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D:\Downloads\"/>
    </mc:Choice>
  </mc:AlternateContent>
  <xr:revisionPtr revIDLastSave="0" documentId="8_{D9F787D6-8E93-4DD7-BC7E-E7D2BA969103}" xr6:coauthVersionLast="47" xr6:coauthVersionMax="47" xr10:uidLastSave="{00000000-0000-0000-0000-000000000000}"/>
  <bookViews>
    <workbookView xWindow="0" yWindow="390" windowWidth="112305" windowHeight="17175" tabRatio="809" xr2:uid="{5E89C8E1-3385-4575-BEC8-92EB174E6223}"/>
  </bookViews>
  <sheets>
    <sheet name="Table of Contents" sheetId="1" r:id="rId1"/>
    <sheet name="M1" sheetId="45" r:id="rId2"/>
    <sheet name="M2" sheetId="2" r:id="rId3"/>
    <sheet name="M3" sheetId="3" r:id="rId4"/>
    <sheet name="M4" sheetId="22" r:id="rId5"/>
    <sheet name="M5" sheetId="5" r:id="rId6"/>
    <sheet name="M6" sheetId="15" r:id="rId7"/>
    <sheet name="M6A" sheetId="31" r:id="rId8"/>
    <sheet name="M6B" sheetId="54" r:id="rId9"/>
    <sheet name="M7" sheetId="26" r:id="rId10"/>
    <sheet name="M8" sheetId="27" r:id="rId11"/>
    <sheet name="U1" sheetId="32" r:id="rId12"/>
    <sheet name="U2" sheetId="41" r:id="rId13"/>
    <sheet name="U3" sheetId="33" r:id="rId14"/>
    <sheet name="U4" sheetId="34" r:id="rId15"/>
    <sheet name="R109" sheetId="38" r:id="rId16"/>
    <sheet name="R111" sheetId="35" r:id="rId17"/>
    <sheet name="R112" sheetId="29" r:id="rId18"/>
    <sheet name="R113" sheetId="36" r:id="rId19"/>
    <sheet name="R114" sheetId="37" r:id="rId20"/>
    <sheet name="R&gt;115 " sheetId="39" r:id="rId21"/>
    <sheet name="R MF" sheetId="40" r:id="rId22"/>
    <sheet name="M9" sheetId="6" r:id="rId23"/>
    <sheet name="M10" sheetId="44" r:id="rId24"/>
    <sheet name="M11" sheetId="51" r:id="rId25"/>
    <sheet name="C1" sheetId="47" r:id="rId26"/>
    <sheet name="C2" sheetId="49" r:id="rId27"/>
    <sheet name="C3" sheetId="50" r:id="rId28"/>
    <sheet name="C4" sheetId="46" r:id="rId29"/>
    <sheet name="C5" sheetId="52" r:id="rId30"/>
    <sheet name="C6" sheetId="48" r:id="rId31"/>
    <sheet name="C7" sheetId="53" r:id="rId3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1" i="50" l="1"/>
  <c r="O60" i="50"/>
  <c r="B60" i="50"/>
  <c r="P34" i="47"/>
  <c r="P33" i="47"/>
  <c r="E68" i="54"/>
  <c r="D68" i="54"/>
  <c r="E67" i="54"/>
  <c r="D67" i="54"/>
  <c r="E66" i="54"/>
  <c r="D66" i="54"/>
  <c r="E65" i="54"/>
  <c r="D65" i="54"/>
  <c r="E64" i="54"/>
  <c r="D64" i="54"/>
  <c r="E63" i="54"/>
  <c r="D63" i="54"/>
  <c r="E62" i="54"/>
  <c r="D62" i="54"/>
  <c r="E61" i="54"/>
  <c r="D61" i="54"/>
  <c r="E60" i="54"/>
  <c r="D60" i="54"/>
  <c r="E59" i="54"/>
  <c r="D59" i="54"/>
  <c r="E58" i="54"/>
  <c r="D58" i="54"/>
  <c r="E57" i="54"/>
  <c r="D57" i="54"/>
  <c r="E56" i="54"/>
  <c r="D56" i="54"/>
  <c r="E55" i="54"/>
  <c r="D55" i="54"/>
  <c r="E54" i="54"/>
  <c r="D54" i="54"/>
  <c r="E53" i="54"/>
  <c r="D53" i="54"/>
  <c r="E52" i="54"/>
  <c r="D52" i="54"/>
  <c r="E51" i="54"/>
  <c r="D51" i="54"/>
  <c r="E50" i="54"/>
  <c r="D50" i="54"/>
  <c r="E49" i="54"/>
  <c r="D49" i="54"/>
  <c r="E48" i="54"/>
  <c r="D48" i="54"/>
  <c r="E47" i="54"/>
  <c r="D47" i="54"/>
  <c r="E46" i="54"/>
  <c r="D46" i="54"/>
  <c r="E45" i="54"/>
  <c r="D45" i="54"/>
  <c r="E44" i="54"/>
  <c r="D44" i="54"/>
  <c r="E43" i="54"/>
  <c r="D43" i="54"/>
  <c r="E42" i="54"/>
  <c r="D42" i="54"/>
  <c r="E41" i="54"/>
  <c r="D41" i="54"/>
  <c r="E40" i="54"/>
  <c r="D40" i="54"/>
  <c r="E39" i="54"/>
  <c r="D39" i="54"/>
  <c r="E38" i="54"/>
  <c r="D38" i="54"/>
  <c r="E37" i="54"/>
  <c r="D37" i="54"/>
  <c r="E36" i="54"/>
  <c r="D36" i="54"/>
  <c r="E35" i="54"/>
  <c r="D35" i="54"/>
  <c r="E34" i="54"/>
  <c r="D34" i="54"/>
  <c r="E33" i="54"/>
  <c r="D33" i="54"/>
  <c r="E32" i="54"/>
  <c r="D32" i="54"/>
  <c r="E31" i="54"/>
  <c r="D31" i="54"/>
  <c r="E30" i="54"/>
  <c r="D30" i="54"/>
  <c r="E29" i="54"/>
  <c r="D29" i="54"/>
  <c r="E28" i="54"/>
  <c r="D28" i="54"/>
  <c r="E27" i="54"/>
  <c r="D27" i="54"/>
  <c r="E26" i="54"/>
  <c r="D26" i="54"/>
  <c r="E25" i="54"/>
  <c r="D25" i="54"/>
  <c r="E24" i="54"/>
  <c r="D24" i="54"/>
  <c r="E23" i="54"/>
  <c r="D23" i="54"/>
  <c r="E22" i="54"/>
  <c r="D22" i="54"/>
  <c r="E21" i="54"/>
  <c r="D21" i="54"/>
  <c r="E20" i="54"/>
  <c r="D20" i="54"/>
  <c r="E19" i="54"/>
  <c r="D19" i="54"/>
  <c r="E18" i="54"/>
  <c r="D18" i="54"/>
  <c r="E17" i="54"/>
  <c r="D17" i="54"/>
  <c r="E16" i="54"/>
  <c r="D16" i="54"/>
  <c r="E15" i="54"/>
  <c r="D15" i="54"/>
  <c r="E14" i="54"/>
  <c r="D14" i="54"/>
  <c r="E13" i="54"/>
  <c r="D13" i="54"/>
  <c r="E12" i="54"/>
  <c r="D12" i="54"/>
  <c r="E11" i="54"/>
  <c r="D11" i="54"/>
  <c r="E10" i="54"/>
  <c r="D10" i="54"/>
  <c r="E9" i="54"/>
  <c r="D9" i="54"/>
  <c r="E8" i="54"/>
  <c r="D8" i="54"/>
  <c r="D7" i="54"/>
  <c r="E7" i="54"/>
  <c r="E57" i="50"/>
  <c r="E56" i="50"/>
  <c r="E55" i="50"/>
  <c r="E54" i="50"/>
  <c r="E53" i="50"/>
  <c r="E52" i="50"/>
  <c r="E51" i="50"/>
  <c r="E50" i="50"/>
  <c r="E49" i="50"/>
  <c r="E48" i="50"/>
  <c r="E47" i="50"/>
  <c r="E46" i="50"/>
  <c r="E45" i="50"/>
  <c r="E44" i="50"/>
  <c r="E43" i="50"/>
  <c r="E42" i="50"/>
  <c r="E41" i="50"/>
  <c r="E40" i="50"/>
  <c r="H17" i="50" s="1"/>
  <c r="E39" i="50"/>
  <c r="E38" i="50"/>
  <c r="E37" i="50"/>
  <c r="E36" i="50"/>
  <c r="E35" i="50"/>
  <c r="E34" i="50"/>
  <c r="E33" i="50"/>
  <c r="E32" i="50"/>
  <c r="E31" i="50"/>
  <c r="E30" i="50"/>
  <c r="E29" i="50"/>
  <c r="E28" i="50"/>
  <c r="E27" i="50"/>
  <c r="E26" i="50"/>
  <c r="E25" i="50"/>
  <c r="E24" i="50"/>
  <c r="E23" i="50"/>
  <c r="E22" i="50"/>
  <c r="E21" i="50"/>
  <c r="E20" i="50"/>
  <c r="E19" i="50"/>
  <c r="E18" i="50"/>
  <c r="B18" i="47"/>
  <c r="B61" i="50"/>
  <c r="D60" i="50"/>
  <c r="AC22" i="49"/>
  <c r="I17" i="47" s="1"/>
  <c r="K17" i="47" s="1"/>
  <c r="AC21" i="49"/>
  <c r="I16" i="47" s="1"/>
  <c r="K16" i="47" s="1"/>
  <c r="AC20" i="49"/>
  <c r="I15" i="47" s="1"/>
  <c r="K15" i="47" s="1"/>
  <c r="AC19" i="49"/>
  <c r="I14" i="47" s="1"/>
  <c r="K14" i="47" s="1"/>
  <c r="AC18" i="49"/>
  <c r="I13" i="47" s="1"/>
  <c r="K13" i="47" s="1"/>
  <c r="AC17" i="49"/>
  <c r="I12" i="47" s="1"/>
  <c r="K12" i="47" s="1"/>
  <c r="AC16" i="49"/>
  <c r="I11" i="47" s="1"/>
  <c r="K11" i="47" s="1"/>
  <c r="AC15" i="49"/>
  <c r="I10" i="47" s="1"/>
  <c r="K10" i="47" s="1"/>
  <c r="AC14" i="49"/>
  <c r="I9" i="47" s="1"/>
  <c r="K9" i="47" s="1"/>
  <c r="AC13" i="49"/>
  <c r="I8" i="47" s="1"/>
  <c r="K8" i="47" s="1"/>
  <c r="AC12" i="49"/>
  <c r="I7" i="47" s="1"/>
  <c r="K7" i="47" s="1"/>
  <c r="AC11" i="49"/>
  <c r="I6" i="47" s="1"/>
  <c r="K6" i="47" s="1"/>
  <c r="D17" i="47"/>
  <c r="D16" i="47"/>
  <c r="D15" i="47"/>
  <c r="N15" i="47" s="1"/>
  <c r="D14" i="47"/>
  <c r="D13" i="47"/>
  <c r="D12" i="47"/>
  <c r="D11" i="47"/>
  <c r="D10" i="47"/>
  <c r="D9" i="47"/>
  <c r="D8" i="47"/>
  <c r="D7" i="47"/>
  <c r="D6" i="47"/>
  <c r="D5" i="47"/>
  <c r="E17" i="47"/>
  <c r="E16" i="47"/>
  <c r="L16" i="47" s="1"/>
  <c r="E15" i="47"/>
  <c r="F15" i="47" s="1"/>
  <c r="E14" i="47"/>
  <c r="E13" i="47"/>
  <c r="E12" i="47"/>
  <c r="E11" i="47"/>
  <c r="E10" i="47"/>
  <c r="E9" i="47"/>
  <c r="E8" i="47"/>
  <c r="E7" i="47"/>
  <c r="E6" i="47"/>
  <c r="G6" i="47" s="1"/>
  <c r="H6" i="47" s="1"/>
  <c r="E5" i="47"/>
  <c r="C17" i="47"/>
  <c r="C16" i="47"/>
  <c r="C15" i="47"/>
  <c r="C14" i="47"/>
  <c r="C13" i="47"/>
  <c r="C12" i="47"/>
  <c r="C11" i="47"/>
  <c r="C10" i="47"/>
  <c r="C9" i="47"/>
  <c r="C8" i="47"/>
  <c r="C7" i="47"/>
  <c r="C6" i="47"/>
  <c r="C5" i="47"/>
  <c r="F5" i="47" s="1"/>
  <c r="J37" i="47"/>
  <c r="H37" i="47"/>
  <c r="F37" i="47"/>
  <c r="D37" i="47"/>
  <c r="B37" i="47"/>
  <c r="J62" i="47"/>
  <c r="J6" i="47" s="1"/>
  <c r="J41" i="47"/>
  <c r="H41" i="47"/>
  <c r="F41" i="47"/>
  <c r="D41" i="47"/>
  <c r="B41" i="47"/>
  <c r="L77" i="47"/>
  <c r="M49" i="49"/>
  <c r="D49" i="49"/>
  <c r="E49" i="49"/>
  <c r="F49" i="49"/>
  <c r="G49" i="49"/>
  <c r="H49" i="49"/>
  <c r="I49" i="49"/>
  <c r="J49" i="49"/>
  <c r="K49" i="49"/>
  <c r="L49" i="49"/>
  <c r="E40" i="49"/>
  <c r="F40" i="49"/>
  <c r="G40" i="49"/>
  <c r="H40" i="49"/>
  <c r="I40" i="49"/>
  <c r="J40" i="49"/>
  <c r="K40" i="49"/>
  <c r="L40" i="49"/>
  <c r="M40" i="49"/>
  <c r="A9" i="48"/>
  <c r="A10" i="48"/>
  <c r="A11" i="48"/>
  <c r="A12" i="48"/>
  <c r="A13" i="48"/>
  <c r="A14" i="48" s="1"/>
  <c r="A15" i="48" s="1"/>
  <c r="A16" i="48" s="1"/>
  <c r="A17" i="48" s="1"/>
  <c r="A18" i="48" s="1"/>
  <c r="A19" i="48" s="1"/>
  <c r="A20" i="48" s="1"/>
  <c r="A21" i="48" s="1"/>
  <c r="A22" i="48" s="1"/>
  <c r="A23" i="48" s="1"/>
  <c r="A24" i="48" s="1"/>
  <c r="D81" i="46"/>
  <c r="D80" i="46"/>
  <c r="D79" i="46"/>
  <c r="D78" i="46"/>
  <c r="D77" i="46"/>
  <c r="D76" i="46"/>
  <c r="D75" i="46"/>
  <c r="D74" i="46"/>
  <c r="D73" i="46"/>
  <c r="D72" i="46"/>
  <c r="O74" i="46"/>
  <c r="I82" i="46"/>
  <c r="I83" i="46" s="1"/>
  <c r="J83" i="46" s="1"/>
  <c r="L12" i="15"/>
  <c r="L11" i="15"/>
  <c r="G34" i="46"/>
  <c r="G36" i="46"/>
  <c r="G37" i="46"/>
  <c r="G38" i="46"/>
  <c r="G39" i="46"/>
  <c r="G40" i="46"/>
  <c r="G41" i="46" s="1"/>
  <c r="F41" i="46"/>
  <c r="B14" i="46"/>
  <c r="D15" i="45"/>
  <c r="E10" i="45" s="1"/>
  <c r="C15" i="45"/>
  <c r="B15" i="45"/>
  <c r="D46" i="44"/>
  <c r="E46" i="44" s="1"/>
  <c r="C46" i="44"/>
  <c r="F41" i="6"/>
  <c r="E41" i="6"/>
  <c r="D41" i="6"/>
  <c r="C41" i="6"/>
  <c r="B41" i="6"/>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L11" i="47" l="1"/>
  <c r="M11" i="47" s="1"/>
  <c r="G17" i="47"/>
  <c r="H17" i="47" s="1"/>
  <c r="M16" i="47"/>
  <c r="L15" i="47"/>
  <c r="M15" i="47" s="1"/>
  <c r="L17" i="47"/>
  <c r="L13" i="47"/>
  <c r="M13" i="47" s="1"/>
  <c r="L12" i="47"/>
  <c r="L14" i="47"/>
  <c r="M14" i="47" s="1"/>
  <c r="G16" i="47"/>
  <c r="H16" i="47" s="1"/>
  <c r="M17" i="47"/>
  <c r="G7" i="47"/>
  <c r="H7" i="47" s="1"/>
  <c r="L10" i="47"/>
  <c r="M10" i="47" s="1"/>
  <c r="G8" i="47"/>
  <c r="H8" i="47" s="1"/>
  <c r="L9" i="47"/>
  <c r="M9" i="47" s="1"/>
  <c r="M8" i="47"/>
  <c r="M12" i="47"/>
  <c r="G9" i="47"/>
  <c r="H9" i="47" s="1"/>
  <c r="J7" i="47"/>
  <c r="L7" i="47" s="1"/>
  <c r="M7" i="47" s="1"/>
  <c r="F6" i="47"/>
  <c r="F9" i="47"/>
  <c r="N9" i="47" s="1"/>
  <c r="F10" i="47"/>
  <c r="N10" i="47" s="1"/>
  <c r="F11" i="47"/>
  <c r="N11" i="47" s="1"/>
  <c r="F14" i="47"/>
  <c r="N14" i="47" s="1"/>
  <c r="F16" i="47"/>
  <c r="N16" i="47" s="1"/>
  <c r="G10" i="47"/>
  <c r="H10" i="47" s="1"/>
  <c r="J8" i="47"/>
  <c r="L8" i="47" s="1"/>
  <c r="G11" i="47"/>
  <c r="H11" i="47" s="1"/>
  <c r="G12" i="47"/>
  <c r="H12" i="47" s="1"/>
  <c r="F7" i="47"/>
  <c r="F12" i="47"/>
  <c r="N12" i="47" s="1"/>
  <c r="F13" i="47"/>
  <c r="N13" i="47" s="1"/>
  <c r="F17" i="47"/>
  <c r="N17" i="47" s="1"/>
  <c r="G14" i="47"/>
  <c r="G18" i="47" s="1"/>
  <c r="G15" i="47"/>
  <c r="H15" i="47" s="1"/>
  <c r="F8" i="47"/>
  <c r="G13" i="47"/>
  <c r="H13" i="47" s="1"/>
  <c r="E6" i="45"/>
  <c r="E14" i="45"/>
  <c r="E11" i="45"/>
  <c r="E8" i="45"/>
  <c r="E13" i="45"/>
  <c r="E9" i="45"/>
  <c r="E15" i="45"/>
  <c r="E12" i="45"/>
  <c r="E7" i="45"/>
  <c r="E23" i="44"/>
  <c r="E26" i="44"/>
  <c r="E12" i="44"/>
  <c r="E24" i="44"/>
  <c r="E29" i="44"/>
  <c r="E39" i="44"/>
  <c r="E27" i="44"/>
  <c r="E32" i="44"/>
  <c r="E11" i="44"/>
  <c r="E40" i="44"/>
  <c r="E25" i="44"/>
  <c r="E41" i="44"/>
  <c r="E34" i="44"/>
  <c r="E37" i="44"/>
  <c r="E42" i="44"/>
  <c r="E28" i="44"/>
  <c r="E31" i="44"/>
  <c r="E10" i="44"/>
  <c r="E13" i="44"/>
  <c r="E38" i="44"/>
  <c r="E16" i="44"/>
  <c r="E19" i="44"/>
  <c r="E43" i="44"/>
  <c r="E30" i="44"/>
  <c r="E33" i="44"/>
  <c r="E35" i="44"/>
  <c r="E14" i="44"/>
  <c r="E15" i="44"/>
  <c r="E17" i="44"/>
  <c r="E18" i="44"/>
  <c r="E20" i="44"/>
  <c r="E44" i="44"/>
  <c r="E45" i="44"/>
  <c r="E36" i="44"/>
  <c r="E21" i="44"/>
  <c r="E22" i="44"/>
  <c r="H14" i="47" l="1"/>
  <c r="J25" i="32"/>
  <c r="J24" i="32"/>
  <c r="J26" i="32" s="1"/>
  <c r="I25" i="32"/>
  <c r="K25" i="32" s="1"/>
  <c r="I24" i="32"/>
  <c r="K24" i="32" s="1"/>
  <c r="I23" i="32"/>
  <c r="K23" i="32" s="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K44" i="31"/>
  <c r="J44" i="31"/>
  <c r="I44" i="31"/>
  <c r="G44" i="31"/>
  <c r="K43" i="31"/>
  <c r="J43" i="31"/>
  <c r="I43" i="31"/>
  <c r="G43" i="31"/>
  <c r="K42" i="31"/>
  <c r="J42" i="31"/>
  <c r="I42" i="31"/>
  <c r="G42" i="31"/>
  <c r="K41" i="31"/>
  <c r="J41" i="31"/>
  <c r="I41" i="31"/>
  <c r="G41" i="31"/>
  <c r="K40" i="31"/>
  <c r="J40" i="31"/>
  <c r="I40" i="31"/>
  <c r="G40" i="31"/>
  <c r="K39" i="31"/>
  <c r="J39" i="31"/>
  <c r="I39" i="31"/>
  <c r="G39" i="31"/>
  <c r="K38" i="31"/>
  <c r="J38" i="31"/>
  <c r="I38" i="31"/>
  <c r="G38" i="31"/>
  <c r="K37" i="31"/>
  <c r="J37" i="31"/>
  <c r="I37" i="31"/>
  <c r="G37" i="31"/>
  <c r="K36" i="31"/>
  <c r="J36" i="31"/>
  <c r="I36" i="31"/>
  <c r="G36" i="31"/>
  <c r="K35" i="31"/>
  <c r="J35" i="31"/>
  <c r="I35" i="31"/>
  <c r="G35" i="31"/>
  <c r="K34" i="31"/>
  <c r="J34" i="31"/>
  <c r="I34" i="31"/>
  <c r="G34" i="31"/>
  <c r="K33" i="31"/>
  <c r="J33" i="31"/>
  <c r="I33" i="31"/>
  <c r="G33" i="31"/>
  <c r="K32" i="31"/>
  <c r="J32" i="31"/>
  <c r="I32" i="31"/>
  <c r="G32" i="31"/>
  <c r="K31" i="31"/>
  <c r="J31" i="31"/>
  <c r="I31" i="31"/>
  <c r="G31" i="31"/>
  <c r="K30" i="31"/>
  <c r="J30" i="31"/>
  <c r="I30" i="31"/>
  <c r="G30" i="31"/>
  <c r="K29" i="31"/>
  <c r="J29" i="31"/>
  <c r="I29" i="31"/>
  <c r="G29" i="31"/>
  <c r="K28" i="31"/>
  <c r="J28" i="31"/>
  <c r="I28" i="31"/>
  <c r="G28" i="31"/>
  <c r="K27" i="31"/>
  <c r="J27" i="31"/>
  <c r="I27" i="31"/>
  <c r="G27" i="31"/>
  <c r="K26" i="31"/>
  <c r="J26" i="31"/>
  <c r="I26" i="31"/>
  <c r="G26" i="31"/>
  <c r="K25" i="31"/>
  <c r="J25" i="31"/>
  <c r="I25" i="31"/>
  <c r="G25" i="31"/>
  <c r="K24" i="31"/>
  <c r="J24" i="31"/>
  <c r="I24" i="31"/>
  <c r="G24" i="31"/>
  <c r="K23" i="31"/>
  <c r="J23" i="31"/>
  <c r="I23" i="31"/>
  <c r="G23" i="31"/>
  <c r="K22" i="31"/>
  <c r="J22" i="31"/>
  <c r="I22" i="31"/>
  <c r="G22" i="31"/>
  <c r="K21" i="31"/>
  <c r="J21" i="31"/>
  <c r="I21" i="31"/>
  <c r="G21" i="31"/>
  <c r="K20" i="31"/>
  <c r="J20" i="31"/>
  <c r="I20" i="31"/>
  <c r="G20" i="31"/>
  <c r="K19" i="31"/>
  <c r="J19" i="31"/>
  <c r="I19" i="31"/>
  <c r="G19" i="31"/>
  <c r="K18" i="31"/>
  <c r="J18" i="31"/>
  <c r="I18" i="31"/>
  <c r="G18" i="31"/>
  <c r="K17" i="31"/>
  <c r="J17" i="31"/>
  <c r="I17" i="31"/>
  <c r="G17" i="31"/>
  <c r="K16" i="31"/>
  <c r="J16" i="31"/>
  <c r="I16" i="31"/>
  <c r="G16" i="31"/>
  <c r="K15" i="31"/>
  <c r="J15" i="31"/>
  <c r="I15" i="31"/>
  <c r="G15" i="31"/>
  <c r="K14" i="31"/>
  <c r="J14" i="31"/>
  <c r="I14" i="31"/>
  <c r="G14" i="31"/>
  <c r="K13" i="31"/>
  <c r="J13" i="31"/>
  <c r="I13" i="31"/>
  <c r="G13" i="31"/>
  <c r="K12" i="31"/>
  <c r="J12" i="31"/>
  <c r="I12" i="31"/>
  <c r="G12" i="31"/>
  <c r="K11" i="31"/>
  <c r="J11" i="31"/>
  <c r="I11" i="31"/>
  <c r="G11" i="31"/>
  <c r="K10" i="31"/>
  <c r="J10" i="31"/>
  <c r="I10" i="31"/>
  <c r="G10" i="31"/>
  <c r="K9" i="31"/>
  <c r="J9" i="31"/>
  <c r="I9" i="31"/>
  <c r="G9" i="31"/>
  <c r="B45" i="31"/>
  <c r="T2461" i="29"/>
  <c r="T757" i="29"/>
  <c r="T1653" i="29"/>
  <c r="T2198" i="29"/>
  <c r="T2300" i="29"/>
  <c r="T775" i="29"/>
  <c r="T615" i="29"/>
  <c r="T309" i="29"/>
  <c r="T2050" i="29"/>
  <c r="T518" i="29"/>
  <c r="T211" i="29"/>
  <c r="T2398" i="29"/>
  <c r="T2499" i="29"/>
  <c r="T584" i="29"/>
  <c r="T574" i="29"/>
  <c r="T1908" i="29"/>
  <c r="T1326" i="29"/>
  <c r="T1256" i="29"/>
  <c r="T1634" i="29"/>
  <c r="T1022" i="29"/>
  <c r="T322" i="29"/>
  <c r="T811" i="29"/>
  <c r="T2434" i="29"/>
  <c r="T1780" i="29"/>
  <c r="T1786" i="29"/>
  <c r="T326" i="29"/>
  <c r="T810" i="29"/>
  <c r="T65" i="29"/>
  <c r="T1259" i="29"/>
  <c r="T210" i="29"/>
  <c r="T1727" i="29"/>
  <c r="T1163" i="29"/>
  <c r="T1257" i="29"/>
  <c r="T1560" i="29"/>
  <c r="T324" i="29"/>
  <c r="T1782" i="29"/>
  <c r="T897" i="29"/>
  <c r="T2514" i="29"/>
  <c r="T1366" i="29"/>
  <c r="T1354" i="29"/>
  <c r="T499" i="29"/>
  <c r="T433" i="29"/>
  <c r="T891" i="29"/>
  <c r="T624" i="29"/>
  <c r="T965" i="29"/>
  <c r="T497" i="29"/>
  <c r="T1144" i="29"/>
  <c r="T2106" i="29"/>
  <c r="T807" i="29"/>
  <c r="T2537" i="29"/>
  <c r="T924" i="29"/>
  <c r="T365" i="29"/>
  <c r="T209" i="29"/>
  <c r="T1871" i="29"/>
  <c r="T2304" i="29"/>
  <c r="T88" i="29"/>
  <c r="T2011" i="29"/>
  <c r="T1717" i="29"/>
  <c r="T1766" i="29"/>
  <c r="T170" i="29"/>
  <c r="T2135" i="29"/>
  <c r="T1511" i="29"/>
  <c r="T1611" i="29"/>
  <c r="T2414" i="29"/>
  <c r="T2368" i="29"/>
  <c r="T901" i="29"/>
  <c r="T285" i="29"/>
  <c r="T2427" i="29"/>
  <c r="T2525" i="29"/>
  <c r="T1225" i="29"/>
  <c r="T2170" i="29"/>
  <c r="T1483" i="29"/>
  <c r="T228" i="29"/>
  <c r="T1622" i="29"/>
  <c r="T115" i="29"/>
  <c r="T877" i="29"/>
  <c r="T2131" i="29"/>
  <c r="T961" i="29"/>
  <c r="T1007" i="29"/>
  <c r="T773" i="29"/>
  <c r="T1907" i="29"/>
  <c r="T2393" i="29"/>
  <c r="T1764" i="29"/>
  <c r="T2458" i="29"/>
  <c r="T905" i="29"/>
  <c r="T132" i="29"/>
  <c r="T165" i="29"/>
  <c r="T2178" i="29"/>
  <c r="T679" i="29"/>
  <c r="T951" i="29"/>
  <c r="T2145" i="29"/>
  <c r="T2533" i="29"/>
  <c r="T1633" i="29"/>
  <c r="T2070" i="29"/>
  <c r="T1921" i="29"/>
  <c r="T1736" i="29"/>
  <c r="T2154" i="29"/>
  <c r="T1728" i="29"/>
  <c r="T2200" i="29"/>
  <c r="T2230" i="29"/>
  <c r="T2139" i="29"/>
  <c r="T562" i="29"/>
  <c r="T1386" i="29"/>
  <c r="T1797" i="29"/>
  <c r="T537" i="29"/>
  <c r="T805" i="29"/>
  <c r="T2164" i="29"/>
  <c r="T2022" i="29"/>
  <c r="T1148" i="29"/>
  <c r="T2023" i="29"/>
  <c r="T219" i="29"/>
  <c r="T1314" i="29"/>
  <c r="T2412" i="29"/>
  <c r="T800" i="29"/>
  <c r="T258" i="29"/>
  <c r="T936" i="29"/>
  <c r="T140" i="29"/>
  <c r="T2155" i="29"/>
  <c r="T508" i="29"/>
  <c r="T666" i="29"/>
  <c r="T2158" i="29"/>
  <c r="T1928" i="29"/>
  <c r="T1973" i="29"/>
  <c r="T2117" i="29"/>
  <c r="T1434" i="29"/>
  <c r="T969" i="29"/>
  <c r="T256" i="29"/>
  <c r="T880" i="29"/>
  <c r="T1946" i="29"/>
  <c r="T1784" i="29"/>
  <c r="T922" i="29"/>
  <c r="T1322" i="29"/>
  <c r="T2531" i="29"/>
  <c r="T2180" i="29"/>
  <c r="T1565" i="29"/>
  <c r="T703" i="29"/>
  <c r="T2181" i="29"/>
  <c r="T1547" i="29"/>
  <c r="T2218" i="29"/>
  <c r="T471" i="29"/>
  <c r="T900" i="29"/>
  <c r="T512" i="29"/>
  <c r="T1379" i="29"/>
  <c r="T942" i="29"/>
  <c r="T1705" i="29"/>
  <c r="T1309" i="29"/>
  <c r="T2585" i="29"/>
  <c r="T2400" i="29"/>
  <c r="T1708" i="29"/>
  <c r="T2466" i="29"/>
  <c r="T2108" i="29"/>
  <c r="T2515" i="29"/>
  <c r="T2232" i="29"/>
  <c r="T988" i="29"/>
  <c r="T2360" i="29"/>
  <c r="T136" i="29"/>
  <c r="T358" i="29"/>
  <c r="T2576" i="29"/>
  <c r="T1093" i="29"/>
  <c r="T1863" i="29"/>
  <c r="T2078" i="29"/>
  <c r="T597" i="29"/>
  <c r="T1461" i="29"/>
  <c r="T403" i="29"/>
  <c r="T977" i="29"/>
  <c r="T962" i="29"/>
  <c r="T1336" i="29"/>
  <c r="T2476" i="29"/>
  <c r="T2348" i="29"/>
  <c r="T129" i="29"/>
  <c r="T1100" i="29"/>
  <c r="T249" i="29"/>
  <c r="T795" i="29"/>
  <c r="T754" i="29"/>
  <c r="T1649" i="29"/>
  <c r="T2404" i="29"/>
  <c r="T2150" i="29"/>
  <c r="T1752" i="29"/>
  <c r="T156" i="29"/>
  <c r="T2489" i="29"/>
  <c r="T1632" i="29"/>
  <c r="T2171" i="29"/>
  <c r="T2294" i="29"/>
  <c r="T364" i="29"/>
  <c r="T1351" i="29"/>
  <c r="T1637" i="29"/>
  <c r="T1510" i="29"/>
  <c r="T1832" i="29"/>
  <c r="T316" i="29"/>
  <c r="T1350" i="29"/>
  <c r="T1294" i="29"/>
  <c r="T2322" i="29"/>
  <c r="T553" i="29"/>
  <c r="T1905" i="29"/>
  <c r="T1599" i="29"/>
  <c r="T56" i="29"/>
  <c r="T1028" i="29"/>
  <c r="T2356" i="29"/>
  <c r="T1812" i="29"/>
  <c r="T2481" i="29"/>
  <c r="T1656" i="29"/>
  <c r="T1479" i="29"/>
  <c r="T1875" i="29"/>
  <c r="T740" i="29"/>
  <c r="T2386" i="29"/>
  <c r="T2541" i="29"/>
  <c r="T2092" i="29"/>
  <c r="T556" i="29"/>
  <c r="T230" i="29"/>
  <c r="T2097" i="29"/>
  <c r="T1376" i="29"/>
  <c r="T1982" i="29"/>
  <c r="T2507" i="29"/>
  <c r="T625" i="29"/>
  <c r="T158" i="29"/>
  <c r="T1679" i="29"/>
  <c r="T1393" i="29"/>
  <c r="T592" i="29"/>
  <c r="T388" i="29"/>
  <c r="T1444" i="29"/>
  <c r="T243" i="29"/>
  <c r="T1781" i="29"/>
  <c r="T672" i="29"/>
  <c r="T64" i="29"/>
  <c r="T278" i="29"/>
  <c r="T2361" i="29"/>
  <c r="T2278" i="29"/>
  <c r="T1200" i="29"/>
  <c r="T2068" i="29"/>
  <c r="T2563" i="29"/>
  <c r="T1740" i="29"/>
  <c r="T2056" i="29"/>
  <c r="T236" i="29"/>
  <c r="T651" i="29"/>
  <c r="T1965" i="29"/>
  <c r="T334" i="29"/>
  <c r="T841" i="29"/>
  <c r="T213" i="29"/>
  <c r="T1228" i="29"/>
  <c r="T1624" i="29"/>
  <c r="T107" i="29"/>
  <c r="T1499" i="29"/>
  <c r="T1443" i="29"/>
  <c r="T1355" i="29"/>
  <c r="T2111" i="29"/>
  <c r="T2195" i="29"/>
  <c r="T722" i="29"/>
  <c r="T2548" i="29"/>
  <c r="T654" i="29"/>
  <c r="T2272" i="29"/>
  <c r="T749" i="29"/>
  <c r="T1048" i="29"/>
  <c r="T1817" i="29"/>
  <c r="T1125" i="29"/>
  <c r="T1462" i="29"/>
  <c r="T1394" i="29"/>
  <c r="T313" i="29"/>
  <c r="T2482" i="29"/>
  <c r="T214" i="29"/>
  <c r="T1445" i="29"/>
  <c r="T852" i="29"/>
  <c r="T1275" i="29"/>
  <c r="T1060" i="29"/>
  <c r="T1697" i="29"/>
  <c r="T429" i="29"/>
  <c r="T268" i="29"/>
  <c r="T1731" i="29"/>
  <c r="T1165" i="29"/>
  <c r="T375" i="29"/>
  <c r="T827" i="29"/>
  <c r="T368" i="29"/>
  <c r="T1111" i="29"/>
  <c r="T1989" i="29"/>
  <c r="T2151" i="29"/>
  <c r="T726" i="29"/>
  <c r="T1416" i="29"/>
  <c r="T968" i="29"/>
  <c r="T2030" i="29"/>
  <c r="T2132" i="29"/>
  <c r="T723" i="29"/>
  <c r="T1018" i="29"/>
  <c r="T1600" i="29"/>
  <c r="T538" i="29"/>
  <c r="T2336" i="29"/>
  <c r="T1264" i="29"/>
  <c r="T2438" i="29"/>
  <c r="T694" i="29"/>
  <c r="T1371" i="29"/>
  <c r="T882" i="29"/>
  <c r="T2172" i="29"/>
  <c r="T319" i="29"/>
  <c r="T1724" i="29"/>
  <c r="T144" i="29"/>
  <c r="T2253" i="29"/>
  <c r="T1413" i="29"/>
  <c r="T2578" i="29"/>
  <c r="T1284" i="29"/>
  <c r="T1452" i="29"/>
  <c r="T1470" i="29"/>
  <c r="T2579" i="29"/>
  <c r="T866" i="29"/>
  <c r="T1472" i="29"/>
  <c r="T1296" i="29"/>
  <c r="T2013" i="29"/>
  <c r="T323" i="29"/>
  <c r="T834" i="29"/>
  <c r="T366" i="29"/>
  <c r="T2189" i="29"/>
  <c r="T1493" i="29"/>
  <c r="T1026" i="29"/>
  <c r="T526" i="29"/>
  <c r="T796" i="29"/>
  <c r="T809" i="29"/>
  <c r="T2346" i="29"/>
  <c r="T2165" i="29"/>
  <c r="T155" i="29"/>
  <c r="T1716" i="29"/>
  <c r="T2566" i="29"/>
  <c r="T2500" i="29"/>
  <c r="T288" i="29"/>
  <c r="T212" i="29"/>
  <c r="T2074" i="29"/>
  <c r="T1428" i="29"/>
  <c r="T2389" i="29"/>
  <c r="T189" i="29"/>
  <c r="T435" i="29"/>
  <c r="T1134" i="29"/>
  <c r="T2565" i="29"/>
  <c r="T114" i="29"/>
  <c r="T2328" i="29"/>
  <c r="T1668" i="29"/>
  <c r="T1894" i="29"/>
  <c r="T667" i="29"/>
  <c r="T1688" i="29"/>
  <c r="T1238" i="29"/>
  <c r="T1001" i="29"/>
  <c r="T2060" i="29"/>
  <c r="T767" i="29"/>
  <c r="T1171" i="29"/>
  <c r="T294" i="29"/>
  <c r="T246" i="29"/>
  <c r="T187" i="29"/>
  <c r="T1469" i="29"/>
  <c r="T1787" i="29"/>
  <c r="T1205" i="29"/>
  <c r="T1359" i="29"/>
  <c r="T1184" i="29"/>
  <c r="T829" i="29"/>
  <c r="T2416" i="29"/>
  <c r="T1175" i="29"/>
  <c r="T2301" i="29"/>
  <c r="T2005" i="29"/>
  <c r="T1311" i="29"/>
  <c r="T896" i="29"/>
  <c r="T519" i="29"/>
  <c r="T343" i="29"/>
  <c r="T1451" i="29"/>
  <c r="T915" i="29"/>
  <c r="T571" i="29"/>
  <c r="T979" i="29"/>
  <c r="T1657" i="29"/>
  <c r="T849" i="29"/>
  <c r="T1168" i="29"/>
  <c r="T656" i="29"/>
  <c r="T914" i="29"/>
  <c r="T659" i="29"/>
  <c r="T1180" i="29"/>
  <c r="T378" i="29"/>
  <c r="T860" i="29"/>
  <c r="T1040" i="29"/>
  <c r="T1120" i="29"/>
  <c r="T1475" i="29"/>
  <c r="T260" i="29"/>
  <c r="T1050" i="29"/>
  <c r="T1128" i="29"/>
  <c r="T282" i="29"/>
  <c r="T2191" i="29"/>
  <c r="T1324" i="29"/>
  <c r="T933" i="29"/>
  <c r="T2392" i="29"/>
  <c r="T1219" i="29"/>
  <c r="T547" i="29"/>
  <c r="T1319" i="29"/>
  <c r="T2049" i="29"/>
  <c r="T1286" i="29"/>
  <c r="T380" i="29"/>
  <c r="T569" i="29"/>
  <c r="T1912" i="29"/>
  <c r="T111" i="29"/>
  <c r="T2193" i="29"/>
  <c r="T729" i="29"/>
  <c r="T629" i="29"/>
  <c r="T1859" i="29"/>
  <c r="T1719" i="29"/>
  <c r="T2485" i="29"/>
  <c r="T1723" i="29"/>
  <c r="T1429" i="29"/>
  <c r="T2460" i="29"/>
  <c r="T1160" i="29"/>
  <c r="T2521" i="29"/>
  <c r="T1373" i="29"/>
  <c r="T908" i="29"/>
  <c r="T2321" i="29"/>
  <c r="T2040" i="29"/>
  <c r="T174" i="29"/>
  <c r="T952" i="29"/>
  <c r="T2493" i="29"/>
  <c r="T1779" i="29"/>
  <c r="T199" i="29"/>
  <c r="T1266" i="29"/>
  <c r="T708" i="29"/>
  <c r="T330" i="29"/>
  <c r="T2273" i="29"/>
  <c r="T1841" i="29"/>
  <c r="T1654" i="29"/>
  <c r="T224" i="29"/>
  <c r="T2309" i="29"/>
  <c r="T1146" i="29"/>
  <c r="T1666" i="29"/>
  <c r="T1702" i="29"/>
  <c r="T1190" i="29"/>
  <c r="T916" i="29"/>
  <c r="T109" i="29"/>
  <c r="T2528" i="29"/>
  <c r="T1926" i="29"/>
  <c r="T350" i="29"/>
  <c r="T86" i="29"/>
  <c r="T2216" i="29"/>
  <c r="T95" i="29"/>
  <c r="T784" i="29"/>
  <c r="T918" i="29"/>
  <c r="T362" i="29"/>
  <c r="T1845" i="29"/>
  <c r="T956" i="29"/>
  <c r="T1016" i="29"/>
  <c r="T1380" i="29"/>
  <c r="T1199" i="29"/>
  <c r="T1819" i="29"/>
  <c r="T1937" i="29"/>
  <c r="T1082" i="29"/>
  <c r="T92" i="29"/>
  <c r="T1191" i="29"/>
  <c r="T1049" i="29"/>
  <c r="T500" i="29"/>
  <c r="T2394" i="29"/>
  <c r="T1895" i="29"/>
  <c r="T1769" i="29"/>
  <c r="T1947" i="29"/>
  <c r="T1254" i="29"/>
  <c r="T331" i="29"/>
  <c r="T489" i="29"/>
  <c r="T1078" i="29"/>
  <c r="T239" i="29"/>
  <c r="T1672" i="29"/>
  <c r="T457" i="29"/>
  <c r="T2065" i="29"/>
  <c r="T1313" i="29"/>
  <c r="T71" i="29"/>
  <c r="T628" i="29"/>
  <c r="T2089" i="29"/>
  <c r="T237" i="29"/>
  <c r="T1113" i="29"/>
  <c r="T763" i="29"/>
  <c r="T175" i="29"/>
  <c r="T195" i="29"/>
  <c r="T253" i="29"/>
  <c r="T1402" i="29"/>
  <c r="T2407" i="29"/>
  <c r="T1729" i="29"/>
  <c r="T235" i="29"/>
  <c r="T1777" i="29"/>
  <c r="T2380" i="29"/>
  <c r="T2091" i="29"/>
  <c r="T611" i="29"/>
  <c r="T1650" i="29"/>
  <c r="T2133" i="29"/>
  <c r="T384" i="29"/>
  <c r="T2480" i="29"/>
  <c r="T348" i="29"/>
  <c r="T608" i="29"/>
  <c r="T1487" i="29"/>
  <c r="T515" i="29"/>
  <c r="T137" i="29"/>
  <c r="T232" i="29"/>
  <c r="T920" i="29"/>
  <c r="T177" i="29"/>
  <c r="T172" i="29"/>
  <c r="T2047" i="29"/>
  <c r="T279" i="29"/>
  <c r="T1563" i="29"/>
  <c r="T1586" i="29"/>
  <c r="T1214" i="29"/>
  <c r="T2233" i="29"/>
  <c r="T2435" i="29"/>
  <c r="T263" i="29"/>
  <c r="T2318" i="29"/>
  <c r="T776" i="29"/>
  <c r="T1572" i="29"/>
  <c r="T2344" i="29"/>
  <c r="T1522" i="29"/>
  <c r="T2286" i="29"/>
  <c r="T1987" i="29"/>
  <c r="T1247" i="29"/>
  <c r="T2028" i="29"/>
  <c r="T1609" i="29"/>
  <c r="T385" i="29"/>
  <c r="T94" i="29"/>
  <c r="T2105" i="29"/>
  <c r="T2152" i="29"/>
  <c r="T1978" i="29"/>
  <c r="T1567" i="29"/>
  <c r="T266" i="29"/>
  <c r="T377" i="29"/>
  <c r="T1116" i="29"/>
  <c r="T730" i="29"/>
  <c r="T1933" i="29"/>
  <c r="T320" i="29"/>
  <c r="T1513" i="29"/>
  <c r="T2469" i="29"/>
  <c r="T1590" i="29"/>
  <c r="T2527" i="29"/>
  <c r="T1151" i="29"/>
  <c r="T1315" i="29"/>
  <c r="T1910" i="29"/>
  <c r="T163" i="29"/>
  <c r="T1074" i="29"/>
  <c r="T370" i="29"/>
  <c r="T2305" i="29"/>
  <c r="T695" i="29"/>
  <c r="T759" i="29"/>
  <c r="T983" i="29"/>
  <c r="T216" i="29"/>
  <c r="T360" i="29"/>
  <c r="T104" i="29"/>
  <c r="T1670" i="29"/>
  <c r="T293" i="29"/>
  <c r="T1900" i="29"/>
  <c r="T2282" i="29"/>
  <c r="T1039" i="29"/>
  <c r="T595" i="29"/>
  <c r="T523" i="29"/>
  <c r="T1272" i="29"/>
  <c r="T710" i="29"/>
  <c r="T467" i="29"/>
  <c r="T934" i="29"/>
  <c r="T1271" i="29"/>
  <c r="T1218" i="29"/>
  <c r="T1251" i="29"/>
  <c r="T1751" i="29"/>
  <c r="T704" i="29"/>
  <c r="T2124" i="29"/>
  <c r="T818" i="29"/>
  <c r="T2090" i="29"/>
  <c r="T1536" i="29"/>
  <c r="T1956" i="29"/>
  <c r="T259" i="29"/>
  <c r="T475" i="29"/>
  <c r="T2157" i="29"/>
  <c r="T171" i="29"/>
  <c r="T491" i="29"/>
  <c r="T2530" i="29"/>
  <c r="T1738" i="29"/>
  <c r="T1052" i="29"/>
  <c r="T1531" i="29"/>
  <c r="T884" i="29"/>
  <c r="T2508" i="29"/>
  <c r="T1224" i="29"/>
  <c r="T1951" i="29"/>
  <c r="T510" i="29"/>
  <c r="T1788" i="29"/>
  <c r="T2413" i="29"/>
  <c r="T976" i="29"/>
  <c r="T1066" i="29"/>
  <c r="T876" i="29"/>
  <c r="T511" i="29"/>
  <c r="T1938" i="29"/>
  <c r="T2255" i="29"/>
  <c r="T120" i="29"/>
  <c r="T2586" i="29"/>
  <c r="T1578" i="29"/>
  <c r="T1534" i="29"/>
  <c r="T427" i="29"/>
  <c r="T1015" i="29"/>
  <c r="T746" i="29"/>
  <c r="T1919" i="29"/>
  <c r="T1062" i="29"/>
  <c r="T887" i="29"/>
  <c r="T2504" i="29"/>
  <c r="T2569" i="29"/>
  <c r="T2235" i="29"/>
  <c r="T927" i="29"/>
  <c r="T1646" i="29"/>
  <c r="T639" i="29"/>
  <c r="T277" i="29"/>
  <c r="T2256" i="29"/>
  <c r="T1568" i="29"/>
  <c r="T178" i="29"/>
  <c r="T465" i="29"/>
  <c r="T2323" i="29"/>
  <c r="T1098" i="29"/>
  <c r="T875" i="29"/>
  <c r="T931" i="29"/>
  <c r="T712" i="29"/>
  <c r="T1874" i="29"/>
  <c r="T473" i="29"/>
  <c r="T2313" i="29"/>
  <c r="T747" i="29"/>
  <c r="T626" i="29"/>
  <c r="T1755" i="29"/>
  <c r="T1422" i="29"/>
  <c r="T1127" i="29"/>
  <c r="T1327" i="29"/>
  <c r="T2043" i="29"/>
  <c r="T1857" i="29"/>
  <c r="T2229" i="29"/>
  <c r="T1389" i="29"/>
  <c r="T541" i="29"/>
  <c r="T2339" i="29"/>
  <c r="T612" i="29"/>
  <c r="T627" i="29"/>
  <c r="T2076" i="29"/>
  <c r="T2365" i="29"/>
  <c r="T1757" i="29"/>
  <c r="T455" i="29"/>
  <c r="T990" i="29"/>
  <c r="T1545" i="29"/>
  <c r="T310" i="29"/>
  <c r="T633" i="29"/>
  <c r="T1521" i="29"/>
  <c r="T772" i="29"/>
  <c r="T2319" i="29"/>
  <c r="T1515" i="29"/>
  <c r="T2556" i="29"/>
  <c r="T2343" i="29"/>
  <c r="T154" i="29"/>
  <c r="T1720" i="29"/>
  <c r="T617" i="29"/>
  <c r="T180" i="29"/>
  <c r="T2146" i="29"/>
  <c r="T1415" i="29"/>
  <c r="T468" i="29"/>
  <c r="T2160" i="29"/>
  <c r="T2363" i="29"/>
  <c r="T683" i="29"/>
  <c r="T1647" i="29"/>
  <c r="T2542" i="29"/>
  <c r="T1546" i="29"/>
  <c r="T1071" i="29"/>
  <c r="T2345" i="29"/>
  <c r="T1467" i="29"/>
  <c r="T1918" i="29"/>
  <c r="T1676" i="29"/>
  <c r="T1246" i="29"/>
  <c r="T2227" i="29"/>
  <c r="T1486" i="29"/>
  <c r="T404" i="29"/>
  <c r="T687" i="29"/>
  <c r="T442" i="29"/>
  <c r="T118" i="29"/>
  <c r="T2221" i="29"/>
  <c r="T1754" i="29"/>
  <c r="T1142" i="29"/>
  <c r="T1925" i="29"/>
  <c r="T516" i="29"/>
  <c r="T1718" i="29"/>
  <c r="T149" i="29"/>
  <c r="T2350" i="29"/>
  <c r="T1795" i="29"/>
  <c r="T514" i="29"/>
  <c r="T2081" i="29"/>
  <c r="T2114" i="29"/>
  <c r="T2509" i="29"/>
  <c r="T415" i="29"/>
  <c r="T1682" i="29"/>
  <c r="T2366" i="29"/>
  <c r="T932" i="29"/>
  <c r="T1295" i="29"/>
  <c r="T402" i="29"/>
  <c r="T2387" i="29"/>
  <c r="T1390" i="29"/>
  <c r="T2248" i="29"/>
  <c r="T2383" i="29"/>
  <c r="T714" i="29"/>
  <c r="T790" i="29"/>
  <c r="T2588" i="29"/>
  <c r="T421" i="29"/>
  <c r="T1886" i="29"/>
  <c r="T573" i="29"/>
  <c r="T411" i="29"/>
  <c r="T2335" i="29"/>
  <c r="T1804" i="29"/>
  <c r="T1029" i="29"/>
  <c r="T2491" i="29"/>
  <c r="T945" i="29"/>
  <c r="T2166" i="29"/>
  <c r="T1833" i="29"/>
  <c r="T1935" i="29"/>
  <c r="T2403" i="29"/>
  <c r="T2484" i="29"/>
  <c r="T45" i="29"/>
  <c r="T2575" i="29"/>
  <c r="T778" i="29"/>
  <c r="T2452" i="29"/>
  <c r="T1976" i="29"/>
  <c r="T103" i="29"/>
  <c r="T517" i="29"/>
  <c r="T2073" i="29"/>
  <c r="T2185" i="29"/>
  <c r="T1292" i="29"/>
  <c r="T1081" i="29"/>
  <c r="T1664" i="29"/>
  <c r="T1342" i="29"/>
  <c r="T83" i="29"/>
  <c r="T1331" i="29"/>
  <c r="T2479" i="29"/>
  <c r="T87" i="29"/>
  <c r="T1043" i="29"/>
  <c r="T542" i="29"/>
  <c r="T1667" i="29"/>
  <c r="T1023" i="29"/>
  <c r="T1368" i="29"/>
  <c r="T2415" i="29"/>
  <c r="T1088" i="29"/>
  <c r="T2205" i="29"/>
  <c r="T1596" i="29"/>
  <c r="T2354" i="29"/>
  <c r="T1282" i="29"/>
  <c r="T1854" i="29"/>
  <c r="T1156" i="29"/>
  <c r="T567" i="29"/>
  <c r="T2430" i="29"/>
  <c r="T507" i="29"/>
  <c r="T1798" i="29"/>
  <c r="T1644" i="29"/>
  <c r="T1902" i="29"/>
  <c r="T317" i="29"/>
  <c r="T1370" i="29"/>
  <c r="T1362" i="29"/>
  <c r="T66" i="29"/>
  <c r="T1084" i="29"/>
  <c r="T2138" i="29"/>
  <c r="T1595" i="29"/>
  <c r="T1655" i="29"/>
  <c r="T1170" i="29"/>
  <c r="T62" i="29"/>
  <c r="T1485" i="29"/>
  <c r="T1811" i="29"/>
  <c r="T286" i="29"/>
  <c r="T1988" i="29"/>
  <c r="T2250" i="29"/>
  <c r="T2418" i="29"/>
  <c r="T252" i="29"/>
  <c r="T2199" i="29"/>
  <c r="T2429" i="29"/>
  <c r="T255" i="29"/>
  <c r="T1844" i="29"/>
  <c r="T1690" i="29"/>
  <c r="T160" i="29"/>
  <c r="T1760" i="29"/>
  <c r="T1104" i="29"/>
  <c r="T728" i="29"/>
  <c r="T2207" i="29"/>
  <c r="T398" i="29"/>
  <c r="T441" i="29"/>
  <c r="T1931" i="29"/>
  <c r="T2459" i="29"/>
  <c r="T2306" i="29"/>
  <c r="T395" i="29"/>
  <c r="T1054" i="29"/>
  <c r="T344" i="29"/>
  <c r="T1880" i="29"/>
  <c r="T1442" i="29"/>
  <c r="T1302" i="29"/>
  <c r="T2029" i="29"/>
  <c r="T603" i="29"/>
  <c r="T998" i="29"/>
  <c r="T438" i="29"/>
  <c r="T436" i="29"/>
  <c r="T848" i="29"/>
  <c r="T1796" i="29"/>
  <c r="T1846" i="29"/>
  <c r="T248" i="29"/>
  <c r="T1514" i="29"/>
  <c r="T2302" i="29"/>
  <c r="T2417" i="29"/>
  <c r="T274" i="29"/>
  <c r="T2055" i="29"/>
  <c r="T1570" i="29"/>
  <c r="T1123" i="29"/>
  <c r="T315" i="29"/>
  <c r="T242" i="29"/>
  <c r="T727" i="29"/>
  <c r="T2477" i="29"/>
  <c r="T782" i="29"/>
  <c r="T1805" i="29"/>
  <c r="T1338" i="29"/>
  <c r="T861" i="29"/>
  <c r="T229" i="29"/>
  <c r="T2470" i="29"/>
  <c r="T47" i="29"/>
  <c r="T1221" i="29"/>
  <c r="T1252" i="29"/>
  <c r="T814" i="29"/>
  <c r="T697" i="29"/>
  <c r="T1000" i="29"/>
  <c r="T828" i="29"/>
  <c r="T495" i="29"/>
  <c r="T168" i="29"/>
  <c r="T881" i="29"/>
  <c r="T1559" i="29"/>
  <c r="T1195" i="29"/>
  <c r="T2032" i="29"/>
  <c r="T2558" i="29"/>
  <c r="T947" i="29"/>
  <c r="T1985" i="29"/>
  <c r="T51" i="29"/>
  <c r="T345" i="29"/>
  <c r="T560" i="29"/>
  <c r="T528" i="29"/>
  <c r="T1681" i="29"/>
  <c r="T557" i="29"/>
  <c r="T2513" i="29"/>
  <c r="T993" i="29"/>
  <c r="T2004" i="29"/>
  <c r="T2206" i="29"/>
  <c r="T383" i="29"/>
  <c r="T2137" i="29"/>
  <c r="T1815" i="29"/>
  <c r="T233" i="29"/>
  <c r="T1580" i="29"/>
  <c r="T1227" i="29"/>
  <c r="T419" i="29"/>
  <c r="T1407" i="29"/>
  <c r="T1070" i="29"/>
  <c r="T2048" i="29"/>
  <c r="T382" i="29"/>
  <c r="T1404" i="29"/>
  <c r="T147" i="29"/>
  <c r="T49" i="29"/>
  <c r="T2249" i="29"/>
  <c r="T995" i="29"/>
  <c r="T338" i="29"/>
  <c r="T2320" i="29"/>
  <c r="T1384" i="29"/>
  <c r="T2213" i="29"/>
  <c r="T1273" i="29"/>
  <c r="T2549" i="29"/>
  <c r="T1072" i="29"/>
  <c r="T1297" i="29"/>
  <c r="T725" i="29"/>
  <c r="T418" i="29"/>
  <c r="T1532" i="29"/>
  <c r="T716" i="29"/>
  <c r="T340" i="29"/>
  <c r="T681" i="29"/>
  <c r="T1519" i="29"/>
  <c r="T649" i="29"/>
  <c r="T2051" i="29"/>
  <c r="T2130" i="29"/>
  <c r="T1318" i="29"/>
  <c r="T960" i="29"/>
  <c r="T1768" i="29"/>
  <c r="T2467" i="29"/>
  <c r="T1610" i="29"/>
  <c r="T74" i="29"/>
  <c r="T1034" i="29"/>
  <c r="T1197" i="29"/>
  <c r="T862" i="29"/>
  <c r="T631" i="29"/>
  <c r="T275" i="29"/>
  <c r="T1860" i="29"/>
  <c r="T1166" i="29"/>
  <c r="T414" i="29"/>
  <c r="T1669" i="29"/>
  <c r="T663" i="29"/>
  <c r="T2021" i="29"/>
  <c r="T738" i="29"/>
  <c r="T1159" i="29"/>
  <c r="T234" i="29"/>
  <c r="T2140" i="29"/>
  <c r="T583" i="29"/>
  <c r="T2522" i="29"/>
  <c r="T1079" i="29"/>
  <c r="T1503" i="29"/>
  <c r="T1790" i="29"/>
  <c r="T2572" i="29"/>
  <c r="T524" i="29"/>
  <c r="T1825" i="29"/>
  <c r="T2538" i="29"/>
  <c r="T157" i="29"/>
  <c r="T910" i="29"/>
  <c r="T48" i="29"/>
  <c r="T863" i="29"/>
  <c r="T1800" i="29"/>
  <c r="T1177" i="29"/>
  <c r="T2456" i="29"/>
  <c r="T1700" i="29"/>
  <c r="T1966" i="29"/>
  <c r="T835" i="29"/>
  <c r="T786" i="29"/>
  <c r="T2053" i="29"/>
  <c r="T58" i="29"/>
  <c r="T96" i="29"/>
  <c r="T844" i="29"/>
  <c r="T741" i="29"/>
  <c r="T122" i="29"/>
  <c r="T830" i="29"/>
  <c r="T2161" i="29"/>
  <c r="T1882" i="29"/>
  <c r="T1337" i="29"/>
  <c r="T2270" i="29"/>
  <c r="T1277" i="29"/>
  <c r="T1541" i="29"/>
  <c r="T1683" i="29"/>
  <c r="T1972" i="29"/>
  <c r="T2582" i="29"/>
  <c r="T1321" i="29"/>
  <c r="T1441" i="29"/>
  <c r="T1930" i="29"/>
  <c r="T2211" i="29"/>
  <c r="T1057" i="29"/>
  <c r="T645" i="29"/>
  <c r="T944" i="29"/>
  <c r="T128" i="29"/>
  <c r="T2367" i="29"/>
  <c r="T813" i="29"/>
  <c r="T493" i="29"/>
  <c r="T1055" i="29"/>
  <c r="T919" i="29"/>
  <c r="T637" i="29"/>
  <c r="T987" i="29"/>
  <c r="T540" i="29"/>
  <c r="T1848" i="29"/>
  <c r="T1401" i="29"/>
  <c r="T2590" i="29"/>
  <c r="T684" i="29"/>
  <c r="T197" i="29"/>
  <c r="T706" i="29"/>
  <c r="T1625" i="29"/>
  <c r="T1527" i="29"/>
  <c r="T1885" i="29"/>
  <c r="T2370" i="29"/>
  <c r="T1185" i="29"/>
  <c r="T1020" i="29"/>
  <c r="T1086" i="29"/>
  <c r="T1957" i="29"/>
  <c r="T1593" i="29"/>
  <c r="T203" i="29"/>
  <c r="T1685" i="29"/>
  <c r="T2437" i="29"/>
  <c r="T190" i="29"/>
  <c r="T396" i="29"/>
  <c r="T525" i="29"/>
  <c r="T825" i="29"/>
  <c r="T179" i="29"/>
  <c r="T2295" i="29"/>
  <c r="T765" i="29"/>
  <c r="T1306" i="29"/>
  <c r="T166" i="29"/>
  <c r="T563" i="29"/>
  <c r="T1753" i="29"/>
  <c r="T1289" i="29"/>
  <c r="T474" i="29"/>
  <c r="T1722" i="29"/>
  <c r="T1047" i="29"/>
  <c r="T453" i="29"/>
  <c r="T1209" i="29"/>
  <c r="T568" i="29"/>
  <c r="T531" i="29"/>
  <c r="T148" i="29"/>
  <c r="T226" i="29"/>
  <c r="T1793" i="29"/>
  <c r="T783" i="29"/>
  <c r="T701" i="29"/>
  <c r="T1897" i="29"/>
  <c r="T1744" i="29"/>
  <c r="T1587" i="29"/>
  <c r="T1602" i="29"/>
  <c r="T1446" i="29"/>
  <c r="T854" i="29"/>
  <c r="T1635" i="29"/>
  <c r="T2276" i="29"/>
  <c r="T1065" i="29"/>
  <c r="T530" i="29"/>
  <c r="T588" i="29"/>
  <c r="T2046" i="29"/>
  <c r="T894" i="29"/>
  <c r="T2445" i="29"/>
  <c r="T1382" i="29"/>
  <c r="T1576" i="29"/>
  <c r="T652" i="29"/>
  <c r="T2506" i="29"/>
  <c r="T2478" i="29"/>
  <c r="T591" i="29"/>
  <c r="T1934" i="29"/>
  <c r="T72" i="29"/>
  <c r="T2186" i="29"/>
  <c r="T1248" i="29"/>
  <c r="T1036" i="29"/>
  <c r="T1877" i="29"/>
  <c r="T1381" i="29"/>
  <c r="T1516" i="29"/>
  <c r="T760" i="29"/>
  <c r="T1210" i="29"/>
  <c r="T2096" i="29"/>
  <c r="T843" i="29"/>
  <c r="T217" i="29"/>
  <c r="T630" i="29"/>
  <c r="T2372" i="29"/>
  <c r="T299" i="29"/>
  <c r="T387" i="29"/>
  <c r="T521" i="29"/>
  <c r="T986" i="29"/>
  <c r="T2080" i="29"/>
  <c r="T2058" i="29"/>
  <c r="T1136" i="29"/>
  <c r="T1307" i="29"/>
  <c r="T2223" i="29"/>
  <c r="T2208" i="29"/>
  <c r="T1952" i="29"/>
  <c r="T604" i="29"/>
  <c r="T674" i="29"/>
  <c r="T748" i="29"/>
  <c r="T2015" i="29"/>
  <c r="T486" i="29"/>
  <c r="T342" i="29"/>
  <c r="T1265" i="29"/>
  <c r="T261" i="29"/>
  <c r="T399" i="29"/>
  <c r="T662" i="29"/>
  <c r="T648" i="29"/>
  <c r="T992" i="29"/>
  <c r="T2424" i="29"/>
  <c r="T1528" i="29"/>
  <c r="T327" i="29"/>
  <c r="T832" i="29"/>
  <c r="T664" i="29"/>
  <c r="T2039" i="29"/>
  <c r="T1909" i="29"/>
  <c r="T1660" i="29"/>
  <c r="T1991" i="29"/>
  <c r="T543" i="29"/>
  <c r="T182" i="29"/>
  <c r="T1640" i="29"/>
  <c r="T570" i="29"/>
  <c r="T572" i="29"/>
  <c r="T820" i="29"/>
  <c r="T2252" i="29"/>
  <c r="T1608" i="29"/>
  <c r="T839" i="29"/>
  <c r="T1693" i="29"/>
  <c r="T139" i="29"/>
  <c r="T1898" i="29"/>
  <c r="T1710" i="29"/>
  <c r="T77" i="29"/>
  <c r="T167" i="29"/>
  <c r="T925" i="29"/>
  <c r="T2268" i="29"/>
  <c r="T169" i="29"/>
  <c r="T1009" i="29"/>
  <c r="T1046" i="29"/>
  <c r="T1813" i="29"/>
  <c r="T416" i="29"/>
  <c r="T859" i="29"/>
  <c r="T2540" i="29"/>
  <c r="T215" i="29"/>
  <c r="T439" i="29"/>
  <c r="T928" i="29"/>
  <c r="T1922" i="29"/>
  <c r="T1186" i="29"/>
  <c r="T858" i="29"/>
  <c r="T1300" i="29"/>
  <c r="T1692" i="29"/>
  <c r="T2570" i="29"/>
  <c r="T559" i="29"/>
  <c r="T1865" i="29"/>
  <c r="T688" i="29"/>
  <c r="T878" i="29"/>
  <c r="T470" i="29"/>
  <c r="T354" i="29"/>
  <c r="T332" i="29"/>
  <c r="T1923" i="29"/>
  <c r="T311" i="29"/>
  <c r="T2381" i="29"/>
  <c r="T513" i="29"/>
  <c r="T996" i="29"/>
  <c r="T1179" i="29"/>
  <c r="T2280" i="29"/>
  <c r="T2057" i="29"/>
  <c r="T1188" i="29"/>
  <c r="T1618" i="29"/>
  <c r="T1661" i="29"/>
  <c r="T872" i="29"/>
  <c r="T2085" i="29"/>
  <c r="T145" i="29"/>
  <c r="T1530" i="29"/>
  <c r="T318" i="29"/>
  <c r="T2071" i="29"/>
  <c r="T80" i="29"/>
  <c r="T693" i="29"/>
  <c r="T1236" i="29"/>
  <c r="T1924" i="29"/>
  <c r="T431" i="29"/>
  <c r="T2379" i="29"/>
  <c r="T1438" i="29"/>
  <c r="T1424" i="29"/>
  <c r="T1131" i="29"/>
  <c r="T2236" i="29"/>
  <c r="T498" i="29"/>
  <c r="T238" i="29"/>
  <c r="T1095" i="29"/>
  <c r="T1253" i="29"/>
  <c r="T719" i="29"/>
  <c r="T869" i="29"/>
  <c r="T2338" i="29"/>
  <c r="T1042" i="29"/>
  <c r="T1955" i="29"/>
  <c r="T698" i="29"/>
  <c r="T312" i="29"/>
  <c r="T1867" i="29"/>
  <c r="T657" i="29"/>
  <c r="T1689" i="29"/>
  <c r="T99" i="29"/>
  <c r="T1936" i="29"/>
  <c r="T1430" i="29"/>
  <c r="T63" i="29"/>
  <c r="T281" i="29"/>
  <c r="T1870" i="29"/>
  <c r="T1748" i="29"/>
  <c r="T97" i="29"/>
  <c r="T1771" i="29"/>
  <c r="T836" i="29"/>
  <c r="T186" i="29"/>
  <c r="T359" i="29"/>
  <c r="T2281" i="29"/>
  <c r="T425" i="29"/>
  <c r="T428" i="29"/>
  <c r="T1745" i="29"/>
  <c r="T766" i="29"/>
  <c r="T1293" i="29"/>
  <c r="T1025" i="29"/>
  <c r="T550" i="29"/>
  <c r="T1589" i="29"/>
  <c r="T1153" i="29"/>
  <c r="T544" i="29"/>
  <c r="T1363" i="29"/>
  <c r="T1258" i="29"/>
  <c r="T1201" i="29"/>
  <c r="T1119" i="29"/>
  <c r="T610" i="29"/>
  <c r="T1623" i="29"/>
  <c r="T2494" i="29"/>
  <c r="T635" i="29"/>
  <c r="T183" i="29"/>
  <c r="T1097" i="29"/>
  <c r="T973" i="29"/>
  <c r="T850" i="29"/>
  <c r="T1457" i="29"/>
  <c r="T1231" i="29"/>
  <c r="T1943" i="29"/>
  <c r="T1663" i="29"/>
  <c r="T308" i="29"/>
  <c r="T1391" i="29"/>
  <c r="T641" i="29"/>
  <c r="T1773" i="29"/>
  <c r="T1645" i="29"/>
  <c r="T534" i="29"/>
  <c r="T2001" i="29"/>
  <c r="T1675" i="29"/>
  <c r="T2490" i="29"/>
  <c r="T1500" i="29"/>
  <c r="T1549" i="29"/>
  <c r="T879" i="29"/>
  <c r="T2447" i="29"/>
  <c r="T1310" i="29"/>
  <c r="T2526" i="29"/>
  <c r="T946" i="29"/>
  <c r="T1340" i="29"/>
  <c r="T665" i="29"/>
  <c r="T105" i="29"/>
  <c r="T2163" i="29"/>
  <c r="T1237" i="29"/>
  <c r="T2284" i="29"/>
  <c r="T2174" i="29"/>
  <c r="T1862" i="29"/>
  <c r="T2442" i="29"/>
  <c r="T81" i="29"/>
  <c r="T2519" i="29"/>
  <c r="T1831" i="29"/>
  <c r="T709" i="29"/>
  <c r="T2308" i="29"/>
  <c r="T2510" i="29"/>
  <c r="T2352" i="29"/>
  <c r="T2299" i="29"/>
  <c r="T1489" i="29"/>
  <c r="T2581" i="29"/>
  <c r="T1130" i="29"/>
  <c r="T699" i="29"/>
  <c r="T1317" i="29"/>
  <c r="T271" i="29"/>
  <c r="T1037" i="29"/>
  <c r="T994" i="29"/>
  <c r="T1535" i="29"/>
  <c r="T57" i="29"/>
  <c r="T888" i="29"/>
  <c r="T1003" i="29"/>
  <c r="T2196" i="29"/>
  <c r="T445" i="29"/>
  <c r="T464" i="29"/>
  <c r="T755" i="29"/>
  <c r="T2285" i="29"/>
  <c r="T2337" i="29"/>
  <c r="T609" i="29"/>
  <c r="T2554" i="29"/>
  <c r="T2226" i="29"/>
  <c r="T1605" i="29"/>
  <c r="T620" i="29"/>
  <c r="T254" i="29"/>
  <c r="T2397" i="29"/>
  <c r="T143" i="29"/>
  <c r="T1889" i="29"/>
  <c r="T2375" i="29"/>
  <c r="T1843" i="29"/>
  <c r="T2259" i="29"/>
  <c r="T985" i="29"/>
  <c r="T2020" i="29"/>
  <c r="T1838" i="29"/>
  <c r="T1405" i="29"/>
  <c r="T616" i="29"/>
  <c r="T1243" i="29"/>
  <c r="T2031" i="29"/>
  <c r="T1868" i="29"/>
  <c r="T44" i="29"/>
  <c r="T2462" i="29"/>
  <c r="T1613" i="29"/>
  <c r="T2224" i="29"/>
  <c r="T2279" i="29"/>
  <c r="T2390" i="29"/>
  <c r="T1064" i="29"/>
  <c r="T2100" i="29"/>
  <c r="T753" i="29"/>
  <c r="T1288" i="29"/>
  <c r="T451" i="29"/>
  <c r="T262" i="29"/>
  <c r="T868" i="29"/>
  <c r="T2534" i="29"/>
  <c r="T1409" i="29"/>
  <c r="T1267" i="29"/>
  <c r="T1229" i="29"/>
  <c r="T2014" i="29"/>
  <c r="T2156" i="29"/>
  <c r="T1115" i="29"/>
  <c r="T1152" i="29"/>
  <c r="T91" i="29"/>
  <c r="T2087" i="29"/>
  <c r="T2120" i="29"/>
  <c r="T1588" i="29"/>
  <c r="T206" i="29"/>
  <c r="T1911" i="29"/>
  <c r="T389" i="29"/>
  <c r="T2532" i="29"/>
  <c r="T1554" i="29"/>
  <c r="T287" i="29"/>
  <c r="T130" i="29"/>
  <c r="T577" i="29"/>
  <c r="T1349" i="29"/>
  <c r="T745" i="29"/>
  <c r="T2454" i="29"/>
  <c r="T549" i="29"/>
  <c r="T1721" i="29"/>
  <c r="T2067" i="29"/>
  <c r="T2225" i="29"/>
  <c r="T1301" i="29"/>
  <c r="T1234" i="29"/>
  <c r="T2539" i="29"/>
  <c r="T2266" i="29"/>
  <c r="T602" i="29"/>
  <c r="T1420" i="29"/>
  <c r="T696" i="29"/>
  <c r="T1774" i="29"/>
  <c r="T2290" i="29"/>
  <c r="T735" i="29"/>
  <c r="T2583" i="29"/>
  <c r="T1213" i="29"/>
  <c r="T1631" i="29"/>
  <c r="T2310" i="29"/>
  <c r="T1505" i="29"/>
  <c r="T2457" i="29"/>
  <c r="T2188" i="29"/>
  <c r="T2262" i="29"/>
  <c r="T2468" i="29"/>
  <c r="T1941" i="29"/>
  <c r="T586" i="29"/>
  <c r="T1701" i="29"/>
  <c r="T460" i="29"/>
  <c r="T2340" i="29"/>
  <c r="T1357" i="29"/>
  <c r="T713" i="29"/>
  <c r="T1287" i="29"/>
  <c r="T393" i="29"/>
  <c r="T1496" i="29"/>
  <c r="T1106" i="29"/>
  <c r="T2518" i="29"/>
  <c r="T1198" i="29"/>
  <c r="T1280" i="29"/>
  <c r="T972" i="29"/>
  <c r="T789" i="29"/>
  <c r="T744" i="29"/>
  <c r="T842" i="29"/>
  <c r="T1506" i="29"/>
  <c r="T492" i="29"/>
  <c r="T131" i="29"/>
  <c r="T494" i="29"/>
  <c r="T2451" i="29"/>
  <c r="T2559" i="29"/>
  <c r="T801" i="29"/>
  <c r="T1262" i="29"/>
  <c r="T2453" i="29"/>
  <c r="T855" i="29"/>
  <c r="T1533" i="29"/>
  <c r="T1222" i="29"/>
  <c r="T1164" i="29"/>
  <c r="T1614" i="29"/>
  <c r="T984" i="29"/>
  <c r="T2371" i="29"/>
  <c r="T578" i="29"/>
  <c r="T1855" i="29"/>
  <c r="T677" i="29"/>
  <c r="T231" i="29"/>
  <c r="T1577" i="29"/>
  <c r="T1822" i="29"/>
  <c r="T1621" i="29"/>
  <c r="T1077" i="29"/>
  <c r="T1638" i="29"/>
  <c r="T781" i="29"/>
  <c r="T159" i="29"/>
  <c r="T1268" i="29"/>
  <c r="T2258" i="29"/>
  <c r="T1498" i="29"/>
  <c r="T2204" i="29"/>
  <c r="T1601" i="29"/>
  <c r="T1961" i="29"/>
  <c r="T539" i="29"/>
  <c r="T98" i="29"/>
  <c r="T1582" i="29"/>
  <c r="T2391" i="29"/>
  <c r="T112" i="29"/>
  <c r="T241" i="29"/>
  <c r="T298" i="29"/>
  <c r="T1869" i="29"/>
  <c r="T452" i="29"/>
  <c r="T1460" i="29"/>
  <c r="T2214" i="29"/>
  <c r="T325" i="29"/>
  <c r="T407" i="29"/>
  <c r="T1823" i="29"/>
  <c r="T1562" i="29"/>
  <c r="T1305" i="29"/>
  <c r="T1033" i="29"/>
  <c r="T1021" i="29"/>
  <c r="T386" i="29"/>
  <c r="T1945" i="29"/>
  <c r="T458" i="29"/>
  <c r="T1290" i="29"/>
  <c r="T978" i="29"/>
  <c r="T502" i="29"/>
  <c r="T2034" i="29"/>
  <c r="T1027" i="29"/>
  <c r="T1101" i="29"/>
  <c r="T448" i="29"/>
  <c r="T42" i="29"/>
  <c r="T2134" i="29"/>
  <c r="T2536" i="29"/>
  <c r="T2107" i="29"/>
  <c r="T2064" i="29"/>
  <c r="T1080" i="29"/>
  <c r="T1150" i="29"/>
  <c r="T752" i="29"/>
  <c r="T554" i="29"/>
  <c r="T2523" i="29"/>
  <c r="T1397" i="29"/>
  <c r="T966" i="29"/>
  <c r="T949" i="29"/>
  <c r="T162" i="29"/>
  <c r="T1820" i="29"/>
  <c r="T1367" i="29"/>
  <c r="T1597" i="29"/>
  <c r="T75" i="29"/>
  <c r="T847" i="29"/>
  <c r="T1440" i="29"/>
  <c r="T2342" i="29"/>
  <c r="T2426" i="29"/>
  <c r="T2237" i="29"/>
  <c r="T400" i="29"/>
  <c r="T1707" i="29"/>
  <c r="T2136" i="29"/>
  <c r="T739" i="29"/>
  <c r="T1112" i="29"/>
  <c r="T981" i="29"/>
  <c r="T2355" i="29"/>
  <c r="T2059" i="29"/>
  <c r="T1997" i="29"/>
  <c r="T1360" i="29"/>
  <c r="T2095" i="29"/>
  <c r="T204" i="29"/>
  <c r="T846" i="29"/>
  <c r="T940" i="29"/>
  <c r="T469" i="29"/>
  <c r="T2436" i="29"/>
  <c r="T394" i="29"/>
  <c r="T1276" i="29"/>
  <c r="T2077" i="29"/>
  <c r="T1694" i="29"/>
  <c r="T1169" i="29"/>
  <c r="T1732" i="29"/>
  <c r="T116" i="29"/>
  <c r="T954" i="29"/>
  <c r="T2378" i="29"/>
  <c r="T2219" i="29"/>
  <c r="T2446" i="29"/>
  <c r="T76" i="29"/>
  <c r="T734" i="29"/>
  <c r="T1550" i="29"/>
  <c r="T296" i="29"/>
  <c r="T1789" i="29"/>
  <c r="T1427" i="29"/>
  <c r="T392" i="29"/>
  <c r="T1726" i="29"/>
  <c r="T2544" i="29"/>
  <c r="T100" i="29"/>
  <c r="T1711" i="29"/>
  <c r="T1677" i="29"/>
  <c r="T1105" i="29"/>
  <c r="T181" i="29"/>
  <c r="T2112" i="29"/>
  <c r="T2591" i="29"/>
  <c r="T799" i="29"/>
  <c r="T2242" i="29"/>
  <c r="T1591" i="29"/>
  <c r="T1509" i="29"/>
  <c r="T1763" i="29"/>
  <c r="T2448" i="29"/>
  <c r="T717" i="29"/>
  <c r="T742" i="29"/>
  <c r="T957" i="29"/>
  <c r="T1176" i="29"/>
  <c r="T917" i="29"/>
  <c r="T1785" i="29"/>
  <c r="T1778" i="29"/>
  <c r="T802" i="29"/>
  <c r="T1584" i="29"/>
  <c r="T2027" i="29"/>
  <c r="T1970" i="29"/>
  <c r="T1154" i="29"/>
  <c r="T1537" i="29"/>
  <c r="T188" i="29"/>
  <c r="T2498" i="29"/>
  <c r="T2212" i="29"/>
  <c r="T732" i="29"/>
  <c r="T2580" i="29"/>
  <c r="T2296" i="29"/>
  <c r="T1364" i="29"/>
  <c r="T950" i="29"/>
  <c r="T208" i="29"/>
  <c r="T352" i="29"/>
  <c r="T2385" i="29"/>
  <c r="T941" i="29"/>
  <c r="T339" i="29"/>
  <c r="T462" i="29"/>
  <c r="T632" i="29"/>
  <c r="T1803" i="29"/>
  <c r="T822" i="29"/>
  <c r="T290" i="29"/>
  <c r="T1157" i="29"/>
  <c r="T1334" i="29"/>
  <c r="T613" i="29"/>
  <c r="T2587" i="29"/>
  <c r="T1056" i="29"/>
  <c r="T509" i="29"/>
  <c r="T221" i="29"/>
  <c r="T1155" i="29"/>
  <c r="T1388" i="29"/>
  <c r="T2072" i="29"/>
  <c r="T2024" i="29"/>
  <c r="T1255" i="29"/>
  <c r="T134" i="29"/>
  <c r="T711" i="29"/>
  <c r="T2444" i="29"/>
  <c r="T2553" i="29"/>
  <c r="T2238" i="29"/>
  <c r="T2577" i="29"/>
  <c r="T853" i="29"/>
  <c r="T454" i="29"/>
  <c r="T2010" i="29"/>
  <c r="T1942" i="29"/>
  <c r="T2431" i="29"/>
  <c r="T2396" i="29"/>
  <c r="T575" i="29"/>
  <c r="T1750" i="29"/>
  <c r="T777" i="29"/>
  <c r="T2332" i="29"/>
  <c r="T1378" i="29"/>
  <c r="T2584" i="29"/>
  <c r="T1189" i="29"/>
  <c r="T2441" i="29"/>
  <c r="T406" i="29"/>
  <c r="T536" i="29"/>
  <c r="T1861" i="29"/>
  <c r="T2555" i="29"/>
  <c r="T1837" i="29"/>
  <c r="T532" i="29"/>
  <c r="T1739" i="29"/>
  <c r="T1986" i="29"/>
  <c r="T1468" i="29"/>
  <c r="T501" i="29"/>
  <c r="T1858" i="29"/>
  <c r="T660" i="29"/>
  <c r="T623" i="29"/>
  <c r="T937" i="29"/>
  <c r="T691" i="29"/>
  <c r="T1480" i="29"/>
  <c r="T1558" i="29"/>
  <c r="T2464" i="29"/>
  <c r="T2325" i="29"/>
  <c r="T1968" i="29"/>
  <c r="T1291" i="29"/>
  <c r="T1607" i="29"/>
  <c r="T2324" i="29"/>
  <c r="T1794" i="29"/>
  <c r="T601" i="29"/>
  <c r="T1939" i="29"/>
  <c r="T2041" i="29"/>
  <c r="T845" i="29"/>
  <c r="T566" i="29"/>
  <c r="T485" i="29"/>
  <c r="T1011" i="29"/>
  <c r="T503" i="29"/>
  <c r="T222" i="29"/>
  <c r="T2449" i="29"/>
  <c r="T797" i="29"/>
  <c r="T2118" i="29"/>
  <c r="T1435" i="29"/>
  <c r="T432" i="29"/>
  <c r="T1851" i="29"/>
  <c r="T2377" i="29"/>
  <c r="T444" i="29"/>
  <c r="T1017" i="29"/>
  <c r="T2330" i="29"/>
  <c r="T307" i="29"/>
  <c r="T2524" i="29"/>
  <c r="T2239" i="29"/>
  <c r="T1436" i="29"/>
  <c r="T958" i="29"/>
  <c r="T357" i="29"/>
  <c r="T151" i="29"/>
  <c r="T1107" i="29"/>
  <c r="T935" i="29"/>
  <c r="T1626" i="29"/>
  <c r="T838" i="29"/>
  <c r="T999" i="29"/>
  <c r="T2439" i="29"/>
  <c r="T2474" i="29"/>
  <c r="T461" i="29"/>
  <c r="T2289" i="29"/>
  <c r="T1704" i="29"/>
  <c r="T184" i="29"/>
  <c r="T2487" i="29"/>
  <c r="T1990" i="29"/>
  <c r="T774" i="29"/>
  <c r="T1242" i="29"/>
  <c r="T335" i="29"/>
  <c r="T2326" i="29"/>
  <c r="T898" i="29"/>
  <c r="T596" i="29"/>
  <c r="T1482" i="29"/>
  <c r="T1662" i="29"/>
  <c r="T1612" i="29"/>
  <c r="T1261" i="29"/>
  <c r="T1194" i="29"/>
  <c r="T196" i="29"/>
  <c r="T806" i="29"/>
  <c r="T93" i="29"/>
  <c r="T434" i="29"/>
  <c r="T1759" i="29"/>
  <c r="T2079" i="29"/>
  <c r="T997" i="29"/>
  <c r="T1749" i="29"/>
  <c r="T1137" i="29"/>
  <c r="T1629" i="29"/>
  <c r="T1706" i="29"/>
  <c r="T2222" i="29"/>
  <c r="T1949" i="29"/>
  <c r="T1927" i="29"/>
  <c r="T1484" i="29"/>
  <c r="T2275" i="29"/>
  <c r="T1980" i="29"/>
  <c r="T600" i="29"/>
  <c r="T463" i="29"/>
  <c r="T1684" i="29"/>
  <c r="T2357" i="29"/>
  <c r="T1341" i="29"/>
  <c r="T1561" i="29"/>
  <c r="T2292" i="29"/>
  <c r="T2016" i="29"/>
  <c r="T1408" i="29"/>
  <c r="T337" i="29"/>
  <c r="T715" i="29"/>
  <c r="T2517" i="29"/>
  <c r="T1687" i="29"/>
  <c r="T477" i="29"/>
  <c r="T1092" i="29"/>
  <c r="T305" i="29"/>
  <c r="T2516" i="29"/>
  <c r="T1829" i="29"/>
  <c r="T2167" i="29"/>
  <c r="T2220" i="29"/>
  <c r="T1524" i="29"/>
  <c r="T257" i="29"/>
  <c r="T1002" i="29"/>
  <c r="T785" i="29"/>
  <c r="T1548" i="29"/>
  <c r="T720" i="29"/>
  <c r="T2116" i="29"/>
  <c r="T1005" i="29"/>
  <c r="T225" i="29"/>
  <c r="T1061" i="29"/>
  <c r="T1473" i="29"/>
  <c r="T417" i="29"/>
  <c r="T2520" i="29"/>
  <c r="T2351" i="29"/>
  <c r="T1421" i="29"/>
  <c r="T1876" i="29"/>
  <c r="T1551" i="29"/>
  <c r="T2267" i="29"/>
  <c r="T1031" i="29"/>
  <c r="T1964" i="29"/>
  <c r="T1455" i="29"/>
  <c r="T647" i="29"/>
  <c r="T1396" i="29"/>
  <c r="T68" i="29"/>
  <c r="T1245" i="29"/>
  <c r="T964" i="29"/>
  <c r="T2511" i="29"/>
  <c r="T1566" i="29"/>
  <c r="T1944" i="29"/>
  <c r="T2121" i="29"/>
  <c r="T374" i="29"/>
  <c r="T1642" i="29"/>
  <c r="T409" i="29"/>
  <c r="T1574" i="29"/>
  <c r="T930" i="29"/>
  <c r="T127" i="29"/>
  <c r="T117" i="29"/>
  <c r="T1118" i="29"/>
  <c r="T303" i="29"/>
  <c r="T1239" i="29"/>
  <c r="T618" i="29"/>
  <c r="T1172" i="29"/>
  <c r="T2552" i="29"/>
  <c r="T1767" i="29"/>
  <c r="T1847" i="29"/>
  <c r="T123" i="29"/>
  <c r="T1932" i="29"/>
  <c r="T443" i="29"/>
  <c r="T1089" i="29"/>
  <c r="T110" i="29"/>
  <c r="T955" i="29"/>
  <c r="T1816" i="29"/>
  <c r="T1581" i="29"/>
  <c r="T1818" i="29"/>
  <c r="T1507" i="29"/>
  <c r="T1913" i="29"/>
  <c r="T780" i="29"/>
  <c r="T2264" i="29"/>
  <c r="T1478" i="29"/>
  <c r="T1332" i="29"/>
  <c r="T1501" i="29"/>
  <c r="T788" i="29"/>
  <c r="T113" i="29"/>
  <c r="T1032" i="29"/>
  <c r="T840" i="29"/>
  <c r="T466" i="29"/>
  <c r="T816" i="29"/>
  <c r="T1695" i="29"/>
  <c r="T1182" i="29"/>
  <c r="T194" i="29"/>
  <c r="T2349" i="29"/>
  <c r="T1891" i="29"/>
  <c r="T971" i="29"/>
  <c r="T379" i="29"/>
  <c r="T270" i="29"/>
  <c r="T1399" i="29"/>
  <c r="T2409" i="29"/>
  <c r="T2006" i="29"/>
  <c r="T599" i="29"/>
  <c r="T1639" i="29"/>
  <c r="T2303" i="29"/>
  <c r="T529" i="29"/>
  <c r="T1742" i="29"/>
  <c r="T355" i="29"/>
  <c r="T1330" i="29"/>
  <c r="T2428" i="29"/>
  <c r="T1772" i="29"/>
  <c r="T2512" i="29"/>
  <c r="T1504" i="29"/>
  <c r="T2497" i="29"/>
  <c r="T1325" i="29"/>
  <c r="T1030" i="29"/>
  <c r="T579" i="29"/>
  <c r="T1920" i="29"/>
  <c r="T2201" i="29"/>
  <c r="T272" i="29"/>
  <c r="T1203" i="29"/>
  <c r="T1304" i="29"/>
  <c r="T2019" i="29"/>
  <c r="T2329" i="29"/>
  <c r="T297" i="29"/>
  <c r="T819" i="29"/>
  <c r="T1400" i="29"/>
  <c r="T893" i="29"/>
  <c r="T124" i="29"/>
  <c r="T1281" i="29"/>
  <c r="T1792" i="29"/>
  <c r="T1278" i="29"/>
  <c r="T1109" i="29"/>
  <c r="T426" i="29"/>
  <c r="T363" i="29"/>
  <c r="T669" i="29"/>
  <c r="T2419" i="29"/>
  <c r="T479" i="29"/>
  <c r="T1008" i="29"/>
  <c r="T446" i="29"/>
  <c r="T2472" i="29"/>
  <c r="T1192" i="29"/>
  <c r="T2069" i="29"/>
  <c r="T2388" i="29"/>
  <c r="T161" i="29"/>
  <c r="T218" i="29"/>
  <c r="T106" i="29"/>
  <c r="T1233" i="29"/>
  <c r="T1686" i="29"/>
  <c r="T2099" i="29"/>
  <c r="T2066" i="29"/>
  <c r="T1776" i="29"/>
  <c r="T251" i="29"/>
  <c r="T2410" i="29"/>
  <c r="T1887" i="29"/>
  <c r="T2373" i="29"/>
  <c r="T2083" i="29"/>
  <c r="T2408" i="29"/>
  <c r="T1206" i="29"/>
  <c r="T948" i="29"/>
  <c r="T558" i="29"/>
  <c r="T2082" i="29"/>
  <c r="T52" i="29"/>
  <c r="T430" i="29"/>
  <c r="T2574" i="29"/>
  <c r="T1459" i="29"/>
  <c r="T1019" i="29"/>
  <c r="T2036" i="29"/>
  <c r="T1658" i="29"/>
  <c r="T1709" i="29"/>
  <c r="T1353" i="29"/>
  <c r="T2529" i="29"/>
  <c r="T1196" i="29"/>
  <c r="T2421" i="29"/>
  <c r="T301" i="29"/>
  <c r="T89" i="29"/>
  <c r="T2486" i="29"/>
  <c r="T2395" i="29"/>
  <c r="T1308" i="29"/>
  <c r="T2257" i="29"/>
  <c r="T1124" i="29"/>
  <c r="T1343" i="29"/>
  <c r="T991" i="29"/>
  <c r="T1520" i="29"/>
  <c r="T1374" i="29"/>
  <c r="T1091" i="29"/>
  <c r="T943" i="29"/>
  <c r="T929" i="29"/>
  <c r="T488" i="29"/>
  <c r="T593" i="29"/>
  <c r="T1274" i="29"/>
  <c r="T646" i="29"/>
  <c r="T1834" i="29"/>
  <c r="T1063" i="29"/>
  <c r="T1940" i="29"/>
  <c r="T1250" i="29"/>
  <c r="T2374" i="29"/>
  <c r="T2210" i="29"/>
  <c r="T390" i="29"/>
  <c r="T870" i="29"/>
  <c r="T1758" i="29"/>
  <c r="T2440" i="29"/>
  <c r="T1162" i="29"/>
  <c r="T2545" i="29"/>
  <c r="T1529" i="29"/>
  <c r="T227" i="29"/>
  <c r="T198" i="29"/>
  <c r="T2502" i="29"/>
  <c r="T1775" i="29"/>
  <c r="T2129" i="29"/>
  <c r="T361" i="29"/>
  <c r="T833" i="29"/>
  <c r="T1555" i="29"/>
  <c r="T1126" i="29"/>
  <c r="T963" i="29"/>
  <c r="T1556" i="29"/>
  <c r="T867" i="29"/>
  <c r="T422" i="29"/>
  <c r="T269" i="29"/>
  <c r="T622" i="29"/>
  <c r="T1512" i="29"/>
  <c r="T2197" i="29"/>
  <c r="T885" i="29"/>
  <c r="T1406" i="29"/>
  <c r="T1539" i="29"/>
  <c r="T1916" i="29"/>
  <c r="T1606" i="29"/>
  <c r="T794" i="29"/>
  <c r="T1110" i="29"/>
  <c r="T1525" i="29"/>
  <c r="T2314" i="29"/>
  <c r="T349" i="29"/>
  <c r="T356" i="29"/>
  <c r="T1616" i="29"/>
  <c r="T2327" i="29"/>
  <c r="T1824" i="29"/>
  <c r="T2589" i="29"/>
  <c r="T1994" i="29"/>
  <c r="T1395" i="29"/>
  <c r="T621" i="29"/>
  <c r="T329" i="29"/>
  <c r="T1715" i="29"/>
  <c r="T2307" i="29"/>
  <c r="T1476" i="29"/>
  <c r="T2331" i="29"/>
  <c r="T911" i="29"/>
  <c r="T2026" i="29"/>
  <c r="T1802" i="29"/>
  <c r="T250" i="29"/>
  <c r="T2254" i="29"/>
  <c r="T823" i="29"/>
  <c r="T1953" i="29"/>
  <c r="T2018" i="29"/>
  <c r="T1108" i="29"/>
  <c r="T1864" i="29"/>
  <c r="T1410" i="29"/>
  <c r="T1569" i="29"/>
  <c r="T1734" i="29"/>
  <c r="T2075" i="29"/>
  <c r="T300" i="29"/>
  <c r="T1733" i="29"/>
  <c r="T1888" i="29"/>
  <c r="T644" i="29"/>
  <c r="T761" i="29"/>
  <c r="T1181" i="29"/>
  <c r="T1412" i="29"/>
  <c r="T2042" i="29"/>
  <c r="T899" i="29"/>
  <c r="T1659" i="29"/>
  <c r="T412" i="29"/>
  <c r="T2127" i="29"/>
  <c r="T607" i="29"/>
  <c r="T581" i="29"/>
  <c r="T2560" i="29"/>
  <c r="T2003" i="29"/>
  <c r="T576" i="29"/>
  <c r="T707" i="29"/>
  <c r="T551" i="29"/>
  <c r="T1335" i="29"/>
  <c r="T1403" i="29"/>
  <c r="T1167" i="29"/>
  <c r="T490" i="29"/>
  <c r="T1814" i="29"/>
  <c r="T1223" i="29"/>
  <c r="T2098" i="29"/>
  <c r="T921" i="29"/>
  <c r="T2052" i="29"/>
  <c r="T2277" i="29"/>
  <c r="T1051" i="29"/>
  <c r="T2203" i="29"/>
  <c r="T2465" i="29"/>
  <c r="T1821" i="29"/>
  <c r="T1208" i="29"/>
  <c r="T653" i="29"/>
  <c r="T2369" i="29"/>
  <c r="T883" i="29"/>
  <c r="T351" i="29"/>
  <c r="T2086" i="29"/>
  <c r="T2503" i="29"/>
  <c r="T733" i="29"/>
  <c r="T55" i="29"/>
  <c r="T1418" i="29"/>
  <c r="T2063" i="29"/>
  <c r="T2347" i="29"/>
  <c r="T1187" i="29"/>
  <c r="T1448" i="29"/>
  <c r="T397" i="29"/>
  <c r="T1643" i="29"/>
  <c r="T803" i="29"/>
  <c r="T2175" i="29"/>
  <c r="T865" i="29"/>
  <c r="T1604" i="29"/>
  <c r="T2496" i="29"/>
  <c r="T1770" i="29"/>
  <c r="T1141" i="29"/>
  <c r="T283" i="29"/>
  <c r="T1103" i="29"/>
  <c r="T1217" i="29"/>
  <c r="T721" i="29"/>
  <c r="T658" i="29"/>
  <c r="T1893" i="29"/>
  <c r="T2492" i="29"/>
  <c r="T1449" i="29"/>
  <c r="T135" i="29"/>
  <c r="T1216" i="29"/>
  <c r="T2271" i="29"/>
  <c r="T2122" i="29"/>
  <c r="T1173" i="29"/>
  <c r="T2084" i="29"/>
  <c r="T2362" i="29"/>
  <c r="T1263" i="29"/>
  <c r="T1799" i="29"/>
  <c r="T1636" i="29"/>
  <c r="T1573" i="29"/>
  <c r="T737" i="29"/>
  <c r="T1035" i="29"/>
  <c r="T906" i="29"/>
  <c r="T590" i="29"/>
  <c r="T1827" i="29"/>
  <c r="T1594" i="29"/>
  <c r="T2202" i="29"/>
  <c r="T125" i="29"/>
  <c r="T671" i="29"/>
  <c r="T2119" i="29"/>
  <c r="T2260" i="29"/>
  <c r="T102" i="29"/>
  <c r="T2002" i="29"/>
  <c r="T2115" i="29"/>
  <c r="T302" i="29"/>
  <c r="T980" i="29"/>
  <c r="T2177" i="29"/>
  <c r="T420" i="29"/>
  <c r="T1087" i="29"/>
  <c r="T2190" i="29"/>
  <c r="T78" i="29"/>
  <c r="T1465" i="29"/>
  <c r="T85" i="29"/>
  <c r="T2038" i="29"/>
  <c r="T1579" i="29"/>
  <c r="T2143" i="29"/>
  <c r="T1358" i="29"/>
  <c r="T1316" i="29"/>
  <c r="T1038" i="29"/>
  <c r="T1014" i="29"/>
  <c r="T245" i="29"/>
  <c r="T2217" i="29"/>
  <c r="T673" i="29"/>
  <c r="T815" i="29"/>
  <c r="T1419" i="29"/>
  <c r="T1747" i="29"/>
  <c r="T685" i="29"/>
  <c r="T1699" i="29"/>
  <c r="T1557" i="29"/>
  <c r="T2376" i="29"/>
  <c r="T280" i="29"/>
  <c r="T912" i="29"/>
  <c r="T408" i="29"/>
  <c r="T2423" i="29"/>
  <c r="T2037" i="29"/>
  <c r="T2433" i="29"/>
  <c r="T2384" i="29"/>
  <c r="T1491" i="29"/>
  <c r="T1620" i="29"/>
  <c r="T1377" i="29"/>
  <c r="T2149" i="29"/>
  <c r="T2125" i="29"/>
  <c r="T1244" i="29"/>
  <c r="T1215" i="29"/>
  <c r="T2543" i="29"/>
  <c r="T856" i="29"/>
  <c r="T1269" i="29"/>
  <c r="T606" i="29"/>
  <c r="T1950" i="29"/>
  <c r="T1762" i="29"/>
  <c r="T642" i="29"/>
  <c r="T2000" i="29"/>
  <c r="T1138" i="29"/>
  <c r="T69" i="29"/>
  <c r="T1830" i="29"/>
  <c r="T1725" i="29"/>
  <c r="T1981" i="29"/>
  <c r="T291" i="29"/>
  <c r="T851" i="29"/>
  <c r="T650" i="29"/>
  <c r="T1890" i="29"/>
  <c r="T1299" i="29"/>
  <c r="T336" i="29"/>
  <c r="T1323" i="29"/>
  <c r="T141" i="29"/>
  <c r="T347" i="29"/>
  <c r="T1114" i="29"/>
  <c r="T1585" i="29"/>
  <c r="T1999" i="29"/>
  <c r="T372" i="29"/>
  <c r="T2153" i="29"/>
  <c r="T1495" i="29"/>
  <c r="T2288" i="29"/>
  <c r="T1996" i="29"/>
  <c r="T2406" i="29"/>
  <c r="T1339" i="29"/>
  <c r="T2094" i="29"/>
  <c r="T1852" i="29"/>
  <c r="T1960" i="29"/>
  <c r="T2557" i="29"/>
  <c r="T138" i="29"/>
  <c r="T690" i="29"/>
  <c r="T1417" i="29"/>
  <c r="T1140" i="29"/>
  <c r="T1488" i="29"/>
  <c r="T2033" i="29"/>
  <c r="T580" i="29"/>
  <c r="T1963" i="29"/>
  <c r="T1806" i="29"/>
  <c r="T2148" i="29"/>
  <c r="T779" i="29"/>
  <c r="T1260" i="29"/>
  <c r="T1542" i="29"/>
  <c r="T1627" i="29"/>
  <c r="T533" i="29"/>
  <c r="T1743" i="29"/>
  <c r="T1204" i="29"/>
  <c r="T1878" i="29"/>
  <c r="T821" i="29"/>
  <c r="T247" i="29"/>
  <c r="T2009" i="29"/>
  <c r="T1135" i="29"/>
  <c r="T1502" i="29"/>
  <c r="T889" i="29"/>
  <c r="T2475" i="29"/>
  <c r="T1974" i="29"/>
  <c r="T126" i="29"/>
  <c r="T1983" i="29"/>
  <c r="T192" i="29"/>
  <c r="T2240" i="29"/>
  <c r="T705" i="29"/>
  <c r="T2547" i="29"/>
  <c r="T185" i="29"/>
  <c r="T73" i="29"/>
  <c r="T1345" i="29"/>
  <c r="T587" i="29"/>
  <c r="T2209" i="29"/>
  <c r="T1283" i="29"/>
  <c r="T2244" i="29"/>
  <c r="T1232" i="29"/>
  <c r="T1207" i="29"/>
  <c r="T791" i="29"/>
  <c r="T1674" i="29"/>
  <c r="T1053" i="29"/>
  <c r="T1899" i="29"/>
  <c r="T1671" i="29"/>
  <c r="T1458" i="29"/>
  <c r="T50" i="29"/>
  <c r="T724" i="29"/>
  <c r="T1665" i="29"/>
  <c r="T1872" i="29"/>
  <c r="T1883" i="29"/>
  <c r="T1298" i="29"/>
  <c r="T2501" i="29"/>
  <c r="T702" i="29"/>
  <c r="T1552" i="29"/>
  <c r="T1414" i="29"/>
  <c r="T2162" i="29"/>
  <c r="T2192" i="29"/>
  <c r="T2450" i="29"/>
  <c r="T1714" i="29"/>
  <c r="T1178" i="29"/>
  <c r="T546" i="29"/>
  <c r="T391" i="29"/>
  <c r="T1058" i="29"/>
  <c r="T2315" i="29"/>
  <c r="T1603" i="29"/>
  <c r="T1143" i="29"/>
  <c r="T2341" i="29"/>
  <c r="T2353" i="29"/>
  <c r="T619" i="29"/>
  <c r="T341" i="29"/>
  <c r="T535" i="29"/>
  <c r="T1713" i="29"/>
  <c r="T1906" i="29"/>
  <c r="T2241" i="29"/>
  <c r="T142" i="29"/>
  <c r="T2228" i="29"/>
  <c r="T449" i="29"/>
  <c r="T2104" i="29"/>
  <c r="T133" i="29"/>
  <c r="T2103" i="29"/>
  <c r="T1240" i="29"/>
  <c r="T376" i="29"/>
  <c r="T1425" i="29"/>
  <c r="T2567" i="29"/>
  <c r="T1737" i="29"/>
  <c r="T2263" i="29"/>
  <c r="T1998" i="29"/>
  <c r="T1303" i="29"/>
  <c r="T1193" i="29"/>
  <c r="T1069" i="29"/>
  <c r="T295" i="29"/>
  <c r="T2261" i="29"/>
  <c r="T1450" i="29"/>
  <c r="T1791" i="29"/>
  <c r="T2358" i="29"/>
  <c r="T1099" i="29"/>
  <c r="T2298" i="29"/>
  <c r="T2159" i="29"/>
  <c r="T582" i="29"/>
  <c r="T1962" i="29"/>
  <c r="T1463" i="29"/>
  <c r="T1010" i="29"/>
  <c r="T1235" i="29"/>
  <c r="T496" i="29"/>
  <c r="T1553" i="29"/>
  <c r="T2399" i="29"/>
  <c r="T938" i="29"/>
  <c r="T1133" i="29"/>
  <c r="T1202" i="29"/>
  <c r="T552" i="29"/>
  <c r="T857" i="29"/>
  <c r="T1954" i="29"/>
  <c r="T472" i="29"/>
  <c r="T2093" i="29"/>
  <c r="T1004" i="29"/>
  <c r="T59" i="29"/>
  <c r="T678" i="29"/>
  <c r="T1615" i="29"/>
  <c r="T1285" i="29"/>
  <c r="T975" i="29"/>
  <c r="T2505" i="29"/>
  <c r="T1850" i="29"/>
  <c r="T676" i="29"/>
  <c r="T1024" i="29"/>
  <c r="T2546" i="29"/>
  <c r="T1540" i="29"/>
  <c r="T2291" i="29"/>
  <c r="T1992" i="29"/>
  <c r="T1466" i="29"/>
  <c r="T1346" i="29"/>
  <c r="T2535" i="29"/>
  <c r="T1652" i="29"/>
  <c r="T1067" i="29"/>
  <c r="T970" i="29"/>
  <c r="T1439" i="29"/>
  <c r="T1059" i="29"/>
  <c r="T680" i="29"/>
  <c r="T1619" i="29"/>
  <c r="T1856" i="29"/>
  <c r="T2455" i="29"/>
  <c r="T817" i="29"/>
  <c r="T2251" i="29"/>
  <c r="T2234" i="29"/>
  <c r="T982" i="29"/>
  <c r="T634" i="29"/>
  <c r="T2297" i="29"/>
  <c r="T1809" i="29"/>
  <c r="T1892" i="29"/>
  <c r="T483" i="29"/>
  <c r="T907" i="29"/>
  <c r="T2194" i="29"/>
  <c r="T1630" i="29"/>
  <c r="T61" i="29"/>
  <c r="T2215" i="29"/>
  <c r="T284" i="29"/>
  <c r="T401" i="29"/>
  <c r="T2402" i="29"/>
  <c r="T1526" i="29"/>
  <c r="T1454" i="29"/>
  <c r="T2187" i="29"/>
  <c r="T594" i="29"/>
  <c r="T1161" i="29"/>
  <c r="T1437" i="29"/>
  <c r="T1352" i="29"/>
  <c r="T959" i="29"/>
  <c r="T1680" i="29"/>
  <c r="T2245" i="29"/>
  <c r="T2173" i="29"/>
  <c r="T638" i="29"/>
  <c r="T689" i="29"/>
  <c r="T1641" i="29"/>
  <c r="T1783" i="29"/>
  <c r="T682" i="29"/>
  <c r="T1849" i="29"/>
  <c r="T176" i="29"/>
  <c r="T2411" i="29"/>
  <c r="T1477" i="29"/>
  <c r="T793" i="29"/>
  <c r="T1703" i="29"/>
  <c r="T1879" i="29"/>
  <c r="T1673" i="29"/>
  <c r="T2311" i="29"/>
  <c r="T2420" i="29"/>
  <c r="T2401" i="29"/>
  <c r="T2101" i="29"/>
  <c r="T2334" i="29"/>
  <c r="T153" i="29"/>
  <c r="T2568" i="29"/>
  <c r="T1977" i="29"/>
  <c r="T1132" i="29"/>
  <c r="T201" i="29"/>
  <c r="T1564" i="29"/>
  <c r="T1333" i="29"/>
  <c r="T54" i="29"/>
  <c r="T1433" i="29"/>
  <c r="T481" i="29"/>
  <c r="T437" i="29"/>
  <c r="T2102" i="29"/>
  <c r="T1929" i="29"/>
  <c r="T1835" i="29"/>
  <c r="T1915" i="29"/>
  <c r="T2317" i="29"/>
  <c r="T565" i="29"/>
  <c r="T1129" i="29"/>
  <c r="T2265" i="29"/>
  <c r="T2141" i="29"/>
  <c r="T2168" i="29"/>
  <c r="T1873" i="29"/>
  <c r="T2562" i="29"/>
  <c r="T276" i="29"/>
  <c r="T1523" i="29"/>
  <c r="T1975" i="29"/>
  <c r="T2012" i="29"/>
  <c r="T2128" i="29"/>
  <c r="T1481" i="29"/>
  <c r="T146" i="29"/>
  <c r="T1226" i="29"/>
  <c r="T108" i="29"/>
  <c r="T903" i="29"/>
  <c r="T545" i="29"/>
  <c r="T2443" i="29"/>
  <c r="T1385" i="29"/>
  <c r="T2283" i="29"/>
  <c r="T223" i="29"/>
  <c r="T306" i="29"/>
  <c r="T1212" i="29"/>
  <c r="T731" i="29"/>
  <c r="T756" i="29"/>
  <c r="T1840" i="29"/>
  <c r="T1045" i="29"/>
  <c r="T1995" i="29"/>
  <c r="T53" i="29"/>
  <c r="T1904" i="29"/>
  <c r="T2422" i="29"/>
  <c r="T804" i="29"/>
  <c r="T152" i="29"/>
  <c r="T675" i="29"/>
  <c r="T1948" i="29"/>
  <c r="T2183" i="29"/>
  <c r="T561" i="29"/>
  <c r="T1691" i="29"/>
  <c r="T1006" i="29"/>
  <c r="T913" i="29"/>
  <c r="T265" i="29"/>
  <c r="T661" i="29"/>
  <c r="T762" i="29"/>
  <c r="T864" i="29"/>
  <c r="T1344" i="29"/>
  <c r="T585" i="29"/>
  <c r="T2269" i="29"/>
  <c r="T1979" i="29"/>
  <c r="T2293" i="29"/>
  <c r="T1914" i="29"/>
  <c r="T1497" i="29"/>
  <c r="T1365" i="29"/>
  <c r="T1866" i="29"/>
  <c r="T1012" i="29"/>
  <c r="T873" i="29"/>
  <c r="T2483" i="29"/>
  <c r="T2287" i="29"/>
  <c r="T1117" i="29"/>
  <c r="T1121" i="29"/>
  <c r="T1102" i="29"/>
  <c r="T902" i="29"/>
  <c r="T1538" i="29"/>
  <c r="T1651" i="29"/>
  <c r="T837" i="29"/>
  <c r="T939" i="29"/>
  <c r="T70" i="29"/>
  <c r="T1158" i="29"/>
  <c r="T84" i="29"/>
  <c r="T447" i="29"/>
  <c r="T1220" i="29"/>
  <c r="T1543" i="29"/>
  <c r="T1411" i="29"/>
  <c r="T686" i="29"/>
  <c r="T1432" i="29"/>
  <c r="T456" i="29"/>
  <c r="T1320" i="29"/>
  <c r="T1073" i="29"/>
  <c r="T1826" i="29"/>
  <c r="T923" i="29"/>
  <c r="T798" i="29"/>
  <c r="T770" i="29"/>
  <c r="T2495" i="29"/>
  <c r="T2109" i="29"/>
  <c r="T264" i="29"/>
  <c r="T874" i="29"/>
  <c r="T1474" i="29"/>
  <c r="T2316" i="29"/>
  <c r="T1853" i="29"/>
  <c r="T150" i="29"/>
  <c r="T2126" i="29"/>
  <c r="T476" i="29"/>
  <c r="T304" i="29"/>
  <c r="T1044" i="29"/>
  <c r="T871" i="29"/>
  <c r="T1735" i="29"/>
  <c r="T423" i="29"/>
  <c r="T487" i="29"/>
  <c r="T413" i="29"/>
  <c r="T321" i="29"/>
  <c r="T67" i="29"/>
  <c r="T1492" i="29"/>
  <c r="T2147" i="29"/>
  <c r="T1598" i="29"/>
  <c r="T520" i="29"/>
  <c r="T2551" i="29"/>
  <c r="T1387" i="29"/>
  <c r="T974" i="29"/>
  <c r="T121" i="29"/>
  <c r="T1544" i="29"/>
  <c r="T505" i="29"/>
  <c r="T1518" i="29"/>
  <c r="T640" i="29"/>
  <c r="T548" i="29"/>
  <c r="T1348" i="29"/>
  <c r="T119" i="29"/>
  <c r="T1356" i="29"/>
  <c r="T1398" i="29"/>
  <c r="T202" i="29"/>
  <c r="T751" i="29"/>
  <c r="T1761" i="29"/>
  <c r="T1076" i="29"/>
  <c r="T1312" i="29"/>
  <c r="T1230" i="29"/>
  <c r="T43" i="29"/>
  <c r="T904" i="29"/>
  <c r="T1896" i="29"/>
  <c r="T1183" i="29"/>
  <c r="T1426" i="29"/>
  <c r="T792" i="29"/>
  <c r="T1842" i="29"/>
  <c r="T2110" i="29"/>
  <c r="T700" i="29"/>
  <c r="T758" i="29"/>
  <c r="T909" i="29"/>
  <c r="T895" i="29"/>
  <c r="T967" i="29"/>
  <c r="T2169" i="29"/>
  <c r="T2123" i="29"/>
  <c r="T1145" i="29"/>
  <c r="T1959" i="29"/>
  <c r="T2176" i="29"/>
  <c r="T736" i="29"/>
  <c r="T1139" i="29"/>
  <c r="T1085" i="29"/>
  <c r="T1431" i="29"/>
  <c r="T506" i="29"/>
  <c r="T46" i="29"/>
  <c r="T2035" i="29"/>
  <c r="T2061" i="29"/>
  <c r="T2561" i="29"/>
  <c r="T824" i="29"/>
  <c r="T440" i="29"/>
  <c r="T655" i="29"/>
  <c r="T1068" i="29"/>
  <c r="T1839" i="29"/>
  <c r="T373" i="29"/>
  <c r="T1571" i="29"/>
  <c r="T2364" i="29"/>
  <c r="T1083" i="29"/>
  <c r="T478" i="29"/>
  <c r="T1903" i="29"/>
  <c r="T2044" i="29"/>
  <c r="T1807" i="29"/>
  <c r="T1471" i="29"/>
  <c r="T1149" i="29"/>
  <c r="T2142" i="29"/>
  <c r="T410" i="29"/>
  <c r="T768" i="29"/>
  <c r="T670" i="29"/>
  <c r="T353" i="29"/>
  <c r="T1494" i="29"/>
  <c r="T1279" i="29"/>
  <c r="T1241" i="29"/>
  <c r="T831" i="29"/>
  <c r="T1698" i="29"/>
  <c r="T1993" i="29"/>
  <c r="T743" i="29"/>
  <c r="T1094" i="29"/>
  <c r="T1971" i="29"/>
  <c r="T1096" i="29"/>
  <c r="T1075" i="29"/>
  <c r="T164" i="29"/>
  <c r="T2179" i="29"/>
  <c r="T1741" i="29"/>
  <c r="T1447" i="29"/>
  <c r="T273" i="29"/>
  <c r="T1917" i="29"/>
  <c r="T692" i="29"/>
  <c r="T314" i="29"/>
  <c r="T1453" i="29"/>
  <c r="T1836" i="29"/>
  <c r="T1901" i="29"/>
  <c r="T1881" i="29"/>
  <c r="T1575" i="29"/>
  <c r="T191" i="29"/>
  <c r="T240" i="29"/>
  <c r="T1678" i="29"/>
  <c r="T564" i="29"/>
  <c r="T1592" i="29"/>
  <c r="T1328" i="29"/>
  <c r="T1765" i="29"/>
  <c r="T750" i="29"/>
  <c r="T2432" i="29"/>
  <c r="T2571" i="29"/>
  <c r="T1375" i="29"/>
  <c r="T1517" i="29"/>
  <c r="T2550" i="29"/>
  <c r="T1756" i="29"/>
  <c r="T482" i="29"/>
  <c r="T1013" i="29"/>
  <c r="T1423" i="29"/>
  <c r="T1174" i="29"/>
  <c r="T328" i="29"/>
  <c r="T2382" i="29"/>
  <c r="T1122" i="29"/>
  <c r="T1696" i="29"/>
  <c r="T808" i="29"/>
  <c r="T1090" i="29"/>
  <c r="T1392" i="29"/>
  <c r="T771" i="29"/>
  <c r="T267" i="29"/>
  <c r="T1211" i="29"/>
  <c r="T2333" i="29"/>
  <c r="T90" i="29"/>
  <c r="T2045" i="29"/>
  <c r="T1383" i="29"/>
  <c r="T1712" i="29"/>
  <c r="T886" i="29"/>
  <c r="T82" i="29"/>
  <c r="T346" i="29"/>
  <c r="T480" i="29"/>
  <c r="T484" i="29"/>
  <c r="T1628" i="29"/>
  <c r="T953" i="29"/>
  <c r="T1828" i="29"/>
  <c r="T1730" i="29"/>
  <c r="T2144" i="29"/>
  <c r="T769" i="29"/>
  <c r="T101" i="29"/>
  <c r="T2088" i="29"/>
  <c r="T926" i="29"/>
  <c r="T459" i="29"/>
  <c r="T205" i="29"/>
  <c r="T2246" i="29"/>
  <c r="T890" i="29"/>
  <c r="T60" i="29"/>
  <c r="T1329" i="29"/>
  <c r="T1808" i="29"/>
  <c r="T522" i="29"/>
  <c r="T1369" i="29"/>
  <c r="T244" i="29"/>
  <c r="T1041" i="29"/>
  <c r="T764" i="29"/>
  <c r="T1361" i="29"/>
  <c r="T369" i="29"/>
  <c r="T193" i="29"/>
  <c r="T1648" i="29"/>
  <c r="T892" i="29"/>
  <c r="T589" i="29"/>
  <c r="T1270" i="29"/>
  <c r="T207" i="29"/>
  <c r="T1969" i="29"/>
  <c r="T527" i="29"/>
  <c r="T1372" i="29"/>
  <c r="T668" i="29"/>
  <c r="T200" i="29"/>
  <c r="T173" i="29"/>
  <c r="T1583" i="29"/>
  <c r="T1984" i="29"/>
  <c r="T2359" i="29"/>
  <c r="T2425" i="29"/>
  <c r="T1508" i="29"/>
  <c r="T1456" i="29"/>
  <c r="T718" i="29"/>
  <c r="T1967" i="29"/>
  <c r="T292" i="29"/>
  <c r="T2274" i="29"/>
  <c r="T2573" i="29"/>
  <c r="T812" i="29"/>
  <c r="T2312" i="29"/>
  <c r="T2182" i="29"/>
  <c r="T2463" i="29"/>
  <c r="T2025" i="29"/>
  <c r="T614" i="29"/>
  <c r="T371" i="29"/>
  <c r="T2113" i="29"/>
  <c r="T826" i="29"/>
  <c r="T79" i="29"/>
  <c r="T2473" i="29"/>
  <c r="T2184" i="29"/>
  <c r="T1746" i="29"/>
  <c r="T504" i="29"/>
  <c r="T2007" i="29"/>
  <c r="T1249" i="29"/>
  <c r="T1801" i="29"/>
  <c r="T2488" i="29"/>
  <c r="T643" i="29"/>
  <c r="T333" i="29"/>
  <c r="T2008" i="29"/>
  <c r="T2243" i="29"/>
  <c r="T405" i="29"/>
  <c r="T1884" i="29"/>
  <c r="T1617" i="29"/>
  <c r="T1147" i="29"/>
  <c r="T598" i="29"/>
  <c r="T2054" i="29"/>
  <c r="T1464" i="29"/>
  <c r="T555" i="29"/>
  <c r="T2017" i="29"/>
  <c r="T2564" i="29"/>
  <c r="T1958" i="29"/>
  <c r="T1347" i="29"/>
  <c r="T1490" i="29"/>
  <c r="T381" i="29"/>
  <c r="T2231" i="29"/>
  <c r="T2247" i="29"/>
  <c r="T605" i="29"/>
  <c r="T2405" i="29"/>
  <c r="T2062" i="29"/>
  <c r="T2471" i="29"/>
  <c r="T424" i="29"/>
  <c r="T787" i="29"/>
  <c r="T289" i="29"/>
  <c r="T450" i="29"/>
  <c r="T1810" i="29"/>
  <c r="T636" i="29"/>
  <c r="T220" i="29"/>
  <c r="T367" i="29"/>
  <c r="T989" i="29"/>
  <c r="S2591" i="29"/>
  <c r="S2590" i="29"/>
  <c r="S2589" i="29"/>
  <c r="S2588" i="29"/>
  <c r="S2587" i="29"/>
  <c r="S2586" i="29"/>
  <c r="S2585" i="29"/>
  <c r="S2584" i="29"/>
  <c r="S2583" i="29"/>
  <c r="S2582" i="29"/>
  <c r="S2581" i="29"/>
  <c r="S2580" i="29"/>
  <c r="S2579" i="29"/>
  <c r="S2578" i="29"/>
  <c r="S2577" i="29"/>
  <c r="S2576" i="29"/>
  <c r="S2575" i="29"/>
  <c r="S2574" i="29"/>
  <c r="S2573" i="29"/>
  <c r="S2572" i="29"/>
  <c r="S2571" i="29"/>
  <c r="S2570" i="29"/>
  <c r="S2569" i="29"/>
  <c r="S2568" i="29"/>
  <c r="S2567" i="29"/>
  <c r="S2566" i="29"/>
  <c r="S2565" i="29"/>
  <c r="S2564" i="29"/>
  <c r="S2563" i="29"/>
  <c r="S2562" i="29"/>
  <c r="S2561" i="29"/>
  <c r="S2560" i="29"/>
  <c r="S2559" i="29"/>
  <c r="S2558" i="29"/>
  <c r="S2557" i="29"/>
  <c r="S2556" i="29"/>
  <c r="S2555" i="29"/>
  <c r="S2554" i="29"/>
  <c r="S2553" i="29"/>
  <c r="S2552" i="29"/>
  <c r="S2551" i="29"/>
  <c r="S2550" i="29"/>
  <c r="S2549" i="29"/>
  <c r="S2548" i="29"/>
  <c r="S2547" i="29"/>
  <c r="S2546" i="29"/>
  <c r="S2545" i="29"/>
  <c r="S2544" i="29"/>
  <c r="S2543" i="29"/>
  <c r="S2542" i="29"/>
  <c r="S2541" i="29"/>
  <c r="S2540" i="29"/>
  <c r="S2539" i="29"/>
  <c r="S2538" i="29"/>
  <c r="S2537" i="29"/>
  <c r="S2536" i="29"/>
  <c r="S2535" i="29"/>
  <c r="S2534" i="29"/>
  <c r="S2533" i="29"/>
  <c r="S2532" i="29"/>
  <c r="S2531" i="29"/>
  <c r="S2530" i="29"/>
  <c r="S2529" i="29"/>
  <c r="S2528" i="29"/>
  <c r="S2527" i="29"/>
  <c r="S2526" i="29"/>
  <c r="S2525" i="29"/>
  <c r="S2524" i="29"/>
  <c r="S2523" i="29"/>
  <c r="S2522" i="29"/>
  <c r="S2521" i="29"/>
  <c r="S2520" i="29"/>
  <c r="S2519" i="29"/>
  <c r="S2518" i="29"/>
  <c r="S2517" i="29"/>
  <c r="S2516" i="29"/>
  <c r="S2515" i="29"/>
  <c r="S2514" i="29"/>
  <c r="S2513" i="29"/>
  <c r="S2512" i="29"/>
  <c r="S2511" i="29"/>
  <c r="S2510" i="29"/>
  <c r="S2509" i="29"/>
  <c r="S2508" i="29"/>
  <c r="S2507" i="29"/>
  <c r="S2506" i="29"/>
  <c r="S2505" i="29"/>
  <c r="S2504" i="29"/>
  <c r="S2503" i="29"/>
  <c r="S2502" i="29"/>
  <c r="S2501" i="29"/>
  <c r="S2500" i="29"/>
  <c r="S2499" i="29"/>
  <c r="S2498" i="29"/>
  <c r="S2497" i="29"/>
  <c r="S2496" i="29"/>
  <c r="S2495" i="29"/>
  <c r="S2494" i="29"/>
  <c r="S2493" i="29"/>
  <c r="S2492" i="29"/>
  <c r="S2491" i="29"/>
  <c r="S2490" i="29"/>
  <c r="S2489" i="29"/>
  <c r="S2488" i="29"/>
  <c r="S2487" i="29"/>
  <c r="S2486" i="29"/>
  <c r="S2485" i="29"/>
  <c r="S2484" i="29"/>
  <c r="S2483" i="29"/>
  <c r="S2482" i="29"/>
  <c r="S2481" i="29"/>
  <c r="S2480" i="29"/>
  <c r="S2479" i="29"/>
  <c r="S2478" i="29"/>
  <c r="S2477" i="29"/>
  <c r="S2476" i="29"/>
  <c r="S2475" i="29"/>
  <c r="S2474" i="29"/>
  <c r="S2473" i="29"/>
  <c r="S2472" i="29"/>
  <c r="S2471" i="29"/>
  <c r="S2470" i="29"/>
  <c r="S2469" i="29"/>
  <c r="S2468" i="29"/>
  <c r="S2467" i="29"/>
  <c r="S2466" i="29"/>
  <c r="S2465" i="29"/>
  <c r="S2464" i="29"/>
  <c r="S2463" i="29"/>
  <c r="S2462" i="29"/>
  <c r="S2461" i="29"/>
  <c r="S2460" i="29"/>
  <c r="S2459" i="29"/>
  <c r="S2458" i="29"/>
  <c r="S2457" i="29"/>
  <c r="S2456" i="29"/>
  <c r="S2455" i="29"/>
  <c r="S2454" i="29"/>
  <c r="S2453" i="29"/>
  <c r="S2452" i="29"/>
  <c r="S2451" i="29"/>
  <c r="S2450" i="29"/>
  <c r="S2449" i="29"/>
  <c r="S2448" i="29"/>
  <c r="S2447" i="29"/>
  <c r="S2446" i="29"/>
  <c r="S2445" i="29"/>
  <c r="S2444" i="29"/>
  <c r="S2443" i="29"/>
  <c r="S2442" i="29"/>
  <c r="S2441" i="29"/>
  <c r="S2440" i="29"/>
  <c r="S2439" i="29"/>
  <c r="S2438" i="29"/>
  <c r="S2437" i="29"/>
  <c r="S2436" i="29"/>
  <c r="S2435" i="29"/>
  <c r="S2434" i="29"/>
  <c r="S2433" i="29"/>
  <c r="S2432" i="29"/>
  <c r="S2431" i="29"/>
  <c r="S2430" i="29"/>
  <c r="S2429" i="29"/>
  <c r="S2428" i="29"/>
  <c r="S2427" i="29"/>
  <c r="S2426" i="29"/>
  <c r="S2425" i="29"/>
  <c r="S2424" i="29"/>
  <c r="S2423" i="29"/>
  <c r="S2422" i="29"/>
  <c r="S2421" i="29"/>
  <c r="S2420" i="29"/>
  <c r="S2419" i="29"/>
  <c r="S2418" i="29"/>
  <c r="S2417" i="29"/>
  <c r="S2416" i="29"/>
  <c r="S2415" i="29"/>
  <c r="S2414" i="29"/>
  <c r="S2413" i="29"/>
  <c r="S2412" i="29"/>
  <c r="S2411" i="29"/>
  <c r="S2410" i="29"/>
  <c r="S2409" i="29"/>
  <c r="S2408" i="29"/>
  <c r="S2407" i="29"/>
  <c r="S2406" i="29"/>
  <c r="S2405" i="29"/>
  <c r="S2404" i="29"/>
  <c r="S2403" i="29"/>
  <c r="S2402" i="29"/>
  <c r="S2401" i="29"/>
  <c r="S2400" i="29"/>
  <c r="S2399" i="29"/>
  <c r="S2398" i="29"/>
  <c r="S2397" i="29"/>
  <c r="S2396" i="29"/>
  <c r="S2395" i="29"/>
  <c r="S2394" i="29"/>
  <c r="S2393" i="29"/>
  <c r="S2392" i="29"/>
  <c r="S2391" i="29"/>
  <c r="S2390" i="29"/>
  <c r="S2389" i="29"/>
  <c r="S2388" i="29"/>
  <c r="S2387" i="29"/>
  <c r="S2386" i="29"/>
  <c r="S2385" i="29"/>
  <c r="S2384" i="29"/>
  <c r="S2383" i="29"/>
  <c r="S2382" i="29"/>
  <c r="S2381" i="29"/>
  <c r="S2380" i="29"/>
  <c r="S2379" i="29"/>
  <c r="S2378" i="29"/>
  <c r="S2377" i="29"/>
  <c r="S2376" i="29"/>
  <c r="S2375" i="29"/>
  <c r="S2374" i="29"/>
  <c r="S2373" i="29"/>
  <c r="S2372" i="29"/>
  <c r="S2371" i="29"/>
  <c r="S2370" i="29"/>
  <c r="S2369" i="29"/>
  <c r="S2368" i="29"/>
  <c r="S2367" i="29"/>
  <c r="S2366" i="29"/>
  <c r="S2365" i="29"/>
  <c r="S2364" i="29"/>
  <c r="S2363" i="29"/>
  <c r="S2362" i="29"/>
  <c r="S2361" i="29"/>
  <c r="S2360" i="29"/>
  <c r="S2359" i="29"/>
  <c r="S2358" i="29"/>
  <c r="S2357" i="29"/>
  <c r="S2356" i="29"/>
  <c r="S2355" i="29"/>
  <c r="S2354" i="29"/>
  <c r="S2353" i="29"/>
  <c r="S2352" i="29"/>
  <c r="S2351" i="29"/>
  <c r="S2350" i="29"/>
  <c r="S2349" i="29"/>
  <c r="S2348" i="29"/>
  <c r="S2347" i="29"/>
  <c r="S2346" i="29"/>
  <c r="S2345" i="29"/>
  <c r="S2344" i="29"/>
  <c r="S2343" i="29"/>
  <c r="S2342" i="29"/>
  <c r="S2341" i="29"/>
  <c r="S2340" i="29"/>
  <c r="S2339" i="29"/>
  <c r="S2338" i="29"/>
  <c r="S2337" i="29"/>
  <c r="S2336" i="29"/>
  <c r="S2335" i="29"/>
  <c r="S2334" i="29"/>
  <c r="S2333" i="29"/>
  <c r="S2332" i="29"/>
  <c r="S2331" i="29"/>
  <c r="S2330" i="29"/>
  <c r="S2329" i="29"/>
  <c r="S2328" i="29"/>
  <c r="S2327" i="29"/>
  <c r="S2326" i="29"/>
  <c r="S2325" i="29"/>
  <c r="S2324" i="29"/>
  <c r="S2323" i="29"/>
  <c r="S2322" i="29"/>
  <c r="S2321" i="29"/>
  <c r="S2320" i="29"/>
  <c r="S2319" i="29"/>
  <c r="S2318" i="29"/>
  <c r="S2317" i="29"/>
  <c r="S2316" i="29"/>
  <c r="S2315" i="29"/>
  <c r="S2314" i="29"/>
  <c r="S2313" i="29"/>
  <c r="S2312" i="29"/>
  <c r="S2311" i="29"/>
  <c r="S2310" i="29"/>
  <c r="S2309" i="29"/>
  <c r="S2308" i="29"/>
  <c r="S2307" i="29"/>
  <c r="S2306" i="29"/>
  <c r="S2305" i="29"/>
  <c r="S2304" i="29"/>
  <c r="S2303" i="29"/>
  <c r="S2302" i="29"/>
  <c r="S2301" i="29"/>
  <c r="S2300" i="29"/>
  <c r="S2299" i="29"/>
  <c r="S2298" i="29"/>
  <c r="S2297" i="29"/>
  <c r="S2296" i="29"/>
  <c r="S2295" i="29"/>
  <c r="S2294" i="29"/>
  <c r="S2293" i="29"/>
  <c r="S2292" i="29"/>
  <c r="S2291" i="29"/>
  <c r="S2290" i="29"/>
  <c r="S2289" i="29"/>
  <c r="S2288" i="29"/>
  <c r="S2287" i="29"/>
  <c r="S2286" i="29"/>
  <c r="S2285" i="29"/>
  <c r="S2284" i="29"/>
  <c r="S2283" i="29"/>
  <c r="S2282" i="29"/>
  <c r="S2281" i="29"/>
  <c r="S2280" i="29"/>
  <c r="S2279" i="29"/>
  <c r="S2278" i="29"/>
  <c r="S2277" i="29"/>
  <c r="S2276" i="29"/>
  <c r="S2275" i="29"/>
  <c r="S2274" i="29"/>
  <c r="S2273" i="29"/>
  <c r="S2272" i="29"/>
  <c r="S2271" i="29"/>
  <c r="S2270" i="29"/>
  <c r="S2269" i="29"/>
  <c r="S2268" i="29"/>
  <c r="S2267" i="29"/>
  <c r="S2266" i="29"/>
  <c r="S2265" i="29"/>
  <c r="S2264" i="29"/>
  <c r="S2263" i="29"/>
  <c r="S2262" i="29"/>
  <c r="S2261" i="29"/>
  <c r="S2260" i="29"/>
  <c r="S2259" i="29"/>
  <c r="S2258" i="29"/>
  <c r="S2257" i="29"/>
  <c r="S2256" i="29"/>
  <c r="S2255" i="29"/>
  <c r="S2254" i="29"/>
  <c r="S2253" i="29"/>
  <c r="S2252" i="29"/>
  <c r="S2251" i="29"/>
  <c r="S2250" i="29"/>
  <c r="S2249" i="29"/>
  <c r="S2248" i="29"/>
  <c r="S2247" i="29"/>
  <c r="S2246" i="29"/>
  <c r="S2245" i="29"/>
  <c r="S2244" i="29"/>
  <c r="S2243" i="29"/>
  <c r="S2242" i="29"/>
  <c r="S2241" i="29"/>
  <c r="S2240" i="29"/>
  <c r="S2239" i="29"/>
  <c r="S2238" i="29"/>
  <c r="S2237" i="29"/>
  <c r="S2236" i="29"/>
  <c r="S2235" i="29"/>
  <c r="S2234" i="29"/>
  <c r="S2233" i="29"/>
  <c r="S2232" i="29"/>
  <c r="S2231" i="29"/>
  <c r="S2230" i="29"/>
  <c r="S2229" i="29"/>
  <c r="S2228" i="29"/>
  <c r="S2227" i="29"/>
  <c r="S2226" i="29"/>
  <c r="S2225" i="29"/>
  <c r="S2224" i="29"/>
  <c r="S2223" i="29"/>
  <c r="S2222" i="29"/>
  <c r="S2221" i="29"/>
  <c r="S2220" i="29"/>
  <c r="S2219" i="29"/>
  <c r="S2218" i="29"/>
  <c r="S2217" i="29"/>
  <c r="S2216" i="29"/>
  <c r="S2215" i="29"/>
  <c r="S2214" i="29"/>
  <c r="S2213" i="29"/>
  <c r="S2212" i="29"/>
  <c r="S2211" i="29"/>
  <c r="S2210" i="29"/>
  <c r="S2209" i="29"/>
  <c r="S2208" i="29"/>
  <c r="S2207" i="29"/>
  <c r="S2206" i="29"/>
  <c r="S2205" i="29"/>
  <c r="S2204" i="29"/>
  <c r="S2203" i="29"/>
  <c r="S2202" i="29"/>
  <c r="S2201" i="29"/>
  <c r="S2200" i="29"/>
  <c r="S2199" i="29"/>
  <c r="S2198" i="29"/>
  <c r="S2197" i="29"/>
  <c r="S2196" i="29"/>
  <c r="S2195" i="29"/>
  <c r="S2194" i="29"/>
  <c r="S2193" i="29"/>
  <c r="S2192" i="29"/>
  <c r="S2191" i="29"/>
  <c r="S2190" i="29"/>
  <c r="S2189" i="29"/>
  <c r="S2188" i="29"/>
  <c r="S2187" i="29"/>
  <c r="S2186" i="29"/>
  <c r="S2185" i="29"/>
  <c r="S2184" i="29"/>
  <c r="S2183" i="29"/>
  <c r="S2182" i="29"/>
  <c r="S2181" i="29"/>
  <c r="S2180" i="29"/>
  <c r="S2179" i="29"/>
  <c r="S2178" i="29"/>
  <c r="S2177" i="29"/>
  <c r="S2176" i="29"/>
  <c r="S2175" i="29"/>
  <c r="S2174" i="29"/>
  <c r="S2173" i="29"/>
  <c r="S2172" i="29"/>
  <c r="S2171" i="29"/>
  <c r="S2170" i="29"/>
  <c r="S2169" i="29"/>
  <c r="S2168" i="29"/>
  <c r="S2167" i="29"/>
  <c r="S2166" i="29"/>
  <c r="S2165" i="29"/>
  <c r="S2164" i="29"/>
  <c r="S2163" i="29"/>
  <c r="S2162" i="29"/>
  <c r="S2161" i="29"/>
  <c r="S2160" i="29"/>
  <c r="S2159" i="29"/>
  <c r="S2158" i="29"/>
  <c r="S2157" i="29"/>
  <c r="S2156" i="29"/>
  <c r="S2155" i="29"/>
  <c r="S2154" i="29"/>
  <c r="S2153" i="29"/>
  <c r="S2152" i="29"/>
  <c r="S2151" i="29"/>
  <c r="S2150" i="29"/>
  <c r="S2149" i="29"/>
  <c r="S2148" i="29"/>
  <c r="S2147" i="29"/>
  <c r="S2146" i="29"/>
  <c r="S2145" i="29"/>
  <c r="S2144" i="29"/>
  <c r="S2143" i="29"/>
  <c r="S2142" i="29"/>
  <c r="S2141" i="29"/>
  <c r="S2140" i="29"/>
  <c r="S2139" i="29"/>
  <c r="S2138" i="29"/>
  <c r="S2137" i="29"/>
  <c r="S2136" i="29"/>
  <c r="S2135" i="29"/>
  <c r="S2134" i="29"/>
  <c r="S2133" i="29"/>
  <c r="S2132" i="29"/>
  <c r="S2131" i="29"/>
  <c r="S2130" i="29"/>
  <c r="S2129" i="29"/>
  <c r="S2128" i="29"/>
  <c r="S2127" i="29"/>
  <c r="S2126" i="29"/>
  <c r="S2125" i="29"/>
  <c r="S2124" i="29"/>
  <c r="S2123" i="29"/>
  <c r="S2122" i="29"/>
  <c r="S2121" i="29"/>
  <c r="S2120" i="29"/>
  <c r="S2119" i="29"/>
  <c r="S2118" i="29"/>
  <c r="S2117" i="29"/>
  <c r="S2116" i="29"/>
  <c r="S2115" i="29"/>
  <c r="S2114" i="29"/>
  <c r="S2113" i="29"/>
  <c r="S2112" i="29"/>
  <c r="S2111" i="29"/>
  <c r="S2110" i="29"/>
  <c r="S2109" i="29"/>
  <c r="S2108" i="29"/>
  <c r="S2107" i="29"/>
  <c r="S2106" i="29"/>
  <c r="S2105" i="29"/>
  <c r="S2104" i="29"/>
  <c r="S2103" i="29"/>
  <c r="S2102" i="29"/>
  <c r="S2101" i="29"/>
  <c r="S2100" i="29"/>
  <c r="S2099" i="29"/>
  <c r="S2098" i="29"/>
  <c r="S2097" i="29"/>
  <c r="S2096" i="29"/>
  <c r="S2095" i="29"/>
  <c r="S2094" i="29"/>
  <c r="S2093" i="29"/>
  <c r="S2092" i="29"/>
  <c r="S2091" i="29"/>
  <c r="S2090" i="29"/>
  <c r="S2089" i="29"/>
  <c r="S2088" i="29"/>
  <c r="S2087" i="29"/>
  <c r="S2086" i="29"/>
  <c r="S2085" i="29"/>
  <c r="S2084" i="29"/>
  <c r="S2083" i="29"/>
  <c r="S2082" i="29"/>
  <c r="S2081" i="29"/>
  <c r="S2080" i="29"/>
  <c r="S2079" i="29"/>
  <c r="S2078" i="29"/>
  <c r="S2077" i="29"/>
  <c r="S2076" i="29"/>
  <c r="S2075" i="29"/>
  <c r="S2074" i="29"/>
  <c r="S2073" i="29"/>
  <c r="S2072" i="29"/>
  <c r="S2071" i="29"/>
  <c r="S2070" i="29"/>
  <c r="S2069" i="29"/>
  <c r="S2068" i="29"/>
  <c r="S2067" i="29"/>
  <c r="S2066" i="29"/>
  <c r="S2065" i="29"/>
  <c r="S2064" i="29"/>
  <c r="S2063" i="29"/>
  <c r="S2062" i="29"/>
  <c r="S2061" i="29"/>
  <c r="S2060" i="29"/>
  <c r="S2059" i="29"/>
  <c r="S2058" i="29"/>
  <c r="S2057" i="29"/>
  <c r="S2056" i="29"/>
  <c r="S2055" i="29"/>
  <c r="S2054" i="29"/>
  <c r="S2053" i="29"/>
  <c r="S2052" i="29"/>
  <c r="S2051" i="29"/>
  <c r="S2050" i="29"/>
  <c r="S2049" i="29"/>
  <c r="S2048" i="29"/>
  <c r="S2047" i="29"/>
  <c r="S2046" i="29"/>
  <c r="S2045" i="29"/>
  <c r="S2044" i="29"/>
  <c r="S2043" i="29"/>
  <c r="S2042" i="29"/>
  <c r="S2041" i="29"/>
  <c r="S2040" i="29"/>
  <c r="S2039" i="29"/>
  <c r="S2038" i="29"/>
  <c r="S2037" i="29"/>
  <c r="S2036" i="29"/>
  <c r="S2035" i="29"/>
  <c r="S2034" i="29"/>
  <c r="S2033" i="29"/>
  <c r="S2032" i="29"/>
  <c r="S2031" i="29"/>
  <c r="S2030" i="29"/>
  <c r="S2029" i="29"/>
  <c r="S2028" i="29"/>
  <c r="S2027" i="29"/>
  <c r="S2026" i="29"/>
  <c r="S2025" i="29"/>
  <c r="S2024" i="29"/>
  <c r="S2023" i="29"/>
  <c r="S2022" i="29"/>
  <c r="S2021" i="29"/>
  <c r="S2020" i="29"/>
  <c r="S2019" i="29"/>
  <c r="S2018" i="29"/>
  <c r="S2017" i="29"/>
  <c r="S2016" i="29"/>
  <c r="S2015" i="29"/>
  <c r="S2014" i="29"/>
  <c r="S2013" i="29"/>
  <c r="S2012" i="29"/>
  <c r="S2011" i="29"/>
  <c r="S2010" i="29"/>
  <c r="S2009" i="29"/>
  <c r="S2008" i="29"/>
  <c r="S2007" i="29"/>
  <c r="S2006" i="29"/>
  <c r="S2005" i="29"/>
  <c r="S2004" i="29"/>
  <c r="S2003" i="29"/>
  <c r="S2002" i="29"/>
  <c r="S2001" i="29"/>
  <c r="S2000" i="29"/>
  <c r="S1999" i="29"/>
  <c r="S1998" i="29"/>
  <c r="S1997" i="29"/>
  <c r="S1996" i="29"/>
  <c r="S1995" i="29"/>
  <c r="S1994" i="29"/>
  <c r="S1993" i="29"/>
  <c r="S1992" i="29"/>
  <c r="S1991" i="29"/>
  <c r="S1990" i="29"/>
  <c r="S1989" i="29"/>
  <c r="S1988" i="29"/>
  <c r="S1987" i="29"/>
  <c r="S1986" i="29"/>
  <c r="S1985" i="29"/>
  <c r="S1984" i="29"/>
  <c r="S1983" i="29"/>
  <c r="S1982" i="29"/>
  <c r="S1981" i="29"/>
  <c r="S1980" i="29"/>
  <c r="S1979" i="29"/>
  <c r="S1978" i="29"/>
  <c r="S1977" i="29"/>
  <c r="S1976" i="29"/>
  <c r="S1975" i="29"/>
  <c r="S1974" i="29"/>
  <c r="S1973" i="29"/>
  <c r="S1972" i="29"/>
  <c r="S1971" i="29"/>
  <c r="S1970" i="29"/>
  <c r="S1969" i="29"/>
  <c r="S1968" i="29"/>
  <c r="S1967" i="29"/>
  <c r="S1966" i="29"/>
  <c r="S1965" i="29"/>
  <c r="S1964" i="29"/>
  <c r="S1963" i="29"/>
  <c r="S1962" i="29"/>
  <c r="S1961" i="29"/>
  <c r="S1960" i="29"/>
  <c r="S1959" i="29"/>
  <c r="S1958" i="29"/>
  <c r="S1957" i="29"/>
  <c r="S1956" i="29"/>
  <c r="S1955" i="29"/>
  <c r="S1954" i="29"/>
  <c r="S1953" i="29"/>
  <c r="S1952" i="29"/>
  <c r="S1951" i="29"/>
  <c r="S1950" i="29"/>
  <c r="S1949" i="29"/>
  <c r="S1948" i="29"/>
  <c r="S1947" i="29"/>
  <c r="S1946" i="29"/>
  <c r="S1945" i="29"/>
  <c r="S1944" i="29"/>
  <c r="S1943" i="29"/>
  <c r="S1942" i="29"/>
  <c r="S1941" i="29"/>
  <c r="S1940" i="29"/>
  <c r="S1939" i="29"/>
  <c r="S1938" i="29"/>
  <c r="S1937" i="29"/>
  <c r="S1936" i="29"/>
  <c r="S1935" i="29"/>
  <c r="S1934" i="29"/>
  <c r="S1933" i="29"/>
  <c r="S1932" i="29"/>
  <c r="S1931" i="29"/>
  <c r="S1930" i="29"/>
  <c r="S1929" i="29"/>
  <c r="S1928" i="29"/>
  <c r="S1927" i="29"/>
  <c r="S1926" i="29"/>
  <c r="S1925" i="29"/>
  <c r="S1924" i="29"/>
  <c r="S1923" i="29"/>
  <c r="S1922" i="29"/>
  <c r="S1921" i="29"/>
  <c r="S1920" i="29"/>
  <c r="S1919" i="29"/>
  <c r="S1918" i="29"/>
  <c r="S1917" i="29"/>
  <c r="S1916" i="29"/>
  <c r="S1915" i="29"/>
  <c r="S1914" i="29"/>
  <c r="S1913" i="29"/>
  <c r="S1912" i="29"/>
  <c r="S1911" i="29"/>
  <c r="S1910" i="29"/>
  <c r="S1909" i="29"/>
  <c r="S1908" i="29"/>
  <c r="S1907" i="29"/>
  <c r="S1906" i="29"/>
  <c r="S1905" i="29"/>
  <c r="S1904" i="29"/>
  <c r="S1903" i="29"/>
  <c r="S1902" i="29"/>
  <c r="S1901" i="29"/>
  <c r="S1900" i="29"/>
  <c r="S1899" i="29"/>
  <c r="S1898" i="29"/>
  <c r="S1897" i="29"/>
  <c r="S1896" i="29"/>
  <c r="S1895" i="29"/>
  <c r="S1894" i="29"/>
  <c r="S1893" i="29"/>
  <c r="S1892" i="29"/>
  <c r="S1891" i="29"/>
  <c r="S1890" i="29"/>
  <c r="S1889" i="29"/>
  <c r="S1888" i="29"/>
  <c r="S1887" i="29"/>
  <c r="S1886" i="29"/>
  <c r="S1885" i="29"/>
  <c r="S1884" i="29"/>
  <c r="S1883" i="29"/>
  <c r="S1882" i="29"/>
  <c r="S1881" i="29"/>
  <c r="S1880" i="29"/>
  <c r="S1879" i="29"/>
  <c r="S1878" i="29"/>
  <c r="S1877" i="29"/>
  <c r="S1876" i="29"/>
  <c r="S1875" i="29"/>
  <c r="S1874" i="29"/>
  <c r="S1873" i="29"/>
  <c r="S1872" i="29"/>
  <c r="S1871" i="29"/>
  <c r="S1870" i="29"/>
  <c r="S1869" i="29"/>
  <c r="S1868" i="29"/>
  <c r="S1867" i="29"/>
  <c r="S1866" i="29"/>
  <c r="S1865" i="29"/>
  <c r="S1864" i="29"/>
  <c r="S1863" i="29"/>
  <c r="S1862" i="29"/>
  <c r="S1861" i="29"/>
  <c r="S1860" i="29"/>
  <c r="S1859" i="29"/>
  <c r="S1858" i="29"/>
  <c r="S1857" i="29"/>
  <c r="S1856" i="29"/>
  <c r="S1855" i="29"/>
  <c r="S1854" i="29"/>
  <c r="S1853" i="29"/>
  <c r="S1852" i="29"/>
  <c r="S1851" i="29"/>
  <c r="S1850" i="29"/>
  <c r="S1849" i="29"/>
  <c r="S1848" i="29"/>
  <c r="S1847" i="29"/>
  <c r="S1846" i="29"/>
  <c r="S1845" i="29"/>
  <c r="S1844" i="29"/>
  <c r="S1843" i="29"/>
  <c r="S1842" i="29"/>
  <c r="S1841" i="29"/>
  <c r="S1840" i="29"/>
  <c r="S1839" i="29"/>
  <c r="S1838" i="29"/>
  <c r="S1837" i="29"/>
  <c r="S1836" i="29"/>
  <c r="S1835" i="29"/>
  <c r="S1834" i="29"/>
  <c r="S1833" i="29"/>
  <c r="S1832" i="29"/>
  <c r="S1831" i="29"/>
  <c r="S1830" i="29"/>
  <c r="S1829" i="29"/>
  <c r="S1828" i="29"/>
  <c r="S1827" i="29"/>
  <c r="S1826" i="29"/>
  <c r="S1825" i="29"/>
  <c r="S1824" i="29"/>
  <c r="S1823" i="29"/>
  <c r="S1822" i="29"/>
  <c r="S1821" i="29"/>
  <c r="S1820" i="29"/>
  <c r="S1819" i="29"/>
  <c r="S1818" i="29"/>
  <c r="S1817" i="29"/>
  <c r="S1816" i="29"/>
  <c r="S1815" i="29"/>
  <c r="S1814" i="29"/>
  <c r="S1813" i="29"/>
  <c r="S1812" i="29"/>
  <c r="S1811" i="29"/>
  <c r="S1810" i="29"/>
  <c r="S1809" i="29"/>
  <c r="S1808" i="29"/>
  <c r="S1807" i="29"/>
  <c r="S1806" i="29"/>
  <c r="S1805" i="29"/>
  <c r="S1804" i="29"/>
  <c r="S1803" i="29"/>
  <c r="S1802" i="29"/>
  <c r="S1801" i="29"/>
  <c r="S1800" i="29"/>
  <c r="S1799" i="29"/>
  <c r="S1798" i="29"/>
  <c r="S1797" i="29"/>
  <c r="S1796" i="29"/>
  <c r="S1795" i="29"/>
  <c r="S1794" i="29"/>
  <c r="S1793" i="29"/>
  <c r="S1792" i="29"/>
  <c r="S1791" i="29"/>
  <c r="S1790" i="29"/>
  <c r="S1789" i="29"/>
  <c r="S1788" i="29"/>
  <c r="S1787" i="29"/>
  <c r="S1786" i="29"/>
  <c r="S1785" i="29"/>
  <c r="S1784" i="29"/>
  <c r="S1783" i="29"/>
  <c r="S1782" i="29"/>
  <c r="S1781" i="29"/>
  <c r="S1780" i="29"/>
  <c r="S1779" i="29"/>
  <c r="S1778" i="29"/>
  <c r="S1777" i="29"/>
  <c r="S1776" i="29"/>
  <c r="S1775" i="29"/>
  <c r="S1774" i="29"/>
  <c r="S1773" i="29"/>
  <c r="S1772" i="29"/>
  <c r="S1771" i="29"/>
  <c r="S1770" i="29"/>
  <c r="S1769" i="29"/>
  <c r="S1768" i="29"/>
  <c r="S1767" i="29"/>
  <c r="S1766" i="29"/>
  <c r="S1765" i="29"/>
  <c r="S1764" i="29"/>
  <c r="S1763" i="29"/>
  <c r="S1762" i="29"/>
  <c r="S1761" i="29"/>
  <c r="S1760" i="29"/>
  <c r="S1759" i="29"/>
  <c r="S1758" i="29"/>
  <c r="S1757" i="29"/>
  <c r="S1756" i="29"/>
  <c r="S1755" i="29"/>
  <c r="S1754" i="29"/>
  <c r="S1753" i="29"/>
  <c r="S1752" i="29"/>
  <c r="S1751" i="29"/>
  <c r="S1750" i="29"/>
  <c r="S1749" i="29"/>
  <c r="S1748" i="29"/>
  <c r="S1747" i="29"/>
  <c r="S1746" i="29"/>
  <c r="S1745" i="29"/>
  <c r="S1744" i="29"/>
  <c r="S1743" i="29"/>
  <c r="S1742" i="29"/>
  <c r="S1741" i="29"/>
  <c r="S1740" i="29"/>
  <c r="S1739" i="29"/>
  <c r="S1738" i="29"/>
  <c r="S1737" i="29"/>
  <c r="S1736" i="29"/>
  <c r="S1735" i="29"/>
  <c r="S1734" i="29"/>
  <c r="S1733" i="29"/>
  <c r="S1732" i="29"/>
  <c r="S1731" i="29"/>
  <c r="S1730" i="29"/>
  <c r="S1729" i="29"/>
  <c r="S1728" i="29"/>
  <c r="S1727" i="29"/>
  <c r="S1726" i="29"/>
  <c r="S1725" i="29"/>
  <c r="S1724" i="29"/>
  <c r="S1723" i="29"/>
  <c r="S1722" i="29"/>
  <c r="S1721" i="29"/>
  <c r="S1720" i="29"/>
  <c r="S1719" i="29"/>
  <c r="S1718" i="29"/>
  <c r="S1717" i="29"/>
  <c r="S1716" i="29"/>
  <c r="S1715" i="29"/>
  <c r="S1714" i="29"/>
  <c r="S1713" i="29"/>
  <c r="S1712" i="29"/>
  <c r="S1711" i="29"/>
  <c r="S1710" i="29"/>
  <c r="S1709" i="29"/>
  <c r="S1708" i="29"/>
  <c r="S1707" i="29"/>
  <c r="S1706" i="29"/>
  <c r="S1705" i="29"/>
  <c r="S1704" i="29"/>
  <c r="S1703" i="29"/>
  <c r="S1702" i="29"/>
  <c r="S1701" i="29"/>
  <c r="S1700" i="29"/>
  <c r="S1699" i="29"/>
  <c r="S1698" i="29"/>
  <c r="S1697" i="29"/>
  <c r="S1696" i="29"/>
  <c r="S1695" i="29"/>
  <c r="S1694" i="29"/>
  <c r="S1693" i="29"/>
  <c r="S1692" i="29"/>
  <c r="S1691" i="29"/>
  <c r="S1690" i="29"/>
  <c r="S1689" i="29"/>
  <c r="S1688" i="29"/>
  <c r="S1687" i="29"/>
  <c r="S1686" i="29"/>
  <c r="S1685" i="29"/>
  <c r="S1684" i="29"/>
  <c r="S1683" i="29"/>
  <c r="S1682" i="29"/>
  <c r="S1681" i="29"/>
  <c r="S1680" i="29"/>
  <c r="S1679" i="29"/>
  <c r="S1678" i="29"/>
  <c r="S1677" i="29"/>
  <c r="S1676" i="29"/>
  <c r="S1675" i="29"/>
  <c r="S1674" i="29"/>
  <c r="S1673" i="29"/>
  <c r="S1672" i="29"/>
  <c r="S1671" i="29"/>
  <c r="S1670" i="29"/>
  <c r="S1669" i="29"/>
  <c r="S1668" i="29"/>
  <c r="S1667" i="29"/>
  <c r="S1666" i="29"/>
  <c r="S1665" i="29"/>
  <c r="S1664" i="29"/>
  <c r="S1663" i="29"/>
  <c r="S1662" i="29"/>
  <c r="S1661" i="29"/>
  <c r="S1660" i="29"/>
  <c r="S1659" i="29"/>
  <c r="S1658" i="29"/>
  <c r="S1657" i="29"/>
  <c r="S1656" i="29"/>
  <c r="S1655" i="29"/>
  <c r="S1654" i="29"/>
  <c r="S1653" i="29"/>
  <c r="S1652" i="29"/>
  <c r="S1651" i="29"/>
  <c r="S1650" i="29"/>
  <c r="S1649" i="29"/>
  <c r="S1648" i="29"/>
  <c r="S1647" i="29"/>
  <c r="S1646" i="29"/>
  <c r="S1645" i="29"/>
  <c r="S1644" i="29"/>
  <c r="S1643" i="29"/>
  <c r="S1642" i="29"/>
  <c r="S1641" i="29"/>
  <c r="S1640" i="29"/>
  <c r="S1639" i="29"/>
  <c r="S1638" i="29"/>
  <c r="S1637" i="29"/>
  <c r="S1636" i="29"/>
  <c r="S1635" i="29"/>
  <c r="S1634" i="29"/>
  <c r="S1633" i="29"/>
  <c r="S1632" i="29"/>
  <c r="S1631" i="29"/>
  <c r="S1630" i="29"/>
  <c r="S1629" i="29"/>
  <c r="S1628" i="29"/>
  <c r="S1627" i="29"/>
  <c r="S1626" i="29"/>
  <c r="S1625" i="29"/>
  <c r="S1624" i="29"/>
  <c r="S1623" i="29"/>
  <c r="S1622" i="29"/>
  <c r="S1621" i="29"/>
  <c r="S1620" i="29"/>
  <c r="S1619" i="29"/>
  <c r="S1618" i="29"/>
  <c r="S1617" i="29"/>
  <c r="S1616" i="29"/>
  <c r="S1615" i="29"/>
  <c r="S1614" i="29"/>
  <c r="S1613" i="29"/>
  <c r="S1612" i="29"/>
  <c r="S1611" i="29"/>
  <c r="S1610" i="29"/>
  <c r="S1609" i="29"/>
  <c r="S1608" i="29"/>
  <c r="S1607" i="29"/>
  <c r="S1606" i="29"/>
  <c r="S1605" i="29"/>
  <c r="S1604" i="29"/>
  <c r="S1603" i="29"/>
  <c r="S1602" i="29"/>
  <c r="S1601" i="29"/>
  <c r="S1600" i="29"/>
  <c r="S1599" i="29"/>
  <c r="S1598" i="29"/>
  <c r="S1597" i="29"/>
  <c r="S1596" i="29"/>
  <c r="S1595" i="29"/>
  <c r="S1594" i="29"/>
  <c r="S1593" i="29"/>
  <c r="S1592" i="29"/>
  <c r="S1591" i="29"/>
  <c r="S1590" i="29"/>
  <c r="S1589" i="29"/>
  <c r="S1588" i="29"/>
  <c r="S1587" i="29"/>
  <c r="S1586" i="29"/>
  <c r="S1585" i="29"/>
  <c r="S1584" i="29"/>
  <c r="S1583" i="29"/>
  <c r="S1582" i="29"/>
  <c r="S1581" i="29"/>
  <c r="S1580" i="29"/>
  <c r="S1579" i="29"/>
  <c r="S1578" i="29"/>
  <c r="S1577" i="29"/>
  <c r="S1576" i="29"/>
  <c r="S1575" i="29"/>
  <c r="S1574" i="29"/>
  <c r="S1573" i="29"/>
  <c r="S1572" i="29"/>
  <c r="S1571" i="29"/>
  <c r="S1570" i="29"/>
  <c r="S1569" i="29"/>
  <c r="S1568" i="29"/>
  <c r="S1567" i="29"/>
  <c r="S1566" i="29"/>
  <c r="S1565" i="29"/>
  <c r="S1564" i="29"/>
  <c r="S1563" i="29"/>
  <c r="S1562" i="29"/>
  <c r="S1561" i="29"/>
  <c r="S1560" i="29"/>
  <c r="S1559" i="29"/>
  <c r="S1558" i="29"/>
  <c r="S1557" i="29"/>
  <c r="S1556" i="29"/>
  <c r="S1555" i="29"/>
  <c r="S1554" i="29"/>
  <c r="S1553" i="29"/>
  <c r="S1552" i="29"/>
  <c r="S1551" i="29"/>
  <c r="S1550" i="29"/>
  <c r="S1549" i="29"/>
  <c r="S1548" i="29"/>
  <c r="S1547" i="29"/>
  <c r="S1546" i="29"/>
  <c r="S1545" i="29"/>
  <c r="S1544" i="29"/>
  <c r="S1543" i="29"/>
  <c r="S1542" i="29"/>
  <c r="S1541" i="29"/>
  <c r="S1540" i="29"/>
  <c r="S1539" i="29"/>
  <c r="S1538" i="29"/>
  <c r="S1537" i="29"/>
  <c r="S1536" i="29"/>
  <c r="S1535" i="29"/>
  <c r="S1534" i="29"/>
  <c r="S1533" i="29"/>
  <c r="S1532" i="29"/>
  <c r="S1531" i="29"/>
  <c r="S1530" i="29"/>
  <c r="S1529" i="29"/>
  <c r="S1528" i="29"/>
  <c r="S1527" i="29"/>
  <c r="S1526" i="29"/>
  <c r="S1525" i="29"/>
  <c r="S1524" i="29"/>
  <c r="S1523" i="29"/>
  <c r="S1522" i="29"/>
  <c r="S1521" i="29"/>
  <c r="S1520" i="29"/>
  <c r="S1519" i="29"/>
  <c r="S1518" i="29"/>
  <c r="S1517" i="29"/>
  <c r="S1516" i="29"/>
  <c r="S1515" i="29"/>
  <c r="S1514" i="29"/>
  <c r="S1513" i="29"/>
  <c r="S1512" i="29"/>
  <c r="S1511" i="29"/>
  <c r="S1510" i="29"/>
  <c r="S1509" i="29"/>
  <c r="S1508" i="29"/>
  <c r="S1507" i="29"/>
  <c r="S1506" i="29"/>
  <c r="S1505" i="29"/>
  <c r="S1504" i="29"/>
  <c r="S1503" i="29"/>
  <c r="S1502" i="29"/>
  <c r="S1501" i="29"/>
  <c r="S1500" i="29"/>
  <c r="S1499" i="29"/>
  <c r="S1498" i="29"/>
  <c r="S1497" i="29"/>
  <c r="S1496" i="29"/>
  <c r="S1495" i="29"/>
  <c r="S1494" i="29"/>
  <c r="S1493" i="29"/>
  <c r="S1492" i="29"/>
  <c r="S1491" i="29"/>
  <c r="S1490" i="29"/>
  <c r="S1489" i="29"/>
  <c r="S1488" i="29"/>
  <c r="S1487" i="29"/>
  <c r="S1486" i="29"/>
  <c r="S1485" i="29"/>
  <c r="S1484" i="29"/>
  <c r="S1483" i="29"/>
  <c r="S1482" i="29"/>
  <c r="S1481" i="29"/>
  <c r="S1480" i="29"/>
  <c r="S1479" i="29"/>
  <c r="S1478" i="29"/>
  <c r="S1477" i="29"/>
  <c r="S1476" i="29"/>
  <c r="S1475" i="29"/>
  <c r="S1474" i="29"/>
  <c r="S1473" i="29"/>
  <c r="S1472" i="29"/>
  <c r="S1471" i="29"/>
  <c r="S1470" i="29"/>
  <c r="S1469" i="29"/>
  <c r="S1468" i="29"/>
  <c r="S1467" i="29"/>
  <c r="S1466" i="29"/>
  <c r="S1465" i="29"/>
  <c r="S1464" i="29"/>
  <c r="S1463" i="29"/>
  <c r="S1462" i="29"/>
  <c r="S1461" i="29"/>
  <c r="S1460" i="29"/>
  <c r="S1459" i="29"/>
  <c r="S1458" i="29"/>
  <c r="S1457" i="29"/>
  <c r="S1456" i="29"/>
  <c r="S1455" i="29"/>
  <c r="S1454" i="29"/>
  <c r="S1453" i="29"/>
  <c r="S1452" i="29"/>
  <c r="S1451" i="29"/>
  <c r="S1450" i="29"/>
  <c r="S1449" i="29"/>
  <c r="S1448" i="29"/>
  <c r="S1447" i="29"/>
  <c r="S1446" i="29"/>
  <c r="S1445" i="29"/>
  <c r="S1444" i="29"/>
  <c r="S1443" i="29"/>
  <c r="S1442" i="29"/>
  <c r="S1441" i="29"/>
  <c r="S1440" i="29"/>
  <c r="S1439" i="29"/>
  <c r="S1438" i="29"/>
  <c r="S1437" i="29"/>
  <c r="S1436" i="29"/>
  <c r="S1435" i="29"/>
  <c r="S1434" i="29"/>
  <c r="S1433" i="29"/>
  <c r="S1432" i="29"/>
  <c r="S1431" i="29"/>
  <c r="S1430" i="29"/>
  <c r="S1429" i="29"/>
  <c r="S1428" i="29"/>
  <c r="S1427" i="29"/>
  <c r="S1426" i="29"/>
  <c r="S1425" i="29"/>
  <c r="S1424" i="29"/>
  <c r="S1423" i="29"/>
  <c r="S1422" i="29"/>
  <c r="S1421" i="29"/>
  <c r="S1420" i="29"/>
  <c r="S1419" i="29"/>
  <c r="S1418" i="29"/>
  <c r="S1417" i="29"/>
  <c r="S1416" i="29"/>
  <c r="S1415" i="29"/>
  <c r="S1414" i="29"/>
  <c r="S1413" i="29"/>
  <c r="S1412" i="29"/>
  <c r="S1411" i="29"/>
  <c r="S1410" i="29"/>
  <c r="S1409" i="29"/>
  <c r="S1408" i="29"/>
  <c r="S1407" i="29"/>
  <c r="S1406" i="29"/>
  <c r="S1405" i="29"/>
  <c r="S1404" i="29"/>
  <c r="S1403" i="29"/>
  <c r="S1402" i="29"/>
  <c r="S1401" i="29"/>
  <c r="S1400" i="29"/>
  <c r="S1399" i="29"/>
  <c r="S1398" i="29"/>
  <c r="S1397" i="29"/>
  <c r="S1396" i="29"/>
  <c r="S1395" i="29"/>
  <c r="S1394" i="29"/>
  <c r="S1393" i="29"/>
  <c r="S1392" i="29"/>
  <c r="S1391" i="29"/>
  <c r="S1390" i="29"/>
  <c r="S1389" i="29"/>
  <c r="S1388" i="29"/>
  <c r="S1387" i="29"/>
  <c r="S1386" i="29"/>
  <c r="S1385" i="29"/>
  <c r="S1384" i="29"/>
  <c r="S1383" i="29"/>
  <c r="S1382" i="29"/>
  <c r="S1381" i="29"/>
  <c r="S1380" i="29"/>
  <c r="S1379" i="29"/>
  <c r="S1378" i="29"/>
  <c r="S1377" i="29"/>
  <c r="S1376" i="29"/>
  <c r="S1375" i="29"/>
  <c r="S1374" i="29"/>
  <c r="S1373" i="29"/>
  <c r="S1372" i="29"/>
  <c r="S1371" i="29"/>
  <c r="S1370" i="29"/>
  <c r="S1369" i="29"/>
  <c r="S1368" i="29"/>
  <c r="S1367" i="29"/>
  <c r="S1366" i="29"/>
  <c r="S1365" i="29"/>
  <c r="S1364" i="29"/>
  <c r="S1363" i="29"/>
  <c r="S1362" i="29"/>
  <c r="S1361" i="29"/>
  <c r="S1360" i="29"/>
  <c r="S1359" i="29"/>
  <c r="S1358" i="29"/>
  <c r="S1357" i="29"/>
  <c r="S1356" i="29"/>
  <c r="S1355" i="29"/>
  <c r="S1354" i="29"/>
  <c r="S1353" i="29"/>
  <c r="S1352" i="29"/>
  <c r="S1351" i="29"/>
  <c r="S1350" i="29"/>
  <c r="S1349" i="29"/>
  <c r="S1348" i="29"/>
  <c r="S1347" i="29"/>
  <c r="S1346" i="29"/>
  <c r="S1345" i="29"/>
  <c r="S1344" i="29"/>
  <c r="S1343" i="29"/>
  <c r="S1342" i="29"/>
  <c r="S1341" i="29"/>
  <c r="S1340" i="29"/>
  <c r="S1339" i="29"/>
  <c r="S1338" i="29"/>
  <c r="S1337" i="29"/>
  <c r="S1336" i="29"/>
  <c r="S1335" i="29"/>
  <c r="S1334" i="29"/>
  <c r="S1333" i="29"/>
  <c r="S1332" i="29"/>
  <c r="S1331" i="29"/>
  <c r="S1330" i="29"/>
  <c r="S1329" i="29"/>
  <c r="S1328" i="29"/>
  <c r="S1327" i="29"/>
  <c r="S1326" i="29"/>
  <c r="S1325" i="29"/>
  <c r="S1324" i="29"/>
  <c r="S1323" i="29"/>
  <c r="S1322" i="29"/>
  <c r="S1321" i="29"/>
  <c r="S1320" i="29"/>
  <c r="S1319" i="29"/>
  <c r="S1318" i="29"/>
  <c r="S1317" i="29"/>
  <c r="S1316" i="29"/>
  <c r="S1315" i="29"/>
  <c r="S1314" i="29"/>
  <c r="S1313" i="29"/>
  <c r="S1312" i="29"/>
  <c r="S1311" i="29"/>
  <c r="S1310" i="29"/>
  <c r="S1309" i="29"/>
  <c r="S1308" i="29"/>
  <c r="S1307" i="29"/>
  <c r="S1306" i="29"/>
  <c r="S1305" i="29"/>
  <c r="S1304" i="29"/>
  <c r="S1303" i="29"/>
  <c r="S1302" i="29"/>
  <c r="S1301" i="29"/>
  <c r="S1300" i="29"/>
  <c r="S1299" i="29"/>
  <c r="S1298" i="29"/>
  <c r="S1297" i="29"/>
  <c r="S1296" i="29"/>
  <c r="S1295" i="29"/>
  <c r="S1294" i="29"/>
  <c r="S1293" i="29"/>
  <c r="S1292" i="29"/>
  <c r="S1291" i="29"/>
  <c r="S1290" i="29"/>
  <c r="S1289" i="29"/>
  <c r="S1288" i="29"/>
  <c r="S1287" i="29"/>
  <c r="S1286" i="29"/>
  <c r="S1285" i="29"/>
  <c r="S1284" i="29"/>
  <c r="S1283" i="29"/>
  <c r="S1282" i="29"/>
  <c r="S1281" i="29"/>
  <c r="S1280" i="29"/>
  <c r="S1279" i="29"/>
  <c r="S1278" i="29"/>
  <c r="S1277" i="29"/>
  <c r="S1276" i="29"/>
  <c r="S1275" i="29"/>
  <c r="S1274" i="29"/>
  <c r="S1273" i="29"/>
  <c r="S1272" i="29"/>
  <c r="S1271" i="29"/>
  <c r="S1270" i="29"/>
  <c r="S1269" i="29"/>
  <c r="S1268" i="29"/>
  <c r="S1267" i="29"/>
  <c r="S1266" i="29"/>
  <c r="S1265" i="29"/>
  <c r="S1264" i="29"/>
  <c r="S1263" i="29"/>
  <c r="S1262" i="29"/>
  <c r="S1261" i="29"/>
  <c r="S1260" i="29"/>
  <c r="S1259" i="29"/>
  <c r="S1258" i="29"/>
  <c r="S1257" i="29"/>
  <c r="S1256" i="29"/>
  <c r="S1255" i="29"/>
  <c r="S1254" i="29"/>
  <c r="S1253" i="29"/>
  <c r="S1252" i="29"/>
  <c r="S1251" i="29"/>
  <c r="S1250" i="29"/>
  <c r="S1249" i="29"/>
  <c r="S1248" i="29"/>
  <c r="S1247" i="29"/>
  <c r="S1246" i="29"/>
  <c r="S1245" i="29"/>
  <c r="S1244" i="29"/>
  <c r="S1243" i="29"/>
  <c r="S1242" i="29"/>
  <c r="S1241" i="29"/>
  <c r="S1240" i="29"/>
  <c r="S1239" i="29"/>
  <c r="S1238" i="29"/>
  <c r="S1237" i="29"/>
  <c r="S1236" i="29"/>
  <c r="S1235" i="29"/>
  <c r="S1234" i="29"/>
  <c r="S1233" i="29"/>
  <c r="S1232" i="29"/>
  <c r="S1231" i="29"/>
  <c r="S1230" i="29"/>
  <c r="S1229" i="29"/>
  <c r="S1228" i="29"/>
  <c r="S1227" i="29"/>
  <c r="S1226" i="29"/>
  <c r="S1225" i="29"/>
  <c r="S1224" i="29"/>
  <c r="S1223" i="29"/>
  <c r="S1222" i="29"/>
  <c r="S1221" i="29"/>
  <c r="S1220" i="29"/>
  <c r="S1219" i="29"/>
  <c r="S1218" i="29"/>
  <c r="S1217" i="29"/>
  <c r="S1216" i="29"/>
  <c r="S1215" i="29"/>
  <c r="S1214" i="29"/>
  <c r="S1213" i="29"/>
  <c r="S1212" i="29"/>
  <c r="S1211" i="29"/>
  <c r="S1210" i="29"/>
  <c r="S1209" i="29"/>
  <c r="S1208" i="29"/>
  <c r="S1207" i="29"/>
  <c r="S1206" i="29"/>
  <c r="S1205" i="29"/>
  <c r="S1204" i="29"/>
  <c r="S1203" i="29"/>
  <c r="S1202" i="29"/>
  <c r="S1201" i="29"/>
  <c r="S1200" i="29"/>
  <c r="S1199" i="29"/>
  <c r="S1198" i="29"/>
  <c r="S1197" i="29"/>
  <c r="S1196" i="29"/>
  <c r="S1195" i="29"/>
  <c r="S1194" i="29"/>
  <c r="S1193" i="29"/>
  <c r="S1192" i="29"/>
  <c r="S1191" i="29"/>
  <c r="S1190" i="29"/>
  <c r="S1189" i="29"/>
  <c r="S1188" i="29"/>
  <c r="S1187" i="29"/>
  <c r="S1186" i="29"/>
  <c r="S1185" i="29"/>
  <c r="S1184" i="29"/>
  <c r="S1183" i="29"/>
  <c r="S1182" i="29"/>
  <c r="S1181" i="29"/>
  <c r="S1180" i="29"/>
  <c r="S1179" i="29"/>
  <c r="S1178" i="29"/>
  <c r="S1177" i="29"/>
  <c r="S1176" i="29"/>
  <c r="S1175" i="29"/>
  <c r="S1174" i="29"/>
  <c r="S1173" i="29"/>
  <c r="S1172" i="29"/>
  <c r="S1171" i="29"/>
  <c r="S1170" i="29"/>
  <c r="S1169" i="29"/>
  <c r="S1168" i="29"/>
  <c r="S1167" i="29"/>
  <c r="S1166" i="29"/>
  <c r="S1165" i="29"/>
  <c r="S1164" i="29"/>
  <c r="S1163" i="29"/>
  <c r="S1162" i="29"/>
  <c r="S1161" i="29"/>
  <c r="S1160" i="29"/>
  <c r="S1159" i="29"/>
  <c r="S1158" i="29"/>
  <c r="S1157" i="29"/>
  <c r="S1156" i="29"/>
  <c r="S1155" i="29"/>
  <c r="S1154" i="29"/>
  <c r="S1153" i="29"/>
  <c r="S1152" i="29"/>
  <c r="S1151" i="29"/>
  <c r="S1150" i="29"/>
  <c r="S1149" i="29"/>
  <c r="S1148" i="29"/>
  <c r="S1147" i="29"/>
  <c r="S1146" i="29"/>
  <c r="S1145" i="29"/>
  <c r="S1144" i="29"/>
  <c r="S1143" i="29"/>
  <c r="S1142" i="29"/>
  <c r="S1141" i="29"/>
  <c r="S1140" i="29"/>
  <c r="S1139" i="29"/>
  <c r="S1138" i="29"/>
  <c r="S1137" i="29"/>
  <c r="S1136" i="29"/>
  <c r="S1135" i="29"/>
  <c r="S1134" i="29"/>
  <c r="S1133" i="29"/>
  <c r="S1132" i="29"/>
  <c r="S1131" i="29"/>
  <c r="S1130" i="29"/>
  <c r="S1129" i="29"/>
  <c r="S1128" i="29"/>
  <c r="S1127" i="29"/>
  <c r="S1126" i="29"/>
  <c r="S1125" i="29"/>
  <c r="S1124" i="29"/>
  <c r="S1123" i="29"/>
  <c r="S1122" i="29"/>
  <c r="S1121" i="29"/>
  <c r="S1120" i="29"/>
  <c r="S1119" i="29"/>
  <c r="S1118" i="29"/>
  <c r="S1117" i="29"/>
  <c r="S1116" i="29"/>
  <c r="S1115" i="29"/>
  <c r="S1114" i="29"/>
  <c r="S1113" i="29"/>
  <c r="S1112" i="29"/>
  <c r="S1111" i="29"/>
  <c r="S1110" i="29"/>
  <c r="S1109" i="29"/>
  <c r="S1108" i="29"/>
  <c r="S1107" i="29"/>
  <c r="S1106" i="29"/>
  <c r="S1105" i="29"/>
  <c r="S1104" i="29"/>
  <c r="S1103" i="29"/>
  <c r="S1102" i="29"/>
  <c r="S1101" i="29"/>
  <c r="S1100" i="29"/>
  <c r="S1099" i="29"/>
  <c r="S1098" i="29"/>
  <c r="S1097" i="29"/>
  <c r="S1096" i="29"/>
  <c r="S1095" i="29"/>
  <c r="S1094" i="29"/>
  <c r="S1093" i="29"/>
  <c r="S1092" i="29"/>
  <c r="S1091" i="29"/>
  <c r="S1090" i="29"/>
  <c r="S1089" i="29"/>
  <c r="S1088" i="29"/>
  <c r="S1087" i="29"/>
  <c r="S1086" i="29"/>
  <c r="S1085" i="29"/>
  <c r="S1084" i="29"/>
  <c r="S1083" i="29"/>
  <c r="S1082" i="29"/>
  <c r="S1081" i="29"/>
  <c r="S1080" i="29"/>
  <c r="S1079" i="29"/>
  <c r="S1078" i="29"/>
  <c r="S1077" i="29"/>
  <c r="S1076" i="29"/>
  <c r="S1075" i="29"/>
  <c r="S1074" i="29"/>
  <c r="S1073" i="29"/>
  <c r="S1072" i="29"/>
  <c r="S1071" i="29"/>
  <c r="S1070" i="29"/>
  <c r="S1069" i="29"/>
  <c r="S1068" i="29"/>
  <c r="S1067" i="29"/>
  <c r="S1066" i="29"/>
  <c r="S1065" i="29"/>
  <c r="S1064" i="29"/>
  <c r="S1063" i="29"/>
  <c r="S1062" i="29"/>
  <c r="S1061" i="29"/>
  <c r="S1060" i="29"/>
  <c r="S1059" i="29"/>
  <c r="S1058" i="29"/>
  <c r="S1057" i="29"/>
  <c r="S1056" i="29"/>
  <c r="S1055" i="29"/>
  <c r="S1054" i="29"/>
  <c r="S1053" i="29"/>
  <c r="S1052" i="29"/>
  <c r="S1051" i="29"/>
  <c r="S1050" i="29"/>
  <c r="S1049" i="29"/>
  <c r="S1048" i="29"/>
  <c r="S1047" i="29"/>
  <c r="S1046" i="29"/>
  <c r="S1045" i="29"/>
  <c r="S1044" i="29"/>
  <c r="S1043" i="29"/>
  <c r="S1042" i="29"/>
  <c r="S1041" i="29"/>
  <c r="S1040" i="29"/>
  <c r="S1039" i="29"/>
  <c r="S1038" i="29"/>
  <c r="S1037" i="29"/>
  <c r="S1036" i="29"/>
  <c r="S1035" i="29"/>
  <c r="S1034" i="29"/>
  <c r="S1033" i="29"/>
  <c r="S1032" i="29"/>
  <c r="S1031" i="29"/>
  <c r="S1030" i="29"/>
  <c r="S1029" i="29"/>
  <c r="S1028" i="29"/>
  <c r="S1027" i="29"/>
  <c r="S1026" i="29"/>
  <c r="S1025" i="29"/>
  <c r="S1024" i="29"/>
  <c r="S1023" i="29"/>
  <c r="S1022" i="29"/>
  <c r="S1021" i="29"/>
  <c r="S1020" i="29"/>
  <c r="S1019" i="29"/>
  <c r="S1018" i="29"/>
  <c r="S1017" i="29"/>
  <c r="S1016" i="29"/>
  <c r="S1015" i="29"/>
  <c r="S1014" i="29"/>
  <c r="S1013" i="29"/>
  <c r="S1012" i="29"/>
  <c r="S1011" i="29"/>
  <c r="S1010" i="29"/>
  <c r="S1009" i="29"/>
  <c r="S1008" i="29"/>
  <c r="S1007" i="29"/>
  <c r="S1006" i="29"/>
  <c r="S1005" i="29"/>
  <c r="S1004" i="29"/>
  <c r="S1003" i="29"/>
  <c r="S1002" i="29"/>
  <c r="S1001" i="29"/>
  <c r="S1000" i="29"/>
  <c r="S999" i="29"/>
  <c r="S998" i="29"/>
  <c r="S997" i="29"/>
  <c r="S996" i="29"/>
  <c r="S995" i="29"/>
  <c r="S994" i="29"/>
  <c r="S993" i="29"/>
  <c r="S992" i="29"/>
  <c r="S991" i="29"/>
  <c r="S990" i="29"/>
  <c r="S989" i="29"/>
  <c r="S988" i="29"/>
  <c r="S987" i="29"/>
  <c r="S986" i="29"/>
  <c r="S985" i="29"/>
  <c r="S984" i="29"/>
  <c r="S983" i="29"/>
  <c r="S982" i="29"/>
  <c r="S981" i="29"/>
  <c r="S980" i="29"/>
  <c r="S979" i="29"/>
  <c r="S978" i="29"/>
  <c r="S977" i="29"/>
  <c r="S976" i="29"/>
  <c r="S975" i="29"/>
  <c r="S974" i="29"/>
  <c r="S973" i="29"/>
  <c r="S972" i="29"/>
  <c r="S971" i="29"/>
  <c r="S970" i="29"/>
  <c r="S969" i="29"/>
  <c r="S968" i="29"/>
  <c r="S967" i="29"/>
  <c r="S966" i="29"/>
  <c r="S965" i="29"/>
  <c r="S964" i="29"/>
  <c r="S963" i="29"/>
  <c r="S962" i="29"/>
  <c r="S961" i="29"/>
  <c r="S960" i="29"/>
  <c r="S959" i="29"/>
  <c r="S958" i="29"/>
  <c r="S957" i="29"/>
  <c r="S956" i="29"/>
  <c r="S955" i="29"/>
  <c r="S954" i="29"/>
  <c r="S953" i="29"/>
  <c r="S952" i="29"/>
  <c r="S951" i="29"/>
  <c r="S950" i="29"/>
  <c r="S949" i="29"/>
  <c r="S948" i="29"/>
  <c r="S947" i="29"/>
  <c r="S946" i="29"/>
  <c r="S945" i="29"/>
  <c r="S944" i="29"/>
  <c r="S943" i="29"/>
  <c r="S942" i="29"/>
  <c r="S941" i="29"/>
  <c r="S940" i="29"/>
  <c r="S939" i="29"/>
  <c r="S938" i="29"/>
  <c r="S937" i="29"/>
  <c r="S936" i="29"/>
  <c r="S935" i="29"/>
  <c r="S934" i="29"/>
  <c r="S933" i="29"/>
  <c r="S932" i="29"/>
  <c r="S931" i="29"/>
  <c r="S930" i="29"/>
  <c r="S929" i="29"/>
  <c r="S928" i="29"/>
  <c r="S927" i="29"/>
  <c r="S926" i="29"/>
  <c r="S925" i="29"/>
  <c r="S924" i="29"/>
  <c r="S923" i="29"/>
  <c r="S922" i="29"/>
  <c r="S921" i="29"/>
  <c r="S920" i="29"/>
  <c r="S919" i="29"/>
  <c r="S918" i="29"/>
  <c r="S917" i="29"/>
  <c r="S916" i="29"/>
  <c r="S915" i="29"/>
  <c r="S914" i="29"/>
  <c r="S913" i="29"/>
  <c r="S912" i="29"/>
  <c r="S911" i="29"/>
  <c r="S910" i="29"/>
  <c r="S909" i="29"/>
  <c r="S908" i="29"/>
  <c r="S907" i="29"/>
  <c r="S906" i="29"/>
  <c r="S905" i="29"/>
  <c r="S904" i="29"/>
  <c r="S903" i="29"/>
  <c r="S902" i="29"/>
  <c r="S901" i="29"/>
  <c r="S900" i="29"/>
  <c r="S899" i="29"/>
  <c r="S898" i="29"/>
  <c r="S897" i="29"/>
  <c r="S896" i="29"/>
  <c r="S895" i="29"/>
  <c r="S894" i="29"/>
  <c r="S893" i="29"/>
  <c r="S892" i="29"/>
  <c r="S891" i="29"/>
  <c r="S890" i="29"/>
  <c r="S889" i="29"/>
  <c r="S888" i="29"/>
  <c r="S887" i="29"/>
  <c r="S886" i="29"/>
  <c r="S885" i="29"/>
  <c r="S884" i="29"/>
  <c r="S883" i="29"/>
  <c r="S882" i="29"/>
  <c r="S881" i="29"/>
  <c r="S880" i="29"/>
  <c r="S879" i="29"/>
  <c r="S878" i="29"/>
  <c r="S877" i="29"/>
  <c r="S876" i="29"/>
  <c r="S875" i="29"/>
  <c r="S874" i="29"/>
  <c r="S873" i="29"/>
  <c r="S872" i="29"/>
  <c r="S871" i="29"/>
  <c r="S870" i="29"/>
  <c r="S869" i="29"/>
  <c r="S868" i="29"/>
  <c r="S867" i="29"/>
  <c r="S866" i="29"/>
  <c r="S865" i="29"/>
  <c r="S864" i="29"/>
  <c r="S863" i="29"/>
  <c r="S862" i="29"/>
  <c r="S861" i="29"/>
  <c r="S860" i="29"/>
  <c r="S859" i="29"/>
  <c r="S858" i="29"/>
  <c r="S857" i="29"/>
  <c r="S856" i="29"/>
  <c r="S855" i="29"/>
  <c r="S854" i="29"/>
  <c r="S853" i="29"/>
  <c r="S852" i="29"/>
  <c r="S851" i="29"/>
  <c r="S850" i="29"/>
  <c r="S849" i="29"/>
  <c r="S848" i="29"/>
  <c r="S847" i="29"/>
  <c r="S846" i="29"/>
  <c r="S845" i="29"/>
  <c r="S844" i="29"/>
  <c r="S843" i="29"/>
  <c r="S842" i="29"/>
  <c r="S841" i="29"/>
  <c r="S840" i="29"/>
  <c r="S839" i="29"/>
  <c r="S838" i="29"/>
  <c r="S837" i="29"/>
  <c r="S836" i="29"/>
  <c r="S835" i="29"/>
  <c r="S834" i="29"/>
  <c r="S833" i="29"/>
  <c r="S832" i="29"/>
  <c r="S831" i="29"/>
  <c r="S830" i="29"/>
  <c r="S829" i="29"/>
  <c r="S828" i="29"/>
  <c r="S827" i="29"/>
  <c r="S826" i="29"/>
  <c r="S825" i="29"/>
  <c r="S824" i="29"/>
  <c r="S823" i="29"/>
  <c r="S822" i="29"/>
  <c r="S821" i="29"/>
  <c r="S820" i="29"/>
  <c r="S819" i="29"/>
  <c r="S818" i="29"/>
  <c r="S817" i="29"/>
  <c r="S816" i="29"/>
  <c r="S815" i="29"/>
  <c r="S814" i="29"/>
  <c r="S813" i="29"/>
  <c r="S812" i="29"/>
  <c r="S811" i="29"/>
  <c r="S810" i="29"/>
  <c r="S809" i="29"/>
  <c r="S808" i="29"/>
  <c r="S807" i="29"/>
  <c r="S806" i="29"/>
  <c r="S805" i="29"/>
  <c r="S804" i="29"/>
  <c r="S803" i="29"/>
  <c r="S802" i="29"/>
  <c r="S801" i="29"/>
  <c r="S800" i="29"/>
  <c r="S799" i="29"/>
  <c r="S798" i="29"/>
  <c r="S797" i="29"/>
  <c r="S796" i="29"/>
  <c r="S795" i="29"/>
  <c r="S794" i="29"/>
  <c r="S793" i="29"/>
  <c r="S792" i="29"/>
  <c r="S791" i="29"/>
  <c r="S790" i="29"/>
  <c r="S789" i="29"/>
  <c r="S788" i="29"/>
  <c r="S787" i="29"/>
  <c r="S786" i="29"/>
  <c r="S785" i="29"/>
  <c r="S784" i="29"/>
  <c r="S783" i="29"/>
  <c r="S782" i="29"/>
  <c r="S781" i="29"/>
  <c r="S780" i="29"/>
  <c r="S779" i="29"/>
  <c r="S778" i="29"/>
  <c r="S777" i="29"/>
  <c r="S776" i="29"/>
  <c r="S775" i="29"/>
  <c r="S774" i="29"/>
  <c r="S773" i="29"/>
  <c r="S772" i="29"/>
  <c r="S771" i="29"/>
  <c r="S770" i="29"/>
  <c r="S769" i="29"/>
  <c r="S768" i="29"/>
  <c r="S767" i="29"/>
  <c r="S766" i="29"/>
  <c r="S765" i="29"/>
  <c r="S764" i="29"/>
  <c r="S763" i="29"/>
  <c r="S762" i="29"/>
  <c r="S761" i="29"/>
  <c r="S760" i="29"/>
  <c r="S759" i="29"/>
  <c r="S758" i="29"/>
  <c r="S757" i="29"/>
  <c r="S756" i="29"/>
  <c r="S755" i="29"/>
  <c r="S754" i="29"/>
  <c r="S753" i="29"/>
  <c r="S752" i="29"/>
  <c r="S751" i="29"/>
  <c r="S750" i="29"/>
  <c r="S749" i="29"/>
  <c r="S748" i="29"/>
  <c r="S747" i="29"/>
  <c r="S746" i="29"/>
  <c r="S745" i="29"/>
  <c r="S744" i="29"/>
  <c r="S743" i="29"/>
  <c r="S742" i="29"/>
  <c r="S741" i="29"/>
  <c r="S740" i="29"/>
  <c r="S739" i="29"/>
  <c r="S738" i="29"/>
  <c r="S737" i="29"/>
  <c r="S736" i="29"/>
  <c r="S735" i="29"/>
  <c r="S734" i="29"/>
  <c r="S733" i="29"/>
  <c r="S732" i="29"/>
  <c r="S731" i="29"/>
  <c r="S730" i="29"/>
  <c r="S729" i="29"/>
  <c r="S728" i="29"/>
  <c r="S727" i="29"/>
  <c r="S726" i="29"/>
  <c r="S725"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S589" i="29"/>
  <c r="S588" i="29"/>
  <c r="S587" i="29"/>
  <c r="S586" i="29"/>
  <c r="S585" i="29"/>
  <c r="S584" i="29"/>
  <c r="S583" i="29"/>
  <c r="S582" i="29"/>
  <c r="S581" i="29"/>
  <c r="S580" i="29"/>
  <c r="S579" i="29"/>
  <c r="S578" i="29"/>
  <c r="S577" i="29"/>
  <c r="S576" i="29"/>
  <c r="S575" i="29"/>
  <c r="S574" i="29"/>
  <c r="S573" i="29"/>
  <c r="S572" i="29"/>
  <c r="S571" i="29"/>
  <c r="S570" i="29"/>
  <c r="S569" i="29"/>
  <c r="S568" i="29"/>
  <c r="S567" i="29"/>
  <c r="S566" i="29"/>
  <c r="S565" i="29"/>
  <c r="S564" i="29"/>
  <c r="S563" i="29"/>
  <c r="S562" i="29"/>
  <c r="S561" i="29"/>
  <c r="S560" i="29"/>
  <c r="S559" i="29"/>
  <c r="S558" i="29"/>
  <c r="S557" i="29"/>
  <c r="S556" i="29"/>
  <c r="S555" i="29"/>
  <c r="S554" i="29"/>
  <c r="S553" i="29"/>
  <c r="S552" i="29"/>
  <c r="S551" i="29"/>
  <c r="S550" i="29"/>
  <c r="S549" i="29"/>
  <c r="S548" i="29"/>
  <c r="S547" i="29"/>
  <c r="S546" i="29"/>
  <c r="S545" i="29"/>
  <c r="S544" i="29"/>
  <c r="S543" i="29"/>
  <c r="S542" i="29"/>
  <c r="S541" i="29"/>
  <c r="S540" i="29"/>
  <c r="S539" i="29"/>
  <c r="S538" i="29"/>
  <c r="S537" i="29"/>
  <c r="S536" i="29"/>
  <c r="S535" i="29"/>
  <c r="S534" i="29"/>
  <c r="S533" i="29"/>
  <c r="S532" i="29"/>
  <c r="S531" i="29"/>
  <c r="S530" i="29"/>
  <c r="S529" i="29"/>
  <c r="S528" i="29"/>
  <c r="S527" i="29"/>
  <c r="S526" i="29"/>
  <c r="S525" i="29"/>
  <c r="S524" i="29"/>
  <c r="S523" i="29"/>
  <c r="S522" i="29"/>
  <c r="S521" i="29"/>
  <c r="S520" i="29"/>
  <c r="S519" i="29"/>
  <c r="S518" i="29"/>
  <c r="S517" i="29"/>
  <c r="S516" i="29"/>
  <c r="S515" i="29"/>
  <c r="S514" i="29"/>
  <c r="S513" i="29"/>
  <c r="S512" i="29"/>
  <c r="S511" i="29"/>
  <c r="S510" i="29"/>
  <c r="S509" i="29"/>
  <c r="S508" i="29"/>
  <c r="S507" i="29"/>
  <c r="S506" i="29"/>
  <c r="S505" i="29"/>
  <c r="S504" i="29"/>
  <c r="S503" i="29"/>
  <c r="S502" i="29"/>
  <c r="S501" i="29"/>
  <c r="S500" i="29"/>
  <c r="S499" i="29"/>
  <c r="S498" i="29"/>
  <c r="S497" i="29"/>
  <c r="S496" i="29"/>
  <c r="S495" i="29"/>
  <c r="S494" i="29"/>
  <c r="S493" i="29"/>
  <c r="S492" i="29"/>
  <c r="S491" i="29"/>
  <c r="S490" i="29"/>
  <c r="S489" i="29"/>
  <c r="S488" i="29"/>
  <c r="S487" i="29"/>
  <c r="S486" i="29"/>
  <c r="S485" i="29"/>
  <c r="S484" i="29"/>
  <c r="S483" i="29"/>
  <c r="S482" i="29"/>
  <c r="S481" i="29"/>
  <c r="S480" i="29"/>
  <c r="S479" i="29"/>
  <c r="S478" i="29"/>
  <c r="S477" i="29"/>
  <c r="S476" i="29"/>
  <c r="S475" i="29"/>
  <c r="S474" i="29"/>
  <c r="S473" i="29"/>
  <c r="S472" i="29"/>
  <c r="S471" i="29"/>
  <c r="S470" i="29"/>
  <c r="S469" i="29"/>
  <c r="S468" i="29"/>
  <c r="S467" i="29"/>
  <c r="S466" i="29"/>
  <c r="S465" i="29"/>
  <c r="S464" i="29"/>
  <c r="S463" i="29"/>
  <c r="S462" i="29"/>
  <c r="S461" i="29"/>
  <c r="S460" i="29"/>
  <c r="S459" i="29"/>
  <c r="S458" i="29"/>
  <c r="S457" i="29"/>
  <c r="S456" i="29"/>
  <c r="S455" i="29"/>
  <c r="S454" i="29"/>
  <c r="S453" i="29"/>
  <c r="S452" i="29"/>
  <c r="S451" i="29"/>
  <c r="S450" i="29"/>
  <c r="S449" i="29"/>
  <c r="S448" i="29"/>
  <c r="S447" i="29"/>
  <c r="S446" i="29"/>
  <c r="S445" i="29"/>
  <c r="S444" i="29"/>
  <c r="S443" i="29"/>
  <c r="S442" i="29"/>
  <c r="S441" i="29"/>
  <c r="S440" i="29"/>
  <c r="S439" i="29"/>
  <c r="S438" i="29"/>
  <c r="S437" i="29"/>
  <c r="S436" i="29"/>
  <c r="S435" i="29"/>
  <c r="S434" i="29"/>
  <c r="S433" i="29"/>
  <c r="S432" i="29"/>
  <c r="S431" i="29"/>
  <c r="S430" i="29"/>
  <c r="S429" i="29"/>
  <c r="S428" i="29"/>
  <c r="S427" i="29"/>
  <c r="S426" i="29"/>
  <c r="S425" i="29"/>
  <c r="S424" i="29"/>
  <c r="S423" i="29"/>
  <c r="S422" i="29"/>
  <c r="S421" i="29"/>
  <c r="S420" i="29"/>
  <c r="S419" i="29"/>
  <c r="S418" i="29"/>
  <c r="S417" i="29"/>
  <c r="S416" i="29"/>
  <c r="S415" i="29"/>
  <c r="S414" i="29"/>
  <c r="S413" i="29"/>
  <c r="S412" i="29"/>
  <c r="S411" i="29"/>
  <c r="S410" i="29"/>
  <c r="S409" i="29"/>
  <c r="S408" i="29"/>
  <c r="S407" i="29"/>
  <c r="S406" i="29"/>
  <c r="S405" i="29"/>
  <c r="S404" i="29"/>
  <c r="S403" i="29"/>
  <c r="S402" i="29"/>
  <c r="S401" i="29"/>
  <c r="S400" i="29"/>
  <c r="S399" i="29"/>
  <c r="S398" i="29"/>
  <c r="S397" i="29"/>
  <c r="S396" i="29"/>
  <c r="S395" i="29"/>
  <c r="S394" i="29"/>
  <c r="S393" i="29"/>
  <c r="S392" i="29"/>
  <c r="S391" i="29"/>
  <c r="S390" i="29"/>
  <c r="S389" i="29"/>
  <c r="S388" i="29"/>
  <c r="S387" i="29"/>
  <c r="S386" i="29"/>
  <c r="S385" i="29"/>
  <c r="S384" i="29"/>
  <c r="S383" i="29"/>
  <c r="S382" i="29"/>
  <c r="S381" i="29"/>
  <c r="S380" i="29"/>
  <c r="S379" i="29"/>
  <c r="S378" i="29"/>
  <c r="S377" i="29"/>
  <c r="S376" i="29"/>
  <c r="S375" i="29"/>
  <c r="S374" i="29"/>
  <c r="S373" i="29"/>
  <c r="S372" i="29"/>
  <c r="S371" i="29"/>
  <c r="S370" i="29"/>
  <c r="S369" i="29"/>
  <c r="S368" i="29"/>
  <c r="S367" i="29"/>
  <c r="S366" i="29"/>
  <c r="S365" i="29"/>
  <c r="S364" i="29"/>
  <c r="S363" i="29"/>
  <c r="S362" i="29"/>
  <c r="S361" i="29"/>
  <c r="S360" i="29"/>
  <c r="S359" i="29"/>
  <c r="S358" i="29"/>
  <c r="S357" i="29"/>
  <c r="S356" i="29"/>
  <c r="S355" i="29"/>
  <c r="S354" i="29"/>
  <c r="S353" i="29"/>
  <c r="S352" i="29"/>
  <c r="S351" i="29"/>
  <c r="S350" i="29"/>
  <c r="S349" i="29"/>
  <c r="S348" i="29"/>
  <c r="S347" i="29"/>
  <c r="S346" i="29"/>
  <c r="S345" i="29"/>
  <c r="S344" i="29"/>
  <c r="S343" i="29"/>
  <c r="S342" i="29"/>
  <c r="S341" i="29"/>
  <c r="S340" i="29"/>
  <c r="S339" i="29"/>
  <c r="S338" i="29"/>
  <c r="S337" i="29"/>
  <c r="S336" i="29"/>
  <c r="S335" i="29"/>
  <c r="S334" i="29"/>
  <c r="S333" i="29"/>
  <c r="S332" i="29"/>
  <c r="S331" i="29"/>
  <c r="S330" i="29"/>
  <c r="S329" i="29"/>
  <c r="S328" i="29"/>
  <c r="S327" i="29"/>
  <c r="S326" i="29"/>
  <c r="S325" i="29"/>
  <c r="S324" i="29"/>
  <c r="S323" i="29"/>
  <c r="S322" i="29"/>
  <c r="S321" i="29"/>
  <c r="S320" i="29"/>
  <c r="S319" i="29"/>
  <c r="S318" i="29"/>
  <c r="S317" i="29"/>
  <c r="S316" i="29"/>
  <c r="S315" i="29"/>
  <c r="S314" i="29"/>
  <c r="S313" i="29"/>
  <c r="S312" i="29"/>
  <c r="S311" i="29"/>
  <c r="S310" i="29"/>
  <c r="S309" i="29"/>
  <c r="S308" i="29"/>
  <c r="S307" i="29"/>
  <c r="S306" i="29"/>
  <c r="S305" i="29"/>
  <c r="S304" i="29"/>
  <c r="S303" i="29"/>
  <c r="S302" i="29"/>
  <c r="S301" i="29"/>
  <c r="S300" i="29"/>
  <c r="S299" i="29"/>
  <c r="S298" i="29"/>
  <c r="S297" i="29"/>
  <c r="S296" i="29"/>
  <c r="S295" i="29"/>
  <c r="S294" i="29"/>
  <c r="S293" i="29"/>
  <c r="S292" i="29"/>
  <c r="S291" i="29"/>
  <c r="S290" i="29"/>
  <c r="S289" i="29"/>
  <c r="S288" i="29"/>
  <c r="S287" i="29"/>
  <c r="S286" i="29"/>
  <c r="S285" i="29"/>
  <c r="S284" i="29"/>
  <c r="S283" i="29"/>
  <c r="S282" i="29"/>
  <c r="S281" i="29"/>
  <c r="S280" i="29"/>
  <c r="S279" i="29"/>
  <c r="S278" i="29"/>
  <c r="S277" i="29"/>
  <c r="S276" i="29"/>
  <c r="S275"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BE5" i="29"/>
  <c r="BD5" i="29"/>
  <c r="A8" i="29"/>
  <c r="A7" i="29"/>
  <c r="A6" i="29"/>
  <c r="E2567" i="29"/>
  <c r="E2566" i="29"/>
  <c r="E2565" i="29"/>
  <c r="E2564" i="29"/>
  <c r="E2563" i="29"/>
  <c r="E2562" i="29"/>
  <c r="E2561" i="29"/>
  <c r="E2560" i="29"/>
  <c r="E2559" i="29"/>
  <c r="E2558" i="29"/>
  <c r="E2557" i="29"/>
  <c r="E2556" i="29"/>
  <c r="E2555" i="29"/>
  <c r="E2554" i="29"/>
  <c r="E2553" i="29"/>
  <c r="E2552" i="29"/>
  <c r="E2551" i="29"/>
  <c r="E2550" i="29"/>
  <c r="E2549" i="29"/>
  <c r="E2548" i="29"/>
  <c r="E2547" i="29"/>
  <c r="E2546" i="29"/>
  <c r="E2545" i="29"/>
  <c r="E2544" i="29"/>
  <c r="E2543" i="29"/>
  <c r="E2542" i="29"/>
  <c r="E2541" i="29"/>
  <c r="E2540" i="29"/>
  <c r="E2539" i="29"/>
  <c r="E2538" i="29"/>
  <c r="E2537" i="29"/>
  <c r="E2536" i="29"/>
  <c r="E2535" i="29"/>
  <c r="E2534" i="29"/>
  <c r="E2533" i="29"/>
  <c r="E2532" i="29"/>
  <c r="E2531" i="29"/>
  <c r="E2530" i="29"/>
  <c r="E2529" i="29"/>
  <c r="E2528" i="29"/>
  <c r="E2527" i="29"/>
  <c r="E2526" i="29"/>
  <c r="E2525" i="29"/>
  <c r="E2524" i="29"/>
  <c r="E2523" i="29"/>
  <c r="E2522" i="29"/>
  <c r="E2521" i="29"/>
  <c r="E2520" i="29"/>
  <c r="E2519" i="29"/>
  <c r="E2518" i="29"/>
  <c r="E2517" i="29"/>
  <c r="E2516" i="29"/>
  <c r="E2515" i="29"/>
  <c r="E2514" i="29"/>
  <c r="E2513" i="29"/>
  <c r="E2512" i="29"/>
  <c r="E2511" i="29"/>
  <c r="E2510" i="29"/>
  <c r="E2509" i="29"/>
  <c r="E2508" i="29"/>
  <c r="E2507" i="29"/>
  <c r="E2506" i="29"/>
  <c r="E2505" i="29"/>
  <c r="E2504" i="29"/>
  <c r="E2503" i="29"/>
  <c r="E2502" i="29"/>
  <c r="E2501" i="29"/>
  <c r="E2500" i="29"/>
  <c r="E2499" i="29"/>
  <c r="E2498" i="29"/>
  <c r="E2497" i="29"/>
  <c r="E2496" i="29"/>
  <c r="E2495" i="29"/>
  <c r="E2494" i="29"/>
  <c r="E2493" i="29"/>
  <c r="E2492" i="29"/>
  <c r="E2491" i="29"/>
  <c r="E2490" i="29"/>
  <c r="E2489" i="29"/>
  <c r="E2488" i="29"/>
  <c r="E2487" i="29"/>
  <c r="E2486" i="29"/>
  <c r="E2485" i="29"/>
  <c r="E2484" i="29"/>
  <c r="E2483" i="29"/>
  <c r="E2482" i="29"/>
  <c r="E2481" i="29"/>
  <c r="E2480" i="29"/>
  <c r="E2479" i="29"/>
  <c r="E2478" i="29"/>
  <c r="E2477" i="29"/>
  <c r="E2476" i="29"/>
  <c r="E2475" i="29"/>
  <c r="E2474" i="29"/>
  <c r="E2473" i="29"/>
  <c r="E2472" i="29"/>
  <c r="E2471" i="29"/>
  <c r="E2470" i="29"/>
  <c r="E2469" i="29"/>
  <c r="E2468" i="29"/>
  <c r="E2467" i="29"/>
  <c r="E2466" i="29"/>
  <c r="E2465" i="29"/>
  <c r="E2464" i="29"/>
  <c r="E2463" i="29"/>
  <c r="E2462" i="29"/>
  <c r="E2461" i="29"/>
  <c r="E2460" i="29"/>
  <c r="E2459" i="29"/>
  <c r="E2458" i="29"/>
  <c r="E2457" i="29"/>
  <c r="E2456" i="29"/>
  <c r="E2455" i="29"/>
  <c r="E2454" i="29"/>
  <c r="E2453" i="29"/>
  <c r="E2452" i="29"/>
  <c r="E2451" i="29"/>
  <c r="E2450" i="29"/>
  <c r="E2449" i="29"/>
  <c r="E2448" i="29"/>
  <c r="E2447" i="29"/>
  <c r="E2446" i="29"/>
  <c r="E2445" i="29"/>
  <c r="E2444" i="29"/>
  <c r="E2443" i="29"/>
  <c r="E2442" i="29"/>
  <c r="E2441" i="29"/>
  <c r="E2440" i="29"/>
  <c r="E2439" i="29"/>
  <c r="E2438" i="29"/>
  <c r="E2437" i="29"/>
  <c r="E2436" i="29"/>
  <c r="E2435" i="29"/>
  <c r="E2434" i="29"/>
  <c r="E2433" i="29"/>
  <c r="E2432" i="29"/>
  <c r="E2431" i="29"/>
  <c r="E2430" i="29"/>
  <c r="E2429" i="29"/>
  <c r="E2428" i="29"/>
  <c r="E2427" i="29"/>
  <c r="E2426" i="29"/>
  <c r="E2425" i="29"/>
  <c r="E2424" i="29"/>
  <c r="E2423" i="29"/>
  <c r="E2422" i="29"/>
  <c r="E2421" i="29"/>
  <c r="E2420" i="29"/>
  <c r="E2419" i="29"/>
  <c r="E2418" i="29"/>
  <c r="E2417" i="29"/>
  <c r="E2416" i="29"/>
  <c r="E2415" i="29"/>
  <c r="E2414" i="29"/>
  <c r="E2413" i="29"/>
  <c r="E2412" i="29"/>
  <c r="E2411" i="29"/>
  <c r="E2410" i="29"/>
  <c r="E2409" i="29"/>
  <c r="E2408" i="29"/>
  <c r="E2407" i="29"/>
  <c r="E2406" i="29"/>
  <c r="E2405" i="29"/>
  <c r="E2404" i="29"/>
  <c r="E2403" i="29"/>
  <c r="E2402" i="29"/>
  <c r="E2401" i="29"/>
  <c r="E2400" i="29"/>
  <c r="E2399" i="29"/>
  <c r="E2398" i="29"/>
  <c r="E2397" i="29"/>
  <c r="E2396" i="29"/>
  <c r="E2395" i="29"/>
  <c r="E2394" i="29"/>
  <c r="E2393" i="29"/>
  <c r="E2392" i="29"/>
  <c r="E2391" i="29"/>
  <c r="E2390" i="29"/>
  <c r="E2389" i="29"/>
  <c r="E2388" i="29"/>
  <c r="E2387" i="29"/>
  <c r="E2386" i="29"/>
  <c r="E2385" i="29"/>
  <c r="E2384" i="29"/>
  <c r="E2383" i="29"/>
  <c r="E2382" i="29"/>
  <c r="E2381" i="29"/>
  <c r="E2380" i="29"/>
  <c r="E2379" i="29"/>
  <c r="E2378" i="29"/>
  <c r="E2377" i="29"/>
  <c r="E2376" i="29"/>
  <c r="E2375" i="29"/>
  <c r="E2374" i="29"/>
  <c r="E2373" i="29"/>
  <c r="E2372" i="29"/>
  <c r="E2371" i="29"/>
  <c r="E2370" i="29"/>
  <c r="E2369" i="29"/>
  <c r="E2368" i="29"/>
  <c r="E2367" i="29"/>
  <c r="E2366" i="29"/>
  <c r="E2365" i="29"/>
  <c r="E2364" i="29"/>
  <c r="E2363" i="29"/>
  <c r="E2362" i="29"/>
  <c r="E2361" i="29"/>
  <c r="E2360" i="29"/>
  <c r="E2359" i="29"/>
  <c r="E2358" i="29"/>
  <c r="E2357" i="29"/>
  <c r="E2356" i="29"/>
  <c r="E2355" i="29"/>
  <c r="E2354" i="29"/>
  <c r="E2353" i="29"/>
  <c r="E2352" i="29"/>
  <c r="E2351" i="29"/>
  <c r="E2350" i="29"/>
  <c r="E2349" i="29"/>
  <c r="E2348" i="29"/>
  <c r="E2347" i="29"/>
  <c r="E2346" i="29"/>
  <c r="E2345" i="29"/>
  <c r="E2344" i="29"/>
  <c r="E2343" i="29"/>
  <c r="E2342" i="29"/>
  <c r="E2341" i="29"/>
  <c r="E2340" i="29"/>
  <c r="E2339" i="29"/>
  <c r="E2338" i="29"/>
  <c r="E2337" i="29"/>
  <c r="E2336" i="29"/>
  <c r="E2335" i="29"/>
  <c r="E2334" i="29"/>
  <c r="E2333" i="29"/>
  <c r="E2332" i="29"/>
  <c r="E2331" i="29"/>
  <c r="E2330" i="29"/>
  <c r="E2329" i="29"/>
  <c r="E2328" i="29"/>
  <c r="E2327" i="29"/>
  <c r="E2326" i="29"/>
  <c r="E2325" i="29"/>
  <c r="E2324" i="29"/>
  <c r="E2323" i="29"/>
  <c r="E2322" i="29"/>
  <c r="E2321" i="29"/>
  <c r="E2320" i="29"/>
  <c r="E2319" i="29"/>
  <c r="E2318" i="29"/>
  <c r="E2317" i="29"/>
  <c r="E2316" i="29"/>
  <c r="E2315" i="29"/>
  <c r="E2314" i="29"/>
  <c r="E2313" i="29"/>
  <c r="E2312" i="29"/>
  <c r="E2311" i="29"/>
  <c r="E2310" i="29"/>
  <c r="E2309" i="29"/>
  <c r="E2308" i="29"/>
  <c r="E2307" i="29"/>
  <c r="E2306" i="29"/>
  <c r="E2305" i="29"/>
  <c r="E2304" i="29"/>
  <c r="E2303" i="29"/>
  <c r="E2302" i="29"/>
  <c r="E2301" i="29"/>
  <c r="E2300" i="29"/>
  <c r="E2299" i="29"/>
  <c r="E2298" i="29"/>
  <c r="E2297" i="29"/>
  <c r="E2296" i="29"/>
  <c r="E2295" i="29"/>
  <c r="E2294" i="29"/>
  <c r="E2293" i="29"/>
  <c r="E2292" i="29"/>
  <c r="E2291" i="29"/>
  <c r="E2290" i="29"/>
  <c r="E2289" i="29"/>
  <c r="E2288" i="29"/>
  <c r="E2287" i="29"/>
  <c r="E2286" i="29"/>
  <c r="E2285" i="29"/>
  <c r="E2284" i="29"/>
  <c r="E2283" i="29"/>
  <c r="E2282" i="29"/>
  <c r="E2281" i="29"/>
  <c r="E2280" i="29"/>
  <c r="E2279" i="29"/>
  <c r="E2278" i="29"/>
  <c r="E2277" i="29"/>
  <c r="E2276" i="29"/>
  <c r="E2275" i="29"/>
  <c r="E2274" i="29"/>
  <c r="E2273" i="29"/>
  <c r="E2272" i="29"/>
  <c r="E2271" i="29"/>
  <c r="E2270" i="29"/>
  <c r="E2269" i="29"/>
  <c r="E2268" i="29"/>
  <c r="E2267" i="29"/>
  <c r="E2266" i="29"/>
  <c r="E2265" i="29"/>
  <c r="E2264" i="29"/>
  <c r="E2263" i="29"/>
  <c r="E2262" i="29"/>
  <c r="E2261" i="29"/>
  <c r="E2260" i="29"/>
  <c r="E2259" i="29"/>
  <c r="E2258" i="29"/>
  <c r="E2257" i="29"/>
  <c r="E2256" i="29"/>
  <c r="E2255" i="29"/>
  <c r="E2254" i="29"/>
  <c r="E2253" i="29"/>
  <c r="E2252" i="29"/>
  <c r="E2251" i="29"/>
  <c r="E2250" i="29"/>
  <c r="E2249" i="29"/>
  <c r="E2248" i="29"/>
  <c r="E2247" i="29"/>
  <c r="E2246" i="29"/>
  <c r="E2245" i="29"/>
  <c r="E2244" i="29"/>
  <c r="E2243" i="29"/>
  <c r="E2242" i="29"/>
  <c r="E2241" i="29"/>
  <c r="E2240" i="29"/>
  <c r="E2239" i="29"/>
  <c r="E2238" i="29"/>
  <c r="E2237" i="29"/>
  <c r="E2236" i="29"/>
  <c r="E2235" i="29"/>
  <c r="E2234" i="29"/>
  <c r="E2233" i="29"/>
  <c r="E2232" i="29"/>
  <c r="E2231" i="29"/>
  <c r="E2230" i="29"/>
  <c r="E2229" i="29"/>
  <c r="E2228" i="29"/>
  <c r="E2227" i="29"/>
  <c r="E2226" i="29"/>
  <c r="E2225" i="29"/>
  <c r="E2224" i="29"/>
  <c r="E2223" i="29"/>
  <c r="E2222" i="29"/>
  <c r="E2221" i="29"/>
  <c r="E2220" i="29"/>
  <c r="E2219" i="29"/>
  <c r="E2218" i="29"/>
  <c r="E2217" i="29"/>
  <c r="E2216" i="29"/>
  <c r="E2215" i="29"/>
  <c r="E2214" i="29"/>
  <c r="E2213" i="29"/>
  <c r="E2212" i="29"/>
  <c r="E2211" i="29"/>
  <c r="E2210" i="29"/>
  <c r="E2209" i="29"/>
  <c r="E2208" i="29"/>
  <c r="E2207" i="29"/>
  <c r="E2206" i="29"/>
  <c r="E2205" i="29"/>
  <c r="E2204" i="29"/>
  <c r="E2203" i="29"/>
  <c r="E2202" i="29"/>
  <c r="E2201" i="29"/>
  <c r="E2200" i="29"/>
  <c r="E2199" i="29"/>
  <c r="E2198" i="29"/>
  <c r="E2197" i="29"/>
  <c r="E2196" i="29"/>
  <c r="E2195" i="29"/>
  <c r="E2194" i="29"/>
  <c r="E2193" i="29"/>
  <c r="E2192" i="29"/>
  <c r="E2191" i="29"/>
  <c r="E2190" i="29"/>
  <c r="E2189" i="29"/>
  <c r="E2188" i="29"/>
  <c r="E2187" i="29"/>
  <c r="E2186" i="29"/>
  <c r="E2185" i="29"/>
  <c r="E2184" i="29"/>
  <c r="E2183" i="29"/>
  <c r="E2182" i="29"/>
  <c r="E2181" i="29"/>
  <c r="E2180" i="29"/>
  <c r="E2179" i="29"/>
  <c r="E2178" i="29"/>
  <c r="E2177" i="29"/>
  <c r="E2176" i="29"/>
  <c r="E2175" i="29"/>
  <c r="E2174" i="29"/>
  <c r="E2173" i="29"/>
  <c r="E2172" i="29"/>
  <c r="E2171" i="29"/>
  <c r="E2170" i="29"/>
  <c r="E2169" i="29"/>
  <c r="E2168" i="29"/>
  <c r="E2167" i="29"/>
  <c r="E2166" i="29"/>
  <c r="E2165" i="29"/>
  <c r="E2164" i="29"/>
  <c r="E2163" i="29"/>
  <c r="E2162" i="29"/>
  <c r="E2161" i="29"/>
  <c r="E2160" i="29"/>
  <c r="E2159" i="29"/>
  <c r="E2158" i="29"/>
  <c r="E2157" i="29"/>
  <c r="E2156" i="29"/>
  <c r="E2155" i="29"/>
  <c r="E2154" i="29"/>
  <c r="E2153" i="29"/>
  <c r="E2152" i="29"/>
  <c r="E2151" i="29"/>
  <c r="E2150" i="29"/>
  <c r="E2149" i="29"/>
  <c r="E2148" i="29"/>
  <c r="E2147" i="29"/>
  <c r="E2146" i="29"/>
  <c r="E2145" i="29"/>
  <c r="E2144" i="29"/>
  <c r="E2143" i="29"/>
  <c r="E2142" i="29"/>
  <c r="E2141" i="29"/>
  <c r="E2140" i="29"/>
  <c r="E2139" i="29"/>
  <c r="E2138" i="29"/>
  <c r="E2137" i="29"/>
  <c r="E2136" i="29"/>
  <c r="E2135" i="29"/>
  <c r="E2134" i="29"/>
  <c r="E2133" i="29"/>
  <c r="E2132" i="29"/>
  <c r="E2131" i="29"/>
  <c r="E2130" i="29"/>
  <c r="E2129" i="29"/>
  <c r="E2128" i="29"/>
  <c r="E2127" i="29"/>
  <c r="E2126" i="29"/>
  <c r="E2125" i="29"/>
  <c r="E2124" i="29"/>
  <c r="E2123" i="29"/>
  <c r="E2122" i="29"/>
  <c r="E2121" i="29"/>
  <c r="E2120" i="29"/>
  <c r="E2119" i="29"/>
  <c r="E2118" i="29"/>
  <c r="E2117" i="29"/>
  <c r="E2116" i="29"/>
  <c r="E2115" i="29"/>
  <c r="E2114" i="29"/>
  <c r="E2113" i="29"/>
  <c r="E2112" i="29"/>
  <c r="E2111" i="29"/>
  <c r="E2110" i="29"/>
  <c r="E2109" i="29"/>
  <c r="E2108" i="29"/>
  <c r="E2107" i="29"/>
  <c r="E2106" i="29"/>
  <c r="E2105" i="29"/>
  <c r="E2104" i="29"/>
  <c r="E2103" i="29"/>
  <c r="E2102" i="29"/>
  <c r="E2101" i="29"/>
  <c r="E2100" i="29"/>
  <c r="E2099" i="29"/>
  <c r="E2098" i="29"/>
  <c r="E2097" i="29"/>
  <c r="E2096" i="29"/>
  <c r="E2095" i="29"/>
  <c r="E2094" i="29"/>
  <c r="E2093" i="29"/>
  <c r="E2092" i="29"/>
  <c r="E2091" i="29"/>
  <c r="E2090" i="29"/>
  <c r="E2089" i="29"/>
  <c r="E2088" i="29"/>
  <c r="E2087" i="29"/>
  <c r="E2086" i="29"/>
  <c r="E2085" i="29"/>
  <c r="E2084" i="29"/>
  <c r="E2083" i="29"/>
  <c r="E2082" i="29"/>
  <c r="E2081" i="29"/>
  <c r="E2080" i="29"/>
  <c r="E2079" i="29"/>
  <c r="E2078" i="29"/>
  <c r="E2077" i="29"/>
  <c r="E2076" i="29"/>
  <c r="E2075" i="29"/>
  <c r="E2074" i="29"/>
  <c r="E2073" i="29"/>
  <c r="E2072" i="29"/>
  <c r="E2071" i="29"/>
  <c r="E2070" i="29"/>
  <c r="E2069" i="29"/>
  <c r="E2068" i="29"/>
  <c r="E2067" i="29"/>
  <c r="E2066" i="29"/>
  <c r="E2065" i="29"/>
  <c r="E2064" i="29"/>
  <c r="E2063" i="29"/>
  <c r="E2062" i="29"/>
  <c r="E2061" i="29"/>
  <c r="E2060" i="29"/>
  <c r="E2059" i="29"/>
  <c r="E2058" i="29"/>
  <c r="E2057" i="29"/>
  <c r="E2056" i="29"/>
  <c r="E2055" i="29"/>
  <c r="E2054" i="29"/>
  <c r="E2053" i="29"/>
  <c r="E2052" i="29"/>
  <c r="E2051" i="29"/>
  <c r="E2050" i="29"/>
  <c r="E2049" i="29"/>
  <c r="E2048" i="29"/>
  <c r="E2047" i="29"/>
  <c r="E2046" i="29"/>
  <c r="E2045" i="29"/>
  <c r="E2044" i="29"/>
  <c r="E2043" i="29"/>
  <c r="E2042" i="29"/>
  <c r="E2041" i="29"/>
  <c r="E2040" i="29"/>
  <c r="E2039" i="29"/>
  <c r="E2038" i="29"/>
  <c r="E2037" i="29"/>
  <c r="E2036" i="29"/>
  <c r="E2035" i="29"/>
  <c r="E2034" i="29"/>
  <c r="E2033" i="29"/>
  <c r="E2032" i="29"/>
  <c r="E2031" i="29"/>
  <c r="E2030" i="29"/>
  <c r="E2029" i="29"/>
  <c r="E2028" i="29"/>
  <c r="E2027" i="29"/>
  <c r="E2026" i="29"/>
  <c r="E2025" i="29"/>
  <c r="E2024" i="29"/>
  <c r="E2023" i="29"/>
  <c r="E2022" i="29"/>
  <c r="E2021" i="29"/>
  <c r="E2020" i="29"/>
  <c r="E2019" i="29"/>
  <c r="E2018" i="29"/>
  <c r="E2017" i="29"/>
  <c r="E2016" i="29"/>
  <c r="E2015" i="29"/>
  <c r="E2014" i="29"/>
  <c r="E2013" i="29"/>
  <c r="E2012" i="29"/>
  <c r="E2011" i="29"/>
  <c r="E2010" i="29"/>
  <c r="E2009" i="29"/>
  <c r="E2008" i="29"/>
  <c r="E2007" i="29"/>
  <c r="E2006" i="29"/>
  <c r="E2005" i="29"/>
  <c r="E2004" i="29"/>
  <c r="E2003" i="29"/>
  <c r="E2002" i="29"/>
  <c r="E2001" i="29"/>
  <c r="E2000" i="29"/>
  <c r="E1999" i="29"/>
  <c r="E1998" i="29"/>
  <c r="E1997" i="29"/>
  <c r="E1996" i="29"/>
  <c r="E1995" i="29"/>
  <c r="E1994" i="29"/>
  <c r="E1993" i="29"/>
  <c r="E1992" i="29"/>
  <c r="E1991" i="29"/>
  <c r="E1990" i="29"/>
  <c r="E1989" i="29"/>
  <c r="E1988" i="29"/>
  <c r="E1987" i="29"/>
  <c r="E1986" i="29"/>
  <c r="E1985" i="29"/>
  <c r="E1984" i="29"/>
  <c r="E1983" i="29"/>
  <c r="E1982" i="29"/>
  <c r="E1981" i="29"/>
  <c r="E1980" i="29"/>
  <c r="E1979" i="29"/>
  <c r="E1978" i="29"/>
  <c r="E1977" i="29"/>
  <c r="E1976" i="29"/>
  <c r="E1975" i="29"/>
  <c r="E1974" i="29"/>
  <c r="E1973" i="29"/>
  <c r="E1972" i="29"/>
  <c r="E1971" i="29"/>
  <c r="E1970" i="29"/>
  <c r="E1969" i="29"/>
  <c r="E1968" i="29"/>
  <c r="E1967" i="29"/>
  <c r="E1966" i="29"/>
  <c r="E1965" i="29"/>
  <c r="E1964" i="29"/>
  <c r="E1963" i="29"/>
  <c r="E1962" i="29"/>
  <c r="E1961" i="29"/>
  <c r="E1960" i="29"/>
  <c r="E1959" i="29"/>
  <c r="E1958" i="29"/>
  <c r="E1957" i="29"/>
  <c r="E1956" i="29"/>
  <c r="E1955" i="29"/>
  <c r="E1954" i="29"/>
  <c r="E1953" i="29"/>
  <c r="E1952" i="29"/>
  <c r="E1951" i="29"/>
  <c r="E1950" i="29"/>
  <c r="E1949" i="29"/>
  <c r="E1948" i="29"/>
  <c r="E1947" i="29"/>
  <c r="E1946" i="29"/>
  <c r="E1945" i="29"/>
  <c r="E1944" i="29"/>
  <c r="E1943" i="29"/>
  <c r="E1942" i="29"/>
  <c r="E1941" i="29"/>
  <c r="E1940" i="29"/>
  <c r="E1939" i="29"/>
  <c r="E1938" i="29"/>
  <c r="E1937" i="29"/>
  <c r="E1936" i="29"/>
  <c r="E1935" i="29"/>
  <c r="E1934" i="29"/>
  <c r="E1933" i="29"/>
  <c r="E1932" i="29"/>
  <c r="E1931" i="29"/>
  <c r="E1930" i="29"/>
  <c r="E1929" i="29"/>
  <c r="E1928" i="29"/>
  <c r="E1927" i="29"/>
  <c r="E1926" i="29"/>
  <c r="E1925" i="29"/>
  <c r="E1924" i="29"/>
  <c r="E1923" i="29"/>
  <c r="E1922" i="29"/>
  <c r="E1921" i="29"/>
  <c r="E1920" i="29"/>
  <c r="E1919" i="29"/>
  <c r="E1918" i="29"/>
  <c r="E1917" i="29"/>
  <c r="E1916" i="29"/>
  <c r="E1915" i="29"/>
  <c r="E1914" i="29"/>
  <c r="E1913" i="29"/>
  <c r="E1912" i="29"/>
  <c r="E1911" i="29"/>
  <c r="E1910" i="29"/>
  <c r="E1909" i="29"/>
  <c r="E1908" i="29"/>
  <c r="E1907" i="29"/>
  <c r="E1906" i="29"/>
  <c r="E1905" i="29"/>
  <c r="E1904" i="29"/>
  <c r="E1903" i="29"/>
  <c r="E1902" i="29"/>
  <c r="E1901" i="29"/>
  <c r="E1900" i="29"/>
  <c r="E1899" i="29"/>
  <c r="E1898" i="29"/>
  <c r="E1897" i="29"/>
  <c r="E1896" i="29"/>
  <c r="E1895" i="29"/>
  <c r="E1894" i="29"/>
  <c r="E1893" i="29"/>
  <c r="E1892" i="29"/>
  <c r="E1891" i="29"/>
  <c r="E1890" i="29"/>
  <c r="E1889" i="29"/>
  <c r="E1888" i="29"/>
  <c r="E1887" i="29"/>
  <c r="E1886" i="29"/>
  <c r="E1885" i="29"/>
  <c r="E1884" i="29"/>
  <c r="E1883" i="29"/>
  <c r="E1882" i="29"/>
  <c r="E1881" i="29"/>
  <c r="E1880" i="29"/>
  <c r="E1879" i="29"/>
  <c r="E1878" i="29"/>
  <c r="E1877" i="29"/>
  <c r="E1876" i="29"/>
  <c r="E1875" i="29"/>
  <c r="E1874" i="29"/>
  <c r="E1873" i="29"/>
  <c r="E1872" i="29"/>
  <c r="E1871" i="29"/>
  <c r="E1870" i="29"/>
  <c r="E1869" i="29"/>
  <c r="E1868" i="29"/>
  <c r="E1867" i="29"/>
  <c r="E1866" i="29"/>
  <c r="E1865" i="29"/>
  <c r="E1864" i="29"/>
  <c r="E1863" i="29"/>
  <c r="E1862" i="29"/>
  <c r="E1861" i="29"/>
  <c r="E1860" i="29"/>
  <c r="E1859" i="29"/>
  <c r="E1858" i="29"/>
  <c r="E1857" i="29"/>
  <c r="E1856" i="29"/>
  <c r="E1855" i="29"/>
  <c r="E1854" i="29"/>
  <c r="E1853" i="29"/>
  <c r="E1852" i="29"/>
  <c r="E1851" i="29"/>
  <c r="E1850" i="29"/>
  <c r="E1849" i="29"/>
  <c r="E1848" i="29"/>
  <c r="E1847" i="29"/>
  <c r="E1846" i="29"/>
  <c r="E1845" i="29"/>
  <c r="E1844" i="29"/>
  <c r="E1843" i="29"/>
  <c r="E1842" i="29"/>
  <c r="E1841" i="29"/>
  <c r="E1840" i="29"/>
  <c r="E1839" i="29"/>
  <c r="E1838" i="29"/>
  <c r="E1837" i="29"/>
  <c r="E1836" i="29"/>
  <c r="E1835" i="29"/>
  <c r="E1834" i="29"/>
  <c r="E1833" i="29"/>
  <c r="E1832" i="29"/>
  <c r="E1831" i="29"/>
  <c r="E1830" i="29"/>
  <c r="E1829" i="29"/>
  <c r="E1828" i="29"/>
  <c r="E1827" i="29"/>
  <c r="E1826" i="29"/>
  <c r="E1825" i="29"/>
  <c r="E1824" i="29"/>
  <c r="E1823" i="29"/>
  <c r="E1822" i="29"/>
  <c r="E1821" i="29"/>
  <c r="E1820" i="29"/>
  <c r="E1819" i="29"/>
  <c r="E1818" i="29"/>
  <c r="E1817" i="29"/>
  <c r="E1816" i="29"/>
  <c r="E1815" i="29"/>
  <c r="E1814" i="29"/>
  <c r="E1813" i="29"/>
  <c r="E1812" i="29"/>
  <c r="E1811" i="29"/>
  <c r="E1810" i="29"/>
  <c r="E1809" i="29"/>
  <c r="E1808" i="29"/>
  <c r="E1807" i="29"/>
  <c r="E1806" i="29"/>
  <c r="E1805" i="29"/>
  <c r="E1804" i="29"/>
  <c r="E1803" i="29"/>
  <c r="E1802" i="29"/>
  <c r="E1801" i="29"/>
  <c r="E1800" i="29"/>
  <c r="E1799" i="29"/>
  <c r="E1798" i="29"/>
  <c r="E1797" i="29"/>
  <c r="E1796" i="29"/>
  <c r="E1795" i="29"/>
  <c r="E1794" i="29"/>
  <c r="E1793" i="29"/>
  <c r="E1792" i="29"/>
  <c r="E1791" i="29"/>
  <c r="E1790" i="29"/>
  <c r="E1789" i="29"/>
  <c r="E1788" i="29"/>
  <c r="E1787" i="29"/>
  <c r="E1786" i="29"/>
  <c r="E1785" i="29"/>
  <c r="E1784" i="29"/>
  <c r="E1783" i="29"/>
  <c r="E1782" i="29"/>
  <c r="E1781" i="29"/>
  <c r="E1780" i="29"/>
  <c r="E1779" i="29"/>
  <c r="E1778" i="29"/>
  <c r="E1777" i="29"/>
  <c r="E1776" i="29"/>
  <c r="E1775" i="29"/>
  <c r="E1774" i="29"/>
  <c r="E1773" i="29"/>
  <c r="E1772" i="29"/>
  <c r="E1771" i="29"/>
  <c r="E1770" i="29"/>
  <c r="E1769" i="29"/>
  <c r="E1768" i="29"/>
  <c r="E1767" i="29"/>
  <c r="E1766" i="29"/>
  <c r="E1765" i="29"/>
  <c r="E1764" i="29"/>
  <c r="E1763" i="29"/>
  <c r="E1762" i="29"/>
  <c r="E1761" i="29"/>
  <c r="E1760" i="29"/>
  <c r="E1759" i="29"/>
  <c r="E1758" i="29"/>
  <c r="E1757" i="29"/>
  <c r="E1756" i="29"/>
  <c r="E1755" i="29"/>
  <c r="E1754" i="29"/>
  <c r="E1753" i="29"/>
  <c r="E1752" i="29"/>
  <c r="E1751" i="29"/>
  <c r="E1750" i="29"/>
  <c r="E1749" i="29"/>
  <c r="E1748" i="29"/>
  <c r="E1747" i="29"/>
  <c r="E1746" i="29"/>
  <c r="E1745" i="29"/>
  <c r="E1744" i="29"/>
  <c r="E1743" i="29"/>
  <c r="E1742" i="29"/>
  <c r="E1741" i="29"/>
  <c r="E1740" i="29"/>
  <c r="E1739" i="29"/>
  <c r="E1738" i="29"/>
  <c r="E1737" i="29"/>
  <c r="E1736" i="29"/>
  <c r="E1735" i="29"/>
  <c r="E1734" i="29"/>
  <c r="E1733" i="29"/>
  <c r="E1732" i="29"/>
  <c r="E1731" i="29"/>
  <c r="E1730" i="29"/>
  <c r="E1729" i="29"/>
  <c r="E1728" i="29"/>
  <c r="E1727" i="29"/>
  <c r="E1726" i="29"/>
  <c r="E1725" i="29"/>
  <c r="E1724" i="29"/>
  <c r="E1723" i="29"/>
  <c r="E1722" i="29"/>
  <c r="E1721" i="29"/>
  <c r="E1720" i="29"/>
  <c r="E1719" i="29"/>
  <c r="E1718" i="29"/>
  <c r="E1717" i="29"/>
  <c r="E1716" i="29"/>
  <c r="E1715" i="29"/>
  <c r="E1714" i="29"/>
  <c r="E1713" i="29"/>
  <c r="E1712" i="29"/>
  <c r="E1711" i="29"/>
  <c r="E1710" i="29"/>
  <c r="E1709" i="29"/>
  <c r="E1708" i="29"/>
  <c r="E1707" i="29"/>
  <c r="E1706" i="29"/>
  <c r="E1705" i="29"/>
  <c r="E1704" i="29"/>
  <c r="E1703" i="29"/>
  <c r="E1702" i="29"/>
  <c r="E1701" i="29"/>
  <c r="E1700" i="29"/>
  <c r="E1699" i="29"/>
  <c r="E1698" i="29"/>
  <c r="E1697" i="29"/>
  <c r="E1696" i="29"/>
  <c r="E1695" i="29"/>
  <c r="E1694" i="29"/>
  <c r="E1693" i="29"/>
  <c r="E1692" i="29"/>
  <c r="E1691" i="29"/>
  <c r="E1690" i="29"/>
  <c r="E1689" i="29"/>
  <c r="E1688" i="29"/>
  <c r="E1687" i="29"/>
  <c r="E1686" i="29"/>
  <c r="E1685" i="29"/>
  <c r="E1684" i="29"/>
  <c r="E1683" i="29"/>
  <c r="E1682" i="29"/>
  <c r="E1681" i="29"/>
  <c r="E1680" i="29"/>
  <c r="E1679" i="29"/>
  <c r="E1678" i="29"/>
  <c r="E1677" i="29"/>
  <c r="E1676" i="29"/>
  <c r="E1675" i="29"/>
  <c r="E1674" i="29"/>
  <c r="E1673" i="29"/>
  <c r="E1672" i="29"/>
  <c r="E1671" i="29"/>
  <c r="E1670" i="29"/>
  <c r="E1669" i="29"/>
  <c r="E1668" i="29"/>
  <c r="E1667" i="29"/>
  <c r="E1666" i="29"/>
  <c r="E1665" i="29"/>
  <c r="E1664" i="29"/>
  <c r="E1663" i="29"/>
  <c r="E1662" i="29"/>
  <c r="E1661" i="29"/>
  <c r="E1660" i="29"/>
  <c r="E1659" i="29"/>
  <c r="E1658" i="29"/>
  <c r="E1657" i="29"/>
  <c r="E1656" i="29"/>
  <c r="E1655" i="29"/>
  <c r="E1654" i="29"/>
  <c r="E1653" i="29"/>
  <c r="E1652" i="29"/>
  <c r="E1651" i="29"/>
  <c r="E1650" i="29"/>
  <c r="E1649" i="29"/>
  <c r="E1648" i="29"/>
  <c r="E1647" i="29"/>
  <c r="E1646" i="29"/>
  <c r="E1645" i="29"/>
  <c r="E1644" i="29"/>
  <c r="E1643" i="29"/>
  <c r="E1642" i="29"/>
  <c r="E1641" i="29"/>
  <c r="E1640" i="29"/>
  <c r="E1639" i="29"/>
  <c r="E1638" i="29"/>
  <c r="E1637" i="29"/>
  <c r="E1636" i="29"/>
  <c r="E1635" i="29"/>
  <c r="E1634" i="29"/>
  <c r="E1633" i="29"/>
  <c r="E1632" i="29"/>
  <c r="E1631" i="29"/>
  <c r="E1630" i="29"/>
  <c r="E1629" i="29"/>
  <c r="E1628" i="29"/>
  <c r="E1627" i="29"/>
  <c r="E1626" i="29"/>
  <c r="E1625" i="29"/>
  <c r="E1624" i="29"/>
  <c r="E1623" i="29"/>
  <c r="E1622" i="29"/>
  <c r="E1621" i="29"/>
  <c r="E1620" i="29"/>
  <c r="E1619" i="29"/>
  <c r="E1618" i="29"/>
  <c r="E1617" i="29"/>
  <c r="E1616" i="29"/>
  <c r="E1615" i="29"/>
  <c r="E1614" i="29"/>
  <c r="E1613" i="29"/>
  <c r="E1612" i="29"/>
  <c r="E1611" i="29"/>
  <c r="E1610" i="29"/>
  <c r="E1609" i="29"/>
  <c r="E1608" i="29"/>
  <c r="E1607" i="29"/>
  <c r="E1606" i="29"/>
  <c r="E1605" i="29"/>
  <c r="E1604" i="29"/>
  <c r="E1603" i="29"/>
  <c r="E1602" i="29"/>
  <c r="E1601" i="29"/>
  <c r="E1600" i="29"/>
  <c r="E1599" i="29"/>
  <c r="E1598" i="29"/>
  <c r="E1597" i="29"/>
  <c r="E1596" i="29"/>
  <c r="E1595" i="29"/>
  <c r="E1594" i="29"/>
  <c r="E1593" i="29"/>
  <c r="E1592" i="29"/>
  <c r="E1591" i="29"/>
  <c r="E1590" i="29"/>
  <c r="E1589" i="29"/>
  <c r="E1588" i="29"/>
  <c r="E1587" i="29"/>
  <c r="E1586" i="29"/>
  <c r="E1585" i="29"/>
  <c r="E1584" i="29"/>
  <c r="E1583" i="29"/>
  <c r="E1582" i="29"/>
  <c r="E1581" i="29"/>
  <c r="E1580" i="29"/>
  <c r="E1579" i="29"/>
  <c r="E1578" i="29"/>
  <c r="E1577" i="29"/>
  <c r="E1576" i="29"/>
  <c r="E1575" i="29"/>
  <c r="E1574" i="29"/>
  <c r="E1573" i="29"/>
  <c r="E1572" i="29"/>
  <c r="E1571" i="29"/>
  <c r="E1570" i="29"/>
  <c r="E1569" i="29"/>
  <c r="E1568" i="29"/>
  <c r="E1567" i="29"/>
  <c r="E1566" i="29"/>
  <c r="E1565" i="29"/>
  <c r="E1564" i="29"/>
  <c r="E1563" i="29"/>
  <c r="E1562" i="29"/>
  <c r="E1561" i="29"/>
  <c r="E1560" i="29"/>
  <c r="E1559" i="29"/>
  <c r="E1558" i="29"/>
  <c r="E1557" i="29"/>
  <c r="E1556" i="29"/>
  <c r="E1555" i="29"/>
  <c r="E1554" i="29"/>
  <c r="E1553" i="29"/>
  <c r="E1552" i="29"/>
  <c r="E1551" i="29"/>
  <c r="E1550" i="29"/>
  <c r="E1549" i="29"/>
  <c r="E1548" i="29"/>
  <c r="E1547" i="29"/>
  <c r="E1546" i="29"/>
  <c r="E1545" i="29"/>
  <c r="E1544" i="29"/>
  <c r="E1543" i="29"/>
  <c r="E1542" i="29"/>
  <c r="E1541" i="29"/>
  <c r="E1540" i="29"/>
  <c r="E1539" i="29"/>
  <c r="E1538" i="29"/>
  <c r="E1537" i="29"/>
  <c r="E1536" i="29"/>
  <c r="E1535" i="29"/>
  <c r="E1534" i="29"/>
  <c r="E1533" i="29"/>
  <c r="E1532" i="29"/>
  <c r="E1531" i="29"/>
  <c r="E1530" i="29"/>
  <c r="E1529" i="29"/>
  <c r="E1528" i="29"/>
  <c r="E1527" i="29"/>
  <c r="E1526" i="29"/>
  <c r="E1525" i="29"/>
  <c r="E1524" i="29"/>
  <c r="E1523" i="29"/>
  <c r="E1522" i="29"/>
  <c r="E1521" i="29"/>
  <c r="E1520" i="29"/>
  <c r="E1519" i="29"/>
  <c r="E1518" i="29"/>
  <c r="E1517" i="29"/>
  <c r="E1516" i="29"/>
  <c r="E1515" i="29"/>
  <c r="E1514" i="29"/>
  <c r="E1513" i="29"/>
  <c r="E1512" i="29"/>
  <c r="E1511" i="29"/>
  <c r="E1510" i="29"/>
  <c r="E1509" i="29"/>
  <c r="E1508" i="29"/>
  <c r="E1507" i="29"/>
  <c r="E1506" i="29"/>
  <c r="E1505" i="29"/>
  <c r="E1504" i="29"/>
  <c r="E1503" i="29"/>
  <c r="E1502" i="29"/>
  <c r="E1501" i="29"/>
  <c r="E1500" i="29"/>
  <c r="E1499" i="29"/>
  <c r="E1498" i="29"/>
  <c r="E1497" i="29"/>
  <c r="E1496" i="29"/>
  <c r="E1495" i="29"/>
  <c r="E1494" i="29"/>
  <c r="E1493" i="29"/>
  <c r="E1492" i="29"/>
  <c r="E1491" i="29"/>
  <c r="E1490" i="29"/>
  <c r="E1489" i="29"/>
  <c r="E1488" i="29"/>
  <c r="E1487" i="29"/>
  <c r="E1486" i="29"/>
  <c r="E1485" i="29"/>
  <c r="E1484" i="29"/>
  <c r="E1483" i="29"/>
  <c r="E1482" i="29"/>
  <c r="E1481" i="29"/>
  <c r="E1480" i="29"/>
  <c r="E1479" i="29"/>
  <c r="E1478" i="29"/>
  <c r="E1477" i="29"/>
  <c r="E1476" i="29"/>
  <c r="E1475" i="29"/>
  <c r="E1474" i="29"/>
  <c r="E1473" i="29"/>
  <c r="E1472" i="29"/>
  <c r="E1471" i="29"/>
  <c r="E1470" i="29"/>
  <c r="E1469" i="29"/>
  <c r="E1468" i="29"/>
  <c r="E1467" i="29"/>
  <c r="E1466" i="29"/>
  <c r="E1465" i="29"/>
  <c r="E1464" i="29"/>
  <c r="E1463" i="29"/>
  <c r="E1462" i="29"/>
  <c r="E1461" i="29"/>
  <c r="E1460" i="29"/>
  <c r="E1459" i="29"/>
  <c r="E1458" i="29"/>
  <c r="E1457" i="29"/>
  <c r="E1456" i="29"/>
  <c r="E1455" i="29"/>
  <c r="E1454" i="29"/>
  <c r="E1453" i="29"/>
  <c r="E1452" i="29"/>
  <c r="E1451" i="29"/>
  <c r="E1450" i="29"/>
  <c r="E1449" i="29"/>
  <c r="E1448" i="29"/>
  <c r="E1447" i="29"/>
  <c r="E1446" i="29"/>
  <c r="E1445" i="29"/>
  <c r="E1444" i="29"/>
  <c r="E1443" i="29"/>
  <c r="E1442" i="29"/>
  <c r="E1441" i="29"/>
  <c r="E1440" i="29"/>
  <c r="E1439" i="29"/>
  <c r="E1438" i="29"/>
  <c r="E1437" i="29"/>
  <c r="E1436" i="29"/>
  <c r="E1435" i="29"/>
  <c r="E1434" i="29"/>
  <c r="E1433" i="29"/>
  <c r="E1432" i="29"/>
  <c r="E1431" i="29"/>
  <c r="E1430" i="29"/>
  <c r="E1429" i="29"/>
  <c r="E1428" i="29"/>
  <c r="E1427" i="29"/>
  <c r="E1426" i="29"/>
  <c r="E1425" i="29"/>
  <c r="E1424" i="29"/>
  <c r="E1423" i="29"/>
  <c r="E1422" i="29"/>
  <c r="E1421" i="29"/>
  <c r="E1420" i="29"/>
  <c r="E1419" i="29"/>
  <c r="E1418" i="29"/>
  <c r="E1417" i="29"/>
  <c r="E1416" i="29"/>
  <c r="E1415" i="29"/>
  <c r="E1414" i="29"/>
  <c r="E1413" i="29"/>
  <c r="E1412" i="29"/>
  <c r="E1411" i="29"/>
  <c r="E1410" i="29"/>
  <c r="E1409" i="29"/>
  <c r="E1408" i="29"/>
  <c r="E1407" i="29"/>
  <c r="E1406" i="29"/>
  <c r="E1405" i="29"/>
  <c r="E1404" i="29"/>
  <c r="E1403" i="29"/>
  <c r="E1402" i="29"/>
  <c r="E1401" i="29"/>
  <c r="E1400" i="29"/>
  <c r="E1399" i="29"/>
  <c r="E1398" i="29"/>
  <c r="E1397" i="29"/>
  <c r="E1396" i="29"/>
  <c r="E1395" i="29"/>
  <c r="E1394" i="29"/>
  <c r="E1393" i="29"/>
  <c r="E1392" i="29"/>
  <c r="E1391" i="29"/>
  <c r="E1390" i="29"/>
  <c r="E1389" i="29"/>
  <c r="E1388" i="29"/>
  <c r="E1387" i="29"/>
  <c r="E1386" i="29"/>
  <c r="E1385" i="29"/>
  <c r="E1384" i="29"/>
  <c r="E1383" i="29"/>
  <c r="E1382" i="29"/>
  <c r="E1381" i="29"/>
  <c r="E1380" i="29"/>
  <c r="E1379" i="29"/>
  <c r="E1378" i="29"/>
  <c r="E1377" i="29"/>
  <c r="E1376" i="29"/>
  <c r="E1375" i="29"/>
  <c r="E1374" i="29"/>
  <c r="E1373" i="29"/>
  <c r="E1372" i="29"/>
  <c r="E1371" i="29"/>
  <c r="E1370" i="29"/>
  <c r="E1369" i="29"/>
  <c r="E1368" i="29"/>
  <c r="E1367" i="29"/>
  <c r="E1366" i="29"/>
  <c r="E1365" i="29"/>
  <c r="E1364" i="29"/>
  <c r="E1363" i="29"/>
  <c r="E1362" i="29"/>
  <c r="E1361" i="29"/>
  <c r="E1360" i="29"/>
  <c r="E1359" i="29"/>
  <c r="E1358" i="29"/>
  <c r="E1357" i="29"/>
  <c r="E1356" i="29"/>
  <c r="E1355" i="29"/>
  <c r="E1354" i="29"/>
  <c r="E1353" i="29"/>
  <c r="E1352" i="29"/>
  <c r="E1351" i="29"/>
  <c r="E1350" i="29"/>
  <c r="E1349" i="29"/>
  <c r="E1348" i="29"/>
  <c r="E1347" i="29"/>
  <c r="E1346" i="29"/>
  <c r="E1345" i="29"/>
  <c r="E1344" i="29"/>
  <c r="E1343" i="29"/>
  <c r="E1342" i="29"/>
  <c r="E1341" i="29"/>
  <c r="E1340" i="29"/>
  <c r="E1339" i="29"/>
  <c r="E1338" i="29"/>
  <c r="E1337" i="29"/>
  <c r="E1336" i="29"/>
  <c r="E1335" i="29"/>
  <c r="E1334" i="29"/>
  <c r="E1333" i="29"/>
  <c r="E1332" i="29"/>
  <c r="E1331" i="29"/>
  <c r="E1330" i="29"/>
  <c r="E1329" i="29"/>
  <c r="E1328" i="29"/>
  <c r="E1327" i="29"/>
  <c r="E1326" i="29"/>
  <c r="E1325" i="29"/>
  <c r="E1324" i="29"/>
  <c r="E1323" i="29"/>
  <c r="E1322" i="29"/>
  <c r="E1321" i="29"/>
  <c r="E1320" i="29"/>
  <c r="E1319" i="29"/>
  <c r="E1318" i="29"/>
  <c r="E1317" i="29"/>
  <c r="E1316" i="29"/>
  <c r="E1315" i="29"/>
  <c r="E1314" i="29"/>
  <c r="E1313" i="29"/>
  <c r="E1312" i="29"/>
  <c r="E1311" i="29"/>
  <c r="E1310" i="29"/>
  <c r="E1309" i="29"/>
  <c r="E1308" i="29"/>
  <c r="E1307" i="29"/>
  <c r="E1306" i="29"/>
  <c r="E1305" i="29"/>
  <c r="E1304" i="29"/>
  <c r="E1303" i="29"/>
  <c r="E1302" i="29"/>
  <c r="E1301" i="29"/>
  <c r="E1300" i="29"/>
  <c r="E1299" i="29"/>
  <c r="E1298" i="29"/>
  <c r="E1297" i="29"/>
  <c r="E1296" i="29"/>
  <c r="E1295" i="29"/>
  <c r="E1294" i="29"/>
  <c r="E1293" i="29"/>
  <c r="E1292" i="29"/>
  <c r="E1291" i="29"/>
  <c r="E1290" i="29"/>
  <c r="E1289" i="29"/>
  <c r="E1288" i="29"/>
  <c r="E1287" i="29"/>
  <c r="E1286" i="29"/>
  <c r="E1285" i="29"/>
  <c r="E1284" i="29"/>
  <c r="E1283" i="29"/>
  <c r="E1282" i="29"/>
  <c r="E1281" i="29"/>
  <c r="E1280" i="29"/>
  <c r="E1279" i="29"/>
  <c r="E1278" i="29"/>
  <c r="E1277" i="29"/>
  <c r="E1276" i="29"/>
  <c r="E1275" i="29"/>
  <c r="E1274" i="29"/>
  <c r="E1273" i="29"/>
  <c r="E1272" i="29"/>
  <c r="E1271" i="29"/>
  <c r="E1270" i="29"/>
  <c r="E1269" i="29"/>
  <c r="E1268" i="29"/>
  <c r="E1267" i="29"/>
  <c r="E1266" i="29"/>
  <c r="E1265" i="29"/>
  <c r="E1264" i="29"/>
  <c r="E1263" i="29"/>
  <c r="E1262" i="29"/>
  <c r="E1261" i="29"/>
  <c r="E1260" i="29"/>
  <c r="E1259" i="29"/>
  <c r="E1258" i="29"/>
  <c r="E1257" i="29"/>
  <c r="E1256" i="29"/>
  <c r="E1255" i="29"/>
  <c r="E1254" i="29"/>
  <c r="E1253" i="29"/>
  <c r="E1252" i="29"/>
  <c r="E1251" i="29"/>
  <c r="E1250" i="29"/>
  <c r="E1249" i="29"/>
  <c r="E1248" i="29"/>
  <c r="E1247" i="29"/>
  <c r="E1246" i="29"/>
  <c r="E1245" i="29"/>
  <c r="E1244" i="29"/>
  <c r="E1243" i="29"/>
  <c r="E1242" i="29"/>
  <c r="E1241" i="29"/>
  <c r="E1240" i="29"/>
  <c r="E1239" i="29"/>
  <c r="E1238" i="29"/>
  <c r="E1237" i="29"/>
  <c r="E1236" i="29"/>
  <c r="E1235" i="29"/>
  <c r="E1234" i="29"/>
  <c r="E1233" i="29"/>
  <c r="E1232" i="29"/>
  <c r="E1231" i="29"/>
  <c r="E1230" i="29"/>
  <c r="E1229" i="29"/>
  <c r="E1228" i="29"/>
  <c r="E1227" i="29"/>
  <c r="E1226" i="29"/>
  <c r="E1225" i="29"/>
  <c r="E1224" i="29"/>
  <c r="E1223" i="29"/>
  <c r="E1222" i="29"/>
  <c r="E1221" i="29"/>
  <c r="E1220" i="29"/>
  <c r="E1219" i="29"/>
  <c r="E1218" i="29"/>
  <c r="E1217" i="29"/>
  <c r="E1216" i="29"/>
  <c r="E1215" i="29"/>
  <c r="E1214" i="29"/>
  <c r="E1213" i="29"/>
  <c r="E1212" i="29"/>
  <c r="E1211" i="29"/>
  <c r="E1210" i="29"/>
  <c r="E1209" i="29"/>
  <c r="E1208" i="29"/>
  <c r="E1207" i="29"/>
  <c r="E1206" i="29"/>
  <c r="E1205" i="29"/>
  <c r="E1204" i="29"/>
  <c r="E1203" i="29"/>
  <c r="E1202" i="29"/>
  <c r="E1201" i="29"/>
  <c r="E1200" i="29"/>
  <c r="E1199" i="29"/>
  <c r="E1198" i="29"/>
  <c r="E1197" i="29"/>
  <c r="E1196" i="29"/>
  <c r="E1195" i="29"/>
  <c r="E1194" i="29"/>
  <c r="E1193" i="29"/>
  <c r="E1192" i="29"/>
  <c r="E1191" i="29"/>
  <c r="E1190" i="29"/>
  <c r="E1189" i="29"/>
  <c r="E1188" i="29"/>
  <c r="E1187" i="29"/>
  <c r="E1186" i="29"/>
  <c r="E1185" i="29"/>
  <c r="E1184" i="29"/>
  <c r="E1183" i="29"/>
  <c r="E1182" i="29"/>
  <c r="E1181" i="29"/>
  <c r="E1180" i="29"/>
  <c r="E1179" i="29"/>
  <c r="E1178" i="29"/>
  <c r="E1177" i="29"/>
  <c r="E1176" i="29"/>
  <c r="E1175" i="29"/>
  <c r="E1174" i="29"/>
  <c r="E1173" i="29"/>
  <c r="E1172" i="29"/>
  <c r="E1171" i="29"/>
  <c r="E1170" i="29"/>
  <c r="E1169" i="29"/>
  <c r="E1168" i="29"/>
  <c r="E1167" i="29"/>
  <c r="E1166" i="29"/>
  <c r="E1165" i="29"/>
  <c r="E1164" i="29"/>
  <c r="E1163" i="29"/>
  <c r="E1162" i="29"/>
  <c r="E1161" i="29"/>
  <c r="E1160" i="29"/>
  <c r="E1159" i="29"/>
  <c r="E1158" i="29"/>
  <c r="E1157" i="29"/>
  <c r="E1156" i="29"/>
  <c r="E1155" i="29"/>
  <c r="E1154" i="29"/>
  <c r="E1153" i="29"/>
  <c r="E1152" i="29"/>
  <c r="E1151" i="29"/>
  <c r="E1150" i="29"/>
  <c r="E1149" i="29"/>
  <c r="E1148" i="29"/>
  <c r="E1147" i="29"/>
  <c r="E1146" i="29"/>
  <c r="E1145" i="29"/>
  <c r="E1144" i="29"/>
  <c r="E1143" i="29"/>
  <c r="E1142" i="29"/>
  <c r="E1141" i="29"/>
  <c r="E1140" i="29"/>
  <c r="E1139" i="29"/>
  <c r="E1138" i="29"/>
  <c r="E1137" i="29"/>
  <c r="E1136" i="29"/>
  <c r="E1135" i="29"/>
  <c r="E1134" i="29"/>
  <c r="E1133" i="29"/>
  <c r="E1132" i="29"/>
  <c r="E1131" i="29"/>
  <c r="E1130" i="29"/>
  <c r="E1129" i="29"/>
  <c r="E1128" i="29"/>
  <c r="E1127" i="29"/>
  <c r="E1126" i="29"/>
  <c r="E1125" i="29"/>
  <c r="E1124" i="29"/>
  <c r="E1123" i="29"/>
  <c r="E1122" i="29"/>
  <c r="E1121" i="29"/>
  <c r="E1120" i="29"/>
  <c r="E1119" i="29"/>
  <c r="E1118" i="29"/>
  <c r="E1117" i="29"/>
  <c r="E1116" i="29"/>
  <c r="E1115" i="29"/>
  <c r="E1114" i="29"/>
  <c r="E1113" i="29"/>
  <c r="E1112" i="29"/>
  <c r="E1111" i="29"/>
  <c r="E1110" i="29"/>
  <c r="E1109" i="29"/>
  <c r="E1108" i="29"/>
  <c r="E1107" i="29"/>
  <c r="E1106" i="29"/>
  <c r="E1105" i="29"/>
  <c r="E1104" i="29"/>
  <c r="E1103" i="29"/>
  <c r="E1102" i="29"/>
  <c r="E1101" i="29"/>
  <c r="E1100" i="29"/>
  <c r="E1099" i="29"/>
  <c r="E1098" i="29"/>
  <c r="E1097" i="29"/>
  <c r="E1096" i="29"/>
  <c r="E1095" i="29"/>
  <c r="E1094" i="29"/>
  <c r="E1093" i="29"/>
  <c r="E1092" i="29"/>
  <c r="E1091" i="29"/>
  <c r="E1090" i="29"/>
  <c r="E1089" i="29"/>
  <c r="E1088" i="29"/>
  <c r="E1087" i="29"/>
  <c r="E1086" i="29"/>
  <c r="E1085" i="29"/>
  <c r="E1084" i="29"/>
  <c r="E1083" i="29"/>
  <c r="E1082" i="29"/>
  <c r="E1081" i="29"/>
  <c r="E1080" i="29"/>
  <c r="E1079" i="29"/>
  <c r="E1078" i="29"/>
  <c r="E1077" i="29"/>
  <c r="E1076" i="29"/>
  <c r="E1075" i="29"/>
  <c r="E1074" i="29"/>
  <c r="E1073" i="29"/>
  <c r="E1072" i="29"/>
  <c r="E1071" i="29"/>
  <c r="E1070" i="29"/>
  <c r="E1069" i="29"/>
  <c r="E1068" i="29"/>
  <c r="E1067" i="29"/>
  <c r="E1066" i="29"/>
  <c r="E1065" i="29"/>
  <c r="E1064" i="29"/>
  <c r="E1063" i="29"/>
  <c r="E1062" i="29"/>
  <c r="E1061" i="29"/>
  <c r="E1060" i="29"/>
  <c r="E1059" i="29"/>
  <c r="E1058" i="29"/>
  <c r="E1057" i="29"/>
  <c r="E1056" i="29"/>
  <c r="E1055" i="29"/>
  <c r="E1054" i="29"/>
  <c r="E1053" i="29"/>
  <c r="E1052" i="29"/>
  <c r="E1051" i="29"/>
  <c r="E1050" i="29"/>
  <c r="E1049" i="29"/>
  <c r="E1048" i="29"/>
  <c r="E1047" i="29"/>
  <c r="E1046" i="29"/>
  <c r="E1045" i="29"/>
  <c r="E1044" i="29"/>
  <c r="E1043" i="29"/>
  <c r="E1042" i="29"/>
  <c r="E1041" i="29"/>
  <c r="E1040" i="29"/>
  <c r="E1039" i="29"/>
  <c r="E1038" i="29"/>
  <c r="E1037" i="29"/>
  <c r="E1036" i="29"/>
  <c r="E1035" i="29"/>
  <c r="E1034" i="29"/>
  <c r="E1033" i="29"/>
  <c r="E1032" i="29"/>
  <c r="E1031" i="29"/>
  <c r="E1030" i="29"/>
  <c r="E1029" i="29"/>
  <c r="E1028" i="29"/>
  <c r="E1027" i="29"/>
  <c r="E1026" i="29"/>
  <c r="E1025" i="29"/>
  <c r="E1024" i="29"/>
  <c r="E1023" i="29"/>
  <c r="E1022" i="29"/>
  <c r="E1021" i="29"/>
  <c r="E1020" i="29"/>
  <c r="E1019" i="29"/>
  <c r="E1018" i="29"/>
  <c r="E1017" i="29"/>
  <c r="E1016" i="29"/>
  <c r="E1015" i="29"/>
  <c r="E1014" i="29"/>
  <c r="E1013" i="29"/>
  <c r="E1012" i="29"/>
  <c r="E1011" i="29"/>
  <c r="E1010" i="29"/>
  <c r="E1009" i="29"/>
  <c r="E1008" i="29"/>
  <c r="E1007" i="29"/>
  <c r="E1006" i="29"/>
  <c r="E1005" i="29"/>
  <c r="E1004" i="29"/>
  <c r="E1003" i="29"/>
  <c r="E1002" i="29"/>
  <c r="E1001" i="29"/>
  <c r="E1000" i="29"/>
  <c r="E999" i="29"/>
  <c r="E998" i="29"/>
  <c r="E997" i="29"/>
  <c r="E996" i="29"/>
  <c r="E995" i="29"/>
  <c r="E994" i="29"/>
  <c r="E993" i="29"/>
  <c r="E992" i="29"/>
  <c r="E991" i="29"/>
  <c r="E990" i="29"/>
  <c r="E989" i="29"/>
  <c r="E988" i="29"/>
  <c r="E987" i="29"/>
  <c r="E986" i="29"/>
  <c r="E985" i="29"/>
  <c r="E984" i="29"/>
  <c r="E983" i="29"/>
  <c r="E982" i="29"/>
  <c r="E981" i="29"/>
  <c r="E980" i="29"/>
  <c r="E979" i="29"/>
  <c r="E978" i="29"/>
  <c r="E977" i="29"/>
  <c r="E976" i="29"/>
  <c r="E975" i="29"/>
  <c r="E974" i="29"/>
  <c r="E973" i="29"/>
  <c r="E972" i="29"/>
  <c r="E971" i="29"/>
  <c r="E970" i="29"/>
  <c r="E969" i="29"/>
  <c r="E968" i="29"/>
  <c r="E967" i="29"/>
  <c r="E966" i="29"/>
  <c r="E965" i="29"/>
  <c r="E964" i="29"/>
  <c r="E963" i="29"/>
  <c r="E962" i="29"/>
  <c r="E961" i="29"/>
  <c r="E960" i="29"/>
  <c r="E959" i="29"/>
  <c r="E958" i="29"/>
  <c r="E957" i="29"/>
  <c r="E956" i="29"/>
  <c r="E955" i="29"/>
  <c r="E954" i="29"/>
  <c r="E953" i="29"/>
  <c r="E952" i="29"/>
  <c r="E951" i="29"/>
  <c r="E950" i="29"/>
  <c r="E949" i="29"/>
  <c r="E948" i="29"/>
  <c r="E947" i="29"/>
  <c r="E946" i="29"/>
  <c r="E945" i="29"/>
  <c r="E944" i="29"/>
  <c r="E943" i="29"/>
  <c r="E942" i="29"/>
  <c r="E941" i="29"/>
  <c r="E940" i="29"/>
  <c r="E939" i="29"/>
  <c r="E938" i="29"/>
  <c r="E937" i="29"/>
  <c r="E936" i="29"/>
  <c r="E935" i="29"/>
  <c r="E934" i="29"/>
  <c r="E933" i="29"/>
  <c r="E932" i="29"/>
  <c r="E931" i="29"/>
  <c r="E930" i="29"/>
  <c r="E929" i="29"/>
  <c r="E928" i="29"/>
  <c r="E927" i="29"/>
  <c r="E926" i="29"/>
  <c r="E925" i="29"/>
  <c r="E924" i="29"/>
  <c r="E923" i="29"/>
  <c r="E922" i="29"/>
  <c r="E921" i="29"/>
  <c r="E920" i="29"/>
  <c r="E919" i="29"/>
  <c r="E918" i="29"/>
  <c r="E917" i="29"/>
  <c r="E916" i="29"/>
  <c r="E915" i="29"/>
  <c r="E914" i="29"/>
  <c r="E913" i="29"/>
  <c r="E912" i="29"/>
  <c r="E911" i="29"/>
  <c r="E910" i="29"/>
  <c r="E909" i="29"/>
  <c r="E908" i="29"/>
  <c r="E907" i="29"/>
  <c r="E906" i="29"/>
  <c r="E905" i="29"/>
  <c r="E904" i="29"/>
  <c r="E903" i="29"/>
  <c r="E902" i="29"/>
  <c r="E901" i="29"/>
  <c r="E900" i="29"/>
  <c r="E899" i="29"/>
  <c r="E898" i="29"/>
  <c r="E897" i="29"/>
  <c r="E896" i="29"/>
  <c r="E895" i="29"/>
  <c r="E894" i="29"/>
  <c r="E893" i="29"/>
  <c r="E892" i="29"/>
  <c r="E891" i="29"/>
  <c r="E890" i="29"/>
  <c r="E889" i="29"/>
  <c r="E888" i="29"/>
  <c r="E887" i="29"/>
  <c r="E886" i="29"/>
  <c r="E885" i="29"/>
  <c r="E884" i="29"/>
  <c r="E883" i="29"/>
  <c r="E882" i="29"/>
  <c r="E881" i="29"/>
  <c r="E880" i="29"/>
  <c r="E879" i="29"/>
  <c r="E878" i="29"/>
  <c r="E877" i="29"/>
  <c r="E876" i="29"/>
  <c r="E875" i="29"/>
  <c r="E874" i="29"/>
  <c r="E873" i="29"/>
  <c r="E872" i="29"/>
  <c r="E871" i="29"/>
  <c r="E870" i="29"/>
  <c r="E869" i="29"/>
  <c r="E868" i="29"/>
  <c r="E867" i="29"/>
  <c r="E866" i="29"/>
  <c r="E865" i="29"/>
  <c r="E864" i="29"/>
  <c r="E863" i="29"/>
  <c r="E862" i="29"/>
  <c r="E861" i="29"/>
  <c r="E860" i="29"/>
  <c r="E859" i="29"/>
  <c r="E858" i="29"/>
  <c r="E857" i="29"/>
  <c r="E856" i="29"/>
  <c r="E855" i="29"/>
  <c r="E854" i="29"/>
  <c r="E853" i="29"/>
  <c r="E852" i="29"/>
  <c r="E851" i="29"/>
  <c r="E850" i="29"/>
  <c r="E849" i="29"/>
  <c r="E848" i="29"/>
  <c r="E847" i="29"/>
  <c r="E846" i="29"/>
  <c r="E845" i="29"/>
  <c r="E844" i="29"/>
  <c r="E843" i="29"/>
  <c r="E842" i="29"/>
  <c r="E841" i="29"/>
  <c r="E840" i="29"/>
  <c r="E839" i="29"/>
  <c r="E838" i="29"/>
  <c r="E837" i="29"/>
  <c r="E836" i="29"/>
  <c r="E835" i="29"/>
  <c r="E834" i="29"/>
  <c r="E833" i="29"/>
  <c r="E832" i="29"/>
  <c r="E831" i="29"/>
  <c r="E830" i="29"/>
  <c r="E829" i="29"/>
  <c r="E828" i="29"/>
  <c r="E827" i="29"/>
  <c r="E826" i="29"/>
  <c r="E825" i="29"/>
  <c r="E824" i="29"/>
  <c r="E823" i="29"/>
  <c r="E822" i="29"/>
  <c r="E821" i="29"/>
  <c r="E820" i="29"/>
  <c r="E819" i="29"/>
  <c r="E818" i="29"/>
  <c r="E817" i="29"/>
  <c r="E816" i="29"/>
  <c r="E815" i="29"/>
  <c r="E814" i="29"/>
  <c r="E813" i="29"/>
  <c r="E812" i="29"/>
  <c r="E811" i="29"/>
  <c r="E810" i="29"/>
  <c r="E809" i="29"/>
  <c r="E808" i="29"/>
  <c r="E807" i="29"/>
  <c r="E806" i="29"/>
  <c r="E805" i="29"/>
  <c r="E804" i="29"/>
  <c r="E803" i="29"/>
  <c r="E802" i="29"/>
  <c r="E801" i="29"/>
  <c r="E800" i="29"/>
  <c r="E799" i="29"/>
  <c r="E798" i="29"/>
  <c r="E797" i="29"/>
  <c r="E796" i="29"/>
  <c r="E795" i="29"/>
  <c r="E794" i="29"/>
  <c r="E793" i="29"/>
  <c r="E792" i="29"/>
  <c r="E791" i="29"/>
  <c r="E790" i="29"/>
  <c r="E789" i="29"/>
  <c r="E788" i="29"/>
  <c r="E787" i="29"/>
  <c r="E786" i="29"/>
  <c r="E785" i="29"/>
  <c r="E784" i="29"/>
  <c r="E783" i="29"/>
  <c r="E782" i="29"/>
  <c r="E781" i="29"/>
  <c r="E780" i="29"/>
  <c r="E779" i="29"/>
  <c r="E778" i="29"/>
  <c r="E777" i="29"/>
  <c r="E776" i="29"/>
  <c r="E775" i="29"/>
  <c r="E774" i="29"/>
  <c r="E773" i="29"/>
  <c r="E772" i="29"/>
  <c r="E771" i="29"/>
  <c r="E770" i="29"/>
  <c r="E769" i="29"/>
  <c r="E768" i="29"/>
  <c r="E767" i="29"/>
  <c r="E766" i="29"/>
  <c r="E765" i="29"/>
  <c r="E764" i="29"/>
  <c r="E763" i="29"/>
  <c r="E762" i="29"/>
  <c r="E761" i="29"/>
  <c r="E760" i="29"/>
  <c r="E759" i="29"/>
  <c r="E758" i="29"/>
  <c r="E757" i="29"/>
  <c r="E756" i="29"/>
  <c r="E755" i="29"/>
  <c r="E754" i="29"/>
  <c r="E753" i="29"/>
  <c r="E752" i="29"/>
  <c r="E751" i="29"/>
  <c r="E750" i="29"/>
  <c r="E749" i="29"/>
  <c r="E748" i="29"/>
  <c r="E747" i="29"/>
  <c r="E746" i="29"/>
  <c r="E745" i="29"/>
  <c r="E744" i="29"/>
  <c r="E743" i="29"/>
  <c r="E742" i="29"/>
  <c r="E741" i="29"/>
  <c r="E740" i="29"/>
  <c r="E739" i="29"/>
  <c r="E738" i="29"/>
  <c r="E737" i="29"/>
  <c r="E736" i="29"/>
  <c r="E735" i="29"/>
  <c r="E734" i="29"/>
  <c r="E733" i="29"/>
  <c r="E732" i="29"/>
  <c r="E731" i="29"/>
  <c r="E730" i="29"/>
  <c r="E729" i="29"/>
  <c r="E728" i="29"/>
  <c r="E727" i="29"/>
  <c r="E726" i="29"/>
  <c r="E725" i="29"/>
  <c r="E724" i="29"/>
  <c r="E723" i="29"/>
  <c r="E722" i="29"/>
  <c r="E721" i="29"/>
  <c r="E720" i="29"/>
  <c r="E719" i="29"/>
  <c r="E718" i="29"/>
  <c r="E717" i="29"/>
  <c r="E716" i="29"/>
  <c r="E715" i="29"/>
  <c r="E714" i="29"/>
  <c r="E713" i="29"/>
  <c r="E712" i="29"/>
  <c r="E711" i="29"/>
  <c r="E710" i="29"/>
  <c r="E709" i="29"/>
  <c r="E708" i="29"/>
  <c r="E707" i="29"/>
  <c r="E706" i="29"/>
  <c r="E705" i="29"/>
  <c r="E704" i="29"/>
  <c r="E703" i="29"/>
  <c r="E702" i="29"/>
  <c r="E701" i="29"/>
  <c r="E700" i="29"/>
  <c r="E699" i="29"/>
  <c r="E698" i="29"/>
  <c r="E697" i="29"/>
  <c r="E696" i="29"/>
  <c r="E695" i="29"/>
  <c r="E694" i="29"/>
  <c r="E693" i="29"/>
  <c r="E692" i="29"/>
  <c r="E691" i="29"/>
  <c r="E690" i="29"/>
  <c r="E689" i="29"/>
  <c r="E688" i="29"/>
  <c r="E687" i="29"/>
  <c r="E686" i="29"/>
  <c r="E685" i="29"/>
  <c r="E684" i="29"/>
  <c r="E683" i="29"/>
  <c r="E682" i="29"/>
  <c r="E681" i="29"/>
  <c r="E680" i="29"/>
  <c r="E679" i="29"/>
  <c r="E678" i="29"/>
  <c r="E677" i="29"/>
  <c r="E676" i="29"/>
  <c r="E675" i="29"/>
  <c r="E674" i="29"/>
  <c r="E673" i="29"/>
  <c r="E672" i="29"/>
  <c r="E671" i="29"/>
  <c r="E670" i="29"/>
  <c r="E669" i="29"/>
  <c r="E668" i="29"/>
  <c r="E667" i="29"/>
  <c r="E666" i="29"/>
  <c r="E665" i="29"/>
  <c r="E664" i="29"/>
  <c r="E663" i="29"/>
  <c r="E662" i="29"/>
  <c r="E661" i="29"/>
  <c r="E660" i="29"/>
  <c r="E659" i="29"/>
  <c r="E658" i="29"/>
  <c r="E657" i="29"/>
  <c r="E656" i="29"/>
  <c r="E655" i="29"/>
  <c r="E654" i="29"/>
  <c r="E653" i="29"/>
  <c r="E652" i="29"/>
  <c r="E651" i="29"/>
  <c r="E650" i="29"/>
  <c r="E649" i="29"/>
  <c r="E648" i="29"/>
  <c r="E647" i="29"/>
  <c r="E646" i="29"/>
  <c r="E645" i="29"/>
  <c r="E644" i="29"/>
  <c r="E643" i="29"/>
  <c r="E642" i="29"/>
  <c r="E641" i="29"/>
  <c r="E640" i="29"/>
  <c r="E639" i="29"/>
  <c r="E638" i="29"/>
  <c r="E637" i="29"/>
  <c r="E636" i="29"/>
  <c r="E635" i="29"/>
  <c r="E634" i="29"/>
  <c r="E633" i="29"/>
  <c r="E632" i="29"/>
  <c r="E631" i="29"/>
  <c r="E630" i="29"/>
  <c r="E629" i="29"/>
  <c r="E628" i="29"/>
  <c r="E627" i="29"/>
  <c r="E626" i="29"/>
  <c r="E625" i="29"/>
  <c r="E624" i="29"/>
  <c r="E623" i="29"/>
  <c r="E622" i="29"/>
  <c r="E621" i="29"/>
  <c r="E620" i="29"/>
  <c r="E619" i="29"/>
  <c r="E618" i="29"/>
  <c r="E617" i="29"/>
  <c r="E616" i="29"/>
  <c r="E615" i="29"/>
  <c r="E614" i="29"/>
  <c r="E613" i="29"/>
  <c r="E612" i="29"/>
  <c r="E611" i="29"/>
  <c r="E610" i="29"/>
  <c r="E609" i="29"/>
  <c r="E608" i="29"/>
  <c r="E607" i="29"/>
  <c r="E606" i="29"/>
  <c r="E605" i="29"/>
  <c r="E604" i="29"/>
  <c r="E603" i="29"/>
  <c r="E602" i="29"/>
  <c r="E601" i="29"/>
  <c r="E600" i="29"/>
  <c r="E599" i="29"/>
  <c r="E598" i="29"/>
  <c r="E597" i="29"/>
  <c r="E596" i="29"/>
  <c r="E595" i="29"/>
  <c r="E594" i="29"/>
  <c r="E593" i="29"/>
  <c r="E592" i="29"/>
  <c r="E591" i="29"/>
  <c r="E590" i="29"/>
  <c r="E589" i="29"/>
  <c r="E588" i="29"/>
  <c r="E587" i="29"/>
  <c r="E586" i="29"/>
  <c r="E585" i="29"/>
  <c r="E584" i="29"/>
  <c r="E583" i="29"/>
  <c r="E582" i="29"/>
  <c r="E581" i="29"/>
  <c r="E580" i="29"/>
  <c r="E579" i="29"/>
  <c r="E578" i="29"/>
  <c r="E577" i="29"/>
  <c r="E576" i="29"/>
  <c r="E575" i="29"/>
  <c r="E574" i="29"/>
  <c r="E573" i="29"/>
  <c r="E572" i="29"/>
  <c r="E571" i="29"/>
  <c r="E570" i="29"/>
  <c r="E569" i="29"/>
  <c r="E568" i="29"/>
  <c r="E567" i="29"/>
  <c r="E566" i="29"/>
  <c r="E565" i="29"/>
  <c r="E564" i="29"/>
  <c r="E563" i="29"/>
  <c r="E562" i="29"/>
  <c r="E561" i="29"/>
  <c r="E560" i="29"/>
  <c r="E559" i="29"/>
  <c r="E558" i="29"/>
  <c r="E557" i="29"/>
  <c r="E556" i="29"/>
  <c r="E555" i="29"/>
  <c r="E554" i="29"/>
  <c r="E553" i="29"/>
  <c r="E552" i="29"/>
  <c r="E551" i="29"/>
  <c r="E550" i="29"/>
  <c r="E549" i="29"/>
  <c r="E548" i="29"/>
  <c r="E547" i="29"/>
  <c r="E546" i="29"/>
  <c r="E545" i="29"/>
  <c r="E544" i="29"/>
  <c r="E543" i="29"/>
  <c r="E542" i="29"/>
  <c r="E541" i="29"/>
  <c r="E540" i="29"/>
  <c r="E539" i="29"/>
  <c r="E538" i="29"/>
  <c r="E537" i="29"/>
  <c r="E536" i="29"/>
  <c r="E535" i="29"/>
  <c r="E534" i="29"/>
  <c r="E533" i="29"/>
  <c r="E532" i="29"/>
  <c r="E531" i="29"/>
  <c r="E530" i="29"/>
  <c r="E529" i="29"/>
  <c r="E528" i="29"/>
  <c r="E527" i="29"/>
  <c r="E526" i="29"/>
  <c r="E525" i="29"/>
  <c r="E524" i="29"/>
  <c r="E523" i="29"/>
  <c r="E522" i="29"/>
  <c r="E521" i="29"/>
  <c r="E520" i="29"/>
  <c r="E519" i="29"/>
  <c r="E518" i="29"/>
  <c r="E517" i="29"/>
  <c r="E516" i="29"/>
  <c r="E515" i="29"/>
  <c r="E514" i="29"/>
  <c r="E513" i="29"/>
  <c r="E512" i="29"/>
  <c r="E511" i="29"/>
  <c r="E510" i="29"/>
  <c r="E509" i="29"/>
  <c r="E508" i="29"/>
  <c r="E507" i="29"/>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81" i="29"/>
  <c r="E480" i="29"/>
  <c r="E479" i="29"/>
  <c r="E478" i="29"/>
  <c r="E477" i="29"/>
  <c r="E476" i="29"/>
  <c r="E475" i="29"/>
  <c r="E474" i="29"/>
  <c r="E473" i="29"/>
  <c r="E472" i="29"/>
  <c r="E471" i="29"/>
  <c r="E470" i="29"/>
  <c r="E469" i="29"/>
  <c r="E468" i="29"/>
  <c r="E467" i="29"/>
  <c r="E466" i="29"/>
  <c r="E465" i="29"/>
  <c r="E464" i="29"/>
  <c r="E463" i="29"/>
  <c r="E462" i="29"/>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4" i="29"/>
  <c r="E433" i="29"/>
  <c r="E432" i="29"/>
  <c r="E431" i="29"/>
  <c r="E430" i="29"/>
  <c r="E429" i="29"/>
  <c r="E428" i="29"/>
  <c r="E427" i="29"/>
  <c r="E426" i="29"/>
  <c r="E425" i="29"/>
  <c r="E424" i="29"/>
  <c r="E423" i="29"/>
  <c r="E422" i="29"/>
  <c r="E421" i="29"/>
  <c r="E420" i="29"/>
  <c r="E419" i="29"/>
  <c r="E418" i="29"/>
  <c r="E417" i="29"/>
  <c r="E416" i="29"/>
  <c r="E415" i="29"/>
  <c r="E414" i="29"/>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90" i="29"/>
  <c r="E389" i="29"/>
  <c r="E388" i="29"/>
  <c r="E387" i="29"/>
  <c r="E386" i="29"/>
  <c r="E385" i="29"/>
  <c r="E384" i="29"/>
  <c r="E383" i="29"/>
  <c r="E382" i="29"/>
  <c r="E381" i="29"/>
  <c r="E380" i="29"/>
  <c r="E379" i="29"/>
  <c r="E378" i="29"/>
  <c r="E377" i="29"/>
  <c r="E376" i="29"/>
  <c r="E375" i="29"/>
  <c r="E374" i="29"/>
  <c r="E373" i="29"/>
  <c r="E372" i="29"/>
  <c r="E371"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7" i="29"/>
  <c r="E346" i="29"/>
  <c r="E345" i="29"/>
  <c r="E344" i="29"/>
  <c r="E343" i="29"/>
  <c r="E342" i="29"/>
  <c r="E341" i="29"/>
  <c r="E340" i="29"/>
  <c r="E339" i="29"/>
  <c r="E338" i="29"/>
  <c r="E337" i="29"/>
  <c r="E336" i="29"/>
  <c r="E335" i="29"/>
  <c r="E334" i="29"/>
  <c r="E333" i="29"/>
  <c r="E332" i="29"/>
  <c r="E331" i="29"/>
  <c r="E330" i="29"/>
  <c r="E329" i="29"/>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4" i="29"/>
  <c r="E303" i="29"/>
  <c r="E302" i="29"/>
  <c r="E301" i="29"/>
  <c r="E300" i="29"/>
  <c r="E299" i="29"/>
  <c r="E298" i="29"/>
  <c r="E297" i="29"/>
  <c r="E296" i="29"/>
  <c r="E295" i="29"/>
  <c r="E294" i="29"/>
  <c r="E293" i="29"/>
  <c r="E292" i="29"/>
  <c r="E291" i="29"/>
  <c r="E290" i="29"/>
  <c r="E289" i="29"/>
  <c r="E288" i="29"/>
  <c r="E287" i="29"/>
  <c r="E286" i="29"/>
  <c r="E285" i="29"/>
  <c r="E284"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J2567" i="29"/>
  <c r="K2567" i="29" s="1"/>
  <c r="D2567" i="29" s="1"/>
  <c r="J2566" i="29"/>
  <c r="K2566" i="29" s="1"/>
  <c r="D2566" i="29" s="1"/>
  <c r="J2565" i="29"/>
  <c r="K2565" i="29" s="1"/>
  <c r="D2565" i="29" s="1"/>
  <c r="J2564" i="29"/>
  <c r="K2564" i="29" s="1"/>
  <c r="D2564" i="29" s="1"/>
  <c r="J2563" i="29"/>
  <c r="K2563" i="29" s="1"/>
  <c r="D2563" i="29" s="1"/>
  <c r="J2562" i="29"/>
  <c r="K2562" i="29" s="1"/>
  <c r="D2562" i="29" s="1"/>
  <c r="J2561" i="29"/>
  <c r="K2561" i="29" s="1"/>
  <c r="D2561" i="29" s="1"/>
  <c r="J2560" i="29"/>
  <c r="K2560" i="29" s="1"/>
  <c r="D2560" i="29" s="1"/>
  <c r="J2559" i="29"/>
  <c r="K2559" i="29" s="1"/>
  <c r="D2559" i="29" s="1"/>
  <c r="J2558" i="29"/>
  <c r="K2558" i="29" s="1"/>
  <c r="D2558" i="29" s="1"/>
  <c r="J2557" i="29"/>
  <c r="K2557" i="29" s="1"/>
  <c r="D2557" i="29" s="1"/>
  <c r="J2556" i="29"/>
  <c r="K2556" i="29" s="1"/>
  <c r="D2556" i="29" s="1"/>
  <c r="J2555" i="29"/>
  <c r="K2555" i="29" s="1"/>
  <c r="D2555" i="29" s="1"/>
  <c r="J2554" i="29"/>
  <c r="K2554" i="29" s="1"/>
  <c r="D2554" i="29" s="1"/>
  <c r="J2553" i="29"/>
  <c r="K2553" i="29" s="1"/>
  <c r="D2553" i="29" s="1"/>
  <c r="J2552" i="29"/>
  <c r="K2552" i="29" s="1"/>
  <c r="D2552" i="29" s="1"/>
  <c r="J2551" i="29"/>
  <c r="K2551" i="29" s="1"/>
  <c r="D2551" i="29" s="1"/>
  <c r="J2550" i="29"/>
  <c r="K2550" i="29" s="1"/>
  <c r="D2550" i="29" s="1"/>
  <c r="J2549" i="29"/>
  <c r="K2549" i="29" s="1"/>
  <c r="D2549" i="29" s="1"/>
  <c r="J2548" i="29"/>
  <c r="K2548" i="29" s="1"/>
  <c r="D2548" i="29" s="1"/>
  <c r="J2547" i="29"/>
  <c r="K2547" i="29" s="1"/>
  <c r="D2547" i="29" s="1"/>
  <c r="J2546" i="29"/>
  <c r="K2546" i="29" s="1"/>
  <c r="D2546" i="29" s="1"/>
  <c r="J2545" i="29"/>
  <c r="K2545" i="29" s="1"/>
  <c r="D2545" i="29" s="1"/>
  <c r="J2544" i="29"/>
  <c r="K2544" i="29" s="1"/>
  <c r="D2544" i="29" s="1"/>
  <c r="J2543" i="29"/>
  <c r="K2543" i="29" s="1"/>
  <c r="D2543" i="29" s="1"/>
  <c r="J2542" i="29"/>
  <c r="K2542" i="29" s="1"/>
  <c r="D2542" i="29" s="1"/>
  <c r="J2541" i="29"/>
  <c r="K2541" i="29" s="1"/>
  <c r="D2541" i="29" s="1"/>
  <c r="J2540" i="29"/>
  <c r="K2540" i="29" s="1"/>
  <c r="D2540" i="29" s="1"/>
  <c r="J2539" i="29"/>
  <c r="K2539" i="29" s="1"/>
  <c r="D2539" i="29" s="1"/>
  <c r="J2538" i="29"/>
  <c r="K2538" i="29" s="1"/>
  <c r="D2538" i="29" s="1"/>
  <c r="J2537" i="29"/>
  <c r="K2537" i="29" s="1"/>
  <c r="D2537" i="29" s="1"/>
  <c r="J2536" i="29"/>
  <c r="K2536" i="29" s="1"/>
  <c r="D2536" i="29" s="1"/>
  <c r="J2535" i="29"/>
  <c r="K2535" i="29" s="1"/>
  <c r="D2535" i="29" s="1"/>
  <c r="J2534" i="29"/>
  <c r="K2534" i="29" s="1"/>
  <c r="D2534" i="29" s="1"/>
  <c r="J2533" i="29"/>
  <c r="K2533" i="29" s="1"/>
  <c r="D2533" i="29" s="1"/>
  <c r="J2532" i="29"/>
  <c r="K2532" i="29" s="1"/>
  <c r="D2532" i="29" s="1"/>
  <c r="J2531" i="29"/>
  <c r="K2531" i="29" s="1"/>
  <c r="D2531" i="29" s="1"/>
  <c r="J2530" i="29"/>
  <c r="K2530" i="29" s="1"/>
  <c r="D2530" i="29" s="1"/>
  <c r="J2529" i="29"/>
  <c r="K2529" i="29" s="1"/>
  <c r="D2529" i="29" s="1"/>
  <c r="J2528" i="29"/>
  <c r="K2528" i="29" s="1"/>
  <c r="D2528" i="29" s="1"/>
  <c r="J2527" i="29"/>
  <c r="K2527" i="29" s="1"/>
  <c r="D2527" i="29" s="1"/>
  <c r="J2526" i="29"/>
  <c r="K2526" i="29" s="1"/>
  <c r="D2526" i="29" s="1"/>
  <c r="J2525" i="29"/>
  <c r="K2525" i="29" s="1"/>
  <c r="D2525" i="29" s="1"/>
  <c r="J2524" i="29"/>
  <c r="K2524" i="29" s="1"/>
  <c r="D2524" i="29" s="1"/>
  <c r="J2523" i="29"/>
  <c r="K2523" i="29" s="1"/>
  <c r="D2523" i="29" s="1"/>
  <c r="J2522" i="29"/>
  <c r="K2522" i="29" s="1"/>
  <c r="D2522" i="29" s="1"/>
  <c r="J2521" i="29"/>
  <c r="K2521" i="29" s="1"/>
  <c r="D2521" i="29" s="1"/>
  <c r="J2520" i="29"/>
  <c r="K2520" i="29" s="1"/>
  <c r="D2520" i="29" s="1"/>
  <c r="J2519" i="29"/>
  <c r="K2519" i="29" s="1"/>
  <c r="D2519" i="29" s="1"/>
  <c r="J2518" i="29"/>
  <c r="K2518" i="29" s="1"/>
  <c r="D2518" i="29" s="1"/>
  <c r="J2517" i="29"/>
  <c r="K2517" i="29" s="1"/>
  <c r="D2517" i="29" s="1"/>
  <c r="J2516" i="29"/>
  <c r="K2516" i="29" s="1"/>
  <c r="D2516" i="29" s="1"/>
  <c r="J2515" i="29"/>
  <c r="K2515" i="29" s="1"/>
  <c r="D2515" i="29" s="1"/>
  <c r="J2514" i="29"/>
  <c r="K2514" i="29" s="1"/>
  <c r="D2514" i="29" s="1"/>
  <c r="J2513" i="29"/>
  <c r="K2513" i="29" s="1"/>
  <c r="D2513" i="29" s="1"/>
  <c r="J2512" i="29"/>
  <c r="K2512" i="29" s="1"/>
  <c r="D2512" i="29" s="1"/>
  <c r="J2511" i="29"/>
  <c r="K2511" i="29" s="1"/>
  <c r="D2511" i="29" s="1"/>
  <c r="J2510" i="29"/>
  <c r="K2510" i="29" s="1"/>
  <c r="D2510" i="29" s="1"/>
  <c r="J2509" i="29"/>
  <c r="K2509" i="29" s="1"/>
  <c r="D2509" i="29" s="1"/>
  <c r="J2508" i="29"/>
  <c r="K2508" i="29" s="1"/>
  <c r="D2508" i="29" s="1"/>
  <c r="J2507" i="29"/>
  <c r="K2507" i="29" s="1"/>
  <c r="D2507" i="29" s="1"/>
  <c r="J2506" i="29"/>
  <c r="K2506" i="29" s="1"/>
  <c r="D2506" i="29" s="1"/>
  <c r="J2505" i="29"/>
  <c r="K2505" i="29" s="1"/>
  <c r="D2505" i="29" s="1"/>
  <c r="J2504" i="29"/>
  <c r="K2504" i="29" s="1"/>
  <c r="D2504" i="29" s="1"/>
  <c r="J2503" i="29"/>
  <c r="K2503" i="29" s="1"/>
  <c r="D2503" i="29" s="1"/>
  <c r="J2502" i="29"/>
  <c r="K2502" i="29" s="1"/>
  <c r="D2502" i="29" s="1"/>
  <c r="J2501" i="29"/>
  <c r="K2501" i="29" s="1"/>
  <c r="D2501" i="29" s="1"/>
  <c r="J2500" i="29"/>
  <c r="K2500" i="29" s="1"/>
  <c r="D2500" i="29" s="1"/>
  <c r="J2499" i="29"/>
  <c r="K2499" i="29" s="1"/>
  <c r="D2499" i="29" s="1"/>
  <c r="J2498" i="29"/>
  <c r="K2498" i="29" s="1"/>
  <c r="D2498" i="29" s="1"/>
  <c r="J2497" i="29"/>
  <c r="K2497" i="29" s="1"/>
  <c r="D2497" i="29" s="1"/>
  <c r="J2496" i="29"/>
  <c r="K2496" i="29" s="1"/>
  <c r="D2496" i="29" s="1"/>
  <c r="J2495" i="29"/>
  <c r="K2495" i="29" s="1"/>
  <c r="D2495" i="29" s="1"/>
  <c r="J2494" i="29"/>
  <c r="K2494" i="29" s="1"/>
  <c r="D2494" i="29" s="1"/>
  <c r="J2493" i="29"/>
  <c r="K2493" i="29" s="1"/>
  <c r="D2493" i="29" s="1"/>
  <c r="J2492" i="29"/>
  <c r="K2492" i="29" s="1"/>
  <c r="D2492" i="29" s="1"/>
  <c r="J2491" i="29"/>
  <c r="K2491" i="29" s="1"/>
  <c r="D2491" i="29" s="1"/>
  <c r="J2490" i="29"/>
  <c r="K2490" i="29" s="1"/>
  <c r="D2490" i="29" s="1"/>
  <c r="J2489" i="29"/>
  <c r="K2489" i="29" s="1"/>
  <c r="D2489" i="29" s="1"/>
  <c r="J2488" i="29"/>
  <c r="K2488" i="29" s="1"/>
  <c r="D2488" i="29" s="1"/>
  <c r="J2487" i="29"/>
  <c r="K2487" i="29" s="1"/>
  <c r="D2487" i="29" s="1"/>
  <c r="J2486" i="29"/>
  <c r="K2486" i="29" s="1"/>
  <c r="D2486" i="29" s="1"/>
  <c r="J2485" i="29"/>
  <c r="K2485" i="29" s="1"/>
  <c r="D2485" i="29" s="1"/>
  <c r="J2484" i="29"/>
  <c r="K2484" i="29" s="1"/>
  <c r="D2484" i="29" s="1"/>
  <c r="J2483" i="29"/>
  <c r="K2483" i="29" s="1"/>
  <c r="D2483" i="29" s="1"/>
  <c r="J2482" i="29"/>
  <c r="K2482" i="29" s="1"/>
  <c r="D2482" i="29" s="1"/>
  <c r="J2481" i="29"/>
  <c r="K2481" i="29" s="1"/>
  <c r="D2481" i="29" s="1"/>
  <c r="J2480" i="29"/>
  <c r="K2480" i="29" s="1"/>
  <c r="D2480" i="29" s="1"/>
  <c r="J2479" i="29"/>
  <c r="K2479" i="29" s="1"/>
  <c r="D2479" i="29" s="1"/>
  <c r="J2478" i="29"/>
  <c r="K2478" i="29" s="1"/>
  <c r="D2478" i="29" s="1"/>
  <c r="J2477" i="29"/>
  <c r="K2477" i="29" s="1"/>
  <c r="D2477" i="29" s="1"/>
  <c r="J2476" i="29"/>
  <c r="K2476" i="29" s="1"/>
  <c r="D2476" i="29" s="1"/>
  <c r="J2475" i="29"/>
  <c r="K2475" i="29" s="1"/>
  <c r="D2475" i="29" s="1"/>
  <c r="J2474" i="29"/>
  <c r="K2474" i="29" s="1"/>
  <c r="D2474" i="29" s="1"/>
  <c r="J2473" i="29"/>
  <c r="K2473" i="29" s="1"/>
  <c r="D2473" i="29" s="1"/>
  <c r="J2472" i="29"/>
  <c r="K2472" i="29" s="1"/>
  <c r="D2472" i="29" s="1"/>
  <c r="J2471" i="29"/>
  <c r="K2471" i="29" s="1"/>
  <c r="D2471" i="29" s="1"/>
  <c r="J2470" i="29"/>
  <c r="K2470" i="29" s="1"/>
  <c r="D2470" i="29" s="1"/>
  <c r="J2469" i="29"/>
  <c r="K2469" i="29" s="1"/>
  <c r="D2469" i="29" s="1"/>
  <c r="J2468" i="29"/>
  <c r="K2468" i="29" s="1"/>
  <c r="D2468" i="29" s="1"/>
  <c r="J2467" i="29"/>
  <c r="K2467" i="29" s="1"/>
  <c r="D2467" i="29" s="1"/>
  <c r="J2466" i="29"/>
  <c r="K2466" i="29" s="1"/>
  <c r="D2466" i="29" s="1"/>
  <c r="J2465" i="29"/>
  <c r="K2465" i="29" s="1"/>
  <c r="D2465" i="29" s="1"/>
  <c r="J2464" i="29"/>
  <c r="K2464" i="29" s="1"/>
  <c r="D2464" i="29" s="1"/>
  <c r="J2463" i="29"/>
  <c r="K2463" i="29" s="1"/>
  <c r="D2463" i="29" s="1"/>
  <c r="J2462" i="29"/>
  <c r="K2462" i="29" s="1"/>
  <c r="D2462" i="29" s="1"/>
  <c r="J2461" i="29"/>
  <c r="K2461" i="29" s="1"/>
  <c r="D2461" i="29" s="1"/>
  <c r="J2460" i="29"/>
  <c r="K2460" i="29" s="1"/>
  <c r="D2460" i="29" s="1"/>
  <c r="J2459" i="29"/>
  <c r="K2459" i="29" s="1"/>
  <c r="D2459" i="29" s="1"/>
  <c r="J2458" i="29"/>
  <c r="K2458" i="29" s="1"/>
  <c r="D2458" i="29" s="1"/>
  <c r="J2457" i="29"/>
  <c r="K2457" i="29" s="1"/>
  <c r="D2457" i="29" s="1"/>
  <c r="J2456" i="29"/>
  <c r="K2456" i="29" s="1"/>
  <c r="D2456" i="29" s="1"/>
  <c r="J2455" i="29"/>
  <c r="K2455" i="29" s="1"/>
  <c r="D2455" i="29" s="1"/>
  <c r="J2454" i="29"/>
  <c r="K2454" i="29" s="1"/>
  <c r="D2454" i="29" s="1"/>
  <c r="J2453" i="29"/>
  <c r="K2453" i="29" s="1"/>
  <c r="D2453" i="29" s="1"/>
  <c r="J2452" i="29"/>
  <c r="K2452" i="29" s="1"/>
  <c r="D2452" i="29" s="1"/>
  <c r="J2451" i="29"/>
  <c r="K2451" i="29" s="1"/>
  <c r="D2451" i="29" s="1"/>
  <c r="J2450" i="29"/>
  <c r="K2450" i="29" s="1"/>
  <c r="D2450" i="29" s="1"/>
  <c r="J2449" i="29"/>
  <c r="K2449" i="29" s="1"/>
  <c r="D2449" i="29" s="1"/>
  <c r="J2448" i="29"/>
  <c r="K2448" i="29" s="1"/>
  <c r="D2448" i="29" s="1"/>
  <c r="J2447" i="29"/>
  <c r="K2447" i="29" s="1"/>
  <c r="D2447" i="29" s="1"/>
  <c r="J2446" i="29"/>
  <c r="K2446" i="29" s="1"/>
  <c r="D2446" i="29" s="1"/>
  <c r="J2445" i="29"/>
  <c r="K2445" i="29" s="1"/>
  <c r="D2445" i="29" s="1"/>
  <c r="J2444" i="29"/>
  <c r="K2444" i="29" s="1"/>
  <c r="D2444" i="29" s="1"/>
  <c r="J2443" i="29"/>
  <c r="K2443" i="29" s="1"/>
  <c r="D2443" i="29" s="1"/>
  <c r="J2442" i="29"/>
  <c r="K2442" i="29" s="1"/>
  <c r="D2442" i="29" s="1"/>
  <c r="J2441" i="29"/>
  <c r="K2441" i="29" s="1"/>
  <c r="D2441" i="29" s="1"/>
  <c r="J2440" i="29"/>
  <c r="K2440" i="29" s="1"/>
  <c r="D2440" i="29" s="1"/>
  <c r="J2439" i="29"/>
  <c r="K2439" i="29" s="1"/>
  <c r="D2439" i="29" s="1"/>
  <c r="J2438" i="29"/>
  <c r="K2438" i="29" s="1"/>
  <c r="D2438" i="29" s="1"/>
  <c r="J2437" i="29"/>
  <c r="K2437" i="29" s="1"/>
  <c r="D2437" i="29" s="1"/>
  <c r="J2436" i="29"/>
  <c r="K2436" i="29" s="1"/>
  <c r="D2436" i="29" s="1"/>
  <c r="J2435" i="29"/>
  <c r="K2435" i="29" s="1"/>
  <c r="D2435" i="29" s="1"/>
  <c r="J2434" i="29"/>
  <c r="K2434" i="29" s="1"/>
  <c r="D2434" i="29" s="1"/>
  <c r="J2433" i="29"/>
  <c r="K2433" i="29" s="1"/>
  <c r="D2433" i="29" s="1"/>
  <c r="J2432" i="29"/>
  <c r="K2432" i="29" s="1"/>
  <c r="D2432" i="29" s="1"/>
  <c r="J2431" i="29"/>
  <c r="K2431" i="29" s="1"/>
  <c r="D2431" i="29" s="1"/>
  <c r="J2430" i="29"/>
  <c r="K2430" i="29" s="1"/>
  <c r="D2430" i="29" s="1"/>
  <c r="J2429" i="29"/>
  <c r="K2429" i="29" s="1"/>
  <c r="D2429" i="29" s="1"/>
  <c r="J2428" i="29"/>
  <c r="K2428" i="29" s="1"/>
  <c r="D2428" i="29" s="1"/>
  <c r="J2427" i="29"/>
  <c r="K2427" i="29" s="1"/>
  <c r="D2427" i="29" s="1"/>
  <c r="J2426" i="29"/>
  <c r="K2426" i="29" s="1"/>
  <c r="D2426" i="29" s="1"/>
  <c r="J2425" i="29"/>
  <c r="K2425" i="29" s="1"/>
  <c r="D2425" i="29" s="1"/>
  <c r="J2424" i="29"/>
  <c r="K2424" i="29" s="1"/>
  <c r="D2424" i="29" s="1"/>
  <c r="J2423" i="29"/>
  <c r="K2423" i="29" s="1"/>
  <c r="D2423" i="29" s="1"/>
  <c r="J2422" i="29"/>
  <c r="K2422" i="29" s="1"/>
  <c r="D2422" i="29" s="1"/>
  <c r="J2421" i="29"/>
  <c r="K2421" i="29" s="1"/>
  <c r="D2421" i="29" s="1"/>
  <c r="J2420" i="29"/>
  <c r="K2420" i="29" s="1"/>
  <c r="D2420" i="29" s="1"/>
  <c r="J2419" i="29"/>
  <c r="K2419" i="29" s="1"/>
  <c r="D2419" i="29" s="1"/>
  <c r="J2418" i="29"/>
  <c r="K2418" i="29" s="1"/>
  <c r="D2418" i="29" s="1"/>
  <c r="J2417" i="29"/>
  <c r="K2417" i="29" s="1"/>
  <c r="D2417" i="29" s="1"/>
  <c r="J2416" i="29"/>
  <c r="K2416" i="29" s="1"/>
  <c r="D2416" i="29" s="1"/>
  <c r="J2415" i="29"/>
  <c r="K2415" i="29" s="1"/>
  <c r="D2415" i="29" s="1"/>
  <c r="J2414" i="29"/>
  <c r="K2414" i="29" s="1"/>
  <c r="D2414" i="29" s="1"/>
  <c r="J2413" i="29"/>
  <c r="K2413" i="29" s="1"/>
  <c r="D2413" i="29" s="1"/>
  <c r="J2412" i="29"/>
  <c r="K2412" i="29" s="1"/>
  <c r="D2412" i="29" s="1"/>
  <c r="J2411" i="29"/>
  <c r="K2411" i="29" s="1"/>
  <c r="D2411" i="29" s="1"/>
  <c r="J2410" i="29"/>
  <c r="K2410" i="29" s="1"/>
  <c r="D2410" i="29" s="1"/>
  <c r="J2409" i="29"/>
  <c r="K2409" i="29" s="1"/>
  <c r="D2409" i="29" s="1"/>
  <c r="J2408" i="29"/>
  <c r="K2408" i="29" s="1"/>
  <c r="D2408" i="29" s="1"/>
  <c r="J2407" i="29"/>
  <c r="K2407" i="29" s="1"/>
  <c r="D2407" i="29" s="1"/>
  <c r="J2406" i="29"/>
  <c r="K2406" i="29" s="1"/>
  <c r="D2406" i="29" s="1"/>
  <c r="J2405" i="29"/>
  <c r="K2405" i="29" s="1"/>
  <c r="D2405" i="29" s="1"/>
  <c r="J2404" i="29"/>
  <c r="K2404" i="29" s="1"/>
  <c r="D2404" i="29" s="1"/>
  <c r="J2403" i="29"/>
  <c r="K2403" i="29" s="1"/>
  <c r="D2403" i="29" s="1"/>
  <c r="J2402" i="29"/>
  <c r="K2402" i="29" s="1"/>
  <c r="D2402" i="29" s="1"/>
  <c r="J2401" i="29"/>
  <c r="K2401" i="29" s="1"/>
  <c r="D2401" i="29" s="1"/>
  <c r="J2400" i="29"/>
  <c r="K2400" i="29" s="1"/>
  <c r="D2400" i="29" s="1"/>
  <c r="J2399" i="29"/>
  <c r="K2399" i="29" s="1"/>
  <c r="D2399" i="29" s="1"/>
  <c r="J2398" i="29"/>
  <c r="K2398" i="29" s="1"/>
  <c r="D2398" i="29" s="1"/>
  <c r="J2397" i="29"/>
  <c r="K2397" i="29" s="1"/>
  <c r="D2397" i="29" s="1"/>
  <c r="J2396" i="29"/>
  <c r="K2396" i="29" s="1"/>
  <c r="D2396" i="29" s="1"/>
  <c r="J2395" i="29"/>
  <c r="K2395" i="29" s="1"/>
  <c r="D2395" i="29" s="1"/>
  <c r="J2394" i="29"/>
  <c r="K2394" i="29" s="1"/>
  <c r="D2394" i="29" s="1"/>
  <c r="J2393" i="29"/>
  <c r="K2393" i="29" s="1"/>
  <c r="D2393" i="29" s="1"/>
  <c r="J2392" i="29"/>
  <c r="K2392" i="29" s="1"/>
  <c r="D2392" i="29" s="1"/>
  <c r="J2391" i="29"/>
  <c r="K2391" i="29" s="1"/>
  <c r="D2391" i="29" s="1"/>
  <c r="J2390" i="29"/>
  <c r="K2390" i="29" s="1"/>
  <c r="D2390" i="29" s="1"/>
  <c r="J2389" i="29"/>
  <c r="K2389" i="29" s="1"/>
  <c r="D2389" i="29" s="1"/>
  <c r="J2388" i="29"/>
  <c r="K2388" i="29" s="1"/>
  <c r="D2388" i="29" s="1"/>
  <c r="J2387" i="29"/>
  <c r="K2387" i="29" s="1"/>
  <c r="D2387" i="29" s="1"/>
  <c r="J2386" i="29"/>
  <c r="K2386" i="29" s="1"/>
  <c r="D2386" i="29" s="1"/>
  <c r="J2385" i="29"/>
  <c r="K2385" i="29" s="1"/>
  <c r="D2385" i="29" s="1"/>
  <c r="J2384" i="29"/>
  <c r="K2384" i="29" s="1"/>
  <c r="D2384" i="29" s="1"/>
  <c r="J2383" i="29"/>
  <c r="K2383" i="29" s="1"/>
  <c r="D2383" i="29" s="1"/>
  <c r="J2382" i="29"/>
  <c r="K2382" i="29" s="1"/>
  <c r="D2382" i="29" s="1"/>
  <c r="J2381" i="29"/>
  <c r="K2381" i="29" s="1"/>
  <c r="D2381" i="29" s="1"/>
  <c r="J2380" i="29"/>
  <c r="K2380" i="29" s="1"/>
  <c r="D2380" i="29" s="1"/>
  <c r="J2379" i="29"/>
  <c r="K2379" i="29" s="1"/>
  <c r="D2379" i="29" s="1"/>
  <c r="J2378" i="29"/>
  <c r="K2378" i="29" s="1"/>
  <c r="D2378" i="29" s="1"/>
  <c r="J2377" i="29"/>
  <c r="K2377" i="29" s="1"/>
  <c r="D2377" i="29" s="1"/>
  <c r="J2376" i="29"/>
  <c r="K2376" i="29" s="1"/>
  <c r="D2376" i="29" s="1"/>
  <c r="J2375" i="29"/>
  <c r="K2375" i="29" s="1"/>
  <c r="D2375" i="29" s="1"/>
  <c r="J2374" i="29"/>
  <c r="K2374" i="29" s="1"/>
  <c r="D2374" i="29" s="1"/>
  <c r="J2373" i="29"/>
  <c r="K2373" i="29" s="1"/>
  <c r="D2373" i="29" s="1"/>
  <c r="J2372" i="29"/>
  <c r="K2372" i="29" s="1"/>
  <c r="D2372" i="29" s="1"/>
  <c r="J2371" i="29"/>
  <c r="K2371" i="29" s="1"/>
  <c r="D2371" i="29" s="1"/>
  <c r="J2370" i="29"/>
  <c r="K2370" i="29" s="1"/>
  <c r="D2370" i="29" s="1"/>
  <c r="J2369" i="29"/>
  <c r="K2369" i="29" s="1"/>
  <c r="D2369" i="29" s="1"/>
  <c r="J2368" i="29"/>
  <c r="K2368" i="29" s="1"/>
  <c r="D2368" i="29" s="1"/>
  <c r="J2367" i="29"/>
  <c r="K2367" i="29" s="1"/>
  <c r="D2367" i="29" s="1"/>
  <c r="J2366" i="29"/>
  <c r="K2366" i="29" s="1"/>
  <c r="D2366" i="29" s="1"/>
  <c r="J2365" i="29"/>
  <c r="K2365" i="29" s="1"/>
  <c r="D2365" i="29" s="1"/>
  <c r="J2364" i="29"/>
  <c r="K2364" i="29" s="1"/>
  <c r="D2364" i="29" s="1"/>
  <c r="J2363" i="29"/>
  <c r="K2363" i="29" s="1"/>
  <c r="D2363" i="29" s="1"/>
  <c r="J2362" i="29"/>
  <c r="K2362" i="29" s="1"/>
  <c r="D2362" i="29" s="1"/>
  <c r="J2361" i="29"/>
  <c r="K2361" i="29" s="1"/>
  <c r="D2361" i="29" s="1"/>
  <c r="J2360" i="29"/>
  <c r="K2360" i="29" s="1"/>
  <c r="D2360" i="29" s="1"/>
  <c r="J2359" i="29"/>
  <c r="K2359" i="29" s="1"/>
  <c r="D2359" i="29" s="1"/>
  <c r="J2358" i="29"/>
  <c r="K2358" i="29" s="1"/>
  <c r="D2358" i="29" s="1"/>
  <c r="J2357" i="29"/>
  <c r="K2357" i="29" s="1"/>
  <c r="D2357" i="29" s="1"/>
  <c r="J2356" i="29"/>
  <c r="K2356" i="29" s="1"/>
  <c r="D2356" i="29" s="1"/>
  <c r="J2355" i="29"/>
  <c r="K2355" i="29" s="1"/>
  <c r="D2355" i="29" s="1"/>
  <c r="J2354" i="29"/>
  <c r="K2354" i="29" s="1"/>
  <c r="D2354" i="29" s="1"/>
  <c r="J2353" i="29"/>
  <c r="K2353" i="29" s="1"/>
  <c r="D2353" i="29" s="1"/>
  <c r="J2352" i="29"/>
  <c r="K2352" i="29" s="1"/>
  <c r="D2352" i="29" s="1"/>
  <c r="J2351" i="29"/>
  <c r="K2351" i="29" s="1"/>
  <c r="D2351" i="29" s="1"/>
  <c r="J2350" i="29"/>
  <c r="K2350" i="29" s="1"/>
  <c r="D2350" i="29" s="1"/>
  <c r="J2349" i="29"/>
  <c r="K2349" i="29" s="1"/>
  <c r="D2349" i="29" s="1"/>
  <c r="J2348" i="29"/>
  <c r="K2348" i="29" s="1"/>
  <c r="D2348" i="29" s="1"/>
  <c r="J2347" i="29"/>
  <c r="K2347" i="29" s="1"/>
  <c r="D2347" i="29" s="1"/>
  <c r="J2346" i="29"/>
  <c r="K2346" i="29" s="1"/>
  <c r="D2346" i="29" s="1"/>
  <c r="J2345" i="29"/>
  <c r="K2345" i="29" s="1"/>
  <c r="D2345" i="29" s="1"/>
  <c r="J2344" i="29"/>
  <c r="K2344" i="29" s="1"/>
  <c r="D2344" i="29" s="1"/>
  <c r="J2343" i="29"/>
  <c r="K2343" i="29" s="1"/>
  <c r="D2343" i="29" s="1"/>
  <c r="J2342" i="29"/>
  <c r="K2342" i="29" s="1"/>
  <c r="D2342" i="29" s="1"/>
  <c r="J2341" i="29"/>
  <c r="K2341" i="29" s="1"/>
  <c r="D2341" i="29" s="1"/>
  <c r="J2340" i="29"/>
  <c r="K2340" i="29" s="1"/>
  <c r="D2340" i="29" s="1"/>
  <c r="J2339" i="29"/>
  <c r="K2339" i="29" s="1"/>
  <c r="D2339" i="29" s="1"/>
  <c r="J2338" i="29"/>
  <c r="K2338" i="29" s="1"/>
  <c r="D2338" i="29" s="1"/>
  <c r="J2337" i="29"/>
  <c r="K2337" i="29" s="1"/>
  <c r="D2337" i="29" s="1"/>
  <c r="J2336" i="29"/>
  <c r="K2336" i="29" s="1"/>
  <c r="D2336" i="29" s="1"/>
  <c r="J2335" i="29"/>
  <c r="K2335" i="29" s="1"/>
  <c r="D2335" i="29" s="1"/>
  <c r="J2334" i="29"/>
  <c r="K2334" i="29" s="1"/>
  <c r="D2334" i="29" s="1"/>
  <c r="J2333" i="29"/>
  <c r="K2333" i="29" s="1"/>
  <c r="D2333" i="29" s="1"/>
  <c r="J2332" i="29"/>
  <c r="K2332" i="29" s="1"/>
  <c r="D2332" i="29" s="1"/>
  <c r="J2331" i="29"/>
  <c r="K2331" i="29" s="1"/>
  <c r="D2331" i="29" s="1"/>
  <c r="J2330" i="29"/>
  <c r="K2330" i="29" s="1"/>
  <c r="D2330" i="29" s="1"/>
  <c r="J2329" i="29"/>
  <c r="K2329" i="29" s="1"/>
  <c r="D2329" i="29" s="1"/>
  <c r="J2328" i="29"/>
  <c r="K2328" i="29" s="1"/>
  <c r="D2328" i="29" s="1"/>
  <c r="J2327" i="29"/>
  <c r="K2327" i="29" s="1"/>
  <c r="D2327" i="29" s="1"/>
  <c r="J2326" i="29"/>
  <c r="K2326" i="29" s="1"/>
  <c r="D2326" i="29" s="1"/>
  <c r="J2325" i="29"/>
  <c r="K2325" i="29" s="1"/>
  <c r="D2325" i="29" s="1"/>
  <c r="J2324" i="29"/>
  <c r="K2324" i="29" s="1"/>
  <c r="D2324" i="29" s="1"/>
  <c r="J2323" i="29"/>
  <c r="K2323" i="29" s="1"/>
  <c r="D2323" i="29" s="1"/>
  <c r="J2322" i="29"/>
  <c r="K2322" i="29" s="1"/>
  <c r="D2322" i="29" s="1"/>
  <c r="J2321" i="29"/>
  <c r="K2321" i="29" s="1"/>
  <c r="D2321" i="29" s="1"/>
  <c r="J2320" i="29"/>
  <c r="K2320" i="29" s="1"/>
  <c r="D2320" i="29" s="1"/>
  <c r="J2319" i="29"/>
  <c r="K2319" i="29" s="1"/>
  <c r="D2319" i="29" s="1"/>
  <c r="J2318" i="29"/>
  <c r="K2318" i="29" s="1"/>
  <c r="D2318" i="29" s="1"/>
  <c r="J2317" i="29"/>
  <c r="K2317" i="29" s="1"/>
  <c r="D2317" i="29" s="1"/>
  <c r="J2316" i="29"/>
  <c r="K2316" i="29" s="1"/>
  <c r="D2316" i="29" s="1"/>
  <c r="J2315" i="29"/>
  <c r="K2315" i="29" s="1"/>
  <c r="D2315" i="29" s="1"/>
  <c r="J2314" i="29"/>
  <c r="K2314" i="29" s="1"/>
  <c r="D2314" i="29" s="1"/>
  <c r="J2313" i="29"/>
  <c r="K2313" i="29" s="1"/>
  <c r="D2313" i="29" s="1"/>
  <c r="J2312" i="29"/>
  <c r="K2312" i="29" s="1"/>
  <c r="D2312" i="29" s="1"/>
  <c r="J2311" i="29"/>
  <c r="K2311" i="29" s="1"/>
  <c r="D2311" i="29" s="1"/>
  <c r="J2310" i="29"/>
  <c r="K2310" i="29" s="1"/>
  <c r="D2310" i="29" s="1"/>
  <c r="J2309" i="29"/>
  <c r="K2309" i="29" s="1"/>
  <c r="D2309" i="29" s="1"/>
  <c r="J2308" i="29"/>
  <c r="K2308" i="29" s="1"/>
  <c r="D2308" i="29" s="1"/>
  <c r="J2307" i="29"/>
  <c r="K2307" i="29" s="1"/>
  <c r="D2307" i="29" s="1"/>
  <c r="J2306" i="29"/>
  <c r="K2306" i="29" s="1"/>
  <c r="D2306" i="29" s="1"/>
  <c r="J2305" i="29"/>
  <c r="K2305" i="29" s="1"/>
  <c r="D2305" i="29" s="1"/>
  <c r="J2304" i="29"/>
  <c r="K2304" i="29" s="1"/>
  <c r="D2304" i="29" s="1"/>
  <c r="J2303" i="29"/>
  <c r="K2303" i="29" s="1"/>
  <c r="D2303" i="29" s="1"/>
  <c r="J2302" i="29"/>
  <c r="K2302" i="29" s="1"/>
  <c r="D2302" i="29" s="1"/>
  <c r="J2301" i="29"/>
  <c r="K2301" i="29" s="1"/>
  <c r="D2301" i="29" s="1"/>
  <c r="J2300" i="29"/>
  <c r="K2300" i="29" s="1"/>
  <c r="D2300" i="29" s="1"/>
  <c r="J2299" i="29"/>
  <c r="K2299" i="29" s="1"/>
  <c r="D2299" i="29" s="1"/>
  <c r="J2298" i="29"/>
  <c r="K2298" i="29" s="1"/>
  <c r="D2298" i="29" s="1"/>
  <c r="J2297" i="29"/>
  <c r="K2297" i="29" s="1"/>
  <c r="D2297" i="29" s="1"/>
  <c r="J2296" i="29"/>
  <c r="K2296" i="29" s="1"/>
  <c r="D2296" i="29" s="1"/>
  <c r="J2295" i="29"/>
  <c r="K2295" i="29" s="1"/>
  <c r="D2295" i="29" s="1"/>
  <c r="J2294" i="29"/>
  <c r="K2294" i="29" s="1"/>
  <c r="D2294" i="29" s="1"/>
  <c r="J2293" i="29"/>
  <c r="K2293" i="29" s="1"/>
  <c r="D2293" i="29" s="1"/>
  <c r="J2292" i="29"/>
  <c r="K2292" i="29" s="1"/>
  <c r="D2292" i="29" s="1"/>
  <c r="J2291" i="29"/>
  <c r="K2291" i="29" s="1"/>
  <c r="D2291" i="29" s="1"/>
  <c r="J2290" i="29"/>
  <c r="K2290" i="29" s="1"/>
  <c r="D2290" i="29" s="1"/>
  <c r="J2289" i="29"/>
  <c r="K2289" i="29" s="1"/>
  <c r="D2289" i="29" s="1"/>
  <c r="J2288" i="29"/>
  <c r="K2288" i="29" s="1"/>
  <c r="D2288" i="29" s="1"/>
  <c r="J2287" i="29"/>
  <c r="K2287" i="29" s="1"/>
  <c r="D2287" i="29" s="1"/>
  <c r="J2286" i="29"/>
  <c r="K2286" i="29" s="1"/>
  <c r="D2286" i="29" s="1"/>
  <c r="J2285" i="29"/>
  <c r="K2285" i="29" s="1"/>
  <c r="D2285" i="29" s="1"/>
  <c r="J2284" i="29"/>
  <c r="K2284" i="29" s="1"/>
  <c r="D2284" i="29" s="1"/>
  <c r="J2283" i="29"/>
  <c r="K2283" i="29" s="1"/>
  <c r="D2283" i="29" s="1"/>
  <c r="J2282" i="29"/>
  <c r="K2282" i="29" s="1"/>
  <c r="D2282" i="29" s="1"/>
  <c r="J2281" i="29"/>
  <c r="K2281" i="29" s="1"/>
  <c r="D2281" i="29" s="1"/>
  <c r="J2280" i="29"/>
  <c r="K2280" i="29" s="1"/>
  <c r="D2280" i="29" s="1"/>
  <c r="J2279" i="29"/>
  <c r="K2279" i="29" s="1"/>
  <c r="D2279" i="29" s="1"/>
  <c r="J2278" i="29"/>
  <c r="K2278" i="29" s="1"/>
  <c r="D2278" i="29" s="1"/>
  <c r="J2277" i="29"/>
  <c r="K2277" i="29" s="1"/>
  <c r="D2277" i="29" s="1"/>
  <c r="J2276" i="29"/>
  <c r="K2276" i="29" s="1"/>
  <c r="D2276" i="29" s="1"/>
  <c r="J2275" i="29"/>
  <c r="K2275" i="29" s="1"/>
  <c r="D2275" i="29" s="1"/>
  <c r="J2274" i="29"/>
  <c r="K2274" i="29" s="1"/>
  <c r="D2274" i="29" s="1"/>
  <c r="J2273" i="29"/>
  <c r="K2273" i="29" s="1"/>
  <c r="D2273" i="29" s="1"/>
  <c r="J2272" i="29"/>
  <c r="K2272" i="29" s="1"/>
  <c r="D2272" i="29" s="1"/>
  <c r="J2271" i="29"/>
  <c r="K2271" i="29" s="1"/>
  <c r="D2271" i="29" s="1"/>
  <c r="J2270" i="29"/>
  <c r="K2270" i="29" s="1"/>
  <c r="D2270" i="29" s="1"/>
  <c r="J2269" i="29"/>
  <c r="K2269" i="29" s="1"/>
  <c r="D2269" i="29" s="1"/>
  <c r="J2268" i="29"/>
  <c r="K2268" i="29" s="1"/>
  <c r="D2268" i="29" s="1"/>
  <c r="J2267" i="29"/>
  <c r="K2267" i="29" s="1"/>
  <c r="D2267" i="29" s="1"/>
  <c r="J2266" i="29"/>
  <c r="K2266" i="29" s="1"/>
  <c r="D2266" i="29" s="1"/>
  <c r="J2265" i="29"/>
  <c r="K2265" i="29" s="1"/>
  <c r="D2265" i="29" s="1"/>
  <c r="J2264" i="29"/>
  <c r="K2264" i="29" s="1"/>
  <c r="D2264" i="29" s="1"/>
  <c r="J2263" i="29"/>
  <c r="K2263" i="29" s="1"/>
  <c r="D2263" i="29" s="1"/>
  <c r="J2262" i="29"/>
  <c r="K2262" i="29" s="1"/>
  <c r="D2262" i="29" s="1"/>
  <c r="J2261" i="29"/>
  <c r="K2261" i="29" s="1"/>
  <c r="D2261" i="29" s="1"/>
  <c r="J2260" i="29"/>
  <c r="K2260" i="29" s="1"/>
  <c r="D2260" i="29" s="1"/>
  <c r="J2259" i="29"/>
  <c r="K2259" i="29" s="1"/>
  <c r="D2259" i="29" s="1"/>
  <c r="J2258" i="29"/>
  <c r="K2258" i="29" s="1"/>
  <c r="D2258" i="29" s="1"/>
  <c r="J2257" i="29"/>
  <c r="K2257" i="29" s="1"/>
  <c r="D2257" i="29" s="1"/>
  <c r="J2256" i="29"/>
  <c r="K2256" i="29" s="1"/>
  <c r="D2256" i="29" s="1"/>
  <c r="J2255" i="29"/>
  <c r="K2255" i="29" s="1"/>
  <c r="D2255" i="29" s="1"/>
  <c r="J2254" i="29"/>
  <c r="K2254" i="29" s="1"/>
  <c r="D2254" i="29" s="1"/>
  <c r="J2253" i="29"/>
  <c r="K2253" i="29" s="1"/>
  <c r="D2253" i="29" s="1"/>
  <c r="J2252" i="29"/>
  <c r="K2252" i="29" s="1"/>
  <c r="D2252" i="29" s="1"/>
  <c r="J2251" i="29"/>
  <c r="K2251" i="29" s="1"/>
  <c r="D2251" i="29" s="1"/>
  <c r="J2250" i="29"/>
  <c r="K2250" i="29" s="1"/>
  <c r="D2250" i="29" s="1"/>
  <c r="J2249" i="29"/>
  <c r="K2249" i="29" s="1"/>
  <c r="D2249" i="29" s="1"/>
  <c r="J2248" i="29"/>
  <c r="K2248" i="29" s="1"/>
  <c r="D2248" i="29" s="1"/>
  <c r="J2247" i="29"/>
  <c r="K2247" i="29" s="1"/>
  <c r="D2247" i="29" s="1"/>
  <c r="J2246" i="29"/>
  <c r="K2246" i="29" s="1"/>
  <c r="D2246" i="29" s="1"/>
  <c r="J2245" i="29"/>
  <c r="K2245" i="29" s="1"/>
  <c r="D2245" i="29" s="1"/>
  <c r="J2244" i="29"/>
  <c r="K2244" i="29" s="1"/>
  <c r="D2244" i="29" s="1"/>
  <c r="J2243" i="29"/>
  <c r="K2243" i="29" s="1"/>
  <c r="D2243" i="29" s="1"/>
  <c r="J2242" i="29"/>
  <c r="K2242" i="29" s="1"/>
  <c r="D2242" i="29" s="1"/>
  <c r="J2241" i="29"/>
  <c r="K2241" i="29" s="1"/>
  <c r="D2241" i="29" s="1"/>
  <c r="J2240" i="29"/>
  <c r="K2240" i="29" s="1"/>
  <c r="D2240" i="29" s="1"/>
  <c r="J2239" i="29"/>
  <c r="K2239" i="29" s="1"/>
  <c r="D2239" i="29" s="1"/>
  <c r="J2238" i="29"/>
  <c r="K2238" i="29" s="1"/>
  <c r="D2238" i="29" s="1"/>
  <c r="J2237" i="29"/>
  <c r="K2237" i="29" s="1"/>
  <c r="D2237" i="29" s="1"/>
  <c r="J2236" i="29"/>
  <c r="K2236" i="29" s="1"/>
  <c r="D2236" i="29" s="1"/>
  <c r="J2235" i="29"/>
  <c r="K2235" i="29" s="1"/>
  <c r="D2235" i="29" s="1"/>
  <c r="J2234" i="29"/>
  <c r="K2234" i="29" s="1"/>
  <c r="D2234" i="29" s="1"/>
  <c r="J2233" i="29"/>
  <c r="K2233" i="29" s="1"/>
  <c r="D2233" i="29" s="1"/>
  <c r="J2232" i="29"/>
  <c r="K2232" i="29" s="1"/>
  <c r="D2232" i="29" s="1"/>
  <c r="J2231" i="29"/>
  <c r="K2231" i="29" s="1"/>
  <c r="D2231" i="29" s="1"/>
  <c r="J2230" i="29"/>
  <c r="K2230" i="29" s="1"/>
  <c r="D2230" i="29" s="1"/>
  <c r="J2229" i="29"/>
  <c r="K2229" i="29" s="1"/>
  <c r="D2229" i="29" s="1"/>
  <c r="J2228" i="29"/>
  <c r="K2228" i="29" s="1"/>
  <c r="D2228" i="29" s="1"/>
  <c r="J2227" i="29"/>
  <c r="K2227" i="29" s="1"/>
  <c r="D2227" i="29" s="1"/>
  <c r="J2226" i="29"/>
  <c r="K2226" i="29" s="1"/>
  <c r="D2226" i="29" s="1"/>
  <c r="J2225" i="29"/>
  <c r="K2225" i="29" s="1"/>
  <c r="D2225" i="29" s="1"/>
  <c r="J2224" i="29"/>
  <c r="K2224" i="29" s="1"/>
  <c r="D2224" i="29" s="1"/>
  <c r="J2223" i="29"/>
  <c r="K2223" i="29" s="1"/>
  <c r="D2223" i="29" s="1"/>
  <c r="J2222" i="29"/>
  <c r="K2222" i="29" s="1"/>
  <c r="D2222" i="29" s="1"/>
  <c r="J2221" i="29"/>
  <c r="K2221" i="29" s="1"/>
  <c r="D2221" i="29" s="1"/>
  <c r="J2220" i="29"/>
  <c r="K2220" i="29" s="1"/>
  <c r="D2220" i="29" s="1"/>
  <c r="J2219" i="29"/>
  <c r="K2219" i="29" s="1"/>
  <c r="D2219" i="29" s="1"/>
  <c r="J2218" i="29"/>
  <c r="K2218" i="29" s="1"/>
  <c r="D2218" i="29" s="1"/>
  <c r="J2217" i="29"/>
  <c r="K2217" i="29" s="1"/>
  <c r="D2217" i="29" s="1"/>
  <c r="J2216" i="29"/>
  <c r="K2216" i="29" s="1"/>
  <c r="D2216" i="29" s="1"/>
  <c r="J2215" i="29"/>
  <c r="K2215" i="29" s="1"/>
  <c r="D2215" i="29" s="1"/>
  <c r="J2214" i="29"/>
  <c r="K2214" i="29" s="1"/>
  <c r="D2214" i="29" s="1"/>
  <c r="J2213" i="29"/>
  <c r="K2213" i="29" s="1"/>
  <c r="D2213" i="29" s="1"/>
  <c r="J2212" i="29"/>
  <c r="K2212" i="29" s="1"/>
  <c r="D2212" i="29" s="1"/>
  <c r="J2211" i="29"/>
  <c r="K2211" i="29" s="1"/>
  <c r="D2211" i="29" s="1"/>
  <c r="J2210" i="29"/>
  <c r="K2210" i="29" s="1"/>
  <c r="D2210" i="29" s="1"/>
  <c r="J2209" i="29"/>
  <c r="K2209" i="29" s="1"/>
  <c r="D2209" i="29" s="1"/>
  <c r="J2208" i="29"/>
  <c r="K2208" i="29" s="1"/>
  <c r="D2208" i="29" s="1"/>
  <c r="J2207" i="29"/>
  <c r="K2207" i="29" s="1"/>
  <c r="D2207" i="29" s="1"/>
  <c r="J2206" i="29"/>
  <c r="K2206" i="29" s="1"/>
  <c r="D2206" i="29" s="1"/>
  <c r="J2205" i="29"/>
  <c r="K2205" i="29" s="1"/>
  <c r="D2205" i="29" s="1"/>
  <c r="J2204" i="29"/>
  <c r="K2204" i="29" s="1"/>
  <c r="D2204" i="29" s="1"/>
  <c r="J2203" i="29"/>
  <c r="K2203" i="29" s="1"/>
  <c r="D2203" i="29" s="1"/>
  <c r="J2202" i="29"/>
  <c r="K2202" i="29" s="1"/>
  <c r="D2202" i="29" s="1"/>
  <c r="J2201" i="29"/>
  <c r="K2201" i="29" s="1"/>
  <c r="D2201" i="29" s="1"/>
  <c r="J2200" i="29"/>
  <c r="K2200" i="29" s="1"/>
  <c r="D2200" i="29" s="1"/>
  <c r="J2199" i="29"/>
  <c r="K2199" i="29" s="1"/>
  <c r="D2199" i="29" s="1"/>
  <c r="J2198" i="29"/>
  <c r="K2198" i="29" s="1"/>
  <c r="D2198" i="29" s="1"/>
  <c r="J2197" i="29"/>
  <c r="K2197" i="29" s="1"/>
  <c r="D2197" i="29" s="1"/>
  <c r="J2196" i="29"/>
  <c r="K2196" i="29" s="1"/>
  <c r="D2196" i="29" s="1"/>
  <c r="J2195" i="29"/>
  <c r="K2195" i="29" s="1"/>
  <c r="D2195" i="29" s="1"/>
  <c r="J2194" i="29"/>
  <c r="K2194" i="29" s="1"/>
  <c r="D2194" i="29" s="1"/>
  <c r="J2193" i="29"/>
  <c r="K2193" i="29" s="1"/>
  <c r="D2193" i="29" s="1"/>
  <c r="J2192" i="29"/>
  <c r="K2192" i="29" s="1"/>
  <c r="D2192" i="29" s="1"/>
  <c r="J2191" i="29"/>
  <c r="K2191" i="29" s="1"/>
  <c r="D2191" i="29" s="1"/>
  <c r="J2190" i="29"/>
  <c r="K2190" i="29" s="1"/>
  <c r="D2190" i="29" s="1"/>
  <c r="J2189" i="29"/>
  <c r="K2189" i="29" s="1"/>
  <c r="D2189" i="29" s="1"/>
  <c r="J2188" i="29"/>
  <c r="K2188" i="29" s="1"/>
  <c r="D2188" i="29" s="1"/>
  <c r="J2187" i="29"/>
  <c r="K2187" i="29" s="1"/>
  <c r="D2187" i="29" s="1"/>
  <c r="J2186" i="29"/>
  <c r="K2186" i="29" s="1"/>
  <c r="D2186" i="29" s="1"/>
  <c r="J2185" i="29"/>
  <c r="K2185" i="29" s="1"/>
  <c r="D2185" i="29" s="1"/>
  <c r="J2184" i="29"/>
  <c r="K2184" i="29" s="1"/>
  <c r="D2184" i="29" s="1"/>
  <c r="J2183" i="29"/>
  <c r="K2183" i="29" s="1"/>
  <c r="D2183" i="29" s="1"/>
  <c r="J2182" i="29"/>
  <c r="K2182" i="29" s="1"/>
  <c r="D2182" i="29" s="1"/>
  <c r="J2181" i="29"/>
  <c r="K2181" i="29" s="1"/>
  <c r="D2181" i="29" s="1"/>
  <c r="J2180" i="29"/>
  <c r="K2180" i="29" s="1"/>
  <c r="D2180" i="29" s="1"/>
  <c r="J2179" i="29"/>
  <c r="K2179" i="29" s="1"/>
  <c r="D2179" i="29" s="1"/>
  <c r="J2178" i="29"/>
  <c r="K2178" i="29" s="1"/>
  <c r="D2178" i="29" s="1"/>
  <c r="J2177" i="29"/>
  <c r="K2177" i="29" s="1"/>
  <c r="D2177" i="29" s="1"/>
  <c r="J2176" i="29"/>
  <c r="K2176" i="29" s="1"/>
  <c r="D2176" i="29" s="1"/>
  <c r="J2175" i="29"/>
  <c r="K2175" i="29" s="1"/>
  <c r="D2175" i="29" s="1"/>
  <c r="J2174" i="29"/>
  <c r="K2174" i="29" s="1"/>
  <c r="D2174" i="29" s="1"/>
  <c r="J2173" i="29"/>
  <c r="K2173" i="29" s="1"/>
  <c r="D2173" i="29" s="1"/>
  <c r="J2172" i="29"/>
  <c r="K2172" i="29" s="1"/>
  <c r="D2172" i="29" s="1"/>
  <c r="J2171" i="29"/>
  <c r="K2171" i="29" s="1"/>
  <c r="D2171" i="29" s="1"/>
  <c r="J2170" i="29"/>
  <c r="K2170" i="29" s="1"/>
  <c r="D2170" i="29" s="1"/>
  <c r="J2169" i="29"/>
  <c r="K2169" i="29" s="1"/>
  <c r="D2169" i="29" s="1"/>
  <c r="J2168" i="29"/>
  <c r="K2168" i="29" s="1"/>
  <c r="D2168" i="29" s="1"/>
  <c r="J2167" i="29"/>
  <c r="K2167" i="29" s="1"/>
  <c r="D2167" i="29" s="1"/>
  <c r="J2166" i="29"/>
  <c r="K2166" i="29" s="1"/>
  <c r="D2166" i="29" s="1"/>
  <c r="J2165" i="29"/>
  <c r="K2165" i="29" s="1"/>
  <c r="D2165" i="29" s="1"/>
  <c r="J2164" i="29"/>
  <c r="K2164" i="29" s="1"/>
  <c r="D2164" i="29" s="1"/>
  <c r="J2163" i="29"/>
  <c r="K2163" i="29" s="1"/>
  <c r="D2163" i="29" s="1"/>
  <c r="J2162" i="29"/>
  <c r="K2162" i="29" s="1"/>
  <c r="D2162" i="29" s="1"/>
  <c r="J2161" i="29"/>
  <c r="K2161" i="29" s="1"/>
  <c r="D2161" i="29" s="1"/>
  <c r="J2160" i="29"/>
  <c r="K2160" i="29" s="1"/>
  <c r="D2160" i="29" s="1"/>
  <c r="J2159" i="29"/>
  <c r="K2159" i="29" s="1"/>
  <c r="D2159" i="29" s="1"/>
  <c r="J2158" i="29"/>
  <c r="K2158" i="29" s="1"/>
  <c r="D2158" i="29" s="1"/>
  <c r="J2157" i="29"/>
  <c r="K2157" i="29" s="1"/>
  <c r="D2157" i="29" s="1"/>
  <c r="J2156" i="29"/>
  <c r="K2156" i="29" s="1"/>
  <c r="D2156" i="29" s="1"/>
  <c r="J2155" i="29"/>
  <c r="K2155" i="29" s="1"/>
  <c r="D2155" i="29" s="1"/>
  <c r="J2154" i="29"/>
  <c r="K2154" i="29" s="1"/>
  <c r="D2154" i="29" s="1"/>
  <c r="J2153" i="29"/>
  <c r="K2153" i="29" s="1"/>
  <c r="D2153" i="29" s="1"/>
  <c r="J2152" i="29"/>
  <c r="K2152" i="29" s="1"/>
  <c r="D2152" i="29" s="1"/>
  <c r="J2151" i="29"/>
  <c r="K2151" i="29" s="1"/>
  <c r="D2151" i="29" s="1"/>
  <c r="J2150" i="29"/>
  <c r="K2150" i="29" s="1"/>
  <c r="D2150" i="29" s="1"/>
  <c r="J2149" i="29"/>
  <c r="K2149" i="29" s="1"/>
  <c r="D2149" i="29" s="1"/>
  <c r="J2148" i="29"/>
  <c r="K2148" i="29" s="1"/>
  <c r="D2148" i="29" s="1"/>
  <c r="J2147" i="29"/>
  <c r="K2147" i="29" s="1"/>
  <c r="D2147" i="29" s="1"/>
  <c r="J2146" i="29"/>
  <c r="K2146" i="29" s="1"/>
  <c r="D2146" i="29" s="1"/>
  <c r="J2145" i="29"/>
  <c r="K2145" i="29" s="1"/>
  <c r="D2145" i="29" s="1"/>
  <c r="J2144" i="29"/>
  <c r="K2144" i="29" s="1"/>
  <c r="D2144" i="29" s="1"/>
  <c r="J2143" i="29"/>
  <c r="K2143" i="29" s="1"/>
  <c r="D2143" i="29" s="1"/>
  <c r="J2142" i="29"/>
  <c r="K2142" i="29" s="1"/>
  <c r="D2142" i="29" s="1"/>
  <c r="J2141" i="29"/>
  <c r="K2141" i="29" s="1"/>
  <c r="D2141" i="29" s="1"/>
  <c r="J2140" i="29"/>
  <c r="K2140" i="29" s="1"/>
  <c r="D2140" i="29" s="1"/>
  <c r="J2139" i="29"/>
  <c r="K2139" i="29" s="1"/>
  <c r="D2139" i="29" s="1"/>
  <c r="J2138" i="29"/>
  <c r="K2138" i="29" s="1"/>
  <c r="D2138" i="29" s="1"/>
  <c r="J2137" i="29"/>
  <c r="K2137" i="29" s="1"/>
  <c r="D2137" i="29" s="1"/>
  <c r="J2136" i="29"/>
  <c r="K2136" i="29" s="1"/>
  <c r="D2136" i="29" s="1"/>
  <c r="J2135" i="29"/>
  <c r="K2135" i="29" s="1"/>
  <c r="D2135" i="29" s="1"/>
  <c r="J2134" i="29"/>
  <c r="K2134" i="29" s="1"/>
  <c r="D2134" i="29" s="1"/>
  <c r="J2133" i="29"/>
  <c r="K2133" i="29" s="1"/>
  <c r="D2133" i="29" s="1"/>
  <c r="J2132" i="29"/>
  <c r="K2132" i="29" s="1"/>
  <c r="D2132" i="29" s="1"/>
  <c r="J2131" i="29"/>
  <c r="K2131" i="29" s="1"/>
  <c r="D2131" i="29" s="1"/>
  <c r="J2130" i="29"/>
  <c r="K2130" i="29" s="1"/>
  <c r="D2130" i="29" s="1"/>
  <c r="J2129" i="29"/>
  <c r="K2129" i="29" s="1"/>
  <c r="D2129" i="29" s="1"/>
  <c r="J2128" i="29"/>
  <c r="K2128" i="29" s="1"/>
  <c r="D2128" i="29" s="1"/>
  <c r="J2127" i="29"/>
  <c r="K2127" i="29" s="1"/>
  <c r="D2127" i="29" s="1"/>
  <c r="J2126" i="29"/>
  <c r="K2126" i="29" s="1"/>
  <c r="D2126" i="29" s="1"/>
  <c r="J2125" i="29"/>
  <c r="K2125" i="29" s="1"/>
  <c r="D2125" i="29" s="1"/>
  <c r="J2124" i="29"/>
  <c r="K2124" i="29" s="1"/>
  <c r="D2124" i="29" s="1"/>
  <c r="J2123" i="29"/>
  <c r="K2123" i="29" s="1"/>
  <c r="D2123" i="29" s="1"/>
  <c r="J2122" i="29"/>
  <c r="K2122" i="29" s="1"/>
  <c r="D2122" i="29" s="1"/>
  <c r="J2121" i="29"/>
  <c r="K2121" i="29" s="1"/>
  <c r="D2121" i="29" s="1"/>
  <c r="J2120" i="29"/>
  <c r="K2120" i="29" s="1"/>
  <c r="D2120" i="29" s="1"/>
  <c r="J2119" i="29"/>
  <c r="K2119" i="29" s="1"/>
  <c r="D2119" i="29" s="1"/>
  <c r="J2118" i="29"/>
  <c r="K2118" i="29" s="1"/>
  <c r="D2118" i="29" s="1"/>
  <c r="J2117" i="29"/>
  <c r="K2117" i="29" s="1"/>
  <c r="D2117" i="29" s="1"/>
  <c r="J2116" i="29"/>
  <c r="K2116" i="29" s="1"/>
  <c r="D2116" i="29" s="1"/>
  <c r="J2115" i="29"/>
  <c r="K2115" i="29" s="1"/>
  <c r="D2115" i="29" s="1"/>
  <c r="J2114" i="29"/>
  <c r="K2114" i="29" s="1"/>
  <c r="D2114" i="29" s="1"/>
  <c r="J2113" i="29"/>
  <c r="K2113" i="29" s="1"/>
  <c r="D2113" i="29" s="1"/>
  <c r="J2112" i="29"/>
  <c r="K2112" i="29" s="1"/>
  <c r="D2112" i="29" s="1"/>
  <c r="J2111" i="29"/>
  <c r="K2111" i="29" s="1"/>
  <c r="D2111" i="29" s="1"/>
  <c r="J2110" i="29"/>
  <c r="K2110" i="29" s="1"/>
  <c r="D2110" i="29" s="1"/>
  <c r="J2109" i="29"/>
  <c r="K2109" i="29" s="1"/>
  <c r="D2109" i="29" s="1"/>
  <c r="J2108" i="29"/>
  <c r="K2108" i="29" s="1"/>
  <c r="D2108" i="29" s="1"/>
  <c r="J2107" i="29"/>
  <c r="K2107" i="29" s="1"/>
  <c r="D2107" i="29" s="1"/>
  <c r="J2106" i="29"/>
  <c r="K2106" i="29" s="1"/>
  <c r="D2106" i="29" s="1"/>
  <c r="J2105" i="29"/>
  <c r="K2105" i="29" s="1"/>
  <c r="D2105" i="29" s="1"/>
  <c r="J2104" i="29"/>
  <c r="K2104" i="29" s="1"/>
  <c r="D2104" i="29" s="1"/>
  <c r="J2103" i="29"/>
  <c r="K2103" i="29" s="1"/>
  <c r="D2103" i="29" s="1"/>
  <c r="J2102" i="29"/>
  <c r="K2102" i="29" s="1"/>
  <c r="D2102" i="29" s="1"/>
  <c r="J2101" i="29"/>
  <c r="K2101" i="29" s="1"/>
  <c r="D2101" i="29" s="1"/>
  <c r="J2100" i="29"/>
  <c r="K2100" i="29" s="1"/>
  <c r="D2100" i="29" s="1"/>
  <c r="J2099" i="29"/>
  <c r="K2099" i="29" s="1"/>
  <c r="D2099" i="29" s="1"/>
  <c r="J2098" i="29"/>
  <c r="K2098" i="29" s="1"/>
  <c r="D2098" i="29" s="1"/>
  <c r="J2097" i="29"/>
  <c r="K2097" i="29" s="1"/>
  <c r="D2097" i="29" s="1"/>
  <c r="J2096" i="29"/>
  <c r="K2096" i="29" s="1"/>
  <c r="D2096" i="29" s="1"/>
  <c r="J2095" i="29"/>
  <c r="K2095" i="29" s="1"/>
  <c r="D2095" i="29" s="1"/>
  <c r="J2094" i="29"/>
  <c r="K2094" i="29" s="1"/>
  <c r="D2094" i="29" s="1"/>
  <c r="J2093" i="29"/>
  <c r="K2093" i="29" s="1"/>
  <c r="D2093" i="29" s="1"/>
  <c r="J2092" i="29"/>
  <c r="K2092" i="29" s="1"/>
  <c r="D2092" i="29" s="1"/>
  <c r="J2091" i="29"/>
  <c r="K2091" i="29" s="1"/>
  <c r="D2091" i="29" s="1"/>
  <c r="J2090" i="29"/>
  <c r="K2090" i="29" s="1"/>
  <c r="D2090" i="29" s="1"/>
  <c r="J2089" i="29"/>
  <c r="K2089" i="29" s="1"/>
  <c r="D2089" i="29" s="1"/>
  <c r="J2088" i="29"/>
  <c r="K2088" i="29" s="1"/>
  <c r="D2088" i="29" s="1"/>
  <c r="J2087" i="29"/>
  <c r="K2087" i="29" s="1"/>
  <c r="D2087" i="29" s="1"/>
  <c r="J2086" i="29"/>
  <c r="K2086" i="29" s="1"/>
  <c r="D2086" i="29" s="1"/>
  <c r="J2085" i="29"/>
  <c r="K2085" i="29" s="1"/>
  <c r="D2085" i="29" s="1"/>
  <c r="J2084" i="29"/>
  <c r="K2084" i="29" s="1"/>
  <c r="D2084" i="29" s="1"/>
  <c r="J2083" i="29"/>
  <c r="K2083" i="29" s="1"/>
  <c r="D2083" i="29" s="1"/>
  <c r="J2082" i="29"/>
  <c r="K2082" i="29" s="1"/>
  <c r="D2082" i="29" s="1"/>
  <c r="J2081" i="29"/>
  <c r="K2081" i="29" s="1"/>
  <c r="D2081" i="29" s="1"/>
  <c r="J2080" i="29"/>
  <c r="K2080" i="29" s="1"/>
  <c r="D2080" i="29" s="1"/>
  <c r="J2079" i="29"/>
  <c r="K2079" i="29" s="1"/>
  <c r="D2079" i="29" s="1"/>
  <c r="J2078" i="29"/>
  <c r="K2078" i="29" s="1"/>
  <c r="D2078" i="29" s="1"/>
  <c r="J2077" i="29"/>
  <c r="K2077" i="29" s="1"/>
  <c r="D2077" i="29" s="1"/>
  <c r="J2076" i="29"/>
  <c r="K2076" i="29" s="1"/>
  <c r="D2076" i="29" s="1"/>
  <c r="J2075" i="29"/>
  <c r="K2075" i="29" s="1"/>
  <c r="D2075" i="29" s="1"/>
  <c r="J2074" i="29"/>
  <c r="K2074" i="29" s="1"/>
  <c r="D2074" i="29" s="1"/>
  <c r="J2073" i="29"/>
  <c r="K2073" i="29" s="1"/>
  <c r="D2073" i="29" s="1"/>
  <c r="J2072" i="29"/>
  <c r="K2072" i="29" s="1"/>
  <c r="D2072" i="29" s="1"/>
  <c r="J2071" i="29"/>
  <c r="K2071" i="29" s="1"/>
  <c r="D2071" i="29" s="1"/>
  <c r="J2070" i="29"/>
  <c r="K2070" i="29" s="1"/>
  <c r="D2070" i="29" s="1"/>
  <c r="J2069" i="29"/>
  <c r="K2069" i="29" s="1"/>
  <c r="D2069" i="29" s="1"/>
  <c r="J2068" i="29"/>
  <c r="K2068" i="29" s="1"/>
  <c r="D2068" i="29" s="1"/>
  <c r="J2067" i="29"/>
  <c r="K2067" i="29" s="1"/>
  <c r="D2067" i="29" s="1"/>
  <c r="J2066" i="29"/>
  <c r="K2066" i="29" s="1"/>
  <c r="D2066" i="29" s="1"/>
  <c r="J2065" i="29"/>
  <c r="K2065" i="29" s="1"/>
  <c r="D2065" i="29" s="1"/>
  <c r="J2064" i="29"/>
  <c r="K2064" i="29" s="1"/>
  <c r="D2064" i="29" s="1"/>
  <c r="J2063" i="29"/>
  <c r="K2063" i="29" s="1"/>
  <c r="D2063" i="29" s="1"/>
  <c r="J2062" i="29"/>
  <c r="K2062" i="29" s="1"/>
  <c r="D2062" i="29" s="1"/>
  <c r="J2061" i="29"/>
  <c r="K2061" i="29" s="1"/>
  <c r="D2061" i="29" s="1"/>
  <c r="J2060" i="29"/>
  <c r="K2060" i="29" s="1"/>
  <c r="D2060" i="29" s="1"/>
  <c r="J2059" i="29"/>
  <c r="K2059" i="29" s="1"/>
  <c r="D2059" i="29" s="1"/>
  <c r="J2058" i="29"/>
  <c r="K2058" i="29" s="1"/>
  <c r="D2058" i="29" s="1"/>
  <c r="J2057" i="29"/>
  <c r="K2057" i="29" s="1"/>
  <c r="D2057" i="29" s="1"/>
  <c r="J2056" i="29"/>
  <c r="K2056" i="29" s="1"/>
  <c r="D2056" i="29" s="1"/>
  <c r="J2055" i="29"/>
  <c r="K2055" i="29" s="1"/>
  <c r="D2055" i="29" s="1"/>
  <c r="J2054" i="29"/>
  <c r="K2054" i="29" s="1"/>
  <c r="D2054" i="29" s="1"/>
  <c r="J2053" i="29"/>
  <c r="K2053" i="29" s="1"/>
  <c r="D2053" i="29" s="1"/>
  <c r="J2052" i="29"/>
  <c r="K2052" i="29" s="1"/>
  <c r="D2052" i="29" s="1"/>
  <c r="J2051" i="29"/>
  <c r="K2051" i="29" s="1"/>
  <c r="D2051" i="29" s="1"/>
  <c r="J2050" i="29"/>
  <c r="K2050" i="29" s="1"/>
  <c r="D2050" i="29" s="1"/>
  <c r="J2049" i="29"/>
  <c r="K2049" i="29" s="1"/>
  <c r="D2049" i="29" s="1"/>
  <c r="J2048" i="29"/>
  <c r="K2048" i="29" s="1"/>
  <c r="D2048" i="29" s="1"/>
  <c r="J2047" i="29"/>
  <c r="K2047" i="29" s="1"/>
  <c r="D2047" i="29" s="1"/>
  <c r="J2046" i="29"/>
  <c r="K2046" i="29" s="1"/>
  <c r="D2046" i="29" s="1"/>
  <c r="J2045" i="29"/>
  <c r="K2045" i="29" s="1"/>
  <c r="D2045" i="29" s="1"/>
  <c r="J2044" i="29"/>
  <c r="K2044" i="29" s="1"/>
  <c r="D2044" i="29" s="1"/>
  <c r="J2043" i="29"/>
  <c r="K2043" i="29" s="1"/>
  <c r="D2043" i="29" s="1"/>
  <c r="J2042" i="29"/>
  <c r="K2042" i="29" s="1"/>
  <c r="D2042" i="29" s="1"/>
  <c r="J2041" i="29"/>
  <c r="K2041" i="29" s="1"/>
  <c r="D2041" i="29" s="1"/>
  <c r="J2040" i="29"/>
  <c r="K2040" i="29" s="1"/>
  <c r="D2040" i="29" s="1"/>
  <c r="J2039" i="29"/>
  <c r="K2039" i="29" s="1"/>
  <c r="D2039" i="29" s="1"/>
  <c r="J2038" i="29"/>
  <c r="K2038" i="29" s="1"/>
  <c r="D2038" i="29" s="1"/>
  <c r="J2037" i="29"/>
  <c r="K2037" i="29" s="1"/>
  <c r="D2037" i="29" s="1"/>
  <c r="J2036" i="29"/>
  <c r="K2036" i="29" s="1"/>
  <c r="D2036" i="29" s="1"/>
  <c r="J2035" i="29"/>
  <c r="K2035" i="29" s="1"/>
  <c r="D2035" i="29" s="1"/>
  <c r="J2034" i="29"/>
  <c r="K2034" i="29" s="1"/>
  <c r="D2034" i="29" s="1"/>
  <c r="J2033" i="29"/>
  <c r="K2033" i="29" s="1"/>
  <c r="D2033" i="29" s="1"/>
  <c r="J2032" i="29"/>
  <c r="K2032" i="29" s="1"/>
  <c r="D2032" i="29" s="1"/>
  <c r="J2031" i="29"/>
  <c r="K2031" i="29" s="1"/>
  <c r="D2031" i="29" s="1"/>
  <c r="J2030" i="29"/>
  <c r="K2030" i="29" s="1"/>
  <c r="D2030" i="29" s="1"/>
  <c r="J2029" i="29"/>
  <c r="K2029" i="29" s="1"/>
  <c r="D2029" i="29" s="1"/>
  <c r="J2028" i="29"/>
  <c r="K2028" i="29" s="1"/>
  <c r="D2028" i="29" s="1"/>
  <c r="J2027" i="29"/>
  <c r="K2027" i="29" s="1"/>
  <c r="D2027" i="29" s="1"/>
  <c r="J2026" i="29"/>
  <c r="K2026" i="29" s="1"/>
  <c r="D2026" i="29" s="1"/>
  <c r="J2025" i="29"/>
  <c r="K2025" i="29" s="1"/>
  <c r="D2025" i="29" s="1"/>
  <c r="J2024" i="29"/>
  <c r="K2024" i="29" s="1"/>
  <c r="D2024" i="29" s="1"/>
  <c r="J2023" i="29"/>
  <c r="K2023" i="29" s="1"/>
  <c r="D2023" i="29" s="1"/>
  <c r="J2022" i="29"/>
  <c r="K2022" i="29" s="1"/>
  <c r="D2022" i="29" s="1"/>
  <c r="J2021" i="29"/>
  <c r="K2021" i="29" s="1"/>
  <c r="D2021" i="29" s="1"/>
  <c r="J2020" i="29"/>
  <c r="K2020" i="29" s="1"/>
  <c r="D2020" i="29" s="1"/>
  <c r="J2019" i="29"/>
  <c r="K2019" i="29" s="1"/>
  <c r="D2019" i="29" s="1"/>
  <c r="J2018" i="29"/>
  <c r="K2018" i="29" s="1"/>
  <c r="D2018" i="29" s="1"/>
  <c r="J2017" i="29"/>
  <c r="K2017" i="29" s="1"/>
  <c r="D2017" i="29" s="1"/>
  <c r="J2016" i="29"/>
  <c r="K2016" i="29" s="1"/>
  <c r="D2016" i="29" s="1"/>
  <c r="J2015" i="29"/>
  <c r="K2015" i="29" s="1"/>
  <c r="D2015" i="29" s="1"/>
  <c r="J2014" i="29"/>
  <c r="K2014" i="29" s="1"/>
  <c r="D2014" i="29" s="1"/>
  <c r="J2013" i="29"/>
  <c r="K2013" i="29" s="1"/>
  <c r="D2013" i="29" s="1"/>
  <c r="J2012" i="29"/>
  <c r="K2012" i="29" s="1"/>
  <c r="D2012" i="29" s="1"/>
  <c r="J2011" i="29"/>
  <c r="K2011" i="29" s="1"/>
  <c r="D2011" i="29" s="1"/>
  <c r="J2010" i="29"/>
  <c r="K2010" i="29" s="1"/>
  <c r="D2010" i="29" s="1"/>
  <c r="J2009" i="29"/>
  <c r="K2009" i="29" s="1"/>
  <c r="D2009" i="29" s="1"/>
  <c r="J2008" i="29"/>
  <c r="K2008" i="29" s="1"/>
  <c r="D2008" i="29" s="1"/>
  <c r="J2007" i="29"/>
  <c r="K2007" i="29" s="1"/>
  <c r="D2007" i="29" s="1"/>
  <c r="J2006" i="29"/>
  <c r="K2006" i="29" s="1"/>
  <c r="D2006" i="29" s="1"/>
  <c r="J2005" i="29"/>
  <c r="K2005" i="29" s="1"/>
  <c r="D2005" i="29" s="1"/>
  <c r="J2004" i="29"/>
  <c r="K2004" i="29" s="1"/>
  <c r="D2004" i="29" s="1"/>
  <c r="J2003" i="29"/>
  <c r="K2003" i="29" s="1"/>
  <c r="D2003" i="29" s="1"/>
  <c r="J2002" i="29"/>
  <c r="K2002" i="29" s="1"/>
  <c r="D2002" i="29" s="1"/>
  <c r="J2001" i="29"/>
  <c r="K2001" i="29" s="1"/>
  <c r="D2001" i="29" s="1"/>
  <c r="J2000" i="29"/>
  <c r="K2000" i="29" s="1"/>
  <c r="D2000" i="29" s="1"/>
  <c r="J1999" i="29"/>
  <c r="K1999" i="29" s="1"/>
  <c r="D1999" i="29" s="1"/>
  <c r="J1998" i="29"/>
  <c r="K1998" i="29" s="1"/>
  <c r="D1998" i="29" s="1"/>
  <c r="J1997" i="29"/>
  <c r="K1997" i="29" s="1"/>
  <c r="D1997" i="29" s="1"/>
  <c r="J1996" i="29"/>
  <c r="K1996" i="29" s="1"/>
  <c r="D1996" i="29" s="1"/>
  <c r="J1995" i="29"/>
  <c r="K1995" i="29" s="1"/>
  <c r="D1995" i="29" s="1"/>
  <c r="J1994" i="29"/>
  <c r="K1994" i="29" s="1"/>
  <c r="D1994" i="29" s="1"/>
  <c r="J1993" i="29"/>
  <c r="K1993" i="29" s="1"/>
  <c r="D1993" i="29" s="1"/>
  <c r="J1992" i="29"/>
  <c r="K1992" i="29" s="1"/>
  <c r="D1992" i="29" s="1"/>
  <c r="J1991" i="29"/>
  <c r="K1991" i="29" s="1"/>
  <c r="D1991" i="29" s="1"/>
  <c r="J1990" i="29"/>
  <c r="K1990" i="29" s="1"/>
  <c r="D1990" i="29" s="1"/>
  <c r="J1989" i="29"/>
  <c r="K1989" i="29" s="1"/>
  <c r="D1989" i="29" s="1"/>
  <c r="J1988" i="29"/>
  <c r="K1988" i="29" s="1"/>
  <c r="D1988" i="29" s="1"/>
  <c r="J1987" i="29"/>
  <c r="K1987" i="29" s="1"/>
  <c r="D1987" i="29" s="1"/>
  <c r="J1986" i="29"/>
  <c r="K1986" i="29" s="1"/>
  <c r="D1986" i="29" s="1"/>
  <c r="J1985" i="29"/>
  <c r="K1985" i="29" s="1"/>
  <c r="D1985" i="29" s="1"/>
  <c r="J1984" i="29"/>
  <c r="K1984" i="29" s="1"/>
  <c r="D1984" i="29" s="1"/>
  <c r="J1983" i="29"/>
  <c r="K1983" i="29" s="1"/>
  <c r="D1983" i="29" s="1"/>
  <c r="J1982" i="29"/>
  <c r="K1982" i="29" s="1"/>
  <c r="D1982" i="29" s="1"/>
  <c r="J1981" i="29"/>
  <c r="K1981" i="29" s="1"/>
  <c r="D1981" i="29" s="1"/>
  <c r="J1980" i="29"/>
  <c r="K1980" i="29" s="1"/>
  <c r="D1980" i="29" s="1"/>
  <c r="J1979" i="29"/>
  <c r="K1979" i="29" s="1"/>
  <c r="D1979" i="29" s="1"/>
  <c r="J1978" i="29"/>
  <c r="K1978" i="29" s="1"/>
  <c r="D1978" i="29" s="1"/>
  <c r="J1977" i="29"/>
  <c r="K1977" i="29" s="1"/>
  <c r="D1977" i="29" s="1"/>
  <c r="J1976" i="29"/>
  <c r="K1976" i="29" s="1"/>
  <c r="D1976" i="29" s="1"/>
  <c r="J1975" i="29"/>
  <c r="K1975" i="29" s="1"/>
  <c r="D1975" i="29" s="1"/>
  <c r="J1974" i="29"/>
  <c r="K1974" i="29" s="1"/>
  <c r="D1974" i="29" s="1"/>
  <c r="J1973" i="29"/>
  <c r="K1973" i="29" s="1"/>
  <c r="D1973" i="29" s="1"/>
  <c r="J1972" i="29"/>
  <c r="K1972" i="29" s="1"/>
  <c r="D1972" i="29" s="1"/>
  <c r="J1971" i="29"/>
  <c r="K1971" i="29" s="1"/>
  <c r="D1971" i="29" s="1"/>
  <c r="J1970" i="29"/>
  <c r="K1970" i="29" s="1"/>
  <c r="D1970" i="29" s="1"/>
  <c r="J1969" i="29"/>
  <c r="K1969" i="29" s="1"/>
  <c r="D1969" i="29" s="1"/>
  <c r="J1968" i="29"/>
  <c r="K1968" i="29" s="1"/>
  <c r="D1968" i="29" s="1"/>
  <c r="J1967" i="29"/>
  <c r="K1967" i="29" s="1"/>
  <c r="D1967" i="29" s="1"/>
  <c r="J1966" i="29"/>
  <c r="K1966" i="29" s="1"/>
  <c r="D1966" i="29" s="1"/>
  <c r="J1965" i="29"/>
  <c r="K1965" i="29" s="1"/>
  <c r="D1965" i="29" s="1"/>
  <c r="J1964" i="29"/>
  <c r="K1964" i="29" s="1"/>
  <c r="D1964" i="29" s="1"/>
  <c r="J1963" i="29"/>
  <c r="K1963" i="29" s="1"/>
  <c r="D1963" i="29" s="1"/>
  <c r="J1962" i="29"/>
  <c r="K1962" i="29" s="1"/>
  <c r="D1962" i="29" s="1"/>
  <c r="J1961" i="29"/>
  <c r="K1961" i="29" s="1"/>
  <c r="D1961" i="29" s="1"/>
  <c r="J1960" i="29"/>
  <c r="K1960" i="29" s="1"/>
  <c r="D1960" i="29" s="1"/>
  <c r="J1959" i="29"/>
  <c r="K1959" i="29" s="1"/>
  <c r="D1959" i="29" s="1"/>
  <c r="J1958" i="29"/>
  <c r="K1958" i="29" s="1"/>
  <c r="D1958" i="29" s="1"/>
  <c r="J1957" i="29"/>
  <c r="K1957" i="29" s="1"/>
  <c r="D1957" i="29" s="1"/>
  <c r="J1956" i="29"/>
  <c r="K1956" i="29" s="1"/>
  <c r="D1956" i="29" s="1"/>
  <c r="J1955" i="29"/>
  <c r="K1955" i="29" s="1"/>
  <c r="D1955" i="29" s="1"/>
  <c r="J1954" i="29"/>
  <c r="K1954" i="29" s="1"/>
  <c r="D1954" i="29" s="1"/>
  <c r="J1953" i="29"/>
  <c r="K1953" i="29" s="1"/>
  <c r="D1953" i="29" s="1"/>
  <c r="J1952" i="29"/>
  <c r="K1952" i="29" s="1"/>
  <c r="D1952" i="29" s="1"/>
  <c r="J1951" i="29"/>
  <c r="K1951" i="29" s="1"/>
  <c r="D1951" i="29" s="1"/>
  <c r="J1950" i="29"/>
  <c r="K1950" i="29" s="1"/>
  <c r="D1950" i="29" s="1"/>
  <c r="J1949" i="29"/>
  <c r="K1949" i="29" s="1"/>
  <c r="D1949" i="29" s="1"/>
  <c r="J1948" i="29"/>
  <c r="K1948" i="29" s="1"/>
  <c r="D1948" i="29" s="1"/>
  <c r="J1947" i="29"/>
  <c r="K1947" i="29" s="1"/>
  <c r="D1947" i="29" s="1"/>
  <c r="J1946" i="29"/>
  <c r="K1946" i="29" s="1"/>
  <c r="D1946" i="29" s="1"/>
  <c r="J1945" i="29"/>
  <c r="K1945" i="29" s="1"/>
  <c r="D1945" i="29" s="1"/>
  <c r="J1944" i="29"/>
  <c r="K1944" i="29" s="1"/>
  <c r="D1944" i="29" s="1"/>
  <c r="J1943" i="29"/>
  <c r="K1943" i="29" s="1"/>
  <c r="D1943" i="29" s="1"/>
  <c r="J1942" i="29"/>
  <c r="K1942" i="29" s="1"/>
  <c r="D1942" i="29" s="1"/>
  <c r="J1941" i="29"/>
  <c r="K1941" i="29" s="1"/>
  <c r="D1941" i="29" s="1"/>
  <c r="J1940" i="29"/>
  <c r="K1940" i="29" s="1"/>
  <c r="D1940" i="29" s="1"/>
  <c r="J1939" i="29"/>
  <c r="K1939" i="29" s="1"/>
  <c r="D1939" i="29" s="1"/>
  <c r="J1938" i="29"/>
  <c r="K1938" i="29" s="1"/>
  <c r="D1938" i="29" s="1"/>
  <c r="J1937" i="29"/>
  <c r="K1937" i="29" s="1"/>
  <c r="D1937" i="29" s="1"/>
  <c r="J1936" i="29"/>
  <c r="K1936" i="29" s="1"/>
  <c r="D1936" i="29" s="1"/>
  <c r="J1935" i="29"/>
  <c r="K1935" i="29" s="1"/>
  <c r="D1935" i="29" s="1"/>
  <c r="J1934" i="29"/>
  <c r="K1934" i="29" s="1"/>
  <c r="D1934" i="29" s="1"/>
  <c r="J1933" i="29"/>
  <c r="K1933" i="29" s="1"/>
  <c r="D1933" i="29" s="1"/>
  <c r="J1932" i="29"/>
  <c r="K1932" i="29" s="1"/>
  <c r="D1932" i="29" s="1"/>
  <c r="J1931" i="29"/>
  <c r="K1931" i="29" s="1"/>
  <c r="D1931" i="29" s="1"/>
  <c r="J1930" i="29"/>
  <c r="K1930" i="29" s="1"/>
  <c r="D1930" i="29" s="1"/>
  <c r="J1929" i="29"/>
  <c r="K1929" i="29" s="1"/>
  <c r="D1929" i="29" s="1"/>
  <c r="J1928" i="29"/>
  <c r="K1928" i="29" s="1"/>
  <c r="D1928" i="29" s="1"/>
  <c r="J1927" i="29"/>
  <c r="K1927" i="29" s="1"/>
  <c r="D1927" i="29" s="1"/>
  <c r="J1926" i="29"/>
  <c r="K1926" i="29" s="1"/>
  <c r="D1926" i="29" s="1"/>
  <c r="J1925" i="29"/>
  <c r="K1925" i="29" s="1"/>
  <c r="D1925" i="29" s="1"/>
  <c r="J1924" i="29"/>
  <c r="K1924" i="29" s="1"/>
  <c r="D1924" i="29" s="1"/>
  <c r="J1923" i="29"/>
  <c r="K1923" i="29" s="1"/>
  <c r="D1923" i="29" s="1"/>
  <c r="J1922" i="29"/>
  <c r="K1922" i="29" s="1"/>
  <c r="D1922" i="29" s="1"/>
  <c r="J1921" i="29"/>
  <c r="K1921" i="29" s="1"/>
  <c r="D1921" i="29" s="1"/>
  <c r="J1920" i="29"/>
  <c r="K1920" i="29" s="1"/>
  <c r="D1920" i="29" s="1"/>
  <c r="J1919" i="29"/>
  <c r="K1919" i="29" s="1"/>
  <c r="D1919" i="29" s="1"/>
  <c r="J1918" i="29"/>
  <c r="K1918" i="29" s="1"/>
  <c r="D1918" i="29" s="1"/>
  <c r="J1917" i="29"/>
  <c r="K1917" i="29" s="1"/>
  <c r="D1917" i="29" s="1"/>
  <c r="J1916" i="29"/>
  <c r="K1916" i="29" s="1"/>
  <c r="D1916" i="29" s="1"/>
  <c r="J1915" i="29"/>
  <c r="K1915" i="29" s="1"/>
  <c r="D1915" i="29" s="1"/>
  <c r="J1914" i="29"/>
  <c r="K1914" i="29" s="1"/>
  <c r="D1914" i="29" s="1"/>
  <c r="J1913" i="29"/>
  <c r="K1913" i="29" s="1"/>
  <c r="D1913" i="29" s="1"/>
  <c r="J1912" i="29"/>
  <c r="K1912" i="29" s="1"/>
  <c r="D1912" i="29" s="1"/>
  <c r="J1911" i="29"/>
  <c r="K1911" i="29" s="1"/>
  <c r="D1911" i="29" s="1"/>
  <c r="J1910" i="29"/>
  <c r="K1910" i="29" s="1"/>
  <c r="D1910" i="29" s="1"/>
  <c r="J1909" i="29"/>
  <c r="K1909" i="29" s="1"/>
  <c r="D1909" i="29" s="1"/>
  <c r="J1908" i="29"/>
  <c r="K1908" i="29" s="1"/>
  <c r="D1908" i="29" s="1"/>
  <c r="J1907" i="29"/>
  <c r="K1907" i="29" s="1"/>
  <c r="D1907" i="29" s="1"/>
  <c r="J1906" i="29"/>
  <c r="K1906" i="29" s="1"/>
  <c r="D1906" i="29" s="1"/>
  <c r="J1905" i="29"/>
  <c r="K1905" i="29" s="1"/>
  <c r="D1905" i="29" s="1"/>
  <c r="J1904" i="29"/>
  <c r="K1904" i="29" s="1"/>
  <c r="D1904" i="29" s="1"/>
  <c r="J1903" i="29"/>
  <c r="K1903" i="29" s="1"/>
  <c r="D1903" i="29" s="1"/>
  <c r="J1902" i="29"/>
  <c r="K1902" i="29" s="1"/>
  <c r="D1902" i="29" s="1"/>
  <c r="J1901" i="29"/>
  <c r="K1901" i="29" s="1"/>
  <c r="D1901" i="29" s="1"/>
  <c r="J1900" i="29"/>
  <c r="K1900" i="29" s="1"/>
  <c r="D1900" i="29" s="1"/>
  <c r="J1899" i="29"/>
  <c r="K1899" i="29" s="1"/>
  <c r="D1899" i="29" s="1"/>
  <c r="J1898" i="29"/>
  <c r="K1898" i="29" s="1"/>
  <c r="D1898" i="29" s="1"/>
  <c r="J1897" i="29"/>
  <c r="K1897" i="29" s="1"/>
  <c r="D1897" i="29" s="1"/>
  <c r="J1896" i="29"/>
  <c r="K1896" i="29" s="1"/>
  <c r="D1896" i="29" s="1"/>
  <c r="J1895" i="29"/>
  <c r="K1895" i="29" s="1"/>
  <c r="D1895" i="29" s="1"/>
  <c r="J1894" i="29"/>
  <c r="K1894" i="29" s="1"/>
  <c r="D1894" i="29" s="1"/>
  <c r="J1893" i="29"/>
  <c r="K1893" i="29" s="1"/>
  <c r="D1893" i="29" s="1"/>
  <c r="J1892" i="29"/>
  <c r="K1892" i="29" s="1"/>
  <c r="D1892" i="29" s="1"/>
  <c r="J1891" i="29"/>
  <c r="K1891" i="29" s="1"/>
  <c r="D1891" i="29" s="1"/>
  <c r="J1890" i="29"/>
  <c r="K1890" i="29" s="1"/>
  <c r="D1890" i="29" s="1"/>
  <c r="J1889" i="29"/>
  <c r="K1889" i="29" s="1"/>
  <c r="D1889" i="29" s="1"/>
  <c r="J1888" i="29"/>
  <c r="K1888" i="29" s="1"/>
  <c r="D1888" i="29" s="1"/>
  <c r="J1887" i="29"/>
  <c r="K1887" i="29" s="1"/>
  <c r="D1887" i="29" s="1"/>
  <c r="J1886" i="29"/>
  <c r="K1886" i="29" s="1"/>
  <c r="D1886" i="29" s="1"/>
  <c r="J1885" i="29"/>
  <c r="K1885" i="29" s="1"/>
  <c r="D1885" i="29" s="1"/>
  <c r="J1884" i="29"/>
  <c r="K1884" i="29" s="1"/>
  <c r="D1884" i="29" s="1"/>
  <c r="J1883" i="29"/>
  <c r="K1883" i="29" s="1"/>
  <c r="D1883" i="29" s="1"/>
  <c r="J1882" i="29"/>
  <c r="K1882" i="29" s="1"/>
  <c r="D1882" i="29" s="1"/>
  <c r="J1881" i="29"/>
  <c r="K1881" i="29" s="1"/>
  <c r="D1881" i="29" s="1"/>
  <c r="J1880" i="29"/>
  <c r="K1880" i="29" s="1"/>
  <c r="D1880" i="29" s="1"/>
  <c r="J1879" i="29"/>
  <c r="K1879" i="29" s="1"/>
  <c r="D1879" i="29" s="1"/>
  <c r="J1878" i="29"/>
  <c r="K1878" i="29" s="1"/>
  <c r="D1878" i="29" s="1"/>
  <c r="J1877" i="29"/>
  <c r="K1877" i="29" s="1"/>
  <c r="D1877" i="29" s="1"/>
  <c r="J1876" i="29"/>
  <c r="K1876" i="29" s="1"/>
  <c r="D1876" i="29" s="1"/>
  <c r="J1875" i="29"/>
  <c r="K1875" i="29" s="1"/>
  <c r="D1875" i="29" s="1"/>
  <c r="J1874" i="29"/>
  <c r="K1874" i="29" s="1"/>
  <c r="D1874" i="29" s="1"/>
  <c r="J1873" i="29"/>
  <c r="K1873" i="29" s="1"/>
  <c r="D1873" i="29" s="1"/>
  <c r="J1872" i="29"/>
  <c r="K1872" i="29" s="1"/>
  <c r="D1872" i="29" s="1"/>
  <c r="J1871" i="29"/>
  <c r="K1871" i="29" s="1"/>
  <c r="D1871" i="29" s="1"/>
  <c r="J1870" i="29"/>
  <c r="K1870" i="29" s="1"/>
  <c r="D1870" i="29" s="1"/>
  <c r="J1869" i="29"/>
  <c r="K1869" i="29" s="1"/>
  <c r="D1869" i="29" s="1"/>
  <c r="J1868" i="29"/>
  <c r="K1868" i="29" s="1"/>
  <c r="D1868" i="29" s="1"/>
  <c r="J1867" i="29"/>
  <c r="K1867" i="29" s="1"/>
  <c r="D1867" i="29" s="1"/>
  <c r="J1866" i="29"/>
  <c r="K1866" i="29" s="1"/>
  <c r="D1866" i="29" s="1"/>
  <c r="J1865" i="29"/>
  <c r="K1865" i="29" s="1"/>
  <c r="D1865" i="29" s="1"/>
  <c r="J1864" i="29"/>
  <c r="K1864" i="29" s="1"/>
  <c r="D1864" i="29" s="1"/>
  <c r="J1863" i="29"/>
  <c r="K1863" i="29" s="1"/>
  <c r="D1863" i="29" s="1"/>
  <c r="J1862" i="29"/>
  <c r="K1862" i="29" s="1"/>
  <c r="D1862" i="29" s="1"/>
  <c r="J1861" i="29"/>
  <c r="K1861" i="29" s="1"/>
  <c r="D1861" i="29" s="1"/>
  <c r="J1860" i="29"/>
  <c r="K1860" i="29" s="1"/>
  <c r="D1860" i="29" s="1"/>
  <c r="J1859" i="29"/>
  <c r="K1859" i="29" s="1"/>
  <c r="D1859" i="29" s="1"/>
  <c r="J1858" i="29"/>
  <c r="K1858" i="29" s="1"/>
  <c r="D1858" i="29" s="1"/>
  <c r="J1857" i="29"/>
  <c r="K1857" i="29" s="1"/>
  <c r="D1857" i="29" s="1"/>
  <c r="J1856" i="29"/>
  <c r="K1856" i="29" s="1"/>
  <c r="D1856" i="29" s="1"/>
  <c r="J1855" i="29"/>
  <c r="K1855" i="29" s="1"/>
  <c r="D1855" i="29" s="1"/>
  <c r="J1854" i="29"/>
  <c r="K1854" i="29" s="1"/>
  <c r="D1854" i="29" s="1"/>
  <c r="J1853" i="29"/>
  <c r="K1853" i="29" s="1"/>
  <c r="D1853" i="29" s="1"/>
  <c r="J1852" i="29"/>
  <c r="K1852" i="29" s="1"/>
  <c r="D1852" i="29" s="1"/>
  <c r="J1851" i="29"/>
  <c r="K1851" i="29" s="1"/>
  <c r="D1851" i="29" s="1"/>
  <c r="J1850" i="29"/>
  <c r="K1850" i="29" s="1"/>
  <c r="D1850" i="29" s="1"/>
  <c r="J1849" i="29"/>
  <c r="K1849" i="29" s="1"/>
  <c r="D1849" i="29" s="1"/>
  <c r="J1848" i="29"/>
  <c r="K1848" i="29" s="1"/>
  <c r="D1848" i="29" s="1"/>
  <c r="J1847" i="29"/>
  <c r="K1847" i="29" s="1"/>
  <c r="D1847" i="29" s="1"/>
  <c r="J1846" i="29"/>
  <c r="K1846" i="29" s="1"/>
  <c r="D1846" i="29" s="1"/>
  <c r="J1845" i="29"/>
  <c r="K1845" i="29" s="1"/>
  <c r="D1845" i="29" s="1"/>
  <c r="J1844" i="29"/>
  <c r="K1844" i="29" s="1"/>
  <c r="D1844" i="29" s="1"/>
  <c r="J1843" i="29"/>
  <c r="K1843" i="29" s="1"/>
  <c r="D1843" i="29" s="1"/>
  <c r="J1842" i="29"/>
  <c r="K1842" i="29" s="1"/>
  <c r="D1842" i="29" s="1"/>
  <c r="J1841" i="29"/>
  <c r="K1841" i="29" s="1"/>
  <c r="D1841" i="29" s="1"/>
  <c r="J1840" i="29"/>
  <c r="K1840" i="29" s="1"/>
  <c r="D1840" i="29" s="1"/>
  <c r="J1839" i="29"/>
  <c r="K1839" i="29" s="1"/>
  <c r="D1839" i="29" s="1"/>
  <c r="J1838" i="29"/>
  <c r="K1838" i="29" s="1"/>
  <c r="D1838" i="29" s="1"/>
  <c r="J1837" i="29"/>
  <c r="K1837" i="29" s="1"/>
  <c r="D1837" i="29" s="1"/>
  <c r="J1836" i="29"/>
  <c r="K1836" i="29" s="1"/>
  <c r="D1836" i="29" s="1"/>
  <c r="J1835" i="29"/>
  <c r="K1835" i="29" s="1"/>
  <c r="D1835" i="29" s="1"/>
  <c r="J1834" i="29"/>
  <c r="K1834" i="29" s="1"/>
  <c r="D1834" i="29" s="1"/>
  <c r="J1833" i="29"/>
  <c r="K1833" i="29" s="1"/>
  <c r="D1833" i="29" s="1"/>
  <c r="J1832" i="29"/>
  <c r="K1832" i="29" s="1"/>
  <c r="D1832" i="29" s="1"/>
  <c r="J1831" i="29"/>
  <c r="K1831" i="29" s="1"/>
  <c r="D1831" i="29" s="1"/>
  <c r="J1830" i="29"/>
  <c r="K1830" i="29" s="1"/>
  <c r="D1830" i="29" s="1"/>
  <c r="J1829" i="29"/>
  <c r="K1829" i="29" s="1"/>
  <c r="D1829" i="29" s="1"/>
  <c r="J1828" i="29"/>
  <c r="K1828" i="29" s="1"/>
  <c r="D1828" i="29" s="1"/>
  <c r="J1827" i="29"/>
  <c r="K1827" i="29" s="1"/>
  <c r="D1827" i="29" s="1"/>
  <c r="J1826" i="29"/>
  <c r="K1826" i="29" s="1"/>
  <c r="D1826" i="29" s="1"/>
  <c r="J1825" i="29"/>
  <c r="K1825" i="29" s="1"/>
  <c r="D1825" i="29" s="1"/>
  <c r="J1824" i="29"/>
  <c r="K1824" i="29" s="1"/>
  <c r="D1824" i="29" s="1"/>
  <c r="J1823" i="29"/>
  <c r="K1823" i="29" s="1"/>
  <c r="D1823" i="29" s="1"/>
  <c r="J1822" i="29"/>
  <c r="K1822" i="29" s="1"/>
  <c r="D1822" i="29" s="1"/>
  <c r="J1821" i="29"/>
  <c r="K1821" i="29" s="1"/>
  <c r="D1821" i="29" s="1"/>
  <c r="J1820" i="29"/>
  <c r="K1820" i="29" s="1"/>
  <c r="D1820" i="29" s="1"/>
  <c r="J1819" i="29"/>
  <c r="K1819" i="29" s="1"/>
  <c r="D1819" i="29" s="1"/>
  <c r="J1818" i="29"/>
  <c r="K1818" i="29" s="1"/>
  <c r="D1818" i="29" s="1"/>
  <c r="J1817" i="29"/>
  <c r="K1817" i="29" s="1"/>
  <c r="D1817" i="29" s="1"/>
  <c r="J1816" i="29"/>
  <c r="K1816" i="29" s="1"/>
  <c r="D1816" i="29" s="1"/>
  <c r="J1815" i="29"/>
  <c r="K1815" i="29" s="1"/>
  <c r="D1815" i="29" s="1"/>
  <c r="J1814" i="29"/>
  <c r="K1814" i="29" s="1"/>
  <c r="D1814" i="29" s="1"/>
  <c r="J1813" i="29"/>
  <c r="K1813" i="29" s="1"/>
  <c r="D1813" i="29" s="1"/>
  <c r="J1812" i="29"/>
  <c r="K1812" i="29" s="1"/>
  <c r="D1812" i="29" s="1"/>
  <c r="J1811" i="29"/>
  <c r="K1811" i="29" s="1"/>
  <c r="D1811" i="29" s="1"/>
  <c r="J1810" i="29"/>
  <c r="K1810" i="29" s="1"/>
  <c r="D1810" i="29" s="1"/>
  <c r="J1809" i="29"/>
  <c r="K1809" i="29" s="1"/>
  <c r="D1809" i="29" s="1"/>
  <c r="J1808" i="29"/>
  <c r="K1808" i="29" s="1"/>
  <c r="D1808" i="29" s="1"/>
  <c r="J1807" i="29"/>
  <c r="K1807" i="29" s="1"/>
  <c r="D1807" i="29" s="1"/>
  <c r="J1806" i="29"/>
  <c r="K1806" i="29" s="1"/>
  <c r="D1806" i="29" s="1"/>
  <c r="J1805" i="29"/>
  <c r="K1805" i="29" s="1"/>
  <c r="D1805" i="29" s="1"/>
  <c r="J1804" i="29"/>
  <c r="K1804" i="29" s="1"/>
  <c r="D1804" i="29" s="1"/>
  <c r="J1803" i="29"/>
  <c r="K1803" i="29" s="1"/>
  <c r="D1803" i="29" s="1"/>
  <c r="J1802" i="29"/>
  <c r="K1802" i="29" s="1"/>
  <c r="D1802" i="29" s="1"/>
  <c r="J1801" i="29"/>
  <c r="K1801" i="29" s="1"/>
  <c r="D1801" i="29" s="1"/>
  <c r="J1800" i="29"/>
  <c r="K1800" i="29" s="1"/>
  <c r="D1800" i="29" s="1"/>
  <c r="J1799" i="29"/>
  <c r="K1799" i="29" s="1"/>
  <c r="D1799" i="29" s="1"/>
  <c r="J1798" i="29"/>
  <c r="K1798" i="29" s="1"/>
  <c r="D1798" i="29" s="1"/>
  <c r="J1797" i="29"/>
  <c r="K1797" i="29" s="1"/>
  <c r="D1797" i="29" s="1"/>
  <c r="J1796" i="29"/>
  <c r="K1796" i="29" s="1"/>
  <c r="D1796" i="29" s="1"/>
  <c r="J1795" i="29"/>
  <c r="K1795" i="29" s="1"/>
  <c r="D1795" i="29" s="1"/>
  <c r="J1794" i="29"/>
  <c r="K1794" i="29" s="1"/>
  <c r="D1794" i="29" s="1"/>
  <c r="J1793" i="29"/>
  <c r="K1793" i="29" s="1"/>
  <c r="D1793" i="29" s="1"/>
  <c r="J1792" i="29"/>
  <c r="K1792" i="29" s="1"/>
  <c r="D1792" i="29" s="1"/>
  <c r="J1791" i="29"/>
  <c r="K1791" i="29" s="1"/>
  <c r="D1791" i="29" s="1"/>
  <c r="J1790" i="29"/>
  <c r="K1790" i="29" s="1"/>
  <c r="D1790" i="29" s="1"/>
  <c r="J1789" i="29"/>
  <c r="K1789" i="29" s="1"/>
  <c r="D1789" i="29" s="1"/>
  <c r="J1788" i="29"/>
  <c r="K1788" i="29" s="1"/>
  <c r="D1788" i="29" s="1"/>
  <c r="J1787" i="29"/>
  <c r="K1787" i="29" s="1"/>
  <c r="D1787" i="29" s="1"/>
  <c r="J1786" i="29"/>
  <c r="K1786" i="29" s="1"/>
  <c r="D1786" i="29" s="1"/>
  <c r="J1785" i="29"/>
  <c r="K1785" i="29" s="1"/>
  <c r="D1785" i="29" s="1"/>
  <c r="J1784" i="29"/>
  <c r="K1784" i="29" s="1"/>
  <c r="D1784" i="29" s="1"/>
  <c r="J1783" i="29"/>
  <c r="K1783" i="29" s="1"/>
  <c r="D1783" i="29" s="1"/>
  <c r="J1782" i="29"/>
  <c r="K1782" i="29" s="1"/>
  <c r="D1782" i="29" s="1"/>
  <c r="J1781" i="29"/>
  <c r="K1781" i="29" s="1"/>
  <c r="D1781" i="29" s="1"/>
  <c r="J1780" i="29"/>
  <c r="K1780" i="29" s="1"/>
  <c r="D1780" i="29" s="1"/>
  <c r="J1779" i="29"/>
  <c r="K1779" i="29" s="1"/>
  <c r="D1779" i="29" s="1"/>
  <c r="J1778" i="29"/>
  <c r="K1778" i="29" s="1"/>
  <c r="D1778" i="29" s="1"/>
  <c r="J1777" i="29"/>
  <c r="K1777" i="29" s="1"/>
  <c r="D1777" i="29" s="1"/>
  <c r="J1776" i="29"/>
  <c r="K1776" i="29" s="1"/>
  <c r="D1776" i="29" s="1"/>
  <c r="J1775" i="29"/>
  <c r="K1775" i="29" s="1"/>
  <c r="D1775" i="29" s="1"/>
  <c r="J1774" i="29"/>
  <c r="K1774" i="29" s="1"/>
  <c r="D1774" i="29" s="1"/>
  <c r="J1773" i="29"/>
  <c r="K1773" i="29" s="1"/>
  <c r="D1773" i="29" s="1"/>
  <c r="J1772" i="29"/>
  <c r="K1772" i="29" s="1"/>
  <c r="D1772" i="29" s="1"/>
  <c r="J1771" i="29"/>
  <c r="K1771" i="29" s="1"/>
  <c r="D1771" i="29" s="1"/>
  <c r="J1770" i="29"/>
  <c r="K1770" i="29" s="1"/>
  <c r="D1770" i="29" s="1"/>
  <c r="J1769" i="29"/>
  <c r="K1769" i="29" s="1"/>
  <c r="D1769" i="29" s="1"/>
  <c r="J1768" i="29"/>
  <c r="K1768" i="29" s="1"/>
  <c r="D1768" i="29" s="1"/>
  <c r="J1767" i="29"/>
  <c r="K1767" i="29" s="1"/>
  <c r="D1767" i="29" s="1"/>
  <c r="J1766" i="29"/>
  <c r="K1766" i="29" s="1"/>
  <c r="D1766" i="29" s="1"/>
  <c r="J1765" i="29"/>
  <c r="K1765" i="29" s="1"/>
  <c r="D1765" i="29" s="1"/>
  <c r="J1764" i="29"/>
  <c r="K1764" i="29" s="1"/>
  <c r="D1764" i="29" s="1"/>
  <c r="J1763" i="29"/>
  <c r="K1763" i="29" s="1"/>
  <c r="D1763" i="29" s="1"/>
  <c r="J1762" i="29"/>
  <c r="K1762" i="29" s="1"/>
  <c r="D1762" i="29" s="1"/>
  <c r="J1761" i="29"/>
  <c r="K1761" i="29" s="1"/>
  <c r="D1761" i="29" s="1"/>
  <c r="J1760" i="29"/>
  <c r="K1760" i="29" s="1"/>
  <c r="D1760" i="29" s="1"/>
  <c r="J1759" i="29"/>
  <c r="K1759" i="29" s="1"/>
  <c r="D1759" i="29" s="1"/>
  <c r="J1758" i="29"/>
  <c r="K1758" i="29" s="1"/>
  <c r="D1758" i="29" s="1"/>
  <c r="J1757" i="29"/>
  <c r="K1757" i="29" s="1"/>
  <c r="D1757" i="29" s="1"/>
  <c r="J1756" i="29"/>
  <c r="K1756" i="29" s="1"/>
  <c r="D1756" i="29" s="1"/>
  <c r="J1755" i="29"/>
  <c r="K1755" i="29" s="1"/>
  <c r="D1755" i="29" s="1"/>
  <c r="J1754" i="29"/>
  <c r="K1754" i="29" s="1"/>
  <c r="D1754" i="29" s="1"/>
  <c r="J1753" i="29"/>
  <c r="K1753" i="29" s="1"/>
  <c r="D1753" i="29" s="1"/>
  <c r="J1752" i="29"/>
  <c r="K1752" i="29" s="1"/>
  <c r="D1752" i="29" s="1"/>
  <c r="J1751" i="29"/>
  <c r="K1751" i="29" s="1"/>
  <c r="D1751" i="29" s="1"/>
  <c r="J1750" i="29"/>
  <c r="K1750" i="29" s="1"/>
  <c r="D1750" i="29" s="1"/>
  <c r="J1749" i="29"/>
  <c r="K1749" i="29" s="1"/>
  <c r="D1749" i="29" s="1"/>
  <c r="J1748" i="29"/>
  <c r="K1748" i="29" s="1"/>
  <c r="D1748" i="29" s="1"/>
  <c r="J1747" i="29"/>
  <c r="K1747" i="29" s="1"/>
  <c r="D1747" i="29" s="1"/>
  <c r="J1746" i="29"/>
  <c r="K1746" i="29" s="1"/>
  <c r="D1746" i="29" s="1"/>
  <c r="J1745" i="29"/>
  <c r="K1745" i="29" s="1"/>
  <c r="D1745" i="29" s="1"/>
  <c r="J1744" i="29"/>
  <c r="K1744" i="29" s="1"/>
  <c r="D1744" i="29" s="1"/>
  <c r="J1743" i="29"/>
  <c r="K1743" i="29" s="1"/>
  <c r="D1743" i="29" s="1"/>
  <c r="J1742" i="29"/>
  <c r="K1742" i="29" s="1"/>
  <c r="D1742" i="29" s="1"/>
  <c r="J1741" i="29"/>
  <c r="K1741" i="29" s="1"/>
  <c r="D1741" i="29" s="1"/>
  <c r="J1740" i="29"/>
  <c r="K1740" i="29" s="1"/>
  <c r="D1740" i="29" s="1"/>
  <c r="J1739" i="29"/>
  <c r="K1739" i="29" s="1"/>
  <c r="D1739" i="29" s="1"/>
  <c r="J1738" i="29"/>
  <c r="K1738" i="29" s="1"/>
  <c r="D1738" i="29" s="1"/>
  <c r="J1737" i="29"/>
  <c r="K1737" i="29" s="1"/>
  <c r="D1737" i="29" s="1"/>
  <c r="J1736" i="29"/>
  <c r="K1736" i="29" s="1"/>
  <c r="D1736" i="29" s="1"/>
  <c r="J1735" i="29"/>
  <c r="K1735" i="29" s="1"/>
  <c r="D1735" i="29" s="1"/>
  <c r="J1734" i="29"/>
  <c r="K1734" i="29" s="1"/>
  <c r="D1734" i="29" s="1"/>
  <c r="J1733" i="29"/>
  <c r="K1733" i="29" s="1"/>
  <c r="D1733" i="29" s="1"/>
  <c r="J1732" i="29"/>
  <c r="K1732" i="29" s="1"/>
  <c r="D1732" i="29" s="1"/>
  <c r="J1731" i="29"/>
  <c r="K1731" i="29" s="1"/>
  <c r="D1731" i="29" s="1"/>
  <c r="J1730" i="29"/>
  <c r="K1730" i="29" s="1"/>
  <c r="D1730" i="29" s="1"/>
  <c r="J1729" i="29"/>
  <c r="K1729" i="29" s="1"/>
  <c r="D1729" i="29" s="1"/>
  <c r="J1728" i="29"/>
  <c r="K1728" i="29" s="1"/>
  <c r="D1728" i="29" s="1"/>
  <c r="J1727" i="29"/>
  <c r="K1727" i="29" s="1"/>
  <c r="D1727" i="29" s="1"/>
  <c r="J1726" i="29"/>
  <c r="K1726" i="29" s="1"/>
  <c r="D1726" i="29" s="1"/>
  <c r="J1725" i="29"/>
  <c r="K1725" i="29" s="1"/>
  <c r="D1725" i="29" s="1"/>
  <c r="J1724" i="29"/>
  <c r="K1724" i="29" s="1"/>
  <c r="D1724" i="29" s="1"/>
  <c r="J1723" i="29"/>
  <c r="K1723" i="29" s="1"/>
  <c r="D1723" i="29" s="1"/>
  <c r="J1722" i="29"/>
  <c r="K1722" i="29" s="1"/>
  <c r="D1722" i="29" s="1"/>
  <c r="J1721" i="29"/>
  <c r="K1721" i="29" s="1"/>
  <c r="D1721" i="29" s="1"/>
  <c r="J1720" i="29"/>
  <c r="K1720" i="29" s="1"/>
  <c r="D1720" i="29" s="1"/>
  <c r="J1719" i="29"/>
  <c r="K1719" i="29" s="1"/>
  <c r="D1719" i="29" s="1"/>
  <c r="J1718" i="29"/>
  <c r="K1718" i="29" s="1"/>
  <c r="D1718" i="29" s="1"/>
  <c r="J1717" i="29"/>
  <c r="K1717" i="29" s="1"/>
  <c r="D1717" i="29" s="1"/>
  <c r="J1716" i="29"/>
  <c r="K1716" i="29" s="1"/>
  <c r="D1716" i="29" s="1"/>
  <c r="J1715" i="29"/>
  <c r="K1715" i="29" s="1"/>
  <c r="D1715" i="29" s="1"/>
  <c r="J1714" i="29"/>
  <c r="K1714" i="29" s="1"/>
  <c r="D1714" i="29" s="1"/>
  <c r="J1713" i="29"/>
  <c r="K1713" i="29" s="1"/>
  <c r="D1713" i="29" s="1"/>
  <c r="J1712" i="29"/>
  <c r="K1712" i="29" s="1"/>
  <c r="D1712" i="29" s="1"/>
  <c r="J1711" i="29"/>
  <c r="K1711" i="29" s="1"/>
  <c r="D1711" i="29" s="1"/>
  <c r="J1710" i="29"/>
  <c r="K1710" i="29" s="1"/>
  <c r="D1710" i="29" s="1"/>
  <c r="J1709" i="29"/>
  <c r="K1709" i="29" s="1"/>
  <c r="D1709" i="29" s="1"/>
  <c r="J1708" i="29"/>
  <c r="K1708" i="29" s="1"/>
  <c r="D1708" i="29" s="1"/>
  <c r="J1707" i="29"/>
  <c r="K1707" i="29" s="1"/>
  <c r="D1707" i="29" s="1"/>
  <c r="J1706" i="29"/>
  <c r="K1706" i="29" s="1"/>
  <c r="D1706" i="29" s="1"/>
  <c r="J1705" i="29"/>
  <c r="K1705" i="29" s="1"/>
  <c r="D1705" i="29" s="1"/>
  <c r="J1704" i="29"/>
  <c r="K1704" i="29" s="1"/>
  <c r="D1704" i="29" s="1"/>
  <c r="J1703" i="29"/>
  <c r="K1703" i="29" s="1"/>
  <c r="D1703" i="29" s="1"/>
  <c r="J1702" i="29"/>
  <c r="K1702" i="29" s="1"/>
  <c r="D1702" i="29" s="1"/>
  <c r="J1701" i="29"/>
  <c r="K1701" i="29" s="1"/>
  <c r="D1701" i="29" s="1"/>
  <c r="J1700" i="29"/>
  <c r="K1700" i="29" s="1"/>
  <c r="D1700" i="29" s="1"/>
  <c r="J1699" i="29"/>
  <c r="K1699" i="29" s="1"/>
  <c r="D1699" i="29" s="1"/>
  <c r="J1698" i="29"/>
  <c r="K1698" i="29" s="1"/>
  <c r="D1698" i="29" s="1"/>
  <c r="J1697" i="29"/>
  <c r="K1697" i="29" s="1"/>
  <c r="D1697" i="29" s="1"/>
  <c r="J1696" i="29"/>
  <c r="K1696" i="29" s="1"/>
  <c r="D1696" i="29" s="1"/>
  <c r="J1695" i="29"/>
  <c r="K1695" i="29" s="1"/>
  <c r="D1695" i="29" s="1"/>
  <c r="J1694" i="29"/>
  <c r="K1694" i="29" s="1"/>
  <c r="D1694" i="29" s="1"/>
  <c r="J1693" i="29"/>
  <c r="K1693" i="29" s="1"/>
  <c r="D1693" i="29" s="1"/>
  <c r="J1692" i="29"/>
  <c r="K1692" i="29" s="1"/>
  <c r="D1692" i="29" s="1"/>
  <c r="J1691" i="29"/>
  <c r="K1691" i="29" s="1"/>
  <c r="D1691" i="29" s="1"/>
  <c r="J1690" i="29"/>
  <c r="K1690" i="29" s="1"/>
  <c r="D1690" i="29" s="1"/>
  <c r="J1689" i="29"/>
  <c r="K1689" i="29" s="1"/>
  <c r="D1689" i="29" s="1"/>
  <c r="J1688" i="29"/>
  <c r="K1688" i="29" s="1"/>
  <c r="D1688" i="29" s="1"/>
  <c r="J1687" i="29"/>
  <c r="K1687" i="29" s="1"/>
  <c r="D1687" i="29" s="1"/>
  <c r="J1686" i="29"/>
  <c r="K1686" i="29" s="1"/>
  <c r="D1686" i="29" s="1"/>
  <c r="J1685" i="29"/>
  <c r="K1685" i="29" s="1"/>
  <c r="D1685" i="29" s="1"/>
  <c r="J1684" i="29"/>
  <c r="K1684" i="29" s="1"/>
  <c r="D1684" i="29" s="1"/>
  <c r="J1683" i="29"/>
  <c r="K1683" i="29" s="1"/>
  <c r="D1683" i="29" s="1"/>
  <c r="J1682" i="29"/>
  <c r="K1682" i="29" s="1"/>
  <c r="D1682" i="29" s="1"/>
  <c r="J1681" i="29"/>
  <c r="K1681" i="29" s="1"/>
  <c r="D1681" i="29" s="1"/>
  <c r="J1680" i="29"/>
  <c r="K1680" i="29" s="1"/>
  <c r="D1680" i="29" s="1"/>
  <c r="J1679" i="29"/>
  <c r="K1679" i="29" s="1"/>
  <c r="D1679" i="29" s="1"/>
  <c r="J1678" i="29"/>
  <c r="K1678" i="29" s="1"/>
  <c r="D1678" i="29" s="1"/>
  <c r="J1677" i="29"/>
  <c r="K1677" i="29" s="1"/>
  <c r="D1677" i="29" s="1"/>
  <c r="J1676" i="29"/>
  <c r="K1676" i="29" s="1"/>
  <c r="D1676" i="29" s="1"/>
  <c r="J1675" i="29"/>
  <c r="K1675" i="29" s="1"/>
  <c r="D1675" i="29" s="1"/>
  <c r="J1674" i="29"/>
  <c r="K1674" i="29" s="1"/>
  <c r="D1674" i="29" s="1"/>
  <c r="J1673" i="29"/>
  <c r="K1673" i="29" s="1"/>
  <c r="D1673" i="29" s="1"/>
  <c r="J1672" i="29"/>
  <c r="K1672" i="29" s="1"/>
  <c r="D1672" i="29" s="1"/>
  <c r="J1671" i="29"/>
  <c r="K1671" i="29" s="1"/>
  <c r="D1671" i="29" s="1"/>
  <c r="J1670" i="29"/>
  <c r="K1670" i="29" s="1"/>
  <c r="D1670" i="29" s="1"/>
  <c r="J1669" i="29"/>
  <c r="K1669" i="29" s="1"/>
  <c r="D1669" i="29" s="1"/>
  <c r="J1668" i="29"/>
  <c r="K1668" i="29" s="1"/>
  <c r="D1668" i="29" s="1"/>
  <c r="J1667" i="29"/>
  <c r="K1667" i="29" s="1"/>
  <c r="D1667" i="29" s="1"/>
  <c r="J1666" i="29"/>
  <c r="K1666" i="29" s="1"/>
  <c r="D1666" i="29" s="1"/>
  <c r="J1665" i="29"/>
  <c r="K1665" i="29" s="1"/>
  <c r="D1665" i="29" s="1"/>
  <c r="J1664" i="29"/>
  <c r="K1664" i="29" s="1"/>
  <c r="D1664" i="29" s="1"/>
  <c r="J1663" i="29"/>
  <c r="K1663" i="29" s="1"/>
  <c r="D1663" i="29" s="1"/>
  <c r="J1662" i="29"/>
  <c r="K1662" i="29" s="1"/>
  <c r="D1662" i="29" s="1"/>
  <c r="J1661" i="29"/>
  <c r="K1661" i="29" s="1"/>
  <c r="D1661" i="29" s="1"/>
  <c r="J1660" i="29"/>
  <c r="K1660" i="29" s="1"/>
  <c r="D1660" i="29" s="1"/>
  <c r="J1659" i="29"/>
  <c r="K1659" i="29" s="1"/>
  <c r="D1659" i="29" s="1"/>
  <c r="J1658" i="29"/>
  <c r="K1658" i="29" s="1"/>
  <c r="D1658" i="29" s="1"/>
  <c r="J1657" i="29"/>
  <c r="K1657" i="29" s="1"/>
  <c r="D1657" i="29" s="1"/>
  <c r="J1656" i="29"/>
  <c r="K1656" i="29" s="1"/>
  <c r="D1656" i="29" s="1"/>
  <c r="J1655" i="29"/>
  <c r="K1655" i="29" s="1"/>
  <c r="D1655" i="29" s="1"/>
  <c r="J1654" i="29"/>
  <c r="K1654" i="29" s="1"/>
  <c r="D1654" i="29" s="1"/>
  <c r="J1653" i="29"/>
  <c r="K1653" i="29" s="1"/>
  <c r="D1653" i="29" s="1"/>
  <c r="J1652" i="29"/>
  <c r="K1652" i="29" s="1"/>
  <c r="D1652" i="29" s="1"/>
  <c r="J1651" i="29"/>
  <c r="K1651" i="29" s="1"/>
  <c r="D1651" i="29" s="1"/>
  <c r="J1650" i="29"/>
  <c r="K1650" i="29" s="1"/>
  <c r="D1650" i="29" s="1"/>
  <c r="J1649" i="29"/>
  <c r="K1649" i="29" s="1"/>
  <c r="D1649" i="29" s="1"/>
  <c r="J1648" i="29"/>
  <c r="K1648" i="29" s="1"/>
  <c r="D1648" i="29" s="1"/>
  <c r="J1647" i="29"/>
  <c r="K1647" i="29" s="1"/>
  <c r="D1647" i="29" s="1"/>
  <c r="J1646" i="29"/>
  <c r="K1646" i="29" s="1"/>
  <c r="D1646" i="29" s="1"/>
  <c r="J1645" i="29"/>
  <c r="K1645" i="29" s="1"/>
  <c r="D1645" i="29" s="1"/>
  <c r="J1644" i="29"/>
  <c r="K1644" i="29" s="1"/>
  <c r="D1644" i="29" s="1"/>
  <c r="J1643" i="29"/>
  <c r="K1643" i="29" s="1"/>
  <c r="D1643" i="29" s="1"/>
  <c r="J1642" i="29"/>
  <c r="K1642" i="29" s="1"/>
  <c r="D1642" i="29" s="1"/>
  <c r="J1641" i="29"/>
  <c r="K1641" i="29" s="1"/>
  <c r="D1641" i="29" s="1"/>
  <c r="J1640" i="29"/>
  <c r="K1640" i="29" s="1"/>
  <c r="D1640" i="29" s="1"/>
  <c r="J1639" i="29"/>
  <c r="K1639" i="29" s="1"/>
  <c r="D1639" i="29" s="1"/>
  <c r="J1638" i="29"/>
  <c r="K1638" i="29" s="1"/>
  <c r="D1638" i="29" s="1"/>
  <c r="J1637" i="29"/>
  <c r="K1637" i="29" s="1"/>
  <c r="D1637" i="29" s="1"/>
  <c r="J1636" i="29"/>
  <c r="K1636" i="29" s="1"/>
  <c r="D1636" i="29" s="1"/>
  <c r="J1635" i="29"/>
  <c r="K1635" i="29" s="1"/>
  <c r="D1635" i="29" s="1"/>
  <c r="J1634" i="29"/>
  <c r="K1634" i="29" s="1"/>
  <c r="D1634" i="29" s="1"/>
  <c r="J1633" i="29"/>
  <c r="K1633" i="29" s="1"/>
  <c r="D1633" i="29" s="1"/>
  <c r="J1632" i="29"/>
  <c r="K1632" i="29" s="1"/>
  <c r="D1632" i="29" s="1"/>
  <c r="J1631" i="29"/>
  <c r="K1631" i="29" s="1"/>
  <c r="D1631" i="29" s="1"/>
  <c r="J1630" i="29"/>
  <c r="K1630" i="29" s="1"/>
  <c r="D1630" i="29" s="1"/>
  <c r="J1629" i="29"/>
  <c r="K1629" i="29" s="1"/>
  <c r="D1629" i="29" s="1"/>
  <c r="J1628" i="29"/>
  <c r="K1628" i="29" s="1"/>
  <c r="D1628" i="29" s="1"/>
  <c r="J1627" i="29"/>
  <c r="K1627" i="29" s="1"/>
  <c r="D1627" i="29" s="1"/>
  <c r="J1626" i="29"/>
  <c r="K1626" i="29" s="1"/>
  <c r="D1626" i="29" s="1"/>
  <c r="J1625" i="29"/>
  <c r="K1625" i="29" s="1"/>
  <c r="D1625" i="29" s="1"/>
  <c r="J1624" i="29"/>
  <c r="K1624" i="29" s="1"/>
  <c r="D1624" i="29" s="1"/>
  <c r="J1623" i="29"/>
  <c r="K1623" i="29" s="1"/>
  <c r="D1623" i="29" s="1"/>
  <c r="J1622" i="29"/>
  <c r="K1622" i="29" s="1"/>
  <c r="D1622" i="29" s="1"/>
  <c r="J1621" i="29"/>
  <c r="K1621" i="29" s="1"/>
  <c r="D1621" i="29" s="1"/>
  <c r="J1620" i="29"/>
  <c r="K1620" i="29" s="1"/>
  <c r="D1620" i="29" s="1"/>
  <c r="J1619" i="29"/>
  <c r="K1619" i="29" s="1"/>
  <c r="D1619" i="29" s="1"/>
  <c r="J1618" i="29"/>
  <c r="K1618" i="29" s="1"/>
  <c r="D1618" i="29" s="1"/>
  <c r="J1617" i="29"/>
  <c r="K1617" i="29" s="1"/>
  <c r="D1617" i="29" s="1"/>
  <c r="J1616" i="29"/>
  <c r="K1616" i="29" s="1"/>
  <c r="D1616" i="29" s="1"/>
  <c r="J1615" i="29"/>
  <c r="K1615" i="29" s="1"/>
  <c r="D1615" i="29" s="1"/>
  <c r="J1614" i="29"/>
  <c r="K1614" i="29" s="1"/>
  <c r="D1614" i="29" s="1"/>
  <c r="J1613" i="29"/>
  <c r="K1613" i="29" s="1"/>
  <c r="D1613" i="29" s="1"/>
  <c r="J1612" i="29"/>
  <c r="K1612" i="29" s="1"/>
  <c r="D1612" i="29" s="1"/>
  <c r="J1611" i="29"/>
  <c r="K1611" i="29" s="1"/>
  <c r="D1611" i="29" s="1"/>
  <c r="J1610" i="29"/>
  <c r="K1610" i="29" s="1"/>
  <c r="D1610" i="29" s="1"/>
  <c r="J1609" i="29"/>
  <c r="K1609" i="29" s="1"/>
  <c r="D1609" i="29" s="1"/>
  <c r="J1608" i="29"/>
  <c r="K1608" i="29" s="1"/>
  <c r="D1608" i="29" s="1"/>
  <c r="J1607" i="29"/>
  <c r="K1607" i="29" s="1"/>
  <c r="D1607" i="29" s="1"/>
  <c r="J1606" i="29"/>
  <c r="K1606" i="29" s="1"/>
  <c r="D1606" i="29" s="1"/>
  <c r="J1605" i="29"/>
  <c r="K1605" i="29" s="1"/>
  <c r="D1605" i="29" s="1"/>
  <c r="J1604" i="29"/>
  <c r="K1604" i="29" s="1"/>
  <c r="D1604" i="29" s="1"/>
  <c r="J1603" i="29"/>
  <c r="K1603" i="29" s="1"/>
  <c r="D1603" i="29" s="1"/>
  <c r="J1602" i="29"/>
  <c r="K1602" i="29" s="1"/>
  <c r="D1602" i="29" s="1"/>
  <c r="J1601" i="29"/>
  <c r="K1601" i="29" s="1"/>
  <c r="D1601" i="29" s="1"/>
  <c r="J1600" i="29"/>
  <c r="K1600" i="29" s="1"/>
  <c r="D1600" i="29" s="1"/>
  <c r="J1599" i="29"/>
  <c r="K1599" i="29" s="1"/>
  <c r="D1599" i="29" s="1"/>
  <c r="J1598" i="29"/>
  <c r="K1598" i="29" s="1"/>
  <c r="D1598" i="29" s="1"/>
  <c r="J1597" i="29"/>
  <c r="K1597" i="29" s="1"/>
  <c r="D1597" i="29" s="1"/>
  <c r="J1596" i="29"/>
  <c r="K1596" i="29" s="1"/>
  <c r="D1596" i="29" s="1"/>
  <c r="J1595" i="29"/>
  <c r="K1595" i="29" s="1"/>
  <c r="D1595" i="29" s="1"/>
  <c r="J1594" i="29"/>
  <c r="K1594" i="29" s="1"/>
  <c r="D1594" i="29" s="1"/>
  <c r="J1593" i="29"/>
  <c r="K1593" i="29" s="1"/>
  <c r="D1593" i="29" s="1"/>
  <c r="J1592" i="29"/>
  <c r="K1592" i="29" s="1"/>
  <c r="D1592" i="29" s="1"/>
  <c r="J1591" i="29"/>
  <c r="K1591" i="29" s="1"/>
  <c r="D1591" i="29" s="1"/>
  <c r="J1590" i="29"/>
  <c r="K1590" i="29" s="1"/>
  <c r="D1590" i="29" s="1"/>
  <c r="J1589" i="29"/>
  <c r="K1589" i="29" s="1"/>
  <c r="D1589" i="29" s="1"/>
  <c r="J1588" i="29"/>
  <c r="K1588" i="29" s="1"/>
  <c r="D1588" i="29" s="1"/>
  <c r="J1587" i="29"/>
  <c r="K1587" i="29" s="1"/>
  <c r="D1587" i="29" s="1"/>
  <c r="J1586" i="29"/>
  <c r="K1586" i="29" s="1"/>
  <c r="D1586" i="29" s="1"/>
  <c r="J1585" i="29"/>
  <c r="K1585" i="29" s="1"/>
  <c r="D1585" i="29" s="1"/>
  <c r="J1584" i="29"/>
  <c r="K1584" i="29" s="1"/>
  <c r="D1584" i="29" s="1"/>
  <c r="J1583" i="29"/>
  <c r="K1583" i="29" s="1"/>
  <c r="D1583" i="29" s="1"/>
  <c r="J1582" i="29"/>
  <c r="K1582" i="29" s="1"/>
  <c r="D1582" i="29" s="1"/>
  <c r="J1581" i="29"/>
  <c r="K1581" i="29" s="1"/>
  <c r="D1581" i="29" s="1"/>
  <c r="J1580" i="29"/>
  <c r="K1580" i="29" s="1"/>
  <c r="D1580" i="29" s="1"/>
  <c r="J1579" i="29"/>
  <c r="K1579" i="29" s="1"/>
  <c r="D1579" i="29" s="1"/>
  <c r="J1578" i="29"/>
  <c r="K1578" i="29" s="1"/>
  <c r="D1578" i="29" s="1"/>
  <c r="J1577" i="29"/>
  <c r="K1577" i="29" s="1"/>
  <c r="D1577" i="29" s="1"/>
  <c r="J1576" i="29"/>
  <c r="K1576" i="29" s="1"/>
  <c r="D1576" i="29" s="1"/>
  <c r="J1575" i="29"/>
  <c r="K1575" i="29" s="1"/>
  <c r="D1575" i="29" s="1"/>
  <c r="J1574" i="29"/>
  <c r="K1574" i="29" s="1"/>
  <c r="D1574" i="29" s="1"/>
  <c r="J1573" i="29"/>
  <c r="K1573" i="29" s="1"/>
  <c r="D1573" i="29" s="1"/>
  <c r="J1572" i="29"/>
  <c r="K1572" i="29" s="1"/>
  <c r="D1572" i="29" s="1"/>
  <c r="J1571" i="29"/>
  <c r="K1571" i="29" s="1"/>
  <c r="D1571" i="29" s="1"/>
  <c r="J1570" i="29"/>
  <c r="K1570" i="29" s="1"/>
  <c r="D1570" i="29" s="1"/>
  <c r="J1569" i="29"/>
  <c r="K1569" i="29" s="1"/>
  <c r="D1569" i="29" s="1"/>
  <c r="J1568" i="29"/>
  <c r="K1568" i="29" s="1"/>
  <c r="D1568" i="29" s="1"/>
  <c r="J1567" i="29"/>
  <c r="K1567" i="29" s="1"/>
  <c r="D1567" i="29" s="1"/>
  <c r="J1566" i="29"/>
  <c r="K1566" i="29" s="1"/>
  <c r="D1566" i="29" s="1"/>
  <c r="J1565" i="29"/>
  <c r="K1565" i="29" s="1"/>
  <c r="D1565" i="29" s="1"/>
  <c r="J1564" i="29"/>
  <c r="K1564" i="29" s="1"/>
  <c r="D1564" i="29" s="1"/>
  <c r="J1563" i="29"/>
  <c r="K1563" i="29" s="1"/>
  <c r="D1563" i="29" s="1"/>
  <c r="J1562" i="29"/>
  <c r="K1562" i="29" s="1"/>
  <c r="D1562" i="29" s="1"/>
  <c r="J1561" i="29"/>
  <c r="K1561" i="29" s="1"/>
  <c r="D1561" i="29" s="1"/>
  <c r="J1560" i="29"/>
  <c r="K1560" i="29" s="1"/>
  <c r="D1560" i="29" s="1"/>
  <c r="J1559" i="29"/>
  <c r="K1559" i="29" s="1"/>
  <c r="D1559" i="29" s="1"/>
  <c r="J1558" i="29"/>
  <c r="K1558" i="29" s="1"/>
  <c r="D1558" i="29" s="1"/>
  <c r="J1557" i="29"/>
  <c r="K1557" i="29" s="1"/>
  <c r="D1557" i="29" s="1"/>
  <c r="J1556" i="29"/>
  <c r="K1556" i="29" s="1"/>
  <c r="D1556" i="29" s="1"/>
  <c r="J1555" i="29"/>
  <c r="K1555" i="29" s="1"/>
  <c r="D1555" i="29" s="1"/>
  <c r="J1554" i="29"/>
  <c r="K1554" i="29" s="1"/>
  <c r="D1554" i="29" s="1"/>
  <c r="J1553" i="29"/>
  <c r="K1553" i="29" s="1"/>
  <c r="D1553" i="29" s="1"/>
  <c r="J1552" i="29"/>
  <c r="K1552" i="29" s="1"/>
  <c r="D1552" i="29" s="1"/>
  <c r="J1551" i="29"/>
  <c r="K1551" i="29" s="1"/>
  <c r="D1551" i="29" s="1"/>
  <c r="J1550" i="29"/>
  <c r="K1550" i="29" s="1"/>
  <c r="D1550" i="29" s="1"/>
  <c r="J1549" i="29"/>
  <c r="K1549" i="29" s="1"/>
  <c r="D1549" i="29" s="1"/>
  <c r="J1548" i="29"/>
  <c r="K1548" i="29" s="1"/>
  <c r="D1548" i="29" s="1"/>
  <c r="J1547" i="29"/>
  <c r="K1547" i="29" s="1"/>
  <c r="D1547" i="29" s="1"/>
  <c r="J1546" i="29"/>
  <c r="K1546" i="29" s="1"/>
  <c r="D1546" i="29" s="1"/>
  <c r="J1545" i="29"/>
  <c r="K1545" i="29" s="1"/>
  <c r="D1545" i="29" s="1"/>
  <c r="J1544" i="29"/>
  <c r="K1544" i="29" s="1"/>
  <c r="D1544" i="29" s="1"/>
  <c r="J1543" i="29"/>
  <c r="K1543" i="29" s="1"/>
  <c r="D1543" i="29" s="1"/>
  <c r="J1542" i="29"/>
  <c r="K1542" i="29" s="1"/>
  <c r="D1542" i="29" s="1"/>
  <c r="J1541" i="29"/>
  <c r="K1541" i="29" s="1"/>
  <c r="D1541" i="29" s="1"/>
  <c r="J1540" i="29"/>
  <c r="K1540" i="29" s="1"/>
  <c r="D1540" i="29" s="1"/>
  <c r="J1539" i="29"/>
  <c r="K1539" i="29" s="1"/>
  <c r="D1539" i="29" s="1"/>
  <c r="J1538" i="29"/>
  <c r="K1538" i="29" s="1"/>
  <c r="D1538" i="29" s="1"/>
  <c r="J1537" i="29"/>
  <c r="K1537" i="29" s="1"/>
  <c r="D1537" i="29" s="1"/>
  <c r="J1536" i="29"/>
  <c r="K1536" i="29" s="1"/>
  <c r="D1536" i="29" s="1"/>
  <c r="J1535" i="29"/>
  <c r="K1535" i="29" s="1"/>
  <c r="D1535" i="29" s="1"/>
  <c r="J1534" i="29"/>
  <c r="K1534" i="29" s="1"/>
  <c r="D1534" i="29" s="1"/>
  <c r="J1533" i="29"/>
  <c r="K1533" i="29" s="1"/>
  <c r="D1533" i="29" s="1"/>
  <c r="J1532" i="29"/>
  <c r="K1532" i="29" s="1"/>
  <c r="D1532" i="29" s="1"/>
  <c r="J1531" i="29"/>
  <c r="K1531" i="29" s="1"/>
  <c r="D1531" i="29" s="1"/>
  <c r="J1530" i="29"/>
  <c r="K1530" i="29" s="1"/>
  <c r="D1530" i="29" s="1"/>
  <c r="J1529" i="29"/>
  <c r="K1529" i="29" s="1"/>
  <c r="D1529" i="29" s="1"/>
  <c r="J1528" i="29"/>
  <c r="K1528" i="29" s="1"/>
  <c r="D1528" i="29" s="1"/>
  <c r="J1527" i="29"/>
  <c r="K1527" i="29" s="1"/>
  <c r="D1527" i="29" s="1"/>
  <c r="J1526" i="29"/>
  <c r="K1526" i="29" s="1"/>
  <c r="D1526" i="29" s="1"/>
  <c r="J1525" i="29"/>
  <c r="K1525" i="29" s="1"/>
  <c r="D1525" i="29" s="1"/>
  <c r="J1524" i="29"/>
  <c r="K1524" i="29" s="1"/>
  <c r="D1524" i="29" s="1"/>
  <c r="J1523" i="29"/>
  <c r="K1523" i="29" s="1"/>
  <c r="D1523" i="29" s="1"/>
  <c r="J1522" i="29"/>
  <c r="K1522" i="29" s="1"/>
  <c r="D1522" i="29" s="1"/>
  <c r="J1521" i="29"/>
  <c r="K1521" i="29" s="1"/>
  <c r="D1521" i="29" s="1"/>
  <c r="J1520" i="29"/>
  <c r="K1520" i="29" s="1"/>
  <c r="D1520" i="29" s="1"/>
  <c r="J1519" i="29"/>
  <c r="K1519" i="29" s="1"/>
  <c r="D1519" i="29" s="1"/>
  <c r="J1518" i="29"/>
  <c r="K1518" i="29" s="1"/>
  <c r="D1518" i="29" s="1"/>
  <c r="J1517" i="29"/>
  <c r="K1517" i="29" s="1"/>
  <c r="D1517" i="29" s="1"/>
  <c r="J1516" i="29"/>
  <c r="K1516" i="29" s="1"/>
  <c r="D1516" i="29" s="1"/>
  <c r="J1515" i="29"/>
  <c r="K1515" i="29" s="1"/>
  <c r="D1515" i="29" s="1"/>
  <c r="J1514" i="29"/>
  <c r="K1514" i="29" s="1"/>
  <c r="D1514" i="29" s="1"/>
  <c r="J1513" i="29"/>
  <c r="K1513" i="29" s="1"/>
  <c r="D1513" i="29" s="1"/>
  <c r="J1512" i="29"/>
  <c r="K1512" i="29" s="1"/>
  <c r="D1512" i="29" s="1"/>
  <c r="J1511" i="29"/>
  <c r="K1511" i="29" s="1"/>
  <c r="D1511" i="29" s="1"/>
  <c r="J1510" i="29"/>
  <c r="K1510" i="29" s="1"/>
  <c r="D1510" i="29" s="1"/>
  <c r="J1509" i="29"/>
  <c r="K1509" i="29" s="1"/>
  <c r="D1509" i="29" s="1"/>
  <c r="J1508" i="29"/>
  <c r="K1508" i="29" s="1"/>
  <c r="D1508" i="29" s="1"/>
  <c r="J1507" i="29"/>
  <c r="K1507" i="29" s="1"/>
  <c r="D1507" i="29" s="1"/>
  <c r="J1506" i="29"/>
  <c r="K1506" i="29" s="1"/>
  <c r="D1506" i="29" s="1"/>
  <c r="J1505" i="29"/>
  <c r="K1505" i="29" s="1"/>
  <c r="D1505" i="29" s="1"/>
  <c r="J1504" i="29"/>
  <c r="K1504" i="29" s="1"/>
  <c r="D1504" i="29" s="1"/>
  <c r="J1503" i="29"/>
  <c r="K1503" i="29" s="1"/>
  <c r="D1503" i="29" s="1"/>
  <c r="J1502" i="29"/>
  <c r="K1502" i="29" s="1"/>
  <c r="D1502" i="29" s="1"/>
  <c r="J1501" i="29"/>
  <c r="K1501" i="29" s="1"/>
  <c r="D1501" i="29" s="1"/>
  <c r="J1500" i="29"/>
  <c r="K1500" i="29" s="1"/>
  <c r="D1500" i="29" s="1"/>
  <c r="J1499" i="29"/>
  <c r="K1499" i="29" s="1"/>
  <c r="D1499" i="29" s="1"/>
  <c r="J1498" i="29"/>
  <c r="K1498" i="29" s="1"/>
  <c r="D1498" i="29" s="1"/>
  <c r="J1497" i="29"/>
  <c r="K1497" i="29" s="1"/>
  <c r="D1497" i="29" s="1"/>
  <c r="J1496" i="29"/>
  <c r="K1496" i="29" s="1"/>
  <c r="D1496" i="29" s="1"/>
  <c r="J1495" i="29"/>
  <c r="K1495" i="29" s="1"/>
  <c r="D1495" i="29" s="1"/>
  <c r="J1494" i="29"/>
  <c r="K1494" i="29" s="1"/>
  <c r="D1494" i="29" s="1"/>
  <c r="J1493" i="29"/>
  <c r="K1493" i="29" s="1"/>
  <c r="D1493" i="29" s="1"/>
  <c r="J1492" i="29"/>
  <c r="K1492" i="29" s="1"/>
  <c r="D1492" i="29" s="1"/>
  <c r="J1491" i="29"/>
  <c r="K1491" i="29" s="1"/>
  <c r="D1491" i="29" s="1"/>
  <c r="J1490" i="29"/>
  <c r="K1490" i="29" s="1"/>
  <c r="D1490" i="29" s="1"/>
  <c r="J1489" i="29"/>
  <c r="K1489" i="29" s="1"/>
  <c r="D1489" i="29" s="1"/>
  <c r="J1488" i="29"/>
  <c r="K1488" i="29" s="1"/>
  <c r="D1488" i="29" s="1"/>
  <c r="J1487" i="29"/>
  <c r="K1487" i="29" s="1"/>
  <c r="D1487" i="29" s="1"/>
  <c r="J1486" i="29"/>
  <c r="K1486" i="29" s="1"/>
  <c r="D1486" i="29" s="1"/>
  <c r="J1485" i="29"/>
  <c r="K1485" i="29" s="1"/>
  <c r="D1485" i="29" s="1"/>
  <c r="J1484" i="29"/>
  <c r="K1484" i="29" s="1"/>
  <c r="D1484" i="29" s="1"/>
  <c r="J1483" i="29"/>
  <c r="K1483" i="29" s="1"/>
  <c r="D1483" i="29" s="1"/>
  <c r="J1482" i="29"/>
  <c r="K1482" i="29" s="1"/>
  <c r="D1482" i="29" s="1"/>
  <c r="J1481" i="29"/>
  <c r="K1481" i="29" s="1"/>
  <c r="D1481" i="29" s="1"/>
  <c r="J1480" i="29"/>
  <c r="K1480" i="29" s="1"/>
  <c r="D1480" i="29" s="1"/>
  <c r="J1479" i="29"/>
  <c r="K1479" i="29" s="1"/>
  <c r="D1479" i="29" s="1"/>
  <c r="J1478" i="29"/>
  <c r="K1478" i="29" s="1"/>
  <c r="D1478" i="29" s="1"/>
  <c r="J1477" i="29"/>
  <c r="K1477" i="29" s="1"/>
  <c r="D1477" i="29" s="1"/>
  <c r="J1476" i="29"/>
  <c r="K1476" i="29" s="1"/>
  <c r="D1476" i="29" s="1"/>
  <c r="J1475" i="29"/>
  <c r="K1475" i="29" s="1"/>
  <c r="D1475" i="29" s="1"/>
  <c r="J1474" i="29"/>
  <c r="K1474" i="29" s="1"/>
  <c r="D1474" i="29" s="1"/>
  <c r="J1473" i="29"/>
  <c r="K1473" i="29" s="1"/>
  <c r="D1473" i="29" s="1"/>
  <c r="J1472" i="29"/>
  <c r="K1472" i="29" s="1"/>
  <c r="D1472" i="29" s="1"/>
  <c r="J1471" i="29"/>
  <c r="K1471" i="29" s="1"/>
  <c r="D1471" i="29" s="1"/>
  <c r="J1470" i="29"/>
  <c r="K1470" i="29" s="1"/>
  <c r="D1470" i="29" s="1"/>
  <c r="J1469" i="29"/>
  <c r="K1469" i="29" s="1"/>
  <c r="D1469" i="29" s="1"/>
  <c r="J1468" i="29"/>
  <c r="K1468" i="29" s="1"/>
  <c r="D1468" i="29" s="1"/>
  <c r="J1467" i="29"/>
  <c r="K1467" i="29" s="1"/>
  <c r="D1467" i="29" s="1"/>
  <c r="J1466" i="29"/>
  <c r="K1466" i="29" s="1"/>
  <c r="D1466" i="29" s="1"/>
  <c r="J1465" i="29"/>
  <c r="K1465" i="29" s="1"/>
  <c r="D1465" i="29" s="1"/>
  <c r="J1464" i="29"/>
  <c r="K1464" i="29" s="1"/>
  <c r="D1464" i="29" s="1"/>
  <c r="J1463" i="29"/>
  <c r="K1463" i="29" s="1"/>
  <c r="D1463" i="29" s="1"/>
  <c r="J1462" i="29"/>
  <c r="K1462" i="29" s="1"/>
  <c r="D1462" i="29" s="1"/>
  <c r="J1461" i="29"/>
  <c r="K1461" i="29" s="1"/>
  <c r="D1461" i="29" s="1"/>
  <c r="J1460" i="29"/>
  <c r="K1460" i="29" s="1"/>
  <c r="D1460" i="29" s="1"/>
  <c r="J1459" i="29"/>
  <c r="K1459" i="29" s="1"/>
  <c r="D1459" i="29" s="1"/>
  <c r="J1458" i="29"/>
  <c r="K1458" i="29" s="1"/>
  <c r="D1458" i="29" s="1"/>
  <c r="J1457" i="29"/>
  <c r="K1457" i="29" s="1"/>
  <c r="D1457" i="29" s="1"/>
  <c r="J1456" i="29"/>
  <c r="K1456" i="29" s="1"/>
  <c r="D1456" i="29" s="1"/>
  <c r="J1455" i="29"/>
  <c r="K1455" i="29" s="1"/>
  <c r="D1455" i="29" s="1"/>
  <c r="J1454" i="29"/>
  <c r="K1454" i="29" s="1"/>
  <c r="D1454" i="29" s="1"/>
  <c r="J1453" i="29"/>
  <c r="K1453" i="29" s="1"/>
  <c r="D1453" i="29" s="1"/>
  <c r="J1452" i="29"/>
  <c r="K1452" i="29" s="1"/>
  <c r="D1452" i="29" s="1"/>
  <c r="J1451" i="29"/>
  <c r="K1451" i="29" s="1"/>
  <c r="D1451" i="29" s="1"/>
  <c r="J1450" i="29"/>
  <c r="K1450" i="29" s="1"/>
  <c r="D1450" i="29" s="1"/>
  <c r="J1449" i="29"/>
  <c r="K1449" i="29" s="1"/>
  <c r="D1449" i="29" s="1"/>
  <c r="J1448" i="29"/>
  <c r="K1448" i="29" s="1"/>
  <c r="D1448" i="29" s="1"/>
  <c r="J1447" i="29"/>
  <c r="K1447" i="29" s="1"/>
  <c r="D1447" i="29" s="1"/>
  <c r="J1446" i="29"/>
  <c r="K1446" i="29" s="1"/>
  <c r="D1446" i="29" s="1"/>
  <c r="J1445" i="29"/>
  <c r="K1445" i="29" s="1"/>
  <c r="D1445" i="29" s="1"/>
  <c r="J1444" i="29"/>
  <c r="K1444" i="29" s="1"/>
  <c r="D1444" i="29" s="1"/>
  <c r="J1443" i="29"/>
  <c r="K1443" i="29" s="1"/>
  <c r="D1443" i="29" s="1"/>
  <c r="J1442" i="29"/>
  <c r="K1442" i="29" s="1"/>
  <c r="D1442" i="29" s="1"/>
  <c r="J1441" i="29"/>
  <c r="K1441" i="29" s="1"/>
  <c r="D1441" i="29" s="1"/>
  <c r="J1440" i="29"/>
  <c r="K1440" i="29" s="1"/>
  <c r="D1440" i="29" s="1"/>
  <c r="J1439" i="29"/>
  <c r="K1439" i="29" s="1"/>
  <c r="D1439" i="29" s="1"/>
  <c r="J1438" i="29"/>
  <c r="K1438" i="29" s="1"/>
  <c r="D1438" i="29" s="1"/>
  <c r="J1437" i="29"/>
  <c r="K1437" i="29" s="1"/>
  <c r="D1437" i="29" s="1"/>
  <c r="J1436" i="29"/>
  <c r="K1436" i="29" s="1"/>
  <c r="D1436" i="29" s="1"/>
  <c r="J1435" i="29"/>
  <c r="K1435" i="29" s="1"/>
  <c r="D1435" i="29" s="1"/>
  <c r="J1434" i="29"/>
  <c r="K1434" i="29" s="1"/>
  <c r="D1434" i="29" s="1"/>
  <c r="J1433" i="29"/>
  <c r="K1433" i="29" s="1"/>
  <c r="D1433" i="29" s="1"/>
  <c r="J1432" i="29"/>
  <c r="K1432" i="29" s="1"/>
  <c r="D1432" i="29" s="1"/>
  <c r="J1431" i="29"/>
  <c r="K1431" i="29" s="1"/>
  <c r="D1431" i="29" s="1"/>
  <c r="J1430" i="29"/>
  <c r="K1430" i="29" s="1"/>
  <c r="D1430" i="29" s="1"/>
  <c r="J1429" i="29"/>
  <c r="K1429" i="29" s="1"/>
  <c r="D1429" i="29" s="1"/>
  <c r="J1428" i="29"/>
  <c r="K1428" i="29" s="1"/>
  <c r="D1428" i="29" s="1"/>
  <c r="J1427" i="29"/>
  <c r="K1427" i="29" s="1"/>
  <c r="D1427" i="29" s="1"/>
  <c r="J1426" i="29"/>
  <c r="K1426" i="29" s="1"/>
  <c r="D1426" i="29" s="1"/>
  <c r="J1425" i="29"/>
  <c r="K1425" i="29" s="1"/>
  <c r="D1425" i="29" s="1"/>
  <c r="J1424" i="29"/>
  <c r="K1424" i="29" s="1"/>
  <c r="D1424" i="29" s="1"/>
  <c r="J1423" i="29"/>
  <c r="K1423" i="29" s="1"/>
  <c r="D1423" i="29" s="1"/>
  <c r="J1422" i="29"/>
  <c r="K1422" i="29" s="1"/>
  <c r="D1422" i="29" s="1"/>
  <c r="J1421" i="29"/>
  <c r="K1421" i="29" s="1"/>
  <c r="D1421" i="29" s="1"/>
  <c r="J1420" i="29"/>
  <c r="K1420" i="29" s="1"/>
  <c r="D1420" i="29" s="1"/>
  <c r="J1419" i="29"/>
  <c r="K1419" i="29" s="1"/>
  <c r="D1419" i="29" s="1"/>
  <c r="J1418" i="29"/>
  <c r="K1418" i="29" s="1"/>
  <c r="D1418" i="29" s="1"/>
  <c r="J1417" i="29"/>
  <c r="K1417" i="29" s="1"/>
  <c r="D1417" i="29" s="1"/>
  <c r="J1416" i="29"/>
  <c r="K1416" i="29" s="1"/>
  <c r="D1416" i="29" s="1"/>
  <c r="J1415" i="29"/>
  <c r="K1415" i="29" s="1"/>
  <c r="D1415" i="29" s="1"/>
  <c r="J1414" i="29"/>
  <c r="K1414" i="29" s="1"/>
  <c r="D1414" i="29" s="1"/>
  <c r="J1413" i="29"/>
  <c r="K1413" i="29" s="1"/>
  <c r="D1413" i="29" s="1"/>
  <c r="J1412" i="29"/>
  <c r="K1412" i="29" s="1"/>
  <c r="D1412" i="29" s="1"/>
  <c r="J1411" i="29"/>
  <c r="K1411" i="29" s="1"/>
  <c r="D1411" i="29" s="1"/>
  <c r="J1410" i="29"/>
  <c r="K1410" i="29" s="1"/>
  <c r="D1410" i="29" s="1"/>
  <c r="J1409" i="29"/>
  <c r="K1409" i="29" s="1"/>
  <c r="D1409" i="29" s="1"/>
  <c r="J1408" i="29"/>
  <c r="K1408" i="29" s="1"/>
  <c r="D1408" i="29" s="1"/>
  <c r="J1407" i="29"/>
  <c r="K1407" i="29" s="1"/>
  <c r="D1407" i="29" s="1"/>
  <c r="J1406" i="29"/>
  <c r="K1406" i="29" s="1"/>
  <c r="D1406" i="29" s="1"/>
  <c r="J1405" i="29"/>
  <c r="K1405" i="29" s="1"/>
  <c r="D1405" i="29" s="1"/>
  <c r="J1404" i="29"/>
  <c r="K1404" i="29" s="1"/>
  <c r="D1404" i="29" s="1"/>
  <c r="J1403" i="29"/>
  <c r="K1403" i="29" s="1"/>
  <c r="D1403" i="29" s="1"/>
  <c r="J1402" i="29"/>
  <c r="K1402" i="29" s="1"/>
  <c r="D1402" i="29" s="1"/>
  <c r="J1401" i="29"/>
  <c r="K1401" i="29" s="1"/>
  <c r="D1401" i="29" s="1"/>
  <c r="J1400" i="29"/>
  <c r="K1400" i="29" s="1"/>
  <c r="D1400" i="29" s="1"/>
  <c r="J1399" i="29"/>
  <c r="K1399" i="29" s="1"/>
  <c r="D1399" i="29" s="1"/>
  <c r="J1398" i="29"/>
  <c r="K1398" i="29" s="1"/>
  <c r="D1398" i="29" s="1"/>
  <c r="J1397" i="29"/>
  <c r="K1397" i="29" s="1"/>
  <c r="D1397" i="29" s="1"/>
  <c r="J1396" i="29"/>
  <c r="K1396" i="29" s="1"/>
  <c r="D1396" i="29" s="1"/>
  <c r="J1395" i="29"/>
  <c r="K1395" i="29" s="1"/>
  <c r="D1395" i="29" s="1"/>
  <c r="J1394" i="29"/>
  <c r="K1394" i="29" s="1"/>
  <c r="D1394" i="29" s="1"/>
  <c r="J1393" i="29"/>
  <c r="K1393" i="29" s="1"/>
  <c r="D1393" i="29" s="1"/>
  <c r="J1392" i="29"/>
  <c r="K1392" i="29" s="1"/>
  <c r="D1392" i="29" s="1"/>
  <c r="J1391" i="29"/>
  <c r="K1391" i="29" s="1"/>
  <c r="D1391" i="29" s="1"/>
  <c r="J1390" i="29"/>
  <c r="K1390" i="29" s="1"/>
  <c r="D1390" i="29" s="1"/>
  <c r="J1389" i="29"/>
  <c r="K1389" i="29" s="1"/>
  <c r="D1389" i="29" s="1"/>
  <c r="J1388" i="29"/>
  <c r="K1388" i="29" s="1"/>
  <c r="D1388" i="29" s="1"/>
  <c r="J1387" i="29"/>
  <c r="K1387" i="29" s="1"/>
  <c r="D1387" i="29" s="1"/>
  <c r="J1386" i="29"/>
  <c r="K1386" i="29" s="1"/>
  <c r="D1386" i="29" s="1"/>
  <c r="J1385" i="29"/>
  <c r="K1385" i="29" s="1"/>
  <c r="D1385" i="29" s="1"/>
  <c r="J1384" i="29"/>
  <c r="K1384" i="29" s="1"/>
  <c r="D1384" i="29" s="1"/>
  <c r="J1383" i="29"/>
  <c r="K1383" i="29" s="1"/>
  <c r="D1383" i="29" s="1"/>
  <c r="J1382" i="29"/>
  <c r="K1382" i="29" s="1"/>
  <c r="D1382" i="29" s="1"/>
  <c r="J1381" i="29"/>
  <c r="K1381" i="29" s="1"/>
  <c r="D1381" i="29" s="1"/>
  <c r="J1380" i="29"/>
  <c r="K1380" i="29" s="1"/>
  <c r="D1380" i="29" s="1"/>
  <c r="J1379" i="29"/>
  <c r="K1379" i="29" s="1"/>
  <c r="D1379" i="29" s="1"/>
  <c r="J1378" i="29"/>
  <c r="K1378" i="29" s="1"/>
  <c r="D1378" i="29" s="1"/>
  <c r="J1377" i="29"/>
  <c r="K1377" i="29" s="1"/>
  <c r="D1377" i="29" s="1"/>
  <c r="J1376" i="29"/>
  <c r="K1376" i="29" s="1"/>
  <c r="D1376" i="29" s="1"/>
  <c r="J1375" i="29"/>
  <c r="K1375" i="29" s="1"/>
  <c r="D1375" i="29" s="1"/>
  <c r="J1374" i="29"/>
  <c r="K1374" i="29" s="1"/>
  <c r="D1374" i="29" s="1"/>
  <c r="J1373" i="29"/>
  <c r="K1373" i="29" s="1"/>
  <c r="D1373" i="29" s="1"/>
  <c r="J1372" i="29"/>
  <c r="K1372" i="29" s="1"/>
  <c r="D1372" i="29" s="1"/>
  <c r="J1371" i="29"/>
  <c r="K1371" i="29" s="1"/>
  <c r="D1371" i="29" s="1"/>
  <c r="J1370" i="29"/>
  <c r="K1370" i="29" s="1"/>
  <c r="D1370" i="29" s="1"/>
  <c r="J1369" i="29"/>
  <c r="K1369" i="29" s="1"/>
  <c r="D1369" i="29" s="1"/>
  <c r="J1368" i="29"/>
  <c r="K1368" i="29" s="1"/>
  <c r="D1368" i="29" s="1"/>
  <c r="J1367" i="29"/>
  <c r="K1367" i="29" s="1"/>
  <c r="D1367" i="29" s="1"/>
  <c r="J1366" i="29"/>
  <c r="K1366" i="29" s="1"/>
  <c r="D1366" i="29" s="1"/>
  <c r="J1365" i="29"/>
  <c r="K1365" i="29" s="1"/>
  <c r="D1365" i="29" s="1"/>
  <c r="J1364" i="29"/>
  <c r="K1364" i="29" s="1"/>
  <c r="D1364" i="29" s="1"/>
  <c r="J1363" i="29"/>
  <c r="K1363" i="29" s="1"/>
  <c r="D1363" i="29" s="1"/>
  <c r="J1362" i="29"/>
  <c r="K1362" i="29" s="1"/>
  <c r="D1362" i="29" s="1"/>
  <c r="J1361" i="29"/>
  <c r="K1361" i="29" s="1"/>
  <c r="D1361" i="29" s="1"/>
  <c r="J1360" i="29"/>
  <c r="K1360" i="29" s="1"/>
  <c r="D1360" i="29" s="1"/>
  <c r="J1359" i="29"/>
  <c r="K1359" i="29" s="1"/>
  <c r="D1359" i="29" s="1"/>
  <c r="J1358" i="29"/>
  <c r="K1358" i="29" s="1"/>
  <c r="D1358" i="29" s="1"/>
  <c r="J1357" i="29"/>
  <c r="K1357" i="29" s="1"/>
  <c r="D1357" i="29" s="1"/>
  <c r="J1356" i="29"/>
  <c r="K1356" i="29" s="1"/>
  <c r="D1356" i="29" s="1"/>
  <c r="J1355" i="29"/>
  <c r="K1355" i="29" s="1"/>
  <c r="D1355" i="29" s="1"/>
  <c r="J1354" i="29"/>
  <c r="K1354" i="29" s="1"/>
  <c r="D1354" i="29" s="1"/>
  <c r="J1353" i="29"/>
  <c r="K1353" i="29" s="1"/>
  <c r="D1353" i="29" s="1"/>
  <c r="J1352" i="29"/>
  <c r="K1352" i="29" s="1"/>
  <c r="D1352" i="29" s="1"/>
  <c r="J1351" i="29"/>
  <c r="K1351" i="29" s="1"/>
  <c r="D1351" i="29" s="1"/>
  <c r="J1350" i="29"/>
  <c r="K1350" i="29" s="1"/>
  <c r="D1350" i="29" s="1"/>
  <c r="J1349" i="29"/>
  <c r="K1349" i="29" s="1"/>
  <c r="D1349" i="29" s="1"/>
  <c r="J1348" i="29"/>
  <c r="K1348" i="29" s="1"/>
  <c r="D1348" i="29" s="1"/>
  <c r="J1347" i="29"/>
  <c r="K1347" i="29" s="1"/>
  <c r="D1347" i="29" s="1"/>
  <c r="J1346" i="29"/>
  <c r="K1346" i="29" s="1"/>
  <c r="D1346" i="29" s="1"/>
  <c r="J1345" i="29"/>
  <c r="K1345" i="29" s="1"/>
  <c r="D1345" i="29" s="1"/>
  <c r="J1344" i="29"/>
  <c r="K1344" i="29" s="1"/>
  <c r="D1344" i="29" s="1"/>
  <c r="J1343" i="29"/>
  <c r="K1343" i="29" s="1"/>
  <c r="D1343" i="29" s="1"/>
  <c r="J1342" i="29"/>
  <c r="K1342" i="29" s="1"/>
  <c r="D1342" i="29" s="1"/>
  <c r="J1341" i="29"/>
  <c r="K1341" i="29" s="1"/>
  <c r="D1341" i="29" s="1"/>
  <c r="J1340" i="29"/>
  <c r="K1340" i="29" s="1"/>
  <c r="D1340" i="29" s="1"/>
  <c r="J1339" i="29"/>
  <c r="K1339" i="29" s="1"/>
  <c r="D1339" i="29" s="1"/>
  <c r="J1338" i="29"/>
  <c r="K1338" i="29" s="1"/>
  <c r="D1338" i="29" s="1"/>
  <c r="J1337" i="29"/>
  <c r="K1337" i="29" s="1"/>
  <c r="D1337" i="29" s="1"/>
  <c r="J1336" i="29"/>
  <c r="K1336" i="29" s="1"/>
  <c r="D1336" i="29" s="1"/>
  <c r="J1335" i="29"/>
  <c r="K1335" i="29" s="1"/>
  <c r="D1335" i="29" s="1"/>
  <c r="J1334" i="29"/>
  <c r="K1334" i="29" s="1"/>
  <c r="D1334" i="29" s="1"/>
  <c r="J1333" i="29"/>
  <c r="K1333" i="29" s="1"/>
  <c r="D1333" i="29" s="1"/>
  <c r="J1332" i="29"/>
  <c r="K1332" i="29" s="1"/>
  <c r="D1332" i="29" s="1"/>
  <c r="J1331" i="29"/>
  <c r="K1331" i="29" s="1"/>
  <c r="D1331" i="29" s="1"/>
  <c r="J1330" i="29"/>
  <c r="K1330" i="29" s="1"/>
  <c r="D1330" i="29" s="1"/>
  <c r="J1329" i="29"/>
  <c r="K1329" i="29" s="1"/>
  <c r="D1329" i="29" s="1"/>
  <c r="J1328" i="29"/>
  <c r="K1328" i="29" s="1"/>
  <c r="D1328" i="29" s="1"/>
  <c r="J1327" i="29"/>
  <c r="K1327" i="29" s="1"/>
  <c r="D1327" i="29" s="1"/>
  <c r="J1326" i="29"/>
  <c r="K1326" i="29" s="1"/>
  <c r="D1326" i="29" s="1"/>
  <c r="J1325" i="29"/>
  <c r="K1325" i="29" s="1"/>
  <c r="D1325" i="29" s="1"/>
  <c r="J1324" i="29"/>
  <c r="K1324" i="29" s="1"/>
  <c r="D1324" i="29" s="1"/>
  <c r="J1323" i="29"/>
  <c r="K1323" i="29" s="1"/>
  <c r="D1323" i="29" s="1"/>
  <c r="J1322" i="29"/>
  <c r="K1322" i="29" s="1"/>
  <c r="D1322" i="29" s="1"/>
  <c r="J1321" i="29"/>
  <c r="K1321" i="29" s="1"/>
  <c r="D1321" i="29" s="1"/>
  <c r="J1320" i="29"/>
  <c r="K1320" i="29" s="1"/>
  <c r="D1320" i="29" s="1"/>
  <c r="J1319" i="29"/>
  <c r="K1319" i="29" s="1"/>
  <c r="D1319" i="29" s="1"/>
  <c r="J1318" i="29"/>
  <c r="K1318" i="29" s="1"/>
  <c r="D1318" i="29" s="1"/>
  <c r="J1317" i="29"/>
  <c r="K1317" i="29" s="1"/>
  <c r="D1317" i="29" s="1"/>
  <c r="J1316" i="29"/>
  <c r="K1316" i="29" s="1"/>
  <c r="D1316" i="29" s="1"/>
  <c r="J1315" i="29"/>
  <c r="K1315" i="29" s="1"/>
  <c r="D1315" i="29" s="1"/>
  <c r="J1314" i="29"/>
  <c r="K1314" i="29" s="1"/>
  <c r="D1314" i="29" s="1"/>
  <c r="J1313" i="29"/>
  <c r="K1313" i="29" s="1"/>
  <c r="D1313" i="29" s="1"/>
  <c r="J1312" i="29"/>
  <c r="K1312" i="29" s="1"/>
  <c r="D1312" i="29" s="1"/>
  <c r="J1311" i="29"/>
  <c r="K1311" i="29" s="1"/>
  <c r="D1311" i="29" s="1"/>
  <c r="J1310" i="29"/>
  <c r="K1310" i="29" s="1"/>
  <c r="D1310" i="29" s="1"/>
  <c r="J1309" i="29"/>
  <c r="K1309" i="29" s="1"/>
  <c r="D1309" i="29" s="1"/>
  <c r="J1308" i="29"/>
  <c r="K1308" i="29" s="1"/>
  <c r="D1308" i="29" s="1"/>
  <c r="J1307" i="29"/>
  <c r="K1307" i="29" s="1"/>
  <c r="D1307" i="29" s="1"/>
  <c r="J1306" i="29"/>
  <c r="K1306" i="29" s="1"/>
  <c r="D1306" i="29" s="1"/>
  <c r="J1305" i="29"/>
  <c r="K1305" i="29" s="1"/>
  <c r="D1305" i="29" s="1"/>
  <c r="J1304" i="29"/>
  <c r="K1304" i="29" s="1"/>
  <c r="D1304" i="29" s="1"/>
  <c r="J1303" i="29"/>
  <c r="K1303" i="29" s="1"/>
  <c r="D1303" i="29" s="1"/>
  <c r="J1302" i="29"/>
  <c r="K1302" i="29" s="1"/>
  <c r="D1302" i="29" s="1"/>
  <c r="J1301" i="29"/>
  <c r="K1301" i="29" s="1"/>
  <c r="D1301" i="29" s="1"/>
  <c r="J1300" i="29"/>
  <c r="K1300" i="29" s="1"/>
  <c r="D1300" i="29" s="1"/>
  <c r="J1299" i="29"/>
  <c r="K1299" i="29" s="1"/>
  <c r="D1299" i="29" s="1"/>
  <c r="J1298" i="29"/>
  <c r="K1298" i="29" s="1"/>
  <c r="D1298" i="29" s="1"/>
  <c r="J1297" i="29"/>
  <c r="K1297" i="29" s="1"/>
  <c r="D1297" i="29" s="1"/>
  <c r="J1296" i="29"/>
  <c r="K1296" i="29" s="1"/>
  <c r="D1296" i="29" s="1"/>
  <c r="J1295" i="29"/>
  <c r="K1295" i="29" s="1"/>
  <c r="D1295" i="29" s="1"/>
  <c r="J1294" i="29"/>
  <c r="K1294" i="29" s="1"/>
  <c r="D1294" i="29" s="1"/>
  <c r="J1293" i="29"/>
  <c r="K1293" i="29" s="1"/>
  <c r="D1293" i="29" s="1"/>
  <c r="J1292" i="29"/>
  <c r="K1292" i="29" s="1"/>
  <c r="D1292" i="29" s="1"/>
  <c r="J1291" i="29"/>
  <c r="K1291" i="29" s="1"/>
  <c r="D1291" i="29" s="1"/>
  <c r="J1290" i="29"/>
  <c r="K1290" i="29" s="1"/>
  <c r="D1290" i="29" s="1"/>
  <c r="J1289" i="29"/>
  <c r="K1289" i="29" s="1"/>
  <c r="D1289" i="29" s="1"/>
  <c r="J1288" i="29"/>
  <c r="K1288" i="29" s="1"/>
  <c r="D1288" i="29" s="1"/>
  <c r="J1287" i="29"/>
  <c r="K1287" i="29" s="1"/>
  <c r="D1287" i="29" s="1"/>
  <c r="J1286" i="29"/>
  <c r="K1286" i="29" s="1"/>
  <c r="D1286" i="29" s="1"/>
  <c r="J1285" i="29"/>
  <c r="K1285" i="29" s="1"/>
  <c r="D1285" i="29" s="1"/>
  <c r="J1284" i="29"/>
  <c r="K1284" i="29" s="1"/>
  <c r="D1284" i="29" s="1"/>
  <c r="J1283" i="29"/>
  <c r="K1283" i="29" s="1"/>
  <c r="D1283" i="29" s="1"/>
  <c r="J1282" i="29"/>
  <c r="K1282" i="29" s="1"/>
  <c r="D1282" i="29" s="1"/>
  <c r="J1281" i="29"/>
  <c r="K1281" i="29" s="1"/>
  <c r="D1281" i="29" s="1"/>
  <c r="J1280" i="29"/>
  <c r="K1280" i="29" s="1"/>
  <c r="D1280" i="29" s="1"/>
  <c r="J1279" i="29"/>
  <c r="K1279" i="29" s="1"/>
  <c r="D1279" i="29" s="1"/>
  <c r="J1278" i="29"/>
  <c r="K1278" i="29" s="1"/>
  <c r="D1278" i="29" s="1"/>
  <c r="J1277" i="29"/>
  <c r="K1277" i="29" s="1"/>
  <c r="D1277" i="29" s="1"/>
  <c r="J1276" i="29"/>
  <c r="K1276" i="29" s="1"/>
  <c r="D1276" i="29" s="1"/>
  <c r="J1275" i="29"/>
  <c r="K1275" i="29" s="1"/>
  <c r="D1275" i="29" s="1"/>
  <c r="J1274" i="29"/>
  <c r="K1274" i="29" s="1"/>
  <c r="D1274" i="29" s="1"/>
  <c r="J1273" i="29"/>
  <c r="K1273" i="29" s="1"/>
  <c r="D1273" i="29" s="1"/>
  <c r="J1272" i="29"/>
  <c r="K1272" i="29" s="1"/>
  <c r="D1272" i="29" s="1"/>
  <c r="J1271" i="29"/>
  <c r="K1271" i="29" s="1"/>
  <c r="D1271" i="29" s="1"/>
  <c r="J1270" i="29"/>
  <c r="K1270" i="29" s="1"/>
  <c r="D1270" i="29" s="1"/>
  <c r="J1269" i="29"/>
  <c r="K1269" i="29" s="1"/>
  <c r="D1269" i="29" s="1"/>
  <c r="J1268" i="29"/>
  <c r="K1268" i="29" s="1"/>
  <c r="D1268" i="29" s="1"/>
  <c r="J1267" i="29"/>
  <c r="K1267" i="29" s="1"/>
  <c r="D1267" i="29" s="1"/>
  <c r="J1266" i="29"/>
  <c r="K1266" i="29" s="1"/>
  <c r="D1266" i="29" s="1"/>
  <c r="J1265" i="29"/>
  <c r="K1265" i="29" s="1"/>
  <c r="D1265" i="29" s="1"/>
  <c r="J1264" i="29"/>
  <c r="K1264" i="29" s="1"/>
  <c r="D1264" i="29" s="1"/>
  <c r="J1263" i="29"/>
  <c r="K1263" i="29" s="1"/>
  <c r="D1263" i="29" s="1"/>
  <c r="J1262" i="29"/>
  <c r="K1262" i="29" s="1"/>
  <c r="D1262" i="29" s="1"/>
  <c r="J1261" i="29"/>
  <c r="K1261" i="29" s="1"/>
  <c r="D1261" i="29" s="1"/>
  <c r="J1260" i="29"/>
  <c r="K1260" i="29" s="1"/>
  <c r="D1260" i="29" s="1"/>
  <c r="J1259" i="29"/>
  <c r="K1259" i="29" s="1"/>
  <c r="D1259" i="29" s="1"/>
  <c r="J1258" i="29"/>
  <c r="K1258" i="29" s="1"/>
  <c r="D1258" i="29" s="1"/>
  <c r="J1257" i="29"/>
  <c r="K1257" i="29" s="1"/>
  <c r="D1257" i="29" s="1"/>
  <c r="J1256" i="29"/>
  <c r="K1256" i="29" s="1"/>
  <c r="D1256" i="29" s="1"/>
  <c r="J1255" i="29"/>
  <c r="K1255" i="29" s="1"/>
  <c r="D1255" i="29" s="1"/>
  <c r="J1254" i="29"/>
  <c r="K1254" i="29" s="1"/>
  <c r="D1254" i="29" s="1"/>
  <c r="J1253" i="29"/>
  <c r="K1253" i="29" s="1"/>
  <c r="D1253" i="29" s="1"/>
  <c r="J1252" i="29"/>
  <c r="K1252" i="29" s="1"/>
  <c r="D1252" i="29" s="1"/>
  <c r="J1251" i="29"/>
  <c r="K1251" i="29" s="1"/>
  <c r="D1251" i="29" s="1"/>
  <c r="J1250" i="29"/>
  <c r="K1250" i="29" s="1"/>
  <c r="D1250" i="29" s="1"/>
  <c r="J1249" i="29"/>
  <c r="K1249" i="29" s="1"/>
  <c r="D1249" i="29" s="1"/>
  <c r="J1248" i="29"/>
  <c r="K1248" i="29" s="1"/>
  <c r="D1248" i="29" s="1"/>
  <c r="J1247" i="29"/>
  <c r="K1247" i="29" s="1"/>
  <c r="D1247" i="29" s="1"/>
  <c r="J1246" i="29"/>
  <c r="K1246" i="29" s="1"/>
  <c r="D1246" i="29" s="1"/>
  <c r="J1245" i="29"/>
  <c r="K1245" i="29" s="1"/>
  <c r="D1245" i="29" s="1"/>
  <c r="J1244" i="29"/>
  <c r="K1244" i="29" s="1"/>
  <c r="D1244" i="29" s="1"/>
  <c r="J1243" i="29"/>
  <c r="K1243" i="29" s="1"/>
  <c r="D1243" i="29" s="1"/>
  <c r="J1242" i="29"/>
  <c r="K1242" i="29" s="1"/>
  <c r="D1242" i="29" s="1"/>
  <c r="J1241" i="29"/>
  <c r="K1241" i="29" s="1"/>
  <c r="D1241" i="29" s="1"/>
  <c r="J1240" i="29"/>
  <c r="K1240" i="29" s="1"/>
  <c r="D1240" i="29" s="1"/>
  <c r="J1239" i="29"/>
  <c r="K1239" i="29" s="1"/>
  <c r="D1239" i="29" s="1"/>
  <c r="J1238" i="29"/>
  <c r="K1238" i="29" s="1"/>
  <c r="D1238" i="29" s="1"/>
  <c r="J1237" i="29"/>
  <c r="K1237" i="29" s="1"/>
  <c r="D1237" i="29" s="1"/>
  <c r="J1236" i="29"/>
  <c r="K1236" i="29" s="1"/>
  <c r="D1236" i="29" s="1"/>
  <c r="J1235" i="29"/>
  <c r="K1235" i="29" s="1"/>
  <c r="D1235" i="29" s="1"/>
  <c r="J1234" i="29"/>
  <c r="K1234" i="29" s="1"/>
  <c r="D1234" i="29" s="1"/>
  <c r="J1233" i="29"/>
  <c r="K1233" i="29" s="1"/>
  <c r="D1233" i="29" s="1"/>
  <c r="J1232" i="29"/>
  <c r="K1232" i="29" s="1"/>
  <c r="D1232" i="29" s="1"/>
  <c r="J1231" i="29"/>
  <c r="K1231" i="29" s="1"/>
  <c r="D1231" i="29" s="1"/>
  <c r="J1230" i="29"/>
  <c r="K1230" i="29" s="1"/>
  <c r="D1230" i="29" s="1"/>
  <c r="J1229" i="29"/>
  <c r="K1229" i="29" s="1"/>
  <c r="D1229" i="29" s="1"/>
  <c r="J1228" i="29"/>
  <c r="K1228" i="29" s="1"/>
  <c r="D1228" i="29" s="1"/>
  <c r="J1227" i="29"/>
  <c r="K1227" i="29" s="1"/>
  <c r="D1227" i="29" s="1"/>
  <c r="J1226" i="29"/>
  <c r="K1226" i="29" s="1"/>
  <c r="D1226" i="29" s="1"/>
  <c r="J1225" i="29"/>
  <c r="K1225" i="29" s="1"/>
  <c r="D1225" i="29" s="1"/>
  <c r="J1224" i="29"/>
  <c r="K1224" i="29" s="1"/>
  <c r="D1224" i="29" s="1"/>
  <c r="J1223" i="29"/>
  <c r="K1223" i="29" s="1"/>
  <c r="D1223" i="29" s="1"/>
  <c r="J1222" i="29"/>
  <c r="K1222" i="29" s="1"/>
  <c r="D1222" i="29" s="1"/>
  <c r="J1221" i="29"/>
  <c r="K1221" i="29" s="1"/>
  <c r="D1221" i="29" s="1"/>
  <c r="J1220" i="29"/>
  <c r="K1220" i="29" s="1"/>
  <c r="D1220" i="29" s="1"/>
  <c r="J1219" i="29"/>
  <c r="K1219" i="29" s="1"/>
  <c r="D1219" i="29" s="1"/>
  <c r="J1218" i="29"/>
  <c r="K1218" i="29" s="1"/>
  <c r="D1218" i="29" s="1"/>
  <c r="J1217" i="29"/>
  <c r="K1217" i="29" s="1"/>
  <c r="D1217" i="29" s="1"/>
  <c r="J1216" i="29"/>
  <c r="K1216" i="29" s="1"/>
  <c r="D1216" i="29" s="1"/>
  <c r="J1215" i="29"/>
  <c r="K1215" i="29" s="1"/>
  <c r="D1215" i="29" s="1"/>
  <c r="J1214" i="29"/>
  <c r="K1214" i="29" s="1"/>
  <c r="D1214" i="29" s="1"/>
  <c r="J1213" i="29"/>
  <c r="K1213" i="29" s="1"/>
  <c r="D1213" i="29" s="1"/>
  <c r="J1212" i="29"/>
  <c r="K1212" i="29" s="1"/>
  <c r="D1212" i="29" s="1"/>
  <c r="J1211" i="29"/>
  <c r="K1211" i="29" s="1"/>
  <c r="D1211" i="29" s="1"/>
  <c r="J1210" i="29"/>
  <c r="K1210" i="29" s="1"/>
  <c r="D1210" i="29" s="1"/>
  <c r="J1209" i="29"/>
  <c r="K1209" i="29" s="1"/>
  <c r="D1209" i="29" s="1"/>
  <c r="J1208" i="29"/>
  <c r="K1208" i="29" s="1"/>
  <c r="D1208" i="29" s="1"/>
  <c r="J1207" i="29"/>
  <c r="K1207" i="29" s="1"/>
  <c r="D1207" i="29" s="1"/>
  <c r="J1206" i="29"/>
  <c r="K1206" i="29" s="1"/>
  <c r="D1206" i="29" s="1"/>
  <c r="J1205" i="29"/>
  <c r="K1205" i="29" s="1"/>
  <c r="D1205" i="29" s="1"/>
  <c r="J1204" i="29"/>
  <c r="K1204" i="29" s="1"/>
  <c r="D1204" i="29" s="1"/>
  <c r="J1203" i="29"/>
  <c r="K1203" i="29" s="1"/>
  <c r="D1203" i="29" s="1"/>
  <c r="J1202" i="29"/>
  <c r="K1202" i="29" s="1"/>
  <c r="D1202" i="29" s="1"/>
  <c r="J1201" i="29"/>
  <c r="K1201" i="29" s="1"/>
  <c r="D1201" i="29" s="1"/>
  <c r="J1200" i="29"/>
  <c r="K1200" i="29" s="1"/>
  <c r="D1200" i="29" s="1"/>
  <c r="J1199" i="29"/>
  <c r="K1199" i="29" s="1"/>
  <c r="D1199" i="29" s="1"/>
  <c r="J1198" i="29"/>
  <c r="K1198" i="29" s="1"/>
  <c r="D1198" i="29" s="1"/>
  <c r="J1197" i="29"/>
  <c r="K1197" i="29" s="1"/>
  <c r="D1197" i="29" s="1"/>
  <c r="J1196" i="29"/>
  <c r="K1196" i="29" s="1"/>
  <c r="D1196" i="29" s="1"/>
  <c r="J1195" i="29"/>
  <c r="K1195" i="29" s="1"/>
  <c r="D1195" i="29" s="1"/>
  <c r="J1194" i="29"/>
  <c r="K1194" i="29" s="1"/>
  <c r="D1194" i="29" s="1"/>
  <c r="J1193" i="29"/>
  <c r="K1193" i="29" s="1"/>
  <c r="D1193" i="29" s="1"/>
  <c r="J1192" i="29"/>
  <c r="K1192" i="29" s="1"/>
  <c r="D1192" i="29" s="1"/>
  <c r="J1191" i="29"/>
  <c r="K1191" i="29" s="1"/>
  <c r="D1191" i="29" s="1"/>
  <c r="J1190" i="29"/>
  <c r="K1190" i="29" s="1"/>
  <c r="D1190" i="29" s="1"/>
  <c r="J1189" i="29"/>
  <c r="K1189" i="29" s="1"/>
  <c r="D1189" i="29" s="1"/>
  <c r="J1188" i="29"/>
  <c r="K1188" i="29" s="1"/>
  <c r="D1188" i="29" s="1"/>
  <c r="J1187" i="29"/>
  <c r="K1187" i="29" s="1"/>
  <c r="D1187" i="29" s="1"/>
  <c r="J1186" i="29"/>
  <c r="K1186" i="29" s="1"/>
  <c r="D1186" i="29" s="1"/>
  <c r="J1185" i="29"/>
  <c r="K1185" i="29" s="1"/>
  <c r="D1185" i="29" s="1"/>
  <c r="J1184" i="29"/>
  <c r="K1184" i="29" s="1"/>
  <c r="D1184" i="29" s="1"/>
  <c r="J1183" i="29"/>
  <c r="K1183" i="29" s="1"/>
  <c r="D1183" i="29" s="1"/>
  <c r="J1182" i="29"/>
  <c r="K1182" i="29" s="1"/>
  <c r="D1182" i="29" s="1"/>
  <c r="J1181" i="29"/>
  <c r="K1181" i="29" s="1"/>
  <c r="D1181" i="29" s="1"/>
  <c r="J1180" i="29"/>
  <c r="K1180" i="29" s="1"/>
  <c r="D1180" i="29" s="1"/>
  <c r="J1179" i="29"/>
  <c r="K1179" i="29" s="1"/>
  <c r="D1179" i="29" s="1"/>
  <c r="J1178" i="29"/>
  <c r="K1178" i="29" s="1"/>
  <c r="D1178" i="29" s="1"/>
  <c r="J1177" i="29"/>
  <c r="K1177" i="29" s="1"/>
  <c r="D1177" i="29" s="1"/>
  <c r="J1176" i="29"/>
  <c r="K1176" i="29" s="1"/>
  <c r="D1176" i="29" s="1"/>
  <c r="J1175" i="29"/>
  <c r="K1175" i="29" s="1"/>
  <c r="D1175" i="29" s="1"/>
  <c r="J1174" i="29"/>
  <c r="K1174" i="29" s="1"/>
  <c r="D1174" i="29" s="1"/>
  <c r="J1173" i="29"/>
  <c r="K1173" i="29" s="1"/>
  <c r="D1173" i="29" s="1"/>
  <c r="J1172" i="29"/>
  <c r="K1172" i="29" s="1"/>
  <c r="D1172" i="29" s="1"/>
  <c r="J1171" i="29"/>
  <c r="K1171" i="29" s="1"/>
  <c r="D1171" i="29" s="1"/>
  <c r="J1170" i="29"/>
  <c r="K1170" i="29" s="1"/>
  <c r="D1170" i="29" s="1"/>
  <c r="J1169" i="29"/>
  <c r="K1169" i="29" s="1"/>
  <c r="D1169" i="29" s="1"/>
  <c r="J1168" i="29"/>
  <c r="K1168" i="29" s="1"/>
  <c r="D1168" i="29" s="1"/>
  <c r="J1167" i="29"/>
  <c r="K1167" i="29" s="1"/>
  <c r="D1167" i="29" s="1"/>
  <c r="J1166" i="29"/>
  <c r="K1166" i="29" s="1"/>
  <c r="D1166" i="29" s="1"/>
  <c r="J1165" i="29"/>
  <c r="K1165" i="29" s="1"/>
  <c r="D1165" i="29" s="1"/>
  <c r="J1164" i="29"/>
  <c r="K1164" i="29" s="1"/>
  <c r="D1164" i="29" s="1"/>
  <c r="J1163" i="29"/>
  <c r="K1163" i="29" s="1"/>
  <c r="D1163" i="29" s="1"/>
  <c r="J1162" i="29"/>
  <c r="K1162" i="29" s="1"/>
  <c r="D1162" i="29" s="1"/>
  <c r="J1161" i="29"/>
  <c r="K1161" i="29" s="1"/>
  <c r="D1161" i="29" s="1"/>
  <c r="J1160" i="29"/>
  <c r="K1160" i="29" s="1"/>
  <c r="D1160" i="29" s="1"/>
  <c r="J1159" i="29"/>
  <c r="K1159" i="29" s="1"/>
  <c r="D1159" i="29" s="1"/>
  <c r="J1158" i="29"/>
  <c r="K1158" i="29" s="1"/>
  <c r="D1158" i="29" s="1"/>
  <c r="J1157" i="29"/>
  <c r="K1157" i="29" s="1"/>
  <c r="D1157" i="29" s="1"/>
  <c r="J1156" i="29"/>
  <c r="K1156" i="29" s="1"/>
  <c r="D1156" i="29" s="1"/>
  <c r="J1155" i="29"/>
  <c r="K1155" i="29" s="1"/>
  <c r="D1155" i="29" s="1"/>
  <c r="J1154" i="29"/>
  <c r="K1154" i="29" s="1"/>
  <c r="D1154" i="29" s="1"/>
  <c r="J1153" i="29"/>
  <c r="K1153" i="29" s="1"/>
  <c r="D1153" i="29" s="1"/>
  <c r="J1152" i="29"/>
  <c r="K1152" i="29" s="1"/>
  <c r="D1152" i="29" s="1"/>
  <c r="J1151" i="29"/>
  <c r="K1151" i="29" s="1"/>
  <c r="D1151" i="29" s="1"/>
  <c r="J1150" i="29"/>
  <c r="K1150" i="29" s="1"/>
  <c r="D1150" i="29" s="1"/>
  <c r="J1149" i="29"/>
  <c r="K1149" i="29" s="1"/>
  <c r="D1149" i="29" s="1"/>
  <c r="J1148" i="29"/>
  <c r="K1148" i="29" s="1"/>
  <c r="D1148" i="29" s="1"/>
  <c r="J1147" i="29"/>
  <c r="K1147" i="29" s="1"/>
  <c r="D1147" i="29" s="1"/>
  <c r="J1146" i="29"/>
  <c r="K1146" i="29" s="1"/>
  <c r="D1146" i="29" s="1"/>
  <c r="J1145" i="29"/>
  <c r="K1145" i="29" s="1"/>
  <c r="D1145" i="29" s="1"/>
  <c r="J1144" i="29"/>
  <c r="K1144" i="29" s="1"/>
  <c r="D1144" i="29" s="1"/>
  <c r="J1143" i="29"/>
  <c r="K1143" i="29" s="1"/>
  <c r="D1143" i="29" s="1"/>
  <c r="J1142" i="29"/>
  <c r="K1142" i="29" s="1"/>
  <c r="D1142" i="29" s="1"/>
  <c r="J1141" i="29"/>
  <c r="K1141" i="29" s="1"/>
  <c r="D1141" i="29" s="1"/>
  <c r="J1140" i="29"/>
  <c r="K1140" i="29" s="1"/>
  <c r="D1140" i="29" s="1"/>
  <c r="J1139" i="29"/>
  <c r="K1139" i="29" s="1"/>
  <c r="D1139" i="29" s="1"/>
  <c r="J1138" i="29"/>
  <c r="K1138" i="29" s="1"/>
  <c r="D1138" i="29" s="1"/>
  <c r="J1137" i="29"/>
  <c r="K1137" i="29" s="1"/>
  <c r="D1137" i="29" s="1"/>
  <c r="J1136" i="29"/>
  <c r="K1136" i="29" s="1"/>
  <c r="D1136" i="29" s="1"/>
  <c r="J1135" i="29"/>
  <c r="K1135" i="29" s="1"/>
  <c r="D1135" i="29" s="1"/>
  <c r="J1134" i="29"/>
  <c r="K1134" i="29" s="1"/>
  <c r="D1134" i="29" s="1"/>
  <c r="J1133" i="29"/>
  <c r="K1133" i="29" s="1"/>
  <c r="D1133" i="29" s="1"/>
  <c r="J1132" i="29"/>
  <c r="K1132" i="29" s="1"/>
  <c r="D1132" i="29" s="1"/>
  <c r="J1131" i="29"/>
  <c r="K1131" i="29" s="1"/>
  <c r="D1131" i="29" s="1"/>
  <c r="J1130" i="29"/>
  <c r="K1130" i="29" s="1"/>
  <c r="D1130" i="29" s="1"/>
  <c r="J1129" i="29"/>
  <c r="K1129" i="29" s="1"/>
  <c r="D1129" i="29" s="1"/>
  <c r="J1128" i="29"/>
  <c r="K1128" i="29" s="1"/>
  <c r="D1128" i="29" s="1"/>
  <c r="J1127" i="29"/>
  <c r="K1127" i="29" s="1"/>
  <c r="D1127" i="29" s="1"/>
  <c r="J1126" i="29"/>
  <c r="K1126" i="29" s="1"/>
  <c r="D1126" i="29" s="1"/>
  <c r="J1125" i="29"/>
  <c r="K1125" i="29" s="1"/>
  <c r="D1125" i="29" s="1"/>
  <c r="J1124" i="29"/>
  <c r="K1124" i="29" s="1"/>
  <c r="D1124" i="29" s="1"/>
  <c r="J1123" i="29"/>
  <c r="K1123" i="29" s="1"/>
  <c r="D1123" i="29" s="1"/>
  <c r="J1122" i="29"/>
  <c r="K1122" i="29" s="1"/>
  <c r="D1122" i="29" s="1"/>
  <c r="J1121" i="29"/>
  <c r="K1121" i="29" s="1"/>
  <c r="D1121" i="29" s="1"/>
  <c r="J1120" i="29"/>
  <c r="K1120" i="29" s="1"/>
  <c r="D1120" i="29" s="1"/>
  <c r="J1119" i="29"/>
  <c r="K1119" i="29" s="1"/>
  <c r="D1119" i="29" s="1"/>
  <c r="J1118" i="29"/>
  <c r="K1118" i="29" s="1"/>
  <c r="D1118" i="29" s="1"/>
  <c r="J1117" i="29"/>
  <c r="K1117" i="29" s="1"/>
  <c r="D1117" i="29" s="1"/>
  <c r="J1116" i="29"/>
  <c r="K1116" i="29" s="1"/>
  <c r="D1116" i="29" s="1"/>
  <c r="J1115" i="29"/>
  <c r="K1115" i="29" s="1"/>
  <c r="D1115" i="29" s="1"/>
  <c r="J1114" i="29"/>
  <c r="K1114" i="29" s="1"/>
  <c r="D1114" i="29" s="1"/>
  <c r="J1113" i="29"/>
  <c r="K1113" i="29" s="1"/>
  <c r="D1113" i="29" s="1"/>
  <c r="J1112" i="29"/>
  <c r="K1112" i="29" s="1"/>
  <c r="D1112" i="29" s="1"/>
  <c r="J1111" i="29"/>
  <c r="K1111" i="29" s="1"/>
  <c r="D1111" i="29" s="1"/>
  <c r="J1110" i="29"/>
  <c r="K1110" i="29" s="1"/>
  <c r="D1110" i="29" s="1"/>
  <c r="J1109" i="29"/>
  <c r="K1109" i="29" s="1"/>
  <c r="D1109" i="29" s="1"/>
  <c r="J1108" i="29"/>
  <c r="K1108" i="29" s="1"/>
  <c r="D1108" i="29" s="1"/>
  <c r="J1107" i="29"/>
  <c r="K1107" i="29" s="1"/>
  <c r="D1107" i="29" s="1"/>
  <c r="J1106" i="29"/>
  <c r="K1106" i="29" s="1"/>
  <c r="D1106" i="29" s="1"/>
  <c r="J1105" i="29"/>
  <c r="K1105" i="29" s="1"/>
  <c r="D1105" i="29" s="1"/>
  <c r="J1104" i="29"/>
  <c r="K1104" i="29" s="1"/>
  <c r="D1104" i="29" s="1"/>
  <c r="J1103" i="29"/>
  <c r="K1103" i="29" s="1"/>
  <c r="D1103" i="29" s="1"/>
  <c r="J1102" i="29"/>
  <c r="K1102" i="29" s="1"/>
  <c r="D1102" i="29" s="1"/>
  <c r="J1101" i="29"/>
  <c r="K1101" i="29" s="1"/>
  <c r="D1101" i="29" s="1"/>
  <c r="J1100" i="29"/>
  <c r="K1100" i="29" s="1"/>
  <c r="D1100" i="29" s="1"/>
  <c r="J1099" i="29"/>
  <c r="K1099" i="29" s="1"/>
  <c r="D1099" i="29" s="1"/>
  <c r="J1098" i="29"/>
  <c r="K1098" i="29" s="1"/>
  <c r="D1098" i="29" s="1"/>
  <c r="J1097" i="29"/>
  <c r="K1097" i="29" s="1"/>
  <c r="D1097" i="29" s="1"/>
  <c r="J1096" i="29"/>
  <c r="K1096" i="29" s="1"/>
  <c r="D1096" i="29" s="1"/>
  <c r="J1095" i="29"/>
  <c r="K1095" i="29" s="1"/>
  <c r="D1095" i="29" s="1"/>
  <c r="J1094" i="29"/>
  <c r="K1094" i="29" s="1"/>
  <c r="D1094" i="29" s="1"/>
  <c r="J1093" i="29"/>
  <c r="K1093" i="29" s="1"/>
  <c r="D1093" i="29" s="1"/>
  <c r="J1092" i="29"/>
  <c r="K1092" i="29" s="1"/>
  <c r="D1092" i="29" s="1"/>
  <c r="J1091" i="29"/>
  <c r="K1091" i="29" s="1"/>
  <c r="D1091" i="29" s="1"/>
  <c r="J1090" i="29"/>
  <c r="K1090" i="29" s="1"/>
  <c r="D1090" i="29" s="1"/>
  <c r="J1089" i="29"/>
  <c r="K1089" i="29" s="1"/>
  <c r="D1089" i="29" s="1"/>
  <c r="J1088" i="29"/>
  <c r="K1088" i="29" s="1"/>
  <c r="D1088" i="29" s="1"/>
  <c r="J1087" i="29"/>
  <c r="K1087" i="29" s="1"/>
  <c r="D1087" i="29" s="1"/>
  <c r="J1086" i="29"/>
  <c r="K1086" i="29" s="1"/>
  <c r="D1086" i="29" s="1"/>
  <c r="J1085" i="29"/>
  <c r="K1085" i="29" s="1"/>
  <c r="D1085" i="29" s="1"/>
  <c r="J1084" i="29"/>
  <c r="K1084" i="29" s="1"/>
  <c r="D1084" i="29" s="1"/>
  <c r="J1083" i="29"/>
  <c r="K1083" i="29" s="1"/>
  <c r="D1083" i="29" s="1"/>
  <c r="J1082" i="29"/>
  <c r="K1082" i="29" s="1"/>
  <c r="D1082" i="29" s="1"/>
  <c r="J1081" i="29"/>
  <c r="K1081" i="29" s="1"/>
  <c r="D1081" i="29" s="1"/>
  <c r="J1080" i="29"/>
  <c r="K1080" i="29" s="1"/>
  <c r="D1080" i="29" s="1"/>
  <c r="J1079" i="29"/>
  <c r="K1079" i="29" s="1"/>
  <c r="D1079" i="29" s="1"/>
  <c r="J1078" i="29"/>
  <c r="K1078" i="29" s="1"/>
  <c r="D1078" i="29" s="1"/>
  <c r="J1077" i="29"/>
  <c r="K1077" i="29" s="1"/>
  <c r="D1077" i="29" s="1"/>
  <c r="J1076" i="29"/>
  <c r="K1076" i="29" s="1"/>
  <c r="D1076" i="29" s="1"/>
  <c r="J1075" i="29"/>
  <c r="K1075" i="29" s="1"/>
  <c r="D1075" i="29" s="1"/>
  <c r="J1074" i="29"/>
  <c r="K1074" i="29" s="1"/>
  <c r="D1074" i="29" s="1"/>
  <c r="J1073" i="29"/>
  <c r="K1073" i="29" s="1"/>
  <c r="D1073" i="29" s="1"/>
  <c r="J1072" i="29"/>
  <c r="K1072" i="29" s="1"/>
  <c r="D1072" i="29" s="1"/>
  <c r="J1071" i="29"/>
  <c r="K1071" i="29" s="1"/>
  <c r="D1071" i="29" s="1"/>
  <c r="J1070" i="29"/>
  <c r="K1070" i="29" s="1"/>
  <c r="D1070" i="29" s="1"/>
  <c r="J1069" i="29"/>
  <c r="K1069" i="29" s="1"/>
  <c r="D1069" i="29" s="1"/>
  <c r="J1068" i="29"/>
  <c r="K1068" i="29" s="1"/>
  <c r="D1068" i="29" s="1"/>
  <c r="J1067" i="29"/>
  <c r="K1067" i="29" s="1"/>
  <c r="D1067" i="29" s="1"/>
  <c r="J1066" i="29"/>
  <c r="K1066" i="29" s="1"/>
  <c r="D1066" i="29" s="1"/>
  <c r="J1065" i="29"/>
  <c r="K1065" i="29" s="1"/>
  <c r="D1065" i="29" s="1"/>
  <c r="J1064" i="29"/>
  <c r="K1064" i="29" s="1"/>
  <c r="D1064" i="29" s="1"/>
  <c r="J1063" i="29"/>
  <c r="K1063" i="29" s="1"/>
  <c r="D1063" i="29" s="1"/>
  <c r="J1062" i="29"/>
  <c r="K1062" i="29" s="1"/>
  <c r="D1062" i="29" s="1"/>
  <c r="J1061" i="29"/>
  <c r="K1061" i="29" s="1"/>
  <c r="D1061" i="29" s="1"/>
  <c r="J1060" i="29"/>
  <c r="K1060" i="29" s="1"/>
  <c r="D1060" i="29" s="1"/>
  <c r="J1059" i="29"/>
  <c r="K1059" i="29" s="1"/>
  <c r="D1059" i="29" s="1"/>
  <c r="J1058" i="29"/>
  <c r="K1058" i="29" s="1"/>
  <c r="D1058" i="29" s="1"/>
  <c r="J1057" i="29"/>
  <c r="K1057" i="29" s="1"/>
  <c r="D1057" i="29" s="1"/>
  <c r="J1056" i="29"/>
  <c r="K1056" i="29" s="1"/>
  <c r="D1056" i="29" s="1"/>
  <c r="J1055" i="29"/>
  <c r="K1055" i="29" s="1"/>
  <c r="D1055" i="29" s="1"/>
  <c r="J1054" i="29"/>
  <c r="K1054" i="29" s="1"/>
  <c r="D1054" i="29" s="1"/>
  <c r="J1053" i="29"/>
  <c r="K1053" i="29" s="1"/>
  <c r="D1053" i="29" s="1"/>
  <c r="J1052" i="29"/>
  <c r="K1052" i="29" s="1"/>
  <c r="D1052" i="29" s="1"/>
  <c r="J1051" i="29"/>
  <c r="K1051" i="29" s="1"/>
  <c r="D1051" i="29" s="1"/>
  <c r="J1050" i="29"/>
  <c r="K1050" i="29" s="1"/>
  <c r="D1050" i="29" s="1"/>
  <c r="J1049" i="29"/>
  <c r="K1049" i="29" s="1"/>
  <c r="D1049" i="29" s="1"/>
  <c r="J1048" i="29"/>
  <c r="K1048" i="29" s="1"/>
  <c r="D1048" i="29" s="1"/>
  <c r="J1047" i="29"/>
  <c r="K1047" i="29" s="1"/>
  <c r="D1047" i="29" s="1"/>
  <c r="J1046" i="29"/>
  <c r="K1046" i="29" s="1"/>
  <c r="D1046" i="29" s="1"/>
  <c r="J1045" i="29"/>
  <c r="K1045" i="29" s="1"/>
  <c r="D1045" i="29" s="1"/>
  <c r="J1044" i="29"/>
  <c r="K1044" i="29" s="1"/>
  <c r="D1044" i="29" s="1"/>
  <c r="J1043" i="29"/>
  <c r="K1043" i="29" s="1"/>
  <c r="D1043" i="29" s="1"/>
  <c r="J1042" i="29"/>
  <c r="K1042" i="29" s="1"/>
  <c r="D1042" i="29" s="1"/>
  <c r="J1041" i="29"/>
  <c r="K1041" i="29" s="1"/>
  <c r="D1041" i="29" s="1"/>
  <c r="J1040" i="29"/>
  <c r="K1040" i="29" s="1"/>
  <c r="D1040" i="29" s="1"/>
  <c r="J1039" i="29"/>
  <c r="K1039" i="29" s="1"/>
  <c r="D1039" i="29" s="1"/>
  <c r="J1038" i="29"/>
  <c r="K1038" i="29" s="1"/>
  <c r="D1038" i="29" s="1"/>
  <c r="J1037" i="29"/>
  <c r="K1037" i="29" s="1"/>
  <c r="D1037" i="29" s="1"/>
  <c r="J1036" i="29"/>
  <c r="K1036" i="29" s="1"/>
  <c r="D1036" i="29" s="1"/>
  <c r="J1035" i="29"/>
  <c r="K1035" i="29" s="1"/>
  <c r="D1035" i="29" s="1"/>
  <c r="J1034" i="29"/>
  <c r="K1034" i="29" s="1"/>
  <c r="D1034" i="29" s="1"/>
  <c r="J1033" i="29"/>
  <c r="K1033" i="29" s="1"/>
  <c r="D1033" i="29" s="1"/>
  <c r="J1032" i="29"/>
  <c r="K1032" i="29" s="1"/>
  <c r="D1032" i="29" s="1"/>
  <c r="J1031" i="29"/>
  <c r="K1031" i="29" s="1"/>
  <c r="D1031" i="29" s="1"/>
  <c r="J1030" i="29"/>
  <c r="K1030" i="29" s="1"/>
  <c r="D1030" i="29" s="1"/>
  <c r="J1029" i="29"/>
  <c r="K1029" i="29" s="1"/>
  <c r="D1029" i="29" s="1"/>
  <c r="J1028" i="29"/>
  <c r="K1028" i="29" s="1"/>
  <c r="D1028" i="29" s="1"/>
  <c r="J1027" i="29"/>
  <c r="K1027" i="29" s="1"/>
  <c r="D1027" i="29" s="1"/>
  <c r="J1026" i="29"/>
  <c r="K1026" i="29" s="1"/>
  <c r="D1026" i="29" s="1"/>
  <c r="J1025" i="29"/>
  <c r="K1025" i="29" s="1"/>
  <c r="D1025" i="29" s="1"/>
  <c r="J1024" i="29"/>
  <c r="K1024" i="29" s="1"/>
  <c r="D1024" i="29" s="1"/>
  <c r="J1023" i="29"/>
  <c r="K1023" i="29" s="1"/>
  <c r="D1023" i="29" s="1"/>
  <c r="J1022" i="29"/>
  <c r="K1022" i="29" s="1"/>
  <c r="D1022" i="29" s="1"/>
  <c r="J1021" i="29"/>
  <c r="K1021" i="29" s="1"/>
  <c r="D1021" i="29" s="1"/>
  <c r="J1020" i="29"/>
  <c r="K1020" i="29" s="1"/>
  <c r="D1020" i="29" s="1"/>
  <c r="J1019" i="29"/>
  <c r="K1019" i="29" s="1"/>
  <c r="D1019" i="29" s="1"/>
  <c r="J1018" i="29"/>
  <c r="K1018" i="29" s="1"/>
  <c r="D1018" i="29" s="1"/>
  <c r="J1017" i="29"/>
  <c r="K1017" i="29" s="1"/>
  <c r="D1017" i="29" s="1"/>
  <c r="J1016" i="29"/>
  <c r="K1016" i="29" s="1"/>
  <c r="D1016" i="29" s="1"/>
  <c r="J1015" i="29"/>
  <c r="K1015" i="29" s="1"/>
  <c r="D1015" i="29" s="1"/>
  <c r="J1014" i="29"/>
  <c r="K1014" i="29" s="1"/>
  <c r="D1014" i="29" s="1"/>
  <c r="J1013" i="29"/>
  <c r="K1013" i="29" s="1"/>
  <c r="D1013" i="29" s="1"/>
  <c r="J1012" i="29"/>
  <c r="K1012" i="29" s="1"/>
  <c r="D1012" i="29" s="1"/>
  <c r="J1011" i="29"/>
  <c r="K1011" i="29" s="1"/>
  <c r="D1011" i="29" s="1"/>
  <c r="J1010" i="29"/>
  <c r="K1010" i="29" s="1"/>
  <c r="D1010" i="29" s="1"/>
  <c r="J1009" i="29"/>
  <c r="K1009" i="29" s="1"/>
  <c r="D1009" i="29" s="1"/>
  <c r="J1008" i="29"/>
  <c r="K1008" i="29" s="1"/>
  <c r="D1008" i="29" s="1"/>
  <c r="J1007" i="29"/>
  <c r="K1007" i="29" s="1"/>
  <c r="D1007" i="29" s="1"/>
  <c r="J1006" i="29"/>
  <c r="K1006" i="29" s="1"/>
  <c r="D1006" i="29" s="1"/>
  <c r="J1005" i="29"/>
  <c r="K1005" i="29" s="1"/>
  <c r="D1005" i="29" s="1"/>
  <c r="J1004" i="29"/>
  <c r="K1004" i="29" s="1"/>
  <c r="D1004" i="29" s="1"/>
  <c r="J1003" i="29"/>
  <c r="K1003" i="29" s="1"/>
  <c r="D1003" i="29" s="1"/>
  <c r="J1002" i="29"/>
  <c r="K1002" i="29" s="1"/>
  <c r="D1002" i="29" s="1"/>
  <c r="J1001" i="29"/>
  <c r="K1001" i="29" s="1"/>
  <c r="D1001" i="29" s="1"/>
  <c r="J1000" i="29"/>
  <c r="K1000" i="29" s="1"/>
  <c r="D1000" i="29" s="1"/>
  <c r="J999" i="29"/>
  <c r="K999" i="29" s="1"/>
  <c r="D999" i="29" s="1"/>
  <c r="J998" i="29"/>
  <c r="K998" i="29" s="1"/>
  <c r="D998" i="29" s="1"/>
  <c r="J997" i="29"/>
  <c r="K997" i="29" s="1"/>
  <c r="D997" i="29" s="1"/>
  <c r="J996" i="29"/>
  <c r="K996" i="29" s="1"/>
  <c r="D996" i="29" s="1"/>
  <c r="J995" i="29"/>
  <c r="K995" i="29" s="1"/>
  <c r="D995" i="29" s="1"/>
  <c r="J994" i="29"/>
  <c r="K994" i="29" s="1"/>
  <c r="D994" i="29" s="1"/>
  <c r="J993" i="29"/>
  <c r="K993" i="29" s="1"/>
  <c r="D993" i="29" s="1"/>
  <c r="J992" i="29"/>
  <c r="K992" i="29" s="1"/>
  <c r="D992" i="29" s="1"/>
  <c r="J991" i="29"/>
  <c r="K991" i="29" s="1"/>
  <c r="D991" i="29" s="1"/>
  <c r="J990" i="29"/>
  <c r="K990" i="29" s="1"/>
  <c r="D990" i="29" s="1"/>
  <c r="J989" i="29"/>
  <c r="K989" i="29" s="1"/>
  <c r="D989" i="29" s="1"/>
  <c r="J988" i="29"/>
  <c r="K988" i="29" s="1"/>
  <c r="D988" i="29" s="1"/>
  <c r="J987" i="29"/>
  <c r="K987" i="29" s="1"/>
  <c r="D987" i="29" s="1"/>
  <c r="J986" i="29"/>
  <c r="K986" i="29" s="1"/>
  <c r="D986" i="29" s="1"/>
  <c r="J985" i="29"/>
  <c r="K985" i="29" s="1"/>
  <c r="D985" i="29" s="1"/>
  <c r="J984" i="29"/>
  <c r="K984" i="29" s="1"/>
  <c r="D984" i="29" s="1"/>
  <c r="J983" i="29"/>
  <c r="K983" i="29" s="1"/>
  <c r="D983" i="29" s="1"/>
  <c r="J982" i="29"/>
  <c r="K982" i="29" s="1"/>
  <c r="D982" i="29" s="1"/>
  <c r="J981" i="29"/>
  <c r="K981" i="29" s="1"/>
  <c r="D981" i="29" s="1"/>
  <c r="J980" i="29"/>
  <c r="K980" i="29" s="1"/>
  <c r="D980" i="29" s="1"/>
  <c r="J979" i="29"/>
  <c r="K979" i="29" s="1"/>
  <c r="D979" i="29" s="1"/>
  <c r="J978" i="29"/>
  <c r="K978" i="29" s="1"/>
  <c r="D978" i="29" s="1"/>
  <c r="J977" i="29"/>
  <c r="K977" i="29" s="1"/>
  <c r="D977" i="29" s="1"/>
  <c r="J976" i="29"/>
  <c r="K976" i="29" s="1"/>
  <c r="D976" i="29" s="1"/>
  <c r="J975" i="29"/>
  <c r="K975" i="29" s="1"/>
  <c r="D975" i="29" s="1"/>
  <c r="J974" i="29"/>
  <c r="K974" i="29" s="1"/>
  <c r="D974" i="29" s="1"/>
  <c r="J973" i="29"/>
  <c r="K973" i="29" s="1"/>
  <c r="D973" i="29" s="1"/>
  <c r="J972" i="29"/>
  <c r="K972" i="29" s="1"/>
  <c r="D972" i="29" s="1"/>
  <c r="J971" i="29"/>
  <c r="K971" i="29" s="1"/>
  <c r="D971" i="29" s="1"/>
  <c r="J970" i="29"/>
  <c r="K970" i="29" s="1"/>
  <c r="D970" i="29" s="1"/>
  <c r="J969" i="29"/>
  <c r="K969" i="29" s="1"/>
  <c r="D969" i="29" s="1"/>
  <c r="J968" i="29"/>
  <c r="K968" i="29" s="1"/>
  <c r="D968" i="29" s="1"/>
  <c r="J967" i="29"/>
  <c r="K967" i="29" s="1"/>
  <c r="D967" i="29" s="1"/>
  <c r="J966" i="29"/>
  <c r="K966" i="29" s="1"/>
  <c r="D966" i="29" s="1"/>
  <c r="J965" i="29"/>
  <c r="K965" i="29" s="1"/>
  <c r="D965" i="29" s="1"/>
  <c r="J964" i="29"/>
  <c r="K964" i="29" s="1"/>
  <c r="D964" i="29" s="1"/>
  <c r="J963" i="29"/>
  <c r="K963" i="29" s="1"/>
  <c r="D963" i="29" s="1"/>
  <c r="J962" i="29"/>
  <c r="K962" i="29" s="1"/>
  <c r="D962" i="29" s="1"/>
  <c r="J961" i="29"/>
  <c r="K961" i="29" s="1"/>
  <c r="D961" i="29" s="1"/>
  <c r="J960" i="29"/>
  <c r="K960" i="29" s="1"/>
  <c r="D960" i="29" s="1"/>
  <c r="J959" i="29"/>
  <c r="K959" i="29" s="1"/>
  <c r="D959" i="29" s="1"/>
  <c r="J958" i="29"/>
  <c r="K958" i="29" s="1"/>
  <c r="D958" i="29" s="1"/>
  <c r="J957" i="29"/>
  <c r="K957" i="29" s="1"/>
  <c r="D957" i="29" s="1"/>
  <c r="J956" i="29"/>
  <c r="K956" i="29" s="1"/>
  <c r="D956" i="29" s="1"/>
  <c r="J955" i="29"/>
  <c r="K955" i="29" s="1"/>
  <c r="D955" i="29" s="1"/>
  <c r="J954" i="29"/>
  <c r="K954" i="29" s="1"/>
  <c r="D954" i="29" s="1"/>
  <c r="J953" i="29"/>
  <c r="K953" i="29" s="1"/>
  <c r="D953" i="29" s="1"/>
  <c r="J952" i="29"/>
  <c r="K952" i="29" s="1"/>
  <c r="D952" i="29" s="1"/>
  <c r="J951" i="29"/>
  <c r="K951" i="29" s="1"/>
  <c r="D951" i="29" s="1"/>
  <c r="J950" i="29"/>
  <c r="K950" i="29" s="1"/>
  <c r="D950" i="29" s="1"/>
  <c r="J949" i="29"/>
  <c r="K949" i="29" s="1"/>
  <c r="D949" i="29" s="1"/>
  <c r="J948" i="29"/>
  <c r="K948" i="29" s="1"/>
  <c r="D948" i="29" s="1"/>
  <c r="J947" i="29"/>
  <c r="K947" i="29" s="1"/>
  <c r="D947" i="29" s="1"/>
  <c r="J946" i="29"/>
  <c r="K946" i="29" s="1"/>
  <c r="D946" i="29" s="1"/>
  <c r="J945" i="29"/>
  <c r="K945" i="29" s="1"/>
  <c r="D945" i="29" s="1"/>
  <c r="J944" i="29"/>
  <c r="K944" i="29" s="1"/>
  <c r="D944" i="29" s="1"/>
  <c r="J943" i="29"/>
  <c r="K943" i="29" s="1"/>
  <c r="D943" i="29" s="1"/>
  <c r="J942" i="29"/>
  <c r="K942" i="29" s="1"/>
  <c r="D942" i="29" s="1"/>
  <c r="J941" i="29"/>
  <c r="K941" i="29" s="1"/>
  <c r="D941" i="29" s="1"/>
  <c r="J940" i="29"/>
  <c r="K940" i="29" s="1"/>
  <c r="D940" i="29" s="1"/>
  <c r="J939" i="29"/>
  <c r="K939" i="29" s="1"/>
  <c r="D939" i="29" s="1"/>
  <c r="J938" i="29"/>
  <c r="K938" i="29" s="1"/>
  <c r="D938" i="29" s="1"/>
  <c r="J937" i="29"/>
  <c r="K937" i="29" s="1"/>
  <c r="D937" i="29" s="1"/>
  <c r="J936" i="29"/>
  <c r="K936" i="29" s="1"/>
  <c r="D936" i="29" s="1"/>
  <c r="J935" i="29"/>
  <c r="K935" i="29" s="1"/>
  <c r="D935" i="29" s="1"/>
  <c r="J934" i="29"/>
  <c r="K934" i="29" s="1"/>
  <c r="D934" i="29" s="1"/>
  <c r="J933" i="29"/>
  <c r="K933" i="29" s="1"/>
  <c r="D933" i="29" s="1"/>
  <c r="J932" i="29"/>
  <c r="K932" i="29" s="1"/>
  <c r="D932" i="29" s="1"/>
  <c r="J931" i="29"/>
  <c r="K931" i="29" s="1"/>
  <c r="D931" i="29" s="1"/>
  <c r="J930" i="29"/>
  <c r="K930" i="29" s="1"/>
  <c r="D930" i="29" s="1"/>
  <c r="J929" i="29"/>
  <c r="K929" i="29" s="1"/>
  <c r="D929" i="29" s="1"/>
  <c r="J928" i="29"/>
  <c r="K928" i="29" s="1"/>
  <c r="D928" i="29" s="1"/>
  <c r="J927" i="29"/>
  <c r="K927" i="29" s="1"/>
  <c r="D927" i="29" s="1"/>
  <c r="J926" i="29"/>
  <c r="K926" i="29" s="1"/>
  <c r="D926" i="29" s="1"/>
  <c r="J925" i="29"/>
  <c r="K925" i="29" s="1"/>
  <c r="D925" i="29" s="1"/>
  <c r="J924" i="29"/>
  <c r="K924" i="29" s="1"/>
  <c r="D924" i="29" s="1"/>
  <c r="J923" i="29"/>
  <c r="K923" i="29" s="1"/>
  <c r="D923" i="29" s="1"/>
  <c r="J922" i="29"/>
  <c r="K922" i="29" s="1"/>
  <c r="D922" i="29" s="1"/>
  <c r="J921" i="29"/>
  <c r="K921" i="29" s="1"/>
  <c r="D921" i="29" s="1"/>
  <c r="J920" i="29"/>
  <c r="K920" i="29" s="1"/>
  <c r="D920" i="29" s="1"/>
  <c r="J919" i="29"/>
  <c r="K919" i="29" s="1"/>
  <c r="D919" i="29" s="1"/>
  <c r="J918" i="29"/>
  <c r="K918" i="29" s="1"/>
  <c r="D918" i="29" s="1"/>
  <c r="J917" i="29"/>
  <c r="K917" i="29" s="1"/>
  <c r="D917" i="29" s="1"/>
  <c r="J916" i="29"/>
  <c r="K916" i="29" s="1"/>
  <c r="D916" i="29" s="1"/>
  <c r="J915" i="29"/>
  <c r="K915" i="29" s="1"/>
  <c r="D915" i="29" s="1"/>
  <c r="J914" i="29"/>
  <c r="K914" i="29" s="1"/>
  <c r="D914" i="29" s="1"/>
  <c r="J913" i="29"/>
  <c r="K913" i="29" s="1"/>
  <c r="D913" i="29" s="1"/>
  <c r="J912" i="29"/>
  <c r="K912" i="29" s="1"/>
  <c r="D912" i="29" s="1"/>
  <c r="J911" i="29"/>
  <c r="K911" i="29" s="1"/>
  <c r="D911" i="29" s="1"/>
  <c r="J910" i="29"/>
  <c r="K910" i="29" s="1"/>
  <c r="D910" i="29" s="1"/>
  <c r="J909" i="29"/>
  <c r="K909" i="29" s="1"/>
  <c r="D909" i="29" s="1"/>
  <c r="J908" i="29"/>
  <c r="K908" i="29" s="1"/>
  <c r="D908" i="29" s="1"/>
  <c r="J907" i="29"/>
  <c r="K907" i="29" s="1"/>
  <c r="D907" i="29" s="1"/>
  <c r="J906" i="29"/>
  <c r="K906" i="29" s="1"/>
  <c r="D906" i="29" s="1"/>
  <c r="J905" i="29"/>
  <c r="K905" i="29" s="1"/>
  <c r="D905" i="29" s="1"/>
  <c r="J904" i="29"/>
  <c r="K904" i="29" s="1"/>
  <c r="D904" i="29" s="1"/>
  <c r="J903" i="29"/>
  <c r="K903" i="29" s="1"/>
  <c r="D903" i="29" s="1"/>
  <c r="J902" i="29"/>
  <c r="K902" i="29" s="1"/>
  <c r="D902" i="29" s="1"/>
  <c r="J901" i="29"/>
  <c r="K901" i="29" s="1"/>
  <c r="D901" i="29" s="1"/>
  <c r="J900" i="29"/>
  <c r="K900" i="29" s="1"/>
  <c r="D900" i="29" s="1"/>
  <c r="J899" i="29"/>
  <c r="K899" i="29" s="1"/>
  <c r="D899" i="29" s="1"/>
  <c r="J898" i="29"/>
  <c r="K898" i="29" s="1"/>
  <c r="D898" i="29" s="1"/>
  <c r="J897" i="29"/>
  <c r="K897" i="29" s="1"/>
  <c r="D897" i="29" s="1"/>
  <c r="J896" i="29"/>
  <c r="K896" i="29" s="1"/>
  <c r="D896" i="29" s="1"/>
  <c r="J895" i="29"/>
  <c r="K895" i="29" s="1"/>
  <c r="D895" i="29" s="1"/>
  <c r="J894" i="29"/>
  <c r="K894" i="29" s="1"/>
  <c r="D894" i="29" s="1"/>
  <c r="J893" i="29"/>
  <c r="K893" i="29" s="1"/>
  <c r="D893" i="29" s="1"/>
  <c r="J892" i="29"/>
  <c r="K892" i="29" s="1"/>
  <c r="D892" i="29" s="1"/>
  <c r="J891" i="29"/>
  <c r="K891" i="29" s="1"/>
  <c r="D891" i="29" s="1"/>
  <c r="J890" i="29"/>
  <c r="K890" i="29" s="1"/>
  <c r="D890" i="29" s="1"/>
  <c r="J889" i="29"/>
  <c r="K889" i="29" s="1"/>
  <c r="D889" i="29" s="1"/>
  <c r="J888" i="29"/>
  <c r="K888" i="29" s="1"/>
  <c r="D888" i="29" s="1"/>
  <c r="J887" i="29"/>
  <c r="K887" i="29" s="1"/>
  <c r="D887" i="29" s="1"/>
  <c r="J886" i="29"/>
  <c r="K886" i="29" s="1"/>
  <c r="D886" i="29" s="1"/>
  <c r="J885" i="29"/>
  <c r="K885" i="29" s="1"/>
  <c r="D885" i="29" s="1"/>
  <c r="J884" i="29"/>
  <c r="K884" i="29" s="1"/>
  <c r="D884" i="29" s="1"/>
  <c r="J883" i="29"/>
  <c r="K883" i="29" s="1"/>
  <c r="D883" i="29" s="1"/>
  <c r="J882" i="29"/>
  <c r="K882" i="29" s="1"/>
  <c r="D882" i="29" s="1"/>
  <c r="J881" i="29"/>
  <c r="K881" i="29" s="1"/>
  <c r="D881" i="29" s="1"/>
  <c r="J880" i="29"/>
  <c r="K880" i="29" s="1"/>
  <c r="D880" i="29" s="1"/>
  <c r="J879" i="29"/>
  <c r="K879" i="29" s="1"/>
  <c r="D879" i="29" s="1"/>
  <c r="J878" i="29"/>
  <c r="K878" i="29" s="1"/>
  <c r="D878" i="29" s="1"/>
  <c r="J877" i="29"/>
  <c r="K877" i="29" s="1"/>
  <c r="D877" i="29" s="1"/>
  <c r="J876" i="29"/>
  <c r="K876" i="29" s="1"/>
  <c r="D876" i="29" s="1"/>
  <c r="J875" i="29"/>
  <c r="K875" i="29" s="1"/>
  <c r="D875" i="29" s="1"/>
  <c r="J874" i="29"/>
  <c r="K874" i="29" s="1"/>
  <c r="D874" i="29" s="1"/>
  <c r="J873" i="29"/>
  <c r="K873" i="29" s="1"/>
  <c r="D873" i="29" s="1"/>
  <c r="J872" i="29"/>
  <c r="K872" i="29" s="1"/>
  <c r="D872" i="29" s="1"/>
  <c r="J871" i="29"/>
  <c r="K871" i="29" s="1"/>
  <c r="D871" i="29" s="1"/>
  <c r="J870" i="29"/>
  <c r="K870" i="29" s="1"/>
  <c r="D870" i="29" s="1"/>
  <c r="J869" i="29"/>
  <c r="K869" i="29" s="1"/>
  <c r="D869" i="29" s="1"/>
  <c r="J868" i="29"/>
  <c r="K868" i="29" s="1"/>
  <c r="D868" i="29" s="1"/>
  <c r="J867" i="29"/>
  <c r="K867" i="29" s="1"/>
  <c r="D867" i="29" s="1"/>
  <c r="J866" i="29"/>
  <c r="K866" i="29" s="1"/>
  <c r="D866" i="29" s="1"/>
  <c r="J865" i="29"/>
  <c r="K865" i="29" s="1"/>
  <c r="D865" i="29" s="1"/>
  <c r="J864" i="29"/>
  <c r="K864" i="29" s="1"/>
  <c r="D864" i="29" s="1"/>
  <c r="J863" i="29"/>
  <c r="K863" i="29" s="1"/>
  <c r="D863" i="29" s="1"/>
  <c r="J862" i="29"/>
  <c r="K862" i="29" s="1"/>
  <c r="D862" i="29" s="1"/>
  <c r="J861" i="29"/>
  <c r="K861" i="29" s="1"/>
  <c r="D861" i="29" s="1"/>
  <c r="J860" i="29"/>
  <c r="K860" i="29" s="1"/>
  <c r="D860" i="29" s="1"/>
  <c r="J859" i="29"/>
  <c r="K859" i="29" s="1"/>
  <c r="D859" i="29" s="1"/>
  <c r="J858" i="29"/>
  <c r="K858" i="29" s="1"/>
  <c r="D858" i="29" s="1"/>
  <c r="J857" i="29"/>
  <c r="K857" i="29" s="1"/>
  <c r="D857" i="29" s="1"/>
  <c r="J856" i="29"/>
  <c r="K856" i="29" s="1"/>
  <c r="D856" i="29" s="1"/>
  <c r="J855" i="29"/>
  <c r="K855" i="29" s="1"/>
  <c r="D855" i="29" s="1"/>
  <c r="J854" i="29"/>
  <c r="K854" i="29" s="1"/>
  <c r="D854" i="29" s="1"/>
  <c r="J853" i="29"/>
  <c r="K853" i="29" s="1"/>
  <c r="D853" i="29" s="1"/>
  <c r="J852" i="29"/>
  <c r="K852" i="29" s="1"/>
  <c r="D852" i="29" s="1"/>
  <c r="J851" i="29"/>
  <c r="K851" i="29" s="1"/>
  <c r="D851" i="29" s="1"/>
  <c r="J850" i="29"/>
  <c r="K850" i="29" s="1"/>
  <c r="D850" i="29" s="1"/>
  <c r="J849" i="29"/>
  <c r="K849" i="29" s="1"/>
  <c r="D849" i="29" s="1"/>
  <c r="J848" i="29"/>
  <c r="K848" i="29" s="1"/>
  <c r="D848" i="29" s="1"/>
  <c r="J847" i="29"/>
  <c r="K847" i="29" s="1"/>
  <c r="D847" i="29" s="1"/>
  <c r="J846" i="29"/>
  <c r="K846" i="29" s="1"/>
  <c r="D846" i="29" s="1"/>
  <c r="J845" i="29"/>
  <c r="K845" i="29" s="1"/>
  <c r="D845" i="29" s="1"/>
  <c r="J844" i="29"/>
  <c r="K844" i="29" s="1"/>
  <c r="D844" i="29" s="1"/>
  <c r="J843" i="29"/>
  <c r="K843" i="29" s="1"/>
  <c r="D843" i="29" s="1"/>
  <c r="J842" i="29"/>
  <c r="K842" i="29" s="1"/>
  <c r="D842" i="29" s="1"/>
  <c r="J841" i="29"/>
  <c r="K841" i="29" s="1"/>
  <c r="D841" i="29" s="1"/>
  <c r="J840" i="29"/>
  <c r="K840" i="29" s="1"/>
  <c r="D840" i="29" s="1"/>
  <c r="J839" i="29"/>
  <c r="K839" i="29" s="1"/>
  <c r="D839" i="29" s="1"/>
  <c r="J838" i="29"/>
  <c r="K838" i="29" s="1"/>
  <c r="D838" i="29" s="1"/>
  <c r="J837" i="29"/>
  <c r="K837" i="29" s="1"/>
  <c r="D837" i="29" s="1"/>
  <c r="J836" i="29"/>
  <c r="K836" i="29" s="1"/>
  <c r="D836" i="29" s="1"/>
  <c r="J835" i="29"/>
  <c r="K835" i="29" s="1"/>
  <c r="D835" i="29" s="1"/>
  <c r="J834" i="29"/>
  <c r="K834" i="29" s="1"/>
  <c r="D834" i="29" s="1"/>
  <c r="J833" i="29"/>
  <c r="K833" i="29" s="1"/>
  <c r="D833" i="29" s="1"/>
  <c r="J832" i="29"/>
  <c r="K832" i="29" s="1"/>
  <c r="D832" i="29" s="1"/>
  <c r="J831" i="29"/>
  <c r="K831" i="29" s="1"/>
  <c r="D831" i="29" s="1"/>
  <c r="J830" i="29"/>
  <c r="K830" i="29" s="1"/>
  <c r="D830" i="29" s="1"/>
  <c r="J829" i="29"/>
  <c r="K829" i="29" s="1"/>
  <c r="D829" i="29" s="1"/>
  <c r="J828" i="29"/>
  <c r="K828" i="29" s="1"/>
  <c r="D828" i="29" s="1"/>
  <c r="J827" i="29"/>
  <c r="K827" i="29" s="1"/>
  <c r="D827" i="29" s="1"/>
  <c r="J826" i="29"/>
  <c r="K826" i="29" s="1"/>
  <c r="D826" i="29" s="1"/>
  <c r="J825" i="29"/>
  <c r="K825" i="29" s="1"/>
  <c r="D825" i="29" s="1"/>
  <c r="J824" i="29"/>
  <c r="K824" i="29" s="1"/>
  <c r="D824" i="29" s="1"/>
  <c r="J823" i="29"/>
  <c r="K823" i="29" s="1"/>
  <c r="D823" i="29" s="1"/>
  <c r="J822" i="29"/>
  <c r="K822" i="29" s="1"/>
  <c r="D822" i="29" s="1"/>
  <c r="J821" i="29"/>
  <c r="K821" i="29" s="1"/>
  <c r="D821" i="29" s="1"/>
  <c r="J820" i="29"/>
  <c r="K820" i="29" s="1"/>
  <c r="D820" i="29" s="1"/>
  <c r="J819" i="29"/>
  <c r="K819" i="29" s="1"/>
  <c r="D819" i="29" s="1"/>
  <c r="J818" i="29"/>
  <c r="K818" i="29" s="1"/>
  <c r="D818" i="29" s="1"/>
  <c r="J817" i="29"/>
  <c r="K817" i="29" s="1"/>
  <c r="D817" i="29" s="1"/>
  <c r="J816" i="29"/>
  <c r="K816" i="29" s="1"/>
  <c r="D816" i="29" s="1"/>
  <c r="J815" i="29"/>
  <c r="K815" i="29" s="1"/>
  <c r="D815" i="29" s="1"/>
  <c r="J814" i="29"/>
  <c r="K814" i="29" s="1"/>
  <c r="D814" i="29" s="1"/>
  <c r="J813" i="29"/>
  <c r="K813" i="29" s="1"/>
  <c r="D813" i="29" s="1"/>
  <c r="J812" i="29"/>
  <c r="K812" i="29" s="1"/>
  <c r="D812" i="29" s="1"/>
  <c r="J811" i="29"/>
  <c r="K811" i="29" s="1"/>
  <c r="D811" i="29" s="1"/>
  <c r="J810" i="29"/>
  <c r="K810" i="29" s="1"/>
  <c r="D810" i="29" s="1"/>
  <c r="J809" i="29"/>
  <c r="K809" i="29" s="1"/>
  <c r="D809" i="29" s="1"/>
  <c r="J808" i="29"/>
  <c r="K808" i="29" s="1"/>
  <c r="D808" i="29" s="1"/>
  <c r="J807" i="29"/>
  <c r="K807" i="29" s="1"/>
  <c r="D807" i="29" s="1"/>
  <c r="J806" i="29"/>
  <c r="K806" i="29" s="1"/>
  <c r="D806" i="29" s="1"/>
  <c r="J805" i="29"/>
  <c r="K805" i="29" s="1"/>
  <c r="D805" i="29" s="1"/>
  <c r="J804" i="29"/>
  <c r="K804" i="29" s="1"/>
  <c r="D804" i="29" s="1"/>
  <c r="J803" i="29"/>
  <c r="K803" i="29" s="1"/>
  <c r="D803" i="29" s="1"/>
  <c r="J802" i="29"/>
  <c r="K802" i="29" s="1"/>
  <c r="D802" i="29" s="1"/>
  <c r="J801" i="29"/>
  <c r="K801" i="29" s="1"/>
  <c r="D801" i="29" s="1"/>
  <c r="J800" i="29"/>
  <c r="K800" i="29" s="1"/>
  <c r="D800" i="29" s="1"/>
  <c r="J799" i="29"/>
  <c r="K799" i="29" s="1"/>
  <c r="D799" i="29" s="1"/>
  <c r="J798" i="29"/>
  <c r="K798" i="29" s="1"/>
  <c r="D798" i="29" s="1"/>
  <c r="J797" i="29"/>
  <c r="K797" i="29" s="1"/>
  <c r="D797" i="29" s="1"/>
  <c r="J796" i="29"/>
  <c r="K796" i="29" s="1"/>
  <c r="D796" i="29" s="1"/>
  <c r="J795" i="29"/>
  <c r="K795" i="29" s="1"/>
  <c r="D795" i="29" s="1"/>
  <c r="J794" i="29"/>
  <c r="K794" i="29" s="1"/>
  <c r="D794" i="29" s="1"/>
  <c r="J793" i="29"/>
  <c r="K793" i="29" s="1"/>
  <c r="D793" i="29" s="1"/>
  <c r="J792" i="29"/>
  <c r="K792" i="29" s="1"/>
  <c r="D792" i="29" s="1"/>
  <c r="J791" i="29"/>
  <c r="K791" i="29" s="1"/>
  <c r="D791" i="29" s="1"/>
  <c r="J790" i="29"/>
  <c r="K790" i="29" s="1"/>
  <c r="D790" i="29" s="1"/>
  <c r="J789" i="29"/>
  <c r="K789" i="29" s="1"/>
  <c r="D789" i="29" s="1"/>
  <c r="J788" i="29"/>
  <c r="K788" i="29" s="1"/>
  <c r="D788" i="29" s="1"/>
  <c r="J787" i="29"/>
  <c r="K787" i="29" s="1"/>
  <c r="D787" i="29" s="1"/>
  <c r="J786" i="29"/>
  <c r="K786" i="29" s="1"/>
  <c r="D786" i="29" s="1"/>
  <c r="J785" i="29"/>
  <c r="K785" i="29" s="1"/>
  <c r="D785" i="29" s="1"/>
  <c r="J784" i="29"/>
  <c r="K784" i="29" s="1"/>
  <c r="D784" i="29" s="1"/>
  <c r="J783" i="29"/>
  <c r="K783" i="29" s="1"/>
  <c r="D783" i="29" s="1"/>
  <c r="J782" i="29"/>
  <c r="K782" i="29" s="1"/>
  <c r="D782" i="29" s="1"/>
  <c r="J781" i="29"/>
  <c r="K781" i="29" s="1"/>
  <c r="D781" i="29" s="1"/>
  <c r="J780" i="29"/>
  <c r="K780" i="29" s="1"/>
  <c r="D780" i="29" s="1"/>
  <c r="J779" i="29"/>
  <c r="K779" i="29" s="1"/>
  <c r="D779" i="29" s="1"/>
  <c r="J778" i="29"/>
  <c r="K778" i="29" s="1"/>
  <c r="D778" i="29" s="1"/>
  <c r="J777" i="29"/>
  <c r="K777" i="29" s="1"/>
  <c r="D777" i="29" s="1"/>
  <c r="J776" i="29"/>
  <c r="K776" i="29" s="1"/>
  <c r="D776" i="29" s="1"/>
  <c r="J775" i="29"/>
  <c r="K775" i="29" s="1"/>
  <c r="D775" i="29" s="1"/>
  <c r="J774" i="29"/>
  <c r="K774" i="29" s="1"/>
  <c r="D774" i="29" s="1"/>
  <c r="J773" i="29"/>
  <c r="K773" i="29" s="1"/>
  <c r="D773" i="29" s="1"/>
  <c r="J772" i="29"/>
  <c r="K772" i="29" s="1"/>
  <c r="D772" i="29" s="1"/>
  <c r="J771" i="29"/>
  <c r="K771" i="29" s="1"/>
  <c r="D771" i="29" s="1"/>
  <c r="J770" i="29"/>
  <c r="K770" i="29" s="1"/>
  <c r="D770" i="29" s="1"/>
  <c r="J769" i="29"/>
  <c r="K769" i="29" s="1"/>
  <c r="D769" i="29" s="1"/>
  <c r="J768" i="29"/>
  <c r="K768" i="29" s="1"/>
  <c r="D768" i="29" s="1"/>
  <c r="J767" i="29"/>
  <c r="K767" i="29" s="1"/>
  <c r="D767" i="29" s="1"/>
  <c r="J766" i="29"/>
  <c r="K766" i="29" s="1"/>
  <c r="D766" i="29" s="1"/>
  <c r="J765" i="29"/>
  <c r="K765" i="29" s="1"/>
  <c r="D765" i="29" s="1"/>
  <c r="J764" i="29"/>
  <c r="K764" i="29" s="1"/>
  <c r="D764" i="29" s="1"/>
  <c r="J763" i="29"/>
  <c r="K763" i="29" s="1"/>
  <c r="D763" i="29" s="1"/>
  <c r="J762" i="29"/>
  <c r="K762" i="29" s="1"/>
  <c r="D762" i="29" s="1"/>
  <c r="J761" i="29"/>
  <c r="K761" i="29" s="1"/>
  <c r="D761" i="29" s="1"/>
  <c r="J760" i="29"/>
  <c r="K760" i="29" s="1"/>
  <c r="D760" i="29" s="1"/>
  <c r="J759" i="29"/>
  <c r="K759" i="29" s="1"/>
  <c r="D759" i="29" s="1"/>
  <c r="J758" i="29"/>
  <c r="K758" i="29" s="1"/>
  <c r="D758" i="29" s="1"/>
  <c r="J757" i="29"/>
  <c r="K757" i="29" s="1"/>
  <c r="D757" i="29" s="1"/>
  <c r="J756" i="29"/>
  <c r="K756" i="29" s="1"/>
  <c r="D756" i="29" s="1"/>
  <c r="J755" i="29"/>
  <c r="K755" i="29" s="1"/>
  <c r="D755" i="29" s="1"/>
  <c r="J754" i="29"/>
  <c r="K754" i="29" s="1"/>
  <c r="D754" i="29" s="1"/>
  <c r="J753" i="29"/>
  <c r="K753" i="29" s="1"/>
  <c r="D753" i="29" s="1"/>
  <c r="J752" i="29"/>
  <c r="K752" i="29" s="1"/>
  <c r="D752" i="29" s="1"/>
  <c r="J751" i="29"/>
  <c r="K751" i="29" s="1"/>
  <c r="D751" i="29" s="1"/>
  <c r="J750" i="29"/>
  <c r="K750" i="29" s="1"/>
  <c r="D750" i="29" s="1"/>
  <c r="J749" i="29"/>
  <c r="K749" i="29" s="1"/>
  <c r="D749" i="29" s="1"/>
  <c r="J748" i="29"/>
  <c r="K748" i="29" s="1"/>
  <c r="D748" i="29" s="1"/>
  <c r="J747" i="29"/>
  <c r="K747" i="29" s="1"/>
  <c r="D747" i="29" s="1"/>
  <c r="J746" i="29"/>
  <c r="K746" i="29" s="1"/>
  <c r="D746" i="29" s="1"/>
  <c r="J745" i="29"/>
  <c r="K745" i="29" s="1"/>
  <c r="D745" i="29" s="1"/>
  <c r="J744" i="29"/>
  <c r="K744" i="29" s="1"/>
  <c r="D744" i="29" s="1"/>
  <c r="J743" i="29"/>
  <c r="K743" i="29" s="1"/>
  <c r="D743" i="29" s="1"/>
  <c r="J742" i="29"/>
  <c r="K742" i="29" s="1"/>
  <c r="D742" i="29" s="1"/>
  <c r="J741" i="29"/>
  <c r="K741" i="29" s="1"/>
  <c r="D741" i="29" s="1"/>
  <c r="J740" i="29"/>
  <c r="K740" i="29" s="1"/>
  <c r="D740" i="29" s="1"/>
  <c r="J739" i="29"/>
  <c r="K739" i="29" s="1"/>
  <c r="D739" i="29" s="1"/>
  <c r="J738" i="29"/>
  <c r="K738" i="29" s="1"/>
  <c r="D738" i="29" s="1"/>
  <c r="J737" i="29"/>
  <c r="K737" i="29" s="1"/>
  <c r="D737" i="29" s="1"/>
  <c r="J736" i="29"/>
  <c r="K736" i="29" s="1"/>
  <c r="D736" i="29" s="1"/>
  <c r="J735" i="29"/>
  <c r="K735" i="29" s="1"/>
  <c r="D735" i="29" s="1"/>
  <c r="J734" i="29"/>
  <c r="K734" i="29" s="1"/>
  <c r="D734" i="29" s="1"/>
  <c r="J733" i="29"/>
  <c r="K733" i="29" s="1"/>
  <c r="D733" i="29" s="1"/>
  <c r="J732" i="29"/>
  <c r="K732" i="29" s="1"/>
  <c r="D732" i="29" s="1"/>
  <c r="J731" i="29"/>
  <c r="K731" i="29" s="1"/>
  <c r="D731" i="29" s="1"/>
  <c r="J730" i="29"/>
  <c r="K730" i="29" s="1"/>
  <c r="D730" i="29" s="1"/>
  <c r="J729" i="29"/>
  <c r="K729" i="29" s="1"/>
  <c r="D729" i="29" s="1"/>
  <c r="J728" i="29"/>
  <c r="K728" i="29" s="1"/>
  <c r="D728" i="29" s="1"/>
  <c r="J727" i="29"/>
  <c r="K727" i="29" s="1"/>
  <c r="D727" i="29" s="1"/>
  <c r="J726" i="29"/>
  <c r="K726" i="29" s="1"/>
  <c r="D726" i="29" s="1"/>
  <c r="J725" i="29"/>
  <c r="K725" i="29" s="1"/>
  <c r="D725" i="29" s="1"/>
  <c r="J724" i="29"/>
  <c r="K724" i="29" s="1"/>
  <c r="D724" i="29" s="1"/>
  <c r="J723" i="29"/>
  <c r="K723" i="29" s="1"/>
  <c r="D723" i="29" s="1"/>
  <c r="J722" i="29"/>
  <c r="K722" i="29" s="1"/>
  <c r="D722" i="29" s="1"/>
  <c r="J721" i="29"/>
  <c r="K721" i="29" s="1"/>
  <c r="D721" i="29" s="1"/>
  <c r="J720" i="29"/>
  <c r="K720" i="29" s="1"/>
  <c r="D720" i="29" s="1"/>
  <c r="J719" i="29"/>
  <c r="K719" i="29" s="1"/>
  <c r="D719" i="29" s="1"/>
  <c r="J718" i="29"/>
  <c r="K718" i="29" s="1"/>
  <c r="D718" i="29" s="1"/>
  <c r="J717" i="29"/>
  <c r="K717" i="29" s="1"/>
  <c r="D717" i="29" s="1"/>
  <c r="J716" i="29"/>
  <c r="K716" i="29" s="1"/>
  <c r="D716" i="29" s="1"/>
  <c r="J715" i="29"/>
  <c r="K715" i="29" s="1"/>
  <c r="D715" i="29" s="1"/>
  <c r="J714" i="29"/>
  <c r="K714" i="29" s="1"/>
  <c r="D714" i="29" s="1"/>
  <c r="J713" i="29"/>
  <c r="K713" i="29" s="1"/>
  <c r="D713" i="29" s="1"/>
  <c r="J712" i="29"/>
  <c r="K712" i="29" s="1"/>
  <c r="D712" i="29" s="1"/>
  <c r="J711" i="29"/>
  <c r="K711" i="29" s="1"/>
  <c r="D711" i="29" s="1"/>
  <c r="J710" i="29"/>
  <c r="K710" i="29" s="1"/>
  <c r="D710" i="29" s="1"/>
  <c r="J709" i="29"/>
  <c r="K709" i="29" s="1"/>
  <c r="D709" i="29" s="1"/>
  <c r="J708" i="29"/>
  <c r="K708" i="29" s="1"/>
  <c r="D708" i="29" s="1"/>
  <c r="J707" i="29"/>
  <c r="K707" i="29" s="1"/>
  <c r="D707" i="29" s="1"/>
  <c r="J706" i="29"/>
  <c r="K706" i="29" s="1"/>
  <c r="D706" i="29" s="1"/>
  <c r="J705" i="29"/>
  <c r="K705" i="29" s="1"/>
  <c r="D705" i="29" s="1"/>
  <c r="J704" i="29"/>
  <c r="K704" i="29" s="1"/>
  <c r="D704" i="29" s="1"/>
  <c r="J703" i="29"/>
  <c r="K703" i="29" s="1"/>
  <c r="D703" i="29" s="1"/>
  <c r="J702" i="29"/>
  <c r="K702" i="29" s="1"/>
  <c r="D702" i="29" s="1"/>
  <c r="J701" i="29"/>
  <c r="K701" i="29" s="1"/>
  <c r="D701" i="29" s="1"/>
  <c r="J700" i="29"/>
  <c r="K700" i="29" s="1"/>
  <c r="D700" i="29" s="1"/>
  <c r="J699" i="29"/>
  <c r="K699" i="29" s="1"/>
  <c r="D699" i="29" s="1"/>
  <c r="J698" i="29"/>
  <c r="K698" i="29" s="1"/>
  <c r="D698" i="29" s="1"/>
  <c r="J697" i="29"/>
  <c r="K697" i="29" s="1"/>
  <c r="D697" i="29" s="1"/>
  <c r="J696" i="29"/>
  <c r="K696" i="29" s="1"/>
  <c r="D696" i="29" s="1"/>
  <c r="J695" i="29"/>
  <c r="K695" i="29" s="1"/>
  <c r="D695" i="29" s="1"/>
  <c r="J694" i="29"/>
  <c r="K694" i="29" s="1"/>
  <c r="D694" i="29" s="1"/>
  <c r="J693" i="29"/>
  <c r="K693" i="29" s="1"/>
  <c r="D693" i="29" s="1"/>
  <c r="J692" i="29"/>
  <c r="K692" i="29" s="1"/>
  <c r="D692" i="29" s="1"/>
  <c r="J691" i="29"/>
  <c r="K691" i="29" s="1"/>
  <c r="D691" i="29" s="1"/>
  <c r="J690" i="29"/>
  <c r="K690" i="29" s="1"/>
  <c r="D690" i="29" s="1"/>
  <c r="J689" i="29"/>
  <c r="K689" i="29" s="1"/>
  <c r="D689" i="29" s="1"/>
  <c r="J688" i="29"/>
  <c r="K688" i="29" s="1"/>
  <c r="D688" i="29" s="1"/>
  <c r="J687" i="29"/>
  <c r="K687" i="29" s="1"/>
  <c r="D687" i="29" s="1"/>
  <c r="J686" i="29"/>
  <c r="K686" i="29" s="1"/>
  <c r="D686" i="29" s="1"/>
  <c r="J685" i="29"/>
  <c r="K685" i="29" s="1"/>
  <c r="D685" i="29" s="1"/>
  <c r="J684" i="29"/>
  <c r="K684" i="29" s="1"/>
  <c r="D684" i="29" s="1"/>
  <c r="J683" i="29"/>
  <c r="K683" i="29" s="1"/>
  <c r="D683" i="29" s="1"/>
  <c r="J682" i="29"/>
  <c r="K682" i="29" s="1"/>
  <c r="D682" i="29" s="1"/>
  <c r="J681" i="29"/>
  <c r="K681" i="29" s="1"/>
  <c r="D681" i="29" s="1"/>
  <c r="J680" i="29"/>
  <c r="K680" i="29" s="1"/>
  <c r="D680" i="29" s="1"/>
  <c r="J679" i="29"/>
  <c r="K679" i="29" s="1"/>
  <c r="D679" i="29" s="1"/>
  <c r="J678" i="29"/>
  <c r="K678" i="29" s="1"/>
  <c r="D678" i="29" s="1"/>
  <c r="J677" i="29"/>
  <c r="K677" i="29" s="1"/>
  <c r="D677" i="29" s="1"/>
  <c r="J676" i="29"/>
  <c r="K676" i="29" s="1"/>
  <c r="D676" i="29" s="1"/>
  <c r="J675" i="29"/>
  <c r="K675" i="29" s="1"/>
  <c r="D675" i="29" s="1"/>
  <c r="J674" i="29"/>
  <c r="K674" i="29" s="1"/>
  <c r="D674" i="29" s="1"/>
  <c r="J673" i="29"/>
  <c r="K673" i="29" s="1"/>
  <c r="D673" i="29" s="1"/>
  <c r="J672" i="29"/>
  <c r="K672" i="29" s="1"/>
  <c r="D672" i="29" s="1"/>
  <c r="J671" i="29"/>
  <c r="K671" i="29" s="1"/>
  <c r="D671" i="29" s="1"/>
  <c r="J670" i="29"/>
  <c r="K670" i="29" s="1"/>
  <c r="D670" i="29" s="1"/>
  <c r="J669" i="29"/>
  <c r="K669" i="29" s="1"/>
  <c r="D669" i="29" s="1"/>
  <c r="J668" i="29"/>
  <c r="K668" i="29" s="1"/>
  <c r="D668" i="29" s="1"/>
  <c r="J667" i="29"/>
  <c r="K667" i="29" s="1"/>
  <c r="D667" i="29" s="1"/>
  <c r="J666" i="29"/>
  <c r="K666" i="29" s="1"/>
  <c r="D666" i="29" s="1"/>
  <c r="J665" i="29"/>
  <c r="K665" i="29" s="1"/>
  <c r="D665" i="29" s="1"/>
  <c r="J664" i="29"/>
  <c r="K664" i="29" s="1"/>
  <c r="D664" i="29" s="1"/>
  <c r="J663" i="29"/>
  <c r="K663" i="29" s="1"/>
  <c r="D663" i="29" s="1"/>
  <c r="J662" i="29"/>
  <c r="K662" i="29" s="1"/>
  <c r="D662" i="29" s="1"/>
  <c r="J661" i="29"/>
  <c r="K661" i="29" s="1"/>
  <c r="D661" i="29" s="1"/>
  <c r="J660" i="29"/>
  <c r="K660" i="29" s="1"/>
  <c r="D660" i="29" s="1"/>
  <c r="J659" i="29"/>
  <c r="K659" i="29" s="1"/>
  <c r="D659" i="29" s="1"/>
  <c r="J658" i="29"/>
  <c r="K658" i="29" s="1"/>
  <c r="D658" i="29" s="1"/>
  <c r="J657" i="29"/>
  <c r="K657" i="29" s="1"/>
  <c r="D657" i="29" s="1"/>
  <c r="J656" i="29"/>
  <c r="K656" i="29" s="1"/>
  <c r="D656" i="29" s="1"/>
  <c r="J655" i="29"/>
  <c r="K655" i="29" s="1"/>
  <c r="D655" i="29" s="1"/>
  <c r="J654" i="29"/>
  <c r="K654" i="29" s="1"/>
  <c r="D654" i="29" s="1"/>
  <c r="J653" i="29"/>
  <c r="K653" i="29" s="1"/>
  <c r="D653" i="29" s="1"/>
  <c r="J652" i="29"/>
  <c r="K652" i="29" s="1"/>
  <c r="D652" i="29" s="1"/>
  <c r="J651" i="29"/>
  <c r="K651" i="29" s="1"/>
  <c r="D651" i="29" s="1"/>
  <c r="J650" i="29"/>
  <c r="K650" i="29" s="1"/>
  <c r="D650" i="29" s="1"/>
  <c r="J649" i="29"/>
  <c r="K649" i="29" s="1"/>
  <c r="D649" i="29" s="1"/>
  <c r="J648" i="29"/>
  <c r="K648" i="29" s="1"/>
  <c r="D648" i="29" s="1"/>
  <c r="J647" i="29"/>
  <c r="K647" i="29" s="1"/>
  <c r="D647" i="29" s="1"/>
  <c r="J646" i="29"/>
  <c r="K646" i="29" s="1"/>
  <c r="D646" i="29" s="1"/>
  <c r="J645" i="29"/>
  <c r="K645" i="29" s="1"/>
  <c r="D645" i="29" s="1"/>
  <c r="J644" i="29"/>
  <c r="K644" i="29" s="1"/>
  <c r="D644" i="29" s="1"/>
  <c r="J643" i="29"/>
  <c r="K643" i="29" s="1"/>
  <c r="D643" i="29" s="1"/>
  <c r="J642" i="29"/>
  <c r="K642" i="29" s="1"/>
  <c r="D642" i="29" s="1"/>
  <c r="J641" i="29"/>
  <c r="K641" i="29" s="1"/>
  <c r="D641" i="29" s="1"/>
  <c r="J640" i="29"/>
  <c r="K640" i="29" s="1"/>
  <c r="D640" i="29" s="1"/>
  <c r="J639" i="29"/>
  <c r="K639" i="29" s="1"/>
  <c r="D639" i="29" s="1"/>
  <c r="J638" i="29"/>
  <c r="K638" i="29" s="1"/>
  <c r="D638" i="29" s="1"/>
  <c r="J637" i="29"/>
  <c r="K637" i="29" s="1"/>
  <c r="D637" i="29" s="1"/>
  <c r="J636" i="29"/>
  <c r="K636" i="29" s="1"/>
  <c r="D636" i="29" s="1"/>
  <c r="J635" i="29"/>
  <c r="K635" i="29" s="1"/>
  <c r="D635" i="29" s="1"/>
  <c r="J634" i="29"/>
  <c r="K634" i="29" s="1"/>
  <c r="D634" i="29" s="1"/>
  <c r="J633" i="29"/>
  <c r="K633" i="29" s="1"/>
  <c r="D633" i="29" s="1"/>
  <c r="J632" i="29"/>
  <c r="K632" i="29" s="1"/>
  <c r="D632" i="29" s="1"/>
  <c r="J631" i="29"/>
  <c r="K631" i="29" s="1"/>
  <c r="D631" i="29" s="1"/>
  <c r="J630" i="29"/>
  <c r="K630" i="29" s="1"/>
  <c r="D630" i="29" s="1"/>
  <c r="J629" i="29"/>
  <c r="K629" i="29" s="1"/>
  <c r="D629" i="29" s="1"/>
  <c r="J628" i="29"/>
  <c r="K628" i="29" s="1"/>
  <c r="D628" i="29" s="1"/>
  <c r="J627" i="29"/>
  <c r="K627" i="29" s="1"/>
  <c r="D627" i="29" s="1"/>
  <c r="J626" i="29"/>
  <c r="K626" i="29" s="1"/>
  <c r="D626" i="29" s="1"/>
  <c r="J625" i="29"/>
  <c r="K625" i="29" s="1"/>
  <c r="D625" i="29" s="1"/>
  <c r="J624" i="29"/>
  <c r="K624" i="29" s="1"/>
  <c r="D624" i="29" s="1"/>
  <c r="J623" i="29"/>
  <c r="K623" i="29" s="1"/>
  <c r="D623" i="29" s="1"/>
  <c r="J622" i="29"/>
  <c r="K622" i="29" s="1"/>
  <c r="D622" i="29" s="1"/>
  <c r="J621" i="29"/>
  <c r="K621" i="29" s="1"/>
  <c r="D621" i="29" s="1"/>
  <c r="J620" i="29"/>
  <c r="K620" i="29" s="1"/>
  <c r="D620" i="29" s="1"/>
  <c r="J619" i="29"/>
  <c r="K619" i="29" s="1"/>
  <c r="D619" i="29" s="1"/>
  <c r="J618" i="29"/>
  <c r="K618" i="29" s="1"/>
  <c r="D618" i="29" s="1"/>
  <c r="J617" i="29"/>
  <c r="K617" i="29" s="1"/>
  <c r="D617" i="29" s="1"/>
  <c r="J616" i="29"/>
  <c r="K616" i="29" s="1"/>
  <c r="D616" i="29" s="1"/>
  <c r="J615" i="29"/>
  <c r="K615" i="29" s="1"/>
  <c r="D615" i="29" s="1"/>
  <c r="J614" i="29"/>
  <c r="K614" i="29" s="1"/>
  <c r="D614" i="29" s="1"/>
  <c r="J613" i="29"/>
  <c r="K613" i="29" s="1"/>
  <c r="D613" i="29" s="1"/>
  <c r="J612" i="29"/>
  <c r="K612" i="29" s="1"/>
  <c r="D612" i="29" s="1"/>
  <c r="J611" i="29"/>
  <c r="K611" i="29" s="1"/>
  <c r="D611" i="29" s="1"/>
  <c r="J610" i="29"/>
  <c r="K610" i="29" s="1"/>
  <c r="D610" i="29" s="1"/>
  <c r="J609" i="29"/>
  <c r="K609" i="29" s="1"/>
  <c r="D609" i="29" s="1"/>
  <c r="J608" i="29"/>
  <c r="K608" i="29" s="1"/>
  <c r="D608" i="29" s="1"/>
  <c r="J607" i="29"/>
  <c r="K607" i="29" s="1"/>
  <c r="D607" i="29" s="1"/>
  <c r="J606" i="29"/>
  <c r="K606" i="29" s="1"/>
  <c r="D606" i="29" s="1"/>
  <c r="J605" i="29"/>
  <c r="K605" i="29" s="1"/>
  <c r="D605" i="29" s="1"/>
  <c r="J604" i="29"/>
  <c r="K604" i="29" s="1"/>
  <c r="D604" i="29" s="1"/>
  <c r="J603" i="29"/>
  <c r="K603" i="29" s="1"/>
  <c r="D603" i="29" s="1"/>
  <c r="J602" i="29"/>
  <c r="K602" i="29" s="1"/>
  <c r="D602" i="29" s="1"/>
  <c r="J601" i="29"/>
  <c r="K601" i="29" s="1"/>
  <c r="D601" i="29" s="1"/>
  <c r="J600" i="29"/>
  <c r="K600" i="29" s="1"/>
  <c r="D600" i="29" s="1"/>
  <c r="J599" i="29"/>
  <c r="K599" i="29" s="1"/>
  <c r="D599" i="29" s="1"/>
  <c r="J598" i="29"/>
  <c r="K598" i="29" s="1"/>
  <c r="D598" i="29" s="1"/>
  <c r="J597" i="29"/>
  <c r="K597" i="29" s="1"/>
  <c r="D597" i="29" s="1"/>
  <c r="J596" i="29"/>
  <c r="K596" i="29" s="1"/>
  <c r="D596" i="29" s="1"/>
  <c r="J595" i="29"/>
  <c r="K595" i="29" s="1"/>
  <c r="D595" i="29" s="1"/>
  <c r="J594" i="29"/>
  <c r="K594" i="29" s="1"/>
  <c r="D594" i="29" s="1"/>
  <c r="J593" i="29"/>
  <c r="K593" i="29" s="1"/>
  <c r="D593" i="29" s="1"/>
  <c r="J592" i="29"/>
  <c r="K592" i="29" s="1"/>
  <c r="D592" i="29" s="1"/>
  <c r="J591" i="29"/>
  <c r="K591" i="29" s="1"/>
  <c r="D591" i="29" s="1"/>
  <c r="J590" i="29"/>
  <c r="K590" i="29" s="1"/>
  <c r="D590" i="29" s="1"/>
  <c r="J589" i="29"/>
  <c r="K589" i="29" s="1"/>
  <c r="D589" i="29" s="1"/>
  <c r="J588" i="29"/>
  <c r="K588" i="29" s="1"/>
  <c r="D588" i="29" s="1"/>
  <c r="J587" i="29"/>
  <c r="K587" i="29" s="1"/>
  <c r="D587" i="29" s="1"/>
  <c r="J586" i="29"/>
  <c r="K586" i="29" s="1"/>
  <c r="D586" i="29" s="1"/>
  <c r="J585" i="29"/>
  <c r="K585" i="29" s="1"/>
  <c r="D585" i="29" s="1"/>
  <c r="J584" i="29"/>
  <c r="K584" i="29" s="1"/>
  <c r="D584" i="29" s="1"/>
  <c r="J583" i="29"/>
  <c r="K583" i="29" s="1"/>
  <c r="D583" i="29" s="1"/>
  <c r="J582" i="29"/>
  <c r="K582" i="29" s="1"/>
  <c r="D582" i="29" s="1"/>
  <c r="J581" i="29"/>
  <c r="K581" i="29" s="1"/>
  <c r="D581" i="29" s="1"/>
  <c r="J580" i="29"/>
  <c r="K580" i="29" s="1"/>
  <c r="D580" i="29" s="1"/>
  <c r="J579" i="29"/>
  <c r="K579" i="29" s="1"/>
  <c r="D579" i="29" s="1"/>
  <c r="J578" i="29"/>
  <c r="K578" i="29" s="1"/>
  <c r="D578" i="29" s="1"/>
  <c r="J577" i="29"/>
  <c r="K577" i="29" s="1"/>
  <c r="D577" i="29" s="1"/>
  <c r="J576" i="29"/>
  <c r="K576" i="29" s="1"/>
  <c r="D576" i="29" s="1"/>
  <c r="J575" i="29"/>
  <c r="K575" i="29" s="1"/>
  <c r="D575" i="29" s="1"/>
  <c r="J574" i="29"/>
  <c r="K574" i="29" s="1"/>
  <c r="D574" i="29" s="1"/>
  <c r="J573" i="29"/>
  <c r="K573" i="29" s="1"/>
  <c r="D573" i="29" s="1"/>
  <c r="J572" i="29"/>
  <c r="K572" i="29" s="1"/>
  <c r="D572" i="29" s="1"/>
  <c r="J571" i="29"/>
  <c r="K571" i="29" s="1"/>
  <c r="D571" i="29" s="1"/>
  <c r="J570" i="29"/>
  <c r="K570" i="29" s="1"/>
  <c r="D570" i="29" s="1"/>
  <c r="J569" i="29"/>
  <c r="K569" i="29" s="1"/>
  <c r="D569" i="29" s="1"/>
  <c r="J568" i="29"/>
  <c r="K568" i="29" s="1"/>
  <c r="D568" i="29" s="1"/>
  <c r="J567" i="29"/>
  <c r="K567" i="29" s="1"/>
  <c r="D567" i="29" s="1"/>
  <c r="J566" i="29"/>
  <c r="K566" i="29" s="1"/>
  <c r="D566" i="29" s="1"/>
  <c r="J565" i="29"/>
  <c r="K565" i="29" s="1"/>
  <c r="D565" i="29" s="1"/>
  <c r="J564" i="29"/>
  <c r="K564" i="29" s="1"/>
  <c r="D564" i="29" s="1"/>
  <c r="J563" i="29"/>
  <c r="K563" i="29" s="1"/>
  <c r="D563" i="29" s="1"/>
  <c r="J562" i="29"/>
  <c r="K562" i="29" s="1"/>
  <c r="D562" i="29" s="1"/>
  <c r="J561" i="29"/>
  <c r="K561" i="29" s="1"/>
  <c r="D561" i="29" s="1"/>
  <c r="J560" i="29"/>
  <c r="K560" i="29" s="1"/>
  <c r="D560" i="29" s="1"/>
  <c r="J559" i="29"/>
  <c r="K559" i="29" s="1"/>
  <c r="D559" i="29" s="1"/>
  <c r="J558" i="29"/>
  <c r="K558" i="29" s="1"/>
  <c r="D558" i="29" s="1"/>
  <c r="J557" i="29"/>
  <c r="K557" i="29" s="1"/>
  <c r="D557" i="29" s="1"/>
  <c r="J556" i="29"/>
  <c r="K556" i="29" s="1"/>
  <c r="D556" i="29" s="1"/>
  <c r="J555" i="29"/>
  <c r="K555" i="29" s="1"/>
  <c r="D555" i="29" s="1"/>
  <c r="J554" i="29"/>
  <c r="K554" i="29" s="1"/>
  <c r="D554" i="29" s="1"/>
  <c r="J553" i="29"/>
  <c r="K553" i="29" s="1"/>
  <c r="D553" i="29" s="1"/>
  <c r="J552" i="29"/>
  <c r="K552" i="29" s="1"/>
  <c r="D552" i="29" s="1"/>
  <c r="J551" i="29"/>
  <c r="K551" i="29" s="1"/>
  <c r="D551" i="29" s="1"/>
  <c r="J550" i="29"/>
  <c r="K550" i="29" s="1"/>
  <c r="D550" i="29" s="1"/>
  <c r="J549" i="29"/>
  <c r="K549" i="29" s="1"/>
  <c r="D549" i="29" s="1"/>
  <c r="J548" i="29"/>
  <c r="K548" i="29" s="1"/>
  <c r="D548" i="29" s="1"/>
  <c r="J547" i="29"/>
  <c r="K547" i="29" s="1"/>
  <c r="D547" i="29" s="1"/>
  <c r="J546" i="29"/>
  <c r="K546" i="29" s="1"/>
  <c r="D546" i="29" s="1"/>
  <c r="J545" i="29"/>
  <c r="K545" i="29" s="1"/>
  <c r="D545" i="29" s="1"/>
  <c r="J544" i="29"/>
  <c r="K544" i="29" s="1"/>
  <c r="D544" i="29" s="1"/>
  <c r="J543" i="29"/>
  <c r="K543" i="29" s="1"/>
  <c r="D543" i="29" s="1"/>
  <c r="J542" i="29"/>
  <c r="K542" i="29" s="1"/>
  <c r="D542" i="29" s="1"/>
  <c r="J541" i="29"/>
  <c r="K541" i="29" s="1"/>
  <c r="D541" i="29" s="1"/>
  <c r="J540" i="29"/>
  <c r="K540" i="29" s="1"/>
  <c r="D540" i="29" s="1"/>
  <c r="J539" i="29"/>
  <c r="K539" i="29" s="1"/>
  <c r="D539" i="29" s="1"/>
  <c r="J538" i="29"/>
  <c r="K538" i="29" s="1"/>
  <c r="D538" i="29" s="1"/>
  <c r="J537" i="29"/>
  <c r="K537" i="29" s="1"/>
  <c r="D537" i="29" s="1"/>
  <c r="J536" i="29"/>
  <c r="K536" i="29" s="1"/>
  <c r="D536" i="29" s="1"/>
  <c r="J535" i="29"/>
  <c r="K535" i="29" s="1"/>
  <c r="D535" i="29" s="1"/>
  <c r="J534" i="29"/>
  <c r="K534" i="29" s="1"/>
  <c r="D534" i="29" s="1"/>
  <c r="J533" i="29"/>
  <c r="K533" i="29" s="1"/>
  <c r="D533" i="29" s="1"/>
  <c r="J532" i="29"/>
  <c r="K532" i="29" s="1"/>
  <c r="D532" i="29" s="1"/>
  <c r="J531" i="29"/>
  <c r="K531" i="29" s="1"/>
  <c r="D531" i="29" s="1"/>
  <c r="J530" i="29"/>
  <c r="K530" i="29" s="1"/>
  <c r="D530" i="29" s="1"/>
  <c r="J529" i="29"/>
  <c r="K529" i="29" s="1"/>
  <c r="D529" i="29" s="1"/>
  <c r="J528" i="29"/>
  <c r="K528" i="29" s="1"/>
  <c r="D528" i="29" s="1"/>
  <c r="J527" i="29"/>
  <c r="K527" i="29" s="1"/>
  <c r="D527" i="29" s="1"/>
  <c r="J526" i="29"/>
  <c r="K526" i="29" s="1"/>
  <c r="D526" i="29" s="1"/>
  <c r="J525" i="29"/>
  <c r="K525" i="29" s="1"/>
  <c r="D525" i="29" s="1"/>
  <c r="J524" i="29"/>
  <c r="K524" i="29" s="1"/>
  <c r="D524" i="29" s="1"/>
  <c r="J523" i="29"/>
  <c r="K523" i="29" s="1"/>
  <c r="D523" i="29" s="1"/>
  <c r="J522" i="29"/>
  <c r="K522" i="29" s="1"/>
  <c r="D522" i="29" s="1"/>
  <c r="J521" i="29"/>
  <c r="K521" i="29" s="1"/>
  <c r="D521" i="29" s="1"/>
  <c r="J520" i="29"/>
  <c r="K520" i="29" s="1"/>
  <c r="D520" i="29" s="1"/>
  <c r="J519" i="29"/>
  <c r="K519" i="29" s="1"/>
  <c r="D519" i="29" s="1"/>
  <c r="J518" i="29"/>
  <c r="K518" i="29" s="1"/>
  <c r="D518" i="29" s="1"/>
  <c r="J517" i="29"/>
  <c r="K517" i="29" s="1"/>
  <c r="D517" i="29" s="1"/>
  <c r="J516" i="29"/>
  <c r="K516" i="29" s="1"/>
  <c r="D516" i="29" s="1"/>
  <c r="J515" i="29"/>
  <c r="K515" i="29" s="1"/>
  <c r="D515" i="29" s="1"/>
  <c r="J514" i="29"/>
  <c r="K514" i="29" s="1"/>
  <c r="D514" i="29" s="1"/>
  <c r="J513" i="29"/>
  <c r="K513" i="29" s="1"/>
  <c r="D513" i="29" s="1"/>
  <c r="J512" i="29"/>
  <c r="K512" i="29" s="1"/>
  <c r="D512" i="29" s="1"/>
  <c r="J511" i="29"/>
  <c r="K511" i="29" s="1"/>
  <c r="D511" i="29" s="1"/>
  <c r="J510" i="29"/>
  <c r="K510" i="29" s="1"/>
  <c r="D510" i="29" s="1"/>
  <c r="J509" i="29"/>
  <c r="K509" i="29" s="1"/>
  <c r="D509" i="29" s="1"/>
  <c r="J508" i="29"/>
  <c r="K508" i="29" s="1"/>
  <c r="D508" i="29" s="1"/>
  <c r="J507" i="29"/>
  <c r="K507" i="29" s="1"/>
  <c r="D507" i="29" s="1"/>
  <c r="J506" i="29"/>
  <c r="K506" i="29" s="1"/>
  <c r="D506" i="29" s="1"/>
  <c r="J505" i="29"/>
  <c r="K505" i="29" s="1"/>
  <c r="D505" i="29" s="1"/>
  <c r="J504" i="29"/>
  <c r="K504" i="29" s="1"/>
  <c r="D504" i="29" s="1"/>
  <c r="J503" i="29"/>
  <c r="K503" i="29" s="1"/>
  <c r="D503" i="29" s="1"/>
  <c r="J502" i="29"/>
  <c r="K502" i="29" s="1"/>
  <c r="D502" i="29" s="1"/>
  <c r="J501" i="29"/>
  <c r="K501" i="29" s="1"/>
  <c r="D501" i="29" s="1"/>
  <c r="J500" i="29"/>
  <c r="K500" i="29" s="1"/>
  <c r="D500" i="29" s="1"/>
  <c r="J499" i="29"/>
  <c r="K499" i="29" s="1"/>
  <c r="D499" i="29" s="1"/>
  <c r="J498" i="29"/>
  <c r="K498" i="29" s="1"/>
  <c r="D498" i="29" s="1"/>
  <c r="J497" i="29"/>
  <c r="K497" i="29" s="1"/>
  <c r="D497" i="29" s="1"/>
  <c r="J496" i="29"/>
  <c r="K496" i="29" s="1"/>
  <c r="D496" i="29" s="1"/>
  <c r="J495" i="29"/>
  <c r="K495" i="29" s="1"/>
  <c r="D495" i="29" s="1"/>
  <c r="J494" i="29"/>
  <c r="K494" i="29" s="1"/>
  <c r="D494" i="29" s="1"/>
  <c r="J493" i="29"/>
  <c r="K493" i="29" s="1"/>
  <c r="D493" i="29" s="1"/>
  <c r="J492" i="29"/>
  <c r="K492" i="29" s="1"/>
  <c r="D492" i="29" s="1"/>
  <c r="J491" i="29"/>
  <c r="K491" i="29" s="1"/>
  <c r="D491" i="29" s="1"/>
  <c r="J490" i="29"/>
  <c r="K490" i="29" s="1"/>
  <c r="D490" i="29" s="1"/>
  <c r="J489" i="29"/>
  <c r="K489" i="29" s="1"/>
  <c r="D489" i="29" s="1"/>
  <c r="J488" i="29"/>
  <c r="K488" i="29" s="1"/>
  <c r="D488" i="29" s="1"/>
  <c r="J487" i="29"/>
  <c r="K487" i="29" s="1"/>
  <c r="D487" i="29" s="1"/>
  <c r="J486" i="29"/>
  <c r="K486" i="29" s="1"/>
  <c r="D486" i="29" s="1"/>
  <c r="J485" i="29"/>
  <c r="K485" i="29" s="1"/>
  <c r="D485" i="29" s="1"/>
  <c r="J484" i="29"/>
  <c r="K484" i="29" s="1"/>
  <c r="D484" i="29" s="1"/>
  <c r="J483" i="29"/>
  <c r="K483" i="29" s="1"/>
  <c r="D483" i="29" s="1"/>
  <c r="J482" i="29"/>
  <c r="K482" i="29" s="1"/>
  <c r="D482" i="29" s="1"/>
  <c r="J481" i="29"/>
  <c r="K481" i="29" s="1"/>
  <c r="D481" i="29" s="1"/>
  <c r="J480" i="29"/>
  <c r="K480" i="29" s="1"/>
  <c r="D480" i="29" s="1"/>
  <c r="J479" i="29"/>
  <c r="K479" i="29" s="1"/>
  <c r="D479" i="29" s="1"/>
  <c r="J478" i="29"/>
  <c r="K478" i="29" s="1"/>
  <c r="D478" i="29" s="1"/>
  <c r="J477" i="29"/>
  <c r="K477" i="29" s="1"/>
  <c r="D477" i="29" s="1"/>
  <c r="J476" i="29"/>
  <c r="K476" i="29" s="1"/>
  <c r="D476" i="29" s="1"/>
  <c r="J475" i="29"/>
  <c r="K475" i="29" s="1"/>
  <c r="D475" i="29" s="1"/>
  <c r="J474" i="29"/>
  <c r="K474" i="29" s="1"/>
  <c r="D474" i="29" s="1"/>
  <c r="J473" i="29"/>
  <c r="K473" i="29" s="1"/>
  <c r="D473" i="29" s="1"/>
  <c r="J472" i="29"/>
  <c r="K472" i="29" s="1"/>
  <c r="D472" i="29" s="1"/>
  <c r="J471" i="29"/>
  <c r="K471" i="29" s="1"/>
  <c r="D471" i="29" s="1"/>
  <c r="J470" i="29"/>
  <c r="K470" i="29" s="1"/>
  <c r="D470" i="29" s="1"/>
  <c r="J469" i="29"/>
  <c r="K469" i="29" s="1"/>
  <c r="D469" i="29" s="1"/>
  <c r="J468" i="29"/>
  <c r="K468" i="29" s="1"/>
  <c r="D468" i="29" s="1"/>
  <c r="J467" i="29"/>
  <c r="K467" i="29" s="1"/>
  <c r="D467" i="29" s="1"/>
  <c r="J466" i="29"/>
  <c r="K466" i="29" s="1"/>
  <c r="D466" i="29" s="1"/>
  <c r="J465" i="29"/>
  <c r="K465" i="29" s="1"/>
  <c r="D465" i="29" s="1"/>
  <c r="J464" i="29"/>
  <c r="K464" i="29" s="1"/>
  <c r="D464" i="29" s="1"/>
  <c r="J463" i="29"/>
  <c r="K463" i="29" s="1"/>
  <c r="D463" i="29" s="1"/>
  <c r="J462" i="29"/>
  <c r="K462" i="29" s="1"/>
  <c r="D462" i="29" s="1"/>
  <c r="J461" i="29"/>
  <c r="K461" i="29" s="1"/>
  <c r="D461" i="29" s="1"/>
  <c r="J460" i="29"/>
  <c r="K460" i="29" s="1"/>
  <c r="D460" i="29" s="1"/>
  <c r="J459" i="29"/>
  <c r="K459" i="29" s="1"/>
  <c r="D459" i="29" s="1"/>
  <c r="J458" i="29"/>
  <c r="K458" i="29" s="1"/>
  <c r="D458" i="29" s="1"/>
  <c r="J457" i="29"/>
  <c r="K457" i="29" s="1"/>
  <c r="D457" i="29" s="1"/>
  <c r="J456" i="29"/>
  <c r="K456" i="29" s="1"/>
  <c r="D456" i="29" s="1"/>
  <c r="J455" i="29"/>
  <c r="K455" i="29" s="1"/>
  <c r="D455" i="29" s="1"/>
  <c r="J454" i="29"/>
  <c r="K454" i="29" s="1"/>
  <c r="D454" i="29" s="1"/>
  <c r="J453" i="29"/>
  <c r="K453" i="29" s="1"/>
  <c r="D453" i="29" s="1"/>
  <c r="J452" i="29"/>
  <c r="K452" i="29" s="1"/>
  <c r="D452" i="29" s="1"/>
  <c r="J451" i="29"/>
  <c r="K451" i="29" s="1"/>
  <c r="D451" i="29" s="1"/>
  <c r="J450" i="29"/>
  <c r="K450" i="29" s="1"/>
  <c r="D450" i="29" s="1"/>
  <c r="J449" i="29"/>
  <c r="K449" i="29" s="1"/>
  <c r="D449" i="29" s="1"/>
  <c r="J448" i="29"/>
  <c r="K448" i="29" s="1"/>
  <c r="D448" i="29" s="1"/>
  <c r="J447" i="29"/>
  <c r="K447" i="29" s="1"/>
  <c r="D447" i="29" s="1"/>
  <c r="J446" i="29"/>
  <c r="K446" i="29" s="1"/>
  <c r="D446" i="29" s="1"/>
  <c r="J445" i="29"/>
  <c r="K445" i="29" s="1"/>
  <c r="D445" i="29" s="1"/>
  <c r="J444" i="29"/>
  <c r="K444" i="29" s="1"/>
  <c r="D444" i="29" s="1"/>
  <c r="J443" i="29"/>
  <c r="K443" i="29" s="1"/>
  <c r="D443" i="29" s="1"/>
  <c r="J442" i="29"/>
  <c r="K442" i="29" s="1"/>
  <c r="D442" i="29" s="1"/>
  <c r="J441" i="29"/>
  <c r="K441" i="29" s="1"/>
  <c r="D441" i="29" s="1"/>
  <c r="J440" i="29"/>
  <c r="K440" i="29" s="1"/>
  <c r="D440" i="29" s="1"/>
  <c r="J439" i="29"/>
  <c r="K439" i="29" s="1"/>
  <c r="D439" i="29" s="1"/>
  <c r="J438" i="29"/>
  <c r="K438" i="29" s="1"/>
  <c r="D438" i="29" s="1"/>
  <c r="J437" i="29"/>
  <c r="K437" i="29" s="1"/>
  <c r="D437" i="29" s="1"/>
  <c r="J436" i="29"/>
  <c r="K436" i="29" s="1"/>
  <c r="D436" i="29" s="1"/>
  <c r="J435" i="29"/>
  <c r="K435" i="29" s="1"/>
  <c r="D435" i="29" s="1"/>
  <c r="J434" i="29"/>
  <c r="K434" i="29" s="1"/>
  <c r="D434" i="29" s="1"/>
  <c r="J433" i="29"/>
  <c r="K433" i="29" s="1"/>
  <c r="D433" i="29" s="1"/>
  <c r="J432" i="29"/>
  <c r="K432" i="29" s="1"/>
  <c r="D432" i="29" s="1"/>
  <c r="J431" i="29"/>
  <c r="K431" i="29" s="1"/>
  <c r="D431" i="29" s="1"/>
  <c r="J430" i="29"/>
  <c r="K430" i="29" s="1"/>
  <c r="D430" i="29" s="1"/>
  <c r="J429" i="29"/>
  <c r="K429" i="29" s="1"/>
  <c r="D429" i="29" s="1"/>
  <c r="J428" i="29"/>
  <c r="K428" i="29" s="1"/>
  <c r="D428" i="29" s="1"/>
  <c r="J427" i="29"/>
  <c r="K427" i="29" s="1"/>
  <c r="D427" i="29" s="1"/>
  <c r="J426" i="29"/>
  <c r="K426" i="29" s="1"/>
  <c r="D426" i="29" s="1"/>
  <c r="J425" i="29"/>
  <c r="K425" i="29" s="1"/>
  <c r="D425" i="29" s="1"/>
  <c r="J424" i="29"/>
  <c r="K424" i="29" s="1"/>
  <c r="D424" i="29" s="1"/>
  <c r="J423" i="29"/>
  <c r="K423" i="29" s="1"/>
  <c r="D423" i="29" s="1"/>
  <c r="J422" i="29"/>
  <c r="K422" i="29" s="1"/>
  <c r="D422" i="29" s="1"/>
  <c r="J421" i="29"/>
  <c r="K421" i="29" s="1"/>
  <c r="D421" i="29" s="1"/>
  <c r="J420" i="29"/>
  <c r="K420" i="29" s="1"/>
  <c r="D420" i="29" s="1"/>
  <c r="J419" i="29"/>
  <c r="K419" i="29" s="1"/>
  <c r="D419" i="29" s="1"/>
  <c r="J418" i="29"/>
  <c r="K418" i="29" s="1"/>
  <c r="D418" i="29" s="1"/>
  <c r="J417" i="29"/>
  <c r="K417" i="29" s="1"/>
  <c r="D417" i="29" s="1"/>
  <c r="J416" i="29"/>
  <c r="K416" i="29" s="1"/>
  <c r="D416" i="29" s="1"/>
  <c r="J415" i="29"/>
  <c r="K415" i="29" s="1"/>
  <c r="D415" i="29" s="1"/>
  <c r="J414" i="29"/>
  <c r="K414" i="29" s="1"/>
  <c r="D414" i="29" s="1"/>
  <c r="J413" i="29"/>
  <c r="K413" i="29" s="1"/>
  <c r="D413" i="29" s="1"/>
  <c r="J412" i="29"/>
  <c r="K412" i="29" s="1"/>
  <c r="D412" i="29" s="1"/>
  <c r="J411" i="29"/>
  <c r="K411" i="29" s="1"/>
  <c r="D411" i="29" s="1"/>
  <c r="J410" i="29"/>
  <c r="K410" i="29" s="1"/>
  <c r="D410" i="29" s="1"/>
  <c r="J409" i="29"/>
  <c r="K409" i="29" s="1"/>
  <c r="D409" i="29" s="1"/>
  <c r="J408" i="29"/>
  <c r="K408" i="29" s="1"/>
  <c r="D408" i="29" s="1"/>
  <c r="J407" i="29"/>
  <c r="K407" i="29" s="1"/>
  <c r="D407" i="29" s="1"/>
  <c r="J406" i="29"/>
  <c r="K406" i="29" s="1"/>
  <c r="D406" i="29" s="1"/>
  <c r="J405" i="29"/>
  <c r="K405" i="29" s="1"/>
  <c r="D405" i="29" s="1"/>
  <c r="J404" i="29"/>
  <c r="K404" i="29" s="1"/>
  <c r="D404" i="29" s="1"/>
  <c r="J403" i="29"/>
  <c r="K403" i="29" s="1"/>
  <c r="D403" i="29" s="1"/>
  <c r="J402" i="29"/>
  <c r="K402" i="29" s="1"/>
  <c r="D402" i="29" s="1"/>
  <c r="J401" i="29"/>
  <c r="K401" i="29" s="1"/>
  <c r="D401" i="29" s="1"/>
  <c r="J400" i="29"/>
  <c r="K400" i="29" s="1"/>
  <c r="D400" i="29" s="1"/>
  <c r="J399" i="29"/>
  <c r="K399" i="29" s="1"/>
  <c r="D399" i="29" s="1"/>
  <c r="J398" i="29"/>
  <c r="K398" i="29" s="1"/>
  <c r="D398" i="29" s="1"/>
  <c r="J397" i="29"/>
  <c r="K397" i="29" s="1"/>
  <c r="D397" i="29" s="1"/>
  <c r="J396" i="29"/>
  <c r="K396" i="29" s="1"/>
  <c r="D396" i="29" s="1"/>
  <c r="J395" i="29"/>
  <c r="K395" i="29" s="1"/>
  <c r="D395" i="29" s="1"/>
  <c r="J394" i="29"/>
  <c r="K394" i="29" s="1"/>
  <c r="D394" i="29" s="1"/>
  <c r="J393" i="29"/>
  <c r="K393" i="29" s="1"/>
  <c r="D393" i="29" s="1"/>
  <c r="J392" i="29"/>
  <c r="K392" i="29" s="1"/>
  <c r="D392" i="29" s="1"/>
  <c r="J391" i="29"/>
  <c r="K391" i="29" s="1"/>
  <c r="D391" i="29" s="1"/>
  <c r="J390" i="29"/>
  <c r="K390" i="29" s="1"/>
  <c r="D390" i="29" s="1"/>
  <c r="J389" i="29"/>
  <c r="K389" i="29" s="1"/>
  <c r="D389" i="29" s="1"/>
  <c r="J388" i="29"/>
  <c r="K388" i="29" s="1"/>
  <c r="D388" i="29" s="1"/>
  <c r="J387" i="29"/>
  <c r="K387" i="29" s="1"/>
  <c r="D387" i="29" s="1"/>
  <c r="J386" i="29"/>
  <c r="K386" i="29" s="1"/>
  <c r="D386" i="29" s="1"/>
  <c r="J385" i="29"/>
  <c r="K385" i="29" s="1"/>
  <c r="D385" i="29" s="1"/>
  <c r="J384" i="29"/>
  <c r="K384" i="29" s="1"/>
  <c r="D384" i="29" s="1"/>
  <c r="J383" i="29"/>
  <c r="K383" i="29" s="1"/>
  <c r="D383" i="29" s="1"/>
  <c r="J382" i="29"/>
  <c r="K382" i="29" s="1"/>
  <c r="D382" i="29" s="1"/>
  <c r="J381" i="29"/>
  <c r="K381" i="29" s="1"/>
  <c r="D381" i="29" s="1"/>
  <c r="J380" i="29"/>
  <c r="K380" i="29" s="1"/>
  <c r="D380" i="29" s="1"/>
  <c r="J379" i="29"/>
  <c r="K379" i="29" s="1"/>
  <c r="D379" i="29" s="1"/>
  <c r="J378" i="29"/>
  <c r="K378" i="29" s="1"/>
  <c r="D378" i="29" s="1"/>
  <c r="J377" i="29"/>
  <c r="K377" i="29" s="1"/>
  <c r="D377" i="29" s="1"/>
  <c r="J376" i="29"/>
  <c r="K376" i="29" s="1"/>
  <c r="D376" i="29" s="1"/>
  <c r="J375" i="29"/>
  <c r="K375" i="29" s="1"/>
  <c r="D375" i="29" s="1"/>
  <c r="J374" i="29"/>
  <c r="K374" i="29" s="1"/>
  <c r="D374" i="29" s="1"/>
  <c r="J373" i="29"/>
  <c r="K373" i="29" s="1"/>
  <c r="D373" i="29" s="1"/>
  <c r="J372" i="29"/>
  <c r="K372" i="29" s="1"/>
  <c r="D372" i="29" s="1"/>
  <c r="J371" i="29"/>
  <c r="K371" i="29" s="1"/>
  <c r="D371" i="29" s="1"/>
  <c r="J370" i="29"/>
  <c r="K370" i="29" s="1"/>
  <c r="D370" i="29" s="1"/>
  <c r="J369" i="29"/>
  <c r="K369" i="29" s="1"/>
  <c r="D369" i="29" s="1"/>
  <c r="J368" i="29"/>
  <c r="K368" i="29" s="1"/>
  <c r="D368" i="29" s="1"/>
  <c r="J367" i="29"/>
  <c r="K367" i="29" s="1"/>
  <c r="D367" i="29" s="1"/>
  <c r="J366" i="29"/>
  <c r="K366" i="29" s="1"/>
  <c r="D366" i="29" s="1"/>
  <c r="J365" i="29"/>
  <c r="K365" i="29" s="1"/>
  <c r="D365" i="29" s="1"/>
  <c r="J364" i="29"/>
  <c r="K364" i="29" s="1"/>
  <c r="D364" i="29" s="1"/>
  <c r="J363" i="29"/>
  <c r="K363" i="29" s="1"/>
  <c r="D363" i="29" s="1"/>
  <c r="J362" i="29"/>
  <c r="K362" i="29" s="1"/>
  <c r="D362" i="29" s="1"/>
  <c r="J361" i="29"/>
  <c r="K361" i="29" s="1"/>
  <c r="D361" i="29" s="1"/>
  <c r="J360" i="29"/>
  <c r="K360" i="29" s="1"/>
  <c r="D360" i="29" s="1"/>
  <c r="J359" i="29"/>
  <c r="K359" i="29" s="1"/>
  <c r="D359" i="29" s="1"/>
  <c r="J358" i="29"/>
  <c r="K358" i="29" s="1"/>
  <c r="D358" i="29" s="1"/>
  <c r="J357" i="29"/>
  <c r="K357" i="29" s="1"/>
  <c r="D357" i="29" s="1"/>
  <c r="J356" i="29"/>
  <c r="K356" i="29" s="1"/>
  <c r="D356" i="29" s="1"/>
  <c r="J355" i="29"/>
  <c r="K355" i="29" s="1"/>
  <c r="D355" i="29" s="1"/>
  <c r="J354" i="29"/>
  <c r="K354" i="29" s="1"/>
  <c r="D354" i="29" s="1"/>
  <c r="J353" i="29"/>
  <c r="K353" i="29" s="1"/>
  <c r="D353" i="29" s="1"/>
  <c r="J352" i="29"/>
  <c r="K352" i="29" s="1"/>
  <c r="D352" i="29" s="1"/>
  <c r="J351" i="29"/>
  <c r="K351" i="29" s="1"/>
  <c r="D351" i="29" s="1"/>
  <c r="J350" i="29"/>
  <c r="K350" i="29" s="1"/>
  <c r="D350" i="29" s="1"/>
  <c r="J349" i="29"/>
  <c r="K349" i="29" s="1"/>
  <c r="D349" i="29" s="1"/>
  <c r="J348" i="29"/>
  <c r="K348" i="29" s="1"/>
  <c r="D348" i="29" s="1"/>
  <c r="J347" i="29"/>
  <c r="K347" i="29" s="1"/>
  <c r="D347" i="29" s="1"/>
  <c r="J346" i="29"/>
  <c r="K346" i="29" s="1"/>
  <c r="D346" i="29" s="1"/>
  <c r="J345" i="29"/>
  <c r="K345" i="29" s="1"/>
  <c r="D345" i="29" s="1"/>
  <c r="J344" i="29"/>
  <c r="K344" i="29" s="1"/>
  <c r="D344" i="29" s="1"/>
  <c r="J343" i="29"/>
  <c r="K343" i="29" s="1"/>
  <c r="D343" i="29" s="1"/>
  <c r="J342" i="29"/>
  <c r="K342" i="29" s="1"/>
  <c r="D342" i="29" s="1"/>
  <c r="J341" i="29"/>
  <c r="K341" i="29" s="1"/>
  <c r="D341" i="29" s="1"/>
  <c r="J340" i="29"/>
  <c r="K340" i="29" s="1"/>
  <c r="D340" i="29" s="1"/>
  <c r="J339" i="29"/>
  <c r="K339" i="29" s="1"/>
  <c r="D339" i="29" s="1"/>
  <c r="J338" i="29"/>
  <c r="K338" i="29" s="1"/>
  <c r="D338" i="29" s="1"/>
  <c r="J337" i="29"/>
  <c r="K337" i="29" s="1"/>
  <c r="D337" i="29" s="1"/>
  <c r="J336" i="29"/>
  <c r="K336" i="29" s="1"/>
  <c r="D336" i="29" s="1"/>
  <c r="J335" i="29"/>
  <c r="K335" i="29" s="1"/>
  <c r="D335" i="29" s="1"/>
  <c r="J334" i="29"/>
  <c r="K334" i="29" s="1"/>
  <c r="D334" i="29" s="1"/>
  <c r="J333" i="29"/>
  <c r="K333" i="29" s="1"/>
  <c r="D333" i="29" s="1"/>
  <c r="J332" i="29"/>
  <c r="K332" i="29" s="1"/>
  <c r="D332" i="29" s="1"/>
  <c r="J331" i="29"/>
  <c r="K331" i="29" s="1"/>
  <c r="D331" i="29" s="1"/>
  <c r="J330" i="29"/>
  <c r="K330" i="29" s="1"/>
  <c r="D330" i="29" s="1"/>
  <c r="J329" i="29"/>
  <c r="K329" i="29" s="1"/>
  <c r="D329" i="29" s="1"/>
  <c r="J328" i="29"/>
  <c r="K328" i="29" s="1"/>
  <c r="D328" i="29" s="1"/>
  <c r="J327" i="29"/>
  <c r="K327" i="29" s="1"/>
  <c r="D327" i="29" s="1"/>
  <c r="J326" i="29"/>
  <c r="K326" i="29" s="1"/>
  <c r="D326" i="29" s="1"/>
  <c r="J325" i="29"/>
  <c r="K325" i="29" s="1"/>
  <c r="D325" i="29" s="1"/>
  <c r="J324" i="29"/>
  <c r="K324" i="29" s="1"/>
  <c r="D324" i="29" s="1"/>
  <c r="J323" i="29"/>
  <c r="K323" i="29" s="1"/>
  <c r="D323" i="29" s="1"/>
  <c r="J322" i="29"/>
  <c r="K322" i="29" s="1"/>
  <c r="D322" i="29" s="1"/>
  <c r="J321" i="29"/>
  <c r="K321" i="29" s="1"/>
  <c r="D321" i="29" s="1"/>
  <c r="J320" i="29"/>
  <c r="K320" i="29" s="1"/>
  <c r="D320" i="29" s="1"/>
  <c r="J319" i="29"/>
  <c r="K319" i="29" s="1"/>
  <c r="D319" i="29" s="1"/>
  <c r="J318" i="29"/>
  <c r="K318" i="29" s="1"/>
  <c r="D318" i="29" s="1"/>
  <c r="J317" i="29"/>
  <c r="K317" i="29" s="1"/>
  <c r="D317" i="29" s="1"/>
  <c r="J316" i="29"/>
  <c r="K316" i="29" s="1"/>
  <c r="D316" i="29" s="1"/>
  <c r="J315" i="29"/>
  <c r="K315" i="29" s="1"/>
  <c r="D315" i="29" s="1"/>
  <c r="J314" i="29"/>
  <c r="K314" i="29" s="1"/>
  <c r="D314" i="29" s="1"/>
  <c r="J313" i="29"/>
  <c r="K313" i="29" s="1"/>
  <c r="D313" i="29" s="1"/>
  <c r="J312" i="29"/>
  <c r="K312" i="29" s="1"/>
  <c r="D312" i="29" s="1"/>
  <c r="J311" i="29"/>
  <c r="K311" i="29" s="1"/>
  <c r="D311" i="29" s="1"/>
  <c r="J310" i="29"/>
  <c r="K310" i="29" s="1"/>
  <c r="D310" i="29" s="1"/>
  <c r="J309" i="29"/>
  <c r="K309" i="29" s="1"/>
  <c r="D309" i="29" s="1"/>
  <c r="J308" i="29"/>
  <c r="K308" i="29" s="1"/>
  <c r="D308" i="29" s="1"/>
  <c r="J307" i="29"/>
  <c r="K307" i="29" s="1"/>
  <c r="D307" i="29" s="1"/>
  <c r="J306" i="29"/>
  <c r="K306" i="29" s="1"/>
  <c r="D306" i="29" s="1"/>
  <c r="J305" i="29"/>
  <c r="K305" i="29" s="1"/>
  <c r="D305" i="29" s="1"/>
  <c r="J304" i="29"/>
  <c r="K304" i="29" s="1"/>
  <c r="D304" i="29" s="1"/>
  <c r="J303" i="29"/>
  <c r="K303" i="29" s="1"/>
  <c r="D303" i="29" s="1"/>
  <c r="J302" i="29"/>
  <c r="K302" i="29" s="1"/>
  <c r="D302" i="29" s="1"/>
  <c r="J301" i="29"/>
  <c r="K301" i="29" s="1"/>
  <c r="D301" i="29" s="1"/>
  <c r="J300" i="29"/>
  <c r="K300" i="29" s="1"/>
  <c r="D300" i="29" s="1"/>
  <c r="J299" i="29"/>
  <c r="K299" i="29" s="1"/>
  <c r="D299" i="29" s="1"/>
  <c r="J298" i="29"/>
  <c r="K298" i="29" s="1"/>
  <c r="D298" i="29" s="1"/>
  <c r="J297" i="29"/>
  <c r="K297" i="29" s="1"/>
  <c r="D297" i="29" s="1"/>
  <c r="J296" i="29"/>
  <c r="K296" i="29" s="1"/>
  <c r="D296" i="29" s="1"/>
  <c r="J295" i="29"/>
  <c r="K295" i="29" s="1"/>
  <c r="D295" i="29" s="1"/>
  <c r="J294" i="29"/>
  <c r="K294" i="29" s="1"/>
  <c r="D294" i="29" s="1"/>
  <c r="J293" i="29"/>
  <c r="K293" i="29" s="1"/>
  <c r="D293" i="29" s="1"/>
  <c r="J292" i="29"/>
  <c r="K292" i="29" s="1"/>
  <c r="D292" i="29" s="1"/>
  <c r="J291" i="29"/>
  <c r="K291" i="29" s="1"/>
  <c r="D291" i="29" s="1"/>
  <c r="J290" i="29"/>
  <c r="K290" i="29" s="1"/>
  <c r="D290" i="29" s="1"/>
  <c r="J289" i="29"/>
  <c r="K289" i="29" s="1"/>
  <c r="D289" i="29" s="1"/>
  <c r="J288" i="29"/>
  <c r="K288" i="29" s="1"/>
  <c r="D288" i="29" s="1"/>
  <c r="J287" i="29"/>
  <c r="K287" i="29" s="1"/>
  <c r="D287" i="29" s="1"/>
  <c r="J286" i="29"/>
  <c r="K286" i="29" s="1"/>
  <c r="D286" i="29" s="1"/>
  <c r="J285" i="29"/>
  <c r="K285" i="29" s="1"/>
  <c r="D285" i="29" s="1"/>
  <c r="J284" i="29"/>
  <c r="K284" i="29" s="1"/>
  <c r="D284" i="29" s="1"/>
  <c r="J283" i="29"/>
  <c r="K283" i="29" s="1"/>
  <c r="D283" i="29" s="1"/>
  <c r="J282" i="29"/>
  <c r="K282" i="29" s="1"/>
  <c r="D282" i="29" s="1"/>
  <c r="J281" i="29"/>
  <c r="K281" i="29" s="1"/>
  <c r="D281" i="29" s="1"/>
  <c r="J280" i="29"/>
  <c r="K280" i="29" s="1"/>
  <c r="D280" i="29" s="1"/>
  <c r="J279" i="29"/>
  <c r="K279" i="29" s="1"/>
  <c r="D279" i="29" s="1"/>
  <c r="J278" i="29"/>
  <c r="K278" i="29" s="1"/>
  <c r="D278" i="29" s="1"/>
  <c r="J277" i="29"/>
  <c r="K277" i="29" s="1"/>
  <c r="D277" i="29" s="1"/>
  <c r="J276" i="29"/>
  <c r="K276" i="29" s="1"/>
  <c r="D276" i="29" s="1"/>
  <c r="J275" i="29"/>
  <c r="K275" i="29" s="1"/>
  <c r="D275" i="29" s="1"/>
  <c r="J274" i="29"/>
  <c r="K274" i="29" s="1"/>
  <c r="D274" i="29" s="1"/>
  <c r="J273" i="29"/>
  <c r="K273" i="29" s="1"/>
  <c r="D273" i="29" s="1"/>
  <c r="J272" i="29"/>
  <c r="K272" i="29" s="1"/>
  <c r="D272" i="29" s="1"/>
  <c r="J271" i="29"/>
  <c r="K271" i="29" s="1"/>
  <c r="D271" i="29" s="1"/>
  <c r="J270" i="29"/>
  <c r="K270" i="29" s="1"/>
  <c r="D270" i="29" s="1"/>
  <c r="J269" i="29"/>
  <c r="K269" i="29" s="1"/>
  <c r="D269" i="29" s="1"/>
  <c r="J268" i="29"/>
  <c r="K268" i="29" s="1"/>
  <c r="D268" i="29" s="1"/>
  <c r="J267" i="29"/>
  <c r="K267" i="29" s="1"/>
  <c r="D267" i="29" s="1"/>
  <c r="J266" i="29"/>
  <c r="K266" i="29" s="1"/>
  <c r="D266" i="29" s="1"/>
  <c r="J265" i="29"/>
  <c r="K265" i="29" s="1"/>
  <c r="D265" i="29" s="1"/>
  <c r="J264" i="29"/>
  <c r="K264" i="29" s="1"/>
  <c r="D264" i="29" s="1"/>
  <c r="J263" i="29"/>
  <c r="K263" i="29" s="1"/>
  <c r="D263" i="29" s="1"/>
  <c r="J262" i="29"/>
  <c r="K262" i="29" s="1"/>
  <c r="D262" i="29" s="1"/>
  <c r="J261" i="29"/>
  <c r="K261" i="29" s="1"/>
  <c r="D261" i="29" s="1"/>
  <c r="J260" i="29"/>
  <c r="K260" i="29" s="1"/>
  <c r="D260" i="29" s="1"/>
  <c r="J259" i="29"/>
  <c r="K259" i="29" s="1"/>
  <c r="D259" i="29" s="1"/>
  <c r="J258" i="29"/>
  <c r="K258" i="29" s="1"/>
  <c r="D258" i="29" s="1"/>
  <c r="J257" i="29"/>
  <c r="K257" i="29" s="1"/>
  <c r="D257" i="29" s="1"/>
  <c r="J256" i="29"/>
  <c r="K256" i="29" s="1"/>
  <c r="D256" i="29" s="1"/>
  <c r="J255" i="29"/>
  <c r="K255" i="29" s="1"/>
  <c r="D255" i="29" s="1"/>
  <c r="J254" i="29"/>
  <c r="K254" i="29" s="1"/>
  <c r="D254" i="29" s="1"/>
  <c r="J253" i="29"/>
  <c r="K253" i="29" s="1"/>
  <c r="D253" i="29" s="1"/>
  <c r="J252" i="29"/>
  <c r="K252" i="29" s="1"/>
  <c r="D252" i="29" s="1"/>
  <c r="J251" i="29"/>
  <c r="K251" i="29" s="1"/>
  <c r="D251" i="29" s="1"/>
  <c r="J250" i="29"/>
  <c r="K250" i="29" s="1"/>
  <c r="D250" i="29" s="1"/>
  <c r="J249" i="29"/>
  <c r="K249" i="29" s="1"/>
  <c r="D249" i="29" s="1"/>
  <c r="J248" i="29"/>
  <c r="K248" i="29" s="1"/>
  <c r="D248" i="29" s="1"/>
  <c r="J247" i="29"/>
  <c r="K247" i="29" s="1"/>
  <c r="D247" i="29" s="1"/>
  <c r="J246" i="29"/>
  <c r="K246" i="29" s="1"/>
  <c r="D246" i="29" s="1"/>
  <c r="J245" i="29"/>
  <c r="K245" i="29" s="1"/>
  <c r="D245" i="29" s="1"/>
  <c r="J244" i="29"/>
  <c r="K244" i="29" s="1"/>
  <c r="D244" i="29" s="1"/>
  <c r="J243" i="29"/>
  <c r="K243" i="29" s="1"/>
  <c r="D243" i="29" s="1"/>
  <c r="J242" i="29"/>
  <c r="K242" i="29" s="1"/>
  <c r="D242" i="29" s="1"/>
  <c r="J241" i="29"/>
  <c r="K241" i="29" s="1"/>
  <c r="D241" i="29" s="1"/>
  <c r="J240" i="29"/>
  <c r="K240" i="29" s="1"/>
  <c r="D240" i="29" s="1"/>
  <c r="J239" i="29"/>
  <c r="K239" i="29" s="1"/>
  <c r="D239" i="29" s="1"/>
  <c r="J238" i="29"/>
  <c r="K238" i="29" s="1"/>
  <c r="D238" i="29" s="1"/>
  <c r="J237" i="29"/>
  <c r="K237" i="29" s="1"/>
  <c r="D237" i="29" s="1"/>
  <c r="J236" i="29"/>
  <c r="K236" i="29" s="1"/>
  <c r="D236" i="29" s="1"/>
  <c r="J235" i="29"/>
  <c r="K235" i="29" s="1"/>
  <c r="D235" i="29" s="1"/>
  <c r="J234" i="29"/>
  <c r="K234" i="29" s="1"/>
  <c r="D234" i="29" s="1"/>
  <c r="J233" i="29"/>
  <c r="K233" i="29" s="1"/>
  <c r="D233" i="29" s="1"/>
  <c r="J232" i="29"/>
  <c r="K232" i="29" s="1"/>
  <c r="D232" i="29" s="1"/>
  <c r="J231" i="29"/>
  <c r="K231" i="29" s="1"/>
  <c r="D231" i="29" s="1"/>
  <c r="J230" i="29"/>
  <c r="K230" i="29" s="1"/>
  <c r="D230" i="29" s="1"/>
  <c r="J229" i="29"/>
  <c r="K229" i="29" s="1"/>
  <c r="D229" i="29" s="1"/>
  <c r="J228" i="29"/>
  <c r="K228" i="29" s="1"/>
  <c r="D228" i="29" s="1"/>
  <c r="J227" i="29"/>
  <c r="K227" i="29" s="1"/>
  <c r="D227" i="29" s="1"/>
  <c r="J226" i="29"/>
  <c r="K226" i="29" s="1"/>
  <c r="D226" i="29" s="1"/>
  <c r="J225" i="29"/>
  <c r="K225" i="29" s="1"/>
  <c r="D225" i="29" s="1"/>
  <c r="J224" i="29"/>
  <c r="K224" i="29" s="1"/>
  <c r="D224" i="29" s="1"/>
  <c r="J223" i="29"/>
  <c r="K223" i="29" s="1"/>
  <c r="D223" i="29" s="1"/>
  <c r="J222" i="29"/>
  <c r="K222" i="29" s="1"/>
  <c r="D222" i="29" s="1"/>
  <c r="J221" i="29"/>
  <c r="K221" i="29" s="1"/>
  <c r="D221" i="29" s="1"/>
  <c r="J220" i="29"/>
  <c r="K220" i="29" s="1"/>
  <c r="D220" i="29" s="1"/>
  <c r="J219" i="29"/>
  <c r="K219" i="29" s="1"/>
  <c r="D219" i="29" s="1"/>
  <c r="J218" i="29"/>
  <c r="K218" i="29" s="1"/>
  <c r="D218" i="29" s="1"/>
  <c r="J217" i="29"/>
  <c r="K217" i="29" s="1"/>
  <c r="D217" i="29" s="1"/>
  <c r="J216" i="29"/>
  <c r="K216" i="29" s="1"/>
  <c r="D216" i="29" s="1"/>
  <c r="J215" i="29"/>
  <c r="K215" i="29" s="1"/>
  <c r="D215" i="29" s="1"/>
  <c r="J214" i="29"/>
  <c r="K214" i="29" s="1"/>
  <c r="D214" i="29" s="1"/>
  <c r="J213" i="29"/>
  <c r="K213" i="29" s="1"/>
  <c r="D213" i="29" s="1"/>
  <c r="J212" i="29"/>
  <c r="K212" i="29" s="1"/>
  <c r="D212" i="29" s="1"/>
  <c r="J211" i="29"/>
  <c r="K211" i="29" s="1"/>
  <c r="D211" i="29" s="1"/>
  <c r="J210" i="29"/>
  <c r="K210" i="29" s="1"/>
  <c r="D210" i="29" s="1"/>
  <c r="J209" i="29"/>
  <c r="K209" i="29" s="1"/>
  <c r="D209" i="29" s="1"/>
  <c r="J208" i="29"/>
  <c r="K208" i="29" s="1"/>
  <c r="D208" i="29" s="1"/>
  <c r="J207" i="29"/>
  <c r="K207" i="29" s="1"/>
  <c r="D207" i="29" s="1"/>
  <c r="J206" i="29"/>
  <c r="K206" i="29" s="1"/>
  <c r="D206" i="29" s="1"/>
  <c r="J205" i="29"/>
  <c r="K205" i="29" s="1"/>
  <c r="D205" i="29" s="1"/>
  <c r="J204" i="29"/>
  <c r="K204" i="29" s="1"/>
  <c r="D204" i="29" s="1"/>
  <c r="J203" i="29"/>
  <c r="K203" i="29" s="1"/>
  <c r="D203" i="29" s="1"/>
  <c r="J202" i="29"/>
  <c r="K202" i="29" s="1"/>
  <c r="D202" i="29" s="1"/>
  <c r="J201" i="29"/>
  <c r="K201" i="29" s="1"/>
  <c r="D201" i="29" s="1"/>
  <c r="J200" i="29"/>
  <c r="K200" i="29" s="1"/>
  <c r="D200" i="29" s="1"/>
  <c r="J199" i="29"/>
  <c r="K199" i="29" s="1"/>
  <c r="D199" i="29" s="1"/>
  <c r="J198" i="29"/>
  <c r="K198" i="29" s="1"/>
  <c r="D198" i="29" s="1"/>
  <c r="J197" i="29"/>
  <c r="K197" i="29" s="1"/>
  <c r="D197" i="29" s="1"/>
  <c r="J196" i="29"/>
  <c r="K196" i="29" s="1"/>
  <c r="D196" i="29" s="1"/>
  <c r="J195" i="29"/>
  <c r="K195" i="29" s="1"/>
  <c r="D195" i="29" s="1"/>
  <c r="J194" i="29"/>
  <c r="K194" i="29" s="1"/>
  <c r="D194" i="29" s="1"/>
  <c r="J193" i="29"/>
  <c r="K193" i="29" s="1"/>
  <c r="D193" i="29" s="1"/>
  <c r="J192" i="29"/>
  <c r="K192" i="29" s="1"/>
  <c r="D192" i="29" s="1"/>
  <c r="J191" i="29"/>
  <c r="K191" i="29" s="1"/>
  <c r="D191" i="29" s="1"/>
  <c r="J190" i="29"/>
  <c r="K190" i="29" s="1"/>
  <c r="D190" i="29" s="1"/>
  <c r="J189" i="29"/>
  <c r="K189" i="29" s="1"/>
  <c r="D189" i="29" s="1"/>
  <c r="J188" i="29"/>
  <c r="K188" i="29" s="1"/>
  <c r="D188" i="29" s="1"/>
  <c r="J187" i="29"/>
  <c r="K187" i="29" s="1"/>
  <c r="D187" i="29" s="1"/>
  <c r="J186" i="29"/>
  <c r="K186" i="29" s="1"/>
  <c r="D186" i="29" s="1"/>
  <c r="J185" i="29"/>
  <c r="K185" i="29" s="1"/>
  <c r="D185" i="29" s="1"/>
  <c r="J184" i="29"/>
  <c r="K184" i="29" s="1"/>
  <c r="D184" i="29" s="1"/>
  <c r="J183" i="29"/>
  <c r="K183" i="29" s="1"/>
  <c r="D183" i="29" s="1"/>
  <c r="J182" i="29"/>
  <c r="K182" i="29" s="1"/>
  <c r="D182" i="29" s="1"/>
  <c r="J181" i="29"/>
  <c r="K181" i="29" s="1"/>
  <c r="D181" i="29" s="1"/>
  <c r="J180" i="29"/>
  <c r="K180" i="29" s="1"/>
  <c r="D180" i="29" s="1"/>
  <c r="J179" i="29"/>
  <c r="K179" i="29" s="1"/>
  <c r="D179" i="29" s="1"/>
  <c r="J178" i="29"/>
  <c r="K178" i="29" s="1"/>
  <c r="D178" i="29" s="1"/>
  <c r="J177" i="29"/>
  <c r="K177" i="29" s="1"/>
  <c r="D177" i="29" s="1"/>
  <c r="J176" i="29"/>
  <c r="K176" i="29" s="1"/>
  <c r="D176" i="29" s="1"/>
  <c r="J175" i="29"/>
  <c r="K175" i="29" s="1"/>
  <c r="D175" i="29" s="1"/>
  <c r="J174" i="29"/>
  <c r="K174" i="29" s="1"/>
  <c r="D174" i="29" s="1"/>
  <c r="J173" i="29"/>
  <c r="K173" i="29" s="1"/>
  <c r="D173" i="29" s="1"/>
  <c r="J172" i="29"/>
  <c r="K172" i="29" s="1"/>
  <c r="D172" i="29" s="1"/>
  <c r="J171" i="29"/>
  <c r="K171" i="29" s="1"/>
  <c r="D171" i="29" s="1"/>
  <c r="J170" i="29"/>
  <c r="K170" i="29" s="1"/>
  <c r="D170" i="29" s="1"/>
  <c r="J169" i="29"/>
  <c r="K169" i="29" s="1"/>
  <c r="D169" i="29" s="1"/>
  <c r="J168" i="29"/>
  <c r="K168" i="29" s="1"/>
  <c r="D168" i="29" s="1"/>
  <c r="J167" i="29"/>
  <c r="K167" i="29" s="1"/>
  <c r="D167" i="29" s="1"/>
  <c r="J166" i="29"/>
  <c r="K166" i="29" s="1"/>
  <c r="D166" i="29" s="1"/>
  <c r="J165" i="29"/>
  <c r="K165" i="29" s="1"/>
  <c r="D165" i="29" s="1"/>
  <c r="J164" i="29"/>
  <c r="K164" i="29" s="1"/>
  <c r="D164" i="29" s="1"/>
  <c r="J163" i="29"/>
  <c r="K163" i="29" s="1"/>
  <c r="D163" i="29" s="1"/>
  <c r="J162" i="29"/>
  <c r="K162" i="29" s="1"/>
  <c r="D162" i="29" s="1"/>
  <c r="J161" i="29"/>
  <c r="K161" i="29" s="1"/>
  <c r="D161" i="29" s="1"/>
  <c r="J160" i="29"/>
  <c r="K160" i="29" s="1"/>
  <c r="D160" i="29" s="1"/>
  <c r="J159" i="29"/>
  <c r="K159" i="29" s="1"/>
  <c r="D159" i="29" s="1"/>
  <c r="J158" i="29"/>
  <c r="K158" i="29" s="1"/>
  <c r="D158" i="29" s="1"/>
  <c r="J157" i="29"/>
  <c r="K157" i="29" s="1"/>
  <c r="D157" i="29" s="1"/>
  <c r="J156" i="29"/>
  <c r="K156" i="29" s="1"/>
  <c r="D156" i="29" s="1"/>
  <c r="J155" i="29"/>
  <c r="K155" i="29" s="1"/>
  <c r="D155" i="29" s="1"/>
  <c r="J154" i="29"/>
  <c r="K154" i="29" s="1"/>
  <c r="D154" i="29" s="1"/>
  <c r="J153" i="29"/>
  <c r="K153" i="29" s="1"/>
  <c r="D153" i="29" s="1"/>
  <c r="J152" i="29"/>
  <c r="K152" i="29" s="1"/>
  <c r="D152" i="29" s="1"/>
  <c r="J151" i="29"/>
  <c r="K151" i="29" s="1"/>
  <c r="D151" i="29" s="1"/>
  <c r="J150" i="29"/>
  <c r="K150" i="29" s="1"/>
  <c r="D150" i="29" s="1"/>
  <c r="J149" i="29"/>
  <c r="K149" i="29" s="1"/>
  <c r="D149" i="29" s="1"/>
  <c r="J148" i="29"/>
  <c r="K148" i="29" s="1"/>
  <c r="D148" i="29" s="1"/>
  <c r="J147" i="29"/>
  <c r="K147" i="29" s="1"/>
  <c r="D147" i="29" s="1"/>
  <c r="J146" i="29"/>
  <c r="K146" i="29" s="1"/>
  <c r="D146" i="29" s="1"/>
  <c r="J145" i="29"/>
  <c r="K145" i="29" s="1"/>
  <c r="D145" i="29" s="1"/>
  <c r="J144" i="29"/>
  <c r="K144" i="29" s="1"/>
  <c r="D144" i="29" s="1"/>
  <c r="J143" i="29"/>
  <c r="K143" i="29" s="1"/>
  <c r="D143" i="29" s="1"/>
  <c r="J142" i="29"/>
  <c r="K142" i="29" s="1"/>
  <c r="D142" i="29" s="1"/>
  <c r="J141" i="29"/>
  <c r="K141" i="29" s="1"/>
  <c r="D141" i="29" s="1"/>
  <c r="J140" i="29"/>
  <c r="K140" i="29" s="1"/>
  <c r="D140" i="29" s="1"/>
  <c r="J139" i="29"/>
  <c r="K139" i="29" s="1"/>
  <c r="D139" i="29" s="1"/>
  <c r="J138" i="29"/>
  <c r="K138" i="29" s="1"/>
  <c r="D138" i="29" s="1"/>
  <c r="J137" i="29"/>
  <c r="K137" i="29" s="1"/>
  <c r="D137" i="29" s="1"/>
  <c r="J136" i="29"/>
  <c r="K136" i="29" s="1"/>
  <c r="D136" i="29" s="1"/>
  <c r="J135" i="29"/>
  <c r="K135" i="29" s="1"/>
  <c r="D135" i="29" s="1"/>
  <c r="J134" i="29"/>
  <c r="K134" i="29" s="1"/>
  <c r="D134" i="29" s="1"/>
  <c r="J133" i="29"/>
  <c r="K133" i="29" s="1"/>
  <c r="D133" i="29" s="1"/>
  <c r="J132" i="29"/>
  <c r="K132" i="29" s="1"/>
  <c r="D132" i="29" s="1"/>
  <c r="J131" i="29"/>
  <c r="K131" i="29" s="1"/>
  <c r="D131" i="29" s="1"/>
  <c r="J130" i="29"/>
  <c r="K130" i="29" s="1"/>
  <c r="D130" i="29" s="1"/>
  <c r="J129" i="29"/>
  <c r="K129" i="29" s="1"/>
  <c r="D129" i="29" s="1"/>
  <c r="J128" i="29"/>
  <c r="K128" i="29" s="1"/>
  <c r="D128" i="29" s="1"/>
  <c r="J127" i="29"/>
  <c r="K127" i="29" s="1"/>
  <c r="D127" i="29" s="1"/>
  <c r="J126" i="29"/>
  <c r="K126" i="29" s="1"/>
  <c r="D126" i="29" s="1"/>
  <c r="J125" i="29"/>
  <c r="K125" i="29" s="1"/>
  <c r="D125" i="29" s="1"/>
  <c r="J124" i="29"/>
  <c r="K124" i="29" s="1"/>
  <c r="D124" i="29" s="1"/>
  <c r="J123" i="29"/>
  <c r="K123" i="29" s="1"/>
  <c r="D123" i="29" s="1"/>
  <c r="J122" i="29"/>
  <c r="K122" i="29" s="1"/>
  <c r="D122" i="29" s="1"/>
  <c r="J121" i="29"/>
  <c r="K121" i="29" s="1"/>
  <c r="D121" i="29" s="1"/>
  <c r="J120" i="29"/>
  <c r="K120" i="29" s="1"/>
  <c r="D120" i="29" s="1"/>
  <c r="J119" i="29"/>
  <c r="K119" i="29" s="1"/>
  <c r="D119" i="29" s="1"/>
  <c r="J118" i="29"/>
  <c r="K118" i="29" s="1"/>
  <c r="D118" i="29" s="1"/>
  <c r="J117" i="29"/>
  <c r="K117" i="29" s="1"/>
  <c r="D117" i="29" s="1"/>
  <c r="J116" i="29"/>
  <c r="K116" i="29" s="1"/>
  <c r="D116" i="29" s="1"/>
  <c r="J115" i="29"/>
  <c r="K115" i="29" s="1"/>
  <c r="D115" i="29" s="1"/>
  <c r="J114" i="29"/>
  <c r="K114" i="29" s="1"/>
  <c r="D114" i="29" s="1"/>
  <c r="J113" i="29"/>
  <c r="K113" i="29" s="1"/>
  <c r="D113" i="29" s="1"/>
  <c r="J112" i="29"/>
  <c r="K112" i="29" s="1"/>
  <c r="D112" i="29" s="1"/>
  <c r="J111" i="29"/>
  <c r="K111" i="29" s="1"/>
  <c r="D111" i="29" s="1"/>
  <c r="J110" i="29"/>
  <c r="K110" i="29" s="1"/>
  <c r="D110" i="29" s="1"/>
  <c r="J109" i="29"/>
  <c r="K109" i="29" s="1"/>
  <c r="D109" i="29" s="1"/>
  <c r="J108" i="29"/>
  <c r="K108" i="29" s="1"/>
  <c r="D108" i="29" s="1"/>
  <c r="J107" i="29"/>
  <c r="K107" i="29" s="1"/>
  <c r="D107" i="29" s="1"/>
  <c r="J106" i="29"/>
  <c r="K106" i="29" s="1"/>
  <c r="D106" i="29" s="1"/>
  <c r="J105" i="29"/>
  <c r="K105" i="29" s="1"/>
  <c r="D105" i="29" s="1"/>
  <c r="J104" i="29"/>
  <c r="K104" i="29" s="1"/>
  <c r="D104" i="29" s="1"/>
  <c r="J103" i="29"/>
  <c r="K103" i="29" s="1"/>
  <c r="D103" i="29" s="1"/>
  <c r="J102" i="29"/>
  <c r="K102" i="29" s="1"/>
  <c r="D102" i="29" s="1"/>
  <c r="J101" i="29"/>
  <c r="K101" i="29" s="1"/>
  <c r="D101" i="29" s="1"/>
  <c r="J100" i="29"/>
  <c r="K100" i="29" s="1"/>
  <c r="D100" i="29" s="1"/>
  <c r="J99" i="29"/>
  <c r="K99" i="29" s="1"/>
  <c r="D99" i="29" s="1"/>
  <c r="J98" i="29"/>
  <c r="K98" i="29" s="1"/>
  <c r="D98" i="29" s="1"/>
  <c r="J97" i="29"/>
  <c r="K97" i="29" s="1"/>
  <c r="D97" i="29" s="1"/>
  <c r="J96" i="29"/>
  <c r="K96" i="29" s="1"/>
  <c r="D96" i="29" s="1"/>
  <c r="J95" i="29"/>
  <c r="K95" i="29" s="1"/>
  <c r="D95" i="29" s="1"/>
  <c r="J94" i="29"/>
  <c r="K94" i="29" s="1"/>
  <c r="D94" i="29" s="1"/>
  <c r="J93" i="29"/>
  <c r="K93" i="29" s="1"/>
  <c r="D93" i="29" s="1"/>
  <c r="J92" i="29"/>
  <c r="K92" i="29" s="1"/>
  <c r="D92" i="29" s="1"/>
  <c r="J91" i="29"/>
  <c r="K91" i="29" s="1"/>
  <c r="D91" i="29" s="1"/>
  <c r="J90" i="29"/>
  <c r="K90" i="29" s="1"/>
  <c r="D90" i="29" s="1"/>
  <c r="J89" i="29"/>
  <c r="K89" i="29" s="1"/>
  <c r="D89" i="29" s="1"/>
  <c r="J88" i="29"/>
  <c r="K88" i="29" s="1"/>
  <c r="D88" i="29" s="1"/>
  <c r="J87" i="29"/>
  <c r="K87" i="29" s="1"/>
  <c r="D87" i="29" s="1"/>
  <c r="J86" i="29"/>
  <c r="K86" i="29" s="1"/>
  <c r="D86" i="29" s="1"/>
  <c r="J85" i="29"/>
  <c r="K85" i="29" s="1"/>
  <c r="D85" i="29" s="1"/>
  <c r="J84" i="29"/>
  <c r="K84" i="29" s="1"/>
  <c r="D84" i="29" s="1"/>
  <c r="J83" i="29"/>
  <c r="K83" i="29" s="1"/>
  <c r="D83" i="29" s="1"/>
  <c r="J82" i="29"/>
  <c r="K82" i="29" s="1"/>
  <c r="D82" i="29" s="1"/>
  <c r="J81" i="29"/>
  <c r="K81" i="29" s="1"/>
  <c r="D81" i="29" s="1"/>
  <c r="J80" i="29"/>
  <c r="K80" i="29" s="1"/>
  <c r="D80" i="29" s="1"/>
  <c r="J79" i="29"/>
  <c r="K79" i="29" s="1"/>
  <c r="D79" i="29" s="1"/>
  <c r="J78" i="29"/>
  <c r="K78" i="29" s="1"/>
  <c r="D78" i="29" s="1"/>
  <c r="J77" i="29"/>
  <c r="K77" i="29" s="1"/>
  <c r="D77" i="29" s="1"/>
  <c r="J76" i="29"/>
  <c r="K76" i="29" s="1"/>
  <c r="D76" i="29" s="1"/>
  <c r="J75" i="29"/>
  <c r="K75" i="29" s="1"/>
  <c r="D75" i="29" s="1"/>
  <c r="J74" i="29"/>
  <c r="K74" i="29" s="1"/>
  <c r="D74" i="29" s="1"/>
  <c r="J73" i="29"/>
  <c r="K73" i="29" s="1"/>
  <c r="D73" i="29" s="1"/>
  <c r="J72" i="29"/>
  <c r="K72" i="29" s="1"/>
  <c r="D72" i="29" s="1"/>
  <c r="J71" i="29"/>
  <c r="K71" i="29" s="1"/>
  <c r="D71" i="29" s="1"/>
  <c r="J70" i="29"/>
  <c r="K70" i="29" s="1"/>
  <c r="D70" i="29" s="1"/>
  <c r="J69" i="29"/>
  <c r="K69" i="29" s="1"/>
  <c r="D69" i="29" s="1"/>
  <c r="J68" i="29"/>
  <c r="K68" i="29" s="1"/>
  <c r="D68" i="29" s="1"/>
  <c r="J67" i="29"/>
  <c r="K67" i="29" s="1"/>
  <c r="D67" i="29" s="1"/>
  <c r="J66" i="29"/>
  <c r="K66" i="29" s="1"/>
  <c r="D66" i="29" s="1"/>
  <c r="J65" i="29"/>
  <c r="K65" i="29" s="1"/>
  <c r="D65" i="29" s="1"/>
  <c r="J64" i="29"/>
  <c r="K64" i="29" s="1"/>
  <c r="D64" i="29" s="1"/>
  <c r="J63" i="29"/>
  <c r="K63" i="29" s="1"/>
  <c r="D63" i="29" s="1"/>
  <c r="J62" i="29"/>
  <c r="K62" i="29" s="1"/>
  <c r="D62" i="29" s="1"/>
  <c r="J61" i="29"/>
  <c r="K61" i="29" s="1"/>
  <c r="D61" i="29" s="1"/>
  <c r="J60" i="29"/>
  <c r="K60" i="29" s="1"/>
  <c r="D60" i="29" s="1"/>
  <c r="J59" i="29"/>
  <c r="K59" i="29" s="1"/>
  <c r="D59" i="29" s="1"/>
  <c r="J58" i="29"/>
  <c r="K58" i="29" s="1"/>
  <c r="D58" i="29" s="1"/>
  <c r="J57" i="29"/>
  <c r="K57" i="29" s="1"/>
  <c r="D57" i="29" s="1"/>
  <c r="J56" i="29"/>
  <c r="K56" i="29" s="1"/>
  <c r="D56" i="29" s="1"/>
  <c r="J55" i="29"/>
  <c r="K55" i="29" s="1"/>
  <c r="D55" i="29" s="1"/>
  <c r="J54" i="29"/>
  <c r="K54" i="29" s="1"/>
  <c r="D54" i="29" s="1"/>
  <c r="J53" i="29"/>
  <c r="K53" i="29" s="1"/>
  <c r="D53" i="29" s="1"/>
  <c r="J52" i="29"/>
  <c r="K52" i="29" s="1"/>
  <c r="D52" i="29" s="1"/>
  <c r="J51" i="29"/>
  <c r="K51" i="29" s="1"/>
  <c r="D51" i="29" s="1"/>
  <c r="J50" i="29"/>
  <c r="K50" i="29" s="1"/>
  <c r="D50" i="29" s="1"/>
  <c r="J49" i="29"/>
  <c r="K49" i="29" s="1"/>
  <c r="D49" i="29" s="1"/>
  <c r="J48" i="29"/>
  <c r="K48" i="29" s="1"/>
  <c r="D48" i="29" s="1"/>
  <c r="J47" i="29"/>
  <c r="K47" i="29" s="1"/>
  <c r="D47" i="29" s="1"/>
  <c r="J46" i="29"/>
  <c r="K46" i="29" s="1"/>
  <c r="D46" i="29" s="1"/>
  <c r="J45" i="29"/>
  <c r="K45" i="29" s="1"/>
  <c r="D45" i="29" s="1"/>
  <c r="J44" i="29"/>
  <c r="K44" i="29" s="1"/>
  <c r="D44" i="29" s="1"/>
  <c r="J43" i="29"/>
  <c r="K43" i="29" s="1"/>
  <c r="D43" i="29" s="1"/>
  <c r="J42" i="29"/>
  <c r="K42" i="29" s="1"/>
  <c r="D42" i="29" s="1"/>
  <c r="J41" i="29"/>
  <c r="K41" i="29" s="1"/>
  <c r="D41" i="29" s="1"/>
  <c r="J40" i="29"/>
  <c r="K40" i="29" s="1"/>
  <c r="D40" i="29" s="1"/>
  <c r="J39" i="29"/>
  <c r="K39" i="29" s="1"/>
  <c r="D39" i="29" s="1"/>
  <c r="J38" i="29"/>
  <c r="K38" i="29" s="1"/>
  <c r="D38" i="29" s="1"/>
  <c r="J37" i="29"/>
  <c r="K37" i="29" s="1"/>
  <c r="D37" i="29" s="1"/>
  <c r="J36" i="29"/>
  <c r="K36" i="29" s="1"/>
  <c r="D36" i="29" s="1"/>
  <c r="J35" i="29"/>
  <c r="K35" i="29" s="1"/>
  <c r="D35" i="29" s="1"/>
  <c r="J34" i="29"/>
  <c r="K34" i="29" s="1"/>
  <c r="D34" i="29" s="1"/>
  <c r="J33" i="29"/>
  <c r="K33" i="29" s="1"/>
  <c r="D33" i="29" s="1"/>
  <c r="J32" i="29"/>
  <c r="K32" i="29" s="1"/>
  <c r="D32" i="29" s="1"/>
  <c r="J31" i="29"/>
  <c r="K31" i="29" s="1"/>
  <c r="D31" i="29" s="1"/>
  <c r="J30" i="29"/>
  <c r="K30" i="29" s="1"/>
  <c r="D30" i="29" s="1"/>
  <c r="J29" i="29"/>
  <c r="K29" i="29" s="1"/>
  <c r="D29" i="29" s="1"/>
  <c r="J28" i="29"/>
  <c r="K28" i="29" s="1"/>
  <c r="D28" i="29" s="1"/>
  <c r="J27" i="29"/>
  <c r="K27" i="29" s="1"/>
  <c r="D27" i="29" s="1"/>
  <c r="J26" i="29"/>
  <c r="K26" i="29" s="1"/>
  <c r="D26" i="29" s="1"/>
  <c r="J25" i="29"/>
  <c r="K25" i="29" s="1"/>
  <c r="D25" i="29" s="1"/>
  <c r="J24" i="29"/>
  <c r="K24" i="29" s="1"/>
  <c r="D24" i="29" s="1"/>
  <c r="J23" i="29"/>
  <c r="K23" i="29" s="1"/>
  <c r="D23" i="29" s="1"/>
  <c r="J22" i="29"/>
  <c r="K22" i="29" s="1"/>
  <c r="D22" i="29" s="1"/>
  <c r="J21" i="29"/>
  <c r="K21" i="29" s="1"/>
  <c r="D21" i="29" s="1"/>
  <c r="J20" i="29"/>
  <c r="K20" i="29" s="1"/>
  <c r="D20" i="29" s="1"/>
  <c r="J19" i="29"/>
  <c r="K19" i="29" s="1"/>
  <c r="D19" i="29" s="1"/>
  <c r="J18" i="29"/>
  <c r="K18" i="29" s="1"/>
  <c r="D18" i="29" s="1"/>
  <c r="N2567" i="29"/>
  <c r="N2566" i="29"/>
  <c r="N2565" i="29"/>
  <c r="N2564" i="29"/>
  <c r="N2563" i="29"/>
  <c r="N2562" i="29"/>
  <c r="N2561" i="29"/>
  <c r="N2560" i="29"/>
  <c r="N2559" i="29"/>
  <c r="N2558" i="29"/>
  <c r="N2557" i="29"/>
  <c r="N2556" i="29"/>
  <c r="N2555" i="29"/>
  <c r="N2554" i="29"/>
  <c r="N2553" i="29"/>
  <c r="N2552" i="29"/>
  <c r="N2551" i="29"/>
  <c r="N2550" i="29"/>
  <c r="N2549" i="29"/>
  <c r="N2548" i="29"/>
  <c r="N2547" i="29"/>
  <c r="N2546" i="29"/>
  <c r="N2545" i="29"/>
  <c r="N2544" i="29"/>
  <c r="N2543" i="29"/>
  <c r="N2542" i="29"/>
  <c r="N2541" i="29"/>
  <c r="N2540" i="29"/>
  <c r="N2539" i="29"/>
  <c r="N2538" i="29"/>
  <c r="N2537" i="29"/>
  <c r="N2536" i="29"/>
  <c r="N2535" i="29"/>
  <c r="N2534" i="29"/>
  <c r="N2533" i="29"/>
  <c r="N2532" i="29"/>
  <c r="N2531" i="29"/>
  <c r="N2530" i="29"/>
  <c r="N2529" i="29"/>
  <c r="N2528" i="29"/>
  <c r="N2527" i="29"/>
  <c r="N2526" i="29"/>
  <c r="N2525" i="29"/>
  <c r="N2524" i="29"/>
  <c r="N2523" i="29"/>
  <c r="N2522" i="29"/>
  <c r="N2521" i="29"/>
  <c r="N2520" i="29"/>
  <c r="N2519" i="29"/>
  <c r="N2518" i="29"/>
  <c r="N2517" i="29"/>
  <c r="N2516" i="29"/>
  <c r="N2515" i="29"/>
  <c r="N2514" i="29"/>
  <c r="N2513" i="29"/>
  <c r="N2512" i="29"/>
  <c r="N2511" i="29"/>
  <c r="N2510" i="29"/>
  <c r="N2509" i="29"/>
  <c r="N2508" i="29"/>
  <c r="N2507" i="29"/>
  <c r="N2506" i="29"/>
  <c r="N2505" i="29"/>
  <c r="N2504" i="29"/>
  <c r="N2503" i="29"/>
  <c r="N2502" i="29"/>
  <c r="N2501" i="29"/>
  <c r="N2500" i="29"/>
  <c r="N2499" i="29"/>
  <c r="N2498" i="29"/>
  <c r="N2497" i="29"/>
  <c r="N2496" i="29"/>
  <c r="N2495" i="29"/>
  <c r="N2494" i="29"/>
  <c r="N2493" i="29"/>
  <c r="N2492" i="29"/>
  <c r="N2491" i="29"/>
  <c r="N2490" i="29"/>
  <c r="N2489" i="29"/>
  <c r="N2488" i="29"/>
  <c r="N2487" i="29"/>
  <c r="N2486" i="29"/>
  <c r="N2485" i="29"/>
  <c r="N2484" i="29"/>
  <c r="N2483" i="29"/>
  <c r="N2482" i="29"/>
  <c r="N2481" i="29"/>
  <c r="N2480" i="29"/>
  <c r="N2479" i="29"/>
  <c r="N2478" i="29"/>
  <c r="N2477" i="29"/>
  <c r="N2476" i="29"/>
  <c r="N2475" i="29"/>
  <c r="N2474" i="29"/>
  <c r="N2473" i="29"/>
  <c r="N2472" i="29"/>
  <c r="N2471" i="29"/>
  <c r="N2470" i="29"/>
  <c r="N2469" i="29"/>
  <c r="N2468" i="29"/>
  <c r="N2467" i="29"/>
  <c r="N2466" i="29"/>
  <c r="N2465" i="29"/>
  <c r="N2464" i="29"/>
  <c r="N2463" i="29"/>
  <c r="N2462" i="29"/>
  <c r="N2461" i="29"/>
  <c r="N2460" i="29"/>
  <c r="N2459" i="29"/>
  <c r="N2458" i="29"/>
  <c r="N2457" i="29"/>
  <c r="N2456" i="29"/>
  <c r="N2455" i="29"/>
  <c r="N2454" i="29"/>
  <c r="N2453" i="29"/>
  <c r="N2452" i="29"/>
  <c r="N2451" i="29"/>
  <c r="N2450" i="29"/>
  <c r="N2449" i="29"/>
  <c r="N2448" i="29"/>
  <c r="N2447" i="29"/>
  <c r="N2446" i="29"/>
  <c r="N2445" i="29"/>
  <c r="N2444" i="29"/>
  <c r="N2443" i="29"/>
  <c r="N2442" i="29"/>
  <c r="N2441" i="29"/>
  <c r="N2440" i="29"/>
  <c r="N2439" i="29"/>
  <c r="N2438" i="29"/>
  <c r="N2437" i="29"/>
  <c r="N2436" i="29"/>
  <c r="N2435" i="29"/>
  <c r="N2434" i="29"/>
  <c r="N2433" i="29"/>
  <c r="N2432" i="29"/>
  <c r="N2431" i="29"/>
  <c r="N2430" i="29"/>
  <c r="N2429" i="29"/>
  <c r="N2428" i="29"/>
  <c r="N2427" i="29"/>
  <c r="N2426" i="29"/>
  <c r="N2425" i="29"/>
  <c r="N2424" i="29"/>
  <c r="N2423" i="29"/>
  <c r="N2422" i="29"/>
  <c r="N2421" i="29"/>
  <c r="N2420" i="29"/>
  <c r="N2419" i="29"/>
  <c r="N2418" i="29"/>
  <c r="N2417" i="29"/>
  <c r="N2416" i="29"/>
  <c r="N2415" i="29"/>
  <c r="N2414" i="29"/>
  <c r="N2413" i="29"/>
  <c r="N2412" i="29"/>
  <c r="N2411" i="29"/>
  <c r="N2410" i="29"/>
  <c r="N2409" i="29"/>
  <c r="N2408" i="29"/>
  <c r="N2407" i="29"/>
  <c r="N2406" i="29"/>
  <c r="N2405" i="29"/>
  <c r="N2404" i="29"/>
  <c r="N2403" i="29"/>
  <c r="N2402" i="29"/>
  <c r="N2401" i="29"/>
  <c r="N2400" i="29"/>
  <c r="N2399" i="29"/>
  <c r="N2398" i="29"/>
  <c r="N2397" i="29"/>
  <c r="N2396" i="29"/>
  <c r="N2395" i="29"/>
  <c r="N2394" i="29"/>
  <c r="N2393" i="29"/>
  <c r="N2392" i="29"/>
  <c r="N2391" i="29"/>
  <c r="N2390" i="29"/>
  <c r="N2389" i="29"/>
  <c r="N2388" i="29"/>
  <c r="N2387" i="29"/>
  <c r="N2386" i="29"/>
  <c r="N2385" i="29"/>
  <c r="N2384" i="29"/>
  <c r="N2383" i="29"/>
  <c r="N2382" i="29"/>
  <c r="N2381" i="29"/>
  <c r="N2380" i="29"/>
  <c r="N2379" i="29"/>
  <c r="N2378" i="29"/>
  <c r="N2377" i="29"/>
  <c r="N2376" i="29"/>
  <c r="N2375" i="29"/>
  <c r="N2374" i="29"/>
  <c r="N2373" i="29"/>
  <c r="N2372" i="29"/>
  <c r="N2371" i="29"/>
  <c r="N2370" i="29"/>
  <c r="N2369" i="29"/>
  <c r="N2368" i="29"/>
  <c r="N2367" i="29"/>
  <c r="N2366" i="29"/>
  <c r="N2365" i="29"/>
  <c r="N2364" i="29"/>
  <c r="N2363" i="29"/>
  <c r="N2362" i="29"/>
  <c r="N2361" i="29"/>
  <c r="N2360" i="29"/>
  <c r="N2359" i="29"/>
  <c r="N2358" i="29"/>
  <c r="N2357" i="29"/>
  <c r="N2356" i="29"/>
  <c r="N2355" i="29"/>
  <c r="N2354" i="29"/>
  <c r="N2353" i="29"/>
  <c r="N2352" i="29"/>
  <c r="N2351" i="29"/>
  <c r="N2350" i="29"/>
  <c r="N2349" i="29"/>
  <c r="N2348" i="29"/>
  <c r="N2347" i="29"/>
  <c r="N2346" i="29"/>
  <c r="N2345" i="29"/>
  <c r="N2344" i="29"/>
  <c r="N2343" i="29"/>
  <c r="N2342" i="29"/>
  <c r="N2341" i="29"/>
  <c r="N2340" i="29"/>
  <c r="N2339" i="29"/>
  <c r="N2338" i="29"/>
  <c r="N2337" i="29"/>
  <c r="N2336" i="29"/>
  <c r="N2335" i="29"/>
  <c r="N2334" i="29"/>
  <c r="N2333" i="29"/>
  <c r="N2332" i="29"/>
  <c r="N2331" i="29"/>
  <c r="N2330" i="29"/>
  <c r="N2329" i="29"/>
  <c r="N2328" i="29"/>
  <c r="N2327" i="29"/>
  <c r="N2326" i="29"/>
  <c r="N2325" i="29"/>
  <c r="N2324" i="29"/>
  <c r="N2323" i="29"/>
  <c r="N2322" i="29"/>
  <c r="N2321" i="29"/>
  <c r="N2320" i="29"/>
  <c r="N2319" i="29"/>
  <c r="N2318" i="29"/>
  <c r="N2317" i="29"/>
  <c r="N2316" i="29"/>
  <c r="N2315" i="29"/>
  <c r="N2314" i="29"/>
  <c r="N2313" i="29"/>
  <c r="N2312" i="29"/>
  <c r="N2311" i="29"/>
  <c r="N2310" i="29"/>
  <c r="N2309" i="29"/>
  <c r="N2308" i="29"/>
  <c r="N2307" i="29"/>
  <c r="N2306" i="29"/>
  <c r="N2305" i="29"/>
  <c r="N2304" i="29"/>
  <c r="N2303" i="29"/>
  <c r="N2302" i="29"/>
  <c r="N2301" i="29"/>
  <c r="N2300" i="29"/>
  <c r="N2299" i="29"/>
  <c r="N2298" i="29"/>
  <c r="N2297" i="29"/>
  <c r="N2296" i="29"/>
  <c r="N2295" i="29"/>
  <c r="N2294" i="29"/>
  <c r="N2293" i="29"/>
  <c r="N2292" i="29"/>
  <c r="N2291" i="29"/>
  <c r="N2290" i="29"/>
  <c r="N2289" i="29"/>
  <c r="N2288" i="29"/>
  <c r="N2287" i="29"/>
  <c r="N2286" i="29"/>
  <c r="N2285" i="29"/>
  <c r="N2284" i="29"/>
  <c r="N2283" i="29"/>
  <c r="N2282" i="29"/>
  <c r="N2281" i="29"/>
  <c r="N2280" i="29"/>
  <c r="N2279" i="29"/>
  <c r="N2278" i="29"/>
  <c r="N2277" i="29"/>
  <c r="N2276" i="29"/>
  <c r="N2275" i="29"/>
  <c r="N2274" i="29"/>
  <c r="N2273" i="29"/>
  <c r="N2272" i="29"/>
  <c r="N2271" i="29"/>
  <c r="N2270" i="29"/>
  <c r="N2269" i="29"/>
  <c r="N2268" i="29"/>
  <c r="N2267" i="29"/>
  <c r="N2266" i="29"/>
  <c r="N2265" i="29"/>
  <c r="N2264" i="29"/>
  <c r="N2263" i="29"/>
  <c r="N2262" i="29"/>
  <c r="N2261" i="29"/>
  <c r="N2260" i="29"/>
  <c r="N2259" i="29"/>
  <c r="N2258" i="29"/>
  <c r="N2257" i="29"/>
  <c r="N2256" i="29"/>
  <c r="N2255" i="29"/>
  <c r="N2254" i="29"/>
  <c r="N2253" i="29"/>
  <c r="N2252" i="29"/>
  <c r="N2251" i="29"/>
  <c r="N2250" i="29"/>
  <c r="N2249" i="29"/>
  <c r="N2248" i="29"/>
  <c r="N2247" i="29"/>
  <c r="N2246" i="29"/>
  <c r="N2245" i="29"/>
  <c r="N2244" i="29"/>
  <c r="N2243" i="29"/>
  <c r="N2242" i="29"/>
  <c r="N2241" i="29"/>
  <c r="N2240" i="29"/>
  <c r="N2239" i="29"/>
  <c r="N2238" i="29"/>
  <c r="N2237" i="29"/>
  <c r="N2236" i="29"/>
  <c r="N2235" i="29"/>
  <c r="N2234" i="29"/>
  <c r="N2233" i="29"/>
  <c r="N2232" i="29"/>
  <c r="N2231" i="29"/>
  <c r="N2230" i="29"/>
  <c r="N2229" i="29"/>
  <c r="N2228" i="29"/>
  <c r="N2227" i="29"/>
  <c r="N2226" i="29"/>
  <c r="N2225" i="29"/>
  <c r="N2224" i="29"/>
  <c r="N2223" i="29"/>
  <c r="N2222" i="29"/>
  <c r="N2221" i="29"/>
  <c r="N2220" i="29"/>
  <c r="N2219" i="29"/>
  <c r="N2218" i="29"/>
  <c r="N2217" i="29"/>
  <c r="N2216" i="29"/>
  <c r="N2215" i="29"/>
  <c r="N2214" i="29"/>
  <c r="N2213" i="29"/>
  <c r="N2212" i="29"/>
  <c r="N2211" i="29"/>
  <c r="N2210" i="29"/>
  <c r="N2209" i="29"/>
  <c r="N2208" i="29"/>
  <c r="N2207" i="29"/>
  <c r="N2206" i="29"/>
  <c r="N2205" i="29"/>
  <c r="N2204" i="29"/>
  <c r="N2203" i="29"/>
  <c r="N2202" i="29"/>
  <c r="N2201" i="29"/>
  <c r="N2200" i="29"/>
  <c r="N2199" i="29"/>
  <c r="N2198" i="29"/>
  <c r="N2197" i="29"/>
  <c r="N2196" i="29"/>
  <c r="N2195" i="29"/>
  <c r="N2194" i="29"/>
  <c r="N2193" i="29"/>
  <c r="N2192" i="29"/>
  <c r="N2191" i="29"/>
  <c r="N2190" i="29"/>
  <c r="N2189" i="29"/>
  <c r="N2188" i="29"/>
  <c r="N2187" i="29"/>
  <c r="N2186" i="29"/>
  <c r="N2185" i="29"/>
  <c r="N2184" i="29"/>
  <c r="N2183" i="29"/>
  <c r="N2182" i="29"/>
  <c r="N2181" i="29"/>
  <c r="N2180" i="29"/>
  <c r="N2179" i="29"/>
  <c r="N2178" i="29"/>
  <c r="N2177" i="29"/>
  <c r="N2176" i="29"/>
  <c r="N2175" i="29"/>
  <c r="N2174" i="29"/>
  <c r="N2173" i="29"/>
  <c r="N2172" i="29"/>
  <c r="N2171" i="29"/>
  <c r="N2170" i="29"/>
  <c r="N2169" i="29"/>
  <c r="N2168" i="29"/>
  <c r="N2167" i="29"/>
  <c r="N2166" i="29"/>
  <c r="N2165" i="29"/>
  <c r="N2164" i="29"/>
  <c r="N2163" i="29"/>
  <c r="N2162" i="29"/>
  <c r="N2161" i="29"/>
  <c r="N2160" i="29"/>
  <c r="N2159" i="29"/>
  <c r="N2158" i="29"/>
  <c r="N2157" i="29"/>
  <c r="N2156" i="29"/>
  <c r="N2155" i="29"/>
  <c r="N2154" i="29"/>
  <c r="N2153" i="29"/>
  <c r="N2152" i="29"/>
  <c r="N2151" i="29"/>
  <c r="N2150" i="29"/>
  <c r="N2149" i="29"/>
  <c r="N2148" i="29"/>
  <c r="N2147" i="29"/>
  <c r="N2146" i="29"/>
  <c r="N2145" i="29"/>
  <c r="N2144" i="29"/>
  <c r="N2143" i="29"/>
  <c r="N2142" i="29"/>
  <c r="N2141" i="29"/>
  <c r="N2140" i="29"/>
  <c r="N2139" i="29"/>
  <c r="N2138" i="29"/>
  <c r="N2137" i="29"/>
  <c r="N2136" i="29"/>
  <c r="N2135" i="29"/>
  <c r="N2134" i="29"/>
  <c r="N2133" i="29"/>
  <c r="N2132" i="29"/>
  <c r="N2131" i="29"/>
  <c r="N2130" i="29"/>
  <c r="N2129" i="29"/>
  <c r="N2128" i="29"/>
  <c r="N2127" i="29"/>
  <c r="N2126" i="29"/>
  <c r="N2125" i="29"/>
  <c r="N2124" i="29"/>
  <c r="N2123" i="29"/>
  <c r="N2122" i="29"/>
  <c r="N2121" i="29"/>
  <c r="N2120" i="29"/>
  <c r="N2119" i="29"/>
  <c r="N2118" i="29"/>
  <c r="N2117" i="29"/>
  <c r="N2116" i="29"/>
  <c r="N2115" i="29"/>
  <c r="N2114" i="29"/>
  <c r="N2113" i="29"/>
  <c r="N2112" i="29"/>
  <c r="N2111" i="29"/>
  <c r="N2110" i="29"/>
  <c r="N2109" i="29"/>
  <c r="N2108" i="29"/>
  <c r="N2107" i="29"/>
  <c r="N2106" i="29"/>
  <c r="N2105" i="29"/>
  <c r="N2104" i="29"/>
  <c r="N2103" i="29"/>
  <c r="N2102" i="29"/>
  <c r="N2101" i="29"/>
  <c r="N2100" i="29"/>
  <c r="N2099" i="29"/>
  <c r="N2098" i="29"/>
  <c r="N2097" i="29"/>
  <c r="N2096" i="29"/>
  <c r="N2095" i="29"/>
  <c r="N2094" i="29"/>
  <c r="N2093" i="29"/>
  <c r="N2092" i="29"/>
  <c r="N2091" i="29"/>
  <c r="N2090" i="29"/>
  <c r="N2089" i="29"/>
  <c r="N2088" i="29"/>
  <c r="N2087" i="29"/>
  <c r="N2086" i="29"/>
  <c r="N2085" i="29"/>
  <c r="N2084" i="29"/>
  <c r="N2083" i="29"/>
  <c r="N2082" i="29"/>
  <c r="N2081" i="29"/>
  <c r="N2080" i="29"/>
  <c r="N2079" i="29"/>
  <c r="N2078" i="29"/>
  <c r="N2077" i="29"/>
  <c r="N2076" i="29"/>
  <c r="N2075" i="29"/>
  <c r="N2074" i="29"/>
  <c r="N2073" i="29"/>
  <c r="N2072" i="29"/>
  <c r="N2071" i="29"/>
  <c r="N2070" i="29"/>
  <c r="N2069" i="29"/>
  <c r="N2068" i="29"/>
  <c r="N2067" i="29"/>
  <c r="N2066" i="29"/>
  <c r="N2065" i="29"/>
  <c r="N2064" i="29"/>
  <c r="N2063" i="29"/>
  <c r="N2062" i="29"/>
  <c r="N2061" i="29"/>
  <c r="N2060" i="29"/>
  <c r="N2059" i="29"/>
  <c r="N2058" i="29"/>
  <c r="N2057" i="29"/>
  <c r="N2056" i="29"/>
  <c r="N2055" i="29"/>
  <c r="N2054" i="29"/>
  <c r="N2053" i="29"/>
  <c r="N2052" i="29"/>
  <c r="N2051" i="29"/>
  <c r="N2050" i="29"/>
  <c r="N2049" i="29"/>
  <c r="N2048" i="29"/>
  <c r="N2047" i="29"/>
  <c r="N2046" i="29"/>
  <c r="N2045" i="29"/>
  <c r="N2044" i="29"/>
  <c r="N2043" i="29"/>
  <c r="N2042" i="29"/>
  <c r="N2041" i="29"/>
  <c r="N2040" i="29"/>
  <c r="N2039" i="29"/>
  <c r="N2038" i="29"/>
  <c r="N2037" i="29"/>
  <c r="N2036" i="29"/>
  <c r="N2035" i="29"/>
  <c r="N2034" i="29"/>
  <c r="N2033" i="29"/>
  <c r="N2032" i="29"/>
  <c r="N2031" i="29"/>
  <c r="N2030" i="29"/>
  <c r="N2029" i="29"/>
  <c r="N2028" i="29"/>
  <c r="N2027" i="29"/>
  <c r="N2026" i="29"/>
  <c r="N2025" i="29"/>
  <c r="N2024" i="29"/>
  <c r="N2023" i="29"/>
  <c r="N2022" i="29"/>
  <c r="N2021" i="29"/>
  <c r="N2020" i="29"/>
  <c r="N2019" i="29"/>
  <c r="N2018" i="29"/>
  <c r="N2017" i="29"/>
  <c r="N2016" i="29"/>
  <c r="N2015" i="29"/>
  <c r="N2014" i="29"/>
  <c r="N2013" i="29"/>
  <c r="N2012" i="29"/>
  <c r="N2011" i="29"/>
  <c r="N2010" i="29"/>
  <c r="N2009" i="29"/>
  <c r="N2008" i="29"/>
  <c r="N2007" i="29"/>
  <c r="N2006" i="29"/>
  <c r="N2005" i="29"/>
  <c r="N2004" i="29"/>
  <c r="N2003" i="29"/>
  <c r="N2002" i="29"/>
  <c r="N2001" i="29"/>
  <c r="N2000" i="29"/>
  <c r="N1999" i="29"/>
  <c r="N1998" i="29"/>
  <c r="N1997" i="29"/>
  <c r="N1996" i="29"/>
  <c r="N1995" i="29"/>
  <c r="N1994" i="29"/>
  <c r="N1993" i="29"/>
  <c r="N1992" i="29"/>
  <c r="N1991" i="29"/>
  <c r="N1990" i="29"/>
  <c r="N1989" i="29"/>
  <c r="N1988" i="29"/>
  <c r="N1987" i="29"/>
  <c r="N1986" i="29"/>
  <c r="N1985" i="29"/>
  <c r="N1984" i="29"/>
  <c r="N1983" i="29"/>
  <c r="N1982" i="29"/>
  <c r="N1981" i="29"/>
  <c r="N1980" i="29"/>
  <c r="N1979" i="29"/>
  <c r="N1978" i="29"/>
  <c r="N1977" i="29"/>
  <c r="N1976" i="29"/>
  <c r="N1975" i="29"/>
  <c r="N1974" i="29"/>
  <c r="N1973" i="29"/>
  <c r="N1972" i="29"/>
  <c r="N1971" i="29"/>
  <c r="N1970" i="29"/>
  <c r="N1969" i="29"/>
  <c r="N1968" i="29"/>
  <c r="N1967" i="29"/>
  <c r="N1966" i="29"/>
  <c r="N1965" i="29"/>
  <c r="N1964" i="29"/>
  <c r="N1963" i="29"/>
  <c r="N1962" i="29"/>
  <c r="N1961" i="29"/>
  <c r="N1960" i="29"/>
  <c r="N1959" i="29"/>
  <c r="N1958" i="29"/>
  <c r="N1957" i="29"/>
  <c r="N1956" i="29"/>
  <c r="N1955" i="29"/>
  <c r="N1954" i="29"/>
  <c r="N1953" i="29"/>
  <c r="N1952" i="29"/>
  <c r="N1951" i="29"/>
  <c r="N1950" i="29"/>
  <c r="N1949" i="29"/>
  <c r="N1948" i="29"/>
  <c r="N1947" i="29"/>
  <c r="N1946" i="29"/>
  <c r="N1945" i="29"/>
  <c r="N1944" i="29"/>
  <c r="N1943" i="29"/>
  <c r="N1942" i="29"/>
  <c r="N1941" i="29"/>
  <c r="N1940" i="29"/>
  <c r="N1939" i="29"/>
  <c r="N1938" i="29"/>
  <c r="N1937" i="29"/>
  <c r="N1936" i="29"/>
  <c r="N1935" i="29"/>
  <c r="N1934" i="29"/>
  <c r="N1933" i="29"/>
  <c r="N1932" i="29"/>
  <c r="N1931" i="29"/>
  <c r="N1930" i="29"/>
  <c r="N1929" i="29"/>
  <c r="N1928" i="29"/>
  <c r="N1927" i="29"/>
  <c r="N1926" i="29"/>
  <c r="N1925" i="29"/>
  <c r="N1924" i="29"/>
  <c r="N1923" i="29"/>
  <c r="N1922" i="29"/>
  <c r="N1921" i="29"/>
  <c r="N1920" i="29"/>
  <c r="N1919" i="29"/>
  <c r="N1918" i="29"/>
  <c r="N1917" i="29"/>
  <c r="N1916" i="29"/>
  <c r="N1915" i="29"/>
  <c r="N1914" i="29"/>
  <c r="N1913" i="29"/>
  <c r="N1912" i="29"/>
  <c r="N1911" i="29"/>
  <c r="N1910" i="29"/>
  <c r="N1909" i="29"/>
  <c r="N1908" i="29"/>
  <c r="N1907" i="29"/>
  <c r="N1906" i="29"/>
  <c r="N1905" i="29"/>
  <c r="N1904" i="29"/>
  <c r="N1903" i="29"/>
  <c r="N1902" i="29"/>
  <c r="N1901" i="29"/>
  <c r="N1900" i="29"/>
  <c r="N1899" i="29"/>
  <c r="N1898" i="29"/>
  <c r="N1897" i="29"/>
  <c r="N1896" i="29"/>
  <c r="N1895" i="29"/>
  <c r="N1894" i="29"/>
  <c r="N1893" i="29"/>
  <c r="N1892" i="29"/>
  <c r="N1891" i="29"/>
  <c r="N1890" i="29"/>
  <c r="N1889" i="29"/>
  <c r="N1888" i="29"/>
  <c r="N1887" i="29"/>
  <c r="N1886" i="29"/>
  <c r="N1885" i="29"/>
  <c r="N1884" i="29"/>
  <c r="N1883" i="29"/>
  <c r="N1882" i="29"/>
  <c r="N1881" i="29"/>
  <c r="N1880" i="29"/>
  <c r="N1879" i="29"/>
  <c r="N1878" i="29"/>
  <c r="N1877" i="29"/>
  <c r="N1876" i="29"/>
  <c r="N1875" i="29"/>
  <c r="N1874" i="29"/>
  <c r="N1873" i="29"/>
  <c r="N1872" i="29"/>
  <c r="N1871" i="29"/>
  <c r="N1870" i="29"/>
  <c r="N1869" i="29"/>
  <c r="N1868" i="29"/>
  <c r="N1867" i="29"/>
  <c r="N1866" i="29"/>
  <c r="N1865" i="29"/>
  <c r="N1864" i="29"/>
  <c r="N1863" i="29"/>
  <c r="N1862" i="29"/>
  <c r="N1861" i="29"/>
  <c r="N1860" i="29"/>
  <c r="N1859" i="29"/>
  <c r="N1858" i="29"/>
  <c r="N1857" i="29"/>
  <c r="N1856" i="29"/>
  <c r="N1855" i="29"/>
  <c r="N1854" i="29"/>
  <c r="N1853" i="29"/>
  <c r="N1852" i="29"/>
  <c r="N1851" i="29"/>
  <c r="N1850" i="29"/>
  <c r="N1849" i="29"/>
  <c r="N1848" i="29"/>
  <c r="N1847" i="29"/>
  <c r="N1846" i="29"/>
  <c r="N1845" i="29"/>
  <c r="N1844" i="29"/>
  <c r="N1843" i="29"/>
  <c r="N1842" i="29"/>
  <c r="N1841" i="29"/>
  <c r="N1840" i="29"/>
  <c r="N1839" i="29"/>
  <c r="N1838" i="29"/>
  <c r="N1837" i="29"/>
  <c r="N1836" i="29"/>
  <c r="N1835" i="29"/>
  <c r="N1834" i="29"/>
  <c r="N1833" i="29"/>
  <c r="N1832" i="29"/>
  <c r="N1831" i="29"/>
  <c r="N1830" i="29"/>
  <c r="N1829" i="29"/>
  <c r="N1828" i="29"/>
  <c r="N1827" i="29"/>
  <c r="N1826" i="29"/>
  <c r="N1825" i="29"/>
  <c r="N1824" i="29"/>
  <c r="N1823" i="29"/>
  <c r="N1822" i="29"/>
  <c r="N1821" i="29"/>
  <c r="N1820" i="29"/>
  <c r="N1819" i="29"/>
  <c r="N1818" i="29"/>
  <c r="N1817" i="29"/>
  <c r="N1816" i="29"/>
  <c r="N1815" i="29"/>
  <c r="N1814" i="29"/>
  <c r="N1813" i="29"/>
  <c r="N1812" i="29"/>
  <c r="N1811" i="29"/>
  <c r="N1810" i="29"/>
  <c r="N1809" i="29"/>
  <c r="N1808" i="29"/>
  <c r="N1807" i="29"/>
  <c r="N1806" i="29"/>
  <c r="N1805" i="29"/>
  <c r="N1804" i="29"/>
  <c r="N1803" i="29"/>
  <c r="N1802" i="29"/>
  <c r="N1801" i="29"/>
  <c r="N1800" i="29"/>
  <c r="N1799" i="29"/>
  <c r="N1798" i="29"/>
  <c r="N1797" i="29"/>
  <c r="N1796" i="29"/>
  <c r="N1795" i="29"/>
  <c r="N1794" i="29"/>
  <c r="N1793" i="29"/>
  <c r="N1792" i="29"/>
  <c r="N1791" i="29"/>
  <c r="N1790" i="29"/>
  <c r="N1789" i="29"/>
  <c r="N1788" i="29"/>
  <c r="N1787" i="29"/>
  <c r="N1786" i="29"/>
  <c r="N1785" i="29"/>
  <c r="N1784" i="29"/>
  <c r="N1783" i="29"/>
  <c r="N1782" i="29"/>
  <c r="N1781" i="29"/>
  <c r="N1780" i="29"/>
  <c r="N1779" i="29"/>
  <c r="N1778" i="29"/>
  <c r="N1777" i="29"/>
  <c r="N1776" i="29"/>
  <c r="N1775" i="29"/>
  <c r="N1774" i="29"/>
  <c r="N1773" i="29"/>
  <c r="N1772" i="29"/>
  <c r="N1771" i="29"/>
  <c r="N1770" i="29"/>
  <c r="N1769" i="29"/>
  <c r="N1768" i="29"/>
  <c r="N1767" i="29"/>
  <c r="N1766" i="29"/>
  <c r="N1765" i="29"/>
  <c r="N1764" i="29"/>
  <c r="N1763" i="29"/>
  <c r="N1762" i="29"/>
  <c r="N1761" i="29"/>
  <c r="N1760" i="29"/>
  <c r="N1759" i="29"/>
  <c r="N1758" i="29"/>
  <c r="N1757" i="29"/>
  <c r="N1756" i="29"/>
  <c r="N1755" i="29"/>
  <c r="N1754" i="29"/>
  <c r="N1753" i="29"/>
  <c r="N1752" i="29"/>
  <c r="N1751" i="29"/>
  <c r="N1750" i="29"/>
  <c r="N1749" i="29"/>
  <c r="N1748" i="29"/>
  <c r="N1747" i="29"/>
  <c r="N1746" i="29"/>
  <c r="N1745" i="29"/>
  <c r="N1744" i="29"/>
  <c r="N1743" i="29"/>
  <c r="N1742" i="29"/>
  <c r="N1741" i="29"/>
  <c r="N1740" i="29"/>
  <c r="N1739" i="29"/>
  <c r="N1738" i="29"/>
  <c r="N1737" i="29"/>
  <c r="N1736" i="29"/>
  <c r="N1735" i="29"/>
  <c r="N1734" i="29"/>
  <c r="N1733" i="29"/>
  <c r="N1732" i="29"/>
  <c r="N1731" i="29"/>
  <c r="N1730" i="29"/>
  <c r="N1729" i="29"/>
  <c r="N1728" i="29"/>
  <c r="N1727" i="29"/>
  <c r="N1726" i="29"/>
  <c r="N1725" i="29"/>
  <c r="N1724" i="29"/>
  <c r="N1723" i="29"/>
  <c r="N1722" i="29"/>
  <c r="N1721" i="29"/>
  <c r="N1720" i="29"/>
  <c r="N1719" i="29"/>
  <c r="N1718" i="29"/>
  <c r="N1717" i="29"/>
  <c r="N1716" i="29"/>
  <c r="N1715" i="29"/>
  <c r="N1714" i="29"/>
  <c r="N1713" i="29"/>
  <c r="N1712" i="29"/>
  <c r="N1711" i="29"/>
  <c r="N1710" i="29"/>
  <c r="N1709" i="29"/>
  <c r="N1708" i="29"/>
  <c r="N1707" i="29"/>
  <c r="N1706" i="29"/>
  <c r="N1705" i="29"/>
  <c r="N1704" i="29"/>
  <c r="N1703" i="29"/>
  <c r="N1702" i="29"/>
  <c r="N1701" i="29"/>
  <c r="N1700" i="29"/>
  <c r="N1699" i="29"/>
  <c r="N1698" i="29"/>
  <c r="N1697" i="29"/>
  <c r="N1696" i="29"/>
  <c r="N1695" i="29"/>
  <c r="N1694" i="29"/>
  <c r="N1693" i="29"/>
  <c r="N1692" i="29"/>
  <c r="N1691" i="29"/>
  <c r="N1690" i="29"/>
  <c r="N1689" i="29"/>
  <c r="N1688" i="29"/>
  <c r="N1687" i="29"/>
  <c r="N1686" i="29"/>
  <c r="N1685" i="29"/>
  <c r="N1684" i="29"/>
  <c r="N1683" i="29"/>
  <c r="N1682" i="29"/>
  <c r="N1681" i="29"/>
  <c r="N1680" i="29"/>
  <c r="N1679" i="29"/>
  <c r="N1678" i="29"/>
  <c r="N1677" i="29"/>
  <c r="N1676" i="29"/>
  <c r="N1675" i="29"/>
  <c r="N1674" i="29"/>
  <c r="N1673" i="29"/>
  <c r="N1672" i="29"/>
  <c r="N1671" i="29"/>
  <c r="N1670" i="29"/>
  <c r="N1669" i="29"/>
  <c r="N1668" i="29"/>
  <c r="N1667" i="29"/>
  <c r="N1666" i="29"/>
  <c r="N1665" i="29"/>
  <c r="N1664" i="29"/>
  <c r="N1663" i="29"/>
  <c r="N1662" i="29"/>
  <c r="N1661" i="29"/>
  <c r="N1660" i="29"/>
  <c r="N1659" i="29"/>
  <c r="N1658" i="29"/>
  <c r="N1657" i="29"/>
  <c r="N1656" i="29"/>
  <c r="N1655" i="29"/>
  <c r="N1654" i="29"/>
  <c r="N1653" i="29"/>
  <c r="N1652" i="29"/>
  <c r="N1651" i="29"/>
  <c r="N1650" i="29"/>
  <c r="N1649" i="29"/>
  <c r="N1648" i="29"/>
  <c r="N1647" i="29"/>
  <c r="N1646" i="29"/>
  <c r="N1645" i="29"/>
  <c r="N1644" i="29"/>
  <c r="N1643" i="29"/>
  <c r="N1642" i="29"/>
  <c r="N1641" i="29"/>
  <c r="N1640" i="29"/>
  <c r="N1639" i="29"/>
  <c r="N1638" i="29"/>
  <c r="N1637" i="29"/>
  <c r="N1636" i="29"/>
  <c r="N1635" i="29"/>
  <c r="N1634" i="29"/>
  <c r="N1633" i="29"/>
  <c r="N1632" i="29"/>
  <c r="N1631" i="29"/>
  <c r="N1630" i="29"/>
  <c r="N1629" i="29"/>
  <c r="N1628" i="29"/>
  <c r="N1627" i="29"/>
  <c r="N1626" i="29"/>
  <c r="N1625" i="29"/>
  <c r="N1624" i="29"/>
  <c r="N1623" i="29"/>
  <c r="N1622" i="29"/>
  <c r="N1621" i="29"/>
  <c r="N1620" i="29"/>
  <c r="N1619" i="29"/>
  <c r="N1618" i="29"/>
  <c r="N1617" i="29"/>
  <c r="N1616" i="29"/>
  <c r="N1615" i="29"/>
  <c r="N1614" i="29"/>
  <c r="N1613" i="29"/>
  <c r="N1612" i="29"/>
  <c r="N1611" i="29"/>
  <c r="N1610" i="29"/>
  <c r="N1609" i="29"/>
  <c r="N1608" i="29"/>
  <c r="N1607" i="29"/>
  <c r="N1606" i="29"/>
  <c r="N1605" i="29"/>
  <c r="N1604" i="29"/>
  <c r="N1603" i="29"/>
  <c r="N1602" i="29"/>
  <c r="N1601" i="29"/>
  <c r="N1600" i="29"/>
  <c r="N1599" i="29"/>
  <c r="N1598" i="29"/>
  <c r="N1597" i="29"/>
  <c r="N1596" i="29"/>
  <c r="N1595" i="29"/>
  <c r="N1594" i="29"/>
  <c r="N1593" i="29"/>
  <c r="N1592" i="29"/>
  <c r="N1591" i="29"/>
  <c r="N1590" i="29"/>
  <c r="N1589" i="29"/>
  <c r="N1588" i="29"/>
  <c r="N1587" i="29"/>
  <c r="N1586" i="29"/>
  <c r="N1585" i="29"/>
  <c r="N1584" i="29"/>
  <c r="N1583" i="29"/>
  <c r="N1582" i="29"/>
  <c r="N1581" i="29"/>
  <c r="N1580" i="29"/>
  <c r="N1579" i="29"/>
  <c r="N1578" i="29"/>
  <c r="N1577" i="29"/>
  <c r="N1576" i="29"/>
  <c r="N1575" i="29"/>
  <c r="N1574" i="29"/>
  <c r="N1573" i="29"/>
  <c r="N1572" i="29"/>
  <c r="N1571" i="29"/>
  <c r="N1570" i="29"/>
  <c r="N1569" i="29"/>
  <c r="N1568" i="29"/>
  <c r="N1567" i="29"/>
  <c r="N1566" i="29"/>
  <c r="N1565" i="29"/>
  <c r="N1564" i="29"/>
  <c r="N1563" i="29"/>
  <c r="N1562" i="29"/>
  <c r="N1561" i="29"/>
  <c r="N1560" i="29"/>
  <c r="N1559" i="29"/>
  <c r="N1558" i="29"/>
  <c r="N1557" i="29"/>
  <c r="N1556" i="29"/>
  <c r="N1555" i="29"/>
  <c r="N1554" i="29"/>
  <c r="N1553" i="29"/>
  <c r="N1552" i="29"/>
  <c r="N1551" i="29"/>
  <c r="N1550" i="29"/>
  <c r="N1549" i="29"/>
  <c r="N1548" i="29"/>
  <c r="N1547" i="29"/>
  <c r="N1546" i="29"/>
  <c r="N1545" i="29"/>
  <c r="N1544" i="29"/>
  <c r="N1543" i="29"/>
  <c r="N1542" i="29"/>
  <c r="N1541" i="29"/>
  <c r="N1540" i="29"/>
  <c r="N1539" i="29"/>
  <c r="N1538" i="29"/>
  <c r="N1537" i="29"/>
  <c r="N1536" i="29"/>
  <c r="N1535" i="29"/>
  <c r="N1534" i="29"/>
  <c r="N1533" i="29"/>
  <c r="N1532" i="29"/>
  <c r="N1531" i="29"/>
  <c r="N1530" i="29"/>
  <c r="N1529" i="29"/>
  <c r="N1528" i="29"/>
  <c r="N1527" i="29"/>
  <c r="N1526" i="29"/>
  <c r="N1525" i="29"/>
  <c r="N1524" i="29"/>
  <c r="N1523" i="29"/>
  <c r="N1522" i="29"/>
  <c r="N1521" i="29"/>
  <c r="N1520" i="29"/>
  <c r="N1519" i="29"/>
  <c r="N1518" i="29"/>
  <c r="N1517" i="29"/>
  <c r="N1516" i="29"/>
  <c r="N1515" i="29"/>
  <c r="N1514" i="29"/>
  <c r="N1513" i="29"/>
  <c r="N1512" i="29"/>
  <c r="N1511" i="29"/>
  <c r="N1510" i="29"/>
  <c r="N1509" i="29"/>
  <c r="N1508" i="29"/>
  <c r="N1507" i="29"/>
  <c r="N1506" i="29"/>
  <c r="N1505" i="29"/>
  <c r="N1504" i="29"/>
  <c r="N1503" i="29"/>
  <c r="N1502" i="29"/>
  <c r="N1501" i="29"/>
  <c r="N1500" i="29"/>
  <c r="N1499" i="29"/>
  <c r="N1498" i="29"/>
  <c r="N1497" i="29"/>
  <c r="N1496" i="29"/>
  <c r="N1495" i="29"/>
  <c r="N1494" i="29"/>
  <c r="N1493" i="29"/>
  <c r="N1492" i="29"/>
  <c r="N1491" i="29"/>
  <c r="N1490" i="29"/>
  <c r="N1489" i="29"/>
  <c r="N1488" i="29"/>
  <c r="N1487" i="29"/>
  <c r="N1486" i="29"/>
  <c r="N1485" i="29"/>
  <c r="N1484" i="29"/>
  <c r="N1483" i="29"/>
  <c r="N1482" i="29"/>
  <c r="N1481" i="29"/>
  <c r="N1480" i="29"/>
  <c r="N1479" i="29"/>
  <c r="N1478" i="29"/>
  <c r="N1477" i="29"/>
  <c r="N1476" i="29"/>
  <c r="N1475" i="29"/>
  <c r="N1474" i="29"/>
  <c r="N1473" i="29"/>
  <c r="N1472" i="29"/>
  <c r="N1471" i="29"/>
  <c r="N1470" i="29"/>
  <c r="N1469" i="29"/>
  <c r="N1468" i="29"/>
  <c r="N1467" i="29"/>
  <c r="N1466" i="29"/>
  <c r="N1465" i="29"/>
  <c r="N1464" i="29"/>
  <c r="N1463" i="29"/>
  <c r="N1462" i="29"/>
  <c r="N1461" i="29"/>
  <c r="N1460" i="29"/>
  <c r="N1459" i="29"/>
  <c r="N1458" i="29"/>
  <c r="N1457" i="29"/>
  <c r="N1456" i="29"/>
  <c r="N1455" i="29"/>
  <c r="N1454" i="29"/>
  <c r="N1453" i="29"/>
  <c r="N1452" i="29"/>
  <c r="N1451" i="29"/>
  <c r="N1450" i="29"/>
  <c r="N1449" i="29"/>
  <c r="N1448" i="29"/>
  <c r="N1447" i="29"/>
  <c r="N1446" i="29"/>
  <c r="N1445" i="29"/>
  <c r="N1444" i="29"/>
  <c r="N1443" i="29"/>
  <c r="N1442" i="29"/>
  <c r="N1441" i="29"/>
  <c r="N1440" i="29"/>
  <c r="N1439" i="29"/>
  <c r="N1438" i="29"/>
  <c r="N1437" i="29"/>
  <c r="N1436" i="29"/>
  <c r="N1435" i="29"/>
  <c r="N1434" i="29"/>
  <c r="N1433" i="29"/>
  <c r="N1432" i="29"/>
  <c r="N1431" i="29"/>
  <c r="N1430" i="29"/>
  <c r="N1429" i="29"/>
  <c r="N1428" i="29"/>
  <c r="N1427" i="29"/>
  <c r="N1426" i="29"/>
  <c r="N1425" i="29"/>
  <c r="N1424" i="29"/>
  <c r="N1423" i="29"/>
  <c r="N1422" i="29"/>
  <c r="N1421" i="29"/>
  <c r="N1420" i="29"/>
  <c r="N1419" i="29"/>
  <c r="N1418" i="29"/>
  <c r="N1417" i="29"/>
  <c r="N1416" i="29"/>
  <c r="N1415" i="29"/>
  <c r="N1414" i="29"/>
  <c r="N1413" i="29"/>
  <c r="N1412" i="29"/>
  <c r="N1411" i="29"/>
  <c r="N1410" i="29"/>
  <c r="N1409" i="29"/>
  <c r="N1408" i="29"/>
  <c r="N1407" i="29"/>
  <c r="N1406" i="29"/>
  <c r="N1405" i="29"/>
  <c r="N1404" i="29"/>
  <c r="N1403" i="29"/>
  <c r="N1402" i="29"/>
  <c r="N1401" i="29"/>
  <c r="N1400" i="29"/>
  <c r="N1399" i="29"/>
  <c r="N1398" i="29"/>
  <c r="N1397" i="29"/>
  <c r="N1396" i="29"/>
  <c r="N1395" i="29"/>
  <c r="N1394" i="29"/>
  <c r="N1393" i="29"/>
  <c r="N1392" i="29"/>
  <c r="N1391" i="29"/>
  <c r="N1390" i="29"/>
  <c r="N1389" i="29"/>
  <c r="N1388" i="29"/>
  <c r="N1387" i="29"/>
  <c r="N1386" i="29"/>
  <c r="N1385" i="29"/>
  <c r="N1384" i="29"/>
  <c r="N1383" i="29"/>
  <c r="N1382" i="29"/>
  <c r="N1381" i="29"/>
  <c r="N1380" i="29"/>
  <c r="N1379" i="29"/>
  <c r="N1378" i="29"/>
  <c r="N1377" i="29"/>
  <c r="N1376" i="29"/>
  <c r="N1375" i="29"/>
  <c r="N1374" i="29"/>
  <c r="N1373" i="29"/>
  <c r="N1372" i="29"/>
  <c r="N1371" i="29"/>
  <c r="N1370" i="29"/>
  <c r="N1369" i="29"/>
  <c r="N1368" i="29"/>
  <c r="N1367" i="29"/>
  <c r="N1366" i="29"/>
  <c r="N1365" i="29"/>
  <c r="N1364" i="29"/>
  <c r="N1363" i="29"/>
  <c r="N1362" i="29"/>
  <c r="N1361" i="29"/>
  <c r="N1360" i="29"/>
  <c r="N1359" i="29"/>
  <c r="N1358" i="29"/>
  <c r="N1357" i="29"/>
  <c r="N1356" i="29"/>
  <c r="N1355" i="29"/>
  <c r="N1354" i="29"/>
  <c r="N1353" i="29"/>
  <c r="N1352" i="29"/>
  <c r="N1351" i="29"/>
  <c r="N1350" i="29"/>
  <c r="N1349" i="29"/>
  <c r="N1348" i="29"/>
  <c r="N1347" i="29"/>
  <c r="N1346" i="29"/>
  <c r="N1345" i="29"/>
  <c r="N1344" i="29"/>
  <c r="N1343" i="29"/>
  <c r="N1342" i="29"/>
  <c r="N1341" i="29"/>
  <c r="N1340" i="29"/>
  <c r="N1339" i="29"/>
  <c r="N1338" i="29"/>
  <c r="N1337" i="29"/>
  <c r="N1336" i="29"/>
  <c r="N1335" i="29"/>
  <c r="N1334" i="29"/>
  <c r="N1333" i="29"/>
  <c r="N1332" i="29"/>
  <c r="N1331" i="29"/>
  <c r="N1330" i="29"/>
  <c r="N1329" i="29"/>
  <c r="N1328" i="29"/>
  <c r="N1327" i="29"/>
  <c r="N1326" i="29"/>
  <c r="N1325" i="29"/>
  <c r="N1324" i="29"/>
  <c r="N1323" i="29"/>
  <c r="N1322" i="29"/>
  <c r="N1321" i="29"/>
  <c r="N1320" i="29"/>
  <c r="N1319" i="29"/>
  <c r="N1318" i="29"/>
  <c r="N1317" i="29"/>
  <c r="N1316" i="29"/>
  <c r="N1315" i="29"/>
  <c r="N1314" i="29"/>
  <c r="N1313" i="29"/>
  <c r="N1312" i="29"/>
  <c r="N1311" i="29"/>
  <c r="N1310" i="29"/>
  <c r="N1309" i="29"/>
  <c r="N1308" i="29"/>
  <c r="N1307" i="29"/>
  <c r="N1306" i="29"/>
  <c r="N1305" i="29"/>
  <c r="N1304" i="29"/>
  <c r="N1303" i="29"/>
  <c r="N1302" i="29"/>
  <c r="N1301" i="29"/>
  <c r="N1300" i="29"/>
  <c r="N1299" i="29"/>
  <c r="N1298" i="29"/>
  <c r="N1297" i="29"/>
  <c r="N1296" i="29"/>
  <c r="N1295" i="29"/>
  <c r="N1294" i="29"/>
  <c r="N1293" i="29"/>
  <c r="N1292" i="29"/>
  <c r="N1291" i="29"/>
  <c r="N1290" i="29"/>
  <c r="N1289" i="29"/>
  <c r="N1288" i="29"/>
  <c r="N1287" i="29"/>
  <c r="N1286" i="29"/>
  <c r="N1285" i="29"/>
  <c r="N1284" i="29"/>
  <c r="N1283" i="29"/>
  <c r="N1282" i="29"/>
  <c r="N1281" i="29"/>
  <c r="N1280" i="29"/>
  <c r="N1279" i="29"/>
  <c r="N1278" i="29"/>
  <c r="N1277" i="29"/>
  <c r="N1276" i="29"/>
  <c r="N1275" i="29"/>
  <c r="N1274" i="29"/>
  <c r="N1273" i="29"/>
  <c r="N1272" i="29"/>
  <c r="N1271" i="29"/>
  <c r="N1270" i="29"/>
  <c r="N1269" i="29"/>
  <c r="N1268" i="29"/>
  <c r="N1267" i="29"/>
  <c r="N1266" i="29"/>
  <c r="N1265" i="29"/>
  <c r="N1264" i="29"/>
  <c r="N1263" i="29"/>
  <c r="N1262" i="29"/>
  <c r="N1261" i="29"/>
  <c r="N1260" i="29"/>
  <c r="N1259" i="29"/>
  <c r="N1258" i="29"/>
  <c r="N1257" i="29"/>
  <c r="N1256" i="29"/>
  <c r="N1255" i="29"/>
  <c r="N1254" i="29"/>
  <c r="N1253" i="29"/>
  <c r="N1252" i="29"/>
  <c r="N1251" i="29"/>
  <c r="N1250" i="29"/>
  <c r="N1249" i="29"/>
  <c r="N1248" i="29"/>
  <c r="N1247" i="29"/>
  <c r="N1246" i="29"/>
  <c r="N1245" i="29"/>
  <c r="N1244" i="29"/>
  <c r="N1243" i="29"/>
  <c r="N1242" i="29"/>
  <c r="N1241" i="29"/>
  <c r="N1240" i="29"/>
  <c r="N1239" i="29"/>
  <c r="N1238" i="29"/>
  <c r="N1237" i="29"/>
  <c r="N1236" i="29"/>
  <c r="N1235" i="29"/>
  <c r="N1234" i="29"/>
  <c r="N1233" i="29"/>
  <c r="N1232" i="29"/>
  <c r="N1231" i="29"/>
  <c r="N1230" i="29"/>
  <c r="N1229" i="29"/>
  <c r="N1228" i="29"/>
  <c r="N1227" i="29"/>
  <c r="N1226" i="29"/>
  <c r="N1225" i="29"/>
  <c r="N1224" i="29"/>
  <c r="N1223" i="29"/>
  <c r="N1222" i="29"/>
  <c r="N1221" i="29"/>
  <c r="N1220" i="29"/>
  <c r="N1219" i="29"/>
  <c r="N1218" i="29"/>
  <c r="N1217" i="29"/>
  <c r="N1216" i="29"/>
  <c r="N1215" i="29"/>
  <c r="N1214" i="29"/>
  <c r="N1213" i="29"/>
  <c r="N1212" i="29"/>
  <c r="N1211" i="29"/>
  <c r="N1210" i="29"/>
  <c r="N1209" i="29"/>
  <c r="N1208" i="29"/>
  <c r="N1207" i="29"/>
  <c r="N1206" i="29"/>
  <c r="N1205" i="29"/>
  <c r="N1204" i="29"/>
  <c r="N1203" i="29"/>
  <c r="N1202" i="29"/>
  <c r="N1201" i="29"/>
  <c r="N1200" i="29"/>
  <c r="N1199" i="29"/>
  <c r="N1198" i="29"/>
  <c r="N1197" i="29"/>
  <c r="N1196" i="29"/>
  <c r="N1195" i="29"/>
  <c r="N1194" i="29"/>
  <c r="N1193" i="29"/>
  <c r="N1192" i="29"/>
  <c r="N1191" i="29"/>
  <c r="N1190" i="29"/>
  <c r="N1189" i="29"/>
  <c r="N1188" i="29"/>
  <c r="N1187" i="29"/>
  <c r="N1186" i="29"/>
  <c r="N1185" i="29"/>
  <c r="N1184" i="29"/>
  <c r="N1183" i="29"/>
  <c r="N1182" i="29"/>
  <c r="N1181" i="29"/>
  <c r="N1180" i="29"/>
  <c r="N1179" i="29"/>
  <c r="N1178" i="29"/>
  <c r="N1177" i="29"/>
  <c r="N1176" i="29"/>
  <c r="N1175" i="29"/>
  <c r="N1174" i="29"/>
  <c r="N1173" i="29"/>
  <c r="N1172" i="29"/>
  <c r="N1171" i="29"/>
  <c r="N1170" i="29"/>
  <c r="N1169" i="29"/>
  <c r="N1168" i="29"/>
  <c r="N1167" i="29"/>
  <c r="N1166" i="29"/>
  <c r="N1165" i="29"/>
  <c r="N1164" i="29"/>
  <c r="N1163" i="29"/>
  <c r="N1162" i="29"/>
  <c r="N1161" i="29"/>
  <c r="N1160" i="29"/>
  <c r="N1159" i="29"/>
  <c r="N1158" i="29"/>
  <c r="N1157" i="29"/>
  <c r="N1156" i="29"/>
  <c r="N1155" i="29"/>
  <c r="N1154" i="29"/>
  <c r="N1153" i="29"/>
  <c r="N1152" i="29"/>
  <c r="N1151" i="29"/>
  <c r="N1150" i="29"/>
  <c r="N1149" i="29"/>
  <c r="N1148" i="29"/>
  <c r="N1147" i="29"/>
  <c r="N1146" i="29"/>
  <c r="N1145" i="29"/>
  <c r="N1144" i="29"/>
  <c r="N1143" i="29"/>
  <c r="N1142" i="29"/>
  <c r="N1141" i="29"/>
  <c r="N1140" i="29"/>
  <c r="N1139" i="29"/>
  <c r="N1138" i="29"/>
  <c r="N1137" i="29"/>
  <c r="N1136" i="29"/>
  <c r="N1135" i="29"/>
  <c r="N1134" i="29"/>
  <c r="N1133" i="29"/>
  <c r="N1132" i="29"/>
  <c r="N1131" i="29"/>
  <c r="N1130" i="29"/>
  <c r="N1129" i="29"/>
  <c r="N1128" i="29"/>
  <c r="N1127" i="29"/>
  <c r="N1126" i="29"/>
  <c r="N1125" i="29"/>
  <c r="N1124" i="29"/>
  <c r="N1123" i="29"/>
  <c r="N1122" i="29"/>
  <c r="N1121" i="29"/>
  <c r="N1120" i="29"/>
  <c r="N1119" i="29"/>
  <c r="N1118" i="29"/>
  <c r="N1117" i="29"/>
  <c r="N1116" i="29"/>
  <c r="N1115" i="29"/>
  <c r="N1114" i="29"/>
  <c r="N1113" i="29"/>
  <c r="N1112" i="29"/>
  <c r="N1111" i="29"/>
  <c r="N1110" i="29"/>
  <c r="N1109" i="29"/>
  <c r="N1108" i="29"/>
  <c r="N1107" i="29"/>
  <c r="N1106" i="29"/>
  <c r="N1105" i="29"/>
  <c r="N1104" i="29"/>
  <c r="N1103" i="29"/>
  <c r="N1102" i="29"/>
  <c r="N1101" i="29"/>
  <c r="N1100" i="29"/>
  <c r="N1099" i="29"/>
  <c r="N1098" i="29"/>
  <c r="N1097" i="29"/>
  <c r="N1096" i="29"/>
  <c r="N1095" i="29"/>
  <c r="N1094" i="29"/>
  <c r="N1093" i="29"/>
  <c r="N1092" i="29"/>
  <c r="N1091" i="29"/>
  <c r="N1090" i="29"/>
  <c r="N1089" i="29"/>
  <c r="N1088" i="29"/>
  <c r="N1087" i="29"/>
  <c r="N1086" i="29"/>
  <c r="N1085" i="29"/>
  <c r="N1084" i="29"/>
  <c r="N1083" i="29"/>
  <c r="N1082" i="29"/>
  <c r="N1081" i="29"/>
  <c r="N1080" i="29"/>
  <c r="N1079" i="29"/>
  <c r="N1078" i="29"/>
  <c r="N1077" i="29"/>
  <c r="N1076" i="29"/>
  <c r="N1075" i="29"/>
  <c r="N1074" i="29"/>
  <c r="N1073" i="29"/>
  <c r="N1072" i="29"/>
  <c r="N1071" i="29"/>
  <c r="N1070" i="29"/>
  <c r="N1069" i="29"/>
  <c r="N1068" i="29"/>
  <c r="N1067" i="29"/>
  <c r="N1066" i="29"/>
  <c r="N1065" i="29"/>
  <c r="N1064" i="29"/>
  <c r="N1063" i="29"/>
  <c r="N1062" i="29"/>
  <c r="N1061" i="29"/>
  <c r="N1060" i="29"/>
  <c r="N1059" i="29"/>
  <c r="N1058" i="29"/>
  <c r="N1057" i="29"/>
  <c r="N1056" i="29"/>
  <c r="N1055" i="29"/>
  <c r="N1054" i="29"/>
  <c r="N1053" i="29"/>
  <c r="N1052" i="29"/>
  <c r="N1051" i="29"/>
  <c r="N1050" i="29"/>
  <c r="N1049" i="29"/>
  <c r="N1048" i="29"/>
  <c r="N1047" i="29"/>
  <c r="N1046" i="29"/>
  <c r="N1045" i="29"/>
  <c r="N1044" i="29"/>
  <c r="N1043" i="29"/>
  <c r="N1042" i="29"/>
  <c r="N1041" i="29"/>
  <c r="N1040" i="29"/>
  <c r="N1039" i="29"/>
  <c r="N1038" i="29"/>
  <c r="N1037" i="29"/>
  <c r="N1036" i="29"/>
  <c r="N1035" i="29"/>
  <c r="N1034" i="29"/>
  <c r="N1033" i="29"/>
  <c r="N1032" i="29"/>
  <c r="N1031" i="29"/>
  <c r="N1030" i="29"/>
  <c r="N1029" i="29"/>
  <c r="N1028" i="29"/>
  <c r="N1027" i="29"/>
  <c r="N1026" i="29"/>
  <c r="N1025" i="29"/>
  <c r="N1024" i="29"/>
  <c r="N1023" i="29"/>
  <c r="N1022" i="29"/>
  <c r="N1021" i="29"/>
  <c r="N1020" i="29"/>
  <c r="N1019" i="29"/>
  <c r="N1018" i="29"/>
  <c r="N1017" i="29"/>
  <c r="N1016" i="29"/>
  <c r="N1015" i="29"/>
  <c r="N1014" i="29"/>
  <c r="N1013" i="29"/>
  <c r="N1012" i="29"/>
  <c r="N1011" i="29"/>
  <c r="N1010" i="29"/>
  <c r="N1009" i="29"/>
  <c r="N1008" i="29"/>
  <c r="N1007" i="29"/>
  <c r="N1006" i="29"/>
  <c r="N1005" i="29"/>
  <c r="N1004" i="29"/>
  <c r="N1003" i="29"/>
  <c r="N1002" i="29"/>
  <c r="N1001" i="29"/>
  <c r="N1000" i="29"/>
  <c r="N999" i="29"/>
  <c r="N998" i="29"/>
  <c r="N997" i="29"/>
  <c r="N996" i="29"/>
  <c r="N995" i="29"/>
  <c r="N994" i="29"/>
  <c r="N993" i="29"/>
  <c r="N992" i="29"/>
  <c r="N991" i="29"/>
  <c r="N990" i="29"/>
  <c r="N989" i="29"/>
  <c r="N988" i="29"/>
  <c r="N987" i="29"/>
  <c r="N986" i="29"/>
  <c r="N985" i="29"/>
  <c r="N984" i="29"/>
  <c r="N983" i="29"/>
  <c r="N982" i="29"/>
  <c r="N981" i="29"/>
  <c r="N980" i="29"/>
  <c r="N979" i="29"/>
  <c r="N978" i="29"/>
  <c r="N977" i="29"/>
  <c r="N976" i="29"/>
  <c r="N975" i="29"/>
  <c r="N974" i="29"/>
  <c r="N973" i="29"/>
  <c r="N972" i="29"/>
  <c r="N971" i="29"/>
  <c r="N970" i="29"/>
  <c r="N969" i="29"/>
  <c r="N968" i="29"/>
  <c r="N967" i="29"/>
  <c r="N966" i="29"/>
  <c r="N965" i="29"/>
  <c r="N964" i="29"/>
  <c r="N963" i="29"/>
  <c r="N962" i="29"/>
  <c r="N961" i="29"/>
  <c r="N960" i="29"/>
  <c r="N959" i="29"/>
  <c r="N958" i="29"/>
  <c r="N957" i="29"/>
  <c r="N956" i="29"/>
  <c r="N955" i="29"/>
  <c r="N954" i="29"/>
  <c r="N953" i="29"/>
  <c r="N952" i="29"/>
  <c r="N951" i="29"/>
  <c r="N950" i="29"/>
  <c r="N949" i="29"/>
  <c r="N948" i="29"/>
  <c r="N947" i="29"/>
  <c r="N946" i="29"/>
  <c r="N945" i="29"/>
  <c r="N944" i="29"/>
  <c r="N943" i="29"/>
  <c r="N942" i="29"/>
  <c r="N941" i="29"/>
  <c r="N940" i="29"/>
  <c r="N939" i="29"/>
  <c r="N938" i="29"/>
  <c r="N937" i="29"/>
  <c r="N936" i="29"/>
  <c r="N935" i="29"/>
  <c r="N934" i="29"/>
  <c r="N933" i="29"/>
  <c r="N932" i="29"/>
  <c r="N931" i="29"/>
  <c r="N930" i="29"/>
  <c r="N929" i="29"/>
  <c r="N928" i="29"/>
  <c r="N927" i="29"/>
  <c r="N926" i="29"/>
  <c r="N925" i="29"/>
  <c r="N924" i="29"/>
  <c r="N923" i="29"/>
  <c r="N922" i="29"/>
  <c r="N921" i="29"/>
  <c r="N920" i="29"/>
  <c r="N919" i="29"/>
  <c r="N918" i="29"/>
  <c r="N917" i="29"/>
  <c r="N916" i="29"/>
  <c r="N915" i="29"/>
  <c r="N914" i="29"/>
  <c r="N913" i="29"/>
  <c r="N912" i="29"/>
  <c r="N911" i="29"/>
  <c r="N910" i="29"/>
  <c r="N909" i="29"/>
  <c r="N908" i="29"/>
  <c r="N907" i="29"/>
  <c r="N906" i="29"/>
  <c r="N905"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N769" i="29"/>
  <c r="N768" i="29"/>
  <c r="N767" i="29"/>
  <c r="N766" i="29"/>
  <c r="N765" i="29"/>
  <c r="N764" i="29"/>
  <c r="N763" i="29"/>
  <c r="N762" i="29"/>
  <c r="N761" i="29"/>
  <c r="N760" i="29"/>
  <c r="N759" i="29"/>
  <c r="N758" i="29"/>
  <c r="N757" i="29"/>
  <c r="N756" i="29"/>
  <c r="N755" i="29"/>
  <c r="N754" i="29"/>
  <c r="N753" i="29"/>
  <c r="N752" i="29"/>
  <c r="N751" i="29"/>
  <c r="N750" i="29"/>
  <c r="N749" i="29"/>
  <c r="N748" i="29"/>
  <c r="N747" i="29"/>
  <c r="N746" i="29"/>
  <c r="N745" i="29"/>
  <c r="N744" i="29"/>
  <c r="N743" i="29"/>
  <c r="N742" i="29"/>
  <c r="N741" i="29"/>
  <c r="N740" i="29"/>
  <c r="N739" i="29"/>
  <c r="N738" i="29"/>
  <c r="N737" i="29"/>
  <c r="N736" i="29"/>
  <c r="N735" i="29"/>
  <c r="N734" i="29"/>
  <c r="N733" i="29"/>
  <c r="N732" i="29"/>
  <c r="N731" i="29"/>
  <c r="N730" i="29"/>
  <c r="N729" i="29"/>
  <c r="N728" i="29"/>
  <c r="N727" i="29"/>
  <c r="N726" i="29"/>
  <c r="N725"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8" i="29"/>
  <c r="N19" i="29"/>
  <c r="E362" i="27"/>
  <c r="E361" i="27"/>
  <c r="E360" i="27"/>
  <c r="E359" i="27"/>
  <c r="E358" i="27"/>
  <c r="E357" i="27"/>
  <c r="E356" i="27"/>
  <c r="E355" i="27"/>
  <c r="E354" i="27"/>
  <c r="E353" i="27"/>
  <c r="E352" i="27"/>
  <c r="E351" i="27"/>
  <c r="E35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E264" i="27"/>
  <c r="E263" i="27"/>
  <c r="E262" i="27"/>
  <c r="E261" i="27"/>
  <c r="E260" i="27"/>
  <c r="E259" i="27"/>
  <c r="E258" i="27"/>
  <c r="E257" i="27"/>
  <c r="E256" i="27"/>
  <c r="E255" i="27"/>
  <c r="E254" i="27"/>
  <c r="E253" i="27"/>
  <c r="E252" i="27"/>
  <c r="E251" i="27"/>
  <c r="E250" i="27"/>
  <c r="E249" i="27"/>
  <c r="E248" i="27"/>
  <c r="E247" i="27"/>
  <c r="E246" i="27"/>
  <c r="E245" i="27"/>
  <c r="E244" i="27"/>
  <c r="E243" i="27"/>
  <c r="E242" i="27"/>
  <c r="E241" i="27"/>
  <c r="E240" i="27"/>
  <c r="E239" i="27"/>
  <c r="E238" i="27"/>
  <c r="E237" i="27"/>
  <c r="E236" i="27"/>
  <c r="E235" i="27"/>
  <c r="E234" i="27"/>
  <c r="E233" i="27"/>
  <c r="E232" i="27"/>
  <c r="E231" i="27"/>
  <c r="E230" i="27"/>
  <c r="E229" i="27"/>
  <c r="E228" i="27"/>
  <c r="E227" i="27"/>
  <c r="E226" i="27"/>
  <c r="E225" i="27"/>
  <c r="E224" i="27"/>
  <c r="E223" i="27"/>
  <c r="E222" i="27"/>
  <c r="E221" i="27"/>
  <c r="E220" i="27"/>
  <c r="E219" i="27"/>
  <c r="E218" i="27"/>
  <c r="E217" i="27"/>
  <c r="E216" i="27"/>
  <c r="E215" i="27"/>
  <c r="E214" i="27"/>
  <c r="E213" i="27"/>
  <c r="E212" i="27"/>
  <c r="E211" i="27"/>
  <c r="E210" i="27"/>
  <c r="E209" i="27"/>
  <c r="E208" i="27"/>
  <c r="E207" i="27"/>
  <c r="E206" i="27"/>
  <c r="E205" i="27"/>
  <c r="E204" i="27"/>
  <c r="E203" i="27"/>
  <c r="E202" i="27"/>
  <c r="E201" i="27"/>
  <c r="E200" i="27"/>
  <c r="E199" i="27"/>
  <c r="E198" i="27"/>
  <c r="E197" i="27"/>
  <c r="E196" i="27"/>
  <c r="E195" i="27"/>
  <c r="E194" i="27"/>
  <c r="E193" i="27"/>
  <c r="E192" i="27"/>
  <c r="E191" i="27"/>
  <c r="E190" i="27"/>
  <c r="E189" i="27"/>
  <c r="E188" i="27"/>
  <c r="E187" i="27"/>
  <c r="E186" i="27"/>
  <c r="E185" i="27"/>
  <c r="E184" i="27"/>
  <c r="E183" i="27"/>
  <c r="E182" i="27"/>
  <c r="E181" i="27"/>
  <c r="E180" i="27"/>
  <c r="E179" i="27"/>
  <c r="E178" i="27"/>
  <c r="E177" i="27"/>
  <c r="E176" i="27"/>
  <c r="E175" i="27"/>
  <c r="E174" i="27"/>
  <c r="E173" i="27"/>
  <c r="E172" i="27"/>
  <c r="E171" i="27"/>
  <c r="E170" i="27"/>
  <c r="E16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4" i="26"/>
  <c r="M13" i="26"/>
  <c r="M12" i="26"/>
  <c r="M11" i="26"/>
  <c r="M10" i="26"/>
  <c r="M9" i="26"/>
  <c r="M8" i="26"/>
  <c r="M7" i="26"/>
  <c r="M6" i="26"/>
  <c r="AP7" i="27"/>
  <c r="AO7" i="27"/>
  <c r="AN7"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K7" i="27"/>
  <c r="J7" i="27"/>
  <c r="I7" i="27"/>
  <c r="H7" i="27"/>
  <c r="G7" i="27"/>
  <c r="AP6" i="27"/>
  <c r="AO6" i="27"/>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I6" i="27"/>
  <c r="H6" i="27"/>
  <c r="G6" i="27"/>
  <c r="AP5" i="27"/>
  <c r="AO5" i="27"/>
  <c r="AN5" i="27"/>
  <c r="AM5" i="27"/>
  <c r="AL5" i="27"/>
  <c r="AK5" i="27"/>
  <c r="AJ5" i="27"/>
  <c r="AI5" i="27"/>
  <c r="AH5" i="27"/>
  <c r="AG5" i="27"/>
  <c r="AF5" i="27"/>
  <c r="AE5" i="27"/>
  <c r="AE8" i="27" s="1"/>
  <c r="AD5" i="27"/>
  <c r="AD8" i="27" s="1"/>
  <c r="AC5" i="27"/>
  <c r="AB5" i="27"/>
  <c r="AB8" i="27" s="1"/>
  <c r="AA5" i="27"/>
  <c r="AA8" i="27" s="1"/>
  <c r="Z5" i="27"/>
  <c r="Z8" i="27" s="1"/>
  <c r="Y5" i="27"/>
  <c r="X5" i="27"/>
  <c r="W5" i="27"/>
  <c r="V5" i="27"/>
  <c r="U5" i="27"/>
  <c r="T5" i="27"/>
  <c r="S5" i="27"/>
  <c r="R5" i="27"/>
  <c r="Q5" i="27"/>
  <c r="P5" i="27"/>
  <c r="O5" i="27"/>
  <c r="N5" i="27"/>
  <c r="M5" i="27"/>
  <c r="L5" i="27"/>
  <c r="K5" i="27"/>
  <c r="J5" i="27"/>
  <c r="I5" i="27"/>
  <c r="H5" i="27"/>
  <c r="G5" i="27"/>
  <c r="D362" i="27"/>
  <c r="C362" i="27"/>
  <c r="D361" i="27"/>
  <c r="C361" i="27"/>
  <c r="D360" i="27"/>
  <c r="C360" i="27"/>
  <c r="D359" i="27"/>
  <c r="C359" i="27"/>
  <c r="D358" i="27"/>
  <c r="C358" i="27"/>
  <c r="D357" i="27"/>
  <c r="C357" i="27"/>
  <c r="D356" i="27"/>
  <c r="C356" i="27"/>
  <c r="D355" i="27"/>
  <c r="C355" i="27"/>
  <c r="D354" i="27"/>
  <c r="C354" i="27"/>
  <c r="D353" i="27"/>
  <c r="C353" i="27"/>
  <c r="D352" i="27"/>
  <c r="C352" i="27"/>
  <c r="D351" i="27"/>
  <c r="C351" i="27"/>
  <c r="D350" i="27"/>
  <c r="C350" i="27"/>
  <c r="D349" i="27"/>
  <c r="C349" i="27"/>
  <c r="D348" i="27"/>
  <c r="C348" i="27"/>
  <c r="D347" i="27"/>
  <c r="C347" i="27"/>
  <c r="D346" i="27"/>
  <c r="C346" i="27"/>
  <c r="D345" i="27"/>
  <c r="C345" i="27"/>
  <c r="D344" i="27"/>
  <c r="C344" i="27"/>
  <c r="D343" i="27"/>
  <c r="C343" i="27"/>
  <c r="D342" i="27"/>
  <c r="C342" i="27"/>
  <c r="D341" i="27"/>
  <c r="C341" i="27"/>
  <c r="D340" i="27"/>
  <c r="C340" i="27"/>
  <c r="D339" i="27"/>
  <c r="C339" i="27"/>
  <c r="D338" i="27"/>
  <c r="C338" i="27"/>
  <c r="D337" i="27"/>
  <c r="C337" i="27"/>
  <c r="D336" i="27"/>
  <c r="C336" i="27"/>
  <c r="D335" i="27"/>
  <c r="C335" i="27"/>
  <c r="D334" i="27"/>
  <c r="C334" i="27"/>
  <c r="D333" i="27"/>
  <c r="C333" i="27"/>
  <c r="D332" i="27"/>
  <c r="C332" i="27"/>
  <c r="D331" i="27"/>
  <c r="C331" i="27"/>
  <c r="D330" i="27"/>
  <c r="C330" i="27"/>
  <c r="D329" i="27"/>
  <c r="C329" i="27"/>
  <c r="D328" i="27"/>
  <c r="C328" i="27"/>
  <c r="D327" i="27"/>
  <c r="C327" i="27"/>
  <c r="D326" i="27"/>
  <c r="C326" i="27"/>
  <c r="D325" i="27"/>
  <c r="C325" i="27"/>
  <c r="D324" i="27"/>
  <c r="C324" i="27"/>
  <c r="D323" i="27"/>
  <c r="C323" i="27"/>
  <c r="D322" i="27"/>
  <c r="C322" i="27"/>
  <c r="D321" i="27"/>
  <c r="C321" i="27"/>
  <c r="D320" i="27"/>
  <c r="C320" i="27"/>
  <c r="D319" i="27"/>
  <c r="C319" i="27"/>
  <c r="D318" i="27"/>
  <c r="C318" i="27"/>
  <c r="D317" i="27"/>
  <c r="C317" i="27"/>
  <c r="D316" i="27"/>
  <c r="C316" i="27"/>
  <c r="D315" i="27"/>
  <c r="C315" i="27"/>
  <c r="D314" i="27"/>
  <c r="C314" i="27"/>
  <c r="D313" i="27"/>
  <c r="C313" i="27"/>
  <c r="D312" i="27"/>
  <c r="C312" i="27"/>
  <c r="D311" i="27"/>
  <c r="C311" i="27"/>
  <c r="D310" i="27"/>
  <c r="C310" i="27"/>
  <c r="D309" i="27"/>
  <c r="C309" i="27"/>
  <c r="D308" i="27"/>
  <c r="C308" i="27"/>
  <c r="D307" i="27"/>
  <c r="C307" i="27"/>
  <c r="D306" i="27"/>
  <c r="C306" i="27"/>
  <c r="D305" i="27"/>
  <c r="C305" i="27"/>
  <c r="D304" i="27"/>
  <c r="C304" i="27"/>
  <c r="D303" i="27"/>
  <c r="C303" i="27"/>
  <c r="D302" i="27"/>
  <c r="C302" i="27"/>
  <c r="D301" i="27"/>
  <c r="C301" i="27"/>
  <c r="D300" i="27"/>
  <c r="C300" i="27"/>
  <c r="D299" i="27"/>
  <c r="C299" i="27"/>
  <c r="D298" i="27"/>
  <c r="C298" i="27"/>
  <c r="D297" i="27"/>
  <c r="C297" i="27"/>
  <c r="D296" i="27"/>
  <c r="C296" i="27"/>
  <c r="D295" i="27"/>
  <c r="C295" i="27"/>
  <c r="D294" i="27"/>
  <c r="C294" i="27"/>
  <c r="D293" i="27"/>
  <c r="C293" i="27"/>
  <c r="D292" i="27"/>
  <c r="C292" i="27"/>
  <c r="D291" i="27"/>
  <c r="C291" i="27"/>
  <c r="D290" i="27"/>
  <c r="C290" i="27"/>
  <c r="D289" i="27"/>
  <c r="C289" i="27"/>
  <c r="D288" i="27"/>
  <c r="C288" i="27"/>
  <c r="D287" i="27"/>
  <c r="C287" i="27"/>
  <c r="D286" i="27"/>
  <c r="C286" i="27"/>
  <c r="D285" i="27"/>
  <c r="C285" i="27"/>
  <c r="D284" i="27"/>
  <c r="C284" i="27"/>
  <c r="D283" i="27"/>
  <c r="C283" i="27"/>
  <c r="D282" i="27"/>
  <c r="C282" i="27"/>
  <c r="D281" i="27"/>
  <c r="C281" i="27"/>
  <c r="D280" i="27"/>
  <c r="C280" i="27"/>
  <c r="D279" i="27"/>
  <c r="C279" i="27"/>
  <c r="D278" i="27"/>
  <c r="C278" i="27"/>
  <c r="D277" i="27"/>
  <c r="C277" i="27"/>
  <c r="D276" i="27"/>
  <c r="C276" i="27"/>
  <c r="D275" i="27"/>
  <c r="C275" i="27"/>
  <c r="D274" i="27"/>
  <c r="C274" i="27"/>
  <c r="D273" i="27"/>
  <c r="C273" i="27"/>
  <c r="D272" i="27"/>
  <c r="C272" i="27"/>
  <c r="D271" i="27"/>
  <c r="C271" i="27"/>
  <c r="D270" i="27"/>
  <c r="C270" i="27"/>
  <c r="D269" i="27"/>
  <c r="C269" i="27"/>
  <c r="D268" i="27"/>
  <c r="C268" i="27"/>
  <c r="D267" i="27"/>
  <c r="C267" i="27"/>
  <c r="D266" i="27"/>
  <c r="C266" i="27"/>
  <c r="D265" i="27"/>
  <c r="C265" i="27"/>
  <c r="D264" i="27"/>
  <c r="C264" i="27"/>
  <c r="D263" i="27"/>
  <c r="C263" i="27"/>
  <c r="D262" i="27"/>
  <c r="C262" i="27"/>
  <c r="D261" i="27"/>
  <c r="C261" i="27"/>
  <c r="D260" i="27"/>
  <c r="C260" i="27"/>
  <c r="D259" i="27"/>
  <c r="C259" i="27"/>
  <c r="D258" i="27"/>
  <c r="C258" i="27"/>
  <c r="D257" i="27"/>
  <c r="C257" i="27"/>
  <c r="D256" i="27"/>
  <c r="C256" i="27"/>
  <c r="D255" i="27"/>
  <c r="C255" i="27"/>
  <c r="D254" i="27"/>
  <c r="C254" i="27"/>
  <c r="D253" i="27"/>
  <c r="C253" i="27"/>
  <c r="D252" i="27"/>
  <c r="C252" i="27"/>
  <c r="D251" i="27"/>
  <c r="C251" i="27"/>
  <c r="D250" i="27"/>
  <c r="C250" i="27"/>
  <c r="D249" i="27"/>
  <c r="C249" i="27"/>
  <c r="D248" i="27"/>
  <c r="C248" i="27"/>
  <c r="D247" i="27"/>
  <c r="C247" i="27"/>
  <c r="D246" i="27"/>
  <c r="C246" i="27"/>
  <c r="D245" i="27"/>
  <c r="C245" i="27"/>
  <c r="D244" i="27"/>
  <c r="C244" i="27"/>
  <c r="D243" i="27"/>
  <c r="C243" i="27"/>
  <c r="D242" i="27"/>
  <c r="C242" i="27"/>
  <c r="D241" i="27"/>
  <c r="C241" i="27"/>
  <c r="D240" i="27"/>
  <c r="C240" i="27"/>
  <c r="D239" i="27"/>
  <c r="C239" i="27"/>
  <c r="D238" i="27"/>
  <c r="C238" i="27"/>
  <c r="D237" i="27"/>
  <c r="C237" i="27"/>
  <c r="D236" i="27"/>
  <c r="C236" i="27"/>
  <c r="D235" i="27"/>
  <c r="C235" i="27"/>
  <c r="D234" i="27"/>
  <c r="C234" i="27"/>
  <c r="D233" i="27"/>
  <c r="C233" i="27"/>
  <c r="D232" i="27"/>
  <c r="C232" i="27"/>
  <c r="D231" i="27"/>
  <c r="C231" i="27"/>
  <c r="D230" i="27"/>
  <c r="C230" i="27"/>
  <c r="D229" i="27"/>
  <c r="C229" i="27"/>
  <c r="D228" i="27"/>
  <c r="C228" i="27"/>
  <c r="D227" i="27"/>
  <c r="C227" i="27"/>
  <c r="D226" i="27"/>
  <c r="C226" i="27"/>
  <c r="D225" i="27"/>
  <c r="C225" i="27"/>
  <c r="D224" i="27"/>
  <c r="C224" i="27"/>
  <c r="D223" i="27"/>
  <c r="C223" i="27"/>
  <c r="D222" i="27"/>
  <c r="C222" i="27"/>
  <c r="D221" i="27"/>
  <c r="C221" i="27"/>
  <c r="D220" i="27"/>
  <c r="C220" i="27"/>
  <c r="D219" i="27"/>
  <c r="C219" i="27"/>
  <c r="D218" i="27"/>
  <c r="C218" i="27"/>
  <c r="D217" i="27"/>
  <c r="C217" i="27"/>
  <c r="D216" i="27"/>
  <c r="C216" i="27"/>
  <c r="D215" i="27"/>
  <c r="C215" i="27"/>
  <c r="D214" i="27"/>
  <c r="C214" i="27"/>
  <c r="D213" i="27"/>
  <c r="C213" i="27"/>
  <c r="D212" i="27"/>
  <c r="C212" i="27"/>
  <c r="D211" i="27"/>
  <c r="C211" i="27"/>
  <c r="D210" i="27"/>
  <c r="C210" i="27"/>
  <c r="D209" i="27"/>
  <c r="C209" i="27"/>
  <c r="D208" i="27"/>
  <c r="C208" i="27"/>
  <c r="D207" i="27"/>
  <c r="C207" i="27"/>
  <c r="D206" i="27"/>
  <c r="C206" i="27"/>
  <c r="D205" i="27"/>
  <c r="C205" i="27"/>
  <c r="D204" i="27"/>
  <c r="C204" i="27"/>
  <c r="D203" i="27"/>
  <c r="C203" i="27"/>
  <c r="D202" i="27"/>
  <c r="C202" i="27"/>
  <c r="D201" i="27"/>
  <c r="C201" i="27"/>
  <c r="D200" i="27"/>
  <c r="C200" i="27"/>
  <c r="D199" i="27"/>
  <c r="C199" i="27"/>
  <c r="D198" i="27"/>
  <c r="C198" i="27"/>
  <c r="D197" i="27"/>
  <c r="C197" i="27"/>
  <c r="D196" i="27"/>
  <c r="C196" i="27"/>
  <c r="D195" i="27"/>
  <c r="C195" i="27"/>
  <c r="D194" i="27"/>
  <c r="C194" i="27"/>
  <c r="D193" i="27"/>
  <c r="C193" i="27"/>
  <c r="D192" i="27"/>
  <c r="C192" i="27"/>
  <c r="D191" i="27"/>
  <c r="C191" i="27"/>
  <c r="D190" i="27"/>
  <c r="C190" i="27"/>
  <c r="D189" i="27"/>
  <c r="C189" i="27"/>
  <c r="D188" i="27"/>
  <c r="C188" i="27"/>
  <c r="D187" i="27"/>
  <c r="C187" i="27"/>
  <c r="D186" i="27"/>
  <c r="C186" i="27"/>
  <c r="D185" i="27"/>
  <c r="C185" i="27"/>
  <c r="D184" i="27"/>
  <c r="C184" i="27"/>
  <c r="D183" i="27"/>
  <c r="C183" i="27"/>
  <c r="D182" i="27"/>
  <c r="C182" i="27"/>
  <c r="D181" i="27"/>
  <c r="C181" i="27"/>
  <c r="D180" i="27"/>
  <c r="C180" i="27"/>
  <c r="D179" i="27"/>
  <c r="C179" i="27"/>
  <c r="D178" i="27"/>
  <c r="C178" i="27"/>
  <c r="D177" i="27"/>
  <c r="C177" i="27"/>
  <c r="D176" i="27"/>
  <c r="C176" i="27"/>
  <c r="D175" i="27"/>
  <c r="C175" i="27"/>
  <c r="D174" i="27"/>
  <c r="C174" i="27"/>
  <c r="D173" i="27"/>
  <c r="C173" i="27"/>
  <c r="D172" i="27"/>
  <c r="C172" i="27"/>
  <c r="D171" i="27"/>
  <c r="C171" i="27"/>
  <c r="D170" i="27"/>
  <c r="C170" i="27"/>
  <c r="D169" i="27"/>
  <c r="C169" i="27"/>
  <c r="D168" i="27"/>
  <c r="C168" i="27"/>
  <c r="D167" i="27"/>
  <c r="C167" i="27"/>
  <c r="D166" i="27"/>
  <c r="C166" i="27"/>
  <c r="D165" i="27"/>
  <c r="C165" i="27"/>
  <c r="D164" i="27"/>
  <c r="C164" i="27"/>
  <c r="D163" i="27"/>
  <c r="C163" i="27"/>
  <c r="D162" i="27"/>
  <c r="C162" i="27"/>
  <c r="D161" i="27"/>
  <c r="C161" i="27"/>
  <c r="D160" i="27"/>
  <c r="C160" i="27"/>
  <c r="D159" i="27"/>
  <c r="C159" i="27"/>
  <c r="D158" i="27"/>
  <c r="C158" i="27"/>
  <c r="D157" i="27"/>
  <c r="C157" i="27"/>
  <c r="D156" i="27"/>
  <c r="C156" i="27"/>
  <c r="D155" i="27"/>
  <c r="C155" i="27"/>
  <c r="D154" i="27"/>
  <c r="C154" i="27"/>
  <c r="D153" i="27"/>
  <c r="C153" i="27"/>
  <c r="D152" i="27"/>
  <c r="C152" i="27"/>
  <c r="D151" i="27"/>
  <c r="C151" i="27"/>
  <c r="D150" i="27"/>
  <c r="C150" i="27"/>
  <c r="D149" i="27"/>
  <c r="C149" i="27"/>
  <c r="D148" i="27"/>
  <c r="C148" i="27"/>
  <c r="D147" i="27"/>
  <c r="C147" i="27"/>
  <c r="D146" i="27"/>
  <c r="C146" i="27"/>
  <c r="D145" i="27"/>
  <c r="C145" i="27"/>
  <c r="D144" i="27"/>
  <c r="C144" i="27"/>
  <c r="D143" i="27"/>
  <c r="C143" i="27"/>
  <c r="D142" i="27"/>
  <c r="C142" i="27"/>
  <c r="D141" i="27"/>
  <c r="C141" i="27"/>
  <c r="D140" i="27"/>
  <c r="C140" i="27"/>
  <c r="D139" i="27"/>
  <c r="C139" i="27"/>
  <c r="D138" i="27"/>
  <c r="C138" i="27"/>
  <c r="D137" i="27"/>
  <c r="C137" i="27"/>
  <c r="D136" i="27"/>
  <c r="C136" i="27"/>
  <c r="D135" i="27"/>
  <c r="C135" i="27"/>
  <c r="D134" i="27"/>
  <c r="C134" i="27"/>
  <c r="D133" i="27"/>
  <c r="C133" i="27"/>
  <c r="D132" i="27"/>
  <c r="C132" i="27"/>
  <c r="D131" i="27"/>
  <c r="C131" i="27"/>
  <c r="D130" i="27"/>
  <c r="C130" i="27"/>
  <c r="D129" i="27"/>
  <c r="C129" i="27"/>
  <c r="D128" i="27"/>
  <c r="C128" i="27"/>
  <c r="D127" i="27"/>
  <c r="C127" i="27"/>
  <c r="D126" i="27"/>
  <c r="C126" i="27"/>
  <c r="D125" i="27"/>
  <c r="C125" i="27"/>
  <c r="D124" i="27"/>
  <c r="C124" i="27"/>
  <c r="D123" i="27"/>
  <c r="C123" i="27"/>
  <c r="D122" i="27"/>
  <c r="C122" i="27"/>
  <c r="D121" i="27"/>
  <c r="C121" i="27"/>
  <c r="D120" i="27"/>
  <c r="C120" i="27"/>
  <c r="D119" i="27"/>
  <c r="C119" i="27"/>
  <c r="D118" i="27"/>
  <c r="C118" i="27"/>
  <c r="D117" i="27"/>
  <c r="C117" i="27"/>
  <c r="D116" i="27"/>
  <c r="C116" i="27"/>
  <c r="D115" i="27"/>
  <c r="C115" i="27"/>
  <c r="D114" i="27"/>
  <c r="C114" i="27"/>
  <c r="D113" i="27"/>
  <c r="C113" i="27"/>
  <c r="D112" i="27"/>
  <c r="C112" i="27"/>
  <c r="D111" i="27"/>
  <c r="C111" i="27"/>
  <c r="D110" i="27"/>
  <c r="C110" i="27"/>
  <c r="D109" i="27"/>
  <c r="C109" i="27"/>
  <c r="D108" i="27"/>
  <c r="C108" i="27"/>
  <c r="D107" i="27"/>
  <c r="C107" i="27"/>
  <c r="D106" i="27"/>
  <c r="C106" i="27"/>
  <c r="D105" i="27"/>
  <c r="C105" i="27"/>
  <c r="D104" i="27"/>
  <c r="C104" i="27"/>
  <c r="D103" i="27"/>
  <c r="C103" i="27"/>
  <c r="D102" i="27"/>
  <c r="C102" i="27"/>
  <c r="D101" i="27"/>
  <c r="C101" i="27"/>
  <c r="D100" i="27"/>
  <c r="C100" i="27"/>
  <c r="D99" i="27"/>
  <c r="C99" i="27"/>
  <c r="D98" i="27"/>
  <c r="C98" i="27"/>
  <c r="D97" i="27"/>
  <c r="C97" i="27"/>
  <c r="D96" i="27"/>
  <c r="C96" i="27"/>
  <c r="D95" i="27"/>
  <c r="C95" i="27"/>
  <c r="D94" i="27"/>
  <c r="C94" i="27"/>
  <c r="D93" i="27"/>
  <c r="C93" i="27"/>
  <c r="D92" i="27"/>
  <c r="C92" i="27"/>
  <c r="D91" i="27"/>
  <c r="C91" i="27"/>
  <c r="D90" i="27"/>
  <c r="C90" i="27"/>
  <c r="D89" i="27"/>
  <c r="C89" i="27"/>
  <c r="D88" i="27"/>
  <c r="C88" i="27"/>
  <c r="D87" i="27"/>
  <c r="C87" i="27"/>
  <c r="D86" i="27"/>
  <c r="C86" i="27"/>
  <c r="D85" i="27"/>
  <c r="C85" i="27"/>
  <c r="D84" i="27"/>
  <c r="C84" i="27"/>
  <c r="D83" i="27"/>
  <c r="C83" i="27"/>
  <c r="D82" i="27"/>
  <c r="C82" i="27"/>
  <c r="D81" i="27"/>
  <c r="C81" i="27"/>
  <c r="D80" i="27"/>
  <c r="C80" i="27"/>
  <c r="D79" i="27"/>
  <c r="C79" i="27"/>
  <c r="D78" i="27"/>
  <c r="C78" i="27"/>
  <c r="D77" i="27"/>
  <c r="C77" i="27"/>
  <c r="D76" i="27"/>
  <c r="C76" i="27"/>
  <c r="D75" i="27"/>
  <c r="C75" i="27"/>
  <c r="D74" i="27"/>
  <c r="C74" i="27"/>
  <c r="D73" i="27"/>
  <c r="C73" i="27"/>
  <c r="D72" i="27"/>
  <c r="C72" i="27"/>
  <c r="D71" i="27"/>
  <c r="C71" i="27"/>
  <c r="D70" i="27"/>
  <c r="C70" i="27"/>
  <c r="D69" i="27"/>
  <c r="C69" i="27"/>
  <c r="D68" i="27"/>
  <c r="C68" i="27"/>
  <c r="D67" i="27"/>
  <c r="C67" i="27"/>
  <c r="D66" i="27"/>
  <c r="C66" i="27"/>
  <c r="D65" i="27"/>
  <c r="C65" i="27"/>
  <c r="D64" i="27"/>
  <c r="C64" i="27"/>
  <c r="D63" i="27"/>
  <c r="C63" i="27"/>
  <c r="D62" i="27"/>
  <c r="C62" i="27"/>
  <c r="D61" i="27"/>
  <c r="C61" i="27"/>
  <c r="D60" i="27"/>
  <c r="C60" i="27"/>
  <c r="D59" i="27"/>
  <c r="C59" i="27"/>
  <c r="D58" i="27"/>
  <c r="C58" i="27"/>
  <c r="D57" i="27"/>
  <c r="C57" i="27"/>
  <c r="D56" i="27"/>
  <c r="C56" i="27"/>
  <c r="D55" i="27"/>
  <c r="C55" i="27"/>
  <c r="D54" i="27"/>
  <c r="C54" i="27"/>
  <c r="D53" i="27"/>
  <c r="C53" i="27"/>
  <c r="D52" i="27"/>
  <c r="C52" i="27"/>
  <c r="D51" i="27"/>
  <c r="C51" i="27"/>
  <c r="D50" i="27"/>
  <c r="C50" i="27"/>
  <c r="D49" i="27"/>
  <c r="C49" i="27"/>
  <c r="D48" i="27"/>
  <c r="C48" i="27"/>
  <c r="D47" i="27"/>
  <c r="C47" i="27"/>
  <c r="D46" i="27"/>
  <c r="C46" i="27"/>
  <c r="D45" i="27"/>
  <c r="C45" i="27"/>
  <c r="D44" i="27"/>
  <c r="C44" i="27"/>
  <c r="D43" i="27"/>
  <c r="C43" i="27"/>
  <c r="D42" i="27"/>
  <c r="C42" i="27"/>
  <c r="D41" i="27"/>
  <c r="C41" i="27"/>
  <c r="D40" i="27"/>
  <c r="C40" i="27"/>
  <c r="D39" i="27"/>
  <c r="C39" i="27"/>
  <c r="D38" i="27"/>
  <c r="C38" i="27"/>
  <c r="D37" i="27"/>
  <c r="C37" i="27"/>
  <c r="D36" i="27"/>
  <c r="C36" i="27"/>
  <c r="D35" i="27"/>
  <c r="C35" i="27"/>
  <c r="D34" i="27"/>
  <c r="C34" i="27"/>
  <c r="D33" i="27"/>
  <c r="C33" i="27"/>
  <c r="D32" i="27"/>
  <c r="C32" i="27"/>
  <c r="D31" i="27"/>
  <c r="C31" i="27"/>
  <c r="D30" i="27"/>
  <c r="C30" i="27"/>
  <c r="D29" i="27"/>
  <c r="C29" i="27"/>
  <c r="D28" i="27"/>
  <c r="C28" i="27"/>
  <c r="D27" i="27"/>
  <c r="C27" i="27"/>
  <c r="D26" i="27"/>
  <c r="C26" i="27"/>
  <c r="D25" i="27"/>
  <c r="C25" i="27"/>
  <c r="D24" i="27"/>
  <c r="C24" i="27"/>
  <c r="D23" i="27"/>
  <c r="C23" i="27"/>
  <c r="D22" i="27"/>
  <c r="C22" i="27"/>
  <c r="D21" i="27"/>
  <c r="C21" i="27"/>
  <c r="D20" i="27"/>
  <c r="C20" i="27"/>
  <c r="D19" i="27"/>
  <c r="C19" i="27"/>
  <c r="D18" i="27"/>
  <c r="C18" i="27"/>
  <c r="D17" i="27"/>
  <c r="C17" i="27"/>
  <c r="D16" i="27"/>
  <c r="C16" i="27"/>
  <c r="D15" i="27"/>
  <c r="C15" i="27"/>
  <c r="D14" i="27"/>
  <c r="C14" i="27"/>
  <c r="D13" i="27"/>
  <c r="C13" i="27"/>
  <c r="D12" i="27"/>
  <c r="C12" i="27"/>
  <c r="K42" i="26"/>
  <c r="R41" i="26"/>
  <c r="R40" i="26"/>
  <c r="R39" i="26"/>
  <c r="R38" i="26"/>
  <c r="R37" i="26"/>
  <c r="R36" i="26"/>
  <c r="R35" i="26"/>
  <c r="R34" i="26"/>
  <c r="R33" i="26"/>
  <c r="R32" i="26"/>
  <c r="R31" i="26"/>
  <c r="R30" i="26"/>
  <c r="R29" i="26"/>
  <c r="R28" i="26"/>
  <c r="R27" i="26"/>
  <c r="R26" i="26"/>
  <c r="R25" i="26"/>
  <c r="R24" i="26"/>
  <c r="R23" i="26"/>
  <c r="R22" i="26"/>
  <c r="R21" i="26"/>
  <c r="R20" i="26"/>
  <c r="R19" i="26"/>
  <c r="R18" i="26"/>
  <c r="R17" i="26"/>
  <c r="R16" i="26"/>
  <c r="R14" i="26"/>
  <c r="R13" i="26"/>
  <c r="R12" i="26"/>
  <c r="R11" i="26"/>
  <c r="R10" i="26"/>
  <c r="R9" i="26"/>
  <c r="R8" i="26"/>
  <c r="R7" i="26"/>
  <c r="R6" i="26"/>
  <c r="Q8" i="26"/>
  <c r="Q41" i="26"/>
  <c r="P41" i="26"/>
  <c r="O41" i="26"/>
  <c r="N41" i="26"/>
  <c r="Q40" i="26"/>
  <c r="P40" i="26"/>
  <c r="O40" i="26"/>
  <c r="N40" i="26"/>
  <c r="Q39" i="26"/>
  <c r="P39" i="26"/>
  <c r="O39" i="26"/>
  <c r="N39" i="26"/>
  <c r="Q38" i="26"/>
  <c r="P38" i="26"/>
  <c r="O38" i="26"/>
  <c r="N38" i="26"/>
  <c r="Q37" i="26"/>
  <c r="P37" i="26"/>
  <c r="O37" i="26"/>
  <c r="N37" i="26"/>
  <c r="Q36" i="26"/>
  <c r="P36" i="26"/>
  <c r="O36" i="26"/>
  <c r="N36" i="26"/>
  <c r="Q35" i="26"/>
  <c r="P35" i="26"/>
  <c r="O35" i="26"/>
  <c r="N35" i="26"/>
  <c r="Q34" i="26"/>
  <c r="P34" i="26"/>
  <c r="O34" i="26"/>
  <c r="N34" i="26"/>
  <c r="Q33" i="26"/>
  <c r="P33" i="26"/>
  <c r="O33" i="26"/>
  <c r="N33" i="26"/>
  <c r="Q32" i="26"/>
  <c r="P32" i="26"/>
  <c r="O32" i="26"/>
  <c r="N32" i="26"/>
  <c r="Q31" i="26"/>
  <c r="P31" i="26"/>
  <c r="O31" i="26"/>
  <c r="N31" i="26"/>
  <c r="Q30" i="26"/>
  <c r="P30" i="26"/>
  <c r="O30" i="26"/>
  <c r="N30" i="26"/>
  <c r="Q29" i="26"/>
  <c r="P29" i="26"/>
  <c r="O29" i="26"/>
  <c r="N29" i="26"/>
  <c r="Q28" i="26"/>
  <c r="P28" i="26"/>
  <c r="O28" i="26"/>
  <c r="N28" i="26"/>
  <c r="Q27" i="26"/>
  <c r="P27" i="26"/>
  <c r="O27" i="26"/>
  <c r="N27" i="26"/>
  <c r="Q26" i="26"/>
  <c r="P26" i="26"/>
  <c r="O26" i="26"/>
  <c r="N26" i="26"/>
  <c r="Q25" i="26"/>
  <c r="P25" i="26"/>
  <c r="O25" i="26"/>
  <c r="N25" i="26"/>
  <c r="Q24" i="26"/>
  <c r="P24" i="26"/>
  <c r="O24" i="26"/>
  <c r="N24" i="26"/>
  <c r="Q23" i="26"/>
  <c r="P23" i="26"/>
  <c r="O23" i="26"/>
  <c r="N23" i="26"/>
  <c r="Q22" i="26"/>
  <c r="P22" i="26"/>
  <c r="O22" i="26"/>
  <c r="N22" i="26"/>
  <c r="Q21" i="26"/>
  <c r="P21" i="26"/>
  <c r="O21" i="26"/>
  <c r="N21" i="26"/>
  <c r="Q20" i="26"/>
  <c r="P20" i="26"/>
  <c r="O20" i="26"/>
  <c r="N20" i="26"/>
  <c r="Q19" i="26"/>
  <c r="P19" i="26"/>
  <c r="O19" i="26"/>
  <c r="N19" i="26"/>
  <c r="Q18" i="26"/>
  <c r="P18" i="26"/>
  <c r="O18" i="26"/>
  <c r="N18" i="26"/>
  <c r="Q17" i="26"/>
  <c r="P17" i="26"/>
  <c r="O17" i="26"/>
  <c r="N17" i="26"/>
  <c r="Q16" i="26"/>
  <c r="P16" i="26"/>
  <c r="O16" i="26"/>
  <c r="N16" i="26"/>
  <c r="Q14" i="26"/>
  <c r="P14" i="26"/>
  <c r="O14" i="26"/>
  <c r="N14" i="26"/>
  <c r="Q13" i="26"/>
  <c r="P13" i="26"/>
  <c r="O13" i="26"/>
  <c r="N13" i="26"/>
  <c r="Q12" i="26"/>
  <c r="P12" i="26"/>
  <c r="O12" i="26"/>
  <c r="N12" i="26"/>
  <c r="Q11" i="26"/>
  <c r="P11" i="26"/>
  <c r="O11" i="26"/>
  <c r="N11" i="26"/>
  <c r="Q10" i="26"/>
  <c r="P10" i="26"/>
  <c r="O10" i="26"/>
  <c r="N10" i="26"/>
  <c r="Q9" i="26"/>
  <c r="P9" i="26"/>
  <c r="O9" i="26"/>
  <c r="N9" i="26"/>
  <c r="P8" i="26"/>
  <c r="O8" i="26"/>
  <c r="N8" i="26"/>
  <c r="Q7" i="26"/>
  <c r="P7" i="26"/>
  <c r="O7" i="26"/>
  <c r="N7" i="26"/>
  <c r="Q6" i="26"/>
  <c r="P6" i="26"/>
  <c r="O6" i="26"/>
  <c r="N6" i="26"/>
  <c r="J42" i="26"/>
  <c r="I42" i="26"/>
  <c r="H42" i="26"/>
  <c r="G42" i="26"/>
  <c r="E42" i="26"/>
  <c r="D42" i="26"/>
  <c r="C42" i="26"/>
  <c r="M42" i="26" s="1"/>
  <c r="L41" i="26"/>
  <c r="L40" i="26"/>
  <c r="L39" i="26"/>
  <c r="L38" i="26"/>
  <c r="L37" i="26"/>
  <c r="L36" i="26"/>
  <c r="L35" i="26"/>
  <c r="L34" i="26"/>
  <c r="L33" i="26"/>
  <c r="L32" i="26"/>
  <c r="L31" i="26"/>
  <c r="L30" i="26"/>
  <c r="L29" i="26"/>
  <c r="L28" i="26"/>
  <c r="L27" i="26"/>
  <c r="L26" i="26"/>
  <c r="L25" i="26"/>
  <c r="L24" i="26"/>
  <c r="L23" i="26"/>
  <c r="L22" i="26"/>
  <c r="L21" i="26"/>
  <c r="L20" i="26"/>
  <c r="L19" i="26"/>
  <c r="L18" i="26"/>
  <c r="L17" i="26"/>
  <c r="L16" i="26"/>
  <c r="L14" i="26"/>
  <c r="L13" i="26"/>
  <c r="L12" i="26"/>
  <c r="L11" i="26"/>
  <c r="L10" i="26"/>
  <c r="L9" i="26"/>
  <c r="L8" i="26"/>
  <c r="L7" i="26"/>
  <c r="L6" i="26"/>
  <c r="H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G55" i="15"/>
  <c r="F55" i="15"/>
  <c r="E55" i="15"/>
  <c r="D55" i="15"/>
  <c r="C55" i="15"/>
  <c r="M54" i="15"/>
  <c r="L54" i="15"/>
  <c r="K54" i="15"/>
  <c r="J54" i="15"/>
  <c r="M53" i="15"/>
  <c r="L53" i="15"/>
  <c r="K53" i="15"/>
  <c r="J53" i="15"/>
  <c r="M52" i="15"/>
  <c r="L52" i="15"/>
  <c r="K52" i="15"/>
  <c r="J52" i="15"/>
  <c r="M51" i="15"/>
  <c r="L51" i="15"/>
  <c r="K51" i="15"/>
  <c r="J51" i="15"/>
  <c r="M50" i="15"/>
  <c r="L50" i="15"/>
  <c r="K50" i="15"/>
  <c r="J50" i="15"/>
  <c r="M49" i="15"/>
  <c r="L49" i="15"/>
  <c r="K49" i="15"/>
  <c r="J49" i="15"/>
  <c r="M48" i="15"/>
  <c r="L48" i="15"/>
  <c r="K48" i="15"/>
  <c r="J48" i="15"/>
  <c r="M47" i="15"/>
  <c r="L47" i="15"/>
  <c r="K47" i="15"/>
  <c r="J47" i="15"/>
  <c r="M46" i="15"/>
  <c r="L46" i="15"/>
  <c r="K46" i="15"/>
  <c r="J46" i="15"/>
  <c r="M45" i="15"/>
  <c r="L45" i="15"/>
  <c r="K45" i="15"/>
  <c r="J45" i="15"/>
  <c r="M44" i="15"/>
  <c r="L44" i="15"/>
  <c r="K44" i="15"/>
  <c r="J44" i="15"/>
  <c r="M43" i="15"/>
  <c r="L43" i="15"/>
  <c r="K43" i="15"/>
  <c r="J43" i="15"/>
  <c r="N43" i="15" s="1"/>
  <c r="M42" i="15"/>
  <c r="L42" i="15"/>
  <c r="K42" i="15"/>
  <c r="J42" i="15"/>
  <c r="M41" i="15"/>
  <c r="L41" i="15"/>
  <c r="K41" i="15"/>
  <c r="J41" i="15"/>
  <c r="M40" i="15"/>
  <c r="L40" i="15"/>
  <c r="K40" i="15"/>
  <c r="J40" i="15"/>
  <c r="M39" i="15"/>
  <c r="L39" i="15"/>
  <c r="K39" i="15"/>
  <c r="J39" i="15"/>
  <c r="M38" i="15"/>
  <c r="L38" i="15"/>
  <c r="K38" i="15"/>
  <c r="J38" i="15"/>
  <c r="M37" i="15"/>
  <c r="L37" i="15"/>
  <c r="K37" i="15"/>
  <c r="J37" i="15"/>
  <c r="M36" i="15"/>
  <c r="L36" i="15"/>
  <c r="K36" i="15"/>
  <c r="J36" i="15"/>
  <c r="M35" i="15"/>
  <c r="L35" i="15"/>
  <c r="K35" i="15"/>
  <c r="J35" i="15"/>
  <c r="M34" i="15"/>
  <c r="L34" i="15"/>
  <c r="K34" i="15"/>
  <c r="J34" i="15"/>
  <c r="M33" i="15"/>
  <c r="L33" i="15"/>
  <c r="K33" i="15"/>
  <c r="J33" i="15"/>
  <c r="M32" i="15"/>
  <c r="L32" i="15"/>
  <c r="K32" i="15"/>
  <c r="J32" i="15"/>
  <c r="M31" i="15"/>
  <c r="L31" i="15"/>
  <c r="K31" i="15"/>
  <c r="J31" i="15"/>
  <c r="M30" i="15"/>
  <c r="L30" i="15"/>
  <c r="K30" i="15"/>
  <c r="J30" i="15"/>
  <c r="M29" i="15"/>
  <c r="L29" i="15"/>
  <c r="K29" i="15"/>
  <c r="J29" i="15"/>
  <c r="M28" i="15"/>
  <c r="L28" i="15"/>
  <c r="K28" i="15"/>
  <c r="J28" i="15"/>
  <c r="M27" i="15"/>
  <c r="L27" i="15"/>
  <c r="K27" i="15"/>
  <c r="J27" i="15"/>
  <c r="M26" i="15"/>
  <c r="L26" i="15"/>
  <c r="K26" i="15"/>
  <c r="J26" i="15"/>
  <c r="M25" i="15"/>
  <c r="L25" i="15"/>
  <c r="K25" i="15"/>
  <c r="J25" i="15"/>
  <c r="M24" i="15"/>
  <c r="L24" i="15"/>
  <c r="K24" i="15"/>
  <c r="J24" i="15"/>
  <c r="M23" i="15"/>
  <c r="L23" i="15"/>
  <c r="K23" i="15"/>
  <c r="J23" i="15"/>
  <c r="M22" i="15"/>
  <c r="L22" i="15"/>
  <c r="K22" i="15"/>
  <c r="J22" i="15"/>
  <c r="M21" i="15"/>
  <c r="L21" i="15"/>
  <c r="K21" i="15"/>
  <c r="J21" i="15"/>
  <c r="M20" i="15"/>
  <c r="L20" i="15"/>
  <c r="K20" i="15"/>
  <c r="J20" i="15"/>
  <c r="M19" i="15"/>
  <c r="L19" i="15"/>
  <c r="K19" i="15"/>
  <c r="J19" i="15"/>
  <c r="N19" i="15" s="1"/>
  <c r="J13" i="5"/>
  <c r="J12" i="5"/>
  <c r="J11" i="5"/>
  <c r="J10" i="5"/>
  <c r="J9" i="5"/>
  <c r="J8" i="5"/>
  <c r="J7" i="5"/>
  <c r="J6" i="5"/>
  <c r="K11" i="5"/>
  <c r="K10" i="5"/>
  <c r="K13" i="5"/>
  <c r="K12" i="5"/>
  <c r="K9" i="5"/>
  <c r="K8" i="5"/>
  <c r="K7" i="5"/>
  <c r="K6" i="5"/>
  <c r="D406" i="5"/>
  <c r="C406" i="5"/>
  <c r="W8" i="27" l="1"/>
  <c r="X8" i="27"/>
  <c r="AM8" i="27"/>
  <c r="AJ8" i="27"/>
  <c r="AI8" i="27"/>
  <c r="AK8" i="27"/>
  <c r="N35" i="15"/>
  <c r="K14" i="5"/>
  <c r="J14" i="5"/>
  <c r="I26" i="32"/>
  <c r="K26" i="32" s="1"/>
  <c r="A5" i="29"/>
  <c r="AG8" i="27"/>
  <c r="AN8" i="27"/>
  <c r="AO8" i="27"/>
  <c r="AP8" i="27"/>
  <c r="Y8" i="27"/>
  <c r="AF8" i="27"/>
  <c r="F28" i="27"/>
  <c r="F348" i="27"/>
  <c r="F325" i="27"/>
  <c r="AH8" i="27"/>
  <c r="L8" i="27"/>
  <c r="AC8" i="27"/>
  <c r="M8" i="27"/>
  <c r="AL8" i="27"/>
  <c r="F344" i="27"/>
  <c r="F18" i="27"/>
  <c r="F26" i="27"/>
  <c r="F34" i="27"/>
  <c r="F346" i="27"/>
  <c r="F362" i="27"/>
  <c r="T8" i="27"/>
  <c r="U8" i="27"/>
  <c r="C5" i="27"/>
  <c r="V8" i="27"/>
  <c r="Q42" i="26"/>
  <c r="O42" i="26"/>
  <c r="R42" i="26"/>
  <c r="O8" i="27"/>
  <c r="Q8" i="27"/>
  <c r="R8" i="27"/>
  <c r="P8" i="27"/>
  <c r="S8" i="27"/>
  <c r="H8" i="27"/>
  <c r="I8" i="27"/>
  <c r="J8" i="27"/>
  <c r="K8" i="27"/>
  <c r="N8" i="27"/>
  <c r="G8" i="27"/>
  <c r="F16" i="27"/>
  <c r="F24" i="27"/>
  <c r="F32" i="27"/>
  <c r="F40" i="27"/>
  <c r="F48" i="27"/>
  <c r="F56" i="27"/>
  <c r="F64" i="27"/>
  <c r="F352" i="27"/>
  <c r="F345" i="27"/>
  <c r="F361" i="27"/>
  <c r="F42" i="27"/>
  <c r="F50" i="27"/>
  <c r="F58" i="27"/>
  <c r="F354" i="27"/>
  <c r="F19" i="27"/>
  <c r="F339" i="27"/>
  <c r="F12" i="27"/>
  <c r="F341" i="27"/>
  <c r="F350" i="27"/>
  <c r="F343" i="27"/>
  <c r="F351" i="27"/>
  <c r="F359" i="27"/>
  <c r="F20" i="27"/>
  <c r="F355" i="27"/>
  <c r="F356" i="27"/>
  <c r="F13" i="27"/>
  <c r="F21" i="27"/>
  <c r="F29" i="27"/>
  <c r="F37" i="27"/>
  <c r="F45" i="27"/>
  <c r="F53" i="27"/>
  <c r="F61" i="27"/>
  <c r="F69" i="27"/>
  <c r="F349" i="27"/>
  <c r="F22" i="27"/>
  <c r="F46" i="27"/>
  <c r="F54" i="27"/>
  <c r="F78" i="27"/>
  <c r="F86" i="27"/>
  <c r="F94" i="27"/>
  <c r="F102" i="27"/>
  <c r="F110" i="27"/>
  <c r="F118" i="27"/>
  <c r="F126" i="27"/>
  <c r="F134" i="27"/>
  <c r="F142" i="27"/>
  <c r="F150" i="27"/>
  <c r="F158" i="27"/>
  <c r="F166" i="27"/>
  <c r="F174" i="27"/>
  <c r="F182" i="27"/>
  <c r="F190" i="27"/>
  <c r="F198" i="27"/>
  <c r="F206" i="27"/>
  <c r="F214" i="27"/>
  <c r="F222" i="27"/>
  <c r="F230" i="27"/>
  <c r="F238" i="27"/>
  <c r="F246" i="27"/>
  <c r="F254" i="27"/>
  <c r="F262" i="27"/>
  <c r="F270" i="27"/>
  <c r="F278" i="27"/>
  <c r="F286" i="27"/>
  <c r="F294" i="27"/>
  <c r="F302" i="27"/>
  <c r="F310" i="27"/>
  <c r="F318" i="27"/>
  <c r="F326" i="27"/>
  <c r="F334" i="27"/>
  <c r="F342" i="27"/>
  <c r="F14" i="27"/>
  <c r="F38" i="27"/>
  <c r="F70" i="27"/>
  <c r="F30" i="27"/>
  <c r="F62" i="27"/>
  <c r="F337" i="27"/>
  <c r="F338" i="27"/>
  <c r="F66" i="27"/>
  <c r="F74" i="27"/>
  <c r="F82" i="27"/>
  <c r="F90" i="27"/>
  <c r="F98" i="27"/>
  <c r="F106" i="27"/>
  <c r="F114" i="27"/>
  <c r="F122" i="27"/>
  <c r="F130" i="27"/>
  <c r="F138" i="27"/>
  <c r="F331" i="27"/>
  <c r="F31" i="27"/>
  <c r="F39" i="27"/>
  <c r="F47" i="27"/>
  <c r="F55" i="27"/>
  <c r="F63" i="27"/>
  <c r="F71" i="27"/>
  <c r="F79" i="27"/>
  <c r="F87" i="27"/>
  <c r="F95" i="27"/>
  <c r="F103" i="27"/>
  <c r="F111" i="27"/>
  <c r="F119" i="27"/>
  <c r="F127" i="27"/>
  <c r="F135" i="27"/>
  <c r="F143" i="27"/>
  <c r="F151" i="27"/>
  <c r="F159" i="27"/>
  <c r="F167" i="27"/>
  <c r="F175" i="27"/>
  <c r="F183" i="27"/>
  <c r="F191" i="27"/>
  <c r="F199" i="27"/>
  <c r="F207" i="27"/>
  <c r="F215" i="27"/>
  <c r="F223" i="27"/>
  <c r="F231" i="27"/>
  <c r="F239" i="27"/>
  <c r="F247" i="27"/>
  <c r="F255" i="27"/>
  <c r="F263" i="27"/>
  <c r="F271" i="27"/>
  <c r="F279" i="27"/>
  <c r="F287" i="27"/>
  <c r="F295" i="27"/>
  <c r="F303" i="27"/>
  <c r="F311" i="27"/>
  <c r="F319" i="27"/>
  <c r="F327" i="27"/>
  <c r="F335" i="27"/>
  <c r="F15" i="27"/>
  <c r="F23" i="27"/>
  <c r="F72" i="27"/>
  <c r="F80" i="27"/>
  <c r="F88" i="27"/>
  <c r="F96" i="27"/>
  <c r="F104" i="27"/>
  <c r="F112" i="27"/>
  <c r="F120" i="27"/>
  <c r="F128" i="27"/>
  <c r="F136" i="27"/>
  <c r="F144" i="27"/>
  <c r="F152" i="27"/>
  <c r="F160" i="27"/>
  <c r="F168" i="27"/>
  <c r="F176" i="27"/>
  <c r="F184" i="27"/>
  <c r="F192" i="27"/>
  <c r="F200" i="27"/>
  <c r="F208" i="27"/>
  <c r="F216" i="27"/>
  <c r="F224" i="27"/>
  <c r="F232" i="27"/>
  <c r="F240" i="27"/>
  <c r="F248" i="27"/>
  <c r="F256" i="27"/>
  <c r="F264" i="27"/>
  <c r="F272" i="27"/>
  <c r="F280" i="27"/>
  <c r="F288" i="27"/>
  <c r="F296" i="27"/>
  <c r="F304" i="27"/>
  <c r="F312" i="27"/>
  <c r="F320" i="27"/>
  <c r="F328" i="27"/>
  <c r="F336" i="27"/>
  <c r="F357" i="27"/>
  <c r="F25" i="27"/>
  <c r="F49" i="27"/>
  <c r="F57" i="27"/>
  <c r="F65" i="27"/>
  <c r="F73" i="27"/>
  <c r="F81" i="27"/>
  <c r="F89" i="27"/>
  <c r="F97" i="27"/>
  <c r="F105" i="27"/>
  <c r="F113" i="27"/>
  <c r="F121" i="27"/>
  <c r="F129" i="27"/>
  <c r="F137" i="27"/>
  <c r="F145" i="27"/>
  <c r="F153" i="27"/>
  <c r="F161" i="27"/>
  <c r="F169" i="27"/>
  <c r="F177" i="27"/>
  <c r="F185" i="27"/>
  <c r="F193" i="27"/>
  <c r="F201" i="27"/>
  <c r="F209" i="27"/>
  <c r="F217" i="27"/>
  <c r="F225" i="27"/>
  <c r="F233" i="27"/>
  <c r="F241" i="27"/>
  <c r="F249" i="27"/>
  <c r="F257" i="27"/>
  <c r="F265" i="27"/>
  <c r="F273" i="27"/>
  <c r="F281" i="27"/>
  <c r="F289" i="27"/>
  <c r="F297" i="27"/>
  <c r="F305" i="27"/>
  <c r="F313" i="27"/>
  <c r="F321" i="27"/>
  <c r="F329" i="27"/>
  <c r="F17" i="27"/>
  <c r="F33" i="27"/>
  <c r="F358" i="27"/>
  <c r="F41" i="27"/>
  <c r="F146" i="27"/>
  <c r="F154" i="27"/>
  <c r="F162" i="27"/>
  <c r="F170" i="27"/>
  <c r="F178" i="27"/>
  <c r="F186" i="27"/>
  <c r="F194" i="27"/>
  <c r="F202" i="27"/>
  <c r="F210" i="27"/>
  <c r="F218" i="27"/>
  <c r="F226" i="27"/>
  <c r="F234" i="27"/>
  <c r="F242" i="27"/>
  <c r="F250" i="27"/>
  <c r="F258" i="27"/>
  <c r="F266" i="27"/>
  <c r="F274" i="27"/>
  <c r="F282" i="27"/>
  <c r="F290" i="27"/>
  <c r="F298" i="27"/>
  <c r="F306" i="27"/>
  <c r="F314" i="27"/>
  <c r="F322" i="27"/>
  <c r="F330" i="27"/>
  <c r="F353" i="27"/>
  <c r="F27" i="27"/>
  <c r="F35" i="27"/>
  <c r="F43" i="27"/>
  <c r="F51" i="27"/>
  <c r="F59" i="27"/>
  <c r="F67" i="27"/>
  <c r="F75" i="27"/>
  <c r="F83" i="27"/>
  <c r="F91" i="27"/>
  <c r="F99" i="27"/>
  <c r="F107" i="27"/>
  <c r="F115" i="27"/>
  <c r="F123" i="27"/>
  <c r="F131" i="27"/>
  <c r="F139" i="27"/>
  <c r="F147" i="27"/>
  <c r="F155" i="27"/>
  <c r="F163" i="27"/>
  <c r="F171" i="27"/>
  <c r="F179" i="27"/>
  <c r="F187" i="27"/>
  <c r="F195" i="27"/>
  <c r="F203" i="27"/>
  <c r="F211" i="27"/>
  <c r="F219" i="27"/>
  <c r="F227" i="27"/>
  <c r="F235" i="27"/>
  <c r="F243" i="27"/>
  <c r="F251" i="27"/>
  <c r="F259" i="27"/>
  <c r="F267" i="27"/>
  <c r="F275" i="27"/>
  <c r="F283" i="27"/>
  <c r="F291" i="27"/>
  <c r="F299" i="27"/>
  <c r="F307" i="27"/>
  <c r="F315" i="27"/>
  <c r="F323" i="27"/>
  <c r="F360" i="27"/>
  <c r="F347" i="27"/>
  <c r="F36" i="27"/>
  <c r="F44" i="27"/>
  <c r="F52" i="27"/>
  <c r="F60" i="27"/>
  <c r="F68" i="27"/>
  <c r="F76" i="27"/>
  <c r="F84" i="27"/>
  <c r="F92" i="27"/>
  <c r="F100" i="27"/>
  <c r="F108" i="27"/>
  <c r="F116" i="27"/>
  <c r="F124" i="27"/>
  <c r="F132" i="27"/>
  <c r="F140" i="27"/>
  <c r="F148" i="27"/>
  <c r="F156" i="27"/>
  <c r="F164" i="27"/>
  <c r="F172" i="27"/>
  <c r="F180" i="27"/>
  <c r="F188" i="27"/>
  <c r="F196" i="27"/>
  <c r="F204" i="27"/>
  <c r="F212" i="27"/>
  <c r="F220" i="27"/>
  <c r="F228" i="27"/>
  <c r="F236" i="27"/>
  <c r="F244" i="27"/>
  <c r="F252" i="27"/>
  <c r="F260" i="27"/>
  <c r="F268" i="27"/>
  <c r="F276" i="27"/>
  <c r="F284" i="27"/>
  <c r="F292" i="27"/>
  <c r="F300" i="27"/>
  <c r="F308" i="27"/>
  <c r="F316" i="27"/>
  <c r="F324" i="27"/>
  <c r="F332" i="27"/>
  <c r="F340" i="27"/>
  <c r="F77" i="27"/>
  <c r="F85" i="27"/>
  <c r="F93" i="27"/>
  <c r="F101" i="27"/>
  <c r="F109" i="27"/>
  <c r="F117" i="27"/>
  <c r="F125" i="27"/>
  <c r="F133" i="27"/>
  <c r="F141" i="27"/>
  <c r="F149" i="27"/>
  <c r="F157" i="27"/>
  <c r="F165" i="27"/>
  <c r="F173" i="27"/>
  <c r="F181" i="27"/>
  <c r="F189" i="27"/>
  <c r="F197" i="27"/>
  <c r="F205" i="27"/>
  <c r="F213" i="27"/>
  <c r="F221" i="27"/>
  <c r="F229" i="27"/>
  <c r="F237" i="27"/>
  <c r="F245" i="27"/>
  <c r="F253" i="27"/>
  <c r="F261" i="27"/>
  <c r="F269" i="27"/>
  <c r="F277" i="27"/>
  <c r="F285" i="27"/>
  <c r="F293" i="27"/>
  <c r="F301" i="27"/>
  <c r="F309" i="27"/>
  <c r="F317" i="27"/>
  <c r="F333" i="27"/>
  <c r="P42" i="26"/>
  <c r="L42" i="26"/>
  <c r="N42" i="26"/>
  <c r="N33" i="15"/>
  <c r="N48" i="15"/>
  <c r="N42" i="15"/>
  <c r="N30" i="15"/>
  <c r="N24" i="15"/>
  <c r="N34" i="15"/>
  <c r="N36" i="15"/>
  <c r="N37" i="15"/>
  <c r="N54" i="15"/>
  <c r="N41" i="15"/>
  <c r="N26" i="15"/>
  <c r="N27" i="15"/>
  <c r="N39" i="15"/>
  <c r="N45" i="15"/>
  <c r="N51" i="15"/>
  <c r="N25" i="15"/>
  <c r="N20" i="15"/>
  <c r="N21" i="15"/>
  <c r="N31" i="15"/>
  <c r="N50" i="15"/>
  <c r="N22" i="15"/>
  <c r="N28" i="15"/>
  <c r="N40" i="15"/>
  <c r="N46" i="15"/>
  <c r="N52" i="15"/>
  <c r="N38" i="15"/>
  <c r="I55" i="15"/>
  <c r="N49" i="15"/>
  <c r="N53" i="15"/>
  <c r="N32" i="15"/>
  <c r="N23" i="15"/>
  <c r="N29" i="15"/>
  <c r="N47" i="15"/>
  <c r="N44" i="15"/>
  <c r="J55" i="15"/>
  <c r="K55" i="15"/>
  <c r="L55" i="15"/>
  <c r="M55" i="15"/>
  <c r="G416" i="22"/>
  <c r="H416" i="22" s="1"/>
  <c r="E416" i="22"/>
  <c r="F410" i="22" s="1"/>
  <c r="C416" i="22"/>
  <c r="D404" i="22" s="1"/>
  <c r="C7" i="27" l="1"/>
  <c r="C6" i="27"/>
  <c r="N55" i="15"/>
  <c r="D80" i="22"/>
  <c r="D24" i="22"/>
  <c r="D26" i="22"/>
  <c r="D68" i="22"/>
  <c r="D70" i="22"/>
  <c r="D84" i="22"/>
  <c r="D85" i="22"/>
  <c r="D160" i="22"/>
  <c r="D141" i="22"/>
  <c r="D156" i="22"/>
  <c r="D162" i="22"/>
  <c r="D180" i="22"/>
  <c r="D331" i="22"/>
  <c r="D349" i="22"/>
  <c r="D353" i="22"/>
  <c r="D355" i="22"/>
  <c r="D380" i="22"/>
  <c r="F214" i="22"/>
  <c r="F216" i="22"/>
  <c r="F238" i="22"/>
  <c r="F240" i="22"/>
  <c r="D21" i="22"/>
  <c r="F262" i="22"/>
  <c r="D22" i="22"/>
  <c r="H100" i="22"/>
  <c r="D23" i="22"/>
  <c r="H102" i="22"/>
  <c r="H124" i="22"/>
  <c r="H126" i="22"/>
  <c r="H148" i="22"/>
  <c r="D28" i="22"/>
  <c r="D86" i="22"/>
  <c r="D184" i="22"/>
  <c r="D382" i="22"/>
  <c r="F264" i="22"/>
  <c r="H150" i="22"/>
  <c r="D29" i="22"/>
  <c r="D87" i="22"/>
  <c r="D186" i="22"/>
  <c r="D405" i="22"/>
  <c r="F286" i="22"/>
  <c r="H172" i="22"/>
  <c r="D31" i="22"/>
  <c r="D89" i="22"/>
  <c r="D204" i="22"/>
  <c r="D407" i="22"/>
  <c r="F288" i="22"/>
  <c r="H174" i="22"/>
  <c r="D42" i="22"/>
  <c r="D91" i="22"/>
  <c r="D208" i="22"/>
  <c r="F27" i="22"/>
  <c r="F310" i="22"/>
  <c r="H196" i="22"/>
  <c r="D46" i="22"/>
  <c r="D92" i="22"/>
  <c r="D210" i="22"/>
  <c r="F29" i="22"/>
  <c r="F312" i="22"/>
  <c r="H198" i="22"/>
  <c r="D47" i="22"/>
  <c r="D93" i="22"/>
  <c r="D228" i="22"/>
  <c r="F99" i="22"/>
  <c r="F335" i="22"/>
  <c r="H220" i="22"/>
  <c r="D95" i="22"/>
  <c r="D108" i="22"/>
  <c r="D232" i="22"/>
  <c r="F49" i="22"/>
  <c r="F337" i="22"/>
  <c r="H222" i="22"/>
  <c r="D96" i="22"/>
  <c r="D112" i="22"/>
  <c r="D234" i="22"/>
  <c r="F66" i="22"/>
  <c r="F359" i="22"/>
  <c r="H244" i="22"/>
  <c r="D98" i="22"/>
  <c r="D113" i="22"/>
  <c r="D252" i="22"/>
  <c r="F68" i="22"/>
  <c r="F361" i="22"/>
  <c r="H246" i="22"/>
  <c r="D48" i="22"/>
  <c r="D114" i="22"/>
  <c r="D256" i="22"/>
  <c r="F90" i="22"/>
  <c r="F386" i="22"/>
  <c r="H268" i="22"/>
  <c r="D49" i="22"/>
  <c r="D115" i="22"/>
  <c r="D258" i="22"/>
  <c r="F92" i="22"/>
  <c r="F389" i="22"/>
  <c r="H270" i="22"/>
  <c r="D326" i="22"/>
  <c r="D117" i="22"/>
  <c r="D276" i="22"/>
  <c r="F118" i="22"/>
  <c r="F411" i="22"/>
  <c r="H292" i="22"/>
  <c r="D56" i="22"/>
  <c r="D120" i="22"/>
  <c r="D280" i="22"/>
  <c r="F120" i="22"/>
  <c r="F413" i="22"/>
  <c r="H294" i="22"/>
  <c r="D60" i="22"/>
  <c r="D122" i="22"/>
  <c r="D282" i="22"/>
  <c r="F142" i="22"/>
  <c r="H34" i="22"/>
  <c r="H316" i="22"/>
  <c r="D61" i="22"/>
  <c r="D132" i="22"/>
  <c r="D300" i="22"/>
  <c r="F144" i="22"/>
  <c r="H36" i="22"/>
  <c r="H318" i="22"/>
  <c r="D62" i="22"/>
  <c r="D136" i="22"/>
  <c r="D304" i="22"/>
  <c r="F166" i="22"/>
  <c r="H377" i="22"/>
  <c r="H341" i="22"/>
  <c r="D63" i="22"/>
  <c r="D137" i="22"/>
  <c r="D306" i="22"/>
  <c r="F168" i="22"/>
  <c r="H387" i="22"/>
  <c r="H343" i="22"/>
  <c r="D65" i="22"/>
  <c r="D138" i="22"/>
  <c r="D324" i="22"/>
  <c r="F190" i="22"/>
  <c r="H72" i="22"/>
  <c r="H366" i="22"/>
  <c r="D17" i="22"/>
  <c r="D67" i="22"/>
  <c r="D139" i="22"/>
  <c r="D329" i="22"/>
  <c r="F192" i="22"/>
  <c r="H74" i="22"/>
  <c r="H368" i="22"/>
  <c r="H393" i="22"/>
  <c r="D161" i="22"/>
  <c r="D185" i="22"/>
  <c r="D209" i="22"/>
  <c r="D233" i="22"/>
  <c r="D257" i="22"/>
  <c r="D281" i="22"/>
  <c r="D305" i="22"/>
  <c r="D330" i="22"/>
  <c r="D354" i="22"/>
  <c r="D381" i="22"/>
  <c r="D406" i="22"/>
  <c r="F28" i="22"/>
  <c r="F48" i="22"/>
  <c r="F67" i="22"/>
  <c r="F91" i="22"/>
  <c r="F119" i="22"/>
  <c r="F143" i="22"/>
  <c r="F167" i="22"/>
  <c r="F191" i="22"/>
  <c r="F215" i="22"/>
  <c r="F239" i="22"/>
  <c r="F263" i="22"/>
  <c r="F287" i="22"/>
  <c r="F311" i="22"/>
  <c r="F336" i="22"/>
  <c r="F360" i="22"/>
  <c r="F388" i="22"/>
  <c r="F412" i="22"/>
  <c r="H35" i="22"/>
  <c r="H379" i="22"/>
  <c r="H73" i="22"/>
  <c r="H101" i="22"/>
  <c r="H125" i="22"/>
  <c r="H149" i="22"/>
  <c r="H173" i="22"/>
  <c r="H197" i="22"/>
  <c r="H221" i="22"/>
  <c r="H245" i="22"/>
  <c r="H269" i="22"/>
  <c r="H293" i="22"/>
  <c r="H317" i="22"/>
  <c r="H342" i="22"/>
  <c r="H367" i="22"/>
  <c r="H394" i="22"/>
  <c r="H395" i="22"/>
  <c r="D163" i="22"/>
  <c r="D187" i="22"/>
  <c r="D211" i="22"/>
  <c r="D235" i="22"/>
  <c r="D259" i="22"/>
  <c r="D283" i="22"/>
  <c r="D307" i="22"/>
  <c r="D332" i="22"/>
  <c r="D356" i="22"/>
  <c r="D383" i="22"/>
  <c r="D408" i="22"/>
  <c r="F30" i="22"/>
  <c r="F50" i="22"/>
  <c r="F69" i="22"/>
  <c r="F33" i="22"/>
  <c r="F121" i="22"/>
  <c r="F145" i="22"/>
  <c r="F169" i="22"/>
  <c r="F193" i="22"/>
  <c r="F217" i="22"/>
  <c r="F241" i="22"/>
  <c r="F265" i="22"/>
  <c r="F289" i="22"/>
  <c r="F313" i="22"/>
  <c r="F338" i="22"/>
  <c r="F362" i="22"/>
  <c r="F390" i="22"/>
  <c r="F414" i="22"/>
  <c r="H37" i="22"/>
  <c r="H51" i="22"/>
  <c r="H75" i="22"/>
  <c r="H103" i="22"/>
  <c r="H127" i="22"/>
  <c r="H151" i="22"/>
  <c r="H175" i="22"/>
  <c r="H199" i="22"/>
  <c r="H223" i="22"/>
  <c r="H247" i="22"/>
  <c r="H271" i="22"/>
  <c r="H295" i="22"/>
  <c r="H319" i="22"/>
  <c r="H344" i="22"/>
  <c r="H369" i="22"/>
  <c r="H396" i="22"/>
  <c r="D25" i="22"/>
  <c r="D97" i="22"/>
  <c r="D64" i="22"/>
  <c r="D88" i="22"/>
  <c r="D116" i="22"/>
  <c r="D140" i="22"/>
  <c r="D164" i="22"/>
  <c r="D188" i="22"/>
  <c r="D212" i="22"/>
  <c r="D236" i="22"/>
  <c r="D260" i="22"/>
  <c r="D284" i="22"/>
  <c r="D308" i="22"/>
  <c r="D333" i="22"/>
  <c r="D357" i="22"/>
  <c r="D384" i="22"/>
  <c r="D409" i="22"/>
  <c r="F31" i="22"/>
  <c r="F326" i="22"/>
  <c r="F70" i="22"/>
  <c r="F93" i="22"/>
  <c r="F122" i="22"/>
  <c r="F146" i="22"/>
  <c r="F170" i="22"/>
  <c r="F194" i="22"/>
  <c r="F218" i="22"/>
  <c r="F242" i="22"/>
  <c r="F266" i="22"/>
  <c r="F290" i="22"/>
  <c r="F314" i="22"/>
  <c r="F339" i="22"/>
  <c r="F364" i="22"/>
  <c r="F391" i="22"/>
  <c r="F415" i="22"/>
  <c r="H38" i="22"/>
  <c r="H52" i="22"/>
  <c r="H76" i="22"/>
  <c r="H104" i="22"/>
  <c r="H128" i="22"/>
  <c r="H152" i="22"/>
  <c r="H176" i="22"/>
  <c r="H200" i="22"/>
  <c r="H224" i="22"/>
  <c r="H248" i="22"/>
  <c r="H272" i="22"/>
  <c r="H296" i="22"/>
  <c r="H320" i="22"/>
  <c r="H345" i="22"/>
  <c r="H370" i="22"/>
  <c r="H397" i="22"/>
  <c r="D165" i="22"/>
  <c r="D189" i="22"/>
  <c r="D213" i="22"/>
  <c r="D237" i="22"/>
  <c r="D261" i="22"/>
  <c r="D285" i="22"/>
  <c r="D309" i="22"/>
  <c r="D334" i="22"/>
  <c r="D358" i="22"/>
  <c r="D385" i="22"/>
  <c r="D410" i="22"/>
  <c r="F32" i="22"/>
  <c r="F363" i="22"/>
  <c r="F71" i="22"/>
  <c r="F94" i="22"/>
  <c r="F123" i="22"/>
  <c r="F147" i="22"/>
  <c r="F171" i="22"/>
  <c r="F195" i="22"/>
  <c r="F219" i="22"/>
  <c r="F243" i="22"/>
  <c r="F267" i="22"/>
  <c r="F291" i="22"/>
  <c r="F315" i="22"/>
  <c r="F340" i="22"/>
  <c r="F365" i="22"/>
  <c r="F392" i="22"/>
  <c r="F416" i="22"/>
  <c r="H39" i="22"/>
  <c r="H53" i="22"/>
  <c r="H77" i="22"/>
  <c r="H105" i="22"/>
  <c r="H129" i="22"/>
  <c r="H153" i="22"/>
  <c r="H177" i="22"/>
  <c r="H201" i="22"/>
  <c r="H225" i="22"/>
  <c r="H249" i="22"/>
  <c r="H273" i="22"/>
  <c r="H297" i="22"/>
  <c r="H321" i="22"/>
  <c r="H346" i="22"/>
  <c r="H371" i="22"/>
  <c r="H398" i="22"/>
  <c r="D27" i="22"/>
  <c r="D99" i="22"/>
  <c r="D66" i="22"/>
  <c r="D90" i="22"/>
  <c r="D118" i="22"/>
  <c r="D142" i="22"/>
  <c r="D166" i="22"/>
  <c r="D190" i="22"/>
  <c r="D214" i="22"/>
  <c r="D238" i="22"/>
  <c r="D262" i="22"/>
  <c r="D286" i="22"/>
  <c r="D310" i="22"/>
  <c r="D335" i="22"/>
  <c r="D359" i="22"/>
  <c r="D386" i="22"/>
  <c r="D411" i="22"/>
  <c r="F34" i="22"/>
  <c r="F377" i="22"/>
  <c r="F72" i="22"/>
  <c r="F100" i="22"/>
  <c r="F124" i="22"/>
  <c r="F148" i="22"/>
  <c r="F172" i="22"/>
  <c r="F196" i="22"/>
  <c r="F220" i="22"/>
  <c r="F244" i="22"/>
  <c r="F268" i="22"/>
  <c r="F292" i="22"/>
  <c r="F316" i="22"/>
  <c r="F341" i="22"/>
  <c r="F366" i="22"/>
  <c r="F393" i="22"/>
  <c r="H15" i="22"/>
  <c r="H40" i="22"/>
  <c r="H54" i="22"/>
  <c r="H78" i="22"/>
  <c r="H106" i="22"/>
  <c r="H130" i="22"/>
  <c r="H154" i="22"/>
  <c r="H178" i="22"/>
  <c r="H202" i="22"/>
  <c r="H226" i="22"/>
  <c r="H250" i="22"/>
  <c r="H274" i="22"/>
  <c r="H298" i="22"/>
  <c r="H322" i="22"/>
  <c r="H347" i="22"/>
  <c r="H372" i="22"/>
  <c r="H399" i="22"/>
  <c r="D119" i="22"/>
  <c r="D143" i="22"/>
  <c r="D167" i="22"/>
  <c r="D191" i="22"/>
  <c r="D215" i="22"/>
  <c r="D239" i="22"/>
  <c r="D263" i="22"/>
  <c r="D287" i="22"/>
  <c r="D311" i="22"/>
  <c r="D336" i="22"/>
  <c r="D360" i="22"/>
  <c r="D388" i="22"/>
  <c r="D412" i="22"/>
  <c r="F35" i="22"/>
  <c r="F379" i="22"/>
  <c r="F73" i="22"/>
  <c r="F101" i="22"/>
  <c r="F125" i="22"/>
  <c r="F149" i="22"/>
  <c r="F173" i="22"/>
  <c r="F197" i="22"/>
  <c r="F221" i="22"/>
  <c r="F245" i="22"/>
  <c r="F269" i="22"/>
  <c r="F293" i="22"/>
  <c r="F317" i="22"/>
  <c r="F342" i="22"/>
  <c r="F367" i="22"/>
  <c r="F394" i="22"/>
  <c r="H16" i="22"/>
  <c r="H41" i="22"/>
  <c r="H55" i="22"/>
  <c r="H79" i="22"/>
  <c r="H107" i="22"/>
  <c r="H131" i="22"/>
  <c r="H155" i="22"/>
  <c r="H179" i="22"/>
  <c r="H203" i="22"/>
  <c r="H227" i="22"/>
  <c r="H251" i="22"/>
  <c r="H275" i="22"/>
  <c r="H299" i="22"/>
  <c r="H323" i="22"/>
  <c r="H348" i="22"/>
  <c r="H373" i="22"/>
  <c r="H400" i="22"/>
  <c r="D144" i="22"/>
  <c r="D168" i="22"/>
  <c r="D192" i="22"/>
  <c r="D216" i="22"/>
  <c r="D240" i="22"/>
  <c r="D264" i="22"/>
  <c r="D288" i="22"/>
  <c r="D312" i="22"/>
  <c r="D337" i="22"/>
  <c r="D361" i="22"/>
  <c r="D389" i="22"/>
  <c r="D413" i="22"/>
  <c r="F36" i="22"/>
  <c r="F387" i="22"/>
  <c r="F74" i="22"/>
  <c r="F102" i="22"/>
  <c r="F126" i="22"/>
  <c r="F150" i="22"/>
  <c r="F174" i="22"/>
  <c r="F198" i="22"/>
  <c r="F222" i="22"/>
  <c r="F246" i="22"/>
  <c r="F270" i="22"/>
  <c r="F294" i="22"/>
  <c r="F318" i="22"/>
  <c r="F343" i="22"/>
  <c r="F368" i="22"/>
  <c r="F395" i="22"/>
  <c r="H17" i="22"/>
  <c r="H42" i="22"/>
  <c r="H56" i="22"/>
  <c r="H80" i="22"/>
  <c r="H108" i="22"/>
  <c r="H132" i="22"/>
  <c r="H156" i="22"/>
  <c r="H180" i="22"/>
  <c r="H204" i="22"/>
  <c r="H228" i="22"/>
  <c r="H252" i="22"/>
  <c r="H276" i="22"/>
  <c r="H300" i="22"/>
  <c r="H324" i="22"/>
  <c r="H349" i="22"/>
  <c r="H374" i="22"/>
  <c r="H401" i="22"/>
  <c r="D30" i="22"/>
  <c r="D50" i="22"/>
  <c r="D69" i="22"/>
  <c r="D33" i="22"/>
  <c r="D121" i="22"/>
  <c r="D145" i="22"/>
  <c r="D169" i="22"/>
  <c r="D193" i="22"/>
  <c r="D217" i="22"/>
  <c r="D241" i="22"/>
  <c r="D265" i="22"/>
  <c r="D289" i="22"/>
  <c r="D313" i="22"/>
  <c r="D338" i="22"/>
  <c r="D362" i="22"/>
  <c r="D390" i="22"/>
  <c r="D414" i="22"/>
  <c r="F37" i="22"/>
  <c r="F51" i="22"/>
  <c r="F75" i="22"/>
  <c r="F103" i="22"/>
  <c r="F127" i="22"/>
  <c r="F151" i="22"/>
  <c r="F175" i="22"/>
  <c r="F199" i="22"/>
  <c r="F223" i="22"/>
  <c r="F247" i="22"/>
  <c r="F271" i="22"/>
  <c r="F295" i="22"/>
  <c r="F319" i="22"/>
  <c r="F344" i="22"/>
  <c r="F369" i="22"/>
  <c r="F396" i="22"/>
  <c r="H18" i="22"/>
  <c r="H43" i="22"/>
  <c r="H57" i="22"/>
  <c r="H81" i="22"/>
  <c r="H109" i="22"/>
  <c r="H133" i="22"/>
  <c r="H157" i="22"/>
  <c r="H181" i="22"/>
  <c r="H205" i="22"/>
  <c r="H229" i="22"/>
  <c r="H253" i="22"/>
  <c r="H277" i="22"/>
  <c r="H301" i="22"/>
  <c r="H325" i="22"/>
  <c r="H350" i="22"/>
  <c r="H375" i="22"/>
  <c r="H402" i="22"/>
  <c r="D146" i="22"/>
  <c r="D170" i="22"/>
  <c r="D194" i="22"/>
  <c r="D218" i="22"/>
  <c r="D242" i="22"/>
  <c r="D266" i="22"/>
  <c r="D290" i="22"/>
  <c r="D314" i="22"/>
  <c r="D339" i="22"/>
  <c r="D364" i="22"/>
  <c r="D391" i="22"/>
  <c r="D415" i="22"/>
  <c r="F38" i="22"/>
  <c r="F52" i="22"/>
  <c r="F76" i="22"/>
  <c r="F104" i="22"/>
  <c r="F128" i="22"/>
  <c r="F152" i="22"/>
  <c r="F176" i="22"/>
  <c r="F200" i="22"/>
  <c r="F224" i="22"/>
  <c r="F248" i="22"/>
  <c r="F272" i="22"/>
  <c r="F296" i="22"/>
  <c r="F320" i="22"/>
  <c r="F345" i="22"/>
  <c r="F370" i="22"/>
  <c r="F397" i="22"/>
  <c r="H19" i="22"/>
  <c r="H44" i="22"/>
  <c r="H58" i="22"/>
  <c r="H82" i="22"/>
  <c r="H110" i="22"/>
  <c r="H134" i="22"/>
  <c r="H158" i="22"/>
  <c r="H182" i="22"/>
  <c r="H206" i="22"/>
  <c r="H230" i="22"/>
  <c r="H254" i="22"/>
  <c r="H278" i="22"/>
  <c r="H302" i="22"/>
  <c r="H327" i="22"/>
  <c r="H351" i="22"/>
  <c r="H376" i="22"/>
  <c r="H403" i="22"/>
  <c r="D32" i="22"/>
  <c r="D363" i="22"/>
  <c r="D71" i="22"/>
  <c r="D94" i="22"/>
  <c r="D123" i="22"/>
  <c r="D147" i="22"/>
  <c r="D171" i="22"/>
  <c r="D195" i="22"/>
  <c r="D219" i="22"/>
  <c r="D243" i="22"/>
  <c r="D267" i="22"/>
  <c r="D291" i="22"/>
  <c r="D315" i="22"/>
  <c r="D340" i="22"/>
  <c r="D365" i="22"/>
  <c r="D392" i="22"/>
  <c r="D416" i="22"/>
  <c r="F39" i="22"/>
  <c r="F53" i="22"/>
  <c r="F77" i="22"/>
  <c r="F105" i="22"/>
  <c r="F129" i="22"/>
  <c r="F153" i="22"/>
  <c r="F177" i="22"/>
  <c r="F201" i="22"/>
  <c r="F225" i="22"/>
  <c r="F249" i="22"/>
  <c r="F273" i="22"/>
  <c r="F297" i="22"/>
  <c r="F321" i="22"/>
  <c r="F346" i="22"/>
  <c r="F371" i="22"/>
  <c r="F398" i="22"/>
  <c r="H20" i="22"/>
  <c r="H45" i="22"/>
  <c r="H59" i="22"/>
  <c r="H83" i="22"/>
  <c r="H111" i="22"/>
  <c r="H135" i="22"/>
  <c r="H159" i="22"/>
  <c r="H183" i="22"/>
  <c r="H207" i="22"/>
  <c r="H231" i="22"/>
  <c r="H255" i="22"/>
  <c r="H279" i="22"/>
  <c r="H303" i="22"/>
  <c r="H328" i="22"/>
  <c r="H352" i="22"/>
  <c r="H378" i="22"/>
  <c r="H404" i="22"/>
  <c r="D34" i="22"/>
  <c r="D377" i="22"/>
  <c r="D72" i="22"/>
  <c r="D100" i="22"/>
  <c r="D124" i="22"/>
  <c r="D148" i="22"/>
  <c r="D172" i="22"/>
  <c r="D196" i="22"/>
  <c r="D220" i="22"/>
  <c r="D244" i="22"/>
  <c r="D268" i="22"/>
  <c r="D292" i="22"/>
  <c r="D316" i="22"/>
  <c r="D341" i="22"/>
  <c r="D366" i="22"/>
  <c r="D393" i="22"/>
  <c r="F15" i="22"/>
  <c r="F40" i="22"/>
  <c r="F54" i="22"/>
  <c r="F78" i="22"/>
  <c r="F106" i="22"/>
  <c r="F130" i="22"/>
  <c r="F154" i="22"/>
  <c r="F178" i="22"/>
  <c r="F202" i="22"/>
  <c r="F226" i="22"/>
  <c r="F250" i="22"/>
  <c r="F274" i="22"/>
  <c r="F298" i="22"/>
  <c r="F322" i="22"/>
  <c r="F347" i="22"/>
  <c r="F372" i="22"/>
  <c r="F399" i="22"/>
  <c r="H21" i="22"/>
  <c r="H46" i="22"/>
  <c r="H60" i="22"/>
  <c r="H84" i="22"/>
  <c r="H112" i="22"/>
  <c r="H136" i="22"/>
  <c r="H160" i="22"/>
  <c r="H184" i="22"/>
  <c r="H208" i="22"/>
  <c r="H232" i="22"/>
  <c r="H256" i="22"/>
  <c r="H280" i="22"/>
  <c r="H304" i="22"/>
  <c r="H329" i="22"/>
  <c r="H353" i="22"/>
  <c r="H380" i="22"/>
  <c r="H405" i="22"/>
  <c r="D35" i="22"/>
  <c r="D379" i="22"/>
  <c r="D73" i="22"/>
  <c r="D101" i="22"/>
  <c r="D125" i="22"/>
  <c r="D149" i="22"/>
  <c r="D173" i="22"/>
  <c r="D197" i="22"/>
  <c r="D221" i="22"/>
  <c r="D245" i="22"/>
  <c r="D269" i="22"/>
  <c r="D293" i="22"/>
  <c r="D317" i="22"/>
  <c r="D342" i="22"/>
  <c r="D367" i="22"/>
  <c r="D394" i="22"/>
  <c r="F16" i="22"/>
  <c r="F41" i="22"/>
  <c r="F55" i="22"/>
  <c r="F79" i="22"/>
  <c r="F107" i="22"/>
  <c r="F131" i="22"/>
  <c r="F155" i="22"/>
  <c r="F179" i="22"/>
  <c r="F203" i="22"/>
  <c r="F227" i="22"/>
  <c r="F251" i="22"/>
  <c r="F275" i="22"/>
  <c r="F299" i="22"/>
  <c r="F323" i="22"/>
  <c r="F348" i="22"/>
  <c r="F373" i="22"/>
  <c r="F400" i="22"/>
  <c r="H22" i="22"/>
  <c r="H47" i="22"/>
  <c r="H61" i="22"/>
  <c r="H85" i="22"/>
  <c r="H113" i="22"/>
  <c r="H137" i="22"/>
  <c r="H161" i="22"/>
  <c r="H185" i="22"/>
  <c r="H209" i="22"/>
  <c r="H233" i="22"/>
  <c r="H257" i="22"/>
  <c r="H281" i="22"/>
  <c r="H305" i="22"/>
  <c r="H330" i="22"/>
  <c r="H354" i="22"/>
  <c r="H381" i="22"/>
  <c r="H406" i="22"/>
  <c r="D36" i="22"/>
  <c r="D387" i="22"/>
  <c r="D74" i="22"/>
  <c r="D102" i="22"/>
  <c r="D126" i="22"/>
  <c r="D150" i="22"/>
  <c r="D174" i="22"/>
  <c r="D198" i="22"/>
  <c r="D222" i="22"/>
  <c r="D246" i="22"/>
  <c r="D270" i="22"/>
  <c r="D294" i="22"/>
  <c r="D318" i="22"/>
  <c r="D343" i="22"/>
  <c r="D368" i="22"/>
  <c r="D395" i="22"/>
  <c r="F17" i="22"/>
  <c r="F42" i="22"/>
  <c r="F56" i="22"/>
  <c r="F80" i="22"/>
  <c r="F108" i="22"/>
  <c r="F132" i="22"/>
  <c r="F156" i="22"/>
  <c r="F180" i="22"/>
  <c r="F204" i="22"/>
  <c r="F228" i="22"/>
  <c r="F252" i="22"/>
  <c r="F276" i="22"/>
  <c r="F300" i="22"/>
  <c r="F324" i="22"/>
  <c r="F349" i="22"/>
  <c r="F374" i="22"/>
  <c r="F401" i="22"/>
  <c r="H23" i="22"/>
  <c r="H95" i="22"/>
  <c r="H62" i="22"/>
  <c r="H86" i="22"/>
  <c r="H114" i="22"/>
  <c r="H138" i="22"/>
  <c r="H162" i="22"/>
  <c r="H186" i="22"/>
  <c r="H210" i="22"/>
  <c r="H234" i="22"/>
  <c r="H258" i="22"/>
  <c r="H282" i="22"/>
  <c r="H306" i="22"/>
  <c r="H331" i="22"/>
  <c r="H355" i="22"/>
  <c r="H382" i="22"/>
  <c r="H407" i="22"/>
  <c r="D37" i="22"/>
  <c r="D51" i="22"/>
  <c r="D75" i="22"/>
  <c r="D103" i="22"/>
  <c r="D127" i="22"/>
  <c r="D151" i="22"/>
  <c r="D175" i="22"/>
  <c r="D199" i="22"/>
  <c r="D223" i="22"/>
  <c r="D247" i="22"/>
  <c r="D271" i="22"/>
  <c r="D295" i="22"/>
  <c r="D319" i="22"/>
  <c r="D344" i="22"/>
  <c r="D369" i="22"/>
  <c r="D396" i="22"/>
  <c r="F18" i="22"/>
  <c r="F43" i="22"/>
  <c r="F57" i="22"/>
  <c r="F81" i="22"/>
  <c r="F109" i="22"/>
  <c r="F133" i="22"/>
  <c r="F157" i="22"/>
  <c r="F181" i="22"/>
  <c r="F205" i="22"/>
  <c r="F229" i="22"/>
  <c r="F253" i="22"/>
  <c r="F277" i="22"/>
  <c r="F301" i="22"/>
  <c r="F325" i="22"/>
  <c r="F350" i="22"/>
  <c r="F375" i="22"/>
  <c r="F402" i="22"/>
  <c r="H24" i="22"/>
  <c r="H96" i="22"/>
  <c r="H63" i="22"/>
  <c r="H87" i="22"/>
  <c r="H115" i="22"/>
  <c r="H139" i="22"/>
  <c r="H163" i="22"/>
  <c r="H187" i="22"/>
  <c r="H211" i="22"/>
  <c r="H235" i="22"/>
  <c r="H259" i="22"/>
  <c r="H283" i="22"/>
  <c r="H307" i="22"/>
  <c r="H332" i="22"/>
  <c r="H356" i="22"/>
  <c r="H383" i="22"/>
  <c r="H408" i="22"/>
  <c r="D38" i="22"/>
  <c r="D52" i="22"/>
  <c r="D76" i="22"/>
  <c r="D104" i="22"/>
  <c r="D128" i="22"/>
  <c r="D152" i="22"/>
  <c r="D176" i="22"/>
  <c r="D200" i="22"/>
  <c r="D224" i="22"/>
  <c r="D248" i="22"/>
  <c r="D272" i="22"/>
  <c r="D296" i="22"/>
  <c r="D320" i="22"/>
  <c r="D345" i="22"/>
  <c r="D370" i="22"/>
  <c r="D397" i="22"/>
  <c r="F19" i="22"/>
  <c r="F44" i="22"/>
  <c r="F58" i="22"/>
  <c r="F82" i="22"/>
  <c r="F110" i="22"/>
  <c r="F134" i="22"/>
  <c r="F158" i="22"/>
  <c r="F182" i="22"/>
  <c r="F206" i="22"/>
  <c r="F230" i="22"/>
  <c r="F254" i="22"/>
  <c r="F278" i="22"/>
  <c r="F302" i="22"/>
  <c r="F327" i="22"/>
  <c r="F351" i="22"/>
  <c r="F376" i="22"/>
  <c r="F403" i="22"/>
  <c r="H25" i="22"/>
  <c r="H97" i="22"/>
  <c r="H64" i="22"/>
  <c r="H88" i="22"/>
  <c r="H116" i="22"/>
  <c r="H140" i="22"/>
  <c r="H164" i="22"/>
  <c r="H188" i="22"/>
  <c r="H212" i="22"/>
  <c r="H236" i="22"/>
  <c r="H260" i="22"/>
  <c r="H284" i="22"/>
  <c r="H308" i="22"/>
  <c r="H333" i="22"/>
  <c r="H357" i="22"/>
  <c r="H384" i="22"/>
  <c r="H409" i="22"/>
  <c r="D39" i="22"/>
  <c r="D53" i="22"/>
  <c r="D77" i="22"/>
  <c r="D105" i="22"/>
  <c r="D129" i="22"/>
  <c r="D153" i="22"/>
  <c r="D177" i="22"/>
  <c r="D201" i="22"/>
  <c r="D225" i="22"/>
  <c r="D249" i="22"/>
  <c r="D273" i="22"/>
  <c r="D297" i="22"/>
  <c r="D321" i="22"/>
  <c r="D346" i="22"/>
  <c r="D371" i="22"/>
  <c r="D398" i="22"/>
  <c r="F20" i="22"/>
  <c r="F45" i="22"/>
  <c r="F59" i="22"/>
  <c r="F83" i="22"/>
  <c r="F111" i="22"/>
  <c r="F135" i="22"/>
  <c r="F159" i="22"/>
  <c r="F183" i="22"/>
  <c r="F207" i="22"/>
  <c r="F231" i="22"/>
  <c r="F255" i="22"/>
  <c r="F279" i="22"/>
  <c r="F303" i="22"/>
  <c r="F328" i="22"/>
  <c r="F352" i="22"/>
  <c r="F378" i="22"/>
  <c r="F404" i="22"/>
  <c r="H26" i="22"/>
  <c r="H98" i="22"/>
  <c r="H65" i="22"/>
  <c r="H89" i="22"/>
  <c r="H117" i="22"/>
  <c r="H141" i="22"/>
  <c r="H165" i="22"/>
  <c r="H189" i="22"/>
  <c r="H213" i="22"/>
  <c r="H237" i="22"/>
  <c r="H261" i="22"/>
  <c r="H285" i="22"/>
  <c r="H309" i="22"/>
  <c r="H334" i="22"/>
  <c r="H358" i="22"/>
  <c r="H385" i="22"/>
  <c r="H410" i="22"/>
  <c r="D15" i="22"/>
  <c r="D40" i="22"/>
  <c r="D54" i="22"/>
  <c r="D78" i="22"/>
  <c r="D106" i="22"/>
  <c r="D130" i="22"/>
  <c r="D154" i="22"/>
  <c r="D178" i="22"/>
  <c r="D202" i="22"/>
  <c r="D226" i="22"/>
  <c r="D250" i="22"/>
  <c r="D274" i="22"/>
  <c r="D298" i="22"/>
  <c r="D322" i="22"/>
  <c r="D347" i="22"/>
  <c r="D372" i="22"/>
  <c r="D399" i="22"/>
  <c r="F21" i="22"/>
  <c r="F46" i="22"/>
  <c r="F60" i="22"/>
  <c r="F84" i="22"/>
  <c r="F112" i="22"/>
  <c r="F136" i="22"/>
  <c r="F160" i="22"/>
  <c r="F184" i="22"/>
  <c r="F208" i="22"/>
  <c r="F232" i="22"/>
  <c r="F256" i="22"/>
  <c r="F280" i="22"/>
  <c r="F304" i="22"/>
  <c r="F329" i="22"/>
  <c r="F353" i="22"/>
  <c r="F380" i="22"/>
  <c r="F405" i="22"/>
  <c r="H27" i="22"/>
  <c r="H99" i="22"/>
  <c r="H66" i="22"/>
  <c r="H90" i="22"/>
  <c r="H118" i="22"/>
  <c r="H142" i="22"/>
  <c r="H166" i="22"/>
  <c r="H190" i="22"/>
  <c r="H214" i="22"/>
  <c r="H238" i="22"/>
  <c r="H262" i="22"/>
  <c r="H286" i="22"/>
  <c r="H310" i="22"/>
  <c r="H335" i="22"/>
  <c r="H359" i="22"/>
  <c r="H386" i="22"/>
  <c r="H411" i="22"/>
  <c r="D16" i="22"/>
  <c r="D41" i="22"/>
  <c r="D55" i="22"/>
  <c r="D79" i="22"/>
  <c r="D107" i="22"/>
  <c r="D131" i="22"/>
  <c r="D155" i="22"/>
  <c r="D179" i="22"/>
  <c r="D203" i="22"/>
  <c r="D227" i="22"/>
  <c r="D251" i="22"/>
  <c r="D275" i="22"/>
  <c r="D299" i="22"/>
  <c r="D323" i="22"/>
  <c r="D348" i="22"/>
  <c r="D373" i="22"/>
  <c r="D400" i="22"/>
  <c r="F22" i="22"/>
  <c r="F47" i="22"/>
  <c r="F61" i="22"/>
  <c r="F85" i="22"/>
  <c r="F113" i="22"/>
  <c r="F137" i="22"/>
  <c r="F161" i="22"/>
  <c r="F185" i="22"/>
  <c r="F209" i="22"/>
  <c r="F233" i="22"/>
  <c r="F257" i="22"/>
  <c r="F281" i="22"/>
  <c r="F305" i="22"/>
  <c r="F330" i="22"/>
  <c r="F354" i="22"/>
  <c r="F381" i="22"/>
  <c r="F406" i="22"/>
  <c r="H28" i="22"/>
  <c r="H48" i="22"/>
  <c r="H67" i="22"/>
  <c r="H91" i="22"/>
  <c r="H119" i="22"/>
  <c r="H143" i="22"/>
  <c r="H167" i="22"/>
  <c r="H191" i="22"/>
  <c r="H215" i="22"/>
  <c r="H239" i="22"/>
  <c r="H263" i="22"/>
  <c r="H287" i="22"/>
  <c r="H311" i="22"/>
  <c r="H336" i="22"/>
  <c r="H360" i="22"/>
  <c r="H388" i="22"/>
  <c r="H412" i="22"/>
  <c r="D374" i="22"/>
  <c r="D401" i="22"/>
  <c r="F23" i="22"/>
  <c r="F95" i="22"/>
  <c r="F62" i="22"/>
  <c r="F86" i="22"/>
  <c r="F114" i="22"/>
  <c r="F138" i="22"/>
  <c r="F162" i="22"/>
  <c r="F186" i="22"/>
  <c r="F210" i="22"/>
  <c r="F234" i="22"/>
  <c r="F258" i="22"/>
  <c r="F282" i="22"/>
  <c r="F306" i="22"/>
  <c r="F331" i="22"/>
  <c r="F355" i="22"/>
  <c r="F382" i="22"/>
  <c r="F407" i="22"/>
  <c r="H29" i="22"/>
  <c r="H49" i="22"/>
  <c r="H68" i="22"/>
  <c r="H92" i="22"/>
  <c r="H120" i="22"/>
  <c r="H144" i="22"/>
  <c r="H168" i="22"/>
  <c r="H192" i="22"/>
  <c r="H216" i="22"/>
  <c r="H240" i="22"/>
  <c r="H264" i="22"/>
  <c r="H288" i="22"/>
  <c r="H312" i="22"/>
  <c r="H337" i="22"/>
  <c r="H361" i="22"/>
  <c r="H389" i="22"/>
  <c r="H413" i="22"/>
  <c r="D18" i="22"/>
  <c r="D43" i="22"/>
  <c r="D57" i="22"/>
  <c r="D81" i="22"/>
  <c r="D109" i="22"/>
  <c r="D133" i="22"/>
  <c r="D157" i="22"/>
  <c r="D181" i="22"/>
  <c r="D205" i="22"/>
  <c r="D229" i="22"/>
  <c r="D253" i="22"/>
  <c r="D277" i="22"/>
  <c r="D301" i="22"/>
  <c r="D325" i="22"/>
  <c r="D350" i="22"/>
  <c r="D375" i="22"/>
  <c r="D402" i="22"/>
  <c r="F24" i="22"/>
  <c r="F96" i="22"/>
  <c r="F63" i="22"/>
  <c r="F87" i="22"/>
  <c r="F115" i="22"/>
  <c r="F139" i="22"/>
  <c r="F163" i="22"/>
  <c r="F187" i="22"/>
  <c r="F211" i="22"/>
  <c r="F235" i="22"/>
  <c r="F259" i="22"/>
  <c r="F283" i="22"/>
  <c r="F307" i="22"/>
  <c r="F332" i="22"/>
  <c r="F356" i="22"/>
  <c r="F383" i="22"/>
  <c r="F408" i="22"/>
  <c r="H30" i="22"/>
  <c r="H50" i="22"/>
  <c r="H69" i="22"/>
  <c r="H33" i="22"/>
  <c r="H121" i="22"/>
  <c r="H145" i="22"/>
  <c r="H169" i="22"/>
  <c r="H193" i="22"/>
  <c r="H217" i="22"/>
  <c r="H241" i="22"/>
  <c r="H265" i="22"/>
  <c r="H289" i="22"/>
  <c r="H313" i="22"/>
  <c r="H338" i="22"/>
  <c r="H362" i="22"/>
  <c r="H390" i="22"/>
  <c r="H414" i="22"/>
  <c r="D19" i="22"/>
  <c r="D44" i="22"/>
  <c r="D58" i="22"/>
  <c r="D82" i="22"/>
  <c r="D110" i="22"/>
  <c r="D134" i="22"/>
  <c r="D158" i="22"/>
  <c r="D182" i="22"/>
  <c r="D206" i="22"/>
  <c r="D230" i="22"/>
  <c r="D254" i="22"/>
  <c r="D278" i="22"/>
  <c r="D302" i="22"/>
  <c r="D327" i="22"/>
  <c r="D351" i="22"/>
  <c r="D376" i="22"/>
  <c r="D403" i="22"/>
  <c r="F25" i="22"/>
  <c r="F97" i="22"/>
  <c r="F64" i="22"/>
  <c r="F88" i="22"/>
  <c r="F116" i="22"/>
  <c r="F140" i="22"/>
  <c r="F164" i="22"/>
  <c r="F188" i="22"/>
  <c r="F212" i="22"/>
  <c r="F236" i="22"/>
  <c r="F260" i="22"/>
  <c r="F284" i="22"/>
  <c r="F308" i="22"/>
  <c r="F333" i="22"/>
  <c r="F357" i="22"/>
  <c r="F384" i="22"/>
  <c r="F409" i="22"/>
  <c r="H31" i="22"/>
  <c r="H326" i="22"/>
  <c r="H70" i="22"/>
  <c r="H93" i="22"/>
  <c r="H122" i="22"/>
  <c r="H146" i="22"/>
  <c r="H170" i="22"/>
  <c r="H194" i="22"/>
  <c r="H218" i="22"/>
  <c r="H242" i="22"/>
  <c r="H266" i="22"/>
  <c r="H290" i="22"/>
  <c r="H314" i="22"/>
  <c r="H339" i="22"/>
  <c r="H364" i="22"/>
  <c r="H391" i="22"/>
  <c r="H415" i="22"/>
  <c r="D20" i="22"/>
  <c r="D45" i="22"/>
  <c r="D59" i="22"/>
  <c r="D83" i="22"/>
  <c r="D111" i="22"/>
  <c r="D135" i="22"/>
  <c r="D159" i="22"/>
  <c r="D183" i="22"/>
  <c r="D207" i="22"/>
  <c r="D231" i="22"/>
  <c r="D255" i="22"/>
  <c r="D279" i="22"/>
  <c r="D303" i="22"/>
  <c r="D328" i="22"/>
  <c r="D352" i="22"/>
  <c r="D378" i="22"/>
  <c r="F26" i="22"/>
  <c r="F98" i="22"/>
  <c r="F65" i="22"/>
  <c r="F89" i="22"/>
  <c r="F117" i="22"/>
  <c r="F141" i="22"/>
  <c r="F165" i="22"/>
  <c r="F189" i="22"/>
  <c r="F213" i="22"/>
  <c r="F237" i="22"/>
  <c r="F261" i="22"/>
  <c r="F285" i="22"/>
  <c r="F309" i="22"/>
  <c r="F334" i="22"/>
  <c r="F358" i="22"/>
  <c r="F385" i="22"/>
  <c r="H32" i="22"/>
  <c r="H363" i="22"/>
  <c r="H71" i="22"/>
  <c r="H94" i="22"/>
  <c r="H123" i="22"/>
  <c r="H147" i="22"/>
  <c r="H171" i="22"/>
  <c r="H195" i="22"/>
  <c r="H219" i="22"/>
  <c r="H243" i="22"/>
  <c r="H267" i="22"/>
  <c r="H291" i="22"/>
  <c r="H315" i="22"/>
  <c r="H340" i="22"/>
  <c r="H365" i="22"/>
  <c r="H392" i="22"/>
  <c r="H8" i="3"/>
  <c r="H9" i="3" s="1"/>
  <c r="G8" i="3"/>
  <c r="G9" i="3" s="1"/>
  <c r="F8" i="3"/>
  <c r="F9" i="3" s="1"/>
  <c r="E8" i="3"/>
  <c r="E9" i="3" s="1"/>
  <c r="D8" i="3"/>
  <c r="D9" i="3" s="1"/>
  <c r="C8" i="3"/>
  <c r="C9" i="3" s="1"/>
  <c r="H6" i="3"/>
  <c r="H7" i="3" s="1"/>
  <c r="G6" i="3"/>
  <c r="G7" i="3" s="1"/>
  <c r="F6" i="3"/>
  <c r="F7" i="3" s="1"/>
  <c r="E6" i="3"/>
  <c r="E7" i="3" s="1"/>
  <c r="D6" i="3"/>
  <c r="D7" i="3" s="1"/>
  <c r="C6" i="3"/>
  <c r="C7" i="3" s="1"/>
  <c r="B8" i="3"/>
  <c r="B9" i="3" s="1"/>
  <c r="B6" i="3"/>
  <c r="B7" i="3" s="1"/>
  <c r="C338" i="2"/>
  <c r="C159" i="2"/>
  <c r="C50" i="2"/>
  <c r="B357" i="2"/>
  <c r="D348" i="2" s="1"/>
  <c r="D159" i="2" l="1"/>
  <c r="D349" i="2"/>
  <c r="C169" i="2"/>
  <c r="C350" i="2"/>
  <c r="C9" i="2"/>
  <c r="C81" i="2"/>
  <c r="C85" i="2"/>
  <c r="D85" i="2"/>
  <c r="D181" i="2"/>
  <c r="C15" i="2"/>
  <c r="D15" i="2"/>
  <c r="C193" i="2"/>
  <c r="D193" i="2"/>
  <c r="D18" i="2"/>
  <c r="C242" i="2"/>
  <c r="C117" i="2"/>
  <c r="D253" i="2"/>
  <c r="C254" i="2"/>
  <c r="C265" i="2"/>
  <c r="C123" i="2"/>
  <c r="D123" i="2"/>
  <c r="D128" i="2"/>
  <c r="D277" i="2"/>
  <c r="C45" i="2"/>
  <c r="C133" i="2"/>
  <c r="C278" i="2"/>
  <c r="D8" i="2"/>
  <c r="D80" i="2"/>
  <c r="C182" i="2"/>
  <c r="C121" i="2"/>
  <c r="C38" i="2"/>
  <c r="C122" i="2"/>
  <c r="D39" i="2"/>
  <c r="D40" i="2"/>
  <c r="D44" i="2"/>
  <c r="C49" i="2"/>
  <c r="D133" i="2"/>
  <c r="C289" i="2"/>
  <c r="C74" i="2"/>
  <c r="C349" i="2"/>
  <c r="D6" i="2"/>
  <c r="C75" i="2"/>
  <c r="C165" i="2"/>
  <c r="D75" i="2"/>
  <c r="D169" i="2"/>
  <c r="D9" i="2"/>
  <c r="C170" i="2"/>
  <c r="C13" i="2"/>
  <c r="C171" i="2"/>
  <c r="D13" i="2"/>
  <c r="C181" i="2"/>
  <c r="C14" i="2"/>
  <c r="C86" i="2"/>
  <c r="C87" i="2"/>
  <c r="D87" i="2"/>
  <c r="D16" i="2"/>
  <c r="D92" i="2"/>
  <c r="D116" i="2"/>
  <c r="D20" i="2"/>
  <c r="C253" i="2"/>
  <c r="D37" i="2"/>
  <c r="D121" i="2"/>
  <c r="C39" i="2"/>
  <c r="D265" i="2"/>
  <c r="C266" i="2"/>
  <c r="D42" i="2"/>
  <c r="C277" i="2"/>
  <c r="C129" i="2"/>
  <c r="D49" i="2"/>
  <c r="C134" i="2"/>
  <c r="D289" i="2"/>
  <c r="C93" i="2"/>
  <c r="C194" i="2"/>
  <c r="D21" i="2"/>
  <c r="D97" i="2"/>
  <c r="C301" i="2"/>
  <c r="C25" i="2"/>
  <c r="C57" i="2"/>
  <c r="C98" i="2"/>
  <c r="C141" i="2"/>
  <c r="D205" i="2"/>
  <c r="D301" i="2"/>
  <c r="D51" i="2"/>
  <c r="C302" i="2"/>
  <c r="C21" i="2"/>
  <c r="C313" i="2"/>
  <c r="D313" i="2"/>
  <c r="C314" i="2"/>
  <c r="C99" i="2"/>
  <c r="D61" i="2"/>
  <c r="C146" i="2"/>
  <c r="C105" i="2"/>
  <c r="D28" i="2"/>
  <c r="D63" i="2"/>
  <c r="C109" i="2"/>
  <c r="D147" i="2"/>
  <c r="C229" i="2"/>
  <c r="C325" i="2"/>
  <c r="C51" i="2"/>
  <c r="C97" i="2"/>
  <c r="D56" i="2"/>
  <c r="C206" i="2"/>
  <c r="D99" i="2"/>
  <c r="C27" i="2"/>
  <c r="D104" i="2"/>
  <c r="D27" i="2"/>
  <c r="C63" i="2"/>
  <c r="D30" i="2"/>
  <c r="D68" i="2"/>
  <c r="D109" i="2"/>
  <c r="C153" i="2"/>
  <c r="D229" i="2"/>
  <c r="D325" i="2"/>
  <c r="C290" i="2"/>
  <c r="D135" i="2"/>
  <c r="D25" i="2"/>
  <c r="C145" i="2"/>
  <c r="D145" i="2"/>
  <c r="D217" i="2"/>
  <c r="C147" i="2"/>
  <c r="D32" i="2"/>
  <c r="C69" i="2"/>
  <c r="C110" i="2"/>
  <c r="C157" i="2"/>
  <c r="C230" i="2"/>
  <c r="C326" i="2"/>
  <c r="C135" i="2"/>
  <c r="C205" i="2"/>
  <c r="C61" i="2"/>
  <c r="C26" i="2"/>
  <c r="C217" i="2"/>
  <c r="C62" i="2"/>
  <c r="C218" i="2"/>
  <c r="C33" i="2"/>
  <c r="C73" i="2"/>
  <c r="C111" i="2"/>
  <c r="D157" i="2"/>
  <c r="C241" i="2"/>
  <c r="C337" i="2"/>
  <c r="C37" i="2"/>
  <c r="D73" i="2"/>
  <c r="D111" i="2"/>
  <c r="C158" i="2"/>
  <c r="D241" i="2"/>
  <c r="D337" i="2"/>
  <c r="D14" i="2"/>
  <c r="D26" i="2"/>
  <c r="D38" i="2"/>
  <c r="D50" i="2"/>
  <c r="D62" i="2"/>
  <c r="D74" i="2"/>
  <c r="D86" i="2"/>
  <c r="D98" i="2"/>
  <c r="D110" i="2"/>
  <c r="D122" i="2"/>
  <c r="D134" i="2"/>
  <c r="D146" i="2"/>
  <c r="D158" i="2"/>
  <c r="D170" i="2"/>
  <c r="D182" i="2"/>
  <c r="D194" i="2"/>
  <c r="D206" i="2"/>
  <c r="D218" i="2"/>
  <c r="D230" i="2"/>
  <c r="D242" i="2"/>
  <c r="D254" i="2"/>
  <c r="D266" i="2"/>
  <c r="D278" i="2"/>
  <c r="D290" i="2"/>
  <c r="D302" i="2"/>
  <c r="D314" i="2"/>
  <c r="D326" i="2"/>
  <c r="D338" i="2"/>
  <c r="D350" i="2"/>
  <c r="C183" i="2"/>
  <c r="C195" i="2"/>
  <c r="C207" i="2"/>
  <c r="C219" i="2"/>
  <c r="C231" i="2"/>
  <c r="C243" i="2"/>
  <c r="C255" i="2"/>
  <c r="C267" i="2"/>
  <c r="C279" i="2"/>
  <c r="C291" i="2"/>
  <c r="C303" i="2"/>
  <c r="C315" i="2"/>
  <c r="C327" i="2"/>
  <c r="C339" i="2"/>
  <c r="C351" i="2"/>
  <c r="D171" i="2"/>
  <c r="D183" i="2"/>
  <c r="D195" i="2"/>
  <c r="D207" i="2"/>
  <c r="D219" i="2"/>
  <c r="D231" i="2"/>
  <c r="D243" i="2"/>
  <c r="D255" i="2"/>
  <c r="D267" i="2"/>
  <c r="D279" i="2"/>
  <c r="D291" i="2"/>
  <c r="D303" i="2"/>
  <c r="D315" i="2"/>
  <c r="D327" i="2"/>
  <c r="D339" i="2"/>
  <c r="D351" i="2"/>
  <c r="C16" i="2"/>
  <c r="C28" i="2"/>
  <c r="C40" i="2"/>
  <c r="C52" i="2"/>
  <c r="C64" i="2"/>
  <c r="C76" i="2"/>
  <c r="C88" i="2"/>
  <c r="C100" i="2"/>
  <c r="C112" i="2"/>
  <c r="C124" i="2"/>
  <c r="C136" i="2"/>
  <c r="C148" i="2"/>
  <c r="C160" i="2"/>
  <c r="C172" i="2"/>
  <c r="C184" i="2"/>
  <c r="C196" i="2"/>
  <c r="C208" i="2"/>
  <c r="C220" i="2"/>
  <c r="C232" i="2"/>
  <c r="C244" i="2"/>
  <c r="C256" i="2"/>
  <c r="C268" i="2"/>
  <c r="C280" i="2"/>
  <c r="C292" i="2"/>
  <c r="C304" i="2"/>
  <c r="C316" i="2"/>
  <c r="C328" i="2"/>
  <c r="C340" i="2"/>
  <c r="C352" i="2"/>
  <c r="D64" i="2"/>
  <c r="D112" i="2"/>
  <c r="D172" i="2"/>
  <c r="D220" i="2"/>
  <c r="D256" i="2"/>
  <c r="D280" i="2"/>
  <c r="D292" i="2"/>
  <c r="D304" i="2"/>
  <c r="D340" i="2"/>
  <c r="D352" i="2"/>
  <c r="D76" i="2"/>
  <c r="D100" i="2"/>
  <c r="D136" i="2"/>
  <c r="D160" i="2"/>
  <c r="D196" i="2"/>
  <c r="D232" i="2"/>
  <c r="D268" i="2"/>
  <c r="D328" i="2"/>
  <c r="C17" i="2"/>
  <c r="C29" i="2"/>
  <c r="C41" i="2"/>
  <c r="C53" i="2"/>
  <c r="C65" i="2"/>
  <c r="C77" i="2"/>
  <c r="C89" i="2"/>
  <c r="C101" i="2"/>
  <c r="C113" i="2"/>
  <c r="C125" i="2"/>
  <c r="C137" i="2"/>
  <c r="C149" i="2"/>
  <c r="C161" i="2"/>
  <c r="C173" i="2"/>
  <c r="C185" i="2"/>
  <c r="C197" i="2"/>
  <c r="C209" i="2"/>
  <c r="C221" i="2"/>
  <c r="C233" i="2"/>
  <c r="C245" i="2"/>
  <c r="C257" i="2"/>
  <c r="C269" i="2"/>
  <c r="C281" i="2"/>
  <c r="C293" i="2"/>
  <c r="C305" i="2"/>
  <c r="C317" i="2"/>
  <c r="C329" i="2"/>
  <c r="C341" i="2"/>
  <c r="C353" i="2"/>
  <c r="D17" i="2"/>
  <c r="D29" i="2"/>
  <c r="D41" i="2"/>
  <c r="D53" i="2"/>
  <c r="D65" i="2"/>
  <c r="D77" i="2"/>
  <c r="D89" i="2"/>
  <c r="D101" i="2"/>
  <c r="D113" i="2"/>
  <c r="D125" i="2"/>
  <c r="D137" i="2"/>
  <c r="D149" i="2"/>
  <c r="D161" i="2"/>
  <c r="D173" i="2"/>
  <c r="D185" i="2"/>
  <c r="D197" i="2"/>
  <c r="D209" i="2"/>
  <c r="D221" i="2"/>
  <c r="D233" i="2"/>
  <c r="D245" i="2"/>
  <c r="D257" i="2"/>
  <c r="D269" i="2"/>
  <c r="D281" i="2"/>
  <c r="D293" i="2"/>
  <c r="D305" i="2"/>
  <c r="D317" i="2"/>
  <c r="D329" i="2"/>
  <c r="D341" i="2"/>
  <c r="D353" i="2"/>
  <c r="D52" i="2"/>
  <c r="D88" i="2"/>
  <c r="D124" i="2"/>
  <c r="D148" i="2"/>
  <c r="D184" i="2"/>
  <c r="D208" i="2"/>
  <c r="D244" i="2"/>
  <c r="D316" i="2"/>
  <c r="C6" i="2"/>
  <c r="C18" i="2"/>
  <c r="C30" i="2"/>
  <c r="C42" i="2"/>
  <c r="C54" i="2"/>
  <c r="C66" i="2"/>
  <c r="C78" i="2"/>
  <c r="C90" i="2"/>
  <c r="C102" i="2"/>
  <c r="C114" i="2"/>
  <c r="C126" i="2"/>
  <c r="C138" i="2"/>
  <c r="C150" i="2"/>
  <c r="C162" i="2"/>
  <c r="C174" i="2"/>
  <c r="C186" i="2"/>
  <c r="C198" i="2"/>
  <c r="C210" i="2"/>
  <c r="C222" i="2"/>
  <c r="C234" i="2"/>
  <c r="C246" i="2"/>
  <c r="C258" i="2"/>
  <c r="C270" i="2"/>
  <c r="C282" i="2"/>
  <c r="C294" i="2"/>
  <c r="C306" i="2"/>
  <c r="C318" i="2"/>
  <c r="C330" i="2"/>
  <c r="C342" i="2"/>
  <c r="C354" i="2"/>
  <c r="D90" i="2"/>
  <c r="D138" i="2"/>
  <c r="D186" i="2"/>
  <c r="D198" i="2"/>
  <c r="D210" i="2"/>
  <c r="D258" i="2"/>
  <c r="D270" i="2"/>
  <c r="D282" i="2"/>
  <c r="D294" i="2"/>
  <c r="D306" i="2"/>
  <c r="D318" i="2"/>
  <c r="D330" i="2"/>
  <c r="D342" i="2"/>
  <c r="D354" i="2"/>
  <c r="D54" i="2"/>
  <c r="D102" i="2"/>
  <c r="D150" i="2"/>
  <c r="D246" i="2"/>
  <c r="C7" i="2"/>
  <c r="C31" i="2"/>
  <c r="C43" i="2"/>
  <c r="C55" i="2"/>
  <c r="C67" i="2"/>
  <c r="C79" i="2"/>
  <c r="C91" i="2"/>
  <c r="C103" i="2"/>
  <c r="C115" i="2"/>
  <c r="C127" i="2"/>
  <c r="C139" i="2"/>
  <c r="C151" i="2"/>
  <c r="C163" i="2"/>
  <c r="C175" i="2"/>
  <c r="C187" i="2"/>
  <c r="C199" i="2"/>
  <c r="C211" i="2"/>
  <c r="C223" i="2"/>
  <c r="C235" i="2"/>
  <c r="C247" i="2"/>
  <c r="C259" i="2"/>
  <c r="C271" i="2"/>
  <c r="C283" i="2"/>
  <c r="C295" i="2"/>
  <c r="C307" i="2"/>
  <c r="C319" i="2"/>
  <c r="C331" i="2"/>
  <c r="C343" i="2"/>
  <c r="C355" i="2"/>
  <c r="D78" i="2"/>
  <c r="D126" i="2"/>
  <c r="D174" i="2"/>
  <c r="D222" i="2"/>
  <c r="C19" i="2"/>
  <c r="D7" i="2"/>
  <c r="D19" i="2"/>
  <c r="D31" i="2"/>
  <c r="D43" i="2"/>
  <c r="D55" i="2"/>
  <c r="D67" i="2"/>
  <c r="D79" i="2"/>
  <c r="D91" i="2"/>
  <c r="D103" i="2"/>
  <c r="D115" i="2"/>
  <c r="D127" i="2"/>
  <c r="D139" i="2"/>
  <c r="D151" i="2"/>
  <c r="D163" i="2"/>
  <c r="D175" i="2"/>
  <c r="D187" i="2"/>
  <c r="D199" i="2"/>
  <c r="D211" i="2"/>
  <c r="D223" i="2"/>
  <c r="D235" i="2"/>
  <c r="D247" i="2"/>
  <c r="D259" i="2"/>
  <c r="D271" i="2"/>
  <c r="D283" i="2"/>
  <c r="D295" i="2"/>
  <c r="D307" i="2"/>
  <c r="D319" i="2"/>
  <c r="D331" i="2"/>
  <c r="D343" i="2"/>
  <c r="D355" i="2"/>
  <c r="D66" i="2"/>
  <c r="D114" i="2"/>
  <c r="D162" i="2"/>
  <c r="D234" i="2"/>
  <c r="C8" i="2"/>
  <c r="C20" i="2"/>
  <c r="C32" i="2"/>
  <c r="C44" i="2"/>
  <c r="C56" i="2"/>
  <c r="C68" i="2"/>
  <c r="C80" i="2"/>
  <c r="C92" i="2"/>
  <c r="C104" i="2"/>
  <c r="C116" i="2"/>
  <c r="C128" i="2"/>
  <c r="C140" i="2"/>
  <c r="C152" i="2"/>
  <c r="C164" i="2"/>
  <c r="C176" i="2"/>
  <c r="C188" i="2"/>
  <c r="C200" i="2"/>
  <c r="C212" i="2"/>
  <c r="C224" i="2"/>
  <c r="C236" i="2"/>
  <c r="C248" i="2"/>
  <c r="C260" i="2"/>
  <c r="C272" i="2"/>
  <c r="C284" i="2"/>
  <c r="C296" i="2"/>
  <c r="C308" i="2"/>
  <c r="C320" i="2"/>
  <c r="C332" i="2"/>
  <c r="C344" i="2"/>
  <c r="C356" i="2"/>
  <c r="D140" i="2"/>
  <c r="D152" i="2"/>
  <c r="D164" i="2"/>
  <c r="D176" i="2"/>
  <c r="D188" i="2"/>
  <c r="D200" i="2"/>
  <c r="D212" i="2"/>
  <c r="D224" i="2"/>
  <c r="D236" i="2"/>
  <c r="D248" i="2"/>
  <c r="D260" i="2"/>
  <c r="D272" i="2"/>
  <c r="D284" i="2"/>
  <c r="D296" i="2"/>
  <c r="D308" i="2"/>
  <c r="D320" i="2"/>
  <c r="D332" i="2"/>
  <c r="D344" i="2"/>
  <c r="D356" i="2"/>
  <c r="C177" i="2"/>
  <c r="C189" i="2"/>
  <c r="C201" i="2"/>
  <c r="C213" i="2"/>
  <c r="C225" i="2"/>
  <c r="C237" i="2"/>
  <c r="C249" i="2"/>
  <c r="C261" i="2"/>
  <c r="C273" i="2"/>
  <c r="C285" i="2"/>
  <c r="C297" i="2"/>
  <c r="C309" i="2"/>
  <c r="C321" i="2"/>
  <c r="C333" i="2"/>
  <c r="C345" i="2"/>
  <c r="C357" i="2"/>
  <c r="D57" i="2"/>
  <c r="D141" i="2"/>
  <c r="D177" i="2"/>
  <c r="D213" i="2"/>
  <c r="D237" i="2"/>
  <c r="D273" i="2"/>
  <c r="D285" i="2"/>
  <c r="D297" i="2"/>
  <c r="D309" i="2"/>
  <c r="D333" i="2"/>
  <c r="D357" i="2"/>
  <c r="D69" i="2"/>
  <c r="D129" i="2"/>
  <c r="D165" i="2"/>
  <c r="D201" i="2"/>
  <c r="D249" i="2"/>
  <c r="D345" i="2"/>
  <c r="C10" i="2"/>
  <c r="C22" i="2"/>
  <c r="C34" i="2"/>
  <c r="C46" i="2"/>
  <c r="C58" i="2"/>
  <c r="C70" i="2"/>
  <c r="C82" i="2"/>
  <c r="C94" i="2"/>
  <c r="C106" i="2"/>
  <c r="C118" i="2"/>
  <c r="C130" i="2"/>
  <c r="C142" i="2"/>
  <c r="C154" i="2"/>
  <c r="C166" i="2"/>
  <c r="C178" i="2"/>
  <c r="C190" i="2"/>
  <c r="C202" i="2"/>
  <c r="C214" i="2"/>
  <c r="C226" i="2"/>
  <c r="C238" i="2"/>
  <c r="C250" i="2"/>
  <c r="C262" i="2"/>
  <c r="C274" i="2"/>
  <c r="C286" i="2"/>
  <c r="C298" i="2"/>
  <c r="C310" i="2"/>
  <c r="C322" i="2"/>
  <c r="C334" i="2"/>
  <c r="C346" i="2"/>
  <c r="D81" i="2"/>
  <c r="D117" i="2"/>
  <c r="D153" i="2"/>
  <c r="D189" i="2"/>
  <c r="D225" i="2"/>
  <c r="D261" i="2"/>
  <c r="D321" i="2"/>
  <c r="D10" i="2"/>
  <c r="D22" i="2"/>
  <c r="D34" i="2"/>
  <c r="D46" i="2"/>
  <c r="D58" i="2"/>
  <c r="D70" i="2"/>
  <c r="D82" i="2"/>
  <c r="D94" i="2"/>
  <c r="D106" i="2"/>
  <c r="D118" i="2"/>
  <c r="D130" i="2"/>
  <c r="D142" i="2"/>
  <c r="D154" i="2"/>
  <c r="D166" i="2"/>
  <c r="D178" i="2"/>
  <c r="D190" i="2"/>
  <c r="D202" i="2"/>
  <c r="D214" i="2"/>
  <c r="D226" i="2"/>
  <c r="D238" i="2"/>
  <c r="D250" i="2"/>
  <c r="D262" i="2"/>
  <c r="D274" i="2"/>
  <c r="D286" i="2"/>
  <c r="D298" i="2"/>
  <c r="D310" i="2"/>
  <c r="D322" i="2"/>
  <c r="D334" i="2"/>
  <c r="D346" i="2"/>
  <c r="D33" i="2"/>
  <c r="C11" i="2"/>
  <c r="C35" i="2"/>
  <c r="C59" i="2"/>
  <c r="C83" i="2"/>
  <c r="C107" i="2"/>
  <c r="C131" i="2"/>
  <c r="C143" i="2"/>
  <c r="C167" i="2"/>
  <c r="C179" i="2"/>
  <c r="C191" i="2"/>
  <c r="C203" i="2"/>
  <c r="C215" i="2"/>
  <c r="C227" i="2"/>
  <c r="C239" i="2"/>
  <c r="C251" i="2"/>
  <c r="C263" i="2"/>
  <c r="C275" i="2"/>
  <c r="C287" i="2"/>
  <c r="C299" i="2"/>
  <c r="C311" i="2"/>
  <c r="C323" i="2"/>
  <c r="C335" i="2"/>
  <c r="C347" i="2"/>
  <c r="D105" i="2"/>
  <c r="C23" i="2"/>
  <c r="C47" i="2"/>
  <c r="C71" i="2"/>
  <c r="C95" i="2"/>
  <c r="C119" i="2"/>
  <c r="C155" i="2"/>
  <c r="D11" i="2"/>
  <c r="D23" i="2"/>
  <c r="D35" i="2"/>
  <c r="D47" i="2"/>
  <c r="D59" i="2"/>
  <c r="D71" i="2"/>
  <c r="D83" i="2"/>
  <c r="D95" i="2"/>
  <c r="D107" i="2"/>
  <c r="D119" i="2"/>
  <c r="D131" i="2"/>
  <c r="D143" i="2"/>
  <c r="D155" i="2"/>
  <c r="D167" i="2"/>
  <c r="D179" i="2"/>
  <c r="D191" i="2"/>
  <c r="D203" i="2"/>
  <c r="D215" i="2"/>
  <c r="D227" i="2"/>
  <c r="D239" i="2"/>
  <c r="D251" i="2"/>
  <c r="D263" i="2"/>
  <c r="D275" i="2"/>
  <c r="D287" i="2"/>
  <c r="D299" i="2"/>
  <c r="D311" i="2"/>
  <c r="D323" i="2"/>
  <c r="D335" i="2"/>
  <c r="D347" i="2"/>
  <c r="D93" i="2"/>
  <c r="C24" i="2"/>
  <c r="C48" i="2"/>
  <c r="C72" i="2"/>
  <c r="C96" i="2"/>
  <c r="C120" i="2"/>
  <c r="C144" i="2"/>
  <c r="C156" i="2"/>
  <c r="C168" i="2"/>
  <c r="C180" i="2"/>
  <c r="C192" i="2"/>
  <c r="C204" i="2"/>
  <c r="C216" i="2"/>
  <c r="C228" i="2"/>
  <c r="C240" i="2"/>
  <c r="C252" i="2"/>
  <c r="C264" i="2"/>
  <c r="C276" i="2"/>
  <c r="C288" i="2"/>
  <c r="C300" i="2"/>
  <c r="C312" i="2"/>
  <c r="C324" i="2"/>
  <c r="C336" i="2"/>
  <c r="C348" i="2"/>
  <c r="D45" i="2"/>
  <c r="C12" i="2"/>
  <c r="C36" i="2"/>
  <c r="C60" i="2"/>
  <c r="C84" i="2"/>
  <c r="C108" i="2"/>
  <c r="C132" i="2"/>
  <c r="D12" i="2"/>
  <c r="D24" i="2"/>
  <c r="D36" i="2"/>
  <c r="D48" i="2"/>
  <c r="D60" i="2"/>
  <c r="D72" i="2"/>
  <c r="D84" i="2"/>
  <c r="D96" i="2"/>
  <c r="D108" i="2"/>
  <c r="D120" i="2"/>
  <c r="D132" i="2"/>
  <c r="D144" i="2"/>
  <c r="D156" i="2"/>
  <c r="D168" i="2"/>
  <c r="D180" i="2"/>
  <c r="D192" i="2"/>
  <c r="D204" i="2"/>
  <c r="D216" i="2"/>
  <c r="D228" i="2"/>
  <c r="D240" i="2"/>
  <c r="D252" i="2"/>
  <c r="D264" i="2"/>
  <c r="D276" i="2"/>
  <c r="D288" i="2"/>
  <c r="D300" i="2"/>
  <c r="D312" i="2"/>
  <c r="D324" i="2"/>
  <c r="D336" i="2"/>
</calcChain>
</file>

<file path=xl/sharedStrings.xml><?xml version="1.0" encoding="utf-8"?>
<sst xmlns="http://schemas.openxmlformats.org/spreadsheetml/2006/main" count="87128" uniqueCount="26267">
  <si>
    <t>CITY</t>
  </si>
  <si>
    <t>BOSTON</t>
  </si>
  <si>
    <t>WORCESTER</t>
  </si>
  <si>
    <t>SPRINGFIELD</t>
  </si>
  <si>
    <t>NEWTON</t>
  </si>
  <si>
    <t>PLYMOUTH</t>
  </si>
  <si>
    <t>BARNSTABLE</t>
  </si>
  <si>
    <t>CAMBRIDGE</t>
  </si>
  <si>
    <t>LOWELL</t>
  </si>
  <si>
    <t>QUINCY</t>
  </si>
  <si>
    <t>BROCKTON</t>
  </si>
  <si>
    <t>NEW BEDFORD</t>
  </si>
  <si>
    <t>FALMOUTH</t>
  </si>
  <si>
    <t>LYNN</t>
  </si>
  <si>
    <t>FALL RIVER</t>
  </si>
  <si>
    <t>HAVERHILL</t>
  </si>
  <si>
    <t>FRAMINGHAM</t>
  </si>
  <si>
    <t>TAUNTON</t>
  </si>
  <si>
    <t>WEYMOUTH</t>
  </si>
  <si>
    <t>SOMERVILLE</t>
  </si>
  <si>
    <t>CHICOPEE</t>
  </si>
  <si>
    <t>MEDFORD</t>
  </si>
  <si>
    <t>PITTSFIELD</t>
  </si>
  <si>
    <t>YARMOUTH</t>
  </si>
  <si>
    <t>BROOKLINE</t>
  </si>
  <si>
    <t>DENNIS</t>
  </si>
  <si>
    <t>METHUEN</t>
  </si>
  <si>
    <t>PEABODY</t>
  </si>
  <si>
    <t>WALTHAM</t>
  </si>
  <si>
    <t>BILLERICA</t>
  </si>
  <si>
    <t>ATTLEBORO</t>
  </si>
  <si>
    <t>ARLINGTON</t>
  </si>
  <si>
    <t>REVERE</t>
  </si>
  <si>
    <t>GLOUCESTER</t>
  </si>
  <si>
    <t>WAREHAM</t>
  </si>
  <si>
    <t>DARTMOUTH</t>
  </si>
  <si>
    <t>LEOMINSTER</t>
  </si>
  <si>
    <t>NATICK</t>
  </si>
  <si>
    <t>CHELMSFORD</t>
  </si>
  <si>
    <t>NANTUCKET</t>
  </si>
  <si>
    <t>WESTFIELD</t>
  </si>
  <si>
    <t>SALEM</t>
  </si>
  <si>
    <t>LAWRENCE</t>
  </si>
  <si>
    <t>WOBURN</t>
  </si>
  <si>
    <t>MALDEN</t>
  </si>
  <si>
    <t>BRAINTREE</t>
  </si>
  <si>
    <t>ANDOVER</t>
  </si>
  <si>
    <t>FITCHBURG</t>
  </si>
  <si>
    <t>SHREWSBURY</t>
  </si>
  <si>
    <t>BEVERLY</t>
  </si>
  <si>
    <t>LEXINGTON</t>
  </si>
  <si>
    <t>MARLBOROUGH</t>
  </si>
  <si>
    <t>MARSHFIELD</t>
  </si>
  <si>
    <t>MASHPEE</t>
  </si>
  <si>
    <t>HARWICH</t>
  </si>
  <si>
    <t>DRACUT</t>
  </si>
  <si>
    <t>TEWKSBURY</t>
  </si>
  <si>
    <t>BOURNE</t>
  </si>
  <si>
    <t>FRANKLIN</t>
  </si>
  <si>
    <t>AGAWAM</t>
  </si>
  <si>
    <t>NORTHAMPTON</t>
  </si>
  <si>
    <t>SANDWICH</t>
  </si>
  <si>
    <t>STOUGHTON</t>
  </si>
  <si>
    <t>NORTH ATTLEBOROUGH</t>
  </si>
  <si>
    <t>NEEDHAM</t>
  </si>
  <si>
    <t>NORTH ANDOVER</t>
  </si>
  <si>
    <t>WATERTOWN</t>
  </si>
  <si>
    <t>MILFORD</t>
  </si>
  <si>
    <t>HOLYOKE</t>
  </si>
  <si>
    <t>SAUGUS</t>
  </si>
  <si>
    <t>RANDOLPH</t>
  </si>
  <si>
    <t>WEST SPRINGFIELD</t>
  </si>
  <si>
    <t>WAKEFIELD</t>
  </si>
  <si>
    <t>MIDDLEBOROUGH</t>
  </si>
  <si>
    <t>DANVERS</t>
  </si>
  <si>
    <t>WALPOLE</t>
  </si>
  <si>
    <t>WESTFORD</t>
  </si>
  <si>
    <t>MELROSE</t>
  </si>
  <si>
    <t>EVERETT</t>
  </si>
  <si>
    <t>READING</t>
  </si>
  <si>
    <t>DEDHAM</t>
  </si>
  <si>
    <t>WILMINGTON</t>
  </si>
  <si>
    <t>SCITUATE</t>
  </si>
  <si>
    <t>ACTON</t>
  </si>
  <si>
    <t>NORWOOD</t>
  </si>
  <si>
    <t>EASTON</t>
  </si>
  <si>
    <t>NEWBURYPORT</t>
  </si>
  <si>
    <t>WESTPORT</t>
  </si>
  <si>
    <t>BREWSTER</t>
  </si>
  <si>
    <t>LUDLOW</t>
  </si>
  <si>
    <t>BRIDGEWATER</t>
  </si>
  <si>
    <t>WELLESLEY</t>
  </si>
  <si>
    <t>CANTON</t>
  </si>
  <si>
    <t>MILTON</t>
  </si>
  <si>
    <t>HINGHAM</t>
  </si>
  <si>
    <t>MARBLEHEAD</t>
  </si>
  <si>
    <t>HOLDEN</t>
  </si>
  <si>
    <t>BELMONT</t>
  </si>
  <si>
    <t>BURLINGTON</t>
  </si>
  <si>
    <t>CHATHAM</t>
  </si>
  <si>
    <t>WINCHESTER</t>
  </si>
  <si>
    <t>MANSFIELD</t>
  </si>
  <si>
    <t>STONEHAM</t>
  </si>
  <si>
    <t>FAIRHAVEN</t>
  </si>
  <si>
    <t>SWANSEA</t>
  </si>
  <si>
    <t>SOUTH HADLEY</t>
  </si>
  <si>
    <t>NORTON</t>
  </si>
  <si>
    <t>GRAFTON</t>
  </si>
  <si>
    <t>AMHERST</t>
  </si>
  <si>
    <t>HUDSON</t>
  </si>
  <si>
    <t>SOMERSET</t>
  </si>
  <si>
    <t>HOPKINTON</t>
  </si>
  <si>
    <t>PEMBROKE</t>
  </si>
  <si>
    <t>CONCORD</t>
  </si>
  <si>
    <t>GARDNER</t>
  </si>
  <si>
    <t>SUDBURY</t>
  </si>
  <si>
    <t>AUBURN</t>
  </si>
  <si>
    <t>EAST LONGMEADOW</t>
  </si>
  <si>
    <t>GREENFIELD</t>
  </si>
  <si>
    <t>AMESBURY</t>
  </si>
  <si>
    <t>CHELSEA</t>
  </si>
  <si>
    <t>ASHLAND</t>
  </si>
  <si>
    <t>SHARON</t>
  </si>
  <si>
    <t>BELLINGHAM</t>
  </si>
  <si>
    <t>BELCHERTOWN</t>
  </si>
  <si>
    <t>EASTHAM</t>
  </si>
  <si>
    <t>WESTBOROUGH</t>
  </si>
  <si>
    <t>DUXBURY</t>
  </si>
  <si>
    <t>WEBSTER</t>
  </si>
  <si>
    <t>EDGARTOWN</t>
  </si>
  <si>
    <t>FOXBOROUGH</t>
  </si>
  <si>
    <t>SEEKONK</t>
  </si>
  <si>
    <t>NORTH READING</t>
  </si>
  <si>
    <t>CHARLTON</t>
  </si>
  <si>
    <t>ORLEANS</t>
  </si>
  <si>
    <t>EASTHAMPTON</t>
  </si>
  <si>
    <t>UXBRIDGE</t>
  </si>
  <si>
    <t>HOLLISTON</t>
  </si>
  <si>
    <t>IPSWICH</t>
  </si>
  <si>
    <t>ROCKLAND</t>
  </si>
  <si>
    <t>WILBRAHAM</t>
  </si>
  <si>
    <t>NORTHBRIDGE</t>
  </si>
  <si>
    <t>REHOBOTH</t>
  </si>
  <si>
    <t>OXFORD</t>
  </si>
  <si>
    <t>NORTHBOROUGH</t>
  </si>
  <si>
    <t>ABINGTON</t>
  </si>
  <si>
    <t>WINTHROP</t>
  </si>
  <si>
    <t>LONGMEADOW</t>
  </si>
  <si>
    <t>SOUTHBRIDGE</t>
  </si>
  <si>
    <t>PALMER</t>
  </si>
  <si>
    <t>MILLBURY</t>
  </si>
  <si>
    <t>EAST BRIDGEWATER</t>
  </si>
  <si>
    <t>WAYLAND</t>
  </si>
  <si>
    <t>KINGSTON</t>
  </si>
  <si>
    <t>HULL</t>
  </si>
  <si>
    <t>ATHOL</t>
  </si>
  <si>
    <t>SWAMPSCOTT</t>
  </si>
  <si>
    <t>HANOVER</t>
  </si>
  <si>
    <t>RAYNHAM</t>
  </si>
  <si>
    <t>SALISBURY</t>
  </si>
  <si>
    <t>NORTH ADAMS</t>
  </si>
  <si>
    <t>LAKEVILLE</t>
  </si>
  <si>
    <t>WHITMAN</t>
  </si>
  <si>
    <t>WESTWOOD</t>
  </si>
  <si>
    <t>WELLFLEET</t>
  </si>
  <si>
    <t>TYNGSBOROUGH</t>
  </si>
  <si>
    <t>SPENCER</t>
  </si>
  <si>
    <t>LUNENBURG</t>
  </si>
  <si>
    <t>OAK BLUFFS</t>
  </si>
  <si>
    <t>DUDLEY</t>
  </si>
  <si>
    <t>LEICESTER</t>
  </si>
  <si>
    <t>MEDWAY</t>
  </si>
  <si>
    <t>BEDFORD</t>
  </si>
  <si>
    <t>GROTON</t>
  </si>
  <si>
    <t>CLINTON</t>
  </si>
  <si>
    <t>HOLBROOK</t>
  </si>
  <si>
    <t>WINCHENDON</t>
  </si>
  <si>
    <t>PROVINCETOWN</t>
  </si>
  <si>
    <t>WRENTHAM</t>
  </si>
  <si>
    <t>SUTTON</t>
  </si>
  <si>
    <t>MEDFIELD</t>
  </si>
  <si>
    <t>NORWELL</t>
  </si>
  <si>
    <t>STURBRIDGE</t>
  </si>
  <si>
    <t>PEPPERELL</t>
  </si>
  <si>
    <t>CARVER</t>
  </si>
  <si>
    <t>ACUSHNET</t>
  </si>
  <si>
    <t>ROCKPORT</t>
  </si>
  <si>
    <t>MATTAPOISETT</t>
  </si>
  <si>
    <t>LYNNFIELD</t>
  </si>
  <si>
    <t>WARE</t>
  </si>
  <si>
    <t>LITTLETON</t>
  </si>
  <si>
    <t>RUTLAND</t>
  </si>
  <si>
    <t>DOUGLAS</t>
  </si>
  <si>
    <t>SOUTHWICK</t>
  </si>
  <si>
    <t>MONTAGUE</t>
  </si>
  <si>
    <t>HANSON</t>
  </si>
  <si>
    <t>NORFOLK</t>
  </si>
  <si>
    <t>WESTON</t>
  </si>
  <si>
    <t>TEMPLETON</t>
  </si>
  <si>
    <t>FREETOWN</t>
  </si>
  <si>
    <t>GREAT BARRINGTON</t>
  </si>
  <si>
    <t>WESTMINSTER</t>
  </si>
  <si>
    <t>BECKET</t>
  </si>
  <si>
    <t>MONSON</t>
  </si>
  <si>
    <t>SOUTHBOROUGH</t>
  </si>
  <si>
    <t>TOWNSEND</t>
  </si>
  <si>
    <t>MAYNARD</t>
  </si>
  <si>
    <t>MIDDLETON</t>
  </si>
  <si>
    <t>ASHBURNHAM</t>
  </si>
  <si>
    <t>TRURO</t>
  </si>
  <si>
    <t>STERLING</t>
  </si>
  <si>
    <t>MILLIS</t>
  </si>
  <si>
    <t>BLACKSTONE</t>
  </si>
  <si>
    <t>DIGHTON</t>
  </si>
  <si>
    <t>ADAMS</t>
  </si>
  <si>
    <t>ORANGE</t>
  </si>
  <si>
    <t>NEWBURY</t>
  </si>
  <si>
    <t>MARION</t>
  </si>
  <si>
    <t>TISBURY</t>
  </si>
  <si>
    <t>COHASSET</t>
  </si>
  <si>
    <t>UPTON</t>
  </si>
  <si>
    <t>AYER</t>
  </si>
  <si>
    <t>HALIFAX</t>
  </si>
  <si>
    <t>GRANBY</t>
  </si>
  <si>
    <t>GEORGETOWN</t>
  </si>
  <si>
    <t>PLAINVILLE</t>
  </si>
  <si>
    <t>DEERFIELD</t>
  </si>
  <si>
    <t>WEST BRIDGEWATER</t>
  </si>
  <si>
    <t>WEST BOYLSTON</t>
  </si>
  <si>
    <t>LANCASTER</t>
  </si>
  <si>
    <t>BOXFORD</t>
  </si>
  <si>
    <t>HADLEY</t>
  </si>
  <si>
    <t>BARRE</t>
  </si>
  <si>
    <t>STOW</t>
  </si>
  <si>
    <t>LEE</t>
  </si>
  <si>
    <t>SOUTHAMPTON</t>
  </si>
  <si>
    <t>OTIS</t>
  </si>
  <si>
    <t>HAMILTON</t>
  </si>
  <si>
    <t>WILLIAMSTOWN</t>
  </si>
  <si>
    <t>ROWLEY</t>
  </si>
  <si>
    <t>LENOX</t>
  </si>
  <si>
    <t>ROCHESTER</t>
  </si>
  <si>
    <t>BERKLEY</t>
  </si>
  <si>
    <t>MENDON</t>
  </si>
  <si>
    <t>SHEFFIELD</t>
  </si>
  <si>
    <t>DALTON</t>
  </si>
  <si>
    <t>SHIRLEY</t>
  </si>
  <si>
    <t>WEST TISBURY</t>
  </si>
  <si>
    <t>HARVARD</t>
  </si>
  <si>
    <t>LINCOLN</t>
  </si>
  <si>
    <t>GROVELAND</t>
  </si>
  <si>
    <t>BOXBOROUGH</t>
  </si>
  <si>
    <t>HUBBARDSTON</t>
  </si>
  <si>
    <t>DOVER</t>
  </si>
  <si>
    <t>MANCHESTER</t>
  </si>
  <si>
    <t>MERRIMAC</t>
  </si>
  <si>
    <t>WARREN</t>
  </si>
  <si>
    <t>TOPSFIELD</t>
  </si>
  <si>
    <t>WEST BROOKFIELD</t>
  </si>
  <si>
    <t>HOPEDALE</t>
  </si>
  <si>
    <t>BOLTON</t>
  </si>
  <si>
    <t>CHILMARK</t>
  </si>
  <si>
    <t>HAMPDEN</t>
  </si>
  <si>
    <t>NORTH BROOKFIELD</t>
  </si>
  <si>
    <t>HOLLAND</t>
  </si>
  <si>
    <t>BOYLSTON</t>
  </si>
  <si>
    <t>BRIMFIELD</t>
  </si>
  <si>
    <t>NORTHFIELD</t>
  </si>
  <si>
    <t>ESSEX</t>
  </si>
  <si>
    <t>CARLISLE</t>
  </si>
  <si>
    <t>HATFIELD</t>
  </si>
  <si>
    <t>WEST NEWBURY</t>
  </si>
  <si>
    <t>LANESBOROUGH</t>
  </si>
  <si>
    <t>SHERBORN</t>
  </si>
  <si>
    <t>AVON</t>
  </si>
  <si>
    <t>PAXTON</t>
  </si>
  <si>
    <t>STOCKBRIDGE</t>
  </si>
  <si>
    <t>PRINCETON</t>
  </si>
  <si>
    <t>NEW MARLBOROUGH</t>
  </si>
  <si>
    <t>ASHBY</t>
  </si>
  <si>
    <t>BERLIN</t>
  </si>
  <si>
    <t>CHESHIRE</t>
  </si>
  <si>
    <t>HARDWICK</t>
  </si>
  <si>
    <t>BROOKFIELD</t>
  </si>
  <si>
    <t>WENHAM</t>
  </si>
  <si>
    <t>SUNDERLAND</t>
  </si>
  <si>
    <t>HINSDALE</t>
  </si>
  <si>
    <t>DUNSTABLE</t>
  </si>
  <si>
    <t>COLRAIN</t>
  </si>
  <si>
    <t>NAHANT</t>
  </si>
  <si>
    <t>HUNTINGTON</t>
  </si>
  <si>
    <t>PLYMPTON</t>
  </si>
  <si>
    <t>PHILLIPSTON</t>
  </si>
  <si>
    <t>WILLIAMSBURG</t>
  </si>
  <si>
    <t>CONWAY</t>
  </si>
  <si>
    <t>BERNARDSTON</t>
  </si>
  <si>
    <t>EAST BROOKFIELD</t>
  </si>
  <si>
    <t>SHUTESBURY</t>
  </si>
  <si>
    <t>MILLVILLE</t>
  </si>
  <si>
    <t>ASHFIELD</t>
  </si>
  <si>
    <t>MONTEREY</t>
  </si>
  <si>
    <t>ROYALSTON</t>
  </si>
  <si>
    <t>SANDISFIELD</t>
  </si>
  <si>
    <t>RICHMOND</t>
  </si>
  <si>
    <t>EGREMONT</t>
  </si>
  <si>
    <t>WESTHAMPTON</t>
  </si>
  <si>
    <t>LEVERETT</t>
  </si>
  <si>
    <t>WALES</t>
  </si>
  <si>
    <t>WHATELY</t>
  </si>
  <si>
    <t>HEATH</t>
  </si>
  <si>
    <t>CHESTER</t>
  </si>
  <si>
    <t>WEST STOCKBRIDGE</t>
  </si>
  <si>
    <t>BLANDFORD</t>
  </si>
  <si>
    <t>SHELBURNE</t>
  </si>
  <si>
    <t>BUCKLAND</t>
  </si>
  <si>
    <t>TOLLAND</t>
  </si>
  <si>
    <t>PETERSHAM</t>
  </si>
  <si>
    <t>GOSHEN</t>
  </si>
  <si>
    <t>OAKHAM</t>
  </si>
  <si>
    <t>HANCOCK</t>
  </si>
  <si>
    <t>GRANVILLE</t>
  </si>
  <si>
    <t>AQUINNAH</t>
  </si>
  <si>
    <t>CHESTERFIELD</t>
  </si>
  <si>
    <t>CHARLEMONT</t>
  </si>
  <si>
    <t>ERVING</t>
  </si>
  <si>
    <t>GILL</t>
  </si>
  <si>
    <t>WINDSOR</t>
  </si>
  <si>
    <t>WORTHINGTON</t>
  </si>
  <si>
    <t>CLARKSBURG</t>
  </si>
  <si>
    <t>CUMMINGTON</t>
  </si>
  <si>
    <t>RUSSELL</t>
  </si>
  <si>
    <t>NEW SALEM</t>
  </si>
  <si>
    <t>WENDELL</t>
  </si>
  <si>
    <t>PERU</t>
  </si>
  <si>
    <t>WARWICK</t>
  </si>
  <si>
    <t>PELHAM</t>
  </si>
  <si>
    <t>NEW BRAINTREE</t>
  </si>
  <si>
    <t>PLAINFIELD</t>
  </si>
  <si>
    <t>FLORIDA</t>
  </si>
  <si>
    <t>LEYDEN</t>
  </si>
  <si>
    <t>ROWE</t>
  </si>
  <si>
    <t>WASHINGTON</t>
  </si>
  <si>
    <t>MIDDLEFIELD</t>
  </si>
  <si>
    <t>SAVOY</t>
  </si>
  <si>
    <t>TYRINGHAM</t>
  </si>
  <si>
    <t>ALFORD</t>
  </si>
  <si>
    <t>MONTGOMERY</t>
  </si>
  <si>
    <t>HAWLEY</t>
  </si>
  <si>
    <t>MOUNT WASHINGTON</t>
  </si>
  <si>
    <t>GOSNOLD</t>
  </si>
  <si>
    <t>MONROE</t>
  </si>
  <si>
    <t>NEW ASHFORD</t>
  </si>
  <si>
    <t>Parcel Count</t>
  </si>
  <si>
    <t>Cumulative % of all Parcels</t>
  </si>
  <si>
    <t>Total parcel count</t>
  </si>
  <si>
    <t>% of all Parcels</t>
  </si>
  <si>
    <t>2018</t>
  </si>
  <si>
    <t>2019</t>
  </si>
  <si>
    <t>2020</t>
  </si>
  <si>
    <t>2021</t>
  </si>
  <si>
    <t>2022</t>
  </si>
  <si>
    <t>2023</t>
  </si>
  <si>
    <t>2024</t>
  </si>
  <si>
    <t>Total Parcels</t>
  </si>
  <si>
    <t>Total Parcels %</t>
  </si>
  <si>
    <t>Total Count</t>
  </si>
  <si>
    <t>Total Count %</t>
  </si>
  <si>
    <t>TOTALS</t>
  </si>
  <si>
    <t>(see main post for processing details)</t>
  </si>
  <si>
    <t>USE_CODE_3</t>
  </si>
  <si>
    <t>010</t>
  </si>
  <si>
    <t>011</t>
  </si>
  <si>
    <t>012</t>
  </si>
  <si>
    <t>013</t>
  </si>
  <si>
    <t>014</t>
  </si>
  <si>
    <t>016</t>
  </si>
  <si>
    <t>017</t>
  </si>
  <si>
    <t>018</t>
  </si>
  <si>
    <t>019</t>
  </si>
  <si>
    <t>021</t>
  </si>
  <si>
    <t>031</t>
  </si>
  <si>
    <t>041</t>
  </si>
  <si>
    <t>061</t>
  </si>
  <si>
    <t>071</t>
  </si>
  <si>
    <t>081</t>
  </si>
  <si>
    <t>091</t>
  </si>
  <si>
    <t>100</t>
  </si>
  <si>
    <t>101</t>
  </si>
  <si>
    <t>102</t>
  </si>
  <si>
    <t>103</t>
  </si>
  <si>
    <t>104</t>
  </si>
  <si>
    <t>105</t>
  </si>
  <si>
    <t>106</t>
  </si>
  <si>
    <t>107</t>
  </si>
  <si>
    <t>108</t>
  </si>
  <si>
    <t>109</t>
  </si>
  <si>
    <t>110</t>
  </si>
  <si>
    <t>111</t>
  </si>
  <si>
    <t>112</t>
  </si>
  <si>
    <t>113</t>
  </si>
  <si>
    <t>116</t>
  </si>
  <si>
    <t>117</t>
  </si>
  <si>
    <t>118</t>
  </si>
  <si>
    <t>119</t>
  </si>
  <si>
    <t>120</t>
  </si>
  <si>
    <t>121</t>
  </si>
  <si>
    <t>122</t>
  </si>
  <si>
    <t>123</t>
  </si>
  <si>
    <t>124</t>
  </si>
  <si>
    <t>125</t>
  </si>
  <si>
    <t>126</t>
  </si>
  <si>
    <t>127</t>
  </si>
  <si>
    <t>129</t>
  </si>
  <si>
    <t>130</t>
  </si>
  <si>
    <t>131</t>
  </si>
  <si>
    <t>132</t>
  </si>
  <si>
    <t>133</t>
  </si>
  <si>
    <t>134</t>
  </si>
  <si>
    <t>135</t>
  </si>
  <si>
    <t>136</t>
  </si>
  <si>
    <t>137</t>
  </si>
  <si>
    <t>140</t>
  </si>
  <si>
    <t>142</t>
  </si>
  <si>
    <t>150</t>
  </si>
  <si>
    <t>160</t>
  </si>
  <si>
    <t>170</t>
  </si>
  <si>
    <t>171</t>
  </si>
  <si>
    <t>172</t>
  </si>
  <si>
    <t>173</t>
  </si>
  <si>
    <t>176</t>
  </si>
  <si>
    <t>187</t>
  </si>
  <si>
    <t>199</t>
  </si>
  <si>
    <t>304</t>
  </si>
  <si>
    <t>306</t>
  </si>
  <si>
    <t>908</t>
  </si>
  <si>
    <t>959</t>
  </si>
  <si>
    <t>970</t>
  </si>
  <si>
    <t>973</t>
  </si>
  <si>
    <t>Old Public Housing Code</t>
  </si>
  <si>
    <t xml:space="preserve">Charitable Housing </t>
  </si>
  <si>
    <t>Housing Authority</t>
  </si>
  <si>
    <t>Mixed use, primarily residential</t>
  </si>
  <si>
    <t>Mixed use, secondarily residential</t>
  </si>
  <si>
    <t>Single Family</t>
  </si>
  <si>
    <t>Condominium</t>
  </si>
  <si>
    <t>Two-Family</t>
  </si>
  <si>
    <t>Three-Family</t>
  </si>
  <si>
    <t>Multiple houses on same parcel</t>
  </si>
  <si>
    <t>Four to Eight Unit Apartments</t>
  </si>
  <si>
    <t>More than Eight Unit Apartments</t>
  </si>
  <si>
    <t>Used in four communities -- apartments over 100 units or assisted living</t>
  </si>
  <si>
    <t>Used in ten communities for affordable housing</t>
  </si>
  <si>
    <t>Boston only -- Imputed Residential</t>
  </si>
  <si>
    <t xml:space="preserve">Mostly Boston -- "imputed residential"; one small "Inn - Res"  in Amherst </t>
  </si>
  <si>
    <t>Rooming and Boarding Houses</t>
  </si>
  <si>
    <t>Fraternity and Sorority Houses</t>
  </si>
  <si>
    <t>Resident Halls or Dormitories</t>
  </si>
  <si>
    <t>Rectories, Convents, Monasteries</t>
  </si>
  <si>
    <t>Other congregate housing, non-transient</t>
  </si>
  <si>
    <t>Boston -- "imputed residential"; Newton Assisted Living</t>
  </si>
  <si>
    <t>Boston only -- "imputed residential"</t>
  </si>
  <si>
    <t>Nursing Homes</t>
  </si>
  <si>
    <t>Care and Treatment Facilities</t>
  </si>
  <si>
    <t>Y</t>
  </si>
  <si>
    <t>UNITS</t>
  </si>
  <si>
    <t>Total</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</si>
  <si>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</si>
  <si>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</si>
  <si>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</si>
  <si>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</si>
  <si>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</si>
  <si>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</si>
  <si>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</si>
  <si>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</si>
  <si>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</si>
  <si>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</si>
  <si>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</si>
  <si>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</si>
  <si>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</si>
  <si>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</si>
  <si>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</si>
  <si>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</si>
  <si>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</si>
  <si>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</si>
  <si>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</si>
  <si>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</si>
  <si>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</si>
  <si>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</si>
  <si>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</si>
  <si>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RESIDUAL OUTPUT</t>
  </si>
  <si>
    <t>Observation</t>
  </si>
  <si>
    <t>Residuals</t>
  </si>
  <si>
    <t>Count</t>
  </si>
  <si>
    <t>114</t>
  </si>
  <si>
    <t>Residential</t>
  </si>
  <si>
    <t>P2_RESIDENTIAL</t>
  </si>
  <si>
    <t>N</t>
  </si>
  <si>
    <t>000</t>
  </si>
  <si>
    <t>023</t>
  </si>
  <si>
    <t>030</t>
  </si>
  <si>
    <t>032</t>
  </si>
  <si>
    <t>033</t>
  </si>
  <si>
    <t>034</t>
  </si>
  <si>
    <t>035</t>
  </si>
  <si>
    <t>036</t>
  </si>
  <si>
    <t>037</t>
  </si>
  <si>
    <t>038</t>
  </si>
  <si>
    <t>039</t>
  </si>
  <si>
    <t>040</t>
  </si>
  <si>
    <t>043</t>
  </si>
  <si>
    <t>044</t>
  </si>
  <si>
    <t>045</t>
  </si>
  <si>
    <t>046</t>
  </si>
  <si>
    <t>047</t>
  </si>
  <si>
    <t>048</t>
  </si>
  <si>
    <t>049</t>
  </si>
  <si>
    <t>060</t>
  </si>
  <si>
    <t>063</t>
  </si>
  <si>
    <t>064</t>
  </si>
  <si>
    <t>067</t>
  </si>
  <si>
    <t>068</t>
  </si>
  <si>
    <t>070</t>
  </si>
  <si>
    <t>072</t>
  </si>
  <si>
    <t>073</t>
  </si>
  <si>
    <t>074</t>
  </si>
  <si>
    <t>076</t>
  </si>
  <si>
    <t>078</t>
  </si>
  <si>
    <t>080</t>
  </si>
  <si>
    <t>083</t>
  </si>
  <si>
    <t>084</t>
  </si>
  <si>
    <t>086</t>
  </si>
  <si>
    <t>087</t>
  </si>
  <si>
    <t>090</t>
  </si>
  <si>
    <t>092</t>
  </si>
  <si>
    <t>093</t>
  </si>
  <si>
    <t>094</t>
  </si>
  <si>
    <t>097</t>
  </si>
  <si>
    <t>098</t>
  </si>
  <si>
    <t>201</t>
  </si>
  <si>
    <t>202</t>
  </si>
  <si>
    <t>210</t>
  </si>
  <si>
    <t>220</t>
  </si>
  <si>
    <t>221</t>
  </si>
  <si>
    <t>261</t>
  </si>
  <si>
    <t>271</t>
  </si>
  <si>
    <t>272</t>
  </si>
  <si>
    <t>273</t>
  </si>
  <si>
    <t>274</t>
  </si>
  <si>
    <t>276</t>
  </si>
  <si>
    <t>277</t>
  </si>
  <si>
    <t>278</t>
  </si>
  <si>
    <t>279</t>
  </si>
  <si>
    <t>281</t>
  </si>
  <si>
    <t>285</t>
  </si>
  <si>
    <t>290</t>
  </si>
  <si>
    <t>292</t>
  </si>
  <si>
    <t>300</t>
  </si>
  <si>
    <t>301</t>
  </si>
  <si>
    <t>302</t>
  </si>
  <si>
    <t>303</t>
  </si>
  <si>
    <t>305</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</si>
  <si>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</si>
  <si>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</si>
  <si>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</si>
  <si>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</si>
  <si>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</si>
  <si>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</si>
  <si>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</si>
  <si>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</si>
  <si>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</si>
  <si>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</si>
  <si>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</si>
  <si>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</si>
  <si>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</si>
  <si>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</si>
  <si>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</si>
  <si>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</si>
  <si>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</si>
  <si>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</si>
  <si>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</si>
  <si>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</si>
  <si>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</si>
  <si>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</si>
  <si>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</si>
  <si>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</si>
  <si>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</si>
  <si>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</si>
  <si>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</si>
  <si>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</si>
  <si>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</si>
  <si>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</si>
  <si>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</si>
  <si>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</si>
  <si>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</si>
  <si>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</si>
  <si>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</si>
  <si>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</si>
  <si>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</si>
  <si>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</si>
  <si>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</si>
  <si>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</si>
  <si>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</si>
  <si>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</si>
  <si>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</si>
  <si>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</si>
  <si>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</si>
  <si>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</si>
  <si>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</si>
  <si>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</si>
  <si>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</si>
  <si>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</si>
  <si>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</si>
  <si>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</si>
  <si>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</si>
  <si>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</si>
  <si>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</si>
  <si>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</si>
  <si>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</si>
  <si>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</si>
  <si>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</si>
  <si>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</si>
  <si>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</si>
  <si>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</si>
  <si>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</si>
  <si>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</si>
  <si>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</si>
  <si>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</si>
  <si>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</si>
  <si>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</si>
  <si>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</si>
  <si>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</si>
  <si>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</si>
  <si>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</si>
  <si>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</si>
  <si>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</si>
  <si>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</si>
  <si>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</si>
  <si>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</si>
  <si>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</si>
  <si>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</si>
  <si>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</si>
  <si>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</si>
  <si>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</si>
  <si>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</si>
  <si>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</si>
  <si>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</si>
  <si>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</si>
  <si>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</si>
  <si>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</si>
  <si>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</si>
  <si>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399</t>
  </si>
  <si>
    <t>400</t>
  </si>
  <si>
    <t>401</t>
  </si>
  <si>
    <t>402</t>
  </si>
  <si>
    <t>403</t>
  </si>
  <si>
    <t>404</t>
  </si>
  <si>
    <t>405</t>
  </si>
  <si>
    <t>406</t>
  </si>
  <si>
    <t>407</t>
  </si>
  <si>
    <t>408</t>
  </si>
  <si>
    <t>409</t>
  </si>
  <si>
    <t>410</t>
  </si>
  <si>
    <t>411</t>
  </si>
  <si>
    <t>412</t>
  </si>
  <si>
    <t>413</t>
  </si>
  <si>
    <t>414</t>
  </si>
  <si>
    <t>415</t>
  </si>
  <si>
    <t>417</t>
  </si>
  <si>
    <t>420</t>
  </si>
  <si>
    <t>421</t>
  </si>
  <si>
    <t>422</t>
  </si>
  <si>
    <t>423</t>
  </si>
  <si>
    <t>424</t>
  </si>
  <si>
    <t>425</t>
  </si>
  <si>
    <t>426</t>
  </si>
  <si>
    <t>427</t>
  </si>
  <si>
    <t>428</t>
  </si>
  <si>
    <t>430</t>
  </si>
  <si>
    <t>431</t>
  </si>
  <si>
    <t>432</t>
  </si>
  <si>
    <t>433</t>
  </si>
  <si>
    <t>434</t>
  </si>
  <si>
    <t>435</t>
  </si>
  <si>
    <t>436</t>
  </si>
  <si>
    <t>437</t>
  </si>
  <si>
    <t>438</t>
  </si>
  <si>
    <t>439</t>
  </si>
  <si>
    <t>440</t>
  </si>
  <si>
    <t>441</t>
  </si>
  <si>
    <t>442</t>
  </si>
  <si>
    <t>444</t>
  </si>
  <si>
    <t>445</t>
  </si>
  <si>
    <t>446</t>
  </si>
  <si>
    <t>450</t>
  </si>
  <si>
    <t>451</t>
  </si>
  <si>
    <t>452</t>
  </si>
  <si>
    <t>465</t>
  </si>
  <si>
    <t>499</t>
  </si>
  <si>
    <t>601</t>
  </si>
  <si>
    <t>602</t>
  </si>
  <si>
    <t>610</t>
  </si>
  <si>
    <t>614</t>
  </si>
  <si>
    <t>617</t>
  </si>
  <si>
    <t>641</t>
  </si>
  <si>
    <t>671</t>
  </si>
  <si>
    <t>700</t>
  </si>
  <si>
    <t>710</t>
  </si>
  <si>
    <t>711</t>
  </si>
  <si>
    <t>712</t>
  </si>
  <si>
    <t>713</t>
  </si>
  <si>
    <t>714</t>
  </si>
  <si>
    <t>715</t>
  </si>
  <si>
    <t>716</t>
  </si>
  <si>
    <t>717</t>
  </si>
  <si>
    <t>718</t>
  </si>
  <si>
    <t>719</t>
  </si>
  <si>
    <t>720</t>
  </si>
  <si>
    <t>722</t>
  </si>
  <si>
    <t>741</t>
  </si>
  <si>
    <t>800</t>
  </si>
  <si>
    <t>801</t>
  </si>
  <si>
    <t>802</t>
  </si>
  <si>
    <t>803</t>
  </si>
  <si>
    <t>804</t>
  </si>
  <si>
    <t>805</t>
  </si>
  <si>
    <t>806</t>
  </si>
  <si>
    <t>807</t>
  </si>
  <si>
    <t>808</t>
  </si>
  <si>
    <t>809</t>
  </si>
  <si>
    <t>810</t>
  </si>
  <si>
    <t>811</t>
  </si>
  <si>
    <t>812</t>
  </si>
  <si>
    <t>813</t>
  </si>
  <si>
    <t>814</t>
  </si>
  <si>
    <t>815</t>
  </si>
  <si>
    <t>900</t>
  </si>
  <si>
    <t>901</t>
  </si>
  <si>
    <t>902</t>
  </si>
  <si>
    <t>903</t>
  </si>
  <si>
    <t>904</t>
  </si>
  <si>
    <t>905</t>
  </si>
  <si>
    <t>906</t>
  </si>
  <si>
    <t>907</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</si>
  <si>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</si>
  <si>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</si>
  <si>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</si>
  <si>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</si>
  <si>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</si>
  <si>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</si>
  <si>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</si>
  <si>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</si>
  <si>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</si>
  <si>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</si>
  <si>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</si>
  <si>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</si>
  <si>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</si>
  <si>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</si>
  <si>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</si>
  <si>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</si>
  <si>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</si>
  <si>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</si>
  <si>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</si>
  <si>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</si>
  <si>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</si>
  <si>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</si>
  <si>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</si>
  <si>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</si>
  <si>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</si>
  <si>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</si>
  <si>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</si>
  <si>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</si>
  <si>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</si>
  <si>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</si>
  <si>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</si>
  <si>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</si>
  <si>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</si>
  <si>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</si>
  <si>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</si>
  <si>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</si>
  <si>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</si>
  <si>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</si>
  <si>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</si>
  <si>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</si>
  <si>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</si>
  <si>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</si>
  <si>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</si>
  <si>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</si>
  <si>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</si>
  <si>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</si>
  <si>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</si>
  <si>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</si>
  <si>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</si>
  <si>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</si>
  <si>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960</t>
  </si>
  <si>
    <t>961</t>
  </si>
  <si>
    <t>962</t>
  </si>
  <si>
    <t>963</t>
  </si>
  <si>
    <t>964</t>
  </si>
  <si>
    <t>965</t>
  </si>
  <si>
    <t>966</t>
  </si>
  <si>
    <t>968</t>
  </si>
  <si>
    <t>969</t>
  </si>
  <si>
    <t>971</t>
  </si>
  <si>
    <t>972</t>
  </si>
  <si>
    <t>974</t>
  </si>
  <si>
    <t>975</t>
  </si>
  <si>
    <t>976</t>
  </si>
  <si>
    <t>977</t>
  </si>
  <si>
    <t>978</t>
  </si>
  <si>
    <t>979</t>
  </si>
  <si>
    <t>980</t>
  </si>
  <si>
    <t>981</t>
  </si>
  <si>
    <t>982</t>
  </si>
  <si>
    <t>983</t>
  </si>
  <si>
    <t>985</t>
  </si>
  <si>
    <t>986</t>
  </si>
  <si>
    <t>987</t>
  </si>
  <si>
    <t>988</t>
  </si>
  <si>
    <t>989</t>
  </si>
  <si>
    <t>990</t>
  </si>
  <si>
    <t>991</t>
  </si>
  <si>
    <t>992</t>
  </si>
  <si>
    <t>993</t>
  </si>
  <si>
    <t>994</t>
  </si>
  <si>
    <t>995</t>
  </si>
  <si>
    <t>996</t>
  </si>
  <si>
    <t>997</t>
  </si>
  <si>
    <t>998</t>
  </si>
  <si>
    <t>999</t>
  </si>
  <si>
    <t>Sum BLD_AREA</t>
  </si>
  <si>
    <t>Sum RES_AREA</t>
  </si>
  <si>
    <t>DLS Use Codes appearing in Assessors Extract</t>
  </si>
  <si>
    <t>See code manual for details:</t>
  </si>
  <si>
    <t>https://www.mass.gov/doc/property-type-classification-codes-non-arms-length-codes-and-sales-report-spreadsheet/download</t>
  </si>
  <si>
    <t>Blank DLS Code used in 5 communities</t>
  </si>
  <si>
    <t>Blank DLS Code used in Boston for "imputed residential", scattered apparently residential use in a 11 other communities</t>
  </si>
  <si>
    <t>Private Education, Affiliated Housing</t>
  </si>
  <si>
    <t>Parsonage, Rectory</t>
  </si>
  <si>
    <t>All Codes</t>
  </si>
  <si>
    <t>% of Count</t>
  </si>
  <si>
    <t>% of BLD_AREA</t>
  </si>
  <si>
    <t>% of RES_AREA</t>
  </si>
  <si>
    <t>Residential in Building Sector Technical Report</t>
  </si>
  <si>
    <t>Notes/Description</t>
  </si>
  <si>
    <t>https://www.mass.gov/doc/buildings-sector-technical-report/download</t>
  </si>
  <si>
    <t>Use codes highlighted in yellow are use codes included in the Building Sector Technical report but not included here</t>
  </si>
  <si>
    <t>Condominiums (102)</t>
  </si>
  <si>
    <t>BLDG_VAL</t>
  </si>
  <si>
    <t>Mobile Homes</t>
  </si>
  <si>
    <t>Memo: Moved after review of EIA definitions</t>
  </si>
  <si>
    <t>EIA Residential</t>
  </si>
  <si>
    <t>Use codes highlighted in green are use codes not explicitly included in the Building Sector Technical Report but included here as consistent with EIA Definition of Sector (see text of post)</t>
  </si>
  <si>
    <t>All other commercial and industrial</t>
  </si>
  <si>
    <t>Rare and non-standard residential use codes</t>
  </si>
  <si>
    <t>Group quarters including public and charitable housing (treated as commercial by EIA surveys)</t>
  </si>
  <si>
    <t>Small residential (101,104,105)</t>
  </si>
  <si>
    <t>Apartments (111, 112, 113)</t>
  </si>
  <si>
    <t>Mixed use including residential (01x and 0x1 ranges)</t>
  </si>
  <si>
    <t>Mobile homes (103)</t>
  </si>
  <si>
    <t>IIf([P2_RESIDENTIAL]='Y',IIf(Left([STATEWIDE_ASSESSOR_LIST_LATEST_2023_08_04]![USE_CODE_3],1)&lt;&gt;1,[RES_AREA],IIf([RES_POPULATED_PCT_IF_VALUE]&lt;0.1 And [BLD_POPULATE_PCT_VALUE]&gt;0.9,[BLD_AREA],[RES_AREA])),[BLD_AREA])</t>
  </si>
  <si>
    <t>IIf([P2_RESIDENTIAL]='Y',IIf(Left([STATEWIDE_ASSESSOR_LIST_LATEST_2023_08_04]![USE_CODE_3],1)&lt;&gt;"1","RES_AREA",IIf([RES_POPULATED_PCT_IF_VALUE]&lt;0.1 And [BLD_POPULATE_PCT_VALUE]&gt;0.9,"BLD_AREA","RES_AREA")),"BLD_AREA")</t>
  </si>
  <si>
    <t>Note that putting "" around the &lt;&gt;"1" does not affect logic flow</t>
  </si>
  <si>
    <t>Showing results for properties deemed residential based on USE_CODE -- rest are all BLD_AREA</t>
  </si>
  <si>
    <t>Non Zero imputed area</t>
  </si>
  <si>
    <t>Non zero BLD_AREA</t>
  </si>
  <si>
    <t>Nonzero RES_AREA</t>
  </si>
  <si>
    <t>Both RES_AREA and BLD_AREA zero</t>
  </si>
  <si>
    <t>Imputed RES_AREA</t>
  </si>
  <si>
    <t>Parcel Counts</t>
  </si>
  <si>
    <t>% of Parcel Counts</t>
  </si>
  <si>
    <t>% Imputed Res_AREA</t>
  </si>
  <si>
    <t>Imputed Area zero, but RES_AREA or BLD_AREA not zero</t>
  </si>
  <si>
    <t>Memo:</t>
  </si>
  <si>
    <t>4184 parcels have BLDG_VAL of zero and RES_AREA and BLD_AREA zero -- likely no building.</t>
  </si>
  <si>
    <t>1252 parcels have BLDG_VAL of zero and non-zero AREA_IMPUTED</t>
  </si>
  <si>
    <t>Land value is often missing -- 358,305 parcels with non-zero AREA_IMPUTED</t>
  </si>
  <si>
    <t>LOC_ID</t>
  </si>
  <si>
    <t>F_1023051_2706337</t>
  </si>
  <si>
    <t>F_1025389_2707634</t>
  </si>
  <si>
    <t>F_175902_2992629</t>
  </si>
  <si>
    <t>F_180267_2994139</t>
  </si>
  <si>
    <t>F_181027_2994806</t>
  </si>
  <si>
    <t>F_182526_2996693</t>
  </si>
  <si>
    <t>F_182688_2992024</t>
  </si>
  <si>
    <t>F_182839_2996076</t>
  </si>
  <si>
    <t>F_183824_2992763</t>
  </si>
  <si>
    <t>F_183937_2992297</t>
  </si>
  <si>
    <t>F_185330_2993187</t>
  </si>
  <si>
    <t>F_187421_2996455</t>
  </si>
  <si>
    <t>F_188450_2996403</t>
  </si>
  <si>
    <t>F_200283_3001498</t>
  </si>
  <si>
    <t>F_346171_2902709</t>
  </si>
  <si>
    <t>F_347553_2892825</t>
  </si>
  <si>
    <t>F_347708_2891980</t>
  </si>
  <si>
    <t>F_352218_2904557</t>
  </si>
  <si>
    <t>F_352435_2905354</t>
  </si>
  <si>
    <t>F_352526_2903481</t>
  </si>
  <si>
    <t>F_352539_2903752</t>
  </si>
  <si>
    <t>F_352622_2901109</t>
  </si>
  <si>
    <t>F_352674_2900979</t>
  </si>
  <si>
    <t>F_352693_2903257</t>
  </si>
  <si>
    <t>F_352723_2904004</t>
  </si>
  <si>
    <t>F_353261_2904657</t>
  </si>
  <si>
    <t>F_353386_2904091</t>
  </si>
  <si>
    <t>F_353425_2902678</t>
  </si>
  <si>
    <t>F_353599_2903642</t>
  </si>
  <si>
    <t>F_353676_2904096</t>
  </si>
  <si>
    <t>F_353703_2900866</t>
  </si>
  <si>
    <t>F_353783_2903163</t>
  </si>
  <si>
    <t>F_353790_2900703</t>
  </si>
  <si>
    <t>F_353909_2899832</t>
  </si>
  <si>
    <t>F_354168_2902475</t>
  </si>
  <si>
    <t>F_354200_2899778</t>
  </si>
  <si>
    <t>F_354219_2902047</t>
  </si>
  <si>
    <t>F_354360_2901951</t>
  </si>
  <si>
    <t>F_354448_2902351</t>
  </si>
  <si>
    <t>F_354582_2902246</t>
  </si>
  <si>
    <t>F_354778_2902299</t>
  </si>
  <si>
    <t>F_355017_2901308</t>
  </si>
  <si>
    <t>F_355447_2903198</t>
  </si>
  <si>
    <t>F_355791_2903137</t>
  </si>
  <si>
    <t>F_356104_2903572</t>
  </si>
  <si>
    <t>F_356144_2903340</t>
  </si>
  <si>
    <t>F_356222_2903861</t>
  </si>
  <si>
    <t>F_356602_2899748</t>
  </si>
  <si>
    <t>F_356650_2898468</t>
  </si>
  <si>
    <t>F_356883_2903343</t>
  </si>
  <si>
    <t>F_357241_2869937</t>
  </si>
  <si>
    <t>F_357645_2866736</t>
  </si>
  <si>
    <t>F_357859_2901416</t>
  </si>
  <si>
    <t>F_357956_2867048</t>
  </si>
  <si>
    <t>F_358113_2901207</t>
  </si>
  <si>
    <t>F_358161_2900993</t>
  </si>
  <si>
    <t>F_358706_2902492</t>
  </si>
  <si>
    <t>F_358903_2901471</t>
  </si>
  <si>
    <t>F_359060_2901434</t>
  </si>
  <si>
    <t>F_360964_2865197</t>
  </si>
  <si>
    <t>F_361187_2866072</t>
  </si>
  <si>
    <t>F_361215_2865920</t>
  </si>
  <si>
    <t>F_361311_2865982</t>
  </si>
  <si>
    <t>F_361347_2866170</t>
  </si>
  <si>
    <t>F_361394_2866098</t>
  </si>
  <si>
    <t>F_361555_2865512</t>
  </si>
  <si>
    <t>F_361778_2862715</t>
  </si>
  <si>
    <t>F_361800_2863833</t>
  </si>
  <si>
    <t>F_362302_2867076</t>
  </si>
  <si>
    <t>F_363103_2863115</t>
  </si>
  <si>
    <t>F_363271_2863022</t>
  </si>
  <si>
    <t>F_363389_2858530</t>
  </si>
  <si>
    <t>F_363507_2863323</t>
  </si>
  <si>
    <t>F_363547_2863373</t>
  </si>
  <si>
    <t>F_363588_2869057</t>
  </si>
  <si>
    <t>F_363876_2860308</t>
  </si>
  <si>
    <t>F_363912_2859163</t>
  </si>
  <si>
    <t>F_363949_2860057</t>
  </si>
  <si>
    <t>F_363968_2859636</t>
  </si>
  <si>
    <t>F_364060_2859372</t>
  </si>
  <si>
    <t>F_364250_2860503</t>
  </si>
  <si>
    <t>F_364284_2860694</t>
  </si>
  <si>
    <t>F_364286_2860573</t>
  </si>
  <si>
    <t>F_364485_2857645</t>
  </si>
  <si>
    <t>F_364564_2859287</t>
  </si>
  <si>
    <t>F_364669_2857849</t>
  </si>
  <si>
    <t>F_364851_2857047</t>
  </si>
  <si>
    <t>F_365039_2859327</t>
  </si>
  <si>
    <t>F_365055_2859461</t>
  </si>
  <si>
    <t>F_365155_2859298</t>
  </si>
  <si>
    <t>F_365258_2866135</t>
  </si>
  <si>
    <t>F_365262_2859453</t>
  </si>
  <si>
    <t>F_365298_2857123</t>
  </si>
  <si>
    <t>F_365305_2860367</t>
  </si>
  <si>
    <t>F_365693_2866794</t>
  </si>
  <si>
    <t>F_366624_2867254</t>
  </si>
  <si>
    <t>F_366889_2869300</t>
  </si>
  <si>
    <t>F_367162_2858603</t>
  </si>
  <si>
    <t>F_367533_2867425</t>
  </si>
  <si>
    <t>F_367665_2860598</t>
  </si>
  <si>
    <t>F_368272_2857922</t>
  </si>
  <si>
    <t>F_369113_2861180</t>
  </si>
  <si>
    <t>F_376562_2875730</t>
  </si>
  <si>
    <t>F_377945_2859651</t>
  </si>
  <si>
    <t>F_381337_2884670</t>
  </si>
  <si>
    <t>F_384239_2884484</t>
  </si>
  <si>
    <t>F_387501_2884508</t>
  </si>
  <si>
    <t>F_387624_2872142</t>
  </si>
  <si>
    <t>F_512043_2874158</t>
  </si>
  <si>
    <t>F_552124_2842622</t>
  </si>
  <si>
    <t>F_553594_2843514</t>
  </si>
  <si>
    <t>F_553839_2841621</t>
  </si>
  <si>
    <t>F_556221_2847899</t>
  </si>
  <si>
    <t>F_613111_2927060</t>
  </si>
  <si>
    <t>F_614075_3023547</t>
  </si>
  <si>
    <t>F_614092_3023266</t>
  </si>
  <si>
    <t>F_614654_2928388</t>
  </si>
  <si>
    <t>F_614735_3023589</t>
  </si>
  <si>
    <t>F_617695_2942054</t>
  </si>
  <si>
    <t>F_618075_2940935</t>
  </si>
  <si>
    <t>F_621017_2945404</t>
  </si>
  <si>
    <t>F_625823_2924875</t>
  </si>
  <si>
    <t>F_626820_2921894</t>
  </si>
  <si>
    <t>F_641652_2930369</t>
  </si>
  <si>
    <t>F_645930_2882100</t>
  </si>
  <si>
    <t>F_648467_2880130</t>
  </si>
  <si>
    <t>F_649240_2873295</t>
  </si>
  <si>
    <t>F_649719_2877775</t>
  </si>
  <si>
    <t>F_651508_2876823</t>
  </si>
  <si>
    <t>F_651522_2878288</t>
  </si>
  <si>
    <t>F_652298_2887604</t>
  </si>
  <si>
    <t>F_652596_2927837</t>
  </si>
  <si>
    <t>F_656675_3021438</t>
  </si>
  <si>
    <t>F_661893_2878437</t>
  </si>
  <si>
    <t>F_663995_2862692</t>
  </si>
  <si>
    <t>F_671666_2955784</t>
  </si>
  <si>
    <t>F_671850_2930061</t>
  </si>
  <si>
    <t>F_671968_3025847</t>
  </si>
  <si>
    <t>F_674092_3016356</t>
  </si>
  <si>
    <t>F_674593_2957607</t>
  </si>
  <si>
    <t>F_677034_2928916</t>
  </si>
  <si>
    <t>F_677758_2927933</t>
  </si>
  <si>
    <t>F_677769_2924376</t>
  </si>
  <si>
    <t>F_677856_2927947</t>
  </si>
  <si>
    <t>F_678111_2933797</t>
  </si>
  <si>
    <t>F_678309_2925032</t>
  </si>
  <si>
    <t>F_678597_2925171</t>
  </si>
  <si>
    <t>F_678834_2925476</t>
  </si>
  <si>
    <t>F_678935_2924071</t>
  </si>
  <si>
    <t>F_679162_2926817</t>
  </si>
  <si>
    <t>F_679291_2925061</t>
  </si>
  <si>
    <t>F_679595_2926580</t>
  </si>
  <si>
    <t>F_680124_2927429</t>
  </si>
  <si>
    <t>F_680573_2927908</t>
  </si>
  <si>
    <t>F_680776_2925765</t>
  </si>
  <si>
    <t>F_681648_2929751</t>
  </si>
  <si>
    <t>F_682082_2934375</t>
  </si>
  <si>
    <t>F_682352_2943254</t>
  </si>
  <si>
    <t>F_682944_2925248</t>
  </si>
  <si>
    <t>F_684536_2938510</t>
  </si>
  <si>
    <t>F_688893_2936377</t>
  </si>
  <si>
    <t>F_695856_2930532</t>
  </si>
  <si>
    <t>F_698254_2929558</t>
  </si>
  <si>
    <t>F_699212_2928560</t>
  </si>
  <si>
    <t>F_706328_2894194</t>
  </si>
  <si>
    <t>F_717759_3004429</t>
  </si>
  <si>
    <t>F_720534_2956619</t>
  </si>
  <si>
    <t>F_720645_2955726</t>
  </si>
  <si>
    <t>F_720834_2956281</t>
  </si>
  <si>
    <t>F_720898_2955298</t>
  </si>
  <si>
    <t>F_721096_2955991</t>
  </si>
  <si>
    <t>F_721697_2962128</t>
  </si>
  <si>
    <t>F_723993_2974138</t>
  </si>
  <si>
    <t>F_724488_2961138</t>
  </si>
  <si>
    <t>F_724522_2971054</t>
  </si>
  <si>
    <t>F_724554_2959450</t>
  </si>
  <si>
    <t>F_724788_2970884</t>
  </si>
  <si>
    <t>F_724878_2970889</t>
  </si>
  <si>
    <t>F_725611_3094299</t>
  </si>
  <si>
    <t>F_725617_2962508</t>
  </si>
  <si>
    <t>F_725626_2962864</t>
  </si>
  <si>
    <t>F_725682_2963469</t>
  </si>
  <si>
    <t>F_725812_2962822</t>
  </si>
  <si>
    <t>F_726149_2960067</t>
  </si>
  <si>
    <t>F_726267_2959206</t>
  </si>
  <si>
    <t>F_726431_2959144</t>
  </si>
  <si>
    <t>F_726589_3012543</t>
  </si>
  <si>
    <t>F_726648_2960204</t>
  </si>
  <si>
    <t>F_726698_2960360</t>
  </si>
  <si>
    <t>F_727393_2959666</t>
  </si>
  <si>
    <t>F_727553_2963866</t>
  </si>
  <si>
    <t>F_727747_2961124</t>
  </si>
  <si>
    <t>F_727981_2962589</t>
  </si>
  <si>
    <t>F_728034_2974189</t>
  </si>
  <si>
    <t>F_728163_2974671</t>
  </si>
  <si>
    <t>F_728183_2973876</t>
  </si>
  <si>
    <t>F_728188_2972736</t>
  </si>
  <si>
    <t>F_728295_2974167</t>
  </si>
  <si>
    <t>F_728372_2974388</t>
  </si>
  <si>
    <t>F_728428_2974603</t>
  </si>
  <si>
    <t>F_728428_2985242</t>
  </si>
  <si>
    <t>F_729035_2961806</t>
  </si>
  <si>
    <t>F_729109_2963740</t>
  </si>
  <si>
    <t>F_729174_2977985</t>
  </si>
  <si>
    <t>F_729483_2962469</t>
  </si>
  <si>
    <t>F_729665_2963884</t>
  </si>
  <si>
    <t>F_729710_2958382</t>
  </si>
  <si>
    <t>F_729894_2963609</t>
  </si>
  <si>
    <t>F_729895_2959233</t>
  </si>
  <si>
    <t>F_730225_2964277</t>
  </si>
  <si>
    <t>F_730922_2963475</t>
  </si>
  <si>
    <t>F_731570_2960316</t>
  </si>
  <si>
    <t>F_732094_2963885</t>
  </si>
  <si>
    <t>F_733814_3075085</t>
  </si>
  <si>
    <t>F_735388_2964481</t>
  </si>
  <si>
    <t>F_737114_2968065</t>
  </si>
  <si>
    <t>F_738697_2966345</t>
  </si>
  <si>
    <t>F_738893_2989589</t>
  </si>
  <si>
    <t>F_739475_2965155</t>
  </si>
  <si>
    <t>F_739825_2980135</t>
  </si>
  <si>
    <t>F_740153_3090499</t>
  </si>
  <si>
    <t>F_741523_3062295</t>
  </si>
  <si>
    <t>F_741636_3088581</t>
  </si>
  <si>
    <t>F_742213_3087594</t>
  </si>
  <si>
    <t>F_742452_2980396</t>
  </si>
  <si>
    <t>F_742740_2979661</t>
  </si>
  <si>
    <t>F_743118_2979630</t>
  </si>
  <si>
    <t>F_744027_2979231</t>
  </si>
  <si>
    <t>F_744230_2709745</t>
  </si>
  <si>
    <t>F_744912_2941510</t>
  </si>
  <si>
    <t>F_744978_3096625</t>
  </si>
  <si>
    <t>F_745149_3096197</t>
  </si>
  <si>
    <t>F_745509_2978621</t>
  </si>
  <si>
    <t>F_745537_2977859</t>
  </si>
  <si>
    <t>F_746045_2978954</t>
  </si>
  <si>
    <t>F_746135_2978880</t>
  </si>
  <si>
    <t>F_746213_2978848</t>
  </si>
  <si>
    <t>F_746307_2978835</t>
  </si>
  <si>
    <t>F_746930_2977242</t>
  </si>
  <si>
    <t>F_746936_3091293</t>
  </si>
  <si>
    <t>F_747192_2978667</t>
  </si>
  <si>
    <t>F_747455_2979596</t>
  </si>
  <si>
    <t>F_747603_3053823</t>
  </si>
  <si>
    <t>F_748278_2977764</t>
  </si>
  <si>
    <t>F_748310_2976644</t>
  </si>
  <si>
    <t>F_749144_2933891</t>
  </si>
  <si>
    <t>F_750429_2970900</t>
  </si>
  <si>
    <t>F_750701_3090157</t>
  </si>
  <si>
    <t>F_750786_2975592</t>
  </si>
  <si>
    <t>F_750953_2975782</t>
  </si>
  <si>
    <t>F_751147_2976044</t>
  </si>
  <si>
    <t>F_751325_2724014</t>
  </si>
  <si>
    <t>F_751395_2968998</t>
  </si>
  <si>
    <t>F_751424_2937122</t>
  </si>
  <si>
    <t>F_751753_2974504</t>
  </si>
  <si>
    <t>F_751806_3069686</t>
  </si>
  <si>
    <t>F_751880_2948326</t>
  </si>
  <si>
    <t>F_751985_2989428</t>
  </si>
  <si>
    <t>F_752661_2874932</t>
  </si>
  <si>
    <t>F_752710_2948333</t>
  </si>
  <si>
    <t>F_752952_2874664</t>
  </si>
  <si>
    <t>F_753215_3096249</t>
  </si>
  <si>
    <t>F_753261_3065974</t>
  </si>
  <si>
    <t>F_753536_3096734</t>
  </si>
  <si>
    <t>F_753888_3062682</t>
  </si>
  <si>
    <t>F_753894_2948695</t>
  </si>
  <si>
    <t>F_754066_2994695</t>
  </si>
  <si>
    <t>F_754396_2874370</t>
  </si>
  <si>
    <t>F_754469_2966314</t>
  </si>
  <si>
    <t>F_754613_2948437</t>
  </si>
  <si>
    <t>F_754714_2712943</t>
  </si>
  <si>
    <t>F_754751_2948317</t>
  </si>
  <si>
    <t>F_754846_2975815</t>
  </si>
  <si>
    <t>F_754850_2964320</t>
  </si>
  <si>
    <t>F_755010_2970399</t>
  </si>
  <si>
    <t>F_755208_2948615</t>
  </si>
  <si>
    <t>F_755432_2948047</t>
  </si>
  <si>
    <t>F_755465_2961684</t>
  </si>
  <si>
    <t>F_755854_2948785</t>
  </si>
  <si>
    <t>F_755974_2968661</t>
  </si>
  <si>
    <t>F_756028_2966277</t>
  </si>
  <si>
    <t>F_756079_2948941</t>
  </si>
  <si>
    <t>F_756237_3109040</t>
  </si>
  <si>
    <t>F_756469_2970303</t>
  </si>
  <si>
    <t>F_756600_2950667</t>
  </si>
  <si>
    <t>F_756627_2949080</t>
  </si>
  <si>
    <t>F_756769_2949134</t>
  </si>
  <si>
    <t>F_756810_2949153</t>
  </si>
  <si>
    <t>F_756904_2949196</t>
  </si>
  <si>
    <t>F_756946_2946798</t>
  </si>
  <si>
    <t>F_756980_3109481</t>
  </si>
  <si>
    <t>F_756986_2949447</t>
  </si>
  <si>
    <t>F_756988_2948338</t>
  </si>
  <si>
    <t>F_757067_2961873</t>
  </si>
  <si>
    <t>F_757143_2963758</t>
  </si>
  <si>
    <t>F_757348_2710996</t>
  </si>
  <si>
    <t>F_757455_2949242</t>
  </si>
  <si>
    <t>F_757474_2948135</t>
  </si>
  <si>
    <t>F_757492_2967595</t>
  </si>
  <si>
    <t>F_757520_2968769</t>
  </si>
  <si>
    <t>F_757623_2949791</t>
  </si>
  <si>
    <t>F_757690_3011739</t>
  </si>
  <si>
    <t>F_757711_2967853</t>
  </si>
  <si>
    <t>F_757811_2948351</t>
  </si>
  <si>
    <t>F_757825_2949372</t>
  </si>
  <si>
    <t>F_757912_2949241</t>
  </si>
  <si>
    <t>F_758071_2949219</t>
  </si>
  <si>
    <t>F_758144_2947788</t>
  </si>
  <si>
    <t>F_758269_2964751</t>
  </si>
  <si>
    <t>F_758396_2950424</t>
  </si>
  <si>
    <t>F_758442_2963574</t>
  </si>
  <si>
    <t>F_758459_2874201</t>
  </si>
  <si>
    <t>F_758488_2951670</t>
  </si>
  <si>
    <t>F_758494_2965467</t>
  </si>
  <si>
    <t>F_758526_2963581</t>
  </si>
  <si>
    <t>F_758634_2963168</t>
  </si>
  <si>
    <t>F_758809_2948830</t>
  </si>
  <si>
    <t>F_758853_2908594</t>
  </si>
  <si>
    <t>F_759073_2946466</t>
  </si>
  <si>
    <t>F_759139_2946487</t>
  </si>
  <si>
    <t>F_759204_2949605</t>
  </si>
  <si>
    <t>F_759254_2963801</t>
  </si>
  <si>
    <t>F_759352_2965592</t>
  </si>
  <si>
    <t>F_759426_2965591</t>
  </si>
  <si>
    <t>F_759436_2964407</t>
  </si>
  <si>
    <t>F_759481_2963787</t>
  </si>
  <si>
    <t>F_759515_2964235</t>
  </si>
  <si>
    <t>F_759687_2950802</t>
  </si>
  <si>
    <t>F_759822_2965379</t>
  </si>
  <si>
    <t>F_759842_2951150</t>
  </si>
  <si>
    <t>F_759856_2949422</t>
  </si>
  <si>
    <t>F_759934_2964977</t>
  </si>
  <si>
    <t>F_760102_2949446</t>
  </si>
  <si>
    <t>F_760526_2958547</t>
  </si>
  <si>
    <t>F_760612_2961484</t>
  </si>
  <si>
    <t>F_761033_2962307</t>
  </si>
  <si>
    <t>F_761090_2950678</t>
  </si>
  <si>
    <t>F_761093_2950981</t>
  </si>
  <si>
    <t>F_761139_2962059</t>
  </si>
  <si>
    <t>F_761152_2947310</t>
  </si>
  <si>
    <t>F_761195_2951019</t>
  </si>
  <si>
    <t>F_761277_2951050</t>
  </si>
  <si>
    <t>F_761303_2996523</t>
  </si>
  <si>
    <t>F_761421_2960558</t>
  </si>
  <si>
    <t>F_761547_2999429</t>
  </si>
  <si>
    <t>F_761702_2951027</t>
  </si>
  <si>
    <t>F_761803_2959462</t>
  </si>
  <si>
    <t>F_761804_2959860</t>
  </si>
  <si>
    <t>F_761924_2959360</t>
  </si>
  <si>
    <t>F_761941_2950979</t>
  </si>
  <si>
    <t>F_761970_2960175</t>
  </si>
  <si>
    <t>F_762053_3015206</t>
  </si>
  <si>
    <t>F_762060_2959279</t>
  </si>
  <si>
    <t>F_762103_2955401</t>
  </si>
  <si>
    <t>F_762112_2959466</t>
  </si>
  <si>
    <t>F_762145_2958892</t>
  </si>
  <si>
    <t>F_762154_2961583</t>
  </si>
  <si>
    <t>F_762166_2959558</t>
  </si>
  <si>
    <t>F_762230_2958382</t>
  </si>
  <si>
    <t>F_762251_2958693</t>
  </si>
  <si>
    <t>F_762282_2960978</t>
  </si>
  <si>
    <t>F_762681_2961256</t>
  </si>
  <si>
    <t>F_762731_3015235</t>
  </si>
  <si>
    <t>F_762866_2960024</t>
  </si>
  <si>
    <t>F_762878_3015226</t>
  </si>
  <si>
    <t>F_762897_3014127</t>
  </si>
  <si>
    <t>F_762917_2957280</t>
  </si>
  <si>
    <t>F_762948_2873035</t>
  </si>
  <si>
    <t>F_763204_2959837</t>
  </si>
  <si>
    <t>F_763265_3007292</t>
  </si>
  <si>
    <t>F_763269_2959833</t>
  </si>
  <si>
    <t>F_763390_3007972</t>
  </si>
  <si>
    <t>F_763428_2957045</t>
  </si>
  <si>
    <t>F_763436_2873336</t>
  </si>
  <si>
    <t>F_763541_2958403</t>
  </si>
  <si>
    <t>F_763544_3007488</t>
  </si>
  <si>
    <t>F_763571_2873289</t>
  </si>
  <si>
    <t>F_763598_2957595</t>
  </si>
  <si>
    <t>F_764030_3007033</t>
  </si>
  <si>
    <t>F_764036_3007925</t>
  </si>
  <si>
    <t>F_764172_2958091</t>
  </si>
  <si>
    <t>F_764282_2958196</t>
  </si>
  <si>
    <t>F_764302_3003879</t>
  </si>
  <si>
    <t>F_764309_3007367</t>
  </si>
  <si>
    <t>F_764814_2878703</t>
  </si>
  <si>
    <t>F_764949_3009859</t>
  </si>
  <si>
    <t>F_765088_3001577</t>
  </si>
  <si>
    <t>F_765100_2959761</t>
  </si>
  <si>
    <t>F_765189_3009964</t>
  </si>
  <si>
    <t>F_765277_3114890</t>
  </si>
  <si>
    <t>F_765598_2959172</t>
  </si>
  <si>
    <t>F_766153_2872436</t>
  </si>
  <si>
    <t>F_766169_2958367</t>
  </si>
  <si>
    <t>F_766252_3106514</t>
  </si>
  <si>
    <t>F_766754_3106234</t>
  </si>
  <si>
    <t>F_766865_2922234</t>
  </si>
  <si>
    <t>F_766953_2960639</t>
  </si>
  <si>
    <t>F_767053_2960301</t>
  </si>
  <si>
    <t>F_767327_3108338</t>
  </si>
  <si>
    <t>F_767341_3109588</t>
  </si>
  <si>
    <t>F_767349_3104008</t>
  </si>
  <si>
    <t>F_767414_2980290</t>
  </si>
  <si>
    <t>F_767548_3012756</t>
  </si>
  <si>
    <t>F_767907_3108863</t>
  </si>
  <si>
    <t>F_767953_2960185</t>
  </si>
  <si>
    <t>F_768639_3108526</t>
  </si>
  <si>
    <t>F_768646_3111318</t>
  </si>
  <si>
    <t>F_768693_3108555</t>
  </si>
  <si>
    <t>F_768722_3108091</t>
  </si>
  <si>
    <t>F_768748_2977005</t>
  </si>
  <si>
    <t>F_768774_2958767</t>
  </si>
  <si>
    <t>F_768933_3111877</t>
  </si>
  <si>
    <t>F_768934_2957450</t>
  </si>
  <si>
    <t>F_769230_2982083</t>
  </si>
  <si>
    <t>F_769283_2976719</t>
  </si>
  <si>
    <t>F_769287_2981423</t>
  </si>
  <si>
    <t>F_769334_3109002</t>
  </si>
  <si>
    <t>F_769534_2976717</t>
  </si>
  <si>
    <t>F_769677_3104552</t>
  </si>
  <si>
    <t>F_769931_2959326</t>
  </si>
  <si>
    <t>F_769989_2961231</t>
  </si>
  <si>
    <t>F_770118_3007573</t>
  </si>
  <si>
    <t>F_770262_2980770</t>
  </si>
  <si>
    <t>F_770324_2981114</t>
  </si>
  <si>
    <t>F_770341_2981282</t>
  </si>
  <si>
    <t>F_770393_2981105</t>
  </si>
  <si>
    <t>F_770621_2982555</t>
  </si>
  <si>
    <t>F_770635_2880306</t>
  </si>
  <si>
    <t>F_770657_3108618</t>
  </si>
  <si>
    <t>F_770659_2990929</t>
  </si>
  <si>
    <t>F_770675_2981508</t>
  </si>
  <si>
    <t>F_770679_2990813</t>
  </si>
  <si>
    <t>F_770817_3109268</t>
  </si>
  <si>
    <t>F_770870_3108553</t>
  </si>
  <si>
    <t>F_770904_2982488</t>
  </si>
  <si>
    <t>F_770909_3107876</t>
  </si>
  <si>
    <t>F_770968_2983029</t>
  </si>
  <si>
    <t>F_770990_2982286</t>
  </si>
  <si>
    <t>F_771012_3108877</t>
  </si>
  <si>
    <t>F_771060_2981860</t>
  </si>
  <si>
    <t>F_771072_2981798</t>
  </si>
  <si>
    <t>F_771130_2982310</t>
  </si>
  <si>
    <t>F_771221_3008320</t>
  </si>
  <si>
    <t>F_771707_2984183</t>
  </si>
  <si>
    <t>F_771719_2982098</t>
  </si>
  <si>
    <t>F_771737_3108530</t>
  </si>
  <si>
    <t>F_771768_2982832</t>
  </si>
  <si>
    <t>F_771779_2986541</t>
  </si>
  <si>
    <t>F_771934_2982161</t>
  </si>
  <si>
    <t>F_772056_2980554</t>
  </si>
  <si>
    <t>F_772085_2990028</t>
  </si>
  <si>
    <t>F_772209_2989477</t>
  </si>
  <si>
    <t>F_772216_2989564</t>
  </si>
  <si>
    <t>F_772224_2989645</t>
  </si>
  <si>
    <t>F_772401_2981374</t>
  </si>
  <si>
    <t>F_772645_2989856</t>
  </si>
  <si>
    <t>F_772656_2992462</t>
  </si>
  <si>
    <t>F_772657_2989296</t>
  </si>
  <si>
    <t>F_772754_2801920</t>
  </si>
  <si>
    <t>F_772857_2991874</t>
  </si>
  <si>
    <t>F_773026_2989907</t>
  </si>
  <si>
    <t>F_773082_2978069</t>
  </si>
  <si>
    <t>F_773198_2978922</t>
  </si>
  <si>
    <t>F_773466_2981506</t>
  </si>
  <si>
    <t>F_773495_2992398</t>
  </si>
  <si>
    <t>F_773595_2974294</t>
  </si>
  <si>
    <t>F_773627_2982177</t>
  </si>
  <si>
    <t>F_774042_2862198</t>
  </si>
  <si>
    <t>F_774096_2978048</t>
  </si>
  <si>
    <t>F_774097_2971286</t>
  </si>
  <si>
    <t>F_774164_2993905</t>
  </si>
  <si>
    <t>F_774276_2980057</t>
  </si>
  <si>
    <t>F_774324_2973289</t>
  </si>
  <si>
    <t>F_774325_2972374</t>
  </si>
  <si>
    <t>F_774334_2861995</t>
  </si>
  <si>
    <t>F_774486_2996141</t>
  </si>
  <si>
    <t>F_774568_2995191</t>
  </si>
  <si>
    <t>F_774572_2972307</t>
  </si>
  <si>
    <t>F_774608_2971195</t>
  </si>
  <si>
    <t>F_775621_2978876</t>
  </si>
  <si>
    <t>F_775736_2858211</t>
  </si>
  <si>
    <t>F_775845_2857537</t>
  </si>
  <si>
    <t>F_776220_2980435</t>
  </si>
  <si>
    <t>F_776275_2981519</t>
  </si>
  <si>
    <t>F_776577_2981262</t>
  </si>
  <si>
    <t>F_777658_2972928</t>
  </si>
  <si>
    <t>F_778363_2972464</t>
  </si>
  <si>
    <t>F_778892_2971724</t>
  </si>
  <si>
    <t>F_779228_2972048</t>
  </si>
  <si>
    <t>F_779917_2983390</t>
  </si>
  <si>
    <t>F_779958_2979787</t>
  </si>
  <si>
    <t>F_779984_2858083</t>
  </si>
  <si>
    <t>F_780625_3012011</t>
  </si>
  <si>
    <t>F_781069_2855060</t>
  </si>
  <si>
    <t>F_781208_2855101</t>
  </si>
  <si>
    <t>F_781288_2859884</t>
  </si>
  <si>
    <t>F_781305_2860086</t>
  </si>
  <si>
    <t>F_781875_2984493</t>
  </si>
  <si>
    <t>F_782160_2855510</t>
  </si>
  <si>
    <t>F_782182_2786901</t>
  </si>
  <si>
    <t>F_782600_2787463</t>
  </si>
  <si>
    <t>F_782606_2788021</t>
  </si>
  <si>
    <t>F_782630_2984219</t>
  </si>
  <si>
    <t>F_783540_2854864</t>
  </si>
  <si>
    <t>F_783745_2857636</t>
  </si>
  <si>
    <t>F_783878_2854069</t>
  </si>
  <si>
    <t>F_784304_2864409</t>
  </si>
  <si>
    <t>F_784318_2985751</t>
  </si>
  <si>
    <t>F_784583_2985594</t>
  </si>
  <si>
    <t>F_784760_2986129</t>
  </si>
  <si>
    <t>F_784773_2855281</t>
  </si>
  <si>
    <t>F_785005_2986175</t>
  </si>
  <si>
    <t>F_785256_2985081</t>
  </si>
  <si>
    <t>F_785382_3043973</t>
  </si>
  <si>
    <t>F_785506_2993115</t>
  </si>
  <si>
    <t>F_786316_2858071</t>
  </si>
  <si>
    <t>F_786462_2853691</t>
  </si>
  <si>
    <t>F_786513_2857198</t>
  </si>
  <si>
    <t>F_786825_2988530</t>
  </si>
  <si>
    <t>F_786933_2879477</t>
  </si>
  <si>
    <t>F_787038_2851312</t>
  </si>
  <si>
    <t>F_787064_2973443</t>
  </si>
  <si>
    <t>F_787349_2973391</t>
  </si>
  <si>
    <t>F_787702_2847092</t>
  </si>
  <si>
    <t>F_788049_2846901</t>
  </si>
  <si>
    <t>F_788429_2976240</t>
  </si>
  <si>
    <t>F_788587_2980299</t>
  </si>
  <si>
    <t>F_788703_2980418</t>
  </si>
  <si>
    <t>F_788771_2980488</t>
  </si>
  <si>
    <t>F_789212_2871166</t>
  </si>
  <si>
    <t>F_789247_2881717</t>
  </si>
  <si>
    <t>F_789301_2898009</t>
  </si>
  <si>
    <t>F_789550_2980468</t>
  </si>
  <si>
    <t>F_790088_2908796</t>
  </si>
  <si>
    <t>F_790253_2902704</t>
  </si>
  <si>
    <t>F_790257_2978639</t>
  </si>
  <si>
    <t>F_790698_2902309</t>
  </si>
  <si>
    <t>F_791070_2973597</t>
  </si>
  <si>
    <t>F_791103_2977462</t>
  </si>
  <si>
    <t>F_791165_2972328</t>
  </si>
  <si>
    <t>F_791795_2973979</t>
  </si>
  <si>
    <t>F_791999_2974442</t>
  </si>
  <si>
    <t>F_792020_2974518</t>
  </si>
  <si>
    <t>F_792131_2972201</t>
  </si>
  <si>
    <t>F_792211_2906952</t>
  </si>
  <si>
    <t>F_792835_2974018</t>
  </si>
  <si>
    <t>F_793060_2974238</t>
  </si>
  <si>
    <t>F_793442_2975572</t>
  </si>
  <si>
    <t>F_793615_2971693</t>
  </si>
  <si>
    <t>F_793669_2972513</t>
  </si>
  <si>
    <t>F_793814_2895400</t>
  </si>
  <si>
    <t>F_793872_2978407</t>
  </si>
  <si>
    <t>F_793940_2969933</t>
  </si>
  <si>
    <t>F_794112_2969476</t>
  </si>
  <si>
    <t>F_794753_2969784</t>
  </si>
  <si>
    <t>F_794924_2832670</t>
  </si>
  <si>
    <t>F_795099_2971215</t>
  </si>
  <si>
    <t>F_795304_2969801</t>
  </si>
  <si>
    <t>F_795585_2980023</t>
  </si>
  <si>
    <t>F_796004_2905782</t>
  </si>
  <si>
    <t>F_796300_2910526</t>
  </si>
  <si>
    <t>F_797566_3037433</t>
  </si>
  <si>
    <t>F_798094_2905785</t>
  </si>
  <si>
    <t>F_798249_2898133</t>
  </si>
  <si>
    <t>F_798513_2909122</t>
  </si>
  <si>
    <t>F_800746_3039539</t>
  </si>
  <si>
    <t>F_800959_3030457</t>
  </si>
  <si>
    <t>F_801989_2904278</t>
  </si>
  <si>
    <t>F_802819_2696801</t>
  </si>
  <si>
    <t>F_804159_3009110</t>
  </si>
  <si>
    <t>F_804199_2888639</t>
  </si>
  <si>
    <t>F_804521_2879141</t>
  </si>
  <si>
    <t>F_804642_3023849</t>
  </si>
  <si>
    <t>F_805513_3030096</t>
  </si>
  <si>
    <t>F_805868_3032546</t>
  </si>
  <si>
    <t>F_805983_2882435</t>
  </si>
  <si>
    <t>F_806322_2709252</t>
  </si>
  <si>
    <t>F_806328_2709331</t>
  </si>
  <si>
    <t>F_806934_2709380</t>
  </si>
  <si>
    <t>F_807879_3033449</t>
  </si>
  <si>
    <t>F_808238_2699132</t>
  </si>
  <si>
    <t>F_808356_2717011</t>
  </si>
  <si>
    <t>F_808836_3018321</t>
  </si>
  <si>
    <t>F_809423_3018610</t>
  </si>
  <si>
    <t>F_809493_3017960</t>
  </si>
  <si>
    <t>F_809651_3018418</t>
  </si>
  <si>
    <t>F_810061_3017352</t>
  </si>
  <si>
    <t>F_810200_3019712</t>
  </si>
  <si>
    <t>F_810797_2693169</t>
  </si>
  <si>
    <t>F_810822_2692996</t>
  </si>
  <si>
    <t>F_810849_2692821</t>
  </si>
  <si>
    <t>F_810855_2685392</t>
  </si>
  <si>
    <t>F_811062_2702027</t>
  </si>
  <si>
    <t>F_811244_3016558</t>
  </si>
  <si>
    <t>F_811368_2694183</t>
  </si>
  <si>
    <t>F_811521_2904752</t>
  </si>
  <si>
    <t>F_811598_2691490</t>
  </si>
  <si>
    <t>F_811633_2696213</t>
  </si>
  <si>
    <t>F_811737_2703959</t>
  </si>
  <si>
    <t>F_811743_2694036</t>
  </si>
  <si>
    <t>F_811808_2693674</t>
  </si>
  <si>
    <t>F_811830_2698818</t>
  </si>
  <si>
    <t>F_811881_2692795</t>
  </si>
  <si>
    <t>F_811893_2702038</t>
  </si>
  <si>
    <t>F_812029_2703015</t>
  </si>
  <si>
    <t>F_812047_2702943</t>
  </si>
  <si>
    <t>F_812297_2690265</t>
  </si>
  <si>
    <t>F_812355_2695237</t>
  </si>
  <si>
    <t>F_812365_2691855</t>
  </si>
  <si>
    <t>F_812368_2694201</t>
  </si>
  <si>
    <t>F_812537_2691581</t>
  </si>
  <si>
    <t>F_812774_2698179</t>
  </si>
  <si>
    <t>F_812982_2705966</t>
  </si>
  <si>
    <t>F_813026_2701073</t>
  </si>
  <si>
    <t>F_813216_2702104</t>
  </si>
  <si>
    <t>F_813261_2702111</t>
  </si>
  <si>
    <t>F_813552_2709668</t>
  </si>
  <si>
    <t>F_813675_2685698</t>
  </si>
  <si>
    <t>F_813985_2688603</t>
  </si>
  <si>
    <t>F_814608_2704315</t>
  </si>
  <si>
    <t>F_815043_3034895</t>
  </si>
  <si>
    <t>F_816030_3001383</t>
  </si>
  <si>
    <t>F_816077_3000258</t>
  </si>
  <si>
    <t>F_820626_3028719</t>
  </si>
  <si>
    <t>F_821549_3035916</t>
  </si>
  <si>
    <t>F_821708_3036741</t>
  </si>
  <si>
    <t>F_821766_3024578</t>
  </si>
  <si>
    <t>F_822117_3024343</t>
  </si>
  <si>
    <t>F_822315_3023814</t>
  </si>
  <si>
    <t>F_822330_3025011</t>
  </si>
  <si>
    <t>F_822538_2936568</t>
  </si>
  <si>
    <t>F_822566_3026652</t>
  </si>
  <si>
    <t>F_822799_3024752</t>
  </si>
  <si>
    <t>F_822900_3024191</t>
  </si>
  <si>
    <t>F_822934_3028585</t>
  </si>
  <si>
    <t>F_823160_3027636</t>
  </si>
  <si>
    <t>F_823267_3025469</t>
  </si>
  <si>
    <t>F_823710_3027497</t>
  </si>
  <si>
    <t>F_823876_3032036</t>
  </si>
  <si>
    <t>F_824910_3033980</t>
  </si>
  <si>
    <t>F_825178_3024990</t>
  </si>
  <si>
    <t>F_826098_2928982</t>
  </si>
  <si>
    <t>F_827136_2927269</t>
  </si>
  <si>
    <t>F_827259_3078189</t>
  </si>
  <si>
    <t>F_827668_3078370</t>
  </si>
  <si>
    <t>F_830130_3009001</t>
  </si>
  <si>
    <t>F_832213_3010037</t>
  </si>
  <si>
    <t>F_832885_3073515</t>
  </si>
  <si>
    <t>F_833816_3073701</t>
  </si>
  <si>
    <t>F_834516_3069591</t>
  </si>
  <si>
    <t>F_852401_3035610</t>
  </si>
  <si>
    <t>F_857512_2861414</t>
  </si>
  <si>
    <t>F_861358_3038288</t>
  </si>
  <si>
    <t>F_870868_2804605</t>
  </si>
  <si>
    <t>F_876276_2818837</t>
  </si>
  <si>
    <t>F_876294_2817005</t>
  </si>
  <si>
    <t>F_876823_2809103</t>
  </si>
  <si>
    <t>F_878216_2815891</t>
  </si>
  <si>
    <t>F_881279_2812223</t>
  </si>
  <si>
    <t>F_881607_2813204</t>
  </si>
  <si>
    <t>F_882847_2809563</t>
  </si>
  <si>
    <t>F_883493_2811205</t>
  </si>
  <si>
    <t>F_885050_2808137</t>
  </si>
  <si>
    <t>F_892174_2664726</t>
  </si>
  <si>
    <t>F_898358_2695790</t>
  </si>
  <si>
    <t>F_900702_2782311</t>
  </si>
  <si>
    <t>F_900875_2781636</t>
  </si>
  <si>
    <t>F_901240_2671845</t>
  </si>
  <si>
    <t>F_901263_2662462</t>
  </si>
  <si>
    <t>F_901915_2660652</t>
  </si>
  <si>
    <t>F_902282_2661869</t>
  </si>
  <si>
    <t>F_903762_2664908</t>
  </si>
  <si>
    <t>F_903774_2667797</t>
  </si>
  <si>
    <t>F_910478_2797772</t>
  </si>
  <si>
    <t>F_913410_2673150</t>
  </si>
  <si>
    <t>F_929112_2687648</t>
  </si>
  <si>
    <t>M_105732_897518</t>
  </si>
  <si>
    <t>M_105888_896564</t>
  </si>
  <si>
    <t>M_106127_897543</t>
  </si>
  <si>
    <t>M_106239_896703</t>
  </si>
  <si>
    <t>M_106280_896783</t>
  </si>
  <si>
    <t>M_106380_897594</t>
  </si>
  <si>
    <t>M_106431_897244</t>
  </si>
  <si>
    <t>M_106535_897322</t>
  </si>
  <si>
    <t>M_106713_896643</t>
  </si>
  <si>
    <t>M_107140_897969</t>
  </si>
  <si>
    <t>M_107243_897457</t>
  </si>
  <si>
    <t>M_107398_896971</t>
  </si>
  <si>
    <t>M_108427_930232</t>
  </si>
  <si>
    <t>M_108649_927495</t>
  </si>
  <si>
    <t>M_109040_927965</t>
  </si>
  <si>
    <t>M_109108_927567</t>
  </si>
  <si>
    <t>M_109344_927152</t>
  </si>
  <si>
    <t>M_109851_926573</t>
  </si>
  <si>
    <t>M_109955_926747</t>
  </si>
  <si>
    <t>M_110046_926439</t>
  </si>
  <si>
    <t>M_110049_926819</t>
  </si>
  <si>
    <t>M_110160_927060</t>
  </si>
  <si>
    <t>M_110188_927108</t>
  </si>
  <si>
    <t>M_110640_927267</t>
  </si>
  <si>
    <t>M_110802_928293</t>
  </si>
  <si>
    <t>M_111032_912339</t>
  </si>
  <si>
    <t>M_112372_911867</t>
  </si>
  <si>
    <t>M_112491_911648</t>
  </si>
  <si>
    <t>M_113145_929120</t>
  </si>
  <si>
    <t>M_113158_929176</t>
  </si>
  <si>
    <t>M_113173_929164</t>
  </si>
  <si>
    <t>M_113185_928980</t>
  </si>
  <si>
    <t>M_113224_929134</t>
  </si>
  <si>
    <t>M_113732_909359</t>
  </si>
  <si>
    <t>M_118441_925741</t>
  </si>
  <si>
    <t>M_125120_893901</t>
  </si>
  <si>
    <t>M_125143_893779</t>
  </si>
  <si>
    <t>M_126602_889920</t>
  </si>
  <si>
    <t>M_137810_889581</t>
  </si>
  <si>
    <t>M_138891_884864</t>
  </si>
  <si>
    <t>M_139037_890206</t>
  </si>
  <si>
    <t>M_139067_890189</t>
  </si>
  <si>
    <t>M_139151_891062</t>
  </si>
  <si>
    <t>M_139266_891164</t>
  </si>
  <si>
    <t>M_142319_885208</t>
  </si>
  <si>
    <t>M_166183_888434</t>
  </si>
  <si>
    <t>M_169222_885678</t>
  </si>
  <si>
    <t>M_173617_925397</t>
  </si>
  <si>
    <t>M_173789_925307</t>
  </si>
  <si>
    <t>M_174246_926372</t>
  </si>
  <si>
    <t>M_174313_925086</t>
  </si>
  <si>
    <t>M_174693_925849</t>
  </si>
  <si>
    <t>M_175002_926451</t>
  </si>
  <si>
    <t>M_175028_926825</t>
  </si>
  <si>
    <t>M_175167_927009</t>
  </si>
  <si>
    <t>M_175221_926297</t>
  </si>
  <si>
    <t>M_175360_926101</t>
  </si>
  <si>
    <t>M_175402_926051</t>
  </si>
  <si>
    <t>M_175549_926086</t>
  </si>
  <si>
    <t>M_175615_924203</t>
  </si>
  <si>
    <t>M_175702_925883</t>
  </si>
  <si>
    <t>M_175741_926145</t>
  </si>
  <si>
    <t>M_175770_923955</t>
  </si>
  <si>
    <t>M_176054_924843</t>
  </si>
  <si>
    <t>M_176364_925605</t>
  </si>
  <si>
    <t>M_176516_927256</t>
  </si>
  <si>
    <t>M_177116_922967</t>
  </si>
  <si>
    <t>M_177170_922874</t>
  </si>
  <si>
    <t>M_177258_924312</t>
  </si>
  <si>
    <t>M_189674_879996</t>
  </si>
  <si>
    <t>M_189677_880237</t>
  </si>
  <si>
    <t>M_191394_934624</t>
  </si>
  <si>
    <t>M_203550_909170</t>
  </si>
  <si>
    <t>M_204223_909029</t>
  </si>
  <si>
    <t>M_205864_877402</t>
  </si>
  <si>
    <t>M_206875_934586</t>
  </si>
  <si>
    <t>M_207071_934660</t>
  </si>
  <si>
    <t>M_207213_935165</t>
  </si>
  <si>
    <t>M_207666_934662</t>
  </si>
  <si>
    <t>M_207863_869823</t>
  </si>
  <si>
    <t>M_208097_878091</t>
  </si>
  <si>
    <t>M_208848_870824</t>
  </si>
  <si>
    <t>M_209212_869113</t>
  </si>
  <si>
    <t>M_209546_870306</t>
  </si>
  <si>
    <t>M_215226_924959</t>
  </si>
  <si>
    <t>M_216551_926992</t>
  </si>
  <si>
    <t>M_217934_926879</t>
  </si>
  <si>
    <t>M_218457_924649</t>
  </si>
  <si>
    <t>M_219038_922221</t>
  </si>
  <si>
    <t>M_223846_902223</t>
  </si>
  <si>
    <t>M_224179_913870</t>
  </si>
  <si>
    <t>M_224342_901950</t>
  </si>
  <si>
    <t>M_225112_902960</t>
  </si>
  <si>
    <t>M_225152_902944</t>
  </si>
  <si>
    <t>M_225175_902934</t>
  </si>
  <si>
    <t>M_225279_902893</t>
  </si>
  <si>
    <t>M_225495_902462</t>
  </si>
  <si>
    <t>M_225617_902090</t>
  </si>
  <si>
    <t>M_225719_915542</t>
  </si>
  <si>
    <t>M_225760_901814</t>
  </si>
  <si>
    <t>M_225893_901980</t>
  </si>
  <si>
    <t>M_226339_901941</t>
  </si>
  <si>
    <t>M_226684_916555</t>
  </si>
  <si>
    <t>M_226801_916799</t>
  </si>
  <si>
    <t>M_226884_902167</t>
  </si>
  <si>
    <t>M_227201_916682</t>
  </si>
  <si>
    <t>M_227906_925612</t>
  </si>
  <si>
    <t>M_228693_902602</t>
  </si>
  <si>
    <t>M_230600_939399</t>
  </si>
  <si>
    <t>M_231170_935863</t>
  </si>
  <si>
    <t>M_231307_935492</t>
  </si>
  <si>
    <t>M_231309_938108</t>
  </si>
  <si>
    <t>M_234862_931927</t>
  </si>
  <si>
    <t>M_239489_952471</t>
  </si>
  <si>
    <t>M_239741_953252</t>
  </si>
  <si>
    <t>M_240452_953444</t>
  </si>
  <si>
    <t>M_241826_912998</t>
  </si>
  <si>
    <t>M_243105_912225</t>
  </si>
  <si>
    <t>M_243383_912089</t>
  </si>
  <si>
    <t>M_243415_914262</t>
  </si>
  <si>
    <t>M_243707_912417</t>
  </si>
  <si>
    <t>M_243929_912454</t>
  </si>
  <si>
    <t>M_244117_912816</t>
  </si>
  <si>
    <t>M_244176_913180</t>
  </si>
  <si>
    <t>M_244201_912756</t>
  </si>
  <si>
    <t>M_244311_912491</t>
  </si>
  <si>
    <t>M_244313_912773</t>
  </si>
  <si>
    <t>M_244357_913516</t>
  </si>
  <si>
    <t>M_244395_912550</t>
  </si>
  <si>
    <t>M_244492_912815</t>
  </si>
  <si>
    <t>M_244493_912387</t>
  </si>
  <si>
    <t>M_244623_913122</t>
  </si>
  <si>
    <t>M_244678_913154</t>
  </si>
  <si>
    <t>M_244709_913113</t>
  </si>
  <si>
    <t>M_244864_912959</t>
  </si>
  <si>
    <t>M_244873_912845</t>
  </si>
  <si>
    <t>M_244874_912788</t>
  </si>
  <si>
    <t>M_244888_913181</t>
  </si>
  <si>
    <t>M_244986_912948</t>
  </si>
  <si>
    <t>M_245132_913073</t>
  </si>
  <si>
    <t>M_245211_913021</t>
  </si>
  <si>
    <t>M_245228_914244</t>
  </si>
  <si>
    <t>M_245356_912763</t>
  </si>
  <si>
    <t>M_245398_912888</t>
  </si>
  <si>
    <t>M_245677_913100</t>
  </si>
  <si>
    <t>M_245684_914632</t>
  </si>
  <si>
    <t>M_245686_913005</t>
  </si>
  <si>
    <t>M_245720_913202</t>
  </si>
  <si>
    <t>M_245754_913969</t>
  </si>
  <si>
    <t>M_245856_913211</t>
  </si>
  <si>
    <t>M_245995_912367</t>
  </si>
  <si>
    <t>M_246016_915053</t>
  </si>
  <si>
    <t>M_246105_912526</t>
  </si>
  <si>
    <t>M_246140_912168</t>
  </si>
  <si>
    <t>M_246140_912185</t>
  </si>
  <si>
    <t>M_246173_912143</t>
  </si>
  <si>
    <t>M_246185_912916</t>
  </si>
  <si>
    <t>M_246219_913529</t>
  </si>
  <si>
    <t>M_246264_913448</t>
  </si>
  <si>
    <t>M_246315_870494</t>
  </si>
  <si>
    <t>M_246367_912110</t>
  </si>
  <si>
    <t>M_246394_912732</t>
  </si>
  <si>
    <t>M_246412_912087</t>
  </si>
  <si>
    <t>M_246444_912172</t>
  </si>
  <si>
    <t>M_246759_912980</t>
  </si>
  <si>
    <t>M_246842_913003</t>
  </si>
  <si>
    <t>M_247058_912861</t>
  </si>
  <si>
    <t>M_247285_913671</t>
  </si>
  <si>
    <t>M_247349_913228</t>
  </si>
  <si>
    <t>M_247439_913323</t>
  </si>
  <si>
    <t>M_247736_870575</t>
  </si>
  <si>
    <t>M_248436_919014</t>
  </si>
  <si>
    <t>M_248455_918159</t>
  </si>
  <si>
    <t>M_248478_918362</t>
  </si>
  <si>
    <t>M_248516_918176</t>
  </si>
  <si>
    <t>M_248548_831850</t>
  </si>
  <si>
    <t>M_248569_918315</t>
  </si>
  <si>
    <t>M_248934_918902</t>
  </si>
  <si>
    <t>M_248949_918908</t>
  </si>
  <si>
    <t>M_249092_915186</t>
  </si>
  <si>
    <t>M_249191_825510</t>
  </si>
  <si>
    <t>M_249320_823629</t>
  </si>
  <si>
    <t>M_249597_821063</t>
  </si>
  <si>
    <t>M_249617_820739</t>
  </si>
  <si>
    <t>M_249625_821094</t>
  </si>
  <si>
    <t>M_249652_917700</t>
  </si>
  <si>
    <t>M_249733_918764</t>
  </si>
  <si>
    <t>M_249790_918780</t>
  </si>
  <si>
    <t>M_249790_919656</t>
  </si>
  <si>
    <t>M_249855_918610</t>
  </si>
  <si>
    <t>M_249900_918359</t>
  </si>
  <si>
    <t>M_249919_918147</t>
  </si>
  <si>
    <t>M_249920_918600</t>
  </si>
  <si>
    <t>M_249986_918566</t>
  </si>
  <si>
    <t>M_250005_918074</t>
  </si>
  <si>
    <t>M_250042_918541</t>
  </si>
  <si>
    <t>M_250119_919685</t>
  </si>
  <si>
    <t>M_250276_918608</t>
  </si>
  <si>
    <t>M_250299_928127</t>
  </si>
  <si>
    <t>M_262084_873355</t>
  </si>
  <si>
    <t>M_262176_872169</t>
  </si>
  <si>
    <t>M_262245_873273</t>
  </si>
  <si>
    <t>M_262261_873358</t>
  </si>
  <si>
    <t>M_264870_871457</t>
  </si>
  <si>
    <t>M_266369_871659</t>
  </si>
  <si>
    <t>M_266588_871669</t>
  </si>
  <si>
    <t>M_46227_882385</t>
  </si>
  <si>
    <t>M_46538_883984</t>
  </si>
  <si>
    <t>M_60757_940893</t>
  </si>
  <si>
    <t>M_62293_915740</t>
  </si>
  <si>
    <t>M_62373_915831</t>
  </si>
  <si>
    <t>M_65674_939574</t>
  </si>
  <si>
    <t>M_67404_940635</t>
  </si>
  <si>
    <t>M_67655_939507</t>
  </si>
  <si>
    <t>M_68323_939851</t>
  </si>
  <si>
    <t>M_68360_939846</t>
  </si>
  <si>
    <t>M_68414_939189</t>
  </si>
  <si>
    <t>M_69034_939651</t>
  </si>
  <si>
    <t>M_70231_937803</t>
  </si>
  <si>
    <t>M_87301_931708</t>
  </si>
  <si>
    <t>OVER10k_AREA</t>
  </si>
  <si>
    <t>OVER5k_AREA</t>
  </si>
  <si>
    <t>OVER100k_AREA</t>
  </si>
  <si>
    <t>OVER1m_AREA</t>
  </si>
  <si>
    <t>OVER30k_AREA</t>
  </si>
  <si>
    <t>5K-10K</t>
  </si>
  <si>
    <t>10K-30K</t>
  </si>
  <si>
    <t>30K-100K</t>
  </si>
  <si>
    <t>100K-1m</t>
  </si>
  <si>
    <t>&gt;1m</t>
  </si>
  <si>
    <t>Under 300</t>
  </si>
  <si>
    <t>Use Code Description</t>
  </si>
  <si>
    <t>Blank DLS Code mostly used in Boston for "imputed residential", scattered apparently residential use in a 11 other communities</t>
  </si>
  <si>
    <t>Total Area</t>
  </si>
  <si>
    <t>% of square footage</t>
  </si>
  <si>
    <t>TOTAL RESIDENTIAL USE CODES</t>
  </si>
  <si>
    <t>TOWN_ID</t>
  </si>
  <si>
    <t>All zero</t>
  </si>
  <si>
    <t>&gt;90% Populated as % of Present</t>
  </si>
  <si>
    <t>All units values 0</t>
  </si>
  <si>
    <t>All units values &gt;0 in all classes</t>
  </si>
  <si>
    <t>Represented</t>
  </si>
  <si>
    <t>Zero populated</t>
  </si>
  <si>
    <t>&gt;99% populated</t>
  </si>
  <si>
    <t>&gt;0 and &lt;99% partially populated among populated</t>
  </si>
  <si>
    <t>ALL PARCELS, REGARDLESS OF USE CODE</t>
  </si>
  <si>
    <t>Non zero area under 300 Count</t>
  </si>
  <si>
    <t>Non zero area under 5000 AREA</t>
  </si>
  <si>
    <t>&lt;=5K</t>
  </si>
  <si>
    <t>Average USE_CODES Represented</t>
  </si>
  <si>
    <t>Classes&gt;90% Populated</t>
  </si>
  <si>
    <t>Classes (USE_CODES) Present in City</t>
  </si>
  <si>
    <t>PERCENTAGE UNITS &gt; 0 IN EACH CITY/CLASS COMBINATION</t>
  </si>
  <si>
    <t>UNIT COUNTS AFTER IMPUTING NON-ZERO UNITS</t>
  </si>
  <si>
    <t>All Parcels</t>
  </si>
  <si>
    <t>Total original units</t>
  </si>
  <si>
    <t>ORIGINAL</t>
  </si>
  <si>
    <t>Total Count (non-zero area)</t>
  </si>
  <si>
    <t>FINAL_AREA_IMPUTED</t>
  </si>
  <si>
    <t>LOT_SIZE</t>
  </si>
  <si>
    <t>LAND_VAL</t>
  </si>
  <si>
    <t>LOT_UNITS</t>
  </si>
  <si>
    <t>Acres</t>
  </si>
  <si>
    <t>F_775973_2982556</t>
  </si>
  <si>
    <t>F_784709_2973827</t>
  </si>
  <si>
    <t>F_754467_2949109</t>
  </si>
  <si>
    <t>Sq. Ft.</t>
  </si>
  <si>
    <t>F_807180_2914292</t>
  </si>
  <si>
    <t>F_761449_2960188</t>
  </si>
  <si>
    <t>F_832145_2920893</t>
  </si>
  <si>
    <t>F_762259_2952079</t>
  </si>
  <si>
    <t>M_228271_902822</t>
  </si>
  <si>
    <t>F_689129_2936131</t>
  </si>
  <si>
    <t>M_244548_912478</t>
  </si>
  <si>
    <t>F_660264_3036412</t>
  </si>
  <si>
    <t>F_751731_2948056</t>
  </si>
  <si>
    <t>F_764905_2961251</t>
  </si>
  <si>
    <t>F_779847_2973939</t>
  </si>
  <si>
    <t>F_686256_2926729</t>
  </si>
  <si>
    <t>M_250591_919524</t>
  </si>
  <si>
    <t>F_727838_2959620</t>
  </si>
  <si>
    <t>F_756040_2970319</t>
  </si>
  <si>
    <t>F_696209_2930562</t>
  </si>
  <si>
    <t>F_754406_2974148</t>
  </si>
  <si>
    <t>F_733068_3075461</t>
  </si>
  <si>
    <t>F_721288_2955775</t>
  </si>
  <si>
    <t>F_763477_2960309</t>
  </si>
  <si>
    <t>F_762504_2951009</t>
  </si>
  <si>
    <t>F_773284_2981689</t>
  </si>
  <si>
    <t>F_764998_2958719</t>
  </si>
  <si>
    <t>F_758465_2949067</t>
  </si>
  <si>
    <t>F_724633_2970825</t>
  </si>
  <si>
    <t>F_758272_2963903</t>
  </si>
  <si>
    <t>F_677811_2927739</t>
  </si>
  <si>
    <t>F_748927_2975022</t>
  </si>
  <si>
    <t>F_772447_2923618</t>
  </si>
  <si>
    <t>F_730574_2964183</t>
  </si>
  <si>
    <t>F_765019_3109635</t>
  </si>
  <si>
    <t>F_755275_2948897</t>
  </si>
  <si>
    <t>M_241241_954026</t>
  </si>
  <si>
    <t>F_763404_3016208</t>
  </si>
  <si>
    <t>F_822472_3023794</t>
  </si>
  <si>
    <t>F_773410_3000195</t>
  </si>
  <si>
    <t>M_205325_908456</t>
  </si>
  <si>
    <t>F_754386_2948513</t>
  </si>
  <si>
    <t>F_790579_2903554</t>
  </si>
  <si>
    <t>F_771420_2982540</t>
  </si>
  <si>
    <t>F_786713_2858014</t>
  </si>
  <si>
    <t>F_769836_3105370</t>
  </si>
  <si>
    <t>F_777086_2975218</t>
  </si>
  <si>
    <t>F_727822_2959498</t>
  </si>
  <si>
    <t>F_760608_2961378</t>
  </si>
  <si>
    <t>M_246336_912812</t>
  </si>
  <si>
    <t>F_720766_2956091</t>
  </si>
  <si>
    <t>F_747900_3095057</t>
  </si>
  <si>
    <t>F_901547_2672688</t>
  </si>
  <si>
    <t>F_788946_2995164</t>
  </si>
  <si>
    <t>F_754828_2874460</t>
  </si>
  <si>
    <t>F_679713_2928036</t>
  </si>
  <si>
    <t>F_773487_2982565</t>
  </si>
  <si>
    <t>M_262142_873242</t>
  </si>
  <si>
    <t>M_244021_912967</t>
  </si>
  <si>
    <t>F_766636_3106633</t>
  </si>
  <si>
    <t>F_882234_2809123</t>
  </si>
  <si>
    <t>F_769388_3109802</t>
  </si>
  <si>
    <t>F_698104_2928359</t>
  </si>
  <si>
    <t>M_222486_916566</t>
  </si>
  <si>
    <t>F_721017_2956059</t>
  </si>
  <si>
    <t>F_726734_2957987</t>
  </si>
  <si>
    <t>F_782546_2994955</t>
  </si>
  <si>
    <t>F_811778_3016674</t>
  </si>
  <si>
    <t>M_255783_955096</t>
  </si>
  <si>
    <t>F_789129_2995228</t>
  </si>
  <si>
    <t>F_754671_2948354</t>
  </si>
  <si>
    <t>F_889466_2658107</t>
  </si>
  <si>
    <t>F_736670_3081567</t>
  </si>
  <si>
    <t>F_645600_3003397</t>
  </si>
  <si>
    <t>M_245697_869929</t>
  </si>
  <si>
    <t>M_203785_909231</t>
  </si>
  <si>
    <t>F_811294_2719457</t>
  </si>
  <si>
    <t>F_755745_2965990</t>
  </si>
  <si>
    <t>M_246263_912088</t>
  </si>
  <si>
    <t>F_753545_2967295</t>
  </si>
  <si>
    <t>M_250082_917605</t>
  </si>
  <si>
    <t>F_742179_3089024</t>
  </si>
  <si>
    <t>M_245053_913215</t>
  </si>
  <si>
    <t>F_771148_2982197</t>
  </si>
  <si>
    <t>F_766389_3106343</t>
  </si>
  <si>
    <t>M_246390_912132</t>
  </si>
  <si>
    <t>M_246417_912155</t>
  </si>
  <si>
    <t>F_751821_2810567</t>
  </si>
  <si>
    <t>F_765696_3100882</t>
  </si>
  <si>
    <t>F_763516_2873579</t>
  </si>
  <si>
    <t>F_772841_2989416</t>
  </si>
  <si>
    <t>M_259631_931389</t>
  </si>
  <si>
    <t>M_255272_887346</t>
  </si>
  <si>
    <t>F_812965_2694192</t>
  </si>
  <si>
    <t>F_774761_2862527</t>
  </si>
  <si>
    <t>F_764328_3018597</t>
  </si>
  <si>
    <t>F_720902_2955486</t>
  </si>
  <si>
    <t>F_753407_2974461</t>
  </si>
  <si>
    <t>M_245517_914573</t>
  </si>
  <si>
    <t>F_761919_3028414</t>
  </si>
  <si>
    <t>F_791258_2973934</t>
  </si>
  <si>
    <t>F_830177_3010067</t>
  </si>
  <si>
    <t>F_785857_2853422</t>
  </si>
  <si>
    <t>F_759959_2965364</t>
  </si>
  <si>
    <t>M_244545_913225</t>
  </si>
  <si>
    <t>F_726209_2962425</t>
  </si>
  <si>
    <t>F_813276_2701523</t>
  </si>
  <si>
    <t>M_205244_908490</t>
  </si>
  <si>
    <t>M_249956_917951</t>
  </si>
  <si>
    <t>M_245719_913173</t>
  </si>
  <si>
    <t>M_244698_912763</t>
  </si>
  <si>
    <t>M_241860_912875</t>
  </si>
  <si>
    <t>F_761657_2951012</t>
  </si>
  <si>
    <t>F_758817_2966748</t>
  </si>
  <si>
    <t>F_762631_2955736</t>
  </si>
  <si>
    <t>F_786199_2853070</t>
  </si>
  <si>
    <t>F_748952_2934768</t>
  </si>
  <si>
    <t>F_762767_3015388</t>
  </si>
  <si>
    <t>M_203966_876440</t>
  </si>
  <si>
    <t>F_751839_2974230</t>
  </si>
  <si>
    <t>F_740888_3061703</t>
  </si>
  <si>
    <t>F_766388_2960989</t>
  </si>
  <si>
    <t>M_245703_933155</t>
  </si>
  <si>
    <t>F_772025_2986850</t>
  </si>
  <si>
    <t>F_771364_3008361</t>
  </si>
  <si>
    <t>F_730636_2963429</t>
  </si>
  <si>
    <t>F_774298_2974458</t>
  </si>
  <si>
    <t>F_724821_2961011</t>
  </si>
  <si>
    <t>F_812843_2697709</t>
  </si>
  <si>
    <t>M_244972_912876</t>
  </si>
  <si>
    <t>F_683754_2943568</t>
  </si>
  <si>
    <t>M_226114_901848</t>
  </si>
  <si>
    <t>M_246560_912878</t>
  </si>
  <si>
    <t>F_726803_2963594</t>
  </si>
  <si>
    <t>F_717924_3008706</t>
  </si>
  <si>
    <t>F_793085_2977912</t>
  </si>
  <si>
    <t>F_884157_2805551</t>
  </si>
  <si>
    <t>M_194871_935408</t>
  </si>
  <si>
    <t>F_752528_2973586</t>
  </si>
  <si>
    <t>F_773307_2982509</t>
  </si>
  <si>
    <t>F_753121_2975165</t>
  </si>
  <si>
    <t>F_774720_3008639</t>
  </si>
  <si>
    <t>F_794174_2977974</t>
  </si>
  <si>
    <t>F_677743_2933310</t>
  </si>
  <si>
    <t>F_770990_2981827</t>
  </si>
  <si>
    <t>F_750367_3089595</t>
  </si>
  <si>
    <t>F_804373_2900481</t>
  </si>
  <si>
    <t>F_791785_2977848</t>
  </si>
  <si>
    <t>F_757285_2967606</t>
  </si>
  <si>
    <t>F_754515_2874557</t>
  </si>
  <si>
    <t>F_769774_3111298</t>
  </si>
  <si>
    <t>F_760523_2961860</t>
  </si>
  <si>
    <t>F_753966_2974473</t>
  </si>
  <si>
    <t>F_724580_2970944</t>
  </si>
  <si>
    <t>F_793326_2974870</t>
  </si>
  <si>
    <t>F_679091_2928389</t>
  </si>
  <si>
    <t>F_781793_2787568</t>
  </si>
  <si>
    <t>F_792330_2974521</t>
  </si>
  <si>
    <t>F_739707_3078007</t>
  </si>
  <si>
    <t>F_724583_2960492</t>
  </si>
  <si>
    <t>F_793599_3015849</t>
  </si>
  <si>
    <t>F_756710_2949326</t>
  </si>
  <si>
    <t>F_720942_2956205</t>
  </si>
  <si>
    <t>F_792090_2881627</t>
  </si>
  <si>
    <t>M_229485_920485</t>
  </si>
  <si>
    <t>F_764364_2961227</t>
  </si>
  <si>
    <t>M_246618_912855</t>
  </si>
  <si>
    <t>F_808181_2730617</t>
  </si>
  <si>
    <t>F_764616_2871710</t>
  </si>
  <si>
    <t>F_774651_2862089</t>
  </si>
  <si>
    <t>F_760765_2962190</t>
  </si>
  <si>
    <t>F_814404_2706749</t>
  </si>
  <si>
    <t>F_758233_2950760</t>
  </si>
  <si>
    <t>F_786049_2995195</t>
  </si>
  <si>
    <t>F_727187_2963610</t>
  </si>
  <si>
    <t>M_239442_952542</t>
  </si>
  <si>
    <t>M_230275_937153</t>
  </si>
  <si>
    <t>F_755765_2969345</t>
  </si>
  <si>
    <t>F_730910_2964015</t>
  </si>
  <si>
    <t>F_760902_2948573</t>
  </si>
  <si>
    <t>F_816939_3031095</t>
  </si>
  <si>
    <t>F_677740_2924244</t>
  </si>
  <si>
    <t>F_786351_2995404</t>
  </si>
  <si>
    <t>F_741819_2980312</t>
  </si>
  <si>
    <t>M_224352_901995</t>
  </si>
  <si>
    <t>F_757472_2946155</t>
  </si>
  <si>
    <t>M_248590_918217</t>
  </si>
  <si>
    <t>M_246270_912779</t>
  </si>
  <si>
    <t>F_764153_3004630</t>
  </si>
  <si>
    <t>M_204320_909041</t>
  </si>
  <si>
    <t>M_244927_912901</t>
  </si>
  <si>
    <t>F_792930_2973793</t>
  </si>
  <si>
    <t>M_225487_901287</t>
  </si>
  <si>
    <t>F_753044_3095916</t>
  </si>
  <si>
    <t>F_770026_2959297</t>
  </si>
  <si>
    <t>F_770296_2981519</t>
  </si>
  <si>
    <t>M_243702_860077</t>
  </si>
  <si>
    <t>F_809857_2714665</t>
  </si>
  <si>
    <t>F_738506_3088549</t>
  </si>
  <si>
    <t>M_194761_935431</t>
  </si>
  <si>
    <t>F_803473_3029365</t>
  </si>
  <si>
    <t>M_244476_912972</t>
  </si>
  <si>
    <t>M_244204_913029</t>
  </si>
  <si>
    <t>M_258125_931758</t>
  </si>
  <si>
    <t>M_247078_912856</t>
  </si>
  <si>
    <t>F_728019_2976325</t>
  </si>
  <si>
    <t>M_244183_912697</t>
  </si>
  <si>
    <t>F_761470_2998650</t>
  </si>
  <si>
    <t>F_762301_2956489</t>
  </si>
  <si>
    <t>F_673200_2944724</t>
  </si>
  <si>
    <t>F_748668_2975647</t>
  </si>
  <si>
    <t>F_834133_3073931</t>
  </si>
  <si>
    <t>M_246191_912433</t>
  </si>
  <si>
    <t>F_748482_2975513</t>
  </si>
  <si>
    <t>F_682388_2924641</t>
  </si>
  <si>
    <t>F_774927_2882725</t>
  </si>
  <si>
    <t>F_758038_2947791</t>
  </si>
  <si>
    <t>F_758526_2951823</t>
  </si>
  <si>
    <t>F_737026_3089771</t>
  </si>
  <si>
    <t>M_243035_911826</t>
  </si>
  <si>
    <t>M_244484_912834</t>
  </si>
  <si>
    <t>F_790401_2882733</t>
  </si>
  <si>
    <t>M_226746_903229</t>
  </si>
  <si>
    <t>F_793524_2977720</t>
  </si>
  <si>
    <t>F_749436_2963896</t>
  </si>
  <si>
    <t>F_796447_2911089</t>
  </si>
  <si>
    <t>F_793913_2976953</t>
  </si>
  <si>
    <t>F_772201_2989789</t>
  </si>
  <si>
    <t>F_773000_2992217</t>
  </si>
  <si>
    <t>M_249886_918432</t>
  </si>
  <si>
    <t>M_193216_935235</t>
  </si>
  <si>
    <t>F_792219_2974412</t>
  </si>
  <si>
    <t>M_244568_912548</t>
  </si>
  <si>
    <t>F_757408_2950307</t>
  </si>
  <si>
    <t>F_786736_2859894</t>
  </si>
  <si>
    <t>F_765485_2960705</t>
  </si>
  <si>
    <t>F_769251_2980029</t>
  </si>
  <si>
    <t>M_203488_909022</t>
  </si>
  <si>
    <t>M_246322_912086</t>
  </si>
  <si>
    <t>F_822218_3028860</t>
  </si>
  <si>
    <t>F_778482_2977016</t>
  </si>
  <si>
    <t>F_614301_3022729</t>
  </si>
  <si>
    <t>F_791998_2973582</t>
  </si>
  <si>
    <t>F_811960_3016107</t>
  </si>
  <si>
    <t>F_757211_2964762</t>
  </si>
  <si>
    <t>F_822635_3023987</t>
  </si>
  <si>
    <t>M_245892_912758</t>
  </si>
  <si>
    <t>F_811362_2697007</t>
  </si>
  <si>
    <t>F_807158_2695196</t>
  </si>
  <si>
    <t>F_778443_3014997</t>
  </si>
  <si>
    <t>F_792811_2973905</t>
  </si>
  <si>
    <t>F_752313_2948221</t>
  </si>
  <si>
    <t>M_203874_909279</t>
  </si>
  <si>
    <t>F_754799_2874166</t>
  </si>
  <si>
    <t>F_757527_2948271</t>
  </si>
  <si>
    <t>F_753352_2974536</t>
  </si>
  <si>
    <t>F_698313_2929410</t>
  </si>
  <si>
    <t>F_764613_2871306</t>
  </si>
  <si>
    <t>F_727970_2989590</t>
  </si>
  <si>
    <t>F_763870_2957464</t>
  </si>
  <si>
    <t>M_244383_912987</t>
  </si>
  <si>
    <t>F_819678_3031221</t>
  </si>
  <si>
    <t>F_787532_2974791</t>
  </si>
  <si>
    <t>F_758625_2966562</t>
  </si>
  <si>
    <t>F_773607_2982254</t>
  </si>
  <si>
    <t>F_774355_2992788</t>
  </si>
  <si>
    <t>F_790265_2854517</t>
  </si>
  <si>
    <t>F_776643_2976974</t>
  </si>
  <si>
    <t>F_812650_3015745</t>
  </si>
  <si>
    <t>F_773678_2999879</t>
  </si>
  <si>
    <t>F_779309_3013184</t>
  </si>
  <si>
    <t>F_731071_2962632</t>
  </si>
  <si>
    <t>F_761789_3094156</t>
  </si>
  <si>
    <t>F_789243_2980442</t>
  </si>
  <si>
    <t>F_816631_2684584</t>
  </si>
  <si>
    <t>F_771371_2990535</t>
  </si>
  <si>
    <t>F_1030251_2705872</t>
  </si>
  <si>
    <t>F_677953_2927775</t>
  </si>
  <si>
    <t>F_751661_2968176</t>
  </si>
  <si>
    <t>F_770592_2990656</t>
  </si>
  <si>
    <t>F_765910_2959529</t>
  </si>
  <si>
    <t>F_813582_2700380</t>
  </si>
  <si>
    <t>F_758707_2951983</t>
  </si>
  <si>
    <t>F_741940_2964856</t>
  </si>
  <si>
    <t>F_784394_2855017</t>
  </si>
  <si>
    <t>F_770205_3108824</t>
  </si>
  <si>
    <t>F_790849_2971821</t>
  </si>
  <si>
    <t>F_810322_3021020</t>
  </si>
  <si>
    <t>F_769956_3109324</t>
  </si>
  <si>
    <t>F_741748_2980561</t>
  </si>
  <si>
    <t>M_225264_916947</t>
  </si>
  <si>
    <t>F_728557_2961611</t>
  </si>
  <si>
    <t>F_771568_2985702</t>
  </si>
  <si>
    <t>M_249093_919059</t>
  </si>
  <si>
    <t>F_793522_2975779</t>
  </si>
  <si>
    <t>F_809097_3030709</t>
  </si>
  <si>
    <t>M_240755_917982</t>
  </si>
  <si>
    <t>F_737424_3084599</t>
  </si>
  <si>
    <t>F_777889_2972611</t>
  </si>
  <si>
    <t>M_208094_876826</t>
  </si>
  <si>
    <t>F_793802_2972214</t>
  </si>
  <si>
    <t>F_777124_2972965</t>
  </si>
  <si>
    <t>F_758217_2962943</t>
  </si>
  <si>
    <t>F_727798_2973189</t>
  </si>
  <si>
    <t>M_267940_872457</t>
  </si>
  <si>
    <t>F_768745_2959567</t>
  </si>
  <si>
    <t>F_753126_3096084</t>
  </si>
  <si>
    <t>F_746300_2978976</t>
  </si>
  <si>
    <t>F_746419_2977942</t>
  </si>
  <si>
    <t>F_821068_3022579</t>
  </si>
  <si>
    <t>F_834678_3073658</t>
  </si>
  <si>
    <t>F_679832_2927529</t>
  </si>
  <si>
    <t>F_761479_2962050</t>
  </si>
  <si>
    <t>F_680195_2927554</t>
  </si>
  <si>
    <t>F_797674_3027261</t>
  </si>
  <si>
    <t>F_787628_2891047</t>
  </si>
  <si>
    <t>M_246391_912885</t>
  </si>
  <si>
    <t>M_222781_915055</t>
  </si>
  <si>
    <t>F_768451_2872738</t>
  </si>
  <si>
    <t>M_226083_925047</t>
  </si>
  <si>
    <t>F_761514_2960585</t>
  </si>
  <si>
    <t>F_752174_2967790</t>
  </si>
  <si>
    <t>M_225672_903103</t>
  </si>
  <si>
    <t>F_728100_2974427</t>
  </si>
  <si>
    <t>F_787693_2879657</t>
  </si>
  <si>
    <t>F_769710_3106798</t>
  </si>
  <si>
    <t>F_895151_2663684</t>
  </si>
  <si>
    <t>M_228557_901931</t>
  </si>
  <si>
    <t>F_767930_3108388</t>
  </si>
  <si>
    <t>F_662989_2937415</t>
  </si>
  <si>
    <t>F_811608_2693214</t>
  </si>
  <si>
    <t>F_822370_3028887</t>
  </si>
  <si>
    <t>F_762657_2959842</t>
  </si>
  <si>
    <t>F_758835_2965547</t>
  </si>
  <si>
    <t>F_739359_3089017</t>
  </si>
  <si>
    <t>F_678701_2924659</t>
  </si>
  <si>
    <t>F_688380_3011149</t>
  </si>
  <si>
    <t>F_756548_2873753</t>
  </si>
  <si>
    <t>F_746443_2977456</t>
  </si>
  <si>
    <t>F_768327_3108462</t>
  </si>
  <si>
    <t>F_768121_2956549</t>
  </si>
  <si>
    <t>F_759847_2951871</t>
  </si>
  <si>
    <t>M_206492_877372</t>
  </si>
  <si>
    <t>M_248679_918856</t>
  </si>
  <si>
    <t>F_749003_2934830</t>
  </si>
  <si>
    <t>F_757976_2947799</t>
  </si>
  <si>
    <t>M_224913_917603</t>
  </si>
  <si>
    <t>F_774026_2969974</t>
  </si>
  <si>
    <t>F_776096_2978328</t>
  </si>
  <si>
    <t>F_715783_3004739</t>
  </si>
  <si>
    <t>F_777767_2975813</t>
  </si>
  <si>
    <t>F_907522_2672314</t>
  </si>
  <si>
    <t>F_762654_2955297</t>
  </si>
  <si>
    <t>F_778944_2974625</t>
  </si>
  <si>
    <t>F_771101_2982538</t>
  </si>
  <si>
    <t>M_244700_914132</t>
  </si>
  <si>
    <t>F_746478_2992496</t>
  </si>
  <si>
    <t>F_811163_2905155</t>
  </si>
  <si>
    <t>F_756119_2714011</t>
  </si>
  <si>
    <t>M_206490_877421</t>
  </si>
  <si>
    <t>F_751034_2975686</t>
  </si>
  <si>
    <t>F_757129_2964950</t>
  </si>
  <si>
    <t>F_786161_2856679</t>
  </si>
  <si>
    <t>F_788431_2980406</t>
  </si>
  <si>
    <t>F_1028180_2707151</t>
  </si>
  <si>
    <t>F_752099_2967054</t>
  </si>
  <si>
    <t>F_811584_2693536</t>
  </si>
  <si>
    <t>F_677521_2924808</t>
  </si>
  <si>
    <t>F_720022_2993678</t>
  </si>
  <si>
    <t>F_769425_2980506</t>
  </si>
  <si>
    <t>F_751637_3065786</t>
  </si>
  <si>
    <t>M_243068_911911</t>
  </si>
  <si>
    <t>F_764568_3009643</t>
  </si>
  <si>
    <t>F_788526_2980504</t>
  </si>
  <si>
    <t>F_758773_2963835</t>
  </si>
  <si>
    <t>F_778785_2974727</t>
  </si>
  <si>
    <t>F_772698_2989521</t>
  </si>
  <si>
    <t>F_754573_2974966</t>
  </si>
  <si>
    <t>F_810939_2719407</t>
  </si>
  <si>
    <t>F_750032_2978446</t>
  </si>
  <si>
    <t>F_770874_2991684</t>
  </si>
  <si>
    <t>F_803339_2903947</t>
  </si>
  <si>
    <t>F_887828_2807680</t>
  </si>
  <si>
    <t>M_219283_922108</t>
  </si>
  <si>
    <t>F_726141_2961850</t>
  </si>
  <si>
    <t>F_788624_2980613</t>
  </si>
  <si>
    <t>F_707118_2894137</t>
  </si>
  <si>
    <t>F_811150_2714576</t>
  </si>
  <si>
    <t>F_834410_3074035</t>
  </si>
  <si>
    <t>F_772284_2992723</t>
  </si>
  <si>
    <t>F_676333_2924211</t>
  </si>
  <si>
    <t>M_244126_912412</t>
  </si>
  <si>
    <t>F_801115_2904528</t>
  </si>
  <si>
    <t>F_754605_2874142</t>
  </si>
  <si>
    <t>F_747707_2977002</t>
  </si>
  <si>
    <t>F_767699_2989357</t>
  </si>
  <si>
    <t>F_725690_2958391</t>
  </si>
  <si>
    <t>F_760927_2962291</t>
  </si>
  <si>
    <t>F_762660_2960100</t>
  </si>
  <si>
    <t>F_774266_2979327</t>
  </si>
  <si>
    <t>M_228238_902607</t>
  </si>
  <si>
    <t>F_764125_2959004</t>
  </si>
  <si>
    <t>F_682907_2924893</t>
  </si>
  <si>
    <t>F_758748_2949229</t>
  </si>
  <si>
    <t>M_244148_912770</t>
  </si>
  <si>
    <t>M_267678_872364</t>
  </si>
  <si>
    <t>F_753866_3062795</t>
  </si>
  <si>
    <t>F_748568_2976753</t>
  </si>
  <si>
    <t>F_794810_2978520</t>
  </si>
  <si>
    <t>F_762797_2958103</t>
  </si>
  <si>
    <t>F_759160_2964245</t>
  </si>
  <si>
    <t>F_831882_3070755</t>
  </si>
  <si>
    <t>F_810451_3019113</t>
  </si>
  <si>
    <t>M_244153_912742</t>
  </si>
  <si>
    <t>F_760558_2959774</t>
  </si>
  <si>
    <t>M_226395_901792</t>
  </si>
  <si>
    <t>F_760627_2961565</t>
  </si>
  <si>
    <t>F_679037_2926896</t>
  </si>
  <si>
    <t>F_765430_2960736</t>
  </si>
  <si>
    <t>M_246296_912123</t>
  </si>
  <si>
    <t>F_767785_2960497</t>
  </si>
  <si>
    <t>F_829803_3033606</t>
  </si>
  <si>
    <t>F_754631_2874840</t>
  </si>
  <si>
    <t>M_246455_912909</t>
  </si>
  <si>
    <t>F_752368_2968837</t>
  </si>
  <si>
    <t>F_780479_2973786</t>
  </si>
  <si>
    <t>M_248546_918247</t>
  </si>
  <si>
    <t>F_774020_2991909</t>
  </si>
  <si>
    <t>F_731406_2963376</t>
  </si>
  <si>
    <t>F_772563_2995568</t>
  </si>
  <si>
    <t>F_785543_2986074</t>
  </si>
  <si>
    <t>F_772717_2992859</t>
  </si>
  <si>
    <t>F_781258_2859744</t>
  </si>
  <si>
    <t>F_764085_2957921</t>
  </si>
  <si>
    <t>M_251296_821437</t>
  </si>
  <si>
    <t>F_774118_2970415</t>
  </si>
  <si>
    <t>F_757427_2961086</t>
  </si>
  <si>
    <t>F_773624_3000067</t>
  </si>
  <si>
    <t>M_193347_935792</t>
  </si>
  <si>
    <t>F_807183_2695099</t>
  </si>
  <si>
    <t>M_219388_923012</t>
  </si>
  <si>
    <t>F_693819_2931390</t>
  </si>
  <si>
    <t>F_746226_2979064</t>
  </si>
  <si>
    <t>F_719197_2966340</t>
  </si>
  <si>
    <t>F_778657_2973728</t>
  </si>
  <si>
    <t>M_244678_913000</t>
  </si>
  <si>
    <t>F_725844_2958352</t>
  </si>
  <si>
    <t>M_246423_912927</t>
  </si>
  <si>
    <t>F_614376_3027798</t>
  </si>
  <si>
    <t>F_780843_2983822</t>
  </si>
  <si>
    <t>F_770404_3008888</t>
  </si>
  <si>
    <t>F_776920_2974346</t>
  </si>
  <si>
    <t>F_807764_2691387</t>
  </si>
  <si>
    <t>F_757147_2963525</t>
  </si>
  <si>
    <t>F_721194_2955471</t>
  </si>
  <si>
    <t>M_215059_910790</t>
  </si>
  <si>
    <t>F_667450_2854653</t>
  </si>
  <si>
    <t>F_781652_2985202</t>
  </si>
  <si>
    <t>M_248740_918833</t>
  </si>
  <si>
    <t>F_754194_3092470</t>
  </si>
  <si>
    <t>F_826206_2928831</t>
  </si>
  <si>
    <t>F_764241_3008199</t>
  </si>
  <si>
    <t>F_811562_2692114</t>
  </si>
  <si>
    <t>F_707981_2895063</t>
  </si>
  <si>
    <t>F_754346_2874110</t>
  </si>
  <si>
    <t>F_813942_2996574</t>
  </si>
  <si>
    <t>F_725776_2959571</t>
  </si>
  <si>
    <t>M_250694_821183</t>
  </si>
  <si>
    <t>F_821006_2995181</t>
  </si>
  <si>
    <t>F_762014_2961317</t>
  </si>
  <si>
    <t>F_777739_2981236</t>
  </si>
  <si>
    <t>F_786500_2862268</t>
  </si>
  <si>
    <t>F_798681_3026133</t>
  </si>
  <si>
    <t>F_759890_2965812</t>
  </si>
  <si>
    <t>F_812639_2703912</t>
  </si>
  <si>
    <t>F_783246_2855641</t>
  </si>
  <si>
    <t>F_761157_2960364</t>
  </si>
  <si>
    <t>F_777825_2972812</t>
  </si>
  <si>
    <t>F_789233_2977787</t>
  </si>
  <si>
    <t>F_781453_2901628</t>
  </si>
  <si>
    <t>F_724669_2970665</t>
  </si>
  <si>
    <t>M_250029_917479</t>
  </si>
  <si>
    <t>M_249212_825465</t>
  </si>
  <si>
    <t>F_729367_2981332</t>
  </si>
  <si>
    <t>F_762300_2869508</t>
  </si>
  <si>
    <t>F_830982_3009634</t>
  </si>
  <si>
    <t>F_774829_2980257</t>
  </si>
  <si>
    <t>F_754475_2969897</t>
  </si>
  <si>
    <t>F_751231_2975730</t>
  </si>
  <si>
    <t>F_748768_2977405</t>
  </si>
  <si>
    <t>F_787817_2972236</t>
  </si>
  <si>
    <t>M_244877_913484</t>
  </si>
  <si>
    <t>F_728054_2961193</t>
  </si>
  <si>
    <t>F_755720_2967259</t>
  </si>
  <si>
    <t>F_765730_3101456</t>
  </si>
  <si>
    <t>M_246093_912599</t>
  </si>
  <si>
    <t>F_761897_2950955</t>
  </si>
  <si>
    <t>F_773801_2976747</t>
  </si>
  <si>
    <t>F_753277_2948499</t>
  </si>
  <si>
    <t>F_806481_2709179</t>
  </si>
  <si>
    <t>M_225373_901780</t>
  </si>
  <si>
    <t>F_732366_2963954</t>
  </si>
  <si>
    <t>F_725002_2961107</t>
  </si>
  <si>
    <t>F_771911_2977902</t>
  </si>
  <si>
    <t>M_262141_873307</t>
  </si>
  <si>
    <t>F_726813_2959032</t>
  </si>
  <si>
    <t>F_814639_2703517</t>
  </si>
  <si>
    <t>M_248527_918351</t>
  </si>
  <si>
    <t>F_769080_2976742</t>
  </si>
  <si>
    <t>F_764411_2958780</t>
  </si>
  <si>
    <t>F_765796_2959431</t>
  </si>
  <si>
    <t>F_763611_2957674</t>
  </si>
  <si>
    <t>F_823371_3023271</t>
  </si>
  <si>
    <t>F_727116_2974092</t>
  </si>
  <si>
    <t>F_822498_2936631</t>
  </si>
  <si>
    <t>M_193978_935069</t>
  </si>
  <si>
    <t>F_786095_2865332</t>
  </si>
  <si>
    <t>F_783364_2983619</t>
  </si>
  <si>
    <t>F_761937_2958458</t>
  </si>
  <si>
    <t>F_814673_2704486</t>
  </si>
  <si>
    <t>F_789188_2977186</t>
  </si>
  <si>
    <t>F_765313_2869370</t>
  </si>
  <si>
    <t>F_737014_3082743</t>
  </si>
  <si>
    <t>F_759641_2965559</t>
  </si>
  <si>
    <t>F_834477_3074100</t>
  </si>
  <si>
    <t>F_767865_3107755</t>
  </si>
  <si>
    <t>F_906395_2672311</t>
  </si>
  <si>
    <t>F_812555_2695500</t>
  </si>
  <si>
    <t>F_775390_2973743</t>
  </si>
  <si>
    <t>F_771701_2981314</t>
  </si>
  <si>
    <t>F_810154_3016179</t>
  </si>
  <si>
    <t>M_248951_915294</t>
  </si>
  <si>
    <t>F_772431_2996383</t>
  </si>
  <si>
    <t>F_761825_2960601</t>
  </si>
  <si>
    <t>F_775057_2972915</t>
  </si>
  <si>
    <t>F_759365_2949514</t>
  </si>
  <si>
    <t>F_788269_2847036</t>
  </si>
  <si>
    <t>M_205524_933792</t>
  </si>
  <si>
    <t>F_816043_3032722</t>
  </si>
  <si>
    <t>F_727659_2963560</t>
  </si>
  <si>
    <t>F_753401_3096559</t>
  </si>
  <si>
    <t>F_824038_2932411</t>
  </si>
  <si>
    <t>M_245423_945882</t>
  </si>
  <si>
    <t>F_832244_3072772</t>
  </si>
  <si>
    <t>F_812106_2698147</t>
  </si>
  <si>
    <t>F_727440_2973027</t>
  </si>
  <si>
    <t>F_762743_2957818</t>
  </si>
  <si>
    <t>F_757929_2944521</t>
  </si>
  <si>
    <t>F_761914_2961449</t>
  </si>
  <si>
    <t>F_789232_2980794</t>
  </si>
  <si>
    <t>F_728346_2958292</t>
  </si>
  <si>
    <t>F_754015_2947740</t>
  </si>
  <si>
    <t>F_769700_2916497</t>
  </si>
  <si>
    <t>F_812751_2691064</t>
  </si>
  <si>
    <t>F_757405_2949439</t>
  </si>
  <si>
    <t>F_726242_2962907</t>
  </si>
  <si>
    <t>F_745426_2978442</t>
  </si>
  <si>
    <t>F_724674_2962472</t>
  </si>
  <si>
    <t>F_753899_2974713</t>
  </si>
  <si>
    <t>F_728531_2962007</t>
  </si>
  <si>
    <t>F_731533_2963461</t>
  </si>
  <si>
    <t>F_852952_3036100</t>
  </si>
  <si>
    <t>M_218231_921940</t>
  </si>
  <si>
    <t>F_726064_2962923</t>
  </si>
  <si>
    <t>F_789970_2909118</t>
  </si>
  <si>
    <t>F_813068_2697752</t>
  </si>
  <si>
    <t>F_774128_2981576</t>
  </si>
  <si>
    <t>F_771998_2988425</t>
  </si>
  <si>
    <t>F_757301_2963393</t>
  </si>
  <si>
    <t>F_830888_3078127</t>
  </si>
  <si>
    <t>M_245646_913012</t>
  </si>
  <si>
    <t>F_615472_3021337</t>
  </si>
  <si>
    <t>F_764596_2999687</t>
  </si>
  <si>
    <t>F_760594_3106915</t>
  </si>
  <si>
    <t>F_753698_2990572</t>
  </si>
  <si>
    <t>F_615168_3028665</t>
  </si>
  <si>
    <t>F_762175_2959424</t>
  </si>
  <si>
    <t>M_208326_878207</t>
  </si>
  <si>
    <t>F_705356_2999347</t>
  </si>
  <si>
    <t>M_245569_912228</t>
  </si>
  <si>
    <t>F_758062_2948805</t>
  </si>
  <si>
    <t>F_724937_3063936</t>
  </si>
  <si>
    <t>F_799189_2984864</t>
  </si>
  <si>
    <t>F_751477_2969347</t>
  </si>
  <si>
    <t>F_814403_2706889</t>
  </si>
  <si>
    <t>M_245242_913017</t>
  </si>
  <si>
    <t>F_765489_3015059</t>
  </si>
  <si>
    <t>M_225519_902501</t>
  </si>
  <si>
    <t>F_808740_3031631</t>
  </si>
  <si>
    <t>F_747255_2714681</t>
  </si>
  <si>
    <t>F_757504_3011522</t>
  </si>
  <si>
    <t>F_726479_2959439</t>
  </si>
  <si>
    <t>F_809264_3022464</t>
  </si>
  <si>
    <t>F_762793_2959870</t>
  </si>
  <si>
    <t>M_246855_912709</t>
  </si>
  <si>
    <t>F_769252_2979474</t>
  </si>
  <si>
    <t>F_769929_3103471</t>
  </si>
  <si>
    <t>F_771840_2981804</t>
  </si>
  <si>
    <t>F_752076_2948279</t>
  </si>
  <si>
    <t>F_760816_2949681</t>
  </si>
  <si>
    <t>M_256111_930358</t>
  </si>
  <si>
    <t>F_757235_2949655</t>
  </si>
  <si>
    <t>F_780317_2982558</t>
  </si>
  <si>
    <t>F_728673_2964270</t>
  </si>
  <si>
    <t>M_217491_921286</t>
  </si>
  <si>
    <t>F_761049_2959780</t>
  </si>
  <si>
    <t>F_741593_3088664</t>
  </si>
  <si>
    <t>F_744890_2978582</t>
  </si>
  <si>
    <t>F_733758_2973925</t>
  </si>
  <si>
    <t>M_244659_913678</t>
  </si>
  <si>
    <t>F_726979_2959932</t>
  </si>
  <si>
    <t>F_774279_2981674</t>
  </si>
  <si>
    <t>F_792479_2974097</t>
  </si>
  <si>
    <t>F_726078_2961690</t>
  </si>
  <si>
    <t>F_772718_2990127</t>
  </si>
  <si>
    <t>M_249293_822049</t>
  </si>
  <si>
    <t>F_804144_3022916</t>
  </si>
  <si>
    <t>F_744200_2981116</t>
  </si>
  <si>
    <t>M_183567_936447</t>
  </si>
  <si>
    <t>M_249928_918521</t>
  </si>
  <si>
    <t>F_814132_2686940</t>
  </si>
  <si>
    <t>M_246329_913341</t>
  </si>
  <si>
    <t>F_767414_3103727</t>
  </si>
  <si>
    <t>M_246097_912563</t>
  </si>
  <si>
    <t>F_759679_2950726</t>
  </si>
  <si>
    <t>F_772559_2979165</t>
  </si>
  <si>
    <t>F_771901_2987371</t>
  </si>
  <si>
    <t>F_770569_2982195</t>
  </si>
  <si>
    <t>F_823793_3034041</t>
  </si>
  <si>
    <t>F_763750_2996703</t>
  </si>
  <si>
    <t>F_729444_2961745</t>
  </si>
  <si>
    <t>F_758063_2963430</t>
  </si>
  <si>
    <t>F_753318_2992232</t>
  </si>
  <si>
    <t>F_728045_2973553</t>
  </si>
  <si>
    <t>F_729462_2963551</t>
  </si>
  <si>
    <t>F_813870_2691700</t>
  </si>
  <si>
    <t>F_740588_3088024</t>
  </si>
  <si>
    <t>M_208058_876883</t>
  </si>
  <si>
    <t>F_808573_2891957</t>
  </si>
  <si>
    <t>M_245795_912996</t>
  </si>
  <si>
    <t>F_759226_2950968</t>
  </si>
  <si>
    <t>F_799520_2906352</t>
  </si>
  <si>
    <t>F_795352_2863139</t>
  </si>
  <si>
    <t>F_682431_2925365</t>
  </si>
  <si>
    <t>F_758457_2948701</t>
  </si>
  <si>
    <t>F_726225_2959140</t>
  </si>
  <si>
    <t>F_772158_2996457</t>
  </si>
  <si>
    <t>F_758221_2964718</t>
  </si>
  <si>
    <t>M_245276_915072</t>
  </si>
  <si>
    <t>F_766588_2959422</t>
  </si>
  <si>
    <t>M_247075_912888</t>
  </si>
  <si>
    <t>F_763028_3014537</t>
  </si>
  <si>
    <t>M_242046_913799</t>
  </si>
  <si>
    <t>M_245297_946401</t>
  </si>
  <si>
    <t>F_763190_2959700</t>
  </si>
  <si>
    <t>F_748651_2975062</t>
  </si>
  <si>
    <t>F_812291_2704954</t>
  </si>
  <si>
    <t>F_683673_3034123</t>
  </si>
  <si>
    <t>F_756624_2969588</t>
  </si>
  <si>
    <t>F_765464_3102498</t>
  </si>
  <si>
    <t>F_760100_2964968</t>
  </si>
  <si>
    <t>M_244080_912977</t>
  </si>
  <si>
    <t>F_774176_2981683</t>
  </si>
  <si>
    <t>F_814934_2703517</t>
  </si>
  <si>
    <t>F_766518_2915406</t>
  </si>
  <si>
    <t>F_726749_2963013</t>
  </si>
  <si>
    <t>F_757582_2966862</t>
  </si>
  <si>
    <t>F_763035_3007838</t>
  </si>
  <si>
    <t>F_761944_2959698</t>
  </si>
  <si>
    <t>F_726003_2959560</t>
  </si>
  <si>
    <t>F_662694_3023276</t>
  </si>
  <si>
    <t>F_812881_2691416</t>
  </si>
  <si>
    <t>F_771932_2987981</t>
  </si>
  <si>
    <t>F_721707_2962570</t>
  </si>
  <si>
    <t>F_614679_3022119</t>
  </si>
  <si>
    <t>F_806864_2718604</t>
  </si>
  <si>
    <t>F_818880_3034613</t>
  </si>
  <si>
    <t>F_792869_2971214</t>
  </si>
  <si>
    <t>F_903034_2667298</t>
  </si>
  <si>
    <t>F_804002_3023598</t>
  </si>
  <si>
    <t>F_762329_2951255</t>
  </si>
  <si>
    <t>M_202704_908772</t>
  </si>
  <si>
    <t>F_704473_2895378</t>
  </si>
  <si>
    <t>F_747336_2978668</t>
  </si>
  <si>
    <t>F_751815_2993359</t>
  </si>
  <si>
    <t>F_794073_2971139</t>
  </si>
  <si>
    <t>F_761347_2951076</t>
  </si>
  <si>
    <t>F_767496_3107598</t>
  </si>
  <si>
    <t>F_757479_2951975</t>
  </si>
  <si>
    <t>F_829572_3033807</t>
  </si>
  <si>
    <t>F_763781_2998709</t>
  </si>
  <si>
    <t>F_792367_2907027</t>
  </si>
  <si>
    <t>F_677127_2928789</t>
  </si>
  <si>
    <t>F_786152_2852191</t>
  </si>
  <si>
    <t>F_813745_2688537</t>
  </si>
  <si>
    <t>F_815649_3034760</t>
  </si>
  <si>
    <t>F_752086_2968641</t>
  </si>
  <si>
    <t>F_765127_2959843</t>
  </si>
  <si>
    <t>F_720783_2955872</t>
  </si>
  <si>
    <t>M_209169_869892</t>
  </si>
  <si>
    <t>M_309370_868596</t>
  </si>
  <si>
    <t>F_787806_2879279</t>
  </si>
  <si>
    <t>F_760298_2960226</t>
  </si>
  <si>
    <t>F_768547_2872615</t>
  </si>
  <si>
    <t>F_751794_2974311</t>
  </si>
  <si>
    <t>F_783157_2854862</t>
  </si>
  <si>
    <t>F_765588_2869179</t>
  </si>
  <si>
    <t>F_784750_2854874</t>
  </si>
  <si>
    <t>M_249759_827171</t>
  </si>
  <si>
    <t>F_774316_2970579</t>
  </si>
  <si>
    <t>F_793712_2969077</t>
  </si>
  <si>
    <t>F_761197_2962649</t>
  </si>
  <si>
    <t>F_720699_2955372</t>
  </si>
  <si>
    <t>M_246202_912498</t>
  </si>
  <si>
    <t>F_763130_3013573</t>
  </si>
  <si>
    <t>F_765379_2960495</t>
  </si>
  <si>
    <t>F_788336_2980310</t>
  </si>
  <si>
    <t>F_718299_2963882</t>
  </si>
  <si>
    <t>F_771595_2960268</t>
  </si>
  <si>
    <t>F_829138_2925184</t>
  </si>
  <si>
    <t>F_751259_3097551</t>
  </si>
  <si>
    <t>F_772714_2923519</t>
  </si>
  <si>
    <t>F_726084_2958552</t>
  </si>
  <si>
    <t>F_773431_2977063</t>
  </si>
  <si>
    <t>F_780668_3011769</t>
  </si>
  <si>
    <t>F_763022_3014330</t>
  </si>
  <si>
    <t>M_249941_918111</t>
  </si>
  <si>
    <t>F_758449_2953102</t>
  </si>
  <si>
    <t>F_727444_2960246</t>
  </si>
  <si>
    <t>F_793684_2976309</t>
  </si>
  <si>
    <t>F_751893_2722417</t>
  </si>
  <si>
    <t>F_770413_3108570</t>
  </si>
  <si>
    <t>F_783918_2982737</t>
  </si>
  <si>
    <t>F_774105_2976044</t>
  </si>
  <si>
    <t>F_761876_2870191</t>
  </si>
  <si>
    <t>F_752674_2972945</t>
  </si>
  <si>
    <t>M_220000_919602</t>
  </si>
  <si>
    <t>F_772720_2989633</t>
  </si>
  <si>
    <t>F_753226_2972789</t>
  </si>
  <si>
    <t>F_791889_2906760</t>
  </si>
  <si>
    <t>F_846837_2861990</t>
  </si>
  <si>
    <t>M_246922_870144</t>
  </si>
  <si>
    <t>F_741255_3088454</t>
  </si>
  <si>
    <t>F_761457_3000723</t>
  </si>
  <si>
    <t>F_772164_2981239</t>
  </si>
  <si>
    <t>M_227820_901454</t>
  </si>
  <si>
    <t>M_244066_912890</t>
  </si>
  <si>
    <t>F_775691_2973738</t>
  </si>
  <si>
    <t>M_249886_918451</t>
  </si>
  <si>
    <t>F_758289_2965523</t>
  </si>
  <si>
    <t>F_753822_2974201</t>
  </si>
  <si>
    <t>F_796641_2910931</t>
  </si>
  <si>
    <t>M_249396_919105</t>
  </si>
  <si>
    <t>F_762881_2957876</t>
  </si>
  <si>
    <t>F_749303_2978056</t>
  </si>
  <si>
    <t>F_727623_2960177</t>
  </si>
  <si>
    <t>F_679207_2927169</t>
  </si>
  <si>
    <t>F_771151_2960336</t>
  </si>
  <si>
    <t>F_772799_2981408</t>
  </si>
  <si>
    <t>F_727948_2963821</t>
  </si>
  <si>
    <t>F_728399_2961988</t>
  </si>
  <si>
    <t>M_249173_919100</t>
  </si>
  <si>
    <t>F_751394_2974919</t>
  </si>
  <si>
    <t>F_790957_2971964</t>
  </si>
  <si>
    <t>F_810835_3017303</t>
  </si>
  <si>
    <t>M_203297_909099</t>
  </si>
  <si>
    <t>F_822653_3024955</t>
  </si>
  <si>
    <t>F_759939_2950366</t>
  </si>
  <si>
    <t>F_813535_2690243</t>
  </si>
  <si>
    <t>F_763330_2873593</t>
  </si>
  <si>
    <t>F_768130_3107688</t>
  </si>
  <si>
    <t>F_727127_2958323</t>
  </si>
  <si>
    <t>F_758670_2963800</t>
  </si>
  <si>
    <t>F_728300_2960731</t>
  </si>
  <si>
    <t>M_246154_912145</t>
  </si>
  <si>
    <t>F_769007_3108974</t>
  </si>
  <si>
    <t>F_757199_2969349</t>
  </si>
  <si>
    <t>F_792093_2974634</t>
  </si>
  <si>
    <t>M_247233_913586</t>
  </si>
  <si>
    <t>M_244501_912374</t>
  </si>
  <si>
    <t>F_781284_2984770</t>
  </si>
  <si>
    <t>M_246614_912793</t>
  </si>
  <si>
    <t>F_730236_2964017</t>
  </si>
  <si>
    <t>M_223863_901931</t>
  </si>
  <si>
    <t>F_759819_2952056</t>
  </si>
  <si>
    <t>F_660662_3036616</t>
  </si>
  <si>
    <t>F_771160_3108976</t>
  </si>
  <si>
    <t>F_726042_2956863</t>
  </si>
  <si>
    <t>F_769174_2977397</t>
  </si>
  <si>
    <t>F_811841_2698446</t>
  </si>
  <si>
    <t>F_778365_2972856</t>
  </si>
  <si>
    <t>F_756038_2949130</t>
  </si>
  <si>
    <t>M_245646_913079</t>
  </si>
  <si>
    <t>F_822511_3028441</t>
  </si>
  <si>
    <t>F_763544_2873457</t>
  </si>
  <si>
    <t>F_768121_3107001</t>
  </si>
  <si>
    <t>F_770566_2990912</t>
  </si>
  <si>
    <t>M_246194_912147</t>
  </si>
  <si>
    <t>F_762293_2951723</t>
  </si>
  <si>
    <t>M_245117_913082</t>
  </si>
  <si>
    <t>F_810472_2705489</t>
  </si>
  <si>
    <t>F_811761_3016318</t>
  </si>
  <si>
    <t>F_759806_2965717</t>
  </si>
  <si>
    <t>F_790098_2886610</t>
  </si>
  <si>
    <t>F_774581_2981859</t>
  </si>
  <si>
    <t>M_244085_932345</t>
  </si>
  <si>
    <t>F_724668_2962404</t>
  </si>
  <si>
    <t>F_765608_3000833</t>
  </si>
  <si>
    <t>M_238179_918771</t>
  </si>
  <si>
    <t>F_773724_2987919</t>
  </si>
  <si>
    <t>F_759923_2946800</t>
  </si>
  <si>
    <t>F_727962_2962689</t>
  </si>
  <si>
    <t>F_780638_2997215</t>
  </si>
  <si>
    <t>M_204810_909484</t>
  </si>
  <si>
    <t>F_793575_2972178</t>
  </si>
  <si>
    <t>F_755518_2948896</t>
  </si>
  <si>
    <t>F_764148_2958317</t>
  </si>
  <si>
    <t>M_181615_936134</t>
  </si>
  <si>
    <t>M_248654_915201</t>
  </si>
  <si>
    <t>F_676693_2924518</t>
  </si>
  <si>
    <t>M_249992_919765</t>
  </si>
  <si>
    <t>M_244084_870477</t>
  </si>
  <si>
    <t>F_769805_3111333</t>
  </si>
  <si>
    <t>F_811911_2687094</t>
  </si>
  <si>
    <t>F_682505_2924868</t>
  </si>
  <si>
    <t>F_806622_3020745</t>
  </si>
  <si>
    <t>F_804768_2694542</t>
  </si>
  <si>
    <t>M_244654_912405</t>
  </si>
  <si>
    <t>M_248914_919981</t>
  </si>
  <si>
    <t>F_758655_2950567</t>
  </si>
  <si>
    <t>M_246498_870303</t>
  </si>
  <si>
    <t>F_758302_2963789</t>
  </si>
  <si>
    <t>F_712386_3005267</t>
  </si>
  <si>
    <t>F_1030110_2706037</t>
  </si>
  <si>
    <t>F_784032_2864709</t>
  </si>
  <si>
    <t>F_753659_2990359</t>
  </si>
  <si>
    <t>F_819908_3036328</t>
  </si>
  <si>
    <t>F_806854_2709988</t>
  </si>
  <si>
    <t>F_677936_2926688</t>
  </si>
  <si>
    <t>F_752469_2973263</t>
  </si>
  <si>
    <t>F_762227_2960886</t>
  </si>
  <si>
    <t>M_248517_918279</t>
  </si>
  <si>
    <t>F_730120_2960773</t>
  </si>
  <si>
    <t>F_768292_3107994</t>
  </si>
  <si>
    <t>F_784178_2853661</t>
  </si>
  <si>
    <t>F_761510_2962234</t>
  </si>
  <si>
    <t>F_758291_2950894</t>
  </si>
  <si>
    <t>F_830993_3070670</t>
  </si>
  <si>
    <t>M_243678_912103</t>
  </si>
  <si>
    <t>M_257182_930480</t>
  </si>
  <si>
    <t>F_786037_2863698</t>
  </si>
  <si>
    <t>F_806309_2709180</t>
  </si>
  <si>
    <t>F_797593_3027779</t>
  </si>
  <si>
    <t>F_785316_2856029</t>
  </si>
  <si>
    <t>F_753305_3096407</t>
  </si>
  <si>
    <t>F_679436_2927251</t>
  </si>
  <si>
    <t>F_811832_2996469</t>
  </si>
  <si>
    <t>F_803102_2695915</t>
  </si>
  <si>
    <t>M_244553_912589</t>
  </si>
  <si>
    <t>F_770401_3109132</t>
  </si>
  <si>
    <t>F_759379_2950472</t>
  </si>
  <si>
    <t>F_776900_2975398</t>
  </si>
  <si>
    <t>F_769931_2958556</t>
  </si>
  <si>
    <t>F_736800_2967989</t>
  </si>
  <si>
    <t>F_775898_2979730</t>
  </si>
  <si>
    <t>F_676941_2933553</t>
  </si>
  <si>
    <t>F_809286_3017858</t>
  </si>
  <si>
    <t>F_758565_2963900</t>
  </si>
  <si>
    <t>F_778014_2975602</t>
  </si>
  <si>
    <t>M_207589_934648</t>
  </si>
  <si>
    <t>F_820790_3022511</t>
  </si>
  <si>
    <t>M_268191_872633</t>
  </si>
  <si>
    <t>M_249394_919089</t>
  </si>
  <si>
    <t>M_250270_918513</t>
  </si>
  <si>
    <t>M_244762_913130</t>
  </si>
  <si>
    <t>M_246417_907507</t>
  </si>
  <si>
    <t>M_250130_919673</t>
  </si>
  <si>
    <t>M_226428_901738</t>
  </si>
  <si>
    <t>M_244117_912558</t>
  </si>
  <si>
    <t>F_810387_3027986</t>
  </si>
  <si>
    <t>F_785003_2856253</t>
  </si>
  <si>
    <t>F_728985_2961681</t>
  </si>
  <si>
    <t>F_760645_2961106</t>
  </si>
  <si>
    <t>F_764925_2960386</t>
  </si>
  <si>
    <t>F_812778_2701936</t>
  </si>
  <si>
    <t>M_250083_919120</t>
  </si>
  <si>
    <t>F_756782_2949462</t>
  </si>
  <si>
    <t>M_217648_921379</t>
  </si>
  <si>
    <t>F_761937_2957055</t>
  </si>
  <si>
    <t>F_811964_2691544</t>
  </si>
  <si>
    <t>F_830798_3070442</t>
  </si>
  <si>
    <t>F_831992_3010215</t>
  </si>
  <si>
    <t>F_763646_2957340</t>
  </si>
  <si>
    <t>F_759933_2949469</t>
  </si>
  <si>
    <t>F_672485_2933889</t>
  </si>
  <si>
    <t>F_613227_3039037</t>
  </si>
  <si>
    <t>F_811170_3017720</t>
  </si>
  <si>
    <t>M_229832_937810</t>
  </si>
  <si>
    <t>F_776487_2974380</t>
  </si>
  <si>
    <t>F_759164_2949112</t>
  </si>
  <si>
    <t>M_244634_913093</t>
  </si>
  <si>
    <t>F_773627_2987831</t>
  </si>
  <si>
    <t>F_740803_3087578</t>
  </si>
  <si>
    <t>M_250131_920128</t>
  </si>
  <si>
    <t>F_786072_2855413</t>
  </si>
  <si>
    <t>F_822529_3025526</t>
  </si>
  <si>
    <t>F_773885_2979668</t>
  </si>
  <si>
    <t>F_822080_3023392</t>
  </si>
  <si>
    <t>F_677972_2927666</t>
  </si>
  <si>
    <t>F_754424_2948544</t>
  </si>
  <si>
    <t>F_759737_2964385</t>
  </si>
  <si>
    <t>F_788465_2980216</t>
  </si>
  <si>
    <t>F_687999_2930230</t>
  </si>
  <si>
    <t>F_805163_2894867</t>
  </si>
  <si>
    <t>F_793289_2974583</t>
  </si>
  <si>
    <t>M_204288_909397</t>
  </si>
  <si>
    <t>F_726819_2962666</t>
  </si>
  <si>
    <t>F_813765_2688391</t>
  </si>
  <si>
    <t>M_194023_934318</t>
  </si>
  <si>
    <t>F_1021226_2705557</t>
  </si>
  <si>
    <t>F_813065_2701726</t>
  </si>
  <si>
    <t>M_245054_913127</t>
  </si>
  <si>
    <t>F_771438_3107713</t>
  </si>
  <si>
    <t>F_778883_2983211</t>
  </si>
  <si>
    <t>F_780109_3011801</t>
  </si>
  <si>
    <t>F_794205_2977631</t>
  </si>
  <si>
    <t>F_745448_2978558</t>
  </si>
  <si>
    <t>F_731652_2960459</t>
  </si>
  <si>
    <t>F_784615_2855470</t>
  </si>
  <si>
    <t>F_886420_2803547</t>
  </si>
  <si>
    <t>F_804851_2693683</t>
  </si>
  <si>
    <t>F_761812_2951060</t>
  </si>
  <si>
    <t>M_226943_921521</t>
  </si>
  <si>
    <t>F_811295_2691500</t>
  </si>
  <si>
    <t>F_907305_2791488</t>
  </si>
  <si>
    <t>F_900454_2782007</t>
  </si>
  <si>
    <t>F_772833_2982101</t>
  </si>
  <si>
    <t>F_760129_2959724</t>
  </si>
  <si>
    <t>M_248474_918296</t>
  </si>
  <si>
    <t>F_784669_2973732</t>
  </si>
  <si>
    <t>F_870739_2804347</t>
  </si>
  <si>
    <t>F_812690_3023895</t>
  </si>
  <si>
    <t>F_750296_2975994</t>
  </si>
  <si>
    <t>M_248157_870735</t>
  </si>
  <si>
    <t>M_246903_912962</t>
  </si>
  <si>
    <t>F_746534_3097221</t>
  </si>
  <si>
    <t>F_755046_3058608</t>
  </si>
  <si>
    <t>F_727304_2963629</t>
  </si>
  <si>
    <t>F_676839_3017024</t>
  </si>
  <si>
    <t>M_252944_949805</t>
  </si>
  <si>
    <t>F_759474_2950898</t>
  </si>
  <si>
    <t>F_760647_2961757</t>
  </si>
  <si>
    <t>F_679628_2925395</t>
  </si>
  <si>
    <t>M_246347_912123</t>
  </si>
  <si>
    <t>F_720887_2962509</t>
  </si>
  <si>
    <t>F_761998_2960372</t>
  </si>
  <si>
    <t>F_785742_2985455</t>
  </si>
  <si>
    <t>F_681554_2944666</t>
  </si>
  <si>
    <t>F_793904_2971057</t>
  </si>
  <si>
    <t>F_829929_3034262</t>
  </si>
  <si>
    <t>F_762479_2997873</t>
  </si>
  <si>
    <t>F_762664_2960944</t>
  </si>
  <si>
    <t>M_208895_870755</t>
  </si>
  <si>
    <t>M_225216_902919</t>
  </si>
  <si>
    <t>F_765796_2958986</t>
  </si>
  <si>
    <t>F_760093_2964172</t>
  </si>
  <si>
    <t>F_745316_2978222</t>
  </si>
  <si>
    <t>F_756240_2949475</t>
  </si>
  <si>
    <t>F_775785_2857850</t>
  </si>
  <si>
    <t>F_788262_2862221</t>
  </si>
  <si>
    <t>M_246495_912406</t>
  </si>
  <si>
    <t>F_746653_2977911</t>
  </si>
  <si>
    <t>F_906441_2673864</t>
  </si>
  <si>
    <t>F_776539_2849769</t>
  </si>
  <si>
    <t>M_244669_913145</t>
  </si>
  <si>
    <t>F_760972_2960845</t>
  </si>
  <si>
    <t>F_792614_3016820</t>
  </si>
  <si>
    <t>F_796839_2982048</t>
  </si>
  <si>
    <t>F_775522_2862248</t>
  </si>
  <si>
    <t>F_721187_2955911</t>
  </si>
  <si>
    <t>M_246207_913319</t>
  </si>
  <si>
    <t>F_787665_2891143</t>
  </si>
  <si>
    <t>F_789434_2857844</t>
  </si>
  <si>
    <t>M_244465_915414</t>
  </si>
  <si>
    <t>F_762666_2872914</t>
  </si>
  <si>
    <t>F_914098_2790557</t>
  </si>
  <si>
    <t>M_245159_912111</t>
  </si>
  <si>
    <t>M_262300_873326</t>
  </si>
  <si>
    <t>F_775108_2972260</t>
  </si>
  <si>
    <t>F_777012_2974340</t>
  </si>
  <si>
    <t>M_246327_913530</t>
  </si>
  <si>
    <t>F_655962_2909584</t>
  </si>
  <si>
    <t>F_794651_2978310</t>
  </si>
  <si>
    <t>F_787304_2863554</t>
  </si>
  <si>
    <t>F_784370_2986304</t>
  </si>
  <si>
    <t>F_679493_2928798</t>
  </si>
  <si>
    <t>F_740273_3087840</t>
  </si>
  <si>
    <t>M_247894_917346</t>
  </si>
  <si>
    <t>F_766406_3106579</t>
  </si>
  <si>
    <t>F_757445_2947955</t>
  </si>
  <si>
    <t>F_758737_2964083</t>
  </si>
  <si>
    <t>F_772931_2981648</t>
  </si>
  <si>
    <t>F_756557_2949262</t>
  </si>
  <si>
    <t>F_884415_2805161</t>
  </si>
  <si>
    <t>F_726665_3011192</t>
  </si>
  <si>
    <t>F_770289_3006697</t>
  </si>
  <si>
    <t>F_1030129_2705847</t>
  </si>
  <si>
    <t>F_781188_2859274</t>
  </si>
  <si>
    <t>F_769930_3109073</t>
  </si>
  <si>
    <t>M_246175_912387</t>
  </si>
  <si>
    <t>F_682087_2923257</t>
  </si>
  <si>
    <t>F_797072_2896441</t>
  </si>
  <si>
    <t>F_759693_2965729</t>
  </si>
  <si>
    <t>F_811913_2692983</t>
  </si>
  <si>
    <t>F_775602_2973751</t>
  </si>
  <si>
    <t>F_751177_2934801</t>
  </si>
  <si>
    <t>F_834487_3068657</t>
  </si>
  <si>
    <t>F_802056_2913415</t>
  </si>
  <si>
    <t>F_800316_2905204</t>
  </si>
  <si>
    <t>M_254899_954786</t>
  </si>
  <si>
    <t>F_797730_3033949</t>
  </si>
  <si>
    <t>F_679407_2927063</t>
  </si>
  <si>
    <t>F_759433_2907637</t>
  </si>
  <si>
    <t>F_704128_2894822</t>
  </si>
  <si>
    <t>F_785852_2855054</t>
  </si>
  <si>
    <t>F_746608_2978418</t>
  </si>
  <si>
    <t>F_772224_2989723</t>
  </si>
  <si>
    <t>M_244668_912775</t>
  </si>
  <si>
    <t>F_796290_2911163</t>
  </si>
  <si>
    <t>M_262167_873366</t>
  </si>
  <si>
    <t>M_247733_916925</t>
  </si>
  <si>
    <t>F_771790_3106101</t>
  </si>
  <si>
    <t>F_793523_2972378</t>
  </si>
  <si>
    <t>F_788026_2844947</t>
  </si>
  <si>
    <t>F_728617_2961416</t>
  </si>
  <si>
    <t>F_767444_3108333</t>
  </si>
  <si>
    <t>F_752730_3090748</t>
  </si>
  <si>
    <t>F_754291_2948577</t>
  </si>
  <si>
    <t>F_774106_2980459</t>
  </si>
  <si>
    <t>F_778134_2982941</t>
  </si>
  <si>
    <t>F_762414_2959821</t>
  </si>
  <si>
    <t>M_246597_870137</t>
  </si>
  <si>
    <t>F_784854_2985409</t>
  </si>
  <si>
    <t>F_756731_2950856</t>
  </si>
  <si>
    <t>F_759118_2963808</t>
  </si>
  <si>
    <t>M_244316_915171</t>
  </si>
  <si>
    <t>F_726503_2960439</t>
  </si>
  <si>
    <t>F_721106_2955606</t>
  </si>
  <si>
    <t>F_771906_2987659</t>
  </si>
  <si>
    <t>F_795357_2979681</t>
  </si>
  <si>
    <t>F_751912_2967952</t>
  </si>
  <si>
    <t>M_203970_876504</t>
  </si>
  <si>
    <t>F_728804_2962064</t>
  </si>
  <si>
    <t>F_757127_3108770</t>
  </si>
  <si>
    <t>M_246218_913294</t>
  </si>
  <si>
    <t>F_683393_2956637</t>
  </si>
  <si>
    <t>F_901196_2671711</t>
  </si>
  <si>
    <t>M_227516_902279</t>
  </si>
  <si>
    <t>M_224574_902509</t>
  </si>
  <si>
    <t>M_250236_918696</t>
  </si>
  <si>
    <t>F_785840_2853549</t>
  </si>
  <si>
    <t>F_773447_2977003</t>
  </si>
  <si>
    <t>F_744825_3096453</t>
  </si>
  <si>
    <t>M_227054_916799</t>
  </si>
  <si>
    <t>F_811823_3015737</t>
  </si>
  <si>
    <t>F_772635_2985270</t>
  </si>
  <si>
    <t>F_761131_2998818</t>
  </si>
  <si>
    <t>F_749958_2933596</t>
  </si>
  <si>
    <t>F_810306_3017870</t>
  </si>
  <si>
    <t>F_764909_3001543</t>
  </si>
  <si>
    <t>F_778817_2972316</t>
  </si>
  <si>
    <t>F_720589_2955137</t>
  </si>
  <si>
    <t>F_755771_2948901</t>
  </si>
  <si>
    <t>F_764093_3108996</t>
  </si>
  <si>
    <t>F_822058_3028809</t>
  </si>
  <si>
    <t>F_775582_2982541</t>
  </si>
  <si>
    <t>F_758132_2944395</t>
  </si>
  <si>
    <t>F_761780_2962811</t>
  </si>
  <si>
    <t>F_751832_2810856</t>
  </si>
  <si>
    <t>F_784585_2860075</t>
  </si>
  <si>
    <t>F_765216_2958903</t>
  </si>
  <si>
    <t>M_244842_913436</t>
  </si>
  <si>
    <t>F_756156_2968188</t>
  </si>
  <si>
    <t>F_762860_3016369</t>
  </si>
  <si>
    <t>F_780870_3011480</t>
  </si>
  <si>
    <t>F_823097_2931927</t>
  </si>
  <si>
    <t>F_768969_2953725</t>
  </si>
  <si>
    <t>F_664678_2860838</t>
  </si>
  <si>
    <t>F_746754_2977183</t>
  </si>
  <si>
    <t>F_755457_2967374</t>
  </si>
  <si>
    <t>F_678001_2922691</t>
  </si>
  <si>
    <t>F_721403_2955620</t>
  </si>
  <si>
    <t>F_761797_2960847</t>
  </si>
  <si>
    <t>F_764067_2957302</t>
  </si>
  <si>
    <t>F_791641_2974658</t>
  </si>
  <si>
    <t>F_758703_2950635</t>
  </si>
  <si>
    <t>F_652517_3000504</t>
  </si>
  <si>
    <t>F_772678_2989428</t>
  </si>
  <si>
    <t>F_767690_3012561</t>
  </si>
  <si>
    <t>F_753294_3065131</t>
  </si>
  <si>
    <t>F_882506_2809298</t>
  </si>
  <si>
    <t>F_901557_2671689</t>
  </si>
  <si>
    <t>M_246176_914224</t>
  </si>
  <si>
    <t>F_790817_2899265</t>
  </si>
  <si>
    <t>F_754934_3103204</t>
  </si>
  <si>
    <t>F_761104_2960501</t>
  </si>
  <si>
    <t>F_737571_3086387</t>
  </si>
  <si>
    <t>M_246365_912696</t>
  </si>
  <si>
    <t>F_751036_2970715</t>
  </si>
  <si>
    <t>M_227840_902311</t>
  </si>
  <si>
    <t>F_757986_2949233</t>
  </si>
  <si>
    <t>F_763235_3015381</t>
  </si>
  <si>
    <t>F_758826_2949332</t>
  </si>
  <si>
    <t>F_762317_2952292</t>
  </si>
  <si>
    <t>F_774482_2972235</t>
  </si>
  <si>
    <t>M_246060_912495</t>
  </si>
  <si>
    <t>M_240015_954101</t>
  </si>
  <si>
    <t>F_766995_2960358</t>
  </si>
  <si>
    <t>F_763667_2871034</t>
  </si>
  <si>
    <t>F_812862_2705988</t>
  </si>
  <si>
    <t>M_267356_872007</t>
  </si>
  <si>
    <t>F_765496_2961373</t>
  </si>
  <si>
    <t>M_218010_926568</t>
  </si>
  <si>
    <t>F_646407_2903405</t>
  </si>
  <si>
    <t>M_209707_869860</t>
  </si>
  <si>
    <t>F_727399_2963339</t>
  </si>
  <si>
    <t>F_732652_2959100</t>
  </si>
  <si>
    <t>F_679849_2926812</t>
  </si>
  <si>
    <t>M_224918_901991</t>
  </si>
  <si>
    <t>M_239772_917005</t>
  </si>
  <si>
    <t>F_727807_2974307</t>
  </si>
  <si>
    <t>F_756784_2948420</t>
  </si>
  <si>
    <t>M_244739_913186</t>
  </si>
  <si>
    <t>F_833031_3073150</t>
  </si>
  <si>
    <t>F_763637_2959487</t>
  </si>
  <si>
    <t>M_248813_919274</t>
  </si>
  <si>
    <t>M_244336_915006</t>
  </si>
  <si>
    <t>F_771910_2986123</t>
  </si>
  <si>
    <t>F_759147_2965389</t>
  </si>
  <si>
    <t>F_758261_2966863</t>
  </si>
  <si>
    <t>F_770996_2996285</t>
  </si>
  <si>
    <t>F_762814_3015087</t>
  </si>
  <si>
    <t>M_244682_912879</t>
  </si>
  <si>
    <t>F_724410_2959596</t>
  </si>
  <si>
    <t>F_760452_2959783</t>
  </si>
  <si>
    <t>M_262342_873272</t>
  </si>
  <si>
    <t>F_773500_2981889</t>
  </si>
  <si>
    <t>M_246356_908082</t>
  </si>
  <si>
    <t>M_250290_919591</t>
  </si>
  <si>
    <t>M_246247_913503</t>
  </si>
  <si>
    <t>M_246343_912706</t>
  </si>
  <si>
    <t>F_758045_2948516</t>
  </si>
  <si>
    <t>F_792421_2884434</t>
  </si>
  <si>
    <t>F_772988_2991572</t>
  </si>
  <si>
    <t>M_244701_912915</t>
  </si>
  <si>
    <t>F_812575_3026853</t>
  </si>
  <si>
    <t>M_226284_901761</t>
  </si>
  <si>
    <t>M_246385_912902</t>
  </si>
  <si>
    <t>F_757639_2949524</t>
  </si>
  <si>
    <t>F_792445_2973560</t>
  </si>
  <si>
    <t>F_781975_2857988</t>
  </si>
  <si>
    <t>F_806890_2892878</t>
  </si>
  <si>
    <t>F_761875_2960418</t>
  </si>
  <si>
    <t>M_208173_876776</t>
  </si>
  <si>
    <t>F_786433_2857929</t>
  </si>
  <si>
    <t>F_772409_2984022</t>
  </si>
  <si>
    <t>F_805225_3028625</t>
  </si>
  <si>
    <t>M_193058_934844</t>
  </si>
  <si>
    <t>F_805848_2882679</t>
  </si>
  <si>
    <t>F_852131_3036146</t>
  </si>
  <si>
    <t>F_764005_2956419</t>
  </si>
  <si>
    <t>M_246386_912099</t>
  </si>
  <si>
    <t>F_817026_2682873</t>
  </si>
  <si>
    <t>F_770448_3006368</t>
  </si>
  <si>
    <t>M_249563_919289</t>
  </si>
  <si>
    <t>M_247838_917226</t>
  </si>
  <si>
    <t>F_789744_2852373</t>
  </si>
  <si>
    <t>F_770572_2982343</t>
  </si>
  <si>
    <t>F_763746_2961585</t>
  </si>
  <si>
    <t>F_759619_2947383</t>
  </si>
  <si>
    <t>F_813541_2691494</t>
  </si>
  <si>
    <t>M_244503_912575</t>
  </si>
  <si>
    <t>F_746701_2978393</t>
  </si>
  <si>
    <t>F_770950_2981622</t>
  </si>
  <si>
    <t>F_763441_2959518</t>
  </si>
  <si>
    <t>F_743431_3088120</t>
  </si>
  <si>
    <t>F_732021_2960653</t>
  </si>
  <si>
    <t>F_753326_2966986</t>
  </si>
  <si>
    <t>M_247362_913165</t>
  </si>
  <si>
    <t>F_764614_2960915</t>
  </si>
  <si>
    <t>F_756352_2948997</t>
  </si>
  <si>
    <t>F_768482_2980689</t>
  </si>
  <si>
    <t>F_758926_2950962</t>
  </si>
  <si>
    <t>M_244272_912730</t>
  </si>
  <si>
    <t>M_225558_902163</t>
  </si>
  <si>
    <t>F_720549_2956274</t>
  </si>
  <si>
    <t>F_721409_2962466</t>
  </si>
  <si>
    <t>F_757504_2947901</t>
  </si>
  <si>
    <t>F_683132_2956596</t>
  </si>
  <si>
    <t>F_761727_2951026</t>
  </si>
  <si>
    <t>F_785024_2855986</t>
  </si>
  <si>
    <t>F_774010_3013651</t>
  </si>
  <si>
    <t>F_776801_2974713</t>
  </si>
  <si>
    <t>F_751758_2973893</t>
  </si>
  <si>
    <t>F_739380_3089140</t>
  </si>
  <si>
    <t>F_766279_3106845</t>
  </si>
  <si>
    <t>M_246350_912778</t>
  </si>
  <si>
    <t>F_770609_2981887</t>
  </si>
  <si>
    <t>F_760993_2960373</t>
  </si>
  <si>
    <t>F_761525_2999005</t>
  </si>
  <si>
    <t>F_760800_3015031</t>
  </si>
  <si>
    <t>F_753951_2948714</t>
  </si>
  <si>
    <t>F_802129_2884798</t>
  </si>
  <si>
    <t>F_765440_2874152</t>
  </si>
  <si>
    <t>F_759207_2964406</t>
  </si>
  <si>
    <t>F_773012_2982437</t>
  </si>
  <si>
    <t>F_746518_2978086</t>
  </si>
  <si>
    <t>M_208830_870070</t>
  </si>
  <si>
    <t>F_670856_3026875</t>
  </si>
  <si>
    <t>M_246172_912428</t>
  </si>
  <si>
    <t>F_772601_2985548</t>
  </si>
  <si>
    <t>M_308177_867025</t>
  </si>
  <si>
    <t>F_760465_2958550</t>
  </si>
  <si>
    <t>F_782163_2853515</t>
  </si>
  <si>
    <t>F_787699_2891225</t>
  </si>
  <si>
    <t>F_823456_3023778</t>
  </si>
  <si>
    <t>F_811381_2719091</t>
  </si>
  <si>
    <t>F_900315_2782658</t>
  </si>
  <si>
    <t>M_248430_918356</t>
  </si>
  <si>
    <t>F_758073_2962882</t>
  </si>
  <si>
    <t>F_904855_2673630</t>
  </si>
  <si>
    <t>M_249310_823158</t>
  </si>
  <si>
    <t>F_811525_2698170</t>
  </si>
  <si>
    <t>F_756204_2969235</t>
  </si>
  <si>
    <t>M_226334_901759</t>
  </si>
  <si>
    <t>F_764705_3101182</t>
  </si>
  <si>
    <t>M_244573_913096</t>
  </si>
  <si>
    <t>M_244591_913223</t>
  </si>
  <si>
    <t>F_849814_2864287</t>
  </si>
  <si>
    <t>F_739597_3090055</t>
  </si>
  <si>
    <t>F_755908_2970367</t>
  </si>
  <si>
    <t>F_753506_2974345</t>
  </si>
  <si>
    <t>M_208645_870018</t>
  </si>
  <si>
    <t>F_775642_2857689</t>
  </si>
  <si>
    <t>M_248633_918277</t>
  </si>
  <si>
    <t>M_244272_913067</t>
  </si>
  <si>
    <t>F_760912_2960123</t>
  </si>
  <si>
    <t>F_768520_3111253</t>
  </si>
  <si>
    <t>F_760070_2950925</t>
  </si>
  <si>
    <t>F_831130_3009661</t>
  </si>
  <si>
    <t>F_761159_2955867</t>
  </si>
  <si>
    <t>F_835413_3073344</t>
  </si>
  <si>
    <t>F_759726_2966035</t>
  </si>
  <si>
    <t>M_231710_941157</t>
  </si>
  <si>
    <t>F_771481_2960116</t>
  </si>
  <si>
    <t>M_267535_872233</t>
  </si>
  <si>
    <t>F_759433_2948888</t>
  </si>
  <si>
    <t>M_108805_925719</t>
  </si>
  <si>
    <t>M_173655_925231</t>
  </si>
  <si>
    <t>F_365886_2867933</t>
  </si>
  <si>
    <t>F_645972_2883763</t>
  </si>
  <si>
    <t>M_62235_915750</t>
  </si>
  <si>
    <t>M_113197_929147</t>
  </si>
  <si>
    <t>F_353606_2899245</t>
  </si>
  <si>
    <t>F_615745_2943189</t>
  </si>
  <si>
    <t>M_177307_926485</t>
  </si>
  <si>
    <t>M_108354_914830</t>
  </si>
  <si>
    <t>M_113166_929170</t>
  </si>
  <si>
    <t>F_353647_2902484</t>
  </si>
  <si>
    <t>F_615268_2928514</t>
  </si>
  <si>
    <t>F_651850_2876089</t>
  </si>
  <si>
    <t>M_106195_897925</t>
  </si>
  <si>
    <t>F_353497_2902774</t>
  </si>
  <si>
    <t>M_110131_926935</t>
  </si>
  <si>
    <t>M_123742_896565</t>
  </si>
  <si>
    <t>F_358073_2901666</t>
  </si>
  <si>
    <t>F_364289_2859609</t>
  </si>
  <si>
    <t>F_188488_2996277</t>
  </si>
  <si>
    <t>F_351407_2903586</t>
  </si>
  <si>
    <t>F_352758_2901292</t>
  </si>
  <si>
    <t>F_551899_2842692</t>
  </si>
  <si>
    <t>F_356880_2899236</t>
  </si>
  <si>
    <t>F_353668_2900820</t>
  </si>
  <si>
    <t>F_375943_2875570</t>
  </si>
  <si>
    <t>M_109060_927463</t>
  </si>
  <si>
    <t>M_112693_927425</t>
  </si>
  <si>
    <t>M_107324_897030</t>
  </si>
  <si>
    <t>F_353624_2902881</t>
  </si>
  <si>
    <t>F_352883_2902843</t>
  </si>
  <si>
    <t>F_353438_2903473</t>
  </si>
  <si>
    <t>F_183582_2991819</t>
  </si>
  <si>
    <t>M_172590_925088</t>
  </si>
  <si>
    <t>F_369194_2861115</t>
  </si>
  <si>
    <t>F_553971_2846813</t>
  </si>
  <si>
    <t>F_353709_2903064</t>
  </si>
  <si>
    <t>F_185636_2995362</t>
  </si>
  <si>
    <t>F_362803_2864267</t>
  </si>
  <si>
    <t>F_365723_2859161</t>
  </si>
  <si>
    <t>M_68140_939397</t>
  </si>
  <si>
    <t>M_107051_896717</t>
  </si>
  <si>
    <t>F_364783_2859206</t>
  </si>
  <si>
    <t>F_552074_2841776</t>
  </si>
  <si>
    <t>F_358252_2901679</t>
  </si>
  <si>
    <t>F_364634_2868659</t>
  </si>
  <si>
    <t>F_366897_2857814</t>
  </si>
  <si>
    <t>M_111285_912528</t>
  </si>
  <si>
    <t>F_362891_2864771</t>
  </si>
  <si>
    <t>M_174713_926457</t>
  </si>
  <si>
    <t>F_553992_2841646</t>
  </si>
  <si>
    <t>M_61965_921758</t>
  </si>
  <si>
    <t>F_361687_2865896</t>
  </si>
  <si>
    <t>F_352723_2903534</t>
  </si>
  <si>
    <t>F_185780_2997639</t>
  </si>
  <si>
    <t>M_175777_925845</t>
  </si>
  <si>
    <t>F_351872_2903705</t>
  </si>
  <si>
    <t>F_363595_2863194</t>
  </si>
  <si>
    <t>F_353263_2902854</t>
  </si>
  <si>
    <t>F_553650_2844307</t>
  </si>
  <si>
    <t>F_369264_2857809</t>
  </si>
  <si>
    <t>F_364944_2859141</t>
  </si>
  <si>
    <t>M_113379_927086</t>
  </si>
  <si>
    <t>F_363737_2862644</t>
  </si>
  <si>
    <t>F_358542_2901586</t>
  </si>
  <si>
    <t>M_175826_926150</t>
  </si>
  <si>
    <t>M_105915_898866</t>
  </si>
  <si>
    <t>F_365237_2860324</t>
  </si>
  <si>
    <t>F_183642_2992480</t>
  </si>
  <si>
    <t>M_68346_939527</t>
  </si>
  <si>
    <t>F_183270_3000371</t>
  </si>
  <si>
    <t>M_196594_875850</t>
  </si>
  <si>
    <t>M_176437_923509</t>
  </si>
  <si>
    <t>F_614791_2928616</t>
  </si>
  <si>
    <t>F_356192_2899488</t>
  </si>
  <si>
    <t>F_359541_2865223</t>
  </si>
  <si>
    <t>F_619776_2924115</t>
  </si>
  <si>
    <t>F_352947_2901544</t>
  </si>
  <si>
    <t>M_69473_939653</t>
  </si>
  <si>
    <t>F_358699_2902553</t>
  </si>
  <si>
    <t>F_355224_2900688</t>
  </si>
  <si>
    <t>M_106319_898014</t>
  </si>
  <si>
    <t>F_554860_2845247</t>
  </si>
  <si>
    <t>F_353166_2904662</t>
  </si>
  <si>
    <t>F_354869_2900329</t>
  </si>
  <si>
    <t>F_184460_2993333</t>
  </si>
  <si>
    <t>M_111060_912468</t>
  </si>
  <si>
    <t>F_354797_2901016</t>
  </si>
  <si>
    <t>F_608889_2929479</t>
  </si>
  <si>
    <t>F_168811_2987239</t>
  </si>
  <si>
    <t>F_362252_2865426</t>
  </si>
  <si>
    <t>F_361408_2865353</t>
  </si>
  <si>
    <t>F_367990_2867638</t>
  </si>
  <si>
    <t>F_361076_2865794</t>
  </si>
  <si>
    <t>F_363714_2863829</t>
  </si>
  <si>
    <t>F_365614_2857239</t>
  </si>
  <si>
    <t>M_173378_925306</t>
  </si>
  <si>
    <t>F_375996_2875973</t>
  </si>
  <si>
    <t>F_361528_2865822</t>
  </si>
  <si>
    <t>M_106285_896833</t>
  </si>
  <si>
    <t>F_175424_2995194</t>
  </si>
  <si>
    <t>F_354622_2901585</t>
  </si>
  <si>
    <t>F_363116_2864548</t>
  </si>
  <si>
    <t>F_354034_2899556</t>
  </si>
  <si>
    <t>M_101035_901017</t>
  </si>
  <si>
    <t>M_110177_927308</t>
  </si>
  <si>
    <t>M_177154_924299</t>
  </si>
  <si>
    <t>F_347510_2906257</t>
  </si>
  <si>
    <t>M_46358_885366</t>
  </si>
  <si>
    <t>F_349790_2969027</t>
  </si>
  <si>
    <t>F_351236_2897110</t>
  </si>
  <si>
    <t>F_362199_2867001</t>
  </si>
  <si>
    <t>M_67465_940458</t>
  </si>
  <si>
    <t>F_552884_2842252</t>
  </si>
  <si>
    <t>F_184277_2993155</t>
  </si>
  <si>
    <t>M_105726_897409</t>
  </si>
  <si>
    <t>F_646799_2883720</t>
  </si>
  <si>
    <t>M_177076_922874</t>
  </si>
  <si>
    <t>M_175507_925979</t>
  </si>
  <si>
    <t>F_357924_2901630</t>
  </si>
  <si>
    <t>F_358068_2901051</t>
  </si>
  <si>
    <t>F_351521_2898610</t>
  </si>
  <si>
    <t>M_109233_926958</t>
  </si>
  <si>
    <t>F_354048_2902030</t>
  </si>
  <si>
    <t>M_176561_926978</t>
  </si>
  <si>
    <t>F_366791_2862863</t>
  </si>
  <si>
    <t>F_553549_2844638</t>
  </si>
  <si>
    <t>M_175733_925095</t>
  </si>
  <si>
    <t>M_110117_927198</t>
  </si>
  <si>
    <t>M_139980_883981</t>
  </si>
  <si>
    <t>F_362238_2867052</t>
  </si>
  <si>
    <t>F_364688_2859260</t>
  </si>
  <si>
    <t>M_176151_925686</t>
  </si>
  <si>
    <t>F_355940_2868949</t>
  </si>
  <si>
    <t>F_380031_2880942</t>
  </si>
  <si>
    <t>F_351029_2898156</t>
  </si>
  <si>
    <t>F_632273_2930649</t>
  </si>
  <si>
    <t>F_482495_2954862</t>
  </si>
  <si>
    <t>M_109894_926990</t>
  </si>
  <si>
    <t>M_106318_896722</t>
  </si>
  <si>
    <t>F_360829_2865968</t>
  </si>
  <si>
    <t>F_352402_2903584</t>
  </si>
  <si>
    <t>F_363804_2863898</t>
  </si>
  <si>
    <t>F_351323_2896841</t>
  </si>
  <si>
    <t>F_355207_2897638</t>
  </si>
  <si>
    <t>M_112431_928342</t>
  </si>
  <si>
    <t>F_613186_2922830</t>
  </si>
  <si>
    <t>F_370671_2860948</t>
  </si>
  <si>
    <t>F_354723_2903711</t>
  </si>
  <si>
    <t>M_175772_925969</t>
  </si>
  <si>
    <t>F_525386_2879243</t>
  </si>
  <si>
    <t>F_388167_2882435</t>
  </si>
  <si>
    <t>F_363380_2864277</t>
  </si>
  <si>
    <t>F_350349_2970873</t>
  </si>
  <si>
    <t>M_69279_940116</t>
  </si>
  <si>
    <t>M_106449_897258</t>
  </si>
  <si>
    <t>F_363986_2859540</t>
  </si>
  <si>
    <t>F_354905_2903462</t>
  </si>
  <si>
    <t>M_175597_925908</t>
  </si>
  <si>
    <t>F_183796_2996802</t>
  </si>
  <si>
    <t>F_356513_2898926</t>
  </si>
  <si>
    <t>F_353546_2901150</t>
  </si>
  <si>
    <t>M_163289_888744</t>
  </si>
  <si>
    <t>M_110085_926647</t>
  </si>
  <si>
    <t>M_113123_929087</t>
  </si>
  <si>
    <t>F_364666_2865635</t>
  </si>
  <si>
    <t>F_376975_2873814</t>
  </si>
  <si>
    <t>F_352822_2901376</t>
  </si>
  <si>
    <t>M_175477_926255</t>
  </si>
  <si>
    <t>M_109668_914229</t>
  </si>
  <si>
    <t>F_367621_2858478</t>
  </si>
  <si>
    <t>M_175422_926044</t>
  </si>
  <si>
    <t>F_551878_2838975</t>
  </si>
  <si>
    <t>F_354937_2900588</t>
  </si>
  <si>
    <t>F_554593_2841928</t>
  </si>
  <si>
    <t>F_371426_2868877</t>
  </si>
  <si>
    <t>F_384021_2884926</t>
  </si>
  <si>
    <t>F_353733_2902599</t>
  </si>
  <si>
    <t>F_348134_2892781</t>
  </si>
  <si>
    <t>M_155787_938277</t>
  </si>
  <si>
    <t>M_163605_888812</t>
  </si>
  <si>
    <t>F_361114_2865482</t>
  </si>
  <si>
    <t>F_364083_2860336</t>
  </si>
  <si>
    <t>F_364937_2859353</t>
  </si>
  <si>
    <t>F_352557_2904377</t>
  </si>
  <si>
    <t>F_351658_2903969</t>
  </si>
  <si>
    <t>F_552699_2841194</t>
  </si>
  <si>
    <t>F_629863_2928507</t>
  </si>
  <si>
    <t>M_105643_899734</t>
  </si>
  <si>
    <t>F_181394_2996127</t>
  </si>
  <si>
    <t>F_182632_2995458</t>
  </si>
  <si>
    <t>F_353609_2900462</t>
  </si>
  <si>
    <t>F_366389_2863567</t>
  </si>
  <si>
    <t>F_354338_2899610</t>
  </si>
  <si>
    <t>F_365994_2863167</t>
  </si>
  <si>
    <t>F_359107_2901602</t>
  </si>
  <si>
    <t>M_138834_890126</t>
  </si>
  <si>
    <t>F_354198_2900192</t>
  </si>
  <si>
    <t>F_385871_2884681</t>
  </si>
  <si>
    <t>M_105766_896197</t>
  </si>
  <si>
    <t>M_114501_917262</t>
  </si>
  <si>
    <t>M_106471_897275</t>
  </si>
  <si>
    <t>F_356988_2868623</t>
  </si>
  <si>
    <t>M_175571_925904</t>
  </si>
  <si>
    <t>M_176052_925811</t>
  </si>
  <si>
    <t>M_108415_914859</t>
  </si>
  <si>
    <t>M_113190_929095</t>
  </si>
  <si>
    <t>F_351582_2898567</t>
  </si>
  <si>
    <t>M_175654_925918</t>
  </si>
  <si>
    <t>F_357891_2901027</t>
  </si>
  <si>
    <t>F_375853_2872526</t>
  </si>
  <si>
    <t>F_363189_2863470</t>
  </si>
  <si>
    <t>F_358853_2902285</t>
  </si>
  <si>
    <t>F_356184_2898248</t>
  </si>
  <si>
    <t>M_113182_929157</t>
  </si>
  <si>
    <t>M_105995_899016</t>
  </si>
  <si>
    <t>M_182555_868983</t>
  </si>
  <si>
    <t>F_364297_2858295</t>
  </si>
  <si>
    <t>F_353949_2900399</t>
  </si>
  <si>
    <t>F_183167_2991879</t>
  </si>
  <si>
    <t>F_362600_2863678</t>
  </si>
  <si>
    <t>F_188735_2997471</t>
  </si>
  <si>
    <t>F_363862_2859229</t>
  </si>
  <si>
    <t>F_382549_2861253</t>
  </si>
  <si>
    <t>F_552086_2842715</t>
  </si>
  <si>
    <t>F_365661_2859176</t>
  </si>
  <si>
    <t>F_361633_2865947</t>
  </si>
  <si>
    <t>F_354610_2902565</t>
  </si>
  <si>
    <t>M_175147_926302</t>
  </si>
  <si>
    <t>F_365759_2866833</t>
  </si>
  <si>
    <t>F_182276_2995082</t>
  </si>
  <si>
    <t>M_175824_926265</t>
  </si>
  <si>
    <t>M_68958_941084</t>
  </si>
  <si>
    <t>F_366827_2858871</t>
  </si>
  <si>
    <t>F_624678_2923255</t>
  </si>
  <si>
    <t>M_181822_869005</t>
  </si>
  <si>
    <t>F_364082_2859318</t>
  </si>
  <si>
    <t>M_108785_933072</t>
  </si>
  <si>
    <t>F_354051_2902814</t>
  </si>
  <si>
    <t>M_173696_925475</t>
  </si>
  <si>
    <t>F_377236_2869518</t>
  </si>
  <si>
    <t>F_613450_2936621</t>
  </si>
  <si>
    <t>F_625475_2923796</t>
  </si>
  <si>
    <t>F_355098_2897723</t>
  </si>
  <si>
    <t>F_365496_2857196</t>
  </si>
  <si>
    <t>F_354588_2921387</t>
  </si>
  <si>
    <t>F_358725_2901255</t>
  </si>
  <si>
    <t>F_382816_2884309</t>
  </si>
  <si>
    <t>F_352592_2905360</t>
  </si>
  <si>
    <t>F_364124_2857141</t>
  </si>
  <si>
    <t>M_137597_889638</t>
  </si>
  <si>
    <t>F_356235_2898293</t>
  </si>
  <si>
    <t>M_68272_939675</t>
  </si>
  <si>
    <t>F_360713_2865077</t>
  </si>
  <si>
    <t>F_518092_2877411</t>
  </si>
  <si>
    <t>F_179530_2996189</t>
  </si>
  <si>
    <t>M_105914_896370</t>
  </si>
  <si>
    <t>M_113645_928218</t>
  </si>
  <si>
    <t>F_650243_2876028</t>
  </si>
  <si>
    <t>F_349959_2969464</t>
  </si>
  <si>
    <t>F_650423_2875141</t>
  </si>
  <si>
    <t>M_175532_925903</t>
  </si>
  <si>
    <t>M_109079_915232</t>
  </si>
  <si>
    <t>F_357990_2902354</t>
  </si>
  <si>
    <t>M_110162_927530</t>
  </si>
  <si>
    <t>M_173777_925925</t>
  </si>
  <si>
    <t>M_175044_926407</t>
  </si>
  <si>
    <t>F_358691_2902616</t>
  </si>
  <si>
    <t>M_177035_924045</t>
  </si>
  <si>
    <t>M_190983_870107</t>
  </si>
  <si>
    <t>M_139099_890171</t>
  </si>
  <si>
    <t>F_182403_2995524</t>
  </si>
  <si>
    <t>M_106424_896916</t>
  </si>
  <si>
    <t>F_553578_2843778</t>
  </si>
  <si>
    <t>M_106535_896545</t>
  </si>
  <si>
    <t>F_351302_2895022</t>
  </si>
  <si>
    <t>F_349708_2901921</t>
  </si>
  <si>
    <t>F_364035_2857095</t>
  </si>
  <si>
    <t>F_180237_2997875</t>
  </si>
  <si>
    <t>F_355002_2903823</t>
  </si>
  <si>
    <t>F_364914_2879139</t>
  </si>
  <si>
    <t>F_362026_2864283</t>
  </si>
  <si>
    <t>M_176137_925078</t>
  </si>
  <si>
    <t>F_353144_2900819</t>
  </si>
  <si>
    <t>F_351844_2904833</t>
  </si>
  <si>
    <t>M_121928_938814</t>
  </si>
  <si>
    <t>M_175872_926165</t>
  </si>
  <si>
    <t>F_649216_2873424</t>
  </si>
  <si>
    <t>M_139015_889459</t>
  </si>
  <si>
    <t>F_356030_2897982</t>
  </si>
  <si>
    <t>F_353963_2899902</t>
  </si>
  <si>
    <t>F_651809_2877413</t>
  </si>
  <si>
    <t>F_356703_2898910</t>
  </si>
  <si>
    <t>M_62576_915251</t>
  </si>
  <si>
    <t>F_356241_2899741</t>
  </si>
  <si>
    <t>F_650617_2876787</t>
  </si>
  <si>
    <t>M_113388_929111</t>
  </si>
  <si>
    <t>F_362455_2863846</t>
  </si>
  <si>
    <t>M_45808_883283</t>
  </si>
  <si>
    <t>M_140844_885368</t>
  </si>
  <si>
    <t>F_353678_2901042</t>
  </si>
  <si>
    <t>M_182521_869496</t>
  </si>
  <si>
    <t>F_364462_2867585</t>
  </si>
  <si>
    <t>F_352728_2904122</t>
  </si>
  <si>
    <t>F_350330_2901977</t>
  </si>
  <si>
    <t>M_109899_927793</t>
  </si>
  <si>
    <t>F_364510_2862278</t>
  </si>
  <si>
    <t>F_356499_2898515</t>
  </si>
  <si>
    <t>F_354610_2901800</t>
  </si>
  <si>
    <t>F_183491_2997657</t>
  </si>
  <si>
    <t>M_105963_898696</t>
  </si>
  <si>
    <t>F_652026_2873006</t>
  </si>
  <si>
    <t>F_352853_2901220</t>
  </si>
  <si>
    <t>M_177151_922945</t>
  </si>
  <si>
    <t>F_651084_2874679</t>
  </si>
  <si>
    <t>F_651418_2878382</t>
  </si>
  <si>
    <t>F_353942_2903855</t>
  </si>
  <si>
    <t>M_112577_912009</t>
  </si>
  <si>
    <t>F_361459_2865542</t>
  </si>
  <si>
    <t>F_184125_2996562</t>
  </si>
  <si>
    <t>M_109560_927271</t>
  </si>
  <si>
    <t>F_362062_2866930</t>
  </si>
  <si>
    <t>F_367475_2858934</t>
  </si>
  <si>
    <t>F_357009_2903660</t>
  </si>
  <si>
    <t>F_356745_2903540</t>
  </si>
  <si>
    <t>M_103021_899784</t>
  </si>
  <si>
    <t>M_105921_898586</t>
  </si>
  <si>
    <t>F_356388_2898421</t>
  </si>
  <si>
    <t>F_369144_2861736</t>
  </si>
  <si>
    <t>F_365051_2862992</t>
  </si>
  <si>
    <t>F_182611_2995665</t>
  </si>
  <si>
    <t>M_141739_880201</t>
  </si>
  <si>
    <t>F_346838_2886331</t>
  </si>
  <si>
    <t>F_354200_2899392</t>
  </si>
  <si>
    <t>M_114892_920828</t>
  </si>
  <si>
    <t>F_347595_2891080</t>
  </si>
  <si>
    <t>F_183711_2996829</t>
  </si>
  <si>
    <t>F_361021_2865732</t>
  </si>
  <si>
    <t>M_67488_940137</t>
  </si>
  <si>
    <t>M_68433_939208</t>
  </si>
  <si>
    <t>F_358501_2900924</t>
  </si>
  <si>
    <t>M_154964_937176</t>
  </si>
  <si>
    <t>F_355152_2900724</t>
  </si>
  <si>
    <t>F_651058_2878248</t>
  </si>
  <si>
    <t>F_362963_2868180</t>
  </si>
  <si>
    <t>F_353885_2902759</t>
  </si>
  <si>
    <t>F_363229_2864681</t>
  </si>
  <si>
    <t>F_369140_2852496</t>
  </si>
  <si>
    <t>F_353920_2901156</t>
  </si>
  <si>
    <t>F_383482_2884446</t>
  </si>
  <si>
    <t>F_643430_2923402</t>
  </si>
  <si>
    <t>F_350031_2912306</t>
  </si>
  <si>
    <t>F_354783_2901801</t>
  </si>
  <si>
    <t>F_650118_2936891</t>
  </si>
  <si>
    <t>F_351519_2903640</t>
  </si>
  <si>
    <t>F_353567_2899884</t>
  </si>
  <si>
    <t>M_182470_869348</t>
  </si>
  <si>
    <t>F_560031_2836168</t>
  </si>
  <si>
    <t>F_354170_2899604</t>
  </si>
  <si>
    <t>F_552601_2841419</t>
  </si>
  <si>
    <t>F_356140_2899421</t>
  </si>
  <si>
    <t>F_351756_2898290</t>
  </si>
  <si>
    <t>F_355563_2902323</t>
  </si>
  <si>
    <t>F_364356_2859273</t>
  </si>
  <si>
    <t>F_362416_2863801</t>
  </si>
  <si>
    <t>M_106227_896670</t>
  </si>
  <si>
    <t>F_378247_2877340</t>
  </si>
  <si>
    <t>F_356066_2898148</t>
  </si>
  <si>
    <t>M_105211_899620</t>
  </si>
  <si>
    <t>F_182818_2995260</t>
  </si>
  <si>
    <t>F_183741_2993579</t>
  </si>
  <si>
    <t>M_139165_890398</t>
  </si>
  <si>
    <t>LAND_VAL/ACRE</t>
  </si>
  <si>
    <t>Land Acres</t>
  </si>
  <si>
    <t>BLD_VAL/SQ Foot</t>
  </si>
  <si>
    <t>Little correlation between land value per acre and building value per square foot</t>
  </si>
  <si>
    <t>Building value and unit count</t>
  </si>
  <si>
    <t>Square footage and unit count</t>
  </si>
  <si>
    <t>Predicted UNITS</t>
  </si>
  <si>
    <t>WITH BUILDING VALUE AND AREA</t>
  </si>
  <si>
    <t>WITH BUILDING VALUE, LAND $/SQFT AND AREA</t>
  </si>
  <si>
    <t>Building value and square footage</t>
  </si>
  <si>
    <t>With Building value only</t>
  </si>
  <si>
    <t>With area only</t>
  </si>
  <si>
    <t>p3 IMPUTE</t>
  </si>
  <si>
    <t>REGRESSION</t>
  </si>
  <si>
    <t>Totals</t>
  </si>
  <si>
    <t>use this model for class 112 -- 3706 NON-ZERO VALUES</t>
  </si>
  <si>
    <t/>
  </si>
  <si>
    <t>neither</t>
  </si>
  <si>
    <t>both</t>
  </si>
  <si>
    <t>have value</t>
  </si>
  <si>
    <t>have area</t>
  </si>
  <si>
    <t>both/count</t>
  </si>
  <si>
    <t>both/value</t>
  </si>
  <si>
    <t>both/area</t>
  </si>
  <si>
    <t>value/count</t>
  </si>
  <si>
    <t>Unit counts for small residential</t>
  </si>
  <si>
    <t>5</t>
  </si>
  <si>
    <t>4</t>
  </si>
  <si>
    <t>3</t>
  </si>
  <si>
    <t>2</t>
  </si>
  <si>
    <t>1</t>
  </si>
  <si>
    <t>0</t>
  </si>
  <si>
    <t>&gt;5</t>
  </si>
  <si>
    <t>ORIGINAL UNITS COUNTS</t>
  </si>
  <si>
    <t>ORIGINAL UNITS SUM</t>
  </si>
  <si>
    <t>FINAL UNITS SUM</t>
  </si>
  <si>
    <t>FINAL UNITS COUNTS</t>
  </si>
  <si>
    <t>Off class high</t>
  </si>
  <si>
    <t>Off class low</t>
  </si>
  <si>
    <t>off class net</t>
  </si>
  <si>
    <t>NOTES</t>
  </si>
  <si>
    <t>Always plausible that one additional unit.</t>
  </si>
  <si>
    <t>Some of structures over size bear legend suggesting rooming house or conversion, although most don't</t>
  </si>
  <si>
    <t>For structures that are under count or over by more than one additional unit, total impact is only 97 units</t>
  </si>
  <si>
    <t>50 with style indicating vacant land</t>
  </si>
  <si>
    <t>3 outbuildings</t>
  </si>
  <si>
    <t>26 read as houses</t>
  </si>
  <si>
    <t>Rest of are 493 blank</t>
  </si>
  <si>
    <t>Style "vacant" for only 5</t>
  </si>
  <si>
    <t>Some very low built values -- 117 under 100K</t>
  </si>
  <si>
    <t>Most have  areas &gt;&gt; 150</t>
  </si>
  <si>
    <t>Under 150, do lose 14 likely structures</t>
  </si>
  <si>
    <t>Between 150 and 500 -- nothing indicating vacant; many seasonal, cotages, etc.</t>
  </si>
  <si>
    <t>LOOKING AT IMPUTATION RULES WHERE UNITS 0</t>
  </si>
  <si>
    <t>Inspecting to validate rule outcome that zero area with build value&gt; 0 gets imputation (179) -- gain 50 to 100?</t>
  </si>
  <si>
    <t>Inspecting to validate outcome that &gt;150 with build value 0 gets imputation (414) -- gain 5?</t>
  </si>
  <si>
    <t>Inspecting to validate 150 cutoff for assigning value (with build value &gt;0) -- only reviewing under 500 sq ft (1414) -- Lose 14?</t>
  </si>
  <si>
    <t>Inspecting to validate rule that no imputation when value and area both 0 (493) -- lose &gt;26?</t>
  </si>
  <si>
    <t>Only 5 with vacant land style</t>
  </si>
  <si>
    <t>FINAL_UNITS_IMPUTED</t>
  </si>
  <si>
    <t>51 with units &gt; 1, totalling 2091 units</t>
  </si>
  <si>
    <t>1142 103's with units &gt; 0 -- all values accepted</t>
  </si>
  <si>
    <t>The balance almost all have styles consistent with being a single mobile home</t>
  </si>
  <si>
    <t>1109 with units 0</t>
  </si>
  <si>
    <t>Impute 1 on 944 of them</t>
  </si>
  <si>
    <t>Of these 28 have area &gt;2000 sq ft and most have descriptions as if a store or hall on the park property</t>
  </si>
  <si>
    <t>902 have areas between 150 and 2000 and have styles consistent with being a single mobile home</t>
  </si>
  <si>
    <t>14 with 0 area are likely half vacant our outbuildings, but many have significant structure value</t>
  </si>
  <si>
    <t>Impute 0 because either &lt;150 area or no bld value</t>
  </si>
  <si>
    <t>Most appear to outbuildings or vacant land</t>
  </si>
  <si>
    <t>Observations based on inspection of mobile home results</t>
  </si>
  <si>
    <t>Total 2251 properties</t>
  </si>
  <si>
    <t>Maps inspection of the large count properties do show some populated trailer parks.</t>
  </si>
  <si>
    <t>Condo Observations</t>
  </si>
  <si>
    <t>Zero values all original (1758)</t>
  </si>
  <si>
    <t>138 have property values over 55500</t>
  </si>
  <si>
    <t>Some may be valid units</t>
  </si>
  <si>
    <t>Most 55000 and under look like parking, vacant, outbuildings, etc.</t>
  </si>
  <si>
    <t>Looking at outliers with one values (349668)</t>
  </si>
  <si>
    <t>1 Dalton accounts for most of the values over $10 million</t>
  </si>
  <si>
    <t>Sizes around 5000 square feet.  Others in this range.</t>
  </si>
  <si>
    <t>292 with areas over 5000</t>
  </si>
  <si>
    <t>34 with areas over 10800</t>
  </si>
  <si>
    <t xml:space="preserve"> All have 1 or zero individual unit count</t>
  </si>
  <si>
    <t>The &gt; 0 and &lt;15 range is 15 units with an original unit valu eof 1; reasonable values, not bad descriptions</t>
  </si>
  <si>
    <t>914 units with area of zero</t>
  </si>
  <si>
    <t>Only 353 have values over 50,000 -- perhaps 500 are parking or outbuildings.</t>
  </si>
  <si>
    <t>On the non-zero low end, the under 300 sq ft range looks good as units (based on descriptions and values)</t>
  </si>
  <si>
    <t>Looking at properties with original UNIT COUNTS &gt; 1</t>
  </si>
  <si>
    <t>951 have condo count &gt; 1</t>
  </si>
  <si>
    <t>Only 6 with area over 5000</t>
  </si>
  <si>
    <t>FINAL_UNIT_COUNT_IMPUTATION_REASON</t>
  </si>
  <si>
    <t>STYLE</t>
  </si>
  <si>
    <t>TOTAL_VAL</t>
  </si>
  <si>
    <t>CONDO_UNIT_COUNT</t>
  </si>
  <si>
    <t>CONDO-GRDN</t>
  </si>
  <si>
    <t>F_753511_2992992</t>
  </si>
  <si>
    <t>F_359746_2866930</t>
  </si>
  <si>
    <t>Condo Unit</t>
  </si>
  <si>
    <t>F_632374_3051743</t>
  </si>
  <si>
    <t>Condo-Apt</t>
  </si>
  <si>
    <t>F_784460_2967203</t>
  </si>
  <si>
    <t>Mid Rise</t>
  </si>
  <si>
    <t>F_774238_2950884</t>
  </si>
  <si>
    <t>Condo A</t>
  </si>
  <si>
    <t>F_900024_2664597</t>
  </si>
  <si>
    <t>CONDO-TNHS</t>
  </si>
  <si>
    <t>M_264620_871080</t>
  </si>
  <si>
    <t>F_901332_2663659</t>
  </si>
  <si>
    <t>F_785649_2971802</t>
  </si>
  <si>
    <t>Apt- Garden</t>
  </si>
  <si>
    <t>F_823869_3025856</t>
  </si>
  <si>
    <t>F_782499_2971468</t>
  </si>
  <si>
    <t>M_249941_918687</t>
  </si>
  <si>
    <t>Low Rise</t>
  </si>
  <si>
    <t>F_775285_2940099</t>
  </si>
  <si>
    <t>F_783046_2969395</t>
  </si>
  <si>
    <t>NEW WOOD FR</t>
  </si>
  <si>
    <t>M_243055_912042</t>
  </si>
  <si>
    <t>F_780808_2967369</t>
  </si>
  <si>
    <t>M_226795_922015</t>
  </si>
  <si>
    <t>2:RANCH</t>
  </si>
  <si>
    <t>M_101440_901632</t>
  </si>
  <si>
    <t>CONDO (HSE STL)</t>
  </si>
  <si>
    <t>F_941564_2732888</t>
  </si>
  <si>
    <t>Condo Garden</t>
  </si>
  <si>
    <t>M_249608_919179</t>
  </si>
  <si>
    <t>F_903362_2660855</t>
  </si>
  <si>
    <t>F_780588_2963457</t>
  </si>
  <si>
    <t>F_770184_3109694</t>
  </si>
  <si>
    <t>Condo TnHs.</t>
  </si>
  <si>
    <t>M_250266_919002</t>
  </si>
  <si>
    <t>CONDO-GARDEN</t>
  </si>
  <si>
    <t>M_208758_870135</t>
  </si>
  <si>
    <t>Condo TH</t>
  </si>
  <si>
    <t>F_790293_2916055</t>
  </si>
  <si>
    <t>F_782770_2975011</t>
  </si>
  <si>
    <t>F_781206_2959500</t>
  </si>
  <si>
    <t>F_777537_2932485</t>
  </si>
  <si>
    <t>F_769395_2979274</t>
  </si>
  <si>
    <t>CONDO</t>
  </si>
  <si>
    <t>M_249429_919317</t>
  </si>
  <si>
    <t>M_248961_918920</t>
  </si>
  <si>
    <t>M_244053_912777</t>
  </si>
  <si>
    <t>M_224463_917991</t>
  </si>
  <si>
    <t>Twn Hse Cd</t>
  </si>
  <si>
    <t>M_189701_880029</t>
  </si>
  <si>
    <t>F_942059_2692893</t>
  </si>
  <si>
    <t>F_892483_2681482</t>
  </si>
  <si>
    <t>CONDO-MULTI</t>
  </si>
  <si>
    <t>M_259072_932474</t>
  </si>
  <si>
    <t>M_255833_954405</t>
  </si>
  <si>
    <t>M_250484_919282</t>
  </si>
  <si>
    <t>M_249862_917856</t>
  </si>
  <si>
    <t>GAR BRK CONV</t>
  </si>
  <si>
    <t>M_245333_912665</t>
  </si>
  <si>
    <t>M_208493_876619</t>
  </si>
  <si>
    <t>M_207205_875992</t>
  </si>
  <si>
    <t>7:CONTEMPORARY</t>
  </si>
  <si>
    <t>M_105415_896510</t>
  </si>
  <si>
    <t>F_816401_2995980</t>
  </si>
  <si>
    <t>Res Condo</t>
  </si>
  <si>
    <t>F_809513_2691892</t>
  </si>
  <si>
    <t>F_802159_3036072</t>
  </si>
  <si>
    <t>F_786981_2971401</t>
  </si>
  <si>
    <t>Free Standing</t>
  </si>
  <si>
    <t>F_778775_2929931</t>
  </si>
  <si>
    <t>F_777231_2984045</t>
  </si>
  <si>
    <t>F_769073_3110617</t>
  </si>
  <si>
    <t>Detached Condo</t>
  </si>
  <si>
    <t>F_679695_3012218</t>
  </si>
  <si>
    <t>Detached Twnhs</t>
  </si>
  <si>
    <t>F_618706_3056547</t>
  </si>
  <si>
    <t>M_250602_919327</t>
  </si>
  <si>
    <t>M_250501_919202</t>
  </si>
  <si>
    <t>M_250320_919728</t>
  </si>
  <si>
    <t>M_250253_917971</t>
  </si>
  <si>
    <t>M_250250_919644</t>
  </si>
  <si>
    <t>M_250249_917871</t>
  </si>
  <si>
    <t>M_250063_918088</t>
  </si>
  <si>
    <t>M_249967_917438</t>
  </si>
  <si>
    <t>M_249740_918096</t>
  </si>
  <si>
    <t>M_249329_919251</t>
  </si>
  <si>
    <t>M_249018_918914</t>
  </si>
  <si>
    <t>M_248322_920257</t>
  </si>
  <si>
    <t>Condo Conversion</t>
  </si>
  <si>
    <t>M_243477_900944</t>
  </si>
  <si>
    <t>M_243322_903217</t>
  </si>
  <si>
    <t>M_242381_903415</t>
  </si>
  <si>
    <t>CONDO CONV</t>
  </si>
  <si>
    <t>M_228047_902776</t>
  </si>
  <si>
    <t>M_227765_902954</t>
  </si>
  <si>
    <t>DUPLEX CONDO</t>
  </si>
  <si>
    <t>M_227741_902079</t>
  </si>
  <si>
    <t>M_226906_901888</t>
  </si>
  <si>
    <t>M_226721_903212</t>
  </si>
  <si>
    <t>TNHS-CONDO</t>
  </si>
  <si>
    <t>M_225979_902065</t>
  </si>
  <si>
    <t>M_225730_921453</t>
  </si>
  <si>
    <t>M_225711_902901</t>
  </si>
  <si>
    <t>M_224891_917840</t>
  </si>
  <si>
    <t>CONDO-OFC</t>
  </si>
  <si>
    <t>M_214474_907103</t>
  </si>
  <si>
    <t>M_206566_877397</t>
  </si>
  <si>
    <t>9:OTHER</t>
  </si>
  <si>
    <t>M_107540_896849</t>
  </si>
  <si>
    <t>1:CONVENTIONAL</t>
  </si>
  <si>
    <t>M_107063_897537</t>
  </si>
  <si>
    <t>F_895388_2663165</t>
  </si>
  <si>
    <t>F_818365_2787700</t>
  </si>
  <si>
    <t>F_815070_2996455</t>
  </si>
  <si>
    <t>F_805902_3033395</t>
  </si>
  <si>
    <t>F_805355_3030236</t>
  </si>
  <si>
    <t>Res Condo HR</t>
  </si>
  <si>
    <t>F_801141_2697671</t>
  </si>
  <si>
    <t>F_788717_2917471</t>
  </si>
  <si>
    <t>F_787046_2913020</t>
  </si>
  <si>
    <t>Condo-TwnHs</t>
  </si>
  <si>
    <t>F_786073_3041415</t>
  </si>
  <si>
    <t>F_784764_2926904</t>
  </si>
  <si>
    <t>F_784046_2971709</t>
  </si>
  <si>
    <t>Row Middle</t>
  </si>
  <si>
    <t>F_783497_2947935</t>
  </si>
  <si>
    <t>Semi-Det</t>
  </si>
  <si>
    <t>F_783496_2947953</t>
  </si>
  <si>
    <t>F_782863_2973146</t>
  </si>
  <si>
    <t>F_782802_2969928</t>
  </si>
  <si>
    <t>F_782515_2974125</t>
  </si>
  <si>
    <t>Decker</t>
  </si>
  <si>
    <t>F_782382_2963168</t>
  </si>
  <si>
    <t>F_782222_2970617</t>
  </si>
  <si>
    <t>F_781773_2973652</t>
  </si>
  <si>
    <t>Condo-Twnhse</t>
  </si>
  <si>
    <t>F_781414_2972816</t>
  </si>
  <si>
    <t>F_781285_2970908</t>
  </si>
  <si>
    <t>F_781222_2967030</t>
  </si>
  <si>
    <t>CONCONV</t>
  </si>
  <si>
    <t>F_781014_2975413</t>
  </si>
  <si>
    <t>F_779811_2966521</t>
  </si>
  <si>
    <t>F_779756_2966538</t>
  </si>
  <si>
    <t>F_779702_2966555</t>
  </si>
  <si>
    <t>F_779684_2966561</t>
  </si>
  <si>
    <t>F_779657_2966673</t>
  </si>
  <si>
    <t>F_777281_2984054</t>
  </si>
  <si>
    <t>F_776550_2979837</t>
  </si>
  <si>
    <t>CONVER CONDO</t>
  </si>
  <si>
    <t>F_772351_3004984</t>
  </si>
  <si>
    <t>F_770348_2982512</t>
  </si>
  <si>
    <t>F_768419_2952714</t>
  </si>
  <si>
    <t>F_761102_2936617</t>
  </si>
  <si>
    <t>F_755814_2929134</t>
  </si>
  <si>
    <t>F_754669_2976227</t>
  </si>
  <si>
    <t>F_754118_2972159</t>
  </si>
  <si>
    <t>Town House</t>
  </si>
  <si>
    <t>F_752872_2956731</t>
  </si>
  <si>
    <t>Condo Conv</t>
  </si>
  <si>
    <t>F_752062_2976663</t>
  </si>
  <si>
    <t>F_747689_2953269</t>
  </si>
  <si>
    <t>GARAGE</t>
  </si>
  <si>
    <t>F_730610_2959217</t>
  </si>
  <si>
    <t>F_728217_2959139</t>
  </si>
  <si>
    <t>F_727535_2962811</t>
  </si>
  <si>
    <t>F_723634_2962786</t>
  </si>
  <si>
    <t>CONDEX</t>
  </si>
  <si>
    <t>F_664747_2853689</t>
  </si>
  <si>
    <t>F_360356_2963026</t>
  </si>
  <si>
    <t>DET CONDO</t>
  </si>
  <si>
    <t>M_61097_910365</t>
  </si>
  <si>
    <t>RANCH</t>
  </si>
  <si>
    <t>M_48183_885892</t>
  </si>
  <si>
    <t>CONVENTONL</t>
  </si>
  <si>
    <t>M_46006_891173</t>
  </si>
  <si>
    <t>CONDO TH</t>
  </si>
  <si>
    <t>M_45749_884122</t>
  </si>
  <si>
    <t>M_309710_868393</t>
  </si>
  <si>
    <t>M_309296_868119</t>
  </si>
  <si>
    <t>M_308682_868449</t>
  </si>
  <si>
    <t>CONDO HOMES</t>
  </si>
  <si>
    <t>M_260973_931426</t>
  </si>
  <si>
    <t>M_259565_931339</t>
  </si>
  <si>
    <t>M_259271_931796</t>
  </si>
  <si>
    <t>M_258982_930725</t>
  </si>
  <si>
    <t>M_258943_931597</t>
  </si>
  <si>
    <t>OLD STYLE</t>
  </si>
  <si>
    <t>M_258901_932026</t>
  </si>
  <si>
    <t>M_258229_931722</t>
  </si>
  <si>
    <t>CONVENT`NL</t>
  </si>
  <si>
    <t>M_258187_930645</t>
  </si>
  <si>
    <t>CAPE</t>
  </si>
  <si>
    <t>CONDO-CONV</t>
  </si>
  <si>
    <t>M_257885_887994</t>
  </si>
  <si>
    <t>M_257786_930683</t>
  </si>
  <si>
    <t>M_255857_954570</t>
  </si>
  <si>
    <t>M_255771_956013</t>
  </si>
  <si>
    <t>M_255754_957891</t>
  </si>
  <si>
    <t>CONDO-DETACH</t>
  </si>
  <si>
    <t>M_255705_957131</t>
  </si>
  <si>
    <t>M_254106_890138</t>
  </si>
  <si>
    <t>M_251444_949471</t>
  </si>
  <si>
    <t>M_250537_919473</t>
  </si>
  <si>
    <t>M_250486_919689</t>
  </si>
  <si>
    <t>M_250475_919703</t>
  </si>
  <si>
    <t>M_250366_919277</t>
  </si>
  <si>
    <t>M_250312_918015</t>
  </si>
  <si>
    <t>M_250305_919323</t>
  </si>
  <si>
    <t>M_250216_919782</t>
  </si>
  <si>
    <t>M_250195_917184</t>
  </si>
  <si>
    <t>M_250194_919730</t>
  </si>
  <si>
    <t>M_250188_919207</t>
  </si>
  <si>
    <t>M_250159_917773</t>
  </si>
  <si>
    <t>M_250149_920163</t>
  </si>
  <si>
    <t>M_250139_919250</t>
  </si>
  <si>
    <t>M_250104_919731</t>
  </si>
  <si>
    <t>M_250093_928066</t>
  </si>
  <si>
    <t>M_250027_917438</t>
  </si>
  <si>
    <t>M_249920_918072</t>
  </si>
  <si>
    <t>M_249305_918573</t>
  </si>
  <si>
    <t>M_249296_918671</t>
  </si>
  <si>
    <t>M_249259_918670</t>
  </si>
  <si>
    <t>M_249214_870918</t>
  </si>
  <si>
    <t>M_249072_918628</t>
  </si>
  <si>
    <t>M_248877_919773</t>
  </si>
  <si>
    <t>M_248481_919934</t>
  </si>
  <si>
    <t>M_248472_918905</t>
  </si>
  <si>
    <t>M_248470_919799</t>
  </si>
  <si>
    <t>M_246619_909768</t>
  </si>
  <si>
    <t>M_246424_916509</t>
  </si>
  <si>
    <t>WOOD FR CONV</t>
  </si>
  <si>
    <t>M_244850_913682</t>
  </si>
  <si>
    <t>M_241709_902591</t>
  </si>
  <si>
    <t>M_240383_948214</t>
  </si>
  <si>
    <t>M_229648_938755</t>
  </si>
  <si>
    <t>M_228729_902414</t>
  </si>
  <si>
    <t>M_228401_902741</t>
  </si>
  <si>
    <t>M_228133_902408</t>
  </si>
  <si>
    <t>M_228111_902533</t>
  </si>
  <si>
    <t>M_228099_902793</t>
  </si>
  <si>
    <t>M_228048_902462</t>
  </si>
  <si>
    <t>CONDO-FLAT</t>
  </si>
  <si>
    <t>M_228029_902746</t>
  </si>
  <si>
    <t>M_227958_902782</t>
  </si>
  <si>
    <t>M_227925_902462</t>
  </si>
  <si>
    <t>M_227893_902384</t>
  </si>
  <si>
    <t>M_227775_902908</t>
  </si>
  <si>
    <t>M_227764_902164</t>
  </si>
  <si>
    <t>M_227736_901926</t>
  </si>
  <si>
    <t>M_227688_901739</t>
  </si>
  <si>
    <t>M_227604_902632</t>
  </si>
  <si>
    <t>M_227576_902537</t>
  </si>
  <si>
    <t>M_227542_902163</t>
  </si>
  <si>
    <t>M_227533_902946</t>
  </si>
  <si>
    <t>M_227490_901940</t>
  </si>
  <si>
    <t>M_227439_901842</t>
  </si>
  <si>
    <t>M_227419_901982</t>
  </si>
  <si>
    <t>M_227405_902277</t>
  </si>
  <si>
    <t>M_227094_901288</t>
  </si>
  <si>
    <t>M_227005_902244</t>
  </si>
  <si>
    <t>M_226953_901249</t>
  </si>
  <si>
    <t>M_226447_901257</t>
  </si>
  <si>
    <t>M_226428_903148</t>
  </si>
  <si>
    <t>M_226383_901440</t>
  </si>
  <si>
    <t>M_226352_902485</t>
  </si>
  <si>
    <t>M_226348_902923</t>
  </si>
  <si>
    <t>M_226339_902752</t>
  </si>
  <si>
    <t>M_226338_902880</t>
  </si>
  <si>
    <t>M_226324_902833</t>
  </si>
  <si>
    <t>M_226295_903291</t>
  </si>
  <si>
    <t>M_226228_903131</t>
  </si>
  <si>
    <t>M_226067_902826</t>
  </si>
  <si>
    <t>M_226059_903227</t>
  </si>
  <si>
    <t>M_226059_900989</t>
  </si>
  <si>
    <t>M_226017_903220</t>
  </si>
  <si>
    <t>M_226011_903348</t>
  </si>
  <si>
    <t>M_225975_901212</t>
  </si>
  <si>
    <t>M_225970_903292</t>
  </si>
  <si>
    <t>M_225866_901314</t>
  </si>
  <si>
    <t>M_225796_902133</t>
  </si>
  <si>
    <t>M_225758_903001</t>
  </si>
  <si>
    <t>M_225628_903258</t>
  </si>
  <si>
    <t>M_225615_903066</t>
  </si>
  <si>
    <t>M_225581_901592</t>
  </si>
  <si>
    <t>M_225557_902481</t>
  </si>
  <si>
    <t>M_225539_903081</t>
  </si>
  <si>
    <t>M_225527_903050</t>
  </si>
  <si>
    <t>M_225459_901248</t>
  </si>
  <si>
    <t>M_225458_902287</t>
  </si>
  <si>
    <t>M_225341_902069</t>
  </si>
  <si>
    <t>M_225135_902567</t>
  </si>
  <si>
    <t>M_225066_903007</t>
  </si>
  <si>
    <t>M_225040_902880</t>
  </si>
  <si>
    <t>M_225005_902332</t>
  </si>
  <si>
    <t>M_224980_902813</t>
  </si>
  <si>
    <t>M_224903_902775</t>
  </si>
  <si>
    <t>M_224860_902880</t>
  </si>
  <si>
    <t>M_224394_902698</t>
  </si>
  <si>
    <t>M_223122_920937</t>
  </si>
  <si>
    <t>M_222604_923159</t>
  </si>
  <si>
    <t>M_222578_923068</t>
  </si>
  <si>
    <t>M_220785_921501</t>
  </si>
  <si>
    <t>M_219547_924060</t>
  </si>
  <si>
    <t>M_218430_923219</t>
  </si>
  <si>
    <t>M_217703_926676</t>
  </si>
  <si>
    <t>M_217675_926654</t>
  </si>
  <si>
    <t>M_217420_926616</t>
  </si>
  <si>
    <t>CONDO-TOWNHS</t>
  </si>
  <si>
    <t>M_208897_870470</t>
  </si>
  <si>
    <t>M_204945_877043</t>
  </si>
  <si>
    <t>MULTI-CONV</t>
  </si>
  <si>
    <t>M_194111_863747</t>
  </si>
  <si>
    <t>M_194108_865243</t>
  </si>
  <si>
    <t>M_183704_869286</t>
  </si>
  <si>
    <t>M_183664_869215</t>
  </si>
  <si>
    <t>M_124991_894404</t>
  </si>
  <si>
    <t>CONDO - FARM</t>
  </si>
  <si>
    <t>M_115225_911740</t>
  </si>
  <si>
    <t>M_111575_913592</t>
  </si>
  <si>
    <t>M_107308_897320</t>
  </si>
  <si>
    <t>M_107266_897128</t>
  </si>
  <si>
    <t>M_107215_897976</t>
  </si>
  <si>
    <t>15:TOWNHOUSE</t>
  </si>
  <si>
    <t>M_106996_898389</t>
  </si>
  <si>
    <t>M_106843_897672</t>
  </si>
  <si>
    <t>M_106550_897500</t>
  </si>
  <si>
    <t>M_106110_895870</t>
  </si>
  <si>
    <t>M_105575_897316</t>
  </si>
  <si>
    <t>M_105234_899264</t>
  </si>
  <si>
    <t>F_935721_2689350</t>
  </si>
  <si>
    <t>GrdnCondo</t>
  </si>
  <si>
    <t>F_912279_2796124</t>
  </si>
  <si>
    <t>F_912180_2691161</t>
  </si>
  <si>
    <t>TnHs</t>
  </si>
  <si>
    <t>F_908424_2798243</t>
  </si>
  <si>
    <t>F_908354_2796712</t>
  </si>
  <si>
    <t>F_907473_2793894</t>
  </si>
  <si>
    <t>TnHs L Unit</t>
  </si>
  <si>
    <t>F_900169_2788071</t>
  </si>
  <si>
    <t>F_899357_2662679</t>
  </si>
  <si>
    <t>F_899127_2662088</t>
  </si>
  <si>
    <t>F_899069_2787579</t>
  </si>
  <si>
    <t>Family Duplx</t>
  </si>
  <si>
    <t>F_899025_2662384</t>
  </si>
  <si>
    <t>F_897655_2660479</t>
  </si>
  <si>
    <t>F_896909_2663910</t>
  </si>
  <si>
    <t>F_874950_2814698</t>
  </si>
  <si>
    <t>F_870722_2806592</t>
  </si>
  <si>
    <t>F_856191_3037458</t>
  </si>
  <si>
    <t>F_835017_3074399</t>
  </si>
  <si>
    <t>F_833006_2922888</t>
  </si>
  <si>
    <t>CONVENT`N C</t>
  </si>
  <si>
    <t>F_831076_3076605</t>
  </si>
  <si>
    <t>CONDO-GAR</t>
  </si>
  <si>
    <t>F_828728_2925588</t>
  </si>
  <si>
    <t>F_828688_2925619</t>
  </si>
  <si>
    <t>MULTI-GRDN</t>
  </si>
  <si>
    <t>F_828614_3007631</t>
  </si>
  <si>
    <t>F_826784_3009471</t>
  </si>
  <si>
    <t>F_815269_3000995</t>
  </si>
  <si>
    <t>F_815098_2996661</t>
  </si>
  <si>
    <t>F_814846_2996020</t>
  </si>
  <si>
    <t>F_814793_3027766</t>
  </si>
  <si>
    <t>F_813866_2996483</t>
  </si>
  <si>
    <t>F_812423_3031270</t>
  </si>
  <si>
    <t>F_812007_3030440</t>
  </si>
  <si>
    <t>MULTI-TNHS</t>
  </si>
  <si>
    <t>F_811567_3027657</t>
  </si>
  <si>
    <t>F_810432_3030478</t>
  </si>
  <si>
    <t>F_809019_3031515</t>
  </si>
  <si>
    <t>F_808940_3028951</t>
  </si>
  <si>
    <t>F_807619_3031438</t>
  </si>
  <si>
    <t>F_806604_3032928</t>
  </si>
  <si>
    <t>TOWNHOUSE END</t>
  </si>
  <si>
    <t>F_804364_3014257</t>
  </si>
  <si>
    <t>F_803233_3028585</t>
  </si>
  <si>
    <t>F_796187_2891133</t>
  </si>
  <si>
    <t>F_795064_3019758</t>
  </si>
  <si>
    <t>F_794998_2970559</t>
  </si>
  <si>
    <t>F_794780_2900933</t>
  </si>
  <si>
    <t>F_794746_3047192</t>
  </si>
  <si>
    <t>F_791723_2972306</t>
  </si>
  <si>
    <t>F_791078_3045819</t>
  </si>
  <si>
    <t>F_790715_3045773</t>
  </si>
  <si>
    <t>F_789756_2974663</t>
  </si>
  <si>
    <t>F_789284_3035923</t>
  </si>
  <si>
    <t>F_789145_3048758</t>
  </si>
  <si>
    <t>F_788956_2980722</t>
  </si>
  <si>
    <t>F_785929_2980159</t>
  </si>
  <si>
    <t>F_785670_2980027</t>
  </si>
  <si>
    <t>F_785142_3050602</t>
  </si>
  <si>
    <t>F_783386_2983302</t>
  </si>
  <si>
    <t>F_782259_2972151</t>
  </si>
  <si>
    <t>F_781946_3050266</t>
  </si>
  <si>
    <t>F_781677_2970599</t>
  </si>
  <si>
    <t>F_781396_3050323</t>
  </si>
  <si>
    <t>F_780837_2974007</t>
  </si>
  <si>
    <t>F_780543_2972780</t>
  </si>
  <si>
    <t>F_780496_2972790</t>
  </si>
  <si>
    <t>F_780007_2966863</t>
  </si>
  <si>
    <t>F_779720_2966719</t>
  </si>
  <si>
    <t>F_779693_2967659</t>
  </si>
  <si>
    <t>F_779648_2966573</t>
  </si>
  <si>
    <t>F_779548_2982607</t>
  </si>
  <si>
    <t>F_778851_3106217</t>
  </si>
  <si>
    <t>F_778575_2982860</t>
  </si>
  <si>
    <t>F_778514_2966655</t>
  </si>
  <si>
    <t>F_776020_2982185</t>
  </si>
  <si>
    <t>F_775846_2983252</t>
  </si>
  <si>
    <t>F_775685_2977358</t>
  </si>
  <si>
    <t>F_774707_2990529</t>
  </si>
  <si>
    <t>CONDEX CONDO</t>
  </si>
  <si>
    <t>F_774174_3006578</t>
  </si>
  <si>
    <t>F_774147_2940486</t>
  </si>
  <si>
    <t>F_773751_3007756</t>
  </si>
  <si>
    <t>F_773639_3007699</t>
  </si>
  <si>
    <t>F_773559_2973272</t>
  </si>
  <si>
    <t>F_773085_2975854</t>
  </si>
  <si>
    <t>F_772990_2990755</t>
  </si>
  <si>
    <t>CNDO-CNVRV</t>
  </si>
  <si>
    <t>F_772851_2914172</t>
  </si>
  <si>
    <t>F_772838_3001073</t>
  </si>
  <si>
    <t>F_772642_3007427</t>
  </si>
  <si>
    <t>F_772467_3003819</t>
  </si>
  <si>
    <t>F_772203_2994107</t>
  </si>
  <si>
    <t>F_772198_2955287</t>
  </si>
  <si>
    <t>F_772161_2998361</t>
  </si>
  <si>
    <t>F_771561_2986091</t>
  </si>
  <si>
    <t>F_770520_3009037</t>
  </si>
  <si>
    <t>F_769980_2940987</t>
  </si>
  <si>
    <t>Duplex</t>
  </si>
  <si>
    <t>F_769951_2929918</t>
  </si>
  <si>
    <t>F_769904_3008218</t>
  </si>
  <si>
    <t>F_769645_2949228</t>
  </si>
  <si>
    <t>F_769488_2922509</t>
  </si>
  <si>
    <t>F_769412_2953078</t>
  </si>
  <si>
    <t>F_768721_2929176</t>
  </si>
  <si>
    <t>F_768440_3001177</t>
  </si>
  <si>
    <t>Res CondoDuplx</t>
  </si>
  <si>
    <t>F_768221_2781454</t>
  </si>
  <si>
    <t>F_768033_3016080</t>
  </si>
  <si>
    <t>F_767997_2979156</t>
  </si>
  <si>
    <t>F_767414_2919497</t>
  </si>
  <si>
    <t>F_764347_2870087</t>
  </si>
  <si>
    <t>F_763698_2997553</t>
  </si>
  <si>
    <t>F_763062_3111897</t>
  </si>
  <si>
    <t>F_762209_3105180</t>
  </si>
  <si>
    <t>F_761804_3098091</t>
  </si>
  <si>
    <t>F_761675_3097065</t>
  </si>
  <si>
    <t>F_761511_2870342</t>
  </si>
  <si>
    <t>F_760303_2928797</t>
  </si>
  <si>
    <t>F_759989_2930247</t>
  </si>
  <si>
    <t>F_758124_2926496</t>
  </si>
  <si>
    <t>F_757736_3097029</t>
  </si>
  <si>
    <t>F_755749_2930257</t>
  </si>
  <si>
    <t>F_755298_2989201</t>
  </si>
  <si>
    <t>F_754604_2986779</t>
  </si>
  <si>
    <t>F_754109_2974767</t>
  </si>
  <si>
    <t>F_753994_2986990</t>
  </si>
  <si>
    <t>F_753949_2988389</t>
  </si>
  <si>
    <t>F_753948_2971283</t>
  </si>
  <si>
    <t>F_753275_2993761</t>
  </si>
  <si>
    <t>F_753240_2976018</t>
  </si>
  <si>
    <t>F_752537_2972460</t>
  </si>
  <si>
    <t>F_752436_2971526</t>
  </si>
  <si>
    <t>F_752425_2974402</t>
  </si>
  <si>
    <t>F_752415_2975389</t>
  </si>
  <si>
    <t>F_752357_2972741</t>
  </si>
  <si>
    <t>F_752023_2975167</t>
  </si>
  <si>
    <t>F_751898_2971851</t>
  </si>
  <si>
    <t>F_751442_2973054</t>
  </si>
  <si>
    <t>F_751059_2974769</t>
  </si>
  <si>
    <t>F_750820_2976452</t>
  </si>
  <si>
    <t>F_750778_2971738</t>
  </si>
  <si>
    <t>F_750074_2978755</t>
  </si>
  <si>
    <t>F_749590_2975224</t>
  </si>
  <si>
    <t>CONDO-TWNHSE</t>
  </si>
  <si>
    <t>F_749473_3050869</t>
  </si>
  <si>
    <t>F_749056_2975373</t>
  </si>
  <si>
    <t>Colonial</t>
  </si>
  <si>
    <t>F_748546_2968260</t>
  </si>
  <si>
    <t>F_746594_2980000</t>
  </si>
  <si>
    <t>F_745898_3088831</t>
  </si>
  <si>
    <t>F_745486_2976710</t>
  </si>
  <si>
    <t>F_745318_2976315</t>
  </si>
  <si>
    <t>F_745042_2977938</t>
  </si>
  <si>
    <t>F_744871_2978002</t>
  </si>
  <si>
    <t>F_743487_2979795</t>
  </si>
  <si>
    <t>F_742162_2980534</t>
  </si>
  <si>
    <t>F_738853_2979272</t>
  </si>
  <si>
    <t>F_734924_2961841</t>
  </si>
  <si>
    <t>F_731312_2960628</t>
  </si>
  <si>
    <t>F_728679_2963998</t>
  </si>
  <si>
    <t>F_727601_2967721</t>
  </si>
  <si>
    <t>F_727441_2957598</t>
  </si>
  <si>
    <t>F_717839_2997556</t>
  </si>
  <si>
    <t>F_714458_3007859</t>
  </si>
  <si>
    <t>Condo</t>
  </si>
  <si>
    <t>F_711859_2932573</t>
  </si>
  <si>
    <t>CONDOMINIUM</t>
  </si>
  <si>
    <t>F_707533_2894085</t>
  </si>
  <si>
    <t>F_695407_2931404</t>
  </si>
  <si>
    <t>F_682277_3034225</t>
  </si>
  <si>
    <t>F_681041_3049390</t>
  </si>
  <si>
    <t>CONDO DETACH</t>
  </si>
  <si>
    <t>F_679858_3046547</t>
  </si>
  <si>
    <t>F_673020_3027312</t>
  </si>
  <si>
    <t>F_667198_2853392</t>
  </si>
  <si>
    <t>CONDO-DETD</t>
  </si>
  <si>
    <t>F_664038_2846305</t>
  </si>
  <si>
    <t>F_663920_2852964</t>
  </si>
  <si>
    <t>CONDO-ATT</t>
  </si>
  <si>
    <t>F_663844_3020993</t>
  </si>
  <si>
    <t>F_661158_2856439</t>
  </si>
  <si>
    <t>F_660981_2855413</t>
  </si>
  <si>
    <t>TWNHS</t>
  </si>
  <si>
    <t>F_660651_3031006</t>
  </si>
  <si>
    <t>SIMPLEX</t>
  </si>
  <si>
    <t>F_655615_2912943</t>
  </si>
  <si>
    <t>EXC-CONDO</t>
  </si>
  <si>
    <t>F_654879_3021904</t>
  </si>
  <si>
    <t>F_654228_2878644</t>
  </si>
  <si>
    <t>Condo Duplex</t>
  </si>
  <si>
    <t>F_651555_3047635</t>
  </si>
  <si>
    <t>F_651503_2999382</t>
  </si>
  <si>
    <t>F_649281_2879816</t>
  </si>
  <si>
    <t>F_647581_2874972</t>
  </si>
  <si>
    <t>Condo Townhouse</t>
  </si>
  <si>
    <t>F_618687_3055153</t>
  </si>
  <si>
    <t>F_617462_3047948</t>
  </si>
  <si>
    <t>F_612902_2923116</t>
  </si>
  <si>
    <t>F_508465_2873880</t>
  </si>
  <si>
    <t>F_508010_2854096</t>
  </si>
  <si>
    <t>20:CONDO</t>
  </si>
  <si>
    <t>F_182869_2996316</t>
  </si>
  <si>
    <t>COTTAGE YRRND</t>
  </si>
  <si>
    <t>F_1019969_2703941</t>
  </si>
  <si>
    <t>F_1018385_2704529</t>
  </si>
  <si>
    <t>Most appear to be individual units with the total unit count for the building placed on the unit field.  This overstates condo count by over 10,000.   Merits correction.</t>
  </si>
  <si>
    <t>Total is 2.4 million sq ft -- could be 3000 apartments, but some have condo counts &gt; 1 and/or on inspection are parts of other properties . . . Losing 1000?</t>
  </si>
  <si>
    <t>22 have a condo count of 1 -- only one property on that parcel -- suggesting these are really apartments: will be counted fine.</t>
  </si>
  <si>
    <t>Area</t>
  </si>
  <si>
    <t>GT one</t>
  </si>
  <si>
    <t>one</t>
  </si>
  <si>
    <t>zero</t>
  </si>
  <si>
    <t>5000 to 1000</t>
  </si>
  <si>
    <t>Over 10000</t>
  </si>
  <si>
    <t>AFTER CORRECTION -- FINAL UNIT COUNTS FOR 102 PROPERTIES</t>
  </si>
  <si>
    <t>500*INT(AREA/500)</t>
  </si>
  <si>
    <t>F_752009_2976099</t>
  </si>
  <si>
    <t>F_727624_2958353</t>
  </si>
  <si>
    <t>F_727419_2958126</t>
  </si>
  <si>
    <t>F_764031_2958902</t>
  </si>
  <si>
    <t>F_822828_3028801</t>
  </si>
  <si>
    <t>F_784939_2856062</t>
  </si>
  <si>
    <t>F_750579_2712960</t>
  </si>
  <si>
    <t>F_756240_2952149</t>
  </si>
  <si>
    <t>F_740086_3088152</t>
  </si>
  <si>
    <t>M_227896_919934</t>
  </si>
  <si>
    <t>F_786865_2852118</t>
  </si>
  <si>
    <t>F_790848_2857351</t>
  </si>
  <si>
    <t>M_250186_920144</t>
  </si>
  <si>
    <t>F_789685_2989439</t>
  </si>
  <si>
    <t>F_752956_3065097</t>
  </si>
  <si>
    <t>M_244407_912822</t>
  </si>
  <si>
    <t>F_724521_2962748</t>
  </si>
  <si>
    <t>F_752640_2975357</t>
  </si>
  <si>
    <t>F_808199_3033709</t>
  </si>
  <si>
    <t>F_763195_2870315</t>
  </si>
  <si>
    <t>F_828543_2924704</t>
  </si>
  <si>
    <t>M_229691_938897</t>
  </si>
  <si>
    <t>F_756818_2710236</t>
  </si>
  <si>
    <t>F_746880_2712999</t>
  </si>
  <si>
    <t>F_832462_3009429</t>
  </si>
  <si>
    <t>F_791122_2973689</t>
  </si>
  <si>
    <t>F_742904_2707800</t>
  </si>
  <si>
    <t>F_756219_2715219</t>
  </si>
  <si>
    <t>F_770832_2982903</t>
  </si>
  <si>
    <t>F_811472_2705903</t>
  </si>
  <si>
    <t>F_712121_2932310</t>
  </si>
  <si>
    <t>F_821791_3038499</t>
  </si>
  <si>
    <t>F_728117_2959919</t>
  </si>
  <si>
    <t>F_751049_2719554</t>
  </si>
  <si>
    <t>F_758223_2953189</t>
  </si>
  <si>
    <t>F_747186_2708989</t>
  </si>
  <si>
    <t>F_758809_2967508</t>
  </si>
  <si>
    <t>F_742935_2706004</t>
  </si>
  <si>
    <t>F_791690_2974554</t>
  </si>
  <si>
    <t>F_787429_2863070</t>
  </si>
  <si>
    <t>F_777313_2973041</t>
  </si>
  <si>
    <t>F_787196_2974939</t>
  </si>
  <si>
    <t>F_761400_2959289</t>
  </si>
  <si>
    <t>F_753503_3062930</t>
  </si>
  <si>
    <t>F_677633_2928289</t>
  </si>
  <si>
    <t>F_786075_2858223</t>
  </si>
  <si>
    <t>F_754858_2713801</t>
  </si>
  <si>
    <t>F_814504_2687653</t>
  </si>
  <si>
    <t>M_208584_870524</t>
  </si>
  <si>
    <t>F_768558_3110077</t>
  </si>
  <si>
    <t>F_752767_2974919</t>
  </si>
  <si>
    <t>F_813563_2700754</t>
  </si>
  <si>
    <t>F_724647_2956372</t>
  </si>
  <si>
    <t>F_793530_2970580</t>
  </si>
  <si>
    <t>F_792920_2973516</t>
  </si>
  <si>
    <t>F_792728_2974462</t>
  </si>
  <si>
    <t>F_769691_2978457</t>
  </si>
  <si>
    <t>F_751054_2706264</t>
  </si>
  <si>
    <t>F_813139_2706365</t>
  </si>
  <si>
    <t>F_750764_2717679</t>
  </si>
  <si>
    <t>F_752459_3089177</t>
  </si>
  <si>
    <t>F_813802_2687696</t>
  </si>
  <si>
    <t>F_746173_2714697</t>
  </si>
  <si>
    <t>F_726918_2956753</t>
  </si>
  <si>
    <t>F_762697_2959509</t>
  </si>
  <si>
    <t>F_811518_2704389</t>
  </si>
  <si>
    <t>F_775055_2994941</t>
  </si>
  <si>
    <t>F_753842_2724937</t>
  </si>
  <si>
    <t>F_751141_2717671</t>
  </si>
  <si>
    <t>F_768634_3111738</t>
  </si>
  <si>
    <t>F_744182_2711834</t>
  </si>
  <si>
    <t>F_775503_2976748</t>
  </si>
  <si>
    <t>M_250105_918729</t>
  </si>
  <si>
    <t>F_761238_2956625</t>
  </si>
  <si>
    <t>M_228634_901924</t>
  </si>
  <si>
    <t>F_723740_2962702</t>
  </si>
  <si>
    <t>F_771996_2990290</t>
  </si>
  <si>
    <t>F_750803_2718426</t>
  </si>
  <si>
    <t>F_651953_2902962</t>
  </si>
  <si>
    <t>F_737159_2805733</t>
  </si>
  <si>
    <t>F_743548_2707862</t>
  </si>
  <si>
    <t>F_765988_2959828</t>
  </si>
  <si>
    <t>F_786706_2853110</t>
  </si>
  <si>
    <t>F_811724_2704587</t>
  </si>
  <si>
    <t>F_786045_2861211</t>
  </si>
  <si>
    <t>F_778452_2976967</t>
  </si>
  <si>
    <t>F_756993_2966343</t>
  </si>
  <si>
    <t>F_764250_2871369</t>
  </si>
  <si>
    <t>F_765607_3108857</t>
  </si>
  <si>
    <t>F_808006_2692925</t>
  </si>
  <si>
    <t>F_771812_2992124</t>
  </si>
  <si>
    <t>F_791586_2974270</t>
  </si>
  <si>
    <t>F_781113_2983769</t>
  </si>
  <si>
    <t>M_246699_912406</t>
  </si>
  <si>
    <t>F_689042_2927850</t>
  </si>
  <si>
    <t>F_882646_2811503</t>
  </si>
  <si>
    <t>F_728835_2959626</t>
  </si>
  <si>
    <t>F_755549_2715077</t>
  </si>
  <si>
    <t>F_775406_2974162</t>
  </si>
  <si>
    <t>F_773770_2977892</t>
  </si>
  <si>
    <t>F_788901_2974681</t>
  </si>
  <si>
    <t>F_727485_2960461</t>
  </si>
  <si>
    <t>F_812976_3018413</t>
  </si>
  <si>
    <t>F_791402_2977984</t>
  </si>
  <si>
    <t>M_244101_912841</t>
  </si>
  <si>
    <t>F_757747_2713161</t>
  </si>
  <si>
    <t>F_765031_2958465</t>
  </si>
  <si>
    <t>F_779382_2973830</t>
  </si>
  <si>
    <t>F_764920_3106897</t>
  </si>
  <si>
    <t>F_723631_2960640</t>
  </si>
  <si>
    <t>F_804050_2892678</t>
  </si>
  <si>
    <t>F_814521_2685998</t>
  </si>
  <si>
    <t>F_763794_2959321</t>
  </si>
  <si>
    <t>F_724360_2961649</t>
  </si>
  <si>
    <t>F_747809_2714696</t>
  </si>
  <si>
    <t>F_766210_2959682</t>
  </si>
  <si>
    <t>F_790963_2905939</t>
  </si>
  <si>
    <t>M_244326_860409</t>
  </si>
  <si>
    <t>F_696157_2929230</t>
  </si>
  <si>
    <t>F_817038_2682831</t>
  </si>
  <si>
    <t>F_764542_2998752</t>
  </si>
  <si>
    <t>F_750729_2706821</t>
  </si>
  <si>
    <t>M_208677_876748</t>
  </si>
  <si>
    <t>F_768577_3109655</t>
  </si>
  <si>
    <t>F_751761_2723850</t>
  </si>
  <si>
    <t>F_724309_2962671</t>
  </si>
  <si>
    <t>F_740818_2979772</t>
  </si>
  <si>
    <t>F_747463_2712026</t>
  </si>
  <si>
    <t>F_813071_2687064</t>
  </si>
  <si>
    <t>M_246374_913288</t>
  </si>
  <si>
    <t>F_762094_2951174</t>
  </si>
  <si>
    <t>F_889130_2659398</t>
  </si>
  <si>
    <t>F_770839_3008602</t>
  </si>
  <si>
    <t>F_816202_2684096</t>
  </si>
  <si>
    <t>M_240624_953676</t>
  </si>
  <si>
    <t>F_729442_2961824</t>
  </si>
  <si>
    <t>F_779880_2983626</t>
  </si>
  <si>
    <t>F_811162_2697554</t>
  </si>
  <si>
    <t>F_759651_2950486</t>
  </si>
  <si>
    <t>F_825846_2929030</t>
  </si>
  <si>
    <t>F_823329_3028201</t>
  </si>
  <si>
    <t>F_751163_2723534</t>
  </si>
  <si>
    <t>F_680107_2927708</t>
  </si>
  <si>
    <t>F_812811_2704474</t>
  </si>
  <si>
    <t>F_784183_2852786</t>
  </si>
  <si>
    <t>M_251466_954517</t>
  </si>
  <si>
    <t>F_753592_2717140</t>
  </si>
  <si>
    <t>F_739325_3082419</t>
  </si>
  <si>
    <t>F_675981_2924326</t>
  </si>
  <si>
    <t>F_754342_2948330</t>
  </si>
  <si>
    <t>M_249769_918057</t>
  </si>
  <si>
    <t>F_727083_2962852</t>
  </si>
  <si>
    <t>F_804124_3010661</t>
  </si>
  <si>
    <t>F_812083_2704634</t>
  </si>
  <si>
    <t>F_775341_3007202</t>
  </si>
  <si>
    <t>F_747289_2709431</t>
  </si>
  <si>
    <t>F_792748_2854625</t>
  </si>
  <si>
    <t>F_747966_2710647</t>
  </si>
  <si>
    <t>F_778794_2977827</t>
  </si>
  <si>
    <t>F_773898_2975774</t>
  </si>
  <si>
    <t>F_829701_3008268</t>
  </si>
  <si>
    <t>F_729326_2961729</t>
  </si>
  <si>
    <t>F_677776_2929301</t>
  </si>
  <si>
    <t>M_206696_878733</t>
  </si>
  <si>
    <t>F_750240_2962878</t>
  </si>
  <si>
    <t>F_739519_3091203</t>
  </si>
  <si>
    <t>F_759596_2965150</t>
  </si>
  <si>
    <t>F_758104_2712141</t>
  </si>
  <si>
    <t>F_763767_2870166</t>
  </si>
  <si>
    <t>M_249158_918759</t>
  </si>
  <si>
    <t>F_757736_2961545</t>
  </si>
  <si>
    <t>F_751950_2717834</t>
  </si>
  <si>
    <t>F_754195_2716851</t>
  </si>
  <si>
    <t>F_697201_2927898</t>
  </si>
  <si>
    <t>F_753269_2716808</t>
  </si>
  <si>
    <t>F_743818_2980194</t>
  </si>
  <si>
    <t>F_809815_3018739</t>
  </si>
  <si>
    <t>F_728281_2959741</t>
  </si>
  <si>
    <t>F_748624_2714051</t>
  </si>
  <si>
    <t>F_728974_2959802</t>
  </si>
  <si>
    <t>M_249447_919319</t>
  </si>
  <si>
    <t>M_191763_935668</t>
  </si>
  <si>
    <t>F_778910_2983006</t>
  </si>
  <si>
    <t>F_812486_2700989</t>
  </si>
  <si>
    <t>F_739370_3089430</t>
  </si>
  <si>
    <t>F_750091_2714034</t>
  </si>
  <si>
    <t>F_813921_2686009</t>
  </si>
  <si>
    <t>F_746537_2715197</t>
  </si>
  <si>
    <t>F_750372_2713128</t>
  </si>
  <si>
    <t>F_795045_2971341</t>
  </si>
  <si>
    <t>F_802041_2903643</t>
  </si>
  <si>
    <t>F_679827_2927078</t>
  </si>
  <si>
    <t>F_775969_2976686</t>
  </si>
  <si>
    <t>F_811757_2703829</t>
  </si>
  <si>
    <t>M_250055_917777</t>
  </si>
  <si>
    <t>F_773153_2972880</t>
  </si>
  <si>
    <t>F_810650_2698730</t>
  </si>
  <si>
    <t>F_769581_2960189</t>
  </si>
  <si>
    <t>F_769251_2978424</t>
  </si>
  <si>
    <t>F_780559_2997154</t>
  </si>
  <si>
    <t>F_759745_2950747</t>
  </si>
  <si>
    <t>F_677621_2924819</t>
  </si>
  <si>
    <t>F_785831_2863738</t>
  </si>
  <si>
    <t>F_769384_3110467</t>
  </si>
  <si>
    <t>M_245932_869441</t>
  </si>
  <si>
    <t>F_785161_2853762</t>
  </si>
  <si>
    <t>F_747986_2716037</t>
  </si>
  <si>
    <t>F_833726_3073837</t>
  </si>
  <si>
    <t>F_749699_2714027</t>
  </si>
  <si>
    <t>F_811188_2691288</t>
  </si>
  <si>
    <t>F_683389_2944053</t>
  </si>
  <si>
    <t>F_763605_3104265</t>
  </si>
  <si>
    <t>F_771260_3009226</t>
  </si>
  <si>
    <t>F_765322_2960657</t>
  </si>
  <si>
    <t>F_747979_2714935</t>
  </si>
  <si>
    <t>F_822954_3027963</t>
  </si>
  <si>
    <t>F_786168_2863465</t>
  </si>
  <si>
    <t>F_770490_3109579</t>
  </si>
  <si>
    <t>F_811646_2686440</t>
  </si>
  <si>
    <t>F_754497_2969218</t>
  </si>
  <si>
    <t>F_813821_2707836</t>
  </si>
  <si>
    <t>F_752221_3065355</t>
  </si>
  <si>
    <t>F_678340_2923901</t>
  </si>
  <si>
    <t>F_763326_2873379</t>
  </si>
  <si>
    <t>F_737767_3088476</t>
  </si>
  <si>
    <t>F_747067_3090323</t>
  </si>
  <si>
    <t>F_811638_2686958</t>
  </si>
  <si>
    <t>F_793216_2973385</t>
  </si>
  <si>
    <t>F_679243_2926996</t>
  </si>
  <si>
    <t>F_772910_2982664</t>
  </si>
  <si>
    <t>F_785162_2863657</t>
  </si>
  <si>
    <t>F_793498_2977929</t>
  </si>
  <si>
    <t>F_787847_2858926</t>
  </si>
  <si>
    <t>F_881380_2812078</t>
  </si>
  <si>
    <t>F_771655_2932509</t>
  </si>
  <si>
    <t>F_723172_2960989</t>
  </si>
  <si>
    <t>F_753982_2948546</t>
  </si>
  <si>
    <t>F_725756_2963922</t>
  </si>
  <si>
    <t>F_786504_2848729</t>
  </si>
  <si>
    <t>M_250208_919805</t>
  </si>
  <si>
    <t>M_246518_913187</t>
  </si>
  <si>
    <t>F_813132_2701855</t>
  </si>
  <si>
    <t>F_751804_2717191</t>
  </si>
  <si>
    <t>M_245364_914210</t>
  </si>
  <si>
    <t>F_756154_2714820</t>
  </si>
  <si>
    <t>F_761296_3015667</t>
  </si>
  <si>
    <t>F_813095_2687704</t>
  </si>
  <si>
    <t>F_813313_2700701</t>
  </si>
  <si>
    <t>F_764622_2960961</t>
  </si>
  <si>
    <t>F_764574_3105221</t>
  </si>
  <si>
    <t>F_860511_3037188</t>
  </si>
  <si>
    <t>F_782068_2855842</t>
  </si>
  <si>
    <t>F_745551_2979388</t>
  </si>
  <si>
    <t>F_751745_2717443</t>
  </si>
  <si>
    <t>F_793546_2907477</t>
  </si>
  <si>
    <t>F_770493_3109481</t>
  </si>
  <si>
    <t>M_249517_821141</t>
  </si>
  <si>
    <t>F_772472_3008833</t>
  </si>
  <si>
    <t>M_244944_912165</t>
  </si>
  <si>
    <t>F_812799_2686379</t>
  </si>
  <si>
    <t>F_728478_2961436</t>
  </si>
  <si>
    <t>F_674113_2933996</t>
  </si>
  <si>
    <t>F_773123_2982445</t>
  </si>
  <si>
    <t>F_748678_2712349</t>
  </si>
  <si>
    <t>F_763508_2957702</t>
  </si>
  <si>
    <t>M_244692_912933</t>
  </si>
  <si>
    <t>F_812332_2700666</t>
  </si>
  <si>
    <t>F_748505_2715092</t>
  </si>
  <si>
    <t>M_225893_902176</t>
  </si>
  <si>
    <t>F_812818_2704949</t>
  </si>
  <si>
    <t>F_678068_2924156</t>
  </si>
  <si>
    <t>F_754749_2715450</t>
  </si>
  <si>
    <t>M_246330_914203</t>
  </si>
  <si>
    <t>F_749585_2713400</t>
  </si>
  <si>
    <t>F_750506_2714890</t>
  </si>
  <si>
    <t>F_683610_2943553</t>
  </si>
  <si>
    <t>F_785835_2862760</t>
  </si>
  <si>
    <t>F_816504_2683647</t>
  </si>
  <si>
    <t>F_759660_2950561</t>
  </si>
  <si>
    <t>F_791103_2973654</t>
  </si>
  <si>
    <t>F_805853_2693722</t>
  </si>
  <si>
    <t>F_728883_2959839</t>
  </si>
  <si>
    <t>F_828033_3005261</t>
  </si>
  <si>
    <t>M_186032_933861</t>
  </si>
  <si>
    <t>F_749930_2714569</t>
  </si>
  <si>
    <t>F_770567_3111616</t>
  </si>
  <si>
    <t>F_738079_2965187</t>
  </si>
  <si>
    <t>F_811650_2691353</t>
  </si>
  <si>
    <t>M_250239_920288</t>
  </si>
  <si>
    <t>F_729586_2960339</t>
  </si>
  <si>
    <t>F_816132_2684755</t>
  </si>
  <si>
    <t>F_751983_2974132</t>
  </si>
  <si>
    <t>M_225120_902146</t>
  </si>
  <si>
    <t>F_775054_2984837</t>
  </si>
  <si>
    <t>F_810588_3016301</t>
  </si>
  <si>
    <t>F_754180_2721563</t>
  </si>
  <si>
    <t>F_791583_2972842</t>
  </si>
  <si>
    <t>F_751317_2947755</t>
  </si>
  <si>
    <t>F_765952_2959636</t>
  </si>
  <si>
    <t>F_780304_2973171</t>
  </si>
  <si>
    <t>F_677440_2929025</t>
  </si>
  <si>
    <t>F_755960_2715309</t>
  </si>
  <si>
    <t>F_815854_2684036</t>
  </si>
  <si>
    <t>F_817108_2681291</t>
  </si>
  <si>
    <t>F_792061_2977999</t>
  </si>
  <si>
    <t>F_746445_2713319</t>
  </si>
  <si>
    <t>M_228794_902421</t>
  </si>
  <si>
    <t>F_759393_2966110</t>
  </si>
  <si>
    <t>F_751980_2724425</t>
  </si>
  <si>
    <t>F_768656_2960039</t>
  </si>
  <si>
    <t>F_739901_3087952</t>
  </si>
  <si>
    <t>F_812576_2691212</t>
  </si>
  <si>
    <t>F_752265_2717939</t>
  </si>
  <si>
    <t>M_226002_901099</t>
  </si>
  <si>
    <t>F_776572_2975396</t>
  </si>
  <si>
    <t>F_761225_2962018</t>
  </si>
  <si>
    <t>M_248427_875679</t>
  </si>
  <si>
    <t>F_785466_2860719</t>
  </si>
  <si>
    <t>F_738707_3089764</t>
  </si>
  <si>
    <t>F_776654_2974495</t>
  </si>
  <si>
    <t>F_754402_2714902</t>
  </si>
  <si>
    <t>M_250051_918795</t>
  </si>
  <si>
    <t>F_812717_2704103</t>
  </si>
  <si>
    <t>M_226574_901793</t>
  </si>
  <si>
    <t>F_791614_2974424</t>
  </si>
  <si>
    <t>F_784359_2978572</t>
  </si>
  <si>
    <t>F_786607_2852386</t>
  </si>
  <si>
    <t>F_822586_3029240</t>
  </si>
  <si>
    <t>F_794916_2970791</t>
  </si>
  <si>
    <t>F_765295_2959902</t>
  </si>
  <si>
    <t>F_755545_2970054</t>
  </si>
  <si>
    <t>F_770961_2990696</t>
  </si>
  <si>
    <t>F_753568_2716566</t>
  </si>
  <si>
    <t>M_208067_871003</t>
  </si>
  <si>
    <t>F_778242_2976139</t>
  </si>
  <si>
    <t>F_805159_2889292</t>
  </si>
  <si>
    <t>F_1069475_2722363</t>
  </si>
  <si>
    <t>F_778537_2857432</t>
  </si>
  <si>
    <t>F_743294_3087519</t>
  </si>
  <si>
    <t>F_823240_3024943</t>
  </si>
  <si>
    <t>F_731990_3095914</t>
  </si>
  <si>
    <t>F_813117_2699121</t>
  </si>
  <si>
    <t>F_813134_2686415</t>
  </si>
  <si>
    <t>F_727749_2958711</t>
  </si>
  <si>
    <t>F_815781_2684419</t>
  </si>
  <si>
    <t>F_776809_2973355</t>
  </si>
  <si>
    <t>F_811791_2691309</t>
  </si>
  <si>
    <t>F_746683_2713427</t>
  </si>
  <si>
    <t>F_676436_2938391</t>
  </si>
  <si>
    <t>F_825929_2928960</t>
  </si>
  <si>
    <t>F_822462_3023524</t>
  </si>
  <si>
    <t>F_772888_2981995</t>
  </si>
  <si>
    <t>F_769864_2960815</t>
  </si>
  <si>
    <t>F_774150_2990109</t>
  </si>
  <si>
    <t>F_740801_3091728</t>
  </si>
  <si>
    <t>F_760860_2956400</t>
  </si>
  <si>
    <t>F_728787_2957901</t>
  </si>
  <si>
    <t>F_731229_2960515</t>
  </si>
  <si>
    <t>F_742159_3087563</t>
  </si>
  <si>
    <t>F_727830_2958839</t>
  </si>
  <si>
    <t>F_740083_3091100</t>
  </si>
  <si>
    <t>F_755731_2969201</t>
  </si>
  <si>
    <t>F_751382_3064646</t>
  </si>
  <si>
    <t>F_783451_2864396</t>
  </si>
  <si>
    <t>M_194160_935307</t>
  </si>
  <si>
    <t>F_748476_2714985</t>
  </si>
  <si>
    <t>F_785913_2852117</t>
  </si>
  <si>
    <t>F_745417_2709990</t>
  </si>
  <si>
    <t>F_786187_2858287</t>
  </si>
  <si>
    <t>F_769852_2978046</t>
  </si>
  <si>
    <t>F_747174_2712393</t>
  </si>
  <si>
    <t>F_793514_2992608</t>
  </si>
  <si>
    <t>F_764110_2958030</t>
  </si>
  <si>
    <t>F_679398_2928099</t>
  </si>
  <si>
    <t>F_727150_2957234</t>
  </si>
  <si>
    <t>F_652706_3010384</t>
  </si>
  <si>
    <t>F_759008_2951687</t>
  </si>
  <si>
    <t>F_789332_2882390</t>
  </si>
  <si>
    <t>F_757593_2710550</t>
  </si>
  <si>
    <t>M_204501_909003</t>
  </si>
  <si>
    <t>F_806635_2914531</t>
  </si>
  <si>
    <t>F_663519_3023667</t>
  </si>
  <si>
    <t>F_785874_2853294</t>
  </si>
  <si>
    <t>F_723490_2960456</t>
  </si>
  <si>
    <t>F_823641_3024137</t>
  </si>
  <si>
    <t>F_757971_2945856</t>
  </si>
  <si>
    <t>F_807426_3033062</t>
  </si>
  <si>
    <t>F_819551_3027810</t>
  </si>
  <si>
    <t>F_811124_2691562</t>
  </si>
  <si>
    <t>F_813890_2687190</t>
  </si>
  <si>
    <t>F_775721_2974379</t>
  </si>
  <si>
    <t>F_696820_2928585</t>
  </si>
  <si>
    <t>F_756244_2711737</t>
  </si>
  <si>
    <t>F_745100_2710520</t>
  </si>
  <si>
    <t>F_793941_2971449</t>
  </si>
  <si>
    <t>F_750239_2712851</t>
  </si>
  <si>
    <t>F_775655_2981911</t>
  </si>
  <si>
    <t>F_747762_2715414</t>
  </si>
  <si>
    <t>F_679103_2924589</t>
  </si>
  <si>
    <t>F_822944_3028943</t>
  </si>
  <si>
    <t>F_683634_2942655</t>
  </si>
  <si>
    <t>F_836324_3068286</t>
  </si>
  <si>
    <t>F_777920_2975419</t>
  </si>
  <si>
    <t>F_649033_2908176</t>
  </si>
  <si>
    <t>F_753852_2724408</t>
  </si>
  <si>
    <t>M_249998_918481</t>
  </si>
  <si>
    <t>F_823603_3028033</t>
  </si>
  <si>
    <t>F_813079_2701521</t>
  </si>
  <si>
    <t>F_778806_2973813</t>
  </si>
  <si>
    <t>F_810478_2699649</t>
  </si>
  <si>
    <t>F_750461_2712717</t>
  </si>
  <si>
    <t>M_246031_914350</t>
  </si>
  <si>
    <t>F_746570_2712086</t>
  </si>
  <si>
    <t>F_726013_2959869</t>
  </si>
  <si>
    <t>F_665448_3041797</t>
  </si>
  <si>
    <t>F_788895_2862086</t>
  </si>
  <si>
    <t>F_791571_2977786</t>
  </si>
  <si>
    <t>F_723677_2963016</t>
  </si>
  <si>
    <t>F_773364_2978708</t>
  </si>
  <si>
    <t>F_784017_2853865</t>
  </si>
  <si>
    <t>F_780767_2973111</t>
  </si>
  <si>
    <t>F_768620_2960877</t>
  </si>
  <si>
    <t>F_755230_2712728</t>
  </si>
  <si>
    <t>M_248161_875894</t>
  </si>
  <si>
    <t>F_806567_2914254</t>
  </si>
  <si>
    <t>F_726318_2958399</t>
  </si>
  <si>
    <t>F_751573_2710969</t>
  </si>
  <si>
    <t>M_248741_919643</t>
  </si>
  <si>
    <t>F_727171_2957896</t>
  </si>
  <si>
    <t>M_245564_913660</t>
  </si>
  <si>
    <t>F_793634_2970471</t>
  </si>
  <si>
    <t>F_776259_2974712</t>
  </si>
  <si>
    <t>F_786207_2852206</t>
  </si>
  <si>
    <t>M_248211_870677</t>
  </si>
  <si>
    <t>F_751750_2723350</t>
  </si>
  <si>
    <t>M_245037_912977</t>
  </si>
  <si>
    <t>M_243841_913028</t>
  </si>
  <si>
    <t>F_677042_2928461</t>
  </si>
  <si>
    <t>F_746398_2714828</t>
  </si>
  <si>
    <t>F_753790_2716727</t>
  </si>
  <si>
    <t>F_813534_2703018</t>
  </si>
  <si>
    <t>F_758793_2951167</t>
  </si>
  <si>
    <t>F_765104_3107366</t>
  </si>
  <si>
    <t>F_760820_2958328</t>
  </si>
  <si>
    <t>F_813424_2701292</t>
  </si>
  <si>
    <t>F_753258_2716756</t>
  </si>
  <si>
    <t>F_767101_3104949</t>
  </si>
  <si>
    <t>F_762874_2957714</t>
  </si>
  <si>
    <t>F_812262_2700298</t>
  </si>
  <si>
    <t>F_816040_2684135</t>
  </si>
  <si>
    <t>M_244119_912507</t>
  </si>
  <si>
    <t>F_756760_2711056</t>
  </si>
  <si>
    <t>F_811072_2699898</t>
  </si>
  <si>
    <t>M_249581_821004</t>
  </si>
  <si>
    <t>F_751726_2719008</t>
  </si>
  <si>
    <t>F_745111_2709211</t>
  </si>
  <si>
    <t>F_747526_2715471</t>
  </si>
  <si>
    <t>F_785110_2858507</t>
  </si>
  <si>
    <t>F_612074_3023501</t>
  </si>
  <si>
    <t>F_679373_2927146</t>
  </si>
  <si>
    <t>F_746458_2712745</t>
  </si>
  <si>
    <t>F_811486_2694656</t>
  </si>
  <si>
    <t>F_749954_2718404</t>
  </si>
  <si>
    <t>M_248776_876103</t>
  </si>
  <si>
    <t>F_762353_2951913</t>
  </si>
  <si>
    <t>F_728236_2962344</t>
  </si>
  <si>
    <t>F_765147_2958037</t>
  </si>
  <si>
    <t>F_787473_2989007</t>
  </si>
  <si>
    <t>F_781682_2857674</t>
  </si>
  <si>
    <t>F_726286_2959720</t>
  </si>
  <si>
    <t>F_769243_3111480</t>
  </si>
  <si>
    <t>F_753598_2716048</t>
  </si>
  <si>
    <t>F_823623_3024439</t>
  </si>
  <si>
    <t>F_831481_3010393</t>
  </si>
  <si>
    <t>F_729204_2959525</t>
  </si>
  <si>
    <t>F_744943_2709567</t>
  </si>
  <si>
    <t>M_249953_917970</t>
  </si>
  <si>
    <t>F_783552_2975135</t>
  </si>
  <si>
    <t>F_695787_2930821</t>
  </si>
  <si>
    <t>F_748323_2714327</t>
  </si>
  <si>
    <t>F_752286_2716554</t>
  </si>
  <si>
    <t>F_748736_2715257</t>
  </si>
  <si>
    <t>F_747316_2713046</t>
  </si>
  <si>
    <t>F_772214_2992035</t>
  </si>
  <si>
    <t>F_765242_2960243</t>
  </si>
  <si>
    <t>F_812082_2701477</t>
  </si>
  <si>
    <t>F_759777_2951072</t>
  </si>
  <si>
    <t>F_830144_3008902</t>
  </si>
  <si>
    <t>F_746781_2978536</t>
  </si>
  <si>
    <t>F_815122_2685431</t>
  </si>
  <si>
    <t>F_764804_2961034</t>
  </si>
  <si>
    <t>M_250207_918629</t>
  </si>
  <si>
    <t>F_764316_3105661</t>
  </si>
  <si>
    <t>F_748765_2711138</t>
  </si>
  <si>
    <t>M_246922_870011</t>
  </si>
  <si>
    <t>F_773230_2991859</t>
  </si>
  <si>
    <t>F_758396_2711808</t>
  </si>
  <si>
    <t>F_753681_2718502</t>
  </si>
  <si>
    <t>F_786921_2854014</t>
  </si>
  <si>
    <t>F_812811_2691379</t>
  </si>
  <si>
    <t>F_787001_2974742</t>
  </si>
  <si>
    <t>M_246236_913410</t>
  </si>
  <si>
    <t>F_789878_2883295</t>
  </si>
  <si>
    <t>F_754005_2716177</t>
  </si>
  <si>
    <t>F_748217_2715204</t>
  </si>
  <si>
    <t>F_765850_3106580</t>
  </si>
  <si>
    <t>F_752206_2709636</t>
  </si>
  <si>
    <t>F_821861_3031018</t>
  </si>
  <si>
    <t>F_761953_2957968</t>
  </si>
  <si>
    <t>F_1030427_2707447</t>
  </si>
  <si>
    <t>F_769018_3109169</t>
  </si>
  <si>
    <t>F_764127_2958910</t>
  </si>
  <si>
    <t>F_729564_2958771</t>
  </si>
  <si>
    <t>F_751737_2717577</t>
  </si>
  <si>
    <t>F_797617_2905990</t>
  </si>
  <si>
    <t>F_768696_2960864</t>
  </si>
  <si>
    <t>F_786496_2858741</t>
  </si>
  <si>
    <t>F_783465_2857163</t>
  </si>
  <si>
    <t>F_745856_2713661</t>
  </si>
  <si>
    <t>M_250260_918093</t>
  </si>
  <si>
    <t>F_758946_2949253</t>
  </si>
  <si>
    <t>M_243305_860098</t>
  </si>
  <si>
    <t>F_880850_2807037</t>
  </si>
  <si>
    <t>F_722054_2962539</t>
  </si>
  <si>
    <t>M_255826_954260</t>
  </si>
  <si>
    <t>F_848804_2859507</t>
  </si>
  <si>
    <t>M_246493_913063</t>
  </si>
  <si>
    <t>F_728836_2962374</t>
  </si>
  <si>
    <t>F_810679_2896859</t>
  </si>
  <si>
    <t>F_749618_2717713</t>
  </si>
  <si>
    <t>F_747258_2711159</t>
  </si>
  <si>
    <t>M_193465_934885</t>
  </si>
  <si>
    <t>F_809825_3016681</t>
  </si>
  <si>
    <t>F_774557_2980492</t>
  </si>
  <si>
    <t>F_884211_2808988</t>
  </si>
  <si>
    <t>F_813260_2705155</t>
  </si>
  <si>
    <t>F_676686_2928748</t>
  </si>
  <si>
    <t>F_768000_3108648</t>
  </si>
  <si>
    <t>F_745739_2978186</t>
  </si>
  <si>
    <t>M_215209_922753</t>
  </si>
  <si>
    <t>F_807083_2692853</t>
  </si>
  <si>
    <t>F_811430_2694192</t>
  </si>
  <si>
    <t>F_759262_2963935</t>
  </si>
  <si>
    <t>F_778102_2976013</t>
  </si>
  <si>
    <t>F_810494_2705732</t>
  </si>
  <si>
    <t>M_230180_938986</t>
  </si>
  <si>
    <t>F_768496_3109889</t>
  </si>
  <si>
    <t>F_753860_2716855</t>
  </si>
  <si>
    <t>F_783246_2853923</t>
  </si>
  <si>
    <t>F_806617_3031021</t>
  </si>
  <si>
    <t>M_246154_912291</t>
  </si>
  <si>
    <t>F_729815_2960963</t>
  </si>
  <si>
    <t>F_773580_2977456</t>
  </si>
  <si>
    <t>F_748615_2713397</t>
  </si>
  <si>
    <t>F_811676_2692127</t>
  </si>
  <si>
    <t>F_746816_2710247</t>
  </si>
  <si>
    <t>M_308193_866821</t>
  </si>
  <si>
    <t>F_779046_2972116</t>
  </si>
  <si>
    <t>M_244178_912935</t>
  </si>
  <si>
    <t>F_812791_2701797</t>
  </si>
  <si>
    <t>F_665336_2834294</t>
  </si>
  <si>
    <t>F_799970_2905421</t>
  </si>
  <si>
    <t>F_785329_2853464</t>
  </si>
  <si>
    <t>F_789193_2977712</t>
  </si>
  <si>
    <t>M_244704_913187</t>
  </si>
  <si>
    <t>F_753854_2716070</t>
  </si>
  <si>
    <t>F_752037_2724578</t>
  </si>
  <si>
    <t>F_822966_3025285</t>
  </si>
  <si>
    <t>M_250027_918598</t>
  </si>
  <si>
    <t>F_812800_2705132</t>
  </si>
  <si>
    <t>F_696544_2930225</t>
  </si>
  <si>
    <t>F_813447_2703361</t>
  </si>
  <si>
    <t>F_823176_3025690</t>
  </si>
  <si>
    <t>F_790524_2977134</t>
  </si>
  <si>
    <t>M_248853_875180</t>
  </si>
  <si>
    <t>M_208545_870497</t>
  </si>
  <si>
    <t>F_753583_2973389</t>
  </si>
  <si>
    <t>F_750535_2714938</t>
  </si>
  <si>
    <t>F_771984_2982388</t>
  </si>
  <si>
    <t>F_891614_2806403</t>
  </si>
  <si>
    <t>F_813028_2709125</t>
  </si>
  <si>
    <t>F_806558_2914059</t>
  </si>
  <si>
    <t>F_755571_2715236</t>
  </si>
  <si>
    <t>F_723832_2961337</t>
  </si>
  <si>
    <t>M_251841_920605</t>
  </si>
  <si>
    <t>F_791142_2973724</t>
  </si>
  <si>
    <t>F_766702_3106464</t>
  </si>
  <si>
    <t>F_822360_3028301</t>
  </si>
  <si>
    <t>F_752957_2722623</t>
  </si>
  <si>
    <t>F_749898_2710219</t>
  </si>
  <si>
    <t>F_809097_3031880</t>
  </si>
  <si>
    <t>F_785841_2858536</t>
  </si>
  <si>
    <t>F_823093_3023431</t>
  </si>
  <si>
    <t>F_835998_2844400</t>
  </si>
  <si>
    <t>F_755778_2968928</t>
  </si>
  <si>
    <t>F_810807_2698056</t>
  </si>
  <si>
    <t>F_745328_2709958</t>
  </si>
  <si>
    <t>F_814547_2708887</t>
  </si>
  <si>
    <t>F_782723_2853570</t>
  </si>
  <si>
    <t>F_775309_2974239</t>
  </si>
  <si>
    <t>F_744813_2708945</t>
  </si>
  <si>
    <t>F_788749_2858680</t>
  </si>
  <si>
    <t>F_753070_2948060</t>
  </si>
  <si>
    <t>F_747810_2712134</t>
  </si>
  <si>
    <t>F_792618_2880922</t>
  </si>
  <si>
    <t>F_754099_2717146</t>
  </si>
  <si>
    <t>F_754058_2724167</t>
  </si>
  <si>
    <t>F_754495_2948503</t>
  </si>
  <si>
    <t>M_224391_902029</t>
  </si>
  <si>
    <t>F_790605_3047327</t>
  </si>
  <si>
    <t>F_731174_2960270</t>
  </si>
  <si>
    <t>F_722590_2961905</t>
  </si>
  <si>
    <t>F_770099_3109289</t>
  </si>
  <si>
    <t>F_751487_2717836</t>
  </si>
  <si>
    <t>M_206856_938403</t>
  </si>
  <si>
    <t>F_724980_2963485</t>
  </si>
  <si>
    <t>F_878509_2816143</t>
  </si>
  <si>
    <t>F_814510_2686077</t>
  </si>
  <si>
    <t>F_757098_2710630</t>
  </si>
  <si>
    <t>F_792525_2988186</t>
  </si>
  <si>
    <t>F_833759_3072887</t>
  </si>
  <si>
    <t>F_788761_2862122</t>
  </si>
  <si>
    <t>F_764789_2958730</t>
  </si>
  <si>
    <t>F_787618_2862526</t>
  </si>
  <si>
    <t>M_245270_913067</t>
  </si>
  <si>
    <t>M_250167_917790</t>
  </si>
  <si>
    <t>F_753469_2718217</t>
  </si>
  <si>
    <t>F_747536_2712080</t>
  </si>
  <si>
    <t>F_750373_2711868</t>
  </si>
  <si>
    <t>F_727721_2960389</t>
  </si>
  <si>
    <t>F_783091_2853699</t>
  </si>
  <si>
    <t>F_752886_2723178</t>
  </si>
  <si>
    <t>F_751257_2718180</t>
  </si>
  <si>
    <t>F_770022_3109520</t>
  </si>
  <si>
    <t>M_250244_917604</t>
  </si>
  <si>
    <t>F_794058_2990980</t>
  </si>
  <si>
    <t>F_755245_2712265</t>
  </si>
  <si>
    <t>M_318147_835769</t>
  </si>
  <si>
    <t>F_747719_2715423</t>
  </si>
  <si>
    <t>F_723857_2961170</t>
  </si>
  <si>
    <t>F_876466_2815542</t>
  </si>
  <si>
    <t>F_724685_2964857</t>
  </si>
  <si>
    <t>F_785944_2852780</t>
  </si>
  <si>
    <t>F_730436_2960729</t>
  </si>
  <si>
    <t>F_753120_2716754</t>
  </si>
  <si>
    <t>F_678055_2924816</t>
  </si>
  <si>
    <t>F_759052_2947739</t>
  </si>
  <si>
    <t>F_727501_2959653</t>
  </si>
  <si>
    <t>F_681710_2944721</t>
  </si>
  <si>
    <t>F_762668_2957172</t>
  </si>
  <si>
    <t>F_752024_2716022</t>
  </si>
  <si>
    <t>F_770194_3111253</t>
  </si>
  <si>
    <t>F_724514_2960301</t>
  </si>
  <si>
    <t>F_728824_2957603</t>
  </si>
  <si>
    <t>F_813488_2701935</t>
  </si>
  <si>
    <t>F_755850_2965879</t>
  </si>
  <si>
    <t>F_811862_2701662</t>
  </si>
  <si>
    <t>F_727355_2957973</t>
  </si>
  <si>
    <t>F_811817_2700586</t>
  </si>
  <si>
    <t>F_778453_2973618</t>
  </si>
  <si>
    <t>F_823525_3026209</t>
  </si>
  <si>
    <t>F_752542_3065614</t>
  </si>
  <si>
    <t>F_755753_2715099</t>
  </si>
  <si>
    <t>F_816303_2684621</t>
  </si>
  <si>
    <t>F_798014_2906005</t>
  </si>
  <si>
    <t>M_319109_825614</t>
  </si>
  <si>
    <t>F_761595_2958721</t>
  </si>
  <si>
    <t>F_779042_2977539</t>
  </si>
  <si>
    <t>F_751431_2716467</t>
  </si>
  <si>
    <t>F_776923_2978151</t>
  </si>
  <si>
    <t>F_896649_2664159</t>
  </si>
  <si>
    <t>M_244199_912896</t>
  </si>
  <si>
    <t>F_746262_2712636</t>
  </si>
  <si>
    <t>F_751439_2975823</t>
  </si>
  <si>
    <t>F_727525_2959885</t>
  </si>
  <si>
    <t>M_248908_920082</t>
  </si>
  <si>
    <t>F_750590_2717483</t>
  </si>
  <si>
    <t>F_811477_2694784</t>
  </si>
  <si>
    <t>F_744239_2964732</t>
  </si>
  <si>
    <t>F_792661_2973641</t>
  </si>
  <si>
    <t>F_809215_3019005</t>
  </si>
  <si>
    <t>F_751460_2717655</t>
  </si>
  <si>
    <t>M_250066_918795</t>
  </si>
  <si>
    <t>F_814229_2706535</t>
  </si>
  <si>
    <t>M_243745_859594</t>
  </si>
  <si>
    <t>F_745490_2713370</t>
  </si>
  <si>
    <t>M_247196_912930</t>
  </si>
  <si>
    <t>F_773711_2977772</t>
  </si>
  <si>
    <t>M_247322_913270</t>
  </si>
  <si>
    <t>F_758481_2712333</t>
  </si>
  <si>
    <t>F_758930_2947781</t>
  </si>
  <si>
    <t>F_754139_2971767</t>
  </si>
  <si>
    <t>M_249036_919170</t>
  </si>
  <si>
    <t>F_778517_2974172</t>
  </si>
  <si>
    <t>F_810459_2704631</t>
  </si>
  <si>
    <t>M_248873_919960</t>
  </si>
  <si>
    <t>F_793772_2970272</t>
  </si>
  <si>
    <t>F_751234_2947904</t>
  </si>
  <si>
    <t>F_726105_2961629</t>
  </si>
  <si>
    <t>F_749023_2715196</t>
  </si>
  <si>
    <t>F_724897_2961067</t>
  </si>
  <si>
    <t>F_787167_2850235</t>
  </si>
  <si>
    <t>F_668189_2870346</t>
  </si>
  <si>
    <t>F_694410_2927846</t>
  </si>
  <si>
    <t>F_728758_2959540</t>
  </si>
  <si>
    <t>F_724675_2962638</t>
  </si>
  <si>
    <t>F_753757_2949751</t>
  </si>
  <si>
    <t>F_773926_2976109</t>
  </si>
  <si>
    <t>F_753649_2716265</t>
  </si>
  <si>
    <t>F_680090_2924937</t>
  </si>
  <si>
    <t>F_813091_2706451</t>
  </si>
  <si>
    <t>M_246756_913635</t>
  </si>
  <si>
    <t>F_831610_3009718</t>
  </si>
  <si>
    <t>M_244721_913372</t>
  </si>
  <si>
    <t>F_756251_2713792</t>
  </si>
  <si>
    <t>M_244326_860358</t>
  </si>
  <si>
    <t>F_753504_2717366</t>
  </si>
  <si>
    <t>F_822543_3023807</t>
  </si>
  <si>
    <t>F_792548_2973817</t>
  </si>
  <si>
    <t>F_775480_2973626</t>
  </si>
  <si>
    <t>F_812008_2686990</t>
  </si>
  <si>
    <t>F_776636_2975441</t>
  </si>
  <si>
    <t>M_245967_913021</t>
  </si>
  <si>
    <t>F_752681_2709731</t>
  </si>
  <si>
    <t>F_746012_2710657</t>
  </si>
  <si>
    <t>F_677682_2925048</t>
  </si>
  <si>
    <t>F_750339_2714798</t>
  </si>
  <si>
    <t>F_748799_2714472</t>
  </si>
  <si>
    <t>F_812904_2689561</t>
  </si>
  <si>
    <t>F_810872_2695236</t>
  </si>
  <si>
    <t>F_753787_2716929</t>
  </si>
  <si>
    <t>F_771438_3109133</t>
  </si>
  <si>
    <t>F_823759_2932830</t>
  </si>
  <si>
    <t>F_757016_2966292</t>
  </si>
  <si>
    <t>F_761189_2956389</t>
  </si>
  <si>
    <t>F_816438_2684068</t>
  </si>
  <si>
    <t>F_811633_2688842</t>
  </si>
  <si>
    <t>F_828992_2924977</t>
  </si>
  <si>
    <t>F_743592_2707984</t>
  </si>
  <si>
    <t>F_764228_3105079</t>
  </si>
  <si>
    <t>F_823534_3024501</t>
  </si>
  <si>
    <t>F_833030_3072163</t>
  </si>
  <si>
    <t>F_763391_2960375</t>
  </si>
  <si>
    <t>M_244497_912469</t>
  </si>
  <si>
    <t>F_812432_2687549</t>
  </si>
  <si>
    <t>F_812184_2688994</t>
  </si>
  <si>
    <t>F_725726_2958259</t>
  </si>
  <si>
    <t>F_766869_2959874</t>
  </si>
  <si>
    <t>F_749006_2713512</t>
  </si>
  <si>
    <t>F_773862_2982003</t>
  </si>
  <si>
    <t>M_249477_918569</t>
  </si>
  <si>
    <t>F_790622_2849571</t>
  </si>
  <si>
    <t>F_756889_2709818</t>
  </si>
  <si>
    <t>F_750516_2714210</t>
  </si>
  <si>
    <t>M_245041_913061</t>
  </si>
  <si>
    <t>F_812272_2693780</t>
  </si>
  <si>
    <t>F_753647_2724565</t>
  </si>
  <si>
    <t>M_245998_912323</t>
  </si>
  <si>
    <t>F_750539_2717510</t>
  </si>
  <si>
    <t>F_813036_2703738</t>
  </si>
  <si>
    <t>F_726406_2958089</t>
  </si>
  <si>
    <t>F_764940_3105716</t>
  </si>
  <si>
    <t>F_679212_2926932</t>
  </si>
  <si>
    <t>F_812132_2704372</t>
  </si>
  <si>
    <t>F_812861_2705246</t>
  </si>
  <si>
    <t>F_746874_2712799</t>
  </si>
  <si>
    <t>F_753927_2716354</t>
  </si>
  <si>
    <t>F_751673_2713385</t>
  </si>
  <si>
    <t>F_759200_2951239</t>
  </si>
  <si>
    <t>F_751307_2716792</t>
  </si>
  <si>
    <t>F_727771_2958157</t>
  </si>
  <si>
    <t>F_778278_2974246</t>
  </si>
  <si>
    <t>F_760563_2947297</t>
  </si>
  <si>
    <t>F_813329_2701632</t>
  </si>
  <si>
    <t>F_751492_2724250</t>
  </si>
  <si>
    <t>M_246006_871403</t>
  </si>
  <si>
    <t>F_812567_2695130</t>
  </si>
  <si>
    <t>F_767979_2960333</t>
  </si>
  <si>
    <t>M_203818_908758</t>
  </si>
  <si>
    <t>F_772152_2992040</t>
  </si>
  <si>
    <t>F_812907_2691665</t>
  </si>
  <si>
    <t>F_786805_2860728</t>
  </si>
  <si>
    <t>F_791135_2977233</t>
  </si>
  <si>
    <t>F_787603_2850670</t>
  </si>
  <si>
    <t>F_751813_2723974</t>
  </si>
  <si>
    <t>M_249944_917587</t>
  </si>
  <si>
    <t>F_773382_3008262</t>
  </si>
  <si>
    <t>M_227910_902169</t>
  </si>
  <si>
    <t>F_750528_2714267</t>
  </si>
  <si>
    <t>F_738831_3090432</t>
  </si>
  <si>
    <t>M_308800_867794</t>
  </si>
  <si>
    <t>F_881567_2812104</t>
  </si>
  <si>
    <t>F_749016_2712524</t>
  </si>
  <si>
    <t>F_755620_2712253</t>
  </si>
  <si>
    <t>F_770749_2982160</t>
  </si>
  <si>
    <t>F_833960_3074323</t>
  </si>
  <si>
    <t>F_725018_2970904</t>
  </si>
  <si>
    <t>F_764808_2870085</t>
  </si>
  <si>
    <t>M_308092_867355</t>
  </si>
  <si>
    <t>F_742983_2706561</t>
  </si>
  <si>
    <t>F_811864_2708624</t>
  </si>
  <si>
    <t>F_746234_2713784</t>
  </si>
  <si>
    <t>F_728399_2959472</t>
  </si>
  <si>
    <t>M_206078_876710</t>
  </si>
  <si>
    <t>F_750759_2962257</t>
  </si>
  <si>
    <t>F_735394_2809038</t>
  </si>
  <si>
    <t>F_757138_2968161</t>
  </si>
  <si>
    <t>F_760894_2956128</t>
  </si>
  <si>
    <t>F_809347_3031093</t>
  </si>
  <si>
    <t>F_761611_2960955</t>
  </si>
  <si>
    <t>F_683934_2941973</t>
  </si>
  <si>
    <t>F_785430_2856109</t>
  </si>
  <si>
    <t>F_723580_2962461</t>
  </si>
  <si>
    <t>F_823082_3023083</t>
  </si>
  <si>
    <t>F_823807_2932678</t>
  </si>
  <si>
    <t>F_811953_2701697</t>
  </si>
  <si>
    <t>F_811475_2694970</t>
  </si>
  <si>
    <t>F_778305_2974236</t>
  </si>
  <si>
    <t>F_786611_2851643</t>
  </si>
  <si>
    <t>F_776286_2976817</t>
  </si>
  <si>
    <t>M_245983_871194</t>
  </si>
  <si>
    <t>F_757203_2961570</t>
  </si>
  <si>
    <t>M_249565_821217</t>
  </si>
  <si>
    <t>F_785227_2857445</t>
  </si>
  <si>
    <t>F_812283_2694167</t>
  </si>
  <si>
    <t>M_230088_938944</t>
  </si>
  <si>
    <t>M_225806_901453</t>
  </si>
  <si>
    <t>M_249167_919039</t>
  </si>
  <si>
    <t>M_246678_912715</t>
  </si>
  <si>
    <t>F_728179_2958054</t>
  </si>
  <si>
    <t>F_788818_2880738</t>
  </si>
  <si>
    <t>F_811936_2703844</t>
  </si>
  <si>
    <t>M_244506_912450</t>
  </si>
  <si>
    <t>F_899588_2662126</t>
  </si>
  <si>
    <t>F_717026_2938085</t>
  </si>
  <si>
    <t>F_812607_3027133</t>
  </si>
  <si>
    <t>F_787280_2852258</t>
  </si>
  <si>
    <t>F_738065_3089745</t>
  </si>
  <si>
    <t>F_727426_2963581</t>
  </si>
  <si>
    <t>M_217427_923572</t>
  </si>
  <si>
    <t>F_791205_2977815</t>
  </si>
  <si>
    <t>F_770879_2982646</t>
  </si>
  <si>
    <t>F_791489_2972981</t>
  </si>
  <si>
    <t>F_679903_2926993</t>
  </si>
  <si>
    <t>F_793876_2970654</t>
  </si>
  <si>
    <t>F_682617_2943113</t>
  </si>
  <si>
    <t>F_756778_2710797</t>
  </si>
  <si>
    <t>M_249877_918182</t>
  </si>
  <si>
    <t>F_822732_3024468</t>
  </si>
  <si>
    <t>F_789538_2899796</t>
  </si>
  <si>
    <t>F_761185_2956133</t>
  </si>
  <si>
    <t>F_753810_2716854</t>
  </si>
  <si>
    <t>F_755519_2712573</t>
  </si>
  <si>
    <t>F_781373_2975426</t>
  </si>
  <si>
    <t>F_810367_2703896</t>
  </si>
  <si>
    <t>F_823284_3025306</t>
  </si>
  <si>
    <t>F_789119_2862201</t>
  </si>
  <si>
    <t>F_725550_2962626</t>
  </si>
  <si>
    <t>F_810865_2718088</t>
  </si>
  <si>
    <t>F_728342_2959223</t>
  </si>
  <si>
    <t>F_726268_2959337</t>
  </si>
  <si>
    <t>F_727498_2958106</t>
  </si>
  <si>
    <t>F_728187_2958776</t>
  </si>
  <si>
    <t>F_759023_2963784</t>
  </si>
  <si>
    <t>F_723583_2960037</t>
  </si>
  <si>
    <t>F_743613_2712129</t>
  </si>
  <si>
    <t>F_812950_2691238</t>
  </si>
  <si>
    <t>F_773846_3012054</t>
  </si>
  <si>
    <t>F_816606_2683428</t>
  </si>
  <si>
    <t>F_746727_2710051</t>
  </si>
  <si>
    <t>M_208201_870170</t>
  </si>
  <si>
    <t>F_757045_2946848</t>
  </si>
  <si>
    <t>F_808610_3031798</t>
  </si>
  <si>
    <t>M_255821_955117</t>
  </si>
  <si>
    <t>F_768658_3103994</t>
  </si>
  <si>
    <t>F_775842_2972748</t>
  </si>
  <si>
    <t>F_815873_2685517</t>
  </si>
  <si>
    <t>F_744887_2709773</t>
  </si>
  <si>
    <t>F_776505_2857335</t>
  </si>
  <si>
    <t>F_790497_2974906</t>
  </si>
  <si>
    <t>F_740980_3091192</t>
  </si>
  <si>
    <t>F_764667_2960076</t>
  </si>
  <si>
    <t>F_812868_3021443</t>
  </si>
  <si>
    <t>F_816357_2683678</t>
  </si>
  <si>
    <t>M_207938_869976</t>
  </si>
  <si>
    <t>F_823353_3026172</t>
  </si>
  <si>
    <t>F_774470_2979375</t>
  </si>
  <si>
    <t>F_791277_2973969</t>
  </si>
  <si>
    <t>M_308795_867746</t>
  </si>
  <si>
    <t>M_193674_935505</t>
  </si>
  <si>
    <t>F_750756_2714797</t>
  </si>
  <si>
    <t>F_771330_3008732</t>
  </si>
  <si>
    <t>F_745273_2709675</t>
  </si>
  <si>
    <t>F_747756_2715077</t>
  </si>
  <si>
    <t>F_747397_2710134</t>
  </si>
  <si>
    <t>F_783936_2853448</t>
  </si>
  <si>
    <t>F_753757_2714976</t>
  </si>
  <si>
    <t>F_749046_2714604</t>
  </si>
  <si>
    <t>F_808342_3032086</t>
  </si>
  <si>
    <t>F_749772_2714359</t>
  </si>
  <si>
    <t>F_774257_2981384</t>
  </si>
  <si>
    <t>F_798616_3040193</t>
  </si>
  <si>
    <t>M_208408_876735</t>
  </si>
  <si>
    <t>M_248373_870723</t>
  </si>
  <si>
    <t>F_828377_3007721</t>
  </si>
  <si>
    <t>F_739796_3090702</t>
  </si>
  <si>
    <t>F_764374_3109012</t>
  </si>
  <si>
    <t>F_745526_2714915</t>
  </si>
  <si>
    <t>F_898606_2662751</t>
  </si>
  <si>
    <t>F_743933_2708195</t>
  </si>
  <si>
    <t>F_768584_3110242</t>
  </si>
  <si>
    <t>F_753389_2717884</t>
  </si>
  <si>
    <t>F_773423_2975186</t>
  </si>
  <si>
    <t>F_751632_2947849</t>
  </si>
  <si>
    <t>F_791817_2973838</t>
  </si>
  <si>
    <t>F_751486_2712357</t>
  </si>
  <si>
    <t>F_753176_2716441</t>
  </si>
  <si>
    <t>F_748083_2711735</t>
  </si>
  <si>
    <t>F_751890_2724352</t>
  </si>
  <si>
    <t>F_762411_3015983</t>
  </si>
  <si>
    <t>F_776967_2982691</t>
  </si>
  <si>
    <t>F_774585_2972390</t>
  </si>
  <si>
    <t>F_812003_2694111</t>
  </si>
  <si>
    <t>F_914283_2672936</t>
  </si>
  <si>
    <t>F_790715_2857211</t>
  </si>
  <si>
    <t>F_727316_2957859</t>
  </si>
  <si>
    <t>F_750240_2707937</t>
  </si>
  <si>
    <t>F_809521_3015080</t>
  </si>
  <si>
    <t>F_747299_2710240</t>
  </si>
  <si>
    <t>F_823543_3027463</t>
  </si>
  <si>
    <t>F_813165_2703875</t>
  </si>
  <si>
    <t>F_812223_2701214</t>
  </si>
  <si>
    <t>F_746850_2713162</t>
  </si>
  <si>
    <t>F_746248_2714922</t>
  </si>
  <si>
    <t>F_768791_3108371</t>
  </si>
  <si>
    <t>F_774078_2975497</t>
  </si>
  <si>
    <t>F_747899_2711893</t>
  </si>
  <si>
    <t>F_780820_2973090</t>
  </si>
  <si>
    <t>F_786134_2858976</t>
  </si>
  <si>
    <t>F_763042_2871449</t>
  </si>
  <si>
    <t>F_874929_2818223</t>
  </si>
  <si>
    <t>F_878551_2816208</t>
  </si>
  <si>
    <t>F_815592_2684416</t>
  </si>
  <si>
    <t>M_249413_918697</t>
  </si>
  <si>
    <t>F_884446_2808147</t>
  </si>
  <si>
    <t>F_753699_2723944</t>
  </si>
  <si>
    <t>F_753748_2715323</t>
  </si>
  <si>
    <t>F_813358_2701891</t>
  </si>
  <si>
    <t>F_762653_2870186</t>
  </si>
  <si>
    <t>F_808650_2904039</t>
  </si>
  <si>
    <t>F_777665_2976535</t>
  </si>
  <si>
    <t>M_246605_907886</t>
  </si>
  <si>
    <t>F_752987_2723371</t>
  </si>
  <si>
    <t>M_249619_820913</t>
  </si>
  <si>
    <t>M_250002_918431</t>
  </si>
  <si>
    <t>F_769203_3109340</t>
  </si>
  <si>
    <t>F_728290_2958865</t>
  </si>
  <si>
    <t>F_763353_2959780</t>
  </si>
  <si>
    <t>F_764792_2960905</t>
  </si>
  <si>
    <t>F_884420_2808216</t>
  </si>
  <si>
    <t>F_812197_2702131</t>
  </si>
  <si>
    <t>F_682320_2929831</t>
  </si>
  <si>
    <t>F_676052_2922622</t>
  </si>
  <si>
    <t>F_811787_2702738</t>
  </si>
  <si>
    <t>F_812371_2700494</t>
  </si>
  <si>
    <t>F_665671_3041781</t>
  </si>
  <si>
    <t>F_727342_2959386</t>
  </si>
  <si>
    <t>M_245153_913290</t>
  </si>
  <si>
    <t>M_208308_876750</t>
  </si>
  <si>
    <t>F_776707_2975386</t>
  </si>
  <si>
    <t>F_821561_3030971</t>
  </si>
  <si>
    <t>F_769165_2959764</t>
  </si>
  <si>
    <t>F_748219_2712111</t>
  </si>
  <si>
    <t>F_745696_2715163</t>
  </si>
  <si>
    <t>F_768469_3109470</t>
  </si>
  <si>
    <t>F_746429_2711333</t>
  </si>
  <si>
    <t>F_776064_2982548</t>
  </si>
  <si>
    <t>F_746962_2714705</t>
  </si>
  <si>
    <t>F_771262_2982416</t>
  </si>
  <si>
    <t>F_749762_2714973</t>
  </si>
  <si>
    <t>F_727417_2959291</t>
  </si>
  <si>
    <t>M_249287_919897</t>
  </si>
  <si>
    <t>F_751012_2722630</t>
  </si>
  <si>
    <t>M_227899_902242</t>
  </si>
  <si>
    <t>F_754097_2716502</t>
  </si>
  <si>
    <t>F_752681_2976760</t>
  </si>
  <si>
    <t>F_783572_2976434</t>
  </si>
  <si>
    <t>F_726036_2957249</t>
  </si>
  <si>
    <t>F_729945_2959456</t>
  </si>
  <si>
    <t>F_751413_2717030</t>
  </si>
  <si>
    <t>F_833121_3072211</t>
  </si>
  <si>
    <t>F_791031_2783503</t>
  </si>
  <si>
    <t>F_751731_2724261</t>
  </si>
  <si>
    <t>M_207313_936502</t>
  </si>
  <si>
    <t>F_758331_2951208</t>
  </si>
  <si>
    <t>F_810604_2703222</t>
  </si>
  <si>
    <t>F_768463_3105140</t>
  </si>
  <si>
    <t>F_793000_2972911</t>
  </si>
  <si>
    <t>F_802603_3031621</t>
  </si>
  <si>
    <t>F_813720_2686219</t>
  </si>
  <si>
    <t>F_768618_2959814</t>
  </si>
  <si>
    <t>F_811118_2697827</t>
  </si>
  <si>
    <t>F_810484_2715148</t>
  </si>
  <si>
    <t>F_822395_3025778</t>
  </si>
  <si>
    <t>F_754210_2725631</t>
  </si>
  <si>
    <t>F_823172_3024739</t>
  </si>
  <si>
    <t>M_245032_913008</t>
  </si>
  <si>
    <t>F_750748_2713285</t>
  </si>
  <si>
    <t>F_726502_2961732</t>
  </si>
  <si>
    <t>F_756151_2714935</t>
  </si>
  <si>
    <t>F_726108_2957906</t>
  </si>
  <si>
    <t>F_724580_2964016</t>
  </si>
  <si>
    <t>F_768274_2960955</t>
  </si>
  <si>
    <t>F_772153_2978964</t>
  </si>
  <si>
    <t>F_755773_2963395</t>
  </si>
  <si>
    <t>F_813526_2700590</t>
  </si>
  <si>
    <t>F_811497_2702851</t>
  </si>
  <si>
    <t>F_807796_3030328</t>
  </si>
  <si>
    <t>F_816108_2685364</t>
  </si>
  <si>
    <t>F_787598_2863274</t>
  </si>
  <si>
    <t>F_769263_3106426</t>
  </si>
  <si>
    <t>F_810574_2705739</t>
  </si>
  <si>
    <t>F_765304_3111345</t>
  </si>
  <si>
    <t>F_749391_2962368</t>
  </si>
  <si>
    <t>F_679839_2924640</t>
  </si>
  <si>
    <t>F_772541_3005847</t>
  </si>
  <si>
    <t>F_812271_2694634</t>
  </si>
  <si>
    <t>F_812486_2703075</t>
  </si>
  <si>
    <t>F_831316_3009575</t>
  </si>
  <si>
    <t>F_753702_2723783</t>
  </si>
  <si>
    <t>F_722338_2962103</t>
  </si>
  <si>
    <t>F_768414_3109822</t>
  </si>
  <si>
    <t>F_750684_2714714</t>
  </si>
  <si>
    <t>F_766160_3000647</t>
  </si>
  <si>
    <t>M_227307_901690</t>
  </si>
  <si>
    <t>F_743275_2708231</t>
  </si>
  <si>
    <t>F_747242_2709470</t>
  </si>
  <si>
    <t>F_745013_2709576</t>
  </si>
  <si>
    <t>M_246690_913111</t>
  </si>
  <si>
    <t>F_747562_2711270</t>
  </si>
  <si>
    <t>F_760848_2960471</t>
  </si>
  <si>
    <t>F_751406_3067247</t>
  </si>
  <si>
    <t>F_811614_2703390</t>
  </si>
  <si>
    <t>F_679266_2926763</t>
  </si>
  <si>
    <t>F_756756_2967051</t>
  </si>
  <si>
    <t>M_230086_939482</t>
  </si>
  <si>
    <t>M_255737_956925</t>
  </si>
  <si>
    <t>F_775513_2974031</t>
  </si>
  <si>
    <t>F_769793_2959307</t>
  </si>
  <si>
    <t>F_744529_2713671</t>
  </si>
  <si>
    <t>F_760324_2959228</t>
  </si>
  <si>
    <t>F_752560_2722376</t>
  </si>
  <si>
    <t>M_246405_870179</t>
  </si>
  <si>
    <t>F_738462_2822973</t>
  </si>
  <si>
    <t>F_771275_3109629</t>
  </si>
  <si>
    <t>F_749974_2713759</t>
  </si>
  <si>
    <t>F_773030_2982037</t>
  </si>
  <si>
    <t>F_784409_2854350</t>
  </si>
  <si>
    <t>F_751243_2707288</t>
  </si>
  <si>
    <t>F_756484_2713914</t>
  </si>
  <si>
    <t>F_749633_2713111</t>
  </si>
  <si>
    <t>F_756757_2711886</t>
  </si>
  <si>
    <t>F_762188_2952031</t>
  </si>
  <si>
    <t>M_248661_920458</t>
  </si>
  <si>
    <t>F_759764_2950960</t>
  </si>
  <si>
    <t>M_253041_868368</t>
  </si>
  <si>
    <t>F_726474_2961966</t>
  </si>
  <si>
    <t>F_778429_2973053</t>
  </si>
  <si>
    <t>F_812783_2689270</t>
  </si>
  <si>
    <t>F_772765_3010241</t>
  </si>
  <si>
    <t>F_752873_3066893</t>
  </si>
  <si>
    <t>M_245648_913159</t>
  </si>
  <si>
    <t>F_748459_2714845</t>
  </si>
  <si>
    <t>F_807417_2693113</t>
  </si>
  <si>
    <t>F_749759_2712179</t>
  </si>
  <si>
    <t>F_752678_2724576</t>
  </si>
  <si>
    <t>F_815432_2685571</t>
  </si>
  <si>
    <t>F_793939_2971146</t>
  </si>
  <si>
    <t>F_764120_3109302</t>
  </si>
  <si>
    <t>F_751377_2716873</t>
  </si>
  <si>
    <t>F_822788_3024904</t>
  </si>
  <si>
    <t>F_811703_2688639</t>
  </si>
  <si>
    <t>F_765427_3107087</t>
  </si>
  <si>
    <t>F_760307_2958511</t>
  </si>
  <si>
    <t>M_225730_902455</t>
  </si>
  <si>
    <t>F_749327_2713230</t>
  </si>
  <si>
    <t>F_747406_2711307</t>
  </si>
  <si>
    <t>F_811346_2703493</t>
  </si>
  <si>
    <t>F_726953_2963006</t>
  </si>
  <si>
    <t>F_759210_2963938</t>
  </si>
  <si>
    <t>F_813498_2701377</t>
  </si>
  <si>
    <t>F_752979_2718253</t>
  </si>
  <si>
    <t>F_750935_2722805</t>
  </si>
  <si>
    <t>F_750060_2712929</t>
  </si>
  <si>
    <t>M_245177_912970</t>
  </si>
  <si>
    <t>F_811780_2706061</t>
  </si>
  <si>
    <t>F_810133_2714621</t>
  </si>
  <si>
    <t>F_764626_2870351</t>
  </si>
  <si>
    <t>F_756256_2715462</t>
  </si>
  <si>
    <t>F_759578_2966247</t>
  </si>
  <si>
    <t>M_250012_920024</t>
  </si>
  <si>
    <t>F_728330_2957202</t>
  </si>
  <si>
    <t>F_812752_2704558</t>
  </si>
  <si>
    <t>F_792562_2974184</t>
  </si>
  <si>
    <t>F_744289_2710808</t>
  </si>
  <si>
    <t>F_649093_2908057</t>
  </si>
  <si>
    <t>F_810592_2713996</t>
  </si>
  <si>
    <t>F_881681_2811987</t>
  </si>
  <si>
    <t>F_812585_2690403</t>
  </si>
  <si>
    <t>F_746848_2709810</t>
  </si>
  <si>
    <t>F_812988_2704589</t>
  </si>
  <si>
    <t>F_773530_3011658</t>
  </si>
  <si>
    <t>F_812757_3026986</t>
  </si>
  <si>
    <t>F_751129_2718406</t>
  </si>
  <si>
    <t>F_770450_2982695</t>
  </si>
  <si>
    <t>M_257817_887602</t>
  </si>
  <si>
    <t>F_753617_3063281</t>
  </si>
  <si>
    <t>F_803675_2893171</t>
  </si>
  <si>
    <t>F_763120_2870167</t>
  </si>
  <si>
    <t>F_812925_2691516</t>
  </si>
  <si>
    <t>F_772073_2981975</t>
  </si>
  <si>
    <t>F_721964_2962547</t>
  </si>
  <si>
    <t>F_750877_2717627</t>
  </si>
  <si>
    <t>F_751332_2722064</t>
  </si>
  <si>
    <t>F_765082_3108879</t>
  </si>
  <si>
    <t>F_766089_3106918</t>
  </si>
  <si>
    <t>F_812114_2701384</t>
  </si>
  <si>
    <t>F_812410_2691488</t>
  </si>
  <si>
    <t>F_750681_2962637</t>
  </si>
  <si>
    <t>F_751321_2722924</t>
  </si>
  <si>
    <t>F_743267_2708610</t>
  </si>
  <si>
    <t>F_768574_2959852</t>
  </si>
  <si>
    <t>M_244854_913163</t>
  </si>
  <si>
    <t>M_250025_918616</t>
  </si>
  <si>
    <t>F_813198_2708787</t>
  </si>
  <si>
    <t>F_812995_2704499</t>
  </si>
  <si>
    <t>F_786617_2850775</t>
  </si>
  <si>
    <t>M_247952_875773</t>
  </si>
  <si>
    <t>F_757304_2730978</t>
  </si>
  <si>
    <t>F_749196_2713403</t>
  </si>
  <si>
    <t>F_765019_3109030</t>
  </si>
  <si>
    <t>F_853353_3035722</t>
  </si>
  <si>
    <t>F_812384_2695498</t>
  </si>
  <si>
    <t>M_230111_938699</t>
  </si>
  <si>
    <t>F_791797_2974118</t>
  </si>
  <si>
    <t>F_750542_2706912</t>
  </si>
  <si>
    <t>F_781225_2974162</t>
  </si>
  <si>
    <t>F_750433_2714325</t>
  </si>
  <si>
    <t>F_808443_3031580</t>
  </si>
  <si>
    <t>F_768527_3105823</t>
  </si>
  <si>
    <t>F_753790_2949732</t>
  </si>
  <si>
    <t>F_767991_2960407</t>
  </si>
  <si>
    <t>F_816736_2684075</t>
  </si>
  <si>
    <t>F_743597_2708159</t>
  </si>
  <si>
    <t>F_681931_2934658</t>
  </si>
  <si>
    <t>F_663339_3040394</t>
  </si>
  <si>
    <t>F_751411_2719747</t>
  </si>
  <si>
    <t>F_811525_2704343</t>
  </si>
  <si>
    <t>F_746758_2712639</t>
  </si>
  <si>
    <t>F_652796_3010468</t>
  </si>
  <si>
    <t>F_753708_2949788</t>
  </si>
  <si>
    <t>F_750268_2715369</t>
  </si>
  <si>
    <t>F_754375_2948576</t>
  </si>
  <si>
    <t>F_829761_3008138</t>
  </si>
  <si>
    <t>F_822065_3023162</t>
  </si>
  <si>
    <t>F_788627_2862966</t>
  </si>
  <si>
    <t>F_822424_3023731</t>
  </si>
  <si>
    <t>F_728694_2959292</t>
  </si>
  <si>
    <t>F_770298_2979858</t>
  </si>
  <si>
    <t>F_750732_2714724</t>
  </si>
  <si>
    <t>F_774042_2975178</t>
  </si>
  <si>
    <t>F_768454_2960884</t>
  </si>
  <si>
    <t>F_810331_3019568</t>
  </si>
  <si>
    <t>F_750092_2719448</t>
  </si>
  <si>
    <t>F_749346_2713969</t>
  </si>
  <si>
    <t>M_246092_870554</t>
  </si>
  <si>
    <t>F_756530_2963569</t>
  </si>
  <si>
    <t>F_852506_3036167</t>
  </si>
  <si>
    <t>F_727586_2959346</t>
  </si>
  <si>
    <t>F_756900_2714078</t>
  </si>
  <si>
    <t>M_250069_920005</t>
  </si>
  <si>
    <t>F_752141_2711309</t>
  </si>
  <si>
    <t>F_809255_2699545</t>
  </si>
  <si>
    <t>M_309188_868138</t>
  </si>
  <si>
    <t>F_785586_2863491</t>
  </si>
  <si>
    <t>F_754249_2725672</t>
  </si>
  <si>
    <t>F_751280_2947744</t>
  </si>
  <si>
    <t>F_812373_2701135</t>
  </si>
  <si>
    <t>M_249992_918643</t>
  </si>
  <si>
    <t>F_753527_2971974</t>
  </si>
  <si>
    <t>F_751506_2724496</t>
  </si>
  <si>
    <t>F_770935_2981995</t>
  </si>
  <si>
    <t>F_766043_2871014</t>
  </si>
  <si>
    <t>F_810562_2696517</t>
  </si>
  <si>
    <t>F_754846_2947665</t>
  </si>
  <si>
    <t>F_754938_2968742</t>
  </si>
  <si>
    <t>F_791164_2974077</t>
  </si>
  <si>
    <t>F_744982_2711204</t>
  </si>
  <si>
    <t>M_246430_913010</t>
  </si>
  <si>
    <t>F_752418_3066818</t>
  </si>
  <si>
    <t>F_747075_2711722</t>
  </si>
  <si>
    <t>M_243141_859732</t>
  </si>
  <si>
    <t>F_775058_2988453</t>
  </si>
  <si>
    <t>F_786454_2853759</t>
  </si>
  <si>
    <t>M_278064_801419</t>
  </si>
  <si>
    <t>M_247216_870188</t>
  </si>
  <si>
    <t>F_730470_2960536</t>
  </si>
  <si>
    <t>F_766727_3107823</t>
  </si>
  <si>
    <t>F_744964_2709144</t>
  </si>
  <si>
    <t>F_823960_3024514</t>
  </si>
  <si>
    <t>F_773660_3007127</t>
  </si>
  <si>
    <t>F_823380_3024139</t>
  </si>
  <si>
    <t>F_758824_2951144</t>
  </si>
  <si>
    <t>F_762607_2960887</t>
  </si>
  <si>
    <t>F_784032_2853787</t>
  </si>
  <si>
    <t>F_778228_3104744</t>
  </si>
  <si>
    <t>F_787731_2862485</t>
  </si>
  <si>
    <t>F_771512_3008407</t>
  </si>
  <si>
    <t>F_749276_2710185</t>
  </si>
  <si>
    <t>F_812895_2690878</t>
  </si>
  <si>
    <t>F_751314_2723422</t>
  </si>
  <si>
    <t>F_765962_3109378</t>
  </si>
  <si>
    <t>F_745358_2713531</t>
  </si>
  <si>
    <t>F_770523_3108988</t>
  </si>
  <si>
    <t>F_765273_2958494</t>
  </si>
  <si>
    <t>F_727056_2956834</t>
  </si>
  <si>
    <t>F_833952_3073992</t>
  </si>
  <si>
    <t>F_831593_3009336</t>
  </si>
  <si>
    <t>F_744850_2711264</t>
  </si>
  <si>
    <t>F_756502_2711786</t>
  </si>
  <si>
    <t>F_812854_2689267</t>
  </si>
  <si>
    <t>F_795358_2969062</t>
  </si>
  <si>
    <t>F_761371_2958671</t>
  </si>
  <si>
    <t>F_748536_2712297</t>
  </si>
  <si>
    <t>F_751799_2977133</t>
  </si>
  <si>
    <t>F_766801_2961431</t>
  </si>
  <si>
    <t>M_247589_870830</t>
  </si>
  <si>
    <t>F_747992_2711980</t>
  </si>
  <si>
    <t>F_812398_2703744</t>
  </si>
  <si>
    <t>M_250337_919748</t>
  </si>
  <si>
    <t>M_246230_913734</t>
  </si>
  <si>
    <t>F_764968_2958288</t>
  </si>
  <si>
    <t>F_740771_3091294</t>
  </si>
  <si>
    <t>F_813227_2703100</t>
  </si>
  <si>
    <t>F_751527_2717180</t>
  </si>
  <si>
    <t>F_723492_2960365</t>
  </si>
  <si>
    <t>F_804149_3032003</t>
  </si>
  <si>
    <t>F_756255_2713452</t>
  </si>
  <si>
    <t>F_755584_2714749</t>
  </si>
  <si>
    <t>F_727228_2957069</t>
  </si>
  <si>
    <t>F_761318_2958117</t>
  </si>
  <si>
    <t>F_768952_2961210</t>
  </si>
  <si>
    <t>F_765966_2959919</t>
  </si>
  <si>
    <t>F_756822_2710283</t>
  </si>
  <si>
    <t>M_249687_821039</t>
  </si>
  <si>
    <t>M_248419_874447</t>
  </si>
  <si>
    <t>F_764025_2958451</t>
  </si>
  <si>
    <t>F_748418_2712134</t>
  </si>
  <si>
    <t>F_753288_3063212</t>
  </si>
  <si>
    <t>F_725556_2961315</t>
  </si>
  <si>
    <t>F_764924_3000699</t>
  </si>
  <si>
    <t>F_812934_2686680</t>
  </si>
  <si>
    <t>F_764638_2957870</t>
  </si>
  <si>
    <t>F_810564_3015273</t>
  </si>
  <si>
    <t>F_726163_2957994</t>
  </si>
  <si>
    <t>F_798616_2909731</t>
  </si>
  <si>
    <t>F_729330_2957929</t>
  </si>
  <si>
    <t>F_814127_2686651</t>
  </si>
  <si>
    <t>F_765699_3109137</t>
  </si>
  <si>
    <t>F_770442_3109231</t>
  </si>
  <si>
    <t>F_751070_2719627</t>
  </si>
  <si>
    <t>M_228525_901786</t>
  </si>
  <si>
    <t>F_759291_2947827</t>
  </si>
  <si>
    <t>F_833961_3073633</t>
  </si>
  <si>
    <t>F_809292_3015039</t>
  </si>
  <si>
    <t>M_245893_913203</t>
  </si>
  <si>
    <t>M_244216_912933</t>
  </si>
  <si>
    <t>F_831399_3036048</t>
  </si>
  <si>
    <t>F_746923_2710231</t>
  </si>
  <si>
    <t>M_192085_935269</t>
  </si>
  <si>
    <t>F_752160_2718689</t>
  </si>
  <si>
    <t>F_822487_3027457</t>
  </si>
  <si>
    <t>F_748310_2716089</t>
  </si>
  <si>
    <t>F_765221_3107258</t>
  </si>
  <si>
    <t>F_785412_2852960</t>
  </si>
  <si>
    <t>F_757062_2710370</t>
  </si>
  <si>
    <t>F_748841_2713701</t>
  </si>
  <si>
    <t>F_760086_2960325</t>
  </si>
  <si>
    <t>F_820777_3023018</t>
  </si>
  <si>
    <t>F_756598_2710666</t>
  </si>
  <si>
    <t>M_225699_901808</t>
  </si>
  <si>
    <t>F_764655_3104829</t>
  </si>
  <si>
    <t>M_249863_918228</t>
  </si>
  <si>
    <t>F_679309_2926736</t>
  </si>
  <si>
    <t>F_784368_2856827</t>
  </si>
  <si>
    <t>F_815163_2685171</t>
  </si>
  <si>
    <t>F_812893_2701715</t>
  </si>
  <si>
    <t>M_321883_837277</t>
  </si>
  <si>
    <t>M_244190_912915</t>
  </si>
  <si>
    <t>F_763403_2957871</t>
  </si>
  <si>
    <t>F_742394_2706403</t>
  </si>
  <si>
    <t>F_811938_3018761</t>
  </si>
  <si>
    <t>F_768724_3110298</t>
  </si>
  <si>
    <t>F_812985_2702428</t>
  </si>
  <si>
    <t>F_729589_2958857</t>
  </si>
  <si>
    <t>F_812857_2701559</t>
  </si>
  <si>
    <t>F_776812_2975465</t>
  </si>
  <si>
    <t>F_755423_2713797</t>
  </si>
  <si>
    <t>F_723973_2961263</t>
  </si>
  <si>
    <t>F_773561_2981751</t>
  </si>
  <si>
    <t>F_784590_2857064</t>
  </si>
  <si>
    <t>F_749905_2717707</t>
  </si>
  <si>
    <t>F_813341_2703445</t>
  </si>
  <si>
    <t>F_730472_2958881</t>
  </si>
  <si>
    <t>F_614241_3023495</t>
  </si>
  <si>
    <t>F_811793_2703531</t>
  </si>
  <si>
    <t>F_726719_2958078</t>
  </si>
  <si>
    <t>F_786085_2862466</t>
  </si>
  <si>
    <t>F_822651_3029552</t>
  </si>
  <si>
    <t>F_823779_3027830</t>
  </si>
  <si>
    <t>F_812181_3015402</t>
  </si>
  <si>
    <t>F_757920_2952130</t>
  </si>
  <si>
    <t>F_743798_2709550</t>
  </si>
  <si>
    <t>F_749867_2718098</t>
  </si>
  <si>
    <t>M_226741_902089</t>
  </si>
  <si>
    <t>F_725688_2963552</t>
  </si>
  <si>
    <t>F_743438_2978923</t>
  </si>
  <si>
    <t>F_742856_3087821</t>
  </si>
  <si>
    <t>F_763114_2959559</t>
  </si>
  <si>
    <t>F_785417_2861814</t>
  </si>
  <si>
    <t>F_811790_2703617</t>
  </si>
  <si>
    <t>F_747322_2715015</t>
  </si>
  <si>
    <t>F_745511_2709749</t>
  </si>
  <si>
    <t>F_783661_2855524</t>
  </si>
  <si>
    <t>F_769011_3110973</t>
  </si>
  <si>
    <t>F_811083_3015528</t>
  </si>
  <si>
    <t>F_774272_2975320</t>
  </si>
  <si>
    <t>F_811001_2698963</t>
  </si>
  <si>
    <t>F_788353_2862224</t>
  </si>
  <si>
    <t>F_772418_2996856</t>
  </si>
  <si>
    <t>F_727324_2959310</t>
  </si>
  <si>
    <t>F_806412_3030489</t>
  </si>
  <si>
    <t>F_748525_2712239</t>
  </si>
  <si>
    <t>M_203241_908738</t>
  </si>
  <si>
    <t>F_884594_2809084</t>
  </si>
  <si>
    <t>M_245040_912171</t>
  </si>
  <si>
    <t>F_756571_2710277</t>
  </si>
  <si>
    <t>F_771438_2981482</t>
  </si>
  <si>
    <t>F_779198_2973152</t>
  </si>
  <si>
    <t>F_677520_2928798</t>
  </si>
  <si>
    <t>M_255805_954649</t>
  </si>
  <si>
    <t>F_758605_2948734</t>
  </si>
  <si>
    <t>F_877903_2817041</t>
  </si>
  <si>
    <t>F_822825_3025272</t>
  </si>
  <si>
    <t>F_880784_2812277</t>
  </si>
  <si>
    <t>F_784496_2857117</t>
  </si>
  <si>
    <t>F_896904_2665240</t>
  </si>
  <si>
    <t>F_663386_2855810</t>
  </si>
  <si>
    <t>F_752432_2723632</t>
  </si>
  <si>
    <t>F_773132_2975165</t>
  </si>
  <si>
    <t>F_761479_2959345</t>
  </si>
  <si>
    <t>F_759165_2963941</t>
  </si>
  <si>
    <t>F_726722_2956536</t>
  </si>
  <si>
    <t>F_824428_3027122</t>
  </si>
  <si>
    <t>F_779869_2975540</t>
  </si>
  <si>
    <t>F_746147_2712280</t>
  </si>
  <si>
    <t>F_823960_3026644</t>
  </si>
  <si>
    <t>F_794131_2971157</t>
  </si>
  <si>
    <t>F_742680_2706682</t>
  </si>
  <si>
    <t>F_751731_2710723</t>
  </si>
  <si>
    <t>F_748574_2713234</t>
  </si>
  <si>
    <t>F_876561_2815617</t>
  </si>
  <si>
    <t>M_249524_821395</t>
  </si>
  <si>
    <t>F_794813_2970163</t>
  </si>
  <si>
    <t>F_761061_2956398</t>
  </si>
  <si>
    <t>F_759301_2873051</t>
  </si>
  <si>
    <t>F_807927_3032544</t>
  </si>
  <si>
    <t>M_191779_935122</t>
  </si>
  <si>
    <t>F_765638_3106183</t>
  </si>
  <si>
    <t>F_814818_2685364</t>
  </si>
  <si>
    <t>M_248463_875687</t>
  </si>
  <si>
    <t>F_750358_2714480</t>
  </si>
  <si>
    <t>F_768476_3108318</t>
  </si>
  <si>
    <t>F_750114_2712791</t>
  </si>
  <si>
    <t>F_821699_3023221</t>
  </si>
  <si>
    <t>M_250237_918660</t>
  </si>
  <si>
    <t>F_725826_2962971</t>
  </si>
  <si>
    <t>M_193913_935179</t>
  </si>
  <si>
    <t>F_744952_2709094</t>
  </si>
  <si>
    <t>F_786348_2865371</t>
  </si>
  <si>
    <t>F_752899_2717772</t>
  </si>
  <si>
    <t>F_766394_3107198</t>
  </si>
  <si>
    <t>F_775705_2975725</t>
  </si>
  <si>
    <t>F_750609_2719374</t>
  </si>
  <si>
    <t>F_812572_2708435</t>
  </si>
  <si>
    <t>F_739219_3089633</t>
  </si>
  <si>
    <t>F_882952_2811098</t>
  </si>
  <si>
    <t>F_760996_2958317</t>
  </si>
  <si>
    <t>F_726577_2959108</t>
  </si>
  <si>
    <t>F_757365_2949898</t>
  </si>
  <si>
    <t>F_723045_2960889</t>
  </si>
  <si>
    <t>F_812817_2706229</t>
  </si>
  <si>
    <t>F_762108_2958196</t>
  </si>
  <si>
    <t>F_747948_2715037</t>
  </si>
  <si>
    <t>F_752797_2708384</t>
  </si>
  <si>
    <t>F_764775_2959708</t>
  </si>
  <si>
    <t>F_749839_2713574</t>
  </si>
  <si>
    <t>F_768532_3110354</t>
  </si>
  <si>
    <t>F_746743_2713413</t>
  </si>
  <si>
    <t>F_769123_3105996</t>
  </si>
  <si>
    <t>F_1068381_2712725</t>
  </si>
  <si>
    <t>F_758836_2948773</t>
  </si>
  <si>
    <t>F_812968_2691190</t>
  </si>
  <si>
    <t>F_758074_2710894</t>
  </si>
  <si>
    <t>F_760673_2957722</t>
  </si>
  <si>
    <t>F_749226_3091035</t>
  </si>
  <si>
    <t>F_772481_2992896</t>
  </si>
  <si>
    <t>F_760779_2961384</t>
  </si>
  <si>
    <t>F_798647_2983752</t>
  </si>
  <si>
    <t>F_773719_2977832</t>
  </si>
  <si>
    <t>F_779347_2977585</t>
  </si>
  <si>
    <t>M_226473_901958</t>
  </si>
  <si>
    <t>F_767043_2960460</t>
  </si>
  <si>
    <t>F_794970_2971326</t>
  </si>
  <si>
    <t>F_750985_2719243</t>
  </si>
  <si>
    <t>F_815396_2684239</t>
  </si>
  <si>
    <t>F_766022_3109751</t>
  </si>
  <si>
    <t>F_742979_2706187</t>
  </si>
  <si>
    <t>F_751088_2712803</t>
  </si>
  <si>
    <t>M_250074_918610</t>
  </si>
  <si>
    <t>F_697805_2927859</t>
  </si>
  <si>
    <t>F_749695_2713671</t>
  </si>
  <si>
    <t>F_684958_2943809</t>
  </si>
  <si>
    <t>F_756246_2714128</t>
  </si>
  <si>
    <t>F_780405_2973507</t>
  </si>
  <si>
    <t>F_795498_2970030</t>
  </si>
  <si>
    <t>F_832819_3074877</t>
  </si>
  <si>
    <t>F_756570_2711715</t>
  </si>
  <si>
    <t>M_244587_913265</t>
  </si>
  <si>
    <t>M_249573_918726</t>
  </si>
  <si>
    <t>M_250383_919372</t>
  </si>
  <si>
    <t>F_746937_2710930</t>
  </si>
  <si>
    <t>F_794915_2970655</t>
  </si>
  <si>
    <t>F_753284_2723036</t>
  </si>
  <si>
    <t>M_248491_918965</t>
  </si>
  <si>
    <t>M_243749_911824</t>
  </si>
  <si>
    <t>F_678415_2925338</t>
  </si>
  <si>
    <t>F_773203_2975067</t>
  </si>
  <si>
    <t>F_816486_2685712</t>
  </si>
  <si>
    <t>F_696520_2929107</t>
  </si>
  <si>
    <t>F_791233_2857235</t>
  </si>
  <si>
    <t>F_746457_2713395</t>
  </si>
  <si>
    <t>F_738176_2965225</t>
  </si>
  <si>
    <t>F_754834_2719904</t>
  </si>
  <si>
    <t>F_811925_2700462</t>
  </si>
  <si>
    <t>F_765748_3108552</t>
  </si>
  <si>
    <t>F_746096_2710420</t>
  </si>
  <si>
    <t>F_816651_2684044</t>
  </si>
  <si>
    <t>F_821821_3023446</t>
  </si>
  <si>
    <t>F_752720_2974952</t>
  </si>
  <si>
    <t>F_813723_2702680</t>
  </si>
  <si>
    <t>M_230579_939755</t>
  </si>
  <si>
    <t>F_753368_2720908</t>
  </si>
  <si>
    <t>F_823246_3023412</t>
  </si>
  <si>
    <t>F_815046_2685441</t>
  </si>
  <si>
    <t>F_768738_3108342</t>
  </si>
  <si>
    <t>F_753852_2716647</t>
  </si>
  <si>
    <t>F_780950_2973927</t>
  </si>
  <si>
    <t>F_811338_2686249</t>
  </si>
  <si>
    <t>F_833219_3032406</t>
  </si>
  <si>
    <t>F_824572_3026937</t>
  </si>
  <si>
    <t>F_791358_2785987</t>
  </si>
  <si>
    <t>F_711370_2932793</t>
  </si>
  <si>
    <t>F_708318_2891978</t>
  </si>
  <si>
    <t>M_245518_913598</t>
  </si>
  <si>
    <t>F_728045_2959393</t>
  </si>
  <si>
    <t>F_777302_2975036</t>
  </si>
  <si>
    <t>F_760722_2957807</t>
  </si>
  <si>
    <t>F_811787_2700556</t>
  </si>
  <si>
    <t>F_745331_2709632</t>
  </si>
  <si>
    <t>F_711390_2935001</t>
  </si>
  <si>
    <t>M_250245_918523</t>
  </si>
  <si>
    <t>F_764004_3113184</t>
  </si>
  <si>
    <t>F_756009_2713331</t>
  </si>
  <si>
    <t>F_803301_2887862</t>
  </si>
  <si>
    <t>F_748528_2975793</t>
  </si>
  <si>
    <t>M_245140_913271</t>
  </si>
  <si>
    <t>F_747210_2713304</t>
  </si>
  <si>
    <t>F_724517_2963671</t>
  </si>
  <si>
    <t>F_812477_2705302</t>
  </si>
  <si>
    <t>F_763629_2871475</t>
  </si>
  <si>
    <t>F_765511_2960443</t>
  </si>
  <si>
    <t>F_816157_2685610</t>
  </si>
  <si>
    <t>F_726311_2959474</t>
  </si>
  <si>
    <t>F_750324_2718951</t>
  </si>
  <si>
    <t>F_811392_2706224</t>
  </si>
  <si>
    <t>F_756542_2711496</t>
  </si>
  <si>
    <t>F_811847_2696420</t>
  </si>
  <si>
    <t>F_812306_2705746</t>
  </si>
  <si>
    <t>F_831082_2922024</t>
  </si>
  <si>
    <t>F_764349_3109058</t>
  </si>
  <si>
    <t>F_812338_2694097</t>
  </si>
  <si>
    <t>F_761872_2958814</t>
  </si>
  <si>
    <t>F_793483_2969658</t>
  </si>
  <si>
    <t>F_768450_3112418</t>
  </si>
  <si>
    <t>F_783535_2853987</t>
  </si>
  <si>
    <t>F_816106_2684069</t>
  </si>
  <si>
    <t>F_825527_2929086</t>
  </si>
  <si>
    <t>F_757997_2944371</t>
  </si>
  <si>
    <t>F_877993_2815278</t>
  </si>
  <si>
    <t>F_745756_2715337</t>
  </si>
  <si>
    <t>F_811150_2686996</t>
  </si>
  <si>
    <t>F_792453_2972775</t>
  </si>
  <si>
    <t>M_246093_912218</t>
  </si>
  <si>
    <t>F_788205_2973421</t>
  </si>
  <si>
    <t>F_756096_2968929</t>
  </si>
  <si>
    <t>F_745533_2711325</t>
  </si>
  <si>
    <t>F_748111_2715890</t>
  </si>
  <si>
    <t>F_725415_2957695</t>
  </si>
  <si>
    <t>F_726643_2958151</t>
  </si>
  <si>
    <t>F_815733_2685590</t>
  </si>
  <si>
    <t>F_765786_3106500</t>
  </si>
  <si>
    <t>M_249958_918335</t>
  </si>
  <si>
    <t>F_806959_2709274</t>
  </si>
  <si>
    <t>F_784491_2854748</t>
  </si>
  <si>
    <t>F_754500_2719694</t>
  </si>
  <si>
    <t>F_750178_2713185</t>
  </si>
  <si>
    <t>F_747216_2712922</t>
  </si>
  <si>
    <t>F_790165_2898537</t>
  </si>
  <si>
    <t>F_766210_3107820</t>
  </si>
  <si>
    <t>F_813348_2703400</t>
  </si>
  <si>
    <t>F_728413_2961584</t>
  </si>
  <si>
    <t>F_751257_2720834</t>
  </si>
  <si>
    <t>F_812849_2687455</t>
  </si>
  <si>
    <t>F_792508_2973549</t>
  </si>
  <si>
    <t>F_727463_2957945</t>
  </si>
  <si>
    <t>F_785506_2858251</t>
  </si>
  <si>
    <t>F_787366_2990185</t>
  </si>
  <si>
    <t>F_751443_2712175</t>
  </si>
  <si>
    <t>F_742439_2979852</t>
  </si>
  <si>
    <t>F_766087_2960937</t>
  </si>
  <si>
    <t>F_813925_2706761</t>
  </si>
  <si>
    <t>F_747430_2710781</t>
  </si>
  <si>
    <t>F_878296_2815764</t>
  </si>
  <si>
    <t>F_883325_2809387</t>
  </si>
  <si>
    <t>F_743980_2709815</t>
  </si>
  <si>
    <t>M_251955_820571</t>
  </si>
  <si>
    <t>F_762717_2961608</t>
  </si>
  <si>
    <t>F_725505_2961372</t>
  </si>
  <si>
    <t>F_747852_2714563</t>
  </si>
  <si>
    <t>F_775558_2976656</t>
  </si>
  <si>
    <t>F_825357_3025843</t>
  </si>
  <si>
    <t>F_764745_2959921</t>
  </si>
  <si>
    <t>F_821765_3023239</t>
  </si>
  <si>
    <t>F_876083_2816680</t>
  </si>
  <si>
    <t>F_756336_2712498</t>
  </si>
  <si>
    <t>F_831282_3010536</t>
  </si>
  <si>
    <t>M_203563_909009</t>
  </si>
  <si>
    <t>M_203408_908514</t>
  </si>
  <si>
    <t>F_770473_2983266</t>
  </si>
  <si>
    <t>F_810439_3026189</t>
  </si>
  <si>
    <t>F_774185_2974457</t>
  </si>
  <si>
    <t>F_884496_2809544</t>
  </si>
  <si>
    <t>F_753435_2716493</t>
  </si>
  <si>
    <t>F_812409_2703650</t>
  </si>
  <si>
    <t>F_766392_3108955</t>
  </si>
  <si>
    <t>F_769764_2959507</t>
  </si>
  <si>
    <t>F_786006_2853441</t>
  </si>
  <si>
    <t>F_775164_2974175</t>
  </si>
  <si>
    <t>M_266331_871707</t>
  </si>
  <si>
    <t>F_775463_3105461</t>
  </si>
  <si>
    <t>F_809574_2686589</t>
  </si>
  <si>
    <t>F_745251_2711201</t>
  </si>
  <si>
    <t>F_747026_2711734</t>
  </si>
  <si>
    <t>F_679523_2926841</t>
  </si>
  <si>
    <t>F_743724_3087876</t>
  </si>
  <si>
    <t>M_243254_911890</t>
  </si>
  <si>
    <t>M_244344_913202</t>
  </si>
  <si>
    <t>F_754158_2721116</t>
  </si>
  <si>
    <t>F_811415_2703362</t>
  </si>
  <si>
    <t>F_768716_3108759</t>
  </si>
  <si>
    <t>F_775183_2975818</t>
  </si>
  <si>
    <t>M_248412_875670</t>
  </si>
  <si>
    <t>F_752412_2717376</t>
  </si>
  <si>
    <t>F_753170_2716053</t>
  </si>
  <si>
    <t>F_746717_2710162</t>
  </si>
  <si>
    <t>F_792460_2973085</t>
  </si>
  <si>
    <t>F_778493_2973243</t>
  </si>
  <si>
    <t>F_753233_2710063</t>
  </si>
  <si>
    <t>F_753694_2717092</t>
  </si>
  <si>
    <t>F_816529_2685397</t>
  </si>
  <si>
    <t>F_775297_2977262</t>
  </si>
  <si>
    <t>F_760492_2957294</t>
  </si>
  <si>
    <t>F_757724_2711966</t>
  </si>
  <si>
    <t>F_756139_2713305</t>
  </si>
  <si>
    <t>F_807045_3033283</t>
  </si>
  <si>
    <t>F_746518_2710076</t>
  </si>
  <si>
    <t>F_752686_2722658</t>
  </si>
  <si>
    <t>M_243323_859872</t>
  </si>
  <si>
    <t>F_756840_2711760</t>
  </si>
  <si>
    <t>F_747869_2962560</t>
  </si>
  <si>
    <t>F_725844_2963123</t>
  </si>
  <si>
    <t>F_751030_2723021</t>
  </si>
  <si>
    <t>F_748044_3052992</t>
  </si>
  <si>
    <t>F_765796_2960357</t>
  </si>
  <si>
    <t>F_745327_2708950</t>
  </si>
  <si>
    <t>F_755333_2970104</t>
  </si>
  <si>
    <t>F_765169_2961698</t>
  </si>
  <si>
    <t>F_726034_2959483</t>
  </si>
  <si>
    <t>F_784160_2854313</t>
  </si>
  <si>
    <t>F_778933_2975223</t>
  </si>
  <si>
    <t>F_771247_2982790</t>
  </si>
  <si>
    <t>M_249460_918613</t>
  </si>
  <si>
    <t>F_744955_2709615</t>
  </si>
  <si>
    <t>F_750642_2719757</t>
  </si>
  <si>
    <t>F_757046_2963815</t>
  </si>
  <si>
    <t>F_780991_2974285</t>
  </si>
  <si>
    <t>F_726857_2956936</t>
  </si>
  <si>
    <t>F_724391_2961160</t>
  </si>
  <si>
    <t>F_770518_2979393</t>
  </si>
  <si>
    <t>F_811967_2701355</t>
  </si>
  <si>
    <t>F_807759_3031994</t>
  </si>
  <si>
    <t>F_749183_2712852</t>
  </si>
  <si>
    <t>M_244442_913111</t>
  </si>
  <si>
    <t>F_813140_2685485</t>
  </si>
  <si>
    <t>F_785701_2851593</t>
  </si>
  <si>
    <t>F_787686_2862673</t>
  </si>
  <si>
    <t>M_249648_917628</t>
  </si>
  <si>
    <t>F_816061_2684405</t>
  </si>
  <si>
    <t>F_711472_2934915</t>
  </si>
  <si>
    <t>F_727589_2963482</t>
  </si>
  <si>
    <t>F_764520_3000736</t>
  </si>
  <si>
    <t>F_813972_2704399</t>
  </si>
  <si>
    <t>F_752398_2716651</t>
  </si>
  <si>
    <t>F_782387_2853634</t>
  </si>
  <si>
    <t>F_761839_2955033</t>
  </si>
  <si>
    <t>F_784679_2855975</t>
  </si>
  <si>
    <t>M_247291_913080</t>
  </si>
  <si>
    <t>F_723788_2961823</t>
  </si>
  <si>
    <t>F_711682_2931851</t>
  </si>
  <si>
    <t>M_203247_908452</t>
  </si>
  <si>
    <t>F_679298_2928319</t>
  </si>
  <si>
    <t>F_758202_2961608</t>
  </si>
  <si>
    <t>F_765006_2871278</t>
  </si>
  <si>
    <t>F_746936_2711861</t>
  </si>
  <si>
    <t>F_772366_3009892</t>
  </si>
  <si>
    <t>M_217537_926230</t>
  </si>
  <si>
    <t>F_752173_2718465</t>
  </si>
  <si>
    <t>F_727255_2957374</t>
  </si>
  <si>
    <t>F_812402_2693808</t>
  </si>
  <si>
    <t>F_762992_2871534</t>
  </si>
  <si>
    <t>F_806195_2915853</t>
  </si>
  <si>
    <t>F_746877_2711214</t>
  </si>
  <si>
    <t>F_728446_2957172</t>
  </si>
  <si>
    <t>M_250179_919776</t>
  </si>
  <si>
    <t>M_250197_918036</t>
  </si>
  <si>
    <t>F_744154_2709773</t>
  </si>
  <si>
    <t>M_308633_867852</t>
  </si>
  <si>
    <t>F_790377_2881937</t>
  </si>
  <si>
    <t>F_729133_2960245</t>
  </si>
  <si>
    <t>F_881434_2810504</t>
  </si>
  <si>
    <t>F_755997_2712808</t>
  </si>
  <si>
    <t>M_203020_908809</t>
  </si>
  <si>
    <t>F_725612_2958288</t>
  </si>
  <si>
    <t>F_756757_2711107</t>
  </si>
  <si>
    <t>F_753660_2949824</t>
  </si>
  <si>
    <t>F_754522_2873969</t>
  </si>
  <si>
    <t>F_760782_2962299</t>
  </si>
  <si>
    <t>F_778611_2975694</t>
  </si>
  <si>
    <t>M_249494_821298</t>
  </si>
  <si>
    <t>M_249212_823280</t>
  </si>
  <si>
    <t>M_309289_868376</t>
  </si>
  <si>
    <t>F_740442_3090144</t>
  </si>
  <si>
    <t>F_751000_2721389</t>
  </si>
  <si>
    <t>F_750399_2720168</t>
  </si>
  <si>
    <t>F_751951_2724585</t>
  </si>
  <si>
    <t>F_812941_2701499</t>
  </si>
  <si>
    <t>F_764300_2958510</t>
  </si>
  <si>
    <t>M_244948_913288</t>
  </si>
  <si>
    <t>F_812567_2700516</t>
  </si>
  <si>
    <t>F_802548_3029827</t>
  </si>
  <si>
    <t>F_726505_2958475</t>
  </si>
  <si>
    <t>F_749889_2706787</t>
  </si>
  <si>
    <t>M_250567_919539</t>
  </si>
  <si>
    <t>F_807669_3030010</t>
  </si>
  <si>
    <t>F_679461_2924920</t>
  </si>
  <si>
    <t>F_771039_3109932</t>
  </si>
  <si>
    <t>F_698126_2928262</t>
  </si>
  <si>
    <t>F_749874_2718411</t>
  </si>
  <si>
    <t>F_679856_2928322</t>
  </si>
  <si>
    <t>F_785553_2852816</t>
  </si>
  <si>
    <t>M_246094_912580</t>
  </si>
  <si>
    <t>M_250100_917783</t>
  </si>
  <si>
    <t>F_751108_2718201</t>
  </si>
  <si>
    <t>F_789109_2856910</t>
  </si>
  <si>
    <t>F_812334_3017491</t>
  </si>
  <si>
    <t>F_785809_2865140</t>
  </si>
  <si>
    <t>M_243166_860553</t>
  </si>
  <si>
    <t>M_245137_914283</t>
  </si>
  <si>
    <t>M_225856_901072</t>
  </si>
  <si>
    <t>F_764584_3104408</t>
  </si>
  <si>
    <t>F_768307_3109290</t>
  </si>
  <si>
    <t>F_761386_2958545</t>
  </si>
  <si>
    <t>F_813350_2702124</t>
  </si>
  <si>
    <t>F_764965_3109005</t>
  </si>
  <si>
    <t>M_226154_901486</t>
  </si>
  <si>
    <t>F_740570_3092047</t>
  </si>
  <si>
    <t>F_813444_2691368</t>
  </si>
  <si>
    <t>F_771688_2983083</t>
  </si>
  <si>
    <t>F_752258_2716649</t>
  </si>
  <si>
    <t>F_810510_2904454</t>
  </si>
  <si>
    <t>F_766028_2959716</t>
  </si>
  <si>
    <t>F_763218_2957068</t>
  </si>
  <si>
    <t>F_768971_2959924</t>
  </si>
  <si>
    <t>F_751604_2723157</t>
  </si>
  <si>
    <t>F_747141_2709524</t>
  </si>
  <si>
    <t>F_614057_3023066</t>
  </si>
  <si>
    <t>F_758914_2948754</t>
  </si>
  <si>
    <t>F_896013_2689853</t>
  </si>
  <si>
    <t>F_751567_2720347</t>
  </si>
  <si>
    <t>M_249621_918118</t>
  </si>
  <si>
    <t>F_769807_3105231</t>
  </si>
  <si>
    <t>F_756969_2710975</t>
  </si>
  <si>
    <t>F_751359_2717426</t>
  </si>
  <si>
    <t>F_774588_2974131</t>
  </si>
  <si>
    <t>F_782440_2853670</t>
  </si>
  <si>
    <t>F_754518_2948067</t>
  </si>
  <si>
    <t>F_652892_3021407</t>
  </si>
  <si>
    <t>M_255804_955287</t>
  </si>
  <si>
    <t>F_752580_2944382</t>
  </si>
  <si>
    <t>M_243991_860205</t>
  </si>
  <si>
    <t>M_250560_919518</t>
  </si>
  <si>
    <t>F_813788_2709231</t>
  </si>
  <si>
    <t>M_246439_912747</t>
  </si>
  <si>
    <t>F_813132_2709220</t>
  </si>
  <si>
    <t>F_811800_2704681</t>
  </si>
  <si>
    <t>F_728256_2960221</t>
  </si>
  <si>
    <t>M_226156_902126</t>
  </si>
  <si>
    <t>M_246900_870064</t>
  </si>
  <si>
    <t>F_754047_2718559</t>
  </si>
  <si>
    <t>M_250334_919233</t>
  </si>
  <si>
    <t>F_810552_2705496</t>
  </si>
  <si>
    <t>F_737394_2964389</t>
  </si>
  <si>
    <t>F_711514_2932491</t>
  </si>
  <si>
    <t>F_769057_3109272</t>
  </si>
  <si>
    <t>F_749196_3089099</t>
  </si>
  <si>
    <t>F_726241_2958131</t>
  </si>
  <si>
    <t>M_255819_955407</t>
  </si>
  <si>
    <t>F_758468_2967876</t>
  </si>
  <si>
    <t>F_812575_2704275</t>
  </si>
  <si>
    <t>F_676323_2924323</t>
  </si>
  <si>
    <t>F_778940_2983971</t>
  </si>
  <si>
    <t>M_225701_901124</t>
  </si>
  <si>
    <t>M_248179_875900</t>
  </si>
  <si>
    <t>F_769325_3108890</t>
  </si>
  <si>
    <t>M_255825_955469</t>
  </si>
  <si>
    <t>F_772540_2983598</t>
  </si>
  <si>
    <t>F_807699_2903488</t>
  </si>
  <si>
    <t>F_763222_2870400</t>
  </si>
  <si>
    <t>F_757376_2710514</t>
  </si>
  <si>
    <t>F_810896_2694992</t>
  </si>
  <si>
    <t>F_779073_2974106</t>
  </si>
  <si>
    <t>F_749345_2713450</t>
  </si>
  <si>
    <t>F_813045_2685998</t>
  </si>
  <si>
    <t>F_754904_2712645</t>
  </si>
  <si>
    <t>F_749965_2714228</t>
  </si>
  <si>
    <t>F_807672_3029943</t>
  </si>
  <si>
    <t>F_783761_2853556</t>
  </si>
  <si>
    <t>F_772740_2982629</t>
  </si>
  <si>
    <t>F_663161_3023495</t>
  </si>
  <si>
    <t>F_747779_2968273</t>
  </si>
  <si>
    <t>M_246398_912706</t>
  </si>
  <si>
    <t>F_780752_3012080</t>
  </si>
  <si>
    <t>F_726978_2956727</t>
  </si>
  <si>
    <t>F_807276_3032127</t>
  </si>
  <si>
    <t>M_247875_870759</t>
  </si>
  <si>
    <t>M_247488_913090</t>
  </si>
  <si>
    <t>M_242994_911636</t>
  </si>
  <si>
    <t>F_754330_2969997</t>
  </si>
  <si>
    <t>F_755857_3091024</t>
  </si>
  <si>
    <t>F_809491_2698878</t>
  </si>
  <si>
    <t>F_851948_3036117</t>
  </si>
  <si>
    <t>F_824089_3024843</t>
  </si>
  <si>
    <t>F_784967_2857713</t>
  </si>
  <si>
    <t>F_768233_3108229</t>
  </si>
  <si>
    <t>F_738600_3089745</t>
  </si>
  <si>
    <t>F_767772_3110709</t>
  </si>
  <si>
    <t>F_881795_2812744</t>
  </si>
  <si>
    <t>F_770458_2981605</t>
  </si>
  <si>
    <t>M_204461_907188</t>
  </si>
  <si>
    <t>F_786672_2860883</t>
  </si>
  <si>
    <t>F_747043_2709975</t>
  </si>
  <si>
    <t>F_749907_2711953</t>
  </si>
  <si>
    <t>F_776373_3051944</t>
  </si>
  <si>
    <t>F_753943_2724910</t>
  </si>
  <si>
    <t>F_766176_3106501</t>
  </si>
  <si>
    <t>F_771852_3109440</t>
  </si>
  <si>
    <t>F_769288_3009924</t>
  </si>
  <si>
    <t>F_816191_2684991</t>
  </si>
  <si>
    <t>F_730287_3080949</t>
  </si>
  <si>
    <t>F_755062_2948726</t>
  </si>
  <si>
    <t>F_794816_2979483</t>
  </si>
  <si>
    <t>F_811802_2698089</t>
  </si>
  <si>
    <t>F_747980_2714715</t>
  </si>
  <si>
    <t>F_771094_3109069</t>
  </si>
  <si>
    <t>F_756774_2710856</t>
  </si>
  <si>
    <t>F_753433_2718055</t>
  </si>
  <si>
    <t>F_751247_2717510</t>
  </si>
  <si>
    <t>F_725297_2963137</t>
  </si>
  <si>
    <t>F_790018_2902469</t>
  </si>
  <si>
    <t>F_747394_2709019</t>
  </si>
  <si>
    <t>F_791913_2974720</t>
  </si>
  <si>
    <t>F_812219_2696488</t>
  </si>
  <si>
    <t>F_813083_2700689</t>
  </si>
  <si>
    <t>F_784662_2864042</t>
  </si>
  <si>
    <t>F_777050_2973884</t>
  </si>
  <si>
    <t>F_761379_2957323</t>
  </si>
  <si>
    <t>F_754004_3062802</t>
  </si>
  <si>
    <t>F_808573_2693005</t>
  </si>
  <si>
    <t>F_772646_3007499</t>
  </si>
  <si>
    <t>F_768017_3111884</t>
  </si>
  <si>
    <t>M_225658_901215</t>
  </si>
  <si>
    <t>M_245391_913415</t>
  </si>
  <si>
    <t>F_726355_2960278</t>
  </si>
  <si>
    <t>F_830508_3007194</t>
  </si>
  <si>
    <t>M_274646_833558</t>
  </si>
  <si>
    <t>F_803582_2887565</t>
  </si>
  <si>
    <t>F_749754_2711899</t>
  </si>
  <si>
    <t>F_811170_2703327</t>
  </si>
  <si>
    <t>F_750519_2711471</t>
  </si>
  <si>
    <t>F_773735_3008372</t>
  </si>
  <si>
    <t>F_751024_2713335</t>
  </si>
  <si>
    <t>F_751355_2947768</t>
  </si>
  <si>
    <t>M_248464_875844</t>
  </si>
  <si>
    <t>F_746221_2712466</t>
  </si>
  <si>
    <t>F_775659_3008609</t>
  </si>
  <si>
    <t>F_883699_2810193</t>
  </si>
  <si>
    <t>F_759300_2965711</t>
  </si>
  <si>
    <t>M_246440_912828</t>
  </si>
  <si>
    <t>F_768960_2979635</t>
  </si>
  <si>
    <t>F_776443_2981406</t>
  </si>
  <si>
    <t>F_769943_3109622</t>
  </si>
  <si>
    <t>F_726274_2957785</t>
  </si>
  <si>
    <t>F_761756_2955680</t>
  </si>
  <si>
    <t>F_781962_2976606</t>
  </si>
  <si>
    <t>F_752168_2724586</t>
  </si>
  <si>
    <t>F_749367_2714347</t>
  </si>
  <si>
    <t>F_768804_3110115</t>
  </si>
  <si>
    <t>F_734984_3083215</t>
  </si>
  <si>
    <t>F_765633_3108803</t>
  </si>
  <si>
    <t>M_245372_913056</t>
  </si>
  <si>
    <t>F_753986_2716101</t>
  </si>
  <si>
    <t>F_794671_2970393</t>
  </si>
  <si>
    <t>F_794733_2970223</t>
  </si>
  <si>
    <t>F_725865_2963490</t>
  </si>
  <si>
    <t>F_743182_3087519</t>
  </si>
  <si>
    <t>F_795131_2968755</t>
  </si>
  <si>
    <t>F_812287_2706318</t>
  </si>
  <si>
    <t>F_743066_2706540</t>
  </si>
  <si>
    <t>F_753099_2717873</t>
  </si>
  <si>
    <t>F_790665_2902383</t>
  </si>
  <si>
    <t>F_754795_2948616</t>
  </si>
  <si>
    <t>F_726095_2958012</t>
  </si>
  <si>
    <t>F_792452_2974228</t>
  </si>
  <si>
    <t>F_744396_2710063</t>
  </si>
  <si>
    <t>F_753787_2715121</t>
  </si>
  <si>
    <t>M_243128_859917</t>
  </si>
  <si>
    <t>F_711173_2933495</t>
  </si>
  <si>
    <t>M_247210_870285</t>
  </si>
  <si>
    <t>F_740747_3090619</t>
  </si>
  <si>
    <t>F_827996_3006326</t>
  </si>
  <si>
    <t>F_753871_2724980</t>
  </si>
  <si>
    <t>F_750380_2712341</t>
  </si>
  <si>
    <t>F_756283_2714977</t>
  </si>
  <si>
    <t>F_745714_3088458</t>
  </si>
  <si>
    <t>F_794308_2969575</t>
  </si>
  <si>
    <t>F_783548_2853496</t>
  </si>
  <si>
    <t>F_754927_2715413</t>
  </si>
  <si>
    <t>F_812458_2702987</t>
  </si>
  <si>
    <t>F_679359_2925014</t>
  </si>
  <si>
    <t>F_814690_2685415</t>
  </si>
  <si>
    <t>M_243778_860479</t>
  </si>
  <si>
    <t>F_753830_2715304</t>
  </si>
  <si>
    <t>F_726233_2957953</t>
  </si>
  <si>
    <t>F_766340_2959651</t>
  </si>
  <si>
    <t>F_813520_2701307</t>
  </si>
  <si>
    <t>F_752201_2722835</t>
  </si>
  <si>
    <t>F_790887_2784665</t>
  </si>
  <si>
    <t>F_760569_2958030</t>
  </si>
  <si>
    <t>F_772059_2982048</t>
  </si>
  <si>
    <t>F_813885_2706410</t>
  </si>
  <si>
    <t>F_792590_2906557</t>
  </si>
  <si>
    <t>F_896712_2665129</t>
  </si>
  <si>
    <t>F_679034_2923517</t>
  </si>
  <si>
    <t>F_795111_2979105</t>
  </si>
  <si>
    <t>F_808581_3018683</t>
  </si>
  <si>
    <t>F_770108_3109213</t>
  </si>
  <si>
    <t>F_775493_2973579</t>
  </si>
  <si>
    <t>F_749828_3089525</t>
  </si>
  <si>
    <t>M_217386_926042</t>
  </si>
  <si>
    <t>F_726089_2958487</t>
  </si>
  <si>
    <t>F_773536_2979355</t>
  </si>
  <si>
    <t>F_742539_2979848</t>
  </si>
  <si>
    <t>F_795833_2980459</t>
  </si>
  <si>
    <t>F_749588_2712490</t>
  </si>
  <si>
    <t>M_244871_913199</t>
  </si>
  <si>
    <t>F_727625_2957379</t>
  </si>
  <si>
    <t>F_815006_2996316</t>
  </si>
  <si>
    <t>F_812057_2694759</t>
  </si>
  <si>
    <t>M_243989_913053</t>
  </si>
  <si>
    <t>F_751802_2723677</t>
  </si>
  <si>
    <t>F_751161_2717609</t>
  </si>
  <si>
    <t>F_747167_2712819</t>
  </si>
  <si>
    <t>F_765044_2871634</t>
  </si>
  <si>
    <t>F_768524_2960105</t>
  </si>
  <si>
    <t>F_753421_2717033</t>
  </si>
  <si>
    <t>F_722412_2961657</t>
  </si>
  <si>
    <t>F_760780_2958041</t>
  </si>
  <si>
    <t>F_764963_2960351</t>
  </si>
  <si>
    <t>M_255998_953888</t>
  </si>
  <si>
    <t>F_770138_3109326</t>
  </si>
  <si>
    <t>F_751661_2976235</t>
  </si>
  <si>
    <t>M_246359_913365</t>
  </si>
  <si>
    <t>M_247110_913019</t>
  </si>
  <si>
    <t>F_812845_2702413</t>
  </si>
  <si>
    <t>F_784481_2982905</t>
  </si>
  <si>
    <t>F_1031021_2706660</t>
  </si>
  <si>
    <t>F_815520_2685014</t>
  </si>
  <si>
    <t>F_823354_3023925</t>
  </si>
  <si>
    <t>F_813426_2702635</t>
  </si>
  <si>
    <t>F_676561_2923978</t>
  </si>
  <si>
    <t>F_761363_2960432</t>
  </si>
  <si>
    <t>M_249649_820765</t>
  </si>
  <si>
    <t>M_245001_913217</t>
  </si>
  <si>
    <t>F_756658_2710530</t>
  </si>
  <si>
    <t>F_882201_2810421</t>
  </si>
  <si>
    <t>F_755477_2715664</t>
  </si>
  <si>
    <t>F_770486_3108853</t>
  </si>
  <si>
    <t>F_677860_2923061</t>
  </si>
  <si>
    <t>F_756151_2713071</t>
  </si>
  <si>
    <t>F_811306_2691425</t>
  </si>
  <si>
    <t>F_795121_2968866</t>
  </si>
  <si>
    <t>F_756082_2962256</t>
  </si>
  <si>
    <t>F_786294_2862434</t>
  </si>
  <si>
    <t>F_779004_2973915</t>
  </si>
  <si>
    <t>F_748330_2713450</t>
  </si>
  <si>
    <t>F_743702_2709303</t>
  </si>
  <si>
    <t>F_738312_3088950</t>
  </si>
  <si>
    <t>F_780652_2973159</t>
  </si>
  <si>
    <t>F_750988_2723090</t>
  </si>
  <si>
    <t>F_767170_3109638</t>
  </si>
  <si>
    <t>F_682017_2934480</t>
  </si>
  <si>
    <t>F_794773_2970193</t>
  </si>
  <si>
    <t>F_765391_2960069</t>
  </si>
  <si>
    <t>F_762359_2956783</t>
  </si>
  <si>
    <t>M_250768_919491</t>
  </si>
  <si>
    <t>F_751412_2710970</t>
  </si>
  <si>
    <t>F_763818_2960674</t>
  </si>
  <si>
    <t>F_769584_2960208</t>
  </si>
  <si>
    <t>F_780844_2963058</t>
  </si>
  <si>
    <t>F_773573_2969133</t>
  </si>
  <si>
    <t>F_726296_2959408</t>
  </si>
  <si>
    <t>F_747233_2978806</t>
  </si>
  <si>
    <t>F_724307_2961455</t>
  </si>
  <si>
    <t>F_757982_2710279</t>
  </si>
  <si>
    <t>F_812718_2690279</t>
  </si>
  <si>
    <t>F_761345_2962702</t>
  </si>
  <si>
    <t>F_748159_2715873</t>
  </si>
  <si>
    <t>F_736944_2967913</t>
  </si>
  <si>
    <t>F_763251_2997964</t>
  </si>
  <si>
    <t>F_880244_2813470</t>
  </si>
  <si>
    <t>M_244223_912918</t>
  </si>
  <si>
    <t>F_747918_2716072</t>
  </si>
  <si>
    <t>F_675284_2932806</t>
  </si>
  <si>
    <t>F_811898_2695301</t>
  </si>
  <si>
    <t>F_760184_2964954</t>
  </si>
  <si>
    <t>F_813480_2687233</t>
  </si>
  <si>
    <t>F_749630_2714321</t>
  </si>
  <si>
    <t>F_813489_2702640</t>
  </si>
  <si>
    <t>F_681255_2928049</t>
  </si>
  <si>
    <t>F_745075_2709535</t>
  </si>
  <si>
    <t>F_812545_2702873</t>
  </si>
  <si>
    <t>M_230094_939243</t>
  </si>
  <si>
    <t>F_790980_2977338</t>
  </si>
  <si>
    <t>F_763949_2997951</t>
  </si>
  <si>
    <t>F_813238_2686057</t>
  </si>
  <si>
    <t>F_811892_2703573</t>
  </si>
  <si>
    <t>F_765036_3106656</t>
  </si>
  <si>
    <t>M_274191_834165</t>
  </si>
  <si>
    <t>M_244873_913312</t>
  </si>
  <si>
    <t>F_727473_2958497</t>
  </si>
  <si>
    <t>F_679103_2926558</t>
  </si>
  <si>
    <t>F_763214_3119284</t>
  </si>
  <si>
    <t>F_749333_2713530</t>
  </si>
  <si>
    <t>F_770859_2983481</t>
  </si>
  <si>
    <t>F_745087_2709584</t>
  </si>
  <si>
    <t>F_811783_2694526</t>
  </si>
  <si>
    <t>F_758282_2967859</t>
  </si>
  <si>
    <t>F_776540_2987160</t>
  </si>
  <si>
    <t>M_246230_913422</t>
  </si>
  <si>
    <t>F_815335_2685469</t>
  </si>
  <si>
    <t>M_244567_912759</t>
  </si>
  <si>
    <t>F_762605_2957655</t>
  </si>
  <si>
    <t>F_764475_2957641</t>
  </si>
  <si>
    <t>F_674507_2924450</t>
  </si>
  <si>
    <t>F_813305_2702118</t>
  </si>
  <si>
    <t>F_814156_2686069</t>
  </si>
  <si>
    <t>F_750334_2714083</t>
  </si>
  <si>
    <t>F_737996_2965416</t>
  </si>
  <si>
    <t>F_786300_3042717</t>
  </si>
  <si>
    <t>F_788095_2846169</t>
  </si>
  <si>
    <t>F_791860_2978227</t>
  </si>
  <si>
    <t>F_764730_2999085</t>
  </si>
  <si>
    <t>F_812729_2687362</t>
  </si>
  <si>
    <t>F_747630_2715268</t>
  </si>
  <si>
    <t>F_771428_2992664</t>
  </si>
  <si>
    <t>F_723647_2961411</t>
  </si>
  <si>
    <t>F_833418_3074425</t>
  </si>
  <si>
    <t>F_652604_3010308</t>
  </si>
  <si>
    <t>M_227418_902248</t>
  </si>
  <si>
    <t>F_800217_2903739</t>
  </si>
  <si>
    <t>F_677917_2927460</t>
  </si>
  <si>
    <t>M_245103_914202</t>
  </si>
  <si>
    <t>F_768089_2960628</t>
  </si>
  <si>
    <t>F_812214_2702442</t>
  </si>
  <si>
    <t>F_810950_2691892</t>
  </si>
  <si>
    <t>M_248497_825853</t>
  </si>
  <si>
    <t>F_875305_2818370</t>
  </si>
  <si>
    <t>M_246334_913207</t>
  </si>
  <si>
    <t>F_813821_2687551</t>
  </si>
  <si>
    <t>M_247752_919166</t>
  </si>
  <si>
    <t>M_246141_913040</t>
  </si>
  <si>
    <t>F_773094_2990620</t>
  </si>
  <si>
    <t>M_263262_882474</t>
  </si>
  <si>
    <t>F_828448_2924700</t>
  </si>
  <si>
    <t>M_225525_902103</t>
  </si>
  <si>
    <t>F_694160_2933680</t>
  </si>
  <si>
    <t>F_787958_2974570</t>
  </si>
  <si>
    <t>F_748239_2715067</t>
  </si>
  <si>
    <t>F_747123_2714734</t>
  </si>
  <si>
    <t>M_250009_917618</t>
  </si>
  <si>
    <t>F_813739_2704601</t>
  </si>
  <si>
    <t>F_679957_2927717</t>
  </si>
  <si>
    <t>F_813858_2688010</t>
  </si>
  <si>
    <t>F_709175_2893363</t>
  </si>
  <si>
    <t>F_812411_2693898</t>
  </si>
  <si>
    <t>M_249825_918624</t>
  </si>
  <si>
    <t>F_750960_2719966</t>
  </si>
  <si>
    <t>F_771457_3008913</t>
  </si>
  <si>
    <t>F_822335_3023148</t>
  </si>
  <si>
    <t>F_759278_2950587</t>
  </si>
  <si>
    <t>F_794923_2969838</t>
  </si>
  <si>
    <t>F_749319_2713148</t>
  </si>
  <si>
    <t>F_761109_2958239</t>
  </si>
  <si>
    <t>F_755481_2948113</t>
  </si>
  <si>
    <t>M_262325_881299</t>
  </si>
  <si>
    <t>F_784306_2854651</t>
  </si>
  <si>
    <t>F_815515_2685054</t>
  </si>
  <si>
    <t>F_775670_2973045</t>
  </si>
  <si>
    <t>F_726014_2959409</t>
  </si>
  <si>
    <t>F_725566_2961552</t>
  </si>
  <si>
    <t>F_830810_3009418</t>
  </si>
  <si>
    <t>F_790222_2881713</t>
  </si>
  <si>
    <t>F_760823_2958046</t>
  </si>
  <si>
    <t>F_755991_2948326</t>
  </si>
  <si>
    <t>F_791309_2786161</t>
  </si>
  <si>
    <t>F_753655_2719322</t>
  </si>
  <si>
    <t>F_839271_3031971</t>
  </si>
  <si>
    <t>F_745078_2710249</t>
  </si>
  <si>
    <t>F_751018_2712034</t>
  </si>
  <si>
    <t>F_726301_2958116</t>
  </si>
  <si>
    <t>F_724001_2960668</t>
  </si>
  <si>
    <t>F_725682_2961472</t>
  </si>
  <si>
    <t>F_808932_3032030</t>
  </si>
  <si>
    <t>M_249549_919104</t>
  </si>
  <si>
    <t>F_724537_2960562</t>
  </si>
  <si>
    <t>F_811890_2687391</t>
  </si>
  <si>
    <t>F_751608_2723263</t>
  </si>
  <si>
    <t>M_192955_935070</t>
  </si>
  <si>
    <t>F_813744_2710293</t>
  </si>
  <si>
    <t>F_775065_2975403</t>
  </si>
  <si>
    <t>F_771851_2981873</t>
  </si>
  <si>
    <t>F_830942_3009715</t>
  </si>
  <si>
    <t>F_727461_2960372</t>
  </si>
  <si>
    <t>F_759253_2950538</t>
  </si>
  <si>
    <t>F_812770_3017084</t>
  </si>
  <si>
    <t>F_728920_2961516</t>
  </si>
  <si>
    <t>F_751741_2716999</t>
  </si>
  <si>
    <t>F_761037_2956238</t>
  </si>
  <si>
    <t>F_759306_2951635</t>
  </si>
  <si>
    <t>F_786335_2858976</t>
  </si>
  <si>
    <t>F_751030_2716732</t>
  </si>
  <si>
    <t>F_812937_2691469</t>
  </si>
  <si>
    <t>F_745730_2710149</t>
  </si>
  <si>
    <t>F_786161_2853368</t>
  </si>
  <si>
    <t>F_739106_2966025</t>
  </si>
  <si>
    <t>F_782149_2985066</t>
  </si>
  <si>
    <t>F_745947_2714765</t>
  </si>
  <si>
    <t>F_778037_2977734</t>
  </si>
  <si>
    <t>F_756753_2711155</t>
  </si>
  <si>
    <t>F_756299_2714760</t>
  </si>
  <si>
    <t>F_744770_2710637</t>
  </si>
  <si>
    <t>F_746613_2710047</t>
  </si>
  <si>
    <t>F_753545_3063720</t>
  </si>
  <si>
    <t>F_769066_2981221</t>
  </si>
  <si>
    <t>F_823799_3024677</t>
  </si>
  <si>
    <t>F_759338_2965169</t>
  </si>
  <si>
    <t>F_751524_2723719</t>
  </si>
  <si>
    <t>F_796673_2905874</t>
  </si>
  <si>
    <t>F_778241_2982511</t>
  </si>
  <si>
    <t>F_725859_2963260</t>
  </si>
  <si>
    <t>F_750324_2714999</t>
  </si>
  <si>
    <t>M_225740_901455</t>
  </si>
  <si>
    <t>M_246744_870290</t>
  </si>
  <si>
    <t>F_739076_3089535</t>
  </si>
  <si>
    <t>F_875359_2818095</t>
  </si>
  <si>
    <t>F_787019_2974332</t>
  </si>
  <si>
    <t>F_728528_2957709</t>
  </si>
  <si>
    <t>M_243819_859518</t>
  </si>
  <si>
    <t>F_728508_2957157</t>
  </si>
  <si>
    <t>F_759072_2949217</t>
  </si>
  <si>
    <t>M_250625_865816</t>
  </si>
  <si>
    <t>F_750185_2712380</t>
  </si>
  <si>
    <t>M_254958_890417</t>
  </si>
  <si>
    <t>F_793625_2970156</t>
  </si>
  <si>
    <t>F_786499_2858298</t>
  </si>
  <si>
    <t>F_797169_2906223</t>
  </si>
  <si>
    <t>F_813089_2701568</t>
  </si>
  <si>
    <t>F_765165_3105823</t>
  </si>
  <si>
    <t>F_759740_2964738</t>
  </si>
  <si>
    <t>F_751024_2707100</t>
  </si>
  <si>
    <t>F_816315_2685395</t>
  </si>
  <si>
    <t>F_753142_2708824</t>
  </si>
  <si>
    <t>F_726153_2956902</t>
  </si>
  <si>
    <t>F_820788_3022860</t>
  </si>
  <si>
    <t>F_811761_2903331</t>
  </si>
  <si>
    <t>F_732018_2962551</t>
  </si>
  <si>
    <t>M_255827_955366</t>
  </si>
  <si>
    <t>F_800060_2904242</t>
  </si>
  <si>
    <t>F_790473_2906521</t>
  </si>
  <si>
    <t>M_249883_918111</t>
  </si>
  <si>
    <t>F_812935_2701336</t>
  </si>
  <si>
    <t>F_728013_2960077</t>
  </si>
  <si>
    <t>F_750052_2712642</t>
  </si>
  <si>
    <t>F_747187_2709839</t>
  </si>
  <si>
    <t>F_726113_2956979</t>
  </si>
  <si>
    <t>F_754996_2712637</t>
  </si>
  <si>
    <t>F_783073_2854790</t>
  </si>
  <si>
    <t>F_725262_2961397</t>
  </si>
  <si>
    <t>F_729885_2959301</t>
  </si>
  <si>
    <t>F_747249_2711474</t>
  </si>
  <si>
    <t>F_677884_2926838</t>
  </si>
  <si>
    <t>F_742367_2706116</t>
  </si>
  <si>
    <t>F_761634_2957530</t>
  </si>
  <si>
    <t>F_755456_2712370</t>
  </si>
  <si>
    <t>F_780784_2974105</t>
  </si>
  <si>
    <t>F_745986_2713829</t>
  </si>
  <si>
    <t>M_250073_917548</t>
  </si>
  <si>
    <t>F_822590_3023839</t>
  </si>
  <si>
    <t>F_649164_2907944</t>
  </si>
  <si>
    <t>F_812114_2996005</t>
  </si>
  <si>
    <t>F_810383_2904824</t>
  </si>
  <si>
    <t>F_745407_2978756</t>
  </si>
  <si>
    <t>F_791145_2974042</t>
  </si>
  <si>
    <t>F_788117_2988851</t>
  </si>
  <si>
    <t>F_761710_2955983</t>
  </si>
  <si>
    <t>F_774556_2972799</t>
  </si>
  <si>
    <t>F_786232_2863016</t>
  </si>
  <si>
    <t>F_819351_3034247</t>
  </si>
  <si>
    <t>F_766623_2959667</t>
  </si>
  <si>
    <t>F_751146_2722850</t>
  </si>
  <si>
    <t>F_813390_2685680</t>
  </si>
  <si>
    <t>M_255982_953991</t>
  </si>
  <si>
    <t>F_747517_2711315</t>
  </si>
  <si>
    <t>F_822477_3026129</t>
  </si>
  <si>
    <t>M_250077_917650</t>
  </si>
  <si>
    <t>M_245006_913939</t>
  </si>
  <si>
    <t>F_755978_2713229</t>
  </si>
  <si>
    <t>M_246825_913204</t>
  </si>
  <si>
    <t>M_255569_890522</t>
  </si>
  <si>
    <t>F_812858_2704480</t>
  </si>
  <si>
    <t>F_751976_2711182</t>
  </si>
  <si>
    <t>F_803899_2836824</t>
  </si>
  <si>
    <t>M_250012_917595</t>
  </si>
  <si>
    <t>F_777552_2972743</t>
  </si>
  <si>
    <t>F_817671_2681139</t>
  </si>
  <si>
    <t>F_787340_2863071</t>
  </si>
  <si>
    <t>F_785990_2847745</t>
  </si>
  <si>
    <t>M_228504_901778</t>
  </si>
  <si>
    <t>F_782519_2853816</t>
  </si>
  <si>
    <t>F_746025_2715293</t>
  </si>
  <si>
    <t>M_248811_876102</t>
  </si>
  <si>
    <t>F_751449_3067156</t>
  </si>
  <si>
    <t>F_770037_3006271</t>
  </si>
  <si>
    <t>F_789477_2978254</t>
  </si>
  <si>
    <t>F_771971_2990504</t>
  </si>
  <si>
    <t>F_746704_2711474</t>
  </si>
  <si>
    <t>F_811922_2693966</t>
  </si>
  <si>
    <t>F_749202_3088695</t>
  </si>
  <si>
    <t>M_308181_867151</t>
  </si>
  <si>
    <t>F_760591_2961300</t>
  </si>
  <si>
    <t>F_881071_2811196</t>
  </si>
  <si>
    <t>F_753724_2716578</t>
  </si>
  <si>
    <t>F_883786_2810096</t>
  </si>
  <si>
    <t>F_745288_2709859</t>
  </si>
  <si>
    <t>F_822910_3024100</t>
  </si>
  <si>
    <t>M_244596_912367</t>
  </si>
  <si>
    <t>F_744236_2709447</t>
  </si>
  <si>
    <t>F_741960_2966493</t>
  </si>
  <si>
    <t>M_227983_902019</t>
  </si>
  <si>
    <t>F_814279_2706538</t>
  </si>
  <si>
    <t>F_728639_2959804</t>
  </si>
  <si>
    <t>F_751092_2719718</t>
  </si>
  <si>
    <t>M_247292_870316</t>
  </si>
  <si>
    <t>F_758768_2965217</t>
  </si>
  <si>
    <t>F_750284_2712588</t>
  </si>
  <si>
    <t>F_760351_2959729</t>
  </si>
  <si>
    <t>M_251670_866124</t>
  </si>
  <si>
    <t>F_804527_3028045</t>
  </si>
  <si>
    <t>F_765473_3105782</t>
  </si>
  <si>
    <t>F_747961_2962883</t>
  </si>
  <si>
    <t>F_791288_2973781</t>
  </si>
  <si>
    <t>F_675992_2924423</t>
  </si>
  <si>
    <t>F_728488_2959594</t>
  </si>
  <si>
    <t>F_760909_2958056</t>
  </si>
  <si>
    <t>F_812924_2701447</t>
  </si>
  <si>
    <t>F_752449_2711032</t>
  </si>
  <si>
    <t>F_752011_2716517</t>
  </si>
  <si>
    <t>F_739460_2965978</t>
  </si>
  <si>
    <t>F_678401_2927884</t>
  </si>
  <si>
    <t>F_750739_2713760</t>
  </si>
  <si>
    <t>M_250004_919384</t>
  </si>
  <si>
    <t>F_814623_2685892</t>
  </si>
  <si>
    <t>F_748898_2712801</t>
  </si>
  <si>
    <t>F_768345_2980636</t>
  </si>
  <si>
    <t>F_744974_2710761</t>
  </si>
  <si>
    <t>F_727123_2956558</t>
  </si>
  <si>
    <t>F_783964_2855571</t>
  </si>
  <si>
    <t>F_749608_2718305</t>
  </si>
  <si>
    <t>F_715845_2937081</t>
  </si>
  <si>
    <t>F_804587_3030085</t>
  </si>
  <si>
    <t>M_185675_933752</t>
  </si>
  <si>
    <t>F_810207_2697369</t>
  </si>
  <si>
    <t>F_788442_2977702</t>
  </si>
  <si>
    <t>F_678862_2930042</t>
  </si>
  <si>
    <t>M_244853_913535</t>
  </si>
  <si>
    <t>F_812943_2691430</t>
  </si>
  <si>
    <t>F_788226_2847433</t>
  </si>
  <si>
    <t>F_724439_2960999</t>
  </si>
  <si>
    <t>F_772621_2989699</t>
  </si>
  <si>
    <t>F_765572_2959593</t>
  </si>
  <si>
    <t>F_812134_2701839</t>
  </si>
  <si>
    <t>F_769307_2961179</t>
  </si>
  <si>
    <t>F_752390_2712237</t>
  </si>
  <si>
    <t>F_784351_2857264</t>
  </si>
  <si>
    <t>F_726370_2958863</t>
  </si>
  <si>
    <t>F_750654_2717469</t>
  </si>
  <si>
    <t>F_729522_2959311</t>
  </si>
  <si>
    <t>F_769000_2959559</t>
  </si>
  <si>
    <t>F_748273_2714263</t>
  </si>
  <si>
    <t>F_767690_3103863</t>
  </si>
  <si>
    <t>F_748324_2716139</t>
  </si>
  <si>
    <t>F_812678_2704437</t>
  </si>
  <si>
    <t>F_787141_2848204</t>
  </si>
  <si>
    <t>F_756622_2711088</t>
  </si>
  <si>
    <t>F_830468_3009973</t>
  </si>
  <si>
    <t>F_770147_3109839</t>
  </si>
  <si>
    <t>F_753500_2716299</t>
  </si>
  <si>
    <t>M_246426_870179</t>
  </si>
  <si>
    <t>F_747606_2709242</t>
  </si>
  <si>
    <t>F_726800_2962816</t>
  </si>
  <si>
    <t>F_751961_2712366</t>
  </si>
  <si>
    <t>F_812186_2694581</t>
  </si>
  <si>
    <t>F_805581_2913893</t>
  </si>
  <si>
    <t>F_756569_2710851</t>
  </si>
  <si>
    <t>M_246123_914146</t>
  </si>
  <si>
    <t>F_750475_2714299</t>
  </si>
  <si>
    <t>F_749170_2977331</t>
  </si>
  <si>
    <t>F_812433_2694640</t>
  </si>
  <si>
    <t>F_769132_3111519</t>
  </si>
  <si>
    <t>F_814489_2995925</t>
  </si>
  <si>
    <t>F_761079_2955472</t>
  </si>
  <si>
    <t>F_817624_2684154</t>
  </si>
  <si>
    <t>F_679929_2928519</t>
  </si>
  <si>
    <t>F_772849_3009963</t>
  </si>
  <si>
    <t>F_696010_2928368</t>
  </si>
  <si>
    <t>F_697792_2929394</t>
  </si>
  <si>
    <t>F_749595_2714029</t>
  </si>
  <si>
    <t>F_775315_2976695</t>
  </si>
  <si>
    <t>F_813633_2704909</t>
  </si>
  <si>
    <t>F_811942_2698143</t>
  </si>
  <si>
    <t>F_727367_2990936</t>
  </si>
  <si>
    <t>F_813887_2710488</t>
  </si>
  <si>
    <t>F_726454_2958076</t>
  </si>
  <si>
    <t>F_747291_2714861</t>
  </si>
  <si>
    <t>F_754649_2948673</t>
  </si>
  <si>
    <t>F_818065_2684190</t>
  </si>
  <si>
    <t>F_765723_2960122</t>
  </si>
  <si>
    <t>F_785656_2857101</t>
  </si>
  <si>
    <t>M_249806_918700</t>
  </si>
  <si>
    <t>M_247059_870193</t>
  </si>
  <si>
    <t>F_765584_3108905</t>
  </si>
  <si>
    <t>F_760243_2964948</t>
  </si>
  <si>
    <t>F_750670_2719031</t>
  </si>
  <si>
    <t>M_249744_918760</t>
  </si>
  <si>
    <t>M_244889_913148</t>
  </si>
  <si>
    <t>M_203413_908495</t>
  </si>
  <si>
    <t>M_243201_860551</t>
  </si>
  <si>
    <t>F_799918_2903611</t>
  </si>
  <si>
    <t>F_615087_3022826</t>
  </si>
  <si>
    <t>F_798570_2983684</t>
  </si>
  <si>
    <t>F_750362_2714604</t>
  </si>
  <si>
    <t>F_774672_2981391</t>
  </si>
  <si>
    <t>F_711619_2932392</t>
  </si>
  <si>
    <t>F_813369_2701638</t>
  </si>
  <si>
    <t>F_755592_2714320</t>
  </si>
  <si>
    <t>F_775272_2995236</t>
  </si>
  <si>
    <t>F_805114_2889467</t>
  </si>
  <si>
    <t>F_777688_2972692</t>
  </si>
  <si>
    <t>F_794006_2978075</t>
  </si>
  <si>
    <t>F_812454_2701532</t>
  </si>
  <si>
    <t>F_789063_2976684</t>
  </si>
  <si>
    <t>F_811335_2692230</t>
  </si>
  <si>
    <t>F_791091_2977119</t>
  </si>
  <si>
    <t>F_712095_2932212</t>
  </si>
  <si>
    <t>F_791505_2974175</t>
  </si>
  <si>
    <t>M_245992_913784</t>
  </si>
  <si>
    <t>F_791972_2973041</t>
  </si>
  <si>
    <t>F_772114_3108357</t>
  </si>
  <si>
    <t>F_753651_3062738</t>
  </si>
  <si>
    <t>M_246413_912820</t>
  </si>
  <si>
    <t>F_829809_3008170</t>
  </si>
  <si>
    <t>F_801738_2904493</t>
  </si>
  <si>
    <t>M_248198_875174</t>
  </si>
  <si>
    <t>F_745954_2712665</t>
  </si>
  <si>
    <t>F_765077_2871348</t>
  </si>
  <si>
    <t>F_811980_2702378</t>
  </si>
  <si>
    <t>M_249921_918225</t>
  </si>
  <si>
    <t>M_246246_912359</t>
  </si>
  <si>
    <t>F_815934_2684238</t>
  </si>
  <si>
    <t>F_786707_2859372</t>
  </si>
  <si>
    <t>F_659467_3021757</t>
  </si>
  <si>
    <t>F_774732_2977209</t>
  </si>
  <si>
    <t>F_753647_2723801</t>
  </si>
  <si>
    <t>M_203760_908675</t>
  </si>
  <si>
    <t>F_722642_2962096</t>
  </si>
  <si>
    <t>F_752687_2723211</t>
  </si>
  <si>
    <t>F_794509_2971767</t>
  </si>
  <si>
    <t>M_208655_870552</t>
  </si>
  <si>
    <t>F_774936_2972522</t>
  </si>
  <si>
    <t>F_801314_2904551</t>
  </si>
  <si>
    <t>F_784787_2856216</t>
  </si>
  <si>
    <t>F_788362_2862425</t>
  </si>
  <si>
    <t>F_720792_2956484</t>
  </si>
  <si>
    <t>F_756425_2711579</t>
  </si>
  <si>
    <t>M_249356_919218</t>
  </si>
  <si>
    <t>F_752060_2711401</t>
  </si>
  <si>
    <t>M_203858_908777</t>
  </si>
  <si>
    <t>F_761541_2955752</t>
  </si>
  <si>
    <t>F_785621_2862194</t>
  </si>
  <si>
    <t>M_248047_919048</t>
  </si>
  <si>
    <t>F_748433_2712435</t>
  </si>
  <si>
    <t>F_740333_3087992</t>
  </si>
  <si>
    <t>F_776814_2975276</t>
  </si>
  <si>
    <t>F_771114_2982896</t>
  </si>
  <si>
    <t>F_817665_3026575</t>
  </si>
  <si>
    <t>F_828977_3007648</t>
  </si>
  <si>
    <t>M_246564_913692</t>
  </si>
  <si>
    <t>F_747043_2709330</t>
  </si>
  <si>
    <t>F_697394_2927454</t>
  </si>
  <si>
    <t>F_681473_2930773</t>
  </si>
  <si>
    <t>F_746507_2714767</t>
  </si>
  <si>
    <t>F_816288_2685597</t>
  </si>
  <si>
    <t>F_753522_3062843</t>
  </si>
  <si>
    <t>F_771856_3010613</t>
  </si>
  <si>
    <t>F_680009_2924128</t>
  </si>
  <si>
    <t>F_750350_2712504</t>
  </si>
  <si>
    <t>F_813311_2691329</t>
  </si>
  <si>
    <t>F_828493_2925781</t>
  </si>
  <si>
    <t>F_725634_2961614</t>
  </si>
  <si>
    <t>F_803667_2907422</t>
  </si>
  <si>
    <t>F_652947_2900033</t>
  </si>
  <si>
    <t>F_759006_2947692</t>
  </si>
  <si>
    <t>F_752399_2712286</t>
  </si>
  <si>
    <t>M_243572_912560</t>
  </si>
  <si>
    <t>F_811735_2698406</t>
  </si>
  <si>
    <t>F_771167_3009951</t>
  </si>
  <si>
    <t>F_674719_2933567</t>
  </si>
  <si>
    <t>F_761694_2962355</t>
  </si>
  <si>
    <t>M_247998_919266</t>
  </si>
  <si>
    <t>F_748865_2714573</t>
  </si>
  <si>
    <t>F_811864_2903060</t>
  </si>
  <si>
    <t>F_748313_2713983</t>
  </si>
  <si>
    <t>M_245010_913333</t>
  </si>
  <si>
    <t>F_811834_2701155</t>
  </si>
  <si>
    <t>M_249227_917456</t>
  </si>
  <si>
    <t>F_784311_2978456</t>
  </si>
  <si>
    <t>F_823417_3024310</t>
  </si>
  <si>
    <t>M_257603_887623</t>
  </si>
  <si>
    <t>M_223683_913959</t>
  </si>
  <si>
    <t>F_724534_2963203</t>
  </si>
  <si>
    <t>F_738415_3089588</t>
  </si>
  <si>
    <t>F_748681_2711471</t>
  </si>
  <si>
    <t>F_772007_2989529</t>
  </si>
  <si>
    <t>M_247125_913023</t>
  </si>
  <si>
    <t>F_875124_2818424</t>
  </si>
  <si>
    <t>F_751046_2718945</t>
  </si>
  <si>
    <t>F_768862_3108571</t>
  </si>
  <si>
    <t>F_756268_2715510</t>
  </si>
  <si>
    <t>F_768455_3109165</t>
  </si>
  <si>
    <t>F_773577_2977586</t>
  </si>
  <si>
    <t>F_768675_2977944</t>
  </si>
  <si>
    <t>F_653037_2899809</t>
  </si>
  <si>
    <t>F_778811_2977538</t>
  </si>
  <si>
    <t>F_680181_2924903</t>
  </si>
  <si>
    <t>F_748493_2978028</t>
  </si>
  <si>
    <t>F_826017_2928237</t>
  </si>
  <si>
    <t>F_751608_2706130</t>
  </si>
  <si>
    <t>F_697422_2927598</t>
  </si>
  <si>
    <t>F_760526_2959512</t>
  </si>
  <si>
    <t>M_245372_913700</t>
  </si>
  <si>
    <t>F_762145_2952097</t>
  </si>
  <si>
    <t>F_746255_2715396</t>
  </si>
  <si>
    <t>F_757189_2711984</t>
  </si>
  <si>
    <t>F_749706_2714165</t>
  </si>
  <si>
    <t>M_244232_912071</t>
  </si>
  <si>
    <t>F_755825_2712961</t>
  </si>
  <si>
    <t>M_244888_913471</t>
  </si>
  <si>
    <t>F_822992_3024571</t>
  </si>
  <si>
    <t>M_250207_920342</t>
  </si>
  <si>
    <t>M_249536_820622</t>
  </si>
  <si>
    <t>F_751373_2724140</t>
  </si>
  <si>
    <t>F_676873_2929202</t>
  </si>
  <si>
    <t>F_813746_2708926</t>
  </si>
  <si>
    <t>F_822961_3025762</t>
  </si>
  <si>
    <t>F_811681_2695997</t>
  </si>
  <si>
    <t>F_805068_3025838</t>
  </si>
  <si>
    <t>F_780370_2973296</t>
  </si>
  <si>
    <t>F_740569_3091490</t>
  </si>
  <si>
    <t>F_813122_2703091</t>
  </si>
  <si>
    <t>F_762119_2961517</t>
  </si>
  <si>
    <t>F_720640_2956285</t>
  </si>
  <si>
    <t>F_822643_3026703</t>
  </si>
  <si>
    <t>F_763676_2999512</t>
  </si>
  <si>
    <t>M_244511_912778</t>
  </si>
  <si>
    <t>F_745487_2711445</t>
  </si>
  <si>
    <t>F_826417_3026024</t>
  </si>
  <si>
    <t>F_722291_2961644</t>
  </si>
  <si>
    <t>F_829470_3007877</t>
  </si>
  <si>
    <t>F_708237_2893021</t>
  </si>
  <si>
    <t>F_729886_2959811</t>
  </si>
  <si>
    <t>F_748879_2711297</t>
  </si>
  <si>
    <t>F_817102_2684059</t>
  </si>
  <si>
    <t>F_757836_2712144</t>
  </si>
  <si>
    <t>F_709971_2893827</t>
  </si>
  <si>
    <t>F_778925_2974123</t>
  </si>
  <si>
    <t>F_753384_3065251</t>
  </si>
  <si>
    <t>F_726343_2957767</t>
  </si>
  <si>
    <t>F_768363_2959529</t>
  </si>
  <si>
    <t>F_730263_2960686</t>
  </si>
  <si>
    <t>F_760982_2957026</t>
  </si>
  <si>
    <t>F_793766_2978078</t>
  </si>
  <si>
    <t>F_812214_2701954</t>
  </si>
  <si>
    <t>F_759138_2965615</t>
  </si>
  <si>
    <t>M_244154_912357</t>
  </si>
  <si>
    <t>F_748989_2714510</t>
  </si>
  <si>
    <t>F_726553_2959730</t>
  </si>
  <si>
    <t>F_748127_2710962</t>
  </si>
  <si>
    <t>F_816693_2684060</t>
  </si>
  <si>
    <t>F_739668_3090724</t>
  </si>
  <si>
    <t>F_749624_2977349</t>
  </si>
  <si>
    <t>F_756523_2949039</t>
  </si>
  <si>
    <t>F_761123_2956347</t>
  </si>
  <si>
    <t>F_765140_2961664</t>
  </si>
  <si>
    <t>M_248925_825510</t>
  </si>
  <si>
    <t>F_678705_2923782</t>
  </si>
  <si>
    <t>F_764435_2957900</t>
  </si>
  <si>
    <t>F_771670_2994167</t>
  </si>
  <si>
    <t>F_813637_2703015</t>
  </si>
  <si>
    <t>M_208276_870200</t>
  </si>
  <si>
    <t>F_806669_2727957</t>
  </si>
  <si>
    <t>F_814516_2686038</t>
  </si>
  <si>
    <t>F_759748_2947863</t>
  </si>
  <si>
    <t>F_749933_2719109</t>
  </si>
  <si>
    <t>F_773764_2991205</t>
  </si>
  <si>
    <t>M_246241_913402</t>
  </si>
  <si>
    <t>F_759390_3009148</t>
  </si>
  <si>
    <t>F_834256_2825009</t>
  </si>
  <si>
    <t>F_1076362_2712878</t>
  </si>
  <si>
    <t>F_765113_3109337</t>
  </si>
  <si>
    <t>F_748806_2715024</t>
  </si>
  <si>
    <t>F_614708_3023799</t>
  </si>
  <si>
    <t>F_755592_2714688</t>
  </si>
  <si>
    <t>F_749544_2717768</t>
  </si>
  <si>
    <t>M_247100_913001</t>
  </si>
  <si>
    <t>F_811115_2686202</t>
  </si>
  <si>
    <t>F_765886_3106407</t>
  </si>
  <si>
    <t>M_244517_912612</t>
  </si>
  <si>
    <t>F_785213_2852437</t>
  </si>
  <si>
    <t>F_813336_2705977</t>
  </si>
  <si>
    <t>F_760832_2958385</t>
  </si>
  <si>
    <t>M_249564_918624</t>
  </si>
  <si>
    <t>F_751376_3070205</t>
  </si>
  <si>
    <t>F_750947_2718469</t>
  </si>
  <si>
    <t>F_772499_3005795</t>
  </si>
  <si>
    <t>F_747008_2710415</t>
  </si>
  <si>
    <t>F_723842_2960645</t>
  </si>
  <si>
    <t>F_811686_2701880</t>
  </si>
  <si>
    <t>F_774075_2969318</t>
  </si>
  <si>
    <t>F_746443_2714639</t>
  </si>
  <si>
    <t>F_808524_3018564</t>
  </si>
  <si>
    <t>F_802771_2833654</t>
  </si>
  <si>
    <t>F_757447_2952498</t>
  </si>
  <si>
    <t>F_765492_3105362</t>
  </si>
  <si>
    <t>F_786397_2848031</t>
  </si>
  <si>
    <t>M_225941_902068</t>
  </si>
  <si>
    <t>F_727741_2963759</t>
  </si>
  <si>
    <t>F_739489_2965540</t>
  </si>
  <si>
    <t>F_756968_2711025</t>
  </si>
  <si>
    <t>F_753165_2724268</t>
  </si>
  <si>
    <t>F_744558_2714173</t>
  </si>
  <si>
    <t>F_753263_2717338</t>
  </si>
  <si>
    <t>F_726254_2965102</t>
  </si>
  <si>
    <t>F_753735_2716625</t>
  </si>
  <si>
    <t>F_766626_2961311</t>
  </si>
  <si>
    <t>F_768505_3105022</t>
  </si>
  <si>
    <t>F_812858_2701808</t>
  </si>
  <si>
    <t>F_745222_2709185</t>
  </si>
  <si>
    <t>F_750527_2712969</t>
  </si>
  <si>
    <t>F_742712_2707089</t>
  </si>
  <si>
    <t>F_770373_3111427</t>
  </si>
  <si>
    <t>F_785910_2849742</t>
  </si>
  <si>
    <t>F_750639_2717600</t>
  </si>
  <si>
    <t>M_248216_875878</t>
  </si>
  <si>
    <t>M_246486_912762</t>
  </si>
  <si>
    <t>F_765291_3105596</t>
  </si>
  <si>
    <t>M_246487_914583</t>
  </si>
  <si>
    <t>M_243405_859798</t>
  </si>
  <si>
    <t>F_757154_2712798</t>
  </si>
  <si>
    <t>F_814366_2687083</t>
  </si>
  <si>
    <t>F_877563_2816177</t>
  </si>
  <si>
    <t>F_812554_2691492</t>
  </si>
  <si>
    <t>F_771891_2982613</t>
  </si>
  <si>
    <t>F_728962_2957883</t>
  </si>
  <si>
    <t>F_760296_2949420</t>
  </si>
  <si>
    <t>F_728875_2959746</t>
  </si>
  <si>
    <t>F_791866_2974567</t>
  </si>
  <si>
    <t>F_747307_2712911</t>
  </si>
  <si>
    <t>F_791909_2974546</t>
  </si>
  <si>
    <t>F_794349_2971536</t>
  </si>
  <si>
    <t>F_785675_2992474</t>
  </si>
  <si>
    <t>F_746828_2710526</t>
  </si>
  <si>
    <t>F_812525_2694429</t>
  </si>
  <si>
    <t>F_749689_2713396</t>
  </si>
  <si>
    <t>F_822579_3024957</t>
  </si>
  <si>
    <t>F_794169_2971171</t>
  </si>
  <si>
    <t>F_758597_2963564</t>
  </si>
  <si>
    <t>F_762963_2961523</t>
  </si>
  <si>
    <t>F_723787_2961433</t>
  </si>
  <si>
    <t>F_814288_2685771</t>
  </si>
  <si>
    <t>F_760468_2964613</t>
  </si>
  <si>
    <t>F_788319_2992587</t>
  </si>
  <si>
    <t>F_750431_2714261</t>
  </si>
  <si>
    <t>F_666336_3040967</t>
  </si>
  <si>
    <t>F_758078_2710448</t>
  </si>
  <si>
    <t>F_806502_2909628</t>
  </si>
  <si>
    <t>F_697819_2927799</t>
  </si>
  <si>
    <t>M_205668_877162</t>
  </si>
  <si>
    <t>F_875637_2817943</t>
  </si>
  <si>
    <t>M_226389_901819</t>
  </si>
  <si>
    <t>M_226027_901998</t>
  </si>
  <si>
    <t>M_255918_954491</t>
  </si>
  <si>
    <t>F_791627_2973539</t>
  </si>
  <si>
    <t>F_750889_2717676</t>
  </si>
  <si>
    <t>F_794922_2969379</t>
  </si>
  <si>
    <t>F_728022_2960140</t>
  </si>
  <si>
    <t>F_748391_2975119</t>
  </si>
  <si>
    <t>M_249377_821601</t>
  </si>
  <si>
    <t>F_789177_2857284</t>
  </si>
  <si>
    <t>F_810108_2904531</t>
  </si>
  <si>
    <t>F_828592_2924714</t>
  </si>
  <si>
    <t>M_244166_912955</t>
  </si>
  <si>
    <t>M_249780_918709</t>
  </si>
  <si>
    <t>F_758343_2964845</t>
  </si>
  <si>
    <t>F_883829_2810123</t>
  </si>
  <si>
    <t>F_791096_2974161</t>
  </si>
  <si>
    <t>M_228298_902009</t>
  </si>
  <si>
    <t>F_770695_3110028</t>
  </si>
  <si>
    <t>F_746934_2711600</t>
  </si>
  <si>
    <t>F_748081_3053425</t>
  </si>
  <si>
    <t>F_678063_2923361</t>
  </si>
  <si>
    <t>F_808616_3018240</t>
  </si>
  <si>
    <t>F_800307_2904285</t>
  </si>
  <si>
    <t>F_760134_2964094</t>
  </si>
  <si>
    <t>F_784647_2854847</t>
  </si>
  <si>
    <t>F_754945_2948474</t>
  </si>
  <si>
    <t>F_814786_2996219</t>
  </si>
  <si>
    <t>F_755599_2712175</t>
  </si>
  <si>
    <t>F_782008_2856932</t>
  </si>
  <si>
    <t>F_812375_2708548</t>
  </si>
  <si>
    <t>F_811000_3027371</t>
  </si>
  <si>
    <t>F_727533_2958486</t>
  </si>
  <si>
    <t>F_726654_2957652</t>
  </si>
  <si>
    <t>F_745208_2709125</t>
  </si>
  <si>
    <t>F_763559_2959222</t>
  </si>
  <si>
    <t>F_755678_2713621</t>
  </si>
  <si>
    <t>F_816747_2684318</t>
  </si>
  <si>
    <t>F_739262_3089576</t>
  </si>
  <si>
    <t>F_748045_2710973</t>
  </si>
  <si>
    <t>F_791876_2973949</t>
  </si>
  <si>
    <t>F_749242_2710874</t>
  </si>
  <si>
    <t>F_786513_2850576</t>
  </si>
  <si>
    <t>M_244561_858874</t>
  </si>
  <si>
    <t>F_763992_2998591</t>
  </si>
  <si>
    <t>F_724535_2960026</t>
  </si>
  <si>
    <t>F_751222_2720443</t>
  </si>
  <si>
    <t>F_745179_2708999</t>
  </si>
  <si>
    <t>F_874947_2818616</t>
  </si>
  <si>
    <t>F_776747_2975526</t>
  </si>
  <si>
    <t>F_729215_2961849</t>
  </si>
  <si>
    <t>F_791173_2785152</t>
  </si>
  <si>
    <t>F_696814_2930131</t>
  </si>
  <si>
    <t>F_785373_2858708</t>
  </si>
  <si>
    <t>F_753992_2717857</t>
  </si>
  <si>
    <t>F_815975_2685371</t>
  </si>
  <si>
    <t>F_809990_2686836</t>
  </si>
  <si>
    <t>F_761363_2958741</t>
  </si>
  <si>
    <t>F_771521_3009015</t>
  </si>
  <si>
    <t>F_786939_2853862</t>
  </si>
  <si>
    <t>F_773263_3008285</t>
  </si>
  <si>
    <t>F_772428_2983030</t>
  </si>
  <si>
    <t>F_1029698_2706143</t>
  </si>
  <si>
    <t>F_810674_2694986</t>
  </si>
  <si>
    <t>F_726811_2958719</t>
  </si>
  <si>
    <t>F_808721_3030942</t>
  </si>
  <si>
    <t>F_765575_2960968</t>
  </si>
  <si>
    <t>F_802331_2904424</t>
  </si>
  <si>
    <t>F_743021_3087461</t>
  </si>
  <si>
    <t>F_751236_2723122</t>
  </si>
  <si>
    <t>M_257218_930536</t>
  </si>
  <si>
    <t>F_812365_2708623</t>
  </si>
  <si>
    <t>F_833387_3073830</t>
  </si>
  <si>
    <t>F_659614_3036190</t>
  </si>
  <si>
    <t>F_776099_2976946</t>
  </si>
  <si>
    <t>M_244421_913343</t>
  </si>
  <si>
    <t>F_755896_2713696</t>
  </si>
  <si>
    <t>F_764090_2958161</t>
  </si>
  <si>
    <t>F_793957_2970732</t>
  </si>
  <si>
    <t>F_768909_3108551</t>
  </si>
  <si>
    <t>F_755424_2712679</t>
  </si>
  <si>
    <t>F_757244_2711954</t>
  </si>
  <si>
    <t>M_243998_913038</t>
  </si>
  <si>
    <t>F_773130_2972814</t>
  </si>
  <si>
    <t>F_768582_2980754</t>
  </si>
  <si>
    <t>F_766143_2959399</t>
  </si>
  <si>
    <t>F_811193_2704117</t>
  </si>
  <si>
    <t>M_207731_869422</t>
  </si>
  <si>
    <t>F_745986_2713082</t>
  </si>
  <si>
    <t>F_740895_2708154</t>
  </si>
  <si>
    <t>F_814097_2685830</t>
  </si>
  <si>
    <t>F_746914_2712602</t>
  </si>
  <si>
    <t>F_778957_2972930</t>
  </si>
  <si>
    <t>F_766083_3106306</t>
  </si>
  <si>
    <t>F_706239_2924745</t>
  </si>
  <si>
    <t>F_823776_3024178</t>
  </si>
  <si>
    <t>F_775655_2980954</t>
  </si>
  <si>
    <t>M_246623_913032</t>
  </si>
  <si>
    <t>F_790346_2995272</t>
  </si>
  <si>
    <t>F_811278_2693968</t>
  </si>
  <si>
    <t>F_760660_2958018</t>
  </si>
  <si>
    <t>F_779226_2974229</t>
  </si>
  <si>
    <t>F_877894_2816011</t>
  </si>
  <si>
    <t>F_811708_2702749</t>
  </si>
  <si>
    <t>F_758155_2712826</t>
  </si>
  <si>
    <t>F_673121_2923221</t>
  </si>
  <si>
    <t>F_763794_3108881</t>
  </si>
  <si>
    <t>M_229833_938970</t>
  </si>
  <si>
    <t>F_768794_3010624</t>
  </si>
  <si>
    <t>M_225783_901454</t>
  </si>
  <si>
    <t>F_810906_3015437</t>
  </si>
  <si>
    <t>F_811080_2686088</t>
  </si>
  <si>
    <t>F_754168_2715098</t>
  </si>
  <si>
    <t>F_726674_2959426</t>
  </si>
  <si>
    <t>F_813645_2703390</t>
  </si>
  <si>
    <t>F_811218_2719178</t>
  </si>
  <si>
    <t>F_881202_2812493</t>
  </si>
  <si>
    <t>F_881829_2808778</t>
  </si>
  <si>
    <t>F_772912_2979549</t>
  </si>
  <si>
    <t>F_753727_2716140</t>
  </si>
  <si>
    <t>F_1074938_2714670</t>
  </si>
  <si>
    <t>F_722491_2961801</t>
  </si>
  <si>
    <t>F_745420_2709934</t>
  </si>
  <si>
    <t>M_308187_866601</t>
  </si>
  <si>
    <t>F_708121_2893181</t>
  </si>
  <si>
    <t>F_810804_2705489</t>
  </si>
  <si>
    <t>F_769808_2959398</t>
  </si>
  <si>
    <t>F_792935_2899517</t>
  </si>
  <si>
    <t>F_752617_2722590</t>
  </si>
  <si>
    <t>F_810449_2698332</t>
  </si>
  <si>
    <t>F_750681_2713561</t>
  </si>
  <si>
    <t>F_771291_2982191</t>
  </si>
  <si>
    <t>F_777266_2977309</t>
  </si>
  <si>
    <t>F_750970_2719178</t>
  </si>
  <si>
    <t>F_777046_2983378</t>
  </si>
  <si>
    <t>F_774856_3008594</t>
  </si>
  <si>
    <t>F_760891_2955908</t>
  </si>
  <si>
    <t>M_308275_866977</t>
  </si>
  <si>
    <t>F_816152_2685649</t>
  </si>
  <si>
    <t>F_763056_3015736</t>
  </si>
  <si>
    <t>F_652023_2908447</t>
  </si>
  <si>
    <t>F_765066_3106761</t>
  </si>
  <si>
    <t>F_877035_2815985</t>
  </si>
  <si>
    <t>F_745492_2711067</t>
  </si>
  <si>
    <t>F_792380_2856335</t>
  </si>
  <si>
    <t>F_753695_2716012</t>
  </si>
  <si>
    <t>F_811110_2689265</t>
  </si>
  <si>
    <t>F_747810_2712227</t>
  </si>
  <si>
    <t>F_756105_2711926</t>
  </si>
  <si>
    <t>F_745390_2710182</t>
  </si>
  <si>
    <t>F_726417_2959304</t>
  </si>
  <si>
    <t>F_813009_2701971</t>
  </si>
  <si>
    <t>F_753968_2717048</t>
  </si>
  <si>
    <t>M_243986_913035</t>
  </si>
  <si>
    <t>F_751886_2721496</t>
  </si>
  <si>
    <t>F_813028_2690687</t>
  </si>
  <si>
    <t>F_761616_2960485</t>
  </si>
  <si>
    <t>F_763810_2960028</t>
  </si>
  <si>
    <t>F_779334_2973212</t>
  </si>
  <si>
    <t>M_250129_918658</t>
  </si>
  <si>
    <t>F_822770_3025104</t>
  </si>
  <si>
    <t>F_761636_2959288</t>
  </si>
  <si>
    <t>F_902735_2665531</t>
  </si>
  <si>
    <t>F_816303_2684682</t>
  </si>
  <si>
    <t>F_753058_2948099</t>
  </si>
  <si>
    <t>F_812925_2700938</t>
  </si>
  <si>
    <t>F_770300_3108599</t>
  </si>
  <si>
    <t>M_229613_938821</t>
  </si>
  <si>
    <t>M_193630_935016</t>
  </si>
  <si>
    <t>F_770004_2977607</t>
  </si>
  <si>
    <t>F_821960_3023532</t>
  </si>
  <si>
    <t>F_757846_2962280</t>
  </si>
  <si>
    <t>F_676221_2929570</t>
  </si>
  <si>
    <t>F_779014_2973584</t>
  </si>
  <si>
    <t>F_813624_2685984</t>
  </si>
  <si>
    <t>F_694773_2931314</t>
  </si>
  <si>
    <t>M_250009_821312</t>
  </si>
  <si>
    <t>F_749416_2713502</t>
  </si>
  <si>
    <t>F_727776_2963586</t>
  </si>
  <si>
    <t>F_754499_2969168</t>
  </si>
  <si>
    <t>M_248024_919314</t>
  </si>
  <si>
    <t>F_726893_2957296</t>
  </si>
  <si>
    <t>F_752088_2947754</t>
  </si>
  <si>
    <t>M_244465_912811</t>
  </si>
  <si>
    <t>F_746626_2713337</t>
  </si>
  <si>
    <t>F_874089_2817058</t>
  </si>
  <si>
    <t>F_772070_2996013</t>
  </si>
  <si>
    <t>F_816909_2683273</t>
  </si>
  <si>
    <t>M_250235_919762</t>
  </si>
  <si>
    <t>F_757188_2712288</t>
  </si>
  <si>
    <t>F_823669_3024255</t>
  </si>
  <si>
    <t>F_814547_2708389</t>
  </si>
  <si>
    <t>F_803716_3027776</t>
  </si>
  <si>
    <t>F_726084_2963498</t>
  </si>
  <si>
    <t>F_783901_2857226</t>
  </si>
  <si>
    <t>M_250635_919293</t>
  </si>
  <si>
    <t>F_753881_2964557</t>
  </si>
  <si>
    <t>F_751682_2719496</t>
  </si>
  <si>
    <t>F_679742_2924866</t>
  </si>
  <si>
    <t>F_757667_2710601</t>
  </si>
  <si>
    <t>F_756274_2715062</t>
  </si>
  <si>
    <t>F_784099_2980451</t>
  </si>
  <si>
    <t>F_753852_2717206</t>
  </si>
  <si>
    <t>F_751078_2717395</t>
  </si>
  <si>
    <t>F_746110_2711992</t>
  </si>
  <si>
    <t>F_725683_2963080</t>
  </si>
  <si>
    <t>F_907780_2672085</t>
  </si>
  <si>
    <t>M_226204_902138</t>
  </si>
  <si>
    <t>F_875463_2818167</t>
  </si>
  <si>
    <t>F_819600_3034402</t>
  </si>
  <si>
    <t>F_726894_2957978</t>
  </si>
  <si>
    <t>F_755859_2713570</t>
  </si>
  <si>
    <t>M_249946_867879</t>
  </si>
  <si>
    <t>F_812527_2702774</t>
  </si>
  <si>
    <t>F_784056_2854093</t>
  </si>
  <si>
    <t>F_766708_2961203</t>
  </si>
  <si>
    <t>M_244350_913187</t>
  </si>
  <si>
    <t>F_754291_2725729</t>
  </si>
  <si>
    <t>F_811134_3015587</t>
  </si>
  <si>
    <t>F_788224_2863034</t>
  </si>
  <si>
    <t>F_725284_2964768</t>
  </si>
  <si>
    <t>F_724947_2970927</t>
  </si>
  <si>
    <t>F_798548_2906049</t>
  </si>
  <si>
    <t>F_751263_2717692</t>
  </si>
  <si>
    <t>F_753985_2725402</t>
  </si>
  <si>
    <t>F_824739_3027707</t>
  </si>
  <si>
    <t>M_203342_908940</t>
  </si>
  <si>
    <t>F_778240_2985533</t>
  </si>
  <si>
    <t>F_814083_2686372</t>
  </si>
  <si>
    <t>F_744471_2708625</t>
  </si>
  <si>
    <t>F_757873_2712449</t>
  </si>
  <si>
    <t>F_679007_2925025</t>
  </si>
  <si>
    <t>F_816341_2684635</t>
  </si>
  <si>
    <t>F_738976_3089796</t>
  </si>
  <si>
    <t>F_792406_2973691</t>
  </si>
  <si>
    <t>F_749121_2714148</t>
  </si>
  <si>
    <t>M_253133_822204</t>
  </si>
  <si>
    <t>M_209173_870016</t>
  </si>
  <si>
    <t>F_763793_2870124</t>
  </si>
  <si>
    <t>F_762050_2957171</t>
  </si>
  <si>
    <t>M_229563_938948</t>
  </si>
  <si>
    <t>M_253252_823168</t>
  </si>
  <si>
    <t>F_789106_2898023</t>
  </si>
  <si>
    <t>F_759547_2950399</t>
  </si>
  <si>
    <t>F_768770_3110273</t>
  </si>
  <si>
    <t>F_788564_2994441</t>
  </si>
  <si>
    <t>M_248219_875835</t>
  </si>
  <si>
    <t>F_758784_2710159</t>
  </si>
  <si>
    <t>F_761254_2958241</t>
  </si>
  <si>
    <t>F_743954_2710376</t>
  </si>
  <si>
    <t>F_810437_2694933</t>
  </si>
  <si>
    <t>M_248174_876099</t>
  </si>
  <si>
    <t>F_813072_2704276</t>
  </si>
  <si>
    <t>F_748740_2712053</t>
  </si>
  <si>
    <t>F_755266_2712405</t>
  </si>
  <si>
    <t>F_790647_2904578</t>
  </si>
  <si>
    <t>F_728429_2960184</t>
  </si>
  <si>
    <t>F_813082_2701617</t>
  </si>
  <si>
    <t>F_754233_2715923</t>
  </si>
  <si>
    <t>F_724588_2964127</t>
  </si>
  <si>
    <t>F_786032_2858132</t>
  </si>
  <si>
    <t>F_757260_2713828</t>
  </si>
  <si>
    <t>M_245699_913099</t>
  </si>
  <si>
    <t>F_728373_2958561</t>
  </si>
  <si>
    <t>M_244001_912362</t>
  </si>
  <si>
    <t>M_249963_918638</t>
  </si>
  <si>
    <t>F_747438_2713027</t>
  </si>
  <si>
    <t>F_752081_2711121</t>
  </si>
  <si>
    <t>F_787420_2863242</t>
  </si>
  <si>
    <t>F_814590_2686129</t>
  </si>
  <si>
    <t>F_769329_3108947</t>
  </si>
  <si>
    <t>F_751287_2718309</t>
  </si>
  <si>
    <t>M_255976_954050</t>
  </si>
  <si>
    <t>F_728353_2957747</t>
  </si>
  <si>
    <t>F_760975_2956468</t>
  </si>
  <si>
    <t>F_776902_2975187</t>
  </si>
  <si>
    <t>F_785020_2853669</t>
  </si>
  <si>
    <t>M_249497_919294</t>
  </si>
  <si>
    <t>F_755354_2873370</t>
  </si>
  <si>
    <t>F_751360_2723405</t>
  </si>
  <si>
    <t>F_775781_3007814</t>
  </si>
  <si>
    <t>F_751166_2717503</t>
  </si>
  <si>
    <t>F_750067_2713977</t>
  </si>
  <si>
    <t>F_813676_2685550</t>
  </si>
  <si>
    <t>F_769262_2960261</t>
  </si>
  <si>
    <t>F_750316_2714538</t>
  </si>
  <si>
    <t>F_812236_2700410</t>
  </si>
  <si>
    <t>F_745821_2710516</t>
  </si>
  <si>
    <t>F_823928_3027155</t>
  </si>
  <si>
    <t>M_251742_920592</t>
  </si>
  <si>
    <t>M_264660_872054</t>
  </si>
  <si>
    <t>F_913471_2800180</t>
  </si>
  <si>
    <t>M_246348_869742</t>
  </si>
  <si>
    <t>F_793557_2988055</t>
  </si>
  <si>
    <t>F_765145_2961132</t>
  </si>
  <si>
    <t>F_812573_2996266</t>
  </si>
  <si>
    <t>F_814329_2706542</t>
  </si>
  <si>
    <t>F_764594_2959477</t>
  </si>
  <si>
    <t>F_813292_2700807</t>
  </si>
  <si>
    <t>M_246094_912228</t>
  </si>
  <si>
    <t>F_747819_2715284</t>
  </si>
  <si>
    <t>F_812905_2704116</t>
  </si>
  <si>
    <t>F_760057_2965141</t>
  </si>
  <si>
    <t>F_770262_3110718</t>
  </si>
  <si>
    <t>F_770044_2979509</t>
  </si>
  <si>
    <t>F_745032_2711193</t>
  </si>
  <si>
    <t>F_811616_3025995</t>
  </si>
  <si>
    <t>F_750761_2718152</t>
  </si>
  <si>
    <t>F_750697_2975524</t>
  </si>
  <si>
    <t>F_752082_2719303</t>
  </si>
  <si>
    <t>M_244194_912973</t>
  </si>
  <si>
    <t>F_768039_3108353</t>
  </si>
  <si>
    <t>F_824188_3025999</t>
  </si>
  <si>
    <t>F_831971_3009607</t>
  </si>
  <si>
    <t>F_876454_2816052</t>
  </si>
  <si>
    <t>M_250032_918390</t>
  </si>
  <si>
    <t>F_779048_2974041</t>
  </si>
  <si>
    <t>F_768778_2979671</t>
  </si>
  <si>
    <t>F_791366_2973611</t>
  </si>
  <si>
    <t>F_679418_2926818</t>
  </si>
  <si>
    <t>F_672517_2934661</t>
  </si>
  <si>
    <t>F_751053_2723257</t>
  </si>
  <si>
    <t>F_747295_2710159</t>
  </si>
  <si>
    <t>F_752268_2724471</t>
  </si>
  <si>
    <t>F_896940_2691642</t>
  </si>
  <si>
    <t>F_811275_2683931</t>
  </si>
  <si>
    <t>F_810691_2695468</t>
  </si>
  <si>
    <t>F_815981_2685326</t>
  </si>
  <si>
    <t>F_813730_2710916</t>
  </si>
  <si>
    <t>F_818007_2684142</t>
  </si>
  <si>
    <t>F_812315_2703621</t>
  </si>
  <si>
    <t>F_772416_2983123</t>
  </si>
  <si>
    <t>F_723967_2961048</t>
  </si>
  <si>
    <t>F_745094_2709051</t>
  </si>
  <si>
    <t>F_744413_2708630</t>
  </si>
  <si>
    <t>F_746048_2714729</t>
  </si>
  <si>
    <t>F_877140_2815734</t>
  </si>
  <si>
    <t>M_310231_868730</t>
  </si>
  <si>
    <t>F_747168_2712937</t>
  </si>
  <si>
    <t>F_764608_2961552</t>
  </si>
  <si>
    <t>F_812370_2691732</t>
  </si>
  <si>
    <t>M_243027_860752</t>
  </si>
  <si>
    <t>M_250060_918608</t>
  </si>
  <si>
    <t>F_794299_2971600</t>
  </si>
  <si>
    <t>F_750919_2709867</t>
  </si>
  <si>
    <t>F_748592_2715303</t>
  </si>
  <si>
    <t>F_766933_2873703</t>
  </si>
  <si>
    <t>F_779029_2973629</t>
  </si>
  <si>
    <t>F_728052_2959232</t>
  </si>
  <si>
    <t>M_309250_868190</t>
  </si>
  <si>
    <t>F_834182_3073767</t>
  </si>
  <si>
    <t>F_683915_2942036</t>
  </si>
  <si>
    <t>F_751980_2973203</t>
  </si>
  <si>
    <t>F_756456_2711418</t>
  </si>
  <si>
    <t>F_768873_3109193</t>
  </si>
  <si>
    <t>F_755722_2714051</t>
  </si>
  <si>
    <t>F_748304_2713845</t>
  </si>
  <si>
    <t>F_754229_2717672</t>
  </si>
  <si>
    <t>F_724747_2960782</t>
  </si>
  <si>
    <t>F_771096_2982419</t>
  </si>
  <si>
    <t>F_759035_2949573</t>
  </si>
  <si>
    <t>F_775569_3010001</t>
  </si>
  <si>
    <t>F_811319_2703591</t>
  </si>
  <si>
    <t>F_748533_2714946</t>
  </si>
  <si>
    <t>M_227917_902239</t>
  </si>
  <si>
    <t>F_751018_2713174</t>
  </si>
  <si>
    <t>F_746655_2711486</t>
  </si>
  <si>
    <t>F_752004_2710786</t>
  </si>
  <si>
    <t>F_766379_3108168</t>
  </si>
  <si>
    <t>F_746473_2711305</t>
  </si>
  <si>
    <t>F_751565_2723436</t>
  </si>
  <si>
    <t>M_251897_954574</t>
  </si>
  <si>
    <t>F_753838_2721266</t>
  </si>
  <si>
    <t>F_793294_2972656</t>
  </si>
  <si>
    <t>F_800296_2905097</t>
  </si>
  <si>
    <t>F_773876_2977129</t>
  </si>
  <si>
    <t>F_722612_2961826</t>
  </si>
  <si>
    <t>F_812723_2704462</t>
  </si>
  <si>
    <t>F_812881_2689829</t>
  </si>
  <si>
    <t>F_747951_2715852</t>
  </si>
  <si>
    <t>F_788942_2989505</t>
  </si>
  <si>
    <t>F_812626_2696480</t>
  </si>
  <si>
    <t>F_787539_2863263</t>
  </si>
  <si>
    <t>F_750020_2710401</t>
  </si>
  <si>
    <t>F_769688_3016295</t>
  </si>
  <si>
    <t>F_798131_2909594</t>
  </si>
  <si>
    <t>F_753421_2718003</t>
  </si>
  <si>
    <t>F_765119_2961625</t>
  </si>
  <si>
    <t>F_746617_2711844</t>
  </si>
  <si>
    <t>F_746321_2714665</t>
  </si>
  <si>
    <t>F_894044_2674563</t>
  </si>
  <si>
    <t>F_813464_2702041</t>
  </si>
  <si>
    <t>F_811974_2695311</t>
  </si>
  <si>
    <t>M_248873_918851</t>
  </si>
  <si>
    <t>M_203418_908429</t>
  </si>
  <si>
    <t>F_774226_2969805</t>
  </si>
  <si>
    <t>F_761204_2958249</t>
  </si>
  <si>
    <t>F_824104_3023966</t>
  </si>
  <si>
    <t>F_740761_3091798</t>
  </si>
  <si>
    <t>F_754536_2725525</t>
  </si>
  <si>
    <t>F_777946_2975671</t>
  </si>
  <si>
    <t>F_770067_3109628</t>
  </si>
  <si>
    <t>F_751494_2716976</t>
  </si>
  <si>
    <t>F_761150_2960750</t>
  </si>
  <si>
    <t>F_753618_3063485</t>
  </si>
  <si>
    <t>F_786949_2974793</t>
  </si>
  <si>
    <t>F_754151_2715902</t>
  </si>
  <si>
    <t>F_778380_2973400</t>
  </si>
  <si>
    <t>F_751350_2719486</t>
  </si>
  <si>
    <t>F_773940_2975784</t>
  </si>
  <si>
    <t>F_802101_2903105</t>
  </si>
  <si>
    <t>F_763377_2961132</t>
  </si>
  <si>
    <t>F_814286_2706438</t>
  </si>
  <si>
    <t>M_245843_913365</t>
  </si>
  <si>
    <t>F_753155_2718208</t>
  </si>
  <si>
    <t>F_754850_2725736</t>
  </si>
  <si>
    <t>M_227962_902083</t>
  </si>
  <si>
    <t>F_810960_2715219</t>
  </si>
  <si>
    <t>M_225050_903835</t>
  </si>
  <si>
    <t>F_677586_2924682</t>
  </si>
  <si>
    <t>F_814133_2686246</t>
  </si>
  <si>
    <t>F_769194_3105693</t>
  </si>
  <si>
    <t>M_246346_869829</t>
  </si>
  <si>
    <t>F_804232_2891723</t>
  </si>
  <si>
    <t>F_728788_2961571</t>
  </si>
  <si>
    <t>F_750258_2706872</t>
  </si>
  <si>
    <t>M_244227_912344</t>
  </si>
  <si>
    <t>M_230200_939128</t>
  </si>
  <si>
    <t>F_747909_2714390</t>
  </si>
  <si>
    <t>F_764799_3105141</t>
  </si>
  <si>
    <t>F_813864_2687311</t>
  </si>
  <si>
    <t>F_738339_2965359</t>
  </si>
  <si>
    <t>F_754933_2712540</t>
  </si>
  <si>
    <t>F_750195_2714740</t>
  </si>
  <si>
    <t>F_898511_2662814</t>
  </si>
  <si>
    <t>F_750897_3066111</t>
  </si>
  <si>
    <t>F_754040_2715785</t>
  </si>
  <si>
    <t>F_751995_2718033</t>
  </si>
  <si>
    <t>F_749728_2712577</t>
  </si>
  <si>
    <t>F_786469_2865387</t>
  </si>
  <si>
    <t>F_806825_2709804</t>
  </si>
  <si>
    <t>F_809542_3017406</t>
  </si>
  <si>
    <t>F_766149_3106636</t>
  </si>
  <si>
    <t>F_823114_2935360</t>
  </si>
  <si>
    <t>F_746938_2712135</t>
  </si>
  <si>
    <t>F_809629_3017523</t>
  </si>
  <si>
    <t>M_249397_919054</t>
  </si>
  <si>
    <t>F_813258_2686986</t>
  </si>
  <si>
    <t>F_763824_2871418</t>
  </si>
  <si>
    <t>F_762203_2961622</t>
  </si>
  <si>
    <t>F_753930_2714990</t>
  </si>
  <si>
    <t>F_756357_2711652</t>
  </si>
  <si>
    <t>F_767738_2960940</t>
  </si>
  <si>
    <t>F_680257_2924858</t>
  </si>
  <si>
    <t>M_242889_860686</t>
  </si>
  <si>
    <t>F_751694_2718281</t>
  </si>
  <si>
    <t>F_748783_2714008</t>
  </si>
  <si>
    <t>F_752637_2720414</t>
  </si>
  <si>
    <t>F_751099_2713235</t>
  </si>
  <si>
    <t>F_746481_2713745</t>
  </si>
  <si>
    <t>F_748356_2963591</t>
  </si>
  <si>
    <t>F_792675_2973796</t>
  </si>
  <si>
    <t>F_730582_2959148</t>
  </si>
  <si>
    <t>F_711885_2934430</t>
  </si>
  <si>
    <t>F_747502_2711247</t>
  </si>
  <si>
    <t>F_741152_2964354</t>
  </si>
  <si>
    <t>M_245984_914458</t>
  </si>
  <si>
    <t>F_814273_2708037</t>
  </si>
  <si>
    <t>F_751008_2722466</t>
  </si>
  <si>
    <t>F_814393_2708347</t>
  </si>
  <si>
    <t>F_787328_2848650</t>
  </si>
  <si>
    <t>F_728606_2960046</t>
  </si>
  <si>
    <t>F_764505_2960703</t>
  </si>
  <si>
    <t>F_726498_2958188</t>
  </si>
  <si>
    <t>F_816171_2685047</t>
  </si>
  <si>
    <t>F_751918_2947708</t>
  </si>
  <si>
    <t>M_229841_939555</t>
  </si>
  <si>
    <t>F_740919_3091559</t>
  </si>
  <si>
    <t>M_225713_901485</t>
  </si>
  <si>
    <t>F_810528_2696626</t>
  </si>
  <si>
    <t>F_764596_3109052</t>
  </si>
  <si>
    <t>M_246247_912693</t>
  </si>
  <si>
    <t>F_811314_3018424</t>
  </si>
  <si>
    <t>F_726011_2957614</t>
  </si>
  <si>
    <t>F_752664_2718192</t>
  </si>
  <si>
    <t>F_753825_2715957</t>
  </si>
  <si>
    <t>F_756524_2711013</t>
  </si>
  <si>
    <t>M_207348_936366</t>
  </si>
  <si>
    <t>F_814596_2686090</t>
  </si>
  <si>
    <t>F_751485_2716733</t>
  </si>
  <si>
    <t>F_747437_2714939</t>
  </si>
  <si>
    <t>F_752702_2976313</t>
  </si>
  <si>
    <t>F_659791_2833634</t>
  </si>
  <si>
    <t>F_812354_2705987</t>
  </si>
  <si>
    <t>F_757255_2967291</t>
  </si>
  <si>
    <t>F_784327_2856921</t>
  </si>
  <si>
    <t>F_784088_2853092</t>
  </si>
  <si>
    <t>F_728653_2960114</t>
  </si>
  <si>
    <t>F_728071_2958519</t>
  </si>
  <si>
    <t>F_786932_2852213</t>
  </si>
  <si>
    <t>F_896687_2664885</t>
  </si>
  <si>
    <t>F_748039_2710250</t>
  </si>
  <si>
    <t>M_262056_881145</t>
  </si>
  <si>
    <t>F_728722_2961990</t>
  </si>
  <si>
    <t>F_772666_3006133</t>
  </si>
  <si>
    <t>F_768186_3108344</t>
  </si>
  <si>
    <t>F_755373_2712494</t>
  </si>
  <si>
    <t>F_748171_2714756</t>
  </si>
  <si>
    <t>F_791309_2973003</t>
  </si>
  <si>
    <t>M_249237_917385</t>
  </si>
  <si>
    <t>F_726928_2956908</t>
  </si>
  <si>
    <t>F_773592_2981918</t>
  </si>
  <si>
    <t>F_881772_2808949</t>
  </si>
  <si>
    <t>F_757270_2712283</t>
  </si>
  <si>
    <t>F_768196_2980600</t>
  </si>
  <si>
    <t>F_751456_2716994</t>
  </si>
  <si>
    <t>F_725186_2964301</t>
  </si>
  <si>
    <t>M_209059_870075</t>
  </si>
  <si>
    <t>M_226863_901917</t>
  </si>
  <si>
    <t>F_727565_2957795</t>
  </si>
  <si>
    <t>M_246624_913142</t>
  </si>
  <si>
    <t>F_752347_2720698</t>
  </si>
  <si>
    <t>F_810125_3015594</t>
  </si>
  <si>
    <t>F_812907_2703815</t>
  </si>
  <si>
    <t>F_812449_2701253</t>
  </si>
  <si>
    <t>F_810685_2686731</t>
  </si>
  <si>
    <t>F_783494_2853823</t>
  </si>
  <si>
    <t>F_752270_3064618</t>
  </si>
  <si>
    <t>M_245687_855110</t>
  </si>
  <si>
    <t>F_792694_2880877</t>
  </si>
  <si>
    <t>F_728240_2959499</t>
  </si>
  <si>
    <t>F_751513_2712896</t>
  </si>
  <si>
    <t>F_676949_2925105</t>
  </si>
  <si>
    <t>F_807047_3030577</t>
  </si>
  <si>
    <t>M_217689_926616</t>
  </si>
  <si>
    <t>F_677225_2924670</t>
  </si>
  <si>
    <t>F_743056_2711643</t>
  </si>
  <si>
    <t>F_749694_2713616</t>
  </si>
  <si>
    <t>F_748116_2711872</t>
  </si>
  <si>
    <t>M_225816_901205</t>
  </si>
  <si>
    <t>F_749219_2714289</t>
  </si>
  <si>
    <t>F_743181_2706471</t>
  </si>
  <si>
    <t>F_749240_2710986</t>
  </si>
  <si>
    <t>F_791868_2974742</t>
  </si>
  <si>
    <t>F_726718_2960186</t>
  </si>
  <si>
    <t>F_809801_2700119</t>
  </si>
  <si>
    <t>F_727881_2958597</t>
  </si>
  <si>
    <t>F_822289_3030264</t>
  </si>
  <si>
    <t>F_747424_2715492</t>
  </si>
  <si>
    <t>F_759423_2966007</t>
  </si>
  <si>
    <t>F_748096_2711788</t>
  </si>
  <si>
    <t>F_831575_3009671</t>
  </si>
  <si>
    <t>F_822767_3025264</t>
  </si>
  <si>
    <t>M_229768_938405</t>
  </si>
  <si>
    <t>F_754854_2712144</t>
  </si>
  <si>
    <t>F_794508_2970223</t>
  </si>
  <si>
    <t>F_821613_3038655</t>
  </si>
  <si>
    <t>F_779921_2974083</t>
  </si>
  <si>
    <t>F_792183_2973144</t>
  </si>
  <si>
    <t>F_780076_2972905</t>
  </si>
  <si>
    <t>F_790578_2898881</t>
  </si>
  <si>
    <t>F_923531_2686878</t>
  </si>
  <si>
    <t>F_821481_3023246</t>
  </si>
  <si>
    <t>M_245735_913183</t>
  </si>
  <si>
    <t>F_757166_2946402</t>
  </si>
  <si>
    <t>F_809775_3016744</t>
  </si>
  <si>
    <t>F_811383_3015684</t>
  </si>
  <si>
    <t>F_758857_2951122</t>
  </si>
  <si>
    <t>F_745805_2710479</t>
  </si>
  <si>
    <t>F_819309_3034343</t>
  </si>
  <si>
    <t>M_246368_912811</t>
  </si>
  <si>
    <t>M_246119_912463</t>
  </si>
  <si>
    <t>F_753083_3065155</t>
  </si>
  <si>
    <t>F_758262_2948753</t>
  </si>
  <si>
    <t>F_794021_2969733</t>
  </si>
  <si>
    <t>F_813487_2702168</t>
  </si>
  <si>
    <t>F_745360_2711488</t>
  </si>
  <si>
    <t>F_793671_2970540</t>
  </si>
  <si>
    <t>F_782596_2854761</t>
  </si>
  <si>
    <t>F_660685_3036387</t>
  </si>
  <si>
    <t>F_753299_2717486</t>
  </si>
  <si>
    <t>F_757839_2712362</t>
  </si>
  <si>
    <t>F_746030_2710811</t>
  </si>
  <si>
    <t>F_829509_3008988</t>
  </si>
  <si>
    <t>M_208725_870328</t>
  </si>
  <si>
    <t>F_751605_2716823</t>
  </si>
  <si>
    <t>F_756900_2712109</t>
  </si>
  <si>
    <t>F_788227_3042364</t>
  </si>
  <si>
    <t>M_206219_869606</t>
  </si>
  <si>
    <t>F_727547_2963583</t>
  </si>
  <si>
    <t>F_776439_2977223</t>
  </si>
  <si>
    <t>F_726117_2959580</t>
  </si>
  <si>
    <t>F_759277_2964403</t>
  </si>
  <si>
    <t>M_244927_912966</t>
  </si>
  <si>
    <t>F_722432_2961797</t>
  </si>
  <si>
    <t>F_746624_2978581</t>
  </si>
  <si>
    <t>F_811176_2702992</t>
  </si>
  <si>
    <t>F_725805_2959621</t>
  </si>
  <si>
    <t>F_812888_2701971</t>
  </si>
  <si>
    <t>F_764637_3105130</t>
  </si>
  <si>
    <t>F_813240_2685627</t>
  </si>
  <si>
    <t>F_723747_2960500</t>
  </si>
  <si>
    <t>F_749705_2714210</t>
  </si>
  <si>
    <t>F_812740_2701910</t>
  </si>
  <si>
    <t>F_761960_2955920</t>
  </si>
  <si>
    <t>F_748673_2712903</t>
  </si>
  <si>
    <t>M_248862_876057</t>
  </si>
  <si>
    <t>F_768699_3109759</t>
  </si>
  <si>
    <t>F_816609_2684028</t>
  </si>
  <si>
    <t>F_883174_2810848</t>
  </si>
  <si>
    <t>F_759457_2965003</t>
  </si>
  <si>
    <t>F_791088_2783652</t>
  </si>
  <si>
    <t>F_825596_3025428</t>
  </si>
  <si>
    <t>F_725638_2964120</t>
  </si>
  <si>
    <t>F_771349_2986030</t>
  </si>
  <si>
    <t>F_743238_2708383</t>
  </si>
  <si>
    <t>F_783579_2855221</t>
  </si>
  <si>
    <t>F_821677_3031164</t>
  </si>
  <si>
    <t>M_243696_913320</t>
  </si>
  <si>
    <t>F_755177_2948689</t>
  </si>
  <si>
    <t>M_228450_901993</t>
  </si>
  <si>
    <t>F_749403_2711641</t>
  </si>
  <si>
    <t>F_811662_2691275</t>
  </si>
  <si>
    <t>F_774525_3105685</t>
  </si>
  <si>
    <t>F_788457_2973569</t>
  </si>
  <si>
    <t>F_770115_2960556</t>
  </si>
  <si>
    <t>F_775736_2982139</t>
  </si>
  <si>
    <t>F_756336_2965230</t>
  </si>
  <si>
    <t>F_679708_2926761</t>
  </si>
  <si>
    <t>M_249550_919317</t>
  </si>
  <si>
    <t>F_775074_2972428</t>
  </si>
  <si>
    <t>M_247066_914163</t>
  </si>
  <si>
    <t>M_250013_918505</t>
  </si>
  <si>
    <t>F_747374_2715488</t>
  </si>
  <si>
    <t>M_250438_919364</t>
  </si>
  <si>
    <t>F_772533_2990450</t>
  </si>
  <si>
    <t>F_761834_2961307</t>
  </si>
  <si>
    <t>F_754671_2725261</t>
  </si>
  <si>
    <t>F_734888_3083261</t>
  </si>
  <si>
    <t>F_800430_2903706</t>
  </si>
  <si>
    <t>F_766552_3106785</t>
  </si>
  <si>
    <t>F_810730_2695473</t>
  </si>
  <si>
    <t>F_751513_2717628</t>
  </si>
  <si>
    <t>F_651544_2905569</t>
  </si>
  <si>
    <t>F_812899_2702946</t>
  </si>
  <si>
    <t>F_812121_2697789</t>
  </si>
  <si>
    <t>F_684409_2944059</t>
  </si>
  <si>
    <t>F_749951_2713208</t>
  </si>
  <si>
    <t>M_208724_870060</t>
  </si>
  <si>
    <t>F_749839_2713473</t>
  </si>
  <si>
    <t>F_744509_2709882</t>
  </si>
  <si>
    <t>M_248125_875755</t>
  </si>
  <si>
    <t>M_230169_939320</t>
  </si>
  <si>
    <t>M_247019_912910</t>
  </si>
  <si>
    <t>F_639252_2911545</t>
  </si>
  <si>
    <t>F_751646_2719825</t>
  </si>
  <si>
    <t>F_724572_2963681</t>
  </si>
  <si>
    <t>F_768770_2981424</t>
  </si>
  <si>
    <t>M_246151_870192</t>
  </si>
  <si>
    <t>F_729793_2959908</t>
  </si>
  <si>
    <t>F_724709_2963483</t>
  </si>
  <si>
    <t>F_750186_2718738</t>
  </si>
  <si>
    <t>F_750923_2719455</t>
  </si>
  <si>
    <t>F_764342_2958692</t>
  </si>
  <si>
    <t>F_742957_2706094</t>
  </si>
  <si>
    <t>F_790751_2973852</t>
  </si>
  <si>
    <t>F_818089_2684148</t>
  </si>
  <si>
    <t>F_721987_2962337</t>
  </si>
  <si>
    <t>F_762085_2958941</t>
  </si>
  <si>
    <t>F_773033_3001068</t>
  </si>
  <si>
    <t>F_893280_2683066</t>
  </si>
  <si>
    <t>F_724275_2961100</t>
  </si>
  <si>
    <t>F_766057_2959829</t>
  </si>
  <si>
    <t>F_779398_2973878</t>
  </si>
  <si>
    <t>F_742090_2706485</t>
  </si>
  <si>
    <t>M_246613_913679</t>
  </si>
  <si>
    <t>F_756732_2716969</t>
  </si>
  <si>
    <t>M_230453_938815</t>
  </si>
  <si>
    <t>F_763698_2999789</t>
  </si>
  <si>
    <t>F_749737_2710278</t>
  </si>
  <si>
    <t>F_883566_2653834</t>
  </si>
  <si>
    <t>F_811930_2693577</t>
  </si>
  <si>
    <t>F_772026_3109461</t>
  </si>
  <si>
    <t>M_246140_912202</t>
  </si>
  <si>
    <t>F_752413_2722413</t>
  </si>
  <si>
    <t>F_798541_2909663</t>
  </si>
  <si>
    <t>F_693752_2938581</t>
  </si>
  <si>
    <t>F_786236_2861629</t>
  </si>
  <si>
    <t>F_747193_2710420</t>
  </si>
  <si>
    <t>M_249558_820871</t>
  </si>
  <si>
    <t>F_742575_2968687</t>
  </si>
  <si>
    <t>F_810933_2703844</t>
  </si>
  <si>
    <t>F_749325_2712998</t>
  </si>
  <si>
    <t>F_813357_2703340</t>
  </si>
  <si>
    <t>F_755647_2948897</t>
  </si>
  <si>
    <t>F_746716_2710003</t>
  </si>
  <si>
    <t>M_246598_870244</t>
  </si>
  <si>
    <t>F_792414_2973286</t>
  </si>
  <si>
    <t>F_765999_3109252</t>
  </si>
  <si>
    <t>F_747760_2715713</t>
  </si>
  <si>
    <t>F_822681_3025088</t>
  </si>
  <si>
    <t>F_793942_2978388</t>
  </si>
  <si>
    <t>F_826741_3025723</t>
  </si>
  <si>
    <t>F_789287_2880966</t>
  </si>
  <si>
    <t>F_743433_2707161</t>
  </si>
  <si>
    <t>F_811396_2703500</t>
  </si>
  <si>
    <t>M_257396_887920</t>
  </si>
  <si>
    <t>F_812116_2703991</t>
  </si>
  <si>
    <t>F_750651_2714432</t>
  </si>
  <si>
    <t>M_242866_859693</t>
  </si>
  <si>
    <t>F_729183_2957939</t>
  </si>
  <si>
    <t>F_726134_2957189</t>
  </si>
  <si>
    <t>F_744916_2713466</t>
  </si>
  <si>
    <t>F_792149_2973281</t>
  </si>
  <si>
    <t>M_248803_919358</t>
  </si>
  <si>
    <t>M_249548_820898</t>
  </si>
  <si>
    <t>F_745040_2713448</t>
  </si>
  <si>
    <t>F_725599_2958439</t>
  </si>
  <si>
    <t>F_791376_2973477</t>
  </si>
  <si>
    <t>F_749679_2711918</t>
  </si>
  <si>
    <t>F_750682_2717601</t>
  </si>
  <si>
    <t>F_609638_3021965</t>
  </si>
  <si>
    <t>F_752663_2718055</t>
  </si>
  <si>
    <t>F_811784_2691378</t>
  </si>
  <si>
    <t>F_750972_2706287</t>
  </si>
  <si>
    <t>M_249851_918532</t>
  </si>
  <si>
    <t>F_750810_2719653</t>
  </si>
  <si>
    <t>F_727993_2959080</t>
  </si>
  <si>
    <t>F_750523_2706670</t>
  </si>
  <si>
    <t>F_813489_2701027</t>
  </si>
  <si>
    <t>F_725483_2961764</t>
  </si>
  <si>
    <t>F_785531_2897846</t>
  </si>
  <si>
    <t>F_725504_2958018</t>
  </si>
  <si>
    <t>M_230967_938603</t>
  </si>
  <si>
    <t>F_812955_2686912</t>
  </si>
  <si>
    <t>F_753581_2717093</t>
  </si>
  <si>
    <t>F_778582_2974900</t>
  </si>
  <si>
    <t>F_783416_2982096</t>
  </si>
  <si>
    <t>F_676177_2929646</t>
  </si>
  <si>
    <t>M_209690_876407</t>
  </si>
  <si>
    <t>F_791660_2973612</t>
  </si>
  <si>
    <t>F_747249_2708974</t>
  </si>
  <si>
    <t>F_773623_2992671</t>
  </si>
  <si>
    <t>F_792536_2880963</t>
  </si>
  <si>
    <t>F_788250_2862921</t>
  </si>
  <si>
    <t>M_249618_823079</t>
  </si>
  <si>
    <t>F_762569_2959327</t>
  </si>
  <si>
    <t>F_751504_2717291</t>
  </si>
  <si>
    <t>F_786490_2846881</t>
  </si>
  <si>
    <t>F_803856_2888662</t>
  </si>
  <si>
    <t>M_244048_859502</t>
  </si>
  <si>
    <t>F_774178_2981438</t>
  </si>
  <si>
    <t>F_762118_3104444</t>
  </si>
  <si>
    <t>F_766842_3107231</t>
  </si>
  <si>
    <t>M_249481_918892</t>
  </si>
  <si>
    <t>F_760018_2964379</t>
  </si>
  <si>
    <t>F_750510_2713110</t>
  </si>
  <si>
    <t>F_788968_2882170</t>
  </si>
  <si>
    <t>F_755286_2947790</t>
  </si>
  <si>
    <t>M_249175_824541</t>
  </si>
  <si>
    <t>F_747197_2709994</t>
  </si>
  <si>
    <t>F_748158_2711127</t>
  </si>
  <si>
    <t>F_786555_2862366</t>
  </si>
  <si>
    <t>M_208481_870075</t>
  </si>
  <si>
    <t>F_765135_2959571</t>
  </si>
  <si>
    <t>F_784063_2857187</t>
  </si>
  <si>
    <t>F_785647_2862142</t>
  </si>
  <si>
    <t>F_778098_2977303</t>
  </si>
  <si>
    <t>M_248453_874460</t>
  </si>
  <si>
    <t>F_731030_2961043</t>
  </si>
  <si>
    <t>F_753386_2972638</t>
  </si>
  <si>
    <t>F_765674_3106066</t>
  </si>
  <si>
    <t>F_750594_2707599</t>
  </si>
  <si>
    <t>M_308960_868153</t>
  </si>
  <si>
    <t>F_751228_2716932</t>
  </si>
  <si>
    <t>F_759196_2964783</t>
  </si>
  <si>
    <t>F_794177_2971758</t>
  </si>
  <si>
    <t>M_246170_912338</t>
  </si>
  <si>
    <t>F_786018_2860909</t>
  </si>
  <si>
    <t>M_245277_913083</t>
  </si>
  <si>
    <t>F_765420_2960846</t>
  </si>
  <si>
    <t>F_754200_2716168</t>
  </si>
  <si>
    <t>F_744409_3102216</t>
  </si>
  <si>
    <t>F_753254_3065843</t>
  </si>
  <si>
    <t>F_815527_2685503</t>
  </si>
  <si>
    <t>F_752810_3063778</t>
  </si>
  <si>
    <t>F_815868_2685553</t>
  </si>
  <si>
    <t>F_820131_3026146</t>
  </si>
  <si>
    <t>M_248727_918842</t>
  </si>
  <si>
    <t>F_813067_2706240</t>
  </si>
  <si>
    <t>F_824084_2932288</t>
  </si>
  <si>
    <t>F_811134_2691477</t>
  </si>
  <si>
    <t>F_750541_2713414</t>
  </si>
  <si>
    <t>F_755771_2714394</t>
  </si>
  <si>
    <t>F_771575_2995306</t>
  </si>
  <si>
    <t>F_792062_2973749</t>
  </si>
  <si>
    <t>F_793893_2971463</t>
  </si>
  <si>
    <t>M_246158_913345</t>
  </si>
  <si>
    <t>F_770527_2979546</t>
  </si>
  <si>
    <t>F_750964_2713278</t>
  </si>
  <si>
    <t>F_757252_2713194</t>
  </si>
  <si>
    <t>F_884876_2809172</t>
  </si>
  <si>
    <t>F_768141_3112731</t>
  </si>
  <si>
    <t>F_761273_2958102</t>
  </si>
  <si>
    <t>F_751407_2723388</t>
  </si>
  <si>
    <t>F_811070_2700304</t>
  </si>
  <si>
    <t>F_755583_2991503</t>
  </si>
  <si>
    <t>F_678008_2923141</t>
  </si>
  <si>
    <t>M_244923_913046</t>
  </si>
  <si>
    <t>F_823277_3026620</t>
  </si>
  <si>
    <t>F_752581_2712122</t>
  </si>
  <si>
    <t>F_811790_3014852</t>
  </si>
  <si>
    <t>F_783920_2854777</t>
  </si>
  <si>
    <t>F_784993_2856095</t>
  </si>
  <si>
    <t>F_728561_2959822</t>
  </si>
  <si>
    <t>F_745122_2709882</t>
  </si>
  <si>
    <t>F_882637_2807108</t>
  </si>
  <si>
    <t>M_243774_911833</t>
  </si>
  <si>
    <t>M_255829_954606</t>
  </si>
  <si>
    <t>F_749031_2712664</t>
  </si>
  <si>
    <t>F_812194_2694632</t>
  </si>
  <si>
    <t>M_250163_918059</t>
  </si>
  <si>
    <t>F_778245_2974259</t>
  </si>
  <si>
    <t>F_811599_2698322</t>
  </si>
  <si>
    <t>F_814238_2686110</t>
  </si>
  <si>
    <t>F_774417_2978826</t>
  </si>
  <si>
    <t>M_246594_913636</t>
  </si>
  <si>
    <t>F_812403_2700307</t>
  </si>
  <si>
    <t>F_811252_2703479</t>
  </si>
  <si>
    <t>F_797657_2858264</t>
  </si>
  <si>
    <t>F_747924_2714317</t>
  </si>
  <si>
    <t>F_808633_3018735</t>
  </si>
  <si>
    <t>F_811404_2897130</t>
  </si>
  <si>
    <t>F_791152_2905644</t>
  </si>
  <si>
    <t>F_751163_2717345</t>
  </si>
  <si>
    <t>F_749692_2713563</t>
  </si>
  <si>
    <t>F_748515_2715143</t>
  </si>
  <si>
    <t>F_745386_2977960</t>
  </si>
  <si>
    <t>F_811802_2697039</t>
  </si>
  <si>
    <t>F_792362_2973820</t>
  </si>
  <si>
    <t>M_250140_918769</t>
  </si>
  <si>
    <t>F_699027_2929837</t>
  </si>
  <si>
    <t>F_813068_2709123</t>
  </si>
  <si>
    <t>F_778464_2975508</t>
  </si>
  <si>
    <t>F_817954_2683679</t>
  </si>
  <si>
    <t>M_246264_870827</t>
  </si>
  <si>
    <t>F_812709_3017463</t>
  </si>
  <si>
    <t>M_192767_935014</t>
  </si>
  <si>
    <t>F_753183_3065364</t>
  </si>
  <si>
    <t>F_726150_2957792</t>
  </si>
  <si>
    <t>F_756400_2970375</t>
  </si>
  <si>
    <t>F_699260_2929043</t>
  </si>
  <si>
    <t>F_786639_2849476</t>
  </si>
  <si>
    <t>F_812401_2696955</t>
  </si>
  <si>
    <t>M_249525_919319</t>
  </si>
  <si>
    <t>F_750389_2719567</t>
  </si>
  <si>
    <t>F_791106_2784961</t>
  </si>
  <si>
    <t>M_248745_919964</t>
  </si>
  <si>
    <t>F_764678_3001217</t>
  </si>
  <si>
    <t>F_768441_3110054</t>
  </si>
  <si>
    <t>F_754171_2715027</t>
  </si>
  <si>
    <t>F_812222_2697171</t>
  </si>
  <si>
    <t>F_754120_2716983</t>
  </si>
  <si>
    <t>F_874823_2818453</t>
  </si>
  <si>
    <t>F_785011_2853599</t>
  </si>
  <si>
    <t>F_678011_2922752</t>
  </si>
  <si>
    <t>M_246077_912291</t>
  </si>
  <si>
    <t>F_766589_3116025</t>
  </si>
  <si>
    <t>F_811708_2704205</t>
  </si>
  <si>
    <t>F_698444_2930735</t>
  </si>
  <si>
    <t>F_747965_2714510</t>
  </si>
  <si>
    <t>M_248798_919027</t>
  </si>
  <si>
    <t>F_814042_2686075</t>
  </si>
  <si>
    <t>M_249917_919644</t>
  </si>
  <si>
    <t>F_812372_2692510</t>
  </si>
  <si>
    <t>F_754567_2948267</t>
  </si>
  <si>
    <t>F_792971_2973149</t>
  </si>
  <si>
    <t>F_725938_2958494</t>
  </si>
  <si>
    <t>F_779126_2973916</t>
  </si>
  <si>
    <t>M_249757_917074</t>
  </si>
  <si>
    <t>F_749940_2712647</t>
  </si>
  <si>
    <t>F_752702_2707708</t>
  </si>
  <si>
    <t>F_774227_2850734</t>
  </si>
  <si>
    <t>F_786502_2852153</t>
  </si>
  <si>
    <t>F_780295_2973867</t>
  </si>
  <si>
    <t>F_815415_2684199</t>
  </si>
  <si>
    <t>F_761864_2959389</t>
  </si>
  <si>
    <t>F_812860_2704805</t>
  </si>
  <si>
    <t>F_727542_2960015</t>
  </si>
  <si>
    <t>F_813576_2703024</t>
  </si>
  <si>
    <t>F_742193_2706441</t>
  </si>
  <si>
    <t>F_754735_2948661</t>
  </si>
  <si>
    <t>M_185960_933793</t>
  </si>
  <si>
    <t>F_748066_2715493</t>
  </si>
  <si>
    <t>F_756634_2711296</t>
  </si>
  <si>
    <t>F_812354_2902647</t>
  </si>
  <si>
    <t>F_830523_3008665</t>
  </si>
  <si>
    <t>F_792711_2974139</t>
  </si>
  <si>
    <t>F_752217_3065948</t>
  </si>
  <si>
    <t>F_726737_2958728</t>
  </si>
  <si>
    <t>F_786615_2975324</t>
  </si>
  <si>
    <t>F_724994_2956737</t>
  </si>
  <si>
    <t>F_812483_2694067</t>
  </si>
  <si>
    <t>F_812884_2687017</t>
  </si>
  <si>
    <t>F_696276_2928179</t>
  </si>
  <si>
    <t>M_248459_825902</t>
  </si>
  <si>
    <t>F_682291_2942880</t>
  </si>
  <si>
    <t>F_722109_2961355</t>
  </si>
  <si>
    <t>F_763787_2998247</t>
  </si>
  <si>
    <t>F_728184_2959905</t>
  </si>
  <si>
    <t>F_779026_2973978</t>
  </si>
  <si>
    <t>M_247908_870797</t>
  </si>
  <si>
    <t>F_752823_2708489</t>
  </si>
  <si>
    <t>F_756534_2711681</t>
  </si>
  <si>
    <t>F_771482_2982617</t>
  </si>
  <si>
    <t>F_750283_2714285</t>
  </si>
  <si>
    <t>M_248919_919956</t>
  </si>
  <si>
    <t>F_913476_2672590</t>
  </si>
  <si>
    <t>F_616831_3023636</t>
  </si>
  <si>
    <t>F_764809_2961591</t>
  </si>
  <si>
    <t>F_743358_2707528</t>
  </si>
  <si>
    <t>F_679666_2927202</t>
  </si>
  <si>
    <t>M_244999_912935</t>
  </si>
  <si>
    <t>M_255786_956431</t>
  </si>
  <si>
    <t>F_775866_2974267</t>
  </si>
  <si>
    <t>F_814812_2685407</t>
  </si>
  <si>
    <t>F_747117_2714864</t>
  </si>
  <si>
    <t>F_754260_2716620</t>
  </si>
  <si>
    <t>F_756021_2967912</t>
  </si>
  <si>
    <t>F_808008_2693639</t>
  </si>
  <si>
    <t>F_751106_2712862</t>
  </si>
  <si>
    <t>F_785236_2857315</t>
  </si>
  <si>
    <t>F_788601_2974769</t>
  </si>
  <si>
    <t>F_724799_2962695</t>
  </si>
  <si>
    <t>M_249485_919319</t>
  </si>
  <si>
    <t>F_747615_2714739</t>
  </si>
  <si>
    <t>M_255837_954186</t>
  </si>
  <si>
    <t>F_761406_2957411</t>
  </si>
  <si>
    <t>F_759537_2947914</t>
  </si>
  <si>
    <t>M_226159_901919</t>
  </si>
  <si>
    <t>F_750885_2709729</t>
  </si>
  <si>
    <t>F_749367_2714302</t>
  </si>
  <si>
    <t>F_822734_3024374</t>
  </si>
  <si>
    <t>F_812089_2695493</t>
  </si>
  <si>
    <t>F_786499_2858374</t>
  </si>
  <si>
    <t>F_831698_3009305</t>
  </si>
  <si>
    <t>M_241133_918780</t>
  </si>
  <si>
    <t>F_787248_2974380</t>
  </si>
  <si>
    <t>F_813580_2700572</t>
  </si>
  <si>
    <t>F_753966_2716024</t>
  </si>
  <si>
    <t>F_803313_2887436</t>
  </si>
  <si>
    <t>F_786085_2861138</t>
  </si>
  <si>
    <t>F_750632_2714375</t>
  </si>
  <si>
    <t>F_761493_2955027</t>
  </si>
  <si>
    <t>F_720681_2956352</t>
  </si>
  <si>
    <t>F_764070_2961639</t>
  </si>
  <si>
    <t>F_769130_2959249</t>
  </si>
  <si>
    <t>F_728585_2957535</t>
  </si>
  <si>
    <t>F_789904_2883607</t>
  </si>
  <si>
    <t>F_745355_2709733</t>
  </si>
  <si>
    <t>F_760135_2950892</t>
  </si>
  <si>
    <t>F_814318_2685515</t>
  </si>
  <si>
    <t>F_761949_2962694</t>
  </si>
  <si>
    <t>F_756072_2968648</t>
  </si>
  <si>
    <t>F_817049_2683326</t>
  </si>
  <si>
    <t>F_898823_2662744</t>
  </si>
  <si>
    <t>F_766110_3106681</t>
  </si>
  <si>
    <t>F_724978_2963430</t>
  </si>
  <si>
    <t>F_774517_2980194</t>
  </si>
  <si>
    <t>F_763415_2957298</t>
  </si>
  <si>
    <t>M_244473_912531</t>
  </si>
  <si>
    <t>M_246421_912841</t>
  </si>
  <si>
    <t>F_811233_2706253</t>
  </si>
  <si>
    <t>F_751040_2718211</t>
  </si>
  <si>
    <t>F_755720_2715936</t>
  </si>
  <si>
    <t>F_723314_2962013</t>
  </si>
  <si>
    <t>F_794299_2969259</t>
  </si>
  <si>
    <t>F_766479_2871300</t>
  </si>
  <si>
    <t>F_813333_2701379</t>
  </si>
  <si>
    <t>F_778025_2973409</t>
  </si>
  <si>
    <t>F_748515_2711170</t>
  </si>
  <si>
    <t>F_878492_2815683</t>
  </si>
  <si>
    <t>F_776104_2979187</t>
  </si>
  <si>
    <t>F_790764_2977632</t>
  </si>
  <si>
    <t>F_877115_2816402</t>
  </si>
  <si>
    <t>F_743000_2706274</t>
  </si>
  <si>
    <t>F_812981_2700783</t>
  </si>
  <si>
    <t>F_751448_2723639</t>
  </si>
  <si>
    <t>F_745980_2710448</t>
  </si>
  <si>
    <t>F_744819_2709753</t>
  </si>
  <si>
    <t>F_825411_2929319</t>
  </si>
  <si>
    <t>F_768453_3108202</t>
  </si>
  <si>
    <t>M_248359_875261</t>
  </si>
  <si>
    <t>F_812536_2700996</t>
  </si>
  <si>
    <t>F_771062_2982804</t>
  </si>
  <si>
    <t>F_757286_2711340</t>
  </si>
  <si>
    <t>M_249465_918706</t>
  </si>
  <si>
    <t>F_774624_2973319</t>
  </si>
  <si>
    <t>F_813249_2701366</t>
  </si>
  <si>
    <t>F_813692_2700736</t>
  </si>
  <si>
    <t>M_249529_918605</t>
  </si>
  <si>
    <t>F_722337_2962047</t>
  </si>
  <si>
    <t>F_770825_3108432</t>
  </si>
  <si>
    <t>F_785951_2858666</t>
  </si>
  <si>
    <t>F_756764_2711007</t>
  </si>
  <si>
    <t>F_811583_2698595</t>
  </si>
  <si>
    <t>M_229929_938903</t>
  </si>
  <si>
    <t>F_753379_2716270</t>
  </si>
  <si>
    <t>M_250255_821265</t>
  </si>
  <si>
    <t>F_779341_2977744</t>
  </si>
  <si>
    <t>F_811480_3016361</t>
  </si>
  <si>
    <t>F_676151_2924610</t>
  </si>
  <si>
    <t>F_813614_2703241</t>
  </si>
  <si>
    <t>F_754151_2717355</t>
  </si>
  <si>
    <t>M_244589_912631</t>
  </si>
  <si>
    <t>F_729256_2960562</t>
  </si>
  <si>
    <t>M_280354_836272</t>
  </si>
  <si>
    <t>F_729334_2961867</t>
  </si>
  <si>
    <t>M_227323_901682</t>
  </si>
  <si>
    <t>F_814278_2687666</t>
  </si>
  <si>
    <t>F_746561_2712357</t>
  </si>
  <si>
    <t>F_791281_2977977</t>
  </si>
  <si>
    <t>F_768879_3109249</t>
  </si>
  <si>
    <t>F_779210_2973680</t>
  </si>
  <si>
    <t>F_757915_2948840</t>
  </si>
  <si>
    <t>F_810988_2698053</t>
  </si>
  <si>
    <t>F_768390_3111853</t>
  </si>
  <si>
    <t>F_744802_2711276</t>
  </si>
  <si>
    <t>F_695517_2930823</t>
  </si>
  <si>
    <t>M_248249_876787</t>
  </si>
  <si>
    <t>F_757389_2711723</t>
  </si>
  <si>
    <t>F_811844_2703665</t>
  </si>
  <si>
    <t>F_779095_2982374</t>
  </si>
  <si>
    <t>F_823344_3024309</t>
  </si>
  <si>
    <t>M_218819_923467</t>
  </si>
  <si>
    <t>F_748349_2713543</t>
  </si>
  <si>
    <t>F_764204_2961553</t>
  </si>
  <si>
    <t>F_823445_3027182</t>
  </si>
  <si>
    <t>F_678133_2927984</t>
  </si>
  <si>
    <t>M_206375_877159</t>
  </si>
  <si>
    <t>F_727969_2963964</t>
  </si>
  <si>
    <t>M_208687_870319</t>
  </si>
  <si>
    <t>F_811369_3015898</t>
  </si>
  <si>
    <t>M_247188_870275</t>
  </si>
  <si>
    <t>F_813538_2706125</t>
  </si>
  <si>
    <t>F_752470_2948090</t>
  </si>
  <si>
    <t>M_225956_902375</t>
  </si>
  <si>
    <t>F_756246_2715926</t>
  </si>
  <si>
    <t>F_876847_2815842</t>
  </si>
  <si>
    <t>F_755375_2714114</t>
  </si>
  <si>
    <t>F_752083_2711889</t>
  </si>
  <si>
    <t>F_778861_2973975</t>
  </si>
  <si>
    <t>F_724941_2962563</t>
  </si>
  <si>
    <t>F_727119_2957405</t>
  </si>
  <si>
    <t>F_816002_2684115</t>
  </si>
  <si>
    <t>M_193058_934512</t>
  </si>
  <si>
    <t>F_756230_2713362</t>
  </si>
  <si>
    <t>F_876992_2815695</t>
  </si>
  <si>
    <t>F_740204_2814101</t>
  </si>
  <si>
    <t>F_811918_2693806</t>
  </si>
  <si>
    <t>F_748632_2712044</t>
  </si>
  <si>
    <t>F_773252_2808872</t>
  </si>
  <si>
    <t>M_248386_875150</t>
  </si>
  <si>
    <t>F_764552_2958109</t>
  </si>
  <si>
    <t>M_246186_912348</t>
  </si>
  <si>
    <t>F_753678_2715941</t>
  </si>
  <si>
    <t>F_729812_2959007</t>
  </si>
  <si>
    <t>F_739497_2966380</t>
  </si>
  <si>
    <t>F_742895_2710069</t>
  </si>
  <si>
    <t>F_770526_3009242</t>
  </si>
  <si>
    <t>F_779442_2974574</t>
  </si>
  <si>
    <t>F_728728_2957499</t>
  </si>
  <si>
    <t>F_753864_2717060</t>
  </si>
  <si>
    <t>F_729037_2959072</t>
  </si>
  <si>
    <t>F_774234_2972255</t>
  </si>
  <si>
    <t>M_246389_913732</t>
  </si>
  <si>
    <t>F_775116_2973717</t>
  </si>
  <si>
    <t>F_788570_2862949</t>
  </si>
  <si>
    <t>F_814050_2707377</t>
  </si>
  <si>
    <t>F_813049_2687692</t>
  </si>
  <si>
    <t>F_683205_2940473</t>
  </si>
  <si>
    <t>F_771499_2990482</t>
  </si>
  <si>
    <t>F_766467_3108325</t>
  </si>
  <si>
    <t>F_723486_2960795</t>
  </si>
  <si>
    <t>F_822095_3023908</t>
  </si>
  <si>
    <t>F_750932_2722917</t>
  </si>
  <si>
    <t>F_723574_2959907</t>
  </si>
  <si>
    <t>F_755731_2714197</t>
  </si>
  <si>
    <t>M_319959_836143</t>
  </si>
  <si>
    <t>F_749829_2712496</t>
  </si>
  <si>
    <t>F_751318_2716640</t>
  </si>
  <si>
    <t>F_726223_2961736</t>
  </si>
  <si>
    <t>M_247572_874041</t>
  </si>
  <si>
    <t>F_762045_2957843</t>
  </si>
  <si>
    <t>M_246916_870314</t>
  </si>
  <si>
    <t>F_766002_2959648</t>
  </si>
  <si>
    <t>F_724426_2962867</t>
  </si>
  <si>
    <t>M_208763_870510</t>
  </si>
  <si>
    <t>F_789336_2974750</t>
  </si>
  <si>
    <t>F_753566_3062773</t>
  </si>
  <si>
    <t>F_728457_2959013</t>
  </si>
  <si>
    <t>F_813657_2685914</t>
  </si>
  <si>
    <t>F_750379_2714900</t>
  </si>
  <si>
    <t>F_708389_2893980</t>
  </si>
  <si>
    <t>F_756297_2712523</t>
  </si>
  <si>
    <t>F_813414_2685827</t>
  </si>
  <si>
    <t>F_762270_3017043</t>
  </si>
  <si>
    <t>F_901282_2659937</t>
  </si>
  <si>
    <t>F_759558_2952339</t>
  </si>
  <si>
    <t>F_762770_2957408</t>
  </si>
  <si>
    <t>F_723986_2962395</t>
  </si>
  <si>
    <t>F_753300_2716547</t>
  </si>
  <si>
    <t>F_739736_3090607</t>
  </si>
  <si>
    <t>F_768202_2960637</t>
  </si>
  <si>
    <t>F_812800_3017342</t>
  </si>
  <si>
    <t>F_748546_2712932</t>
  </si>
  <si>
    <t>F_760606_2958327</t>
  </si>
  <si>
    <t>F_677846_2927310</t>
  </si>
  <si>
    <t>F_812024_2702060</t>
  </si>
  <si>
    <t>F_820285_3033315</t>
  </si>
  <si>
    <t>F_673990_2933982</t>
  </si>
  <si>
    <t>M_246182_912939</t>
  </si>
  <si>
    <t>M_243089_911702</t>
  </si>
  <si>
    <t>M_246185_912739</t>
  </si>
  <si>
    <t>F_813189_3018066</t>
  </si>
  <si>
    <t>F_775942_2974603</t>
  </si>
  <si>
    <t>F_771661_2982320</t>
  </si>
  <si>
    <t>F_811829_3016256</t>
  </si>
  <si>
    <t>F_812403_2700247</t>
  </si>
  <si>
    <t>M_240592_953745</t>
  </si>
  <si>
    <t>F_807502_3033057</t>
  </si>
  <si>
    <t>F_766946_2960377</t>
  </si>
  <si>
    <t>F_773766_2981595</t>
  </si>
  <si>
    <t>F_728249_2958063</t>
  </si>
  <si>
    <t>F_726268_2958680</t>
  </si>
  <si>
    <t>F_795137_2971379</t>
  </si>
  <si>
    <t>F_726756_2962519</t>
  </si>
  <si>
    <t>F_816211_2685193</t>
  </si>
  <si>
    <t>F_816065_2684999</t>
  </si>
  <si>
    <t>M_250032_918672</t>
  </si>
  <si>
    <t>F_758389_2949084</t>
  </si>
  <si>
    <t>F_759323_2963932</t>
  </si>
  <si>
    <t>M_249238_822027</t>
  </si>
  <si>
    <t>F_874661_2818124</t>
  </si>
  <si>
    <t>F_874747_2818049</t>
  </si>
  <si>
    <t>F_808943_2689236</t>
  </si>
  <si>
    <t>F_815568_3028605</t>
  </si>
  <si>
    <t>F_815477_2685335</t>
  </si>
  <si>
    <t>F_813232_2701105</t>
  </si>
  <si>
    <t>M_308156_866750</t>
  </si>
  <si>
    <t>F_749441_2712355</t>
  </si>
  <si>
    <t>F_810648_3018848</t>
  </si>
  <si>
    <t>F_725934_2957328</t>
  </si>
  <si>
    <t>F_675146_2932684</t>
  </si>
  <si>
    <t>F_753335_2716680</t>
  </si>
  <si>
    <t>F_766720_2959806</t>
  </si>
  <si>
    <t>F_748104_2714631</t>
  </si>
  <si>
    <t>F_794378_2971318</t>
  </si>
  <si>
    <t>F_752473_2712020</t>
  </si>
  <si>
    <t>F_683441_2924200</t>
  </si>
  <si>
    <t>F_778861_2972644</t>
  </si>
  <si>
    <t>F_758425_2711859</t>
  </si>
  <si>
    <t>F_801281_2905604</t>
  </si>
  <si>
    <t>F_810284_3016319</t>
  </si>
  <si>
    <t>F_763586_2999036</t>
  </si>
  <si>
    <t>F_812145_2687977</t>
  </si>
  <si>
    <t>F_757718_2711191</t>
  </si>
  <si>
    <t>F_751231_2713051</t>
  </si>
  <si>
    <t>F_765792_2869713</t>
  </si>
  <si>
    <t>F_773979_2979492</t>
  </si>
  <si>
    <t>F_740901_2979741</t>
  </si>
  <si>
    <t>F_788747_2862980</t>
  </si>
  <si>
    <t>F_750062_2715028</t>
  </si>
  <si>
    <t>F_727528_2957929</t>
  </si>
  <si>
    <t>F_813447_2700563</t>
  </si>
  <si>
    <t>F_755317_2715325</t>
  </si>
  <si>
    <t>F_810585_2700368</t>
  </si>
  <si>
    <t>F_732764_2961479</t>
  </si>
  <si>
    <t>F_771256_2982475</t>
  </si>
  <si>
    <t>F_778890_2982351</t>
  </si>
  <si>
    <t>F_758401_2710133</t>
  </si>
  <si>
    <t>M_250324_919461</t>
  </si>
  <si>
    <t>F_812893_2704953</t>
  </si>
  <si>
    <t>F_766010_2960031</t>
  </si>
  <si>
    <t>F_812282_2698244</t>
  </si>
  <si>
    <t>F_813265_3017940</t>
  </si>
  <si>
    <t>M_243708_912115</t>
  </si>
  <si>
    <t>F_728569_2957146</t>
  </si>
  <si>
    <t>F_750029_2713088</t>
  </si>
  <si>
    <t>F_793125_2973650</t>
  </si>
  <si>
    <t>F_774819_2972940</t>
  </si>
  <si>
    <t>F_810979_2695251</t>
  </si>
  <si>
    <t>F_771439_3008991</t>
  </si>
  <si>
    <t>F_728081_2957386</t>
  </si>
  <si>
    <t>F_727202_2962818</t>
  </si>
  <si>
    <t>F_743725_2709462</t>
  </si>
  <si>
    <t>M_244303_912375</t>
  </si>
  <si>
    <t>F_788216_2973880</t>
  </si>
  <si>
    <t>F_750594_2717950</t>
  </si>
  <si>
    <t>M_243956_912285</t>
  </si>
  <si>
    <t>F_751054_2720408</t>
  </si>
  <si>
    <t>F_748812_2711741</t>
  </si>
  <si>
    <t>F_800289_2904369</t>
  </si>
  <si>
    <t>F_675961_2924152</t>
  </si>
  <si>
    <t>F_749774_2717943</t>
  </si>
  <si>
    <t>F_811084_3016546</t>
  </si>
  <si>
    <t>F_809460_3014978</t>
  </si>
  <si>
    <t>F_736880_2967963</t>
  </si>
  <si>
    <t>F_898202_2699340</t>
  </si>
  <si>
    <t>F_678715_2924134</t>
  </si>
  <si>
    <t>F_753927_2948065</t>
  </si>
  <si>
    <t>F_812387_2705293</t>
  </si>
  <si>
    <t>F_750222_2719225</t>
  </si>
  <si>
    <t>M_244029_860196</t>
  </si>
  <si>
    <t>F_725571_2961410</t>
  </si>
  <si>
    <t>F_751130_2974244</t>
  </si>
  <si>
    <t>F_728119_2958507</t>
  </si>
  <si>
    <t>F_750123_2712890</t>
  </si>
  <si>
    <t>F_749591_2713667</t>
  </si>
  <si>
    <t>M_203573_909080</t>
  </si>
  <si>
    <t>F_753551_2966314</t>
  </si>
  <si>
    <t>F_822469_3025065</t>
  </si>
  <si>
    <t>F_785375_2858880</t>
  </si>
  <si>
    <t>F_785434_2852801</t>
  </si>
  <si>
    <t>F_764596_2959292</t>
  </si>
  <si>
    <t>F_726979_2959793</t>
  </si>
  <si>
    <t>F_672058_2932552</t>
  </si>
  <si>
    <t>F_812566_2703087</t>
  </si>
  <si>
    <t>F_781561_2961159</t>
  </si>
  <si>
    <t>F_787961_2848104</t>
  </si>
  <si>
    <t>M_246195_913347</t>
  </si>
  <si>
    <t>M_248142_875719</t>
  </si>
  <si>
    <t>M_206111_936202</t>
  </si>
  <si>
    <t>F_812789_2703774</t>
  </si>
  <si>
    <t>F_810697_2691195</t>
  </si>
  <si>
    <t>F_788175_2898253</t>
  </si>
  <si>
    <t>F_814055_2685944</t>
  </si>
  <si>
    <t>F_823027_3027666</t>
  </si>
  <si>
    <t>F_875844_2818647</t>
  </si>
  <si>
    <t>F_744558_2709870</t>
  </si>
  <si>
    <t>F_730285_2960846</t>
  </si>
  <si>
    <t>F_751669_2712436</t>
  </si>
  <si>
    <t>F_811864_2704111</t>
  </si>
  <si>
    <t>F_765913_2960016</t>
  </si>
  <si>
    <t>F_758033_2709433</t>
  </si>
  <si>
    <t>F_752556_2717319</t>
  </si>
  <si>
    <t>F_766222_2959731</t>
  </si>
  <si>
    <t>F_780081_2973825</t>
  </si>
  <si>
    <t>M_230752_938851</t>
  </si>
  <si>
    <t>F_813803_2710722</t>
  </si>
  <si>
    <t>F_758421_2951152</t>
  </si>
  <si>
    <t>F_774435_2982977</t>
  </si>
  <si>
    <t>F_679171_2927100</t>
  </si>
  <si>
    <t>F_753268_2716866</t>
  </si>
  <si>
    <t>F_767382_2961155</t>
  </si>
  <si>
    <t>M_218948_922601</t>
  </si>
  <si>
    <t>M_208020_870457</t>
  </si>
  <si>
    <t>F_811926_3016640</t>
  </si>
  <si>
    <t>F_829131_3007879</t>
  </si>
  <si>
    <t>F_760880_2957011</t>
  </si>
  <si>
    <t>F_762300_2962935</t>
  </si>
  <si>
    <t>F_756772_3060578</t>
  </si>
  <si>
    <t>F_822089_3024581</t>
  </si>
  <si>
    <t>F_824859_3024853</t>
  </si>
  <si>
    <t>F_773975_2970088</t>
  </si>
  <si>
    <t>F_811967_2700309</t>
  </si>
  <si>
    <t>F_769218_3110081</t>
  </si>
  <si>
    <t>F_786418_2858812</t>
  </si>
  <si>
    <t>F_786687_2853246</t>
  </si>
  <si>
    <t>F_754480_2976088</t>
  </si>
  <si>
    <t>F_757460_2968635</t>
  </si>
  <si>
    <t>F_751643_2713425</t>
  </si>
  <si>
    <t>F_765937_3107097</t>
  </si>
  <si>
    <t>F_827892_3026866</t>
  </si>
  <si>
    <t>F_751791_2717051</t>
  </si>
  <si>
    <t>M_250053_918025</t>
  </si>
  <si>
    <t>F_812468_2701155</t>
  </si>
  <si>
    <t>F_725429_2956298</t>
  </si>
  <si>
    <t>F_767575_3109890</t>
  </si>
  <si>
    <t>F_755239_2713067</t>
  </si>
  <si>
    <t>F_823078_3024141</t>
  </si>
  <si>
    <t>F_792440_2988690</t>
  </si>
  <si>
    <t>F_728259_2959366</t>
  </si>
  <si>
    <t>F_752566_2975038</t>
  </si>
  <si>
    <t>F_752523_2718598</t>
  </si>
  <si>
    <t>F_783584_2858267</t>
  </si>
  <si>
    <t>M_248966_918852</t>
  </si>
  <si>
    <t>F_755170_2713308</t>
  </si>
  <si>
    <t>F_1019632_2705428</t>
  </si>
  <si>
    <t>F_781225_2976157</t>
  </si>
  <si>
    <t>F_726895_2963008</t>
  </si>
  <si>
    <t>F_766922_3107652</t>
  </si>
  <si>
    <t>F_728099_2959779</t>
  </si>
  <si>
    <t>F_766052_2959660</t>
  </si>
  <si>
    <t>F_880783_2812687</t>
  </si>
  <si>
    <t>F_744110_2710339</t>
  </si>
  <si>
    <t>M_218500_927188</t>
  </si>
  <si>
    <t>F_680622_2928441</t>
  </si>
  <si>
    <t>M_251210_929309</t>
  </si>
  <si>
    <t>F_747896_2712123</t>
  </si>
  <si>
    <t>F_784452_2856896</t>
  </si>
  <si>
    <t>F_775148_2974012</t>
  </si>
  <si>
    <t>F_777634_2976564</t>
  </si>
  <si>
    <t>M_244764_913041</t>
  </si>
  <si>
    <t>F_746803_2713173</t>
  </si>
  <si>
    <t>F_750312_2714332</t>
  </si>
  <si>
    <t>F_835968_3074370</t>
  </si>
  <si>
    <t>F_811569_2704193</t>
  </si>
  <si>
    <t>F_771672_2981582</t>
  </si>
  <si>
    <t>M_249183_920037</t>
  </si>
  <si>
    <t>M_244331_913553</t>
  </si>
  <si>
    <t>F_728196_2959394</t>
  </si>
  <si>
    <t>F_746368_2715374</t>
  </si>
  <si>
    <t>F_773552_3011807</t>
  </si>
  <si>
    <t>F_794933_2970074</t>
  </si>
  <si>
    <t>M_227970_902137</t>
  </si>
  <si>
    <t>F_756069_2711893</t>
  </si>
  <si>
    <t>F_810598_2691209</t>
  </si>
  <si>
    <t>F_807622_3033285</t>
  </si>
  <si>
    <t>F_792619_2973030</t>
  </si>
  <si>
    <t>F_814179_2686365</t>
  </si>
  <si>
    <t>F_728943_2958023</t>
  </si>
  <si>
    <t>F_775181_2973510</t>
  </si>
  <si>
    <t>F_748267_2716217</t>
  </si>
  <si>
    <t>F_753338_2973123</t>
  </si>
  <si>
    <t>F_749940_2714629</t>
  </si>
  <si>
    <t>F_831628_3009225</t>
  </si>
  <si>
    <t>F_768452_2960936</t>
  </si>
  <si>
    <t>F_753954_2714908</t>
  </si>
  <si>
    <t>F_737320_2823346</t>
  </si>
  <si>
    <t>F_748487_2714463</t>
  </si>
  <si>
    <t>F_751487_2717177</t>
  </si>
  <si>
    <t>F_816322_2685338</t>
  </si>
  <si>
    <t>F_775475_2974317</t>
  </si>
  <si>
    <t>F_812664_2708593</t>
  </si>
  <si>
    <t>F_812309_2705980</t>
  </si>
  <si>
    <t>F_761420_2955951</t>
  </si>
  <si>
    <t>F_764026_2958193</t>
  </si>
  <si>
    <t>F_811606_2702630</t>
  </si>
  <si>
    <t>F_770166_3109556</t>
  </si>
  <si>
    <t>F_757443_2710495</t>
  </si>
  <si>
    <t>F_748262_2962888</t>
  </si>
  <si>
    <t>F_793216_2977626</t>
  </si>
  <si>
    <t>M_249401_821463</t>
  </si>
  <si>
    <t>F_793229_2973537</t>
  </si>
  <si>
    <t>F_768112_3111655</t>
  </si>
  <si>
    <t>F_682256_2931185</t>
  </si>
  <si>
    <t>F_682855_2944248</t>
  </si>
  <si>
    <t>F_742121_2965749</t>
  </si>
  <si>
    <t>F_769119_2960007</t>
  </si>
  <si>
    <t>F_755280_2712457</t>
  </si>
  <si>
    <t>F_769975_3106087</t>
  </si>
  <si>
    <t>F_725097_2961030</t>
  </si>
  <si>
    <t>F_767987_2960452</t>
  </si>
  <si>
    <t>F_748877_2715176</t>
  </si>
  <si>
    <t>F_1024845_2702269</t>
  </si>
  <si>
    <t>F_679340_2928030</t>
  </si>
  <si>
    <t>F_791421_2973456</t>
  </si>
  <si>
    <t>F_787459_2975339</t>
  </si>
  <si>
    <t>M_208626_870312</t>
  </si>
  <si>
    <t>F_726086_2957342</t>
  </si>
  <si>
    <t>F_747916_2715737</t>
  </si>
  <si>
    <t>F_745324_2713389</t>
  </si>
  <si>
    <t>F_750133_2715187</t>
  </si>
  <si>
    <t>M_248389_825963</t>
  </si>
  <si>
    <t>M_244726_913016</t>
  </si>
  <si>
    <t>M_249268_917239</t>
  </si>
  <si>
    <t>F_812381_2896618</t>
  </si>
  <si>
    <t>F_819908_3026002</t>
  </si>
  <si>
    <t>F_888243_2806716</t>
  </si>
  <si>
    <t>F_751264_2717575</t>
  </si>
  <si>
    <t>F_793879_2992899</t>
  </si>
  <si>
    <t>F_683449_2943812</t>
  </si>
  <si>
    <t>F_761793_2958027</t>
  </si>
  <si>
    <t>F_761693_2958015</t>
  </si>
  <si>
    <t>M_249791_918594</t>
  </si>
  <si>
    <t>F_728233_2958747</t>
  </si>
  <si>
    <t>M_247069_870129</t>
  </si>
  <si>
    <t>M_248951_918831</t>
  </si>
  <si>
    <t>F_765758_2960450</t>
  </si>
  <si>
    <t>F_822891_3023212</t>
  </si>
  <si>
    <t>F_877829_2815694</t>
  </si>
  <si>
    <t>F_671928_2934622</t>
  </si>
  <si>
    <t>F_764799_2999370</t>
  </si>
  <si>
    <t>F_769312_2959727</t>
  </si>
  <si>
    <t>F_774863_2980436</t>
  </si>
  <si>
    <t>F_816288_2684725</t>
  </si>
  <si>
    <t>F_824182_3029000</t>
  </si>
  <si>
    <t>F_765594_2961015</t>
  </si>
  <si>
    <t>M_248596_875611</t>
  </si>
  <si>
    <t>F_749148_2714554</t>
  </si>
  <si>
    <t>M_246379_912726</t>
  </si>
  <si>
    <t>F_657855_2832269</t>
  </si>
  <si>
    <t>F_767265_2961362</t>
  </si>
  <si>
    <t>F_764807_2958765</t>
  </si>
  <si>
    <t>F_767808_3109525</t>
  </si>
  <si>
    <t>F_883526_2809129</t>
  </si>
  <si>
    <t>F_757719_2952120</t>
  </si>
  <si>
    <t>F_724466_2961823</t>
  </si>
  <si>
    <t>F_776597_2977264</t>
  </si>
  <si>
    <t>F_823896_3024781</t>
  </si>
  <si>
    <t>F_781996_2854430</t>
  </si>
  <si>
    <t>F_785491_2852807</t>
  </si>
  <si>
    <t>M_255811_957256</t>
  </si>
  <si>
    <t>F_833210_3072382</t>
  </si>
  <si>
    <t>F_753761_2724222</t>
  </si>
  <si>
    <t>F_659738_3036087</t>
  </si>
  <si>
    <t>F_785233_2855842</t>
  </si>
  <si>
    <t>F_786586_2862301</t>
  </si>
  <si>
    <t>F_772818_2991534</t>
  </si>
  <si>
    <t>F_800964_2708764</t>
  </si>
  <si>
    <t>F_751563_2711028</t>
  </si>
  <si>
    <t>F_811799_2702659</t>
  </si>
  <si>
    <t>F_754441_2716513</t>
  </si>
  <si>
    <t>F_816153_2684124</t>
  </si>
  <si>
    <t>F_723601_2960781</t>
  </si>
  <si>
    <t>F_765767_2960263</t>
  </si>
  <si>
    <t>F_813181_2701122</t>
  </si>
  <si>
    <t>F_724840_2960845</t>
  </si>
  <si>
    <t>F_758245_2710615</t>
  </si>
  <si>
    <t>F_748155_2713906</t>
  </si>
  <si>
    <t>F_749512_2714390</t>
  </si>
  <si>
    <t>F_792559_2974688</t>
  </si>
  <si>
    <t>F_756302_2965270</t>
  </si>
  <si>
    <t>F_729068_2960008</t>
  </si>
  <si>
    <t>M_249626_918070</t>
  </si>
  <si>
    <t>F_813556_2700885</t>
  </si>
  <si>
    <t>F_822889_3025277</t>
  </si>
  <si>
    <t>F_898857_2664565</t>
  </si>
  <si>
    <t>F_676158_2933100</t>
  </si>
  <si>
    <t>F_727293_2957988</t>
  </si>
  <si>
    <t>F_812526_2703081</t>
  </si>
  <si>
    <t>F_740985_3089966</t>
  </si>
  <si>
    <t>F_764163_2958727</t>
  </si>
  <si>
    <t>F_727531_2959354</t>
  </si>
  <si>
    <t>F_768895_2960859</t>
  </si>
  <si>
    <t>M_207997_869563</t>
  </si>
  <si>
    <t>F_837168_3068449</t>
  </si>
  <si>
    <t>M_203143_908824</t>
  </si>
  <si>
    <t>F_813888_2700322</t>
  </si>
  <si>
    <t>M_208708_870088</t>
  </si>
  <si>
    <t>F_757727_2712261</t>
  </si>
  <si>
    <t>F_765796_3109210</t>
  </si>
  <si>
    <t>F_751435_2724304</t>
  </si>
  <si>
    <t>F_758184_2950686</t>
  </si>
  <si>
    <t>F_788936_2856574</t>
  </si>
  <si>
    <t>F_679839_2925006</t>
  </si>
  <si>
    <t>F_749832_2713719</t>
  </si>
  <si>
    <t>F_766243_3108338</t>
  </si>
  <si>
    <t>F_812389_2693990</t>
  </si>
  <si>
    <t>F_677264_2929577</t>
  </si>
  <si>
    <t>F_781330_2831565</t>
  </si>
  <si>
    <t>F_796732_2854881</t>
  </si>
  <si>
    <t>F_674133_2924655</t>
  </si>
  <si>
    <t>M_249704_918419</t>
  </si>
  <si>
    <t>F_726142_2959214</t>
  </si>
  <si>
    <t>F_794633_2969801</t>
  </si>
  <si>
    <t>F_791237_2785338</t>
  </si>
  <si>
    <t>F_784958_2858412</t>
  </si>
  <si>
    <t>F_725348_2960575</t>
  </si>
  <si>
    <t>F_750276_2714419</t>
  </si>
  <si>
    <t>M_203548_909061</t>
  </si>
  <si>
    <t>F_830305_3008610</t>
  </si>
  <si>
    <t>F_757222_2951536</t>
  </si>
  <si>
    <t>F_810982_2696924</t>
  </si>
  <si>
    <t>F_711993_2934522</t>
  </si>
  <si>
    <t>F_832045_3009471</t>
  </si>
  <si>
    <t>F_806868_2914491</t>
  </si>
  <si>
    <t>F_768960_2918807</t>
  </si>
  <si>
    <t>F_750721_2712313</t>
  </si>
  <si>
    <t>F_746137_2714869</t>
  </si>
  <si>
    <t>F_1074942_2718684</t>
  </si>
  <si>
    <t>F_811785_2703658</t>
  </si>
  <si>
    <t>F_739269_3090895</t>
  </si>
  <si>
    <t>F_756232_2715367</t>
  </si>
  <si>
    <t>M_244408_912160</t>
  </si>
  <si>
    <t>F_756873_2711827</t>
  </si>
  <si>
    <t>F_813210_3018103</t>
  </si>
  <si>
    <t>F_746177_2715194</t>
  </si>
  <si>
    <t>F_776421_2976779</t>
  </si>
  <si>
    <t>F_764994_3109305</t>
  </si>
  <si>
    <t>F_726323_2959679</t>
  </si>
  <si>
    <t>M_226642_916172</t>
  </si>
  <si>
    <t>F_752334_2717559</t>
  </si>
  <si>
    <t>F_748577_2712641</t>
  </si>
  <si>
    <t>F_720408_2956646</t>
  </si>
  <si>
    <t>F_754303_2716545</t>
  </si>
  <si>
    <t>F_747034_2709763</t>
  </si>
  <si>
    <t>F_750554_2714732</t>
  </si>
  <si>
    <t>F_790934_2977233</t>
  </si>
  <si>
    <t>F_813530_2690421</t>
  </si>
  <si>
    <t>F_758901_2949264</t>
  </si>
  <si>
    <t>F_767245_3109463</t>
  </si>
  <si>
    <t>M_244767_912853</t>
  </si>
  <si>
    <t>F_762744_2959574</t>
  </si>
  <si>
    <t>F_759747_2964475</t>
  </si>
  <si>
    <t>F_765367_2871651</t>
  </si>
  <si>
    <t>M_203261_908469</t>
  </si>
  <si>
    <t>M_207376_934800</t>
  </si>
  <si>
    <t>F_821844_3023173</t>
  </si>
  <si>
    <t>M_250198_920315</t>
  </si>
  <si>
    <t>F_769256_3110270</t>
  </si>
  <si>
    <t>F_675607_2924295</t>
  </si>
  <si>
    <t>F_744626_2710834</t>
  </si>
  <si>
    <t>F_763860_2960121</t>
  </si>
  <si>
    <t>F_764141_3104722</t>
  </si>
  <si>
    <t>F_751553_2717281</t>
  </si>
  <si>
    <t>M_250026_918436</t>
  </si>
  <si>
    <t>M_248968_918779</t>
  </si>
  <si>
    <t>F_763468_2957844</t>
  </si>
  <si>
    <t>F_812931_2690632</t>
  </si>
  <si>
    <t>F_753454_2716568</t>
  </si>
  <si>
    <t>F_759056_2949574</t>
  </si>
  <si>
    <t>M_243807_912466</t>
  </si>
  <si>
    <t>F_810946_2695598</t>
  </si>
  <si>
    <t>F_771424_3008757</t>
  </si>
  <si>
    <t>F_769080_3110268</t>
  </si>
  <si>
    <t>F_769048_2981282</t>
  </si>
  <si>
    <t>M_193294_934912</t>
  </si>
  <si>
    <t>F_754114_2716650</t>
  </si>
  <si>
    <t>F_811418_2706009</t>
  </si>
  <si>
    <t>F_777369_2977854</t>
  </si>
  <si>
    <t>F_772485_2989795</t>
  </si>
  <si>
    <t>F_743277_2707368</t>
  </si>
  <si>
    <t>F_775001_2972307</t>
  </si>
  <si>
    <t>F_729272_2960235</t>
  </si>
  <si>
    <t>F_755695_2948896</t>
  </si>
  <si>
    <t>F_791856_2971955</t>
  </si>
  <si>
    <t>F_742908_2979835</t>
  </si>
  <si>
    <t>F_755950_2966083</t>
  </si>
  <si>
    <t>M_243693_912384</t>
  </si>
  <si>
    <t>F_750951_2713125</t>
  </si>
  <si>
    <t>F_793427_2972762</t>
  </si>
  <si>
    <t>F_747412_2709967</t>
  </si>
  <si>
    <t>F_753123_2716230</t>
  </si>
  <si>
    <t>F_830743_3008560</t>
  </si>
  <si>
    <t>F_753198_2716127</t>
  </si>
  <si>
    <t>F_756561_2710434</t>
  </si>
  <si>
    <t>F_676835_2929421</t>
  </si>
  <si>
    <t>F_881769_2812798</t>
  </si>
  <si>
    <t>F_751004_2711554</t>
  </si>
  <si>
    <t>F_677873_2927558</t>
  </si>
  <si>
    <t>F_767243_3113645</t>
  </si>
  <si>
    <t>M_246882_908489</t>
  </si>
  <si>
    <t>F_754965_2714089</t>
  </si>
  <si>
    <t>F_758503_2950436</t>
  </si>
  <si>
    <t>F_831199_3076395</t>
  </si>
  <si>
    <t>F_810253_2695065</t>
  </si>
  <si>
    <t>F_707644_2892691</t>
  </si>
  <si>
    <t>F_771263_2982284</t>
  </si>
  <si>
    <t>M_255839_954143</t>
  </si>
  <si>
    <t>F_678034_2923925</t>
  </si>
  <si>
    <t>F_794839_2971557</t>
  </si>
  <si>
    <t>F_745086_2714040</t>
  </si>
  <si>
    <t>F_751831_2709548</t>
  </si>
  <si>
    <t>F_761857_2958634</t>
  </si>
  <si>
    <t>F_766339_3107453</t>
  </si>
  <si>
    <t>F_822406_3024584</t>
  </si>
  <si>
    <t>F_755470_2969403</t>
  </si>
  <si>
    <t>M_229744_939439</t>
  </si>
  <si>
    <t>F_768779_2960779</t>
  </si>
  <si>
    <t>F_747267_2709049</t>
  </si>
  <si>
    <t>F_768442_3109113</t>
  </si>
  <si>
    <t>F_812354_2700247</t>
  </si>
  <si>
    <t>F_759324_2947549</t>
  </si>
  <si>
    <t>F_812515_2695389</t>
  </si>
  <si>
    <t>F_749253_3089339</t>
  </si>
  <si>
    <t>F_775509_2979623</t>
  </si>
  <si>
    <t>F_789133_2882280</t>
  </si>
  <si>
    <t>F_753432_2717080</t>
  </si>
  <si>
    <t>F_739333_3089518</t>
  </si>
  <si>
    <t>F_753340_2708968</t>
  </si>
  <si>
    <t>F_753756_2724812</t>
  </si>
  <si>
    <t>F_816283_2685794</t>
  </si>
  <si>
    <t>F_742721_2711602</t>
  </si>
  <si>
    <t>M_244562_913202</t>
  </si>
  <si>
    <t>F_765998_2960087</t>
  </si>
  <si>
    <t>F_746165_2710082</t>
  </si>
  <si>
    <t>F_756585_2710052</t>
  </si>
  <si>
    <t>F_751898_2712176</t>
  </si>
  <si>
    <t>F_810974_2703298</t>
  </si>
  <si>
    <t>F_812500_2703663</t>
  </si>
  <si>
    <t>F_727172_2961649</t>
  </si>
  <si>
    <t>F_772180_3008821</t>
  </si>
  <si>
    <t>F_813802_2706752</t>
  </si>
  <si>
    <t>F_724553_2963770</t>
  </si>
  <si>
    <t>F_812938_2687030</t>
  </si>
  <si>
    <t>F_759476_2945644</t>
  </si>
  <si>
    <t>F_743737_3087829</t>
  </si>
  <si>
    <t>F_757209_2711720</t>
  </si>
  <si>
    <t>F_824087_3029068</t>
  </si>
  <si>
    <t>F_787957_2849156</t>
  </si>
  <si>
    <t>F_811737_3016402</t>
  </si>
  <si>
    <t>F_762490_2956928</t>
  </si>
  <si>
    <t>F_788358_2856714</t>
  </si>
  <si>
    <t>F_786455_2862927</t>
  </si>
  <si>
    <t>M_250149_919658</t>
  </si>
  <si>
    <t>F_745173_2710168</t>
  </si>
  <si>
    <t>F_770120_3008014</t>
  </si>
  <si>
    <t>F_811329_2698802</t>
  </si>
  <si>
    <t>F_708343_2894029</t>
  </si>
  <si>
    <t>F_809254_2690853</t>
  </si>
  <si>
    <t>F_760096_2948652</t>
  </si>
  <si>
    <t>F_774549_2990260</t>
  </si>
  <si>
    <t>F_749731_2714690</t>
  </si>
  <si>
    <t>F_756382_2712468</t>
  </si>
  <si>
    <t>F_875324_2818554</t>
  </si>
  <si>
    <t>F_822562_3028566</t>
  </si>
  <si>
    <t>F_752554_2948114</t>
  </si>
  <si>
    <t>F_751653_2718509</t>
  </si>
  <si>
    <t>F_758587_2967864</t>
  </si>
  <si>
    <t>F_723544_2960788</t>
  </si>
  <si>
    <t>F_811476_2694696</t>
  </si>
  <si>
    <t>F_742709_2706455</t>
  </si>
  <si>
    <t>F_748109_2716069</t>
  </si>
  <si>
    <t>F_784545_2859717</t>
  </si>
  <si>
    <t>F_757391_2948030</t>
  </si>
  <si>
    <t>F_677049_2929725</t>
  </si>
  <si>
    <t>F_811104_2699501</t>
  </si>
  <si>
    <t>M_226543_901988</t>
  </si>
  <si>
    <t>F_772799_3006075</t>
  </si>
  <si>
    <t>F_795024_2969172</t>
  </si>
  <si>
    <t>F_841125_3031519</t>
  </si>
  <si>
    <t>F_728656_2957517</t>
  </si>
  <si>
    <t>F_761126_2871503</t>
  </si>
  <si>
    <t>F_749024_2713585</t>
  </si>
  <si>
    <t>F_762007_2961407</t>
  </si>
  <si>
    <t>M_244195_913704</t>
  </si>
  <si>
    <t>F_749007_2714348</t>
  </si>
  <si>
    <t>F_750947_3064666</t>
  </si>
  <si>
    <t>F_679321_2927223</t>
  </si>
  <si>
    <t>F_811257_3014971</t>
  </si>
  <si>
    <t>F_770133_2977938</t>
  </si>
  <si>
    <t>F_727830_2959718</t>
  </si>
  <si>
    <t>F_791243_2974218</t>
  </si>
  <si>
    <t>F_800672_2903042</t>
  </si>
  <si>
    <t>F_810802_3016395</t>
  </si>
  <si>
    <t>F_750668_2713350</t>
  </si>
  <si>
    <t>F_750774_2962447</t>
  </si>
  <si>
    <t>F_801082_2909278</t>
  </si>
  <si>
    <t>F_748559_2712408</t>
  </si>
  <si>
    <t>M_248442_875793</t>
  </si>
  <si>
    <t>F_752142_2724516</t>
  </si>
  <si>
    <t>M_255843_954123</t>
  </si>
  <si>
    <t>F_752211_2716467</t>
  </si>
  <si>
    <t>F_749617_2713074</t>
  </si>
  <si>
    <t>F_787472_2851282</t>
  </si>
  <si>
    <t>F_751555_2723103</t>
  </si>
  <si>
    <t>M_249802_918655</t>
  </si>
  <si>
    <t>F_875218_2817768</t>
  </si>
  <si>
    <t>F_677947_2924987</t>
  </si>
  <si>
    <t>F_753577_2715958</t>
  </si>
  <si>
    <t>F_749817_2712909</t>
  </si>
  <si>
    <t>F_772161_2981599</t>
  </si>
  <si>
    <t>F_758276_2710037</t>
  </si>
  <si>
    <t>F_723316_2960972</t>
  </si>
  <si>
    <t>M_250056_918444</t>
  </si>
  <si>
    <t>F_809292_3015249</t>
  </si>
  <si>
    <t>F_765948_2870879</t>
  </si>
  <si>
    <t>F_875796_2818107</t>
  </si>
  <si>
    <t>F_741524_3092042</t>
  </si>
  <si>
    <t>F_725536_2958306</t>
  </si>
  <si>
    <t>F_811009_2698321</t>
  </si>
  <si>
    <t>F_756748_2711271</t>
  </si>
  <si>
    <t>F_753991_2725325</t>
  </si>
  <si>
    <t>F_749856_2963411</t>
  </si>
  <si>
    <t>F_778207_2974271</t>
  </si>
  <si>
    <t>F_795250_2969638</t>
  </si>
  <si>
    <t>F_822777_3024339</t>
  </si>
  <si>
    <t>F_756881_2710114</t>
  </si>
  <si>
    <t>F_745353_2711414</t>
  </si>
  <si>
    <t>F_814399_2707242</t>
  </si>
  <si>
    <t>F_770140_2960622</t>
  </si>
  <si>
    <t>F_792474_2974456</t>
  </si>
  <si>
    <t>F_728660_2958785</t>
  </si>
  <si>
    <t>F_792815_2974407</t>
  </si>
  <si>
    <t>F_751599_2723530</t>
  </si>
  <si>
    <t>M_249570_820637</t>
  </si>
  <si>
    <t>F_812631_2702886</t>
  </si>
  <si>
    <t>M_246523_913668</t>
  </si>
  <si>
    <t>F_793855_2970422</t>
  </si>
  <si>
    <t>F_807847_2728639</t>
  </si>
  <si>
    <t>M_249456_919081</t>
  </si>
  <si>
    <t>M_249849_918548</t>
  </si>
  <si>
    <t>F_748097_2712140</t>
  </si>
  <si>
    <t>F_812517_2700510</t>
  </si>
  <si>
    <t>F_813220_2687286</t>
  </si>
  <si>
    <t>F_813054_2690510</t>
  </si>
  <si>
    <t>F_810518_3026170</t>
  </si>
  <si>
    <t>M_243929_912362</t>
  </si>
  <si>
    <t>F_751304_2718386</t>
  </si>
  <si>
    <t>F_769755_3110836</t>
  </si>
  <si>
    <t>F_773788_2995820</t>
  </si>
  <si>
    <t>F_746593_2713195</t>
  </si>
  <si>
    <t>F_812063_2694720</t>
  </si>
  <si>
    <t>F_742496_3087078</t>
  </si>
  <si>
    <t>F_815523_2684533</t>
  </si>
  <si>
    <t>M_245529_913497</t>
  </si>
  <si>
    <t>F_748756_2713384</t>
  </si>
  <si>
    <t>F_770060_2977085</t>
  </si>
  <si>
    <t>F_808647_3018821</t>
  </si>
  <si>
    <t>F_750816_2718500</t>
  </si>
  <si>
    <t>M_244741_913089</t>
  </si>
  <si>
    <t>F_778147_2851878</t>
  </si>
  <si>
    <t>F_753522_2993819</t>
  </si>
  <si>
    <t>F_749685_2712467</t>
  </si>
  <si>
    <t>F_773593_2974745</t>
  </si>
  <si>
    <t>F_743728_2711579</t>
  </si>
  <si>
    <t>F_751777_2709357</t>
  </si>
  <si>
    <t>F_753683_2949806</t>
  </si>
  <si>
    <t>F_812569_2704416</t>
  </si>
  <si>
    <t>M_249191_822365</t>
  </si>
  <si>
    <t>F_696871_2929531</t>
  </si>
  <si>
    <t>F_748203_2711897</t>
  </si>
  <si>
    <t>F_768669_2960115</t>
  </si>
  <si>
    <t>F_763280_2873439</t>
  </si>
  <si>
    <t>F_762359_2955924</t>
  </si>
  <si>
    <t>F_755720_2714905</t>
  </si>
  <si>
    <t>F_792931_2973128</t>
  </si>
  <si>
    <t>F_766361_3107634</t>
  </si>
  <si>
    <t>F_698837_2928342</t>
  </si>
  <si>
    <t>F_752614_2975000</t>
  </si>
  <si>
    <t>F_778993_2982649</t>
  </si>
  <si>
    <t>F_750351_2714854</t>
  </si>
  <si>
    <t>F_788275_2862106</t>
  </si>
  <si>
    <t>F_749551_2712357</t>
  </si>
  <si>
    <t>F_673830_3035742</t>
  </si>
  <si>
    <t>M_230963_938692</t>
  </si>
  <si>
    <t>F_771177_2990466</t>
  </si>
  <si>
    <t>F_750028_2713259</t>
  </si>
  <si>
    <t>F_764481_2958544</t>
  </si>
  <si>
    <t>F_778144_2973899</t>
  </si>
  <si>
    <t>F_810615_2696641</t>
  </si>
  <si>
    <t>F_767317_2961272</t>
  </si>
  <si>
    <t>M_249431_918704</t>
  </si>
  <si>
    <t>F_751231_2723720</t>
  </si>
  <si>
    <t>F_822284_3024678</t>
  </si>
  <si>
    <t>M_208947_869977</t>
  </si>
  <si>
    <t>M_244117_913549</t>
  </si>
  <si>
    <t>F_724899_2961257</t>
  </si>
  <si>
    <t>F_753922_2718106</t>
  </si>
  <si>
    <t>F_746917_2712458</t>
  </si>
  <si>
    <t>F_791136_2974232</t>
  </si>
  <si>
    <t>F_674912_2933481</t>
  </si>
  <si>
    <t>F_754574_2725569</t>
  </si>
  <si>
    <t>F_756128_2712986</t>
  </si>
  <si>
    <t>M_245222_913469</t>
  </si>
  <si>
    <t>M_245848_913465</t>
  </si>
  <si>
    <t>F_810591_2705500</t>
  </si>
  <si>
    <t>M_208340_876765</t>
  </si>
  <si>
    <t>F_770150_2942972</t>
  </si>
  <si>
    <t>F_751694_2717938</t>
  </si>
  <si>
    <t>F_747663_2715404</t>
  </si>
  <si>
    <t>F_811971_2693973</t>
  </si>
  <si>
    <t>F_784515_2854597</t>
  </si>
  <si>
    <t>M_249795_918623</t>
  </si>
  <si>
    <t>M_245149_913300</t>
  </si>
  <si>
    <t>F_810853_2904307</t>
  </si>
  <si>
    <t>F_772775_2992502</t>
  </si>
  <si>
    <t>F_762220_2952086</t>
  </si>
  <si>
    <t>F_744573_2708494</t>
  </si>
  <si>
    <t>F_745076_2711570</t>
  </si>
  <si>
    <t>F_744945_2711064</t>
  </si>
  <si>
    <t>F_749472_2713704</t>
  </si>
  <si>
    <t>F_752636_2718000</t>
  </si>
  <si>
    <t>F_679746_2926851</t>
  </si>
  <si>
    <t>M_249443_919185</t>
  </si>
  <si>
    <t>F_792549_2978130</t>
  </si>
  <si>
    <t>F_811905_2699151</t>
  </si>
  <si>
    <t>F_750460_2713580</t>
  </si>
  <si>
    <t>M_224363_902033</t>
  </si>
  <si>
    <t>F_813130_2702091</t>
  </si>
  <si>
    <t>F_786721_2851673</t>
  </si>
  <si>
    <t>F_757805_2712467</t>
  </si>
  <si>
    <t>F_752311_2718144</t>
  </si>
  <si>
    <t>F_747157_2714933</t>
  </si>
  <si>
    <t>M_229638_938789</t>
  </si>
  <si>
    <t>F_676684_2924594</t>
  </si>
  <si>
    <t>M_249634_820610</t>
  </si>
  <si>
    <t>F_723501_2960950</t>
  </si>
  <si>
    <t>F_754182_2948282</t>
  </si>
  <si>
    <t>F_749817_2712290</t>
  </si>
  <si>
    <t>F_772890_2982860</t>
  </si>
  <si>
    <t>F_764989_2959158</t>
  </si>
  <si>
    <t>F_883831_2809283</t>
  </si>
  <si>
    <t>F_812148_2705731</t>
  </si>
  <si>
    <t>F_762838_2957040</t>
  </si>
  <si>
    <t>F_813472_2708263</t>
  </si>
  <si>
    <t>F_811239_2697566</t>
  </si>
  <si>
    <t>F_747314_2714963</t>
  </si>
  <si>
    <t>F_744542_2710235</t>
  </si>
  <si>
    <t>M_186024_933815</t>
  </si>
  <si>
    <t>F_811499_2688645</t>
  </si>
  <si>
    <t>M_228462_901700</t>
  </si>
  <si>
    <t>F_822537_3025071</t>
  </si>
  <si>
    <t>F_786154_2980363</t>
  </si>
  <si>
    <t>M_244772_912893</t>
  </si>
  <si>
    <t>F_752501_2719783</t>
  </si>
  <si>
    <t>F_809167_3032371</t>
  </si>
  <si>
    <t>F_807836_3030543</t>
  </si>
  <si>
    <t>F_751410_2720451</t>
  </si>
  <si>
    <t>M_244626_912622</t>
  </si>
  <si>
    <t>F_767911_3109790</t>
  </si>
  <si>
    <t>F_728133_2961748</t>
  </si>
  <si>
    <t>F_778639_2975973</t>
  </si>
  <si>
    <t>F_757971_2711174</t>
  </si>
  <si>
    <t>M_244478_912788</t>
  </si>
  <si>
    <t>M_250024_917353</t>
  </si>
  <si>
    <t>F_750413_2712835</t>
  </si>
  <si>
    <t>M_246101_912504</t>
  </si>
  <si>
    <t>F_779045_2973677</t>
  </si>
  <si>
    <t>F_788118_2862898</t>
  </si>
  <si>
    <t>F_815549_2685425</t>
  </si>
  <si>
    <t>F_747521_2711096</t>
  </si>
  <si>
    <t>F_780139_2972716</t>
  </si>
  <si>
    <t>F_745315_2708897</t>
  </si>
  <si>
    <t>F_750847_2718635</t>
  </si>
  <si>
    <t>F_761176_2947590</t>
  </si>
  <si>
    <t>F_745194_2709062</t>
  </si>
  <si>
    <t>F_881743_2812853</t>
  </si>
  <si>
    <t>F_747731_2714878</t>
  </si>
  <si>
    <t>F_753521_2717505</t>
  </si>
  <si>
    <t>F_765518_2960830</t>
  </si>
  <si>
    <t>F_851629_3035974</t>
  </si>
  <si>
    <t>F_884541_2808587</t>
  </si>
  <si>
    <t>F_761814_2960059</t>
  </si>
  <si>
    <t>F_750905_2717724</t>
  </si>
  <si>
    <t>F_769683_3007642</t>
  </si>
  <si>
    <t>F_759043_2967398</t>
  </si>
  <si>
    <t>F_754364_2716530</t>
  </si>
  <si>
    <t>F_768898_2978939</t>
  </si>
  <si>
    <t>F_768863_2960455</t>
  </si>
  <si>
    <t>M_247787_919252</t>
  </si>
  <si>
    <t>F_750375_2715319</t>
  </si>
  <si>
    <t>F_727010_2956608</t>
  </si>
  <si>
    <t>M_244205_912952</t>
  </si>
  <si>
    <t>F_817920_2680855</t>
  </si>
  <si>
    <t>F_811875_2701161</t>
  </si>
  <si>
    <t>F_756242_2713974</t>
  </si>
  <si>
    <t>F_753528_2717749</t>
  </si>
  <si>
    <t>F_813735_2686027</t>
  </si>
  <si>
    <t>F_812094_2701833</t>
  </si>
  <si>
    <t>F_765936_2867569</t>
  </si>
  <si>
    <t>F_747047_2709817</t>
  </si>
  <si>
    <t>F_761215_2955825</t>
  </si>
  <si>
    <t>F_758843_2711443</t>
  </si>
  <si>
    <t>F_753733_2949769</t>
  </si>
  <si>
    <t>F_811945_2702924</t>
  </si>
  <si>
    <t>M_263957_883076</t>
  </si>
  <si>
    <t>F_769615_2960857</t>
  </si>
  <si>
    <t>F_763463_3016081</t>
  </si>
  <si>
    <t>F_724514_2961249</t>
  </si>
  <si>
    <t>F_782779_2853896</t>
  </si>
  <si>
    <t>F_721874_2962556</t>
  </si>
  <si>
    <t>F_776742_2976888</t>
  </si>
  <si>
    <t>F_823209_3027620</t>
  </si>
  <si>
    <t>F_766084_2959729</t>
  </si>
  <si>
    <t>M_246198_913541</t>
  </si>
  <si>
    <t>F_875472_2819137</t>
  </si>
  <si>
    <t>F_748253_2711876</t>
  </si>
  <si>
    <t>F_726489_2957093</t>
  </si>
  <si>
    <t>F_811670_2687991</t>
  </si>
  <si>
    <t>F_792331_2972047</t>
  </si>
  <si>
    <t>F_774125_2979686</t>
  </si>
  <si>
    <t>F_812281_2696836</t>
  </si>
  <si>
    <t>F_738548_3088657</t>
  </si>
  <si>
    <t>F_799657_2887655</t>
  </si>
  <si>
    <t>F_808624_2902400</t>
  </si>
  <si>
    <t>F_823538_3024354</t>
  </si>
  <si>
    <t>F_794356_2971357</t>
  </si>
  <si>
    <t>F_789149_3042685</t>
  </si>
  <si>
    <t>F_753986_2947842</t>
  </si>
  <si>
    <t>F_767037_3106834</t>
  </si>
  <si>
    <t>M_226348_901581</t>
  </si>
  <si>
    <t>F_750306_2962742</t>
  </si>
  <si>
    <t>F_727635_2959870</t>
  </si>
  <si>
    <t>F_740948_2708283</t>
  </si>
  <si>
    <t>F_806774_3030880</t>
  </si>
  <si>
    <t>F_810423_2705585</t>
  </si>
  <si>
    <t>F_756966_2969547</t>
  </si>
  <si>
    <t>F_752131_2707820</t>
  </si>
  <si>
    <t>F_784678_2859348</t>
  </si>
  <si>
    <t>F_757585_2966991</t>
  </si>
  <si>
    <t>F_813529_2699439</t>
  </si>
  <si>
    <t>F_811182_2698601</t>
  </si>
  <si>
    <t>F_766466_3107080</t>
  </si>
  <si>
    <t>F_774116_2970178</t>
  </si>
  <si>
    <t>F_745412_2710148</t>
  </si>
  <si>
    <t>F_807610_2902946</t>
  </si>
  <si>
    <t>F_749545_2713035</t>
  </si>
  <si>
    <t>F_751527_2722154</t>
  </si>
  <si>
    <t>M_244569_912859</t>
  </si>
  <si>
    <t>M_245431_913313</t>
  </si>
  <si>
    <t>F_728244_2962717</t>
  </si>
  <si>
    <t>F_752786_3065231</t>
  </si>
  <si>
    <t>F_822647_3023918</t>
  </si>
  <si>
    <t>M_245537_912975</t>
  </si>
  <si>
    <t>F_814178_2706531</t>
  </si>
  <si>
    <t>F_774023_2973211</t>
  </si>
  <si>
    <t>F_807727_3033803</t>
  </si>
  <si>
    <t>F_751333_2722979</t>
  </si>
  <si>
    <t>M_249954_918793</t>
  </si>
  <si>
    <t>F_767091_2960483</t>
  </si>
  <si>
    <t>F_813560_2708968</t>
  </si>
  <si>
    <t>F_773128_2982058</t>
  </si>
  <si>
    <t>F_786828_2860632</t>
  </si>
  <si>
    <t>F_812526_2693769</t>
  </si>
  <si>
    <t>M_246338_912502</t>
  </si>
  <si>
    <t>F_783452_2855220</t>
  </si>
  <si>
    <t>M_247394_913277</t>
  </si>
  <si>
    <t>F_768667_2959475</t>
  </si>
  <si>
    <t>F_761442_2959368</t>
  </si>
  <si>
    <t>M_252666_821786</t>
  </si>
  <si>
    <t>F_768464_3108375</t>
  </si>
  <si>
    <t>M_249604_820760</t>
  </si>
  <si>
    <t>F_812715_2706016</t>
  </si>
  <si>
    <t>F_897794_2662869</t>
  </si>
  <si>
    <t>F_672603_2924782</t>
  </si>
  <si>
    <t>F_769791_2959612</t>
  </si>
  <si>
    <t>F_1025972_2702810</t>
  </si>
  <si>
    <t>F_779013_2977567</t>
  </si>
  <si>
    <t>F_762025_2961737</t>
  </si>
  <si>
    <t>F_824496_3028753</t>
  </si>
  <si>
    <t>F_769196_2959869</t>
  </si>
  <si>
    <t>F_799381_2903882</t>
  </si>
  <si>
    <t>F_832026_3009569</t>
  </si>
  <si>
    <t>F_811669_2693547</t>
  </si>
  <si>
    <t>F_750730_2718434</t>
  </si>
  <si>
    <t>F_747237_3090538</t>
  </si>
  <si>
    <t>F_764184_2958768</t>
  </si>
  <si>
    <t>M_242982_911646</t>
  </si>
  <si>
    <t>F_773368_2989146</t>
  </si>
  <si>
    <t>F_780709_2973133</t>
  </si>
  <si>
    <t>F_810543_2705596</t>
  </si>
  <si>
    <t>M_247069_913300</t>
  </si>
  <si>
    <t>M_203803_909351</t>
  </si>
  <si>
    <t>F_751157_2722353</t>
  </si>
  <si>
    <t>F_811472_2690158</t>
  </si>
  <si>
    <t>F_750938_2711443</t>
  </si>
  <si>
    <t>M_249732_918147</t>
  </si>
  <si>
    <t>M_249343_822976</t>
  </si>
  <si>
    <t>F_745952_2710343</t>
  </si>
  <si>
    <t>F_726338_2957253</t>
  </si>
  <si>
    <t>F_821702_3023123</t>
  </si>
  <si>
    <t>M_208634_876600</t>
  </si>
  <si>
    <t>F_764335_2958417</t>
  </si>
  <si>
    <t>F_748892_2712290</t>
  </si>
  <si>
    <t>F_677362_2929630</t>
  </si>
  <si>
    <t>M_207937_869937</t>
  </si>
  <si>
    <t>F_768416_2997136</t>
  </si>
  <si>
    <t>F_748498_2713480</t>
  </si>
  <si>
    <t>F_777879_2976302</t>
  </si>
  <si>
    <t>F_766129_3107039</t>
  </si>
  <si>
    <t>F_773091_2972880</t>
  </si>
  <si>
    <t>F_726080_2957500</t>
  </si>
  <si>
    <t>F_726884_2957934</t>
  </si>
  <si>
    <t>M_209019_869846</t>
  </si>
  <si>
    <t>F_755023_2714005</t>
  </si>
  <si>
    <t>F_729386_2960458</t>
  </si>
  <si>
    <t>F_678875_2924329</t>
  </si>
  <si>
    <t>M_250040_918558</t>
  </si>
  <si>
    <t>F_728465_2958420</t>
  </si>
  <si>
    <t>F_766179_2872556</t>
  </si>
  <si>
    <t>F_853032_3034734</t>
  </si>
  <si>
    <t>M_243899_911955</t>
  </si>
  <si>
    <t>F_750839_2722179</t>
  </si>
  <si>
    <t>F_771100_3008101</t>
  </si>
  <si>
    <t>F_813296_2702983</t>
  </si>
  <si>
    <t>F_823113_3024560</t>
  </si>
  <si>
    <t>F_808903_3017846</t>
  </si>
  <si>
    <t>F_650204_2908789</t>
  </si>
  <si>
    <t>F_769403_2960745</t>
  </si>
  <si>
    <t>F_747331_2709034</t>
  </si>
  <si>
    <t>F_728204_2961767</t>
  </si>
  <si>
    <t>F_743422_3088408</t>
  </si>
  <si>
    <t>F_824120_3025322</t>
  </si>
  <si>
    <t>F_738908_3090341</t>
  </si>
  <si>
    <t>M_229617_938806</t>
  </si>
  <si>
    <t>F_746904_2709983</t>
  </si>
  <si>
    <t>M_208508_869470</t>
  </si>
  <si>
    <t>F_791464_2974101</t>
  </si>
  <si>
    <t>F_768750_3111857</t>
  </si>
  <si>
    <t>F_678091_2923519</t>
  </si>
  <si>
    <t>F_763344_3104670</t>
  </si>
  <si>
    <t>F_768239_2980353</t>
  </si>
  <si>
    <t>F_816183_2685415</t>
  </si>
  <si>
    <t>F_676149_2924535</t>
  </si>
  <si>
    <t>F_762867_2957223</t>
  </si>
  <si>
    <t>F_779006_2977268</t>
  </si>
  <si>
    <t>F_814131_2703317</t>
  </si>
  <si>
    <t>F_814242_2686379</t>
  </si>
  <si>
    <t>F_744252_2710097</t>
  </si>
  <si>
    <t>F_813106_2704372</t>
  </si>
  <si>
    <t>F_765008_2957851</t>
  </si>
  <si>
    <t>F_807755_3032396</t>
  </si>
  <si>
    <t>F_753304_2724222</t>
  </si>
  <si>
    <t>F_789424_2899390</t>
  </si>
  <si>
    <t>F_811917_2689572</t>
  </si>
  <si>
    <t>F_738081_2965288</t>
  </si>
  <si>
    <t>F_675054_2924382</t>
  </si>
  <si>
    <t>F_820295_2999852</t>
  </si>
  <si>
    <t>F_697177_2929603</t>
  </si>
  <si>
    <t>F_772416_2984979</t>
  </si>
  <si>
    <t>F_740891_3091147</t>
  </si>
  <si>
    <t>F_810299_2905082</t>
  </si>
  <si>
    <t>M_249138_919863</t>
  </si>
  <si>
    <t>F_757029_2711942</t>
  </si>
  <si>
    <t>F_828831_3007081</t>
  </si>
  <si>
    <t>F_770090_2960505</t>
  </si>
  <si>
    <t>F_769644_3005778</t>
  </si>
  <si>
    <t>F_757550_2944458</t>
  </si>
  <si>
    <t>F_780214_2973633</t>
  </si>
  <si>
    <t>F_814245_2686968</t>
  </si>
  <si>
    <t>F_762215_2961715</t>
  </si>
  <si>
    <t>F_755271_2968587</t>
  </si>
  <si>
    <t>F_768942_2960195</t>
  </si>
  <si>
    <t>F_775587_2958850</t>
  </si>
  <si>
    <t>F_751582_2712457</t>
  </si>
  <si>
    <t>M_244879_913131</t>
  </si>
  <si>
    <t>F_754308_2948319</t>
  </si>
  <si>
    <t>F_749422_2975439</t>
  </si>
  <si>
    <t>M_246409_913124</t>
  </si>
  <si>
    <t>F_760456_2949212</t>
  </si>
  <si>
    <t>M_246932_912854</t>
  </si>
  <si>
    <t>F_766080_2872471</t>
  </si>
  <si>
    <t>M_228496_901707</t>
  </si>
  <si>
    <t>F_741618_2811853</t>
  </si>
  <si>
    <t>F_616372_3022759</t>
  </si>
  <si>
    <t>F_752599_2722857</t>
  </si>
  <si>
    <t>F_773729_2992424</t>
  </si>
  <si>
    <t>F_773369_3008311</t>
  </si>
  <si>
    <t>M_246313_912489</t>
  </si>
  <si>
    <t>F_813518_2700725</t>
  </si>
  <si>
    <t>F_826027_2929089</t>
  </si>
  <si>
    <t>F_759757_2965830</t>
  </si>
  <si>
    <t>F_812690_3017429</t>
  </si>
  <si>
    <t>F_683666_2941321</t>
  </si>
  <si>
    <t>M_246701_912826</t>
  </si>
  <si>
    <t>M_245317_914000</t>
  </si>
  <si>
    <t>F_768035_3105858</t>
  </si>
  <si>
    <t>F_723339_2962567</t>
  </si>
  <si>
    <t>F_769845_3109574</t>
  </si>
  <si>
    <t>F_776844_2979728</t>
  </si>
  <si>
    <t>M_226256_901434</t>
  </si>
  <si>
    <t>F_769377_2959396</t>
  </si>
  <si>
    <t>F_792724_2972420</t>
  </si>
  <si>
    <t>F_678570_2924483</t>
  </si>
  <si>
    <t>F_756487_2729385</t>
  </si>
  <si>
    <t>F_768431_3109063</t>
  </si>
  <si>
    <t>F_810382_3028764</t>
  </si>
  <si>
    <t>F_791210_2978105</t>
  </si>
  <si>
    <t>F_746850_2711439</t>
  </si>
  <si>
    <t>F_749209_2713248</t>
  </si>
  <si>
    <t>F_753653_2717628</t>
  </si>
  <si>
    <t>F_761420_2961113</t>
  </si>
  <si>
    <t>F_786909_2847628</t>
  </si>
  <si>
    <t>F_780603_2973180</t>
  </si>
  <si>
    <t>F_756377_2711002</t>
  </si>
  <si>
    <t>F_775818_2972663</t>
  </si>
  <si>
    <t>F_773445_3008018</t>
  </si>
  <si>
    <t>F_748479_2711844</t>
  </si>
  <si>
    <t>F_749155_2962098</t>
  </si>
  <si>
    <t>F_822931_3024246</t>
  </si>
  <si>
    <t>M_255876_954242</t>
  </si>
  <si>
    <t>F_771120_2991546</t>
  </si>
  <si>
    <t>F_777521_2974821</t>
  </si>
  <si>
    <t>F_777072_2976835</t>
  </si>
  <si>
    <t>F_824188_3026079</t>
  </si>
  <si>
    <t>F_773323_2974861</t>
  </si>
  <si>
    <t>F_822942_3023464</t>
  </si>
  <si>
    <t>F_727576_2963754</t>
  </si>
  <si>
    <t>F_788278_2846887</t>
  </si>
  <si>
    <t>F_771586_3109231</t>
  </si>
  <si>
    <t>F_812202_2705422</t>
  </si>
  <si>
    <t>F_756525_2710747</t>
  </si>
  <si>
    <t>F_810412_3019234</t>
  </si>
  <si>
    <t>F_812871_2687288</t>
  </si>
  <si>
    <t>F_808901_3017968</t>
  </si>
  <si>
    <t>F_816224_2684900</t>
  </si>
  <si>
    <t>F_765845_3106989</t>
  </si>
  <si>
    <t>F_814335_2687622</t>
  </si>
  <si>
    <t>M_248705_874676</t>
  </si>
  <si>
    <t>F_651279_2906833</t>
  </si>
  <si>
    <t>F_815410_3028691</t>
  </si>
  <si>
    <t>F_813896_2703200</t>
  </si>
  <si>
    <t>M_244829_913225</t>
  </si>
  <si>
    <t>F_770243_3109367</t>
  </si>
  <si>
    <t>F_773583_3011877</t>
  </si>
  <si>
    <t>F_741694_3087950</t>
  </si>
  <si>
    <t>M_230217_939109</t>
  </si>
  <si>
    <t>F_727812_2960261</t>
  </si>
  <si>
    <t>F_770308_2977702</t>
  </si>
  <si>
    <t>F_808526_3015251</t>
  </si>
  <si>
    <t>M_208964_870115</t>
  </si>
  <si>
    <t>F_753079_2723364</t>
  </si>
  <si>
    <t>F_815583_2685153</t>
  </si>
  <si>
    <t>F_759341_2947831</t>
  </si>
  <si>
    <t>F_769565_2979234</t>
  </si>
  <si>
    <t>F_774260_2972615</t>
  </si>
  <si>
    <t>M_258066_930678</t>
  </si>
  <si>
    <t>F_793548_2970478</t>
  </si>
  <si>
    <t>M_249379_919273</t>
  </si>
  <si>
    <t>F_780273_2985376</t>
  </si>
  <si>
    <t>F_882094_2811054</t>
  </si>
  <si>
    <t>F_800272_2904462</t>
  </si>
  <si>
    <t>M_250109_918499</t>
  </si>
  <si>
    <t>F_834992_2843246</t>
  </si>
  <si>
    <t>F_779584_2982429</t>
  </si>
  <si>
    <t>F_743049_3087650</t>
  </si>
  <si>
    <t>F_756370_2711085</t>
  </si>
  <si>
    <t>F_825851_2928949</t>
  </si>
  <si>
    <t>F_832808_3072740</t>
  </si>
  <si>
    <t>F_765996_3107237</t>
  </si>
  <si>
    <t>F_811610_2701020</t>
  </si>
  <si>
    <t>F_747894_2715797</t>
  </si>
  <si>
    <t>F_767285_2921127</t>
  </si>
  <si>
    <t>F_787370_2863005</t>
  </si>
  <si>
    <t>F_811337_2708544</t>
  </si>
  <si>
    <t>F_823861_3024359</t>
  </si>
  <si>
    <t>F_766790_3107377</t>
  </si>
  <si>
    <t>F_778791_2983140</t>
  </si>
  <si>
    <t>F_754093_2948255</t>
  </si>
  <si>
    <t>F_882595_2808960</t>
  </si>
  <si>
    <t>F_728002_2960014</t>
  </si>
  <si>
    <t>M_246768_912755</t>
  </si>
  <si>
    <t>F_786317_2979933</t>
  </si>
  <si>
    <t>M_250030_918350</t>
  </si>
  <si>
    <t>F_758752_2967571</t>
  </si>
  <si>
    <t>F_752617_2722526</t>
  </si>
  <si>
    <t>F_812653_3018584</t>
  </si>
  <si>
    <t>F_766934_3107471</t>
  </si>
  <si>
    <t>F_790195_2898618</t>
  </si>
  <si>
    <t>F_811308_2698279</t>
  </si>
  <si>
    <t>F_825486_2929785</t>
  </si>
  <si>
    <t>F_821686_3030958</t>
  </si>
  <si>
    <t>F_696815_2930039</t>
  </si>
  <si>
    <t>F_747670_2715450</t>
  </si>
  <si>
    <t>F_747359_2714560</t>
  </si>
  <si>
    <t>F_817770_2681755</t>
  </si>
  <si>
    <t>F_743098_2706060</t>
  </si>
  <si>
    <t>F_817590_2681508</t>
  </si>
  <si>
    <t>F_790638_2899358</t>
  </si>
  <si>
    <t>M_230670_938840</t>
  </si>
  <si>
    <t>F_757829_2711825</t>
  </si>
  <si>
    <t>M_248466_875143</t>
  </si>
  <si>
    <t>F_679280_2928605</t>
  </si>
  <si>
    <t>F_743355_2710519</t>
  </si>
  <si>
    <t>F_810145_2699504</t>
  </si>
  <si>
    <t>F_746348_2711363</t>
  </si>
  <si>
    <t>F_810330_2695600</t>
  </si>
  <si>
    <t>F_698441_2927400</t>
  </si>
  <si>
    <t>F_754844_2712089</t>
  </si>
  <si>
    <t>F_750033_2713212</t>
  </si>
  <si>
    <t>F_682495_2943293</t>
  </si>
  <si>
    <t>F_776552_2982319</t>
  </si>
  <si>
    <t>F_811788_2704346</t>
  </si>
  <si>
    <t>M_249851_918179</t>
  </si>
  <si>
    <t>F_824231_3026518</t>
  </si>
  <si>
    <t>F_754667_2715724</t>
  </si>
  <si>
    <t>F_768903_3109903</t>
  </si>
  <si>
    <t>F_812083_2703024</t>
  </si>
  <si>
    <t>M_250229_918514</t>
  </si>
  <si>
    <t>F_750712_2719991</t>
  </si>
  <si>
    <t>F_764003_2960056</t>
  </si>
  <si>
    <t>F_772920_2982602</t>
  </si>
  <si>
    <t>M_249515_918738</t>
  </si>
  <si>
    <t>F_752301_2716842</t>
  </si>
  <si>
    <t>F_810888_3015637</t>
  </si>
  <si>
    <t>F_811301_2695186</t>
  </si>
  <si>
    <t>F_770147_2978137</t>
  </si>
  <si>
    <t>F_815517_2685542</t>
  </si>
  <si>
    <t>F_821536_3024259</t>
  </si>
  <si>
    <t>F_811557_3028025</t>
  </si>
  <si>
    <t>F_809174_3017541</t>
  </si>
  <si>
    <t>F_812307_2693736</t>
  </si>
  <si>
    <t>M_246131_912466</t>
  </si>
  <si>
    <t>F_749935_2714322</t>
  </si>
  <si>
    <t>F_811876_2705726</t>
  </si>
  <si>
    <t>F_745344_2713470</t>
  </si>
  <si>
    <t>F_877932_2815035</t>
  </si>
  <si>
    <t>F_764719_2960810</t>
  </si>
  <si>
    <t>F_723631_2960929</t>
  </si>
  <si>
    <t>F_749954_2711680</t>
  </si>
  <si>
    <t>F_771086_3109515</t>
  </si>
  <si>
    <t>F_797912_3040344</t>
  </si>
  <si>
    <t>F_757858_2711348</t>
  </si>
  <si>
    <t>F_745867_2713711</t>
  </si>
  <si>
    <t>F_754058_2717353</t>
  </si>
  <si>
    <t>M_246113_912244</t>
  </si>
  <si>
    <t>F_805732_2889264</t>
  </si>
  <si>
    <t>F_780620_2973348</t>
  </si>
  <si>
    <t>F_812842_2690425</t>
  </si>
  <si>
    <t>F_805283_2912126</t>
  </si>
  <si>
    <t>F_775256_2974299</t>
  </si>
  <si>
    <t>F_769377_2960123</t>
  </si>
  <si>
    <t>F_791103_2783785</t>
  </si>
  <si>
    <t>F_812475_2700426</t>
  </si>
  <si>
    <t>F_813471_2702276</t>
  </si>
  <si>
    <t>F_810455_2686085</t>
  </si>
  <si>
    <t>F_790591_2855877</t>
  </si>
  <si>
    <t>M_248844_920106</t>
  </si>
  <si>
    <t>F_785257_2855535</t>
  </si>
  <si>
    <t>F_750850_3065315</t>
  </si>
  <si>
    <t>F_755131_2712288</t>
  </si>
  <si>
    <t>F_725889_2957712</t>
  </si>
  <si>
    <t>F_788683_2845667</t>
  </si>
  <si>
    <t>F_677194_3029575</t>
  </si>
  <si>
    <t>F_813669_2687597</t>
  </si>
  <si>
    <t>F_727435_2957302</t>
  </si>
  <si>
    <t>F_756385_2711185</t>
  </si>
  <si>
    <t>F_897125_2664360</t>
  </si>
  <si>
    <t>F_751369_2713250</t>
  </si>
  <si>
    <t>F_766171_2872082</t>
  </si>
  <si>
    <t>M_248714_874648</t>
  </si>
  <si>
    <t>F_789365_2882467</t>
  </si>
  <si>
    <t>F_813042_2700656</t>
  </si>
  <si>
    <t>F_768631_3109595</t>
  </si>
  <si>
    <t>F_764444_3109022</t>
  </si>
  <si>
    <t>F_755463_2714127</t>
  </si>
  <si>
    <t>F_810162_2696802</t>
  </si>
  <si>
    <t>M_228303_902715</t>
  </si>
  <si>
    <t>F_753850_2721187</t>
  </si>
  <si>
    <t>F_774914_3008928</t>
  </si>
  <si>
    <t>F_679992_2928638</t>
  </si>
  <si>
    <t>F_794101_2969950</t>
  </si>
  <si>
    <t>F_778353_2983751</t>
  </si>
  <si>
    <t>F_738925_2965959</t>
  </si>
  <si>
    <t>F_726800_2959403</t>
  </si>
  <si>
    <t>F_810575_2698753</t>
  </si>
  <si>
    <t>F_747429_2711607</t>
  </si>
  <si>
    <t>F_726161_2957479</t>
  </si>
  <si>
    <t>F_778807_2983075</t>
  </si>
  <si>
    <t>F_750338_2715329</t>
  </si>
  <si>
    <t>F_724815_2963059</t>
  </si>
  <si>
    <t>F_811995_2695094</t>
  </si>
  <si>
    <t>F_751053_2717337</t>
  </si>
  <si>
    <t>F_764868_3105954</t>
  </si>
  <si>
    <t>F_725464_2961500</t>
  </si>
  <si>
    <t>F_817720_2681740</t>
  </si>
  <si>
    <t>F_1031239_2706794</t>
  </si>
  <si>
    <t>F_764313_2960372</t>
  </si>
  <si>
    <t>F_791469_2973797</t>
  </si>
  <si>
    <t>F_769379_3008362</t>
  </si>
  <si>
    <t>F_786055_2860481</t>
  </si>
  <si>
    <t>F_751617_2723577</t>
  </si>
  <si>
    <t>M_246379_912787</t>
  </si>
  <si>
    <t>F_772694_2990002</t>
  </si>
  <si>
    <t>F_755312_2715873</t>
  </si>
  <si>
    <t>F_884602_2809253</t>
  </si>
  <si>
    <t>F_780577_2973371</t>
  </si>
  <si>
    <t>M_248051_919161</t>
  </si>
  <si>
    <t>F_828688_2924880</t>
  </si>
  <si>
    <t>F_725510_2964137</t>
  </si>
  <si>
    <t>F_748788_3054008</t>
  </si>
  <si>
    <t>F_753485_2716236</t>
  </si>
  <si>
    <t>M_224396_901995</t>
  </si>
  <si>
    <t>F_768471_3109218</t>
  </si>
  <si>
    <t>F_746702_2978559</t>
  </si>
  <si>
    <t>F_897026_2699126</t>
  </si>
  <si>
    <t>F_813590_2709182</t>
  </si>
  <si>
    <t>F_750127_2713030</t>
  </si>
  <si>
    <t>F_747143_2709637</t>
  </si>
  <si>
    <t>F_785792_2852850</t>
  </si>
  <si>
    <t>F_764413_3104628</t>
  </si>
  <si>
    <t>M_244657_912747</t>
  </si>
  <si>
    <t>F_747698_2714776</t>
  </si>
  <si>
    <t>F_747886_2712470</t>
  </si>
  <si>
    <t>F_812901_2701566</t>
  </si>
  <si>
    <t>F_753422_2715984</t>
  </si>
  <si>
    <t>F_751711_2722434</t>
  </si>
  <si>
    <t>M_243377_912167</t>
  </si>
  <si>
    <t>F_832312_3072046</t>
  </si>
  <si>
    <t>F_816079_2936232</t>
  </si>
  <si>
    <t>M_248377_875814</t>
  </si>
  <si>
    <t>F_749467_3088861</t>
  </si>
  <si>
    <t>F_753348_2716734</t>
  </si>
  <si>
    <t>F_768624_3111151</t>
  </si>
  <si>
    <t>M_249585_820709</t>
  </si>
  <si>
    <t>F_774495_2980035</t>
  </si>
  <si>
    <t>M_250273_919142</t>
  </si>
  <si>
    <t>F_783879_2784488</t>
  </si>
  <si>
    <t>F_751698_2719565</t>
  </si>
  <si>
    <t>F_764682_3104459</t>
  </si>
  <si>
    <t>F_815912_2684702</t>
  </si>
  <si>
    <t>F_748625_2977248</t>
  </si>
  <si>
    <t>M_252188_955203</t>
  </si>
  <si>
    <t>F_788312_2881951</t>
  </si>
  <si>
    <t>M_245975_913303</t>
  </si>
  <si>
    <t>F_769927_2960796</t>
  </si>
  <si>
    <t>F_750204_2714574</t>
  </si>
  <si>
    <t>F_756265_2714221</t>
  </si>
  <si>
    <t>F_743927_2708042</t>
  </si>
  <si>
    <t>F_795250_2969233</t>
  </si>
  <si>
    <t>M_208382_869995</t>
  </si>
  <si>
    <t>F_749034_2710889</t>
  </si>
  <si>
    <t>F_760579_2961251</t>
  </si>
  <si>
    <t>F_812463_2700686</t>
  </si>
  <si>
    <t>F_782955_2856516</t>
  </si>
  <si>
    <t>F_742150_2706201</t>
  </si>
  <si>
    <t>F_787279_2974351</t>
  </si>
  <si>
    <t>F_769016_3109032</t>
  </si>
  <si>
    <t>F_757497_2713130</t>
  </si>
  <si>
    <t>M_249793_918223</t>
  </si>
  <si>
    <t>F_768245_3104040</t>
  </si>
  <si>
    <t>F_791173_2857226</t>
  </si>
  <si>
    <t>F_757185_2712680</t>
  </si>
  <si>
    <t>F_746509_2713589</t>
  </si>
  <si>
    <t>F_747251_2713544</t>
  </si>
  <si>
    <t>F_744937_2709761</t>
  </si>
  <si>
    <t>F_745957_2710510</t>
  </si>
  <si>
    <t>F_753353_2948130</t>
  </si>
  <si>
    <t>F_728669_2958090</t>
  </si>
  <si>
    <t>F_750591_2713942</t>
  </si>
  <si>
    <t>F_755607_2713662</t>
  </si>
  <si>
    <t>F_753978_3064968</t>
  </si>
  <si>
    <t>F_746016_3092957</t>
  </si>
  <si>
    <t>F_752112_2718207</t>
  </si>
  <si>
    <t>F_750252_2714738</t>
  </si>
  <si>
    <t>M_248980_918954</t>
  </si>
  <si>
    <t>F_819696_3033773</t>
  </si>
  <si>
    <t>F_785377_2854233</t>
  </si>
  <si>
    <t>F_751197_2722026</t>
  </si>
  <si>
    <t>F_768743_3109668</t>
  </si>
  <si>
    <t>F_750647_2709306</t>
  </si>
  <si>
    <t>F_750372_2713328</t>
  </si>
  <si>
    <t>F_752668_2973366</t>
  </si>
  <si>
    <t>M_248321_875379</t>
  </si>
  <si>
    <t>M_208383_876973</t>
  </si>
  <si>
    <t>M_248426_918157</t>
  </si>
  <si>
    <t>F_743175_2706140</t>
  </si>
  <si>
    <t>F_882418_2810004</t>
  </si>
  <si>
    <t>M_203797_909499</t>
  </si>
  <si>
    <t>M_250390_919483</t>
  </si>
  <si>
    <t>F_743637_2979895</t>
  </si>
  <si>
    <t>F_751637_2719745</t>
  </si>
  <si>
    <t>F_747425_2715048</t>
  </si>
  <si>
    <t>F_832827_3073428</t>
  </si>
  <si>
    <t>F_773338_2992454</t>
  </si>
  <si>
    <t>F_726074_2958428</t>
  </si>
  <si>
    <t>F_666865_2941119</t>
  </si>
  <si>
    <t>F_747130_2710333</t>
  </si>
  <si>
    <t>F_726124_2959077</t>
  </si>
  <si>
    <t>F_761680_2955943</t>
  </si>
  <si>
    <t>F_749540_3072178</t>
  </si>
  <si>
    <t>F_786311_2848045</t>
  </si>
  <si>
    <t>F_724375_2960210</t>
  </si>
  <si>
    <t>F_776904_2973433</t>
  </si>
  <si>
    <t>F_812788_2702221</t>
  </si>
  <si>
    <t>F_774119_3007625</t>
  </si>
  <si>
    <t>M_249967_918770</t>
  </si>
  <si>
    <t>F_788139_2862260</t>
  </si>
  <si>
    <t>F_884360_2809901</t>
  </si>
  <si>
    <t>F_762244_2955469</t>
  </si>
  <si>
    <t>F_749559_2713108</t>
  </si>
  <si>
    <t>F_751571_2724298</t>
  </si>
  <si>
    <t>F_751959_2711118</t>
  </si>
  <si>
    <t>F_749921_2714825</t>
  </si>
  <si>
    <t>M_250006_918795</t>
  </si>
  <si>
    <t>F_790667_2854699</t>
  </si>
  <si>
    <t>F_798267_2910079</t>
  </si>
  <si>
    <t>F_778320_2984020</t>
  </si>
  <si>
    <t>F_755108_2713495</t>
  </si>
  <si>
    <t>F_813899_2686257</t>
  </si>
  <si>
    <t>F_810821_2698792</t>
  </si>
  <si>
    <t>F_752560_2718008</t>
  </si>
  <si>
    <t>M_246441_912902</t>
  </si>
  <si>
    <t>F_808724_3031892</t>
  </si>
  <si>
    <t>M_248854_919484</t>
  </si>
  <si>
    <t>F_722779_2962122</t>
  </si>
  <si>
    <t>M_250912_919701</t>
  </si>
  <si>
    <t>F_831573_2922985</t>
  </si>
  <si>
    <t>F_745374_2709811</t>
  </si>
  <si>
    <t>F_812253_2694773</t>
  </si>
  <si>
    <t>F_831636_3009090</t>
  </si>
  <si>
    <t>F_820626_3034914</t>
  </si>
  <si>
    <t>F_742737_3087818</t>
  </si>
  <si>
    <t>F_823856_3024815</t>
  </si>
  <si>
    <t>M_249974_917642</t>
  </si>
  <si>
    <t>M_225807_901485</t>
  </si>
  <si>
    <t>F_756122_2711759</t>
  </si>
  <si>
    <t>F_698350_2927764</t>
  </si>
  <si>
    <t>F_775086_3007167</t>
  </si>
  <si>
    <t>F_790609_2898833</t>
  </si>
  <si>
    <t>F_751453_2720634</t>
  </si>
  <si>
    <t>M_245084_913848</t>
  </si>
  <si>
    <t>F_812846_2702282</t>
  </si>
  <si>
    <t>F_727079_2962654</t>
  </si>
  <si>
    <t>F_747603_2715622</t>
  </si>
  <si>
    <t>F_763790_2960360</t>
  </si>
  <si>
    <t>F_752882_2718003</t>
  </si>
  <si>
    <t>F_757392_2711662</t>
  </si>
  <si>
    <t>F_728827_2958054</t>
  </si>
  <si>
    <t>F_746399_2710003</t>
  </si>
  <si>
    <t>F_725102_2961492</t>
  </si>
  <si>
    <t>M_248838_919432</t>
  </si>
  <si>
    <t>F_751152_2723314</t>
  </si>
  <si>
    <t>F_817677_2684173</t>
  </si>
  <si>
    <t>F_755510_2713305</t>
  </si>
  <si>
    <t>F_812253_2701857</t>
  </si>
  <si>
    <t>F_811153_2691397</t>
  </si>
  <si>
    <t>F_747141_2710382</t>
  </si>
  <si>
    <t>F_746102_2714710</t>
  </si>
  <si>
    <t>F_764756_2959662</t>
  </si>
  <si>
    <t>F_739261_3089460</t>
  </si>
  <si>
    <t>F_806672_2909324</t>
  </si>
  <si>
    <t>M_242560_861143</t>
  </si>
  <si>
    <t>F_813452_2685840</t>
  </si>
  <si>
    <t>F_726924_2958030</t>
  </si>
  <si>
    <t>F_812351_2696947</t>
  </si>
  <si>
    <t>F_770334_2977642</t>
  </si>
  <si>
    <t>M_225971_902162</t>
  </si>
  <si>
    <t>F_742818_3087548</t>
  </si>
  <si>
    <t>M_309255_868224</t>
  </si>
  <si>
    <t>F_756221_2715320</t>
  </si>
  <si>
    <t>F_809140_3031382</t>
  </si>
  <si>
    <t>F_824733_3024940</t>
  </si>
  <si>
    <t>F_679788_2924860</t>
  </si>
  <si>
    <t>F_768062_2960481</t>
  </si>
  <si>
    <t>F_751699_2716707</t>
  </si>
  <si>
    <t>F_749648_2712504</t>
  </si>
  <si>
    <t>F_757875_2709942</t>
  </si>
  <si>
    <t>F_738309_2965533</t>
  </si>
  <si>
    <t>F_773529_3008274</t>
  </si>
  <si>
    <t>F_750801_2714680</t>
  </si>
  <si>
    <t>F_754202_2715803</t>
  </si>
  <si>
    <t>F_773274_2811012</t>
  </si>
  <si>
    <t>F_756336_2713704</t>
  </si>
  <si>
    <t>F_811939_2706154</t>
  </si>
  <si>
    <t>F_765914_2871170</t>
  </si>
  <si>
    <t>F_800061_2904440</t>
  </si>
  <si>
    <t>F_768422_2980323</t>
  </si>
  <si>
    <t>F_813488_2703011</t>
  </si>
  <si>
    <t>M_246213_913841</t>
  </si>
  <si>
    <t>F_776218_2972942</t>
  </si>
  <si>
    <t>M_208715_870286</t>
  </si>
  <si>
    <t>F_742488_2979850</t>
  </si>
  <si>
    <t>M_246618_870245</t>
  </si>
  <si>
    <t>F_793902_2971505</t>
  </si>
  <si>
    <t>M_244179_860220</t>
  </si>
  <si>
    <t>F_745729_2715268</t>
  </si>
  <si>
    <t>F_786118_2859711</t>
  </si>
  <si>
    <t>M_246008_913326</t>
  </si>
  <si>
    <t>F_821543_3031202</t>
  </si>
  <si>
    <t>F_780725_2976040</t>
  </si>
  <si>
    <t>F_769057_3111316</t>
  </si>
  <si>
    <t>F_813498_2706237</t>
  </si>
  <si>
    <t>F_812056_2687766</t>
  </si>
  <si>
    <t>F_730734_2960536</t>
  </si>
  <si>
    <t>F_749961_2712959</t>
  </si>
  <si>
    <t>F_774419_2970282</t>
  </si>
  <si>
    <t>F_813678_2704915</t>
  </si>
  <si>
    <t>F_761699_2956482</t>
  </si>
  <si>
    <t>F_723669_2960801</t>
  </si>
  <si>
    <t>F_743664_2708157</t>
  </si>
  <si>
    <t>M_247021_913943</t>
  </si>
  <si>
    <t>F_746661_2710163</t>
  </si>
  <si>
    <t>F_778667_2975802</t>
  </si>
  <si>
    <t>F_812545_2703311</t>
  </si>
  <si>
    <t>M_253631_865970</t>
  </si>
  <si>
    <t>F_773241_2975012</t>
  </si>
  <si>
    <t>F_803562_2892865</t>
  </si>
  <si>
    <t>F_813479_2690412</t>
  </si>
  <si>
    <t>F_812299_3017737</t>
  </si>
  <si>
    <t>F_785119_2861715</t>
  </si>
  <si>
    <t>M_246825_870117</t>
  </si>
  <si>
    <t>F_785978_2853504</t>
  </si>
  <si>
    <t>M_250304_918062</t>
  </si>
  <si>
    <t>F_778527_2973835</t>
  </si>
  <si>
    <t>F_750091_2714204</t>
  </si>
  <si>
    <t>M_250024_917513</t>
  </si>
  <si>
    <t>F_724509_2960620</t>
  </si>
  <si>
    <t>M_229666_938875</t>
  </si>
  <si>
    <t>F_763717_2960772</t>
  </si>
  <si>
    <t>F_726091_2963597</t>
  </si>
  <si>
    <t>F_754221_2948294</t>
  </si>
  <si>
    <t>F_753728_2715237</t>
  </si>
  <si>
    <t>F_772065_3108379</t>
  </si>
  <si>
    <t>F_749449_2713967</t>
  </si>
  <si>
    <t>F_745066_2709875</t>
  </si>
  <si>
    <t>M_249920_918127</t>
  </si>
  <si>
    <t>F_748712_2713731</t>
  </si>
  <si>
    <t>F_681065_3042080</t>
  </si>
  <si>
    <t>F_812295_2692845</t>
  </si>
  <si>
    <t>F_784332_2857098</t>
  </si>
  <si>
    <t>F_786019_2847909</t>
  </si>
  <si>
    <t>F_766564_2941664</t>
  </si>
  <si>
    <t>F_677023_2928601</t>
  </si>
  <si>
    <t>F_768307_2959521</t>
  </si>
  <si>
    <t>F_738761_3090520</t>
  </si>
  <si>
    <t>F_727162_2958788</t>
  </si>
  <si>
    <t>M_250454_919610</t>
  </si>
  <si>
    <t>F_811923_2706287</t>
  </si>
  <si>
    <t>F_727905_2959720</t>
  </si>
  <si>
    <t>F_811050_2703100</t>
  </si>
  <si>
    <t>M_244027_912178</t>
  </si>
  <si>
    <t>F_679353_2926714</t>
  </si>
  <si>
    <t>F_748122_2715490</t>
  </si>
  <si>
    <t>F_774460_2996713</t>
  </si>
  <si>
    <t>F_721994_2962419</t>
  </si>
  <si>
    <t>F_759272_2965379</t>
  </si>
  <si>
    <t>F_807791_3033144</t>
  </si>
  <si>
    <t>F_765914_2871310</t>
  </si>
  <si>
    <t>F_831934_3009551</t>
  </si>
  <si>
    <t>F_727856_2958968</t>
  </si>
  <si>
    <t>F_766379_2959576</t>
  </si>
  <si>
    <t>F_804055_3031972</t>
  </si>
  <si>
    <t>F_795130_2969283</t>
  </si>
  <si>
    <t>F_791211_2973641</t>
  </si>
  <si>
    <t>F_812673_2703667</t>
  </si>
  <si>
    <t>F_747887_2715049</t>
  </si>
  <si>
    <t>F_750859_2706184</t>
  </si>
  <si>
    <t>F_751045_2712157</t>
  </si>
  <si>
    <t>F_754316_2969345</t>
  </si>
  <si>
    <t>F_761824_2957206</t>
  </si>
  <si>
    <t>F_746618_2711598</t>
  </si>
  <si>
    <t>F_753664_2716322</t>
  </si>
  <si>
    <t>F_746109_2713101</t>
  </si>
  <si>
    <t>F_774711_3105813</t>
  </si>
  <si>
    <t>F_810976_2703572</t>
  </si>
  <si>
    <t>F_724704_2963371</t>
  </si>
  <si>
    <t>F_777967_2976791</t>
  </si>
  <si>
    <t>F_726071_2957224</t>
  </si>
  <si>
    <t>F_774606_2981558</t>
  </si>
  <si>
    <t>F_761441_2950930</t>
  </si>
  <si>
    <t>F_755381_2961909</t>
  </si>
  <si>
    <t>F_751842_2717346</t>
  </si>
  <si>
    <t>M_246718_869957</t>
  </si>
  <si>
    <t>F_746986_2713606</t>
  </si>
  <si>
    <t>F_809988_3018909</t>
  </si>
  <si>
    <t>F_825816_3026023</t>
  </si>
  <si>
    <t>F_751863_2724105</t>
  </si>
  <si>
    <t>F_748184_2716169</t>
  </si>
  <si>
    <t>F_759217_2965178</t>
  </si>
  <si>
    <t>F_747513_2709245</t>
  </si>
  <si>
    <t>F_747441_2708928</t>
  </si>
  <si>
    <t>F_770135_3110890</t>
  </si>
  <si>
    <t>F_789928_2874925</t>
  </si>
  <si>
    <t>F_723287_2962135</t>
  </si>
  <si>
    <t>M_249475_918656</t>
  </si>
  <si>
    <t>M_247269_875734</t>
  </si>
  <si>
    <t>F_776738_2973393</t>
  </si>
  <si>
    <t>F_761551_2955993</t>
  </si>
  <si>
    <t>F_756295_2714822</t>
  </si>
  <si>
    <t>F_811983_2703002</t>
  </si>
  <si>
    <t>F_744918_2710943</t>
  </si>
  <si>
    <t>F_761113_2955322</t>
  </si>
  <si>
    <t>F_751659_2716795</t>
  </si>
  <si>
    <t>F_724527_2963849</t>
  </si>
  <si>
    <t>F_754075_2715608</t>
  </si>
  <si>
    <t>F_815523_2684634</t>
  </si>
  <si>
    <t>M_249774_918642</t>
  </si>
  <si>
    <t>F_772464_3009169</t>
  </si>
  <si>
    <t>F_784377_2856915</t>
  </si>
  <si>
    <t>F_740152_3090735</t>
  </si>
  <si>
    <t>M_249735_918662</t>
  </si>
  <si>
    <t>F_815745_2685508</t>
  </si>
  <si>
    <t>M_249509_826522</t>
  </si>
  <si>
    <t>F_813701_2700895</t>
  </si>
  <si>
    <t>F_758606_2963615</t>
  </si>
  <si>
    <t>F_772256_3009233</t>
  </si>
  <si>
    <t>F_822220_3023652</t>
  </si>
  <si>
    <t>F_746754_2715117</t>
  </si>
  <si>
    <t>F_794844_2970926</t>
  </si>
  <si>
    <t>F_748866_2711094</t>
  </si>
  <si>
    <t>F_757936_2709475</t>
  </si>
  <si>
    <t>F_814042_2703000</t>
  </si>
  <si>
    <t>F_761035_2955505</t>
  </si>
  <si>
    <t>F_813845_2707717</t>
  </si>
  <si>
    <t>F_754068_2715883</t>
  </si>
  <si>
    <t>F_822324_3024817</t>
  </si>
  <si>
    <t>F_752159_2717685</t>
  </si>
  <si>
    <t>F_766742_3106998</t>
  </si>
  <si>
    <t>F_773279_2992456</t>
  </si>
  <si>
    <t>F_764179_3104897</t>
  </si>
  <si>
    <t>M_249178_919157</t>
  </si>
  <si>
    <t>F_773215_2981556</t>
  </si>
  <si>
    <t>F_764332_2961685</t>
  </si>
  <si>
    <t>F_791723_2973774</t>
  </si>
  <si>
    <t>F_750479_2712321</t>
  </si>
  <si>
    <t>F_759694_2947213</t>
  </si>
  <si>
    <t>F_747347_2712536</t>
  </si>
  <si>
    <t>F_765917_3106904</t>
  </si>
  <si>
    <t>F_768685_2960211</t>
  </si>
  <si>
    <t>M_228316_901846</t>
  </si>
  <si>
    <t>F_811617_2697699</t>
  </si>
  <si>
    <t>M_243828_912026</t>
  </si>
  <si>
    <t>F_749803_2718287</t>
  </si>
  <si>
    <t>F_791165_2853828</t>
  </si>
  <si>
    <t>F_812965_2704727</t>
  </si>
  <si>
    <t>F_748340_2716206</t>
  </si>
  <si>
    <t>F_724707_2963428</t>
  </si>
  <si>
    <t>F_746523_2711769</t>
  </si>
  <si>
    <t>F_752554_2712022</t>
  </si>
  <si>
    <t>M_229854_939569</t>
  </si>
  <si>
    <t>F_756249_2712060</t>
  </si>
  <si>
    <t>F_755790_2963369</t>
  </si>
  <si>
    <t>F_772774_2982409</t>
  </si>
  <si>
    <t>F_753003_2973317</t>
  </si>
  <si>
    <t>F_750672_2714657</t>
  </si>
  <si>
    <t>F_770741_2981939</t>
  </si>
  <si>
    <t>F_807970_3033404</t>
  </si>
  <si>
    <t>F_730097_2961073</t>
  </si>
  <si>
    <t>F_766264_3106027</t>
  </si>
  <si>
    <t>F_875447_2817939</t>
  </si>
  <si>
    <t>F_775821_2991156</t>
  </si>
  <si>
    <t>F_677700_2925267</t>
  </si>
  <si>
    <t>F_726378_2959731</t>
  </si>
  <si>
    <t>F_746019_2710763</t>
  </si>
  <si>
    <t>F_813930_2707144</t>
  </si>
  <si>
    <t>F_757715_2710599</t>
  </si>
  <si>
    <t>F_726691_2958305</t>
  </si>
  <si>
    <t>F_810706_3027773</t>
  </si>
  <si>
    <t>F_726922_2958106</t>
  </si>
  <si>
    <t>M_228283_902803</t>
  </si>
  <si>
    <t>F_747121_2712947</t>
  </si>
  <si>
    <t>F_751200_2976266</t>
  </si>
  <si>
    <t>F_750431_2961951</t>
  </si>
  <si>
    <t>F_751512_2723389</t>
  </si>
  <si>
    <t>F_751808_2810998</t>
  </si>
  <si>
    <t>M_225775_901844</t>
  </si>
  <si>
    <t>F_747145_2711088</t>
  </si>
  <si>
    <t>F_756066_2713063</t>
  </si>
  <si>
    <t>F_652878_3010573</t>
  </si>
  <si>
    <t>F_679668_2925036</t>
  </si>
  <si>
    <t>F_881520_2811405</t>
  </si>
  <si>
    <t>F_768796_2960878</t>
  </si>
  <si>
    <t>F_834987_3072398</t>
  </si>
  <si>
    <t>F_680353_2924532</t>
  </si>
  <si>
    <t>F_743747_2711516</t>
  </si>
  <si>
    <t>F_755134_2714035</t>
  </si>
  <si>
    <t>M_228753_902506</t>
  </si>
  <si>
    <t>M_227367_901667</t>
  </si>
  <si>
    <t>F_679867_2927006</t>
  </si>
  <si>
    <t>M_248765_918897</t>
  </si>
  <si>
    <t>F_793855_2969489</t>
  </si>
  <si>
    <t>F_740659_3091454</t>
  </si>
  <si>
    <t>F_884256_2808962</t>
  </si>
  <si>
    <t>F_813340_2685800</t>
  </si>
  <si>
    <t>F_824357_3025462</t>
  </si>
  <si>
    <t>F_776423_2978537</t>
  </si>
  <si>
    <t>F_743464_2707245</t>
  </si>
  <si>
    <t>M_230179_939310</t>
  </si>
  <si>
    <t>F_750608_2719316</t>
  </si>
  <si>
    <t>F_753747_2717305</t>
  </si>
  <si>
    <t>F_812242_2694364</t>
  </si>
  <si>
    <t>F_763821_3016620</t>
  </si>
  <si>
    <t>F_747502_2712254</t>
  </si>
  <si>
    <t>F_726464_2959984</t>
  </si>
  <si>
    <t>F_750104_2713960</t>
  </si>
  <si>
    <t>M_247975_875782</t>
  </si>
  <si>
    <t>F_749865_2712455</t>
  </si>
  <si>
    <t>F_781264_2974605</t>
  </si>
  <si>
    <t>M_225756_902187</t>
  </si>
  <si>
    <t>F_777105_2973361</t>
  </si>
  <si>
    <t>F_783423_2985341</t>
  </si>
  <si>
    <t>M_246525_912936</t>
  </si>
  <si>
    <t>F_764825_3106500</t>
  </si>
  <si>
    <t>F_874209_2817022</t>
  </si>
  <si>
    <t>F_762084_2961451</t>
  </si>
  <si>
    <t>F_753212_2716256</t>
  </si>
  <si>
    <t>F_830423_3009673</t>
  </si>
  <si>
    <t>M_208738_876696</t>
  </si>
  <si>
    <t>F_746005_2715215</t>
  </si>
  <si>
    <t>M_247763_919130</t>
  </si>
  <si>
    <t>F_786479_2860612</t>
  </si>
  <si>
    <t>F_761179_2956846</t>
  </si>
  <si>
    <t>M_246315_912854</t>
  </si>
  <si>
    <t>F_784848_2854139</t>
  </si>
  <si>
    <t>F_752526_2719051</t>
  </si>
  <si>
    <t>F_678329_2928149</t>
  </si>
  <si>
    <t>F_775720_2979340</t>
  </si>
  <si>
    <t>M_242771_912319</t>
  </si>
  <si>
    <t>M_249256_919868</t>
  </si>
  <si>
    <t>F_811702_2904562</t>
  </si>
  <si>
    <t>F_746001_2713143</t>
  </si>
  <si>
    <t>F_823165_3024229</t>
  </si>
  <si>
    <t>F_744306_2709414</t>
  </si>
  <si>
    <t>F_812735_3017542</t>
  </si>
  <si>
    <t>F_768292_3103857</t>
  </si>
  <si>
    <t>F_812873_2691112</t>
  </si>
  <si>
    <t>F_743141_2706240</t>
  </si>
  <si>
    <t>F_812179_3018645</t>
  </si>
  <si>
    <t>F_790019_2898730</t>
  </si>
  <si>
    <t>F_678006_2926940</t>
  </si>
  <si>
    <t>F_811145_2714514</t>
  </si>
  <si>
    <t>M_255805_957500</t>
  </si>
  <si>
    <t>F_749672_2718092</t>
  </si>
  <si>
    <t>F_790582_2972843</t>
  </si>
  <si>
    <t>F_811639_2703536</t>
  </si>
  <si>
    <t>F_766120_2960972</t>
  </si>
  <si>
    <t>M_194279_935371</t>
  </si>
  <si>
    <t>F_812559_2996161</t>
  </si>
  <si>
    <t>F_787957_2862403</t>
  </si>
  <si>
    <t>F_763585_2957772</t>
  </si>
  <si>
    <t>F_747530_2711868</t>
  </si>
  <si>
    <t>F_730233_2961259</t>
  </si>
  <si>
    <t>F_816272_2684767</t>
  </si>
  <si>
    <t>F_791675_2974001</t>
  </si>
  <si>
    <t>F_768985_3111112</t>
  </si>
  <si>
    <t>F_805567_2888583</t>
  </si>
  <si>
    <t>F_772538_2979404</t>
  </si>
  <si>
    <t>F_758070_2712471</t>
  </si>
  <si>
    <t>F_745052_2710212</t>
  </si>
  <si>
    <t>F_822453_3029388</t>
  </si>
  <si>
    <t>F_787753_2862660</t>
  </si>
  <si>
    <t>F_811500_2699050</t>
  </si>
  <si>
    <t>F_770888_3008769</t>
  </si>
  <si>
    <t>M_250539_919551</t>
  </si>
  <si>
    <t>M_250037_918070</t>
  </si>
  <si>
    <t>F_771671_3008096</t>
  </si>
  <si>
    <t>F_728031_2958253</t>
  </si>
  <si>
    <t>F_751032_2716864</t>
  </si>
  <si>
    <t>F_813113_2688477</t>
  </si>
  <si>
    <t>F_770062_3111591</t>
  </si>
  <si>
    <t>F_697261_2929926</t>
  </si>
  <si>
    <t>F_776264_2974523</t>
  </si>
  <si>
    <t>F_745122_2714908</t>
  </si>
  <si>
    <t>F_777599_2975448</t>
  </si>
  <si>
    <t>F_761743_2957734</t>
  </si>
  <si>
    <t>F_790156_2906988</t>
  </si>
  <si>
    <t>F_752807_2723922</t>
  </si>
  <si>
    <t>F_762166_2955337</t>
  </si>
  <si>
    <t>M_208670_870316</t>
  </si>
  <si>
    <t>F_724691_2963012</t>
  </si>
  <si>
    <t>F_770349_2978138</t>
  </si>
  <si>
    <t>M_255809_955366</t>
  </si>
  <si>
    <t>F_748381_2714223</t>
  </si>
  <si>
    <t>M_249498_820913</t>
  </si>
  <si>
    <t>F_795865_2980556</t>
  </si>
  <si>
    <t>F_822367_3027797</t>
  </si>
  <si>
    <t>F_747783_2715232</t>
  </si>
  <si>
    <t>M_267854_872411</t>
  </si>
  <si>
    <t>M_250728_919361</t>
  </si>
  <si>
    <t>F_756620_2950698</t>
  </si>
  <si>
    <t>F_790205_2854515</t>
  </si>
  <si>
    <t>F_752150_2947721</t>
  </si>
  <si>
    <t>F_810031_2884221</t>
  </si>
  <si>
    <t>F_752042_2710307</t>
  </si>
  <si>
    <t>F_812387_2693756</t>
  </si>
  <si>
    <t>F_760314_2958548</t>
  </si>
  <si>
    <t>F_761286_2962541</t>
  </si>
  <si>
    <t>F_790138_2903561</t>
  </si>
  <si>
    <t>F_784766_2977232</t>
  </si>
  <si>
    <t>F_810990_2700681</t>
  </si>
  <si>
    <t>M_270038_870348</t>
  </si>
  <si>
    <t>F_739332_3089987</t>
  </si>
  <si>
    <t>M_230773_938408</t>
  </si>
  <si>
    <t>F_819295_3034722</t>
  </si>
  <si>
    <t>F_748108_2715188</t>
  </si>
  <si>
    <t>F_794649_2971160</t>
  </si>
  <si>
    <t>F_751767_2710850</t>
  </si>
  <si>
    <t>F_745576_2710151</t>
  </si>
  <si>
    <t>F_727825_2963864</t>
  </si>
  <si>
    <t>F_813012_2686235</t>
  </si>
  <si>
    <t>F_811462_2693520</t>
  </si>
  <si>
    <t>F_807684_3031964</t>
  </si>
  <si>
    <t>F_751992_3066493</t>
  </si>
  <si>
    <t>F_696897_2928843</t>
  </si>
  <si>
    <t>F_748572_2712468</t>
  </si>
  <si>
    <t>M_249191_822390</t>
  </si>
  <si>
    <t>F_728052_2958779</t>
  </si>
  <si>
    <t>F_751517_2717114</t>
  </si>
  <si>
    <t>M_247798_877067</t>
  </si>
  <si>
    <t>F_768749_3108457</t>
  </si>
  <si>
    <t>F_726057_2962612</t>
  </si>
  <si>
    <t>M_250344_919651</t>
  </si>
  <si>
    <t>F_730517_2960494</t>
  </si>
  <si>
    <t>F_744010_2710548</t>
  </si>
  <si>
    <t>F_751269_2712789</t>
  </si>
  <si>
    <t>F_767115_3110108</t>
  </si>
  <si>
    <t>M_246716_869910</t>
  </si>
  <si>
    <t>F_757042_2712083</t>
  </si>
  <si>
    <t>F_761256_2960485</t>
  </si>
  <si>
    <t>F_823109_3023868</t>
  </si>
  <si>
    <t>F_1068510_2713208</t>
  </si>
  <si>
    <t>F_771178_2922625</t>
  </si>
  <si>
    <t>F_751293_2713227</t>
  </si>
  <si>
    <t>F_755890_2966049</t>
  </si>
  <si>
    <t>M_243680_912403</t>
  </si>
  <si>
    <t>F_769038_2960435</t>
  </si>
  <si>
    <t>F_793033_2987856</t>
  </si>
  <si>
    <t>F_750221_2713756</t>
  </si>
  <si>
    <t>F_747917_2711342</t>
  </si>
  <si>
    <t>F_751579_2711088</t>
  </si>
  <si>
    <t>F_746476_2712519</t>
  </si>
  <si>
    <t>F_759612_2965977</t>
  </si>
  <si>
    <t>M_250878_828905</t>
  </si>
  <si>
    <t>F_813933_2704407</t>
  </si>
  <si>
    <t>F_821910_3028845</t>
  </si>
  <si>
    <t>M_231152_938130</t>
  </si>
  <si>
    <t>F_772778_2982021</t>
  </si>
  <si>
    <t>F_758890_2951098</t>
  </si>
  <si>
    <t>F_738367_2965418</t>
  </si>
  <si>
    <t>F_750058_2963110</t>
  </si>
  <si>
    <t>F_752189_2973863</t>
  </si>
  <si>
    <t>F_755758_2713151</t>
  </si>
  <si>
    <t>F_914433_2794417</t>
  </si>
  <si>
    <t>F_764398_2871140</t>
  </si>
  <si>
    <t>F_750009_2708807</t>
  </si>
  <si>
    <t>F_728387_2957187</t>
  </si>
  <si>
    <t>F_754133_2717460</t>
  </si>
  <si>
    <t>F_778969_2973447</t>
  </si>
  <si>
    <t>M_244796_913203</t>
  </si>
  <si>
    <t>M_246358_912484</t>
  </si>
  <si>
    <t>M_321632_855410</t>
  </si>
  <si>
    <t>F_803547_2887465</t>
  </si>
  <si>
    <t>F_724302_2961648</t>
  </si>
  <si>
    <t>F_810614_2905137</t>
  </si>
  <si>
    <t>F_813427_2685694</t>
  </si>
  <si>
    <t>M_193508_934965</t>
  </si>
  <si>
    <t>F_753073_3067888</t>
  </si>
  <si>
    <t>F_752357_2724436</t>
  </si>
  <si>
    <t>F_757797_2711487</t>
  </si>
  <si>
    <t>F_897867_2662748</t>
  </si>
  <si>
    <t>F_770505_3109623</t>
  </si>
  <si>
    <t>F_831446_3011452</t>
  </si>
  <si>
    <t>F_788911_2973433</t>
  </si>
  <si>
    <t>F_751895_2717405</t>
  </si>
  <si>
    <t>F_782029_2853436</t>
  </si>
  <si>
    <t>F_812276_2701120</t>
  </si>
  <si>
    <t>F_750205_2715074</t>
  </si>
  <si>
    <t>F_753361_2723362</t>
  </si>
  <si>
    <t>F_768187_2980504</t>
  </si>
  <si>
    <t>F_777723_2977440</t>
  </si>
  <si>
    <t>F_744433_2711927</t>
  </si>
  <si>
    <t>F_811084_2702999</t>
  </si>
  <si>
    <t>F_774140_2981057</t>
  </si>
  <si>
    <t>M_249905_919660</t>
  </si>
  <si>
    <t>F_767425_2961162</t>
  </si>
  <si>
    <t>F_816488_2684794</t>
  </si>
  <si>
    <t>F_747486_2715208</t>
  </si>
  <si>
    <t>F_882664_2809565</t>
  </si>
  <si>
    <t>M_242863_912310</t>
  </si>
  <si>
    <t>F_750605_2719265</t>
  </si>
  <si>
    <t>F_825392_2929359</t>
  </si>
  <si>
    <t>M_249524_918701</t>
  </si>
  <si>
    <t>F_770932_3009019</t>
  </si>
  <si>
    <t>F_812151_3017764</t>
  </si>
  <si>
    <t>F_814057_2702842</t>
  </si>
  <si>
    <t>F_724068_2960537</t>
  </si>
  <si>
    <t>M_250856_869805</t>
  </si>
  <si>
    <t>M_274846_827593</t>
  </si>
  <si>
    <t>F_755272_2713625</t>
  </si>
  <si>
    <t>F_778009_2977703</t>
  </si>
  <si>
    <t>M_243362_913165</t>
  </si>
  <si>
    <t>F_809185_2693180</t>
  </si>
  <si>
    <t>F_882919_2809100</t>
  </si>
  <si>
    <t>F_757893_2947837</t>
  </si>
  <si>
    <t>F_746307_2715387</t>
  </si>
  <si>
    <t>F_809022_2695433</t>
  </si>
  <si>
    <t>F_788475_2976334</t>
  </si>
  <si>
    <t>F_831863_3009523</t>
  </si>
  <si>
    <t>F_748979_2714049</t>
  </si>
  <si>
    <t>F_748082_2715072</t>
  </si>
  <si>
    <t>F_787289_2863190</t>
  </si>
  <si>
    <t>F_801766_2903803</t>
  </si>
  <si>
    <t>F_769439_3104849</t>
  </si>
  <si>
    <t>F_807735_3033081</t>
  </si>
  <si>
    <t>F_770756_3108615</t>
  </si>
  <si>
    <t>F_834878_2840735</t>
  </si>
  <si>
    <t>F_753492_2717319</t>
  </si>
  <si>
    <t>F_674705_2924435</t>
  </si>
  <si>
    <t>F_811892_2701063</t>
  </si>
  <si>
    <t>F_811621_2694905</t>
  </si>
  <si>
    <t>F_773669_2979048</t>
  </si>
  <si>
    <t>F_728825_2962454</t>
  </si>
  <si>
    <t>F_734833_3083580</t>
  </si>
  <si>
    <t>F_750500_2714792</t>
  </si>
  <si>
    <t>F_773926_2847235</t>
  </si>
  <si>
    <t>F_792831_2973371</t>
  </si>
  <si>
    <t>F_824172_3024939</t>
  </si>
  <si>
    <t>M_255794_956379</t>
  </si>
  <si>
    <t>F_795576_2968601</t>
  </si>
  <si>
    <t>F_809936_3019894</t>
  </si>
  <si>
    <t>M_250039_920061</t>
  </si>
  <si>
    <t>F_810489_3018219</t>
  </si>
  <si>
    <t>F_816379_2684650</t>
  </si>
  <si>
    <t>F_755325_2712639</t>
  </si>
  <si>
    <t>F_764221_3015791</t>
  </si>
  <si>
    <t>M_248302_874859</t>
  </si>
  <si>
    <t>F_761420_2955258</t>
  </si>
  <si>
    <t>F_816805_2683948</t>
  </si>
  <si>
    <t>F_747110_2710944</t>
  </si>
  <si>
    <t>M_245466_912964</t>
  </si>
  <si>
    <t>F_679601_2924356</t>
  </si>
  <si>
    <t>F_746760_2714802</t>
  </si>
  <si>
    <t>F_791374_2785800</t>
  </si>
  <si>
    <t>M_245109_913104</t>
  </si>
  <si>
    <t>F_815884_2683950</t>
  </si>
  <si>
    <t>M_243731_912419</t>
  </si>
  <si>
    <t>M_231110_938840</t>
  </si>
  <si>
    <t>F_755959_2948925</t>
  </si>
  <si>
    <t>F_816831_2684206</t>
  </si>
  <si>
    <t>F_759749_2965955</t>
  </si>
  <si>
    <t>M_244654_912573</t>
  </si>
  <si>
    <t>F_788531_2976451</t>
  </si>
  <si>
    <t>F_746980_2711081</t>
  </si>
  <si>
    <t>F_679150_2927042</t>
  </si>
  <si>
    <t>F_757861_2713353</t>
  </si>
  <si>
    <t>M_247511_870314</t>
  </si>
  <si>
    <t>F_769782_3109573</t>
  </si>
  <si>
    <t>F_754537_2948477</t>
  </si>
  <si>
    <t>F_720406_2955587</t>
  </si>
  <si>
    <t>F_813805_3020350</t>
  </si>
  <si>
    <t>F_776375_2974640</t>
  </si>
  <si>
    <t>F_751916_2947658</t>
  </si>
  <si>
    <t>F_780152_2975756</t>
  </si>
  <si>
    <t>F_759906_2965764</t>
  </si>
  <si>
    <t>F_751235_2975413</t>
  </si>
  <si>
    <t>F_740633_2963888</t>
  </si>
  <si>
    <t>F_760373_2958488</t>
  </si>
  <si>
    <t>F_811098_2714289</t>
  </si>
  <si>
    <t>F_768170_3109960</t>
  </si>
  <si>
    <t>F_787512_2851156</t>
  </si>
  <si>
    <t>F_738408_2965443</t>
  </si>
  <si>
    <t>F_763555_2961639</t>
  </si>
  <si>
    <t>F_728889_2962033</t>
  </si>
  <si>
    <t>F_753214_2716193</t>
  </si>
  <si>
    <t>F_789246_2989499</t>
  </si>
  <si>
    <t>F_821674_3031261</t>
  </si>
  <si>
    <t>F_755248_2712341</t>
  </si>
  <si>
    <t>M_226083_901050</t>
  </si>
  <si>
    <t>F_786621_2851956</t>
  </si>
  <si>
    <t>F_768144_3110298</t>
  </si>
  <si>
    <t>F_731975_2960351</t>
  </si>
  <si>
    <t>F_751330_2975702</t>
  </si>
  <si>
    <t>F_806334_3014207</t>
  </si>
  <si>
    <t>M_243892_911844</t>
  </si>
  <si>
    <t>F_812938_2690580</t>
  </si>
  <si>
    <t>F_811274_2691651</t>
  </si>
  <si>
    <t>F_773573_2975420</t>
  </si>
  <si>
    <t>F_754827_2712666</t>
  </si>
  <si>
    <t>F_819613_3034510</t>
  </si>
  <si>
    <t>F_756396_2715327</t>
  </si>
  <si>
    <t>F_761200_2947500</t>
  </si>
  <si>
    <t>F_766246_2959104</t>
  </si>
  <si>
    <t>F_793718_2970304</t>
  </si>
  <si>
    <t>F_750611_2712476</t>
  </si>
  <si>
    <t>F_757539_2711328</t>
  </si>
  <si>
    <t>F_753400_2709700</t>
  </si>
  <si>
    <t>F_774820_2992536</t>
  </si>
  <si>
    <t>F_728129_2959054</t>
  </si>
  <si>
    <t>F_744095_2709787</t>
  </si>
  <si>
    <t>F_749849_2976263</t>
  </si>
  <si>
    <t>F_778943_2973249</t>
  </si>
  <si>
    <t>F_765462_2960944</t>
  </si>
  <si>
    <t>F_726493_2958044</t>
  </si>
  <si>
    <t>F_773559_2990213</t>
  </si>
  <si>
    <t>F_751821_2720066</t>
  </si>
  <si>
    <t>F_766017_2872244</t>
  </si>
  <si>
    <t>M_250153_917294</t>
  </si>
  <si>
    <t>F_747999_2714657</t>
  </si>
  <si>
    <t>F_747489_2709142</t>
  </si>
  <si>
    <t>F_883650_2810175</t>
  </si>
  <si>
    <t>F_752767_2717842</t>
  </si>
  <si>
    <t>F_758540_2964376</t>
  </si>
  <si>
    <t>F_769415_3110755</t>
  </si>
  <si>
    <t>F_723701_2960127</t>
  </si>
  <si>
    <t>F_812269_2708166</t>
  </si>
  <si>
    <t>M_225738_902494</t>
  </si>
  <si>
    <t>F_761190_2947547</t>
  </si>
  <si>
    <t>F_812230_2998342</t>
  </si>
  <si>
    <t>M_250212_919700</t>
  </si>
  <si>
    <t>F_813239_2705021</t>
  </si>
  <si>
    <t>M_249954_918037</t>
  </si>
  <si>
    <t>F_679636_2927613</t>
  </si>
  <si>
    <t>F_830789_3008653</t>
  </si>
  <si>
    <t>F_811748_2700554</t>
  </si>
  <si>
    <t>F_812886_2700932</t>
  </si>
  <si>
    <t>M_247970_875726</t>
  </si>
  <si>
    <t>F_745105_2710580</t>
  </si>
  <si>
    <t>M_250184_918065</t>
  </si>
  <si>
    <t>M_245606_913418</t>
  </si>
  <si>
    <t>F_787399_2973585</t>
  </si>
  <si>
    <t>F_726773_2958897</t>
  </si>
  <si>
    <t>M_245103_914307</t>
  </si>
  <si>
    <t>F_761748_2957480</t>
  </si>
  <si>
    <t>M_231053_938491</t>
  </si>
  <si>
    <t>F_803227_2887447</t>
  </si>
  <si>
    <t>F_812051_2701806</t>
  </si>
  <si>
    <t>F_749599_2714210</t>
  </si>
  <si>
    <t>M_231029_938836</t>
  </si>
  <si>
    <t>F_802816_3006654</t>
  </si>
  <si>
    <t>F_722163_2962528</t>
  </si>
  <si>
    <t>F_762245_2951221</t>
  </si>
  <si>
    <t>F_812633_2706008</t>
  </si>
  <si>
    <t>F_707366_2894355</t>
  </si>
  <si>
    <t>F_756012_2713979</t>
  </si>
  <si>
    <t>F_744721_2711146</t>
  </si>
  <si>
    <t>F_725505_2958096</t>
  </si>
  <si>
    <t>F_816332_2683953</t>
  </si>
  <si>
    <t>F_750036_2977282</t>
  </si>
  <si>
    <t>F_764224_3104638</t>
  </si>
  <si>
    <t>F_812587_2705312</t>
  </si>
  <si>
    <t>F_770552_2982444</t>
  </si>
  <si>
    <t>F_788640_2975210</t>
  </si>
  <si>
    <t>F_749674_3088794</t>
  </si>
  <si>
    <t>F_757516_2949788</t>
  </si>
  <si>
    <t>F_744654_2708920</t>
  </si>
  <si>
    <t>F_822677_3025252</t>
  </si>
  <si>
    <t>F_812181_2706097</t>
  </si>
  <si>
    <t>F_762768_2960302</t>
  </si>
  <si>
    <t>M_247906_919291</t>
  </si>
  <si>
    <t>F_751062_2711986</t>
  </si>
  <si>
    <t>F_882333_2810326</t>
  </si>
  <si>
    <t>F_768984_3110935</t>
  </si>
  <si>
    <t>F_811663_2688876</t>
  </si>
  <si>
    <t>M_218725_926731</t>
  </si>
  <si>
    <t>F_769376_3106178</t>
  </si>
  <si>
    <t>M_245057_913050</t>
  </si>
  <si>
    <t>F_760047_2950404</t>
  </si>
  <si>
    <t>M_246805_869751</t>
  </si>
  <si>
    <t>M_249807_918673</t>
  </si>
  <si>
    <t>F_822350_3028985</t>
  </si>
  <si>
    <t>F_727135_2958683</t>
  </si>
  <si>
    <t>F_786006_2863762</t>
  </si>
  <si>
    <t>F_752108_2711075</t>
  </si>
  <si>
    <t>F_769316_2959978</t>
  </si>
  <si>
    <t>F_728699_2959794</t>
  </si>
  <si>
    <t>F_812322_2700488</t>
  </si>
  <si>
    <t>F_748563_2714795</t>
  </si>
  <si>
    <t>M_249275_822961</t>
  </si>
  <si>
    <t>F_766756_2961074</t>
  </si>
  <si>
    <t>F_812876_2685864</t>
  </si>
  <si>
    <t>F_754731_2715316</t>
  </si>
  <si>
    <t>F_766650_2959731</t>
  </si>
  <si>
    <t>F_875931_2818468</t>
  </si>
  <si>
    <t>F_882618_2811446</t>
  </si>
  <si>
    <t>F_772402_2978829</t>
  </si>
  <si>
    <t>F_776652_2983316</t>
  </si>
  <si>
    <t>F_793951_2971492</t>
  </si>
  <si>
    <t>F_811599_2686368</t>
  </si>
  <si>
    <t>F_794252_2969598</t>
  </si>
  <si>
    <t>F_812618_2999184</t>
  </si>
  <si>
    <t>F_769988_3109401</t>
  </si>
  <si>
    <t>F_741908_2965825</t>
  </si>
  <si>
    <t>F_750349_2713751</t>
  </si>
  <si>
    <t>M_247695_875915</t>
  </si>
  <si>
    <t>F_808835_3018021</t>
  </si>
  <si>
    <t>F_812970_2701292</t>
  </si>
  <si>
    <t>F_810850_2692397</t>
  </si>
  <si>
    <t>F_812437_2694458</t>
  </si>
  <si>
    <t>F_753876_2717910</t>
  </si>
  <si>
    <t>F_738407_3089493</t>
  </si>
  <si>
    <t>F_762675_2958151</t>
  </si>
  <si>
    <t>F_883767_2810582</t>
  </si>
  <si>
    <t>M_247192_870364</t>
  </si>
  <si>
    <t>F_616627_3023474</t>
  </si>
  <si>
    <t>F_662944_3023509</t>
  </si>
  <si>
    <t>F_812949_2691386</t>
  </si>
  <si>
    <t>F_756863_2710802</t>
  </si>
  <si>
    <t>F_824453_3026996</t>
  </si>
  <si>
    <t>F_803915_2891693</t>
  </si>
  <si>
    <t>F_758077_2945925</t>
  </si>
  <si>
    <t>F_748744_2715351</t>
  </si>
  <si>
    <t>F_753437_2972566</t>
  </si>
  <si>
    <t>M_191100_934330</t>
  </si>
  <si>
    <t>F_748267_2711931</t>
  </si>
  <si>
    <t>F_791327_2973851</t>
  </si>
  <si>
    <t>F_769887_3111154</t>
  </si>
  <si>
    <t>F_830795_3009069</t>
  </si>
  <si>
    <t>F_741072_2966682</t>
  </si>
  <si>
    <t>M_230207_939428</t>
  </si>
  <si>
    <t>F_877526_2816237</t>
  </si>
  <si>
    <t>F_726358_2956769</t>
  </si>
  <si>
    <t>F_758419_2712502</t>
  </si>
  <si>
    <t>F_747210_2711926</t>
  </si>
  <si>
    <t>F_720726_2956418</t>
  </si>
  <si>
    <t>F_812330_2693868</t>
  </si>
  <si>
    <t>M_243903_912038</t>
  </si>
  <si>
    <t>F_774901_2791607</t>
  </si>
  <si>
    <t>F_812674_2706012</t>
  </si>
  <si>
    <t>F_768518_3111098</t>
  </si>
  <si>
    <t>F_832853_3012434</t>
  </si>
  <si>
    <t>F_824036_3029120</t>
  </si>
  <si>
    <t>F_751938_2724312</t>
  </si>
  <si>
    <t>F_755627_2713933</t>
  </si>
  <si>
    <t>F_757898_2953284</t>
  </si>
  <si>
    <t>F_809076_2693085</t>
  </si>
  <si>
    <t>F_774584_2980094</t>
  </si>
  <si>
    <t>F_745216_2710120</t>
  </si>
  <si>
    <t>F_752806_2883610</t>
  </si>
  <si>
    <t>F_652992_3021155</t>
  </si>
  <si>
    <t>M_229651_938980</t>
  </si>
  <si>
    <t>F_750753_2714970</t>
  </si>
  <si>
    <t>F_729479_2961626</t>
  </si>
  <si>
    <t>F_750496_2713189</t>
  </si>
  <si>
    <t>F_750653_2713245</t>
  </si>
  <si>
    <t>F_807749_3015167</t>
  </si>
  <si>
    <t>F_804581_2697461</t>
  </si>
  <si>
    <t>F_612811_3023581</t>
  </si>
  <si>
    <t>F_792305_2972007</t>
  </si>
  <si>
    <t>F_745106_2709101</t>
  </si>
  <si>
    <t>F_808790_3031808</t>
  </si>
  <si>
    <t>F_747153_2712237</t>
  </si>
  <si>
    <t>F_768769_3108419</t>
  </si>
  <si>
    <t>M_208460_876866</t>
  </si>
  <si>
    <t>M_243455_912799</t>
  </si>
  <si>
    <t>F_788626_2977571</t>
  </si>
  <si>
    <t>F_773867_2975489</t>
  </si>
  <si>
    <t>M_250071_918035</t>
  </si>
  <si>
    <t>F_812145_2696921</t>
  </si>
  <si>
    <t>F_753564_2719008</t>
  </si>
  <si>
    <t>M_243301_859832</t>
  </si>
  <si>
    <t>F_791941_2973968</t>
  </si>
  <si>
    <t>F_812859_2702190</t>
  </si>
  <si>
    <t>F_722342_2961928</t>
  </si>
  <si>
    <t>M_245087_912088</t>
  </si>
  <si>
    <t>F_760485_2958458</t>
  </si>
  <si>
    <t>M_247246_870234</t>
  </si>
  <si>
    <t>F_747742_2714930</t>
  </si>
  <si>
    <t>F_756207_2716427</t>
  </si>
  <si>
    <t>F_787098_2848039</t>
  </si>
  <si>
    <t>F_748336_2712172</t>
  </si>
  <si>
    <t>F_812249_2700644</t>
  </si>
  <si>
    <t>M_208744_870038</t>
  </si>
  <si>
    <t>M_255796_955401</t>
  </si>
  <si>
    <t>F_770745_3110665</t>
  </si>
  <si>
    <t>F_753905_2717327</t>
  </si>
  <si>
    <t>F_742282_2706432</t>
  </si>
  <si>
    <t>F_754373_2725827</t>
  </si>
  <si>
    <t>M_279826_836246</t>
  </si>
  <si>
    <t>F_765441_2960895</t>
  </si>
  <si>
    <t>F_757992_2710656</t>
  </si>
  <si>
    <t>F_752230_2711008</t>
  </si>
  <si>
    <t>F_753338_2716179</t>
  </si>
  <si>
    <t>F_823088_3024024</t>
  </si>
  <si>
    <t>F_757729_2711302</t>
  </si>
  <si>
    <t>F_746376_2714794</t>
  </si>
  <si>
    <t>F_778065_2974305</t>
  </si>
  <si>
    <t>F_791614_2973854</t>
  </si>
  <si>
    <t>F_650915_2908139</t>
  </si>
  <si>
    <t>F_811896_2702188</t>
  </si>
  <si>
    <t>F_823556_3027748</t>
  </si>
  <si>
    <t>F_816300_2684931</t>
  </si>
  <si>
    <t>F_747808_2715397</t>
  </si>
  <si>
    <t>F_744349_2710074</t>
  </si>
  <si>
    <t>F_813212_2702002</t>
  </si>
  <si>
    <t>F_763995_2958412</t>
  </si>
  <si>
    <t>F_783938_2855388</t>
  </si>
  <si>
    <t>F_775599_2974347</t>
  </si>
  <si>
    <t>F_797630_2906445</t>
  </si>
  <si>
    <t>F_749332_2713582</t>
  </si>
  <si>
    <t>M_249271_919282</t>
  </si>
  <si>
    <t>F_765318_3107372</t>
  </si>
  <si>
    <t>F_831831_3010352</t>
  </si>
  <si>
    <t>F_756975_2967877</t>
  </si>
  <si>
    <t>F_756463_2715591</t>
  </si>
  <si>
    <t>F_749831_2717713</t>
  </si>
  <si>
    <t>F_768465_3112342</t>
  </si>
  <si>
    <t>F_682569_2930862</t>
  </si>
  <si>
    <t>F_813588_2707984</t>
  </si>
  <si>
    <t>F_803384_2894360</t>
  </si>
  <si>
    <t>F_747751_2715494</t>
  </si>
  <si>
    <t>F_881379_2811579</t>
  </si>
  <si>
    <t>F_756630_2949289</t>
  </si>
  <si>
    <t>F_784122_2854999</t>
  </si>
  <si>
    <t>F_790153_2785652</t>
  </si>
  <si>
    <t>F_744640_2711838</t>
  </si>
  <si>
    <t>F_747799_2715969</t>
  </si>
  <si>
    <t>F_812616_2703454</t>
  </si>
  <si>
    <t>F_811511_2904192</t>
  </si>
  <si>
    <t>F_715410_3004298</t>
  </si>
  <si>
    <t>F_750618_2714886</t>
  </si>
  <si>
    <t>F_754523_2715277</t>
  </si>
  <si>
    <t>F_753908_2715160</t>
  </si>
  <si>
    <t>F_798217_2906047</t>
  </si>
  <si>
    <t>F_770805_2981347</t>
  </si>
  <si>
    <t>F_715607_3003953</t>
  </si>
  <si>
    <t>F_812024_2706162</t>
  </si>
  <si>
    <t>F_757946_2945940</t>
  </si>
  <si>
    <t>F_749534_2709950</t>
  </si>
  <si>
    <t>F_755135_2715343</t>
  </si>
  <si>
    <t>F_769971_2960785</t>
  </si>
  <si>
    <t>F_677137_2923293</t>
  </si>
  <si>
    <t>F_822799_3028744</t>
  </si>
  <si>
    <t>M_244646_912639</t>
  </si>
  <si>
    <t>M_249652_820725</t>
  </si>
  <si>
    <t>F_820787_3022935</t>
  </si>
  <si>
    <t>F_811902_2694095</t>
  </si>
  <si>
    <t>F_765609_2960344</t>
  </si>
  <si>
    <t>F_763771_2999883</t>
  </si>
  <si>
    <t>F_753755_2723928</t>
  </si>
  <si>
    <t>F_749940_2713480</t>
  </si>
  <si>
    <t>F_835933_2844254</t>
  </si>
  <si>
    <t>F_747889_2714898</t>
  </si>
  <si>
    <t>F_727098_2957914</t>
  </si>
  <si>
    <t>M_246366_913499</t>
  </si>
  <si>
    <t>M_243508_912270</t>
  </si>
  <si>
    <t>M_250276_918625</t>
  </si>
  <si>
    <t>M_250072_918564</t>
  </si>
  <si>
    <t>F_810659_2698785</t>
  </si>
  <si>
    <t>F_614323_3022618</t>
  </si>
  <si>
    <t>F_749799_2710243</t>
  </si>
  <si>
    <t>F_753763_2715366</t>
  </si>
  <si>
    <t>F_788301_2987810</t>
  </si>
  <si>
    <t>F_824223_3023841</t>
  </si>
  <si>
    <t>F_746340_2713265</t>
  </si>
  <si>
    <t>F_778326_2984832</t>
  </si>
  <si>
    <t>F_762160_2958138</t>
  </si>
  <si>
    <t>M_247241_913572</t>
  </si>
  <si>
    <t>F_724267_2961366</t>
  </si>
  <si>
    <t>F_749241_2962454</t>
  </si>
  <si>
    <t>F_679950_2927467</t>
  </si>
  <si>
    <t>F_754338_2725784</t>
  </si>
  <si>
    <t>F_723380_2961367</t>
  </si>
  <si>
    <t>F_825489_3025749</t>
  </si>
  <si>
    <t>F_746901_2713521</t>
  </si>
  <si>
    <t>F_746822_2710904</t>
  </si>
  <si>
    <t>F_779227_2973728</t>
  </si>
  <si>
    <t>M_250025_920027</t>
  </si>
  <si>
    <t>F_815703_2684378</t>
  </si>
  <si>
    <t>F_784035_2854912</t>
  </si>
  <si>
    <t>F_786758_2991492</t>
  </si>
  <si>
    <t>F_808543_3032779</t>
  </si>
  <si>
    <t>F_750813_2713659</t>
  </si>
  <si>
    <t>M_244078_913057</t>
  </si>
  <si>
    <t>F_751975_2712010</t>
  </si>
  <si>
    <t>F_795946_2969430</t>
  </si>
  <si>
    <t>F_813391_2703209</t>
  </si>
  <si>
    <t>F_726434_2962793</t>
  </si>
  <si>
    <t>F_789723_2900417</t>
  </si>
  <si>
    <t>F_814017_2702836</t>
  </si>
  <si>
    <t>F_775683_2958700</t>
  </si>
  <si>
    <t>F_764652_2958991</t>
  </si>
  <si>
    <t>F_786444_2974973</t>
  </si>
  <si>
    <t>M_248851_876144</t>
  </si>
  <si>
    <t>F_675447_2924438</t>
  </si>
  <si>
    <t>F_747855_2715508</t>
  </si>
  <si>
    <t>F_755767_2714582</t>
  </si>
  <si>
    <t>F_762825_2960572</t>
  </si>
  <si>
    <t>M_249506_820856</t>
  </si>
  <si>
    <t>M_249277_821881</t>
  </si>
  <si>
    <t>F_747889_2714954</t>
  </si>
  <si>
    <t>M_208175_871094</t>
  </si>
  <si>
    <t>F_756549_2710614</t>
  </si>
  <si>
    <t>M_244407_912346</t>
  </si>
  <si>
    <t>F_726304_2959361</t>
  </si>
  <si>
    <t>F_744926_2710329</t>
  </si>
  <si>
    <t>F_812346_2706114</t>
  </si>
  <si>
    <t>F_823563_3028195</t>
  </si>
  <si>
    <t>F_816669_2683795</t>
  </si>
  <si>
    <t>M_250153_919711</t>
  </si>
  <si>
    <t>F_762109_2952043</t>
  </si>
  <si>
    <t>F_759001_2951871</t>
  </si>
  <si>
    <t>F_775614_2991588</t>
  </si>
  <si>
    <t>F_745694_2715347</t>
  </si>
  <si>
    <t>F_772950_2991878</t>
  </si>
  <si>
    <t>F_811617_2703898</t>
  </si>
  <si>
    <t>F_753766_2715024</t>
  </si>
  <si>
    <t>F_748290_2714596</t>
  </si>
  <si>
    <t>F_774900_3008809</t>
  </si>
  <si>
    <t>F_754411_2947928</t>
  </si>
  <si>
    <t>F_764074_2957984</t>
  </si>
  <si>
    <t>F_812807_2701293</t>
  </si>
  <si>
    <t>F_812091_2702423</t>
  </si>
  <si>
    <t>F_768091_3105866</t>
  </si>
  <si>
    <t>F_748536_2976368</t>
  </si>
  <si>
    <t>F_828911_3007013</t>
  </si>
  <si>
    <t>F_728596_2959428</t>
  </si>
  <si>
    <t>F_753367_2717196</t>
  </si>
  <si>
    <t>M_244673_912911</t>
  </si>
  <si>
    <t>F_788496_2976379</t>
  </si>
  <si>
    <t>F_765077_2961544</t>
  </si>
  <si>
    <t>F_809850_2697087</t>
  </si>
  <si>
    <t>F_754078_2715040</t>
  </si>
  <si>
    <t>F_823726_3027584</t>
  </si>
  <si>
    <t>F_815257_2685449</t>
  </si>
  <si>
    <t>M_194171_934938</t>
  </si>
  <si>
    <t>F_743248_2979814</t>
  </si>
  <si>
    <t>F_824570_3024950</t>
  </si>
  <si>
    <t>F_749851_2717509</t>
  </si>
  <si>
    <t>F_722357_2961652</t>
  </si>
  <si>
    <t>F_764791_2958422</t>
  </si>
  <si>
    <t>F_756591_2710143</t>
  </si>
  <si>
    <t>F_801090_2903076</t>
  </si>
  <si>
    <t>F_1029328_2705615</t>
  </si>
  <si>
    <t>F_774589_3105668</t>
  </si>
  <si>
    <t>F_788447_2856734</t>
  </si>
  <si>
    <t>F_765483_2960993</t>
  </si>
  <si>
    <t>F_709466_2893180</t>
  </si>
  <si>
    <t>M_203775_909309</t>
  </si>
  <si>
    <t>F_725164_2961730</t>
  </si>
  <si>
    <t>F_745982_2710610</t>
  </si>
  <si>
    <t>F_778402_2979611</t>
  </si>
  <si>
    <t>F_751972_2718583</t>
  </si>
  <si>
    <t>F_749843_2714119</t>
  </si>
  <si>
    <t>F_752439_2708923</t>
  </si>
  <si>
    <t>F_757535_2710256</t>
  </si>
  <si>
    <t>F_750830_2713470</t>
  </si>
  <si>
    <t>F_754170_2721524</t>
  </si>
  <si>
    <t>F_670473_3037287</t>
  </si>
  <si>
    <t>F_759344_2965518</t>
  </si>
  <si>
    <t>F_678226_2927087</t>
  </si>
  <si>
    <t>F_696861_2929977</t>
  </si>
  <si>
    <t>F_753865_2716115</t>
  </si>
  <si>
    <t>F_747720_2714826</t>
  </si>
  <si>
    <t>F_777202_2977165</t>
  </si>
  <si>
    <t>M_250148_918056</t>
  </si>
  <si>
    <t>M_205772_877281</t>
  </si>
  <si>
    <t>F_744402_2713755</t>
  </si>
  <si>
    <t>F_811817_2706280</t>
  </si>
  <si>
    <t>F_802379_3029836</t>
  </si>
  <si>
    <t>F_677907_2924329</t>
  </si>
  <si>
    <t>F_773899_2975617</t>
  </si>
  <si>
    <t>F_791829_2974083</t>
  </si>
  <si>
    <t>F_812192_2694716</t>
  </si>
  <si>
    <t>M_249771_918683</t>
  </si>
  <si>
    <t>F_750213_2710812</t>
  </si>
  <si>
    <t>F_786879_2859953</t>
  </si>
  <si>
    <t>F_899610_2662650</t>
  </si>
  <si>
    <t>M_203278_908734</t>
  </si>
  <si>
    <t>F_745395_2714964</t>
  </si>
  <si>
    <t>F_747169_2715001</t>
  </si>
  <si>
    <t>F_770744_3110723</t>
  </si>
  <si>
    <t>F_729424_2958936</t>
  </si>
  <si>
    <t>F_812980_2701250</t>
  </si>
  <si>
    <t>F_765958_2960247</t>
  </si>
  <si>
    <t>F_812443_2687262</t>
  </si>
  <si>
    <t>F_726202_2956817</t>
  </si>
  <si>
    <t>F_751119_2723240</t>
  </si>
  <si>
    <t>F_746882_2711157</t>
  </si>
  <si>
    <t>M_244911_913708</t>
  </si>
  <si>
    <t>F_744646_2709503</t>
  </si>
  <si>
    <t>M_208717_870309</t>
  </si>
  <si>
    <t>F_763007_2960665</t>
  </si>
  <si>
    <t>F_815499_2685172</t>
  </si>
  <si>
    <t>M_246380_869899</t>
  </si>
  <si>
    <t>F_803152_2887174</t>
  </si>
  <si>
    <t>F_814833_2685245</t>
  </si>
  <si>
    <t>F_812891_2702076</t>
  </si>
  <si>
    <t>F_774490_3105435</t>
  </si>
  <si>
    <t>F_766468_3106259</t>
  </si>
  <si>
    <t>F_810441_2705212</t>
  </si>
  <si>
    <t>M_246476_913555</t>
  </si>
  <si>
    <t>F_785151_2862865</t>
  </si>
  <si>
    <t>F_822921_3023335</t>
  </si>
  <si>
    <t>M_203915_909269</t>
  </si>
  <si>
    <t>F_745325_2710014</t>
  </si>
  <si>
    <t>M_225202_902136</t>
  </si>
  <si>
    <t>F_793756_2970066</t>
  </si>
  <si>
    <t>F_795165_2969117</t>
  </si>
  <si>
    <t>F_791556_2973749</t>
  </si>
  <si>
    <t>F_724252_2962670</t>
  </si>
  <si>
    <t>F_746925_2714530</t>
  </si>
  <si>
    <t>F_756050_2712961</t>
  </si>
  <si>
    <t>F_728714_2963775</t>
  </si>
  <si>
    <t>F_747019_2709877</t>
  </si>
  <si>
    <t>F_727916_2960178</t>
  </si>
  <si>
    <t>F_792228_2974570</t>
  </si>
  <si>
    <t>F_748770_2712600</t>
  </si>
  <si>
    <t>M_240404_954034</t>
  </si>
  <si>
    <t>F_788951_2856067</t>
  </si>
  <si>
    <t>F_749403_2711187</t>
  </si>
  <si>
    <t>F_752505_2948100</t>
  </si>
  <si>
    <t>F_815677_2685415</t>
  </si>
  <si>
    <t>F_783420_2857357</t>
  </si>
  <si>
    <t>F_752310_2724453</t>
  </si>
  <si>
    <t>F_753606_2715267</t>
  </si>
  <si>
    <t>F_768771_3111382</t>
  </si>
  <si>
    <t>F_792434_2973241</t>
  </si>
  <si>
    <t>F_775650_2978663</t>
  </si>
  <si>
    <t>F_788515_2845880</t>
  </si>
  <si>
    <t>F_743817_2712105</t>
  </si>
  <si>
    <t>F_739156_3090049</t>
  </si>
  <si>
    <t>M_244323_913042</t>
  </si>
  <si>
    <t>F_813993_2688928</t>
  </si>
  <si>
    <t>F_803831_3009894</t>
  </si>
  <si>
    <t>F_807392_3034116</t>
  </si>
  <si>
    <t>F_766100_3107074</t>
  </si>
  <si>
    <t>F_760285_2964496</t>
  </si>
  <si>
    <t>F_811413_3015973</t>
  </si>
  <si>
    <t>F_811006_2686331</t>
  </si>
  <si>
    <t>F_746018_2710223</t>
  </si>
  <si>
    <t>F_677901_2925135</t>
  </si>
  <si>
    <t>F_816431_2685275</t>
  </si>
  <si>
    <t>M_248758_918775</t>
  </si>
  <si>
    <t>F_743304_2706516</t>
  </si>
  <si>
    <t>F_784589_2977162</t>
  </si>
  <si>
    <t>F_756872_2710677</t>
  </si>
  <si>
    <t>F_724591_2961360</t>
  </si>
  <si>
    <t>M_228476_901779</t>
  </si>
  <si>
    <t>M_246776_913749</t>
  </si>
  <si>
    <t>F_816956_2683291</t>
  </si>
  <si>
    <t>F_778478_2975205</t>
  </si>
  <si>
    <t>F_709185_2894172</t>
  </si>
  <si>
    <t>F_724698_2963173</t>
  </si>
  <si>
    <t>F_755653_2948532</t>
  </si>
  <si>
    <t>M_193538_936306</t>
  </si>
  <si>
    <t>F_771431_2982316</t>
  </si>
  <si>
    <t>F_757550_2711144</t>
  </si>
  <si>
    <t>F_777757_2975627</t>
  </si>
  <si>
    <t>F_812454_2704497</t>
  </si>
  <si>
    <t>F_790770_2899836</t>
  </si>
  <si>
    <t>F_769046_2961193</t>
  </si>
  <si>
    <t>F_756669_2710351</t>
  </si>
  <si>
    <t>F_750700_2717922</t>
  </si>
  <si>
    <t>F_751199_2723254</t>
  </si>
  <si>
    <t>F_770318_2982288</t>
  </si>
  <si>
    <t>F_763787_2958738</t>
  </si>
  <si>
    <t>F_824353_3027180</t>
  </si>
  <si>
    <t>F_793221_2783756</t>
  </si>
  <si>
    <t>F_811285_2691574</t>
  </si>
  <si>
    <t>F_767238_2961177</t>
  </si>
  <si>
    <t>M_248749_919302</t>
  </si>
  <si>
    <t>F_823916_3026492</t>
  </si>
  <si>
    <t>F_754771_2948361</t>
  </si>
  <si>
    <t>F_758454_2964041</t>
  </si>
  <si>
    <t>F_748215_2976467</t>
  </si>
  <si>
    <t>F_784918_2854206</t>
  </si>
  <si>
    <t>F_789235_2857112</t>
  </si>
  <si>
    <t>F_813499_2690912</t>
  </si>
  <si>
    <t>F_811798_2701048</t>
  </si>
  <si>
    <t>F_756298_2969311</t>
  </si>
  <si>
    <t>F_676125_2924366</t>
  </si>
  <si>
    <t>M_203958_908886</t>
  </si>
  <si>
    <t>F_747259_2710753</t>
  </si>
  <si>
    <t>F_812451_2708524</t>
  </si>
  <si>
    <t>F_728676_2960030</t>
  </si>
  <si>
    <t>M_194027_935167</t>
  </si>
  <si>
    <t>F_813390_2687797</t>
  </si>
  <si>
    <t>F_811638_2701873</t>
  </si>
  <si>
    <t>F_675110_2924121</t>
  </si>
  <si>
    <t>F_752239_2948027</t>
  </si>
  <si>
    <t>F_811363_2693414</t>
  </si>
  <si>
    <t>F_768011_3109089</t>
  </si>
  <si>
    <t>F_745673_2710128</t>
  </si>
  <si>
    <t>M_248297_875434</t>
  </si>
  <si>
    <t>F_792023_2973677</t>
  </si>
  <si>
    <t>F_751364_3064863</t>
  </si>
  <si>
    <t>F_745804_2712893</t>
  </si>
  <si>
    <t>F_791822_2974763</t>
  </si>
  <si>
    <t>M_249420_916961</t>
  </si>
  <si>
    <t>F_696351_2928498</t>
  </si>
  <si>
    <t>F_730034_2959644</t>
  </si>
  <si>
    <t>F_775060_2980571</t>
  </si>
  <si>
    <t>M_248136_875376</t>
  </si>
  <si>
    <t>M_246332_912132</t>
  </si>
  <si>
    <t>F_816269_2685080</t>
  </si>
  <si>
    <t>F_787480_2863253</t>
  </si>
  <si>
    <t>F_774366_2969904</t>
  </si>
  <si>
    <t>F_762521_2959487</t>
  </si>
  <si>
    <t>F_750337_2715283</t>
  </si>
  <si>
    <t>F_762356_3113314</t>
  </si>
  <si>
    <t>M_228480_901703</t>
  </si>
  <si>
    <t>F_760735_2961334</t>
  </si>
  <si>
    <t>F_773979_2969234</t>
  </si>
  <si>
    <t>F_809910_2710434</t>
  </si>
  <si>
    <t>F_728395_2958000</t>
  </si>
  <si>
    <t>F_744647_2713412</t>
  </si>
  <si>
    <t>F_790447_2905286</t>
  </si>
  <si>
    <t>F_786169_2861733</t>
  </si>
  <si>
    <t>F_833010_3072962</t>
  </si>
  <si>
    <t>F_803499_2887363</t>
  </si>
  <si>
    <t>F_745118_2709151</t>
  </si>
  <si>
    <t>F_749964_2713065</t>
  </si>
  <si>
    <t>F_813471_2703220</t>
  </si>
  <si>
    <t>F_786862_2854012</t>
  </si>
  <si>
    <t>F_768874_3104695</t>
  </si>
  <si>
    <t>F_813374_2700861</t>
  </si>
  <si>
    <t>F_751709_2717396</t>
  </si>
  <si>
    <t>F_765949_3108188</t>
  </si>
  <si>
    <t>F_754430_2715064</t>
  </si>
  <si>
    <t>F_750153_2714766</t>
  </si>
  <si>
    <t>F_742286_3087901</t>
  </si>
  <si>
    <t>F_875282_2818281</t>
  </si>
  <si>
    <t>F_748183_2716054</t>
  </si>
  <si>
    <t>F_742238_2706474</t>
  </si>
  <si>
    <t>F_822725_2936150</t>
  </si>
  <si>
    <t>F_899679_2662842</t>
  </si>
  <si>
    <t>F_751878_2947647</t>
  </si>
  <si>
    <t>M_247241_870176</t>
  </si>
  <si>
    <t>F_752327_3064614</t>
  </si>
  <si>
    <t>F_738817_2965923</t>
  </si>
  <si>
    <t>F_751319_2721918</t>
  </si>
  <si>
    <t>F_775266_2977110</t>
  </si>
  <si>
    <t>F_812957_2686635</t>
  </si>
  <si>
    <t>F_813105_2685694</t>
  </si>
  <si>
    <t>F_730960_2960344</t>
  </si>
  <si>
    <t>F_817558_2683024</t>
  </si>
  <si>
    <t>F_741991_2966534</t>
  </si>
  <si>
    <t>F_610654_3019116</t>
  </si>
  <si>
    <t>M_208485_870174</t>
  </si>
  <si>
    <t>M_244456_912597</t>
  </si>
  <si>
    <t>F_753454_2718142</t>
  </si>
  <si>
    <t>F_771636_2990442</t>
  </si>
  <si>
    <t>F_726617_2960055</t>
  </si>
  <si>
    <t>F_755126_2712346</t>
  </si>
  <si>
    <t>F_774588_2981609</t>
  </si>
  <si>
    <t>F_736670_2805481</t>
  </si>
  <si>
    <t>F_760988_2958798</t>
  </si>
  <si>
    <t>F_761177_2955399</t>
  </si>
  <si>
    <t>F_756780_2730202</t>
  </si>
  <si>
    <t>F_673949_2942056</t>
  </si>
  <si>
    <t>F_753727_2717724</t>
  </si>
  <si>
    <t>F_740793_3090654</t>
  </si>
  <si>
    <t>F_811116_2698376</t>
  </si>
  <si>
    <t>F_763543_3016372</t>
  </si>
  <si>
    <t>F_748504_2714129</t>
  </si>
  <si>
    <t>M_260843_888169</t>
  </si>
  <si>
    <t>F_776569_2973716</t>
  </si>
  <si>
    <t>F_823459_3024414</t>
  </si>
  <si>
    <t>F_812776_2706227</t>
  </si>
  <si>
    <t>M_244323_913337</t>
  </si>
  <si>
    <t>M_246574_913699</t>
  </si>
  <si>
    <t>F_770436_3109784</t>
  </si>
  <si>
    <t>F_813850_2700446</t>
  </si>
  <si>
    <t>F_749756_2711744</t>
  </si>
  <si>
    <t>F_836121_3073286</t>
  </si>
  <si>
    <t>F_757332_2712272</t>
  </si>
  <si>
    <t>F_791374_2978221</t>
  </si>
  <si>
    <t>F_758627_2709594</t>
  </si>
  <si>
    <t>F_787431_2978526</t>
  </si>
  <si>
    <t>F_812170_2701948</t>
  </si>
  <si>
    <t>F_790861_2977370</t>
  </si>
  <si>
    <t>F_810332_2696740</t>
  </si>
  <si>
    <t>F_768426_3109761</t>
  </si>
  <si>
    <t>F_876658_2815694</t>
  </si>
  <si>
    <t>F_803590_2888436</t>
  </si>
  <si>
    <t>F_779242_2973773</t>
  </si>
  <si>
    <t>F_775965_3012284</t>
  </si>
  <si>
    <t>F_765107_3108835</t>
  </si>
  <si>
    <t>M_243541_913295</t>
  </si>
  <si>
    <t>F_755947_2714911</t>
  </si>
  <si>
    <t>F_778014_2973711</t>
  </si>
  <si>
    <t>F_813606_2703385</t>
  </si>
  <si>
    <t>F_756650_2711609</t>
  </si>
  <si>
    <t>F_753137_2716286</t>
  </si>
  <si>
    <t>F_755268_2713174</t>
  </si>
  <si>
    <t>F_751640_2722226</t>
  </si>
  <si>
    <t>F_769702_3007017</t>
  </si>
  <si>
    <t>F_794175_2992050</t>
  </si>
  <si>
    <t>F_750123_2719487</t>
  </si>
  <si>
    <t>M_251765_954631</t>
  </si>
  <si>
    <t>F_760687_2958259</t>
  </si>
  <si>
    <t>F_783348_2855079</t>
  </si>
  <si>
    <t>F_767453_3109062</t>
  </si>
  <si>
    <t>M_230195_939284</t>
  </si>
  <si>
    <t>M_246392_908084</t>
  </si>
  <si>
    <t>F_679924_2924829</t>
  </si>
  <si>
    <t>F_774009_2975773</t>
  </si>
  <si>
    <t>F_822501_3026243</t>
  </si>
  <si>
    <t>M_218283_925367</t>
  </si>
  <si>
    <t>M_246546_869927</t>
  </si>
  <si>
    <t>F_809657_3016826</t>
  </si>
  <si>
    <t>F_790192_2883637</t>
  </si>
  <si>
    <t>F_878676_2817455</t>
  </si>
  <si>
    <t>F_770568_3109172</t>
  </si>
  <si>
    <t>M_308398_868762</t>
  </si>
  <si>
    <t>F_697894_2927559</t>
  </si>
  <si>
    <t>F_768178_3109700</t>
  </si>
  <si>
    <t>F_781961_2831466</t>
  </si>
  <si>
    <t>F_745746_2714791</t>
  </si>
  <si>
    <t>M_245551_912971</t>
  </si>
  <si>
    <t>F_765063_2958578</t>
  </si>
  <si>
    <t>F_745933_2715134</t>
  </si>
  <si>
    <t>F_822858_3025117</t>
  </si>
  <si>
    <t>F_831014_3007258</t>
  </si>
  <si>
    <t>F_815757_2685426</t>
  </si>
  <si>
    <t>F_747573_2712033</t>
  </si>
  <si>
    <t>F_811354_3027923</t>
  </si>
  <si>
    <t>F_769126_3111039</t>
  </si>
  <si>
    <t>M_250036_918583</t>
  </si>
  <si>
    <t>M_255814_957438</t>
  </si>
  <si>
    <t>F_767214_2960729</t>
  </si>
  <si>
    <t>F_881715_2812912</t>
  </si>
  <si>
    <t>F_778171_2973033</t>
  </si>
  <si>
    <t>M_246294_913000</t>
  </si>
  <si>
    <t>F_823850_3025065</t>
  </si>
  <si>
    <t>F_683505_2944077</t>
  </si>
  <si>
    <t>F_815303_2685060</t>
  </si>
  <si>
    <t>F_812954_2703822</t>
  </si>
  <si>
    <t>F_813094_2701364</t>
  </si>
  <si>
    <t>F_813200_2701358</t>
  </si>
  <si>
    <t>F_810617_2698777</t>
  </si>
  <si>
    <t>F_749878_2718276</t>
  </si>
  <si>
    <t>F_755790_2715182</t>
  </si>
  <si>
    <t>M_246406_870385</t>
  </si>
  <si>
    <t>F_879652_2814201</t>
  </si>
  <si>
    <t>F_726305_2957933</t>
  </si>
  <si>
    <t>F_756769_2710932</t>
  </si>
  <si>
    <t>F_746737_2713664</t>
  </si>
  <si>
    <t>M_262144_881081</t>
  </si>
  <si>
    <t>F_752360_2716601</t>
  </si>
  <si>
    <t>F_729423_2961916</t>
  </si>
  <si>
    <t>F_812045_2693826</t>
  </si>
  <si>
    <t>F_775043_2972623</t>
  </si>
  <si>
    <t>F_766332_2960906</t>
  </si>
  <si>
    <t>F_743266_3087680</t>
  </si>
  <si>
    <t>F_749150_2712697</t>
  </si>
  <si>
    <t>F_679022_2925568</t>
  </si>
  <si>
    <t>F_812485_2694123</t>
  </si>
  <si>
    <t>F_813201_2706398</t>
  </si>
  <si>
    <t>F_773678_2972675</t>
  </si>
  <si>
    <t>F_681152_2930417</t>
  </si>
  <si>
    <t>F_760108_3116883</t>
  </si>
  <si>
    <t>F_763254_2957050</t>
  </si>
  <si>
    <t>F_811711_2702053</t>
  </si>
  <si>
    <t>F_725834_2961121</t>
  </si>
  <si>
    <t>F_756372_2715232</t>
  </si>
  <si>
    <t>F_747334_2715208</t>
  </si>
  <si>
    <t>F_745938_2714850</t>
  </si>
  <si>
    <t>F_810800_2691895</t>
  </si>
  <si>
    <t>M_246864_912805</t>
  </si>
  <si>
    <t>F_747856_2711366</t>
  </si>
  <si>
    <t>F_764293_2871395</t>
  </si>
  <si>
    <t>F_788145_2973963</t>
  </si>
  <si>
    <t>F_764500_3106042</t>
  </si>
  <si>
    <t>F_767876_3109677</t>
  </si>
  <si>
    <t>F_757341_2712061</t>
  </si>
  <si>
    <t>M_250079_919819</t>
  </si>
  <si>
    <t>F_757454_2952986</t>
  </si>
  <si>
    <t>F_757409_2711419</t>
  </si>
  <si>
    <t>F_768047_2943077</t>
  </si>
  <si>
    <t>F_752509_2975079</t>
  </si>
  <si>
    <t>F_776488_2974567</t>
  </si>
  <si>
    <t>F_727779_2960371</t>
  </si>
  <si>
    <t>F_810653_2703395</t>
  </si>
  <si>
    <t>F_756081_2712025</t>
  </si>
  <si>
    <t>F_810943_2897582</t>
  </si>
  <si>
    <t>F_776890_2958207</t>
  </si>
  <si>
    <t>F_773888_2981630</t>
  </si>
  <si>
    <t>F_813076_2704601</t>
  </si>
  <si>
    <t>F_791575_2973784</t>
  </si>
  <si>
    <t>F_743128_2706525</t>
  </si>
  <si>
    <t>F_751854_2718053</t>
  </si>
  <si>
    <t>F_724480_2960714</t>
  </si>
  <si>
    <t>M_208760_870205</t>
  </si>
  <si>
    <t>F_813854_2707257</t>
  </si>
  <si>
    <t>M_244634_913014</t>
  </si>
  <si>
    <t>F_810569_2904653</t>
  </si>
  <si>
    <t>F_760523_2959398</t>
  </si>
  <si>
    <t>F_788971_2976985</t>
  </si>
  <si>
    <t>F_763270_2956917</t>
  </si>
  <si>
    <t>F_813389_2702903</t>
  </si>
  <si>
    <t>M_250373_919465</t>
  </si>
  <si>
    <t>F_775150_2974917</t>
  </si>
  <si>
    <t>M_244778_913167</t>
  </si>
  <si>
    <t>F_721805_2962432</t>
  </si>
  <si>
    <t>F_815453_2685493</t>
  </si>
  <si>
    <t>F_813830_2704932</t>
  </si>
  <si>
    <t>M_249554_918860</t>
  </si>
  <si>
    <t>F_786609_2848560</t>
  </si>
  <si>
    <t>F_747473_2715335</t>
  </si>
  <si>
    <t>F_811679_2704406</t>
  </si>
  <si>
    <t>F_726197_2963489</t>
  </si>
  <si>
    <t>F_813394_2700713</t>
  </si>
  <si>
    <t>F_727151_2958024</t>
  </si>
  <si>
    <t>F_750772_2722195</t>
  </si>
  <si>
    <t>M_208286_870267</t>
  </si>
  <si>
    <t>F_812475_2691199</t>
  </si>
  <si>
    <t>M_231059_938803</t>
  </si>
  <si>
    <t>F_788448_2862775</t>
  </si>
  <si>
    <t>F_726844_2959797</t>
  </si>
  <si>
    <t>F_832269_3075358</t>
  </si>
  <si>
    <t>F_750648_2715006</t>
  </si>
  <si>
    <t>F_712289_2931001</t>
  </si>
  <si>
    <t>F_753901_2725281</t>
  </si>
  <si>
    <t>F_764618_2959341</t>
  </si>
  <si>
    <t>F_724300_2963217</t>
  </si>
  <si>
    <t>F_830702_3008137</t>
  </si>
  <si>
    <t>F_676728_2930244</t>
  </si>
  <si>
    <t>F_787774_2863276</t>
  </si>
  <si>
    <t>F_754328_2948159</t>
  </si>
  <si>
    <t>F_790748_2791736</t>
  </si>
  <si>
    <t>F_812043_2702416</t>
  </si>
  <si>
    <t>F_769364_3110266</t>
  </si>
  <si>
    <t>M_244973_912184</t>
  </si>
  <si>
    <t>M_226299_901527</t>
  </si>
  <si>
    <t>F_787228_2852225</t>
  </si>
  <si>
    <t>F_728377_2960198</t>
  </si>
  <si>
    <t>F_745427_2713956</t>
  </si>
  <si>
    <t>F_749850_2710232</t>
  </si>
  <si>
    <t>F_615265_3023099</t>
  </si>
  <si>
    <t>F_810238_2699999</t>
  </si>
  <si>
    <t>F_816282_2684980</t>
  </si>
  <si>
    <t>F_811851_2701419</t>
  </si>
  <si>
    <t>F_784297_2858438</t>
  </si>
  <si>
    <t>F_795172_2969882</t>
  </si>
  <si>
    <t>M_245283_913317</t>
  </si>
  <si>
    <t>F_757555_2953070</t>
  </si>
  <si>
    <t>F_755744_2714692</t>
  </si>
  <si>
    <t>M_246458_912978</t>
  </si>
  <si>
    <t>F_799515_2903978</t>
  </si>
  <si>
    <t>F_752104_2716608</t>
  </si>
  <si>
    <t>F_727898_2958125</t>
  </si>
  <si>
    <t>F_768127_2977674</t>
  </si>
  <si>
    <t>F_747007_2710468</t>
  </si>
  <si>
    <t>F_753672_3063184</t>
  </si>
  <si>
    <t>F_769044_2959664</t>
  </si>
  <si>
    <t>M_249232_919914</t>
  </si>
  <si>
    <t>F_752443_2710262</t>
  </si>
  <si>
    <t>F_751546_2712235</t>
  </si>
  <si>
    <t>F_726897_2957031</t>
  </si>
  <si>
    <t>F_761608_2954938</t>
  </si>
  <si>
    <t>M_249906_919901</t>
  </si>
  <si>
    <t>F_751751_2716918</t>
  </si>
  <si>
    <t>M_250485_919740</t>
  </si>
  <si>
    <t>F_758722_2968286</t>
  </si>
  <si>
    <t>F_817414_2682086</t>
  </si>
  <si>
    <t>F_884098_2809071</t>
  </si>
  <si>
    <t>F_811750_2703873</t>
  </si>
  <si>
    <t>F_756609_2713817</t>
  </si>
  <si>
    <t>F_754181_2714798</t>
  </si>
  <si>
    <t>F_758415_2950451</t>
  </si>
  <si>
    <t>F_753843_2717558</t>
  </si>
  <si>
    <t>F_747225_2709930</t>
  </si>
  <si>
    <t>F_747459_2709003</t>
  </si>
  <si>
    <t>F_812233_2701114</t>
  </si>
  <si>
    <t>F_759310_2966065</t>
  </si>
  <si>
    <t>M_249845_918227</t>
  </si>
  <si>
    <t>F_764607_3105373</t>
  </si>
  <si>
    <t>M_245216_913113</t>
  </si>
  <si>
    <t>F_813027_2687239</t>
  </si>
  <si>
    <t>F_762080_2957214</t>
  </si>
  <si>
    <t>F_760797_2960804</t>
  </si>
  <si>
    <t>F_817435_2683928</t>
  </si>
  <si>
    <t>F_727566_2959778</t>
  </si>
  <si>
    <t>F_750479_2714844</t>
  </si>
  <si>
    <t>F_756337_2993580</t>
  </si>
  <si>
    <t>F_749951_2719482</t>
  </si>
  <si>
    <t>M_247018_913005</t>
  </si>
  <si>
    <t>F_765253_2870264</t>
  </si>
  <si>
    <t>F_812955_2701552</t>
  </si>
  <si>
    <t>F_755681_2713169</t>
  </si>
  <si>
    <t>F_769986_2981821</t>
  </si>
  <si>
    <t>F_683063_2943746</t>
  </si>
  <si>
    <t>F_807722_3031325</t>
  </si>
  <si>
    <t>M_244878_913421</t>
  </si>
  <si>
    <t>F_766099_3107575</t>
  </si>
  <si>
    <t>F_785277_2857742</t>
  </si>
  <si>
    <t>F_811655_2691154</t>
  </si>
  <si>
    <t>F_751190_2974128</t>
  </si>
  <si>
    <t>F_751384_2713106</t>
  </si>
  <si>
    <t>F_750264_2718379</t>
  </si>
  <si>
    <t>M_204163_909050</t>
  </si>
  <si>
    <t>F_753960_2715153</t>
  </si>
  <si>
    <t>M_248256_875360</t>
  </si>
  <si>
    <t>F_766689_3107014</t>
  </si>
  <si>
    <t>F_790692_2791514</t>
  </si>
  <si>
    <t>F_810781_2700097</t>
  </si>
  <si>
    <t>F_760933_2960583</t>
  </si>
  <si>
    <t>F_824262_3026008</t>
  </si>
  <si>
    <t>F_724113_2961073</t>
  </si>
  <si>
    <t>F_750169_2713757</t>
  </si>
  <si>
    <t>F_828553_3007619</t>
  </si>
  <si>
    <t>F_771029_2981680</t>
  </si>
  <si>
    <t>F_812455_2703657</t>
  </si>
  <si>
    <t>F_777434_2974828</t>
  </si>
  <si>
    <t>F_677685_2923483</t>
  </si>
  <si>
    <t>F_750748_2720343</t>
  </si>
  <si>
    <t>F_768918_3111407</t>
  </si>
  <si>
    <t>F_758782_2709727</t>
  </si>
  <si>
    <t>F_812937_2905327</t>
  </si>
  <si>
    <t>F_699748_2929249</t>
  </si>
  <si>
    <t>F_697842_2926071</t>
  </si>
  <si>
    <t>F_810509_2694819</t>
  </si>
  <si>
    <t>F_759047_2945923</t>
  </si>
  <si>
    <t>F_757715_2952156</t>
  </si>
  <si>
    <t>M_244790_912761</t>
  </si>
  <si>
    <t>F_725920_2964213</t>
  </si>
  <si>
    <t>F_760846_2960787</t>
  </si>
  <si>
    <t>F_778768_2975663</t>
  </si>
  <si>
    <t>F_811152_2694009</t>
  </si>
  <si>
    <t>F_813322_2705763</t>
  </si>
  <si>
    <t>F_811379_2687127</t>
  </si>
  <si>
    <t>F_758211_2951236</t>
  </si>
  <si>
    <t>F_678968_2925061</t>
  </si>
  <si>
    <t>F_812552_3017943</t>
  </si>
  <si>
    <t>F_812864_2704358</t>
  </si>
  <si>
    <t>M_224834_903570</t>
  </si>
  <si>
    <t>F_725859_2961982</t>
  </si>
  <si>
    <t>F_728312_2959878</t>
  </si>
  <si>
    <t>M_249976_917627</t>
  </si>
  <si>
    <t>F_751756_2724508</t>
  </si>
  <si>
    <t>F_761363_2958931</t>
  </si>
  <si>
    <t>F_765576_3105433</t>
  </si>
  <si>
    <t>F_745302_2710246</t>
  </si>
  <si>
    <t>M_247466_870221</t>
  </si>
  <si>
    <t>F_830267_3008584</t>
  </si>
  <si>
    <t>F_812497_2700631</t>
  </si>
  <si>
    <t>F_750084_2713658</t>
  </si>
  <si>
    <t>F_757787_2712376</t>
  </si>
  <si>
    <t>F_821741_3023558</t>
  </si>
  <si>
    <t>F_812932_2688732</t>
  </si>
  <si>
    <t>F_758641_2709882</t>
  </si>
  <si>
    <t>F_814504_2686117</t>
  </si>
  <si>
    <t>F_750240_2707506</t>
  </si>
  <si>
    <t>M_227656_901773</t>
  </si>
  <si>
    <t>M_309495_868423</t>
  </si>
  <si>
    <t>F_774896_2982450</t>
  </si>
  <si>
    <t>F_749098_2712392</t>
  </si>
  <si>
    <t>F_728009_2963189</t>
  </si>
  <si>
    <t>M_228538_901942</t>
  </si>
  <si>
    <t>F_770958_3108540</t>
  </si>
  <si>
    <t>F_744784_2710696</t>
  </si>
  <si>
    <t>F_757131_2713805</t>
  </si>
  <si>
    <t>F_812296_2694780</t>
  </si>
  <si>
    <t>F_881283_2811486</t>
  </si>
  <si>
    <t>F_750101_2713551</t>
  </si>
  <si>
    <t>F_746715_2709843</t>
  </si>
  <si>
    <t>F_765926_2960346</t>
  </si>
  <si>
    <t>F_813954_2706270</t>
  </si>
  <si>
    <t>F_749511_2706392</t>
  </si>
  <si>
    <t>F_747711_2714991</t>
  </si>
  <si>
    <t>F_726072_2959232</t>
  </si>
  <si>
    <t>F_677748_2924743</t>
  </si>
  <si>
    <t>F_823188_3025588</t>
  </si>
  <si>
    <t>F_768482_3110841</t>
  </si>
  <si>
    <t>F_673834_3038683</t>
  </si>
  <si>
    <t>F_880168_2813543</t>
  </si>
  <si>
    <t>F_754668_2715451</t>
  </si>
  <si>
    <t>F_730513_2959245</t>
  </si>
  <si>
    <t>F_753922_2716854</t>
  </si>
  <si>
    <t>F_739620_2813917</t>
  </si>
  <si>
    <t>F_764799_3106551</t>
  </si>
  <si>
    <t>F_757989_2963982</t>
  </si>
  <si>
    <t>F_784395_2856694</t>
  </si>
  <si>
    <t>M_247100_912897</t>
  </si>
  <si>
    <t>F_728796_2958703</t>
  </si>
  <si>
    <t>F_805728_3027609</t>
  </si>
  <si>
    <t>F_785135_2852897</t>
  </si>
  <si>
    <t>F_786496_2852077</t>
  </si>
  <si>
    <t>F_768635_2959866</t>
  </si>
  <si>
    <t>F_747095_2710476</t>
  </si>
  <si>
    <t>F_768389_2959626</t>
  </si>
  <si>
    <t>F_763304_2957664</t>
  </si>
  <si>
    <t>F_744493_2710040</t>
  </si>
  <si>
    <t>F_822442_3024954</t>
  </si>
  <si>
    <t>M_224634_902477</t>
  </si>
  <si>
    <t>F_743314_2706424</t>
  </si>
  <si>
    <t>M_244908_913278</t>
  </si>
  <si>
    <t>F_755849_2714183</t>
  </si>
  <si>
    <t>F_822934_3024981</t>
  </si>
  <si>
    <t>F_754404_2715153</t>
  </si>
  <si>
    <t>F_810372_2698920</t>
  </si>
  <si>
    <t>F_787414_2978363</t>
  </si>
  <si>
    <t>F_788398_2973582</t>
  </si>
  <si>
    <t>F_811973_2702439</t>
  </si>
  <si>
    <t>M_203125_908767</t>
  </si>
  <si>
    <t>F_676867_2922995</t>
  </si>
  <si>
    <t>M_244758_913078</t>
  </si>
  <si>
    <t>M_246331_912471</t>
  </si>
  <si>
    <t>F_752492_2718230</t>
  </si>
  <si>
    <t>F_750308_2715206</t>
  </si>
  <si>
    <t>F_750657_2710865</t>
  </si>
  <si>
    <t>F_770585_3105754</t>
  </si>
  <si>
    <t>F_780194_2982965</t>
  </si>
  <si>
    <t>M_217575_926619</t>
  </si>
  <si>
    <t>F_729496_2958908</t>
  </si>
  <si>
    <t>F_804772_3029934</t>
  </si>
  <si>
    <t>F_726304_2958742</t>
  </si>
  <si>
    <t>F_757345_2709871</t>
  </si>
  <si>
    <t>F_754949_2713663</t>
  </si>
  <si>
    <t>F_776767_2983504</t>
  </si>
  <si>
    <t>F_779971_2973885</t>
  </si>
  <si>
    <t>F_770417_2979536</t>
  </si>
  <si>
    <t>F_790126_2902478</t>
  </si>
  <si>
    <t>F_786468_2851238</t>
  </si>
  <si>
    <t>M_246606_913593</t>
  </si>
  <si>
    <t>F_757404_2951010</t>
  </si>
  <si>
    <t>F_747251_2712712</t>
  </si>
  <si>
    <t>F_679564_2924781</t>
  </si>
  <si>
    <t>M_247116_870267</t>
  </si>
  <si>
    <t>F_830229_3008385</t>
  </si>
  <si>
    <t>F_662826_3023684</t>
  </si>
  <si>
    <t>F_811617_2689000</t>
  </si>
  <si>
    <t>F_773667_2992449</t>
  </si>
  <si>
    <t>F_771105_2990631</t>
  </si>
  <si>
    <t>F_756316_2711804</t>
  </si>
  <si>
    <t>F_799783_2985428</t>
  </si>
  <si>
    <t>F_649997_2908080</t>
  </si>
  <si>
    <t>M_244617_913251</t>
  </si>
  <si>
    <t>M_244457_912450</t>
  </si>
  <si>
    <t>F_751839_2720140</t>
  </si>
  <si>
    <t>F_813005_2905026</t>
  </si>
  <si>
    <t>F_749584_2713462</t>
  </si>
  <si>
    <t>M_244499_913143</t>
  </si>
  <si>
    <t>F_740912_3091273</t>
  </si>
  <si>
    <t>F_748493_2715038</t>
  </si>
  <si>
    <t>F_776297_2975999</t>
  </si>
  <si>
    <t>F_774909_2980546</t>
  </si>
  <si>
    <t>F_679616_2926911</t>
  </si>
  <si>
    <t>M_208257_870109</t>
  </si>
  <si>
    <t>M_203429_908994</t>
  </si>
  <si>
    <t>F_766122_2959578</t>
  </si>
  <si>
    <t>F_747254_2709763</t>
  </si>
  <si>
    <t>F_746228_2714848</t>
  </si>
  <si>
    <t>M_226057_902019</t>
  </si>
  <si>
    <t>F_725859_2961566</t>
  </si>
  <si>
    <t>F_773525_2975409</t>
  </si>
  <si>
    <t>M_245236_913746</t>
  </si>
  <si>
    <t>F_791184_2974118</t>
  </si>
  <si>
    <t>F_746920_2710827</t>
  </si>
  <si>
    <t>F_840937_3031163</t>
  </si>
  <si>
    <t>F_750338_2712998</t>
  </si>
  <si>
    <t>F_812974_2701454</t>
  </si>
  <si>
    <t>F_764640_2960994</t>
  </si>
  <si>
    <t>F_729499_2962197</t>
  </si>
  <si>
    <t>F_792442_2880998</t>
  </si>
  <si>
    <t>F_810229_2709829</t>
  </si>
  <si>
    <t>F_748167_2714056</t>
  </si>
  <si>
    <t>F_783302_2857634</t>
  </si>
  <si>
    <t>F_792046_2974767</t>
  </si>
  <si>
    <t>M_278449_801657</t>
  </si>
  <si>
    <t>M_208403_876762</t>
  </si>
  <si>
    <t>M_247836_870881</t>
  </si>
  <si>
    <t>F_776935_2978456</t>
  </si>
  <si>
    <t>F_750908_2709822</t>
  </si>
  <si>
    <t>M_278186_802119</t>
  </si>
  <si>
    <t>F_782960_2978136</t>
  </si>
  <si>
    <t>F_764520_2960023</t>
  </si>
  <si>
    <t>F_766989_2960727</t>
  </si>
  <si>
    <t>F_762149_2952037</t>
  </si>
  <si>
    <t>F_764460_3109191</t>
  </si>
  <si>
    <t>M_243840_913012</t>
  </si>
  <si>
    <t>F_751163_2717088</t>
  </si>
  <si>
    <t>F_726409_2962871</t>
  </si>
  <si>
    <t>F_748786_2712315</t>
  </si>
  <si>
    <t>F_874890_2817882</t>
  </si>
  <si>
    <t>F_762968_2957516</t>
  </si>
  <si>
    <t>M_242994_861643</t>
  </si>
  <si>
    <t>M_193937_935224</t>
  </si>
  <si>
    <t>F_813575_2700618</t>
  </si>
  <si>
    <t>F_770455_2990890</t>
  </si>
  <si>
    <t>F_777330_2984063</t>
  </si>
  <si>
    <t>F_723581_2960127</t>
  </si>
  <si>
    <t>F_750737_2707743</t>
  </si>
  <si>
    <t>F_754177_2716106</t>
  </si>
  <si>
    <t>F_750403_2935966</t>
  </si>
  <si>
    <t>F_841316_3030731</t>
  </si>
  <si>
    <t>F_773062_3010169</t>
  </si>
  <si>
    <t>F_811006_3015802</t>
  </si>
  <si>
    <t>F_754396_2715364</t>
  </si>
  <si>
    <t>F_808704_2904432</t>
  </si>
  <si>
    <t>F_725708_2961026</t>
  </si>
  <si>
    <t>M_244703_912375</t>
  </si>
  <si>
    <t>F_757034_2712034</t>
  </si>
  <si>
    <t>F_786470_2853236</t>
  </si>
  <si>
    <t>F_748380_2714956</t>
  </si>
  <si>
    <t>F_817134_2683969</t>
  </si>
  <si>
    <t>F_729227_2961722</t>
  </si>
  <si>
    <t>M_248588_876219</t>
  </si>
  <si>
    <t>F_814105_2687522</t>
  </si>
  <si>
    <t>F_756644_2950730</t>
  </si>
  <si>
    <t>F_882738_2811360</t>
  </si>
  <si>
    <t>F_759760_2950922</t>
  </si>
  <si>
    <t>F_775075_2974247</t>
  </si>
  <si>
    <t>F_825000_3025204</t>
  </si>
  <si>
    <t>F_791517_2973679</t>
  </si>
  <si>
    <t>F_775719_3105055</t>
  </si>
  <si>
    <t>F_751603_2724566</t>
  </si>
  <si>
    <t>F_754200_2948293</t>
  </si>
  <si>
    <t>F_786978_2851491</t>
  </si>
  <si>
    <t>F_811472_2694610</t>
  </si>
  <si>
    <t>F_766551_2959697</t>
  </si>
  <si>
    <t>F_812004_2698315</t>
  </si>
  <si>
    <t>F_751729_2724434</t>
  </si>
  <si>
    <t>F_830374_3006835</t>
  </si>
  <si>
    <t>M_244302_912840</t>
  </si>
  <si>
    <t>F_775946_2857208</t>
  </si>
  <si>
    <t>F_774025_2969211</t>
  </si>
  <si>
    <t>F_774389_2973428</t>
  </si>
  <si>
    <t>F_726710_2958423</t>
  </si>
  <si>
    <t>F_723919_2960515</t>
  </si>
  <si>
    <t>F_828640_2924728</t>
  </si>
  <si>
    <t>F_742800_2706562</t>
  </si>
  <si>
    <t>F_677055_2920262</t>
  </si>
  <si>
    <t>F_673705_2923682</t>
  </si>
  <si>
    <t>F_744139_2712629</t>
  </si>
  <si>
    <t>M_245822_913347</t>
  </si>
  <si>
    <t>F_679368_2928455</t>
  </si>
  <si>
    <t>F_774362_2978211</t>
  </si>
  <si>
    <t>F_817046_2684038</t>
  </si>
  <si>
    <t>F_754532_2715439</t>
  </si>
  <si>
    <t>M_250145_919730</t>
  </si>
  <si>
    <t>F_787258_2863249</t>
  </si>
  <si>
    <t>F_764392_2958672</t>
  </si>
  <si>
    <t>F_753445_2723120</t>
  </si>
  <si>
    <t>F_811966_2692799</t>
  </si>
  <si>
    <t>F_748794_2714968</t>
  </si>
  <si>
    <t>F_750762_2719496</t>
  </si>
  <si>
    <t>F_750304_2713764</t>
  </si>
  <si>
    <t>F_825909_2928857</t>
  </si>
  <si>
    <t>F_769421_2959704</t>
  </si>
  <si>
    <t>F_817176_2683985</t>
  </si>
  <si>
    <t>F_747207_2709319</t>
  </si>
  <si>
    <t>F_828428_3007802</t>
  </si>
  <si>
    <t>F_748067_2714918</t>
  </si>
  <si>
    <t>F_777201_2974142</t>
  </si>
  <si>
    <t>F_766178_3106125</t>
  </si>
  <si>
    <t>F_813270_2708089</t>
  </si>
  <si>
    <t>F_748303_2714792</t>
  </si>
  <si>
    <t>F_766775_3107198</t>
  </si>
  <si>
    <t>F_728983_2960614</t>
  </si>
  <si>
    <t>F_761552_2957263</t>
  </si>
  <si>
    <t>F_749556_2717855</t>
  </si>
  <si>
    <t>M_244253_912485</t>
  </si>
  <si>
    <t>F_811492_3018404</t>
  </si>
  <si>
    <t>M_226377_901733</t>
  </si>
  <si>
    <t>F_615888_3022423</t>
  </si>
  <si>
    <t>F_673991_2924419</t>
  </si>
  <si>
    <t>F_785704_2993025</t>
  </si>
  <si>
    <t>M_246379_913470</t>
  </si>
  <si>
    <t>M_195447_938527</t>
  </si>
  <si>
    <t>F_811873_2701574</t>
  </si>
  <si>
    <t>M_228264_902706</t>
  </si>
  <si>
    <t>F_775829_2981982</t>
  </si>
  <si>
    <t>F_726013_2958920</t>
  </si>
  <si>
    <t>F_764664_2958061</t>
  </si>
  <si>
    <t>F_738994_3081402</t>
  </si>
  <si>
    <t>F_678157_2927039</t>
  </si>
  <si>
    <t>F_760100_2951100</t>
  </si>
  <si>
    <t>F_754779_2715005</t>
  </si>
  <si>
    <t>F_726677_2959823</t>
  </si>
  <si>
    <t>F_775657_2981973</t>
  </si>
  <si>
    <t>F_771390_2986135</t>
  </si>
  <si>
    <t>F_676936_2928359</t>
  </si>
  <si>
    <t>F_746431_2711613</t>
  </si>
  <si>
    <t>F_748764_2713939</t>
  </si>
  <si>
    <t>F_708182_2893117</t>
  </si>
  <si>
    <t>M_247332_913206</t>
  </si>
  <si>
    <t>F_785430_3042387</t>
  </si>
  <si>
    <t>F_813861_2700292</t>
  </si>
  <si>
    <t>F_767157_2961299</t>
  </si>
  <si>
    <t>F_761436_2957112</t>
  </si>
  <si>
    <t>F_726209_2957809</t>
  </si>
  <si>
    <t>M_248431_918925</t>
  </si>
  <si>
    <t>F_722157_2962333</t>
  </si>
  <si>
    <t>F_757134_2730778</t>
  </si>
  <si>
    <t>F_752376_2716742</t>
  </si>
  <si>
    <t>F_764059_2868808</t>
  </si>
  <si>
    <t>M_245144_913197</t>
  </si>
  <si>
    <t>F_763131_2957721</t>
  </si>
  <si>
    <t>F_767582_2980556</t>
  </si>
  <si>
    <t>F_788278_2862762</t>
  </si>
  <si>
    <t>F_766101_2959672</t>
  </si>
  <si>
    <t>F_772590_2983603</t>
  </si>
  <si>
    <t>F_727253_2959314</t>
  </si>
  <si>
    <t>F_767695_2960542</t>
  </si>
  <si>
    <t>F_809578_2698303</t>
  </si>
  <si>
    <t>F_781229_2997798</t>
  </si>
  <si>
    <t>F_751012_2709934</t>
  </si>
  <si>
    <t>M_249348_918456</t>
  </si>
  <si>
    <t>F_749713_2713768</t>
  </si>
  <si>
    <t>F_756186_2701663</t>
  </si>
  <si>
    <t>F_746219_2712410</t>
  </si>
  <si>
    <t>F_812856_2691235</t>
  </si>
  <si>
    <t>F_815450_2684341</t>
  </si>
  <si>
    <t>F_746349_2713054</t>
  </si>
  <si>
    <t>F_751771_2718283</t>
  </si>
  <si>
    <t>F_726046_2959629</t>
  </si>
  <si>
    <t>M_244404_912943</t>
  </si>
  <si>
    <t>F_810921_2718191</t>
  </si>
  <si>
    <t>F_767377_2980421</t>
  </si>
  <si>
    <t>M_244060_913380</t>
  </si>
  <si>
    <t>F_1021584_2701316</t>
  </si>
  <si>
    <t>F_877835_2815973</t>
  </si>
  <si>
    <t>F_807867_3032633</t>
  </si>
  <si>
    <t>F_811566_2692219</t>
  </si>
  <si>
    <t>F_793699_2970108</t>
  </si>
  <si>
    <t>F_658534_3036296</t>
  </si>
  <si>
    <t>M_245162_914279</t>
  </si>
  <si>
    <t>F_753569_2717047</t>
  </si>
  <si>
    <t>F_740360_3090817</t>
  </si>
  <si>
    <t>F_673294_2922860</t>
  </si>
  <si>
    <t>M_243334_912669</t>
  </si>
  <si>
    <t>F_808878_2691373</t>
  </si>
  <si>
    <t>F_786390_2975406</t>
  </si>
  <si>
    <t>F_773398_2981726</t>
  </si>
  <si>
    <t>F_813432_2687221</t>
  </si>
  <si>
    <t>F_751248_2723767</t>
  </si>
  <si>
    <t>F_751565_2719516</t>
  </si>
  <si>
    <t>M_226081_901951</t>
  </si>
  <si>
    <t>F_745803_2710601</t>
  </si>
  <si>
    <t>F_813735_2702793</t>
  </si>
  <si>
    <t>F_749132_2710064</t>
  </si>
  <si>
    <t>F_812302_2701967</t>
  </si>
  <si>
    <t>F_787454_2848519</t>
  </si>
  <si>
    <t>M_206025_876749</t>
  </si>
  <si>
    <t>F_785386_2854182</t>
  </si>
  <si>
    <t>F_761884_2960562</t>
  </si>
  <si>
    <t>F_810503_2705592</t>
  </si>
  <si>
    <t>F_780247_2973514</t>
  </si>
  <si>
    <t>F_750896_2718848</t>
  </si>
  <si>
    <t>F_792863_2970851</t>
  </si>
  <si>
    <t>F_786605_2861004</t>
  </si>
  <si>
    <t>F_751598_2722365</t>
  </si>
  <si>
    <t>F_790947_2784797</t>
  </si>
  <si>
    <t>F_812763_2691646</t>
  </si>
  <si>
    <t>F_822588_3027339</t>
  </si>
  <si>
    <t>F_778091_2975882</t>
  </si>
  <si>
    <t>M_216171_920765</t>
  </si>
  <si>
    <t>F_814601_2686051</t>
  </si>
  <si>
    <t>F_756360_2715184</t>
  </si>
  <si>
    <t>F_831894_3009624</t>
  </si>
  <si>
    <t>F_786015_2859183</t>
  </si>
  <si>
    <t>F_755235_2949097</t>
  </si>
  <si>
    <t>M_253403_822250</t>
  </si>
  <si>
    <t>F_769530_2960199</t>
  </si>
  <si>
    <t>F_815577_2685197</t>
  </si>
  <si>
    <t>F_751224_2974092</t>
  </si>
  <si>
    <t>F_882656_2809036</t>
  </si>
  <si>
    <t>F_723531_2959985</t>
  </si>
  <si>
    <t>F_763963_2958265</t>
  </si>
  <si>
    <t>F_751642_2721553</t>
  </si>
  <si>
    <t>M_307978_866907</t>
  </si>
  <si>
    <t>F_784644_2856395</t>
  </si>
  <si>
    <t>M_229695_938987</t>
  </si>
  <si>
    <t>F_809907_3019847</t>
  </si>
  <si>
    <t>F_792189_2994210</t>
  </si>
  <si>
    <t>F_811749_2687122</t>
  </si>
  <si>
    <t>M_248598_874456</t>
  </si>
  <si>
    <t>F_823329_3023541</t>
  </si>
  <si>
    <t>F_745357_2711105</t>
  </si>
  <si>
    <t>F_756203_2952320</t>
  </si>
  <si>
    <t>F_893658_2662894</t>
  </si>
  <si>
    <t>F_751993_2947679</t>
  </si>
  <si>
    <t>F_697116_2928038</t>
  </si>
  <si>
    <t>F_747033_2711244</t>
  </si>
  <si>
    <t>F_821681_3031060</t>
  </si>
  <si>
    <t>F_883029_2810998</t>
  </si>
  <si>
    <t>F_755832_2714110</t>
  </si>
  <si>
    <t>M_246235_912122</t>
  </si>
  <si>
    <t>F_812260_2689747</t>
  </si>
  <si>
    <t>F_659715_2833859</t>
  </si>
  <si>
    <t>F_786422_2849440</t>
  </si>
  <si>
    <t>F_743607_2710789</t>
  </si>
  <si>
    <t>F_769226_3109790</t>
  </si>
  <si>
    <t>F_779951_2973545</t>
  </si>
  <si>
    <t>F_813622_2699999</t>
  </si>
  <si>
    <t>F_817003_2683309</t>
  </si>
  <si>
    <t>F_812703_2703447</t>
  </si>
  <si>
    <t>F_769198_3110418</t>
  </si>
  <si>
    <t>F_740104_2966097</t>
  </si>
  <si>
    <t>F_724414_2961467</t>
  </si>
  <si>
    <t>F_744530_2710400</t>
  </si>
  <si>
    <t>F_761031_3018072</t>
  </si>
  <si>
    <t>F_750343_2711474</t>
  </si>
  <si>
    <t>M_250311_920661</t>
  </si>
  <si>
    <t>M_243429_912348</t>
  </si>
  <si>
    <t>F_813202_2690373</t>
  </si>
  <si>
    <t>F_810846_2714685</t>
  </si>
  <si>
    <t>M_248574_875710</t>
  </si>
  <si>
    <t>F_768056_2960439</t>
  </si>
  <si>
    <t>F_788285_2862310</t>
  </si>
  <si>
    <t>F_777185_2974012</t>
  </si>
  <si>
    <t>M_246544_912391</t>
  </si>
  <si>
    <t>F_810610_2703155</t>
  </si>
  <si>
    <t>M_244907_913069</t>
  </si>
  <si>
    <t>F_812982_2691010</t>
  </si>
  <si>
    <t>F_753746_2716672</t>
  </si>
  <si>
    <t>F_757401_2946002</t>
  </si>
  <si>
    <t>F_725044_2964339</t>
  </si>
  <si>
    <t>F_751719_2718149</t>
  </si>
  <si>
    <t>F_728161_2959259</t>
  </si>
  <si>
    <t>M_209928_936985</t>
  </si>
  <si>
    <t>M_204559_908827</t>
  </si>
  <si>
    <t>F_751868_2977122</t>
  </si>
  <si>
    <t>F_769226_2960700</t>
  </si>
  <si>
    <t>F_791258_2905483</t>
  </si>
  <si>
    <t>F_726522_2962590</t>
  </si>
  <si>
    <t>F_772660_2990016</t>
  </si>
  <si>
    <t>F_751005_2719333</t>
  </si>
  <si>
    <t>F_758010_2711975</t>
  </si>
  <si>
    <t>F_822670_3024501</t>
  </si>
  <si>
    <t>F_752522_2723023</t>
  </si>
  <si>
    <t>F_755860_2714634</t>
  </si>
  <si>
    <t>M_270916_871485</t>
  </si>
  <si>
    <t>F_811847_2698096</t>
  </si>
  <si>
    <t>F_745381_2714887</t>
  </si>
  <si>
    <t>F_738276_3088199</t>
  </si>
  <si>
    <t>F_724968_2963178</t>
  </si>
  <si>
    <t>F_752100_2709668</t>
  </si>
  <si>
    <t>M_249955_919363</t>
  </si>
  <si>
    <t>F_885015_2808733</t>
  </si>
  <si>
    <t>F_772199_3009480</t>
  </si>
  <si>
    <t>F_678113_2923654</t>
  </si>
  <si>
    <t>F_810980_2686757</t>
  </si>
  <si>
    <t>F_726362_2962799</t>
  </si>
  <si>
    <t>F_752032_2716613</t>
  </si>
  <si>
    <t>F_810743_2697884</t>
  </si>
  <si>
    <t>F_811198_2703851</t>
  </si>
  <si>
    <t>F_792643_2973531</t>
  </si>
  <si>
    <t>F_822198_3025954</t>
  </si>
  <si>
    <t>M_246281_912143</t>
  </si>
  <si>
    <t>F_738547_3089538</t>
  </si>
  <si>
    <t>F_773238_2989174</t>
  </si>
  <si>
    <t>F_682724_2930639</t>
  </si>
  <si>
    <t>F_813185_2706227</t>
  </si>
  <si>
    <t>F_774101_2974871</t>
  </si>
  <si>
    <t>M_193666_934950</t>
  </si>
  <si>
    <t>F_756183_2965131</t>
  </si>
  <si>
    <t>F_787387_2902248</t>
  </si>
  <si>
    <t>F_763006_2959361</t>
  </si>
  <si>
    <t>M_249241_917372</t>
  </si>
  <si>
    <t>F_677791_2924916</t>
  </si>
  <si>
    <t>F_823781_2932763</t>
  </si>
  <si>
    <t>F_774229_2991662</t>
  </si>
  <si>
    <t>F_749821_2713677</t>
  </si>
  <si>
    <t>M_246262_912131</t>
  </si>
  <si>
    <t>F_768404_2959398</t>
  </si>
  <si>
    <t>F_812587_2704184</t>
  </si>
  <si>
    <t>F_783802_2983056</t>
  </si>
  <si>
    <t>F_823041_2935548</t>
  </si>
  <si>
    <t>F_769795_3105558</t>
  </si>
  <si>
    <t>F_751084_2716717</t>
  </si>
  <si>
    <t>F_810536_3028353</t>
  </si>
  <si>
    <t>F_756209_2715272</t>
  </si>
  <si>
    <t>F_751754_3070474</t>
  </si>
  <si>
    <t>M_249511_918880</t>
  </si>
  <si>
    <t>F_677842_2924181</t>
  </si>
  <si>
    <t>F_679887_2928381</t>
  </si>
  <si>
    <t>F_747681_2715501</t>
  </si>
  <si>
    <t>F_899070_2664413</t>
  </si>
  <si>
    <t>F_750409_2714449</t>
  </si>
  <si>
    <t>F_722047_2962336</t>
  </si>
  <si>
    <t>F_738470_3080484</t>
  </si>
  <si>
    <t>F_752063_2719717</t>
  </si>
  <si>
    <t>F_750453_2714801</t>
  </si>
  <si>
    <t>F_771235_2990394</t>
  </si>
  <si>
    <t>F_744205_2710337</t>
  </si>
  <si>
    <t>F_759390_2948507</t>
  </si>
  <si>
    <t>F_794204_2978370</t>
  </si>
  <si>
    <t>F_791345_2973572</t>
  </si>
  <si>
    <t>F_753769_2716305</t>
  </si>
  <si>
    <t>F_773475_3008379</t>
  </si>
  <si>
    <t>F_748314_2714970</t>
  </si>
  <si>
    <t>F_708046_2892293</t>
  </si>
  <si>
    <t>M_230912_938798</t>
  </si>
  <si>
    <t>F_822978_3023550</t>
  </si>
  <si>
    <t>F_817392_2684167</t>
  </si>
  <si>
    <t>F_757350_2709928</t>
  </si>
  <si>
    <t>M_243296_859704</t>
  </si>
  <si>
    <t>M_226925_902030</t>
  </si>
  <si>
    <t>F_680458_2927690</t>
  </si>
  <si>
    <t>M_225287_902093</t>
  </si>
  <si>
    <t>F_777874_2973745</t>
  </si>
  <si>
    <t>F_822269_3024090</t>
  </si>
  <si>
    <t>F_813923_2686466</t>
  </si>
  <si>
    <t>F_812953_2704816</t>
  </si>
  <si>
    <t>F_813639_2702694</t>
  </si>
  <si>
    <t>F_773832_2979742</t>
  </si>
  <si>
    <t>F_840847_3031042</t>
  </si>
  <si>
    <t>F_749384_2962460</t>
  </si>
  <si>
    <t>F_753409_2716987</t>
  </si>
  <si>
    <t>F_822749_3024238</t>
  </si>
  <si>
    <t>F_672136_2935029</t>
  </si>
  <si>
    <t>F_778909_2974065</t>
  </si>
  <si>
    <t>F_875938_2817876</t>
  </si>
  <si>
    <t>F_791730_2974917</t>
  </si>
  <si>
    <t>F_748570_2713037</t>
  </si>
  <si>
    <t>M_208398_876916</t>
  </si>
  <si>
    <t>F_752297_2717443</t>
  </si>
  <si>
    <t>M_243675_859589</t>
  </si>
  <si>
    <t>F_753995_2717245</t>
  </si>
  <si>
    <t>F_761924_2962553</t>
  </si>
  <si>
    <t>F_784959_2855582</t>
  </si>
  <si>
    <t>F_831353_3010124</t>
  </si>
  <si>
    <t>F_744722_2711595</t>
  </si>
  <si>
    <t>F_747043_2713582</t>
  </si>
  <si>
    <t>F_755363_2949097</t>
  </si>
  <si>
    <t>F_810894_2715196</t>
  </si>
  <si>
    <t>F_748396_2963496</t>
  </si>
  <si>
    <t>F_791709_2973726</t>
  </si>
  <si>
    <t>F_813098_2706364</t>
  </si>
  <si>
    <t>F_810222_2705567</t>
  </si>
  <si>
    <t>F_790225_2975097</t>
  </si>
  <si>
    <t>F_814201_2685770</t>
  </si>
  <si>
    <t>F_810860_2691793</t>
  </si>
  <si>
    <t>F_816282_2683642</t>
  </si>
  <si>
    <t>F_766472_3106587</t>
  </si>
  <si>
    <t>F_770083_2937447</t>
  </si>
  <si>
    <t>F_812093_2703866</t>
  </si>
  <si>
    <t>F_765143_3106701</t>
  </si>
  <si>
    <t>F_823539_3027623</t>
  </si>
  <si>
    <t>F_786162_2856212</t>
  </si>
  <si>
    <t>F_791486_2974879</t>
  </si>
  <si>
    <t>F_747473_2715145</t>
  </si>
  <si>
    <t>F_747707_2715549</t>
  </si>
  <si>
    <t>F_747766_2715122</t>
  </si>
  <si>
    <t>F_745013_2713883</t>
  </si>
  <si>
    <t>F_755776_2713575</t>
  </si>
  <si>
    <t>F_822385_3023328</t>
  </si>
  <si>
    <t>F_811924_2701832</t>
  </si>
  <si>
    <t>F_780024_2973857</t>
  </si>
  <si>
    <t>M_225853_902027</t>
  </si>
  <si>
    <t>F_816417_2684664</t>
  </si>
  <si>
    <t>F_765881_2960171</t>
  </si>
  <si>
    <t>F_811967_2701399</t>
  </si>
  <si>
    <t>F_811373_2703765</t>
  </si>
  <si>
    <t>M_203287_908503</t>
  </si>
  <si>
    <t>F_726695_2808849</t>
  </si>
  <si>
    <t>F_811823_2693810</t>
  </si>
  <si>
    <t>M_249466_919319</t>
  </si>
  <si>
    <t>M_249542_918887</t>
  </si>
  <si>
    <t>F_757105_2951689</t>
  </si>
  <si>
    <t>F_813284_2700852</t>
  </si>
  <si>
    <t>F_811169_3016267</t>
  </si>
  <si>
    <t>F_658123_2832986</t>
  </si>
  <si>
    <t>F_774357_2973641</t>
  </si>
  <si>
    <t>F_772405_2982725</t>
  </si>
  <si>
    <t>M_248525_875530</t>
  </si>
  <si>
    <t>F_811591_2687212</t>
  </si>
  <si>
    <t>F_777126_2974021</t>
  </si>
  <si>
    <t>F_763161_2956931</t>
  </si>
  <si>
    <t>F_749703_2710179</t>
  </si>
  <si>
    <t>F_763166_2957600</t>
  </si>
  <si>
    <t>F_769199_3109208</t>
  </si>
  <si>
    <t>F_831520_3009924</t>
  </si>
  <si>
    <t>F_822405_3027176</t>
  </si>
  <si>
    <t>F_679257_2926553</t>
  </si>
  <si>
    <t>F_764913_3109017</t>
  </si>
  <si>
    <t>F_755254_2712815</t>
  </si>
  <si>
    <t>F_683019_2944883</t>
  </si>
  <si>
    <t>F_764732_2871813</t>
  </si>
  <si>
    <t>F_783367_2853949</t>
  </si>
  <si>
    <t>M_208462_876732</t>
  </si>
  <si>
    <t>F_811609_2703941</t>
  </si>
  <si>
    <t>F_793821_2970665</t>
  </si>
  <si>
    <t>F_757523_2711576</t>
  </si>
  <si>
    <t>F_815999_2685195</t>
  </si>
  <si>
    <t>F_743173_2708396</t>
  </si>
  <si>
    <t>F_728147_2958617</t>
  </si>
  <si>
    <t>F_749909_2717417</t>
  </si>
  <si>
    <t>F_756804_2713871</t>
  </si>
  <si>
    <t>F_751359_2717014</t>
  </si>
  <si>
    <t>F_779744_2983636</t>
  </si>
  <si>
    <t>F_814128_3019494</t>
  </si>
  <si>
    <t>F_780258_2973900</t>
  </si>
  <si>
    <t>F_792436_2974344</t>
  </si>
  <si>
    <t>F_761566_2869899</t>
  </si>
  <si>
    <t>F_813290_2703194</t>
  </si>
  <si>
    <t>F_724599_2956493</t>
  </si>
  <si>
    <t>F_721449_2961349</t>
  </si>
  <si>
    <t>F_764463_2870889</t>
  </si>
  <si>
    <t>F_796064_2980855</t>
  </si>
  <si>
    <t>M_246430_912899</t>
  </si>
  <si>
    <t>M_208624_870428</t>
  </si>
  <si>
    <t>F_811743_2703917</t>
  </si>
  <si>
    <t>F_808162_2708960</t>
  </si>
  <si>
    <t>F_677719_2927527</t>
  </si>
  <si>
    <t>F_897494_2698154</t>
  </si>
  <si>
    <t>F_824058_3024220</t>
  </si>
  <si>
    <t>F_724234_2960565</t>
  </si>
  <si>
    <t>F_786769_3041964</t>
  </si>
  <si>
    <t>M_249003_919840</t>
  </si>
  <si>
    <t>F_752688_3066208</t>
  </si>
  <si>
    <t>F_769375_3110547</t>
  </si>
  <si>
    <t>F_728888_2958667</t>
  </si>
  <si>
    <t>M_250022_918053</t>
  </si>
  <si>
    <t>F_812865_2705816</t>
  </si>
  <si>
    <t>F_811627_2701123</t>
  </si>
  <si>
    <t>F_723488_2960111</t>
  </si>
  <si>
    <t>M_203998_908713</t>
  </si>
  <si>
    <t>M_180200_936412</t>
  </si>
  <si>
    <t>F_813275_2685861</t>
  </si>
  <si>
    <t>F_748120_2716117</t>
  </si>
  <si>
    <t>F_749655_2717957</t>
  </si>
  <si>
    <t>F_755408_2712623</t>
  </si>
  <si>
    <t>F_813638_2706247</t>
  </si>
  <si>
    <t>F_787006_2973967</t>
  </si>
  <si>
    <t>F_775341_2974898</t>
  </si>
  <si>
    <t>F_747917_2710276</t>
  </si>
  <si>
    <t>F_748625_2714782</t>
  </si>
  <si>
    <t>F_749694_2713504</t>
  </si>
  <si>
    <t>F_883696_2810249</t>
  </si>
  <si>
    <t>F_795239_2979516</t>
  </si>
  <si>
    <t>F_753571_2715094</t>
  </si>
  <si>
    <t>M_242512_861250</t>
  </si>
  <si>
    <t>F_811873_2693958</t>
  </si>
  <si>
    <t>F_727512_2958707</t>
  </si>
  <si>
    <t>F_757589_2711052</t>
  </si>
  <si>
    <t>F_763182_3000227</t>
  </si>
  <si>
    <t>M_208197_870233</t>
  </si>
  <si>
    <t>F_747623_2711071</t>
  </si>
  <si>
    <t>F_743378_2813711</t>
  </si>
  <si>
    <t>F_790318_2906205</t>
  </si>
  <si>
    <t>F_811709_2692965</t>
  </si>
  <si>
    <t>F_773310_2981426</t>
  </si>
  <si>
    <t>M_208234_870062</t>
  </si>
  <si>
    <t>F_753236_2717230</t>
  </si>
  <si>
    <t>F_787524_2995543</t>
  </si>
  <si>
    <t>F_744802_2709447</t>
  </si>
  <si>
    <t>F_758595_2948697</t>
  </si>
  <si>
    <t>F_746071_2715303</t>
  </si>
  <si>
    <t>F_699170_2928989</t>
  </si>
  <si>
    <t>F_752631_2948514</t>
  </si>
  <si>
    <t>F_721944_2962167</t>
  </si>
  <si>
    <t>F_793644_2907828</t>
  </si>
  <si>
    <t>F_728090_2958631</t>
  </si>
  <si>
    <t>F_823018_3025644</t>
  </si>
  <si>
    <t>F_754055_2721576</t>
  </si>
  <si>
    <t>M_230633_938934</t>
  </si>
  <si>
    <t>F_816283_2685636</t>
  </si>
  <si>
    <t>F_812814_2704799</t>
  </si>
  <si>
    <t>F_830464_3008784</t>
  </si>
  <si>
    <t>F_754989_2712583</t>
  </si>
  <si>
    <t>F_743479_2707403</t>
  </si>
  <si>
    <t>F_815280_2684497</t>
  </si>
  <si>
    <t>F_752642_2711998</t>
  </si>
  <si>
    <t>M_247544_870824</t>
  </si>
  <si>
    <t>F_810702_3016450</t>
  </si>
  <si>
    <t>F_762853_3016315</t>
  </si>
  <si>
    <t>M_248942_874720</t>
  </si>
  <si>
    <t>F_817381_2683907</t>
  </si>
  <si>
    <t>M_244910_914390</t>
  </si>
  <si>
    <t>F_811953_2708963</t>
  </si>
  <si>
    <t>F_813223_2705308</t>
  </si>
  <si>
    <t>F_652346_2901180</t>
  </si>
  <si>
    <t>M_249176_917486</t>
  </si>
  <si>
    <t>F_745742_2713149</t>
  </si>
  <si>
    <t>F_786993_2848176</t>
  </si>
  <si>
    <t>M_308268_867007</t>
  </si>
  <si>
    <t>F_775859_2972920</t>
  </si>
  <si>
    <t>M_244560_912909</t>
  </si>
  <si>
    <t>F_759530_2965155</t>
  </si>
  <si>
    <t>F_790664_2977061</t>
  </si>
  <si>
    <t>F_729038_2961489</t>
  </si>
  <si>
    <t>F_748680_2713554</t>
  </si>
  <si>
    <t>F_725982_2957499</t>
  </si>
  <si>
    <t>F_775856_2979770</t>
  </si>
  <si>
    <t>F_788875_2972665</t>
  </si>
  <si>
    <t>F_765689_3107043</t>
  </si>
  <si>
    <t>F_829446_3010789</t>
  </si>
  <si>
    <t>F_756732_2711951</t>
  </si>
  <si>
    <t>F_779767_2983557</t>
  </si>
  <si>
    <t>F_808482_2902377</t>
  </si>
  <si>
    <t>M_255777_956167</t>
  </si>
  <si>
    <t>F_750383_2712994</t>
  </si>
  <si>
    <t>F_748906_2713921</t>
  </si>
  <si>
    <t>F_752112_2716700</t>
  </si>
  <si>
    <t>F_810594_2706546</t>
  </si>
  <si>
    <t>F_750808_2713330</t>
  </si>
  <si>
    <t>F_749901_2712269</t>
  </si>
  <si>
    <t>F_751767_2976320</t>
  </si>
  <si>
    <t>M_208493_870817</t>
  </si>
  <si>
    <t>M_249479_919294</t>
  </si>
  <si>
    <t>F_815762_2684481</t>
  </si>
  <si>
    <t>F_813745_2703282</t>
  </si>
  <si>
    <t>F_812436_2687305</t>
  </si>
  <si>
    <t>F_811779_2702782</t>
  </si>
  <si>
    <t>F_823021_2935683</t>
  </si>
  <si>
    <t>F_812754_2692374</t>
  </si>
  <si>
    <t>F_745080_2713620</t>
  </si>
  <si>
    <t>F_793905_2969148</t>
  </si>
  <si>
    <t>F_758912_2949309</t>
  </si>
  <si>
    <t>F_751894_2718255</t>
  </si>
  <si>
    <t>F_724006_2960177</t>
  </si>
  <si>
    <t>F_766616_2961269</t>
  </si>
  <si>
    <t>F_810194_2695631</t>
  </si>
  <si>
    <t>F_812947_2703063</t>
  </si>
  <si>
    <t>F_730703_2959071</t>
  </si>
  <si>
    <t>F_743086_3089751</t>
  </si>
  <si>
    <t>F_925169_2676889</t>
  </si>
  <si>
    <t>M_226086_902071</t>
  </si>
  <si>
    <t>F_814234_2710112</t>
  </si>
  <si>
    <t>M_243687_912221</t>
  </si>
  <si>
    <t>F_746844_2715054</t>
  </si>
  <si>
    <t>F_788220_2974932</t>
  </si>
  <si>
    <t>F_751621_2711262</t>
  </si>
  <si>
    <t>M_249308_919867</t>
  </si>
  <si>
    <t>F_679116_2924841</t>
  </si>
  <si>
    <t>F_728003_2958536</t>
  </si>
  <si>
    <t>F_746914_2710774</t>
  </si>
  <si>
    <t>F_745268_2715056</t>
  </si>
  <si>
    <t>F_678241_2924918</t>
  </si>
  <si>
    <t>F_897007_2670131</t>
  </si>
  <si>
    <t>F_813090_2702086</t>
  </si>
  <si>
    <t>F_751345_2712369</t>
  </si>
  <si>
    <t>F_774550_2980144</t>
  </si>
  <si>
    <t>F_776923_2973872</t>
  </si>
  <si>
    <t>F_776229_2975588</t>
  </si>
  <si>
    <t>F_771100_2991208</t>
  </si>
  <si>
    <t>F_755983_2714558</t>
  </si>
  <si>
    <t>M_249106_919796</t>
  </si>
  <si>
    <t>F_727411_2959898</t>
  </si>
  <si>
    <t>F_913030_2673304</t>
  </si>
  <si>
    <t>F_761768_2955812</t>
  </si>
  <si>
    <t>F_728352_2961342</t>
  </si>
  <si>
    <t>F_814532_2685919</t>
  </si>
  <si>
    <t>M_244337_913295</t>
  </si>
  <si>
    <t>M_226339_901635</t>
  </si>
  <si>
    <t>F_791340_2973042</t>
  </si>
  <si>
    <t>F_794750_2969475</t>
  </si>
  <si>
    <t>F_730240_2960873</t>
  </si>
  <si>
    <t>M_250089_832406</t>
  </si>
  <si>
    <t>M_226279_901464</t>
  </si>
  <si>
    <t>F_769389_2959623</t>
  </si>
  <si>
    <t>F_786361_2848363</t>
  </si>
  <si>
    <t>M_250223_918115</t>
  </si>
  <si>
    <t>F_758985_2967435</t>
  </si>
  <si>
    <t>F_792220_2973323</t>
  </si>
  <si>
    <t>F_769023_3109088</t>
  </si>
  <si>
    <t>F_812027_2702105</t>
  </si>
  <si>
    <t>F_784247_2855210</t>
  </si>
  <si>
    <t>F_751663_2719418</t>
  </si>
  <si>
    <t>F_745892_2715319</t>
  </si>
  <si>
    <t>F_822859_3025356</t>
  </si>
  <si>
    <t>F_823723_3023912</t>
  </si>
  <si>
    <t>F_793427_2977016</t>
  </si>
  <si>
    <t>F_726896_2957181</t>
  </si>
  <si>
    <t>F_650321_2908133</t>
  </si>
  <si>
    <t>M_244235_912690</t>
  </si>
  <si>
    <t>M_244158_912032</t>
  </si>
  <si>
    <t>M_245375_913243</t>
  </si>
  <si>
    <t>M_250420_918081</t>
  </si>
  <si>
    <t>F_751181_2706233</t>
  </si>
  <si>
    <t>F_679655_2925315</t>
  </si>
  <si>
    <t>F_780117_2972057</t>
  </si>
  <si>
    <t>F_747646_2715114</t>
  </si>
  <si>
    <t>F_752209_2711856</t>
  </si>
  <si>
    <t>M_225762_901454</t>
  </si>
  <si>
    <t>F_823949_3023835</t>
  </si>
  <si>
    <t>F_774618_2977325</t>
  </si>
  <si>
    <t>F_765358_2960742</t>
  </si>
  <si>
    <t>F_816266_2685026</t>
  </si>
  <si>
    <t>F_764926_2960309</t>
  </si>
  <si>
    <t>F_761625_2874280</t>
  </si>
  <si>
    <t>F_786986_2861198</t>
  </si>
  <si>
    <t>F_777331_2977297</t>
  </si>
  <si>
    <t>F_751413_2723545</t>
  </si>
  <si>
    <t>F_773992_2981934</t>
  </si>
  <si>
    <t>F_811285_2700448</t>
  </si>
  <si>
    <t>F_754863_2948266</t>
  </si>
  <si>
    <t>F_823577_3027922</t>
  </si>
  <si>
    <t>F_751282_2716919</t>
  </si>
  <si>
    <t>F_753638_2716760</t>
  </si>
  <si>
    <t>F_816134_2684341</t>
  </si>
  <si>
    <t>M_237207_921039</t>
  </si>
  <si>
    <t>F_728812_2959866</t>
  </si>
  <si>
    <t>F_768676_3109814</t>
  </si>
  <si>
    <t>F_812020_2697687</t>
  </si>
  <si>
    <t>M_218340_925355</t>
  </si>
  <si>
    <t>F_749476_2713770</t>
  </si>
  <si>
    <t>F_757437_2713016</t>
  </si>
  <si>
    <t>F_657959_3017688</t>
  </si>
  <si>
    <t>F_770409_3109033</t>
  </si>
  <si>
    <t>F_761372_2957565</t>
  </si>
  <si>
    <t>F_728984_2960759</t>
  </si>
  <si>
    <t>F_747471_2714991</t>
  </si>
  <si>
    <t>F_875686_2818360</t>
  </si>
  <si>
    <t>M_243421_912193</t>
  </si>
  <si>
    <t>F_768226_2980513</t>
  </si>
  <si>
    <t>M_193502_935985</t>
  </si>
  <si>
    <t>F_757125_2968006</t>
  </si>
  <si>
    <t>F_786495_2991585</t>
  </si>
  <si>
    <t>F_751047_2713010</t>
  </si>
  <si>
    <t>F_788325_2789740</t>
  </si>
  <si>
    <t>F_778074_2977338</t>
  </si>
  <si>
    <t>F_811181_2702876</t>
  </si>
  <si>
    <t>F_729276_2957943</t>
  </si>
  <si>
    <t>F_755971_2713179</t>
  </si>
  <si>
    <t>F_754824_2948595</t>
  </si>
  <si>
    <t>F_813719_2685799</t>
  </si>
  <si>
    <t>M_243005_912137</t>
  </si>
  <si>
    <t>F_791665_2849405</t>
  </si>
  <si>
    <t>F_761919_2961758</t>
  </si>
  <si>
    <t>F_697189_2927762</t>
  </si>
  <si>
    <t>M_225388_902004</t>
  </si>
  <si>
    <t>F_725524_2961540</t>
  </si>
  <si>
    <t>F_751787_2724240</t>
  </si>
  <si>
    <t>M_244523_912530</t>
  </si>
  <si>
    <t>F_766038_3107480</t>
  </si>
  <si>
    <t>F_793389_2907604</t>
  </si>
  <si>
    <t>F_764494_2869988</t>
  </si>
  <si>
    <t>F_831960_3009848</t>
  </si>
  <si>
    <t>F_811760_2698049</t>
  </si>
  <si>
    <t>F_751798_2718402</t>
  </si>
  <si>
    <t>F_785237_2855637</t>
  </si>
  <si>
    <t>F_817224_2684105</t>
  </si>
  <si>
    <t>F_878415_2816594</t>
  </si>
  <si>
    <t>F_811538_3015821</t>
  </si>
  <si>
    <t>F_722102_2962333</t>
  </si>
  <si>
    <t>F_761601_2957287</t>
  </si>
  <si>
    <t>F_832334_3072841</t>
  </si>
  <si>
    <t>F_766190_3107459</t>
  </si>
  <si>
    <t>F_815987_2685282</t>
  </si>
  <si>
    <t>F_659650_3036359</t>
  </si>
  <si>
    <t>F_808488_2697766</t>
  </si>
  <si>
    <t>F_812855_2691661</t>
  </si>
  <si>
    <t>F_786529_2865395</t>
  </si>
  <si>
    <t>F_811934_2702998</t>
  </si>
  <si>
    <t>M_249971_918497</t>
  </si>
  <si>
    <t>F_747388_3053363</t>
  </si>
  <si>
    <t>F_749066_2712256</t>
  </si>
  <si>
    <t>F_764941_2959788</t>
  </si>
  <si>
    <t>M_249871_918030</t>
  </si>
  <si>
    <t>F_676843_2928487</t>
  </si>
  <si>
    <t>M_254374_866150</t>
  </si>
  <si>
    <t>F_772444_3008887</t>
  </si>
  <si>
    <t>F_751633_2948026</t>
  </si>
  <si>
    <t>M_247164_870427</t>
  </si>
  <si>
    <t>M_250136_865879</t>
  </si>
  <si>
    <t>F_784096_2852925</t>
  </si>
  <si>
    <t>M_248638_919910</t>
  </si>
  <si>
    <t>F_825218_2930394</t>
  </si>
  <si>
    <t>F_756293_2963731</t>
  </si>
  <si>
    <t>F_793589_2970033</t>
  </si>
  <si>
    <t>M_255722_955029</t>
  </si>
  <si>
    <t>F_746643_2712044</t>
  </si>
  <si>
    <t>F_721741_2962438</t>
  </si>
  <si>
    <t>F_750845_2719243</t>
  </si>
  <si>
    <t>F_658193_2835812</t>
  </si>
  <si>
    <t>F_751072_2720969</t>
  </si>
  <si>
    <t>F_792680_2972322</t>
  </si>
  <si>
    <t>F_813466_2702914</t>
  </si>
  <si>
    <t>M_249408_870254</t>
  </si>
  <si>
    <t>F_751204_2716816</t>
  </si>
  <si>
    <t>F_763853_2959775</t>
  </si>
  <si>
    <t>F_780449_2974016</t>
  </si>
  <si>
    <t>F_749424_2713771</t>
  </si>
  <si>
    <t>F_773887_2976642</t>
  </si>
  <si>
    <t>F_814613_2685971</t>
  </si>
  <si>
    <t>M_246190_869774</t>
  </si>
  <si>
    <t>F_823282_3024403</t>
  </si>
  <si>
    <t>F_758242_2712123</t>
  </si>
  <si>
    <t>F_781247_2857617</t>
  </si>
  <si>
    <t>M_244723_912815</t>
  </si>
  <si>
    <t>F_771699_2983144</t>
  </si>
  <si>
    <t>F_727635_2959344</t>
  </si>
  <si>
    <t>M_243480_859706</t>
  </si>
  <si>
    <t>F_788518_2847587</t>
  </si>
  <si>
    <t>F_751762_2719796</t>
  </si>
  <si>
    <t>M_245207_913121</t>
  </si>
  <si>
    <t>F_725089_2961330</t>
  </si>
  <si>
    <t>F_786398_2858474</t>
  </si>
  <si>
    <t>F_813672_2709064</t>
  </si>
  <si>
    <t>F_749592_2713713</t>
  </si>
  <si>
    <t>F_737532_2964455</t>
  </si>
  <si>
    <t>F_674346_2924368</t>
  </si>
  <si>
    <t>F_757332_2966919</t>
  </si>
  <si>
    <t>F_747877_2715944</t>
  </si>
  <si>
    <t>F_784232_2854807</t>
  </si>
  <si>
    <t>F_747981_2710707</t>
  </si>
  <si>
    <t>F_823774_3024005</t>
  </si>
  <si>
    <t>F_811353_3015615</t>
  </si>
  <si>
    <t>F_755949_2714971</t>
  </si>
  <si>
    <t>M_208518_869856</t>
  </si>
  <si>
    <t>F_811710_2903677</t>
  </si>
  <si>
    <t>F_724424_2962808</t>
  </si>
  <si>
    <t>F_759531_2950834</t>
  </si>
  <si>
    <t>F_812150_2694891</t>
  </si>
  <si>
    <t>F_800485_2906096</t>
  </si>
  <si>
    <t>F_768376_3111151</t>
  </si>
  <si>
    <t>F_751273_2947915</t>
  </si>
  <si>
    <t>M_204494_909044</t>
  </si>
  <si>
    <t>F_764498_3105502</t>
  </si>
  <si>
    <t>F_801259_2904625</t>
  </si>
  <si>
    <t>F_752120_2718414</t>
  </si>
  <si>
    <t>F_774857_2973647</t>
  </si>
  <si>
    <t>F_757059_2714900</t>
  </si>
  <si>
    <t>M_318097_835782</t>
  </si>
  <si>
    <t>F_737925_3081207</t>
  </si>
  <si>
    <t>F_748304_2713940</t>
  </si>
  <si>
    <t>F_750408_2719623</t>
  </si>
  <si>
    <t>M_244593_913492</t>
  </si>
  <si>
    <t>F_774264_2993853</t>
  </si>
  <si>
    <t>F_751136_2712954</t>
  </si>
  <si>
    <t>F_812989_2690165</t>
  </si>
  <si>
    <t>F_728412_2959211</t>
  </si>
  <si>
    <t>F_814182_2706781</t>
  </si>
  <si>
    <t>F_763438_2873773</t>
  </si>
  <si>
    <t>F_785473_2854205</t>
  </si>
  <si>
    <t>F_782763_2853262</t>
  </si>
  <si>
    <t>F_727688_2959863</t>
  </si>
  <si>
    <t>M_226581_901925</t>
  </si>
  <si>
    <t>F_682147_2944264</t>
  </si>
  <si>
    <t>F_755016_2715336</t>
  </si>
  <si>
    <t>F_750490_2714401</t>
  </si>
  <si>
    <t>M_250030_918691</t>
  </si>
  <si>
    <t>F_758902_2945978</t>
  </si>
  <si>
    <t>F_807793_2904941</t>
  </si>
  <si>
    <t>F_764698_2960850</t>
  </si>
  <si>
    <t>F_731104_2960587</t>
  </si>
  <si>
    <t>F_752511_2717857</t>
  </si>
  <si>
    <t>F_816098_2685442</t>
  </si>
  <si>
    <t>M_245491_913356</t>
  </si>
  <si>
    <t>F_774974_2988437</t>
  </si>
  <si>
    <t>F_751032_2716960</t>
  </si>
  <si>
    <t>F_744701_2709155</t>
  </si>
  <si>
    <t>F_769294_2979893</t>
  </si>
  <si>
    <t>F_753921_2724768</t>
  </si>
  <si>
    <t>M_245265_913393</t>
  </si>
  <si>
    <t>M_246919_913959</t>
  </si>
  <si>
    <t>F_770720_2981185</t>
  </si>
  <si>
    <t>F_796152_2968365</t>
  </si>
  <si>
    <t>F_726436_2963462</t>
  </si>
  <si>
    <t>F_823713_3027688</t>
  </si>
  <si>
    <t>F_812716_2704226</t>
  </si>
  <si>
    <t>F_728575_2960140</t>
  </si>
  <si>
    <t>F_822981_3023705</t>
  </si>
  <si>
    <t>F_773638_3008250</t>
  </si>
  <si>
    <t>F_748672_2714548</t>
  </si>
  <si>
    <t>F_745165_2708937</t>
  </si>
  <si>
    <t>F_723472_2960218</t>
  </si>
  <si>
    <t>F_812694_3018420</t>
  </si>
  <si>
    <t>F_809300_3017565</t>
  </si>
  <si>
    <t>F_813277_2702410</t>
  </si>
  <si>
    <t>F_810467_2705813</t>
  </si>
  <si>
    <t>F_784173_2974498</t>
  </si>
  <si>
    <t>F_748484_2713983</t>
  </si>
  <si>
    <t>F_754948_2713255</t>
  </si>
  <si>
    <t>F_768317_2959569</t>
  </si>
  <si>
    <t>F_762389_2958242</t>
  </si>
  <si>
    <t>M_308972_868518</t>
  </si>
  <si>
    <t>F_903517_2661795</t>
  </si>
  <si>
    <t>F_680456_2922568</t>
  </si>
  <si>
    <t>F_745321_2710076</t>
  </si>
  <si>
    <t>F_785064_2856263</t>
  </si>
  <si>
    <t>F_813832_2703166</t>
  </si>
  <si>
    <t>F_747542_2711938</t>
  </si>
  <si>
    <t>M_250011_918015</t>
  </si>
  <si>
    <t>F_728444_2958967</t>
  </si>
  <si>
    <t>M_229726_939421</t>
  </si>
  <si>
    <t>F_807579_3033149</t>
  </si>
  <si>
    <t>F_743101_2705971</t>
  </si>
  <si>
    <t>F_813050_2702947</t>
  </si>
  <si>
    <t>F_720467_2956632</t>
  </si>
  <si>
    <t>F_814527_2685959</t>
  </si>
  <si>
    <t>M_246523_912715</t>
  </si>
  <si>
    <t>F_747991_2714337</t>
  </si>
  <si>
    <t>F_698024_2927788</t>
  </si>
  <si>
    <t>F_758287_2709838</t>
  </si>
  <si>
    <t>F_786519_2981441</t>
  </si>
  <si>
    <t>F_750179_2712877</t>
  </si>
  <si>
    <t>F_813335_2687004</t>
  </si>
  <si>
    <t>M_242588_861107</t>
  </si>
  <si>
    <t>F_771129_3008906</t>
  </si>
  <si>
    <t>F_812841_3018540</t>
  </si>
  <si>
    <t>F_834921_3073908</t>
  </si>
  <si>
    <t>F_777995_2992825</t>
  </si>
  <si>
    <t>M_246869_913075</t>
  </si>
  <si>
    <t>F_774003_3013893</t>
  </si>
  <si>
    <t>F_756626_2711021</t>
  </si>
  <si>
    <t>F_752010_2721491</t>
  </si>
  <si>
    <t>F_823334_3022664</t>
  </si>
  <si>
    <t>M_250133_865947</t>
  </si>
  <si>
    <t>M_250089_917520</t>
  </si>
  <si>
    <t>F_773129_3009527</t>
  </si>
  <si>
    <t>F_814171_2703323</t>
  </si>
  <si>
    <t>F_764578_2870312</t>
  </si>
  <si>
    <t>F_813152_2685732</t>
  </si>
  <si>
    <t>M_224312_901985</t>
  </si>
  <si>
    <t>F_763734_3006854</t>
  </si>
  <si>
    <t>F_793009_2973561</t>
  </si>
  <si>
    <t>F_766379_2872378</t>
  </si>
  <si>
    <t>F_755049_2712860</t>
  </si>
  <si>
    <t>M_217594_927040</t>
  </si>
  <si>
    <t>M_249891_917996</t>
  </si>
  <si>
    <t>F_721919_2962429</t>
  </si>
  <si>
    <t>F_813394_2702131</t>
  </si>
  <si>
    <t>F_723926_2963341</t>
  </si>
  <si>
    <t>F_677883_2927246</t>
  </si>
  <si>
    <t>F_812241_2702138</t>
  </si>
  <si>
    <t>F_814575_2708521</t>
  </si>
  <si>
    <t>M_246646_913132</t>
  </si>
  <si>
    <t>F_824742_3027207</t>
  </si>
  <si>
    <t>F_751861_2724618</t>
  </si>
  <si>
    <t>M_246342_913278</t>
  </si>
  <si>
    <t>F_799673_2907037</t>
  </si>
  <si>
    <t>M_204443_907621</t>
  </si>
  <si>
    <t>F_747421_2715364</t>
  </si>
  <si>
    <t>F_762533_2957990</t>
  </si>
  <si>
    <t>F_753388_2710210</t>
  </si>
  <si>
    <t>F_815510_2685094</t>
  </si>
  <si>
    <t>F_910843_2672804</t>
  </si>
  <si>
    <t>F_813238_2685848</t>
  </si>
  <si>
    <t>M_249980_917747</t>
  </si>
  <si>
    <t>F_806568_2914186</t>
  </si>
  <si>
    <t>F_785729_2866232</t>
  </si>
  <si>
    <t>F_751472_2721962</t>
  </si>
  <si>
    <t>F_750837_2720584</t>
  </si>
  <si>
    <t>F_896635_2664049</t>
  </si>
  <si>
    <t>F_778367_2982588</t>
  </si>
  <si>
    <t>F_724701_2963930</t>
  </si>
  <si>
    <t>F_752071_2716485</t>
  </si>
  <si>
    <t>F_765909_2959903</t>
  </si>
  <si>
    <t>F_736884_3082898</t>
  </si>
  <si>
    <t>F_755599_2714911</t>
  </si>
  <si>
    <t>M_249809_820428</t>
  </si>
  <si>
    <t>F_742733_2712280</t>
  </si>
  <si>
    <t>F_765621_3106900</t>
  </si>
  <si>
    <t>F_745553_2710271</t>
  </si>
  <si>
    <t>F_738151_2965176</t>
  </si>
  <si>
    <t>F_711639_2934016</t>
  </si>
  <si>
    <t>M_228340_901836</t>
  </si>
  <si>
    <t>M_218861_923409</t>
  </si>
  <si>
    <t>F_757114_2968234</t>
  </si>
  <si>
    <t>F_772936_2989680</t>
  </si>
  <si>
    <t>F_792068_2854772</t>
  </si>
  <si>
    <t>F_812046_2702534</t>
  </si>
  <si>
    <t>F_776943_2973313</t>
  </si>
  <si>
    <t>F_756289_2714902</t>
  </si>
  <si>
    <t>F_748620_2715392</t>
  </si>
  <si>
    <t>F_708902_2892292</t>
  </si>
  <si>
    <t>F_770714_3110243</t>
  </si>
  <si>
    <t>M_218283_925301</t>
  </si>
  <si>
    <t>F_767839_2960699</t>
  </si>
  <si>
    <t>F_811809_2706366</t>
  </si>
  <si>
    <t>F_750710_2718099</t>
  </si>
  <si>
    <t>F_787266_2862852</t>
  </si>
  <si>
    <t>F_721631_2961957</t>
  </si>
  <si>
    <t>F_811971_2687362</t>
  </si>
  <si>
    <t>F_748136_2715322</t>
  </si>
  <si>
    <t>F_748083_2968375</t>
  </si>
  <si>
    <t>M_246563_908695</t>
  </si>
  <si>
    <t>F_823802_3024416</t>
  </si>
  <si>
    <t>F_743614_2708050</t>
  </si>
  <si>
    <t>F_822951_3025026</t>
  </si>
  <si>
    <t>F_784630_2855351</t>
  </si>
  <si>
    <t>F_815768_2685344</t>
  </si>
  <si>
    <t>F_752040_2712346</t>
  </si>
  <si>
    <t>F_752146_2716833</t>
  </si>
  <si>
    <t>F_764091_2961170</t>
  </si>
  <si>
    <t>F_769236_2980453</t>
  </si>
  <si>
    <t>F_756400_2993558</t>
  </si>
  <si>
    <t>F_815707_2995857</t>
  </si>
  <si>
    <t>F_744733_2713392</t>
  </si>
  <si>
    <t>F_753904_2725029</t>
  </si>
  <si>
    <t>M_249979_918529</t>
  </si>
  <si>
    <t>F_753210_2716575</t>
  </si>
  <si>
    <t>F_728192_2957762</t>
  </si>
  <si>
    <t>M_246155_913032</t>
  </si>
  <si>
    <t>F_807079_3032758</t>
  </si>
  <si>
    <t>F_771825_3109847</t>
  </si>
  <si>
    <t>F_679915_3047571</t>
  </si>
  <si>
    <t>M_243213_859697</t>
  </si>
  <si>
    <t>F_745083_2709004</t>
  </si>
  <si>
    <t>F_681143_2934970</t>
  </si>
  <si>
    <t>F_822607_3027438</t>
  </si>
  <si>
    <t>F_812116_2693734</t>
  </si>
  <si>
    <t>M_208461_876695</t>
  </si>
  <si>
    <t>F_751455_2723990</t>
  </si>
  <si>
    <t>F_678064_2924884</t>
  </si>
  <si>
    <t>F_832397_3072061</t>
  </si>
  <si>
    <t>M_249797_918537</t>
  </si>
  <si>
    <t>F_750065_2718747</t>
  </si>
  <si>
    <t>F_774242_2970650</t>
  </si>
  <si>
    <t>F_772912_2992694</t>
  </si>
  <si>
    <t>F_745303_2711511</t>
  </si>
  <si>
    <t>F_755077_2713810</t>
  </si>
  <si>
    <t>F_811013_3015489</t>
  </si>
  <si>
    <t>F_729012_2958975</t>
  </si>
  <si>
    <t>F_723845_2963441</t>
  </si>
  <si>
    <t>F_746408_2714891</t>
  </si>
  <si>
    <t>M_194350_935031</t>
  </si>
  <si>
    <t>F_745578_2713030</t>
  </si>
  <si>
    <t>M_208990_869879</t>
  </si>
  <si>
    <t>F_822537_3024777</t>
  </si>
  <si>
    <t>M_216289_920541</t>
  </si>
  <si>
    <t>F_740256_3090748</t>
  </si>
  <si>
    <t>F_756059_2713473</t>
  </si>
  <si>
    <t>F_812783_2703821</t>
  </si>
  <si>
    <t>F_751201_2720368</t>
  </si>
  <si>
    <t>F_751429_2947793</t>
  </si>
  <si>
    <t>F_747468_2711108</t>
  </si>
  <si>
    <t>F_898534_2661877</t>
  </si>
  <si>
    <t>F_793841_2978082</t>
  </si>
  <si>
    <t>F_739931_2980137</t>
  </si>
  <si>
    <t>F_755017_2715390</t>
  </si>
  <si>
    <t>F_811218_2703334</t>
  </si>
  <si>
    <t>M_203740_908616</t>
  </si>
  <si>
    <t>F_770375_2979427</t>
  </si>
  <si>
    <t>F_765645_3106461</t>
  </si>
  <si>
    <t>F_810846_2693759</t>
  </si>
  <si>
    <t>F_811918_2694423</t>
  </si>
  <si>
    <t>F_752664_2722351</t>
  </si>
  <si>
    <t>F_746529_2713738</t>
  </si>
  <si>
    <t>M_243998_860407</t>
  </si>
  <si>
    <t>F_750788_2718280</t>
  </si>
  <si>
    <t>F_726707_2958932</t>
  </si>
  <si>
    <t>F_810007_2904203</t>
  </si>
  <si>
    <t>F_810033_3020665</t>
  </si>
  <si>
    <t>F_764561_2959848</t>
  </si>
  <si>
    <t>M_250027_917881</t>
  </si>
  <si>
    <t>F_759180_2949161</t>
  </si>
  <si>
    <t>F_753937_2725078</t>
  </si>
  <si>
    <t>F_749456_2712811</t>
  </si>
  <si>
    <t>F_803636_3027796</t>
  </si>
  <si>
    <t>F_787107_2863539</t>
  </si>
  <si>
    <t>F_762835_2957189</t>
  </si>
  <si>
    <t>F_755661_2714067</t>
  </si>
  <si>
    <t>M_248239_918940</t>
  </si>
  <si>
    <t>F_778259_2979632</t>
  </si>
  <si>
    <t>F_750206_2718389</t>
  </si>
  <si>
    <t>M_230696_938811</t>
  </si>
  <si>
    <t>F_786201_2865195</t>
  </si>
  <si>
    <t>F_798717_2909630</t>
  </si>
  <si>
    <t>M_248629_874463</t>
  </si>
  <si>
    <t>F_726337_2960015</t>
  </si>
  <si>
    <t>M_255966_954078</t>
  </si>
  <si>
    <t>F_793325_2854519</t>
  </si>
  <si>
    <t>F_777256_3012974</t>
  </si>
  <si>
    <t>F_725694_2963604</t>
  </si>
  <si>
    <t>F_766702_2959524</t>
  </si>
  <si>
    <t>F_778159_2972491</t>
  </si>
  <si>
    <t>F_774462_2980084</t>
  </si>
  <si>
    <t>F_824455_3026429</t>
  </si>
  <si>
    <t>M_246038_912944</t>
  </si>
  <si>
    <t>F_727129_2962800</t>
  </si>
  <si>
    <t>F_765028_3106793</t>
  </si>
  <si>
    <t>M_208311_876962</t>
  </si>
  <si>
    <t>F_755238_2714037</t>
  </si>
  <si>
    <t>F_812184_2702555</t>
  </si>
  <si>
    <t>F_810706_3018267</t>
  </si>
  <si>
    <t>M_226112_901917</t>
  </si>
  <si>
    <t>M_203307_908731</t>
  </si>
  <si>
    <t>F_768455_2960024</t>
  </si>
  <si>
    <t>F_882290_2811009</t>
  </si>
  <si>
    <t>M_243499_912348</t>
  </si>
  <si>
    <t>M_250067_918727</t>
  </si>
  <si>
    <t>M_208748_869999</t>
  </si>
  <si>
    <t>F_813203_2706347</t>
  </si>
  <si>
    <t>F_758266_2963979</t>
  </si>
  <si>
    <t>F_722553_2962077</t>
  </si>
  <si>
    <t>F_752232_2719405</t>
  </si>
  <si>
    <t>F_877767_2815147</t>
  </si>
  <si>
    <t>F_775903_2982404</t>
  </si>
  <si>
    <t>F_768557_2959752</t>
  </si>
  <si>
    <t>F_752573_2711869</t>
  </si>
  <si>
    <t>F_752285_2716768</t>
  </si>
  <si>
    <t>F_810188_2906801</t>
  </si>
  <si>
    <t>F_883976_2809171</t>
  </si>
  <si>
    <t>F_755406_2949096</t>
  </si>
  <si>
    <t>F_761504_2870742</t>
  </si>
  <si>
    <t>F_791936_2972411</t>
  </si>
  <si>
    <t>F_759495_2952349</t>
  </si>
  <si>
    <t>F_758092_2711748</t>
  </si>
  <si>
    <t>F_774585_2971142</t>
  </si>
  <si>
    <t>F_812064_2693988</t>
  </si>
  <si>
    <t>F_765969_2959702</t>
  </si>
  <si>
    <t>F_811364_2692613</t>
  </si>
  <si>
    <t>M_248751_919517</t>
  </si>
  <si>
    <t>F_832201_3073838</t>
  </si>
  <si>
    <t>F_683507_2943977</t>
  </si>
  <si>
    <t>F_760099_2948745</t>
  </si>
  <si>
    <t>F_787067_2851728</t>
  </si>
  <si>
    <t>F_812651_2996200</t>
  </si>
  <si>
    <t>F_768328_3108364</t>
  </si>
  <si>
    <t>M_226520_901822</t>
  </si>
  <si>
    <t>F_774436_2973137</t>
  </si>
  <si>
    <t>F_680989_2930319</t>
  </si>
  <si>
    <t>F_753373_2719254</t>
  </si>
  <si>
    <t>F_822813_3026046</t>
  </si>
  <si>
    <t>F_774481_2972367</t>
  </si>
  <si>
    <t>F_770733_3008730</t>
  </si>
  <si>
    <t>F_761273_2959431</t>
  </si>
  <si>
    <t>F_753535_2948585</t>
  </si>
  <si>
    <t>F_747675_2711058</t>
  </si>
  <si>
    <t>F_770016_3109461</t>
  </si>
  <si>
    <t>M_246070_912639</t>
  </si>
  <si>
    <t>F_810210_2698665</t>
  </si>
  <si>
    <t>M_246012_870244</t>
  </si>
  <si>
    <t>F_750480_2712508</t>
  </si>
  <si>
    <t>F_786282_2791526</t>
  </si>
  <si>
    <t>F_780853_2974325</t>
  </si>
  <si>
    <t>F_750196_2706476</t>
  </si>
  <si>
    <t>F_812702_2691230</t>
  </si>
  <si>
    <t>F_751734_2720231</t>
  </si>
  <si>
    <t>F_761829_2956559</t>
  </si>
  <si>
    <t>F_726562_2959865</t>
  </si>
  <si>
    <t>F_799296_2906670</t>
  </si>
  <si>
    <t>F_803926_2888517</t>
  </si>
  <si>
    <t>F_813927_2706513</t>
  </si>
  <si>
    <t>F_768386_3114338</t>
  </si>
  <si>
    <t>F_897179_2665911</t>
  </si>
  <si>
    <t>F_764705_2870201</t>
  </si>
  <si>
    <t>M_208043_870817</t>
  </si>
  <si>
    <t>F_726243_2956778</t>
  </si>
  <si>
    <t>F_764290_2959337</t>
  </si>
  <si>
    <t>F_813471_2689057</t>
  </si>
  <si>
    <t>F_786973_2852861</t>
  </si>
  <si>
    <t>F_755631_2712679</t>
  </si>
  <si>
    <t>M_244348_912839</t>
  </si>
  <si>
    <t>F_757096_2710706</t>
  </si>
  <si>
    <t>F_788046_2900901</t>
  </si>
  <si>
    <t>F_813061_2687507</t>
  </si>
  <si>
    <t>F_877947_2816381</t>
  </si>
  <si>
    <t>F_772092_2990276</t>
  </si>
  <si>
    <t>M_246420_912327</t>
  </si>
  <si>
    <t>F_752862_2723257</t>
  </si>
  <si>
    <t>F_723380_2962619</t>
  </si>
  <si>
    <t>F_753488_2724441</t>
  </si>
  <si>
    <t>F_787415_2862956</t>
  </si>
  <si>
    <t>F_751778_2711330</t>
  </si>
  <si>
    <t>F_748588_2978026</t>
  </si>
  <si>
    <t>M_246483_913090</t>
  </si>
  <si>
    <t>F_660479_3036390</t>
  </si>
  <si>
    <t>F_792978_2974264</t>
  </si>
  <si>
    <t>F_814428_2706571</t>
  </si>
  <si>
    <t>F_758943_2967200</t>
  </si>
  <si>
    <t>M_309125_867985</t>
  </si>
  <si>
    <t>M_226809_902119</t>
  </si>
  <si>
    <t>F_755902_2712940</t>
  </si>
  <si>
    <t>F_769895_2979952</t>
  </si>
  <si>
    <t>F_748880_2714066</t>
  </si>
  <si>
    <t>F_790454_2975281</t>
  </si>
  <si>
    <t>F_727651_2959765</t>
  </si>
  <si>
    <t>F_726650_2958945</t>
  </si>
  <si>
    <t>F_768941_3108798</t>
  </si>
  <si>
    <t>M_245130_914245</t>
  </si>
  <si>
    <t>M_226126_901932</t>
  </si>
  <si>
    <t>F_808671_2904357</t>
  </si>
  <si>
    <t>F_824349_3028127</t>
  </si>
  <si>
    <t>F_757059_2969030</t>
  </si>
  <si>
    <t>M_250165_920204</t>
  </si>
  <si>
    <t>F_748722_2715299</t>
  </si>
  <si>
    <t>M_247854_919294</t>
  </si>
  <si>
    <t>F_751493_2723834</t>
  </si>
  <si>
    <t>M_246518_913908</t>
  </si>
  <si>
    <t>F_755609_2964669</t>
  </si>
  <si>
    <t>F_776981_2982602</t>
  </si>
  <si>
    <t>F_764736_2961646</t>
  </si>
  <si>
    <t>F_785224_2859829</t>
  </si>
  <si>
    <t>M_243002_861699</t>
  </si>
  <si>
    <t>F_777668_2977501</t>
  </si>
  <si>
    <t>M_255873_954344</t>
  </si>
  <si>
    <t>F_778347_2975782</t>
  </si>
  <si>
    <t>F_813018_2701856</t>
  </si>
  <si>
    <t>F_752517_2717160</t>
  </si>
  <si>
    <t>F_765995_2959542</t>
  </si>
  <si>
    <t>F_751702_2724015</t>
  </si>
  <si>
    <t>F_812302_2700299</t>
  </si>
  <si>
    <t>F_815414_2684322</t>
  </si>
  <si>
    <t>F_766337_3106302</t>
  </si>
  <si>
    <t>F_784091_2856459</t>
  </si>
  <si>
    <t>F_753862_2948325</t>
  </si>
  <si>
    <t>F_770649_2951228</t>
  </si>
  <si>
    <t>F_726983_2957008</t>
  </si>
  <si>
    <t>F_750732_2719282</t>
  </si>
  <si>
    <t>F_752147_2711872</t>
  </si>
  <si>
    <t>F_787111_2850546</t>
  </si>
  <si>
    <t>F_839482_3031958</t>
  </si>
  <si>
    <t>F_823731_3027730</t>
  </si>
  <si>
    <t>F_811936_2904200</t>
  </si>
  <si>
    <t>F_812919_2703721</t>
  </si>
  <si>
    <t>F_765691_3108674</t>
  </si>
  <si>
    <t>F_816070_2684049</t>
  </si>
  <si>
    <t>F_752812_2710321</t>
  </si>
  <si>
    <t>F_754147_2725561</t>
  </si>
  <si>
    <t>F_738773_2978963</t>
  </si>
  <si>
    <t>M_208863_870158</t>
  </si>
  <si>
    <t>F_773897_2992390</t>
  </si>
  <si>
    <t>M_240576_953722</t>
  </si>
  <si>
    <t>F_748284_2714696</t>
  </si>
  <si>
    <t>F_759921_2950869</t>
  </si>
  <si>
    <t>F_753326_2716848</t>
  </si>
  <si>
    <t>F_755120_2948705</t>
  </si>
  <si>
    <t>F_758287_2963847</t>
  </si>
  <si>
    <t>F_822956_3023632</t>
  </si>
  <si>
    <t>F_754873_2715412</t>
  </si>
  <si>
    <t>M_249555_918888</t>
  </si>
  <si>
    <t>M_270284_870250</t>
  </si>
  <si>
    <t>F_728220_2958888</t>
  </si>
  <si>
    <t>F_775832_2979700</t>
  </si>
  <si>
    <t>F_677976_2924589</t>
  </si>
  <si>
    <t>F_805206_3026635</t>
  </si>
  <si>
    <t>F_767806_2960251</t>
  </si>
  <si>
    <t>F_747992_2712117</t>
  </si>
  <si>
    <t>M_249908_918766</t>
  </si>
  <si>
    <t>F_758752_2965067</t>
  </si>
  <si>
    <t>F_725973_2959812</t>
  </si>
  <si>
    <t>F_746230_2715478</t>
  </si>
  <si>
    <t>F_834557_3074176</t>
  </si>
  <si>
    <t>F_764024_3105418</t>
  </si>
  <si>
    <t>F_810883_2705765</t>
  </si>
  <si>
    <t>F_724479_2964404</t>
  </si>
  <si>
    <t>F_757838_2946994</t>
  </si>
  <si>
    <t>F_774532_3006726</t>
  </si>
  <si>
    <t>F_821897_3028893</t>
  </si>
  <si>
    <t>M_250244_920190</t>
  </si>
  <si>
    <t>F_750787_3064937</t>
  </si>
  <si>
    <t>M_213644_861416</t>
  </si>
  <si>
    <t>F_747397_2711653</t>
  </si>
  <si>
    <t>F_760468_2958274</t>
  </si>
  <si>
    <t>F_753364_2716789</t>
  </si>
  <si>
    <t>F_810241_3020736</t>
  </si>
  <si>
    <t>F_820910_3022950</t>
  </si>
  <si>
    <t>F_794317_2978758</t>
  </si>
  <si>
    <t>F_814299_2707251</t>
  </si>
  <si>
    <t>F_766291_3106370</t>
  </si>
  <si>
    <t>F_751968_2709910</t>
  </si>
  <si>
    <t>F_747330_2711052</t>
  </si>
  <si>
    <t>F_822691_3028613</t>
  </si>
  <si>
    <t>F_813682_2700820</t>
  </si>
  <si>
    <t>F_775600_2981949</t>
  </si>
  <si>
    <t>M_208675_870563</t>
  </si>
  <si>
    <t>M_249515_919294</t>
  </si>
  <si>
    <t>F_768154_3110891</t>
  </si>
  <si>
    <t>F_677093_2928492</t>
  </si>
  <si>
    <t>F_759314_2951754</t>
  </si>
  <si>
    <t>F_760273_2959945</t>
  </si>
  <si>
    <t>F_749997_2712635</t>
  </si>
  <si>
    <t>F_778892_2972738</t>
  </si>
  <si>
    <t>F_745300_2709910</t>
  </si>
  <si>
    <t>F_747442_2715812</t>
  </si>
  <si>
    <t>F_751607_2723934</t>
  </si>
  <si>
    <t>F_814618_2685931</t>
  </si>
  <si>
    <t>F_751313_2717201</t>
  </si>
  <si>
    <t>F_768986_2978635</t>
  </si>
  <si>
    <t>F_750455_2714614</t>
  </si>
  <si>
    <t>F_726894_2960520</t>
  </si>
  <si>
    <t>F_831267_3009377</t>
  </si>
  <si>
    <t>M_183372_935543</t>
  </si>
  <si>
    <t>F_811586_2701866</t>
  </si>
  <si>
    <t>F_790307_2902548</t>
  </si>
  <si>
    <t>F_756191_2711974</t>
  </si>
  <si>
    <t>M_309425_868336</t>
  </si>
  <si>
    <t>F_788856_2853862</t>
  </si>
  <si>
    <t>F_760541_2957342</t>
  </si>
  <si>
    <t>F_811045_2691381</t>
  </si>
  <si>
    <t>F_750910_2713530</t>
  </si>
  <si>
    <t>F_751130_2717581</t>
  </si>
  <si>
    <t>F_812466_2704284</t>
  </si>
  <si>
    <t>F_727650_2959265</t>
  </si>
  <si>
    <t>F_813208_2709004</t>
  </si>
  <si>
    <t>M_250003_918536</t>
  </si>
  <si>
    <t>M_247325_913118</t>
  </si>
  <si>
    <t>F_823890_3023878</t>
  </si>
  <si>
    <t>M_249778_918591</t>
  </si>
  <si>
    <t>F_726289_2963487</t>
  </si>
  <si>
    <t>F_822924_3024735</t>
  </si>
  <si>
    <t>F_827328_3028769</t>
  </si>
  <si>
    <t>M_249823_917552</t>
  </si>
  <si>
    <t>F_763031_2959579</t>
  </si>
  <si>
    <t>F_753316_2717553</t>
  </si>
  <si>
    <t>F_756432_2715469</t>
  </si>
  <si>
    <t>F_750402_2714214</t>
  </si>
  <si>
    <t>F_760272_2960072</t>
  </si>
  <si>
    <t>F_759976_2951817</t>
  </si>
  <si>
    <t>F_811671_2704456</t>
  </si>
  <si>
    <t>F_821850_3031073</t>
  </si>
  <si>
    <t>M_191672_935050</t>
  </si>
  <si>
    <t>F_751913_2709509</t>
  </si>
  <si>
    <t>F_755232_2992735</t>
  </si>
  <si>
    <t>F_777605_2977700</t>
  </si>
  <si>
    <t>F_808147_2728059</t>
  </si>
  <si>
    <t>F_815520_2684378</t>
  </si>
  <si>
    <t>F_761403_2960786</t>
  </si>
  <si>
    <t>F_759706_2947337</t>
  </si>
  <si>
    <t>F_768282_2960624</t>
  </si>
  <si>
    <t>F_753536_2710179</t>
  </si>
  <si>
    <t>F_812148_2693847</t>
  </si>
  <si>
    <t>F_783944_2855343</t>
  </si>
  <si>
    <t>F_754343_2948041</t>
  </si>
  <si>
    <t>F_788178_2975847</t>
  </si>
  <si>
    <t>F_762329_2955884</t>
  </si>
  <si>
    <t>F_748586_2712528</t>
  </si>
  <si>
    <t>F_745276_2709808</t>
  </si>
  <si>
    <t>F_746091_2714943</t>
  </si>
  <si>
    <t>F_800471_2905964</t>
  </si>
  <si>
    <t>F_778786_2983212</t>
  </si>
  <si>
    <t>F_746674_2710784</t>
  </si>
  <si>
    <t>F_753824_2716558</t>
  </si>
  <si>
    <t>F_769987_3109786</t>
  </si>
  <si>
    <t>M_255541_954905</t>
  </si>
  <si>
    <t>F_812548_2701286</t>
  </si>
  <si>
    <t>F_812774_2690727</t>
  </si>
  <si>
    <t>F_788035_2847919</t>
  </si>
  <si>
    <t>F_813791_2700750</t>
  </si>
  <si>
    <t>F_726620_2957692</t>
  </si>
  <si>
    <t>F_897970_2662593</t>
  </si>
  <si>
    <t>F_751134_2717732</t>
  </si>
  <si>
    <t>F_761856_2961338</t>
  </si>
  <si>
    <t>F_748342_2713503</t>
  </si>
  <si>
    <t>F_727399_2959371</t>
  </si>
  <si>
    <t>F_659356_3036705</t>
  </si>
  <si>
    <t>M_206044_876729</t>
  </si>
  <si>
    <t>F_746562_2711721</t>
  </si>
  <si>
    <t>F_747779_2715171</t>
  </si>
  <si>
    <t>F_739440_3089389</t>
  </si>
  <si>
    <t>F_749045_2715235</t>
  </si>
  <si>
    <t>F_760396_2958623</t>
  </si>
  <si>
    <t>F_812038_2704628</t>
  </si>
  <si>
    <t>F_816178_2685455</t>
  </si>
  <si>
    <t>F_812037_2705087</t>
  </si>
  <si>
    <t>F_813047_2690557</t>
  </si>
  <si>
    <t>F_749178_2713704</t>
  </si>
  <si>
    <t>F_781339_2974366</t>
  </si>
  <si>
    <t>F_812617_2691092</t>
  </si>
  <si>
    <t>F_742840_2711025</t>
  </si>
  <si>
    <t>F_768316_2707870</t>
  </si>
  <si>
    <t>F_760545_2959670</t>
  </si>
  <si>
    <t>F_794429_2971272</t>
  </si>
  <si>
    <t>F_744985_2709750</t>
  </si>
  <si>
    <t>F_822594_3029048</t>
  </si>
  <si>
    <t>F_778704_2982616</t>
  </si>
  <si>
    <t>F_813313_2685875</t>
  </si>
  <si>
    <t>F_749469_2714042</t>
  </si>
  <si>
    <t>F_679911_2927745</t>
  </si>
  <si>
    <t>F_726818_2962521</t>
  </si>
  <si>
    <t>F_770686_3109867</t>
  </si>
  <si>
    <t>F_725856_2958493</t>
  </si>
  <si>
    <t>F_755586_2713584</t>
  </si>
  <si>
    <t>F_763912_2958242</t>
  </si>
  <si>
    <t>F_747080_2710820</t>
  </si>
  <si>
    <t>M_230317_939009</t>
  </si>
  <si>
    <t>F_763904_2995790</t>
  </si>
  <si>
    <t>M_228547_901986</t>
  </si>
  <si>
    <t>F_806169_3031372</t>
  </si>
  <si>
    <t>F_747312_2708959</t>
  </si>
  <si>
    <t>F_790722_2784366</t>
  </si>
  <si>
    <t>F_681290_2930467</t>
  </si>
  <si>
    <t>M_243655_913077</t>
  </si>
  <si>
    <t>F_753109_2716174</t>
  </si>
  <si>
    <t>F_751675_2717134</t>
  </si>
  <si>
    <t>M_243028_859889</t>
  </si>
  <si>
    <t>F_785833_2853624</t>
  </si>
  <si>
    <t>F_824413_3028814</t>
  </si>
  <si>
    <t>F_750019_2711401</t>
  </si>
  <si>
    <t>F_750427_2712982</t>
  </si>
  <si>
    <t>F_754145_2717210</t>
  </si>
  <si>
    <t>F_792371_2973875</t>
  </si>
  <si>
    <t>F_679220_2926788</t>
  </si>
  <si>
    <t>F_756812_2710152</t>
  </si>
  <si>
    <t>F_769286_3110968</t>
  </si>
  <si>
    <t>F_680073_2934291</t>
  </si>
  <si>
    <t>F_727491_2960022</t>
  </si>
  <si>
    <t>F_722199_2962106</t>
  </si>
  <si>
    <t>M_244542_912827</t>
  </si>
  <si>
    <t>F_747450_2710121</t>
  </si>
  <si>
    <t>F_780235_2973484</t>
  </si>
  <si>
    <t>F_757473_2946061</t>
  </si>
  <si>
    <t>F_914816_2681007</t>
  </si>
  <si>
    <t>F_764974_3101726</t>
  </si>
  <si>
    <t>M_208887_870342</t>
  </si>
  <si>
    <t>F_746005_2710304</t>
  </si>
  <si>
    <t>F_726665_2957377</t>
  </si>
  <si>
    <t>F_794213_2969639</t>
  </si>
  <si>
    <t>F_753372_2710577</t>
  </si>
  <si>
    <t>F_747940_2715347</t>
  </si>
  <si>
    <t>F_777235_2975010</t>
  </si>
  <si>
    <t>F_740125_3091229</t>
  </si>
  <si>
    <t>F_824639_3024868</t>
  </si>
  <si>
    <t>F_749114_2714023</t>
  </si>
  <si>
    <t>F_753683_2715034</t>
  </si>
  <si>
    <t>F_775281_2982350</t>
  </si>
  <si>
    <t>F_782578_2858342</t>
  </si>
  <si>
    <t>F_776129_2982530</t>
  </si>
  <si>
    <t>M_249699_918079</t>
  </si>
  <si>
    <t>F_793106_2978062</t>
  </si>
  <si>
    <t>F_792449_2974574</t>
  </si>
  <si>
    <t>F_749334_2713493</t>
  </si>
  <si>
    <t>M_250602_919447</t>
  </si>
  <si>
    <t>F_753998_2716678</t>
  </si>
  <si>
    <t>F_885428_2808476</t>
  </si>
  <si>
    <t>F_680261_2929166</t>
  </si>
  <si>
    <t>F_766753_2960152</t>
  </si>
  <si>
    <t>F_777695_2977472</t>
  </si>
  <si>
    <t>F_683359_2943795</t>
  </si>
  <si>
    <t>F_778507_2919117</t>
  </si>
  <si>
    <t>M_246057_913858</t>
  </si>
  <si>
    <t>F_754465_2969985</t>
  </si>
  <si>
    <t>F_766665_2959649</t>
  </si>
  <si>
    <t>F_766169_3106991</t>
  </si>
  <si>
    <t>F_768807_3106064</t>
  </si>
  <si>
    <t>M_266312_871007</t>
  </si>
  <si>
    <t>F_728996_2957994</t>
  </si>
  <si>
    <t>F_747998_2715382</t>
  </si>
  <si>
    <t>M_246711_912430</t>
  </si>
  <si>
    <t>F_747702_2712208</t>
  </si>
  <si>
    <t>F_751340_2712913</t>
  </si>
  <si>
    <t>M_244427_860396</t>
  </si>
  <si>
    <t>F_779321_2978839</t>
  </si>
  <si>
    <t>F_697195_2928041</t>
  </si>
  <si>
    <t>M_249999_918769</t>
  </si>
  <si>
    <t>F_679541_2926952</t>
  </si>
  <si>
    <t>F_756467_2713855</t>
  </si>
  <si>
    <t>F_772640_2983607</t>
  </si>
  <si>
    <t>F_813689_3020194</t>
  </si>
  <si>
    <t>F_821614_3023129</t>
  </si>
  <si>
    <t>F_757378_2710955</t>
  </si>
  <si>
    <t>F_758444_2712599</t>
  </si>
  <si>
    <t>F_811106_2691761</t>
  </si>
  <si>
    <t>F_757615_2712074</t>
  </si>
  <si>
    <t>F_756862_2950060</t>
  </si>
  <si>
    <t>M_208849_870411</t>
  </si>
  <si>
    <t>F_725566_2961266</t>
  </si>
  <si>
    <t>F_770819_2989612</t>
  </si>
  <si>
    <t>F_810090_3016221</t>
  </si>
  <si>
    <t>M_247071_870340</t>
  </si>
  <si>
    <t>F_812534_2687827</t>
  </si>
  <si>
    <t>F_754323_3066420</t>
  </si>
  <si>
    <t>M_249938_918603</t>
  </si>
  <si>
    <t>F_754816_2712921</t>
  </si>
  <si>
    <t>F_791669_2974518</t>
  </si>
  <si>
    <t>F_782896_2854818</t>
  </si>
  <si>
    <t>F_764293_3105511</t>
  </si>
  <si>
    <t>M_249882_919867</t>
  </si>
  <si>
    <t>M_252418_954665</t>
  </si>
  <si>
    <t>M_230700_938922</t>
  </si>
  <si>
    <t>F_813904_2707629</t>
  </si>
  <si>
    <t>M_208402_870752</t>
  </si>
  <si>
    <t>F_755089_2964150</t>
  </si>
  <si>
    <t>F_810446_3018726</t>
  </si>
  <si>
    <t>F_763135_2960801</t>
  </si>
  <si>
    <t>F_788840_2977669</t>
  </si>
  <si>
    <t>F_812709_2687590</t>
  </si>
  <si>
    <t>F_815504_2685133</t>
  </si>
  <si>
    <t>F_811986_2694558</t>
  </si>
  <si>
    <t>M_255934_954260</t>
  </si>
  <si>
    <t>F_783936_2854716</t>
  </si>
  <si>
    <t>F_744740_2711251</t>
  </si>
  <si>
    <t>F_813058_2701978</t>
  </si>
  <si>
    <t>F_729366_2960397</t>
  </si>
  <si>
    <t>F_823411_3023017</t>
  </si>
  <si>
    <t>F_660843_3035908</t>
  </si>
  <si>
    <t>F_740807_3090506</t>
  </si>
  <si>
    <t>M_255874_954376</t>
  </si>
  <si>
    <t>M_246173_912609</t>
  </si>
  <si>
    <t>F_755615_2712622</t>
  </si>
  <si>
    <t>F_744700_2709441</t>
  </si>
  <si>
    <t>F_795497_2968894</t>
  </si>
  <si>
    <t>F_822853_2935724</t>
  </si>
  <si>
    <t>F_753271_2724165</t>
  </si>
  <si>
    <t>F_748487_2714035</t>
  </si>
  <si>
    <t>F_812136_2701335</t>
  </si>
  <si>
    <t>F_811351_2697584</t>
  </si>
  <si>
    <t>M_231835_937089</t>
  </si>
  <si>
    <t>M_246459_914070</t>
  </si>
  <si>
    <t>F_728733_2960020</t>
  </si>
  <si>
    <t>F_743821_2712515</t>
  </si>
  <si>
    <t>M_204187_909169</t>
  </si>
  <si>
    <t>F_766522_3106013</t>
  </si>
  <si>
    <t>F_825269_3025984</t>
  </si>
  <si>
    <t>M_245820_913325</t>
  </si>
  <si>
    <t>F_748923_2715290</t>
  </si>
  <si>
    <t>F_812173_2702436</t>
  </si>
  <si>
    <t>F_774270_2974611</t>
  </si>
  <si>
    <t>F_876754_2815769</t>
  </si>
  <si>
    <t>M_244700_912988</t>
  </si>
  <si>
    <t>F_753639_2972040</t>
  </si>
  <si>
    <t>F_755845_2713473</t>
  </si>
  <si>
    <t>F_774168_2993488</t>
  </si>
  <si>
    <t>F_726386_2959813</t>
  </si>
  <si>
    <t>M_250032_919579</t>
  </si>
  <si>
    <t>M_244253_913616</t>
  </si>
  <si>
    <t>M_225959_901213</t>
  </si>
  <si>
    <t>F_679580_2925085</t>
  </si>
  <si>
    <t>F_739823_2966025</t>
  </si>
  <si>
    <t>F_812545_2696834</t>
  </si>
  <si>
    <t>M_243520_912869</t>
  </si>
  <si>
    <t>M_244069_912216</t>
  </si>
  <si>
    <t>F_757283_2952398</t>
  </si>
  <si>
    <t>F_783940_2867461</t>
  </si>
  <si>
    <t>F_749328_2713272</t>
  </si>
  <si>
    <t>F_787359_2863233</t>
  </si>
  <si>
    <t>F_815506_2685299</t>
  </si>
  <si>
    <t>F_813848_2702812</t>
  </si>
  <si>
    <t>F_774485_2974111</t>
  </si>
  <si>
    <t>M_244169_913621</t>
  </si>
  <si>
    <t>F_898924_2662493</t>
  </si>
  <si>
    <t>F_770211_2979744</t>
  </si>
  <si>
    <t>F_789265_2857693</t>
  </si>
  <si>
    <t>F_791683_2974049</t>
  </si>
  <si>
    <t>F_875407_2818437</t>
  </si>
  <si>
    <t>F_804455_2888555</t>
  </si>
  <si>
    <t>F_813719_2686624</t>
  </si>
  <si>
    <t>F_785393_2851642</t>
  </si>
  <si>
    <t>F_762508_2961360</t>
  </si>
  <si>
    <t>F_677933_2926890</t>
  </si>
  <si>
    <t>F_724199_2962787</t>
  </si>
  <si>
    <t>F_750776_2711323</t>
  </si>
  <si>
    <t>F_759269_2965274</t>
  </si>
  <si>
    <t>F_812988_2690118</t>
  </si>
  <si>
    <t>F_763007_3015792</t>
  </si>
  <si>
    <t>F_765562_2960291</t>
  </si>
  <si>
    <t>F_805108_3031640</t>
  </si>
  <si>
    <t>F_787851_2975384</t>
  </si>
  <si>
    <t>F_777795_2974647</t>
  </si>
  <si>
    <t>F_812360_3017798</t>
  </si>
  <si>
    <t>F_745376_2715118</t>
  </si>
  <si>
    <t>M_208336_870703</t>
  </si>
  <si>
    <t>M_246483_913360</t>
  </si>
  <si>
    <t>M_244780_913268</t>
  </si>
  <si>
    <t>F_784756_2857002</t>
  </si>
  <si>
    <t>M_249227_823282</t>
  </si>
  <si>
    <t>F_768270_3109866</t>
  </si>
  <si>
    <t>F_750553_2713890</t>
  </si>
  <si>
    <t>F_823501_2934140</t>
  </si>
  <si>
    <t>M_245615_932070</t>
  </si>
  <si>
    <t>F_751840_2709297</t>
  </si>
  <si>
    <t>F_755931_2968744</t>
  </si>
  <si>
    <t>F_750782_2720228</t>
  </si>
  <si>
    <t>F_789993_2900136</t>
  </si>
  <si>
    <t>F_790199_2883864</t>
  </si>
  <si>
    <t>F_758695_2965337</t>
  </si>
  <si>
    <t>F_786006_2849657</t>
  </si>
  <si>
    <t>F_812435_2694335</t>
  </si>
  <si>
    <t>F_763437_2870233</t>
  </si>
  <si>
    <t>F_801801_2906999</t>
  </si>
  <si>
    <t>F_752747_2707878</t>
  </si>
  <si>
    <t>F_758273_2950844</t>
  </si>
  <si>
    <t>F_771011_3010362</t>
  </si>
  <si>
    <t>M_249515_821158</t>
  </si>
  <si>
    <t>F_769381_2980461</t>
  </si>
  <si>
    <t>F_754840_2712881</t>
  </si>
  <si>
    <t>F_812834_2705348</t>
  </si>
  <si>
    <t>F_822499_3029563</t>
  </si>
  <si>
    <t>F_768522_3111602</t>
  </si>
  <si>
    <t>F_700850_2932021</t>
  </si>
  <si>
    <t>M_243320_912788</t>
  </si>
  <si>
    <t>F_726571_2958169</t>
  </si>
  <si>
    <t>F_805614_2889122</t>
  </si>
  <si>
    <t>F_759479_3016613</t>
  </si>
  <si>
    <t>F_812233_2702563</t>
  </si>
  <si>
    <t>F_792476_2974302</t>
  </si>
  <si>
    <t>F_756535_2950574</t>
  </si>
  <si>
    <t>F_786937_2848163</t>
  </si>
  <si>
    <t>F_724881_2970684</t>
  </si>
  <si>
    <t>F_724895_2970747</t>
  </si>
  <si>
    <t>F_810613_2691861</t>
  </si>
  <si>
    <t>F_756416_2714043</t>
  </si>
  <si>
    <t>F_775307_2994483</t>
  </si>
  <si>
    <t>F_791317_2785588</t>
  </si>
  <si>
    <t>F_811264_2700502</t>
  </si>
  <si>
    <t>F_751959_2722502</t>
  </si>
  <si>
    <t>F_753245_2716702</t>
  </si>
  <si>
    <t>M_249279_919802</t>
  </si>
  <si>
    <t>F_826609_2927764</t>
  </si>
  <si>
    <t>F_783818_2864576</t>
  </si>
  <si>
    <t>F_759292_2947697</t>
  </si>
  <si>
    <t>F_813893_2689061</t>
  </si>
  <si>
    <t>F_811567_2695320</t>
  </si>
  <si>
    <t>F_751189_2712681</t>
  </si>
  <si>
    <t>F_809158_3017988</t>
  </si>
  <si>
    <t>M_249961_917268</t>
  </si>
  <si>
    <t>F_801564_2903712</t>
  </si>
  <si>
    <t>F_728800_2957480</t>
  </si>
  <si>
    <t>F_794675_2969777</t>
  </si>
  <si>
    <t>F_811510_2703375</t>
  </si>
  <si>
    <t>M_249951_918605</t>
  </si>
  <si>
    <t>F_755631_2714385</t>
  </si>
  <si>
    <t>M_247067_913667</t>
  </si>
  <si>
    <t>F_786921_2993359</t>
  </si>
  <si>
    <t>F_760333_2959313</t>
  </si>
  <si>
    <t>F_769093_2981565</t>
  </si>
  <si>
    <t>F_748362_2715016</t>
  </si>
  <si>
    <t>F_744741_2709249</t>
  </si>
  <si>
    <t>M_249951_918769</t>
  </si>
  <si>
    <t>F_724812_2962993</t>
  </si>
  <si>
    <t>F_768476_3108433</t>
  </si>
  <si>
    <t>F_773408_2989463</t>
  </si>
  <si>
    <t>F_679374_2928061</t>
  </si>
  <si>
    <t>F_755602_2968717</t>
  </si>
  <si>
    <t>F_748203_2713895</t>
  </si>
  <si>
    <t>F_874325_2816987</t>
  </si>
  <si>
    <t>F_825444_3025616</t>
  </si>
  <si>
    <t>F_749316_2962419</t>
  </si>
  <si>
    <t>F_743704_2709585</t>
  </si>
  <si>
    <t>M_245025_913326</t>
  </si>
  <si>
    <t>M_249740_917108</t>
  </si>
  <si>
    <t>F_727696_2963888</t>
  </si>
  <si>
    <t>F_769962_2996875</t>
  </si>
  <si>
    <t>F_753444_2710453</t>
  </si>
  <si>
    <t>F_811289_2690276</t>
  </si>
  <si>
    <t>F_751405_2724026</t>
  </si>
  <si>
    <t>F_750039_2710070</t>
  </si>
  <si>
    <t>F_770962_3109279</t>
  </si>
  <si>
    <t>F_782322_2853418</t>
  </si>
  <si>
    <t>F_732533_3081568</t>
  </si>
  <si>
    <t>F_788830_2856276</t>
  </si>
  <si>
    <t>F_754176_2716209</t>
  </si>
  <si>
    <t>F_727910_2959418</t>
  </si>
  <si>
    <t>F_753793_2716394</t>
  </si>
  <si>
    <t>F_751277_2720501</t>
  </si>
  <si>
    <t>F_792273_2972140</t>
  </si>
  <si>
    <t>F_765039_2959215</t>
  </si>
  <si>
    <t>F_807355_3032954</t>
  </si>
  <si>
    <t>M_249355_876288</t>
  </si>
  <si>
    <t>F_766421_3107715</t>
  </si>
  <si>
    <t>F_775500_3105602</t>
  </si>
  <si>
    <t>M_225733_901103</t>
  </si>
  <si>
    <t>F_811028_2699488</t>
  </si>
  <si>
    <t>F_747020_3091148</t>
  </si>
  <si>
    <t>F_742301_3087244</t>
  </si>
  <si>
    <t>F_732792_2961537</t>
  </si>
  <si>
    <t>F_750546_2720298</t>
  </si>
  <si>
    <t>M_250274_917698</t>
  </si>
  <si>
    <t>F_773885_2977416</t>
  </si>
  <si>
    <t>M_249675_918076</t>
  </si>
  <si>
    <t>F_750687_2720359</t>
  </si>
  <si>
    <t>M_228673_902644</t>
  </si>
  <si>
    <t>F_679722_2926578</t>
  </si>
  <si>
    <t>F_791161_2973759</t>
  </si>
  <si>
    <t>F_785139_2863972</t>
  </si>
  <si>
    <t>F_786915_2853007</t>
  </si>
  <si>
    <t>F_724103_2961145</t>
  </si>
  <si>
    <t>F_726503_2963344</t>
  </si>
  <si>
    <t>M_246233_912874</t>
  </si>
  <si>
    <t>F_744008_2710363</t>
  </si>
  <si>
    <t>F_762093_2958537</t>
  </si>
  <si>
    <t>F_753741_2717207</t>
  </si>
  <si>
    <t>M_154674_937161</t>
  </si>
  <si>
    <t>F_371115_2857574</t>
  </si>
  <si>
    <t>F_180567_2991297</t>
  </si>
  <si>
    <t>F_553082_2846009</t>
  </si>
  <si>
    <t>F_361851_2862598</t>
  </si>
  <si>
    <t>F_555427_2846601</t>
  </si>
  <si>
    <t>M_138467_890128</t>
  </si>
  <si>
    <t>M_113394_928649</t>
  </si>
  <si>
    <t>F_535027_2886674</t>
  </si>
  <si>
    <t>F_465418_2939653</t>
  </si>
  <si>
    <t>F_553534_2846148</t>
  </si>
  <si>
    <t>F_556059_2847328</t>
  </si>
  <si>
    <t>M_67491_940059</t>
  </si>
  <si>
    <t>F_554221_2845034</t>
  </si>
  <si>
    <t>M_174623_925933</t>
  </si>
  <si>
    <t>F_647586_2875091</t>
  </si>
  <si>
    <t>F_186884_2991458</t>
  </si>
  <si>
    <t>F_554166_2844042</t>
  </si>
  <si>
    <t>M_174351_926044</t>
  </si>
  <si>
    <t>F_360177_2966042</t>
  </si>
  <si>
    <t>F_366503_2860568</t>
  </si>
  <si>
    <t>F_366293_2877845</t>
  </si>
  <si>
    <t>M_109101_914647</t>
  </si>
  <si>
    <t>F_189539_2996192</t>
  </si>
  <si>
    <t>M_109436_927108</t>
  </si>
  <si>
    <t>M_109512_927360</t>
  </si>
  <si>
    <t>M_139287_884977</t>
  </si>
  <si>
    <t>F_370097_2857826</t>
  </si>
  <si>
    <t>M_110169_927290</t>
  </si>
  <si>
    <t>F_368793_2859318</t>
  </si>
  <si>
    <t>M_109026_928052</t>
  </si>
  <si>
    <t>M_65304_940026</t>
  </si>
  <si>
    <t>M_109200_927161</t>
  </si>
  <si>
    <t>M_106639_897541</t>
  </si>
  <si>
    <t>F_384398_2883200</t>
  </si>
  <si>
    <t>F_366089_2877859</t>
  </si>
  <si>
    <t>M_155055_936707</t>
  </si>
  <si>
    <t>M_107324_897221</t>
  </si>
  <si>
    <t>M_166763_883081</t>
  </si>
  <si>
    <t>M_98387_929033</t>
  </si>
  <si>
    <t>M_59006_919839</t>
  </si>
  <si>
    <t>F_181266_2994878</t>
  </si>
  <si>
    <t>M_103141_898734</t>
  </si>
  <si>
    <t>F_353959_2901209</t>
  </si>
  <si>
    <t>F_365793_2861974</t>
  </si>
  <si>
    <t>M_174897_925147</t>
  </si>
  <si>
    <t>M_154542_936986</t>
  </si>
  <si>
    <t>M_175546_926243</t>
  </si>
  <si>
    <t>F_367767_2864360</t>
  </si>
  <si>
    <t>F_556626_2847011</t>
  </si>
  <si>
    <t>M_113291_928901</t>
  </si>
  <si>
    <t>M_139434_890405</t>
  </si>
  <si>
    <t>F_369425_2868973</t>
  </si>
  <si>
    <t>F_180575_2994876</t>
  </si>
  <si>
    <t>F_463863_2935549</t>
  </si>
  <si>
    <t>F_369460_2859549</t>
  </si>
  <si>
    <t>F_181062_3002490</t>
  </si>
  <si>
    <t>M_63267_914895</t>
  </si>
  <si>
    <t>M_111132_928753</t>
  </si>
  <si>
    <t>F_650573_2874758</t>
  </si>
  <si>
    <t>M_173872_925332</t>
  </si>
  <si>
    <t>M_111385_913934</t>
  </si>
  <si>
    <t>M_98819_926794</t>
  </si>
  <si>
    <t>F_181783_2991494</t>
  </si>
  <si>
    <t>F_464768_2940158</t>
  </si>
  <si>
    <t>M_109768_926212</t>
  </si>
  <si>
    <t>M_68206_939301</t>
  </si>
  <si>
    <t>F_182498_2995497</t>
  </si>
  <si>
    <t>M_110084_927068</t>
  </si>
  <si>
    <t>F_188796_2996872</t>
  </si>
  <si>
    <t>F_365819_2878412</t>
  </si>
  <si>
    <t>M_106295_896061</t>
  </si>
  <si>
    <t>M_104064_909251</t>
  </si>
  <si>
    <t>M_63947_916348</t>
  </si>
  <si>
    <t>F_371701_2868471</t>
  </si>
  <si>
    <t>F_553052_2841050</t>
  </si>
  <si>
    <t>M_175496_925536</t>
  </si>
  <si>
    <t>F_183400_2992252</t>
  </si>
  <si>
    <t>F_368628_2860529</t>
  </si>
  <si>
    <t>M_139316_884937</t>
  </si>
  <si>
    <t>F_614999_2942508</t>
  </si>
  <si>
    <t>M_110120_927314</t>
  </si>
  <si>
    <t>F_366071_2866854</t>
  </si>
  <si>
    <t>M_62628_915239</t>
  </si>
  <si>
    <t>M_139755_890062</t>
  </si>
  <si>
    <t>M_67692_939533</t>
  </si>
  <si>
    <t>F_180284_2991199</t>
  </si>
  <si>
    <t>M_106178_897969</t>
  </si>
  <si>
    <t>M_174723_924962</t>
  </si>
  <si>
    <t>M_114024_909583</t>
  </si>
  <si>
    <t>F_366460_2877783</t>
  </si>
  <si>
    <t>F_536063_2874877</t>
  </si>
  <si>
    <t>F_185120_2993548</t>
  </si>
  <si>
    <t>F_184382_2994266</t>
  </si>
  <si>
    <t>F_370582_2858309</t>
  </si>
  <si>
    <t>F_361594_2865714</t>
  </si>
  <si>
    <t>F_387263_2884292</t>
  </si>
  <si>
    <t>F_650458_2876623</t>
  </si>
  <si>
    <t>M_182134_869021</t>
  </si>
  <si>
    <t>M_87274_931751</t>
  </si>
  <si>
    <t>F_368055_2859488</t>
  </si>
  <si>
    <t>M_64634_939670</t>
  </si>
  <si>
    <t>F_464204_2936687</t>
  </si>
  <si>
    <t>F_352618_2900910</t>
  </si>
  <si>
    <t>F_651158_2878282</t>
  </si>
  <si>
    <t>F_551356_2841439</t>
  </si>
  <si>
    <t>M_110156_927383</t>
  </si>
  <si>
    <t>M_138428_890321</t>
  </si>
  <si>
    <t>F_553275_2843595</t>
  </si>
  <si>
    <t>F_366081_2878212</t>
  </si>
  <si>
    <t>F_351816_2896064</t>
  </si>
  <si>
    <t>M_110016_926699</t>
  </si>
  <si>
    <t>F_183402_2991654</t>
  </si>
  <si>
    <t>F_183873_2994957</t>
  </si>
  <si>
    <t>F_367677_2860706</t>
  </si>
  <si>
    <t>F_354918_2900427</t>
  </si>
  <si>
    <t>M_175941_925229</t>
  </si>
  <si>
    <t>M_67413_940447</t>
  </si>
  <si>
    <t>M_109442_927133</t>
  </si>
  <si>
    <t>M_106488_896733</t>
  </si>
  <si>
    <t>F_367673_2860752</t>
  </si>
  <si>
    <t>M_142791_884818</t>
  </si>
  <si>
    <t>M_175239_926586</t>
  </si>
  <si>
    <t>M_176207_925069</t>
  </si>
  <si>
    <t>M_138836_890481</t>
  </si>
  <si>
    <t>F_385928_2884465</t>
  </si>
  <si>
    <t>F_183846_2995342</t>
  </si>
  <si>
    <t>M_98108_905626</t>
  </si>
  <si>
    <t>F_384478_2883193</t>
  </si>
  <si>
    <t>F_465232_2939939</t>
  </si>
  <si>
    <t>M_110038_927384</t>
  </si>
  <si>
    <t>F_519975_2878020</t>
  </si>
  <si>
    <t>F_650846_2875715</t>
  </si>
  <si>
    <t>F_517430_2866986</t>
  </si>
  <si>
    <t>M_175083_926919</t>
  </si>
  <si>
    <t>F_363669_2867498</t>
  </si>
  <si>
    <t>F_182967_2995839</t>
  </si>
  <si>
    <t>M_62658_915099</t>
  </si>
  <si>
    <t>F_182006_2991721</t>
  </si>
  <si>
    <t>F_183860_2990836</t>
  </si>
  <si>
    <t>M_64846_939847</t>
  </si>
  <si>
    <t>F_553411_2847794</t>
  </si>
  <si>
    <t>F_366266_2878111</t>
  </si>
  <si>
    <t>F_650871_2878537</t>
  </si>
  <si>
    <t>F_188989_2996794</t>
  </si>
  <si>
    <t>F_294394_2970349</t>
  </si>
  <si>
    <t>F_186914_2995933</t>
  </si>
  <si>
    <t>M_109073_927030</t>
  </si>
  <si>
    <t>M_105795_897533</t>
  </si>
  <si>
    <t>M_105632_897593</t>
  </si>
  <si>
    <t>F_185653_2995544</t>
  </si>
  <si>
    <t>F_188520_2996972</t>
  </si>
  <si>
    <t>F_370368_2857748</t>
  </si>
  <si>
    <t>M_101007_903143</t>
  </si>
  <si>
    <t>F_192474_2998596</t>
  </si>
  <si>
    <t>F_355866_2903803</t>
  </si>
  <si>
    <t>M_191069_879980</t>
  </si>
  <si>
    <t>M_173807_925472</t>
  </si>
  <si>
    <t>M_173969_925159</t>
  </si>
  <si>
    <t>F_365991_2878552</t>
  </si>
  <si>
    <t>F_189555_2996128</t>
  </si>
  <si>
    <t>F_351928_2896490</t>
  </si>
  <si>
    <t>F_189405_2996090</t>
  </si>
  <si>
    <t>F_353025_2901449</t>
  </si>
  <si>
    <t>M_152944_935425</t>
  </si>
  <si>
    <t>F_358899_2901991</t>
  </si>
  <si>
    <t>F_186093_2996696</t>
  </si>
  <si>
    <t>M_175608_926255</t>
  </si>
  <si>
    <t>F_188902_2996493</t>
  </si>
  <si>
    <t>M_118840_925962</t>
  </si>
  <si>
    <t>F_465011_2940233</t>
  </si>
  <si>
    <t>F_554030_2844801</t>
  </si>
  <si>
    <t>M_69571_940325</t>
  </si>
  <si>
    <t>M_109974_927549</t>
  </si>
  <si>
    <t>F_553375_2846316</t>
  </si>
  <si>
    <t>F_187332_2991603</t>
  </si>
  <si>
    <t>M_68339_939316</t>
  </si>
  <si>
    <t>F_361722_2869159</t>
  </si>
  <si>
    <t>M_68382_939477</t>
  </si>
  <si>
    <t>F_355266_2903616</t>
  </si>
  <si>
    <t>F_183380_2992068</t>
  </si>
  <si>
    <t>M_139240_884977</t>
  </si>
  <si>
    <t>F_388053_2883328</t>
  </si>
  <si>
    <t>M_173952_925453</t>
  </si>
  <si>
    <t>F_356673_2899887</t>
  </si>
  <si>
    <t>M_68543_939778</t>
  </si>
  <si>
    <t>M_177037_923745</t>
  </si>
  <si>
    <t>F_386767_2883802</t>
  </si>
  <si>
    <t>F_354643_2903321</t>
  </si>
  <si>
    <t>F_651866_2877017</t>
  </si>
  <si>
    <t>F_353667_2904423</t>
  </si>
  <si>
    <t>M_174743_926341</t>
  </si>
  <si>
    <t>M_175751_926322</t>
  </si>
  <si>
    <t>M_67675_939622</t>
  </si>
  <si>
    <t>F_365977_2877502</t>
  </si>
  <si>
    <t>M_106533_896593</t>
  </si>
  <si>
    <t>M_111651_926493</t>
  </si>
  <si>
    <t>M_165778_888443</t>
  </si>
  <si>
    <t>M_175172_926916</t>
  </si>
  <si>
    <t>F_651291_2876221</t>
  </si>
  <si>
    <t>M_63683_915281</t>
  </si>
  <si>
    <t>M_169357_888171</t>
  </si>
  <si>
    <t>F_650998_2875282</t>
  </si>
  <si>
    <t>F_551596_2840814</t>
  </si>
  <si>
    <t>M_99853_927310</t>
  </si>
  <si>
    <t>F_366591_2878457</t>
  </si>
  <si>
    <t>M_113397_929153</t>
  </si>
  <si>
    <t>F_188615_2996826</t>
  </si>
  <si>
    <t>M_103440_898640</t>
  </si>
  <si>
    <t>M_176103_924942</t>
  </si>
  <si>
    <t>M_106091_898171</t>
  </si>
  <si>
    <t>F_181586_2990884</t>
  </si>
  <si>
    <t>F_369925_2860810</t>
  </si>
  <si>
    <t>F_369346_2860036</t>
  </si>
  <si>
    <t>F_201139_3000992</t>
  </si>
  <si>
    <t>F_465622_2940345</t>
  </si>
  <si>
    <t>F_370015_2859103</t>
  </si>
  <si>
    <t>F_464680_2940382</t>
  </si>
  <si>
    <t>M_119079_910419</t>
  </si>
  <si>
    <t>M_67921_940545</t>
  </si>
  <si>
    <t>F_369138_2860484</t>
  </si>
  <si>
    <t>F_183148_2991155</t>
  </si>
  <si>
    <t>M_104783_897747</t>
  </si>
  <si>
    <t>F_182015_2991942</t>
  </si>
  <si>
    <t>F_385565_2884360</t>
  </si>
  <si>
    <t>F_518008_2866397</t>
  </si>
  <si>
    <t>M_153388_936380</t>
  </si>
  <si>
    <t>M_175146_926724</t>
  </si>
  <si>
    <t>M_109129_927101</t>
  </si>
  <si>
    <t>M_173306_924876</t>
  </si>
  <si>
    <t>M_112603_928783</t>
  </si>
  <si>
    <t>F_654144_2889701</t>
  </si>
  <si>
    <t>M_153390_936233</t>
  </si>
  <si>
    <t>M_107308_897871</t>
  </si>
  <si>
    <t>F_649467_2877892</t>
  </si>
  <si>
    <t>F_189389_2996150</t>
  </si>
  <si>
    <t>F_650765_2873926</t>
  </si>
  <si>
    <t>M_68416_939930</t>
  </si>
  <si>
    <t>M_69612_940330</t>
  </si>
  <si>
    <t>M_67689_939621</t>
  </si>
  <si>
    <t>F_180803_2996327</t>
  </si>
  <si>
    <t>M_103946_898947</t>
  </si>
  <si>
    <t>F_188475_2996496</t>
  </si>
  <si>
    <t>F_525022_2879294</t>
  </si>
  <si>
    <t>M_193301_864130</t>
  </si>
  <si>
    <t>F_650110_2874999</t>
  </si>
  <si>
    <t>F_366797_2859918</t>
  </si>
  <si>
    <t>F_355602_2869228</t>
  </si>
  <si>
    <t>M_138685_890086</t>
  </si>
  <si>
    <t>F_552097_2841627</t>
  </si>
  <si>
    <t>M_155614_937515</t>
  </si>
  <si>
    <t>F_182219_2995406</t>
  </si>
  <si>
    <t>M_109601_927289</t>
  </si>
  <si>
    <t>M_174986_926718</t>
  </si>
  <si>
    <t>F_368409_2866902</t>
  </si>
  <si>
    <t>M_106715_896708</t>
  </si>
  <si>
    <t>F_465639_2940280</t>
  </si>
  <si>
    <t>F_386350_2884344</t>
  </si>
  <si>
    <t>F_183982_2998978</t>
  </si>
  <si>
    <t>M_166339_882686</t>
  </si>
  <si>
    <t>F_364188_2857117</t>
  </si>
  <si>
    <t>F_553032_2845569</t>
  </si>
  <si>
    <t>M_108832_926873</t>
  </si>
  <si>
    <t>F_181986_2995048</t>
  </si>
  <si>
    <t>F_186127_2996753</t>
  </si>
  <si>
    <t>F_186399_2995494</t>
  </si>
  <si>
    <t>F_356560_2899314</t>
  </si>
  <si>
    <t>F_185597_2995888</t>
  </si>
  <si>
    <t>M_175142_927027</t>
  </si>
  <si>
    <t>F_366366_2877711</t>
  </si>
  <si>
    <t>F_463812_2938516</t>
  </si>
  <si>
    <t>F_553223_2845647</t>
  </si>
  <si>
    <t>M_68309_939725</t>
  </si>
  <si>
    <t>M_171459_924010</t>
  </si>
  <si>
    <t>F_623273_2942865</t>
  </si>
  <si>
    <t>M_125780_892260</t>
  </si>
  <si>
    <t>M_113015_928542</t>
  </si>
  <si>
    <t>F_182165_2995737</t>
  </si>
  <si>
    <t>M_176391_926303</t>
  </si>
  <si>
    <t>M_114316_924504</t>
  </si>
  <si>
    <t>M_109173_915169</t>
  </si>
  <si>
    <t>M_177023_923910</t>
  </si>
  <si>
    <t>F_551573_2842528</t>
  </si>
  <si>
    <t>M_139130_890416</t>
  </si>
  <si>
    <t>F_359443_2960087</t>
  </si>
  <si>
    <t>F_181297_2995938</t>
  </si>
  <si>
    <t>F_386737_2883681</t>
  </si>
  <si>
    <t>M_113604_928725</t>
  </si>
  <si>
    <t>F_184209_2995728</t>
  </si>
  <si>
    <t>F_366652_2878799</t>
  </si>
  <si>
    <t>F_464867_2939900</t>
  </si>
  <si>
    <t>M_109188_927185</t>
  </si>
  <si>
    <t>F_363484_2860141</t>
  </si>
  <si>
    <t>M_104094_897155</t>
  </si>
  <si>
    <t>F_349584_2900152</t>
  </si>
  <si>
    <t>F_525100_2880647</t>
  </si>
  <si>
    <t>F_180713_2996380</t>
  </si>
  <si>
    <t>F_183644_2998830</t>
  </si>
  <si>
    <t>F_184737_3002476</t>
  </si>
  <si>
    <t>F_365724_2878035</t>
  </si>
  <si>
    <t>F_366134_2864905</t>
  </si>
  <si>
    <t>M_112545_928642</t>
  </si>
  <si>
    <t>M_67962_940497</t>
  </si>
  <si>
    <t>M_69518_940312</t>
  </si>
  <si>
    <t>M_175921_926148</t>
  </si>
  <si>
    <t>M_173687_924851</t>
  </si>
  <si>
    <t>F_364874_2865830</t>
  </si>
  <si>
    <t>M_120236_899866</t>
  </si>
  <si>
    <t>F_365893_2878264</t>
  </si>
  <si>
    <t>F_556159_2847396</t>
  </si>
  <si>
    <t>M_190184_879961</t>
  </si>
  <si>
    <t>F_187451_2995857</t>
  </si>
  <si>
    <t>M_109686_927291</t>
  </si>
  <si>
    <t>M_175186_926732</t>
  </si>
  <si>
    <t>M_173635_925474</t>
  </si>
  <si>
    <t>F_351816_2904026</t>
  </si>
  <si>
    <t>F_180925_2994514</t>
  </si>
  <si>
    <t>M_106852_897656</t>
  </si>
  <si>
    <t>F_525375_2880765</t>
  </si>
  <si>
    <t>F_361665_2868951</t>
  </si>
  <si>
    <t>M_155021_936982</t>
  </si>
  <si>
    <t>M_63620_924627</t>
  </si>
  <si>
    <t>F_179363_2996111</t>
  </si>
  <si>
    <t>F_183851_2993445</t>
  </si>
  <si>
    <t>M_109973_927727</t>
  </si>
  <si>
    <t>M_106402_896232</t>
  </si>
  <si>
    <t>F_524862_2879507</t>
  </si>
  <si>
    <t>F_183312_2991761</t>
  </si>
  <si>
    <t>M_106843_897967</t>
  </si>
  <si>
    <t>F_358122_2902319</t>
  </si>
  <si>
    <t>F_370866_2857638</t>
  </si>
  <si>
    <t>M_174492_925954</t>
  </si>
  <si>
    <t>M_102448_926501</t>
  </si>
  <si>
    <t>F_362981_2861005</t>
  </si>
  <si>
    <t>F_352540_2903670</t>
  </si>
  <si>
    <t>F_369510_2858620</t>
  </si>
  <si>
    <t>F_356371_2898837</t>
  </si>
  <si>
    <t>M_105609_897607</t>
  </si>
  <si>
    <t>M_166046_888329</t>
  </si>
  <si>
    <t>M_189679_880045</t>
  </si>
  <si>
    <t>F_463916_2938755</t>
  </si>
  <si>
    <t>M_68336_940404</t>
  </si>
  <si>
    <t>F_184336_2991582</t>
  </si>
  <si>
    <t>M_174859_925725</t>
  </si>
  <si>
    <t>F_365203_2859078</t>
  </si>
  <si>
    <t>F_181603_2996472</t>
  </si>
  <si>
    <t>F_356588_2898812</t>
  </si>
  <si>
    <t>F_365756_2865845</t>
  </si>
  <si>
    <t>M_68439_940501</t>
  </si>
  <si>
    <t>F_624200_2923327</t>
  </si>
  <si>
    <t>M_109243_927297</t>
  </si>
  <si>
    <t>F_181591_2994300</t>
  </si>
  <si>
    <t>M_175151_926580</t>
  </si>
  <si>
    <t>M_176482_925659</t>
  </si>
  <si>
    <t>F_365973_2862429</t>
  </si>
  <si>
    <t>F_184156_2995379</t>
  </si>
  <si>
    <t>M_176717_924316</t>
  </si>
  <si>
    <t>F_553697_2846178</t>
  </si>
  <si>
    <t>F_183955_2995318</t>
  </si>
  <si>
    <t>F_653844_2879123</t>
  </si>
  <si>
    <t>M_118359_926145</t>
  </si>
  <si>
    <t>M_67472_940509</t>
  </si>
  <si>
    <t>M_155056_937234</t>
  </si>
  <si>
    <t>F_651425_2875254</t>
  </si>
  <si>
    <t>F_366632_2878349</t>
  </si>
  <si>
    <t>M_175510_925115</t>
  </si>
  <si>
    <t>M_113424_928951</t>
  </si>
  <si>
    <t>F_555831_2843171</t>
  </si>
  <si>
    <t>M_174353_926516</t>
  </si>
  <si>
    <t>M_110238_927506</t>
  </si>
  <si>
    <t>M_111602_926603</t>
  </si>
  <si>
    <t>M_68015_941263</t>
  </si>
  <si>
    <t>M_69482_940272</t>
  </si>
  <si>
    <t>F_356346_2869768</t>
  </si>
  <si>
    <t>F_385681_2884498</t>
  </si>
  <si>
    <t>F_184760_2997080</t>
  </si>
  <si>
    <t>M_122533_897584</t>
  </si>
  <si>
    <t>F_365849_2878052</t>
  </si>
  <si>
    <t>F_184407_2994494</t>
  </si>
  <si>
    <t>F_356092_2898916</t>
  </si>
  <si>
    <t>F_185831_2995501</t>
  </si>
  <si>
    <t>F_179429_2996408</t>
  </si>
  <si>
    <t>M_103377_898576</t>
  </si>
  <si>
    <t>F_648000_2878750</t>
  </si>
  <si>
    <t>F_356265_2870102</t>
  </si>
  <si>
    <t>M_174213_926023</t>
  </si>
  <si>
    <t>F_357876_2901475</t>
  </si>
  <si>
    <t>M_138998_889964</t>
  </si>
  <si>
    <t>F_351071_2896659</t>
  </si>
  <si>
    <t>F_186948_2996045</t>
  </si>
  <si>
    <t>M_175386_926291</t>
  </si>
  <si>
    <t>M_138887_890120</t>
  </si>
  <si>
    <t>F_651115_2875814</t>
  </si>
  <si>
    <t>M_189728_869836</t>
  </si>
  <si>
    <t>F_350745_2903781</t>
  </si>
  <si>
    <t>F_465040_2940330</t>
  </si>
  <si>
    <t>M_110798_914028</t>
  </si>
  <si>
    <t>M_98487_929147</t>
  </si>
  <si>
    <t>F_353235_2904426</t>
  </si>
  <si>
    <t>F_650127_2880683</t>
  </si>
  <si>
    <t>M_188151_871919</t>
  </si>
  <si>
    <t>F_187452_2992786</t>
  </si>
  <si>
    <t>M_63222_915057</t>
  </si>
  <si>
    <t>F_649569_2878899</t>
  </si>
  <si>
    <t>F_354066_2902550</t>
  </si>
  <si>
    <t>M_63351_914962</t>
  </si>
  <si>
    <t>M_176087_925043</t>
  </si>
  <si>
    <t>M_111156_928748</t>
  </si>
  <si>
    <t>M_67628_939366</t>
  </si>
  <si>
    <t>M_175193_925210</t>
  </si>
  <si>
    <t>F_369260_2860202</t>
  </si>
  <si>
    <t>M_175488_926357</t>
  </si>
  <si>
    <t>M_136944_888730</t>
  </si>
  <si>
    <t>M_109038_927632</t>
  </si>
  <si>
    <t>M_175171_926823</t>
  </si>
  <si>
    <t>M_104767_897610</t>
  </si>
  <si>
    <t>F_357709_2901074</t>
  </si>
  <si>
    <t>F_361833_2862445</t>
  </si>
  <si>
    <t>F_188994_2996187</t>
  </si>
  <si>
    <t>M_125561_892346</t>
  </si>
  <si>
    <t>F_362944_2864848</t>
  </si>
  <si>
    <t>F_651934_2877711</t>
  </si>
  <si>
    <t>M_190762_869173</t>
  </si>
  <si>
    <t>M_176206_925952</t>
  </si>
  <si>
    <t>M_106613_896748</t>
  </si>
  <si>
    <t>F_184554_2995517</t>
  </si>
  <si>
    <t>M_109196_914723</t>
  </si>
  <si>
    <t>F_553704_2844034</t>
  </si>
  <si>
    <t>M_110057_926521</t>
  </si>
  <si>
    <t>M_154741_937088</t>
  </si>
  <si>
    <t>M_109715_927697</t>
  </si>
  <si>
    <t>F_626154_2922094</t>
  </si>
  <si>
    <t>M_106166_896588</t>
  </si>
  <si>
    <t>M_69905_940700</t>
  </si>
  <si>
    <t>F_649672_2878578</t>
  </si>
  <si>
    <t>M_103315_899127</t>
  </si>
  <si>
    <t>M_46828_889527</t>
  </si>
  <si>
    <t>F_618825_2943213</t>
  </si>
  <si>
    <t>F_649946_2878939</t>
  </si>
  <si>
    <t>F_186169_2996422</t>
  </si>
  <si>
    <t>F_183303_2996257</t>
  </si>
  <si>
    <t>F_188559_2996297</t>
  </si>
  <si>
    <t>F_188135_2996568</t>
  </si>
  <si>
    <t>F_367681_2860660</t>
  </si>
  <si>
    <t>M_105392_897659</t>
  </si>
  <si>
    <t>F_369992_2859167</t>
  </si>
  <si>
    <t>M_138730_890634</t>
  </si>
  <si>
    <t>M_155444_937553</t>
  </si>
  <si>
    <t>F_366952_2863282</t>
  </si>
  <si>
    <t>F_181195_2987600</t>
  </si>
  <si>
    <t>F_181683_2991302</t>
  </si>
  <si>
    <t>M_112161_926858</t>
  </si>
  <si>
    <t>M_106187_896633</t>
  </si>
  <si>
    <t>F_357084_2903130</t>
  </si>
  <si>
    <t>F_181848_2990196</t>
  </si>
  <si>
    <t>M_106298_896695</t>
  </si>
  <si>
    <t>M_107297_897367</t>
  </si>
  <si>
    <t>F_350940_2897906</t>
  </si>
  <si>
    <t>F_368917_2860449</t>
  </si>
  <si>
    <t>F_650761_2878745</t>
  </si>
  <si>
    <t>F_355519_2897903</t>
  </si>
  <si>
    <t>F_370908_2867144</t>
  </si>
  <si>
    <t>F_182964_2996364</t>
  </si>
  <si>
    <t>F_187373_2990698</t>
  </si>
  <si>
    <t>M_67825_940767</t>
  </si>
  <si>
    <t>F_618029_2941391</t>
  </si>
  <si>
    <t>M_176148_925843</t>
  </si>
  <si>
    <t>F_651192_2877989</t>
  </si>
  <si>
    <t>F_648235_2878722</t>
  </si>
  <si>
    <t>F_362320_2873058</t>
  </si>
  <si>
    <t>M_67377_940443</t>
  </si>
  <si>
    <t>M_175089_926671</t>
  </si>
  <si>
    <t>F_353790_2899671</t>
  </si>
  <si>
    <t>M_173938_925518</t>
  </si>
  <si>
    <t>M_45779_883475</t>
  </si>
  <si>
    <t>M_155828_937565</t>
  </si>
  <si>
    <t>M_173675_925003</t>
  </si>
  <si>
    <t>F_369173_2857941</t>
  </si>
  <si>
    <t>M_62233_915654</t>
  </si>
  <si>
    <t>F_184710_2992322</t>
  </si>
  <si>
    <t>F_364350_2859000</t>
  </si>
  <si>
    <t>F_553359_2848590</t>
  </si>
  <si>
    <t>F_365962_2878222</t>
  </si>
  <si>
    <t>M_113359_928766</t>
  </si>
  <si>
    <t>M_139372_884567</t>
  </si>
  <si>
    <t>M_69458_940251</t>
  </si>
  <si>
    <t>M_175553_926177</t>
  </si>
  <si>
    <t>F_646625_2922824</t>
  </si>
  <si>
    <t>M_110119_926576</t>
  </si>
  <si>
    <t>F_538040_2883874</t>
  </si>
  <si>
    <t>M_175503_926013</t>
  </si>
  <si>
    <t>M_69224_940231</t>
  </si>
  <si>
    <t>M_109183_914289</t>
  </si>
  <si>
    <t>F_355448_2903694</t>
  </si>
  <si>
    <t>M_106693_897551</t>
  </si>
  <si>
    <t>F_373746_3050397</t>
  </si>
  <si>
    <t>M_138706_890530</t>
  </si>
  <si>
    <t>F_184301_2993978</t>
  </si>
  <si>
    <t>F_188704_2997348</t>
  </si>
  <si>
    <t>F_184527_2995385</t>
  </si>
  <si>
    <t>F_351444_2898548</t>
  </si>
  <si>
    <t>F_653317_2879613</t>
  </si>
  <si>
    <t>F_366229_2868443</t>
  </si>
  <si>
    <t>M_105724_897089</t>
  </si>
  <si>
    <t>M_113310_929055</t>
  </si>
  <si>
    <t>M_119140_882830</t>
  </si>
  <si>
    <t>F_184961_2996536</t>
  </si>
  <si>
    <t>F_182844_2991820</t>
  </si>
  <si>
    <t>F_556091_2847188</t>
  </si>
  <si>
    <t>F_351780_2896130</t>
  </si>
  <si>
    <t>F_463990_2938555</t>
  </si>
  <si>
    <t>M_107388_896633</t>
  </si>
  <si>
    <t>M_63310_914898</t>
  </si>
  <si>
    <t>F_182368_2995069</t>
  </si>
  <si>
    <t>F_464530_2939930</t>
  </si>
  <si>
    <t>M_189053_869753</t>
  </si>
  <si>
    <t>M_177177_923827</t>
  </si>
  <si>
    <t>M_139738_890069</t>
  </si>
  <si>
    <t>M_68350_939689</t>
  </si>
  <si>
    <t>F_651096_2875243</t>
  </si>
  <si>
    <t>M_174372_926527</t>
  </si>
  <si>
    <t>F_366670_2878444</t>
  </si>
  <si>
    <t>F_653535_2878428</t>
  </si>
  <si>
    <t>F_353581_2899211</t>
  </si>
  <si>
    <t>M_109828_914252</t>
  </si>
  <si>
    <t>F_370547_2867098</t>
  </si>
  <si>
    <t>M_175822_926244</t>
  </si>
  <si>
    <t>M_175122_925274</t>
  </si>
  <si>
    <t>F_365502_2859032</t>
  </si>
  <si>
    <t>M_138851_890402</t>
  </si>
  <si>
    <t>F_185400_2997113</t>
  </si>
  <si>
    <t>F_182773_2991621</t>
  </si>
  <si>
    <t>M_108717_914660</t>
  </si>
  <si>
    <t>M_57055_918456</t>
  </si>
  <si>
    <t>F_181671_2991998</t>
  </si>
  <si>
    <t>F_648993_2874671</t>
  </si>
  <si>
    <t>F_366563_2878118</t>
  </si>
  <si>
    <t>M_68102_939723</t>
  </si>
  <si>
    <t>M_182652_869296</t>
  </si>
  <si>
    <t>F_189724_2996241</t>
  </si>
  <si>
    <t>M_69066_940280</t>
  </si>
  <si>
    <t>F_184872_2996176</t>
  </si>
  <si>
    <t>M_175519_925938</t>
  </si>
  <si>
    <t>F_185385_2993344</t>
  </si>
  <si>
    <t>M_110479_928788</t>
  </si>
  <si>
    <t>M_175648_925963</t>
  </si>
  <si>
    <t>M_174365_925993</t>
  </si>
  <si>
    <t>M_122338_940299</t>
  </si>
  <si>
    <t>F_184960_3004220</t>
  </si>
  <si>
    <t>M_98045_928620</t>
  </si>
  <si>
    <t>M_68232_939517</t>
  </si>
  <si>
    <t>F_187815_2992560</t>
  </si>
  <si>
    <t>F_183472_2992546</t>
  </si>
  <si>
    <t>F_366734_2878732</t>
  </si>
  <si>
    <t>F_365245_2859274</t>
  </si>
  <si>
    <t>M_68271_939872</t>
  </si>
  <si>
    <t>F_651135_2875354</t>
  </si>
  <si>
    <t>F_362270_2861569</t>
  </si>
  <si>
    <t>M_110072_927373</t>
  </si>
  <si>
    <t>F_184845_2995714</t>
  </si>
  <si>
    <t>M_177219_923638</t>
  </si>
  <si>
    <t>F_623861_2923523</t>
  </si>
  <si>
    <t>F_187014_2995636</t>
  </si>
  <si>
    <t>M_175065_926892</t>
  </si>
  <si>
    <t>M_173688_925135</t>
  </si>
  <si>
    <t>M_175627_925865</t>
  </si>
  <si>
    <t>F_182215_2996078</t>
  </si>
  <si>
    <t>F_355415_2903154</t>
  </si>
  <si>
    <t>M_106553_896616</t>
  </si>
  <si>
    <t>M_176220_924801</t>
  </si>
  <si>
    <t>F_181511_2991283</t>
  </si>
  <si>
    <t>M_113120_929140</t>
  </si>
  <si>
    <t>F_184289_2996661</t>
  </si>
  <si>
    <t>F_361488_2865778</t>
  </si>
  <si>
    <t>F_555283_2845380</t>
  </si>
  <si>
    <t>F_366388_2877820</t>
  </si>
  <si>
    <t>M_174525_926428</t>
  </si>
  <si>
    <t>F_184060_2991998</t>
  </si>
  <si>
    <t>F_647814_2874705</t>
  </si>
  <si>
    <t>M_189658_879964</t>
  </si>
  <si>
    <t>F_352230_2899245</t>
  </si>
  <si>
    <t>F_553327_2847406</t>
  </si>
  <si>
    <t>F_189959_2995937</t>
  </si>
  <si>
    <t>F_649049_2875511</t>
  </si>
  <si>
    <t>F_367965_2860734</t>
  </si>
  <si>
    <t>M_109041_927240</t>
  </si>
  <si>
    <t>F_365268_2867485</t>
  </si>
  <si>
    <t>M_107242_898029</t>
  </si>
  <si>
    <t>M_139018_890370</t>
  </si>
  <si>
    <t>F_555747_2841863</t>
  </si>
  <si>
    <t>F_555508_2844767</t>
  </si>
  <si>
    <t>F_369392_2861661</t>
  </si>
  <si>
    <t>F_358859_2902233</t>
  </si>
  <si>
    <t>F_183297_2996403</t>
  </si>
  <si>
    <t>F_651679_2876830</t>
  </si>
  <si>
    <t>M_110229_927285</t>
  </si>
  <si>
    <t>M_106543_896688</t>
  </si>
  <si>
    <t>M_107040_896570</t>
  </si>
  <si>
    <t>F_648817_2875383</t>
  </si>
  <si>
    <t>M_175470_925100</t>
  </si>
  <si>
    <t>F_653863_2877972</t>
  </si>
  <si>
    <t>F_353889_2899188</t>
  </si>
  <si>
    <t>F_181833_2996770</t>
  </si>
  <si>
    <t>F_368041_2880698</t>
  </si>
  <si>
    <t>F_556866_2847696</t>
  </si>
  <si>
    <t>F_355714_2898461</t>
  </si>
  <si>
    <t>M_138709_890381</t>
  </si>
  <si>
    <t>F_553283_2843121</t>
  </si>
  <si>
    <t>F_650973_2877801</t>
  </si>
  <si>
    <t>F_556354_2846796</t>
  </si>
  <si>
    <t>F_364445_2857489</t>
  </si>
  <si>
    <t>F_386718_2884696</t>
  </si>
  <si>
    <t>F_651453_2876191</t>
  </si>
  <si>
    <t>F_553478_2841235</t>
  </si>
  <si>
    <t>M_110499_925222</t>
  </si>
  <si>
    <t>F_369128_2857786</t>
  </si>
  <si>
    <t>F_551217_2840775</t>
  </si>
  <si>
    <t>M_172047_924992</t>
  </si>
  <si>
    <t>M_106238_897771</t>
  </si>
  <si>
    <t>M_45964_884050</t>
  </si>
  <si>
    <t>M_63576_925423</t>
  </si>
  <si>
    <t>F_624275_2923382</t>
  </si>
  <si>
    <t>F_368077_2860276</t>
  </si>
  <si>
    <t>F_387299_2884534</t>
  </si>
  <si>
    <t>M_139317_884551</t>
  </si>
  <si>
    <t>F_365665_2864470</t>
  </si>
  <si>
    <t>F_650447_2874652</t>
  </si>
  <si>
    <t>M_106195_896054</t>
  </si>
  <si>
    <t>M_109468_927342</t>
  </si>
  <si>
    <t>F_180468_2996028</t>
  </si>
  <si>
    <t>F_531948_2882360</t>
  </si>
  <si>
    <t>M_106062_897317</t>
  </si>
  <si>
    <t>F_628463_2932675</t>
  </si>
  <si>
    <t>M_114651_920323</t>
  </si>
  <si>
    <t>M_106384_897420</t>
  </si>
  <si>
    <t>F_181132_2988109</t>
  </si>
  <si>
    <t>F_554815_2843671</t>
  </si>
  <si>
    <t>M_138660_890075</t>
  </si>
  <si>
    <t>F_375600_2875950</t>
  </si>
  <si>
    <t>F_185807_3002179</t>
  </si>
  <si>
    <t>M_109900_927013</t>
  </si>
  <si>
    <t>F_384361_2882921</t>
  </si>
  <si>
    <t>F_183687_2992665</t>
  </si>
  <si>
    <t>F_183972_2990534</t>
  </si>
  <si>
    <t>M_118946_926679</t>
  </si>
  <si>
    <t>F_551734_2842160</t>
  </si>
  <si>
    <t>M_106698_896157</t>
  </si>
  <si>
    <t>M_182106_869647</t>
  </si>
  <si>
    <t>F_186472_2995507</t>
  </si>
  <si>
    <t>F_364188_2856893</t>
  </si>
  <si>
    <t>F_557682_2846831</t>
  </si>
  <si>
    <t>M_101745_936500</t>
  </si>
  <si>
    <t>M_68651_939990</t>
  </si>
  <si>
    <t>M_139785_890052</t>
  </si>
  <si>
    <t>F_364075_2857412</t>
  </si>
  <si>
    <t>M_177159_923927</t>
  </si>
  <si>
    <t>F_370441_2879077</t>
  </si>
  <si>
    <t>F_181456_2996402</t>
  </si>
  <si>
    <t>M_174731_924994</t>
  </si>
  <si>
    <t>F_551851_2841860</t>
  </si>
  <si>
    <t>F_362309_2865391</t>
  </si>
  <si>
    <t>F_465752_2939559</t>
  </si>
  <si>
    <t>F_183829_2995270</t>
  </si>
  <si>
    <t>F_368541_2860355</t>
  </si>
  <si>
    <t>M_176136_926014</t>
  </si>
  <si>
    <t>F_364472_2868453</t>
  </si>
  <si>
    <t>F_553651_2847904</t>
  </si>
  <si>
    <t>M_103898_898643</t>
  </si>
  <si>
    <t>F_361346_2976588</t>
  </si>
  <si>
    <t>M_109488_927361</t>
  </si>
  <si>
    <t>M_176404_925587</t>
  </si>
  <si>
    <t>F_364673_2868554</t>
  </si>
  <si>
    <t>M_176059_925261</t>
  </si>
  <si>
    <t>M_174739_925872</t>
  </si>
  <si>
    <t>F_353599_2868349</t>
  </si>
  <si>
    <t>F_553490_2845124</t>
  </si>
  <si>
    <t>M_189695_869879</t>
  </si>
  <si>
    <t>M_153475_936205</t>
  </si>
  <si>
    <t>F_184374_2995680</t>
  </si>
  <si>
    <t>M_108730_927207</t>
  </si>
  <si>
    <t>M_69254_940180</t>
  </si>
  <si>
    <t>F_387223_2884329</t>
  </si>
  <si>
    <t>F_189214_2996791</t>
  </si>
  <si>
    <t>F_649194_2874104</t>
  </si>
  <si>
    <t>F_181125_3001428</t>
  </si>
  <si>
    <t>F_353353_2903376</t>
  </si>
  <si>
    <t>F_189737_2996184</t>
  </si>
  <si>
    <t>F_553963_2844356</t>
  </si>
  <si>
    <t>F_186564_2996856</t>
  </si>
  <si>
    <t>F_654250_2931401</t>
  </si>
  <si>
    <t>F_362766_2864144</t>
  </si>
  <si>
    <t>M_190060_879810</t>
  </si>
  <si>
    <t>M_139115_890243</t>
  </si>
  <si>
    <t>F_369245_2868745</t>
  </si>
  <si>
    <t>M_173601_925352</t>
  </si>
  <si>
    <t>F_363174_2858403</t>
  </si>
  <si>
    <t>M_176410_926432</t>
  </si>
  <si>
    <t>F_184336_2994808</t>
  </si>
  <si>
    <t>F_353625_2871329</t>
  </si>
  <si>
    <t>F_540268_2882674</t>
  </si>
  <si>
    <t>F_524747_2879716</t>
  </si>
  <si>
    <t>F_517945_2866259</t>
  </si>
  <si>
    <t>F_556987_2847463</t>
  </si>
  <si>
    <t>F_553958_2844292</t>
  </si>
  <si>
    <t>F_179314_2993899</t>
  </si>
  <si>
    <t>F_351295_2898679</t>
  </si>
  <si>
    <t>F_553334_2847526</t>
  </si>
  <si>
    <t>F_517825_2866021</t>
  </si>
  <si>
    <t>M_97039_904624</t>
  </si>
  <si>
    <t>M_68581_939835</t>
  </si>
  <si>
    <t>F_356626_2898845</t>
  </si>
  <si>
    <t>F_353262_2901971</t>
  </si>
  <si>
    <t>F_366765_2866035</t>
  </si>
  <si>
    <t>M_140072_887948</t>
  </si>
  <si>
    <t>F_184042_3002489</t>
  </si>
  <si>
    <t>M_68515_939474</t>
  </si>
  <si>
    <t>F_188160_2991462</t>
  </si>
  <si>
    <t>F_362319_2871566</t>
  </si>
  <si>
    <t>M_86527_888272</t>
  </si>
  <si>
    <t>F_362411_2861868</t>
  </si>
  <si>
    <t>M_98300_929002</t>
  </si>
  <si>
    <t>M_110026_927070</t>
  </si>
  <si>
    <t>F_358175_2869129</t>
  </si>
  <si>
    <t>F_358688_2901657</t>
  </si>
  <si>
    <t>F_181882_2991839</t>
  </si>
  <si>
    <t>F_363771_2864998</t>
  </si>
  <si>
    <t>F_185038_2992231</t>
  </si>
  <si>
    <t>F_525001_2879546</t>
  </si>
  <si>
    <t>M_155281_937568</t>
  </si>
  <si>
    <t>F_623000_2921205</t>
  </si>
  <si>
    <t>M_139373_890282</t>
  </si>
  <si>
    <t>F_354104_2903094</t>
  </si>
  <si>
    <t>F_356805_2898775</t>
  </si>
  <si>
    <t>M_175890_925209</t>
  </si>
  <si>
    <t>F_183459_2992484</t>
  </si>
  <si>
    <t>M_62870_915443</t>
  </si>
  <si>
    <t>F_356560_2898567</t>
  </si>
  <si>
    <t>F_364980_2867584</t>
  </si>
  <si>
    <t>F_528956_2874002</t>
  </si>
  <si>
    <t>M_107219_897089</t>
  </si>
  <si>
    <t>M_68013_940665</t>
  </si>
  <si>
    <t>M_175133_926829</t>
  </si>
  <si>
    <t>M_113669_928757</t>
  </si>
  <si>
    <t>M_173585_925431</t>
  </si>
  <si>
    <t>F_181047_2989535</t>
  </si>
  <si>
    <t>F_367295_2868806</t>
  </si>
  <si>
    <t>F_465689_2939557</t>
  </si>
  <si>
    <t>M_67564_939852</t>
  </si>
  <si>
    <t>M_175888_925944</t>
  </si>
  <si>
    <t>M_172502_925419</t>
  </si>
  <si>
    <t>M_67957_940598</t>
  </si>
  <si>
    <t>F_186882_2995537</t>
  </si>
  <si>
    <t>F_370717_2857670</t>
  </si>
  <si>
    <t>F_359268_2870154</t>
  </si>
  <si>
    <t>M_142408_885235</t>
  </si>
  <si>
    <t>M_175057_926833</t>
  </si>
  <si>
    <t>F_552624_2841029</t>
  </si>
  <si>
    <t>M_68761_940208</t>
  </si>
  <si>
    <t>F_184144_2996112</t>
  </si>
  <si>
    <t>F_368626_2859908</t>
  </si>
  <si>
    <t>F_357771_2901139</t>
  </si>
  <si>
    <t>F_555260_2842974</t>
  </si>
  <si>
    <t>F_553451_2841288</t>
  </si>
  <si>
    <t>M_105760_897704</t>
  </si>
  <si>
    <t>F_184937_2994648</t>
  </si>
  <si>
    <t>F_184281_2993852</t>
  </si>
  <si>
    <t>M_113249_928988</t>
  </si>
  <si>
    <t>F_553622_2848027</t>
  </si>
  <si>
    <t>M_113262_929028</t>
  </si>
  <si>
    <t>M_189766_880364</t>
  </si>
  <si>
    <t>M_109231_927183</t>
  </si>
  <si>
    <t>F_553321_2847317</t>
  </si>
  <si>
    <t>F_651266_2876601</t>
  </si>
  <si>
    <t>M_68898_940473</t>
  </si>
  <si>
    <t>M_69132_940288</t>
  </si>
  <si>
    <t>F_651338_2875309</t>
  </si>
  <si>
    <t>M_156910_936905</t>
  </si>
  <si>
    <t>F_361148_2868155</t>
  </si>
  <si>
    <t>F_356122_2898942</t>
  </si>
  <si>
    <t>F_353554_2899175</t>
  </si>
  <si>
    <t>F_554248_2844376</t>
  </si>
  <si>
    <t>F_185265_2997767</t>
  </si>
  <si>
    <t>F_366000_2877742</t>
  </si>
  <si>
    <t>F_184387_2995418</t>
  </si>
  <si>
    <t>F_370767_2857664</t>
  </si>
  <si>
    <t>F_186851_2995877</t>
  </si>
  <si>
    <t>M_68390_940348</t>
  </si>
  <si>
    <t>F_185207_2997780</t>
  </si>
  <si>
    <t>M_100832_903183</t>
  </si>
  <si>
    <t>F_182338_2990601</t>
  </si>
  <si>
    <t>M_173303_925375</t>
  </si>
  <si>
    <t>F_184091_2990723</t>
  </si>
  <si>
    <t>M_171455_923979</t>
  </si>
  <si>
    <t>M_138512_890192</t>
  </si>
  <si>
    <t>F_352696_2902992</t>
  </si>
  <si>
    <t>F_386526_2884149</t>
  </si>
  <si>
    <t>F_183974_2992822</t>
  </si>
  <si>
    <t>M_136920_888906</t>
  </si>
  <si>
    <t>F_185043_2993566</t>
  </si>
  <si>
    <t>F_185092_2996469</t>
  </si>
  <si>
    <t>F_187753_2992599</t>
  </si>
  <si>
    <t>F_652762_2877671</t>
  </si>
  <si>
    <t>F_185450_2997077</t>
  </si>
  <si>
    <t>M_173722_925270</t>
  </si>
  <si>
    <t>M_68314_939934</t>
  </si>
  <si>
    <t>M_175238_927019</t>
  </si>
  <si>
    <t>F_353454_2902024</t>
  </si>
  <si>
    <t>M_153968_940438</t>
  </si>
  <si>
    <t>F_184361_2991695</t>
  </si>
  <si>
    <t>F_352165_2899293</t>
  </si>
  <si>
    <t>F_356781_2898975</t>
  </si>
  <si>
    <t>F_619394_2941677</t>
  </si>
  <si>
    <t>M_113647_928239</t>
  </si>
  <si>
    <t>F_187273_2990862</t>
  </si>
  <si>
    <t>F_517412_2866875</t>
  </si>
  <si>
    <t>F_366117_2864066</t>
  </si>
  <si>
    <t>F_181880_2991562</t>
  </si>
  <si>
    <t>M_105019_897346</t>
  </si>
  <si>
    <t>F_366192_2878272</t>
  </si>
  <si>
    <t>M_106816_896735</t>
  </si>
  <si>
    <t>M_174010_924555</t>
  </si>
  <si>
    <t>M_109708_927990</t>
  </si>
  <si>
    <t>M_111369_912681</t>
  </si>
  <si>
    <t>M_98501_929263</t>
  </si>
  <si>
    <t>M_188462_871679</t>
  </si>
  <si>
    <t>F_184387_2995151</t>
  </si>
  <si>
    <t>M_188809_869935</t>
  </si>
  <si>
    <t>M_174747_925544</t>
  </si>
  <si>
    <t>F_624482_2923541</t>
  </si>
  <si>
    <t>M_113406_928929</t>
  </si>
  <si>
    <t>M_101087_900948</t>
  </si>
  <si>
    <t>F_353814_2902708</t>
  </si>
  <si>
    <t>F_650944_2874379</t>
  </si>
  <si>
    <t>M_109955_926229</t>
  </si>
  <si>
    <t>M_175240_926625</t>
  </si>
  <si>
    <t>M_190036_869910</t>
  </si>
  <si>
    <t>F_650028_2879196</t>
  </si>
  <si>
    <t>M_106231_897686</t>
  </si>
  <si>
    <t>M_138495_888803</t>
  </si>
  <si>
    <t>M_196567_875707</t>
  </si>
  <si>
    <t>M_106888_897437</t>
  </si>
  <si>
    <t>M_173674_925450</t>
  </si>
  <si>
    <t>M_110153_927005</t>
  </si>
  <si>
    <t>F_363569_2858586</t>
  </si>
  <si>
    <t>M_189486_869324</t>
  </si>
  <si>
    <t>M_105335_897662</t>
  </si>
  <si>
    <t>F_368239_2861755</t>
  </si>
  <si>
    <t>F_553346_2847714</t>
  </si>
  <si>
    <t>F_353678_2902818</t>
  </si>
  <si>
    <t>M_68360_940355</t>
  </si>
  <si>
    <t>M_188150_871866</t>
  </si>
  <si>
    <t>F_553675_2844417</t>
  </si>
  <si>
    <t>M_176699_925099</t>
  </si>
  <si>
    <t>M_189963_879862</t>
  </si>
  <si>
    <t>F_188350_2996918</t>
  </si>
  <si>
    <t>F_555968_2847080</t>
  </si>
  <si>
    <t>M_138724_890201</t>
  </si>
  <si>
    <t>M_189569_870680</t>
  </si>
  <si>
    <t>M_176455_926245</t>
  </si>
  <si>
    <t>M_169138_888300</t>
  </si>
  <si>
    <t>M_60678_919178</t>
  </si>
  <si>
    <t>F_553409_2842309</t>
  </si>
  <si>
    <t>F_354027_2900504</t>
  </si>
  <si>
    <t>M_110348_928304</t>
  </si>
  <si>
    <t>F_365930_2878351</t>
  </si>
  <si>
    <t>F_552838_2842468</t>
  </si>
  <si>
    <t>M_175395_926137</t>
  </si>
  <si>
    <t>F_553613_2848241</t>
  </si>
  <si>
    <t>M_175269_926226</t>
  </si>
  <si>
    <t>F_368744_2860228</t>
  </si>
  <si>
    <t>M_67984_941016</t>
  </si>
  <si>
    <t>F_182167_2990899</t>
  </si>
  <si>
    <t>F_369082_2860896</t>
  </si>
  <si>
    <t>F_182916_2996993</t>
  </si>
  <si>
    <t>M_142814_884820</t>
  </si>
  <si>
    <t>F_184723_2995039</t>
  </si>
  <si>
    <t>F_359098_2902561</t>
  </si>
  <si>
    <t>M_106553_897390</t>
  </si>
  <si>
    <t>F_361712_2869109</t>
  </si>
  <si>
    <t>F_366853_2859495</t>
  </si>
  <si>
    <t>F_464212_2936886</t>
  </si>
  <si>
    <t>F_178456_3004611</t>
  </si>
  <si>
    <t>F_366132_2860543</t>
  </si>
  <si>
    <t>F_360637_2872274</t>
  </si>
  <si>
    <t>F_553347_2848689</t>
  </si>
  <si>
    <t>F_553851_2842509</t>
  </si>
  <si>
    <t>F_183496_2996898</t>
  </si>
  <si>
    <t>M_171646_924059</t>
  </si>
  <si>
    <t>F_369404_2859202</t>
  </si>
  <si>
    <t>F_651803_2876042</t>
  </si>
  <si>
    <t>F_182541_2991040</t>
  </si>
  <si>
    <t>M_188614_871404</t>
  </si>
  <si>
    <t>F_186419_2995561</t>
  </si>
  <si>
    <t>M_68708_939886</t>
  </si>
  <si>
    <t>F_356642_2899034</t>
  </si>
  <si>
    <t>M_67822_939062</t>
  </si>
  <si>
    <t>F_364926_2859641</t>
  </si>
  <si>
    <t>F_355209_2903037</t>
  </si>
  <si>
    <t>F_553673_2842925</t>
  </si>
  <si>
    <t>M_111560_926590</t>
  </si>
  <si>
    <t>M_106501_897397</t>
  </si>
  <si>
    <t>M_177197_923319</t>
  </si>
  <si>
    <t>F_350977_2898568</t>
  </si>
  <si>
    <t>F_181749_2995844</t>
  </si>
  <si>
    <t>F_647548_2875154</t>
  </si>
  <si>
    <t>F_553456_2848137</t>
  </si>
  <si>
    <t>M_138946_890012</t>
  </si>
  <si>
    <t>M_108802_916691</t>
  </si>
  <si>
    <t>F_184734_2992419</t>
  </si>
  <si>
    <t>F_362488_2863918</t>
  </si>
  <si>
    <t>F_362506_2863902</t>
  </si>
  <si>
    <t>F_351655_2904085</t>
  </si>
  <si>
    <t>M_68373_940504</t>
  </si>
  <si>
    <t>F_360053_2962740</t>
  </si>
  <si>
    <t>M_139251_884960</t>
  </si>
  <si>
    <t>M_112621_928660</t>
  </si>
  <si>
    <t>M_176260_926005</t>
  </si>
  <si>
    <t>F_463829_2936094</t>
  </si>
  <si>
    <t>M_175628_925887</t>
  </si>
  <si>
    <t>F_553087_2846074</t>
  </si>
  <si>
    <t>F_553962_2843610</t>
  </si>
  <si>
    <t>F_384534_2885022</t>
  </si>
  <si>
    <t>M_155689_936555</t>
  </si>
  <si>
    <t>F_181522_2995737</t>
  </si>
  <si>
    <t>F_361090_2865337</t>
  </si>
  <si>
    <t>M_138335_895164</t>
  </si>
  <si>
    <t>F_183265_3000850</t>
  </si>
  <si>
    <t>M_175144_926164</t>
  </si>
  <si>
    <t>M_175969_925099</t>
  </si>
  <si>
    <t>M_109040_914639</t>
  </si>
  <si>
    <t>F_185047_2994208</t>
  </si>
  <si>
    <t>F_625180_2922469</t>
  </si>
  <si>
    <t>F_187330_2991135</t>
  </si>
  <si>
    <t>F_183000_2991182</t>
  </si>
  <si>
    <t>F_371627_2867908</t>
  </si>
  <si>
    <t>M_173976_925326</t>
  </si>
  <si>
    <t>M_106207_897898</t>
  </si>
  <si>
    <t>F_353342_2869668</t>
  </si>
  <si>
    <t>M_175742_925978</t>
  </si>
  <si>
    <t>F_649895_2875849</t>
  </si>
  <si>
    <t>M_68249_940481</t>
  </si>
  <si>
    <t>M_109946_927966</t>
  </si>
  <si>
    <t>M_174012_926353</t>
  </si>
  <si>
    <t>M_68201_941210</t>
  </si>
  <si>
    <t>M_69873_940668</t>
  </si>
  <si>
    <t>M_139828_890035</t>
  </si>
  <si>
    <t>F_181454_2987853</t>
  </si>
  <si>
    <t>M_172191_924839</t>
  </si>
  <si>
    <t>F_355719_2903565</t>
  </si>
  <si>
    <t>F_465217_2940263</t>
  </si>
  <si>
    <t>F_365700_2869955</t>
  </si>
  <si>
    <t>F_183331_2991839</t>
  </si>
  <si>
    <t>M_113177_929210</t>
  </si>
  <si>
    <t>F_356438_2898464</t>
  </si>
  <si>
    <t>F_193292_2998605</t>
  </si>
  <si>
    <t>F_350920_2903947</t>
  </si>
  <si>
    <t>F_551660_2843638</t>
  </si>
  <si>
    <t>M_190058_879768</t>
  </si>
  <si>
    <t>M_106563_896291</t>
  </si>
  <si>
    <t>M_98055_928503</t>
  </si>
  <si>
    <t>M_108149_926847</t>
  </si>
  <si>
    <t>M_109763_927924</t>
  </si>
  <si>
    <t>F_184948_2992318</t>
  </si>
  <si>
    <t>F_650220_2874902</t>
  </si>
  <si>
    <t>F_652952_2879221</t>
  </si>
  <si>
    <t>M_106951_897780</t>
  </si>
  <si>
    <t>F_366200_2877747</t>
  </si>
  <si>
    <t>F_554372_2843790</t>
  </si>
  <si>
    <t>F_369511_2868792</t>
  </si>
  <si>
    <t>M_142924_884502</t>
  </si>
  <si>
    <t>M_125125_891467</t>
  </si>
  <si>
    <t>M_68110_940384</t>
  </si>
  <si>
    <t>F_553498_2844405</t>
  </si>
  <si>
    <t>F_367750_2861645</t>
  </si>
  <si>
    <t>M_175778_926003</t>
  </si>
  <si>
    <t>M_68723_940063</t>
  </si>
  <si>
    <t>M_71244_942116</t>
  </si>
  <si>
    <t>F_350793_2904318</t>
  </si>
  <si>
    <t>F_181432_2991410</t>
  </si>
  <si>
    <t>M_189315_869370</t>
  </si>
  <si>
    <t>F_354994_2903081</t>
  </si>
  <si>
    <t>M_177074_923894</t>
  </si>
  <si>
    <t>F_551752_2841139</t>
  </si>
  <si>
    <t>F_369156_2860300</t>
  </si>
  <si>
    <t>M_175079_926870</t>
  </si>
  <si>
    <t>M_107308_897847</t>
  </si>
  <si>
    <t>F_366150_2860509</t>
  </si>
  <si>
    <t>M_106544_897412</t>
  </si>
  <si>
    <t>M_174767_924892</t>
  </si>
  <si>
    <t>F_356532_2899155</t>
  </si>
  <si>
    <t>F_366088_2860627</t>
  </si>
  <si>
    <t>M_68336_939923</t>
  </si>
  <si>
    <t>F_551415_2843438</t>
  </si>
  <si>
    <t>M_100818_903280</t>
  </si>
  <si>
    <t>F_184296_2993916</t>
  </si>
  <si>
    <t>F_620529_2928578</t>
  </si>
  <si>
    <t>F_183499_2992608</t>
  </si>
  <si>
    <t>M_108928_927187</t>
  </si>
  <si>
    <t>F_189090_2996212</t>
  </si>
  <si>
    <t>M_182273_869213</t>
  </si>
  <si>
    <t>M_107545_896529</t>
  </si>
  <si>
    <t>F_355854_2868847</t>
  </si>
  <si>
    <t>M_106449_897835</t>
  </si>
  <si>
    <t>F_188336_2996859</t>
  </si>
  <si>
    <t>M_69084_940300</t>
  </si>
  <si>
    <t>F_386085_2884447</t>
  </si>
  <si>
    <t>M_109992_926531</t>
  </si>
  <si>
    <t>M_154409_937695</t>
  </si>
  <si>
    <t>F_182708_2996159</t>
  </si>
  <si>
    <t>F_351410_2903667</t>
  </si>
  <si>
    <t>F_181624_2995539</t>
  </si>
  <si>
    <t>M_176170_924848</t>
  </si>
  <si>
    <t>F_185589_2995151</t>
  </si>
  <si>
    <t>M_68755_939823</t>
  </si>
  <si>
    <t>M_110095_928148</t>
  </si>
  <si>
    <t>F_369179_2857803</t>
  </si>
  <si>
    <t>F_351553_2895383</t>
  </si>
  <si>
    <t>F_648937_2875075</t>
  </si>
  <si>
    <t>M_138719_890598</t>
  </si>
  <si>
    <t>M_175621_925852</t>
  </si>
  <si>
    <t>M_168542_887891</t>
  </si>
  <si>
    <t>F_463855_2936852</t>
  </si>
  <si>
    <t>M_118504_925517</t>
  </si>
  <si>
    <t>F_650251_2876389</t>
  </si>
  <si>
    <t>M_176259_925691</t>
  </si>
  <si>
    <t>F_359801_2872062</t>
  </si>
  <si>
    <t>M_176482_925718</t>
  </si>
  <si>
    <t>F_359118_2901762</t>
  </si>
  <si>
    <t>M_109180_927010</t>
  </si>
  <si>
    <t>F_553234_2841027</t>
  </si>
  <si>
    <t>M_188116_871152</t>
  </si>
  <si>
    <t>M_188396_871207</t>
  </si>
  <si>
    <t>F_184094_2996009</t>
  </si>
  <si>
    <t>F_523449_2879721</t>
  </si>
  <si>
    <t>M_67770_940637</t>
  </si>
  <si>
    <t>F_652527_2877076</t>
  </si>
  <si>
    <t>M_142748_885144</t>
  </si>
  <si>
    <t>M_138729_890137</t>
  </si>
  <si>
    <t>F_185848_2997011</t>
  </si>
  <si>
    <t>M_189522_869975</t>
  </si>
  <si>
    <t>M_175959_925068</t>
  </si>
  <si>
    <t>F_385244_2884216</t>
  </si>
  <si>
    <t>M_118312_926256</t>
  </si>
  <si>
    <t>F_369227_2859954</t>
  </si>
  <si>
    <t>F_554969_2845713</t>
  </si>
  <si>
    <t>F_555851_2842313</t>
  </si>
  <si>
    <t>M_110288_927410</t>
  </si>
  <si>
    <t>F_556163_2846699</t>
  </si>
  <si>
    <t>F_365432_2866677</t>
  </si>
  <si>
    <t>F_366117_2877323</t>
  </si>
  <si>
    <t>M_98211_929355</t>
  </si>
  <si>
    <t>F_351384_2904032</t>
  </si>
  <si>
    <t>M_177005_926460</t>
  </si>
  <si>
    <t>F_553389_2848267</t>
  </si>
  <si>
    <t>M_175951_925191</t>
  </si>
  <si>
    <t>F_463845_2936683</t>
  </si>
  <si>
    <t>F_651496_2877909</t>
  </si>
  <si>
    <t>F_541572_2877909</t>
  </si>
  <si>
    <t>F_647680_2874756</t>
  </si>
  <si>
    <t>M_176112_926105</t>
  </si>
  <si>
    <t>F_649171_2875378</t>
  </si>
  <si>
    <t>M_106910_897606</t>
  </si>
  <si>
    <t>M_68125_939780</t>
  </si>
  <si>
    <t>F_364941_2861700</t>
  </si>
  <si>
    <t>F_184267_2991248</t>
  </si>
  <si>
    <t>M_107385_897053</t>
  </si>
  <si>
    <t>M_173665_924926</t>
  </si>
  <si>
    <t>M_175093_926707</t>
  </si>
  <si>
    <t>M_182521_869318</t>
  </si>
  <si>
    <t>F_181891_2995952</t>
  </si>
  <si>
    <t>F_553308_2842673</t>
  </si>
  <si>
    <t>F_556310_2846968</t>
  </si>
  <si>
    <t>M_98326_930123</t>
  </si>
  <si>
    <t>F_180307_3003361</t>
  </si>
  <si>
    <t>F_179193_2994049</t>
  </si>
  <si>
    <t>M_175792_924981</t>
  </si>
  <si>
    <t>M_176735_925004</t>
  </si>
  <si>
    <t>F_463713_2936417</t>
  </si>
  <si>
    <t>M_67909_940471</t>
  </si>
  <si>
    <t>F_651232_2875961</t>
  </si>
  <si>
    <t>F_552243_2840027</t>
  </si>
  <si>
    <t>F_183514_2992676</t>
  </si>
  <si>
    <t>M_174038_925851</t>
  </si>
  <si>
    <t>F_554424_2843976</t>
  </si>
  <si>
    <t>F_386223_2883556</t>
  </si>
  <si>
    <t>F_554024_2841220</t>
  </si>
  <si>
    <t>M_109795_927638</t>
  </si>
  <si>
    <t>M_189407_869337</t>
  </si>
  <si>
    <t>M_118363_925862</t>
  </si>
  <si>
    <t>F_360914_2872700</t>
  </si>
  <si>
    <t>M_174167_926403</t>
  </si>
  <si>
    <t>F_369088_2859510</t>
  </si>
  <si>
    <t>F_369200_2857900</t>
  </si>
  <si>
    <t>M_96566_930809</t>
  </si>
  <si>
    <t>M_177017_923888</t>
  </si>
  <si>
    <t>F_366003_2878318</t>
  </si>
  <si>
    <t>M_63043_914919</t>
  </si>
  <si>
    <t>F_365843_2858946</t>
  </si>
  <si>
    <t>F_621496_2926852</t>
  </si>
  <si>
    <t>M_68185_940535</t>
  </si>
  <si>
    <t>M_106139_897966</t>
  </si>
  <si>
    <t>F_553352_2848125</t>
  </si>
  <si>
    <t>M_122601_897523</t>
  </si>
  <si>
    <t>F_188806_2990999</t>
  </si>
  <si>
    <t>M_98945_929228</t>
  </si>
  <si>
    <t>F_353782_2902664</t>
  </si>
  <si>
    <t>F_355686_2903521</t>
  </si>
  <si>
    <t>F_464463_2936130</t>
  </si>
  <si>
    <t>M_86532_888136</t>
  </si>
  <si>
    <t>M_118432_926015</t>
  </si>
  <si>
    <t>F_366349_2878076</t>
  </si>
  <si>
    <t>M_175281_926935</t>
  </si>
  <si>
    <t>F_179274_2993114</t>
  </si>
  <si>
    <t>F_465408_2939868</t>
  </si>
  <si>
    <t>M_98180_928665</t>
  </si>
  <si>
    <t>F_355974_2898030</t>
  </si>
  <si>
    <t>F_369143_2877665</t>
  </si>
  <si>
    <t>M_106429_896355</t>
  </si>
  <si>
    <t>F_385544_2884879</t>
  </si>
  <si>
    <t>F_366120_2878090</t>
  </si>
  <si>
    <t>F_554353_2843718</t>
  </si>
  <si>
    <t>M_108821_926956</t>
  </si>
  <si>
    <t>M_67649_939635</t>
  </si>
  <si>
    <t>F_351796_2898347</t>
  </si>
  <si>
    <t>F_617956_2941877</t>
  </si>
  <si>
    <t>M_189395_880229</t>
  </si>
  <si>
    <t>M_68414_939555</t>
  </si>
  <si>
    <t>M_141844_885010</t>
  </si>
  <si>
    <t>M_113821_927943</t>
  </si>
  <si>
    <t>M_100951_903200</t>
  </si>
  <si>
    <t>F_351689_2903715</t>
  </si>
  <si>
    <t>F_651176_2877188</t>
  </si>
  <si>
    <t>M_100929_903246</t>
  </si>
  <si>
    <t>F_185371_2997304</t>
  </si>
  <si>
    <t>M_68752_940053</t>
  </si>
  <si>
    <t>M_109137_926997</t>
  </si>
  <si>
    <t>M_67939_940400</t>
  </si>
  <si>
    <t>F_551514_2843353</t>
  </si>
  <si>
    <t>F_552014_2842076</t>
  </si>
  <si>
    <t>F_554662_2843120</t>
  </si>
  <si>
    <t>M_155570_937561</t>
  </si>
  <si>
    <t>F_184649_2993650</t>
  </si>
  <si>
    <t>F_367331_2866420</t>
  </si>
  <si>
    <t>F_389227_2883119</t>
  </si>
  <si>
    <t>F_183454_2996732</t>
  </si>
  <si>
    <t>F_354064_2900552</t>
  </si>
  <si>
    <t>M_106552_898005</t>
  </si>
  <si>
    <t>F_554370_2845186</t>
  </si>
  <si>
    <t>F_189775_2996034</t>
  </si>
  <si>
    <t>F_358356_2901535</t>
  </si>
  <si>
    <t>F_183608_2992369</t>
  </si>
  <si>
    <t>F_618657_2941734</t>
  </si>
  <si>
    <t>F_184419_2996524</t>
  </si>
  <si>
    <t>M_172599_925122</t>
  </si>
  <si>
    <t>M_106457_897448</t>
  </si>
  <si>
    <t>F_649792_2877503</t>
  </si>
  <si>
    <t>F_370191_2860868</t>
  </si>
  <si>
    <t>F_186575_2997109</t>
  </si>
  <si>
    <t>M_172847_925127</t>
  </si>
  <si>
    <t>F_647964_2874497</t>
  </si>
  <si>
    <t>M_109756_928770</t>
  </si>
  <si>
    <t>F_365711_2865839</t>
  </si>
  <si>
    <t>F_647950_2874567</t>
  </si>
  <si>
    <t>M_173990_925665</t>
  </si>
  <si>
    <t>F_524518_2882875</t>
  </si>
  <si>
    <t>M_176270_925763</t>
  </si>
  <si>
    <t>M_106632_897617</t>
  </si>
  <si>
    <t>M_175653_926012</t>
  </si>
  <si>
    <t>M_109819_927683</t>
  </si>
  <si>
    <t>F_653925_2878881</t>
  </si>
  <si>
    <t>F_552031_2840997</t>
  </si>
  <si>
    <t>F_386619_2884433</t>
  </si>
  <si>
    <t>F_365777_2878308</t>
  </si>
  <si>
    <t>M_157275_937282</t>
  </si>
  <si>
    <t>F_649339_2874221</t>
  </si>
  <si>
    <t>M_67870_940572</t>
  </si>
  <si>
    <t>M_153057_936163</t>
  </si>
  <si>
    <t>F_353529_2903777</t>
  </si>
  <si>
    <t>M_111958_926736</t>
  </si>
  <si>
    <t>F_182637_2991676</t>
  </si>
  <si>
    <t>M_65997_939925</t>
  </si>
  <si>
    <t>M_157582_934506</t>
  </si>
  <si>
    <t>M_176306_926274</t>
  </si>
  <si>
    <t>M_173660_924951</t>
  </si>
  <si>
    <t>F_369534_2858523</t>
  </si>
  <si>
    <t>M_182574_869239</t>
  </si>
  <si>
    <t>M_165679_883626</t>
  </si>
  <si>
    <t>M_67617_939827</t>
  </si>
  <si>
    <t>F_647724_2874697</t>
  </si>
  <si>
    <t>F_385677_2884740</t>
  </si>
  <si>
    <t>F_554326_2844493</t>
  </si>
  <si>
    <t>F_553992_2843232</t>
  </si>
  <si>
    <t>F_180466_2994659</t>
  </si>
  <si>
    <t>M_182216_869448</t>
  </si>
  <si>
    <t>F_624166_2922976</t>
  </si>
  <si>
    <t>M_109439_927227</t>
  </si>
  <si>
    <t>F_362172_2871634</t>
  </si>
  <si>
    <t>M_68218_939284</t>
  </si>
  <si>
    <t>M_57755_922579</t>
  </si>
  <si>
    <t>F_553354_2848035</t>
  </si>
  <si>
    <t>M_67674_939760</t>
  </si>
  <si>
    <t>F_370164_2857565</t>
  </si>
  <si>
    <t>M_68552_940042</t>
  </si>
  <si>
    <t>M_158055_938463</t>
  </si>
  <si>
    <t>M_142827_884798</t>
  </si>
  <si>
    <t>M_174735_926450</t>
  </si>
  <si>
    <t>M_177157_923798</t>
  </si>
  <si>
    <t>M_113472_929109</t>
  </si>
  <si>
    <t>M_176193_926307</t>
  </si>
  <si>
    <t>F_625432_2945374</t>
  </si>
  <si>
    <t>F_371526_2867932</t>
  </si>
  <si>
    <t>F_369187_2860493</t>
  </si>
  <si>
    <t>M_64879_939847</t>
  </si>
  <si>
    <t>M_105454_897615</t>
  </si>
  <si>
    <t>F_184164_3004726</t>
  </si>
  <si>
    <t>M_106423_897304</t>
  </si>
  <si>
    <t>F_369874_2857911</t>
  </si>
  <si>
    <t>F_354350_2901453</t>
  </si>
  <si>
    <t>F_556258_2846734</t>
  </si>
  <si>
    <t>F_182452_2992718</t>
  </si>
  <si>
    <t>M_188290_871017</t>
  </si>
  <si>
    <t>M_188288_871858</t>
  </si>
  <si>
    <t>M_110127_927394</t>
  </si>
  <si>
    <t>M_138876_890485</t>
  </si>
  <si>
    <t>F_187298_2992823</t>
  </si>
  <si>
    <t>F_363863_2863768</t>
  </si>
  <si>
    <t>F_555933_2847152</t>
  </si>
  <si>
    <t>F_183883_2993578</t>
  </si>
  <si>
    <t>F_365241_2863400</t>
  </si>
  <si>
    <t>M_176709_924957</t>
  </si>
  <si>
    <t>F_353589_2901913</t>
  </si>
  <si>
    <t>F_181475_2990123</t>
  </si>
  <si>
    <t>M_176571_925615</t>
  </si>
  <si>
    <t>F_554385_2846124</t>
  </si>
  <si>
    <t>M_175107_926957</t>
  </si>
  <si>
    <t>F_183972_2996615</t>
  </si>
  <si>
    <t>M_172532_925521</t>
  </si>
  <si>
    <t>M_182350_869386</t>
  </si>
  <si>
    <t>F_365005_2859135</t>
  </si>
  <si>
    <t>F_648385_2878508</t>
  </si>
  <si>
    <t>M_103221_899255</t>
  </si>
  <si>
    <t>M_67540_940568</t>
  </si>
  <si>
    <t>F_356634_2900056</t>
  </si>
  <si>
    <t>F_364063_2856868</t>
  </si>
  <si>
    <t>M_176246_925740</t>
  </si>
  <si>
    <t>F_186671_2995855</t>
  </si>
  <si>
    <t>M_110521_926744</t>
  </si>
  <si>
    <t>F_183449_2990834</t>
  </si>
  <si>
    <t>F_351596_2905740</t>
  </si>
  <si>
    <t>F_556126_2846996</t>
  </si>
  <si>
    <t>M_68729_939628</t>
  </si>
  <si>
    <t>F_349605_2900421</t>
  </si>
  <si>
    <t>M_175865_926288</t>
  </si>
  <si>
    <t>F_367618_2859730</t>
  </si>
  <si>
    <t>F_186284_2997442</t>
  </si>
  <si>
    <t>F_369845_2857330</t>
  </si>
  <si>
    <t>M_175082_926794</t>
  </si>
  <si>
    <t>M_109023_927199</t>
  </si>
  <si>
    <t>M_138785_885044</t>
  </si>
  <si>
    <t>F_364234_2857129</t>
  </si>
  <si>
    <t>M_174770_925848</t>
  </si>
  <si>
    <t>M_176235_926290</t>
  </si>
  <si>
    <t>M_154250_936887</t>
  </si>
  <si>
    <t>M_105991_898066</t>
  </si>
  <si>
    <t>M_68337_940510</t>
  </si>
  <si>
    <t>F_183748_2992870</t>
  </si>
  <si>
    <t>M_177157_923816</t>
  </si>
  <si>
    <t>F_356601_2898999</t>
  </si>
  <si>
    <t>M_103825_899011</t>
  </si>
  <si>
    <t>M_105374_897749</t>
  </si>
  <si>
    <t>F_613478_2936478</t>
  </si>
  <si>
    <t>F_354058_2900028</t>
  </si>
  <si>
    <t>F_617635_2932960</t>
  </si>
  <si>
    <t>F_362385_2861665</t>
  </si>
  <si>
    <t>F_363248_2858569</t>
  </si>
  <si>
    <t>F_553516_2844874</t>
  </si>
  <si>
    <t>F_366304_2878204</t>
  </si>
  <si>
    <t>F_184391_2994430</t>
  </si>
  <si>
    <t>F_624753_2923928</t>
  </si>
  <si>
    <t>M_107401_896860</t>
  </si>
  <si>
    <t>M_107344_896930</t>
  </si>
  <si>
    <t>M_67814_940973</t>
  </si>
  <si>
    <t>F_552217_2841726</t>
  </si>
  <si>
    <t>F_364757_2860010</t>
  </si>
  <si>
    <t>M_173875_925063</t>
  </si>
  <si>
    <t>F_463775_2938646</t>
  </si>
  <si>
    <t>M_188408_871246</t>
  </si>
  <si>
    <t>F_350333_2901818</t>
  </si>
  <si>
    <t>M_176335_925579</t>
  </si>
  <si>
    <t>M_68404_939285</t>
  </si>
  <si>
    <t>F_184212_2995190</t>
  </si>
  <si>
    <t>F_184116_2990782</t>
  </si>
  <si>
    <t>M_182750_869628</t>
  </si>
  <si>
    <t>M_165645_883971</t>
  </si>
  <si>
    <t>F_351514_2895331</t>
  </si>
  <si>
    <t>M_127221_922213</t>
  </si>
  <si>
    <t>F_368818_2861164</t>
  </si>
  <si>
    <t>F_182032_2991432</t>
  </si>
  <si>
    <t>F_366269_2877733</t>
  </si>
  <si>
    <t>F_367666_2860851</t>
  </si>
  <si>
    <t>F_618559_2941178</t>
  </si>
  <si>
    <t>M_110294_928539</t>
  </si>
  <si>
    <t>F_364482_2863062</t>
  </si>
  <si>
    <t>F_178506_3004986</t>
  </si>
  <si>
    <t>F_463906_2938609</t>
  </si>
  <si>
    <t>F_382930_2884325</t>
  </si>
  <si>
    <t>F_553957_2844137</t>
  </si>
  <si>
    <t>M_172335_925132</t>
  </si>
  <si>
    <t>M_175163_926122</t>
  </si>
  <si>
    <t>F_552260_2842887</t>
  </si>
  <si>
    <t>F_463706_2936222</t>
  </si>
  <si>
    <t>M_106786_896700</t>
  </si>
  <si>
    <t>F_352293_2899197</t>
  </si>
  <si>
    <t>F_524879_2879252</t>
  </si>
  <si>
    <t>M_114322_924441</t>
  </si>
  <si>
    <t>M_143123_885017</t>
  </si>
  <si>
    <t>M_182314_869235</t>
  </si>
  <si>
    <t>F_518110_2866545</t>
  </si>
  <si>
    <t>F_553282_2840905</t>
  </si>
  <si>
    <t>M_122522_940169</t>
  </si>
  <si>
    <t>F_375970_2876140</t>
  </si>
  <si>
    <t>M_113667_928703</t>
  </si>
  <si>
    <t>M_177103_923872</t>
  </si>
  <si>
    <t>M_175827_925006</t>
  </si>
  <si>
    <t>F_366323_2862302</t>
  </si>
  <si>
    <t>F_382108_2884157</t>
  </si>
  <si>
    <t>M_157750_938399</t>
  </si>
  <si>
    <t>F_356160_2869163</t>
  </si>
  <si>
    <t>F_553482_2847933</t>
  </si>
  <si>
    <t>F_649198_2874707</t>
  </si>
  <si>
    <t>F_367729_2860057</t>
  </si>
  <si>
    <t>F_184445_2995137</t>
  </si>
  <si>
    <t>F_181486_2991955</t>
  </si>
  <si>
    <t>F_651067_2875152</t>
  </si>
  <si>
    <t>F_362599_2862367</t>
  </si>
  <si>
    <t>F_188548_2997401</t>
  </si>
  <si>
    <t>F_367526_2859363</t>
  </si>
  <si>
    <t>F_366047_2878113</t>
  </si>
  <si>
    <t>M_175497_926074</t>
  </si>
  <si>
    <t>F_183918_2992362</t>
  </si>
  <si>
    <t>M_67996_941055</t>
  </si>
  <si>
    <t>F_651287_2874045</t>
  </si>
  <si>
    <t>M_177069_923753</t>
  </si>
  <si>
    <t>M_63411_915136</t>
  </si>
  <si>
    <t>M_175004_925379</t>
  </si>
  <si>
    <t>M_68388_939792</t>
  </si>
  <si>
    <t>M_109706_927197</t>
  </si>
  <si>
    <t>M_98107_928538</t>
  </si>
  <si>
    <t>F_366177_2878518</t>
  </si>
  <si>
    <t>F_355378_2901025</t>
  </si>
  <si>
    <t>F_625134_2923359</t>
  </si>
  <si>
    <t>F_382590_2884371</t>
  </si>
  <si>
    <t>F_528642_2873892</t>
  </si>
  <si>
    <t>M_139046_890237</t>
  </si>
  <si>
    <t>M_109020_927238</t>
  </si>
  <si>
    <t>F_184267_2995445</t>
  </si>
  <si>
    <t>F_363829_2860268</t>
  </si>
  <si>
    <t>M_175902_924897</t>
  </si>
  <si>
    <t>M_101131_901085</t>
  </si>
  <si>
    <t>F_553256_2843248</t>
  </si>
  <si>
    <t>F_554554_2844220</t>
  </si>
  <si>
    <t>M_106244_897955</t>
  </si>
  <si>
    <t>M_182731_869608</t>
  </si>
  <si>
    <t>M_105662_897571</t>
  </si>
  <si>
    <t>M_93654_930682</t>
  </si>
  <si>
    <t>F_553417_2842855</t>
  </si>
  <si>
    <t>F_188307_2996730</t>
  </si>
  <si>
    <t>F_363270_2864728</t>
  </si>
  <si>
    <t>M_177021_923766</t>
  </si>
  <si>
    <t>M_139632_884728</t>
  </si>
  <si>
    <t>M_154345_936946</t>
  </si>
  <si>
    <t>M_98767_928925</t>
  </si>
  <si>
    <t>F_180836_2990799</t>
  </si>
  <si>
    <t>F_368273_2860137</t>
  </si>
  <si>
    <t>M_68556_940844</t>
  </si>
  <si>
    <t>F_555827_2843329</t>
  </si>
  <si>
    <t>F_366684_2859105</t>
  </si>
  <si>
    <t>F_625192_2923871</t>
  </si>
  <si>
    <t>F_188669_2991047</t>
  </si>
  <si>
    <t>M_106534_896569</t>
  </si>
  <si>
    <t>F_524974_2879081</t>
  </si>
  <si>
    <t>M_64808_939888</t>
  </si>
  <si>
    <t>F_183930_2995208</t>
  </si>
  <si>
    <t>F_352535_2903609</t>
  </si>
  <si>
    <t>M_64466_940092</t>
  </si>
  <si>
    <t>F_369381_2869063</t>
  </si>
  <si>
    <t>F_376124_2876055</t>
  </si>
  <si>
    <t>F_183011_2996971</t>
  </si>
  <si>
    <t>F_181813_2996419</t>
  </si>
  <si>
    <t>M_68463_940563</t>
  </si>
  <si>
    <t>M_174027_925458</t>
  </si>
  <si>
    <t>F_356963_2898942</t>
  </si>
  <si>
    <t>F_187917_2996004</t>
  </si>
  <si>
    <t>F_625782_2922459</t>
  </si>
  <si>
    <t>M_175764_926062</t>
  </si>
  <si>
    <t>M_176066_925018</t>
  </si>
  <si>
    <t>M_106373_896646</t>
  </si>
  <si>
    <t>M_106502_897645</t>
  </si>
  <si>
    <t>M_176683_925437</t>
  </si>
  <si>
    <t>M_155398_937612</t>
  </si>
  <si>
    <t>M_113395_928998</t>
  </si>
  <si>
    <t>F_184401_2991063</t>
  </si>
  <si>
    <t>M_138839_890167</t>
  </si>
  <si>
    <t>F_350329_2903244</t>
  </si>
  <si>
    <t>F_351402_2903502</t>
  </si>
  <si>
    <t>F_181375_2989948</t>
  </si>
  <si>
    <t>F_352083_2899352</t>
  </si>
  <si>
    <t>F_185858_2992958</t>
  </si>
  <si>
    <t>M_174991_926588</t>
  </si>
  <si>
    <t>M_63601_915464</t>
  </si>
  <si>
    <t>F_355791_2870994</t>
  </si>
  <si>
    <t>M_138923_890922</t>
  </si>
  <si>
    <t>M_176289_925821</t>
  </si>
  <si>
    <t>F_181552_2997077</t>
  </si>
  <si>
    <t>M_174814_926320</t>
  </si>
  <si>
    <t>F_553988_2843890</t>
  </si>
  <si>
    <t>F_553242_2845446</t>
  </si>
  <si>
    <t>F_368301_2859532</t>
  </si>
  <si>
    <t>F_362976_2864879</t>
  </si>
  <si>
    <t>F_554301_2845364</t>
  </si>
  <si>
    <t>M_68347_939275</t>
  </si>
  <si>
    <t>F_184662_2994238</t>
  </si>
  <si>
    <t>F_184076_2990942</t>
  </si>
  <si>
    <t>F_483194_2953747</t>
  </si>
  <si>
    <t>F_553388_2835461</t>
  </si>
  <si>
    <t>M_57884_922186</t>
  </si>
  <si>
    <t>F_352105_2897097</t>
  </si>
  <si>
    <t>F_553837_2842768</t>
  </si>
  <si>
    <t>M_176106_925985</t>
  </si>
  <si>
    <t>F_366536_2878029</t>
  </si>
  <si>
    <t>M_175194_926241</t>
  </si>
  <si>
    <t>F_183159_2991705</t>
  </si>
  <si>
    <t>F_182149_2991660</t>
  </si>
  <si>
    <t>M_138839_890495</t>
  </si>
  <si>
    <t>F_465106_2940461</t>
  </si>
  <si>
    <t>F_554104_2844185</t>
  </si>
  <si>
    <t>M_86062_887967</t>
  </si>
  <si>
    <t>F_366233_2877415</t>
  </si>
  <si>
    <t>F_184295_2990275</t>
  </si>
  <si>
    <t>M_58055_921029</t>
  </si>
  <si>
    <t>F_366152_2878184</t>
  </si>
  <si>
    <t>F_625901_2922619</t>
  </si>
  <si>
    <t>M_193422_863638</t>
  </si>
  <si>
    <t>F_358073_2868400</t>
  </si>
  <si>
    <t>M_138771_890623</t>
  </si>
  <si>
    <t>M_63882_915014</t>
  </si>
  <si>
    <t>F_183061_2995827</t>
  </si>
  <si>
    <t>M_106182_896566</t>
  </si>
  <si>
    <t>M_109727_927214</t>
  </si>
  <si>
    <t>F_384654_2883447</t>
  </si>
  <si>
    <t>F_353798_2871238</t>
  </si>
  <si>
    <t>M_69936_940733</t>
  </si>
  <si>
    <t>M_107124_896821</t>
  </si>
  <si>
    <t>F_649294_2875603</t>
  </si>
  <si>
    <t>M_113325_929044</t>
  </si>
  <si>
    <t>M_106917_896959</t>
  </si>
  <si>
    <t>F_364279_2858218</t>
  </si>
  <si>
    <t>M_67356_940459</t>
  </si>
  <si>
    <t>M_109694_926332</t>
  </si>
  <si>
    <t>F_366387_2878187</t>
  </si>
  <si>
    <t>M_114375_917137</t>
  </si>
  <si>
    <t>F_366086_2877451</t>
  </si>
  <si>
    <t>F_346109_2899071</t>
  </si>
  <si>
    <t>F_358135_2868493</t>
  </si>
  <si>
    <t>M_106281_896671</t>
  </si>
  <si>
    <t>M_182856_869361</t>
  </si>
  <si>
    <t>M_113264_928829</t>
  </si>
  <si>
    <t>M_166368_888339</t>
  </si>
  <si>
    <t>M_106198_896157</t>
  </si>
  <si>
    <t>F_553470_2848025</t>
  </si>
  <si>
    <t>M_106260_896825</t>
  </si>
  <si>
    <t>F_365992_2877849</t>
  </si>
  <si>
    <t>F_524196_2879523</t>
  </si>
  <si>
    <t>F_367801_2859720</t>
  </si>
  <si>
    <t>M_176255_926380</t>
  </si>
  <si>
    <t>F_387696_2882374</t>
  </si>
  <si>
    <t>F_183702_2994880</t>
  </si>
  <si>
    <t>F_624689_2923985</t>
  </si>
  <si>
    <t>M_110324_926767</t>
  </si>
  <si>
    <t>M_109125_927217</t>
  </si>
  <si>
    <t>F_528642_2874000</t>
  </si>
  <si>
    <t>F_189135_2996435</t>
  </si>
  <si>
    <t>F_367944_2860933</t>
  </si>
  <si>
    <t>M_174561_926409</t>
  </si>
  <si>
    <t>M_103651_899224</t>
  </si>
  <si>
    <t>F_517399_2866766</t>
  </si>
  <si>
    <t>M_113492_925970</t>
  </si>
  <si>
    <t>F_366346_2877472</t>
  </si>
  <si>
    <t>M_176101_925951</t>
  </si>
  <si>
    <t>M_68266_939567</t>
  </si>
  <si>
    <t>F_355838_2871011</t>
  </si>
  <si>
    <t>F_465086_2940002</t>
  </si>
  <si>
    <t>F_552473_2842677</t>
  </si>
  <si>
    <t>M_138264_890207</t>
  </si>
  <si>
    <t>M_109637_927647</t>
  </si>
  <si>
    <t>M_175124_926951</t>
  </si>
  <si>
    <t>M_173790_925185</t>
  </si>
  <si>
    <t>M_169194_888091</t>
  </si>
  <si>
    <t>M_175276_926698</t>
  </si>
  <si>
    <t>F_551926_2839944</t>
  </si>
  <si>
    <t>F_181750_2991595</t>
  </si>
  <si>
    <t>M_98463_929420</t>
  </si>
  <si>
    <t>M_57922_919626</t>
  </si>
  <si>
    <t>M_138451_888775</t>
  </si>
  <si>
    <t>M_193145_863833</t>
  </si>
  <si>
    <t>F_184946_2995124</t>
  </si>
  <si>
    <t>F_370057_2857797</t>
  </si>
  <si>
    <t>M_115018_921009</t>
  </si>
  <si>
    <t>M_175185_926105</t>
  </si>
  <si>
    <t>M_138513_888876</t>
  </si>
  <si>
    <t>F_185297_2997959</t>
  </si>
  <si>
    <t>M_67280_940595</t>
  </si>
  <si>
    <t>F_650204_2879231</t>
  </si>
  <si>
    <t>M_113453_929109</t>
  </si>
  <si>
    <t>F_388180_2883250</t>
  </si>
  <si>
    <t>F_180846_2996388</t>
  </si>
  <si>
    <t>M_189663_880062</t>
  </si>
  <si>
    <t>M_172440_922157</t>
  </si>
  <si>
    <t>F_556219_2846906</t>
  </si>
  <si>
    <t>M_67656_939670</t>
  </si>
  <si>
    <t>M_102008_899183</t>
  </si>
  <si>
    <t>M_138711_890416</t>
  </si>
  <si>
    <t>F_189710_2996306</t>
  </si>
  <si>
    <t>M_173902_925408</t>
  </si>
  <si>
    <t>F_185073_2998009</t>
  </si>
  <si>
    <t>M_155577_937471</t>
  </si>
  <si>
    <t>M_176543_925166</t>
  </si>
  <si>
    <t>M_172691_925460</t>
  </si>
  <si>
    <t>M_191398_880285</t>
  </si>
  <si>
    <t>F_199923_3001208</t>
  </si>
  <si>
    <t>M_175592_925072</t>
  </si>
  <si>
    <t>M_110595_927502</t>
  </si>
  <si>
    <t>F_181372_2995767</t>
  </si>
  <si>
    <t>F_651135_2876367</t>
  </si>
  <si>
    <t>M_136935_888797</t>
  </si>
  <si>
    <t>F_651227_2877931</t>
  </si>
  <si>
    <t>M_106412_897231</t>
  </si>
  <si>
    <t>F_370786_2867456</t>
  </si>
  <si>
    <t>F_184962_2997025</t>
  </si>
  <si>
    <t>M_109657_927202</t>
  </si>
  <si>
    <t>F_184223_2991045</t>
  </si>
  <si>
    <t>M_176233_925680</t>
  </si>
  <si>
    <t>M_107311_897066</t>
  </si>
  <si>
    <t>M_175234_926662</t>
  </si>
  <si>
    <t>M_64344_940098</t>
  </si>
  <si>
    <t>F_184560_2996536</t>
  </si>
  <si>
    <t>M_94104_920305</t>
  </si>
  <si>
    <t>M_98454_929360</t>
  </si>
  <si>
    <t>M_68745_940226</t>
  </si>
  <si>
    <t>F_553853_2843910</t>
  </si>
  <si>
    <t>F_182188_2992529</t>
  </si>
  <si>
    <t>M_113493_929039</t>
  </si>
  <si>
    <t>F_361924_2861870</t>
  </si>
  <si>
    <t>F_365786_2877676</t>
  </si>
  <si>
    <t>M_138875_890121</t>
  </si>
  <si>
    <t>M_67687_939648</t>
  </si>
  <si>
    <t>M_175592_926653</t>
  </si>
  <si>
    <t>F_184006_2990745</t>
  </si>
  <si>
    <t>F_185783_2995819</t>
  </si>
  <si>
    <t>M_107216_898128</t>
  </si>
  <si>
    <t>M_113178_928643</t>
  </si>
  <si>
    <t>F_649782_2874984</t>
  </si>
  <si>
    <t>F_386116_2884814</t>
  </si>
  <si>
    <t>M_175426_926123</t>
  </si>
  <si>
    <t>M_109462_927370</t>
  </si>
  <si>
    <t>M_176888_923844</t>
  </si>
  <si>
    <t>F_367869_2870546</t>
  </si>
  <si>
    <t>M_45648_884024</t>
  </si>
  <si>
    <t>M_139266_890284</t>
  </si>
  <si>
    <t>F_183404_3000055</t>
  </si>
  <si>
    <t>M_142890_884504</t>
  </si>
  <si>
    <t>M_67635_939124</t>
  </si>
  <si>
    <t>F_365792_2866533</t>
  </si>
  <si>
    <t>M_176507_925670</t>
  </si>
  <si>
    <t>M_62267_915274</t>
  </si>
  <si>
    <t>F_540374_2882475</t>
  </si>
  <si>
    <t>M_154907_937776</t>
  </si>
  <si>
    <t>M_175298_926432</t>
  </si>
  <si>
    <t>M_105243_896485</t>
  </si>
  <si>
    <t>F_369297_2861047</t>
  </si>
  <si>
    <t>M_67668_939194</t>
  </si>
  <si>
    <t>F_650553_2879655</t>
  </si>
  <si>
    <t>M_113557_929105</t>
  </si>
  <si>
    <t>M_139012_890937</t>
  </si>
  <si>
    <t>F_387793_2883180</t>
  </si>
  <si>
    <t>F_389164_2882565</t>
  </si>
  <si>
    <t>F_184200_2994816</t>
  </si>
  <si>
    <t>M_86602_888095</t>
  </si>
  <si>
    <t>M_189443_880202</t>
  </si>
  <si>
    <t>F_184665_2992138</t>
  </si>
  <si>
    <t>F_186026_2995918</t>
  </si>
  <si>
    <t>F_553363_2848500</t>
  </si>
  <si>
    <t>M_172296_924872</t>
  </si>
  <si>
    <t>F_552693_2842304</t>
  </si>
  <si>
    <t>F_554274_2846105</t>
  </si>
  <si>
    <t>M_175786_926546</t>
  </si>
  <si>
    <t>M_63390_924539</t>
  </si>
  <si>
    <t>M_64621_940235</t>
  </si>
  <si>
    <t>M_138337_891940</t>
  </si>
  <si>
    <t>M_189071_869466</t>
  </si>
  <si>
    <t>M_62944_940675</t>
  </si>
  <si>
    <t>F_183154_2996020</t>
  </si>
  <si>
    <t>F_185210_2995455</t>
  </si>
  <si>
    <t>F_387772_2883108</t>
  </si>
  <si>
    <t>F_358392_2900955</t>
  </si>
  <si>
    <t>M_107077_897503</t>
  </si>
  <si>
    <t>F_618348_2942022</t>
  </si>
  <si>
    <t>M_106854_897637</t>
  </si>
  <si>
    <t>F_181925_2991734</t>
  </si>
  <si>
    <t>F_616995_2942883</t>
  </si>
  <si>
    <t>M_171720_922604</t>
  </si>
  <si>
    <t>F_553438_2848458</t>
  </si>
  <si>
    <t>M_175173_927045</t>
  </si>
  <si>
    <t>M_109960_926989</t>
  </si>
  <si>
    <t>F_552742_2842159</t>
  </si>
  <si>
    <t>M_93337_911079</t>
  </si>
  <si>
    <t>M_122651_897566</t>
  </si>
  <si>
    <t>M_139506_890281</t>
  </si>
  <si>
    <t>M_113311_928884</t>
  </si>
  <si>
    <t>M_182697_869466</t>
  </si>
  <si>
    <t>M_109688_927204</t>
  </si>
  <si>
    <t>M_106586_897698</t>
  </si>
  <si>
    <t>F_370123_2857536</t>
  </si>
  <si>
    <t>F_181215_2991628</t>
  </si>
  <si>
    <t>M_113291_928873</t>
  </si>
  <si>
    <t>F_180130_2996715</t>
  </si>
  <si>
    <t>F_180846_2995754</t>
  </si>
  <si>
    <t>F_356559_2898964</t>
  </si>
  <si>
    <t>M_105830_898006</t>
  </si>
  <si>
    <t>F_181579_2991418</t>
  </si>
  <si>
    <t>F_625517_2922196</t>
  </si>
  <si>
    <t>F_367674_2860801</t>
  </si>
  <si>
    <t>M_136912_888964</t>
  </si>
  <si>
    <t>M_175186_927345</t>
  </si>
  <si>
    <t>F_365684_2863966</t>
  </si>
  <si>
    <t>F_364129_2858698</t>
  </si>
  <si>
    <t>M_68389_939184</t>
  </si>
  <si>
    <t>M_174812_925799</t>
  </si>
  <si>
    <t>M_172949_928593</t>
  </si>
  <si>
    <t>F_185409_2996839</t>
  </si>
  <si>
    <t>M_109326_927888</t>
  </si>
  <si>
    <t>F_183788_3000219</t>
  </si>
  <si>
    <t>F_648570_2886524</t>
  </si>
  <si>
    <t>F_554028_2844663</t>
  </si>
  <si>
    <t>F_552170_2841319</t>
  </si>
  <si>
    <t>M_173421_925440</t>
  </si>
  <si>
    <t>F_369047_2860931</t>
  </si>
  <si>
    <t>F_649048_2877620</t>
  </si>
  <si>
    <t>F_368252_2859523</t>
  </si>
  <si>
    <t>M_174913_925581</t>
  </si>
  <si>
    <t>M_138961_890909</t>
  </si>
  <si>
    <t>M_64250_940157</t>
  </si>
  <si>
    <t>F_355815_2898546</t>
  </si>
  <si>
    <t>M_68199_940450</t>
  </si>
  <si>
    <t>F_356472_2899240</t>
  </si>
  <si>
    <t>M_173520_925422</t>
  </si>
  <si>
    <t>M_169100_888065</t>
  </si>
  <si>
    <t>M_173888_925120</t>
  </si>
  <si>
    <t>F_653228_2879423</t>
  </si>
  <si>
    <t>F_389352_2882261</t>
  </si>
  <si>
    <t>M_97824_928790</t>
  </si>
  <si>
    <t>M_106913_896581</t>
  </si>
  <si>
    <t>F_184768_2997636</t>
  </si>
  <si>
    <t>M_176688_924351</t>
  </si>
  <si>
    <t>F_625360_2921528</t>
  </si>
  <si>
    <t>M_138964_889945</t>
  </si>
  <si>
    <t>M_182372_869394</t>
  </si>
  <si>
    <t>F_385493_2884876</t>
  </si>
  <si>
    <t>M_62697_940370</t>
  </si>
  <si>
    <t>F_351747_2904349</t>
  </si>
  <si>
    <t>F_650994_2872820</t>
  </si>
  <si>
    <t>F_626434_2921573</t>
  </si>
  <si>
    <t>M_68281_939503</t>
  </si>
  <si>
    <t>F_366208_2877858</t>
  </si>
  <si>
    <t>F_182309_2995038</t>
  </si>
  <si>
    <t>F_184236_2995865</t>
  </si>
  <si>
    <t>F_553858_2844046</t>
  </si>
  <si>
    <t>M_190737_869253</t>
  </si>
  <si>
    <t>M_67504_940611</t>
  </si>
  <si>
    <t>F_185423_2993337</t>
  </si>
  <si>
    <t>M_106762_896315</t>
  </si>
  <si>
    <t>F_182815_2992004</t>
  </si>
  <si>
    <t>F_353847_2964162</t>
  </si>
  <si>
    <t>F_366679_2859800</t>
  </si>
  <si>
    <t>F_351164_2895195</t>
  </si>
  <si>
    <t>F_357363_2869793</t>
  </si>
  <si>
    <t>F_554352_2845250</t>
  </si>
  <si>
    <t>F_651690_2875718</t>
  </si>
  <si>
    <t>F_647784_2874466</t>
  </si>
  <si>
    <t>F_647848_2874655</t>
  </si>
  <si>
    <t>F_189749_2996136</t>
  </si>
  <si>
    <t>F_364766_2865694</t>
  </si>
  <si>
    <t>F_553442_2845155</t>
  </si>
  <si>
    <t>M_110193_927423</t>
  </si>
  <si>
    <t>F_366120_2862373</t>
  </si>
  <si>
    <t>M_113318_928984</t>
  </si>
  <si>
    <t>M_103318_898477</t>
  </si>
  <si>
    <t>F_185026_2995027</t>
  </si>
  <si>
    <t>F_188544_2996122</t>
  </si>
  <si>
    <t>F_552403_2842652</t>
  </si>
  <si>
    <t>F_181064_2993827</t>
  </si>
  <si>
    <t>M_57174_918454</t>
  </si>
  <si>
    <t>F_352879_2901452</t>
  </si>
  <si>
    <t>F_185602_2995209</t>
  </si>
  <si>
    <t>M_139090_890364</t>
  </si>
  <si>
    <t>M_65683_940172</t>
  </si>
  <si>
    <t>F_554333_2843644</t>
  </si>
  <si>
    <t>F_366534_2878703</t>
  </si>
  <si>
    <t>M_109598_927310</t>
  </si>
  <si>
    <t>M_175296_925301</t>
  </si>
  <si>
    <t>F_367702_2863908</t>
  </si>
  <si>
    <t>F_353567_2870933</t>
  </si>
  <si>
    <t>M_106827_897551</t>
  </si>
  <si>
    <t>M_176220_925809</t>
  </si>
  <si>
    <t>F_385319_2884783</t>
  </si>
  <si>
    <t>F_356782_2899349</t>
  </si>
  <si>
    <t>M_110108_928167</t>
  </si>
  <si>
    <t>M_68330_939206</t>
  </si>
  <si>
    <t>M_98668_929493</t>
  </si>
  <si>
    <t>M_106507_897589</t>
  </si>
  <si>
    <t>M_68542_940313</t>
  </si>
  <si>
    <t>F_188727_2997145</t>
  </si>
  <si>
    <t>M_103227_898246</t>
  </si>
  <si>
    <t>F_369976_2857737</t>
  </si>
  <si>
    <t>F_464732_2940021</t>
  </si>
  <si>
    <t>M_142838_885027</t>
  </si>
  <si>
    <t>F_652375_2877139</t>
  </si>
  <si>
    <t>F_648176_2878852</t>
  </si>
  <si>
    <t>M_68885_940493</t>
  </si>
  <si>
    <t>F_376389_2869516</t>
  </si>
  <si>
    <t>M_100917_903268</t>
  </si>
  <si>
    <t>M_173952_925612</t>
  </si>
  <si>
    <t>M_176112_924841</t>
  </si>
  <si>
    <t>M_68175_939787</t>
  </si>
  <si>
    <t>F_367757_2864812</t>
  </si>
  <si>
    <t>F_187431_2996131</t>
  </si>
  <si>
    <t>M_111165_913033</t>
  </si>
  <si>
    <t>M_175539_925569</t>
  </si>
  <si>
    <t>M_139598_890010</t>
  </si>
  <si>
    <t>M_176093_926109</t>
  </si>
  <si>
    <t>F_350075_2901947</t>
  </si>
  <si>
    <t>M_118139_926223</t>
  </si>
  <si>
    <t>M_122608_897611</t>
  </si>
  <si>
    <t>F_651627_2878031</t>
  </si>
  <si>
    <t>F_181699_2991367</t>
  </si>
  <si>
    <t>M_139183_890361</t>
  </si>
  <si>
    <t>F_366216_2877512</t>
  </si>
  <si>
    <t>F_366464_2878766</t>
  </si>
  <si>
    <t>M_172276_924865</t>
  </si>
  <si>
    <t>M_123873_891324</t>
  </si>
  <si>
    <t>M_95285_918930</t>
  </si>
  <si>
    <t>F_651631_2875492</t>
  </si>
  <si>
    <t>M_67941_940542</t>
  </si>
  <si>
    <t>M_109972_927489</t>
  </si>
  <si>
    <t>M_106259_896786</t>
  </si>
  <si>
    <t>M_109402_927204</t>
  </si>
  <si>
    <t>M_189849_869815</t>
  </si>
  <si>
    <t>M_107257_896716</t>
  </si>
  <si>
    <t>F_184378_2995328</t>
  </si>
  <si>
    <t>F_367612_2859682</t>
  </si>
  <si>
    <t>F_354235_2900551</t>
  </si>
  <si>
    <t>F_650336_2874465</t>
  </si>
  <si>
    <t>F_188321_2996795</t>
  </si>
  <si>
    <t>M_106894_897521</t>
  </si>
  <si>
    <t>F_181411_2990136</t>
  </si>
  <si>
    <t>M_176940_926549</t>
  </si>
  <si>
    <t>F_554164_2843067</t>
  </si>
  <si>
    <t>F_387740_2882520</t>
  </si>
  <si>
    <t>M_108728_926776</t>
  </si>
  <si>
    <t>M_108943_926919</t>
  </si>
  <si>
    <t>M_142466_884764</t>
  </si>
  <si>
    <t>F_369985_2857343</t>
  </si>
  <si>
    <t>M_103819_898987</t>
  </si>
  <si>
    <t>F_376212_2876187</t>
  </si>
  <si>
    <t>F_367695_2859262</t>
  </si>
  <si>
    <t>M_110851_928328</t>
  </si>
  <si>
    <t>F_364313_2858823</t>
  </si>
  <si>
    <t>M_153361_936232</t>
  </si>
  <si>
    <t>F_554164_2844795</t>
  </si>
  <si>
    <t>M_68476_939809</t>
  </si>
  <si>
    <t>M_172100_925328</t>
  </si>
  <si>
    <t>F_651966_2873690</t>
  </si>
  <si>
    <t>M_109498_928350</t>
  </si>
  <si>
    <t>M_138682_890585</t>
  </si>
  <si>
    <t>F_353684_2902534</t>
  </si>
  <si>
    <t>M_138790_890584</t>
  </si>
  <si>
    <t>F_386452_2883934</t>
  </si>
  <si>
    <t>M_139303_884956</t>
  </si>
  <si>
    <t>F_621035_2940023</t>
  </si>
  <si>
    <t>F_647631_2874821</t>
  </si>
  <si>
    <t>M_109451_927609</t>
  </si>
  <si>
    <t>M_45864_883957</t>
  </si>
  <si>
    <t>M_176165_925976</t>
  </si>
  <si>
    <t>M_175949_925096</t>
  </si>
  <si>
    <t>M_154523_937218</t>
  </si>
  <si>
    <t>M_166356_888243</t>
  </si>
  <si>
    <t>F_361283_2871920</t>
  </si>
  <si>
    <t>F_649341_2877853</t>
  </si>
  <si>
    <t>F_651475_2878036</t>
  </si>
  <si>
    <t>M_155500_937220</t>
  </si>
  <si>
    <t>F_366330_2877379</t>
  </si>
  <si>
    <t>M_112472_927640</t>
  </si>
  <si>
    <t>M_175337_926199</t>
  </si>
  <si>
    <t>F_186642_2995726</t>
  </si>
  <si>
    <t>F_354777_2903784</t>
  </si>
  <si>
    <t>M_68248_939784</t>
  </si>
  <si>
    <t>M_142706_885050</t>
  </si>
  <si>
    <t>F_553582_2846890</t>
  </si>
  <si>
    <t>M_68814_939015</t>
  </si>
  <si>
    <t>F_649090_2875336</t>
  </si>
  <si>
    <t>F_369418_2858938</t>
  </si>
  <si>
    <t>M_98294_928982</t>
  </si>
  <si>
    <t>F_384619_2882970</t>
  </si>
  <si>
    <t>M_176796_924718</t>
  </si>
  <si>
    <t>F_356048_2903498</t>
  </si>
  <si>
    <t>F_366059_2877297</t>
  </si>
  <si>
    <t>M_176117_926018</t>
  </si>
  <si>
    <t>M_188161_870987</t>
  </si>
  <si>
    <t>M_176234_925730</t>
  </si>
  <si>
    <t>F_179968_2995226</t>
  </si>
  <si>
    <t>F_650836_2877226</t>
  </si>
  <si>
    <t>M_64854_939789</t>
  </si>
  <si>
    <t>F_365928_2878110</t>
  </si>
  <si>
    <t>M_105332_897690</t>
  </si>
  <si>
    <t>M_109172_927285</t>
  </si>
  <si>
    <t>M_113336_929035</t>
  </si>
  <si>
    <t>M_67407_940161</t>
  </si>
  <si>
    <t>F_656251_2929844</t>
  </si>
  <si>
    <t>M_106225_897805</t>
  </si>
  <si>
    <t>M_118425_925786</t>
  </si>
  <si>
    <t>M_116832_923124</t>
  </si>
  <si>
    <t>M_106480_897128</t>
  </si>
  <si>
    <t>F_369157_2877585</t>
  </si>
  <si>
    <t>F_653464_2878266</t>
  </si>
  <si>
    <t>M_175230_926419</t>
  </si>
  <si>
    <t>F_384624_2883585</t>
  </si>
  <si>
    <t>M_136927_888854</t>
  </si>
  <si>
    <t>F_553264_2846314</t>
  </si>
  <si>
    <t>M_139070_890225</t>
  </si>
  <si>
    <t>M_175773_925989</t>
  </si>
  <si>
    <t>M_113986_909515</t>
  </si>
  <si>
    <t>M_64794_939798</t>
  </si>
  <si>
    <t>M_106444_896910</t>
  </si>
  <si>
    <t>F_651654_2875582</t>
  </si>
  <si>
    <t>F_366122_2878305</t>
  </si>
  <si>
    <t>F_370743_2860906</t>
  </si>
  <si>
    <t>F_180957_2994302</t>
  </si>
  <si>
    <t>M_68373_939223</t>
  </si>
  <si>
    <t>F_648537_2872934</t>
  </si>
  <si>
    <t>M_105779_895797</t>
  </si>
  <si>
    <t>F_367683_2859347</t>
  </si>
  <si>
    <t>M_109916_927574</t>
  </si>
  <si>
    <t>M_139749_890139</t>
  </si>
  <si>
    <t>M_109822_926027</t>
  </si>
  <si>
    <t>F_182419_2990788</t>
  </si>
  <si>
    <t>M_106319_896262</t>
  </si>
  <si>
    <t>F_187693_2991265</t>
  </si>
  <si>
    <t>F_651128_2876557</t>
  </si>
  <si>
    <t>F_557221_2842628</t>
  </si>
  <si>
    <t>M_109118_927261</t>
  </si>
  <si>
    <t>M_188859_869989</t>
  </si>
  <si>
    <t>M_105303_897656</t>
  </si>
  <si>
    <t>F_181225_2994255</t>
  </si>
  <si>
    <t>M_60004_941963</t>
  </si>
  <si>
    <t>M_174934_926394</t>
  </si>
  <si>
    <t>M_174458_926013</t>
  </si>
  <si>
    <t>F_184146_3001517</t>
  </si>
  <si>
    <t>M_68335_939561</t>
  </si>
  <si>
    <t>F_551938_2842287</t>
  </si>
  <si>
    <t>F_648478_2878559</t>
  </si>
  <si>
    <t>F_188493_2996693</t>
  </si>
  <si>
    <t>M_109183_927531</t>
  </si>
  <si>
    <t>F_183543_2992837</t>
  </si>
  <si>
    <t>F_384449_2882938</t>
  </si>
  <si>
    <t>F_552623_2840961</t>
  </si>
  <si>
    <t>F_648365_2876234</t>
  </si>
  <si>
    <t>M_181937_868761</t>
  </si>
  <si>
    <t>F_385853_2884475</t>
  </si>
  <si>
    <t>F_187302_2997453</t>
  </si>
  <si>
    <t>M_125335_892957</t>
  </si>
  <si>
    <t>F_358049_2868171</t>
  </si>
  <si>
    <t>M_173993_925151</t>
  </si>
  <si>
    <t>M_107480_896959</t>
  </si>
  <si>
    <t>F_554431_2844042</t>
  </si>
  <si>
    <t>F_366487_2878154</t>
  </si>
  <si>
    <t>M_67090_940480</t>
  </si>
  <si>
    <t>M_113033_929142</t>
  </si>
  <si>
    <t>F_183272_2991905</t>
  </si>
  <si>
    <t>F_184482_2995547</t>
  </si>
  <si>
    <t>F_556735_2842549</t>
  </si>
  <si>
    <t>M_101081_900907</t>
  </si>
  <si>
    <t>M_107283_897269</t>
  </si>
  <si>
    <t>F_353120_2871607</t>
  </si>
  <si>
    <t>F_551894_2842779</t>
  </si>
  <si>
    <t>F_653521_2877549</t>
  </si>
  <si>
    <t>M_68386_939739</t>
  </si>
  <si>
    <t>F_183080_3000564</t>
  </si>
  <si>
    <t>M_45751_891119</t>
  </si>
  <si>
    <t>M_139155_884969</t>
  </si>
  <si>
    <t>F_188120_2996499</t>
  </si>
  <si>
    <t>M_62397_915192</t>
  </si>
  <si>
    <t>M_189947_869973</t>
  </si>
  <si>
    <t>F_389086_2882786</t>
  </si>
  <si>
    <t>F_517886_2866136</t>
  </si>
  <si>
    <t>M_113287_929074</t>
  </si>
  <si>
    <t>M_175404_925585</t>
  </si>
  <si>
    <t>M_68307_939852</t>
  </si>
  <si>
    <t>M_107249_896761</t>
  </si>
  <si>
    <t>F_553511_2842564</t>
  </si>
  <si>
    <t>M_113482_929026</t>
  </si>
  <si>
    <t>F_180452_2994904</t>
  </si>
  <si>
    <t>F_650386_2874391</t>
  </si>
  <si>
    <t>M_155469_937294</t>
  </si>
  <si>
    <t>F_385662_2884348</t>
  </si>
  <si>
    <t>M_109722_927190</t>
  </si>
  <si>
    <t>M_131239_937465</t>
  </si>
  <si>
    <t>F_353737_2903392</t>
  </si>
  <si>
    <t>M_174084_925967</t>
  </si>
  <si>
    <t>M_173610_925514</t>
  </si>
  <si>
    <t>F_365859_2878167</t>
  </si>
  <si>
    <t>M_174225_925011</t>
  </si>
  <si>
    <t>F_368322_2860146</t>
  </si>
  <si>
    <t>F_554477_2843051</t>
  </si>
  <si>
    <t>M_155618_937564</t>
  </si>
  <si>
    <t>F_376997_3048755</t>
  </si>
  <si>
    <t>M_174784_924960</t>
  </si>
  <si>
    <t>M_68264_940478</t>
  </si>
  <si>
    <t>M_142709_885303</t>
  </si>
  <si>
    <t>F_650250_2876304</t>
  </si>
  <si>
    <t>M_67768_940545</t>
  </si>
  <si>
    <t>M_176745_924984</t>
  </si>
  <si>
    <t>F_357416_2870101</t>
  </si>
  <si>
    <t>M_175479_926328</t>
  </si>
  <si>
    <t>M_105595_897529</t>
  </si>
  <si>
    <t>F_357329_2960341</t>
  </si>
  <si>
    <t>M_138757_890543</t>
  </si>
  <si>
    <t>F_189759_2996088</t>
  </si>
  <si>
    <t>M_109528_927390</t>
  </si>
  <si>
    <t>M_175332_926015</t>
  </si>
  <si>
    <t>F_181890_2991975</t>
  </si>
  <si>
    <t>M_109146_915464</t>
  </si>
  <si>
    <t>F_186784_2996160</t>
  </si>
  <si>
    <t>M_138776_890588</t>
  </si>
  <si>
    <t>M_110012_927274</t>
  </si>
  <si>
    <t>F_366079_2877749</t>
  </si>
  <si>
    <t>M_87594_931699</t>
  </si>
  <si>
    <t>F_188179_2996761</t>
  </si>
  <si>
    <t>M_157731_937680</t>
  </si>
  <si>
    <t>M_108928_927085</t>
  </si>
  <si>
    <t>M_169679_887879</t>
  </si>
  <si>
    <t>M_173638_925335</t>
  </si>
  <si>
    <t>F_351562_2898283</t>
  </si>
  <si>
    <t>M_174087_926454</t>
  </si>
  <si>
    <t>M_189547_869711</t>
  </si>
  <si>
    <t>F_365853_2877817</t>
  </si>
  <si>
    <t>M_67548_940010</t>
  </si>
  <si>
    <t>F_554440_2844794</t>
  </si>
  <si>
    <t>F_361867_2862007</t>
  </si>
  <si>
    <t>M_173637_925099</t>
  </si>
  <si>
    <t>M_173781_925980</t>
  </si>
  <si>
    <t>F_553684_2841964</t>
  </si>
  <si>
    <t>F_353408_2899960</t>
  </si>
  <si>
    <t>F_555693_2841764</t>
  </si>
  <si>
    <t>F_386036_2884644</t>
  </si>
  <si>
    <t>F_552139_2841461</t>
  </si>
  <si>
    <t>M_67991_940465</t>
  </si>
  <si>
    <t>F_369088_2860474</t>
  </si>
  <si>
    <t>M_107086_898017</t>
  </si>
  <si>
    <t>F_556306_2842373</t>
  </si>
  <si>
    <t>M_174898_926422</t>
  </si>
  <si>
    <t>F_356057_2870818</t>
  </si>
  <si>
    <t>M_100780_901148</t>
  </si>
  <si>
    <t>F_184504_2995123</t>
  </si>
  <si>
    <t>M_165548_888265</t>
  </si>
  <si>
    <t>F_183745_2991202</t>
  </si>
  <si>
    <t>F_358047_2900980</t>
  </si>
  <si>
    <t>F_185107_2996534</t>
  </si>
  <si>
    <t>M_176323_925978</t>
  </si>
  <si>
    <t>M_154918_937644</t>
  </si>
  <si>
    <t>F_384562_2884854</t>
  </si>
  <si>
    <t>F_186492_2996738</t>
  </si>
  <si>
    <t>F_366685_2860390</t>
  </si>
  <si>
    <t>F_182071_2996244</t>
  </si>
  <si>
    <t>F_353787_2899248</t>
  </si>
  <si>
    <t>F_369955_2857384</t>
  </si>
  <si>
    <t>F_551331_2842762</t>
  </si>
  <si>
    <t>M_154473_936995</t>
  </si>
  <si>
    <t>M_139651_889934</t>
  </si>
  <si>
    <t>F_535103_2874321</t>
  </si>
  <si>
    <t>M_113300_928714</t>
  </si>
  <si>
    <t>M_188139_871074</t>
  </si>
  <si>
    <t>F_358113_2868415</t>
  </si>
  <si>
    <t>M_113435_929123</t>
  </si>
  <si>
    <t>M_45554_884295</t>
  </si>
  <si>
    <t>F_368986_2859508</t>
  </si>
  <si>
    <t>F_183874_2990897</t>
  </si>
  <si>
    <t>F_361650_2868900</t>
  </si>
  <si>
    <t>M_106397_897687</t>
  </si>
  <si>
    <t>M_107222_897179</t>
  </si>
  <si>
    <t>F_554883_2844833</t>
  </si>
  <si>
    <t>F_185371_2995616</t>
  </si>
  <si>
    <t>M_108789_914746</t>
  </si>
  <si>
    <t>M_175791_926045</t>
  </si>
  <si>
    <t>F_363624_2867440</t>
  </si>
  <si>
    <t>M_182549_869269</t>
  </si>
  <si>
    <t>F_182842_2995592</t>
  </si>
  <si>
    <t>F_188581_2997547</t>
  </si>
  <si>
    <t>M_175220_926142</t>
  </si>
  <si>
    <t>F_353530_2903653</t>
  </si>
  <si>
    <t>F_356574_2899190</t>
  </si>
  <si>
    <t>M_100751_901141</t>
  </si>
  <si>
    <t>F_552443_2842478</t>
  </si>
  <si>
    <t>F_552758_2842438</t>
  </si>
  <si>
    <t>F_361867_2862481</t>
  </si>
  <si>
    <t>M_174052_925112</t>
  </si>
  <si>
    <t>F_368688_2860541</t>
  </si>
  <si>
    <t>M_138690_890229</t>
  </si>
  <si>
    <t>F_180133_2994430</t>
  </si>
  <si>
    <t>F_370223_2857485</t>
  </si>
  <si>
    <t>M_176473_925620</t>
  </si>
  <si>
    <t>F_189747_2998858</t>
  </si>
  <si>
    <t>F_184777_2997692</t>
  </si>
  <si>
    <t>F_353993_2900459</t>
  </si>
  <si>
    <t>M_107331_897276</t>
  </si>
  <si>
    <t>F_358704_2901181</t>
  </si>
  <si>
    <t>M_175348_926472</t>
  </si>
  <si>
    <t>M_68234_940411</t>
  </si>
  <si>
    <t>F_464186_2936420</t>
  </si>
  <si>
    <t>F_554453_2844729</t>
  </si>
  <si>
    <t>M_68781_939834</t>
  </si>
  <si>
    <t>M_67304_940804</t>
  </si>
  <si>
    <t>M_109029_926833</t>
  </si>
  <si>
    <t>F_464477_2939252</t>
  </si>
  <si>
    <t>F_181321_2994553</t>
  </si>
  <si>
    <t>F_371089_2857497</t>
  </si>
  <si>
    <t>M_165354_888036</t>
  </si>
  <si>
    <t>F_554486_2845210</t>
  </si>
  <si>
    <t>F_371317_2857517</t>
  </si>
  <si>
    <t>F_553805_2843301</t>
  </si>
  <si>
    <t>M_174821_926570</t>
  </si>
  <si>
    <t>F_368820_2860429</t>
  </si>
  <si>
    <t>F_183338_2991206</t>
  </si>
  <si>
    <t>F_183202_3000742</t>
  </si>
  <si>
    <t>M_67945_940500</t>
  </si>
  <si>
    <t>F_551053_2842648</t>
  </si>
  <si>
    <t>F_557556_2846822</t>
  </si>
  <si>
    <t>F_182095_2990821</t>
  </si>
  <si>
    <t>F_184672_2996466</t>
  </si>
  <si>
    <t>F_355862_2903758</t>
  </si>
  <si>
    <t>F_182053_2995257</t>
  </si>
  <si>
    <t>M_109088_927316</t>
  </si>
  <si>
    <t>F_653392_2875564</t>
  </si>
  <si>
    <t>F_553473_2842340</t>
  </si>
  <si>
    <t>M_173349_925426</t>
  </si>
  <si>
    <t>F_363581_2863416</t>
  </si>
  <si>
    <t>F_351800_2903959</t>
  </si>
  <si>
    <t>F_188500_2996759</t>
  </si>
  <si>
    <t>F_187409_2992813</t>
  </si>
  <si>
    <t>F_183628_2998516</t>
  </si>
  <si>
    <t>F_517399_2867309</t>
  </si>
  <si>
    <t>M_107155_897511</t>
  </si>
  <si>
    <t>M_106549_896312</t>
  </si>
  <si>
    <t>F_183887_2999411</t>
  </si>
  <si>
    <t>M_173304_924860</t>
  </si>
  <si>
    <t>F_554282_2844719</t>
  </si>
  <si>
    <t>M_98400_928980</t>
  </si>
  <si>
    <t>M_107048_897526</t>
  </si>
  <si>
    <t>M_101106_901096</t>
  </si>
  <si>
    <t>M_110004_927075</t>
  </si>
  <si>
    <t>M_87299_931759</t>
  </si>
  <si>
    <t>M_109267_927412</t>
  </si>
  <si>
    <t>M_109659_927363</t>
  </si>
  <si>
    <t>M_64918_939838</t>
  </si>
  <si>
    <t>F_553492_2844355</t>
  </si>
  <si>
    <t>F_352775_2905842</t>
  </si>
  <si>
    <t>M_106829_897900</t>
  </si>
  <si>
    <t>M_173788_925201</t>
  </si>
  <si>
    <t>F_370617_2857702</t>
  </si>
  <si>
    <t>M_101209_900927</t>
  </si>
  <si>
    <t>M_176140_925784</t>
  </si>
  <si>
    <t>M_106466_897936</t>
  </si>
  <si>
    <t>M_139477_890201</t>
  </si>
  <si>
    <t>M_101357_900949</t>
  </si>
  <si>
    <t>F_356341_2898604</t>
  </si>
  <si>
    <t>M_106338_897634</t>
  </si>
  <si>
    <t>F_554428_2844106</t>
  </si>
  <si>
    <t>F_354436_2900095</t>
  </si>
  <si>
    <t>M_176202_924822</t>
  </si>
  <si>
    <t>M_175648_926165</t>
  </si>
  <si>
    <t>F_555579_2846453</t>
  </si>
  <si>
    <t>M_177027_923704</t>
  </si>
  <si>
    <t>F_553639_2843187</t>
  </si>
  <si>
    <t>F_181865_2990052</t>
  </si>
  <si>
    <t>M_105666_897607</t>
  </si>
  <si>
    <t>F_356492_2899121</t>
  </si>
  <si>
    <t>M_174584_925944</t>
  </si>
  <si>
    <t>M_113279_929247</t>
  </si>
  <si>
    <t>M_67668_939384</t>
  </si>
  <si>
    <t>F_375842_2876084</t>
  </si>
  <si>
    <t>M_104644_897733</t>
  </si>
  <si>
    <t>F_552470_2841198</t>
  </si>
  <si>
    <t>M_107183_897246</t>
  </si>
  <si>
    <t>M_152543_935545</t>
  </si>
  <si>
    <t>M_113247_929221</t>
  </si>
  <si>
    <t>F_184533_2996471</t>
  </si>
  <si>
    <t>M_109424_927309</t>
  </si>
  <si>
    <t>M_153873_936735</t>
  </si>
  <si>
    <t>F_366714_2878639</t>
  </si>
  <si>
    <t>M_63583_924700</t>
  </si>
  <si>
    <t>M_175359_925548</t>
  </si>
  <si>
    <t>M_175243_926571</t>
  </si>
  <si>
    <t>F_366039_2860715</t>
  </si>
  <si>
    <t>M_113338_928928</t>
  </si>
  <si>
    <t>M_189837_879945</t>
  </si>
  <si>
    <t>F_554538_2844293</t>
  </si>
  <si>
    <t>M_110270_927579</t>
  </si>
  <si>
    <t>F_650697_2878393</t>
  </si>
  <si>
    <t>M_86589_888384</t>
  </si>
  <si>
    <t>F_351543_2904042</t>
  </si>
  <si>
    <t>F_182486_2991065</t>
  </si>
  <si>
    <t>F_185200_2998299</t>
  </si>
  <si>
    <t>M_176501_925387</t>
  </si>
  <si>
    <t>F_366694_2878579</t>
  </si>
  <si>
    <t>F_369356_2859190</t>
  </si>
  <si>
    <t>M_64440_940106</t>
  </si>
  <si>
    <t>M_174526_925936</t>
  </si>
  <si>
    <t>M_110149_928177</t>
  </si>
  <si>
    <t>M_87374_869914</t>
  </si>
  <si>
    <t>F_368453_2861705</t>
  </si>
  <si>
    <t>M_172699_925381</t>
  </si>
  <si>
    <t>F_362304_2865513</t>
  </si>
  <si>
    <t>F_651390_2877627</t>
  </si>
  <si>
    <t>F_184249_2995045</t>
  </si>
  <si>
    <t>F_184790_2995727</t>
  </si>
  <si>
    <t>F_180898_2996510</t>
  </si>
  <si>
    <t>F_367115_2869662</t>
  </si>
  <si>
    <t>M_68795_939670</t>
  </si>
  <si>
    <t>F_552959_2841786</t>
  </si>
  <si>
    <t>F_184672_2994903</t>
  </si>
  <si>
    <t>M_68190_939631</t>
  </si>
  <si>
    <t>M_138928_890830</t>
  </si>
  <si>
    <t>M_174924_926494</t>
  </si>
  <si>
    <t>F_366452_2878045</t>
  </si>
  <si>
    <t>F_625446_2921169</t>
  </si>
  <si>
    <t>M_98631_928824</t>
  </si>
  <si>
    <t>F_359156_2901878</t>
  </si>
  <si>
    <t>F_354247_2901592</t>
  </si>
  <si>
    <t>M_110144_926984</t>
  </si>
  <si>
    <t>F_354886_2901938</t>
  </si>
  <si>
    <t>M_165552_884017</t>
  </si>
  <si>
    <t>M_76710_935535</t>
  </si>
  <si>
    <t>F_555067_2845473</t>
  </si>
  <si>
    <t>M_138747_890409</t>
  </si>
  <si>
    <t>F_181582_2991861</t>
  </si>
  <si>
    <t>F_351667_2903803</t>
  </si>
  <si>
    <t>F_463689_2935988</t>
  </si>
  <si>
    <t>F_366717_2859142</t>
  </si>
  <si>
    <t>M_109930_926578</t>
  </si>
  <si>
    <t>F_649425_2874116</t>
  </si>
  <si>
    <t>M_139523_890270</t>
  </si>
  <si>
    <t>F_368019_2860265</t>
  </si>
  <si>
    <t>F_182000_2995184</t>
  </si>
  <si>
    <t>F_369230_2857860</t>
  </si>
  <si>
    <t>F_361455_2869177</t>
  </si>
  <si>
    <t>F_368570_2860213</t>
  </si>
  <si>
    <t>F_519183_2872522</t>
  </si>
  <si>
    <t>M_125473_892458</t>
  </si>
  <si>
    <t>F_387795_2882563</t>
  </si>
  <si>
    <t>F_553184_2843421</t>
  </si>
  <si>
    <t>M_113111_928467</t>
  </si>
  <si>
    <t>F_355968_2899202</t>
  </si>
  <si>
    <t>F_354034_2902297</t>
  </si>
  <si>
    <t>F_624863_2923364</t>
  </si>
  <si>
    <t>F_185903_2995791</t>
  </si>
  <si>
    <t>M_174870_925596</t>
  </si>
  <si>
    <t>F_185619_3003227</t>
  </si>
  <si>
    <t>M_175860_926417</t>
  </si>
  <si>
    <t>M_68613_939514</t>
  </si>
  <si>
    <t>M_57631_929966</t>
  </si>
  <si>
    <t>M_68242_939604</t>
  </si>
  <si>
    <t>F_185584_2995829</t>
  </si>
  <si>
    <t>F_185579_2995081</t>
  </si>
  <si>
    <t>M_112944_928394</t>
  </si>
  <si>
    <t>F_184554_2991301</t>
  </si>
  <si>
    <t>M_109799_914248</t>
  </si>
  <si>
    <t>M_63430_914981</t>
  </si>
  <si>
    <t>F_619145_2941334</t>
  </si>
  <si>
    <t>M_108719_926917</t>
  </si>
  <si>
    <t>M_182318_869374</t>
  </si>
  <si>
    <t>M_189940_870029</t>
  </si>
  <si>
    <t>M_110077_927392</t>
  </si>
  <si>
    <t>F_362185_2865633</t>
  </si>
  <si>
    <t>F_185117_2992589</t>
  </si>
  <si>
    <t>F_188621_2992240</t>
  </si>
  <si>
    <t>M_105875_897974</t>
  </si>
  <si>
    <t>F_182435_2996029</t>
  </si>
  <si>
    <t>M_172121_925278</t>
  </si>
  <si>
    <t>F_650300_2874635</t>
  </si>
  <si>
    <t>M_138863_890449</t>
  </si>
  <si>
    <t>F_648294_2878654</t>
  </si>
  <si>
    <t>F_653772_2878253</t>
  </si>
  <si>
    <t>F_353086_2904282</t>
  </si>
  <si>
    <t>F_179886_3003385</t>
  </si>
  <si>
    <t>M_106895_897425</t>
  </si>
  <si>
    <t>F_181547_2994473</t>
  </si>
  <si>
    <t>F_367916_2861186</t>
  </si>
  <si>
    <t>F_386197_2884250</t>
  </si>
  <si>
    <t>F_186853_2995674</t>
  </si>
  <si>
    <t>F_363590_2858541</t>
  </si>
  <si>
    <t>F_369036_2859512</t>
  </si>
  <si>
    <t>M_176641_924950</t>
  </si>
  <si>
    <t>M_113204_928940</t>
  </si>
  <si>
    <t>M_106353_897667</t>
  </si>
  <si>
    <t>F_366022_2877405</t>
  </si>
  <si>
    <t>M_173831_924927</t>
  </si>
  <si>
    <t>F_649661_2875327</t>
  </si>
  <si>
    <t>F_186834_2995747</t>
  </si>
  <si>
    <t>F_556173_2847248</t>
  </si>
  <si>
    <t>F_552432_2842564</t>
  </si>
  <si>
    <t>M_105857_897959</t>
  </si>
  <si>
    <t>F_354926_2901991</t>
  </si>
  <si>
    <t>M_175410_926008</t>
  </si>
  <si>
    <t>F_361111_2865169</t>
  </si>
  <si>
    <t>M_189040_869854</t>
  </si>
  <si>
    <t>M_173827_925131</t>
  </si>
  <si>
    <t>M_139235_884995</t>
  </si>
  <si>
    <t>M_138776_890540</t>
  </si>
  <si>
    <t>F_182380_2995015</t>
  </si>
  <si>
    <t>M_175800_926069</t>
  </si>
  <si>
    <t>M_61590_914348</t>
  </si>
  <si>
    <t>F_648817_2875303</t>
  </si>
  <si>
    <t>F_649458_2872557</t>
  </si>
  <si>
    <t>F_182462_2990958</t>
  </si>
  <si>
    <t>F_652900_2878537</t>
  </si>
  <si>
    <t>M_67672_939147</t>
  </si>
  <si>
    <t>F_182973_2996310</t>
  </si>
  <si>
    <t>M_100646_936886</t>
  </si>
  <si>
    <t>F_187677_2991190</t>
  </si>
  <si>
    <t>M_175203_926251</t>
  </si>
  <si>
    <t>M_173735_925311</t>
  </si>
  <si>
    <t>F_528637_2883348</t>
  </si>
  <si>
    <t>M_176721_925022</t>
  </si>
  <si>
    <t>F_365271_2865945</t>
  </si>
  <si>
    <t>F_351242_2897267</t>
  </si>
  <si>
    <t>F_182662_2995312</t>
  </si>
  <si>
    <t>F_617198_2942681</t>
  </si>
  <si>
    <t>M_191556_880167</t>
  </si>
  <si>
    <t>M_67990_940425</t>
  </si>
  <si>
    <t>M_109095_927211</t>
  </si>
  <si>
    <t>F_383814_2884403</t>
  </si>
  <si>
    <t>M_188708_870136</t>
  </si>
  <si>
    <t>M_174843_925294</t>
  </si>
  <si>
    <t>M_66509_940016</t>
  </si>
  <si>
    <t>F_351649_2899620</t>
  </si>
  <si>
    <t>F_651511_2878415</t>
  </si>
  <si>
    <t>M_100217_936212</t>
  </si>
  <si>
    <t>M_103367_898397</t>
  </si>
  <si>
    <t>F_185666_2993296</t>
  </si>
  <si>
    <t>F_624954_2923983</t>
  </si>
  <si>
    <t>M_109551_927349</t>
  </si>
  <si>
    <t>F_362644_2863058</t>
  </si>
  <si>
    <t>F_180641_2995051</t>
  </si>
  <si>
    <t>F_181495_2991214</t>
  </si>
  <si>
    <t>M_113335_928912</t>
  </si>
  <si>
    <t>M_174801_925489</t>
  </si>
  <si>
    <t>F_355030_2900517</t>
  </si>
  <si>
    <t>M_107287_896694</t>
  </si>
  <si>
    <t>F_370817_2857645</t>
  </si>
  <si>
    <t>F_368182_2859670</t>
  </si>
  <si>
    <t>F_554155_2842221</t>
  </si>
  <si>
    <t>M_139457_890220</t>
  </si>
  <si>
    <t>M_106182_897443</t>
  </si>
  <si>
    <t>F_182571_2996151</t>
  </si>
  <si>
    <t>M_176905_926534</t>
  </si>
  <si>
    <t>M_109415_927802</t>
  </si>
  <si>
    <t>F_554942_2843232</t>
  </si>
  <si>
    <t>M_65248_939868</t>
  </si>
  <si>
    <t>M_189981_869889</t>
  </si>
  <si>
    <t>F_354087_2899630</t>
  </si>
  <si>
    <t>M_176581_925074</t>
  </si>
  <si>
    <t>M_61968_914884</t>
  </si>
  <si>
    <t>M_62775_915284</t>
  </si>
  <si>
    <t>F_355693_2870959</t>
  </si>
  <si>
    <t>F_364189_2859466</t>
  </si>
  <si>
    <t>F_553505_2846053</t>
  </si>
  <si>
    <t>F_187861_2992303</t>
  </si>
  <si>
    <t>F_352430_2902241</t>
  </si>
  <si>
    <t>M_67884_938641</t>
  </si>
  <si>
    <t>F_650708_2875340</t>
  </si>
  <si>
    <t>F_554127_2845261</t>
  </si>
  <si>
    <t>F_385623_2884714</t>
  </si>
  <si>
    <t>F_382540_2884176</t>
  </si>
  <si>
    <t>F_187785_2997433</t>
  </si>
  <si>
    <t>F_368421_2860166</t>
  </si>
  <si>
    <t>M_189918_869950</t>
  </si>
  <si>
    <t>M_139134_890310</t>
  </si>
  <si>
    <t>M_105794_897577</t>
  </si>
  <si>
    <t>F_551248_2843441</t>
  </si>
  <si>
    <t>M_67438_940151</t>
  </si>
  <si>
    <t>M_109533_926685</t>
  </si>
  <si>
    <t>M_125017_893919</t>
  </si>
  <si>
    <t>F_625020_2923262</t>
  </si>
  <si>
    <t>F_365110_2865993</t>
  </si>
  <si>
    <t>F_181159_2995164</t>
  </si>
  <si>
    <t>M_69611_939842</t>
  </si>
  <si>
    <t>M_175770_926080</t>
  </si>
  <si>
    <t>F_651369_2876418</t>
  </si>
  <si>
    <t>M_176849_926329</t>
  </si>
  <si>
    <t>F_181072_2990384</t>
  </si>
  <si>
    <t>F_365739_2878200</t>
  </si>
  <si>
    <t>F_364027_2860122</t>
  </si>
  <si>
    <t>F_389153_2882645</t>
  </si>
  <si>
    <t>F_553941_2845481</t>
  </si>
  <si>
    <t>M_68724_938982</t>
  </si>
  <si>
    <t>F_188935_2996018</t>
  </si>
  <si>
    <t>M_107350_898376</t>
  </si>
  <si>
    <t>M_138973_889984</t>
  </si>
  <si>
    <t>F_369369_2858926</t>
  </si>
  <si>
    <t>F_385584_2884510</t>
  </si>
  <si>
    <t>M_109503_927429</t>
  </si>
  <si>
    <t>M_176088_926019</t>
  </si>
  <si>
    <t>M_68006_940583</t>
  </si>
  <si>
    <t>M_67823_940721</t>
  </si>
  <si>
    <t>M_157570_938223</t>
  </si>
  <si>
    <t>M_174351_926538</t>
  </si>
  <si>
    <t>F_524856_2879795</t>
  </si>
  <si>
    <t>F_365431_2861599</t>
  </si>
  <si>
    <t>M_109475_927294</t>
  </si>
  <si>
    <t>M_175090_926889</t>
  </si>
  <si>
    <t>M_173631_925358</t>
  </si>
  <si>
    <t>F_651332_2875451</t>
  </si>
  <si>
    <t>F_517448_2867100</t>
  </si>
  <si>
    <t>M_175784_926114</t>
  </si>
  <si>
    <t>F_371579_2867915</t>
  </si>
  <si>
    <t>F_353263_2904121</t>
  </si>
  <si>
    <t>M_106936_897885</t>
  </si>
  <si>
    <t>M_110234_927465</t>
  </si>
  <si>
    <t>M_106858_896957</t>
  </si>
  <si>
    <t>F_553408_2848353</t>
  </si>
  <si>
    <t>F_368690_2860219</t>
  </si>
  <si>
    <t>F_357851_2967720</t>
  </si>
  <si>
    <t>F_463840_2936532</t>
  </si>
  <si>
    <t>M_115253_920956</t>
  </si>
  <si>
    <t>F_180374_2994444</t>
  </si>
  <si>
    <t>M_67285_940806</t>
  </si>
  <si>
    <t>F_382826_2884379</t>
  </si>
  <si>
    <t>M_108962_926921</t>
  </si>
  <si>
    <t>M_89214_867788</t>
  </si>
  <si>
    <t>F_185594_2996749</t>
  </si>
  <si>
    <t>M_176150_926099</t>
  </si>
  <si>
    <t>F_188812_2996037</t>
  </si>
  <si>
    <t>F_348634_2898040</t>
  </si>
  <si>
    <t>F_367985_2859633</t>
  </si>
  <si>
    <t>F_384534_2882954</t>
  </si>
  <si>
    <t>F_369403_2869018</t>
  </si>
  <si>
    <t>M_67921_940689</t>
  </si>
  <si>
    <t>F_463836_2936384</t>
  </si>
  <si>
    <t>F_185597_2992036</t>
  </si>
  <si>
    <t>F_184184_2995059</t>
  </si>
  <si>
    <t>F_366573_2878869</t>
  </si>
  <si>
    <t>M_176132_926113</t>
  </si>
  <si>
    <t>F_186798_2995623</t>
  </si>
  <si>
    <t>M_109736_927281</t>
  </si>
  <si>
    <t>M_175004_926789</t>
  </si>
  <si>
    <t>M_113160_928884</t>
  </si>
  <si>
    <t>M_112910_928931</t>
  </si>
  <si>
    <t>F_185772_2995515</t>
  </si>
  <si>
    <t>F_653540_2875583</t>
  </si>
  <si>
    <t>M_98003_928781</t>
  </si>
  <si>
    <t>F_384242_2884535</t>
  </si>
  <si>
    <t>F_623839_2923757</t>
  </si>
  <si>
    <t>M_176226_926193</t>
  </si>
  <si>
    <t>F_187001_2995572</t>
  </si>
  <si>
    <t>M_110770_929121</t>
  </si>
  <si>
    <t>F_183566_2996680</t>
  </si>
  <si>
    <t>M_176374_926199</t>
  </si>
  <si>
    <t>F_554926_2845657</t>
  </si>
  <si>
    <t>F_369451_2859885</t>
  </si>
  <si>
    <t>M_67471_940143</t>
  </si>
  <si>
    <t>F_556202_2847048</t>
  </si>
  <si>
    <t>F_356227_2898505</t>
  </si>
  <si>
    <t>F_554095_2845187</t>
  </si>
  <si>
    <t>M_68044_940487</t>
  </si>
  <si>
    <t>F_188292_2996666</t>
  </si>
  <si>
    <t>M_156408_936485</t>
  </si>
  <si>
    <t>F_358859_2869416</t>
  </si>
  <si>
    <t>F_185133_2994459</t>
  </si>
  <si>
    <t>M_175234_926161</t>
  </si>
  <si>
    <t>M_146049_880970</t>
  </si>
  <si>
    <t>M_67673_939418</t>
  </si>
  <si>
    <t>F_651019_2875662</t>
  </si>
  <si>
    <t>M_61197_922728</t>
  </si>
  <si>
    <t>F_552298_2842726</t>
  </si>
  <si>
    <t>F_362284_2865538</t>
  </si>
  <si>
    <t>F_184321_2995433</t>
  </si>
  <si>
    <t>M_182029_869484</t>
  </si>
  <si>
    <t>F_651946_2876788</t>
  </si>
  <si>
    <t>M_138663_890132</t>
  </si>
  <si>
    <t>M_174182_926411</t>
  </si>
  <si>
    <t>M_107298_896883</t>
  </si>
  <si>
    <t>M_68142_940381</t>
  </si>
  <si>
    <t>M_109656_927303</t>
  </si>
  <si>
    <t>M_68379_939580</t>
  </si>
  <si>
    <t>M_176125_924917</t>
  </si>
  <si>
    <t>M_107030_897511</t>
  </si>
  <si>
    <t>M_155070_937585</t>
  </si>
  <si>
    <t>F_356383_2898638</t>
  </si>
  <si>
    <t>F_650981_2878254</t>
  </si>
  <si>
    <t>M_107140_896873</t>
  </si>
  <si>
    <t>F_364511_2857543</t>
  </si>
  <si>
    <t>F_649456_2875092</t>
  </si>
  <si>
    <t>F_184554_2991690</t>
  </si>
  <si>
    <t>F_185268_2995441</t>
  </si>
  <si>
    <t>F_369813_2859382</t>
  </si>
  <si>
    <t>F_180114_2994339</t>
  </si>
  <si>
    <t>M_109949_926246</t>
  </si>
  <si>
    <t>M_107318_897009</t>
  </si>
  <si>
    <t>M_68365_939915</t>
  </si>
  <si>
    <t>M_93609_910255</t>
  </si>
  <si>
    <t>F_361911_2862529</t>
  </si>
  <si>
    <t>F_369207_2860049</t>
  </si>
  <si>
    <t>M_68252_939766</t>
  </si>
  <si>
    <t>F_647126_2882330</t>
  </si>
  <si>
    <t>F_361631_2865754</t>
  </si>
  <si>
    <t>M_98519_929437</t>
  </si>
  <si>
    <t>M_175873_926188</t>
  </si>
  <si>
    <t>F_370692_2858437</t>
  </si>
  <si>
    <t>F_184352_3001981</t>
  </si>
  <si>
    <t>M_138742_890133</t>
  </si>
  <si>
    <t>F_366469_2860735</t>
  </si>
  <si>
    <t>M_126545_889817</t>
  </si>
  <si>
    <t>F_186506_2996802</t>
  </si>
  <si>
    <t>F_365799_2865851</t>
  </si>
  <si>
    <t>F_616928_2942855</t>
  </si>
  <si>
    <t>F_353363_2901116</t>
  </si>
  <si>
    <t>F_180399_2991727</t>
  </si>
  <si>
    <t>F_359084_2902665</t>
  </si>
  <si>
    <t>M_154514_936973</t>
  </si>
  <si>
    <t>M_59618_941881</t>
  </si>
  <si>
    <t>M_103990_931675</t>
  </si>
  <si>
    <t>F_387299_2884006</t>
  </si>
  <si>
    <t>F_354032_2899994</t>
  </si>
  <si>
    <t>M_107287_897793</t>
  </si>
  <si>
    <t>F_186253_2996263</t>
  </si>
  <si>
    <t>M_67618_939156</t>
  </si>
  <si>
    <t>M_189449_869157</t>
  </si>
  <si>
    <t>F_181838_2992405</t>
  </si>
  <si>
    <t>M_108952_927287</t>
  </si>
  <si>
    <t>M_174953_926702</t>
  </si>
  <si>
    <t>M_67593_940630</t>
  </si>
  <si>
    <t>F_624852_2923835</t>
  </si>
  <si>
    <t>F_179622_2993382</t>
  </si>
  <si>
    <t>F_369284_2860340</t>
  </si>
  <si>
    <t>M_109956_926967</t>
  </si>
  <si>
    <t>F_557007_2842244</t>
  </si>
  <si>
    <t>M_173115_924313</t>
  </si>
  <si>
    <t>M_109813_925832</t>
  </si>
  <si>
    <t>F_351855_2903964</t>
  </si>
  <si>
    <t>F_368371_2860338</t>
  </si>
  <si>
    <t>F_183176_2996430</t>
  </si>
  <si>
    <t>F_366493_2878427</t>
  </si>
  <si>
    <t>M_67631_939397</t>
  </si>
  <si>
    <t>F_365871_2877730</t>
  </si>
  <si>
    <t>M_106986_896164</t>
  </si>
  <si>
    <t>F_185537_2995538</t>
  </si>
  <si>
    <t>M_104383_897589</t>
  </si>
  <si>
    <t>F_362330_2865490</t>
  </si>
  <si>
    <t>M_106380_896319</t>
  </si>
  <si>
    <t>F_628320_2932770</t>
  </si>
  <si>
    <t>F_181453_2989956</t>
  </si>
  <si>
    <t>F_184088_2995081</t>
  </si>
  <si>
    <t>F_354831_2903573</t>
  </si>
  <si>
    <t>F_188392_2991304</t>
  </si>
  <si>
    <t>F_180578_2995578</t>
  </si>
  <si>
    <t>F_186244_2995269</t>
  </si>
  <si>
    <t>F_383856_2884397</t>
  </si>
  <si>
    <t>F_355110_2903736</t>
  </si>
  <si>
    <t>M_174324_926530</t>
  </si>
  <si>
    <t>F_650757_2877550</t>
  </si>
  <si>
    <t>M_174451_926465</t>
  </si>
  <si>
    <t>F_189539_2996376</t>
  </si>
  <si>
    <t>F_189628_2995862</t>
  </si>
  <si>
    <t>F_556772_2847513</t>
  </si>
  <si>
    <t>M_93431_910093</t>
  </si>
  <si>
    <t>F_353642_2903463</t>
  </si>
  <si>
    <t>M_110309_928314</t>
  </si>
  <si>
    <t>M_107290_897462</t>
  </si>
  <si>
    <t>F_551243_2843043</t>
  </si>
  <si>
    <t>M_155077_937263</t>
  </si>
  <si>
    <t>M_125900_891959</t>
  </si>
  <si>
    <t>M_166120_888566</t>
  </si>
  <si>
    <t>M_175645_925074</t>
  </si>
  <si>
    <t>M_111479_926319</t>
  </si>
  <si>
    <t>M_66647_940062</t>
  </si>
  <si>
    <t>F_361861_2871930</t>
  </si>
  <si>
    <t>F_182595_2995329</t>
  </si>
  <si>
    <t>M_175233_926677</t>
  </si>
  <si>
    <t>F_362703_2867878</t>
  </si>
  <si>
    <t>F_183960_2992569</t>
  </si>
  <si>
    <t>F_386403_2883766</t>
  </si>
  <si>
    <t>M_139112_885072</t>
  </si>
  <si>
    <t>M_105926_897387</t>
  </si>
  <si>
    <t>M_109033_914731</t>
  </si>
  <si>
    <t>M_105492_897235</t>
  </si>
  <si>
    <t>M_175048_926865</t>
  </si>
  <si>
    <t>M_175932_926267</t>
  </si>
  <si>
    <t>M_98606_928958</t>
  </si>
  <si>
    <t>F_365168_2859138</t>
  </si>
  <si>
    <t>M_174383_926490</t>
  </si>
  <si>
    <t>F_353604_2902718</t>
  </si>
  <si>
    <t>M_115255_920804</t>
  </si>
  <si>
    <t>M_68219_940534</t>
  </si>
  <si>
    <t>F_184331_3004346</t>
  </si>
  <si>
    <t>M_106826_897753</t>
  </si>
  <si>
    <t>M_106612_896547</t>
  </si>
  <si>
    <t>F_355713_2976339</t>
  </si>
  <si>
    <t>F_184563_2995110</t>
  </si>
  <si>
    <t>F_553461_2847631</t>
  </si>
  <si>
    <t>M_182181_869027</t>
  </si>
  <si>
    <t>F_647762_2874638</t>
  </si>
  <si>
    <t>M_172186_924864</t>
  </si>
  <si>
    <t>M_190623_866958</t>
  </si>
  <si>
    <t>F_349523_2899962</t>
  </si>
  <si>
    <t>F_551481_2843603</t>
  </si>
  <si>
    <t>F_553869_2843116</t>
  </si>
  <si>
    <t>F_351643_2898520</t>
  </si>
  <si>
    <t>F_553256_2846119</t>
  </si>
  <si>
    <t>F_385286_2884554</t>
  </si>
  <si>
    <t>M_155542_937305</t>
  </si>
  <si>
    <t>F_552640_2840662</t>
  </si>
  <si>
    <t>F_647534_2875380</t>
  </si>
  <si>
    <t>F_553378_2846377</t>
  </si>
  <si>
    <t>M_177293_923671</t>
  </si>
  <si>
    <t>F_651617_2876344</t>
  </si>
  <si>
    <t>M_111631_926889</t>
  </si>
  <si>
    <t>F_647846_2874350</t>
  </si>
  <si>
    <t>F_385885_2884845</t>
  </si>
  <si>
    <t>M_189618_869945</t>
  </si>
  <si>
    <t>F_184235_2996940</t>
  </si>
  <si>
    <t>M_106233_895973</t>
  </si>
  <si>
    <t>F_376178_2876113</t>
  </si>
  <si>
    <t>M_63181_915150</t>
  </si>
  <si>
    <t>F_366917_2858562</t>
  </si>
  <si>
    <t>F_181624_2996338</t>
  </si>
  <si>
    <t>Using 10609 values where units are consistent with USE_CODE (&gt;3 and &lt; 9)</t>
  </si>
  <si>
    <t>Apply regression to all in class with units not in class code (and have area and bldg_val) -- 11747 rows</t>
  </si>
  <si>
    <t>F_667236_2931802</t>
  </si>
  <si>
    <t>F_680268_2926104</t>
  </si>
  <si>
    <t>F_664677_2932077</t>
  </si>
  <si>
    <t>F_682676_2933111</t>
  </si>
  <si>
    <t>F_676311_2925450</t>
  </si>
  <si>
    <t>F_673110_2945045</t>
  </si>
  <si>
    <t>F_664012_2932331</t>
  </si>
  <si>
    <t>F_684524_2941662</t>
  </si>
  <si>
    <t>F_675336_2934631</t>
  </si>
  <si>
    <t>F_663439_2932596</t>
  </si>
  <si>
    <t>F_669461_2933070</t>
  </si>
  <si>
    <t>F_676940_2933113</t>
  </si>
  <si>
    <t>F_685935_2945293</t>
  </si>
  <si>
    <t>F_682651_2934587</t>
  </si>
  <si>
    <t>F_662945_2932678</t>
  </si>
  <si>
    <t>F_762410_2962116</t>
  </si>
  <si>
    <t>F_755737_2966475</t>
  </si>
  <si>
    <t>F_754365_2961785</t>
  </si>
  <si>
    <t>F_776813_2962888</t>
  </si>
  <si>
    <t>Using values with unit count over 1 (excludes a large bldg with unit count 1, leaves in some smaller bldgs under 100</t>
  </si>
  <si>
    <t>Updating only 11 records (but larger apartments)</t>
  </si>
  <si>
    <t>F_678905_2925633</t>
  </si>
  <si>
    <t>F_679592_2925758</t>
  </si>
  <si>
    <t>F_671410_2934709</t>
  </si>
  <si>
    <t>F_683879_2926243</t>
  </si>
  <si>
    <t>F_683594_2942978</t>
  </si>
  <si>
    <t>F_711918_2934771</t>
  </si>
  <si>
    <t>F_712085_2934423</t>
  </si>
  <si>
    <t>F_755959_2967052</t>
  </si>
  <si>
    <t>F_765414_2960620</t>
  </si>
  <si>
    <t>F_765496_2959276</t>
  </si>
  <si>
    <t>F_768400_2960033</t>
  </si>
  <si>
    <t>F_762572_2957958</t>
  </si>
  <si>
    <t>F_761312_2958064</t>
  </si>
  <si>
    <t>F_768172_2960548</t>
  </si>
  <si>
    <t>F_765443_2959179</t>
  </si>
  <si>
    <t>F_759879_2964098</t>
  </si>
  <si>
    <t>F_760592_2964432</t>
  </si>
  <si>
    <t>F_765031_2958847</t>
  </si>
  <si>
    <t>F_764386_2958295</t>
  </si>
  <si>
    <t>F_768346_2960018</t>
  </si>
  <si>
    <t>F_763915_2958457</t>
  </si>
  <si>
    <t>F_766244_2959557</t>
  </si>
  <si>
    <t>F_767199_2960639</t>
  </si>
  <si>
    <t>F_760362_2959205</t>
  </si>
  <si>
    <t>F_766064_2960476</t>
  </si>
  <si>
    <t>F_765963_2958482</t>
  </si>
  <si>
    <t>F_758819_2965677</t>
  </si>
  <si>
    <t>F_763132_2957789</t>
  </si>
  <si>
    <t>F_750677_2967451</t>
  </si>
  <si>
    <t>F_768869_2960701</t>
  </si>
  <si>
    <t>F_764675_2961070</t>
  </si>
  <si>
    <t>F_765264_2961415</t>
  </si>
  <si>
    <t>F_764794_2959744</t>
  </si>
  <si>
    <t>F_756899_2967034</t>
  </si>
  <si>
    <t>F_762320_2958169</t>
  </si>
  <si>
    <t>F_763979_2959668</t>
  </si>
  <si>
    <t>F_760687_2957483</t>
  </si>
  <si>
    <t>F_753840_2968333</t>
  </si>
  <si>
    <t>F_759360_2964747</t>
  </si>
  <si>
    <t>F_759959_2960120</t>
  </si>
  <si>
    <t>F_766142_2960475</t>
  </si>
  <si>
    <t>F_767154_2960554</t>
  </si>
  <si>
    <t>F_765566_2960239</t>
  </si>
  <si>
    <t>F_765234_2958347</t>
  </si>
  <si>
    <t>F_765080_2959099</t>
  </si>
  <si>
    <t>F_761996_2956895</t>
  </si>
  <si>
    <t>F_765169_2959417</t>
  </si>
  <si>
    <t>F_761335_2955573</t>
  </si>
  <si>
    <t>F_766891_2961073</t>
  </si>
  <si>
    <t>F_762012_2959515</t>
  </si>
  <si>
    <t>F_764939_2961459</t>
  </si>
  <si>
    <t>F_759983_2960168</t>
  </si>
  <si>
    <t>F_767564_2960532</t>
  </si>
  <si>
    <t>F_762492_2957758</t>
  </si>
  <si>
    <t>F_764032_2960182</t>
  </si>
  <si>
    <t>F_764718_2960938</t>
  </si>
  <si>
    <t>F_753418_2968465</t>
  </si>
  <si>
    <t>F_766303_2960792</t>
  </si>
  <si>
    <t>F_764833_2958542</t>
  </si>
  <si>
    <t>F_761305_2958244</t>
  </si>
  <si>
    <t>F_759214_2965989</t>
  </si>
  <si>
    <t>F_769292_2960483</t>
  </si>
  <si>
    <t>F_764620_2961231</t>
  </si>
  <si>
    <t>F_760917_2961353</t>
  </si>
  <si>
    <t>F_760776_2956001</t>
  </si>
  <si>
    <t>F_768629_2960774</t>
  </si>
  <si>
    <t>F_761173_2962297</t>
  </si>
  <si>
    <t>F_760580_2960038</t>
  </si>
  <si>
    <t>F_764067_2958495</t>
  </si>
  <si>
    <t>F_760470_2957996</t>
  </si>
  <si>
    <t>F_760850_2955941</t>
  </si>
  <si>
    <t>F_762134_2962218</t>
  </si>
  <si>
    <t>F_764907_2959654</t>
  </si>
  <si>
    <t>F_761962_2958909</t>
  </si>
  <si>
    <t>F_760926_2956490</t>
  </si>
  <si>
    <t>F_767210_2960685</t>
  </si>
  <si>
    <t>F_763927_2958293</t>
  </si>
  <si>
    <t>F_765447_2959289</t>
  </si>
  <si>
    <t>F_765487_2959225</t>
  </si>
  <si>
    <t>F_761728_2958312</t>
  </si>
  <si>
    <t>F_762513_2955067</t>
  </si>
  <si>
    <t>F_766689_2959990</t>
  </si>
  <si>
    <t>F_765701_2959236</t>
  </si>
  <si>
    <t>F_764679_2960955</t>
  </si>
  <si>
    <t>F_761305_2961007</t>
  </si>
  <si>
    <t>F_763056_2958848</t>
  </si>
  <si>
    <t>F_763874_2958488</t>
  </si>
  <si>
    <t>F_758483_2967352</t>
  </si>
  <si>
    <t>F_766816_2960305</t>
  </si>
  <si>
    <t>F_762135_2956001</t>
  </si>
  <si>
    <t>F_762176_2951205</t>
  </si>
  <si>
    <t>F_756698_2950719</t>
  </si>
  <si>
    <t>F_757098_2950523</t>
  </si>
  <si>
    <t>F_758695_2953124</t>
  </si>
  <si>
    <t>F_760671_2946688</t>
  </si>
  <si>
    <t>F_758581_2945807</t>
  </si>
  <si>
    <t>F_760325_2947065</t>
  </si>
  <si>
    <t>F_812040_2697261</t>
  </si>
  <si>
    <t>F_811734_2697217</t>
  </si>
  <si>
    <t>F_810416_2693042</t>
  </si>
  <si>
    <t>F_812015_2697404</t>
  </si>
  <si>
    <t>F_811838_2697525</t>
  </si>
  <si>
    <t>F_811990_2697545</t>
  </si>
  <si>
    <t>F_810155_2692361</t>
  </si>
  <si>
    <t>F_812002_2697476</t>
  </si>
  <si>
    <t>F_810770_2693345</t>
  </si>
  <si>
    <t>F_811755_2697437</t>
  </si>
  <si>
    <t>F_811873_2697306</t>
  </si>
  <si>
    <t>F_814672_2704060</t>
  </si>
  <si>
    <t>F_814377_2687280</t>
  </si>
  <si>
    <t>F_811848_2697818</t>
  </si>
  <si>
    <t>F_811884_2697238</t>
  </si>
  <si>
    <t>F_811777_2697294</t>
  </si>
  <si>
    <t>F_812075_2697414</t>
  </si>
  <si>
    <t>F_810375_2692380</t>
  </si>
  <si>
    <t>F_811933_2697315</t>
  </si>
  <si>
    <t>F_813361_2689282</t>
  </si>
  <si>
    <t>F_811861_2697379</t>
  </si>
  <si>
    <t>F_811766_2697366</t>
  </si>
  <si>
    <t>F_811841_2689598</t>
  </si>
  <si>
    <t>F_813780_2688727</t>
  </si>
  <si>
    <t>F_810565_2692299</t>
  </si>
  <si>
    <t>F_811702_2697427</t>
  </si>
  <si>
    <t>F_811850_2697452</t>
  </si>
  <si>
    <t>F_811920_2697388</t>
  </si>
  <si>
    <t>F_811146_2693393</t>
  </si>
  <si>
    <t>F_814654_2703004</t>
  </si>
  <si>
    <t>F_811903_2697531</t>
  </si>
  <si>
    <t>F_811787_2697225</t>
  </si>
  <si>
    <t>F_810073_2692992</t>
  </si>
  <si>
    <t>F_811824_2697742</t>
  </si>
  <si>
    <t>F_811744_2697510</t>
  </si>
  <si>
    <t>F_811915_2697462</t>
  </si>
  <si>
    <t>F_811904_2697762</t>
  </si>
  <si>
    <t>F_811944_2697246</t>
  </si>
  <si>
    <t>F_811713_2697356</t>
  </si>
  <si>
    <t>F_811724_2697285</t>
  </si>
  <si>
    <t>F_810292_2692669</t>
  </si>
  <si>
    <t>F_811687_2697501</t>
  </si>
  <si>
    <t>F_813365_2689320</t>
  </si>
  <si>
    <t>F_812062_2697486</t>
  </si>
  <si>
    <t>M_104298_899320</t>
  </si>
  <si>
    <t>M_105392_896749</t>
  </si>
  <si>
    <t>M_105318_896465</t>
  </si>
  <si>
    <t>M_107181_897532</t>
  </si>
  <si>
    <t>M_105387_896499</t>
  </si>
  <si>
    <t>M_105460_896421</t>
  </si>
  <si>
    <t>M_107214_896905</t>
  </si>
  <si>
    <t>M_106555_896851</t>
  </si>
  <si>
    <t>F_740391_3089723</t>
  </si>
  <si>
    <t>F_751665_2976477</t>
  </si>
  <si>
    <t>F_784287_2861597</t>
  </si>
  <si>
    <t>M_245608_912825</t>
  </si>
  <si>
    <t>M_250536_919645</t>
  </si>
  <si>
    <t>M_308737_868186</t>
  </si>
  <si>
    <t>F_775981_2848648</t>
  </si>
  <si>
    <t>F_702605_2894576</t>
  </si>
  <si>
    <t>F_751929_2711503</t>
  </si>
  <si>
    <t>F_792024_2846991</t>
  </si>
  <si>
    <t>M_250025_918842</t>
  </si>
  <si>
    <t>F_1040183_2841773</t>
  </si>
  <si>
    <t>M_249119_822876</t>
  </si>
  <si>
    <t>F_787052_2855243</t>
  </si>
  <si>
    <t>M_277653_801744</t>
  </si>
  <si>
    <t>M_307909_867745</t>
  </si>
  <si>
    <t>F_752009_2973711</t>
  </si>
  <si>
    <t>M_245958_912752</t>
  </si>
  <si>
    <t>F_751671_2977485</t>
  </si>
  <si>
    <t>F_784771_2855803</t>
  </si>
  <si>
    <t>F_789102_2853499</t>
  </si>
  <si>
    <t>F_752146_2711507</t>
  </si>
  <si>
    <t>M_249922_918767</t>
  </si>
  <si>
    <t>F_745475_2978169</t>
  </si>
  <si>
    <t>F_773603_2990670</t>
  </si>
  <si>
    <t>F_752935_2976474</t>
  </si>
  <si>
    <t>F_786892_2856096</t>
  </si>
  <si>
    <t>M_247882_917053</t>
  </si>
  <si>
    <t>M_249953_918833</t>
  </si>
  <si>
    <t>M_248611_918834</t>
  </si>
  <si>
    <t>M_245459_913013</t>
  </si>
  <si>
    <t>M_250208_918508</t>
  </si>
  <si>
    <t>F_785906_2857194</t>
  </si>
  <si>
    <t>F_772329_2991150</t>
  </si>
  <si>
    <t>F_751705_2724724</t>
  </si>
  <si>
    <t>M_250237_918600</t>
  </si>
  <si>
    <t>F_772332_2990920</t>
  </si>
  <si>
    <t>M_244609_912434</t>
  </si>
  <si>
    <t>M_249919_918829</t>
  </si>
  <si>
    <t>F_769207_3109679</t>
  </si>
  <si>
    <t>F_776857_2974143</t>
  </si>
  <si>
    <t>F_745518_2978157</t>
  </si>
  <si>
    <t>M_244648_913205</t>
  </si>
  <si>
    <t>M_246087_912727</t>
  </si>
  <si>
    <t>M_246029_912543</t>
  </si>
  <si>
    <t>F_750123_2714480</t>
  </si>
  <si>
    <t>F_745445_2979950</t>
  </si>
  <si>
    <t>F_770080_2991161</t>
  </si>
  <si>
    <t>F_710066_2894278</t>
  </si>
  <si>
    <t>F_789412_2854004</t>
  </si>
  <si>
    <t>M_245255_913037</t>
  </si>
  <si>
    <t>F_744029_2979550</t>
  </si>
  <si>
    <t>F_743498_2980610</t>
  </si>
  <si>
    <t>M_244362_912515</t>
  </si>
  <si>
    <t>M_250156_918565</t>
  </si>
  <si>
    <t>M_249952_918820</t>
  </si>
  <si>
    <t>M_250777_919786</t>
  </si>
  <si>
    <t>M_250083_918796</t>
  </si>
  <si>
    <t>M_308587_868272</t>
  </si>
  <si>
    <t>M_250116_918676</t>
  </si>
  <si>
    <t>M_248709_918456</t>
  </si>
  <si>
    <t>F_788955_2849102</t>
  </si>
  <si>
    <t>M_249973_918836</t>
  </si>
  <si>
    <t>F_752158_2976786</t>
  </si>
  <si>
    <t>M_308472_868653</t>
  </si>
  <si>
    <t>F_752006_2711749</t>
  </si>
  <si>
    <t>M_245049_912652</t>
  </si>
  <si>
    <t>F_752030_2711312</t>
  </si>
  <si>
    <t>M_250114_918706</t>
  </si>
  <si>
    <t>M_250036_918795</t>
  </si>
  <si>
    <t>F_752066_2973652</t>
  </si>
  <si>
    <t>M_244772_912465</t>
  </si>
  <si>
    <t>M_250276_918547</t>
  </si>
  <si>
    <t>M_250069_918835</t>
  </si>
  <si>
    <t>M_250731_919760</t>
  </si>
  <si>
    <t>F_750322_2714390</t>
  </si>
  <si>
    <t>M_244291_912506</t>
  </si>
  <si>
    <t>M_250047_918841</t>
  </si>
  <si>
    <t>F_789687_2854167</t>
  </si>
  <si>
    <t>M_249903_918786</t>
  </si>
  <si>
    <t>M_244945_913126</t>
  </si>
  <si>
    <t>M_251985_954472</t>
  </si>
  <si>
    <t>F_775670_2862964</t>
  </si>
  <si>
    <t>M_250097_918769</t>
  </si>
  <si>
    <t>M_250153_918508</t>
  </si>
  <si>
    <t>M_242007_913222</t>
  </si>
  <si>
    <t>M_250206_918703</t>
  </si>
  <si>
    <t>F_743388_2979030</t>
  </si>
  <si>
    <t>F_751817_2975630</t>
  </si>
  <si>
    <t>F_775284_2862555</t>
  </si>
  <si>
    <t>M_247750_919257</t>
  </si>
  <si>
    <t>F_744039_2979351</t>
  </si>
  <si>
    <t>M_249998_918832</t>
  </si>
  <si>
    <t>F_702561_2894885</t>
  </si>
  <si>
    <t>M_244561_912184</t>
  </si>
  <si>
    <t>M_249906_918827</t>
  </si>
  <si>
    <t>F_743995_2979308</t>
  </si>
  <si>
    <t>F_751338_2977675</t>
  </si>
  <si>
    <t>M_308017_867712</t>
  </si>
  <si>
    <t>M_250042_918828</t>
  </si>
  <si>
    <t>M_250145_918722</t>
  </si>
  <si>
    <t>M_246563_912934</t>
  </si>
  <si>
    <t>F_745994_2979345</t>
  </si>
  <si>
    <t>M_250149_918547</t>
  </si>
  <si>
    <t>F_743766_2979907</t>
  </si>
  <si>
    <t>F_750083_2713605</t>
  </si>
  <si>
    <t>F_751081_2971680</t>
  </si>
  <si>
    <t>F_786365_2855675</t>
  </si>
  <si>
    <t>M_252067_954661</t>
  </si>
  <si>
    <t>F_754912_2976038</t>
  </si>
  <si>
    <t>M_244334_912529</t>
  </si>
  <si>
    <t>F_812316_2999711</t>
  </si>
  <si>
    <t>M_250023_918827</t>
  </si>
  <si>
    <t>M_250065_918825</t>
  </si>
  <si>
    <t>M_250080_918547</t>
  </si>
  <si>
    <t>M_250163_918547</t>
  </si>
  <si>
    <t>F_743715_2979827</t>
  </si>
  <si>
    <t>F_786300_2857259</t>
  </si>
  <si>
    <t>M_250117_918622</t>
  </si>
  <si>
    <t>F_750364_2714365</t>
  </si>
  <si>
    <t>M_249972_918824</t>
  </si>
  <si>
    <t>M_252854_954410</t>
  </si>
  <si>
    <t>M_246269_912933</t>
  </si>
  <si>
    <t>F_360145_2868068</t>
  </si>
  <si>
    <t>F_364970_2860150</t>
  </si>
  <si>
    <t>F_353994_2868815</t>
  </si>
  <si>
    <t>F_367790_2870256</t>
  </si>
  <si>
    <t>F_356062_2869492</t>
  </si>
  <si>
    <t>F_368108_2867592</t>
  </si>
  <si>
    <t>F_357126_2867384</t>
  </si>
  <si>
    <t>F_362508_2864438</t>
  </si>
  <si>
    <t>F_363150_2861798</t>
  </si>
  <si>
    <t>F_363309_2861662</t>
  </si>
  <si>
    <t>F_363144_2862261</t>
  </si>
  <si>
    <t>F_363246_2861822</t>
  </si>
  <si>
    <t>M_63099_914831</t>
  </si>
  <si>
    <t>F_368082_2868507</t>
  </si>
  <si>
    <t>F_359969_2867891</t>
  </si>
  <si>
    <t>F_358101_2867195</t>
  </si>
  <si>
    <t>F_368835_2862905</t>
  </si>
  <si>
    <t>F_362845_2861835</t>
  </si>
  <si>
    <t>M_124865_893401</t>
  </si>
  <si>
    <t>F_373800_2875745</t>
  </si>
  <si>
    <t>F_382937_2859188</t>
  </si>
  <si>
    <t>F_360040_2867962</t>
  </si>
  <si>
    <t>F_356851_2869265</t>
  </si>
  <si>
    <t>F_368089_2866978</t>
  </si>
  <si>
    <t>F_362419_2862750</t>
  </si>
  <si>
    <t>F_363002_2861324</t>
  </si>
  <si>
    <t>F_367970_2869190</t>
  </si>
  <si>
    <t>M_69589_939331</t>
  </si>
  <si>
    <t>M_125907_892790</t>
  </si>
  <si>
    <t>F_363039_2861532</t>
  </si>
  <si>
    <t>F_359899_2867960</t>
  </si>
  <si>
    <t>F_362757_2868196</t>
  </si>
  <si>
    <t>F_361792_2866964</t>
  </si>
  <si>
    <t>F_362520_2868165</t>
  </si>
  <si>
    <t>F_362727_2868263</t>
  </si>
  <si>
    <t>F_359531_2867090</t>
  </si>
  <si>
    <t>F_365602_2860557</t>
  </si>
  <si>
    <t>F_364462_2859542</t>
  </si>
  <si>
    <t>F_362689_2867965</t>
  </si>
  <si>
    <t>F_363814_2859309</t>
  </si>
  <si>
    <t>F_362924_2867944</t>
  </si>
  <si>
    <t>F_362456_2864158</t>
  </si>
  <si>
    <t>F_364431_2865436</t>
  </si>
  <si>
    <t>F_362535_2868026</t>
  </si>
  <si>
    <t>F_358062_2867154</t>
  </si>
  <si>
    <t>F_367170_2866281</t>
  </si>
  <si>
    <t>F_383236_2884370</t>
  </si>
  <si>
    <t>F_367737_2858618</t>
  </si>
  <si>
    <t>F_355935_2870481</t>
  </si>
  <si>
    <t>F_361971_2865788</t>
  </si>
  <si>
    <t>F_367129_2863087</t>
  </si>
  <si>
    <t>F_362852_2868021</t>
  </si>
  <si>
    <t>F_362966_2867795</t>
  </si>
  <si>
    <t>F_355819_2870730</t>
  </si>
  <si>
    <t>F_363180_2862541</t>
  </si>
  <si>
    <t>F_357265_2868635</t>
  </si>
  <si>
    <t>F_358292_2867859</t>
  </si>
  <si>
    <t>F_355888_2870622</t>
  </si>
  <si>
    <t>F_359899_2867819</t>
  </si>
  <si>
    <t>F_359934_2867855</t>
  </si>
  <si>
    <t>F_366916_2867422</t>
  </si>
  <si>
    <t>F_388697_2876779</t>
  </si>
  <si>
    <t>F_360075_2867997</t>
  </si>
  <si>
    <t>F_362936_2862422</t>
  </si>
  <si>
    <t>F_361577_2868858</t>
  </si>
  <si>
    <t>F_363475_2861896</t>
  </si>
  <si>
    <t>M_61623_942159</t>
  </si>
  <si>
    <t>F_366570_2873997</t>
  </si>
  <si>
    <t>F_355678_2870681</t>
  </si>
  <si>
    <t>F_384032_2873445</t>
  </si>
  <si>
    <t>F_363355_2867530</t>
  </si>
  <si>
    <t>M_68185_940186</t>
  </si>
  <si>
    <t>F_362943_2865242</t>
  </si>
  <si>
    <t>F_361919_2865839</t>
  </si>
  <si>
    <t>F_363314_2862004</t>
  </si>
  <si>
    <t>F_382832_2859601</t>
  </si>
  <si>
    <t>F_363528_2867269</t>
  </si>
  <si>
    <t>F_370864_2867668</t>
  </si>
  <si>
    <t>F_363349_2861936</t>
  </si>
  <si>
    <t>F_363059_2868000</t>
  </si>
  <si>
    <t>F_363547_2861966</t>
  </si>
  <si>
    <t>F_362798_2861795</t>
  </si>
  <si>
    <t>F_363177_2868038</t>
  </si>
  <si>
    <t>F_362654_2868160</t>
  </si>
  <si>
    <t>F_355773_2870714</t>
  </si>
  <si>
    <t>F_355904_2870576</t>
  </si>
  <si>
    <t>F_359934_2867996</t>
  </si>
  <si>
    <t>F_362131_2864197</t>
  </si>
  <si>
    <t>F_363020_2868097</t>
  </si>
  <si>
    <t>F_362555_2868201</t>
  </si>
  <si>
    <t>F_363278_2867874</t>
  </si>
  <si>
    <t>F_357612_2867672</t>
  </si>
  <si>
    <t>F_361710_2866039</t>
  </si>
  <si>
    <t>F_364679_2867890</t>
  </si>
  <si>
    <t>F_363198_2861724</t>
  </si>
  <si>
    <t>F_368030_2867236</t>
  </si>
  <si>
    <t>F_360004_2867926</t>
  </si>
  <si>
    <t>F_363005_2861597</t>
  </si>
  <si>
    <t>F_366340_2868500</t>
  </si>
  <si>
    <t>F_362846_2861622</t>
  </si>
  <si>
    <t>F_382908_2858295</t>
  </si>
  <si>
    <t>F_362601_2867853</t>
  </si>
  <si>
    <t>F_365135_2864152</t>
  </si>
  <si>
    <t>F_355930_2869019</t>
  </si>
  <si>
    <t>F_362905_2860963</t>
  </si>
  <si>
    <t>F_362590_2868090</t>
  </si>
  <si>
    <t>F_359969_2868032</t>
  </si>
  <si>
    <t>F_355868_2870747</t>
  </si>
  <si>
    <t>F_362830_2868102</t>
  </si>
  <si>
    <t>F_363208_2861890</t>
  </si>
  <si>
    <t>F_361618_2866096</t>
  </si>
  <si>
    <t>F_360074_2868139</t>
  </si>
  <si>
    <t>F_355493_2870384</t>
  </si>
  <si>
    <t>F_362874_2861569</t>
  </si>
  <si>
    <t>F_360004_2868067</t>
  </si>
  <si>
    <t>F_371463_2871121</t>
  </si>
  <si>
    <t>F_363261_2862061</t>
  </si>
  <si>
    <t>M_63163_914875</t>
  </si>
  <si>
    <t>F_355920_2870529</t>
  </si>
  <si>
    <t>F_362032_2865752</t>
  </si>
  <si>
    <t>F_362966_2861669</t>
  </si>
  <si>
    <t>F_362934_2861457</t>
  </si>
  <si>
    <t>F_363159_2867849</t>
  </si>
  <si>
    <t>F_362817_2861685</t>
  </si>
  <si>
    <t>F_362574_2867938</t>
  </si>
  <si>
    <t>F_363251_2861574</t>
  </si>
  <si>
    <t>F_362756_2867898</t>
  </si>
  <si>
    <t>F_360039_2868103</t>
  </si>
  <si>
    <t>F_368068_2870142</t>
  </si>
  <si>
    <t>F_367571_2865727</t>
  </si>
  <si>
    <t>F_360976_2869072</t>
  </si>
  <si>
    <t>F_363357_2864828</t>
  </si>
  <si>
    <t>F_363081_2861378</t>
  </si>
  <si>
    <t>F_367211_2862958</t>
  </si>
  <si>
    <t>F_366525_2861957</t>
  </si>
  <si>
    <t>F_363366_2861743</t>
  </si>
  <si>
    <t>F_362486_2868129</t>
  </si>
  <si>
    <t>F_363268_2860360</t>
  </si>
  <si>
    <t>Using in regression all 114s with unit count &gt; 0</t>
  </si>
  <si>
    <t>Update 112 rows</t>
  </si>
  <si>
    <t>M_209065_867577</t>
  </si>
  <si>
    <t>M_204089_870313</t>
  </si>
  <si>
    <t>M_209797_870254</t>
  </si>
  <si>
    <t>M_210664_870032</t>
  </si>
  <si>
    <t>M_255844_954489</t>
  </si>
  <si>
    <t>M_250670_870946</t>
  </si>
  <si>
    <t>F_756241_2817000</t>
  </si>
  <si>
    <t>F_1025609_2736951</t>
  </si>
  <si>
    <t>F_728074_2959147</t>
  </si>
  <si>
    <t>M_245704_946749</t>
  </si>
  <si>
    <t>M_270833_791519</t>
  </si>
  <si>
    <t>M_261716_789649</t>
  </si>
  <si>
    <t>M_277684_797335</t>
  </si>
  <si>
    <t>M_252217_865907</t>
  </si>
  <si>
    <t>F_771678_2653289</t>
  </si>
  <si>
    <t>F_755023_2969542</t>
  </si>
  <si>
    <t>M_214595_886659</t>
  </si>
  <si>
    <t>F_1044145_2830659</t>
  </si>
  <si>
    <t>F_823187_2936198</t>
  </si>
  <si>
    <t>M_273467_826699</t>
  </si>
  <si>
    <t>M_322640_854420</t>
  </si>
  <si>
    <t>M_231697_942720</t>
  </si>
  <si>
    <t>M_211430_889799</t>
  </si>
  <si>
    <t>M_270466_800865</t>
  </si>
  <si>
    <t>M_260845_888073</t>
  </si>
  <si>
    <t>F_807232_3047237</t>
  </si>
  <si>
    <t>M_250314_920328</t>
  </si>
  <si>
    <t>M_266671_791368</t>
  </si>
  <si>
    <t>M_249129_919559</t>
  </si>
  <si>
    <t>F_1073737_2711151</t>
  </si>
  <si>
    <t>M_271683_797372</t>
  </si>
  <si>
    <t>M_277164_797503</t>
  </si>
  <si>
    <t>F_1077761_2711346</t>
  </si>
  <si>
    <t>M_260602_785801</t>
  </si>
  <si>
    <t>F_829604_3065257</t>
  </si>
  <si>
    <t>M_272955_831912</t>
  </si>
  <si>
    <t>F_1031244_2708134</t>
  </si>
  <si>
    <t>F_754442_2685648</t>
  </si>
  <si>
    <t>M_278043_802125</t>
  </si>
  <si>
    <t>M_270810_793031</t>
  </si>
  <si>
    <t>F_853182_2767827</t>
  </si>
  <si>
    <t>F_840813_3036586</t>
  </si>
  <si>
    <t>M_315349_825248</t>
  </si>
  <si>
    <t>F_724387_2961799</t>
  </si>
  <si>
    <t>F_698306_2928510</t>
  </si>
  <si>
    <t>F_1013923_2724148</t>
  </si>
  <si>
    <t>F_924259_2688388</t>
  </si>
  <si>
    <t>M_267552_789598</t>
  </si>
  <si>
    <t>M_261955_789467</t>
  </si>
  <si>
    <t>M_245439_913410</t>
  </si>
  <si>
    <t>M_231360_937256</t>
  </si>
  <si>
    <t>F_801107_3030001</t>
  </si>
  <si>
    <t>F_770403_3110929</t>
  </si>
  <si>
    <t>F_1070739_2723560</t>
  </si>
  <si>
    <t>M_257029_929326</t>
  </si>
  <si>
    <t>F_824753_3080774</t>
  </si>
  <si>
    <t>M_318555_856537</t>
  </si>
  <si>
    <t>F_756045_2711991</t>
  </si>
  <si>
    <t>F_675518_2924183</t>
  </si>
  <si>
    <t>F_779665_2681868</t>
  </si>
  <si>
    <t>F_754181_2949402</t>
  </si>
  <si>
    <t>F_751108_2707441</t>
  </si>
  <si>
    <t>F_924127_2688491</t>
  </si>
  <si>
    <t>F_810799_2708120</t>
  </si>
  <si>
    <t>M_246398_908332</t>
  </si>
  <si>
    <t>M_264498_882515</t>
  </si>
  <si>
    <t>M_254246_954483</t>
  </si>
  <si>
    <t>F_804058_3030228</t>
  </si>
  <si>
    <t>F_759011_2912354</t>
  </si>
  <si>
    <t>F_721328_2960585</t>
  </si>
  <si>
    <t>M_261541_885078</t>
  </si>
  <si>
    <t>F_701859_2881755</t>
  </si>
  <si>
    <t>F_898631_2775570</t>
  </si>
  <si>
    <t>F_1079346_2709597</t>
  </si>
  <si>
    <t>F_838502_2841532</t>
  </si>
  <si>
    <t>F_1060991_2718627</t>
  </si>
  <si>
    <t>F_750287_2942465</t>
  </si>
  <si>
    <t>F_745204_2711462</t>
  </si>
  <si>
    <t>F_810535_2697646</t>
  </si>
  <si>
    <t>M_264205_788952</t>
  </si>
  <si>
    <t>F_655430_3008833</t>
  </si>
  <si>
    <t>F_772960_2651324</t>
  </si>
  <si>
    <t>M_277614_801215</t>
  </si>
  <si>
    <t>F_690686_2927477</t>
  </si>
  <si>
    <t>M_226470_915672</t>
  </si>
  <si>
    <t>F_912459_2790401</t>
  </si>
  <si>
    <t>F_1030374_2704302</t>
  </si>
  <si>
    <t>F_877738_2815291</t>
  </si>
  <si>
    <t>M_322903_855615</t>
  </si>
  <si>
    <t>F_724678_3084437</t>
  </si>
  <si>
    <t>F_1018432_2735531</t>
  </si>
  <si>
    <t>F_780867_2651706</t>
  </si>
  <si>
    <t>F_761865_2870905</t>
  </si>
  <si>
    <t>M_210706_870366</t>
  </si>
  <si>
    <t>M_322623_854633</t>
  </si>
  <si>
    <t>M_320343_833151</t>
  </si>
  <si>
    <t>F_897201_2699104</t>
  </si>
  <si>
    <t>M_246979_870288</t>
  </si>
  <si>
    <t>F_830779_3026943</t>
  </si>
  <si>
    <t>M_319049_825051</t>
  </si>
  <si>
    <t>F_1062011_2718614</t>
  </si>
  <si>
    <t>F_723226_3089561</t>
  </si>
  <si>
    <t>M_248536_877005</t>
  </si>
  <si>
    <t>M_270396_869667</t>
  </si>
  <si>
    <t>M_273332_832379</t>
  </si>
  <si>
    <t>F_1025525_2735745</t>
  </si>
  <si>
    <t>F_771305_2698897</t>
  </si>
  <si>
    <t>F_808452_3032988</t>
  </si>
  <si>
    <t>M_261046_931255</t>
  </si>
  <si>
    <t>F_726808_2962883</t>
  </si>
  <si>
    <t>F_760035_2644850</t>
  </si>
  <si>
    <t>M_244393_912157</t>
  </si>
  <si>
    <t>M_277779_801487</t>
  </si>
  <si>
    <t>M_251098_830074</t>
  </si>
  <si>
    <t>M_248218_907801</t>
  </si>
  <si>
    <t>F_692060_2925125</t>
  </si>
  <si>
    <t>M_273273_824602</t>
  </si>
  <si>
    <t>F_814525_2708841</t>
  </si>
  <si>
    <t>F_1033318_2703300</t>
  </si>
  <si>
    <t>F_1032443_2706497</t>
  </si>
  <si>
    <t>M_322055_837262</t>
  </si>
  <si>
    <t>F_896994_2664883</t>
  </si>
  <si>
    <t>F_812300_3018907</t>
  </si>
  <si>
    <t>F_728372_2962793</t>
  </si>
  <si>
    <t>F_1031855_2703404</t>
  </si>
  <si>
    <t>M_266309_792965</t>
  </si>
  <si>
    <t>F_920404_2774305</t>
  </si>
  <si>
    <t>M_321526_855284</t>
  </si>
  <si>
    <t>M_262408_881503</t>
  </si>
  <si>
    <t>M_276019_799437</t>
  </si>
  <si>
    <t>F_841952_3074330</t>
  </si>
  <si>
    <t>F_836407_3027885</t>
  </si>
  <si>
    <t>F_652113_2901588</t>
  </si>
  <si>
    <t>M_278220_800523</t>
  </si>
  <si>
    <t>F_839789_2855662</t>
  </si>
  <si>
    <t>M_220840_888641</t>
  </si>
  <si>
    <t>M_270151_799153</t>
  </si>
  <si>
    <t>F_883241_2789869</t>
  </si>
  <si>
    <t>F_926812_2669202</t>
  </si>
  <si>
    <t>F_731764_2813997</t>
  </si>
  <si>
    <t>M_270695_870387</t>
  </si>
  <si>
    <t>F_749490_3070111</t>
  </si>
  <si>
    <t>F_777294_2977038</t>
  </si>
  <si>
    <t>M_320179_856589</t>
  </si>
  <si>
    <t>M_246197_870194</t>
  </si>
  <si>
    <t>F_809387_3017597</t>
  </si>
  <si>
    <t>M_248120_919267</t>
  </si>
  <si>
    <t>M_269512_791014</t>
  </si>
  <si>
    <t>F_763513_2868979</t>
  </si>
  <si>
    <t>M_316980_834759</t>
  </si>
  <si>
    <t>M_278888_798887</t>
  </si>
  <si>
    <t>F_766948_2998522</t>
  </si>
  <si>
    <t>F_798116_2845107</t>
  </si>
  <si>
    <t>M_271961_790920</t>
  </si>
  <si>
    <t>F_1013562_2734671</t>
  </si>
  <si>
    <t>F_939363_2675525</t>
  </si>
  <si>
    <t>M_250992_928163</t>
  </si>
  <si>
    <t>F_813194_2686281</t>
  </si>
  <si>
    <t>M_202218_931167</t>
  </si>
  <si>
    <t>M_321182_836718</t>
  </si>
  <si>
    <t>M_204041_909263</t>
  </si>
  <si>
    <t>M_308481_867343</t>
  </si>
  <si>
    <t>F_728547_2958518</t>
  </si>
  <si>
    <t>M_247238_934064</t>
  </si>
  <si>
    <t>F_771803_2653720</t>
  </si>
  <si>
    <t>M_269943_800247</t>
  </si>
  <si>
    <t>M_270424_797313</t>
  </si>
  <si>
    <t>M_215558_887978</t>
  </si>
  <si>
    <t>F_690817_2925641</t>
  </si>
  <si>
    <t>F_726457_2960040</t>
  </si>
  <si>
    <t>F_1027823_2703044</t>
  </si>
  <si>
    <t>M_246073_871257</t>
  </si>
  <si>
    <t>F_742286_2825210</t>
  </si>
  <si>
    <t>M_244295_913441</t>
  </si>
  <si>
    <t>M_274706_834588</t>
  </si>
  <si>
    <t>F_760635_2960669</t>
  </si>
  <si>
    <t>M_276642_800483</t>
  </si>
  <si>
    <t>F_1041056_2840502</t>
  </si>
  <si>
    <t>M_321908_854692</t>
  </si>
  <si>
    <t>F_1079385_2710302</t>
  </si>
  <si>
    <t>M_318209_825259</t>
  </si>
  <si>
    <t>F_679293_2924537</t>
  </si>
  <si>
    <t>M_319262_825557</t>
  </si>
  <si>
    <t>M_277409_800643</t>
  </si>
  <si>
    <t>M_274066_830347</t>
  </si>
  <si>
    <t>F_1078012_2713804</t>
  </si>
  <si>
    <t>M_265827_789900</t>
  </si>
  <si>
    <t>F_861117_2766580</t>
  </si>
  <si>
    <t>M_207189_875451</t>
  </si>
  <si>
    <t>F_829592_3009448</t>
  </si>
  <si>
    <t>F_756265_2950959</t>
  </si>
  <si>
    <t>F_812144_2901214</t>
  </si>
  <si>
    <t>M_246573_908934</t>
  </si>
  <si>
    <t>F_797614_2908228</t>
  </si>
  <si>
    <t>F_679977_2929127</t>
  </si>
  <si>
    <t>M_269462_794163</t>
  </si>
  <si>
    <t>M_263888_793508</t>
  </si>
  <si>
    <t>F_887765_2651336</t>
  </si>
  <si>
    <t>M_270032_793000</t>
  </si>
  <si>
    <t>M_308350_867171</t>
  </si>
  <si>
    <t>F_754591_2962054</t>
  </si>
  <si>
    <t>F_852512_3035672</t>
  </si>
  <si>
    <t>M_216368_885730</t>
  </si>
  <si>
    <t>M_248638_956894</t>
  </si>
  <si>
    <t>M_272030_796765</t>
  </si>
  <si>
    <t>M_269782_798303</t>
  </si>
  <si>
    <t>M_273256_791779</t>
  </si>
  <si>
    <t>F_809512_2693152</t>
  </si>
  <si>
    <t>M_273802_789264</t>
  </si>
  <si>
    <t>M_225437_902110</t>
  </si>
  <si>
    <t>M_216515_890624</t>
  </si>
  <si>
    <t>M_272080_827624</t>
  </si>
  <si>
    <t>M_208034_886973</t>
  </si>
  <si>
    <t>M_318139_824950</t>
  </si>
  <si>
    <t>F_863833_2802040</t>
  </si>
  <si>
    <t>M_268989_793008</t>
  </si>
  <si>
    <t>M_246231_912767</t>
  </si>
  <si>
    <t>M_248582_948814</t>
  </si>
  <si>
    <t>F_834238_2842654</t>
  </si>
  <si>
    <t>F_713663_2935686</t>
  </si>
  <si>
    <t>M_316648_827629</t>
  </si>
  <si>
    <t>M_259363_886444</t>
  </si>
  <si>
    <t>F_838983_2845605</t>
  </si>
  <si>
    <t>M_266338_795870</t>
  </si>
  <si>
    <t>M_320576_854553</t>
  </si>
  <si>
    <t>F_809789_3019846</t>
  </si>
  <si>
    <t>F_756969_2966608</t>
  </si>
  <si>
    <t>F_681953_2969560</t>
  </si>
  <si>
    <t>F_1079387_2751636</t>
  </si>
  <si>
    <t>M_267955_790192</t>
  </si>
  <si>
    <t>M_318638_834682</t>
  </si>
  <si>
    <t>F_911971_2801993</t>
  </si>
  <si>
    <t>F_839940_3035337</t>
  </si>
  <si>
    <t>M_318374_835630</t>
  </si>
  <si>
    <t>M_308328_867449</t>
  </si>
  <si>
    <t>M_273529_826546</t>
  </si>
  <si>
    <t>F_838623_2840058</t>
  </si>
  <si>
    <t>M_262783_790391</t>
  </si>
  <si>
    <t>F_812370_2696410</t>
  </si>
  <si>
    <t>F_810761_3015622</t>
  </si>
  <si>
    <t>M_239720_857465</t>
  </si>
  <si>
    <t>F_771550_2700479</t>
  </si>
  <si>
    <t>F_1026530_2710784</t>
  </si>
  <si>
    <t>F_705700_3021618</t>
  </si>
  <si>
    <t>M_207513_870642</t>
  </si>
  <si>
    <t>M_323030_853784</t>
  </si>
  <si>
    <t>F_1072251_2708140</t>
  </si>
  <si>
    <t>M_278417_802132</t>
  </si>
  <si>
    <t>F_758247_2948712</t>
  </si>
  <si>
    <t>F_1029066_2702198</t>
  </si>
  <si>
    <t>F_789444_2992090</t>
  </si>
  <si>
    <t>F_794322_2969981</t>
  </si>
  <si>
    <t>F_1054192_2829835</t>
  </si>
  <si>
    <t>M_258488_882635</t>
  </si>
  <si>
    <t>F_813534_2905402</t>
  </si>
  <si>
    <t>F_760853_2949580</t>
  </si>
  <si>
    <t>F_684930_2944119</t>
  </si>
  <si>
    <t>M_316257_824276</t>
  </si>
  <si>
    <t>M_250001_867919</t>
  </si>
  <si>
    <t>M_276114_799397</t>
  </si>
  <si>
    <t>M_214936_885683</t>
  </si>
  <si>
    <t>M_274088_824601</t>
  </si>
  <si>
    <t>F_761579_2956201</t>
  </si>
  <si>
    <t>M_316670_827199</t>
  </si>
  <si>
    <t>F_771230_2686829</t>
  </si>
  <si>
    <t>M_216792_888814</t>
  </si>
  <si>
    <t>F_1023102_2711134</t>
  </si>
  <si>
    <t>F_766277_3102185</t>
  </si>
  <si>
    <t>F_882472_2653747</t>
  </si>
  <si>
    <t>M_247450_908396</t>
  </si>
  <si>
    <t>M_320781_854928</t>
  </si>
  <si>
    <t>M_308302_866952</t>
  </si>
  <si>
    <t>F_698164_2930125</t>
  </si>
  <si>
    <t>F_1031446_2703750</t>
  </si>
  <si>
    <t>F_742735_3087918</t>
  </si>
  <si>
    <t>F_654522_3021596</t>
  </si>
  <si>
    <t>F_1079181_2712931</t>
  </si>
  <si>
    <t>M_207834_869191</t>
  </si>
  <si>
    <t>F_1018517_2703942</t>
  </si>
  <si>
    <t>F_940335_2675865</t>
  </si>
  <si>
    <t>M_325465_852937</t>
  </si>
  <si>
    <t>F_749588_2982003</t>
  </si>
  <si>
    <t>F_1077050_2714411</t>
  </si>
  <si>
    <t>M_261002_787049</t>
  </si>
  <si>
    <t>F_756443_2963015</t>
  </si>
  <si>
    <t>M_269958_789836</t>
  </si>
  <si>
    <t>F_660603_3038288</t>
  </si>
  <si>
    <t>M_318210_827299</t>
  </si>
  <si>
    <t>F_860014_2769989</t>
  </si>
  <si>
    <t>F_937407_2690208</t>
  </si>
  <si>
    <t>M_316656_833953</t>
  </si>
  <si>
    <t>M_278310_802134</t>
  </si>
  <si>
    <t>F_1075100_2713317</t>
  </si>
  <si>
    <t>M_270881_871567</t>
  </si>
  <si>
    <t>F_1032337_2706018</t>
  </si>
  <si>
    <t>F_1077259_2710306</t>
  </si>
  <si>
    <t>F_772690_2652253</t>
  </si>
  <si>
    <t>F_1029128_2701909</t>
  </si>
  <si>
    <t>F_696167_2933356</t>
  </si>
  <si>
    <t>M_216164_890225</t>
  </si>
  <si>
    <t>M_319226_825234</t>
  </si>
  <si>
    <t>F_759791_2699154</t>
  </si>
  <si>
    <t>M_308203_866702</t>
  </si>
  <si>
    <t>M_261006_887387</t>
  </si>
  <si>
    <t>F_854245_3032979</t>
  </si>
  <si>
    <t>F_934394_2668681</t>
  </si>
  <si>
    <t>M_265882_788766</t>
  </si>
  <si>
    <t>F_1075486_2707668</t>
  </si>
  <si>
    <t>M_320759_854885</t>
  </si>
  <si>
    <t>F_771511_2990764</t>
  </si>
  <si>
    <t>M_320876_825150</t>
  </si>
  <si>
    <t>M_262029_932483</t>
  </si>
  <si>
    <t>M_248407_919718</t>
  </si>
  <si>
    <t>M_268679_791416</t>
  </si>
  <si>
    <t>F_752460_2718458</t>
  </si>
  <si>
    <t>F_717335_2932419</t>
  </si>
  <si>
    <t>F_1028693_2704132</t>
  </si>
  <si>
    <t>F_882789_2654154</t>
  </si>
  <si>
    <t>F_1031185_2707421</t>
  </si>
  <si>
    <t>M_247662_908398</t>
  </si>
  <si>
    <t>F_1058961_2719188</t>
  </si>
  <si>
    <t>M_248851_832151</t>
  </si>
  <si>
    <t>F_795166_2980510</t>
  </si>
  <si>
    <t>M_268726_796569</t>
  </si>
  <si>
    <t>M_273940_823563</t>
  </si>
  <si>
    <t>M_319579_830885</t>
  </si>
  <si>
    <t>M_318492_836728</t>
  </si>
  <si>
    <t>M_270054_800927</t>
  </si>
  <si>
    <t>F_920557_2690913</t>
  </si>
  <si>
    <t>M_315721_824231</t>
  </si>
  <si>
    <t>F_795122_3046448</t>
  </si>
  <si>
    <t>M_249960_919942</t>
  </si>
  <si>
    <t>M_321656_855638</t>
  </si>
  <si>
    <t>F_776117_2687435</t>
  </si>
  <si>
    <t>F_937137_2669179</t>
  </si>
  <si>
    <t>F_1078147_2718661</t>
  </si>
  <si>
    <t>F_834181_2922947</t>
  </si>
  <si>
    <t>F_822962_2936328</t>
  </si>
  <si>
    <t>F_728894_3084463</t>
  </si>
  <si>
    <t>F_771880_2654475</t>
  </si>
  <si>
    <t>F_766139_3107783</t>
  </si>
  <si>
    <t>F_884258_2654736</t>
  </si>
  <si>
    <t>F_815865_2826932</t>
  </si>
  <si>
    <t>F_767455_2923090</t>
  </si>
  <si>
    <t>M_276799_800403</t>
  </si>
  <si>
    <t>F_664139_3013182</t>
  </si>
  <si>
    <t>M_320183_825509</t>
  </si>
  <si>
    <t>F_778030_2800191</t>
  </si>
  <si>
    <t>F_1075333_2704697</t>
  </si>
  <si>
    <t>M_266763_789799</t>
  </si>
  <si>
    <t>M_253511_868413</t>
  </si>
  <si>
    <t>M_315572_825228</t>
  </si>
  <si>
    <t>F_832987_3074006</t>
  </si>
  <si>
    <t>M_269871_790194</t>
  </si>
  <si>
    <t>M_309980_868819</t>
  </si>
  <si>
    <t>F_898741_2774159</t>
  </si>
  <si>
    <t>M_203931_909244</t>
  </si>
  <si>
    <t>M_252086_820311</t>
  </si>
  <si>
    <t>F_768381_2959884</t>
  </si>
  <si>
    <t>F_894859_2662558</t>
  </si>
  <si>
    <t>M_260784_786523</t>
  </si>
  <si>
    <t>F_749756_3068531</t>
  </si>
  <si>
    <t>M_269477_797788</t>
  </si>
  <si>
    <t>F_889023_2807485</t>
  </si>
  <si>
    <t>M_308116_866771</t>
  </si>
  <si>
    <t>M_318223_835663</t>
  </si>
  <si>
    <t>F_768987_2959781</t>
  </si>
  <si>
    <t>M_319184_824994</t>
  </si>
  <si>
    <t>M_314357_830514</t>
  </si>
  <si>
    <t>M_275335_797163</t>
  </si>
  <si>
    <t>M_324129_852456</t>
  </si>
  <si>
    <t>M_308304_867481</t>
  </si>
  <si>
    <t>F_766323_2873943</t>
  </si>
  <si>
    <t>F_617362_3023432</t>
  </si>
  <si>
    <t>M_276937_797023</t>
  </si>
  <si>
    <t>M_271731_796388</t>
  </si>
  <si>
    <t>M_206135_877626</t>
  </si>
  <si>
    <t>M_249096_919110</t>
  </si>
  <si>
    <t>F_877574_2787274</t>
  </si>
  <si>
    <t>F_672912_2944452</t>
  </si>
  <si>
    <t>M_277083_797871</t>
  </si>
  <si>
    <t>M_264754_873166</t>
  </si>
  <si>
    <t>F_810997_2688675</t>
  </si>
  <si>
    <t>F_1079346_2709688</t>
  </si>
  <si>
    <t>F_1067152_2710905</t>
  </si>
  <si>
    <t>M_215091_885480</t>
  </si>
  <si>
    <t>F_769861_2704662</t>
  </si>
  <si>
    <t>F_754459_2686036</t>
  </si>
  <si>
    <t>F_770833_2670619</t>
  </si>
  <si>
    <t>M_307937_867184</t>
  </si>
  <si>
    <t>M_323898_830000</t>
  </si>
  <si>
    <t>F_756592_2726231</t>
  </si>
  <si>
    <t>M_270838_824734</t>
  </si>
  <si>
    <t>F_749602_2711263</t>
  </si>
  <si>
    <t>F_1072170_2708438</t>
  </si>
  <si>
    <t>F_765115_2958766</t>
  </si>
  <si>
    <t>M_272334_795856</t>
  </si>
  <si>
    <t>M_322748_855899</t>
  </si>
  <si>
    <t>M_248433_918285</t>
  </si>
  <si>
    <t>M_315442_825149</t>
  </si>
  <si>
    <t>F_802085_3031729</t>
  </si>
  <si>
    <t>F_1079119_2712257</t>
  </si>
  <si>
    <t>F_754313_2724552</t>
  </si>
  <si>
    <t>F_849326_3072741</t>
  </si>
  <si>
    <t>M_230222_939026</t>
  </si>
  <si>
    <t>F_1041303_2831694</t>
  </si>
  <si>
    <t>F_899410_2664144</t>
  </si>
  <si>
    <t>M_246542_837031</t>
  </si>
  <si>
    <t>F_1032027_2704868</t>
  </si>
  <si>
    <t>F_793813_2988082</t>
  </si>
  <si>
    <t>F_764988_2653801</t>
  </si>
  <si>
    <t>M_248478_876322</t>
  </si>
  <si>
    <t>M_272657_826158</t>
  </si>
  <si>
    <t>M_322328_837274</t>
  </si>
  <si>
    <t>F_768965_2906148</t>
  </si>
  <si>
    <t>M_265981_789550</t>
  </si>
  <si>
    <t>M_308138_866587</t>
  </si>
  <si>
    <t>M_256937_890202</t>
  </si>
  <si>
    <t>F_1010678_2732846</t>
  </si>
  <si>
    <t>M_269883_793657</t>
  </si>
  <si>
    <t>M_269210_797000</t>
  </si>
  <si>
    <t>F_750986_2721138</t>
  </si>
  <si>
    <t>F_1078954_2722171</t>
  </si>
  <si>
    <t>F_831299_2923086</t>
  </si>
  <si>
    <t>M_318864_824842</t>
  </si>
  <si>
    <t>M_258302_930777</t>
  </si>
  <si>
    <t>F_1027341_2702022</t>
  </si>
  <si>
    <t>M_249929_917812</t>
  </si>
  <si>
    <t>M_223468_921486</t>
  </si>
  <si>
    <t>F_859024_3037904</t>
  </si>
  <si>
    <t>F_656854_2840176</t>
  </si>
  <si>
    <t>M_228780_902408</t>
  </si>
  <si>
    <t>F_775364_2655424</t>
  </si>
  <si>
    <t>M_249535_919315</t>
  </si>
  <si>
    <t>F_621753_3025958</t>
  </si>
  <si>
    <t>M_269031_869839</t>
  </si>
  <si>
    <t>F_877288_2801396</t>
  </si>
  <si>
    <t>F_931383_2668339</t>
  </si>
  <si>
    <t>F_1021758_2706851</t>
  </si>
  <si>
    <t>M_218322_927611</t>
  </si>
  <si>
    <t>M_276662_800521</t>
  </si>
  <si>
    <t>F_762935_2869099</t>
  </si>
  <si>
    <t>F_760971_2960952</t>
  </si>
  <si>
    <t>M_265543_792077</t>
  </si>
  <si>
    <t>F_772457_2665544</t>
  </si>
  <si>
    <t>M_273780_823593</t>
  </si>
  <si>
    <t>F_760970_2949114</t>
  </si>
  <si>
    <t>F_779635_2918889</t>
  </si>
  <si>
    <t>F_751971_2716957</t>
  </si>
  <si>
    <t>F_1018542_2704237</t>
  </si>
  <si>
    <t>M_279999_836267</t>
  </si>
  <si>
    <t>F_677521_2921822</t>
  </si>
  <si>
    <t>M_243754_860124</t>
  </si>
  <si>
    <t>F_1072815_2715702</t>
  </si>
  <si>
    <t>M_271805_797638</t>
  </si>
  <si>
    <t>M_314823_825047</t>
  </si>
  <si>
    <t>M_322522_852987</t>
  </si>
  <si>
    <t>F_760930_2729690</t>
  </si>
  <si>
    <t>M_319949_836475</t>
  </si>
  <si>
    <t>F_1013503_2735254</t>
  </si>
  <si>
    <t>F_778110_2974984</t>
  </si>
  <si>
    <t>M_309062_868016</t>
  </si>
  <si>
    <t>M_256957_885602</t>
  </si>
  <si>
    <t>F_912632_2752576</t>
  </si>
  <si>
    <t>F_831934_3026438</t>
  </si>
  <si>
    <t>M_277351_797525</t>
  </si>
  <si>
    <t>F_1074678_2711099</t>
  </si>
  <si>
    <t>F_1028579_2719680</t>
  </si>
  <si>
    <t>F_759736_2699873</t>
  </si>
  <si>
    <t>F_774575_2655511</t>
  </si>
  <si>
    <t>F_852144_3029994</t>
  </si>
  <si>
    <t>M_260623_888330</t>
  </si>
  <si>
    <t>M_258183_929748</t>
  </si>
  <si>
    <t>F_663191_2860157</t>
  </si>
  <si>
    <t>M_268946_873623</t>
  </si>
  <si>
    <t>F_925539_2676741</t>
  </si>
  <si>
    <t>F_807999_2898648</t>
  </si>
  <si>
    <t>F_753251_2947486</t>
  </si>
  <si>
    <t>M_266397_790546</t>
  </si>
  <si>
    <t>F_878836_2815158</t>
  </si>
  <si>
    <t>M_272753_827090</t>
  </si>
  <si>
    <t>F_790597_2974731</t>
  </si>
  <si>
    <t>F_611870_3019598</t>
  </si>
  <si>
    <t>M_229602_938599</t>
  </si>
  <si>
    <t>M_273743_833284</t>
  </si>
  <si>
    <t>M_274103_830333</t>
  </si>
  <si>
    <t>F_752512_2718373</t>
  </si>
  <si>
    <t>F_801188_2830740</t>
  </si>
  <si>
    <t>M_216083_918974</t>
  </si>
  <si>
    <t>M_324919_851715</t>
  </si>
  <si>
    <t>F_1069270_2713722</t>
  </si>
  <si>
    <t>M_257974_931500</t>
  </si>
  <si>
    <t>M_226320_901623</t>
  </si>
  <si>
    <t>F_1071402_2709127</t>
  </si>
  <si>
    <t>F_1011064_2733963</t>
  </si>
  <si>
    <t>F_834624_3074584</t>
  </si>
  <si>
    <t>M_251707_930698</t>
  </si>
  <si>
    <t>F_730973_3089809</t>
  </si>
  <si>
    <t>M_276126_796728</t>
  </si>
  <si>
    <t>F_788789_2988078</t>
  </si>
  <si>
    <t>M_318677_856926</t>
  </si>
  <si>
    <t>M_269748_795180</t>
  </si>
  <si>
    <t>M_268316_789112</t>
  </si>
  <si>
    <t>M_322263_855602</t>
  </si>
  <si>
    <t>M_263693_789262</t>
  </si>
  <si>
    <t>F_747533_2714432</t>
  </si>
  <si>
    <t>F_775340_2974030</t>
  </si>
  <si>
    <t>M_258833_885986</t>
  </si>
  <si>
    <t>M_257591_885630</t>
  </si>
  <si>
    <t>F_810940_2687934</t>
  </si>
  <si>
    <t>F_1031354_2703175</t>
  </si>
  <si>
    <t>M_270187_792530</t>
  </si>
  <si>
    <t>F_777868_2663846</t>
  </si>
  <si>
    <t>F_750378_2975535</t>
  </si>
  <si>
    <t>M_273709_832306</t>
  </si>
  <si>
    <t>F_811677_2828829</t>
  </si>
  <si>
    <t>F_1038970_2839236</t>
  </si>
  <si>
    <t>F_1025288_2738149</t>
  </si>
  <si>
    <t>F_768829_2961113</t>
  </si>
  <si>
    <t>M_273155_795798</t>
  </si>
  <si>
    <t>M_270138_792401</t>
  </si>
  <si>
    <t>F_757811_2952712</t>
  </si>
  <si>
    <t>F_740686_2813016</t>
  </si>
  <si>
    <t>M_264809_874423</t>
  </si>
  <si>
    <t>M_308355_867302</t>
  </si>
  <si>
    <t>M_318808_833508</t>
  </si>
  <si>
    <t>M_269854_872571</t>
  </si>
  <si>
    <t>M_244805_914817</t>
  </si>
  <si>
    <t>M_270058_799252</t>
  </si>
  <si>
    <t>M_322402_854633</t>
  </si>
  <si>
    <t>F_902933_2665301</t>
  </si>
  <si>
    <t>F_892090_2681241</t>
  </si>
  <si>
    <t>M_204541_876193</t>
  </si>
  <si>
    <t>F_753585_2722154</t>
  </si>
  <si>
    <t>M_271597_792864</t>
  </si>
  <si>
    <t>F_679157_2940678</t>
  </si>
  <si>
    <t>F_795544_2897542</t>
  </si>
  <si>
    <t>F_1077091_2716545</t>
  </si>
  <si>
    <t>M_318622_835870</t>
  </si>
  <si>
    <t>F_1041057_2834536</t>
  </si>
  <si>
    <t>F_1041632_2830746</t>
  </si>
  <si>
    <t>M_267953_791209</t>
  </si>
  <si>
    <t>M_308355_868714</t>
  </si>
  <si>
    <t>M_221792_919511</t>
  </si>
  <si>
    <t>M_271825_797858</t>
  </si>
  <si>
    <t>F_834633_3073563</t>
  </si>
  <si>
    <t>F_826083_2928156</t>
  </si>
  <si>
    <t>M_275580_834110</t>
  </si>
  <si>
    <t>F_1075560_2715753</t>
  </si>
  <si>
    <t>F_790070_2976937</t>
  </si>
  <si>
    <t>M_311676_869028</t>
  </si>
  <si>
    <t>F_1041577_2839723</t>
  </si>
  <si>
    <t>M_272773_827854</t>
  </si>
  <si>
    <t>M_274378_828466</t>
  </si>
  <si>
    <t>M_242316_954785</t>
  </si>
  <si>
    <t>M_268469_874025</t>
  </si>
  <si>
    <t>F_926378_2668070</t>
  </si>
  <si>
    <t>M_272069_796453</t>
  </si>
  <si>
    <t>F_1078786_2722247</t>
  </si>
  <si>
    <t>M_270376_798805</t>
  </si>
  <si>
    <t>M_272137_796532</t>
  </si>
  <si>
    <t>F_754025_2941979</t>
  </si>
  <si>
    <t>M_264884_870829</t>
  </si>
  <si>
    <t>F_936524_2682308</t>
  </si>
  <si>
    <t>M_260175_786823</t>
  </si>
  <si>
    <t>F_764117_2998576</t>
  </si>
  <si>
    <t>F_777144_2974132</t>
  </si>
  <si>
    <t>M_316135_835203</t>
  </si>
  <si>
    <t>F_846129_2797213</t>
  </si>
  <si>
    <t>F_765678_2959978</t>
  </si>
  <si>
    <t>M_276962_797195</t>
  </si>
  <si>
    <t>M_269097_794915</t>
  </si>
  <si>
    <t>M_210997_887018</t>
  </si>
  <si>
    <t>F_811277_2839337</t>
  </si>
  <si>
    <t>F_934489_2674413</t>
  </si>
  <si>
    <t>F_1079097_2710098</t>
  </si>
  <si>
    <t>F_1029939_2702715</t>
  </si>
  <si>
    <t>M_250695_948962</t>
  </si>
  <si>
    <t>F_915662_2663486</t>
  </si>
  <si>
    <t>M_216118_887450</t>
  </si>
  <si>
    <t>F_756536_3050180</t>
  </si>
  <si>
    <t>M_277335_801538</t>
  </si>
  <si>
    <t>F_917924_2787951</t>
  </si>
  <si>
    <t>F_1031122_2705736</t>
  </si>
  <si>
    <t>M_261074_931406</t>
  </si>
  <si>
    <t>F_1029317_2706050</t>
  </si>
  <si>
    <t>F_892123_2679455</t>
  </si>
  <si>
    <t>F_772818_2651618</t>
  </si>
  <si>
    <t>M_249913_918292</t>
  </si>
  <si>
    <t>F_782356_2641822</t>
  </si>
  <si>
    <t>M_279972_836342</t>
  </si>
  <si>
    <t>F_1029128_2720086</t>
  </si>
  <si>
    <t>M_317812_836295</t>
  </si>
  <si>
    <t>M_258391_931450</t>
  </si>
  <si>
    <t>F_1044037_2832985</t>
  </si>
  <si>
    <t>M_246572_907783</t>
  </si>
  <si>
    <t>F_769812_2960839</t>
  </si>
  <si>
    <t>F_715054_2934751</t>
  </si>
  <si>
    <t>M_313393_831743</t>
  </si>
  <si>
    <t>F_749737_2978957</t>
  </si>
  <si>
    <t>F_778538_2973376</t>
  </si>
  <si>
    <t>M_226952_902387</t>
  </si>
  <si>
    <t>F_1016289_2705217</t>
  </si>
  <si>
    <t>F_743301_3088004</t>
  </si>
  <si>
    <t>F_680402_2924202</t>
  </si>
  <si>
    <t>F_769961_2656518</t>
  </si>
  <si>
    <t>F_1047614_2829459</t>
  </si>
  <si>
    <t>M_308966_868099</t>
  </si>
  <si>
    <t>M_309787_868854</t>
  </si>
  <si>
    <t>M_273502_826507</t>
  </si>
  <si>
    <t>F_1021107_2702859</t>
  </si>
  <si>
    <t>F_1025451_2736014</t>
  </si>
  <si>
    <t>M_315872_833839</t>
  </si>
  <si>
    <t>F_766198_2652064</t>
  </si>
  <si>
    <t>M_265505_788525</t>
  </si>
  <si>
    <t>M_271535_797691</t>
  </si>
  <si>
    <t>F_764491_2960283</t>
  </si>
  <si>
    <t>F_812471_3075463</t>
  </si>
  <si>
    <t>M_268753_792371</t>
  </si>
  <si>
    <t>F_838999_3075538</t>
  </si>
  <si>
    <t>M_270715_796908</t>
  </si>
  <si>
    <t>M_262167_787723</t>
  </si>
  <si>
    <t>M_276985_801855</t>
  </si>
  <si>
    <t>M_319186_825090</t>
  </si>
  <si>
    <t>F_1022795_2710099</t>
  </si>
  <si>
    <t>F_696196_2927642</t>
  </si>
  <si>
    <t>F_672938_2957225</t>
  </si>
  <si>
    <t>F_768888_2977946</t>
  </si>
  <si>
    <t>M_258527_920609</t>
  </si>
  <si>
    <t>M_244009_831788</t>
  </si>
  <si>
    <t>F_611311_3024546</t>
  </si>
  <si>
    <t>F_789678_2904332</t>
  </si>
  <si>
    <t>M_315053_824211</t>
  </si>
  <si>
    <t>M_317810_827084</t>
  </si>
  <si>
    <t>F_1049470_2829250</t>
  </si>
  <si>
    <t>F_1025837_2700737</t>
  </si>
  <si>
    <t>M_270605_799385</t>
  </si>
  <si>
    <t>F_614994_3021458</t>
  </si>
  <si>
    <t>M_278184_800429</t>
  </si>
  <si>
    <t>M_269612_798451</t>
  </si>
  <si>
    <t>M_278014_801374</t>
  </si>
  <si>
    <t>F_754935_2882864</t>
  </si>
  <si>
    <t>M_244986_930355</t>
  </si>
  <si>
    <t>M_237398_922845</t>
  </si>
  <si>
    <t>F_756279_2944614</t>
  </si>
  <si>
    <t>M_237851_920282</t>
  </si>
  <si>
    <t>M_228795_902483</t>
  </si>
  <si>
    <t>F_729199_2962837</t>
  </si>
  <si>
    <t>M_255808_957056</t>
  </si>
  <si>
    <t>M_208011_870795</t>
  </si>
  <si>
    <t>F_825631_2929062</t>
  </si>
  <si>
    <t>M_265064_789617</t>
  </si>
  <si>
    <t>F_664466_3041298</t>
  </si>
  <si>
    <t>F_754096_2945391</t>
  </si>
  <si>
    <t>M_268745_792125</t>
  </si>
  <si>
    <t>F_837795_2847603</t>
  </si>
  <si>
    <t>F_904749_2671711</t>
  </si>
  <si>
    <t>F_1031867_2703293</t>
  </si>
  <si>
    <t>F_693226_2932179</t>
  </si>
  <si>
    <t>F_838766_3027309</t>
  </si>
  <si>
    <t>F_833804_3072002</t>
  </si>
  <si>
    <t>F_617901_3023468</t>
  </si>
  <si>
    <t>F_792215_2977881</t>
  </si>
  <si>
    <t>F_1077121_2704061</t>
  </si>
  <si>
    <t>F_1043477_2835315</t>
  </si>
  <si>
    <t>F_1022656_2708374</t>
  </si>
  <si>
    <t>F_1078324_2711690</t>
  </si>
  <si>
    <t>M_260990_876715</t>
  </si>
  <si>
    <t>F_725694_2963155</t>
  </si>
  <si>
    <t>M_248955_822108</t>
  </si>
  <si>
    <t>M_321914_853109</t>
  </si>
  <si>
    <t>M_209747_937216</t>
  </si>
  <si>
    <t>M_316824_832958</t>
  </si>
  <si>
    <t>M_323998_858370</t>
  </si>
  <si>
    <t>M_324215_853230</t>
  </si>
  <si>
    <t>M_271703_826569</t>
  </si>
  <si>
    <t>M_238278_839650</t>
  </si>
  <si>
    <t>M_247353_837398</t>
  </si>
  <si>
    <t>F_1024718_2735471</t>
  </si>
  <si>
    <t>F_620248_3043819</t>
  </si>
  <si>
    <t>M_269091_794321</t>
  </si>
  <si>
    <t>F_899098_2667003</t>
  </si>
  <si>
    <t>F_916441_2790546</t>
  </si>
  <si>
    <t>F_911854_2757855</t>
  </si>
  <si>
    <t>F_938713_2668899</t>
  </si>
  <si>
    <t>F_1068741_2723208</t>
  </si>
  <si>
    <t>M_273038_832147</t>
  </si>
  <si>
    <t>M_261101_785614</t>
  </si>
  <si>
    <t>F_1048810_2828865</t>
  </si>
  <si>
    <t>F_754756_2942989</t>
  </si>
  <si>
    <t>F_1075155_2707820</t>
  </si>
  <si>
    <t>M_249059_918831</t>
  </si>
  <si>
    <t>M_269314_795037</t>
  </si>
  <si>
    <t>M_323673_853413</t>
  </si>
  <si>
    <t>F_678830_3046937</t>
  </si>
  <si>
    <t>M_280884_838655</t>
  </si>
  <si>
    <t>M_208420_875010</t>
  </si>
  <si>
    <t>M_253892_818150</t>
  </si>
  <si>
    <t>F_766153_2648117</t>
  </si>
  <si>
    <t>F_1031189_2708863</t>
  </si>
  <si>
    <t>F_767043_2920008</t>
  </si>
  <si>
    <t>M_278442_802130</t>
  </si>
  <si>
    <t>F_1077679_2758771</t>
  </si>
  <si>
    <t>F_641715_2897334</t>
  </si>
  <si>
    <t>M_258743_931380</t>
  </si>
  <si>
    <t>F_774244_2973844</t>
  </si>
  <si>
    <t>M_265444_788699</t>
  </si>
  <si>
    <t>M_262193_789018</t>
  </si>
  <si>
    <t>M_262776_790763</t>
  </si>
  <si>
    <t>F_911379_2801682</t>
  </si>
  <si>
    <t>F_750916_2704841</t>
  </si>
  <si>
    <t>M_270351_800606</t>
  </si>
  <si>
    <t>F_758138_2730523</t>
  </si>
  <si>
    <t>F_1026705_2706464</t>
  </si>
  <si>
    <t>F_776460_2977400</t>
  </si>
  <si>
    <t>M_269679_796966</t>
  </si>
  <si>
    <t>M_273803_790691</t>
  </si>
  <si>
    <t>F_1078950_2707533</t>
  </si>
  <si>
    <t>M_280187_836181</t>
  </si>
  <si>
    <t>M_265193_790758</t>
  </si>
  <si>
    <t>M_271593_823887</t>
  </si>
  <si>
    <t>F_791599_2974980</t>
  </si>
  <si>
    <t>M_248289_876860</t>
  </si>
  <si>
    <t>M_277752_800723</t>
  </si>
  <si>
    <t>M_276997_801252</t>
  </si>
  <si>
    <t>M_243987_916306</t>
  </si>
  <si>
    <t>M_229267_921228</t>
  </si>
  <si>
    <t>M_307858_866783</t>
  </si>
  <si>
    <t>F_828280_3039940</t>
  </si>
  <si>
    <t>M_248799_919824</t>
  </si>
  <si>
    <t>M_267801_790130</t>
  </si>
  <si>
    <t>F_666963_2940934</t>
  </si>
  <si>
    <t>M_321651_857048</t>
  </si>
  <si>
    <t>F_712748_2926753</t>
  </si>
  <si>
    <t>F_1057723_2826717</t>
  </si>
  <si>
    <t>F_668136_3029766</t>
  </si>
  <si>
    <t>M_308094_866885</t>
  </si>
  <si>
    <t>F_660622_2840243</t>
  </si>
  <si>
    <t>M_253480_948895</t>
  </si>
  <si>
    <t>M_265024_792754</t>
  </si>
  <si>
    <t>F_762039_2729838</t>
  </si>
  <si>
    <t>M_190941_937039</t>
  </si>
  <si>
    <t>F_752767_3065751</t>
  </si>
  <si>
    <t>F_787136_3041316</t>
  </si>
  <si>
    <t>F_759624_2896311</t>
  </si>
  <si>
    <t>F_756253_2969089</t>
  </si>
  <si>
    <t>F_755459_2969140</t>
  </si>
  <si>
    <t>F_878823_2790421</t>
  </si>
  <si>
    <t>F_810650_2903105</t>
  </si>
  <si>
    <t>F_884557_2795443</t>
  </si>
  <si>
    <t>F_919543_2678702</t>
  </si>
  <si>
    <t>M_240779_857865</t>
  </si>
  <si>
    <t>F_1042476_2838359</t>
  </si>
  <si>
    <t>F_850305_2806013</t>
  </si>
  <si>
    <t>F_857653_3040128</t>
  </si>
  <si>
    <t>F_675021_3045398</t>
  </si>
  <si>
    <t>M_253031_819551</t>
  </si>
  <si>
    <t>M_314316_832670</t>
  </si>
  <si>
    <t>M_270435_871746</t>
  </si>
  <si>
    <t>M_318091_825416</t>
  </si>
  <si>
    <t>M_255709_957880</t>
  </si>
  <si>
    <t>F_1076337_2727240</t>
  </si>
  <si>
    <t>F_769796_2702091</t>
  </si>
  <si>
    <t>F_841134_3031898</t>
  </si>
  <si>
    <t>F_921930_2690293</t>
  </si>
  <si>
    <t>F_1018476_2704772</t>
  </si>
  <si>
    <t>F_735212_2808519</t>
  </si>
  <si>
    <t>F_752936_2722418</t>
  </si>
  <si>
    <t>F_901216_2771571</t>
  </si>
  <si>
    <t>M_273917_824281</t>
  </si>
  <si>
    <t>F_751825_2972888</t>
  </si>
  <si>
    <t>M_271283_826863</t>
  </si>
  <si>
    <t>F_741393_3088415</t>
  </si>
  <si>
    <t>M_320483_825793</t>
  </si>
  <si>
    <t>F_1071301_2706848</t>
  </si>
  <si>
    <t>F_704514_2925641</t>
  </si>
  <si>
    <t>M_250206_821293</t>
  </si>
  <si>
    <t>F_1073917_2710388</t>
  </si>
  <si>
    <t>F_836839_3075136</t>
  </si>
  <si>
    <t>M_206992_873548</t>
  </si>
  <si>
    <t>F_790229_2903326</t>
  </si>
  <si>
    <t>M_243022_860011</t>
  </si>
  <si>
    <t>M_268878_796538</t>
  </si>
  <si>
    <t>F_1018187_2720422</t>
  </si>
  <si>
    <t>F_641623_2899868</t>
  </si>
  <si>
    <t>F_832009_3072661</t>
  </si>
  <si>
    <t>M_320892_826178</t>
  </si>
  <si>
    <t>F_620183_3028290</t>
  </si>
  <si>
    <t>F_867173_3037131</t>
  </si>
  <si>
    <t>M_269228_790075</t>
  </si>
  <si>
    <t>F_1019937_2704917</t>
  </si>
  <si>
    <t>F_1023207_2703944</t>
  </si>
  <si>
    <t>F_755867_2901754</t>
  </si>
  <si>
    <t>F_1074563_2720218</t>
  </si>
  <si>
    <t>M_227918_923895</t>
  </si>
  <si>
    <t>M_277103_797633</t>
  </si>
  <si>
    <t>M_267498_790061</t>
  </si>
  <si>
    <t>F_914966_2793831</t>
  </si>
  <si>
    <t>F_774536_2657393</t>
  </si>
  <si>
    <t>F_887705_2652499</t>
  </si>
  <si>
    <t>F_672514_2944655</t>
  </si>
  <si>
    <t>M_323482_853401</t>
  </si>
  <si>
    <t>M_270793_792727</t>
  </si>
  <si>
    <t>M_273579_829414</t>
  </si>
  <si>
    <t>F_756626_2688374</t>
  </si>
  <si>
    <t>F_825996_3078451</t>
  </si>
  <si>
    <t>M_255830_954520</t>
  </si>
  <si>
    <t>M_262733_877846</t>
  </si>
  <si>
    <t>M_308725_868226</t>
  </si>
  <si>
    <t>F_1024980_2738473</t>
  </si>
  <si>
    <t>M_277008_801975</t>
  </si>
  <si>
    <t>F_1030975_2705968</t>
  </si>
  <si>
    <t>F_732307_3091996</t>
  </si>
  <si>
    <t>M_271600_796100</t>
  </si>
  <si>
    <t>F_750446_3063923</t>
  </si>
  <si>
    <t>M_205812_876464</t>
  </si>
  <si>
    <t>F_736703_3088704</t>
  </si>
  <si>
    <t>F_806581_3032457</t>
  </si>
  <si>
    <t>F_759322_2730641</t>
  </si>
  <si>
    <t>M_209236_869566</t>
  </si>
  <si>
    <t>M_246916_912862</t>
  </si>
  <si>
    <t>M_276337_799048</t>
  </si>
  <si>
    <t>F_1030005_2703859</t>
  </si>
  <si>
    <t>M_246431_913642</t>
  </si>
  <si>
    <t>F_789022_2881690</t>
  </si>
  <si>
    <t>M_263492_787902</t>
  </si>
  <si>
    <t>M_314979_828114</t>
  </si>
  <si>
    <t>M_204851_908616</t>
  </si>
  <si>
    <t>M_249677_831686</t>
  </si>
  <si>
    <t>M_255709_957315</t>
  </si>
  <si>
    <t>M_252097_954853</t>
  </si>
  <si>
    <t>M_270889_791729</t>
  </si>
  <si>
    <t>F_912340_2756367</t>
  </si>
  <si>
    <t>F_679373_2924948</t>
  </si>
  <si>
    <t>F_752988_2944616</t>
  </si>
  <si>
    <t>M_322056_854747</t>
  </si>
  <si>
    <t>M_250155_868157</t>
  </si>
  <si>
    <t>M_316667_824796</t>
  </si>
  <si>
    <t>M_320397_833017</t>
  </si>
  <si>
    <t>M_246648_913577</t>
  </si>
  <si>
    <t>F_918658_2777153</t>
  </si>
  <si>
    <t>M_249697_826887</t>
  </si>
  <si>
    <t>M_232984_934845</t>
  </si>
  <si>
    <t>F_757537_2966213</t>
  </si>
  <si>
    <t>M_250913_831416</t>
  </si>
  <si>
    <t>F_746409_3103657</t>
  </si>
  <si>
    <t>F_760631_2963044</t>
  </si>
  <si>
    <t>F_717095_2937596</t>
  </si>
  <si>
    <t>F_937871_2699056</t>
  </si>
  <si>
    <t>F_782290_2682536</t>
  </si>
  <si>
    <t>M_253776_889196</t>
  </si>
  <si>
    <t>F_751180_2723581</t>
  </si>
  <si>
    <t>M_267038_789023</t>
  </si>
  <si>
    <t>M_262056_875904</t>
  </si>
  <si>
    <t>M_316704_835816</t>
  </si>
  <si>
    <t>F_738799_3088208</t>
  </si>
  <si>
    <t>F_1032193_2707413</t>
  </si>
  <si>
    <t>F_814130_2904150</t>
  </si>
  <si>
    <t>F_751999_3064290</t>
  </si>
  <si>
    <t>F_1076511_2720838</t>
  </si>
  <si>
    <t>M_218997_889504</t>
  </si>
  <si>
    <t>F_934564_2710130</t>
  </si>
  <si>
    <t>F_695070_2930010</t>
  </si>
  <si>
    <t>F_742756_3087067</t>
  </si>
  <si>
    <t>F_851735_3035326</t>
  </si>
  <si>
    <t>F_807065_2912253</t>
  </si>
  <si>
    <t>M_271644_798354</t>
  </si>
  <si>
    <t>M_269097_795428</t>
  </si>
  <si>
    <t>M_318906_825613</t>
  </si>
  <si>
    <t>M_249178_918958</t>
  </si>
  <si>
    <t>M_318339_832628</t>
  </si>
  <si>
    <t>F_767025_2961404</t>
  </si>
  <si>
    <t>F_758195_2948727</t>
  </si>
  <si>
    <t>M_262842_789900</t>
  </si>
  <si>
    <t>F_759908_2910966</t>
  </si>
  <si>
    <t>M_267310_789665</t>
  </si>
  <si>
    <t>M_271441_826712</t>
  </si>
  <si>
    <t>F_762174_2955970</t>
  </si>
  <si>
    <t>F_754204_2716238</t>
  </si>
  <si>
    <t>F_1072799_2720687</t>
  </si>
  <si>
    <t>M_192323_937446</t>
  </si>
  <si>
    <t>F_742881_2710780</t>
  </si>
  <si>
    <t>M_272078_796075</t>
  </si>
  <si>
    <t>F_744212_2712393</t>
  </si>
  <si>
    <t>F_753153_3107982</t>
  </si>
  <si>
    <t>M_267896_789757</t>
  </si>
  <si>
    <t>F_838936_3062521</t>
  </si>
  <si>
    <t>M_257466_929217</t>
  </si>
  <si>
    <t>F_763794_2871465</t>
  </si>
  <si>
    <t>F_777348_2972695</t>
  </si>
  <si>
    <t>M_322588_853389</t>
  </si>
  <si>
    <t>M_271863_797073</t>
  </si>
  <si>
    <t>F_760205_2959805</t>
  </si>
  <si>
    <t>F_669654_3052073</t>
  </si>
  <si>
    <t>M_247522_918309</t>
  </si>
  <si>
    <t>F_724632_3091843</t>
  </si>
  <si>
    <t>F_738183_3089751</t>
  </si>
  <si>
    <t>F_1060659_2711614</t>
  </si>
  <si>
    <t>M_273950_830252</t>
  </si>
  <si>
    <t>F_833937_3067754</t>
  </si>
  <si>
    <t>F_1063750_2751134</t>
  </si>
  <si>
    <t>M_254055_947954</t>
  </si>
  <si>
    <t>M_320573_837333</t>
  </si>
  <si>
    <t>M_263546_788711</t>
  </si>
  <si>
    <t>F_761015_2959447</t>
  </si>
  <si>
    <t>F_1073464_2722665</t>
  </si>
  <si>
    <t>M_271966_797756</t>
  </si>
  <si>
    <t>M_228476_920565</t>
  </si>
  <si>
    <t>M_313666_831825</t>
  </si>
  <si>
    <t>F_744230_2815331</t>
  </si>
  <si>
    <t>F_940600_2696280</t>
  </si>
  <si>
    <t>M_265877_870001</t>
  </si>
  <si>
    <t>F_767944_3001149</t>
  </si>
  <si>
    <t>F_727562_2958090</t>
  </si>
  <si>
    <t>F_761240_2647782</t>
  </si>
  <si>
    <t>F_1013178_2734687</t>
  </si>
  <si>
    <t>F_1064635_2718264</t>
  </si>
  <si>
    <t>M_308113_866885</t>
  </si>
  <si>
    <t>M_267444_790146</t>
  </si>
  <si>
    <t>M_270262_792652</t>
  </si>
  <si>
    <t>M_250369_931444</t>
  </si>
  <si>
    <t>F_935622_2674683</t>
  </si>
  <si>
    <t>M_319835_826293</t>
  </si>
  <si>
    <t>F_850058_3033640</t>
  </si>
  <si>
    <t>F_1069965_2716513</t>
  </si>
  <si>
    <t>M_318299_836507</t>
  </si>
  <si>
    <t>M_271729_796165</t>
  </si>
  <si>
    <t>M_243679_859510</t>
  </si>
  <si>
    <t>F_730124_2806112</t>
  </si>
  <si>
    <t>M_270550_801425</t>
  </si>
  <si>
    <t>F_812627_3018055</t>
  </si>
  <si>
    <t>F_1007820_2731898</t>
  </si>
  <si>
    <t>F_760789_2950025</t>
  </si>
  <si>
    <t>F_848721_2797021</t>
  </si>
  <si>
    <t>M_256208_950452</t>
  </si>
  <si>
    <t>F_760616_2955986</t>
  </si>
  <si>
    <t>F_899328_2662568</t>
  </si>
  <si>
    <t>M_269500_798745</t>
  </si>
  <si>
    <t>M_194824_937506</t>
  </si>
  <si>
    <t>M_307816_867188</t>
  </si>
  <si>
    <t>M_266663_789374</t>
  </si>
  <si>
    <t>F_842644_3030039</t>
  </si>
  <si>
    <t>F_758189_2907390</t>
  </si>
  <si>
    <t>M_322153_855239</t>
  </si>
  <si>
    <t>M_214501_885945</t>
  </si>
  <si>
    <t>F_769120_2959458</t>
  </si>
  <si>
    <t>F_761278_2950209</t>
  </si>
  <si>
    <t>F_811449_2689222</t>
  </si>
  <si>
    <t>M_265704_788918</t>
  </si>
  <si>
    <t>F_756928_2680037</t>
  </si>
  <si>
    <t>M_272871_796079</t>
  </si>
  <si>
    <t>M_308771_867756</t>
  </si>
  <si>
    <t>M_277055_802095</t>
  </si>
  <si>
    <t>M_254030_889167</t>
  </si>
  <si>
    <t>F_887856_2657700</t>
  </si>
  <si>
    <t>F_771464_2804458</t>
  </si>
  <si>
    <t>F_1011942_2734106</t>
  </si>
  <si>
    <t>M_308370_867176</t>
  </si>
  <si>
    <t>M_314816_828853</t>
  </si>
  <si>
    <t>M_308936_867975</t>
  </si>
  <si>
    <t>M_260720_887341</t>
  </si>
  <si>
    <t>F_893007_2679143</t>
  </si>
  <si>
    <t>M_277616_800457</t>
  </si>
  <si>
    <t>M_322533_853066</t>
  </si>
  <si>
    <t>F_1016832_2735917</t>
  </si>
  <si>
    <t>F_794764_3019883</t>
  </si>
  <si>
    <t>F_889841_2792574</t>
  </si>
  <si>
    <t>M_220560_888878</t>
  </si>
  <si>
    <t>M_255781_957455</t>
  </si>
  <si>
    <t>M_271611_826544</t>
  </si>
  <si>
    <t>M_272783_796284</t>
  </si>
  <si>
    <t>M_273864_827646</t>
  </si>
  <si>
    <t>M_270180_796656</t>
  </si>
  <si>
    <t>F_896830_2663991</t>
  </si>
  <si>
    <t>M_263383_788449</t>
  </si>
  <si>
    <t>M_276512_799348</t>
  </si>
  <si>
    <t>F_1013728_2733524</t>
  </si>
  <si>
    <t>M_316158_824335</t>
  </si>
  <si>
    <t>F_832408_3065229</t>
  </si>
  <si>
    <t>F_795680_2969229</t>
  </si>
  <si>
    <t>M_321605_826082</t>
  </si>
  <si>
    <t>M_231113_937743</t>
  </si>
  <si>
    <t>F_1078086_2715875</t>
  </si>
  <si>
    <t>M_278075_800461</t>
  </si>
  <si>
    <t>M_247937_877125</t>
  </si>
  <si>
    <t>M_250641_955141</t>
  </si>
  <si>
    <t>M_262803_788941</t>
  </si>
  <si>
    <t>M_272549_796003</t>
  </si>
  <si>
    <t>F_855297_2765224</t>
  </si>
  <si>
    <t>F_1045258_2842188</t>
  </si>
  <si>
    <t>F_769326_2960132</t>
  </si>
  <si>
    <t>M_318178_835068</t>
  </si>
  <si>
    <t>M_324878_851438</t>
  </si>
  <si>
    <t>M_264783_883348</t>
  </si>
  <si>
    <t>F_777637_2975512</t>
  </si>
  <si>
    <t>F_1014699_2734101</t>
  </si>
  <si>
    <t>F_754018_2722224</t>
  </si>
  <si>
    <t>M_244755_912980</t>
  </si>
  <si>
    <t>F_877496_2815266</t>
  </si>
  <si>
    <t>M_206011_936306</t>
  </si>
  <si>
    <t>M_252913_868518</t>
  </si>
  <si>
    <t>M_323677_852648</t>
  </si>
  <si>
    <t>F_809654_2708474</t>
  </si>
  <si>
    <t>F_751754_2712181</t>
  </si>
  <si>
    <t>M_246070_870509</t>
  </si>
  <si>
    <t>F_837536_3075821</t>
  </si>
  <si>
    <t>M_278174_800631</t>
  </si>
  <si>
    <t>M_278060_798675</t>
  </si>
  <si>
    <t>M_262507_786547</t>
  </si>
  <si>
    <t>M_269115_795702</t>
  </si>
  <si>
    <t>M_270236_795368</t>
  </si>
  <si>
    <t>F_763602_2960552</t>
  </si>
  <si>
    <t>M_277130_797667</t>
  </si>
  <si>
    <t>M_263845_883413</t>
  </si>
  <si>
    <t>F_1067710_2715186</t>
  </si>
  <si>
    <t>M_318881_825529</t>
  </si>
  <si>
    <t>M_268722_796855</t>
  </si>
  <si>
    <t>M_244298_947371</t>
  </si>
  <si>
    <t>M_316625_824398</t>
  </si>
  <si>
    <t>M_308089_867166</t>
  </si>
  <si>
    <t>F_743018_3087801</t>
  </si>
  <si>
    <t>F_756672_2700857</t>
  </si>
  <si>
    <t>F_699019_2928777</t>
  </si>
  <si>
    <t>M_264166_793300</t>
  </si>
  <si>
    <t>F_724682_2964777</t>
  </si>
  <si>
    <t>M_268533_797492</t>
  </si>
  <si>
    <t>M_278417_800737</t>
  </si>
  <si>
    <t>M_257064_933389</t>
  </si>
  <si>
    <t>M_318158_834242</t>
  </si>
  <si>
    <t>F_906207_2666335</t>
  </si>
  <si>
    <t>F_660829_2838180</t>
  </si>
  <si>
    <t>F_1009317_2734978</t>
  </si>
  <si>
    <t>F_923953_2687435</t>
  </si>
  <si>
    <t>F_772934_2982539</t>
  </si>
  <si>
    <t>M_251110_869521</t>
  </si>
  <si>
    <t>M_238424_840386</t>
  </si>
  <si>
    <t>M_249842_928695</t>
  </si>
  <si>
    <t>M_322349_853006</t>
  </si>
  <si>
    <t>F_800532_2838922</t>
  </si>
  <si>
    <t>F_772147_2914004</t>
  </si>
  <si>
    <t>F_775274_2976619</t>
  </si>
  <si>
    <t>M_272917_824897</t>
  </si>
  <si>
    <t>F_1027348_2701912</t>
  </si>
  <si>
    <t>M_255766_957390</t>
  </si>
  <si>
    <t>M_252029_821831</t>
  </si>
  <si>
    <t>F_775268_2658547</t>
  </si>
  <si>
    <t>F_1050535_2828682</t>
  </si>
  <si>
    <t>M_216637_927779</t>
  </si>
  <si>
    <t>F_838800_2834400</t>
  </si>
  <si>
    <t>F_917880_2667864</t>
  </si>
  <si>
    <t>F_1064627_2717911</t>
  </si>
  <si>
    <t>F_775733_2678800</t>
  </si>
  <si>
    <t>F_1030208_2703443</t>
  </si>
  <si>
    <t>M_315422_835080</t>
  </si>
  <si>
    <t>M_271431_797406</t>
  </si>
  <si>
    <t>M_208982_884677</t>
  </si>
  <si>
    <t>F_763708_2700492</t>
  </si>
  <si>
    <t>F_782146_2642039</t>
  </si>
  <si>
    <t>M_208157_889342</t>
  </si>
  <si>
    <t>F_784246_2655958</t>
  </si>
  <si>
    <t>F_823207_3028192</t>
  </si>
  <si>
    <t>F_759918_2648188</t>
  </si>
  <si>
    <t>M_271254_798753</t>
  </si>
  <si>
    <t>M_253253_930238</t>
  </si>
  <si>
    <t>F_767754_2979603</t>
  </si>
  <si>
    <t>F_1013876_2737247</t>
  </si>
  <si>
    <t>M_272452_792125</t>
  </si>
  <si>
    <t>M_208037_875208</t>
  </si>
  <si>
    <t>F_800379_2831369</t>
  </si>
  <si>
    <t>F_1029206_2702380</t>
  </si>
  <si>
    <t>F_757833_3048875</t>
  </si>
  <si>
    <t>M_248799_875190</t>
  </si>
  <si>
    <t>M_274367_835489</t>
  </si>
  <si>
    <t>M_218734_922386</t>
  </si>
  <si>
    <t>M_216670_921360</t>
  </si>
  <si>
    <t>F_901131_2775477</t>
  </si>
  <si>
    <t>F_778020_2842659</t>
  </si>
  <si>
    <t>F_1064619_2713562</t>
  </si>
  <si>
    <t>M_262989_789688</t>
  </si>
  <si>
    <t>F_768905_2704957</t>
  </si>
  <si>
    <t>M_263880_789251</t>
  </si>
  <si>
    <t>M_267757_790455</t>
  </si>
  <si>
    <t>F_1068083_2712245</t>
  </si>
  <si>
    <t>M_246961_908687</t>
  </si>
  <si>
    <t>M_319183_826551</t>
  </si>
  <si>
    <t>F_761186_3119646</t>
  </si>
  <si>
    <t>M_319975_836400</t>
  </si>
  <si>
    <t>M_269425_791954</t>
  </si>
  <si>
    <t>F_765704_3102528</t>
  </si>
  <si>
    <t>M_274035_832357</t>
  </si>
  <si>
    <t>M_210812_889408</t>
  </si>
  <si>
    <t>F_1031824_2704430</t>
  </si>
  <si>
    <t>F_1018386_2735176</t>
  </si>
  <si>
    <t>M_308932_868110</t>
  </si>
  <si>
    <t>F_1069203_2708458</t>
  </si>
  <si>
    <t>F_810837_2690647</t>
  </si>
  <si>
    <t>M_276720_796912</t>
  </si>
  <si>
    <t>M_276471_796873</t>
  </si>
  <si>
    <t>F_894135_2684270</t>
  </si>
  <si>
    <t>F_665553_3023938</t>
  </si>
  <si>
    <t>M_278391_802237</t>
  </si>
  <si>
    <t>M_322205_855238</t>
  </si>
  <si>
    <t>M_273523_823855</t>
  </si>
  <si>
    <t>F_895163_2800415</t>
  </si>
  <si>
    <t>M_321318_826223</t>
  </si>
  <si>
    <t>F_765673_2661121</t>
  </si>
  <si>
    <t>F_660499_2833900</t>
  </si>
  <si>
    <t>M_219326_888530</t>
  </si>
  <si>
    <t>F_749207_2884093</t>
  </si>
  <si>
    <t>M_316777_836010</t>
  </si>
  <si>
    <t>F_908562_2763438</t>
  </si>
  <si>
    <t>M_272530_835000</t>
  </si>
  <si>
    <t>M_268619_873917</t>
  </si>
  <si>
    <t>F_846120_3032829</t>
  </si>
  <si>
    <t>M_264518_883521</t>
  </si>
  <si>
    <t>F_758021_2944145</t>
  </si>
  <si>
    <t>F_768999_2959446</t>
  </si>
  <si>
    <t>M_273166_792369</t>
  </si>
  <si>
    <t>F_759585_2912882</t>
  </si>
  <si>
    <t>M_247046_908733</t>
  </si>
  <si>
    <t>F_1076844_2713708</t>
  </si>
  <si>
    <t>M_255816_954578</t>
  </si>
  <si>
    <t>F_778444_2973101</t>
  </si>
  <si>
    <t>F_743305_3087855</t>
  </si>
  <si>
    <t>M_316610_824664</t>
  </si>
  <si>
    <t>M_314543_834262</t>
  </si>
  <si>
    <t>F_758726_2965858</t>
  </si>
  <si>
    <t>F_766795_2644777</t>
  </si>
  <si>
    <t>F_851554_3038442</t>
  </si>
  <si>
    <t>M_252951_930514</t>
  </si>
  <si>
    <t>F_775557_2973911</t>
  </si>
  <si>
    <t>M_271806_798998</t>
  </si>
  <si>
    <t>M_274091_824936</t>
  </si>
  <si>
    <t>F_808757_2918341</t>
  </si>
  <si>
    <t>M_320488_857544</t>
  </si>
  <si>
    <t>M_271159_870712</t>
  </si>
  <si>
    <t>M_244582_914827</t>
  </si>
  <si>
    <t>M_249787_928316</t>
  </si>
  <si>
    <t>M_319106_825557</t>
  </si>
  <si>
    <t>M_270128_795912</t>
  </si>
  <si>
    <t>M_269735_795457</t>
  </si>
  <si>
    <t>F_1021177_2701981</t>
  </si>
  <si>
    <t>F_855809_2854735</t>
  </si>
  <si>
    <t>M_321056_855581</t>
  </si>
  <si>
    <t>M_248246_831951</t>
  </si>
  <si>
    <t>M_248653_927720</t>
  </si>
  <si>
    <t>M_262229_787191</t>
  </si>
  <si>
    <t>M_259281_887894</t>
  </si>
  <si>
    <t>M_262383_787832</t>
  </si>
  <si>
    <t>F_775920_2686579</t>
  </si>
  <si>
    <t>M_323850_856031</t>
  </si>
  <si>
    <t>F_763832_2654574</t>
  </si>
  <si>
    <t>F_812313_2696757</t>
  </si>
  <si>
    <t>F_936596_2668572</t>
  </si>
  <si>
    <t>M_316941_827334</t>
  </si>
  <si>
    <t>M_324860_853175</t>
  </si>
  <si>
    <t>F_731362_3080858</t>
  </si>
  <si>
    <t>F_1031885_2708938</t>
  </si>
  <si>
    <t>M_273920_829484</t>
  </si>
  <si>
    <t>F_876593_2815906</t>
  </si>
  <si>
    <t>F_769995_2977405</t>
  </si>
  <si>
    <t>M_269540_790789</t>
  </si>
  <si>
    <t>M_271729_826735</t>
  </si>
  <si>
    <t>M_230180_939471</t>
  </si>
  <si>
    <t>F_790646_2904636</t>
  </si>
  <si>
    <t>M_258148_887571</t>
  </si>
  <si>
    <t>M_249273_831087</t>
  </si>
  <si>
    <t>F_1048661_2828233</t>
  </si>
  <si>
    <t>F_886994_2653912</t>
  </si>
  <si>
    <t>M_266869_795302</t>
  </si>
  <si>
    <t>M_272153_792061</t>
  </si>
  <si>
    <t>F_764862_2959230</t>
  </si>
  <si>
    <t>F_817085_2935846</t>
  </si>
  <si>
    <t>F_1027971_2700986</t>
  </si>
  <si>
    <t>M_274089_824307</t>
  </si>
  <si>
    <t>F_856619_2769651</t>
  </si>
  <si>
    <t>F_803050_2914194</t>
  </si>
  <si>
    <t>M_272593_826488</t>
  </si>
  <si>
    <t>F_1068756_2713585</t>
  </si>
  <si>
    <t>M_257523_890043</t>
  </si>
  <si>
    <t>M_208866_869313</t>
  </si>
  <si>
    <t>F_765708_3107090</t>
  </si>
  <si>
    <t>F_1068122_2708867</t>
  </si>
  <si>
    <t>M_273986_830150</t>
  </si>
  <si>
    <t>M_243010_860764</t>
  </si>
  <si>
    <t>F_808819_2686489</t>
  </si>
  <si>
    <t>F_756097_2944583</t>
  </si>
  <si>
    <t>M_268030_799220</t>
  </si>
  <si>
    <t>M_272696_824099</t>
  </si>
  <si>
    <t>F_746578_2711314</t>
  </si>
  <si>
    <t>F_901878_2660049</t>
  </si>
  <si>
    <t>F_1079157_2721349</t>
  </si>
  <si>
    <t>M_260959_877511</t>
  </si>
  <si>
    <t>F_1079732_2719939</t>
  </si>
  <si>
    <t>M_270268_798786</t>
  </si>
  <si>
    <t>F_768178_2960083</t>
  </si>
  <si>
    <t>F_780190_2921043</t>
  </si>
  <si>
    <t>F_830113_3068689</t>
  </si>
  <si>
    <t>M_271898_827693</t>
  </si>
  <si>
    <t>F_1078350_2718151</t>
  </si>
  <si>
    <t>M_245778_835933</t>
  </si>
  <si>
    <t>F_773650_2650390</t>
  </si>
  <si>
    <t>M_271464_799021</t>
  </si>
  <si>
    <t>M_272697_796095</t>
  </si>
  <si>
    <t>M_320860_857734</t>
  </si>
  <si>
    <t>M_269135_873146</t>
  </si>
  <si>
    <t>F_757872_3047202</t>
  </si>
  <si>
    <t>M_245573_946194</t>
  </si>
  <si>
    <t>M_209403_936657</t>
  </si>
  <si>
    <t>F_1023889_2705036</t>
  </si>
  <si>
    <t>F_804354_3033661</t>
  </si>
  <si>
    <t>F_838063_3078450</t>
  </si>
  <si>
    <t>M_256367_949921</t>
  </si>
  <si>
    <t>F_847496_2855126</t>
  </si>
  <si>
    <t>F_696649_2926272</t>
  </si>
  <si>
    <t>F_898501_2661470</t>
  </si>
  <si>
    <t>F_751737_2946175</t>
  </si>
  <si>
    <t>F_1076577_2713857</t>
  </si>
  <si>
    <t>M_266810_791273</t>
  </si>
  <si>
    <t>M_325023_830690</t>
  </si>
  <si>
    <t>F_752557_3045671</t>
  </si>
  <si>
    <t>M_324025_852154</t>
  </si>
  <si>
    <t>F_777292_2976260</t>
  </si>
  <si>
    <t>F_1063757_2718535</t>
  </si>
  <si>
    <t>F_776565_2688109</t>
  </si>
  <si>
    <t>M_263831_882090</t>
  </si>
  <si>
    <t>M_279718_837576</t>
  </si>
  <si>
    <t>M_277507_799385</t>
  </si>
  <si>
    <t>M_320061_837012</t>
  </si>
  <si>
    <t>M_269986_791385</t>
  </si>
  <si>
    <t>M_319236_834051</t>
  </si>
  <si>
    <t>F_835389_2842045</t>
  </si>
  <si>
    <t>M_271458_797213</t>
  </si>
  <si>
    <t>F_756932_2966924</t>
  </si>
  <si>
    <t>M_248267_933555</t>
  </si>
  <si>
    <t>F_803871_2709593</t>
  </si>
  <si>
    <t>M_320570_828657</t>
  </si>
  <si>
    <t>M_323683_853317</t>
  </si>
  <si>
    <t>F_766330_2959261</t>
  </si>
  <si>
    <t>F_758280_2966236</t>
  </si>
  <si>
    <t>F_1024368_2732804</t>
  </si>
  <si>
    <t>F_707344_2927222</t>
  </si>
  <si>
    <t>M_216544_887673</t>
  </si>
  <si>
    <t>M_243353_912347</t>
  </si>
  <si>
    <t>F_898857_2664069</t>
  </si>
  <si>
    <t>F_855999_3035607</t>
  </si>
  <si>
    <t>F_824066_2933656</t>
  </si>
  <si>
    <t>M_269637_798386</t>
  </si>
  <si>
    <t>F_900332_2827832</t>
  </si>
  <si>
    <t>M_218344_887971</t>
  </si>
  <si>
    <t>F_1062104_2713639</t>
  </si>
  <si>
    <t>F_710297_2933698</t>
  </si>
  <si>
    <t>F_656831_2911118</t>
  </si>
  <si>
    <t>F_769705_3111413</t>
  </si>
  <si>
    <t>F_843980_3068739</t>
  </si>
  <si>
    <t>F_1030299_2702290</t>
  </si>
  <si>
    <t>F_742181_2707256</t>
  </si>
  <si>
    <t>F_1018057_2705421</t>
  </si>
  <si>
    <t>M_321892_855659</t>
  </si>
  <si>
    <t>F_796025_2841570</t>
  </si>
  <si>
    <t>F_689758_2933837</t>
  </si>
  <si>
    <t>M_272040_829919</t>
  </si>
  <si>
    <t>F_1027950_2701618</t>
  </si>
  <si>
    <t>F_768385_2960137</t>
  </si>
  <si>
    <t>F_930117_2703915</t>
  </si>
  <si>
    <t>M_277151_799890</t>
  </si>
  <si>
    <t>M_225554_918369</t>
  </si>
  <si>
    <t>M_264835_788452</t>
  </si>
  <si>
    <t>M_323731_853346</t>
  </si>
  <si>
    <t>F_912929_2754962</t>
  </si>
  <si>
    <t>F_761233_2960089</t>
  </si>
  <si>
    <t>F_813169_3018031</t>
  </si>
  <si>
    <t>M_273163_833864</t>
  </si>
  <si>
    <t>F_774814_2656482</t>
  </si>
  <si>
    <t>F_1023644_2712914</t>
  </si>
  <si>
    <t>M_256595_949609</t>
  </si>
  <si>
    <t>F_753007_2883909</t>
  </si>
  <si>
    <t>M_271631_797312</t>
  </si>
  <si>
    <t>F_1048384_2823882</t>
  </si>
  <si>
    <t>F_771105_2698903</t>
  </si>
  <si>
    <t>F_769183_2653645</t>
  </si>
  <si>
    <t>F_794194_2981350</t>
  </si>
  <si>
    <t>M_207057_938557</t>
  </si>
  <si>
    <t>M_225617_901254</t>
  </si>
  <si>
    <t>F_754440_2685882</t>
  </si>
  <si>
    <t>F_769101_3110110</t>
  </si>
  <si>
    <t>F_722015_3004860</t>
  </si>
  <si>
    <t>F_899295_2662340</t>
  </si>
  <si>
    <t>F_1032058_2706111</t>
  </si>
  <si>
    <t>F_1022765_2709312</t>
  </si>
  <si>
    <t>M_276957_801008</t>
  </si>
  <si>
    <t>M_269837_791845</t>
  </si>
  <si>
    <t>M_262835_787701</t>
  </si>
  <si>
    <t>F_823813_2813458</t>
  </si>
  <si>
    <t>F_1031017_2712425</t>
  </si>
  <si>
    <t>F_906781_2669068</t>
  </si>
  <si>
    <t>F_707130_2923189</t>
  </si>
  <si>
    <t>M_250700_830251</t>
  </si>
  <si>
    <t>M_269606_798973</t>
  </si>
  <si>
    <t>F_812866_2686323</t>
  </si>
  <si>
    <t>F_838125_3066088</t>
  </si>
  <si>
    <t>M_275469_797269</t>
  </si>
  <si>
    <t>M_250869_958162</t>
  </si>
  <si>
    <t>M_324056_836123</t>
  </si>
  <si>
    <t>F_1076762_2712454</t>
  </si>
  <si>
    <t>F_912530_2752788</t>
  </si>
  <si>
    <t>F_812002_2696622</t>
  </si>
  <si>
    <t>M_271922_790001</t>
  </si>
  <si>
    <t>F_1032900_2703110</t>
  </si>
  <si>
    <t>F_1032719_2703365</t>
  </si>
  <si>
    <t>F_892341_2678012</t>
  </si>
  <si>
    <t>F_853708_3039683</t>
  </si>
  <si>
    <t>F_1031969_2709896</t>
  </si>
  <si>
    <t>M_278318_802270</t>
  </si>
  <si>
    <t>F_816818_2935514</t>
  </si>
  <si>
    <t>M_247312_837284</t>
  </si>
  <si>
    <t>F_773031_2917352</t>
  </si>
  <si>
    <t>M_320182_826141</t>
  </si>
  <si>
    <t>F_898054_2698245</t>
  </si>
  <si>
    <t>M_316096_825135</t>
  </si>
  <si>
    <t>F_1058358_2711600</t>
  </si>
  <si>
    <t>M_266322_788628</t>
  </si>
  <si>
    <t>M_270436_800019</t>
  </si>
  <si>
    <t>M_260739_786382</t>
  </si>
  <si>
    <t>M_214392_886411</t>
  </si>
  <si>
    <t>M_270708_826651</t>
  </si>
  <si>
    <t>M_269674_793363</t>
  </si>
  <si>
    <t>M_321753_854817</t>
  </si>
  <si>
    <t>M_272594_823924</t>
  </si>
  <si>
    <t>F_1023298_2703544</t>
  </si>
  <si>
    <t>F_852231_3030349</t>
  </si>
  <si>
    <t>F_1067366_2710165</t>
  </si>
  <si>
    <t>M_245359_836686</t>
  </si>
  <si>
    <t>F_771395_2677392</t>
  </si>
  <si>
    <t>M_271636_799734</t>
  </si>
  <si>
    <t>M_273332_797033</t>
  </si>
  <si>
    <t>M_269441_799175</t>
  </si>
  <si>
    <t>F_813946_3019901</t>
  </si>
  <si>
    <t>F_1076107_2715564</t>
  </si>
  <si>
    <t>F_1014075_2727763</t>
  </si>
  <si>
    <t>F_786514_2975979</t>
  </si>
  <si>
    <t>F_760166_2947315</t>
  </si>
  <si>
    <t>F_700322_2937923</t>
  </si>
  <si>
    <t>M_272117_796383</t>
  </si>
  <si>
    <t>M_320341_825261</t>
  </si>
  <si>
    <t>F_753845_2946254</t>
  </si>
  <si>
    <t>F_779003_2978122</t>
  </si>
  <si>
    <t>F_789963_2890401</t>
  </si>
  <si>
    <t>M_246420_908593</t>
  </si>
  <si>
    <t>F_757739_2904924</t>
  </si>
  <si>
    <t>M_309188_868285</t>
  </si>
  <si>
    <t>F_872061_2796405</t>
  </si>
  <si>
    <t>M_318974_825410</t>
  </si>
  <si>
    <t>F_743108_3098205</t>
  </si>
  <si>
    <t>F_749422_2880650</t>
  </si>
  <si>
    <t>M_264254_793658</t>
  </si>
  <si>
    <t>F_743101_3087686</t>
  </si>
  <si>
    <t>M_273374_826625</t>
  </si>
  <si>
    <t>M_250616_919492</t>
  </si>
  <si>
    <t>F_800759_3031438</t>
  </si>
  <si>
    <t>F_718086_2937205</t>
  </si>
  <si>
    <t>M_261665_883000</t>
  </si>
  <si>
    <t>F_895900_2757357</t>
  </si>
  <si>
    <t>F_772426_2668666</t>
  </si>
  <si>
    <t>M_278887_800708</t>
  </si>
  <si>
    <t>M_271634_796237</t>
  </si>
  <si>
    <t>M_278280_801976</t>
  </si>
  <si>
    <t>F_1006186_2732851</t>
  </si>
  <si>
    <t>M_255773_955068</t>
  </si>
  <si>
    <t>M_325068_834038</t>
  </si>
  <si>
    <t>M_243561_861763</t>
  </si>
  <si>
    <t>F_788494_2974038</t>
  </si>
  <si>
    <t>M_243766_860492</t>
  </si>
  <si>
    <t>M_248961_831605</t>
  </si>
  <si>
    <t>F_813528_2699261</t>
  </si>
  <si>
    <t>F_810760_2999582</t>
  </si>
  <si>
    <t>F_758204_2906549</t>
  </si>
  <si>
    <t>F_1013391_2733822</t>
  </si>
  <si>
    <t>F_938300_2700644</t>
  </si>
  <si>
    <t>M_315338_824291</t>
  </si>
  <si>
    <t>F_795449_2970075</t>
  </si>
  <si>
    <t>M_243692_916018</t>
  </si>
  <si>
    <t>F_850567_2838964</t>
  </si>
  <si>
    <t>F_792081_2973861</t>
  </si>
  <si>
    <t>F_668365_2957358</t>
  </si>
  <si>
    <t>M_323897_830061</t>
  </si>
  <si>
    <t>F_757177_2962896</t>
  </si>
  <si>
    <t>F_1016083_2704725</t>
  </si>
  <si>
    <t>M_273680_826267</t>
  </si>
  <si>
    <t>M_208511_871385</t>
  </si>
  <si>
    <t>F_1029864_2702218</t>
  </si>
  <si>
    <t>F_863445_3037385</t>
  </si>
  <si>
    <t>F_762796_2956273</t>
  </si>
  <si>
    <t>F_1076044_2712966</t>
  </si>
  <si>
    <t>F_1077255_2719707</t>
  </si>
  <si>
    <t>F_927173_2669136</t>
  </si>
  <si>
    <t>M_275359_832904</t>
  </si>
  <si>
    <t>F_751807_2883565</t>
  </si>
  <si>
    <t>F_792595_2974671</t>
  </si>
  <si>
    <t>F_909393_2748731</t>
  </si>
  <si>
    <t>F_765917_2958901</t>
  </si>
  <si>
    <t>F_749664_2711403</t>
  </si>
  <si>
    <t>F_744222_2709618</t>
  </si>
  <si>
    <t>M_244693_859014</t>
  </si>
  <si>
    <t>M_218795_927366</t>
  </si>
  <si>
    <t>F_1022506_2709129</t>
  </si>
  <si>
    <t>M_308337_867211</t>
  </si>
  <si>
    <t>M_208217_932944</t>
  </si>
  <si>
    <t>F_769419_2997317</t>
  </si>
  <si>
    <t>F_837600_3067312</t>
  </si>
  <si>
    <t>M_272411_792052</t>
  </si>
  <si>
    <t>M_249080_918839</t>
  </si>
  <si>
    <t>M_250047_917847</t>
  </si>
  <si>
    <t>F_780003_2693257</t>
  </si>
  <si>
    <t>F_1060471_2710874</t>
  </si>
  <si>
    <t>F_755185_2963547</t>
  </si>
  <si>
    <t>F_825035_2931099</t>
  </si>
  <si>
    <t>F_755786_2993790</t>
  </si>
  <si>
    <t>M_200472_932684</t>
  </si>
  <si>
    <t>M_270442_869805</t>
  </si>
  <si>
    <t>F_767369_3001975</t>
  </si>
  <si>
    <t>M_324682_832599</t>
  </si>
  <si>
    <t>F_658473_2839457</t>
  </si>
  <si>
    <t>M_250934_928837</t>
  </si>
  <si>
    <t>M_254013_946090</t>
  </si>
  <si>
    <t>F_846098_2841303</t>
  </si>
  <si>
    <t>M_251567_927862</t>
  </si>
  <si>
    <t>M_269798_796375</t>
  </si>
  <si>
    <t>F_1045626_2830979</t>
  </si>
  <si>
    <t>F_704478_2922584</t>
  </si>
  <si>
    <t>F_810637_3019003</t>
  </si>
  <si>
    <t>M_249640_831791</t>
  </si>
  <si>
    <t>M_312871_832777</t>
  </si>
  <si>
    <t>F_714851_3007221</t>
  </si>
  <si>
    <t>M_318021_824804</t>
  </si>
  <si>
    <t>M_247436_908405</t>
  </si>
  <si>
    <t>M_243380_948734</t>
  </si>
  <si>
    <t>F_912295_2665239</t>
  </si>
  <si>
    <t>M_207658_869310</t>
  </si>
  <si>
    <t>F_757838_2712618</t>
  </si>
  <si>
    <t>F_761867_2955803</t>
  </si>
  <si>
    <t>F_1020857_2706386</t>
  </si>
  <si>
    <t>F_1022944_2738385</t>
  </si>
  <si>
    <t>F_761929_2955549</t>
  </si>
  <si>
    <t>M_269134_792237</t>
  </si>
  <si>
    <t>F_774610_2920599</t>
  </si>
  <si>
    <t>M_264257_794041</t>
  </si>
  <si>
    <t>F_711444_2894471</t>
  </si>
  <si>
    <t>F_820541_3036271</t>
  </si>
  <si>
    <t>M_267805_795958</t>
  </si>
  <si>
    <t>M_273839_830329</t>
  </si>
  <si>
    <t>M_248275_875219</t>
  </si>
  <si>
    <t>F_771038_2981513</t>
  </si>
  <si>
    <t>M_259422_882676</t>
  </si>
  <si>
    <t>M_323733_831179</t>
  </si>
  <si>
    <t>F_765313_2959670</t>
  </si>
  <si>
    <t>F_834191_2825408</t>
  </si>
  <si>
    <t>M_263356_881835</t>
  </si>
  <si>
    <t>M_278179_801519</t>
  </si>
  <si>
    <t>F_762950_2871027</t>
  </si>
  <si>
    <t>M_255906_954570</t>
  </si>
  <si>
    <t>M_276744_799255</t>
  </si>
  <si>
    <t>M_274283_829522</t>
  </si>
  <si>
    <t>M_249616_831824</t>
  </si>
  <si>
    <t>F_1017458_2737148</t>
  </si>
  <si>
    <t>M_248858_829417</t>
  </si>
  <si>
    <t>F_1025754_2737219</t>
  </si>
  <si>
    <t>F_768241_3114342</t>
  </si>
  <si>
    <t>M_263611_881727</t>
  </si>
  <si>
    <t>M_278042_802632</t>
  </si>
  <si>
    <t>M_321914_853225</t>
  </si>
  <si>
    <t>F_671942_2934247</t>
  </si>
  <si>
    <t>M_277375_800661</t>
  </si>
  <si>
    <t>F_835627_3074477</t>
  </si>
  <si>
    <t>M_270447_792977</t>
  </si>
  <si>
    <t>M_253699_928584</t>
  </si>
  <si>
    <t>F_766986_2873296</t>
  </si>
  <si>
    <t>F_1023277_2708333</t>
  </si>
  <si>
    <t>M_270005_792851</t>
  </si>
  <si>
    <t>M_194675_935205</t>
  </si>
  <si>
    <t>M_269655_800318</t>
  </si>
  <si>
    <t>M_260114_885280</t>
  </si>
  <si>
    <t>F_780326_3104997</t>
  </si>
  <si>
    <t>M_322499_853076</t>
  </si>
  <si>
    <t>M_243194_931549</t>
  </si>
  <si>
    <t>M_278722_799663</t>
  </si>
  <si>
    <t>F_1018628_2707170</t>
  </si>
  <si>
    <t>F_892931_2676729</t>
  </si>
  <si>
    <t>F_772552_2667615</t>
  </si>
  <si>
    <t>M_263118_881871</t>
  </si>
  <si>
    <t>M_220584_924122</t>
  </si>
  <si>
    <t>M_320000_833712</t>
  </si>
  <si>
    <t>M_320234_854927</t>
  </si>
  <si>
    <t>M_271909_797808</t>
  </si>
  <si>
    <t>M_243248_951020</t>
  </si>
  <si>
    <t>F_1079420_2710466</t>
  </si>
  <si>
    <t>M_269875_825992</t>
  </si>
  <si>
    <t>F_1079320_2708236</t>
  </si>
  <si>
    <t>F_766185_3106583</t>
  </si>
  <si>
    <t>F_810857_2999731</t>
  </si>
  <si>
    <t>F_768644_2959965</t>
  </si>
  <si>
    <t>M_318850_825088</t>
  </si>
  <si>
    <t>M_273792_826238</t>
  </si>
  <si>
    <t>M_249027_927754</t>
  </si>
  <si>
    <t>M_271017_871199</t>
  </si>
  <si>
    <t>F_928726_2670858</t>
  </si>
  <si>
    <t>M_321863_854434</t>
  </si>
  <si>
    <t>M_265480_789959</t>
  </si>
  <si>
    <t>F_917962_2767397</t>
  </si>
  <si>
    <t>M_253573_866159</t>
  </si>
  <si>
    <t>M_280445_836263</t>
  </si>
  <si>
    <t>F_755453_2949097</t>
  </si>
  <si>
    <t>M_263909_883210</t>
  </si>
  <si>
    <t>M_277107_801893</t>
  </si>
  <si>
    <t>M_261517_789448</t>
  </si>
  <si>
    <t>F_763223_2702683</t>
  </si>
  <si>
    <t>M_280754_839169</t>
  </si>
  <si>
    <t>F_676388_2921969</t>
  </si>
  <si>
    <t>F_908841_2681719</t>
  </si>
  <si>
    <t>F_1077435_2709009</t>
  </si>
  <si>
    <t>M_321726_855628</t>
  </si>
  <si>
    <t>M_248586_875470</t>
  </si>
  <si>
    <t>M_251661_820457</t>
  </si>
  <si>
    <t>F_903139_2668769</t>
  </si>
  <si>
    <t>F_758170_2965471</t>
  </si>
  <si>
    <t>F_875781_2817438</t>
  </si>
  <si>
    <t>F_696512_2923937</t>
  </si>
  <si>
    <t>F_911205_2668890</t>
  </si>
  <si>
    <t>M_263789_883304</t>
  </si>
  <si>
    <t>M_278337_800570</t>
  </si>
  <si>
    <t>M_274799_835272</t>
  </si>
  <si>
    <t>M_265903_790904</t>
  </si>
  <si>
    <t>F_849514_2860679</t>
  </si>
  <si>
    <t>M_261552_789531</t>
  </si>
  <si>
    <t>F_1027574_2702853</t>
  </si>
  <si>
    <t>F_854495_3033099</t>
  </si>
  <si>
    <t>M_261042_786339</t>
  </si>
  <si>
    <t>F_1051335_2826536</t>
  </si>
  <si>
    <t>F_935864_2667098</t>
  </si>
  <si>
    <t>F_845021_2822291</t>
  </si>
  <si>
    <t>M_179721_936234</t>
  </si>
  <si>
    <t>F_680945_2930630</t>
  </si>
  <si>
    <t>F_792334_2974795</t>
  </si>
  <si>
    <t>F_825473_3010098</t>
  </si>
  <si>
    <t>F_1023173_2715604</t>
  </si>
  <si>
    <t>F_776203_2972556</t>
  </si>
  <si>
    <t>M_251301_866070</t>
  </si>
  <si>
    <t>M_269506_796202</t>
  </si>
  <si>
    <t>M_231813_939337</t>
  </si>
  <si>
    <t>M_247114_832754</t>
  </si>
  <si>
    <t>F_760699_2958023</t>
  </si>
  <si>
    <t>M_182300_936785</t>
  </si>
  <si>
    <t>F_816175_2995950</t>
  </si>
  <si>
    <t>F_765352_2961033</t>
  </si>
  <si>
    <t>M_276745_801782</t>
  </si>
  <si>
    <t>F_751965_2880508</t>
  </si>
  <si>
    <t>M_249136_917360</t>
  </si>
  <si>
    <t>M_257483_883440</t>
  </si>
  <si>
    <t>M_208121_876762</t>
  </si>
  <si>
    <t>F_807936_3071667</t>
  </si>
  <si>
    <t>M_263560_883382</t>
  </si>
  <si>
    <t>F_913446_2800494</t>
  </si>
  <si>
    <t>F_768931_2959535</t>
  </si>
  <si>
    <t>M_275240_832850</t>
  </si>
  <si>
    <t>M_248654_907557</t>
  </si>
  <si>
    <t>M_271548_798300</t>
  </si>
  <si>
    <t>F_804438_2709804</t>
  </si>
  <si>
    <t>F_751796_3064156</t>
  </si>
  <si>
    <t>M_279805_836156</t>
  </si>
  <si>
    <t>M_276882_799793</t>
  </si>
  <si>
    <t>M_225679_902232</t>
  </si>
  <si>
    <t>F_679302_3027027</t>
  </si>
  <si>
    <t>M_256175_950133</t>
  </si>
  <si>
    <t>F_726245_2961686</t>
  </si>
  <si>
    <t>F_835430_3029944</t>
  </si>
  <si>
    <t>F_830529_3007675</t>
  </si>
  <si>
    <t>M_273839_829809</t>
  </si>
  <si>
    <t>M_313917_832823</t>
  </si>
  <si>
    <t>F_1016421_2735640</t>
  </si>
  <si>
    <t>M_258451_887908</t>
  </si>
  <si>
    <t>M_273548_826513</t>
  </si>
  <si>
    <t>M_274766_833354</t>
  </si>
  <si>
    <t>F_824091_3026636</t>
  </si>
  <si>
    <t>F_1012077_2730479</t>
  </si>
  <si>
    <t>M_244538_948817</t>
  </si>
  <si>
    <t>F_696974_2927591</t>
  </si>
  <si>
    <t>F_668953_2947725</t>
  </si>
  <si>
    <t>M_250679_821318</t>
  </si>
  <si>
    <t>F_657796_2836763</t>
  </si>
  <si>
    <t>F_810483_3020380</t>
  </si>
  <si>
    <t>M_214487_862012</t>
  </si>
  <si>
    <t>F_884296_2654028</t>
  </si>
  <si>
    <t>F_792024_2998486</t>
  </si>
  <si>
    <t>M_277821_800589</t>
  </si>
  <si>
    <t>M_250710_957353</t>
  </si>
  <si>
    <t>F_743123_3088376</t>
  </si>
  <si>
    <t>F_896143_2662392</t>
  </si>
  <si>
    <t>F_831904_3009430</t>
  </si>
  <si>
    <t>F_732996_3084643</t>
  </si>
  <si>
    <t>M_316469_835303</t>
  </si>
  <si>
    <t>M_320981_826273</t>
  </si>
  <si>
    <t>M_192031_935164</t>
  </si>
  <si>
    <t>M_188888_938386</t>
  </si>
  <si>
    <t>M_264005_883947</t>
  </si>
  <si>
    <t>M_274156_798231</t>
  </si>
  <si>
    <t>F_846421_2798284</t>
  </si>
  <si>
    <t>M_322971_854071</t>
  </si>
  <si>
    <t>M_278663_799700</t>
  </si>
  <si>
    <t>M_270348_826160</t>
  </si>
  <si>
    <t>F_1078490_2717765</t>
  </si>
  <si>
    <t>F_1066917_2716829</t>
  </si>
  <si>
    <t>M_319089_825641</t>
  </si>
  <si>
    <t>M_265726_788658</t>
  </si>
  <si>
    <t>F_1077467_2714900</t>
  </si>
  <si>
    <t>M_275796_830100</t>
  </si>
  <si>
    <t>M_261311_883448</t>
  </si>
  <si>
    <t>F_677068_2924933</t>
  </si>
  <si>
    <t>F_761376_2958634</t>
  </si>
  <si>
    <t>F_833868_3007039</t>
  </si>
  <si>
    <t>F_763616_2998496</t>
  </si>
  <si>
    <t>M_314677_825962</t>
  </si>
  <si>
    <t>M_269438_791433</t>
  </si>
  <si>
    <t>F_760286_2958274</t>
  </si>
  <si>
    <t>F_787250_2989625</t>
  </si>
  <si>
    <t>M_316951_825032</t>
  </si>
  <si>
    <t>M_272835_827060</t>
  </si>
  <si>
    <t>M_271574_791130</t>
  </si>
  <si>
    <t>M_269031_797220</t>
  </si>
  <si>
    <t>M_269769_791394</t>
  </si>
  <si>
    <t>F_927459_2668494</t>
  </si>
  <si>
    <t>F_807794_2831803</t>
  </si>
  <si>
    <t>F_899828_2660102</t>
  </si>
  <si>
    <t>M_269247_873118</t>
  </si>
  <si>
    <t>F_697352_2925012</t>
  </si>
  <si>
    <t>M_260151_885643</t>
  </si>
  <si>
    <t>F_1025798_2702271</t>
  </si>
  <si>
    <t>M_267305_873731</t>
  </si>
  <si>
    <t>M_248964_825452</t>
  </si>
  <si>
    <t>M_278005_801211</t>
  </si>
  <si>
    <t>M_278271_801926</t>
  </si>
  <si>
    <t>M_261145_887218</t>
  </si>
  <si>
    <t>M_262823_885368</t>
  </si>
  <si>
    <t>F_1030762_2707152</t>
  </si>
  <si>
    <t>F_926325_2667698</t>
  </si>
  <si>
    <t>M_317728_824944</t>
  </si>
  <si>
    <t>M_249508_820836</t>
  </si>
  <si>
    <t>M_246348_912991</t>
  </si>
  <si>
    <t>F_769270_2959986</t>
  </si>
  <si>
    <t>M_269480_791292</t>
  </si>
  <si>
    <t>M_246597_907708</t>
  </si>
  <si>
    <t>F_676188_2921962</t>
  </si>
  <si>
    <t>F_1011844_2732218</t>
  </si>
  <si>
    <t>M_319667_830946</t>
  </si>
  <si>
    <t>M_261954_786240</t>
  </si>
  <si>
    <t>M_278127_801385</t>
  </si>
  <si>
    <t>F_1078684_2719957</t>
  </si>
  <si>
    <t>F_756078_2940456</t>
  </si>
  <si>
    <t>F_765559_2651540</t>
  </si>
  <si>
    <t>F_936313_2666441</t>
  </si>
  <si>
    <t>F_1058430_2710336</t>
  </si>
  <si>
    <t>F_932049_2702687</t>
  </si>
  <si>
    <t>F_766071_2960212</t>
  </si>
  <si>
    <t>M_308999_868053</t>
  </si>
  <si>
    <t>M_278296_800569</t>
  </si>
  <si>
    <t>F_1070054_2723058</t>
  </si>
  <si>
    <t>M_262319_787097</t>
  </si>
  <si>
    <t>F_763765_2912334</t>
  </si>
  <si>
    <t>F_744771_2964877</t>
  </si>
  <si>
    <t>F_664015_3008020</t>
  </si>
  <si>
    <t>F_1031907_2702983</t>
  </si>
  <si>
    <t>M_270711_792917</t>
  </si>
  <si>
    <t>M_208819_866788</t>
  </si>
  <si>
    <t>F_1017245_2730681</t>
  </si>
  <si>
    <t>F_1069602_2724578</t>
  </si>
  <si>
    <t>F_937424_2673541</t>
  </si>
  <si>
    <t>M_264145_793924</t>
  </si>
  <si>
    <t>F_768443_2960627</t>
  </si>
  <si>
    <t>F_682134_2930129</t>
  </si>
  <si>
    <t>M_266357_790827</t>
  </si>
  <si>
    <t>M_280691_839353</t>
  </si>
  <si>
    <t>M_278522_800456</t>
  </si>
  <si>
    <t>F_760941_2897729</t>
  </si>
  <si>
    <t>M_277009_800606</t>
  </si>
  <si>
    <t>M_269471_791163</t>
  </si>
  <si>
    <t>M_273942_825443</t>
  </si>
  <si>
    <t>M_256385_890034</t>
  </si>
  <si>
    <t>F_761995_2727317</t>
  </si>
  <si>
    <t>F_724748_2966262</t>
  </si>
  <si>
    <t>F_809249_2896962</t>
  </si>
  <si>
    <t>F_766733_2873741</t>
  </si>
  <si>
    <t>F_803417_2915496</t>
  </si>
  <si>
    <t>F_1064562_2709593</t>
  </si>
  <si>
    <t>M_190684_932207</t>
  </si>
  <si>
    <t>F_909554_2679717</t>
  </si>
  <si>
    <t>F_1072174_2709908</t>
  </si>
  <si>
    <t>F_755419_2942440</t>
  </si>
  <si>
    <t>F_1076813_2718737</t>
  </si>
  <si>
    <t>F_792446_2978125</t>
  </si>
  <si>
    <t>F_1025706_2849159</t>
  </si>
  <si>
    <t>F_742041_3087931</t>
  </si>
  <si>
    <t>M_218114_927206</t>
  </si>
  <si>
    <t>F_812355_3018161</t>
  </si>
  <si>
    <t>M_243375_912822</t>
  </si>
  <si>
    <t>F_1031249_2705767</t>
  </si>
  <si>
    <t>F_781703_2919235</t>
  </si>
  <si>
    <t>F_1016711_2705738</t>
  </si>
  <si>
    <t>F_831839_3025747</t>
  </si>
  <si>
    <t>F_1072973_2724120</t>
  </si>
  <si>
    <t>F_900115_2773734</t>
  </si>
  <si>
    <t>M_203213_908741</t>
  </si>
  <si>
    <t>M_265028_788559</t>
  </si>
  <si>
    <t>F_1030814_2705556</t>
  </si>
  <si>
    <t>F_769809_2705054</t>
  </si>
  <si>
    <t>F_762518_3004625</t>
  </si>
  <si>
    <t>M_323362_853252</t>
  </si>
  <si>
    <t>M_309521_868436</t>
  </si>
  <si>
    <t>M_261965_885189</t>
  </si>
  <si>
    <t>F_697973_2929758</t>
  </si>
  <si>
    <t>F_889690_2659655</t>
  </si>
  <si>
    <t>F_1013474_2735570</t>
  </si>
  <si>
    <t>M_269792_796155</t>
  </si>
  <si>
    <t>M_317436_827340</t>
  </si>
  <si>
    <t>F_788854_2789157</t>
  </si>
  <si>
    <t>F_750148_2707977</t>
  </si>
  <si>
    <t>F_1065869_2714239</t>
  </si>
  <si>
    <t>F_728513_2957652</t>
  </si>
  <si>
    <t>F_741531_3112176</t>
  </si>
  <si>
    <t>M_250377_821391</t>
  </si>
  <si>
    <t>M_276666_799316</t>
  </si>
  <si>
    <t>M_243205_912794</t>
  </si>
  <si>
    <t>M_263296_882161</t>
  </si>
  <si>
    <t>M_273672_832389</t>
  </si>
  <si>
    <t>M_209194_868409</t>
  </si>
  <si>
    <t>F_742339_3087468</t>
  </si>
  <si>
    <t>M_222357_920072</t>
  </si>
  <si>
    <t>F_742740_3087739</t>
  </si>
  <si>
    <t>F_809456_2896657</t>
  </si>
  <si>
    <t>F_851402_2847181</t>
  </si>
  <si>
    <t>M_243532_912428</t>
  </si>
  <si>
    <t>M_316374_835847</t>
  </si>
  <si>
    <t>F_774849_2654381</t>
  </si>
  <si>
    <t>F_726166_2958899</t>
  </si>
  <si>
    <t>F_681194_2965592</t>
  </si>
  <si>
    <t>M_277232_796981</t>
  </si>
  <si>
    <t>M_260711_887110</t>
  </si>
  <si>
    <t>F_803422_2879451</t>
  </si>
  <si>
    <t>M_273674_792593</t>
  </si>
  <si>
    <t>F_1079817_2712612</t>
  </si>
  <si>
    <t>F_811356_2904823</t>
  </si>
  <si>
    <t>M_321234_854593</t>
  </si>
  <si>
    <t>F_777276_2687281</t>
  </si>
  <si>
    <t>F_656306_2913384</t>
  </si>
  <si>
    <t>M_269872_795277</t>
  </si>
  <si>
    <t>F_770323_2978498</t>
  </si>
  <si>
    <t>M_317902_830602</t>
  </si>
  <si>
    <t>M_321698_831652</t>
  </si>
  <si>
    <t>F_1024924_2707615</t>
  </si>
  <si>
    <t>F_764045_2960780</t>
  </si>
  <si>
    <t>F_767336_2662014</t>
  </si>
  <si>
    <t>F_707078_2925332</t>
  </si>
  <si>
    <t>F_773699_2975100</t>
  </si>
  <si>
    <t>M_318554_835460</t>
  </si>
  <si>
    <t>F_831132_3008835</t>
  </si>
  <si>
    <t>M_265337_876503</t>
  </si>
  <si>
    <t>F_1016462_2704572</t>
  </si>
  <si>
    <t>F_752985_3089925</t>
  </si>
  <si>
    <t>F_767788_3000719</t>
  </si>
  <si>
    <t>M_209694_886922</t>
  </si>
  <si>
    <t>M_322696_854365</t>
  </si>
  <si>
    <t>M_268372_791151</t>
  </si>
  <si>
    <t>M_274076_827598</t>
  </si>
  <si>
    <t>F_774629_2978091</t>
  </si>
  <si>
    <t>F_762036_2950383</t>
  </si>
  <si>
    <t>M_253178_822902</t>
  </si>
  <si>
    <t>F_1056283_2708376</t>
  </si>
  <si>
    <t>F_917131_2672596</t>
  </si>
  <si>
    <t>M_274623_827439</t>
  </si>
  <si>
    <t>M_273778_830501</t>
  </si>
  <si>
    <t>F_891840_2680312</t>
  </si>
  <si>
    <t>M_255724_954310</t>
  </si>
  <si>
    <t>M_277794_801195</t>
  </si>
  <si>
    <t>F_847987_2849389</t>
  </si>
  <si>
    <t>F_1030522_2708630</t>
  </si>
  <si>
    <t>M_261585_884964</t>
  </si>
  <si>
    <t>M_270743_793025</t>
  </si>
  <si>
    <t>M_273626_792043</t>
  </si>
  <si>
    <t>M_315350_833563</t>
  </si>
  <si>
    <t>M_267998_790754</t>
  </si>
  <si>
    <t>F_812971_3017915</t>
  </si>
  <si>
    <t>F_770698_2981338</t>
  </si>
  <si>
    <t>F_793686_2970403</t>
  </si>
  <si>
    <t>M_264337_793212</t>
  </si>
  <si>
    <t>M_262560_787867</t>
  </si>
  <si>
    <t>M_204982_865689</t>
  </si>
  <si>
    <t>M_272934_791911</t>
  </si>
  <si>
    <t>F_810190_3016364</t>
  </si>
  <si>
    <t>M_266543_876444</t>
  </si>
  <si>
    <t>M_266397_790885</t>
  </si>
  <si>
    <t>F_807866_3035448</t>
  </si>
  <si>
    <t>M_267042_792308</t>
  </si>
  <si>
    <t>M_319254_824950</t>
  </si>
  <si>
    <t>F_933447_2665861</t>
  </si>
  <si>
    <t>F_756071_2714025</t>
  </si>
  <si>
    <t>M_316026_825103</t>
  </si>
  <si>
    <t>F_770357_3105395</t>
  </si>
  <si>
    <t>M_270272_798985</t>
  </si>
  <si>
    <t>F_1030595_2702017</t>
  </si>
  <si>
    <t>F_1032440_2705721</t>
  </si>
  <si>
    <t>M_273468_791331</t>
  </si>
  <si>
    <t>F_911877_2801882</t>
  </si>
  <si>
    <t>F_900531_2662850</t>
  </si>
  <si>
    <t>M_208108_933137</t>
  </si>
  <si>
    <t>M_242685_856955</t>
  </si>
  <si>
    <t>M_270357_799193</t>
  </si>
  <si>
    <t>F_676370_2922361</t>
  </si>
  <si>
    <t>F_1079033_2713512</t>
  </si>
  <si>
    <t>M_277209_797682</t>
  </si>
  <si>
    <t>M_321550_856978</t>
  </si>
  <si>
    <t>F_665378_3019561</t>
  </si>
  <si>
    <t>F_763596_2864808</t>
  </si>
  <si>
    <t>M_308419_867689</t>
  </si>
  <si>
    <t>M_321860_857280</t>
  </si>
  <si>
    <t>M_325300_856418</t>
  </si>
  <si>
    <t>M_323830_853786</t>
  </si>
  <si>
    <t>F_1031497_2704976</t>
  </si>
  <si>
    <t>F_851954_3035335</t>
  </si>
  <si>
    <t>F_868136_2802521</t>
  </si>
  <si>
    <t>F_660762_2837082</t>
  </si>
  <si>
    <t>F_790607_2899579</t>
  </si>
  <si>
    <t>F_1070555_2716125</t>
  </si>
  <si>
    <t>F_808959_2710003</t>
  </si>
  <si>
    <t>F_657878_2833287</t>
  </si>
  <si>
    <t>M_261914_789184</t>
  </si>
  <si>
    <t>M_217948_919855</t>
  </si>
  <si>
    <t>F_704904_3016293</t>
  </si>
  <si>
    <t>M_258348_885515</t>
  </si>
  <si>
    <t>M_268815_795431</t>
  </si>
  <si>
    <t>M_277672_802680</t>
  </si>
  <si>
    <t>F_663508_2958385</t>
  </si>
  <si>
    <t>F_752500_2877313</t>
  </si>
  <si>
    <t>M_272737_792563</t>
  </si>
  <si>
    <t>F_1031878_2703180</t>
  </si>
  <si>
    <t>M_318196_825084</t>
  </si>
  <si>
    <t>F_741112_3071087</t>
  </si>
  <si>
    <t>F_884520_2656783</t>
  </si>
  <si>
    <t>F_912558_2663787</t>
  </si>
  <si>
    <t>F_1031780_2707651</t>
  </si>
  <si>
    <t>F_724221_2963040</t>
  </si>
  <si>
    <t>M_261751_883807</t>
  </si>
  <si>
    <t>F_1069044_2709833</t>
  </si>
  <si>
    <t>F_792001_2974788</t>
  </si>
  <si>
    <t>M_273314_833711</t>
  </si>
  <si>
    <t>F_779306_2657508</t>
  </si>
  <si>
    <t>M_266470_792724</t>
  </si>
  <si>
    <t>F_779100_2990190</t>
  </si>
  <si>
    <t>M_274401_792276</t>
  </si>
  <si>
    <t>M_252984_946544</t>
  </si>
  <si>
    <t>M_270192_799925</t>
  </si>
  <si>
    <t>F_900797_2662893</t>
  </si>
  <si>
    <t>M_202929_908786</t>
  </si>
  <si>
    <t>M_244083_831922</t>
  </si>
  <si>
    <t>F_842873_3031114</t>
  </si>
  <si>
    <t>F_760047_2951615</t>
  </si>
  <si>
    <t>M_253720_928258</t>
  </si>
  <si>
    <t>M_263179_788346</t>
  </si>
  <si>
    <t>F_854395_3033280</t>
  </si>
  <si>
    <t>M_248146_826383</t>
  </si>
  <si>
    <t>F_828202_2925826</t>
  </si>
  <si>
    <t>F_845469_3067886</t>
  </si>
  <si>
    <t>F_1025857_2702445</t>
  </si>
  <si>
    <t>M_248422_907861</t>
  </si>
  <si>
    <t>F_770425_2978838</t>
  </si>
  <si>
    <t>M_262207_883522</t>
  </si>
  <si>
    <t>F_848897_2796983</t>
  </si>
  <si>
    <t>F_743111_2709324</t>
  </si>
  <si>
    <t>M_244445_913526</t>
  </si>
  <si>
    <t>M_318542_834581</t>
  </si>
  <si>
    <t>M_267585_790525</t>
  </si>
  <si>
    <t>M_255918_929633</t>
  </si>
  <si>
    <t>M_217298_863679</t>
  </si>
  <si>
    <t>F_802443_2895621</t>
  </si>
  <si>
    <t>M_207593_871789</t>
  </si>
  <si>
    <t>M_277943_801216</t>
  </si>
  <si>
    <t>M_270759_801075</t>
  </si>
  <si>
    <t>F_772822_2982168</t>
  </si>
  <si>
    <t>M_271570_798556</t>
  </si>
  <si>
    <t>F_766864_2961150</t>
  </si>
  <si>
    <t>M_271940_797055</t>
  </si>
  <si>
    <t>F_1020403_2737348</t>
  </si>
  <si>
    <t>F_1059227_2711880</t>
  </si>
  <si>
    <t>M_271824_796314</t>
  </si>
  <si>
    <t>M_318065_827024</t>
  </si>
  <si>
    <t>F_900739_2775893</t>
  </si>
  <si>
    <t>F_768009_3110284</t>
  </si>
  <si>
    <t>M_266393_789190</t>
  </si>
  <si>
    <t>M_318692_827320</t>
  </si>
  <si>
    <t>F_757094_3094264</t>
  </si>
  <si>
    <t>F_828632_2922059</t>
  </si>
  <si>
    <t>F_836189_3008954</t>
  </si>
  <si>
    <t>M_252878_821145</t>
  </si>
  <si>
    <t>F_767148_2961164</t>
  </si>
  <si>
    <t>F_742839_3088446</t>
  </si>
  <si>
    <t>M_321677_855415</t>
  </si>
  <si>
    <t>F_773256_2663794</t>
  </si>
  <si>
    <t>M_255708_954448</t>
  </si>
  <si>
    <t>F_1021806_2707017</t>
  </si>
  <si>
    <t>F_746209_3103938</t>
  </si>
  <si>
    <t>M_270894_824222</t>
  </si>
  <si>
    <t>F_665304_2836068</t>
  </si>
  <si>
    <t>F_914796_2790840</t>
  </si>
  <si>
    <t>F_1055679_2817378</t>
  </si>
  <si>
    <t>M_271343_796542</t>
  </si>
  <si>
    <t>F_836462_3075408</t>
  </si>
  <si>
    <t>F_770908_2691371</t>
  </si>
  <si>
    <t>M_319689_854066</t>
  </si>
  <si>
    <t>F_620677_3045861</t>
  </si>
  <si>
    <t>M_254208_946042</t>
  </si>
  <si>
    <t>M_264439_792189</t>
  </si>
  <si>
    <t>F_863567_3038496</t>
  </si>
  <si>
    <t>M_266465_796933</t>
  </si>
  <si>
    <t>M_250275_929065</t>
  </si>
  <si>
    <t>F_1069646_2713447</t>
  </si>
  <si>
    <t>F_804639_3029982</t>
  </si>
  <si>
    <t>F_809501_2711405</t>
  </si>
  <si>
    <t>M_272280_796532</t>
  </si>
  <si>
    <t>F_898151_2777136</t>
  </si>
  <si>
    <t>M_315447_825271</t>
  </si>
  <si>
    <t>F_1078625_2721923</t>
  </si>
  <si>
    <t>F_771455_2989163</t>
  </si>
  <si>
    <t>M_324198_853129</t>
  </si>
  <si>
    <t>M_207704_874940</t>
  </si>
  <si>
    <t>F_1079207_2721974</t>
  </si>
  <si>
    <t>F_753890_3112493</t>
  </si>
  <si>
    <t>F_1016351_2704728</t>
  </si>
  <si>
    <t>F_816124_2995968</t>
  </si>
  <si>
    <t>M_265430_789492</t>
  </si>
  <si>
    <t>F_831532_3011012</t>
  </si>
  <si>
    <t>M_250137_823210</t>
  </si>
  <si>
    <t>F_774538_2970862</t>
  </si>
  <si>
    <t>M_215567_863273</t>
  </si>
  <si>
    <t>M_323826_852195</t>
  </si>
  <si>
    <t>M_268435_791215</t>
  </si>
  <si>
    <t>M_308771_868366</t>
  </si>
  <si>
    <t>M_268533_873987</t>
  </si>
  <si>
    <t>M_226335_901381</t>
  </si>
  <si>
    <t>F_910963_2801185</t>
  </si>
  <si>
    <t>M_319849_836347</t>
  </si>
  <si>
    <t>M_278034_801500</t>
  </si>
  <si>
    <t>F_695242_2926404</t>
  </si>
  <si>
    <t>F_919440_2669166</t>
  </si>
  <si>
    <t>F_921741_2673639</t>
  </si>
  <si>
    <t>M_266424_876390</t>
  </si>
  <si>
    <t>F_753945_3065052</t>
  </si>
  <si>
    <t>M_249005_859726</t>
  </si>
  <si>
    <t>M_256266_888391</t>
  </si>
  <si>
    <t>F_1073442_2707858</t>
  </si>
  <si>
    <t>F_915528_2798753</t>
  </si>
  <si>
    <t>F_756660_2948314</t>
  </si>
  <si>
    <t>M_309194_868271</t>
  </si>
  <si>
    <t>M_273867_830278</t>
  </si>
  <si>
    <t>M_270074_800316</t>
  </si>
  <si>
    <t>M_271980_796137</t>
  </si>
  <si>
    <t>M_218302_886429</t>
  </si>
  <si>
    <t>F_1078537_2708604</t>
  </si>
  <si>
    <t>F_813713_2996200</t>
  </si>
  <si>
    <t>F_715678_2937360</t>
  </si>
  <si>
    <t>M_275771_798263</t>
  </si>
  <si>
    <t>M_268042_790314</t>
  </si>
  <si>
    <t>M_249115_825621</t>
  </si>
  <si>
    <t>F_916978_2668144</t>
  </si>
  <si>
    <t>F_848159_2789652</t>
  </si>
  <si>
    <t>M_319316_825593</t>
  </si>
  <si>
    <t>F_744613_2709448</t>
  </si>
  <si>
    <t>F_1048203_2831535</t>
  </si>
  <si>
    <t>M_218154_925258</t>
  </si>
  <si>
    <t>M_270045_800160</t>
  </si>
  <si>
    <t>M_270402_871908</t>
  </si>
  <si>
    <t>M_271207_826289</t>
  </si>
  <si>
    <t>F_784768_2649015</t>
  </si>
  <si>
    <t>M_266565_792324</t>
  </si>
  <si>
    <t>F_911345_2801976</t>
  </si>
  <si>
    <t>M_265671_795270</t>
  </si>
  <si>
    <t>F_1059464_2710572</t>
  </si>
  <si>
    <t>M_266114_788537</t>
  </si>
  <si>
    <t>M_269594_798586</t>
  </si>
  <si>
    <t>M_310085_868656</t>
  </si>
  <si>
    <t>M_318521_836636</t>
  </si>
  <si>
    <t>F_1030616_2704164</t>
  </si>
  <si>
    <t>M_252882_930538</t>
  </si>
  <si>
    <t>F_1030589_2703808</t>
  </si>
  <si>
    <t>F_758303_2952154</t>
  </si>
  <si>
    <t>F_788549_3003127</t>
  </si>
  <si>
    <t>F_799722_2887146</t>
  </si>
  <si>
    <t>M_264332_787893</t>
  </si>
  <si>
    <t>M_205316_877138</t>
  </si>
  <si>
    <t>F_707903_2893139</t>
  </si>
  <si>
    <t>F_1069734_2722567</t>
  </si>
  <si>
    <t>F_853951_3033147</t>
  </si>
  <si>
    <t>M_277214_798196</t>
  </si>
  <si>
    <t>M_277330_796400</t>
  </si>
  <si>
    <t>M_318346_836629</t>
  </si>
  <si>
    <t>F_754772_2970597</t>
  </si>
  <si>
    <t>M_278362_800081</t>
  </si>
  <si>
    <t>M_270058_796692</t>
  </si>
  <si>
    <t>F_1073394_2707839</t>
  </si>
  <si>
    <t>M_277176_798362</t>
  </si>
  <si>
    <t>F_1029363_2702561</t>
  </si>
  <si>
    <t>F_742299_3088126</t>
  </si>
  <si>
    <t>M_265001_789850</t>
  </si>
  <si>
    <t>F_677389_3030924</t>
  </si>
  <si>
    <t>F_1070425_2724797</t>
  </si>
  <si>
    <t>M_249096_918842</t>
  </si>
  <si>
    <t>M_232780_937369</t>
  </si>
  <si>
    <t>M_274590_833519</t>
  </si>
  <si>
    <t>M_321554_856082</t>
  </si>
  <si>
    <t>F_754099_2949029</t>
  </si>
  <si>
    <t>F_916628_2665083</t>
  </si>
  <si>
    <t>F_915650_2663424</t>
  </si>
  <si>
    <t>F_851665_2785997</t>
  </si>
  <si>
    <t>F_1078900_2709076</t>
  </si>
  <si>
    <t>F_700338_2930035</t>
  </si>
  <si>
    <t>M_205220_866414</t>
  </si>
  <si>
    <t>M_249876_830369</t>
  </si>
  <si>
    <t>F_770111_2979434</t>
  </si>
  <si>
    <t>M_245237_946866</t>
  </si>
  <si>
    <t>M_313841_834201</t>
  </si>
  <si>
    <t>F_780598_3105137</t>
  </si>
  <si>
    <t>M_248897_870734</t>
  </si>
  <si>
    <t>M_252421_927030</t>
  </si>
  <si>
    <t>M_267722_797755</t>
  </si>
  <si>
    <t>M_266216_796574</t>
  </si>
  <si>
    <t>M_322150_831242</t>
  </si>
  <si>
    <t>M_246616_907702</t>
  </si>
  <si>
    <t>M_260966_887151</t>
  </si>
  <si>
    <t>F_834693_2830379</t>
  </si>
  <si>
    <t>M_274241_830165</t>
  </si>
  <si>
    <t>F_790197_2898739</t>
  </si>
  <si>
    <t>M_322123_855296</t>
  </si>
  <si>
    <t>F_753812_2940035</t>
  </si>
  <si>
    <t>M_236000_838472</t>
  </si>
  <si>
    <t>F_901631_2772003</t>
  </si>
  <si>
    <t>M_274498_789921</t>
  </si>
  <si>
    <t>F_641079_2897649</t>
  </si>
  <si>
    <t>M_204661_874192</t>
  </si>
  <si>
    <t>F_927666_2668743</t>
  </si>
  <si>
    <t>M_270154_798840</t>
  </si>
  <si>
    <t>F_779310_2657396</t>
  </si>
  <si>
    <t>M_253894_868135</t>
  </si>
  <si>
    <t>M_277344_801744</t>
  </si>
  <si>
    <t>F_761814_2959018</t>
  </si>
  <si>
    <t>F_755560_2944714</t>
  </si>
  <si>
    <t>M_324088_857443</t>
  </si>
  <si>
    <t>F_920724_2772455</t>
  </si>
  <si>
    <t>F_764700_2960169</t>
  </si>
  <si>
    <t>M_255797_956861</t>
  </si>
  <si>
    <t>F_773280_2975354</t>
  </si>
  <si>
    <t>M_262253_787972</t>
  </si>
  <si>
    <t>M_228741_922840</t>
  </si>
  <si>
    <t>F_1031517_2711209</t>
  </si>
  <si>
    <t>M_269052_873361</t>
  </si>
  <si>
    <t>M_274067_796843</t>
  </si>
  <si>
    <t>F_874403_2798027</t>
  </si>
  <si>
    <t>F_779965_2693319</t>
  </si>
  <si>
    <t>M_270003_798538</t>
  </si>
  <si>
    <t>M_258954_887421</t>
  </si>
  <si>
    <t>M_307951_867103</t>
  </si>
  <si>
    <t>F_828017_2925409</t>
  </si>
  <si>
    <t>M_261692_789731</t>
  </si>
  <si>
    <t>M_249257_918234</t>
  </si>
  <si>
    <t>M_270986_791920</t>
  </si>
  <si>
    <t>M_272901_827184</t>
  </si>
  <si>
    <t>M_194374_935133</t>
  </si>
  <si>
    <t>M_317793_824915</t>
  </si>
  <si>
    <t>F_755928_2943319</t>
  </si>
  <si>
    <t>F_1007055_2732164</t>
  </si>
  <si>
    <t>M_255777_956348</t>
  </si>
  <si>
    <t>F_894874_2827829</t>
  </si>
  <si>
    <t>F_770005_2702897</t>
  </si>
  <si>
    <t>M_256474_950896</t>
  </si>
  <si>
    <t>F_772244_3111342</t>
  </si>
  <si>
    <t>F_830342_3008367</t>
  </si>
  <si>
    <t>F_757411_2710600</t>
  </si>
  <si>
    <t>M_275515_798769</t>
  </si>
  <si>
    <t>M_273852_830369</t>
  </si>
  <si>
    <t>F_1078367_2718470</t>
  </si>
  <si>
    <t>F_927036_2669527</t>
  </si>
  <si>
    <t>F_727569_2957393</t>
  </si>
  <si>
    <t>M_280129_837113</t>
  </si>
  <si>
    <t>M_280545_839005</t>
  </si>
  <si>
    <t>M_277269_799759</t>
  </si>
  <si>
    <t>M_190279_934778</t>
  </si>
  <si>
    <t>F_801602_2986210</t>
  </si>
  <si>
    <t>F_1011130_2733055</t>
  </si>
  <si>
    <t>F_832462_3075829</t>
  </si>
  <si>
    <t>M_229675_921641</t>
  </si>
  <si>
    <t>M_260941_888025</t>
  </si>
  <si>
    <t>F_821517_3000630</t>
  </si>
  <si>
    <t>F_809449_2917923</t>
  </si>
  <si>
    <t>F_807622_2729521</t>
  </si>
  <si>
    <t>M_243868_862045</t>
  </si>
  <si>
    <t>F_823055_2936125</t>
  </si>
  <si>
    <t>F_610735_3033157</t>
  </si>
  <si>
    <t>M_261829_790186</t>
  </si>
  <si>
    <t>M_317831_834679</t>
  </si>
  <si>
    <t>M_247361_837595</t>
  </si>
  <si>
    <t>F_771482_3007780</t>
  </si>
  <si>
    <t>F_653988_3023267</t>
  </si>
  <si>
    <t>M_249657_917824</t>
  </si>
  <si>
    <t>M_266615_789856</t>
  </si>
  <si>
    <t>M_277636_801385</t>
  </si>
  <si>
    <t>F_740673_2710101</t>
  </si>
  <si>
    <t>F_832322_3071870</t>
  </si>
  <si>
    <t>M_258204_888496</t>
  </si>
  <si>
    <t>M_247381_837490</t>
  </si>
  <si>
    <t>M_222398_919986</t>
  </si>
  <si>
    <t>F_1047892_2830718</t>
  </si>
  <si>
    <t>M_318344_825422</t>
  </si>
  <si>
    <t>M_308312_867062</t>
  </si>
  <si>
    <t>M_309550_868449</t>
  </si>
  <si>
    <t>F_770708_2914028</t>
  </si>
  <si>
    <t>F_783247_2896694</t>
  </si>
  <si>
    <t>F_661898_2957948</t>
  </si>
  <si>
    <t>M_265085_793196</t>
  </si>
  <si>
    <t>M_276141_799530</t>
  </si>
  <si>
    <t>F_754789_2968805</t>
  </si>
  <si>
    <t>F_758339_2946229</t>
  </si>
  <si>
    <t>F_909782_2662717</t>
  </si>
  <si>
    <t>F_1050289_2828720</t>
  </si>
  <si>
    <t>M_277406_800407</t>
  </si>
  <si>
    <t>F_747227_2706169</t>
  </si>
  <si>
    <t>F_1032185_2704634</t>
  </si>
  <si>
    <t>M_274264_798376</t>
  </si>
  <si>
    <t>M_263795_790931</t>
  </si>
  <si>
    <t>F_849000_3032334</t>
  </si>
  <si>
    <t>F_849482_2795575</t>
  </si>
  <si>
    <t>F_810775_2694138</t>
  </si>
  <si>
    <t>F_856040_2794364</t>
  </si>
  <si>
    <t>M_271557_827495</t>
  </si>
  <si>
    <t>F_842435_3029908</t>
  </si>
  <si>
    <t>F_710433_2891507</t>
  </si>
  <si>
    <t>F_1074372_2717611</t>
  </si>
  <si>
    <t>M_314574_828551</t>
  </si>
  <si>
    <t>M_266866_789353</t>
  </si>
  <si>
    <t>F_728564_2958956</t>
  </si>
  <si>
    <t>M_248891_929284</t>
  </si>
  <si>
    <t>M_308076_866501</t>
  </si>
  <si>
    <t>M_192538_936947</t>
  </si>
  <si>
    <t>F_697083_2930211</t>
  </si>
  <si>
    <t>F_698529_2918858</t>
  </si>
  <si>
    <t>M_315515_830521</t>
  </si>
  <si>
    <t>M_251663_951981</t>
  </si>
  <si>
    <t>M_250127_929650</t>
  </si>
  <si>
    <t>M_255746_954564</t>
  </si>
  <si>
    <t>F_1074865_2723195</t>
  </si>
  <si>
    <t>M_180148_937309</t>
  </si>
  <si>
    <t>F_807621_3031605</t>
  </si>
  <si>
    <t>F_739963_3087987</t>
  </si>
  <si>
    <t>M_309493_868379</t>
  </si>
  <si>
    <t>M_322147_855308</t>
  </si>
  <si>
    <t>F_766651_2649009</t>
  </si>
  <si>
    <t>F_790199_2904640</t>
  </si>
  <si>
    <t>F_795958_2838241</t>
  </si>
  <si>
    <t>F_769110_3109875</t>
  </si>
  <si>
    <t>M_248526_907578</t>
  </si>
  <si>
    <t>M_254085_863420</t>
  </si>
  <si>
    <t>M_307842_867362</t>
  </si>
  <si>
    <t>M_257387_932540</t>
  </si>
  <si>
    <t>M_191959_934977</t>
  </si>
  <si>
    <t>M_241758_953039</t>
  </si>
  <si>
    <t>M_254868_890191</t>
  </si>
  <si>
    <t>M_271987_792193</t>
  </si>
  <si>
    <t>M_278519_800933</t>
  </si>
  <si>
    <t>F_780011_2974039</t>
  </si>
  <si>
    <t>M_258672_887599</t>
  </si>
  <si>
    <t>M_262819_787914</t>
  </si>
  <si>
    <t>F_810206_2697242</t>
  </si>
  <si>
    <t>F_757360_2951661</t>
  </si>
  <si>
    <t>F_768514_3000968</t>
  </si>
  <si>
    <t>F_884524_2652651</t>
  </si>
  <si>
    <t>M_322445_854488</t>
  </si>
  <si>
    <t>F_743299_3088103</t>
  </si>
  <si>
    <t>M_276655_800285</t>
  </si>
  <si>
    <t>F_707676_2926854</t>
  </si>
  <si>
    <t>M_269945_793734</t>
  </si>
  <si>
    <t>F_760965_2959343</t>
  </si>
  <si>
    <t>M_247398_837245</t>
  </si>
  <si>
    <t>M_273644_791914</t>
  </si>
  <si>
    <t>F_1019594_2703190</t>
  </si>
  <si>
    <t>F_756512_2865323</t>
  </si>
  <si>
    <t>F_772775_2669001</t>
  </si>
  <si>
    <t>F_1079307_2710657</t>
  </si>
  <si>
    <t>M_234448_838511</t>
  </si>
  <si>
    <t>F_797414_2906920</t>
  </si>
  <si>
    <t>F_702835_2936096</t>
  </si>
  <si>
    <t>M_263072_885027</t>
  </si>
  <si>
    <t>F_760227_2960043</t>
  </si>
  <si>
    <t>M_244793_951154</t>
  </si>
  <si>
    <t>F_1020275_2702386</t>
  </si>
  <si>
    <t>F_1078791_2711835</t>
  </si>
  <si>
    <t>F_773588_2650551</t>
  </si>
  <si>
    <t>F_802643_2901121</t>
  </si>
  <si>
    <t>M_252709_927878</t>
  </si>
  <si>
    <t>M_253289_955798</t>
  </si>
  <si>
    <t>M_269979_798913</t>
  </si>
  <si>
    <t>F_770391_2922129</t>
  </si>
  <si>
    <t>F_937715_2673784</t>
  </si>
  <si>
    <t>F_792869_2973208</t>
  </si>
  <si>
    <t>F_909457_2749073</t>
  </si>
  <si>
    <t>M_249480_918601</t>
  </si>
  <si>
    <t>M_316199_824262</t>
  </si>
  <si>
    <t>F_777332_3102955</t>
  </si>
  <si>
    <t>M_325023_852861</t>
  </si>
  <si>
    <t>F_724180_2961648</t>
  </si>
  <si>
    <t>M_273875_792998</t>
  </si>
  <si>
    <t>M_264521_788363</t>
  </si>
  <si>
    <t>F_1079195_2709838</t>
  </si>
  <si>
    <t>F_1027001_2701371</t>
  </si>
  <si>
    <t>M_276576_799812</t>
  </si>
  <si>
    <t>M_249535_821324</t>
  </si>
  <si>
    <t>F_1078227_2712295</t>
  </si>
  <si>
    <t>M_272517_835130</t>
  </si>
  <si>
    <t>F_846999_2839883</t>
  </si>
  <si>
    <t>M_276839_801456</t>
  </si>
  <si>
    <t>M_308680_867945</t>
  </si>
  <si>
    <t>F_887579_2657588</t>
  </si>
  <si>
    <t>M_313430_831585</t>
  </si>
  <si>
    <t>F_750557_2710616</t>
  </si>
  <si>
    <t>F_938833_2673029</t>
  </si>
  <si>
    <t>F_679359_2962874</t>
  </si>
  <si>
    <t>M_322985_854492</t>
  </si>
  <si>
    <t>M_217594_922882</t>
  </si>
  <si>
    <t>F_700289_3014532</t>
  </si>
  <si>
    <t>F_670199_3051351</t>
  </si>
  <si>
    <t>F_759070_2952516</t>
  </si>
  <si>
    <t>M_323126_853107</t>
  </si>
  <si>
    <t>M_277859_800512</t>
  </si>
  <si>
    <t>F_749914_2709046</t>
  </si>
  <si>
    <t>M_271344_796349</t>
  </si>
  <si>
    <t>F_767394_2961340</t>
  </si>
  <si>
    <t>F_726631_2963266</t>
  </si>
  <si>
    <t>F_768025_3000920</t>
  </si>
  <si>
    <t>M_318179_832291</t>
  </si>
  <si>
    <t>M_193417_934985</t>
  </si>
  <si>
    <t>M_278000_802438</t>
  </si>
  <si>
    <t>F_900517_2774057</t>
  </si>
  <si>
    <t>M_271617_797186</t>
  </si>
  <si>
    <t>M_205865_873591</t>
  </si>
  <si>
    <t>M_324299_853255</t>
  </si>
  <si>
    <t>F_1057849_2707920</t>
  </si>
  <si>
    <t>M_246180_913039</t>
  </si>
  <si>
    <t>F_1049859_2827947</t>
  </si>
  <si>
    <t>M_250950_955132</t>
  </si>
  <si>
    <t>F_1079706_2712928</t>
  </si>
  <si>
    <t>F_902917_2661344</t>
  </si>
  <si>
    <t>M_217100_890599</t>
  </si>
  <si>
    <t>M_207390_889476</t>
  </si>
  <si>
    <t>F_753944_2972004</t>
  </si>
  <si>
    <t>M_308979_868295</t>
  </si>
  <si>
    <t>M_258560_889314</t>
  </si>
  <si>
    <t>F_765922_3105879</t>
  </si>
  <si>
    <t>F_718286_2939899</t>
  </si>
  <si>
    <t>M_276510_800138</t>
  </si>
  <si>
    <t>M_277387_799289</t>
  </si>
  <si>
    <t>M_246993_908730</t>
  </si>
  <si>
    <t>M_266871_792235</t>
  </si>
  <si>
    <t>M_324020_851309</t>
  </si>
  <si>
    <t>F_791989_2973406</t>
  </si>
  <si>
    <t>M_245193_945786</t>
  </si>
  <si>
    <t>F_779955_2984221</t>
  </si>
  <si>
    <t>M_240726_830672</t>
  </si>
  <si>
    <t>F_1031963_2708276</t>
  </si>
  <si>
    <t>F_907431_2783208</t>
  </si>
  <si>
    <t>F_768761_2699531</t>
  </si>
  <si>
    <t>M_315482_824075</t>
  </si>
  <si>
    <t>M_242619_913647</t>
  </si>
  <si>
    <t>M_229962_939717</t>
  </si>
  <si>
    <t>F_757150_2694515</t>
  </si>
  <si>
    <t>F_924141_2689644</t>
  </si>
  <si>
    <t>F_728205_2958602</t>
  </si>
  <si>
    <t>M_252991_927926</t>
  </si>
  <si>
    <t>M_246478_908285</t>
  </si>
  <si>
    <t>M_254238_889989</t>
  </si>
  <si>
    <t>M_321192_831987</t>
  </si>
  <si>
    <t>M_263878_792114</t>
  </si>
  <si>
    <t>M_215327_887717</t>
  </si>
  <si>
    <t>M_315339_825827</t>
  </si>
  <si>
    <t>M_253118_864940</t>
  </si>
  <si>
    <t>M_324896_852385</t>
  </si>
  <si>
    <t>F_913509_2778573</t>
  </si>
  <si>
    <t>F_852890_2858890</t>
  </si>
  <si>
    <t>F_765538_2871516</t>
  </si>
  <si>
    <t>M_278349_800305</t>
  </si>
  <si>
    <t>F_763885_3026901</t>
  </si>
  <si>
    <t>F_769037_2960179</t>
  </si>
  <si>
    <t>M_249154_920007</t>
  </si>
  <si>
    <t>M_272079_829987</t>
  </si>
  <si>
    <t>M_263966_793618</t>
  </si>
  <si>
    <t>F_910134_2663985</t>
  </si>
  <si>
    <t>M_321683_855538</t>
  </si>
  <si>
    <t>F_852033_3033128</t>
  </si>
  <si>
    <t>M_258343_888412</t>
  </si>
  <si>
    <t>M_308340_867447</t>
  </si>
  <si>
    <t>M_278986_800694</t>
  </si>
  <si>
    <t>F_835153_3074879</t>
  </si>
  <si>
    <t>F_774951_2974425</t>
  </si>
  <si>
    <t>F_808781_2697413</t>
  </si>
  <si>
    <t>M_271996_798658</t>
  </si>
  <si>
    <t>M_262027_788248</t>
  </si>
  <si>
    <t>F_808373_2892165</t>
  </si>
  <si>
    <t>F_771784_2677167</t>
  </si>
  <si>
    <t>F_1074833_2707536</t>
  </si>
  <si>
    <t>M_260848_887482</t>
  </si>
  <si>
    <t>M_273855_790783</t>
  </si>
  <si>
    <t>F_768343_2959890</t>
  </si>
  <si>
    <t>M_272472_827465</t>
  </si>
  <si>
    <t>F_806079_2916177</t>
  </si>
  <si>
    <t>M_190857_934132</t>
  </si>
  <si>
    <t>F_762255_3015122</t>
  </si>
  <si>
    <t>F_770021_2996866</t>
  </si>
  <si>
    <t>M_273647_829185</t>
  </si>
  <si>
    <t>F_848908_2796446</t>
  </si>
  <si>
    <t>F_731606_2961557</t>
  </si>
  <si>
    <t>M_309110_868019</t>
  </si>
  <si>
    <t>M_246318_945118</t>
  </si>
  <si>
    <t>F_1058979_2712226</t>
  </si>
  <si>
    <t>F_787698_2973457</t>
  </si>
  <si>
    <t>F_884049_2654312</t>
  </si>
  <si>
    <t>M_255829_954422</t>
  </si>
  <si>
    <t>M_277801_801303</t>
  </si>
  <si>
    <t>F_1031736_2705140</t>
  </si>
  <si>
    <t>F_1066927_2716019</t>
  </si>
  <si>
    <t>M_318716_825306</t>
  </si>
  <si>
    <t>M_309628_868722</t>
  </si>
  <si>
    <t>F_805999_2834558</t>
  </si>
  <si>
    <t>M_239623_954935</t>
  </si>
  <si>
    <t>F_658378_2911786</t>
  </si>
  <si>
    <t>M_321657_855257</t>
  </si>
  <si>
    <t>F_882567_2809776</t>
  </si>
  <si>
    <t>F_1047895_2826880</t>
  </si>
  <si>
    <t>F_836987_2922683</t>
  </si>
  <si>
    <t>M_321447_837619</t>
  </si>
  <si>
    <t>M_262406_789490</t>
  </si>
  <si>
    <t>F_833578_3067163</t>
  </si>
  <si>
    <t>M_183586_935467</t>
  </si>
  <si>
    <t>F_1023888_2713907</t>
  </si>
  <si>
    <t>M_257644_887591</t>
  </si>
  <si>
    <t>F_1076814_2720839</t>
  </si>
  <si>
    <t>F_910694_2801412</t>
  </si>
  <si>
    <t>M_268972_794361</t>
  </si>
  <si>
    <t>F_899512_2772776</t>
  </si>
  <si>
    <t>F_801049_2905179</t>
  </si>
  <si>
    <t>M_246828_912587</t>
  </si>
  <si>
    <t>M_265207_788348</t>
  </si>
  <si>
    <t>F_912259_2751267</t>
  </si>
  <si>
    <t>M_270646_797018</t>
  </si>
  <si>
    <t>F_884277_2654664</t>
  </si>
  <si>
    <t>M_321443_856965</t>
  </si>
  <si>
    <t>M_273295_826050</t>
  </si>
  <si>
    <t>M_322692_828898</t>
  </si>
  <si>
    <t>M_259736_930553</t>
  </si>
  <si>
    <t>M_262054_879785</t>
  </si>
  <si>
    <t>M_269778_792615</t>
  </si>
  <si>
    <t>M_271351_798462</t>
  </si>
  <si>
    <t>M_217150_864097</t>
  </si>
  <si>
    <t>F_1075288_2709464</t>
  </si>
  <si>
    <t>F_677956_2924021</t>
  </si>
  <si>
    <t>F_851722_3029961</t>
  </si>
  <si>
    <t>M_268126_799343</t>
  </si>
  <si>
    <t>M_255844_954456</t>
  </si>
  <si>
    <t>M_270651_799950</t>
  </si>
  <si>
    <t>F_777559_2972966</t>
  </si>
  <si>
    <t>F_768091_2959548</t>
  </si>
  <si>
    <t>F_1011249_2733260</t>
  </si>
  <si>
    <t>M_207920_868972</t>
  </si>
  <si>
    <t>F_783945_2898115</t>
  </si>
  <si>
    <t>F_765167_3106884</t>
  </si>
  <si>
    <t>M_265615_876603</t>
  </si>
  <si>
    <t>F_763341_2957636</t>
  </si>
  <si>
    <t>F_768835_2960218</t>
  </si>
  <si>
    <t>F_712422_3006783</t>
  </si>
  <si>
    <t>F_883818_2653517</t>
  </si>
  <si>
    <t>F_775990_2974283</t>
  </si>
  <si>
    <t>M_271514_826708</t>
  </si>
  <si>
    <t>F_1027237_2702241</t>
  </si>
  <si>
    <t>M_325999_854359</t>
  </si>
  <si>
    <t>M_273743_792342</t>
  </si>
  <si>
    <t>M_315729_827635</t>
  </si>
  <si>
    <t>F_1029015_2708817</t>
  </si>
  <si>
    <t>F_765085_2688999</t>
  </si>
  <si>
    <t>F_1074401_2713669</t>
  </si>
  <si>
    <t>M_273318_833650</t>
  </si>
  <si>
    <t>F_727442_2959656</t>
  </si>
  <si>
    <t>F_1075599_2713239</t>
  </si>
  <si>
    <t>F_716924_2897230</t>
  </si>
  <si>
    <t>F_762089_2962666</t>
  </si>
  <si>
    <t>F_846147_2865916</t>
  </si>
  <si>
    <t>F_796258_3034558</t>
  </si>
  <si>
    <t>F_931880_2701846</t>
  </si>
  <si>
    <t>M_207207_868235</t>
  </si>
  <si>
    <t>F_1054940_2829679</t>
  </si>
  <si>
    <t>M_231711_942796</t>
  </si>
  <si>
    <t>F_742725_3088250</t>
  </si>
  <si>
    <t>M_278928_800671</t>
  </si>
  <si>
    <t>M_309094_867951</t>
  </si>
  <si>
    <t>M_245915_871412</t>
  </si>
  <si>
    <t>F_889510_2683625</t>
  </si>
  <si>
    <t>F_839781_2847836</t>
  </si>
  <si>
    <t>F_1031858_2705706</t>
  </si>
  <si>
    <t>M_250284_868915</t>
  </si>
  <si>
    <t>M_230944_939510</t>
  </si>
  <si>
    <t>M_268912_799044</t>
  </si>
  <si>
    <t>F_757589_2713249</t>
  </si>
  <si>
    <t>M_278771_800803</t>
  </si>
  <si>
    <t>M_243611_913066</t>
  </si>
  <si>
    <t>M_322948_854358</t>
  </si>
  <si>
    <t>M_274274_798197</t>
  </si>
  <si>
    <t>F_804996_3027884</t>
  </si>
  <si>
    <t>F_878959_2653438</t>
  </si>
  <si>
    <t>F_847913_3031603</t>
  </si>
  <si>
    <t>F_1077230_2708912</t>
  </si>
  <si>
    <t>F_1065113_2715803</t>
  </si>
  <si>
    <t>M_246784_859046</t>
  </si>
  <si>
    <t>M_270488_799899</t>
  </si>
  <si>
    <t>M_321995_855307</t>
  </si>
  <si>
    <t>F_758554_3019582</t>
  </si>
  <si>
    <t>F_1067099_2716540</t>
  </si>
  <si>
    <t>F_714368_3009637</t>
  </si>
  <si>
    <t>F_677476_2935162</t>
  </si>
  <si>
    <t>M_269596_869545</t>
  </si>
  <si>
    <t>F_1073900_2707823</t>
  </si>
  <si>
    <t>M_262191_881511</t>
  </si>
  <si>
    <t>M_278126_801340</t>
  </si>
  <si>
    <t>M_263587_790958</t>
  </si>
  <si>
    <t>F_743125_3088282</t>
  </si>
  <si>
    <t>F_807674_2903313</t>
  </si>
  <si>
    <t>M_317745_824654</t>
  </si>
  <si>
    <t>F_758778_3015891</t>
  </si>
  <si>
    <t>F_768571_2960106</t>
  </si>
  <si>
    <t>M_272573_826371</t>
  </si>
  <si>
    <t>M_269617_792900</t>
  </si>
  <si>
    <t>F_814339_3025225</t>
  </si>
  <si>
    <t>F_677467_2924641</t>
  </si>
  <si>
    <t>M_324868_852906</t>
  </si>
  <si>
    <t>F_813047_2904770</t>
  </si>
  <si>
    <t>F_697353_2926573</t>
  </si>
  <si>
    <t>F_773437_2649295</t>
  </si>
  <si>
    <t>M_219906_889113</t>
  </si>
  <si>
    <t>F_816404_2936027</t>
  </si>
  <si>
    <t>F_893887_2683838</t>
  </si>
  <si>
    <t>M_309869_868534</t>
  </si>
  <si>
    <t>M_265012_870643</t>
  </si>
  <si>
    <t>M_238253_920435</t>
  </si>
  <si>
    <t>M_278014_801586</t>
  </si>
  <si>
    <t>M_267729_797132</t>
  </si>
  <si>
    <t>F_755434_2965223</t>
  </si>
  <si>
    <t>F_922656_2691743</t>
  </si>
  <si>
    <t>F_1031535_2702853</t>
  </si>
  <si>
    <t>M_266016_792138</t>
  </si>
  <si>
    <t>F_1031635_2710555</t>
  </si>
  <si>
    <t>M_325559_848963</t>
  </si>
  <si>
    <t>M_323212_857025</t>
  </si>
  <si>
    <t>M_323153_854451</t>
  </si>
  <si>
    <t>F_940283_2697132</t>
  </si>
  <si>
    <t>F_863028_3038149</t>
  </si>
  <si>
    <t>F_1025554_2737265</t>
  </si>
  <si>
    <t>F_907891_2783647</t>
  </si>
  <si>
    <t>M_276164_797118</t>
  </si>
  <si>
    <t>M_318410_824891</t>
  </si>
  <si>
    <t>M_258304_887892</t>
  </si>
  <si>
    <t>F_918393_2669344</t>
  </si>
  <si>
    <t>F_750022_2941849</t>
  </si>
  <si>
    <t>M_325461_850285</t>
  </si>
  <si>
    <t>M_244149_831659</t>
  </si>
  <si>
    <t>F_772285_2652290</t>
  </si>
  <si>
    <t>F_1025467_2701308</t>
  </si>
  <si>
    <t>M_223517_921546</t>
  </si>
  <si>
    <t>F_938982_2697347</t>
  </si>
  <si>
    <t>F_768549_2960261</t>
  </si>
  <si>
    <t>F_1029730_2702188</t>
  </si>
  <si>
    <t>M_267527_791293</t>
  </si>
  <si>
    <t>M_277877_801454</t>
  </si>
  <si>
    <t>M_248898_825491</t>
  </si>
  <si>
    <t>F_777188_2975306</t>
  </si>
  <si>
    <t>F_1030776_2702472</t>
  </si>
  <si>
    <t>M_310005_868537</t>
  </si>
  <si>
    <t>M_269219_797966</t>
  </si>
  <si>
    <t>M_271784_796717</t>
  </si>
  <si>
    <t>F_1018938_2704335</t>
  </si>
  <si>
    <t>M_266359_792161</t>
  </si>
  <si>
    <t>M_269368_793077</t>
  </si>
  <si>
    <t>F_764507_3111576</t>
  </si>
  <si>
    <t>M_258119_931146</t>
  </si>
  <si>
    <t>M_264393_871688</t>
  </si>
  <si>
    <t>M_270646_796145</t>
  </si>
  <si>
    <t>F_1078796_2712989</t>
  </si>
  <si>
    <t>F_892969_2661233</t>
  </si>
  <si>
    <t>M_277854_801083</t>
  </si>
  <si>
    <t>F_749019_2707226</t>
  </si>
  <si>
    <t>F_785711_2986699</t>
  </si>
  <si>
    <t>F_665409_3049634</t>
  </si>
  <si>
    <t>F_786407_2645819</t>
  </si>
  <si>
    <t>M_263317_789083</t>
  </si>
  <si>
    <t>F_753627_2962903</t>
  </si>
  <si>
    <t>F_1078864_2721032</t>
  </si>
  <si>
    <t>F_748001_2714820</t>
  </si>
  <si>
    <t>F_1032247_2708457</t>
  </si>
  <si>
    <t>F_678800_2927577</t>
  </si>
  <si>
    <t>M_245229_932025</t>
  </si>
  <si>
    <t>M_261023_887516</t>
  </si>
  <si>
    <t>F_1006644_2732730</t>
  </si>
  <si>
    <t>M_272131_798129</t>
  </si>
  <si>
    <t>M_308152_866606</t>
  </si>
  <si>
    <t>F_785470_2980616</t>
  </si>
  <si>
    <t>M_278098_801400</t>
  </si>
  <si>
    <t>F_808847_2905058</t>
  </si>
  <si>
    <t>M_310045_868603</t>
  </si>
  <si>
    <t>F_1009225_2730718</t>
  </si>
  <si>
    <t>F_851739_3031722</t>
  </si>
  <si>
    <t>M_203859_867200</t>
  </si>
  <si>
    <t>M_272003_824260</t>
  </si>
  <si>
    <t>F_769198_3109283</t>
  </si>
  <si>
    <t>F_1065768_2714155</t>
  </si>
  <si>
    <t>M_272683_826565</t>
  </si>
  <si>
    <t>M_218966_923917</t>
  </si>
  <si>
    <t>F_746135_2940418</t>
  </si>
  <si>
    <t>M_261422_885331</t>
  </si>
  <si>
    <t>F_1077749_2717929</t>
  </si>
  <si>
    <t>F_793087_3043505</t>
  </si>
  <si>
    <t>M_321240_856446</t>
  </si>
  <si>
    <t>F_838409_2846024</t>
  </si>
  <si>
    <t>F_657882_2857768</t>
  </si>
  <si>
    <t>F_806759_2901617</t>
  </si>
  <si>
    <t>M_278773_800866</t>
  </si>
  <si>
    <t>F_1003981_2732185</t>
  </si>
  <si>
    <t>M_320201_836770</t>
  </si>
  <si>
    <t>M_256376_950274</t>
  </si>
  <si>
    <t>F_1072175_2720412</t>
  </si>
  <si>
    <t>F_836781_3073105</t>
  </si>
  <si>
    <t>M_268069_792229</t>
  </si>
  <si>
    <t>M_274485_830576</t>
  </si>
  <si>
    <t>M_273456_826648</t>
  </si>
  <si>
    <t>F_876758_2816023</t>
  </si>
  <si>
    <t>F_851674_3031041</t>
  </si>
  <si>
    <t>M_272771_826221</t>
  </si>
  <si>
    <t>F_909268_2801651</t>
  </si>
  <si>
    <t>M_268477_793752</t>
  </si>
  <si>
    <t>F_811227_3031350</t>
  </si>
  <si>
    <t>M_257188_889678</t>
  </si>
  <si>
    <t>F_752709_2722966</t>
  </si>
  <si>
    <t>M_277639_802183</t>
  </si>
  <si>
    <t>M_317735_835537</t>
  </si>
  <si>
    <t>F_729193_2960448</t>
  </si>
  <si>
    <t>F_804516_3027131</t>
  </si>
  <si>
    <t>F_828766_3012526</t>
  </si>
  <si>
    <t>F_1011664_2731482</t>
  </si>
  <si>
    <t>M_314757_830725</t>
  </si>
  <si>
    <t>F_660053_3044910</t>
  </si>
  <si>
    <t>F_919824_2770461</t>
  </si>
  <si>
    <t>M_273482_791646</t>
  </si>
  <si>
    <t>F_765605_3108493</t>
  </si>
  <si>
    <t>F_822455_2935500</t>
  </si>
  <si>
    <t>M_271636_824297</t>
  </si>
  <si>
    <t>M_260703_786662</t>
  </si>
  <si>
    <t>M_263559_790693</t>
  </si>
  <si>
    <t>M_260936_932057</t>
  </si>
  <si>
    <t>M_308162_867164</t>
  </si>
  <si>
    <t>F_752968_2718485</t>
  </si>
  <si>
    <t>M_309050_868213</t>
  </si>
  <si>
    <t>F_810960_2686970</t>
  </si>
  <si>
    <t>F_1077997_2711352</t>
  </si>
  <si>
    <t>F_771112_2700060</t>
  </si>
  <si>
    <t>M_266012_795727</t>
  </si>
  <si>
    <t>M_255893_954549</t>
  </si>
  <si>
    <t>F_683259_2940340</t>
  </si>
  <si>
    <t>M_314867_824950</t>
  </si>
  <si>
    <t>F_765279_2959290</t>
  </si>
  <si>
    <t>F_908227_2758263</t>
  </si>
  <si>
    <t>M_256608_949258</t>
  </si>
  <si>
    <t>F_1025865_2707860</t>
  </si>
  <si>
    <t>F_1018472_2720498</t>
  </si>
  <si>
    <t>M_323321_857109</t>
  </si>
  <si>
    <t>F_911554_2801226</t>
  </si>
  <si>
    <t>F_712217_3006759</t>
  </si>
  <si>
    <t>F_1020719_2706534</t>
  </si>
  <si>
    <t>F_670588_2945293</t>
  </si>
  <si>
    <t>F_828880_3008250</t>
  </si>
  <si>
    <t>F_853584_3031121</t>
  </si>
  <si>
    <t>F_1069889_2721156</t>
  </si>
  <si>
    <t>F_1047652_2827225</t>
  </si>
  <si>
    <t>M_270908_870245</t>
  </si>
  <si>
    <t>F_666362_2956187</t>
  </si>
  <si>
    <t>F_760285_2892702</t>
  </si>
  <si>
    <t>M_274089_824567</t>
  </si>
  <si>
    <t>M_309848_868628</t>
  </si>
  <si>
    <t>M_251594_827279</t>
  </si>
  <si>
    <t>F_1076481_2718580</t>
  </si>
  <si>
    <t>M_262577_787744</t>
  </si>
  <si>
    <t>M_244259_947409</t>
  </si>
  <si>
    <t>F_1071667_2714626</t>
  </si>
  <si>
    <t>F_744994_2711052</t>
  </si>
  <si>
    <t>F_787842_2979391</t>
  </si>
  <si>
    <t>F_664568_3033967</t>
  </si>
  <si>
    <t>F_1076869_2712174</t>
  </si>
  <si>
    <t>F_773221_2975124</t>
  </si>
  <si>
    <t>M_319232_824755</t>
  </si>
  <si>
    <t>F_616063_3022457</t>
  </si>
  <si>
    <t>F_823987_2926636</t>
  </si>
  <si>
    <t>F_745459_2978824</t>
  </si>
  <si>
    <t>M_309654_868413</t>
  </si>
  <si>
    <t>M_249325_823564</t>
  </si>
  <si>
    <t>M_309060_867986</t>
  </si>
  <si>
    <t>F_681893_2929748</t>
  </si>
  <si>
    <t>M_321093_855402</t>
  </si>
  <si>
    <t>M_266177_794336</t>
  </si>
  <si>
    <t>F_1065899_2709130</t>
  </si>
  <si>
    <t>F_812776_3018816</t>
  </si>
  <si>
    <t>F_765613_2961046</t>
  </si>
  <si>
    <t>M_278434_799024</t>
  </si>
  <si>
    <t>M_269091_795227</t>
  </si>
  <si>
    <t>F_664814_3041985</t>
  </si>
  <si>
    <t>M_249845_918622</t>
  </si>
  <si>
    <t>F_897199_2694875</t>
  </si>
  <si>
    <t>F_857090_2795195</t>
  </si>
  <si>
    <t>F_787541_2977376</t>
  </si>
  <si>
    <t>F_793488_2991010</t>
  </si>
  <si>
    <t>M_323651_853458</t>
  </si>
  <si>
    <t>F_750523_2962471</t>
  </si>
  <si>
    <t>M_232576_935893</t>
  </si>
  <si>
    <t>F_1031039_2706344</t>
  </si>
  <si>
    <t>F_856069_3034028</t>
  </si>
  <si>
    <t>F_892540_2670624</t>
  </si>
  <si>
    <t>F_810675_2688863</t>
  </si>
  <si>
    <t>F_916088_2789679</t>
  </si>
  <si>
    <t>M_270094_801275</t>
  </si>
  <si>
    <t>F_1075091_2708551</t>
  </si>
  <si>
    <t>F_920078_2777271</t>
  </si>
  <si>
    <t>M_251584_827224</t>
  </si>
  <si>
    <t>F_816607_2995336</t>
  </si>
  <si>
    <t>F_773116_2984039</t>
  </si>
  <si>
    <t>F_801930_2697991</t>
  </si>
  <si>
    <t>M_247060_870407</t>
  </si>
  <si>
    <t>M_264834_873906</t>
  </si>
  <si>
    <t>F_849373_3038464</t>
  </si>
  <si>
    <t>F_750742_2717586</t>
  </si>
  <si>
    <t>M_271370_797510</t>
  </si>
  <si>
    <t>M_270063_799720</t>
  </si>
  <si>
    <t>F_671701_3051059</t>
  </si>
  <si>
    <t>F_1072225_2709263</t>
  </si>
  <si>
    <t>F_802306_3070852</t>
  </si>
  <si>
    <t>M_264476_788589</t>
  </si>
  <si>
    <t>M_208136_936553</t>
  </si>
  <si>
    <t>M_320656_854630</t>
  </si>
  <si>
    <t>M_315336_825026</t>
  </si>
  <si>
    <t>F_728478_2958696</t>
  </si>
  <si>
    <t>M_309383_868444</t>
  </si>
  <si>
    <t>M_270104_796384</t>
  </si>
  <si>
    <t>F_762295_2688761</t>
  </si>
  <si>
    <t>M_263509_788848</t>
  </si>
  <si>
    <t>M_214389_861310</t>
  </si>
  <si>
    <t>M_269122_873334</t>
  </si>
  <si>
    <t>F_833831_3067035</t>
  </si>
  <si>
    <t>M_262657_787295</t>
  </si>
  <si>
    <t>M_204584_878536</t>
  </si>
  <si>
    <t>F_752807_2945617</t>
  </si>
  <si>
    <t>M_276407_796463</t>
  </si>
  <si>
    <t>F_761325_3025764</t>
  </si>
  <si>
    <t>F_758385_2663900</t>
  </si>
  <si>
    <t>F_1047742_2830535</t>
  </si>
  <si>
    <t>M_267143_798561</t>
  </si>
  <si>
    <t>M_252214_954808</t>
  </si>
  <si>
    <t>F_786339_2838911</t>
  </si>
  <si>
    <t>F_925913_2667193</t>
  </si>
  <si>
    <t>M_216297_890250</t>
  </si>
  <si>
    <t>F_850968_2838518</t>
  </si>
  <si>
    <t>M_244104_913387</t>
  </si>
  <si>
    <t>F_755901_2940153</t>
  </si>
  <si>
    <t>F_809768_2687054</t>
  </si>
  <si>
    <t>M_271941_798514</t>
  </si>
  <si>
    <t>F_754789_3064981</t>
  </si>
  <si>
    <t>M_317356_834191</t>
  </si>
  <si>
    <t>M_268261_791204</t>
  </si>
  <si>
    <t>M_249286_915406</t>
  </si>
  <si>
    <t>M_247913_877283</t>
  </si>
  <si>
    <t>F_847370_2865048</t>
  </si>
  <si>
    <t>M_271384_824846</t>
  </si>
  <si>
    <t>M_208345_936477</t>
  </si>
  <si>
    <t>M_251722_820410</t>
  </si>
  <si>
    <t>M_276275_796914</t>
  </si>
  <si>
    <t>M_320623_824973</t>
  </si>
  <si>
    <t>M_277386_799539</t>
  </si>
  <si>
    <t>M_260798_874796</t>
  </si>
  <si>
    <t>F_852243_3037118</t>
  </si>
  <si>
    <t>M_278598_800302</t>
  </si>
  <si>
    <t>M_321069_832043</t>
  </si>
  <si>
    <t>M_246516_908769</t>
  </si>
  <si>
    <t>F_1075387_2711463</t>
  </si>
  <si>
    <t>M_246690_909650</t>
  </si>
  <si>
    <t>M_209551_934034</t>
  </si>
  <si>
    <t>M_308126_867133</t>
  </si>
  <si>
    <t>M_251434_866347</t>
  </si>
  <si>
    <t>M_317205_835635</t>
  </si>
  <si>
    <t>F_1004447_2732204</t>
  </si>
  <si>
    <t>M_269879_800624</t>
  </si>
  <si>
    <t>M_278469_800749</t>
  </si>
  <si>
    <t>F_1012508_2732626</t>
  </si>
  <si>
    <t>M_214539_905629</t>
  </si>
  <si>
    <t>M_243103_859827</t>
  </si>
  <si>
    <t>F_926995_2668847</t>
  </si>
  <si>
    <t>F_912022_2756553</t>
  </si>
  <si>
    <t>M_308293_867112</t>
  </si>
  <si>
    <t>F_753238_2940855</t>
  </si>
  <si>
    <t>M_269832_792472</t>
  </si>
  <si>
    <t>M_250233_920689</t>
  </si>
  <si>
    <t>F_755144_2722643</t>
  </si>
  <si>
    <t>F_769096_2960957</t>
  </si>
  <si>
    <t>M_321811_837605</t>
  </si>
  <si>
    <t>M_239731_917951</t>
  </si>
  <si>
    <t>F_844873_3069264</t>
  </si>
  <si>
    <t>M_308946_868250</t>
  </si>
  <si>
    <t>M_273224_824467</t>
  </si>
  <si>
    <t>M_274106_829938</t>
  </si>
  <si>
    <t>M_259981_929505</t>
  </si>
  <si>
    <t>M_207659_933300</t>
  </si>
  <si>
    <t>M_270869_871568</t>
  </si>
  <si>
    <t>F_814122_2687013</t>
  </si>
  <si>
    <t>M_213706_861521</t>
  </si>
  <si>
    <t>M_319081_824797</t>
  </si>
  <si>
    <t>M_323919_853297</t>
  </si>
  <si>
    <t>M_270050_795725</t>
  </si>
  <si>
    <t>F_711036_3001911</t>
  </si>
  <si>
    <t>M_255776_956564</t>
  </si>
  <si>
    <t>F_843881_2843927</t>
  </si>
  <si>
    <t>F_1078315_2719006</t>
  </si>
  <si>
    <t>F_1070307_2707581</t>
  </si>
  <si>
    <t>F_1022677_2737352</t>
  </si>
  <si>
    <t>M_271938_827696</t>
  </si>
  <si>
    <t>F_775435_2665114</t>
  </si>
  <si>
    <t>M_260801_884750</t>
  </si>
  <si>
    <t>F_1071097_2723852</t>
  </si>
  <si>
    <t>F_1053800_2826482</t>
  </si>
  <si>
    <t>M_269609_797108</t>
  </si>
  <si>
    <t>F_1027462_2702395</t>
  </si>
  <si>
    <t>F_780595_2973843</t>
  </si>
  <si>
    <t>M_320932_855830</t>
  </si>
  <si>
    <t>F_835285_2923401</t>
  </si>
  <si>
    <t>M_273580_827557</t>
  </si>
  <si>
    <t>F_1072030_2706915</t>
  </si>
  <si>
    <t>M_251858_928835</t>
  </si>
  <si>
    <t>F_840871_2839021</t>
  </si>
  <si>
    <t>M_270083_792318</t>
  </si>
  <si>
    <t>F_812531_3018064</t>
  </si>
  <si>
    <t>M_208250_870133</t>
  </si>
  <si>
    <t>M_261631_786304</t>
  </si>
  <si>
    <t>F_1027932_2703582</t>
  </si>
  <si>
    <t>F_772412_2674639</t>
  </si>
  <si>
    <t>F_679827_2962701</t>
  </si>
  <si>
    <t>M_203737_909312</t>
  </si>
  <si>
    <t>M_214669_887332</t>
  </si>
  <si>
    <t>M_243001_916966</t>
  </si>
  <si>
    <t>M_323169_853214</t>
  </si>
  <si>
    <t>F_1071977_2715135</t>
  </si>
  <si>
    <t>M_324257_856128</t>
  </si>
  <si>
    <t>M_321124_825725</t>
  </si>
  <si>
    <t>M_278204_800624</t>
  </si>
  <si>
    <t>M_261328_881139</t>
  </si>
  <si>
    <t>F_1075632_2709979</t>
  </si>
  <si>
    <t>M_248642_919878</t>
  </si>
  <si>
    <t>F_815792_2843091</t>
  </si>
  <si>
    <t>F_1076551_2714977</t>
  </si>
  <si>
    <t>M_310143_868589</t>
  </si>
  <si>
    <t>M_271646_796475</t>
  </si>
  <si>
    <t>M_267409_873851</t>
  </si>
  <si>
    <t>F_792241_2891676</t>
  </si>
  <si>
    <t>F_754203_2993100</t>
  </si>
  <si>
    <t>M_270275_799400</t>
  </si>
  <si>
    <t>M_273670_834250</t>
  </si>
  <si>
    <t>M_244095_913246</t>
  </si>
  <si>
    <t>M_325555_852865</t>
  </si>
  <si>
    <t>M_279095_800477</t>
  </si>
  <si>
    <t>F_729696_2965385</t>
  </si>
  <si>
    <t>F_657335_3033747</t>
  </si>
  <si>
    <t>M_273406_791579</t>
  </si>
  <si>
    <t>M_206954_875513</t>
  </si>
  <si>
    <t>M_207954_871202</t>
  </si>
  <si>
    <t>M_256250_950042</t>
  </si>
  <si>
    <t>M_262792_788078</t>
  </si>
  <si>
    <t>F_758797_2893725</t>
  </si>
  <si>
    <t>F_879540_2814069</t>
  </si>
  <si>
    <t>F_910687_2681083</t>
  </si>
  <si>
    <t>M_318274_832321</t>
  </si>
  <si>
    <t>M_251458_958098</t>
  </si>
  <si>
    <t>F_675961_3047036</t>
  </si>
  <si>
    <t>F_769227_2980301</t>
  </si>
  <si>
    <t>M_253563_932447</t>
  </si>
  <si>
    <t>F_729216_2959412</t>
  </si>
  <si>
    <t>M_319675_827177</t>
  </si>
  <si>
    <t>F_810530_2691616</t>
  </si>
  <si>
    <t>M_225424_920953</t>
  </si>
  <si>
    <t>F_745975_2710973</t>
  </si>
  <si>
    <t>M_266551_790141</t>
  </si>
  <si>
    <t>F_938606_2669979</t>
  </si>
  <si>
    <t>M_275463_836711</t>
  </si>
  <si>
    <t>M_275322_832542</t>
  </si>
  <si>
    <t>M_261802_786287</t>
  </si>
  <si>
    <t>M_323374_829039</t>
  </si>
  <si>
    <t>F_1021318_2702481</t>
  </si>
  <si>
    <t>M_262221_885194</t>
  </si>
  <si>
    <t>F_928860_2670800</t>
  </si>
  <si>
    <t>M_315533_828143</t>
  </si>
  <si>
    <t>M_262628_885274</t>
  </si>
  <si>
    <t>F_809216_2697092</t>
  </si>
  <si>
    <t>M_248992_918983</t>
  </si>
  <si>
    <t>M_322810_854966</t>
  </si>
  <si>
    <t>M_276739_799984</t>
  </si>
  <si>
    <t>M_256877_931965</t>
  </si>
  <si>
    <t>F_758644_3021569</t>
  </si>
  <si>
    <t>F_1043858_2828460</t>
  </si>
  <si>
    <t>M_268990_796310</t>
  </si>
  <si>
    <t>F_755357_2943913</t>
  </si>
  <si>
    <t>F_897904_2662822</t>
  </si>
  <si>
    <t>M_316743_835886</t>
  </si>
  <si>
    <t>M_225766_918458</t>
  </si>
  <si>
    <t>M_259563_929106</t>
  </si>
  <si>
    <t>M_267377_789977</t>
  </si>
  <si>
    <t>M_271169_797153</t>
  </si>
  <si>
    <t>M_234918_938035</t>
  </si>
  <si>
    <t>F_742727_3088175</t>
  </si>
  <si>
    <t>F_739772_2813008</t>
  </si>
  <si>
    <t>F_814140_2687121</t>
  </si>
  <si>
    <t>F_786370_3020655</t>
  </si>
  <si>
    <t>M_264282_789382</t>
  </si>
  <si>
    <t>F_665707_3019727</t>
  </si>
  <si>
    <t>F_831922_3074682</t>
  </si>
  <si>
    <t>M_271995_796655</t>
  </si>
  <si>
    <t>F_926499_2668776</t>
  </si>
  <si>
    <t>F_792538_2990538</t>
  </si>
  <si>
    <t>F_838329_2848578</t>
  </si>
  <si>
    <t>M_216045_890005</t>
  </si>
  <si>
    <t>F_1025913_2702609</t>
  </si>
  <si>
    <t>M_270282_795906</t>
  </si>
  <si>
    <t>F_914186_2675312</t>
  </si>
  <si>
    <t>M_274479_792769</t>
  </si>
  <si>
    <t>M_271212_824826</t>
  </si>
  <si>
    <t>F_721560_2961608</t>
  </si>
  <si>
    <t>M_324004_830055</t>
  </si>
  <si>
    <t>F_758469_2711334</t>
  </si>
  <si>
    <t>M_264544_881618</t>
  </si>
  <si>
    <t>M_277687_800650</t>
  </si>
  <si>
    <t>M_320778_832822</t>
  </si>
  <si>
    <t>F_1043062_2836125</t>
  </si>
  <si>
    <t>M_214322_861073</t>
  </si>
  <si>
    <t>M_250800_930445</t>
  </si>
  <si>
    <t>M_316742_834214</t>
  </si>
  <si>
    <t>F_839136_3077300</t>
  </si>
  <si>
    <t>F_712781_2934909</t>
  </si>
  <si>
    <t>F_828488_2820242</t>
  </si>
  <si>
    <t>M_270612_793034</t>
  </si>
  <si>
    <t>M_273862_830862</t>
  </si>
  <si>
    <t>M_316281_825210</t>
  </si>
  <si>
    <t>F_772508_2647536</t>
  </si>
  <si>
    <t>M_271310_792487</t>
  </si>
  <si>
    <t>M_206582_872735</t>
  </si>
  <si>
    <t>M_269142_793707</t>
  </si>
  <si>
    <t>M_260369_929396</t>
  </si>
  <si>
    <t>F_743016_3087897</t>
  </si>
  <si>
    <t>F_666026_2847168</t>
  </si>
  <si>
    <t>F_821588_3082188</t>
  </si>
  <si>
    <t>F_769438_2701396</t>
  </si>
  <si>
    <t>M_275008_832475</t>
  </si>
  <si>
    <t>M_273487_827537</t>
  </si>
  <si>
    <t>F_757904_2952616</t>
  </si>
  <si>
    <t>M_217732_919556</t>
  </si>
  <si>
    <t>F_896331_2802242</t>
  </si>
  <si>
    <t>F_824994_3080642</t>
  </si>
  <si>
    <t>F_1027339_2702623</t>
  </si>
  <si>
    <t>F_799248_2984306</t>
  </si>
  <si>
    <t>M_275173_832045</t>
  </si>
  <si>
    <t>F_765562_2652462</t>
  </si>
  <si>
    <t>F_1027972_2701273</t>
  </si>
  <si>
    <t>M_276365_799461</t>
  </si>
  <si>
    <t>F_789898_2903294</t>
  </si>
  <si>
    <t>F_677314_3044815</t>
  </si>
  <si>
    <t>F_748879_2977084</t>
  </si>
  <si>
    <t>F_1024855_2701833</t>
  </si>
  <si>
    <t>M_273807_799233</t>
  </si>
  <si>
    <t>F_732747_3096397</t>
  </si>
  <si>
    <t>F_693219_2937051</t>
  </si>
  <si>
    <t>M_270206_796521</t>
  </si>
  <si>
    <t>M_194653_935053</t>
  </si>
  <si>
    <t>F_765825_3108014</t>
  </si>
  <si>
    <t>F_823478_2933475</t>
  </si>
  <si>
    <t>F_613293_3023137</t>
  </si>
  <si>
    <t>M_320819_837389</t>
  </si>
  <si>
    <t>F_768944_2704809</t>
  </si>
  <si>
    <t>F_812663_2688917</t>
  </si>
  <si>
    <t>F_761013_2650229</t>
  </si>
  <si>
    <t>F_1077931_2720640</t>
  </si>
  <si>
    <t>F_911736_2801506</t>
  </si>
  <si>
    <t>F_855852_2782846</t>
  </si>
  <si>
    <t>M_308826_868106</t>
  </si>
  <si>
    <t>M_278783_799407</t>
  </si>
  <si>
    <t>M_219741_921713</t>
  </si>
  <si>
    <t>M_268542_791261</t>
  </si>
  <si>
    <t>F_781355_3104811</t>
  </si>
  <si>
    <t>F_1028532_2701066</t>
  </si>
  <si>
    <t>F_916243_2790645</t>
  </si>
  <si>
    <t>F_753534_2724467</t>
  </si>
  <si>
    <t>F_752847_2942659</t>
  </si>
  <si>
    <t>F_1072063_2721656</t>
  </si>
  <si>
    <t>F_1069386_2709468</t>
  </si>
  <si>
    <t>M_322023_855800</t>
  </si>
  <si>
    <t>F_762268_3121963</t>
  </si>
  <si>
    <t>M_247582_908412</t>
  </si>
  <si>
    <t>M_277179_797342</t>
  </si>
  <si>
    <t>M_263821_792631</t>
  </si>
  <si>
    <t>M_273290_833619</t>
  </si>
  <si>
    <t>M_245090_914033</t>
  </si>
  <si>
    <t>F_879110_2790622</t>
  </si>
  <si>
    <t>F_761235_2956239</t>
  </si>
  <si>
    <t>M_322820_858030</t>
  </si>
  <si>
    <t>M_272907_797829</t>
  </si>
  <si>
    <t>M_272611_796184</t>
  </si>
  <si>
    <t>F_760076_2948572</t>
  </si>
  <si>
    <t>F_811743_2690635</t>
  </si>
  <si>
    <t>M_241649_950536</t>
  </si>
  <si>
    <t>M_260706_876017</t>
  </si>
  <si>
    <t>M_308181_866561</t>
  </si>
  <si>
    <t>F_773021_2651899</t>
  </si>
  <si>
    <t>F_669373_3049714</t>
  </si>
  <si>
    <t>M_277879_798407</t>
  </si>
  <si>
    <t>M_263066_885088</t>
  </si>
  <si>
    <t>F_1071473_2706745</t>
  </si>
  <si>
    <t>F_1074101_2715297</t>
  </si>
  <si>
    <t>F_859005_2774572</t>
  </si>
  <si>
    <t>F_649151_3006633</t>
  </si>
  <si>
    <t>M_310082_868566</t>
  </si>
  <si>
    <t>F_767998_2664218</t>
  </si>
  <si>
    <t>M_307829_867085</t>
  </si>
  <si>
    <t>M_263347_881903</t>
  </si>
  <si>
    <t>M_244297_915624</t>
  </si>
  <si>
    <t>F_900837_2662985</t>
  </si>
  <si>
    <t>M_276546_799284</t>
  </si>
  <si>
    <t>M_325882_853104</t>
  </si>
  <si>
    <t>F_671193_2872218</t>
  </si>
  <si>
    <t>F_915788_2791049</t>
  </si>
  <si>
    <t>F_621219_3034368</t>
  </si>
  <si>
    <t>M_185552_933074</t>
  </si>
  <si>
    <t>F_765942_2645839</t>
  </si>
  <si>
    <t>F_799454_2907014</t>
  </si>
  <si>
    <t>M_273702_826722</t>
  </si>
  <si>
    <t>F_851282_3031633</t>
  </si>
  <si>
    <t>F_835885_3072598</t>
  </si>
  <si>
    <t>M_205117_937663</t>
  </si>
  <si>
    <t>M_323605_850540</t>
  </si>
  <si>
    <t>M_321371_855486</t>
  </si>
  <si>
    <t>F_749718_2710511</t>
  </si>
  <si>
    <t>M_323788_831168</t>
  </si>
  <si>
    <t>F_1078529_2707380</t>
  </si>
  <si>
    <t>M_267927_790500</t>
  </si>
  <si>
    <t>F_708994_3000642</t>
  </si>
  <si>
    <t>M_276783_799888</t>
  </si>
  <si>
    <t>M_263411_789168</t>
  </si>
  <si>
    <t>F_837485_3076061</t>
  </si>
  <si>
    <t>M_261502_789374</t>
  </si>
  <si>
    <t>F_1067867_2722914</t>
  </si>
  <si>
    <t>F_707162_2925608</t>
  </si>
  <si>
    <t>F_839545_2848524</t>
  </si>
  <si>
    <t>M_316712_824842</t>
  </si>
  <si>
    <t>M_267817_798210</t>
  </si>
  <si>
    <t>F_787166_3002100</t>
  </si>
  <si>
    <t>M_308175_867051</t>
  </si>
  <si>
    <t>F_754852_2687262</t>
  </si>
  <si>
    <t>M_247328_837730</t>
  </si>
  <si>
    <t>M_250721_870065</t>
  </si>
  <si>
    <t>M_281329_838499</t>
  </si>
  <si>
    <t>M_270168_789553</t>
  </si>
  <si>
    <t>F_926924_2668725</t>
  </si>
  <si>
    <t>M_259487_884824</t>
  </si>
  <si>
    <t>F_1068193_2719839</t>
  </si>
  <si>
    <t>M_268415_792864</t>
  </si>
  <si>
    <t>F_787764_2839757</t>
  </si>
  <si>
    <t>M_321233_825597</t>
  </si>
  <si>
    <t>F_793073_2877830</t>
  </si>
  <si>
    <t>F_751138_2722313</t>
  </si>
  <si>
    <t>F_1029245_2701753</t>
  </si>
  <si>
    <t>M_256432_890345</t>
  </si>
  <si>
    <t>F_1019848_2735496</t>
  </si>
  <si>
    <t>F_769569_2980417</t>
  </si>
  <si>
    <t>M_245267_835532</t>
  </si>
  <si>
    <t>F_675856_2924288</t>
  </si>
  <si>
    <t>M_277575_800228</t>
  </si>
  <si>
    <t>M_309399_868424</t>
  </si>
  <si>
    <t>M_229651_939037</t>
  </si>
  <si>
    <t>M_277700_801822</t>
  </si>
  <si>
    <t>M_270731_800962</t>
  </si>
  <si>
    <t>F_752060_2883733</t>
  </si>
  <si>
    <t>M_277085_800518</t>
  </si>
  <si>
    <t>M_223993_918726</t>
  </si>
  <si>
    <t>F_1072780_2720296</t>
  </si>
  <si>
    <t>F_899358_2663957</t>
  </si>
  <si>
    <t>F_1066035_2717610</t>
  </si>
  <si>
    <t>F_1079498_2709318</t>
  </si>
  <si>
    <t>M_321287_855545</t>
  </si>
  <si>
    <t>F_673376_2954948</t>
  </si>
  <si>
    <t>M_277062_801500</t>
  </si>
  <si>
    <t>M_274432_827555</t>
  </si>
  <si>
    <t>M_310229_868832</t>
  </si>
  <si>
    <t>F_830188_3067609</t>
  </si>
  <si>
    <t>F_767624_2872468</t>
  </si>
  <si>
    <t>M_249911_870791</t>
  </si>
  <si>
    <t>M_319445_853878</t>
  </si>
  <si>
    <t>F_1072182_2713966</t>
  </si>
  <si>
    <t>M_250080_917627</t>
  </si>
  <si>
    <t>F_834172_3003947</t>
  </si>
  <si>
    <t>F_1031239_2705569</t>
  </si>
  <si>
    <t>F_846166_2842344</t>
  </si>
  <si>
    <t>F_755919_2885081</t>
  </si>
  <si>
    <t>F_765053_2679164</t>
  </si>
  <si>
    <t>F_836705_3030662</t>
  </si>
  <si>
    <t>M_211638_888952</t>
  </si>
  <si>
    <t>F_1031709_2704417</t>
  </si>
  <si>
    <t>F_897786_2804386</t>
  </si>
  <si>
    <t>F_660023_2859853</t>
  </si>
  <si>
    <t>F_905410_2673761</t>
  </si>
  <si>
    <t>F_729833_3079273</t>
  </si>
  <si>
    <t>F_803637_2892457</t>
  </si>
  <si>
    <t>F_786836_2974965</t>
  </si>
  <si>
    <t>F_832557_2922432</t>
  </si>
  <si>
    <t>M_273454_824131</t>
  </si>
  <si>
    <t>F_762715_3017288</t>
  </si>
  <si>
    <t>F_840361_3074490</t>
  </si>
  <si>
    <t>F_1075990_2708010</t>
  </si>
  <si>
    <t>F_851605_3034642</t>
  </si>
  <si>
    <t>F_856110_3034996</t>
  </si>
  <si>
    <t>F_747868_2714793</t>
  </si>
  <si>
    <t>M_249827_825998</t>
  </si>
  <si>
    <t>M_309878_868808</t>
  </si>
  <si>
    <t>M_217950_888710</t>
  </si>
  <si>
    <t>F_726751_2956840</t>
  </si>
  <si>
    <t>M_258879_934374</t>
  </si>
  <si>
    <t>M_248293_908254</t>
  </si>
  <si>
    <t>M_225030_922839</t>
  </si>
  <si>
    <t>M_275505_798417</t>
  </si>
  <si>
    <t>M_256306_887765</t>
  </si>
  <si>
    <t>F_725188_2955873</t>
  </si>
  <si>
    <t>F_792088_2888743</t>
  </si>
  <si>
    <t>M_255876_954359</t>
  </si>
  <si>
    <t>M_269909_797238</t>
  </si>
  <si>
    <t>M_280305_838428</t>
  </si>
  <si>
    <t>F_831759_3025954</t>
  </si>
  <si>
    <t>F_897957_2666956</t>
  </si>
  <si>
    <t>M_277305_800357</t>
  </si>
  <si>
    <t>M_253958_954616</t>
  </si>
  <si>
    <t>F_861626_2766238</t>
  </si>
  <si>
    <t>F_1005698_2733054</t>
  </si>
  <si>
    <t>M_255167_890436</t>
  </si>
  <si>
    <t>M_243310_931316</t>
  </si>
  <si>
    <t>M_274504_792378</t>
  </si>
  <si>
    <t>F_830724_3009056</t>
  </si>
  <si>
    <t>M_255754_957871</t>
  </si>
  <si>
    <t>F_867959_2782128</t>
  </si>
  <si>
    <t>M_243539_928671</t>
  </si>
  <si>
    <t>F_1032729_2705009</t>
  </si>
  <si>
    <t>F_1024978_2723563</t>
  </si>
  <si>
    <t>F_890158_2663661</t>
  </si>
  <si>
    <t>F_1059878_2717041</t>
  </si>
  <si>
    <t>F_1005643_2733216</t>
  </si>
  <si>
    <t>M_244290_912208</t>
  </si>
  <si>
    <t>F_790142_2974746</t>
  </si>
  <si>
    <t>F_1074228_2712992</t>
  </si>
  <si>
    <t>F_636726_2913952</t>
  </si>
  <si>
    <t>M_269614_790440</t>
  </si>
  <si>
    <t>F_762982_2702876</t>
  </si>
  <si>
    <t>F_755064_3094595</t>
  </si>
  <si>
    <t>M_260696_887641</t>
  </si>
  <si>
    <t>M_277020_800461</t>
  </si>
  <si>
    <t>M_269318_792115</t>
  </si>
  <si>
    <t>F_724318_3089400</t>
  </si>
  <si>
    <t>F_897479_2668274</t>
  </si>
  <si>
    <t>F_1032612_2705840</t>
  </si>
  <si>
    <t>F_846718_3031593</t>
  </si>
  <si>
    <t>F_766429_2959752</t>
  </si>
  <si>
    <t>M_241949_834523</t>
  </si>
  <si>
    <t>F_768483_2959764</t>
  </si>
  <si>
    <t>F_749736_2710806</t>
  </si>
  <si>
    <t>M_321469_832132</t>
  </si>
  <si>
    <t>M_245745_932037</t>
  </si>
  <si>
    <t>M_223536_921642</t>
  </si>
  <si>
    <t>M_209582_936786</t>
  </si>
  <si>
    <t>F_673890_3038079</t>
  </si>
  <si>
    <t>F_746426_3065653</t>
  </si>
  <si>
    <t>M_320509_836809</t>
  </si>
  <si>
    <t>M_266028_789974</t>
  </si>
  <si>
    <t>F_761767_2957123</t>
  </si>
  <si>
    <t>F_742334_2814518</t>
  </si>
  <si>
    <t>F_773920_2975884</t>
  </si>
  <si>
    <t>M_265030_792302</t>
  </si>
  <si>
    <t>M_278180_800232</t>
  </si>
  <si>
    <t>M_226696_902330</t>
  </si>
  <si>
    <t>F_758781_3013480</t>
  </si>
  <si>
    <t>F_794811_2979147</t>
  </si>
  <si>
    <t>F_766407_2959891</t>
  </si>
  <si>
    <t>F_768967_2907632</t>
  </si>
  <si>
    <t>F_1047367_2829386</t>
  </si>
  <si>
    <t>F_727499_2959186</t>
  </si>
  <si>
    <t>M_209907_871381</t>
  </si>
  <si>
    <t>M_323655_852970</t>
  </si>
  <si>
    <t>M_194415_934930</t>
  </si>
  <si>
    <t>F_1031357_2711117</t>
  </si>
  <si>
    <t>F_761404_2950749</t>
  </si>
  <si>
    <t>M_324731_857556</t>
  </si>
  <si>
    <t>M_207325_866921</t>
  </si>
  <si>
    <t>M_270754_791312</t>
  </si>
  <si>
    <t>M_316750_825309</t>
  </si>
  <si>
    <t>F_1018376_2702943</t>
  </si>
  <si>
    <t>M_277672_801873</t>
  </si>
  <si>
    <t>M_318277_824886</t>
  </si>
  <si>
    <t>F_1079642_2709825</t>
  </si>
  <si>
    <t>M_273194_829394</t>
  </si>
  <si>
    <t>F_887483_2807114</t>
  </si>
  <si>
    <t>F_782471_2641563</t>
  </si>
  <si>
    <t>M_319200_825143</t>
  </si>
  <si>
    <t>M_250162_959321</t>
  </si>
  <si>
    <t>M_314292_832183</t>
  </si>
  <si>
    <t>M_317714_824809</t>
  </si>
  <si>
    <t>M_220491_888369</t>
  </si>
  <si>
    <t>F_779897_2972919</t>
  </si>
  <si>
    <t>F_1031425_2705295</t>
  </si>
  <si>
    <t>M_220964_888435</t>
  </si>
  <si>
    <t>F_704146_2934863</t>
  </si>
  <si>
    <t>F_1006760_2732567</t>
  </si>
  <si>
    <t>M_268557_873865</t>
  </si>
  <si>
    <t>F_789555_2877412</t>
  </si>
  <si>
    <t>M_260930_888061</t>
  </si>
  <si>
    <t>M_274293_826406</t>
  </si>
  <si>
    <t>M_309225_868306</t>
  </si>
  <si>
    <t>M_274772_831717</t>
  </si>
  <si>
    <t>F_746654_2711198</t>
  </si>
  <si>
    <t>M_257297_889218</t>
  </si>
  <si>
    <t>M_258184_888102</t>
  </si>
  <si>
    <t>M_246692_908358</t>
  </si>
  <si>
    <t>M_321871_826577</t>
  </si>
  <si>
    <t>F_1031571_2703088</t>
  </si>
  <si>
    <t>M_269160_793052</t>
  </si>
  <si>
    <t>F_911350_2801798</t>
  </si>
  <si>
    <t>F_1073627_2707781</t>
  </si>
  <si>
    <t>F_836678_3064087</t>
  </si>
  <si>
    <t>M_277848_800582</t>
  </si>
  <si>
    <t>F_685163_2964558</t>
  </si>
  <si>
    <t>F_927164_2669440</t>
  </si>
  <si>
    <t>F_805990_2728998</t>
  </si>
  <si>
    <t>M_245349_837031</t>
  </si>
  <si>
    <t>M_207515_876681</t>
  </si>
  <si>
    <t>M_247439_837199</t>
  </si>
  <si>
    <t>M_275385_797148</t>
  </si>
  <si>
    <t>F_1031461_2704903</t>
  </si>
  <si>
    <t>F_757442_2711912</t>
  </si>
  <si>
    <t>M_274908_834105</t>
  </si>
  <si>
    <t>M_217076_924141</t>
  </si>
  <si>
    <t>F_914635_2794569</t>
  </si>
  <si>
    <t>F_792465_2972836</t>
  </si>
  <si>
    <t>M_256605_949456</t>
  </si>
  <si>
    <t>F_1077898_2715966</t>
  </si>
  <si>
    <t>F_773271_2649558</t>
  </si>
  <si>
    <t>M_243818_911831</t>
  </si>
  <si>
    <t>M_309312_868227</t>
  </si>
  <si>
    <t>F_1058048_2709488</t>
  </si>
  <si>
    <t>M_259431_934112</t>
  </si>
  <si>
    <t>F_909584_2673183</t>
  </si>
  <si>
    <t>M_277621_801875</t>
  </si>
  <si>
    <t>F_1075913_2709295</t>
  </si>
  <si>
    <t>M_278212_800432</t>
  </si>
  <si>
    <t>M_268001_790794</t>
  </si>
  <si>
    <t>F_778785_2686961</t>
  </si>
  <si>
    <t>M_315876_833722</t>
  </si>
  <si>
    <t>F_878416_2815034</t>
  </si>
  <si>
    <t>M_318721_828062</t>
  </si>
  <si>
    <t>F_833335_3071121</t>
  </si>
  <si>
    <t>M_308085_866666</t>
  </si>
  <si>
    <t>M_253126_821039</t>
  </si>
  <si>
    <t>M_215952_887420</t>
  </si>
  <si>
    <t>M_265420_790568</t>
  </si>
  <si>
    <t>F_664436_3019933</t>
  </si>
  <si>
    <t>M_238473_858028</t>
  </si>
  <si>
    <t>M_225943_915168</t>
  </si>
  <si>
    <t>F_764107_2960916</t>
  </si>
  <si>
    <t>F_1068748_2710918</t>
  </si>
  <si>
    <t>M_273006_827884</t>
  </si>
  <si>
    <t>F_715737_3012502</t>
  </si>
  <si>
    <t>F_751834_2724372</t>
  </si>
  <si>
    <t>F_1025378_2738302</t>
  </si>
  <si>
    <t>M_226918_902567</t>
  </si>
  <si>
    <t>F_1028467_2701181</t>
  </si>
  <si>
    <t>F_777710_2984993</t>
  </si>
  <si>
    <t>F_826319_2816118</t>
  </si>
  <si>
    <t>M_266386_795317</t>
  </si>
  <si>
    <t>F_1061489_2711329</t>
  </si>
  <si>
    <t>M_273022_789776</t>
  </si>
  <si>
    <t>M_243465_916001</t>
  </si>
  <si>
    <t>F_615847_3023331</t>
  </si>
  <si>
    <t>F_914138_2800279</t>
  </si>
  <si>
    <t>F_834302_3072490</t>
  </si>
  <si>
    <t>F_858216_2772184</t>
  </si>
  <si>
    <t>M_310297_868709</t>
  </si>
  <si>
    <t>F_882206_2810810</t>
  </si>
  <si>
    <t>M_269067_873280</t>
  </si>
  <si>
    <t>F_778218_2693044</t>
  </si>
  <si>
    <t>M_274060_830274</t>
  </si>
  <si>
    <t>F_919262_2694598</t>
  </si>
  <si>
    <t>F_758815_2911484</t>
  </si>
  <si>
    <t>F_891492_2694513</t>
  </si>
  <si>
    <t>F_1057632_2707554</t>
  </si>
  <si>
    <t>F_748775_2881741</t>
  </si>
  <si>
    <t>M_207859_870607</t>
  </si>
  <si>
    <t>M_262124_790995</t>
  </si>
  <si>
    <t>F_838175_3075010</t>
  </si>
  <si>
    <t>F_763451_2655011</t>
  </si>
  <si>
    <t>F_759527_2895502</t>
  </si>
  <si>
    <t>M_205981_876217</t>
  </si>
  <si>
    <t>F_838120_3027009</t>
  </si>
  <si>
    <t>M_269022_795451</t>
  </si>
  <si>
    <t>F_750159_2715434</t>
  </si>
  <si>
    <t>F_767979_3109679</t>
  </si>
  <si>
    <t>M_324210_852816</t>
  </si>
  <si>
    <t>M_254351_867841</t>
  </si>
  <si>
    <t>M_205097_871232</t>
  </si>
  <si>
    <t>M_269052_795309</t>
  </si>
  <si>
    <t>F_921920_2683794</t>
  </si>
  <si>
    <t>M_321788_854918</t>
  </si>
  <si>
    <t>F_776687_2670708</t>
  </si>
  <si>
    <t>M_271977_829976</t>
  </si>
  <si>
    <t>M_265123_794293</t>
  </si>
  <si>
    <t>M_208928_935139</t>
  </si>
  <si>
    <t>M_316971_825288</t>
  </si>
  <si>
    <t>F_738558_3088011</t>
  </si>
  <si>
    <t>F_770750_2698825</t>
  </si>
  <si>
    <t>M_323688_852467</t>
  </si>
  <si>
    <t>M_257891_887228</t>
  </si>
  <si>
    <t>F_762495_2957076</t>
  </si>
  <si>
    <t>F_1031756_2702620</t>
  </si>
  <si>
    <t>F_902384_2660221</t>
  </si>
  <si>
    <t>M_251162_956807</t>
  </si>
  <si>
    <t>F_766990_2961328</t>
  </si>
  <si>
    <t>F_848029_2777641</t>
  </si>
  <si>
    <t>M_266285_791023</t>
  </si>
  <si>
    <t>F_1079098_2720644</t>
  </si>
  <si>
    <t>F_781165_2973928</t>
  </si>
  <si>
    <t>M_250130_929747</t>
  </si>
  <si>
    <t>M_242566_861315</t>
  </si>
  <si>
    <t>M_263038_788186</t>
  </si>
  <si>
    <t>F_748648_2963221</t>
  </si>
  <si>
    <t>M_277897_801124</t>
  </si>
  <si>
    <t>M_216864_885971</t>
  </si>
  <si>
    <t>F_1032567_2704115</t>
  </si>
  <si>
    <t>F_770109_2977719</t>
  </si>
  <si>
    <t>F_758727_2661162</t>
  </si>
  <si>
    <t>M_319723_825130</t>
  </si>
  <si>
    <t>F_773602_2975078</t>
  </si>
  <si>
    <t>F_752505_2940587</t>
  </si>
  <si>
    <t>F_1075593_2707631</t>
  </si>
  <si>
    <t>M_208140_869466</t>
  </si>
  <si>
    <t>F_845847_3032037</t>
  </si>
  <si>
    <t>F_836553_3080127</t>
  </si>
  <si>
    <t>M_255808_957363</t>
  </si>
  <si>
    <t>M_217341_888096</t>
  </si>
  <si>
    <t>F_805730_3027066</t>
  </si>
  <si>
    <t>M_277362_800587</t>
  </si>
  <si>
    <t>F_791967_2974326</t>
  </si>
  <si>
    <t>M_273607_830492</t>
  </si>
  <si>
    <t>F_747377_2709170</t>
  </si>
  <si>
    <t>M_270044_792548</t>
  </si>
  <si>
    <t>F_1059067_2711184</t>
  </si>
  <si>
    <t>M_260412_886874</t>
  </si>
  <si>
    <t>M_249268_822232</t>
  </si>
  <si>
    <t>F_723579_2970204</t>
  </si>
  <si>
    <t>F_779972_3048328</t>
  </si>
  <si>
    <t>F_761966_2959202</t>
  </si>
  <si>
    <t>M_273141_824332</t>
  </si>
  <si>
    <t>M_241663_917986</t>
  </si>
  <si>
    <t>F_1074231_2707858</t>
  </si>
  <si>
    <t>F_713042_3015543</t>
  </si>
  <si>
    <t>F_823128_3023146</t>
  </si>
  <si>
    <t>M_321858_855803</t>
  </si>
  <si>
    <t>M_319906_836587</t>
  </si>
  <si>
    <t>M_274648_826331</t>
  </si>
  <si>
    <t>M_255987_953761</t>
  </si>
  <si>
    <t>F_793801_2977733</t>
  </si>
  <si>
    <t>F_1022590_2711996</t>
  </si>
  <si>
    <t>F_831332_3014832</t>
  </si>
  <si>
    <t>M_264222_793767</t>
  </si>
  <si>
    <t>F_689411_2975058</t>
  </si>
  <si>
    <t>M_257605_888350</t>
  </si>
  <si>
    <t>M_268953_797694</t>
  </si>
  <si>
    <t>F_679681_2927968</t>
  </si>
  <si>
    <t>F_1022976_2707291</t>
  </si>
  <si>
    <t>F_744025_2806351</t>
  </si>
  <si>
    <t>F_767718_2661047</t>
  </si>
  <si>
    <t>M_322861_855498</t>
  </si>
  <si>
    <t>F_896163_2774376</t>
  </si>
  <si>
    <t>F_824772_2812712</t>
  </si>
  <si>
    <t>F_754660_2945863</t>
  </si>
  <si>
    <t>F_830535_3075885</t>
  </si>
  <si>
    <t>F_897224_2766930</t>
  </si>
  <si>
    <t>M_274378_798141</t>
  </si>
  <si>
    <t>F_1030731_2704199</t>
  </si>
  <si>
    <t>F_761717_2870265</t>
  </si>
  <si>
    <t>M_273748_826501</t>
  </si>
  <si>
    <t>F_1022314_2736375</t>
  </si>
  <si>
    <t>F_698096_2928018</t>
  </si>
  <si>
    <t>F_809458_2906597</t>
  </si>
  <si>
    <t>F_1071581_2720190</t>
  </si>
  <si>
    <t>M_308172_866645</t>
  </si>
  <si>
    <t>M_254836_929969</t>
  </si>
  <si>
    <t>M_261698_881921</t>
  </si>
  <si>
    <t>F_793770_2977533</t>
  </si>
  <si>
    <t>M_313687_833866</t>
  </si>
  <si>
    <t>M_318526_824901</t>
  </si>
  <si>
    <t>M_271255_824838</t>
  </si>
  <si>
    <t>F_898574_2775910</t>
  </si>
  <si>
    <t>F_1042010_2831115</t>
  </si>
  <si>
    <t>M_217129_885530</t>
  </si>
  <si>
    <t>M_274663_831259</t>
  </si>
  <si>
    <t>F_773609_2649891</t>
  </si>
  <si>
    <t>F_850963_2847630</t>
  </si>
  <si>
    <t>M_264619_884222</t>
  </si>
  <si>
    <t>F_1017727_2737246</t>
  </si>
  <si>
    <t>M_270717_791228</t>
  </si>
  <si>
    <t>F_1047419_2833395</t>
  </si>
  <si>
    <t>F_696516_2928675</t>
  </si>
  <si>
    <t>F_789449_2989540</t>
  </si>
  <si>
    <t>M_263085_882640</t>
  </si>
  <si>
    <t>M_263819_882192</t>
  </si>
  <si>
    <t>F_1075767_2719372</t>
  </si>
  <si>
    <t>F_837247_2807932</t>
  </si>
  <si>
    <t>M_278978_800887</t>
  </si>
  <si>
    <t>F_765556_2650227</t>
  </si>
  <si>
    <t>F_904147_2661863</t>
  </si>
  <si>
    <t>F_874747_2803260</t>
  </si>
  <si>
    <t>M_274144_833388</t>
  </si>
  <si>
    <t>M_272060_829842</t>
  </si>
  <si>
    <t>M_246115_870332</t>
  </si>
  <si>
    <t>F_656946_2858742</t>
  </si>
  <si>
    <t>M_278194_801379</t>
  </si>
  <si>
    <t>F_1022546_2703356</t>
  </si>
  <si>
    <t>F_774701_3106404</t>
  </si>
  <si>
    <t>F_787001_2830755</t>
  </si>
  <si>
    <t>M_269282_792484</t>
  </si>
  <si>
    <t>F_680917_2930834</t>
  </si>
  <si>
    <t>F_879430_2654243</t>
  </si>
  <si>
    <t>M_230113_938792</t>
  </si>
  <si>
    <t>F_746996_2974897</t>
  </si>
  <si>
    <t>M_273948_834923</t>
  </si>
  <si>
    <t>F_825810_2928763</t>
  </si>
  <si>
    <t>M_273742_792225</t>
  </si>
  <si>
    <t>F_765774_2960781</t>
  </si>
  <si>
    <t>M_319199_834940</t>
  </si>
  <si>
    <t>M_250597_825481</t>
  </si>
  <si>
    <t>F_754456_2684906</t>
  </si>
  <si>
    <t>M_319837_829224</t>
  </si>
  <si>
    <t>F_1058368_2710554</t>
  </si>
  <si>
    <t>F_757016_2966619</t>
  </si>
  <si>
    <t>F_1078538_2718097</t>
  </si>
  <si>
    <t>M_272921_824406</t>
  </si>
  <si>
    <t>M_280977_839021</t>
  </si>
  <si>
    <t>F_680864_2927842</t>
  </si>
  <si>
    <t>M_309114_868167</t>
  </si>
  <si>
    <t>M_256546_929341</t>
  </si>
  <si>
    <t>F_762096_2951754</t>
  </si>
  <si>
    <t>M_271049_826903</t>
  </si>
  <si>
    <t>M_275325_797016</t>
  </si>
  <si>
    <t>M_268259_792460</t>
  </si>
  <si>
    <t>F_790116_2904829</t>
  </si>
  <si>
    <t>F_755239_2704089</t>
  </si>
  <si>
    <t>M_259720_886120</t>
  </si>
  <si>
    <t>F_1032087_2703942</t>
  </si>
  <si>
    <t>F_1078807_2709750</t>
  </si>
  <si>
    <t>F_800283_2986318</t>
  </si>
  <si>
    <t>F_611280_3024186</t>
  </si>
  <si>
    <t>M_271572_798477</t>
  </si>
  <si>
    <t>F_791406_2972085</t>
  </si>
  <si>
    <t>F_1006416_2732791</t>
  </si>
  <si>
    <t>M_266013_788471</t>
  </si>
  <si>
    <t>F_1066504_2716678</t>
  </si>
  <si>
    <t>M_318464_826680</t>
  </si>
  <si>
    <t>F_839431_2853821</t>
  </si>
  <si>
    <t>M_216083_888458</t>
  </si>
  <si>
    <t>F_749970_2963611</t>
  </si>
  <si>
    <t>F_751064_2722742</t>
  </si>
  <si>
    <t>M_273649_792120</t>
  </si>
  <si>
    <t>F_775536_2974314</t>
  </si>
  <si>
    <t>M_194191_934739</t>
  </si>
  <si>
    <t>F_1031463_2703302</t>
  </si>
  <si>
    <t>M_217960_926284</t>
  </si>
  <si>
    <t>M_266733_877240</t>
  </si>
  <si>
    <t>M_271223_870652</t>
  </si>
  <si>
    <t>F_1076806_2720204</t>
  </si>
  <si>
    <t>M_276867_799756</t>
  </si>
  <si>
    <t>F_863402_3037057</t>
  </si>
  <si>
    <t>M_320804_855025</t>
  </si>
  <si>
    <t>M_271682_799025</t>
  </si>
  <si>
    <t>M_243562_915851</t>
  </si>
  <si>
    <t>F_651323_3030651</t>
  </si>
  <si>
    <t>F_780177_2920626</t>
  </si>
  <si>
    <t>M_323507_852825</t>
  </si>
  <si>
    <t>F_765941_2918541</t>
  </si>
  <si>
    <t>F_1069914_2719671</t>
  </si>
  <si>
    <t>F_765252_2958422</t>
  </si>
  <si>
    <t>F_1048814_2830032</t>
  </si>
  <si>
    <t>F_778240_2973902</t>
  </si>
  <si>
    <t>M_319448_825338</t>
  </si>
  <si>
    <t>F_1026166_2707508</t>
  </si>
  <si>
    <t>F_896868_2664658</t>
  </si>
  <si>
    <t>M_246583_912618</t>
  </si>
  <si>
    <t>M_277961_800675</t>
  </si>
  <si>
    <t>F_813965_2686969</t>
  </si>
  <si>
    <t>F_789333_2834221</t>
  </si>
  <si>
    <t>F_751820_3064216</t>
  </si>
  <si>
    <t>M_251326_957803</t>
  </si>
  <si>
    <t>F_765346_2998321</t>
  </si>
  <si>
    <t>M_273558_792677</t>
  </si>
  <si>
    <t>M_218747_889541</t>
  </si>
  <si>
    <t>F_780519_2919269</t>
  </si>
  <si>
    <t>F_1069863_2707908</t>
  </si>
  <si>
    <t>F_760243_2644987</t>
  </si>
  <si>
    <t>M_271009_791995</t>
  </si>
  <si>
    <t>M_271436_796705</t>
  </si>
  <si>
    <t>M_243296_912900</t>
  </si>
  <si>
    <t>F_1022640_2738263</t>
  </si>
  <si>
    <t>F_744386_2711209</t>
  </si>
  <si>
    <t>F_1047271_2827175</t>
  </si>
  <si>
    <t>F_1071563_2717971</t>
  </si>
  <si>
    <t>F_794274_2980831</t>
  </si>
  <si>
    <t>M_265177_792109</t>
  </si>
  <si>
    <t>F_773403_2649539</t>
  </si>
  <si>
    <t>M_269317_791977</t>
  </si>
  <si>
    <t>F_1019292_2703435</t>
  </si>
  <si>
    <t>F_762212_2916285</t>
  </si>
  <si>
    <t>M_321414_837447</t>
  </si>
  <si>
    <t>F_794148_2991424</t>
  </si>
  <si>
    <t>M_231543_937420</t>
  </si>
  <si>
    <t>M_273628_829028</t>
  </si>
  <si>
    <t>F_912432_2791991</t>
  </si>
  <si>
    <t>M_246444_943992</t>
  </si>
  <si>
    <t>M_322833_853543</t>
  </si>
  <si>
    <t>F_803748_2910256</t>
  </si>
  <si>
    <t>M_278034_802070</t>
  </si>
  <si>
    <t>F_761614_2958660</t>
  </si>
  <si>
    <t>F_746322_2816614</t>
  </si>
  <si>
    <t>F_1010870_2734255</t>
  </si>
  <si>
    <t>M_319765_827138</t>
  </si>
  <si>
    <t>F_929577_2667860</t>
  </si>
  <si>
    <t>M_246394_933604</t>
  </si>
  <si>
    <t>M_277159_797757</t>
  </si>
  <si>
    <t>M_324900_848682</t>
  </si>
  <si>
    <t>M_273875_830418</t>
  </si>
  <si>
    <t>M_251443_958046</t>
  </si>
  <si>
    <t>M_268755_790841</t>
  </si>
  <si>
    <t>F_1080035_2709961</t>
  </si>
  <si>
    <t>F_767437_2659318</t>
  </si>
  <si>
    <t>F_756149_2940997</t>
  </si>
  <si>
    <t>M_264488_884398</t>
  </si>
  <si>
    <t>M_308300_867075</t>
  </si>
  <si>
    <t>M_273186_831164</t>
  </si>
  <si>
    <t>F_764756_2961493</t>
  </si>
  <si>
    <t>F_916071_2789791</t>
  </si>
  <si>
    <t>F_850703_3035105</t>
  </si>
  <si>
    <t>F_751836_2708208</t>
  </si>
  <si>
    <t>F_706255_2934958</t>
  </si>
  <si>
    <t>M_320947_831730</t>
  </si>
  <si>
    <t>F_1056900_2708063</t>
  </si>
  <si>
    <t>F_838466_2839932</t>
  </si>
  <si>
    <t>F_659318_2900139</t>
  </si>
  <si>
    <t>F_753094_2716116</t>
  </si>
  <si>
    <t>F_714782_3002311</t>
  </si>
  <si>
    <t>F_664921_2847406</t>
  </si>
  <si>
    <t>M_277380_801516</t>
  </si>
  <si>
    <t>F_759704_2653264</t>
  </si>
  <si>
    <t>M_269606_794950</t>
  </si>
  <si>
    <t>F_788777_2872142</t>
  </si>
  <si>
    <t>F_1079536_2709762</t>
  </si>
  <si>
    <t>M_315132_832740</t>
  </si>
  <si>
    <t>F_1006632_2732244</t>
  </si>
  <si>
    <t>M_265419_791088</t>
  </si>
  <si>
    <t>M_257913_887697</t>
  </si>
  <si>
    <t>M_204482_906780</t>
  </si>
  <si>
    <t>F_1078568_2715763</t>
  </si>
  <si>
    <t>M_270076_797565</t>
  </si>
  <si>
    <t>M_209181_868915</t>
  </si>
  <si>
    <t>M_262198_789722</t>
  </si>
  <si>
    <t>F_854162_3035099</t>
  </si>
  <si>
    <t>F_759738_2699516</t>
  </si>
  <si>
    <t>F_729855_2960029</t>
  </si>
  <si>
    <t>M_277910_800711</t>
  </si>
  <si>
    <t>F_1071051_2725586</t>
  </si>
  <si>
    <t>M_206982_875741</t>
  </si>
  <si>
    <t>M_255291_890510</t>
  </si>
  <si>
    <t>M_278313_802207</t>
  </si>
  <si>
    <t>M_325481_850330</t>
  </si>
  <si>
    <t>F_1048782_2827062</t>
  </si>
  <si>
    <t>F_773607_2649619</t>
  </si>
  <si>
    <t>M_243776_929718</t>
  </si>
  <si>
    <t>F_889764_2686548</t>
  </si>
  <si>
    <t>M_321663_826369</t>
  </si>
  <si>
    <t>M_277906_802442</t>
  </si>
  <si>
    <t>M_314114_831899</t>
  </si>
  <si>
    <t>M_276680_800103</t>
  </si>
  <si>
    <t>F_899033_2773544</t>
  </si>
  <si>
    <t>M_272261_798074</t>
  </si>
  <si>
    <t>F_1013571_2736053</t>
  </si>
  <si>
    <t>M_321036_854548</t>
  </si>
  <si>
    <t>F_890237_2686114</t>
  </si>
  <si>
    <t>F_1078520_2707530</t>
  </si>
  <si>
    <t>M_247971_877257</t>
  </si>
  <si>
    <t>F_839466_3029314</t>
  </si>
  <si>
    <t>F_836806_3028251</t>
  </si>
  <si>
    <t>F_931621_2702590</t>
  </si>
  <si>
    <t>F_1025274_2736489</t>
  </si>
  <si>
    <t>M_308377_867126</t>
  </si>
  <si>
    <t>F_666050_2872893</t>
  </si>
  <si>
    <t>M_268333_789965</t>
  </si>
  <si>
    <t>M_245783_835599</t>
  </si>
  <si>
    <t>F_771242_3108825</t>
  </si>
  <si>
    <t>M_316578_824512</t>
  </si>
  <si>
    <t>F_793857_2977538</t>
  </si>
  <si>
    <t>F_814033_2687675</t>
  </si>
  <si>
    <t>F_766179_2959966</t>
  </si>
  <si>
    <t>M_270430_798818</t>
  </si>
  <si>
    <t>F_761075_2959546</t>
  </si>
  <si>
    <t>M_270870_870221</t>
  </si>
  <si>
    <t>M_257421_887488</t>
  </si>
  <si>
    <t>F_1072678_2709272</t>
  </si>
  <si>
    <t>F_792913_3043914</t>
  </si>
  <si>
    <t>M_270302_799849</t>
  </si>
  <si>
    <t>M_247391_908791</t>
  </si>
  <si>
    <t>M_273537_830738</t>
  </si>
  <si>
    <t>M_275989_799413</t>
  </si>
  <si>
    <t>M_219780_921505</t>
  </si>
  <si>
    <t>M_266312_792079</t>
  </si>
  <si>
    <t>M_269796_798744</t>
  </si>
  <si>
    <t>M_249398_920039</t>
  </si>
  <si>
    <t>F_899697_2660393</t>
  </si>
  <si>
    <t>M_264812_880978</t>
  </si>
  <si>
    <t>M_269797_795339</t>
  </si>
  <si>
    <t>M_273590_791830</t>
  </si>
  <si>
    <t>F_1075185_2711350</t>
  </si>
  <si>
    <t>F_832925_3005785</t>
  </si>
  <si>
    <t>F_766307_2959318</t>
  </si>
  <si>
    <t>F_778912_2972798</t>
  </si>
  <si>
    <t>M_248351_908206</t>
  </si>
  <si>
    <t>F_1007383_2731569</t>
  </si>
  <si>
    <t>M_249799_918517</t>
  </si>
  <si>
    <t>F_839795_2803349</t>
  </si>
  <si>
    <t>M_246156_944817</t>
  </si>
  <si>
    <t>M_264801_883312</t>
  </si>
  <si>
    <t>M_273485_826454</t>
  </si>
  <si>
    <t>M_308618_868407</t>
  </si>
  <si>
    <t>F_751697_2887467</t>
  </si>
  <si>
    <t>F_809486_3015226</t>
  </si>
  <si>
    <t>F_899198_2666318</t>
  </si>
  <si>
    <t>M_278758_801040</t>
  </si>
  <si>
    <t>F_660845_2831501</t>
  </si>
  <si>
    <t>F_909467_2755637</t>
  </si>
  <si>
    <t>M_254057_945683</t>
  </si>
  <si>
    <t>F_903408_2773244</t>
  </si>
  <si>
    <t>F_683549_2940586</t>
  </si>
  <si>
    <t>F_767843_2960656</t>
  </si>
  <si>
    <t>F_652605_3030236</t>
  </si>
  <si>
    <t>M_269482_791096</t>
  </si>
  <si>
    <t>F_751653_2716974</t>
  </si>
  <si>
    <t>F_782392_2641755</t>
  </si>
  <si>
    <t>M_277975_800482</t>
  </si>
  <si>
    <t>M_269647_797934</t>
  </si>
  <si>
    <t>F_1079788_2710502</t>
  </si>
  <si>
    <t>F_854704_3033458</t>
  </si>
  <si>
    <t>M_246286_912550</t>
  </si>
  <si>
    <t>M_264654_881015</t>
  </si>
  <si>
    <t>M_249665_830133</t>
  </si>
  <si>
    <t>F_1079721_2710958</t>
  </si>
  <si>
    <t>M_266162_790865</t>
  </si>
  <si>
    <t>M_315037_825509</t>
  </si>
  <si>
    <t>F_742833_3087301</t>
  </si>
  <si>
    <t>M_244915_912145</t>
  </si>
  <si>
    <t>M_264863_790416</t>
  </si>
  <si>
    <t>F_768609_2960352</t>
  </si>
  <si>
    <t>F_899877_2659909</t>
  </si>
  <si>
    <t>M_244921_932081</t>
  </si>
  <si>
    <t>M_267900_791161</t>
  </si>
  <si>
    <t>F_791373_2908251</t>
  </si>
  <si>
    <t>M_274232_823818</t>
  </si>
  <si>
    <t>F_1054438_2828401</t>
  </si>
  <si>
    <t>M_264617_793398</t>
  </si>
  <si>
    <t>M_271886_827598</t>
  </si>
  <si>
    <t>M_277452_802010</t>
  </si>
  <si>
    <t>M_268763_797523</t>
  </si>
  <si>
    <t>M_268125_796685</t>
  </si>
  <si>
    <t>F_802033_3007363</t>
  </si>
  <si>
    <t>M_313919_833919</t>
  </si>
  <si>
    <t>M_265835_790529</t>
  </si>
  <si>
    <t>M_269974_826209</t>
  </si>
  <si>
    <t>F_1077775_2715601</t>
  </si>
  <si>
    <t>M_260402_888930</t>
  </si>
  <si>
    <t>F_762270_2870498</t>
  </si>
  <si>
    <t>M_308075_867020</t>
  </si>
  <si>
    <t>M_321499_825656</t>
  </si>
  <si>
    <t>F_766322_2710745</t>
  </si>
  <si>
    <t>M_274041_830130</t>
  </si>
  <si>
    <t>M_253095_818782</t>
  </si>
  <si>
    <t>M_194190_934669</t>
  </si>
  <si>
    <t>M_319003_836059</t>
  </si>
  <si>
    <t>M_270485_791795</t>
  </si>
  <si>
    <t>M_192302_934384</t>
  </si>
  <si>
    <t>F_936466_2666238</t>
  </si>
  <si>
    <t>M_245157_931836</t>
  </si>
  <si>
    <t>F_762767_2956238</t>
  </si>
  <si>
    <t>M_322055_852834</t>
  </si>
  <si>
    <t>F_1070725_2708245</t>
  </si>
  <si>
    <t>M_318494_832964</t>
  </si>
  <si>
    <t>M_255790_954565</t>
  </si>
  <si>
    <t>M_275495_798542</t>
  </si>
  <si>
    <t>M_260424_875595</t>
  </si>
  <si>
    <t>F_757178_2966975</t>
  </si>
  <si>
    <t>M_247023_869857</t>
  </si>
  <si>
    <t>F_824191_2930713</t>
  </si>
  <si>
    <t>F_761506_2958357</t>
  </si>
  <si>
    <t>M_268445_792510</t>
  </si>
  <si>
    <t>M_271826_798755</t>
  </si>
  <si>
    <t>F_792430_2973837</t>
  </si>
  <si>
    <t>F_1070118_2717313</t>
  </si>
  <si>
    <t>F_743609_3087762</t>
  </si>
  <si>
    <t>M_277580_801839</t>
  </si>
  <si>
    <t>M_272069_796994</t>
  </si>
  <si>
    <t>M_320092_855102</t>
  </si>
  <si>
    <t>M_200495_932715</t>
  </si>
  <si>
    <t>M_315292_833288</t>
  </si>
  <si>
    <t>F_663269_2947664</t>
  </si>
  <si>
    <t>M_319755_834011</t>
  </si>
  <si>
    <t>M_269573_799722</t>
  </si>
  <si>
    <t>F_912791_2777940</t>
  </si>
  <si>
    <t>F_883696_2655572</t>
  </si>
  <si>
    <t>F_911570_2801970</t>
  </si>
  <si>
    <t>F_1073097_2715170</t>
  </si>
  <si>
    <t>F_770230_2656842</t>
  </si>
  <si>
    <t>M_218729_920059</t>
  </si>
  <si>
    <t>M_249241_823086</t>
  </si>
  <si>
    <t>F_828672_3008852</t>
  </si>
  <si>
    <t>M_274239_798294</t>
  </si>
  <si>
    <t>F_1064698_2713400</t>
  </si>
  <si>
    <t>F_756681_2685596</t>
  </si>
  <si>
    <t>F_792475_3025646</t>
  </si>
  <si>
    <t>F_1026047_2701327</t>
  </si>
  <si>
    <t>F_935493_2668068</t>
  </si>
  <si>
    <t>M_266780_790775</t>
  </si>
  <si>
    <t>M_212891_886614</t>
  </si>
  <si>
    <t>M_250043_919936</t>
  </si>
  <si>
    <t>M_270028_793539</t>
  </si>
  <si>
    <t>M_321891_854759</t>
  </si>
  <si>
    <t>M_264121_881787</t>
  </si>
  <si>
    <t>F_811044_3021381</t>
  </si>
  <si>
    <t>M_273749_831778</t>
  </si>
  <si>
    <t>M_278046_798796</t>
  </si>
  <si>
    <t>F_897884_2665206</t>
  </si>
  <si>
    <t>M_260881_786479</t>
  </si>
  <si>
    <t>F_794334_2980981</t>
  </si>
  <si>
    <t>F_1012912_2735113</t>
  </si>
  <si>
    <t>F_754875_2969865</t>
  </si>
  <si>
    <t>M_271983_798093</t>
  </si>
  <si>
    <t>M_270671_791134</t>
  </si>
  <si>
    <t>F_743029_2709347</t>
  </si>
  <si>
    <t>M_246431_832678</t>
  </si>
  <si>
    <t>F_1068840_2720194</t>
  </si>
  <si>
    <t>F_788347_2976252</t>
  </si>
  <si>
    <t>F_773864_2975873</t>
  </si>
  <si>
    <t>M_256893_888309</t>
  </si>
  <si>
    <t>F_878252_2789805</t>
  </si>
  <si>
    <t>M_260296_888027</t>
  </si>
  <si>
    <t>F_765369_2961069</t>
  </si>
  <si>
    <t>F_678571_3040262</t>
  </si>
  <si>
    <t>M_261677_789130</t>
  </si>
  <si>
    <t>M_271945_798745</t>
  </si>
  <si>
    <t>M_270186_799239</t>
  </si>
  <si>
    <t>F_1075366_2708914</t>
  </si>
  <si>
    <t>M_323726_856036</t>
  </si>
  <si>
    <t>M_249069_920024</t>
  </si>
  <si>
    <t>F_759259_2944926</t>
  </si>
  <si>
    <t>M_257840_931812</t>
  </si>
  <si>
    <t>M_277174_801785</t>
  </si>
  <si>
    <t>F_1005599_2732939</t>
  </si>
  <si>
    <t>F_854048_3034799</t>
  </si>
  <si>
    <t>F_803517_2915260</t>
  </si>
  <si>
    <t>M_251257_956525</t>
  </si>
  <si>
    <t>F_1077670_2721472</t>
  </si>
  <si>
    <t>M_264183_789515</t>
  </si>
  <si>
    <t>M_189265_938266</t>
  </si>
  <si>
    <t>F_898056_2776277</t>
  </si>
  <si>
    <t>F_1021350_2706202</t>
  </si>
  <si>
    <t>M_266252_791442</t>
  </si>
  <si>
    <t>F_668991_2870917</t>
  </si>
  <si>
    <t>F_741065_2982679</t>
  </si>
  <si>
    <t>F_1015689_2732732</t>
  </si>
  <si>
    <t>F_812594_3017544</t>
  </si>
  <si>
    <t>F_835375_3006240</t>
  </si>
  <si>
    <t>M_259782_883046</t>
  </si>
  <si>
    <t>M_276608_800306</t>
  </si>
  <si>
    <t>F_1044748_2833348</t>
  </si>
  <si>
    <t>F_754463_2686120</t>
  </si>
  <si>
    <t>M_318984_836576</t>
  </si>
  <si>
    <t>M_208989_936773</t>
  </si>
  <si>
    <t>M_248187_875778</t>
  </si>
  <si>
    <t>F_810351_3020439</t>
  </si>
  <si>
    <t>F_749408_2884094</t>
  </si>
  <si>
    <t>F_1078716_2715677</t>
  </si>
  <si>
    <t>F_1019444_2736558</t>
  </si>
  <si>
    <t>M_231677_937796</t>
  </si>
  <si>
    <t>F_664157_2838319</t>
  </si>
  <si>
    <t>M_191301_934473</t>
  </si>
  <si>
    <t>F_753966_2950104</t>
  </si>
  <si>
    <t>F_737806_2817629</t>
  </si>
  <si>
    <t>F_757760_2962252</t>
  </si>
  <si>
    <t>M_269201_793544</t>
  </si>
  <si>
    <t>M_219464_922034</t>
  </si>
  <si>
    <t>F_711744_2934279</t>
  </si>
  <si>
    <t>M_220831_919700</t>
  </si>
  <si>
    <t>M_278843_800766</t>
  </si>
  <si>
    <t>M_276569_798761</t>
  </si>
  <si>
    <t>F_753308_2940771</t>
  </si>
  <si>
    <t>F_853065_3035590</t>
  </si>
  <si>
    <t>F_825955_3001995</t>
  </si>
  <si>
    <t>M_244332_912890</t>
  </si>
  <si>
    <t>F_814196_2707754</t>
  </si>
  <si>
    <t>F_764594_2960511</t>
  </si>
  <si>
    <t>M_270981_824045</t>
  </si>
  <si>
    <t>M_203906_867039</t>
  </si>
  <si>
    <t>M_226264_925316</t>
  </si>
  <si>
    <t>M_276871_801059</t>
  </si>
  <si>
    <t>M_320731_854669</t>
  </si>
  <si>
    <t>F_752446_2948944</t>
  </si>
  <si>
    <t>M_271228_797239</t>
  </si>
  <si>
    <t>F_765163_2960604</t>
  </si>
  <si>
    <t>F_753759_2946294</t>
  </si>
  <si>
    <t>F_740171_2708209</t>
  </si>
  <si>
    <t>M_278021_801557</t>
  </si>
  <si>
    <t>M_277290_800604</t>
  </si>
  <si>
    <t>F_920748_2776452</t>
  </si>
  <si>
    <t>F_771365_2804955</t>
  </si>
  <si>
    <t>M_277805_802652</t>
  </si>
  <si>
    <t>M_217622_922550</t>
  </si>
  <si>
    <t>M_272984_833995</t>
  </si>
  <si>
    <t>M_246670_909512</t>
  </si>
  <si>
    <t>M_308109_867152</t>
  </si>
  <si>
    <t>F_677949_2959707</t>
  </si>
  <si>
    <t>M_309799_868603</t>
  </si>
  <si>
    <t>F_756829_2688758</t>
  </si>
  <si>
    <t>M_310059_868611</t>
  </si>
  <si>
    <t>M_250092_927940</t>
  </si>
  <si>
    <t>F_849039_3072696</t>
  </si>
  <si>
    <t>F_812951_3017669</t>
  </si>
  <si>
    <t>M_265123_789673</t>
  </si>
  <si>
    <t>M_265534_789097</t>
  </si>
  <si>
    <t>M_210923_889668</t>
  </si>
  <si>
    <t>F_830471_3006454</t>
  </si>
  <si>
    <t>M_319362_836506</t>
  </si>
  <si>
    <t>F_768141_3111006</t>
  </si>
  <si>
    <t>M_262368_877493</t>
  </si>
  <si>
    <t>F_741779_2815421</t>
  </si>
  <si>
    <t>M_271613_792576</t>
  </si>
  <si>
    <t>F_713873_2941871</t>
  </si>
  <si>
    <t>M_264050_793729</t>
  </si>
  <si>
    <t>M_244136_912393</t>
  </si>
  <si>
    <t>M_263759_791677</t>
  </si>
  <si>
    <t>F_909807_2752901</t>
  </si>
  <si>
    <t>M_317220_827551</t>
  </si>
  <si>
    <t>F_1015566_2704231</t>
  </si>
  <si>
    <t>M_215863_922028</t>
  </si>
  <si>
    <t>F_828990_3073166</t>
  </si>
  <si>
    <t>F_888762_2659839</t>
  </si>
  <si>
    <t>M_320851_826347</t>
  </si>
  <si>
    <t>M_325270_831598</t>
  </si>
  <si>
    <t>F_770872_2656333</t>
  </si>
  <si>
    <t>M_273458_824221</t>
  </si>
  <si>
    <t>F_828130_2924062</t>
  </si>
  <si>
    <t>F_1075046_2710544</t>
  </si>
  <si>
    <t>M_273463_833414</t>
  </si>
  <si>
    <t>M_319168_826448</t>
  </si>
  <si>
    <t>M_269872_796350</t>
  </si>
  <si>
    <t>F_862586_2770774</t>
  </si>
  <si>
    <t>M_212900_886379</t>
  </si>
  <si>
    <t>M_255787_958086</t>
  </si>
  <si>
    <t>M_270017_791880</t>
  </si>
  <si>
    <t>F_808100_2690240</t>
  </si>
  <si>
    <t>M_244199_915541</t>
  </si>
  <si>
    <t>F_761678_2958306</t>
  </si>
  <si>
    <t>M_258448_931096</t>
  </si>
  <si>
    <t>F_1032402_2704392</t>
  </si>
  <si>
    <t>F_703148_3018235</t>
  </si>
  <si>
    <t>M_257569_933773</t>
  </si>
  <si>
    <t>M_277452_801066</t>
  </si>
  <si>
    <t>M_207963_869166</t>
  </si>
  <si>
    <t>F_803490_2709150</t>
  </si>
  <si>
    <t>M_271309_797448</t>
  </si>
  <si>
    <t>M_317719_824756</t>
  </si>
  <si>
    <t>F_886520_2653212</t>
  </si>
  <si>
    <t>F_1004708_2732244</t>
  </si>
  <si>
    <t>F_737685_2796138</t>
  </si>
  <si>
    <t>F_903810_2669708</t>
  </si>
  <si>
    <t>F_752251_3065738</t>
  </si>
  <si>
    <t>F_765029_2961447</t>
  </si>
  <si>
    <t>F_812814_3017424</t>
  </si>
  <si>
    <t>F_921799_2692482</t>
  </si>
  <si>
    <t>M_269223_792011</t>
  </si>
  <si>
    <t>F_899464_2659982</t>
  </si>
  <si>
    <t>F_742572_3087938</t>
  </si>
  <si>
    <t>M_250325_928899</t>
  </si>
  <si>
    <t>F_766119_3109979</t>
  </si>
  <si>
    <t>M_321510_856768</t>
  </si>
  <si>
    <t>M_268219_793001</t>
  </si>
  <si>
    <t>M_273963_790128</t>
  </si>
  <si>
    <t>M_272521_796283</t>
  </si>
  <si>
    <t>M_273988_831905</t>
  </si>
  <si>
    <t>M_225600_902305</t>
  </si>
  <si>
    <t>F_1078878_2708638</t>
  </si>
  <si>
    <t>F_790093_2904411</t>
  </si>
  <si>
    <t>M_261907_790107</t>
  </si>
  <si>
    <t>M_265941_788648</t>
  </si>
  <si>
    <t>M_208954_868776</t>
  </si>
  <si>
    <t>F_789236_2882418</t>
  </si>
  <si>
    <t>M_269366_791661</t>
  </si>
  <si>
    <t>F_757149_2682662</t>
  </si>
  <si>
    <t>F_751320_2881088</t>
  </si>
  <si>
    <t>M_261390_786183</t>
  </si>
  <si>
    <t>M_272649_827683</t>
  </si>
  <si>
    <t>M_277060_800006</t>
  </si>
  <si>
    <t>M_277913_800492</t>
  </si>
  <si>
    <t>F_810293_3015517</t>
  </si>
  <si>
    <t>F_750092_2703604</t>
  </si>
  <si>
    <t>F_774544_2991227</t>
  </si>
  <si>
    <t>M_316176_824648</t>
  </si>
  <si>
    <t>F_617852_3046887</t>
  </si>
  <si>
    <t>M_278537_800718</t>
  </si>
  <si>
    <t>F_810108_2689109</t>
  </si>
  <si>
    <t>M_308196_867174</t>
  </si>
  <si>
    <t>M_278222_802393</t>
  </si>
  <si>
    <t>F_812904_2704486</t>
  </si>
  <si>
    <t>F_908080_2691081</t>
  </si>
  <si>
    <t>M_277605_802399</t>
  </si>
  <si>
    <t>F_774273_2650852</t>
  </si>
  <si>
    <t>F_1063317_2716425</t>
  </si>
  <si>
    <t>F_886552_2804526</t>
  </si>
  <si>
    <t>F_796748_2906267</t>
  </si>
  <si>
    <t>M_252333_945157</t>
  </si>
  <si>
    <t>F_618738_3025415</t>
  </si>
  <si>
    <t>M_209852_885776</t>
  </si>
  <si>
    <t>F_793984_2969379</t>
  </si>
  <si>
    <t>M_310152_868661</t>
  </si>
  <si>
    <t>F_888369_2806869</t>
  </si>
  <si>
    <t>F_676259_2920471</t>
  </si>
  <si>
    <t>M_268926_794648</t>
  </si>
  <si>
    <t>M_253913_868217</t>
  </si>
  <si>
    <t>F_911851_2668838</t>
  </si>
  <si>
    <t>F_788522_2871151</t>
  </si>
  <si>
    <t>F_802769_3034547</t>
  </si>
  <si>
    <t>M_276373_798898</t>
  </si>
  <si>
    <t>F_1078616_2708919</t>
  </si>
  <si>
    <t>M_319102_825008</t>
  </si>
  <si>
    <t>F_778478_2665679</t>
  </si>
  <si>
    <t>M_311833_869084</t>
  </si>
  <si>
    <t>F_828364_2823236</t>
  </si>
  <si>
    <t>F_1077355_2713827</t>
  </si>
  <si>
    <t>F_833738_3072430</t>
  </si>
  <si>
    <t>F_776792_3104719</t>
  </si>
  <si>
    <t>M_264018_788127</t>
  </si>
  <si>
    <t>F_761232_2955131</t>
  </si>
  <si>
    <t>F_725684_2938482</t>
  </si>
  <si>
    <t>M_318407_834538</t>
  </si>
  <si>
    <t>F_1031675_2705421</t>
  </si>
  <si>
    <t>M_253176_948915</t>
  </si>
  <si>
    <t>M_219905_889303</t>
  </si>
  <si>
    <t>F_1030872_2706768</t>
  </si>
  <si>
    <t>F_788396_2903301</t>
  </si>
  <si>
    <t>F_903104_2661298</t>
  </si>
  <si>
    <t>M_318479_835876</t>
  </si>
  <si>
    <t>F_1067716_2722695</t>
  </si>
  <si>
    <t>F_667673_3051162</t>
  </si>
  <si>
    <t>M_269644_793677</t>
  </si>
  <si>
    <t>F_724205_2969751</t>
  </si>
  <si>
    <t>M_260321_876976</t>
  </si>
  <si>
    <t>F_1016868_2704841</t>
  </si>
  <si>
    <t>M_246664_914648</t>
  </si>
  <si>
    <t>F_787555_3051669</t>
  </si>
  <si>
    <t>F_809951_2828515</t>
  </si>
  <si>
    <t>M_208132_871772</t>
  </si>
  <si>
    <t>M_321387_826340</t>
  </si>
  <si>
    <t>M_266837_793443</t>
  </si>
  <si>
    <t>F_768603_2960101</t>
  </si>
  <si>
    <t>M_245986_834175</t>
  </si>
  <si>
    <t>F_838021_2807931</t>
  </si>
  <si>
    <t>F_1032681_2706804</t>
  </si>
  <si>
    <t>M_318090_825029</t>
  </si>
  <si>
    <t>F_939771_2674464</t>
  </si>
  <si>
    <t>M_264098_789415</t>
  </si>
  <si>
    <t>F_743308_3087756</t>
  </si>
  <si>
    <t>F_911427_2790082</t>
  </si>
  <si>
    <t>M_261729_789269</t>
  </si>
  <si>
    <t>F_1064815_2714160</t>
  </si>
  <si>
    <t>M_274100_798333</t>
  </si>
  <si>
    <t>F_763947_2661857</t>
  </si>
  <si>
    <t>F_616677_3021584</t>
  </si>
  <si>
    <t>M_273737_792731</t>
  </si>
  <si>
    <t>F_703532_3018730</t>
  </si>
  <si>
    <t>F_758651_2907296</t>
  </si>
  <si>
    <t>M_277255_797784</t>
  </si>
  <si>
    <t>F_1024884_2735430</t>
  </si>
  <si>
    <t>M_271752_798377</t>
  </si>
  <si>
    <t>M_278082_800967</t>
  </si>
  <si>
    <t>F_809752_2904509</t>
  </si>
  <si>
    <t>M_217657_886698</t>
  </si>
  <si>
    <t>F_742751_2969721</t>
  </si>
  <si>
    <t>F_666263_3041591</t>
  </si>
  <si>
    <t>M_270268_870697</t>
  </si>
  <si>
    <t>M_266758_789582</t>
  </si>
  <si>
    <t>M_320513_831905</t>
  </si>
  <si>
    <t>F_824697_2931388</t>
  </si>
  <si>
    <t>M_273922_829928</t>
  </si>
  <si>
    <t>M_270344_870619</t>
  </si>
  <si>
    <t>M_257294_887443</t>
  </si>
  <si>
    <t>F_740544_2966600</t>
  </si>
  <si>
    <t>F_852503_3030969</t>
  </si>
  <si>
    <t>M_262523_882959</t>
  </si>
  <si>
    <t>M_274024_796774</t>
  </si>
  <si>
    <t>M_315568_825521</t>
  </si>
  <si>
    <t>F_757210_2730932</t>
  </si>
  <si>
    <t>M_277935_798615</t>
  </si>
  <si>
    <t>M_229415_927767</t>
  </si>
  <si>
    <t>M_260844_887142</t>
  </si>
  <si>
    <t>M_278153_800785</t>
  </si>
  <si>
    <t>M_278167_836494</t>
  </si>
  <si>
    <t>M_248674_875321</t>
  </si>
  <si>
    <t>M_244125_859679</t>
  </si>
  <si>
    <t>M_256380_888317</t>
  </si>
  <si>
    <t>F_807927_3029054</t>
  </si>
  <si>
    <t>M_252333_934298</t>
  </si>
  <si>
    <t>F_731380_3092486</t>
  </si>
  <si>
    <t>F_858759_2769305</t>
  </si>
  <si>
    <t>F_900736_2662263</t>
  </si>
  <si>
    <t>F_810995_2691769</t>
  </si>
  <si>
    <t>F_1080202_2709955</t>
  </si>
  <si>
    <t>M_325143_856140</t>
  </si>
  <si>
    <t>M_273503_831257</t>
  </si>
  <si>
    <t>F_1029271_2702763</t>
  </si>
  <si>
    <t>M_265169_789721</t>
  </si>
  <si>
    <t>M_270103_795841</t>
  </si>
  <si>
    <t>F_1058214_2711226</t>
  </si>
  <si>
    <t>F_1068976_2721436</t>
  </si>
  <si>
    <t>F_848660_3033112</t>
  </si>
  <si>
    <t>M_243010_858719</t>
  </si>
  <si>
    <t>F_788172_2974962</t>
  </si>
  <si>
    <t>M_243804_935627</t>
  </si>
  <si>
    <t>F_751658_2704646</t>
  </si>
  <si>
    <t>M_264003_793673</t>
  </si>
  <si>
    <t>F_736368_2810250</t>
  </si>
  <si>
    <t>M_228850_902436</t>
  </si>
  <si>
    <t>M_248067_870663</t>
  </si>
  <si>
    <t>M_270126_796607</t>
  </si>
  <si>
    <t>M_317750_834177</t>
  </si>
  <si>
    <t>M_267312_795875</t>
  </si>
  <si>
    <t>M_214717_886149</t>
  </si>
  <si>
    <t>M_309014_868037</t>
  </si>
  <si>
    <t>F_795072_3046642</t>
  </si>
  <si>
    <t>M_208851_872108</t>
  </si>
  <si>
    <t>M_323822_856914</t>
  </si>
  <si>
    <t>F_751434_2881020</t>
  </si>
  <si>
    <t>F_666246_3018712</t>
  </si>
  <si>
    <t>M_205357_908479</t>
  </si>
  <si>
    <t>M_246552_912592</t>
  </si>
  <si>
    <t>M_272963_827220</t>
  </si>
  <si>
    <t>M_249363_832758</t>
  </si>
  <si>
    <t>F_763177_2702601</t>
  </si>
  <si>
    <t>F_639181_2898793</t>
  </si>
  <si>
    <t>M_213053_862968</t>
  </si>
  <si>
    <t>F_1076087_2710511</t>
  </si>
  <si>
    <t>F_823996_3027071</t>
  </si>
  <si>
    <t>M_248036_826998</t>
  </si>
  <si>
    <t>F_892594_2824905</t>
  </si>
  <si>
    <t>F_1069943_2708580</t>
  </si>
  <si>
    <t>M_191942_937987</t>
  </si>
  <si>
    <t>M_273931_830331</t>
  </si>
  <si>
    <t>F_879672_2811165</t>
  </si>
  <si>
    <t>F_780444_2652656</t>
  </si>
  <si>
    <t>F_755327_2703867</t>
  </si>
  <si>
    <t>M_258131_889500</t>
  </si>
  <si>
    <t>M_320354_854438</t>
  </si>
  <si>
    <t>F_730178_3089564</t>
  </si>
  <si>
    <t>F_1016351_2704232</t>
  </si>
  <si>
    <t>F_809822_3021827</t>
  </si>
  <si>
    <t>M_216559_906769</t>
  </si>
  <si>
    <t>F_656691_2834480</t>
  </si>
  <si>
    <t>M_318767_825443</t>
  </si>
  <si>
    <t>M_319350_824927</t>
  </si>
  <si>
    <t>F_742711_2710820</t>
  </si>
  <si>
    <t>F_1078618_2711458</t>
  </si>
  <si>
    <t>M_275195_833006</t>
  </si>
  <si>
    <t>F_1041122_2832321</t>
  </si>
  <si>
    <t>M_320918_835823</t>
  </si>
  <si>
    <t>M_315786_835542</t>
  </si>
  <si>
    <t>M_242246_954783</t>
  </si>
  <si>
    <t>F_1031588_2708124</t>
  </si>
  <si>
    <t>F_767015_2645858</t>
  </si>
  <si>
    <t>F_777360_2666661</t>
  </si>
  <si>
    <t>M_255647_956973</t>
  </si>
  <si>
    <t>F_749628_2712663</t>
  </si>
  <si>
    <t>M_243026_858876</t>
  </si>
  <si>
    <t>F_1045770_2843079</t>
  </si>
  <si>
    <t>M_308388_867153</t>
  </si>
  <si>
    <t>F_735465_2808474</t>
  </si>
  <si>
    <t>M_269362_792941</t>
  </si>
  <si>
    <t>M_277561_801095</t>
  </si>
  <si>
    <t>M_277955_800533</t>
  </si>
  <si>
    <t>M_269074_796588</t>
  </si>
  <si>
    <t>F_809621_2690956</t>
  </si>
  <si>
    <t>F_622032_3032206</t>
  </si>
  <si>
    <t>M_261526_881448</t>
  </si>
  <si>
    <t>F_759686_2701244</t>
  </si>
  <si>
    <t>M_323815_852510</t>
  </si>
  <si>
    <t>M_277330_800736</t>
  </si>
  <si>
    <t>F_742724_3088294</t>
  </si>
  <si>
    <t>M_277340_800352</t>
  </si>
  <si>
    <t>F_761213_2914887</t>
  </si>
  <si>
    <t>F_771691_2653751</t>
  </si>
  <si>
    <t>F_769812_2653721</t>
  </si>
  <si>
    <t>M_264552_884306</t>
  </si>
  <si>
    <t>F_887491_2807875</t>
  </si>
  <si>
    <t>M_277138_799960</t>
  </si>
  <si>
    <t>M_320069_826034</t>
  </si>
  <si>
    <t>M_276988_800540</t>
  </si>
  <si>
    <t>F_1022563_2716201</t>
  </si>
  <si>
    <t>F_769098_2961185</t>
  </si>
  <si>
    <t>F_856980_3037895</t>
  </si>
  <si>
    <t>M_277101_800567</t>
  </si>
  <si>
    <t>F_901114_2659967</t>
  </si>
  <si>
    <t>M_322618_854868</t>
  </si>
  <si>
    <t>F_765566_3117691</t>
  </si>
  <si>
    <t>M_221557_920985</t>
  </si>
  <si>
    <t>M_269059_793161</t>
  </si>
  <si>
    <t>M_247163_875897</t>
  </si>
  <si>
    <t>M_321533_855216</t>
  </si>
  <si>
    <t>M_277334_800273</t>
  </si>
  <si>
    <t>F_788215_2880706</t>
  </si>
  <si>
    <t>F_672135_3036532</t>
  </si>
  <si>
    <t>F_859846_2787846</t>
  </si>
  <si>
    <t>M_246552_929424</t>
  </si>
  <si>
    <t>F_774293_2921932</t>
  </si>
  <si>
    <t>M_277366_801048</t>
  </si>
  <si>
    <t>M_249390_868353</t>
  </si>
  <si>
    <t>M_216685_887929</t>
  </si>
  <si>
    <t>M_325396_850079</t>
  </si>
  <si>
    <t>F_836993_2839869</t>
  </si>
  <si>
    <t>M_314679_828013</t>
  </si>
  <si>
    <t>F_620848_3034156</t>
  </si>
  <si>
    <t>F_764826_2652627</t>
  </si>
  <si>
    <t>F_675043_3026053</t>
  </si>
  <si>
    <t>F_667395_3051557</t>
  </si>
  <si>
    <t>M_220450_884682</t>
  </si>
  <si>
    <t>M_208182_937866</t>
  </si>
  <si>
    <t>F_748860_2945287</t>
  </si>
  <si>
    <t>F_669981_2932761</t>
  </si>
  <si>
    <t>F_1024034_2707588</t>
  </si>
  <si>
    <t>M_207126_938318</t>
  </si>
  <si>
    <t>F_1014925_2732418</t>
  </si>
  <si>
    <t>M_256570_949280</t>
  </si>
  <si>
    <t>M_272279_798457</t>
  </si>
  <si>
    <t>M_252626_818680</t>
  </si>
  <si>
    <t>F_793188_2969919</t>
  </si>
  <si>
    <t>F_927243_2669213</t>
  </si>
  <si>
    <t>M_255185_890534</t>
  </si>
  <si>
    <t>F_763550_3002202</t>
  </si>
  <si>
    <t>F_851473_2850515</t>
  </si>
  <si>
    <t>M_273616_792811</t>
  </si>
  <si>
    <t>F_765503_2960794</t>
  </si>
  <si>
    <t>M_219136_888757</t>
  </si>
  <si>
    <t>F_769612_2708494</t>
  </si>
  <si>
    <t>M_190230_936514</t>
  </si>
  <si>
    <t>F_775230_2655972</t>
  </si>
  <si>
    <t>M_319058_825483</t>
  </si>
  <si>
    <t>F_812892_2689876</t>
  </si>
  <si>
    <t>F_1078445_2720246</t>
  </si>
  <si>
    <t>F_1014888_2734374</t>
  </si>
  <si>
    <t>M_213384_862016</t>
  </si>
  <si>
    <t>F_1058080_2711142</t>
  </si>
  <si>
    <t>F_899236_2804454</t>
  </si>
  <si>
    <t>M_322243_855234</t>
  </si>
  <si>
    <t>F_780649_2723877</t>
  </si>
  <si>
    <t>M_264537_882477</t>
  </si>
  <si>
    <t>F_761351_2870338</t>
  </si>
  <si>
    <t>F_727605_2959769</t>
  </si>
  <si>
    <t>M_273653_835222</t>
  </si>
  <si>
    <t>F_878299_2807082</t>
  </si>
  <si>
    <t>F_769581_2653396</t>
  </si>
  <si>
    <t>M_269328_796685</t>
  </si>
  <si>
    <t>F_795229_2990425</t>
  </si>
  <si>
    <t>F_669095_2941315</t>
  </si>
  <si>
    <t>M_274289_833175</t>
  </si>
  <si>
    <t>M_251323_831946</t>
  </si>
  <si>
    <t>M_217219_906141</t>
  </si>
  <si>
    <t>M_262973_885101</t>
  </si>
  <si>
    <t>F_766517_2959450</t>
  </si>
  <si>
    <t>F_762938_3022198</t>
  </si>
  <si>
    <t>M_268048_798640</t>
  </si>
  <si>
    <t>M_267660_797652</t>
  </si>
  <si>
    <t>M_205994_865671</t>
  </si>
  <si>
    <t>F_834020_3080829</t>
  </si>
  <si>
    <t>M_192296_935100</t>
  </si>
  <si>
    <t>F_703965_2901903</t>
  </si>
  <si>
    <t>M_249907_946599</t>
  </si>
  <si>
    <t>M_270118_796731</t>
  </si>
  <si>
    <t>F_926954_2668784</t>
  </si>
  <si>
    <t>F_795974_3035412</t>
  </si>
  <si>
    <t>F_810879_2689452</t>
  </si>
  <si>
    <t>F_773590_2884248</t>
  </si>
  <si>
    <t>F_674553_2962575</t>
  </si>
  <si>
    <t>M_272820_827003</t>
  </si>
  <si>
    <t>M_272932_831860</t>
  </si>
  <si>
    <t>M_252394_949459</t>
  </si>
  <si>
    <t>M_315509_825542</t>
  </si>
  <si>
    <t>M_320989_857752</t>
  </si>
  <si>
    <t>M_318521_824945</t>
  </si>
  <si>
    <t>M_246600_858090</t>
  </si>
  <si>
    <t>F_714518_3005068</t>
  </si>
  <si>
    <t>M_261762_787297</t>
  </si>
  <si>
    <t>M_280469_837909</t>
  </si>
  <si>
    <t>F_620663_3034446</t>
  </si>
  <si>
    <t>M_220806_889518</t>
  </si>
  <si>
    <t>F_1040288_2841157</t>
  </si>
  <si>
    <t>M_321685_855191</t>
  </si>
  <si>
    <t>M_272142_798344</t>
  </si>
  <si>
    <t>F_1018119_2734705</t>
  </si>
  <si>
    <t>M_258783_885072</t>
  </si>
  <si>
    <t>M_271574_792263</t>
  </si>
  <si>
    <t>M_265367_789192</t>
  </si>
  <si>
    <t>M_323526_831251</t>
  </si>
  <si>
    <t>M_253195_930591</t>
  </si>
  <si>
    <t>M_277976_801453</t>
  </si>
  <si>
    <t>F_843055_2821273</t>
  </si>
  <si>
    <t>M_326266_853914</t>
  </si>
  <si>
    <t>M_261948_787810</t>
  </si>
  <si>
    <t>F_905966_2670440</t>
  </si>
  <si>
    <t>M_317242_827547</t>
  </si>
  <si>
    <t>F_848876_2807426</t>
  </si>
  <si>
    <t>M_263392_791662</t>
  </si>
  <si>
    <t>M_222036_920264</t>
  </si>
  <si>
    <t>M_244850_912119</t>
  </si>
  <si>
    <t>F_758444_2961986</t>
  </si>
  <si>
    <t>M_273721_792685</t>
  </si>
  <si>
    <t>F_652116_3030082</t>
  </si>
  <si>
    <t>M_269577_798855</t>
  </si>
  <si>
    <t>F_1026074_2701426</t>
  </si>
  <si>
    <t>F_768427_3110661</t>
  </si>
  <si>
    <t>M_273926_792731</t>
  </si>
  <si>
    <t>M_314920_825853</t>
  </si>
  <si>
    <t>F_763537_2914944</t>
  </si>
  <si>
    <t>M_249040_918824</t>
  </si>
  <si>
    <t>F_1010472_2732049</t>
  </si>
  <si>
    <t>F_756368_2726757</t>
  </si>
  <si>
    <t>F_1042430_2829909</t>
  </si>
  <si>
    <t>M_273743_799270</t>
  </si>
  <si>
    <t>M_308398_867447</t>
  </si>
  <si>
    <t>M_258168_888764</t>
  </si>
  <si>
    <t>M_266851_876900</t>
  </si>
  <si>
    <t>F_1025505_2701421</t>
  </si>
  <si>
    <t>M_241017_953356</t>
  </si>
  <si>
    <t>M_263705_789060</t>
  </si>
  <si>
    <t>M_278279_800573</t>
  </si>
  <si>
    <t>F_914566_2677221</t>
  </si>
  <si>
    <t>F_771800_2983759</t>
  </si>
  <si>
    <t>M_248865_932626</t>
  </si>
  <si>
    <t>M_210872_870106</t>
  </si>
  <si>
    <t>F_767053_2645534</t>
  </si>
  <si>
    <t>F_774176_2647852</t>
  </si>
  <si>
    <t>M_325233_831529</t>
  </si>
  <si>
    <t>M_260015_931392</t>
  </si>
  <si>
    <t>M_262343_787623</t>
  </si>
  <si>
    <t>F_729417_2959928</t>
  </si>
  <si>
    <t>F_749791_2717789</t>
  </si>
  <si>
    <t>M_322403_852731</t>
  </si>
  <si>
    <t>F_887545_2650315</t>
  </si>
  <si>
    <t>M_308930_867769</t>
  </si>
  <si>
    <t>F_615503_3033637</t>
  </si>
  <si>
    <t>M_271873_795822</t>
  </si>
  <si>
    <t>F_818200_2828384</t>
  </si>
  <si>
    <t>M_270308_801250</t>
  </si>
  <si>
    <t>M_267990_792630</t>
  </si>
  <si>
    <t>F_674663_2935853</t>
  </si>
  <si>
    <t>M_265175_790109</t>
  </si>
  <si>
    <t>F_832838_3010125</t>
  </si>
  <si>
    <t>M_254464_864165</t>
  </si>
  <si>
    <t>F_657467_2832906</t>
  </si>
  <si>
    <t>F_773656_2919714</t>
  </si>
  <si>
    <t>M_270146_800071</t>
  </si>
  <si>
    <t>F_813351_3018055</t>
  </si>
  <si>
    <t>F_929928_2706695</t>
  </si>
  <si>
    <t>M_244047_860149</t>
  </si>
  <si>
    <t>M_267445_795335</t>
  </si>
  <si>
    <t>F_898374_2659783</t>
  </si>
  <si>
    <t>M_270465_799230</t>
  </si>
  <si>
    <t>M_223662_920671</t>
  </si>
  <si>
    <t>M_248408_828363</t>
  </si>
  <si>
    <t>M_258535_889405</t>
  </si>
  <si>
    <t>F_1061432_2709580</t>
  </si>
  <si>
    <t>M_261995_786670</t>
  </si>
  <si>
    <t>M_265082_789914</t>
  </si>
  <si>
    <t>M_322491_828819</t>
  </si>
  <si>
    <t>F_859179_3035885</t>
  </si>
  <si>
    <t>F_1044192_2836185</t>
  </si>
  <si>
    <t>M_244721_915366</t>
  </si>
  <si>
    <t>M_308169_866704</t>
  </si>
  <si>
    <t>M_272893_826463</t>
  </si>
  <si>
    <t>F_825088_2930989</t>
  </si>
  <si>
    <t>M_322678_852435</t>
  </si>
  <si>
    <t>M_248373_874099</t>
  </si>
  <si>
    <t>F_936733_2698633</t>
  </si>
  <si>
    <t>M_272201_795978</t>
  </si>
  <si>
    <t>M_242011_834720</t>
  </si>
  <si>
    <t>M_256406_950277</t>
  </si>
  <si>
    <t>M_323908_852254</t>
  </si>
  <si>
    <t>F_742633_3087534</t>
  </si>
  <si>
    <t>M_274167_798280</t>
  </si>
  <si>
    <t>F_901887_2775246</t>
  </si>
  <si>
    <t>M_278458_798853</t>
  </si>
  <si>
    <t>F_1076712_2708774</t>
  </si>
  <si>
    <t>M_255254_948012</t>
  </si>
  <si>
    <t>F_763643_2654723</t>
  </si>
  <si>
    <t>F_1071715_2710280</t>
  </si>
  <si>
    <t>F_1075128_2713994</t>
  </si>
  <si>
    <t>M_278460_801076</t>
  </si>
  <si>
    <t>M_256496_949940</t>
  </si>
  <si>
    <t>M_322107_855938</t>
  </si>
  <si>
    <t>M_318967_824921</t>
  </si>
  <si>
    <t>F_1042269_2838823</t>
  </si>
  <si>
    <t>F_812598_3021895</t>
  </si>
  <si>
    <t>F_1018991_2703818</t>
  </si>
  <si>
    <t>F_896073_2662460</t>
  </si>
  <si>
    <t>M_270899_824105</t>
  </si>
  <si>
    <t>M_269698_798601</t>
  </si>
  <si>
    <t>F_827891_3003359</t>
  </si>
  <si>
    <t>M_269674_800017</t>
  </si>
  <si>
    <t>F_756851_2944077</t>
  </si>
  <si>
    <t>M_276916_801228</t>
  </si>
  <si>
    <t>M_253493_928449</t>
  </si>
  <si>
    <t>M_268885_793812</t>
  </si>
  <si>
    <t>M_225163_921491</t>
  </si>
  <si>
    <t>F_1058372_2707958</t>
  </si>
  <si>
    <t>F_1048437_2825762</t>
  </si>
  <si>
    <t>F_802930_2832023</t>
  </si>
  <si>
    <t>M_245083_914139</t>
  </si>
  <si>
    <t>M_248251_908474</t>
  </si>
  <si>
    <t>F_1078141_2711322</t>
  </si>
  <si>
    <t>M_250460_879214</t>
  </si>
  <si>
    <t>M_277910_802572</t>
  </si>
  <si>
    <t>F_834228_3006497</t>
  </si>
  <si>
    <t>M_326392_853907</t>
  </si>
  <si>
    <t>M_277381_802034</t>
  </si>
  <si>
    <t>M_246064_912299</t>
  </si>
  <si>
    <t>M_257098_889677</t>
  </si>
  <si>
    <t>F_726357_2958101</t>
  </si>
  <si>
    <t>M_255786_956122</t>
  </si>
  <si>
    <t>M_255722_954297</t>
  </si>
  <si>
    <t>F_682165_2930334</t>
  </si>
  <si>
    <t>F_762676_2910340</t>
  </si>
  <si>
    <t>F_660925_2844429</t>
  </si>
  <si>
    <t>M_318778_825081</t>
  </si>
  <si>
    <t>M_269856_825909</t>
  </si>
  <si>
    <t>F_1016774_2704421</t>
  </si>
  <si>
    <t>M_213525_861308</t>
  </si>
  <si>
    <t>M_270163_801327</t>
  </si>
  <si>
    <t>M_258442_931528</t>
  </si>
  <si>
    <t>F_889238_2658476</t>
  </si>
  <si>
    <t>F_761570_2955143</t>
  </si>
  <si>
    <t>F_1079083_2718860</t>
  </si>
  <si>
    <t>F_846657_2826964</t>
  </si>
  <si>
    <t>F_769181_2959496</t>
  </si>
  <si>
    <t>F_763199_2957250</t>
  </si>
  <si>
    <t>F_1073679_2723107</t>
  </si>
  <si>
    <t>F_753697_2716455</t>
  </si>
  <si>
    <t>M_258059_888930</t>
  </si>
  <si>
    <t>M_252255_820190</t>
  </si>
  <si>
    <t>M_229177_921273</t>
  </si>
  <si>
    <t>M_320005_856711</t>
  </si>
  <si>
    <t>F_1072935_2720148</t>
  </si>
  <si>
    <t>F_911030_2681719</t>
  </si>
  <si>
    <t>F_898027_2776664</t>
  </si>
  <si>
    <t>M_214810_886099</t>
  </si>
  <si>
    <t>M_266373_874966</t>
  </si>
  <si>
    <t>M_324169_856038</t>
  </si>
  <si>
    <t>F_897965_2776507</t>
  </si>
  <si>
    <t>F_1074120_2710121</t>
  </si>
  <si>
    <t>F_761544_2958048</t>
  </si>
  <si>
    <t>F_754641_2942650</t>
  </si>
  <si>
    <t>M_220066_889326</t>
  </si>
  <si>
    <t>F_833598_3014480</t>
  </si>
  <si>
    <t>F_774561_2981679</t>
  </si>
  <si>
    <t>M_256906_888519</t>
  </si>
  <si>
    <t>M_256768_890317</t>
  </si>
  <si>
    <t>M_270946_826936</t>
  </si>
  <si>
    <t>F_767574_2961352</t>
  </si>
  <si>
    <t>F_742731_3088044</t>
  </si>
  <si>
    <t>F_787707_2839829</t>
  </si>
  <si>
    <t>F_888473_2657448</t>
  </si>
  <si>
    <t>M_254444_929617</t>
  </si>
  <si>
    <t>F_811428_3018604</t>
  </si>
  <si>
    <t>M_253354_867978</t>
  </si>
  <si>
    <t>F_758970_2946480</t>
  </si>
  <si>
    <t>M_321529_837158</t>
  </si>
  <si>
    <t>F_787940_3040873</t>
  </si>
  <si>
    <t>M_258510_920673</t>
  </si>
  <si>
    <t>F_657065_3017021</t>
  </si>
  <si>
    <t>M_265627_788741</t>
  </si>
  <si>
    <t>F_761182_2960670</t>
  </si>
  <si>
    <t>M_183129_935053</t>
  </si>
  <si>
    <t>F_680962_2928681</t>
  </si>
  <si>
    <t>M_272668_827768</t>
  </si>
  <si>
    <t>M_246414_834191</t>
  </si>
  <si>
    <t>F_1010229_2729865</t>
  </si>
  <si>
    <t>F_1030554_2707324</t>
  </si>
  <si>
    <t>F_765252_2892325</t>
  </si>
  <si>
    <t>F_773769_2975467</t>
  </si>
  <si>
    <t>F_641892_2899132</t>
  </si>
  <si>
    <t>F_810758_2901479</t>
  </si>
  <si>
    <t>F_761097_2956912</t>
  </si>
  <si>
    <t>F_1032396_2703925</t>
  </si>
  <si>
    <t>M_317914_830407</t>
  </si>
  <si>
    <t>M_309551_868355</t>
  </si>
  <si>
    <t>M_271985_797701</t>
  </si>
  <si>
    <t>F_770869_2658436</t>
  </si>
  <si>
    <t>M_272943_795856</t>
  </si>
  <si>
    <t>F_765399_3108677</t>
  </si>
  <si>
    <t>M_207695_865490</t>
  </si>
  <si>
    <t>F_1029023_2711085</t>
  </si>
  <si>
    <t>M_277885_800605</t>
  </si>
  <si>
    <t>M_275691_798768</t>
  </si>
  <si>
    <t>F_756867_2717628</t>
  </si>
  <si>
    <t>F_1012040_2736351</t>
  </si>
  <si>
    <t>M_207626_936464</t>
  </si>
  <si>
    <t>F_934735_2701716</t>
  </si>
  <si>
    <t>F_892387_2805911</t>
  </si>
  <si>
    <t>F_1077331_2714020</t>
  </si>
  <si>
    <t>F_757740_2712390</t>
  </si>
  <si>
    <t>F_673115_2932282</t>
  </si>
  <si>
    <t>F_611887_3039107</t>
  </si>
  <si>
    <t>M_272852_823953</t>
  </si>
  <si>
    <t>F_788555_2974121</t>
  </si>
  <si>
    <t>M_255687_957900</t>
  </si>
  <si>
    <t>F_755954_2968789</t>
  </si>
  <si>
    <t>M_265078_790036</t>
  </si>
  <si>
    <t>F_744249_2963563</t>
  </si>
  <si>
    <t>F_933438_2710275</t>
  </si>
  <si>
    <t>F_840030_3028859</t>
  </si>
  <si>
    <t>M_273101_792243</t>
  </si>
  <si>
    <t>M_266143_789336</t>
  </si>
  <si>
    <t>M_185677_934327</t>
  </si>
  <si>
    <t>F_911358_2796107</t>
  </si>
  <si>
    <t>F_740914_2817417</t>
  </si>
  <si>
    <t>M_216976_885227</t>
  </si>
  <si>
    <t>F_754681_2941270</t>
  </si>
  <si>
    <t>M_273934_835104</t>
  </si>
  <si>
    <t>F_763231_2959893</t>
  </si>
  <si>
    <t>M_254000_947255</t>
  </si>
  <si>
    <t>M_261943_790054</t>
  </si>
  <si>
    <t>M_315638_825422</t>
  </si>
  <si>
    <t>M_321988_855395</t>
  </si>
  <si>
    <t>F_657095_3036716</t>
  </si>
  <si>
    <t>M_265764_870109</t>
  </si>
  <si>
    <t>F_765064_3000463</t>
  </si>
  <si>
    <t>M_247896_833323</t>
  </si>
  <si>
    <t>M_315872_832615</t>
  </si>
  <si>
    <t>F_895150_2796675</t>
  </si>
  <si>
    <t>F_855768_3033982</t>
  </si>
  <si>
    <t>F_762806_2707450</t>
  </si>
  <si>
    <t>F_902714_2661436</t>
  </si>
  <si>
    <t>M_250571_919376</t>
  </si>
  <si>
    <t>M_255706_957156</t>
  </si>
  <si>
    <t>M_255985_953959</t>
  </si>
  <si>
    <t>F_752102_2706202</t>
  </si>
  <si>
    <t>M_268043_797714</t>
  </si>
  <si>
    <t>F_768196_3109644</t>
  </si>
  <si>
    <t>M_273524_829189</t>
  </si>
  <si>
    <t>F_765753_3106537</t>
  </si>
  <si>
    <t>M_250191_919238</t>
  </si>
  <si>
    <t>F_1010635_2732207</t>
  </si>
  <si>
    <t>M_263216_788411</t>
  </si>
  <si>
    <t>M_261078_883968</t>
  </si>
  <si>
    <t>F_761481_2959083</t>
  </si>
  <si>
    <t>M_271384_799388</t>
  </si>
  <si>
    <t>M_182464_935708</t>
  </si>
  <si>
    <t>M_208654_870911</t>
  </si>
  <si>
    <t>M_270305_801465</t>
  </si>
  <si>
    <t>M_274339_827476</t>
  </si>
  <si>
    <t>F_838757_2848342</t>
  </si>
  <si>
    <t>M_323703_854306</t>
  </si>
  <si>
    <t>M_309687_868425</t>
  </si>
  <si>
    <t>M_251601_948809</t>
  </si>
  <si>
    <t>F_1031752_2708359</t>
  </si>
  <si>
    <t>F_757082_2944412</t>
  </si>
  <si>
    <t>F_888683_2652944</t>
  </si>
  <si>
    <t>M_253689_954356</t>
  </si>
  <si>
    <t>M_249775_928864</t>
  </si>
  <si>
    <t>M_270140_795647</t>
  </si>
  <si>
    <t>M_261714_790281</t>
  </si>
  <si>
    <t>M_316067_835770</t>
  </si>
  <si>
    <t>F_1024718_2708128</t>
  </si>
  <si>
    <t>M_278155_802442</t>
  </si>
  <si>
    <t>M_265147_788261</t>
  </si>
  <si>
    <t>M_230015_939020</t>
  </si>
  <si>
    <t>M_209029_875915</t>
  </si>
  <si>
    <t>M_274252_792010</t>
  </si>
  <si>
    <t>M_272918_827224</t>
  </si>
  <si>
    <t>F_663681_3040696</t>
  </si>
  <si>
    <t>M_318311_835625</t>
  </si>
  <si>
    <t>M_210865_887270</t>
  </si>
  <si>
    <t>F_833135_3065525</t>
  </si>
  <si>
    <t>M_246193_869855</t>
  </si>
  <si>
    <t>F_1079302_2709375</t>
  </si>
  <si>
    <t>M_255780_957636</t>
  </si>
  <si>
    <t>F_792875_2974537</t>
  </si>
  <si>
    <t>F_768090_3109456</t>
  </si>
  <si>
    <t>M_269088_793561</t>
  </si>
  <si>
    <t>F_1032757_2702845</t>
  </si>
  <si>
    <t>M_246965_943183</t>
  </si>
  <si>
    <t>F_761755_2956041</t>
  </si>
  <si>
    <t>M_252812_930212</t>
  </si>
  <si>
    <t>F_1025649_2849225</t>
  </si>
  <si>
    <t>F_1021101_2717062</t>
  </si>
  <si>
    <t>F_842211_3029790</t>
  </si>
  <si>
    <t>F_743013_3088050</t>
  </si>
  <si>
    <t>M_240516_953952</t>
  </si>
  <si>
    <t>M_272645_826522</t>
  </si>
  <si>
    <t>F_760599_2875770</t>
  </si>
  <si>
    <t>M_270281_870609</t>
  </si>
  <si>
    <t>M_255772_954366</t>
  </si>
  <si>
    <t>M_270161_800013</t>
  </si>
  <si>
    <t>M_319647_824864</t>
  </si>
  <si>
    <t>M_210876_886980</t>
  </si>
  <si>
    <t>M_225598_901194</t>
  </si>
  <si>
    <t>M_271314_797361</t>
  </si>
  <si>
    <t>F_773009_2917070</t>
  </si>
  <si>
    <t>F_1071652_2708319</t>
  </si>
  <si>
    <t>F_659811_3020552</t>
  </si>
  <si>
    <t>M_278318_802040</t>
  </si>
  <si>
    <t>M_273846_792946</t>
  </si>
  <si>
    <t>F_1016984_2704366</t>
  </si>
  <si>
    <t>M_280149_839778</t>
  </si>
  <si>
    <t>F_755375_2946646</t>
  </si>
  <si>
    <t>F_669208_3033190</t>
  </si>
  <si>
    <t>M_254292_870941</t>
  </si>
  <si>
    <t>M_276634_796394</t>
  </si>
  <si>
    <t>M_256391_929413</t>
  </si>
  <si>
    <t>F_1068985_2713284</t>
  </si>
  <si>
    <t>F_757924_2903604</t>
  </si>
  <si>
    <t>M_213229_886365</t>
  </si>
  <si>
    <t>F_681524_2980124</t>
  </si>
  <si>
    <t>M_260569_888429</t>
  </si>
  <si>
    <t>F_761927_2956609</t>
  </si>
  <si>
    <t>F_892067_2661848</t>
  </si>
  <si>
    <t>F_1063534_2713899</t>
  </si>
  <si>
    <t>M_253146_866448</t>
  </si>
  <si>
    <t>F_1076557_2703114</t>
  </si>
  <si>
    <t>F_662997_2849637</t>
  </si>
  <si>
    <t>F_828243_2925849</t>
  </si>
  <si>
    <t>M_321710_854692</t>
  </si>
  <si>
    <t>M_253218_947875</t>
  </si>
  <si>
    <t>F_927482_2667939</t>
  </si>
  <si>
    <t>F_788826_2838269</t>
  </si>
  <si>
    <t>M_233295_933434</t>
  </si>
  <si>
    <t>F_664703_2846933</t>
  </si>
  <si>
    <t>M_269337_791776</t>
  </si>
  <si>
    <t>M_193482_934987</t>
  </si>
  <si>
    <t>F_914469_2684347</t>
  </si>
  <si>
    <t>F_749116_2940907</t>
  </si>
  <si>
    <t>F_890128_2659658</t>
  </si>
  <si>
    <t>M_254234_954072</t>
  </si>
  <si>
    <t>M_324106_852707</t>
  </si>
  <si>
    <t>F_1042066_2838480</t>
  </si>
  <si>
    <t>F_785565_3041253</t>
  </si>
  <si>
    <t>F_753137_2884017</t>
  </si>
  <si>
    <t>M_218564_925906</t>
  </si>
  <si>
    <t>F_671288_3037186</t>
  </si>
  <si>
    <t>F_765128_2961094</t>
  </si>
  <si>
    <t>F_753877_2962088</t>
  </si>
  <si>
    <t>F_728217_2959754</t>
  </si>
  <si>
    <t>F_750141_2981293</t>
  </si>
  <si>
    <t>M_247049_834837</t>
  </si>
  <si>
    <t>M_245732_869166</t>
  </si>
  <si>
    <t>M_257284_888629</t>
  </si>
  <si>
    <t>F_862333_3035702</t>
  </si>
  <si>
    <t>F_1069033_2709614</t>
  </si>
  <si>
    <t>F_760387_2951388</t>
  </si>
  <si>
    <t>F_1079586_2709370</t>
  </si>
  <si>
    <t>M_249174_830871</t>
  </si>
  <si>
    <t>M_325092_830337</t>
  </si>
  <si>
    <t>F_778297_2689608</t>
  </si>
  <si>
    <t>F_753606_2719333</t>
  </si>
  <si>
    <t>M_319854_834089</t>
  </si>
  <si>
    <t>F_792089_2882906</t>
  </si>
  <si>
    <t>F_910752_2802808</t>
  </si>
  <si>
    <t>M_257203_889197</t>
  </si>
  <si>
    <t>F_811862_2998510</t>
  </si>
  <si>
    <t>M_261774_879739</t>
  </si>
  <si>
    <t>F_764177_2961159</t>
  </si>
  <si>
    <t>F_1029278_2705832</t>
  </si>
  <si>
    <t>M_220033_886322</t>
  </si>
  <si>
    <t>M_246565_836813</t>
  </si>
  <si>
    <t>F_796791_3036168</t>
  </si>
  <si>
    <t>M_247620_927277</t>
  </si>
  <si>
    <t>F_793798_2969568</t>
  </si>
  <si>
    <t>F_615115_3023652</t>
  </si>
  <si>
    <t>F_759411_2944150</t>
  </si>
  <si>
    <t>F_729111_3075828</t>
  </si>
  <si>
    <t>M_323771_858042</t>
  </si>
  <si>
    <t>M_245082_948934</t>
  </si>
  <si>
    <t>F_833616_2805910</t>
  </si>
  <si>
    <t>F_663306_3023581</t>
  </si>
  <si>
    <t>F_937290_2699007</t>
  </si>
  <si>
    <t>M_243137_860119</t>
  </si>
  <si>
    <t>F_805336_2916156</t>
  </si>
  <si>
    <t>M_248618_876033</t>
  </si>
  <si>
    <t>F_784907_2656529</t>
  </si>
  <si>
    <t>F_676511_2937354</t>
  </si>
  <si>
    <t>M_271644_793004</t>
  </si>
  <si>
    <t>M_317439_835049</t>
  </si>
  <si>
    <t>F_665261_3019915</t>
  </si>
  <si>
    <t>M_272271_796121</t>
  </si>
  <si>
    <t>M_321040_854607</t>
  </si>
  <si>
    <t>M_274347_827547</t>
  </si>
  <si>
    <t>F_913781_2800465</t>
  </si>
  <si>
    <t>M_271165_824817</t>
  </si>
  <si>
    <t>M_274138_791280</t>
  </si>
  <si>
    <t>M_269229_797086</t>
  </si>
  <si>
    <t>M_249155_919013</t>
  </si>
  <si>
    <t>F_1041933_2839563</t>
  </si>
  <si>
    <t>F_819233_3028205</t>
  </si>
  <si>
    <t>F_682253_2969119</t>
  </si>
  <si>
    <t>M_212853_887718</t>
  </si>
  <si>
    <t>M_317310_835060</t>
  </si>
  <si>
    <t>F_782235_2641950</t>
  </si>
  <si>
    <t>M_246474_913524</t>
  </si>
  <si>
    <t>M_263803_793034</t>
  </si>
  <si>
    <t>M_264154_793477</t>
  </si>
  <si>
    <t>F_882429_2810073</t>
  </si>
  <si>
    <t>M_318256_826978</t>
  </si>
  <si>
    <t>M_268807_792362</t>
  </si>
  <si>
    <t>M_322776_856634</t>
  </si>
  <si>
    <t>M_255780_956048</t>
  </si>
  <si>
    <t>F_883963_2656904</t>
  </si>
  <si>
    <t>F_924718_2690327</t>
  </si>
  <si>
    <t>F_927384_2668333</t>
  </si>
  <si>
    <t>M_275093_832056</t>
  </si>
  <si>
    <t>F_832232_3074751</t>
  </si>
  <si>
    <t>M_271970_792355</t>
  </si>
  <si>
    <t>M_225507_921581</t>
  </si>
  <si>
    <t>M_270750_826784</t>
  </si>
  <si>
    <t>F_798558_2984334</t>
  </si>
  <si>
    <t>M_249641_831749</t>
  </si>
  <si>
    <t>M_267702_791224</t>
  </si>
  <si>
    <t>M_316650_825028</t>
  </si>
  <si>
    <t>F_871730_2793513</t>
  </si>
  <si>
    <t>M_277400_801410</t>
  </si>
  <si>
    <t>F_768385_2883439</t>
  </si>
  <si>
    <t>F_749455_2884685</t>
  </si>
  <si>
    <t>M_252248_948007</t>
  </si>
  <si>
    <t>M_263223_878494</t>
  </si>
  <si>
    <t>M_278448_799647</t>
  </si>
  <si>
    <t>M_261807_934009</t>
  </si>
  <si>
    <t>M_264163_884357</t>
  </si>
  <si>
    <t>F_767480_3109521</t>
  </si>
  <si>
    <t>F_737177_3084871</t>
  </si>
  <si>
    <t>M_270916_871419</t>
  </si>
  <si>
    <t>F_709712_3000879</t>
  </si>
  <si>
    <t>M_270510_792868</t>
  </si>
  <si>
    <t>F_734283_2806466</t>
  </si>
  <si>
    <t>F_920064_2676231</t>
  </si>
  <si>
    <t>M_260890_888030</t>
  </si>
  <si>
    <t>F_617276_3023596</t>
  </si>
  <si>
    <t>M_273376_824115</t>
  </si>
  <si>
    <t>M_273614_826573</t>
  </si>
  <si>
    <t>M_209458_936997</t>
  </si>
  <si>
    <t>F_1058369_2710037</t>
  </si>
  <si>
    <t>F_1073374_2720352</t>
  </si>
  <si>
    <t>M_271256_827262</t>
  </si>
  <si>
    <t>F_824911_2812570</t>
  </si>
  <si>
    <t>F_750772_2722108</t>
  </si>
  <si>
    <t>M_315032_833765</t>
  </si>
  <si>
    <t>M_270016_795529</t>
  </si>
  <si>
    <t>M_247317_837776</t>
  </si>
  <si>
    <t>F_757625_3051422</t>
  </si>
  <si>
    <t>M_248452_958158</t>
  </si>
  <si>
    <t>F_1031416_2702695</t>
  </si>
  <si>
    <t>M_224146_916726</t>
  </si>
  <si>
    <t>F_786854_2837146</t>
  </si>
  <si>
    <t>F_809730_3074767</t>
  </si>
  <si>
    <t>F_774243_2921462</t>
  </si>
  <si>
    <t>M_276993_799428</t>
  </si>
  <si>
    <t>M_248322_908448</t>
  </si>
  <si>
    <t>M_245664_913309</t>
  </si>
  <si>
    <t>M_230560_938708</t>
  </si>
  <si>
    <t>M_273538_833227</t>
  </si>
  <si>
    <t>M_308354_867010</t>
  </si>
  <si>
    <t>F_810936_2699760</t>
  </si>
  <si>
    <t>M_279905_836034</t>
  </si>
  <si>
    <t>M_268494_793228</t>
  </si>
  <si>
    <t>F_756678_3107609</t>
  </si>
  <si>
    <t>F_902851_2665223</t>
  </si>
  <si>
    <t>F_708227_2894394</t>
  </si>
  <si>
    <t>M_256720_928662</t>
  </si>
  <si>
    <t>M_308008_866932</t>
  </si>
  <si>
    <t>M_315389_824862</t>
  </si>
  <si>
    <t>F_811148_2832499</t>
  </si>
  <si>
    <t>F_743366_2710668</t>
  </si>
  <si>
    <t>F_896811_2698391</t>
  </si>
  <si>
    <t>M_315055_824938</t>
  </si>
  <si>
    <t>M_257556_890020</t>
  </si>
  <si>
    <t>F_775432_2976578</t>
  </si>
  <si>
    <t>F_1062134_2710301</t>
  </si>
  <si>
    <t>F_880731_2654472</t>
  </si>
  <si>
    <t>M_277370_802044</t>
  </si>
  <si>
    <t>M_320585_854412</t>
  </si>
  <si>
    <t>F_737463_2823719</t>
  </si>
  <si>
    <t>M_206881_874827</t>
  </si>
  <si>
    <t>M_311819_868954</t>
  </si>
  <si>
    <t>M_317429_835197</t>
  </si>
  <si>
    <t>F_615612_3037090</t>
  </si>
  <si>
    <t>F_776315_2678108</t>
  </si>
  <si>
    <t>M_249765_946695</t>
  </si>
  <si>
    <t>F_715297_2934450</t>
  </si>
  <si>
    <t>F_759612_2896395</t>
  </si>
  <si>
    <t>M_253833_867973</t>
  </si>
  <si>
    <t>M_273955_833305</t>
  </si>
  <si>
    <t>M_323072_856729</t>
  </si>
  <si>
    <t>F_772388_2916804</t>
  </si>
  <si>
    <t>M_213874_861726</t>
  </si>
  <si>
    <t>F_829656_3009408</t>
  </si>
  <si>
    <t>F_714077_3012667</t>
  </si>
  <si>
    <t>M_272228_797995</t>
  </si>
  <si>
    <t>M_210226_872818</t>
  </si>
  <si>
    <t>M_261460_786060</t>
  </si>
  <si>
    <t>M_309064_868400</t>
  </si>
  <si>
    <t>F_747473_3066932</t>
  </si>
  <si>
    <t>M_321262_854640</t>
  </si>
  <si>
    <t>M_325649_852158</t>
  </si>
  <si>
    <t>M_263110_878660</t>
  </si>
  <si>
    <t>F_1065948_2714190</t>
  </si>
  <si>
    <t>M_274604_825492</t>
  </si>
  <si>
    <t>F_897028_2664963</t>
  </si>
  <si>
    <t>M_268283_791309</t>
  </si>
  <si>
    <t>F_763749_2695478</t>
  </si>
  <si>
    <t>M_250823_929385</t>
  </si>
  <si>
    <t>M_266815_795762</t>
  </si>
  <si>
    <t>F_751992_2941764</t>
  </si>
  <si>
    <t>F_834859_2852225</t>
  </si>
  <si>
    <t>F_756518_2711102</t>
  </si>
  <si>
    <t>M_308351_867201</t>
  </si>
  <si>
    <t>M_269084_792580</t>
  </si>
  <si>
    <t>F_749805_2881552</t>
  </si>
  <si>
    <t>F_1078324_2717320</t>
  </si>
  <si>
    <t>F_676399_2922114</t>
  </si>
  <si>
    <t>F_911816_2801503</t>
  </si>
  <si>
    <t>F_760678_2665041</t>
  </si>
  <si>
    <t>M_249021_919014</t>
  </si>
  <si>
    <t>F_759278_2719056</t>
  </si>
  <si>
    <t>M_272128_797954</t>
  </si>
  <si>
    <t>M_216600_889279</t>
  </si>
  <si>
    <t>M_257413_933368</t>
  </si>
  <si>
    <t>F_921841_2692942</t>
  </si>
  <si>
    <t>F_914298_2800171</t>
  </si>
  <si>
    <t>M_207364_870808</t>
  </si>
  <si>
    <t>M_264167_876540</t>
  </si>
  <si>
    <t>M_258887_931724</t>
  </si>
  <si>
    <t>F_817651_2681239</t>
  </si>
  <si>
    <t>F_762106_2914678</t>
  </si>
  <si>
    <t>M_260803_887591</t>
  </si>
  <si>
    <t>M_271748_824088</t>
  </si>
  <si>
    <t>F_938635_2698469</t>
  </si>
  <si>
    <t>M_271804_796075</t>
  </si>
  <si>
    <t>M_216777_889167</t>
  </si>
  <si>
    <t>F_1070397_2724492</t>
  </si>
  <si>
    <t>M_272720_826207</t>
  </si>
  <si>
    <t>F_802918_2889732</t>
  </si>
  <si>
    <t>F_1073084_2720070</t>
  </si>
  <si>
    <t>M_325503_852255</t>
  </si>
  <si>
    <t>F_764681_2654208</t>
  </si>
  <si>
    <t>F_852875_3037684</t>
  </si>
  <si>
    <t>M_321629_855465</t>
  </si>
  <si>
    <t>M_263701_790630</t>
  </si>
  <si>
    <t>M_319257_825258</t>
  </si>
  <si>
    <t>M_273597_824160</t>
  </si>
  <si>
    <t>F_895863_2804620</t>
  </si>
  <si>
    <t>F_751758_2723994</t>
  </si>
  <si>
    <t>F_1078971_2719612</t>
  </si>
  <si>
    <t>M_269227_792666</t>
  </si>
  <si>
    <t>M_260929_887259</t>
  </si>
  <si>
    <t>F_851821_3032171</t>
  </si>
  <si>
    <t>M_278096_801359</t>
  </si>
  <si>
    <t>F_766569_2645211</t>
  </si>
  <si>
    <t>F_786274_3042413</t>
  </si>
  <si>
    <t>F_716747_2941123</t>
  </si>
  <si>
    <t>M_270661_791635</t>
  </si>
  <si>
    <t>F_804746_3012042</t>
  </si>
  <si>
    <t>F_906863_2685604</t>
  </si>
  <si>
    <t>M_277904_799016</t>
  </si>
  <si>
    <t>F_1077910_2713955</t>
  </si>
  <si>
    <t>F_937671_2667686</t>
  </si>
  <si>
    <t>F_1023000_2713697</t>
  </si>
  <si>
    <t>M_325360_852251</t>
  </si>
  <si>
    <t>M_278628_800400</t>
  </si>
  <si>
    <t>F_769490_2653600</t>
  </si>
  <si>
    <t>M_321637_856148</t>
  </si>
  <si>
    <t>F_757331_2709631</t>
  </si>
  <si>
    <t>F_1041989_2837844</t>
  </si>
  <si>
    <t>F_1024967_2707458</t>
  </si>
  <si>
    <t>F_751865_2878833</t>
  </si>
  <si>
    <t>M_319936_832007</t>
  </si>
  <si>
    <t>M_262325_786711</t>
  </si>
  <si>
    <t>M_266300_877038</t>
  </si>
  <si>
    <t>F_911528_2802012</t>
  </si>
  <si>
    <t>M_227049_920170</t>
  </si>
  <si>
    <t>F_1060734_2717552</t>
  </si>
  <si>
    <t>M_259286_886035</t>
  </si>
  <si>
    <t>M_321949_856319</t>
  </si>
  <si>
    <t>F_897840_2662694</t>
  </si>
  <si>
    <t>M_241964_954379</t>
  </si>
  <si>
    <t>F_835292_3070891</t>
  </si>
  <si>
    <t>M_270144_791159</t>
  </si>
  <si>
    <t>M_262261_933041</t>
  </si>
  <si>
    <t>F_663154_3047049</t>
  </si>
  <si>
    <t>M_216133_890026</t>
  </si>
  <si>
    <t>M_248541_877411</t>
  </si>
  <si>
    <t>M_277428_801448</t>
  </si>
  <si>
    <t>M_243923_861580</t>
  </si>
  <si>
    <t>F_671782_3023156</t>
  </si>
  <si>
    <t>F_808903_2892172</t>
  </si>
  <si>
    <t>M_309829_868504</t>
  </si>
  <si>
    <t>F_1076518_2713691</t>
  </si>
  <si>
    <t>F_715353_3008657</t>
  </si>
  <si>
    <t>F_764891_2958009</t>
  </si>
  <si>
    <t>M_208473_876754</t>
  </si>
  <si>
    <t>F_1025842_2736034</t>
  </si>
  <si>
    <t>M_272959_831326</t>
  </si>
  <si>
    <t>M_272185_796623</t>
  </si>
  <si>
    <t>M_259404_883001</t>
  </si>
  <si>
    <t>F_1007631_2734414</t>
  </si>
  <si>
    <t>M_250752_919550</t>
  </si>
  <si>
    <t>F_762463_2958506</t>
  </si>
  <si>
    <t>M_278066_800419</t>
  </si>
  <si>
    <t>M_270453_826171</t>
  </si>
  <si>
    <t>M_278752_801356</t>
  </si>
  <si>
    <t>F_1027149_2701408</t>
  </si>
  <si>
    <t>F_898566_2778094</t>
  </si>
  <si>
    <t>F_682027_3041565</t>
  </si>
  <si>
    <t>F_1072948_2708836</t>
  </si>
  <si>
    <t>M_264526_881760</t>
  </si>
  <si>
    <t>M_268171_790015</t>
  </si>
  <si>
    <t>F_812482_3018784</t>
  </si>
  <si>
    <t>M_325598_853029</t>
  </si>
  <si>
    <t>M_249579_825971</t>
  </si>
  <si>
    <t>M_269025_797519</t>
  </si>
  <si>
    <t>M_261967_788933</t>
  </si>
  <si>
    <t>F_742667_3087315</t>
  </si>
  <si>
    <t>M_245536_836606</t>
  </si>
  <si>
    <t>F_1079268_2719506</t>
  </si>
  <si>
    <t>M_256719_890384</t>
  </si>
  <si>
    <t>M_270122_826278</t>
  </si>
  <si>
    <t>F_1069924_2724765</t>
  </si>
  <si>
    <t>M_321112_854733</t>
  </si>
  <si>
    <t>F_712749_3004652</t>
  </si>
  <si>
    <t>M_256112_929595</t>
  </si>
  <si>
    <t>M_226519_915681</t>
  </si>
  <si>
    <t>M_247073_943696</t>
  </si>
  <si>
    <t>M_255728_955907</t>
  </si>
  <si>
    <t>M_274467_789485</t>
  </si>
  <si>
    <t>M_248289_831830</t>
  </si>
  <si>
    <t>M_256639_883362</t>
  </si>
  <si>
    <t>F_766899_2961436</t>
  </si>
  <si>
    <t>M_324290_853032</t>
  </si>
  <si>
    <t>M_278747_801004</t>
  </si>
  <si>
    <t>F_811914_2997825</t>
  </si>
  <si>
    <t>M_318765_833278</t>
  </si>
  <si>
    <t>F_756623_2818488</t>
  </si>
  <si>
    <t>F_877922_2814601</t>
  </si>
  <si>
    <t>F_824209_3026870</t>
  </si>
  <si>
    <t>M_254423_954528</t>
  </si>
  <si>
    <t>F_738486_2811449</t>
  </si>
  <si>
    <t>M_237663_922922</t>
  </si>
  <si>
    <t>F_912103_2801847</t>
  </si>
  <si>
    <t>F_850877_2783560</t>
  </si>
  <si>
    <t>M_215323_887199</t>
  </si>
  <si>
    <t>M_315528_834360</t>
  </si>
  <si>
    <t>F_808577_2730680</t>
  </si>
  <si>
    <t>F_1029590_2702053</t>
  </si>
  <si>
    <t>F_712328_2936772</t>
  </si>
  <si>
    <t>F_773204_2649744</t>
  </si>
  <si>
    <t>F_682347_2924870</t>
  </si>
  <si>
    <t>F_770940_2907637</t>
  </si>
  <si>
    <t>M_203167_908811</t>
  </si>
  <si>
    <t>F_889907_2668844</t>
  </si>
  <si>
    <t>M_323967_853410</t>
  </si>
  <si>
    <t>F_726143_2958801</t>
  </si>
  <si>
    <t>F_759738_2699692</t>
  </si>
  <si>
    <t>F_773711_2816766</t>
  </si>
  <si>
    <t>M_248477_870395</t>
  </si>
  <si>
    <t>F_1075923_2720144</t>
  </si>
  <si>
    <t>M_267579_791367</t>
  </si>
  <si>
    <t>M_253584_816400</t>
  </si>
  <si>
    <t>M_273486_828061</t>
  </si>
  <si>
    <t>M_247861_877077</t>
  </si>
  <si>
    <t>F_753152_2880412</t>
  </si>
  <si>
    <t>M_268835_796816</t>
  </si>
  <si>
    <t>M_268494_791007</t>
  </si>
  <si>
    <t>F_758226_3064024</t>
  </si>
  <si>
    <t>F_767253_2961283</t>
  </si>
  <si>
    <t>F_1077917_2709004</t>
  </si>
  <si>
    <t>F_1063928_2711177</t>
  </si>
  <si>
    <t>F_756282_2951380</t>
  </si>
  <si>
    <t>F_936882_2668582</t>
  </si>
  <si>
    <t>F_687215_2944782</t>
  </si>
  <si>
    <t>M_279261_836215</t>
  </si>
  <si>
    <t>F_809613_3014718</t>
  </si>
  <si>
    <t>F_916500_2664350</t>
  </si>
  <si>
    <t>F_1066912_2709562</t>
  </si>
  <si>
    <t>M_275381_797108</t>
  </si>
  <si>
    <t>F_772219_2651706</t>
  </si>
  <si>
    <t>F_1075246_2709209</t>
  </si>
  <si>
    <t>F_897472_2666007</t>
  </si>
  <si>
    <t>M_322741_855946</t>
  </si>
  <si>
    <t>F_911854_2801419</t>
  </si>
  <si>
    <t>F_766169_2959866</t>
  </si>
  <si>
    <t>F_927739_2668092</t>
  </si>
  <si>
    <t>F_846105_2796675</t>
  </si>
  <si>
    <t>M_324119_852199</t>
  </si>
  <si>
    <t>M_272794_826219</t>
  </si>
  <si>
    <t>M_323185_854970</t>
  </si>
  <si>
    <t>M_321333_837345</t>
  </si>
  <si>
    <t>M_318353_835951</t>
  </si>
  <si>
    <t>F_1071329_2710008</t>
  </si>
  <si>
    <t>M_276786_800588</t>
  </si>
  <si>
    <t>M_205822_874456</t>
  </si>
  <si>
    <t>M_273498_796911</t>
  </si>
  <si>
    <t>M_268951_795597</t>
  </si>
  <si>
    <t>F_852760_3037714</t>
  </si>
  <si>
    <t>M_276516_797116</t>
  </si>
  <si>
    <t>M_269129_795878</t>
  </si>
  <si>
    <t>F_811302_2999451</t>
  </si>
  <si>
    <t>M_279683_839392</t>
  </si>
  <si>
    <t>M_264059_793299</t>
  </si>
  <si>
    <t>F_756100_2712884</t>
  </si>
  <si>
    <t>F_1027466_2701257</t>
  </si>
  <si>
    <t>F_1025486_2701364</t>
  </si>
  <si>
    <t>M_277906_799759</t>
  </si>
  <si>
    <t>F_1077922_2715622</t>
  </si>
  <si>
    <t>M_204073_909417</t>
  </si>
  <si>
    <t>F_911650_2794979</t>
  </si>
  <si>
    <t>M_272178_796464</t>
  </si>
  <si>
    <t>F_865350_3037665</t>
  </si>
  <si>
    <t>F_1026062_2736213</t>
  </si>
  <si>
    <t>M_250907_930553</t>
  </si>
  <si>
    <t>F_750699_2710993</t>
  </si>
  <si>
    <t>F_1019744_2707671</t>
  </si>
  <si>
    <t>M_245981_870307</t>
  </si>
  <si>
    <t>F_754519_2945654</t>
  </si>
  <si>
    <t>M_255713_954601</t>
  </si>
  <si>
    <t>M_271522_799942</t>
  </si>
  <si>
    <t>M_278007_801494</t>
  </si>
  <si>
    <t>M_318082_825342</t>
  </si>
  <si>
    <t>F_1031756_2702683</t>
  </si>
  <si>
    <t>F_838676_3075179</t>
  </si>
  <si>
    <t>M_266125_792168</t>
  </si>
  <si>
    <t>F_783119_2897817</t>
  </si>
  <si>
    <t>M_262505_787930</t>
  </si>
  <si>
    <t>M_269270_795207</t>
  </si>
  <si>
    <t>M_273908_824512</t>
  </si>
  <si>
    <t>M_271258_792238</t>
  </si>
  <si>
    <t>F_1032214_2707659</t>
  </si>
  <si>
    <t>F_844770_3071120</t>
  </si>
  <si>
    <t>M_273066_824165</t>
  </si>
  <si>
    <t>M_250159_821340</t>
  </si>
  <si>
    <t>M_258814_888773</t>
  </si>
  <si>
    <t>F_917153_2798525</t>
  </si>
  <si>
    <t>F_811923_2997553</t>
  </si>
  <si>
    <t>F_1031403_2702794</t>
  </si>
  <si>
    <t>F_770717_2802791</t>
  </si>
  <si>
    <t>M_260921_786421</t>
  </si>
  <si>
    <t>M_322421_852834</t>
  </si>
  <si>
    <t>F_902893_2668589</t>
  </si>
  <si>
    <t>M_323155_831007</t>
  </si>
  <si>
    <t>F_881824_2809004</t>
  </si>
  <si>
    <t>M_272561_796236</t>
  </si>
  <si>
    <t>M_246608_909632</t>
  </si>
  <si>
    <t>M_241643_950099</t>
  </si>
  <si>
    <t>M_234582_837170</t>
  </si>
  <si>
    <t>F_1065642_2716150</t>
  </si>
  <si>
    <t>M_260303_786851</t>
  </si>
  <si>
    <t>F_1031880_2710334</t>
  </si>
  <si>
    <t>M_261476_881268</t>
  </si>
  <si>
    <t>F_1014749_2735325</t>
  </si>
  <si>
    <t>M_249273_830752</t>
  </si>
  <si>
    <t>F_758376_2952415</t>
  </si>
  <si>
    <t>F_1027350_2702157</t>
  </si>
  <si>
    <t>F_755070_2965809</t>
  </si>
  <si>
    <t>M_256779_886339</t>
  </si>
  <si>
    <t>F_1060912_2817515</t>
  </si>
  <si>
    <t>M_272132_798971</t>
  </si>
  <si>
    <t>F_767716_2645762</t>
  </si>
  <si>
    <t>M_274094_830374</t>
  </si>
  <si>
    <t>F_758606_3014524</t>
  </si>
  <si>
    <t>M_323149_855097</t>
  </si>
  <si>
    <t>F_742299_3088179</t>
  </si>
  <si>
    <t>M_274328_797366</t>
  </si>
  <si>
    <t>F_789274_2899740</t>
  </si>
  <si>
    <t>M_268106_792689</t>
  </si>
  <si>
    <t>F_1079015_2718451</t>
  </si>
  <si>
    <t>F_1078445_2720499</t>
  </si>
  <si>
    <t>F_744221_2712334</t>
  </si>
  <si>
    <t>M_271069_826187</t>
  </si>
  <si>
    <t>M_274897_834181</t>
  </si>
  <si>
    <t>M_308013_867118</t>
  </si>
  <si>
    <t>M_272380_796257</t>
  </si>
  <si>
    <t>F_902239_2774866</t>
  </si>
  <si>
    <t>F_801060_2887518</t>
  </si>
  <si>
    <t>F_708598_2929003</t>
  </si>
  <si>
    <t>M_308603_867888</t>
  </si>
  <si>
    <t>M_309334_868366</t>
  </si>
  <si>
    <t>M_252421_954815</t>
  </si>
  <si>
    <t>M_265857_788968</t>
  </si>
  <si>
    <t>M_246968_876220</t>
  </si>
  <si>
    <t>F_1004593_2732026</t>
  </si>
  <si>
    <t>M_248364_828515</t>
  </si>
  <si>
    <t>M_276792_797153</t>
  </si>
  <si>
    <t>M_323321_853187</t>
  </si>
  <si>
    <t>F_777378_2682571</t>
  </si>
  <si>
    <t>F_919031_2779362</t>
  </si>
  <si>
    <t>F_778211_2694145</t>
  </si>
  <si>
    <t>F_754491_2716359</t>
  </si>
  <si>
    <t>F_906428_2684878</t>
  </si>
  <si>
    <t>M_252249_945036</t>
  </si>
  <si>
    <t>M_262759_884346</t>
  </si>
  <si>
    <t>F_773805_2647860</t>
  </si>
  <si>
    <t>M_230622_939670</t>
  </si>
  <si>
    <t>M_247371_837278</t>
  </si>
  <si>
    <t>F_1016014_2704279</t>
  </si>
  <si>
    <t>M_315611_824316</t>
  </si>
  <si>
    <t>F_832611_3075692</t>
  </si>
  <si>
    <t>M_255754_890483</t>
  </si>
  <si>
    <t>M_272209_796435</t>
  </si>
  <si>
    <t>F_761497_2959262</t>
  </si>
  <si>
    <t>M_318519_857033</t>
  </si>
  <si>
    <t>M_263126_878918</t>
  </si>
  <si>
    <t>M_231694_939091</t>
  </si>
  <si>
    <t>M_252548_928366</t>
  </si>
  <si>
    <t>F_770225_3111753</t>
  </si>
  <si>
    <t>F_1070822_2724118</t>
  </si>
  <si>
    <t>F_765245_2959455</t>
  </si>
  <si>
    <t>M_217895_890097</t>
  </si>
  <si>
    <t>F_805174_3030548</t>
  </si>
  <si>
    <t>M_322704_855514</t>
  </si>
  <si>
    <t>F_773192_2990216</t>
  </si>
  <si>
    <t>M_255726_954375</t>
  </si>
  <si>
    <t>F_1077800_2716229</t>
  </si>
  <si>
    <t>M_319161_825726</t>
  </si>
  <si>
    <t>F_806207_3028201</t>
  </si>
  <si>
    <t>M_273632_792851</t>
  </si>
  <si>
    <t>M_270030_795375</t>
  </si>
  <si>
    <t>F_756028_2968481</t>
  </si>
  <si>
    <t>F_898456_2777471</t>
  </si>
  <si>
    <t>M_256428_887098</t>
  </si>
  <si>
    <t>F_766387_2959048</t>
  </si>
  <si>
    <t>M_270449_826049</t>
  </si>
  <si>
    <t>M_271239_797382</t>
  </si>
  <si>
    <t>M_308329_867138</t>
  </si>
  <si>
    <t>F_660281_3035889</t>
  </si>
  <si>
    <t>F_800971_2908952</t>
  </si>
  <si>
    <t>M_244603_947223</t>
  </si>
  <si>
    <t>F_1057854_2711201</t>
  </si>
  <si>
    <t>M_207308_874945</t>
  </si>
  <si>
    <t>M_321534_854934</t>
  </si>
  <si>
    <t>M_206647_935904</t>
  </si>
  <si>
    <t>M_279932_836152</t>
  </si>
  <si>
    <t>F_835969_2848708</t>
  </si>
  <si>
    <t>F_695496_3014170</t>
  </si>
  <si>
    <t>M_317819_825152</t>
  </si>
  <si>
    <t>M_263013_790191</t>
  </si>
  <si>
    <t>M_258795_886237</t>
  </si>
  <si>
    <t>F_937038_2734502</t>
  </si>
  <si>
    <t>M_260367_786138</t>
  </si>
  <si>
    <t>M_265601_795129</t>
  </si>
  <si>
    <t>F_1022764_2738309</t>
  </si>
  <si>
    <t>M_244731_868939</t>
  </si>
  <si>
    <t>F_770235_2978807</t>
  </si>
  <si>
    <t>F_1027403_2705888</t>
  </si>
  <si>
    <t>M_243656_935794</t>
  </si>
  <si>
    <t>M_208059_933258</t>
  </si>
  <si>
    <t>M_266279_788790</t>
  </si>
  <si>
    <t>F_660102_2903532</t>
  </si>
  <si>
    <t>F_790350_2832934</t>
  </si>
  <si>
    <t>M_266630_796871</t>
  </si>
  <si>
    <t>M_272004_829948</t>
  </si>
  <si>
    <t>F_905475_2789252</t>
  </si>
  <si>
    <t>M_276266_799322</t>
  </si>
  <si>
    <t>F_798471_3040302</t>
  </si>
  <si>
    <t>F_1018617_2703776</t>
  </si>
  <si>
    <t>F_1059702_2710231</t>
  </si>
  <si>
    <t>F_816555_2683262</t>
  </si>
  <si>
    <t>F_1079332_2708796</t>
  </si>
  <si>
    <t>F_889654_2695550</t>
  </si>
  <si>
    <t>M_266070_794248</t>
  </si>
  <si>
    <t>M_256103_884679</t>
  </si>
  <si>
    <t>M_245460_857801</t>
  </si>
  <si>
    <t>F_1079568_2720055</t>
  </si>
  <si>
    <t>F_784773_2976198</t>
  </si>
  <si>
    <t>M_253269_819484</t>
  </si>
  <si>
    <t>M_277043_797159</t>
  </si>
  <si>
    <t>F_885983_2651054</t>
  </si>
  <si>
    <t>M_243553_912297</t>
  </si>
  <si>
    <t>F_811581_2903567</t>
  </si>
  <si>
    <t>F_927660_2667801</t>
  </si>
  <si>
    <t>F_613245_3022222</t>
  </si>
  <si>
    <t>M_220539_884819</t>
  </si>
  <si>
    <t>F_768087_3002333</t>
  </si>
  <si>
    <t>M_269516_797895</t>
  </si>
  <si>
    <t>F_844083_3081527</t>
  </si>
  <si>
    <t>M_235820_835569</t>
  </si>
  <si>
    <t>M_260612_887926</t>
  </si>
  <si>
    <t>F_755199_2902442</t>
  </si>
  <si>
    <t>M_248423_928396</t>
  </si>
  <si>
    <t>M_277170_801914</t>
  </si>
  <si>
    <t>M_251170_956518</t>
  </si>
  <si>
    <t>M_253603_868381</t>
  </si>
  <si>
    <t>F_842884_2809724</t>
  </si>
  <si>
    <t>M_276846_800872</t>
  </si>
  <si>
    <t>M_254377_954510</t>
  </si>
  <si>
    <t>M_264365_793504</t>
  </si>
  <si>
    <t>M_249097_824417</t>
  </si>
  <si>
    <t>F_789697_2898665</t>
  </si>
  <si>
    <t>M_315010_834448</t>
  </si>
  <si>
    <t>F_825464_2930222</t>
  </si>
  <si>
    <t>M_271527_796608</t>
  </si>
  <si>
    <t>M_275269_832058</t>
  </si>
  <si>
    <t>F_1070242_2713408</t>
  </si>
  <si>
    <t>M_269549_793426</t>
  </si>
  <si>
    <t>F_1026481_2706801</t>
  </si>
  <si>
    <t>F_847219_3031444</t>
  </si>
  <si>
    <t>M_277848_802704</t>
  </si>
  <si>
    <t>F_795721_2969209</t>
  </si>
  <si>
    <t>F_768923_2959435</t>
  </si>
  <si>
    <t>M_264460_877363</t>
  </si>
  <si>
    <t>F_1059136_2711878</t>
  </si>
  <si>
    <t>M_277967_802407</t>
  </si>
  <si>
    <t>F_753069_3045757</t>
  </si>
  <si>
    <t>F_663917_3046572</t>
  </si>
  <si>
    <t>F_812147_2901880</t>
  </si>
  <si>
    <t>M_204078_909345</t>
  </si>
  <si>
    <t>F_768467_2978812</t>
  </si>
  <si>
    <t>F_761488_2956084</t>
  </si>
  <si>
    <t>F_1077336_2711437</t>
  </si>
  <si>
    <t>F_1066251_2709148</t>
  </si>
  <si>
    <t>M_266955_795626</t>
  </si>
  <si>
    <t>F_1072504_2707642</t>
  </si>
  <si>
    <t>F_750347_2711746</t>
  </si>
  <si>
    <t>F_1021556_2706159</t>
  </si>
  <si>
    <t>F_742518_2712760</t>
  </si>
  <si>
    <t>M_208695_875364</t>
  </si>
  <si>
    <t>F_1075695_2711317</t>
  </si>
  <si>
    <t>M_252275_927899</t>
  </si>
  <si>
    <t>F_908693_2690128</t>
  </si>
  <si>
    <t>M_250382_919314</t>
  </si>
  <si>
    <t>M_267704_789968</t>
  </si>
  <si>
    <t>M_244635_836171</t>
  </si>
  <si>
    <t>F_823910_2813310</t>
  </si>
  <si>
    <t>M_270542_797310</t>
  </si>
  <si>
    <t>M_269726_797062</t>
  </si>
  <si>
    <t>M_252577_929636</t>
  </si>
  <si>
    <t>M_322270_855476</t>
  </si>
  <si>
    <t>M_269066_795161</t>
  </si>
  <si>
    <t>F_890409_2685106</t>
  </si>
  <si>
    <t>F_770323_2978378</t>
  </si>
  <si>
    <t>F_790337_2882546</t>
  </si>
  <si>
    <t>M_324450_851334</t>
  </si>
  <si>
    <t>M_221635_888942</t>
  </si>
  <si>
    <t>F_743485_2709092</t>
  </si>
  <si>
    <t>M_278126_801725</t>
  </si>
  <si>
    <t>F_752909_2941594</t>
  </si>
  <si>
    <t>M_256068_890566</t>
  </si>
  <si>
    <t>F_771485_2981679</t>
  </si>
  <si>
    <t>M_323106_854033</t>
  </si>
  <si>
    <t>M_269743_792684</t>
  </si>
  <si>
    <t>M_316441_825548</t>
  </si>
  <si>
    <t>F_761138_3057831</t>
  </si>
  <si>
    <t>F_725264_2988404</t>
  </si>
  <si>
    <t>F_1028434_2712030</t>
  </si>
  <si>
    <t>F_612719_3040141</t>
  </si>
  <si>
    <t>F_1076776_2719281</t>
  </si>
  <si>
    <t>F_791160_2977770</t>
  </si>
  <si>
    <t>F_831431_3073339</t>
  </si>
  <si>
    <t>M_191270_934606</t>
  </si>
  <si>
    <t>F_1057935_2710023</t>
  </si>
  <si>
    <t>M_263486_787536</t>
  </si>
  <si>
    <t>M_315806_824820</t>
  </si>
  <si>
    <t>F_729464_2960299</t>
  </si>
  <si>
    <t>M_248800_875992</t>
  </si>
  <si>
    <t>F_1027900_2703061</t>
  </si>
  <si>
    <t>M_264087_877118</t>
  </si>
  <si>
    <t>F_886891_2808284</t>
  </si>
  <si>
    <t>M_264312_788752</t>
  </si>
  <si>
    <t>M_321283_826211</t>
  </si>
  <si>
    <t>M_209020_936599</t>
  </si>
  <si>
    <t>M_269825_792970</t>
  </si>
  <si>
    <t>M_271242_792062</t>
  </si>
  <si>
    <t>M_256092_929918</t>
  </si>
  <si>
    <t>M_248972_824211</t>
  </si>
  <si>
    <t>F_760724_2960829</t>
  </si>
  <si>
    <t>F_924977_2674480</t>
  </si>
  <si>
    <t>F_1061819_2712979</t>
  </si>
  <si>
    <t>F_806622_2909421</t>
  </si>
  <si>
    <t>F_738320_2802642</t>
  </si>
  <si>
    <t>M_324528_853412</t>
  </si>
  <si>
    <t>M_233382_936577</t>
  </si>
  <si>
    <t>M_319178_824946</t>
  </si>
  <si>
    <t>M_318995_825056</t>
  </si>
  <si>
    <t>M_324636_853272</t>
  </si>
  <si>
    <t>F_899782_2777082</t>
  </si>
  <si>
    <t>F_749164_2944819</t>
  </si>
  <si>
    <t>F_755331_2885976</t>
  </si>
  <si>
    <t>M_255810_957864</t>
  </si>
  <si>
    <t>F_801620_2986251</t>
  </si>
  <si>
    <t>M_265491_795218</t>
  </si>
  <si>
    <t>F_1078478_2720096</t>
  </si>
  <si>
    <t>F_751023_2942089</t>
  </si>
  <si>
    <t>F_851427_2803847</t>
  </si>
  <si>
    <t>F_789206_3048322</t>
  </si>
  <si>
    <t>F_755983_2968995</t>
  </si>
  <si>
    <t>M_280695_838810</t>
  </si>
  <si>
    <t>F_793895_2977949</t>
  </si>
  <si>
    <t>M_274548_790795</t>
  </si>
  <si>
    <t>F_702093_3022332</t>
  </si>
  <si>
    <t>F_896750_2665001</t>
  </si>
  <si>
    <t>M_278154_801121</t>
  </si>
  <si>
    <t>M_319684_836946</t>
  </si>
  <si>
    <t>F_863154_3037571</t>
  </si>
  <si>
    <t>M_270024_793413</t>
  </si>
  <si>
    <t>M_269656_799098</t>
  </si>
  <si>
    <t>F_1033433_2704199</t>
  </si>
  <si>
    <t>M_275048_797620</t>
  </si>
  <si>
    <t>F_760346_2698725</t>
  </si>
  <si>
    <t>F_1079157_2755935</t>
  </si>
  <si>
    <t>F_762492_2706106</t>
  </si>
  <si>
    <t>F_827744_2809859</t>
  </si>
  <si>
    <t>M_260162_932087</t>
  </si>
  <si>
    <t>F_1049823_2828075</t>
  </si>
  <si>
    <t>F_933679_2692561</t>
  </si>
  <si>
    <t>M_248623_919204</t>
  </si>
  <si>
    <t>F_757858_2945341</t>
  </si>
  <si>
    <t>F_1029272_2705471</t>
  </si>
  <si>
    <t>M_276991_800778</t>
  </si>
  <si>
    <t>M_273486_823997</t>
  </si>
  <si>
    <t>F_852627_3032598</t>
  </si>
  <si>
    <t>M_322325_852997</t>
  </si>
  <si>
    <t>F_799597_2848312</t>
  </si>
  <si>
    <t>F_852455_3036120</t>
  </si>
  <si>
    <t>F_849401_3031950</t>
  </si>
  <si>
    <t>M_239057_918224</t>
  </si>
  <si>
    <t>F_844222_3076521</t>
  </si>
  <si>
    <t>F_682406_2965597</t>
  </si>
  <si>
    <t>F_1062271_2719240</t>
  </si>
  <si>
    <t>M_255653_955834</t>
  </si>
  <si>
    <t>M_213749_861834</t>
  </si>
  <si>
    <t>M_247850_828139</t>
  </si>
  <si>
    <t>M_315875_832740</t>
  </si>
  <si>
    <t>F_868056_2782289</t>
  </si>
  <si>
    <t>F_1031472_2704044</t>
  </si>
  <si>
    <t>F_910240_2683689</t>
  </si>
  <si>
    <t>M_321121_854658</t>
  </si>
  <si>
    <t>M_319361_824894</t>
  </si>
  <si>
    <t>M_266044_793604</t>
  </si>
  <si>
    <t>F_739700_2708628</t>
  </si>
  <si>
    <t>F_1020390_2717133</t>
  </si>
  <si>
    <t>F_1078930_2710333</t>
  </si>
  <si>
    <t>M_278314_800449</t>
  </si>
  <si>
    <t>F_864476_3034670</t>
  </si>
  <si>
    <t>F_753402_3101035</t>
  </si>
  <si>
    <t>F_847606_2855366</t>
  </si>
  <si>
    <t>F_935079_2701166</t>
  </si>
  <si>
    <t>F_1029961_2702412</t>
  </si>
  <si>
    <t>F_810397_2900520</t>
  </si>
  <si>
    <t>F_658343_2912071</t>
  </si>
  <si>
    <t>F_1019120_2703354</t>
  </si>
  <si>
    <t>M_270184_799408</t>
  </si>
  <si>
    <t>F_809500_2700573</t>
  </si>
  <si>
    <t>F_763831_2644555</t>
  </si>
  <si>
    <t>F_768392_2677671</t>
  </si>
  <si>
    <t>F_1031708_2704976</t>
  </si>
  <si>
    <t>F_773698_2817113</t>
  </si>
  <si>
    <t>M_257428_889646</t>
  </si>
  <si>
    <t>F_1039431_2840392</t>
  </si>
  <si>
    <t>M_321248_855095</t>
  </si>
  <si>
    <t>F_1020679_2738464</t>
  </si>
  <si>
    <t>F_617714_3023361</t>
  </si>
  <si>
    <t>F_787097_2979871</t>
  </si>
  <si>
    <t>M_277920_801172</t>
  </si>
  <si>
    <t>F_841198_3033535</t>
  </si>
  <si>
    <t>M_278637_800519</t>
  </si>
  <si>
    <t>M_260926_887526</t>
  </si>
  <si>
    <t>F_742785_2824949</t>
  </si>
  <si>
    <t>M_257130_929152</t>
  </si>
  <si>
    <t>F_926394_2668484</t>
  </si>
  <si>
    <t>F_769430_2961019</t>
  </si>
  <si>
    <t>M_325605_852175</t>
  </si>
  <si>
    <t>M_273853_827382</t>
  </si>
  <si>
    <t>F_777482_2972670</t>
  </si>
  <si>
    <t>F_1019847_2703041</t>
  </si>
  <si>
    <t>F_812037_2848454</t>
  </si>
  <si>
    <t>M_268504_873869</t>
  </si>
  <si>
    <t>F_674728_2936195</t>
  </si>
  <si>
    <t>M_205953_880136</t>
  </si>
  <si>
    <t>F_1078634_2708672</t>
  </si>
  <si>
    <t>F_935924_2675007</t>
  </si>
  <si>
    <t>M_315549_824752</t>
  </si>
  <si>
    <t>F_790177_2898907</t>
  </si>
  <si>
    <t>M_250057_946203</t>
  </si>
  <si>
    <t>F_1014659_2733994</t>
  </si>
  <si>
    <t>M_44706_882092</t>
  </si>
  <si>
    <t>F_651006_2877042</t>
  </si>
  <si>
    <t>M_88311_935828</t>
  </si>
  <si>
    <t>M_56255_891134</t>
  </si>
  <si>
    <t>F_651004_2877096</t>
  </si>
  <si>
    <t>M_100578_934123</t>
  </si>
  <si>
    <t>F_384578_2882034</t>
  </si>
  <si>
    <t>M_68426_940331</t>
  </si>
  <si>
    <t>F_369334_2859713</t>
  </si>
  <si>
    <t>M_110316_925650</t>
  </si>
  <si>
    <t>F_524415_2879177</t>
  </si>
  <si>
    <t>M_98560_904614</t>
  </si>
  <si>
    <t>F_184357_2998895</t>
  </si>
  <si>
    <t>M_76657_922954</t>
  </si>
  <si>
    <t>M_115210_921788</t>
  </si>
  <si>
    <t>F_184806_2995902</t>
  </si>
  <si>
    <t>M_173560_923626</t>
  </si>
  <si>
    <t>M_138797_890179</t>
  </si>
  <si>
    <t>M_106924_929906</t>
  </si>
  <si>
    <t>M_140615_890716</t>
  </si>
  <si>
    <t>F_190544_2994728</t>
  </si>
  <si>
    <t>M_109507_927306</t>
  </si>
  <si>
    <t>F_646652_2942479</t>
  </si>
  <si>
    <t>M_139774_890009</t>
  </si>
  <si>
    <t>M_108484_911577</t>
  </si>
  <si>
    <t>M_86708_931206</t>
  </si>
  <si>
    <t>M_193891_876443</t>
  </si>
  <si>
    <t>M_110440_916373</t>
  </si>
  <si>
    <t>M_83623_907041</t>
  </si>
  <si>
    <t>F_161307_2985656</t>
  </si>
  <si>
    <t>M_58924_936620</t>
  </si>
  <si>
    <t>F_184666_2995372</t>
  </si>
  <si>
    <t>M_55899_882654</t>
  </si>
  <si>
    <t>M_96567_918688</t>
  </si>
  <si>
    <t>M_193577_873687</t>
  </si>
  <si>
    <t>M_45288_884754</t>
  </si>
  <si>
    <t>M_52409_868713</t>
  </si>
  <si>
    <t>M_45853_888770</t>
  </si>
  <si>
    <t>F_184787_2995820</t>
  </si>
  <si>
    <t>M_69252_938854</t>
  </si>
  <si>
    <t>M_101670_904056</t>
  </si>
  <si>
    <t>F_562882_2842109</t>
  </si>
  <si>
    <t>M_193290_864289</t>
  </si>
  <si>
    <t>M_78835_922019</t>
  </si>
  <si>
    <t>M_50138_886148</t>
  </si>
  <si>
    <t>M_190641_869917</t>
  </si>
  <si>
    <t>M_103164_901886</t>
  </si>
  <si>
    <t>M_87424_931774</t>
  </si>
  <si>
    <t>M_131454_939427</t>
  </si>
  <si>
    <t>M_45819_891093</t>
  </si>
  <si>
    <t>M_53273_925689</t>
  </si>
  <si>
    <t>M_101456_925016</t>
  </si>
  <si>
    <t>M_55667_899890</t>
  </si>
  <si>
    <t>F_168493_2991331</t>
  </si>
  <si>
    <t>M_53779_931826</t>
  </si>
  <si>
    <t>M_126137_928124</t>
  </si>
  <si>
    <t>F_553403_2840938</t>
  </si>
  <si>
    <t>M_102721_898158</t>
  </si>
  <si>
    <t>F_385952_2884305</t>
  </si>
  <si>
    <t>M_94150_932383</t>
  </si>
  <si>
    <t>M_44490_890272</t>
  </si>
  <si>
    <t>M_111284_912949</t>
  </si>
  <si>
    <t>M_189788_863410</t>
  </si>
  <si>
    <t>F_655211_2874599</t>
  </si>
  <si>
    <t>M_63808_924703</t>
  </si>
  <si>
    <t>M_139686_889898</t>
  </si>
  <si>
    <t>M_80131_911115</t>
  </si>
  <si>
    <t>M_52827_879943</t>
  </si>
  <si>
    <t>F_386825_2883994</t>
  </si>
  <si>
    <t>M_109053_919997</t>
  </si>
  <si>
    <t>M_105285_897132</t>
  </si>
  <si>
    <t>M_78290_909736</t>
  </si>
  <si>
    <t>F_341516_3003663</t>
  </si>
  <si>
    <t>M_46812_883985</t>
  </si>
  <si>
    <t>M_57271_944843</t>
  </si>
  <si>
    <t>M_194035_880837</t>
  </si>
  <si>
    <t>F_622418_2920274</t>
  </si>
  <si>
    <t>M_67560_940609</t>
  </si>
  <si>
    <t>M_120414_940398</t>
  </si>
  <si>
    <t>F_553817_2844435</t>
  </si>
  <si>
    <t>F_386047_3063420</t>
  </si>
  <si>
    <t>M_177373_869191</t>
  </si>
  <si>
    <t>M_61148_941947</t>
  </si>
  <si>
    <t>M_74233_939628</t>
  </si>
  <si>
    <t>M_44972_887733</t>
  </si>
  <si>
    <t>M_62547_915253</t>
  </si>
  <si>
    <t>M_118340_915488</t>
  </si>
  <si>
    <t>F_653394_2880157</t>
  </si>
  <si>
    <t>M_120765_895613</t>
  </si>
  <si>
    <t>M_106441_919854</t>
  </si>
  <si>
    <t>F_351909_2899121</t>
  </si>
  <si>
    <t>F_293699_2970174</t>
  </si>
  <si>
    <t>M_108982_926588</t>
  </si>
  <si>
    <t>M_71372_941272</t>
  </si>
  <si>
    <t>F_362474_2861739</t>
  </si>
  <si>
    <t>M_159122_934543</t>
  </si>
  <si>
    <t>M_73037_924746</t>
  </si>
  <si>
    <t>M_118352_925643</t>
  </si>
  <si>
    <t>F_179883_2992058</t>
  </si>
  <si>
    <t>M_98948_896228</t>
  </si>
  <si>
    <t>M_84620_900650</t>
  </si>
  <si>
    <t>M_103451_898680</t>
  </si>
  <si>
    <t>F_357461_2868072</t>
  </si>
  <si>
    <t>M_67409_940061</t>
  </si>
  <si>
    <t>F_178949_3004667</t>
  </si>
  <si>
    <t>M_51706_869555</t>
  </si>
  <si>
    <t>F_566738_2838856</t>
  </si>
  <si>
    <t>M_54571_936614</t>
  </si>
  <si>
    <t>M_51572_869955</t>
  </si>
  <si>
    <t>F_625000_2941344</t>
  </si>
  <si>
    <t>M_54805_878690</t>
  </si>
  <si>
    <t>M_46130_883345</t>
  </si>
  <si>
    <t>M_45925_888139</t>
  </si>
  <si>
    <t>M_83267_903810</t>
  </si>
  <si>
    <t>M_58389_882137</t>
  </si>
  <si>
    <t>F_334123_3015333</t>
  </si>
  <si>
    <t>M_64709_939560</t>
  </si>
  <si>
    <t>M_119338_910060</t>
  </si>
  <si>
    <t>M_59891_882267</t>
  </si>
  <si>
    <t>M_57145_868982</t>
  </si>
  <si>
    <t>M_108092_898664</t>
  </si>
  <si>
    <t>F_637064_2936541</t>
  </si>
  <si>
    <t>M_43826_885240</t>
  </si>
  <si>
    <t>F_554826_2842690</t>
  </si>
  <si>
    <t>F_626019_2922655</t>
  </si>
  <si>
    <t>M_58171_884342</t>
  </si>
  <si>
    <t>F_168444_2989808</t>
  </si>
  <si>
    <t>M_102753_911105</t>
  </si>
  <si>
    <t>M_121964_939658</t>
  </si>
  <si>
    <t>M_106379_907920</t>
  </si>
  <si>
    <t>M_53042_872055</t>
  </si>
  <si>
    <t>F_181451_2995438</t>
  </si>
  <si>
    <t>M_110828_926676</t>
  </si>
  <si>
    <t>F_358687_2901122</t>
  </si>
  <si>
    <t>F_649722_2882354</t>
  </si>
  <si>
    <t>F_183711_2990415</t>
  </si>
  <si>
    <t>M_192141_872509</t>
  </si>
  <si>
    <t>M_94682_932388</t>
  </si>
  <si>
    <t>F_653191_2875204</t>
  </si>
  <si>
    <t>F_555342_2835361</t>
  </si>
  <si>
    <t>M_85662_900127</t>
  </si>
  <si>
    <t>M_93280_907017</t>
  </si>
  <si>
    <t>M_124842_919812</t>
  </si>
  <si>
    <t>M_121083_942255</t>
  </si>
  <si>
    <t>M_122053_915617</t>
  </si>
  <si>
    <t>M_78199_909372</t>
  </si>
  <si>
    <t>F_367928_2868269</t>
  </si>
  <si>
    <t>M_81071_870258</t>
  </si>
  <si>
    <t>M_181896_863913</t>
  </si>
  <si>
    <t>F_651195_2876129</t>
  </si>
  <si>
    <t>F_651082_2877784</t>
  </si>
  <si>
    <t>M_64988_927393</t>
  </si>
  <si>
    <t>M_51691_869777</t>
  </si>
  <si>
    <t>M_86572_888997</t>
  </si>
  <si>
    <t>F_563641_2847624</t>
  </si>
  <si>
    <t>M_121580_936528</t>
  </si>
  <si>
    <t>M_192284_863220</t>
  </si>
  <si>
    <t>F_622525_2945195</t>
  </si>
  <si>
    <t>M_108462_913946</t>
  </si>
  <si>
    <t>M_43618_886499</t>
  </si>
  <si>
    <t>F_617187_2944872</t>
  </si>
  <si>
    <t>F_386238_2880826</t>
  </si>
  <si>
    <t>M_55304_904134</t>
  </si>
  <si>
    <t>M_77982_929430</t>
  </si>
  <si>
    <t>F_656628_2932058</t>
  </si>
  <si>
    <t>F_186479_2995691</t>
  </si>
  <si>
    <t>F_364609_2865723</t>
  </si>
  <si>
    <t>F_565560_2838360</t>
  </si>
  <si>
    <t>F_369606_2860370</t>
  </si>
  <si>
    <t>F_518571_2867916</t>
  </si>
  <si>
    <t>M_36947_873965</t>
  </si>
  <si>
    <t>M_113880_928670</t>
  </si>
  <si>
    <t>M_195308_881796</t>
  </si>
  <si>
    <t>M_68618_939395</t>
  </si>
  <si>
    <t>M_56984_876508</t>
  </si>
  <si>
    <t>M_81343_884653</t>
  </si>
  <si>
    <t>M_106998_930281</t>
  </si>
  <si>
    <t>M_122989_895579</t>
  </si>
  <si>
    <t>F_633460_2932071</t>
  </si>
  <si>
    <t>M_107787_898743</t>
  </si>
  <si>
    <t>F_540434_2861026</t>
  </si>
  <si>
    <t>M_55652_873349</t>
  </si>
  <si>
    <t>M_188194_871837</t>
  </si>
  <si>
    <t>M_58563_875455</t>
  </si>
  <si>
    <t>F_331225_3012121</t>
  </si>
  <si>
    <t>M_146269_875465</t>
  </si>
  <si>
    <t>F_551362_2837191</t>
  </si>
  <si>
    <t>M_197461_875349</t>
  </si>
  <si>
    <t>F_625447_2922687</t>
  </si>
  <si>
    <t>F_365183_2863885</t>
  </si>
  <si>
    <t>M_49602_922618</t>
  </si>
  <si>
    <t>M_104646_897871</t>
  </si>
  <si>
    <t>F_648576_2928719</t>
  </si>
  <si>
    <t>M_137065_889959</t>
  </si>
  <si>
    <t>M_69765_872587</t>
  </si>
  <si>
    <t>M_46355_885549</t>
  </si>
  <si>
    <t>M_197724_868900</t>
  </si>
  <si>
    <t>M_117459_879813</t>
  </si>
  <si>
    <t>M_105108_910740</t>
  </si>
  <si>
    <t>M_124314_927537</t>
  </si>
  <si>
    <t>M_138964_889648</t>
  </si>
  <si>
    <t>F_652976_2875944</t>
  </si>
  <si>
    <t>M_106942_933469</t>
  </si>
  <si>
    <t>M_53036_901778</t>
  </si>
  <si>
    <t>M_57748_891595</t>
  </si>
  <si>
    <t>F_376695_3053923</t>
  </si>
  <si>
    <t>F_178110_2998415</t>
  </si>
  <si>
    <t>F_357350_2870039</t>
  </si>
  <si>
    <t>M_62177_923142</t>
  </si>
  <si>
    <t>M_110487_928981</t>
  </si>
  <si>
    <t>F_390916_2868446</t>
  </si>
  <si>
    <t>M_68247_939489</t>
  </si>
  <si>
    <t>M_120180_928063</t>
  </si>
  <si>
    <t>M_43713_887508</t>
  </si>
  <si>
    <t>M_53391_928944</t>
  </si>
  <si>
    <t>F_651198_2875776</t>
  </si>
  <si>
    <t>M_53164_900396</t>
  </si>
  <si>
    <t>M_46080_883581</t>
  </si>
  <si>
    <t>M_138722_890522</t>
  </si>
  <si>
    <t>F_517977_2866741</t>
  </si>
  <si>
    <t>F_344035_2892908</t>
  </si>
  <si>
    <t>F_357462_2868827</t>
  </si>
  <si>
    <t>M_139712_890079</t>
  </si>
  <si>
    <t>M_77354_938187</t>
  </si>
  <si>
    <t>M_188619_871803</t>
  </si>
  <si>
    <t>F_363834_2864170</t>
  </si>
  <si>
    <t>M_166318_888765</t>
  </si>
  <si>
    <t>F_191577_2986410</t>
  </si>
  <si>
    <t>M_54970_935572</t>
  </si>
  <si>
    <t>F_353820_2904480</t>
  </si>
  <si>
    <t>M_47579_885413</t>
  </si>
  <si>
    <t>M_85477_934249</t>
  </si>
  <si>
    <t>M_55775_899329</t>
  </si>
  <si>
    <t>M_51984_878414</t>
  </si>
  <si>
    <t>F_649426_2876396</t>
  </si>
  <si>
    <t>F_197182_2985971</t>
  </si>
  <si>
    <t>F_648392_2873101</t>
  </si>
  <si>
    <t>M_67680_939826</t>
  </si>
  <si>
    <t>M_188925_869693</t>
  </si>
  <si>
    <t>M_196248_873991</t>
  </si>
  <si>
    <t>M_69835_940581</t>
  </si>
  <si>
    <t>M_109474_927444</t>
  </si>
  <si>
    <t>M_46642_884780</t>
  </si>
  <si>
    <t>M_110482_932211</t>
  </si>
  <si>
    <t>M_53052_881764</t>
  </si>
  <si>
    <t>M_45595_884332</t>
  </si>
  <si>
    <t>M_80578_905494</t>
  </si>
  <si>
    <t>M_84676_870365</t>
  </si>
  <si>
    <t>M_89437_895893</t>
  </si>
  <si>
    <t>M_85037_888341</t>
  </si>
  <si>
    <t>F_651477_2875470</t>
  </si>
  <si>
    <t>M_46177_891429</t>
  </si>
  <si>
    <t>M_64727_940359</t>
  </si>
  <si>
    <t>F_517544_2892275</t>
  </si>
  <si>
    <t>M_188792_869465</t>
  </si>
  <si>
    <t>M_117481_881408</t>
  </si>
  <si>
    <t>M_106405_897896</t>
  </si>
  <si>
    <t>M_113467_929090</t>
  </si>
  <si>
    <t>M_103284_899173</t>
  </si>
  <si>
    <t>M_109479_915540</t>
  </si>
  <si>
    <t>M_61341_944506</t>
  </si>
  <si>
    <t>F_622757_2944843</t>
  </si>
  <si>
    <t>M_142220_884864</t>
  </si>
  <si>
    <t>M_87384_892808</t>
  </si>
  <si>
    <t>M_73933_877983</t>
  </si>
  <si>
    <t>M_124318_921666</t>
  </si>
  <si>
    <t>M_80843_907816</t>
  </si>
  <si>
    <t>M_93804_932160</t>
  </si>
  <si>
    <t>F_185719_2993627</t>
  </si>
  <si>
    <t>M_178461_869226</t>
  </si>
  <si>
    <t>M_190715_880505</t>
  </si>
  <si>
    <t>F_384995_2884473</t>
  </si>
  <si>
    <t>M_107217_897276</t>
  </si>
  <si>
    <t>M_127353_919389</t>
  </si>
  <si>
    <t>F_376053_2857613</t>
  </si>
  <si>
    <t>M_109965_926296</t>
  </si>
  <si>
    <t>M_51087_885627</t>
  </si>
  <si>
    <t>M_138894_884926</t>
  </si>
  <si>
    <t>F_356667_2868578</t>
  </si>
  <si>
    <t>M_77303_909343</t>
  </si>
  <si>
    <t>M_59967_883310</t>
  </si>
  <si>
    <t>M_47624_910313</t>
  </si>
  <si>
    <t>F_538162_2873610</t>
  </si>
  <si>
    <t>M_139241_890969</t>
  </si>
  <si>
    <t>M_127981_925488</t>
  </si>
  <si>
    <t>F_560673_2837814</t>
  </si>
  <si>
    <t>F_364507_2855689</t>
  </si>
  <si>
    <t>F_361272_2966905</t>
  </si>
  <si>
    <t>F_363473_2867774</t>
  </si>
  <si>
    <t>M_122991_940105</t>
  </si>
  <si>
    <t>M_109030_914970</t>
  </si>
  <si>
    <t>F_368027_2877703</t>
  </si>
  <si>
    <t>M_65884_926357</t>
  </si>
  <si>
    <t>M_83067_903641</t>
  </si>
  <si>
    <t>F_354241_2903712</t>
  </si>
  <si>
    <t>M_114169_920459</t>
  </si>
  <si>
    <t>F_360505_2868184</t>
  </si>
  <si>
    <t>M_101010_904044</t>
  </si>
  <si>
    <t>M_115610_910104</t>
  </si>
  <si>
    <t>F_177436_2990069</t>
  </si>
  <si>
    <t>M_116209_879568</t>
  </si>
  <si>
    <t>M_83074_882407</t>
  </si>
  <si>
    <t>M_91356_933994</t>
  </si>
  <si>
    <t>M_190716_880075</t>
  </si>
  <si>
    <t>M_38478_873529</t>
  </si>
  <si>
    <t>M_105316_896137</t>
  </si>
  <si>
    <t>M_78498_929290</t>
  </si>
  <si>
    <t>F_361143_2871785</t>
  </si>
  <si>
    <t>M_63615_915030</t>
  </si>
  <si>
    <t>M_106983_897592</t>
  </si>
  <si>
    <t>F_636799_2936907</t>
  </si>
  <si>
    <t>M_68314_939802</t>
  </si>
  <si>
    <t>M_191407_868160</t>
  </si>
  <si>
    <t>M_67762_939522</t>
  </si>
  <si>
    <t>M_106021_898126</t>
  </si>
  <si>
    <t>M_85497_933990</t>
  </si>
  <si>
    <t>F_183028_2996537</t>
  </si>
  <si>
    <t>F_352907_2897596</t>
  </si>
  <si>
    <t>F_528087_2878357</t>
  </si>
  <si>
    <t>M_197637_875324</t>
  </si>
  <si>
    <t>M_74849_940563</t>
  </si>
  <si>
    <t>M_55300_882362</t>
  </si>
  <si>
    <t>M_60509_917117</t>
  </si>
  <si>
    <t>M_37100_871273</t>
  </si>
  <si>
    <t>M_125384_925095</t>
  </si>
  <si>
    <t>M_101382_940582</t>
  </si>
  <si>
    <t>F_528508_2861273</t>
  </si>
  <si>
    <t>M_53761_903954</t>
  </si>
  <si>
    <t>M_191294_879878</t>
  </si>
  <si>
    <t>M_105202_930357</t>
  </si>
  <si>
    <t>M_68338_940463</t>
  </si>
  <si>
    <t>F_326452_3028325</t>
  </si>
  <si>
    <t>M_59353_882569</t>
  </si>
  <si>
    <t>M_125192_922203</t>
  </si>
  <si>
    <t>M_46317_882231</t>
  </si>
  <si>
    <t>F_552440_2842343</t>
  </si>
  <si>
    <t>M_62900_875219</t>
  </si>
  <si>
    <t>M_192691_880219</t>
  </si>
  <si>
    <t>F_351487_2897728</t>
  </si>
  <si>
    <t>M_116768_879657</t>
  </si>
  <si>
    <t>M_82971_935083</t>
  </si>
  <si>
    <t>F_190487_2994742</t>
  </si>
  <si>
    <t>M_140422_885494</t>
  </si>
  <si>
    <t>F_349811_2890574</t>
  </si>
  <si>
    <t>F_653834_2879304</t>
  </si>
  <si>
    <t>M_86724_930927</t>
  </si>
  <si>
    <t>M_63437_924473</t>
  </si>
  <si>
    <t>M_142803_885111</t>
  </si>
  <si>
    <t>M_175555_926008</t>
  </si>
  <si>
    <t>M_187437_868069</t>
  </si>
  <si>
    <t>M_107057_898397</t>
  </si>
  <si>
    <t>F_559918_2837268</t>
  </si>
  <si>
    <t>M_69234_921745</t>
  </si>
  <si>
    <t>M_136325_888435</t>
  </si>
  <si>
    <t>M_124469_921426</t>
  </si>
  <si>
    <t>M_53464_902672</t>
  </si>
  <si>
    <t>M_98036_929864</t>
  </si>
  <si>
    <t>M_103373_899399</t>
  </si>
  <si>
    <t>M_56359_883517</t>
  </si>
  <si>
    <t>M_123025_895627</t>
  </si>
  <si>
    <t>M_72377_906103</t>
  </si>
  <si>
    <t>M_45979_883446</t>
  </si>
  <si>
    <t>M_55186_879763</t>
  </si>
  <si>
    <t>M_78842_882000</t>
  </si>
  <si>
    <t>M_124578_895069</t>
  </si>
  <si>
    <t>M_68349_939759</t>
  </si>
  <si>
    <t>F_652962_2877850</t>
  </si>
  <si>
    <t>M_58870_893323</t>
  </si>
  <si>
    <t>F_470226_2941913</t>
  </si>
  <si>
    <t>M_52144_873825</t>
  </si>
  <si>
    <t>M_67574_940779</t>
  </si>
  <si>
    <t>F_650686_2874277</t>
  </si>
  <si>
    <t>M_96913_931487</t>
  </si>
  <si>
    <t>M_69023_939147</t>
  </si>
  <si>
    <t>M_100846_901038</t>
  </si>
  <si>
    <t>M_124545_921718</t>
  </si>
  <si>
    <t>M_109669_927725</t>
  </si>
  <si>
    <t>F_163872_2989500</t>
  </si>
  <si>
    <t>F_391138_2869118</t>
  </si>
  <si>
    <t>F_654004_2877858</t>
  </si>
  <si>
    <t>F_183127_2996175</t>
  </si>
  <si>
    <t>M_98282_907327</t>
  </si>
  <si>
    <t>M_107167_897407</t>
  </si>
  <si>
    <t>F_650931_2873684</t>
  </si>
  <si>
    <t>F_184425_2995831</t>
  </si>
  <si>
    <t>M_103618_895517</t>
  </si>
  <si>
    <t>M_86576_892918</t>
  </si>
  <si>
    <t>M_175754_925201</t>
  </si>
  <si>
    <t>M_123255_895378</t>
  </si>
  <si>
    <t>M_104037_897480</t>
  </si>
  <si>
    <t>M_98858_904818</t>
  </si>
  <si>
    <t>M_87930_931609</t>
  </si>
  <si>
    <t>M_86460_892720</t>
  </si>
  <si>
    <t>M_110184_927349</t>
  </si>
  <si>
    <t>M_44877_880982</t>
  </si>
  <si>
    <t>F_649434_2935461</t>
  </si>
  <si>
    <t>M_74246_925199</t>
  </si>
  <si>
    <t>M_132000_933355</t>
  </si>
  <si>
    <t>F_622652_2945122</t>
  </si>
  <si>
    <t>M_125742_892001</t>
  </si>
  <si>
    <t>F_360763_2871576</t>
  </si>
  <si>
    <t>F_366812_2861341</t>
  </si>
  <si>
    <t>M_60870_942005</t>
  </si>
  <si>
    <t>M_139378_884530</t>
  </si>
  <si>
    <t>F_164549_2997613</t>
  </si>
  <si>
    <t>M_106930_897535</t>
  </si>
  <si>
    <t>M_109317_926677</t>
  </si>
  <si>
    <t>M_61240_941933</t>
  </si>
  <si>
    <t>M_67577_940681</t>
  </si>
  <si>
    <t>F_184602_2993864</t>
  </si>
  <si>
    <t>M_78870_921752</t>
  </si>
  <si>
    <t>M_51773_924041</t>
  </si>
  <si>
    <t>M_81599_907581</t>
  </si>
  <si>
    <t>F_654410_2933835</t>
  </si>
  <si>
    <t>M_91064_923166</t>
  </si>
  <si>
    <t>M_57116_917756</t>
  </si>
  <si>
    <t>F_555445_2835128</t>
  </si>
  <si>
    <t>M_138601_890228</t>
  </si>
  <si>
    <t>M_91516_918548</t>
  </si>
  <si>
    <t>F_462545_2958675</t>
  </si>
  <si>
    <t>M_74193_913701</t>
  </si>
  <si>
    <t>M_97076_921194</t>
  </si>
  <si>
    <t>M_87101_889549</t>
  </si>
  <si>
    <t>M_191821_864412</t>
  </si>
  <si>
    <t>F_349323_2886898</t>
  </si>
  <si>
    <t>F_351873_2895952</t>
  </si>
  <si>
    <t>M_69343_941717</t>
  </si>
  <si>
    <t>M_66614_940681</t>
  </si>
  <si>
    <t>M_73257_939064</t>
  </si>
  <si>
    <t>M_165911_884031</t>
  </si>
  <si>
    <t>F_324074_3032882</t>
  </si>
  <si>
    <t>M_59484_889956</t>
  </si>
  <si>
    <t>M_69906_937059</t>
  </si>
  <si>
    <t>F_184730_2995741</t>
  </si>
  <si>
    <t>M_103330_925025</t>
  </si>
  <si>
    <t>M_59156_882815</t>
  </si>
  <si>
    <t>M_97081_923262</t>
  </si>
  <si>
    <t>M_94499_928782</t>
  </si>
  <si>
    <t>M_119447_880472</t>
  </si>
  <si>
    <t>F_365372_2859032</t>
  </si>
  <si>
    <t>M_108702_927205</t>
  </si>
  <si>
    <t>M_105369_937313</t>
  </si>
  <si>
    <t>F_627128_2922933</t>
  </si>
  <si>
    <t>F_652237_2876564</t>
  </si>
  <si>
    <t>F_364419_2868251</t>
  </si>
  <si>
    <t>M_167645_885937</t>
  </si>
  <si>
    <t>M_84696_917912</t>
  </si>
  <si>
    <t>F_183011_2996646</t>
  </si>
  <si>
    <t>F_651131_2875594</t>
  </si>
  <si>
    <t>M_104014_898620</t>
  </si>
  <si>
    <t>M_91121_932007</t>
  </si>
  <si>
    <t>M_124231_890739</t>
  </si>
  <si>
    <t>M_68323_940465</t>
  </si>
  <si>
    <t>M_79584_910894</t>
  </si>
  <si>
    <t>M_104821_931297</t>
  </si>
  <si>
    <t>M_63127_940298</t>
  </si>
  <si>
    <t>F_564161_2843673</t>
  </si>
  <si>
    <t>M_114804_927043</t>
  </si>
  <si>
    <t>M_157937_938528</t>
  </si>
  <si>
    <t>M_67555_940585</t>
  </si>
  <si>
    <t>M_46062_883554</t>
  </si>
  <si>
    <t>M_174862_924054</t>
  </si>
  <si>
    <t>M_104139_895572</t>
  </si>
  <si>
    <t>M_116260_920385</t>
  </si>
  <si>
    <t>M_106891_897555</t>
  </si>
  <si>
    <t>M_110828_926725</t>
  </si>
  <si>
    <t>M_188448_880845</t>
  </si>
  <si>
    <t>F_563583_2837300</t>
  </si>
  <si>
    <t>M_112159_932679</t>
  </si>
  <si>
    <t>M_120140_900058</t>
  </si>
  <si>
    <t>M_71748_944497</t>
  </si>
  <si>
    <t>M_114632_921688</t>
  </si>
  <si>
    <t>M_47568_884953</t>
  </si>
  <si>
    <t>M_119508_881242</t>
  </si>
  <si>
    <t>M_67786_938849</t>
  </si>
  <si>
    <t>M_52840_903437</t>
  </si>
  <si>
    <t>F_651629_2876507</t>
  </si>
  <si>
    <t>M_65393_875872</t>
  </si>
  <si>
    <t>M_159594_940218</t>
  </si>
  <si>
    <t>M_57213_869383</t>
  </si>
  <si>
    <t>M_46047_883612</t>
  </si>
  <si>
    <t>F_653076_2878350</t>
  </si>
  <si>
    <t>F_646439_2923416</t>
  </si>
  <si>
    <t>F_364868_2868335</t>
  </si>
  <si>
    <t>M_60351_917768</t>
  </si>
  <si>
    <t>F_354284_2903337</t>
  </si>
  <si>
    <t>F_357463_2869698</t>
  </si>
  <si>
    <t>F_362109_2861617</t>
  </si>
  <si>
    <t>M_109563_927254</t>
  </si>
  <si>
    <t>F_567950_2835543</t>
  </si>
  <si>
    <t>M_131155_886745</t>
  </si>
  <si>
    <t>M_93247_921009</t>
  </si>
  <si>
    <t>M_89530_893979</t>
  </si>
  <si>
    <t>M_50810_883505</t>
  </si>
  <si>
    <t>M_63796_924336</t>
  </si>
  <si>
    <t>M_81636_883425</t>
  </si>
  <si>
    <t>M_187409_863187</t>
  </si>
  <si>
    <t>M_120938_924935</t>
  </si>
  <si>
    <t>M_53220_880197</t>
  </si>
  <si>
    <t>F_560553_2837836</t>
  </si>
  <si>
    <t>M_103871_898373</t>
  </si>
  <si>
    <t>M_90651_894092</t>
  </si>
  <si>
    <t>M_57855_884403</t>
  </si>
  <si>
    <t>M_58889_883649</t>
  </si>
  <si>
    <t>M_129035_919951</t>
  </si>
  <si>
    <t>F_623233_2919807</t>
  </si>
  <si>
    <t>M_112104_933772</t>
  </si>
  <si>
    <t>M_93275_920858</t>
  </si>
  <si>
    <t>M_53415_870208</t>
  </si>
  <si>
    <t>F_184733_2983583</t>
  </si>
  <si>
    <t>M_56548_876338</t>
  </si>
  <si>
    <t>M_173971_925706</t>
  </si>
  <si>
    <t>M_194204_864033</t>
  </si>
  <si>
    <t>M_124718_920836</t>
  </si>
  <si>
    <t>M_110449_928407</t>
  </si>
  <si>
    <t>F_373843_2872601</t>
  </si>
  <si>
    <t>M_69896_871018</t>
  </si>
  <si>
    <t>M_78885_922156</t>
  </si>
  <si>
    <t>M_96636_936681</t>
  </si>
  <si>
    <t>M_105629_897159</t>
  </si>
  <si>
    <t>M_67892_941064</t>
  </si>
  <si>
    <t>M_60100_882224</t>
  </si>
  <si>
    <t>F_562577_2838258</t>
  </si>
  <si>
    <t>F_342617_3015084</t>
  </si>
  <si>
    <t>M_69251_916322</t>
  </si>
  <si>
    <t>F_387566_3058538</t>
  </si>
  <si>
    <t>M_103706_899130</t>
  </si>
  <si>
    <t>M_45763_884029</t>
  </si>
  <si>
    <t>M_122930_895546</t>
  </si>
  <si>
    <t>M_44526_882025</t>
  </si>
  <si>
    <t>M_109614_926506</t>
  </si>
  <si>
    <t>M_122931_927611</t>
  </si>
  <si>
    <t>F_560515_2838024</t>
  </si>
  <si>
    <t>M_107174_898178</t>
  </si>
  <si>
    <t>M_139077_894837</t>
  </si>
  <si>
    <t>M_96013_930936</t>
  </si>
  <si>
    <t>F_553307_2846049</t>
  </si>
  <si>
    <t>F_363761_2856934</t>
  </si>
  <si>
    <t>M_135638_894175</t>
  </si>
  <si>
    <t>M_56783_918588</t>
  </si>
  <si>
    <t>F_364680_2860684</t>
  </si>
  <si>
    <t>M_138894_890522</t>
  </si>
  <si>
    <t>M_115662_919185</t>
  </si>
  <si>
    <t>F_300913_2965299</t>
  </si>
  <si>
    <t>M_64003_875006</t>
  </si>
  <si>
    <t>M_118742_879413</t>
  </si>
  <si>
    <t>M_106488_897826</t>
  </si>
  <si>
    <t>M_68419_940384</t>
  </si>
  <si>
    <t>M_113100_928223</t>
  </si>
  <si>
    <t>M_59067_884243</t>
  </si>
  <si>
    <t>M_177325_871294</t>
  </si>
  <si>
    <t>M_138770_890919</t>
  </si>
  <si>
    <t>M_118993_910698</t>
  </si>
  <si>
    <t>M_101563_900891</t>
  </si>
  <si>
    <t>M_199689_872591</t>
  </si>
  <si>
    <t>M_44132_884964</t>
  </si>
  <si>
    <t>F_182945_2996665</t>
  </si>
  <si>
    <t>M_50977_885383</t>
  </si>
  <si>
    <t>M_85241_932184</t>
  </si>
  <si>
    <t>M_126050_892794</t>
  </si>
  <si>
    <t>F_173295_2987904</t>
  </si>
  <si>
    <t>F_370271_2879651</t>
  </si>
  <si>
    <t>F_650413_2875099</t>
  </si>
  <si>
    <t>M_177964_869563</t>
  </si>
  <si>
    <t>M_143983_881593</t>
  </si>
  <si>
    <t>F_526095_2877783</t>
  </si>
  <si>
    <t>F_563781_2839227</t>
  </si>
  <si>
    <t>M_89525_896205</t>
  </si>
  <si>
    <t>M_105088_938464</t>
  </si>
  <si>
    <t>M_89584_931537</t>
  </si>
  <si>
    <t>M_119824_879975</t>
  </si>
  <si>
    <t>M_138739_890198</t>
  </si>
  <si>
    <t>F_553343_2845872</t>
  </si>
  <si>
    <t>M_63121_940076</t>
  </si>
  <si>
    <t>M_45227_883062</t>
  </si>
  <si>
    <t>M_105422_902696</t>
  </si>
  <si>
    <t>M_123951_922250</t>
  </si>
  <si>
    <t>M_182195_869517</t>
  </si>
  <si>
    <t>M_55764_898908</t>
  </si>
  <si>
    <t>M_58673_939477</t>
  </si>
  <si>
    <t>M_105601_897287</t>
  </si>
  <si>
    <t>M_105579_897502</t>
  </si>
  <si>
    <t>M_101074_900078</t>
  </si>
  <si>
    <t>M_96867_926112</t>
  </si>
  <si>
    <t>M_52594_882575</t>
  </si>
  <si>
    <t>F_653156_2877150</t>
  </si>
  <si>
    <t>F_622942_2940913</t>
  </si>
  <si>
    <t>F_531172_2874055</t>
  </si>
  <si>
    <t>M_176689_925065</t>
  </si>
  <si>
    <t>M_51655_884959</t>
  </si>
  <si>
    <t>M_54831_904609</t>
  </si>
  <si>
    <t>F_654918_2931274</t>
  </si>
  <si>
    <t>M_138430_890223</t>
  </si>
  <si>
    <t>F_184119_3002286</t>
  </si>
  <si>
    <t>M_57038_917413</t>
  </si>
  <si>
    <t>M_109784_927365</t>
  </si>
  <si>
    <t>M_103477_897041</t>
  </si>
  <si>
    <t>M_115128_920938</t>
  </si>
  <si>
    <t>F_647589_2875668</t>
  </si>
  <si>
    <t>M_156354_937598</t>
  </si>
  <si>
    <t>M_125795_892711</t>
  </si>
  <si>
    <t>F_171357_2990714</t>
  </si>
  <si>
    <t>M_105721_926082</t>
  </si>
  <si>
    <t>M_46238_883810</t>
  </si>
  <si>
    <t>M_43263_886168</t>
  </si>
  <si>
    <t>F_555892_2842600</t>
  </si>
  <si>
    <t>M_176275_926100</t>
  </si>
  <si>
    <t>F_318565_3004717</t>
  </si>
  <si>
    <t>M_113887_927583</t>
  </si>
  <si>
    <t>F_384758_2867161</t>
  </si>
  <si>
    <t>M_105647_898548</t>
  </si>
  <si>
    <t>F_653423_2876455</t>
  </si>
  <si>
    <t>M_184115_871777</t>
  </si>
  <si>
    <t>F_367303_2864498</t>
  </si>
  <si>
    <t>F_648711_2885920</t>
  </si>
  <si>
    <t>M_105309_927496</t>
  </si>
  <si>
    <t>F_654287_2877142</t>
  </si>
  <si>
    <t>M_72575_926790</t>
  </si>
  <si>
    <t>M_109648_926462</t>
  </si>
  <si>
    <t>M_110224_912191</t>
  </si>
  <si>
    <t>M_138562_881005</t>
  </si>
  <si>
    <t>M_61498_944110</t>
  </si>
  <si>
    <t>M_119951_920278</t>
  </si>
  <si>
    <t>M_54848_883096</t>
  </si>
  <si>
    <t>M_177100_924284</t>
  </si>
  <si>
    <t>M_52781_881313</t>
  </si>
  <si>
    <t>F_180379_2997156</t>
  </si>
  <si>
    <t>F_654342_2932448</t>
  </si>
  <si>
    <t>M_86889_917047</t>
  </si>
  <si>
    <t>F_643720_2883803</t>
  </si>
  <si>
    <t>M_125737_921444</t>
  </si>
  <si>
    <t>M_44913_889104</t>
  </si>
  <si>
    <t>M_105103_898531</t>
  </si>
  <si>
    <t>M_156603_938795</t>
  </si>
  <si>
    <t>F_556371_2850837</t>
  </si>
  <si>
    <t>M_54408_867904</t>
  </si>
  <si>
    <t>F_383359_2884696</t>
  </si>
  <si>
    <t>M_113964_927646</t>
  </si>
  <si>
    <t>F_362292_2861769</t>
  </si>
  <si>
    <t>M_79797_884317</t>
  </si>
  <si>
    <t>M_106337_898158</t>
  </si>
  <si>
    <t>M_101993_897344</t>
  </si>
  <si>
    <t>M_66099_874886</t>
  </si>
  <si>
    <t>M_196480_874567</t>
  </si>
  <si>
    <t>F_365899_2860184</t>
  </si>
  <si>
    <t>M_92735_924645</t>
  </si>
  <si>
    <t>F_626367_2922265</t>
  </si>
  <si>
    <t>M_90029_942154</t>
  </si>
  <si>
    <t>M_103445_898819</t>
  </si>
  <si>
    <t>M_79924_922533</t>
  </si>
  <si>
    <t>M_143306_887000</t>
  </si>
  <si>
    <t>M_169783_888275</t>
  </si>
  <si>
    <t>M_57188_872981</t>
  </si>
  <si>
    <t>F_166415_2981608</t>
  </si>
  <si>
    <t>M_50296_889472</t>
  </si>
  <si>
    <t>F_371019_2866527</t>
  </si>
  <si>
    <t>M_59984_892163</t>
  </si>
  <si>
    <t>M_73259_939308</t>
  </si>
  <si>
    <t>M_55428_882702</t>
  </si>
  <si>
    <t>M_132037_933492</t>
  </si>
  <si>
    <t>F_172772_2996563</t>
  </si>
  <si>
    <t>F_299497_2976700</t>
  </si>
  <si>
    <t>F_619798_2943924</t>
  </si>
  <si>
    <t>M_59394_890052</t>
  </si>
  <si>
    <t>M_56886_930690</t>
  </si>
  <si>
    <t>M_168711_888568</t>
  </si>
  <si>
    <t>M_101590_929717</t>
  </si>
  <si>
    <t>F_357823_2962828</t>
  </si>
  <si>
    <t>M_68460_940316</t>
  </si>
  <si>
    <t>M_51702_869498</t>
  </si>
  <si>
    <t>M_138573_892369</t>
  </si>
  <si>
    <t>M_81245_917035</t>
  </si>
  <si>
    <t>M_79257_910989</t>
  </si>
  <si>
    <t>M_87347_892852</t>
  </si>
  <si>
    <t>M_99814_927369</t>
  </si>
  <si>
    <t>M_64229_914595</t>
  </si>
  <si>
    <t>M_123268_926686</t>
  </si>
  <si>
    <t>M_105422_897337</t>
  </si>
  <si>
    <t>F_357516_2868344</t>
  </si>
  <si>
    <t>M_86903_917376</t>
  </si>
  <si>
    <t>M_48965_922741</t>
  </si>
  <si>
    <t>M_89446_892835</t>
  </si>
  <si>
    <t>M_57344_937875</t>
  </si>
  <si>
    <t>M_195262_881857</t>
  </si>
  <si>
    <t>M_106842_897519</t>
  </si>
  <si>
    <t>M_57219_870874</t>
  </si>
  <si>
    <t>M_75341_867586</t>
  </si>
  <si>
    <t>M_106897_898017</t>
  </si>
  <si>
    <t>F_176708_3008503</t>
  </si>
  <si>
    <t>F_180980_3003339</t>
  </si>
  <si>
    <t>M_100802_899812</t>
  </si>
  <si>
    <t>M_118492_918094</t>
  </si>
  <si>
    <t>M_192401_864374</t>
  </si>
  <si>
    <t>M_57928_920002</t>
  </si>
  <si>
    <t>M_102567_926912</t>
  </si>
  <si>
    <t>M_57947_920054</t>
  </si>
  <si>
    <t>M_81819_906497</t>
  </si>
  <si>
    <t>F_565524_2838239</t>
  </si>
  <si>
    <t>M_177262_871410</t>
  </si>
  <si>
    <t>M_85075_934747</t>
  </si>
  <si>
    <t>M_56399_871820</t>
  </si>
  <si>
    <t>F_650156_2880198</t>
  </si>
  <si>
    <t>F_651114_2875906</t>
  </si>
  <si>
    <t>M_75736_939920</t>
  </si>
  <si>
    <t>M_188804_870017</t>
  </si>
  <si>
    <t>M_46748_884217</t>
  </si>
  <si>
    <t>M_93604_932341</t>
  </si>
  <si>
    <t>M_74194_873939</t>
  </si>
  <si>
    <t>M_81338_906105</t>
  </si>
  <si>
    <t>M_105861_898930</t>
  </si>
  <si>
    <t>M_68435_939505</t>
  </si>
  <si>
    <t>F_649880_2876460</t>
  </si>
  <si>
    <t>M_105611_927894</t>
  </si>
  <si>
    <t>M_196220_872546</t>
  </si>
  <si>
    <t>M_191065_879617</t>
  </si>
  <si>
    <t>M_85853_887101</t>
  </si>
  <si>
    <t>M_108787_928348</t>
  </si>
  <si>
    <t>F_187243_2995548</t>
  </si>
  <si>
    <t>M_74492_916164</t>
  </si>
  <si>
    <t>M_58154_875555</t>
  </si>
  <si>
    <t>M_104130_897438</t>
  </si>
  <si>
    <t>M_45879_891196</t>
  </si>
  <si>
    <t>M_46494_888226</t>
  </si>
  <si>
    <t>F_646084_2890437</t>
  </si>
  <si>
    <t>M_68776_940471</t>
  </si>
  <si>
    <t>F_654331_2935347</t>
  </si>
  <si>
    <t>M_55608_917767</t>
  </si>
  <si>
    <t>M_126178_921921</t>
  </si>
  <si>
    <t>F_177075_3004504</t>
  </si>
  <si>
    <t>F_354059_2903750</t>
  </si>
  <si>
    <t>M_50532_882339</t>
  </si>
  <si>
    <t>F_648780_2936260</t>
  </si>
  <si>
    <t>F_650852_2875853</t>
  </si>
  <si>
    <t>M_195367_881570</t>
  </si>
  <si>
    <t>M_124555_921113</t>
  </si>
  <si>
    <t>M_138688_890608</t>
  </si>
  <si>
    <t>M_177619_926111</t>
  </si>
  <si>
    <t>M_56299_868585</t>
  </si>
  <si>
    <t>M_177192_926871</t>
  </si>
  <si>
    <t>M_76582_919265</t>
  </si>
  <si>
    <t>M_177854_866070</t>
  </si>
  <si>
    <t>M_59906_940064</t>
  </si>
  <si>
    <t>F_196736_2986092</t>
  </si>
  <si>
    <t>M_46786_885349</t>
  </si>
  <si>
    <t>M_172910_922927</t>
  </si>
  <si>
    <t>F_367080_2860970</t>
  </si>
  <si>
    <t>M_118712_918298</t>
  </si>
  <si>
    <t>M_89045_934074</t>
  </si>
  <si>
    <t>M_141275_885585</t>
  </si>
  <si>
    <t>M_52440_868572</t>
  </si>
  <si>
    <t>F_180589_2994004</t>
  </si>
  <si>
    <t>M_92976_919901</t>
  </si>
  <si>
    <t>M_57930_939013</t>
  </si>
  <si>
    <t>M_194544_870321</t>
  </si>
  <si>
    <t>M_83434_933437</t>
  </si>
  <si>
    <t>M_74168_877770</t>
  </si>
  <si>
    <t>M_67657_939249</t>
  </si>
  <si>
    <t>F_622733_2928508</t>
  </si>
  <si>
    <t>M_62704_922839</t>
  </si>
  <si>
    <t>F_196109_3003480</t>
  </si>
  <si>
    <t>M_102797_904282</t>
  </si>
  <si>
    <t>M_97295_942681</t>
  </si>
  <si>
    <t>F_551097_2842863</t>
  </si>
  <si>
    <t>M_54222_867751</t>
  </si>
  <si>
    <t>M_58894_890606</t>
  </si>
  <si>
    <t>F_622620_2948492</t>
  </si>
  <si>
    <t>M_73090_938794</t>
  </si>
  <si>
    <t>M_103305_896920</t>
  </si>
  <si>
    <t>M_112596_928547</t>
  </si>
  <si>
    <t>M_115308_921029</t>
  </si>
  <si>
    <t>M_91789_916963</t>
  </si>
  <si>
    <t>F_286226_2983728</t>
  </si>
  <si>
    <t>M_61499_922587</t>
  </si>
  <si>
    <t>F_644360_2937939</t>
  </si>
  <si>
    <t>F_354671_2903359</t>
  </si>
  <si>
    <t>M_128865_930524</t>
  </si>
  <si>
    <t>F_654937_2877142</t>
  </si>
  <si>
    <t>M_109599_926438</t>
  </si>
  <si>
    <t>F_613960_2949820</t>
  </si>
  <si>
    <t>M_77010_934647</t>
  </si>
  <si>
    <t>M_52465_902825</t>
  </si>
  <si>
    <t>M_56134_900002</t>
  </si>
  <si>
    <t>F_565315_2838416</t>
  </si>
  <si>
    <t>M_138784_890184</t>
  </si>
  <si>
    <t>M_92647_930582</t>
  </si>
  <si>
    <t>M_168860_888440</t>
  </si>
  <si>
    <t>M_139546_891218</t>
  </si>
  <si>
    <t>M_173878_925143</t>
  </si>
  <si>
    <t>M_188662_869714</t>
  </si>
  <si>
    <t>M_59552_893658</t>
  </si>
  <si>
    <t>M_169927_887967</t>
  </si>
  <si>
    <t>M_188540_865435</t>
  </si>
  <si>
    <t>M_46056_883508</t>
  </si>
  <si>
    <t>M_45551_890738</t>
  </si>
  <si>
    <t>M_88413_889943</t>
  </si>
  <si>
    <t>M_60019_942354</t>
  </si>
  <si>
    <t>M_105065_896245</t>
  </si>
  <si>
    <t>F_649643_2874282</t>
  </si>
  <si>
    <t>M_64183_915091</t>
  </si>
  <si>
    <t>M_125446_892760</t>
  </si>
  <si>
    <t>M_50717_883048</t>
  </si>
  <si>
    <t>M_103256_899216</t>
  </si>
  <si>
    <t>F_553870_2843179</t>
  </si>
  <si>
    <t>M_176248_926214</t>
  </si>
  <si>
    <t>M_186227_870403</t>
  </si>
  <si>
    <t>M_116943_915629</t>
  </si>
  <si>
    <t>F_522647_2875923</t>
  </si>
  <si>
    <t>M_86614_890811</t>
  </si>
  <si>
    <t>M_120150_879593</t>
  </si>
  <si>
    <t>M_167610_888485</t>
  </si>
  <si>
    <t>M_79191_886942</t>
  </si>
  <si>
    <t>F_372849_2855610</t>
  </si>
  <si>
    <t>M_48903_883967</t>
  </si>
  <si>
    <t>F_612111_2946374</t>
  </si>
  <si>
    <t>M_165067_887835</t>
  </si>
  <si>
    <t>M_78106_923647</t>
  </si>
  <si>
    <t>M_165675_888095</t>
  </si>
  <si>
    <t>M_83349_919406</t>
  </si>
  <si>
    <t>M_111577_928435</t>
  </si>
  <si>
    <t>M_124900_893921</t>
  </si>
  <si>
    <t>F_183054_3007702</t>
  </si>
  <si>
    <t>M_44676_887037</t>
  </si>
  <si>
    <t>M_107197_897917</t>
  </si>
  <si>
    <t>F_381413_2861485</t>
  </si>
  <si>
    <t>M_57606_889339</t>
  </si>
  <si>
    <t>M_68483_926732</t>
  </si>
  <si>
    <t>M_110334_929049</t>
  </si>
  <si>
    <t>M_92703_919317</t>
  </si>
  <si>
    <t>M_99768_896784</t>
  </si>
  <si>
    <t>M_174774_926673</t>
  </si>
  <si>
    <t>M_60019_941498</t>
  </si>
  <si>
    <t>F_540514_2861254</t>
  </si>
  <si>
    <t>M_99903_933405</t>
  </si>
  <si>
    <t>M_59129_876069</t>
  </si>
  <si>
    <t>M_122871_927856</t>
  </si>
  <si>
    <t>M_180023_866466</t>
  </si>
  <si>
    <t>F_645632_2943767</t>
  </si>
  <si>
    <t>F_555727_2846339</t>
  </si>
  <si>
    <t>M_187332_871051</t>
  </si>
  <si>
    <t>M_87465_869019</t>
  </si>
  <si>
    <t>M_113195_934157</t>
  </si>
  <si>
    <t>M_53458_903150</t>
  </si>
  <si>
    <t>M_49841_885130</t>
  </si>
  <si>
    <t>F_356390_2962366</t>
  </si>
  <si>
    <t>M_178111_866751</t>
  </si>
  <si>
    <t>M_103436_928850</t>
  </si>
  <si>
    <t>M_143261_884569</t>
  </si>
  <si>
    <t>M_188420_871219</t>
  </si>
  <si>
    <t>M_138617_890374</t>
  </si>
  <si>
    <t>M_138749_890506</t>
  </si>
  <si>
    <t>M_106373_897769</t>
  </si>
  <si>
    <t>M_73053_877291</t>
  </si>
  <si>
    <t>F_361314_2979233</t>
  </si>
  <si>
    <t>M_129890_885161</t>
  </si>
  <si>
    <t>M_183599_867224</t>
  </si>
  <si>
    <t>M_121140_879820</t>
  </si>
  <si>
    <t>M_128609_924751</t>
  </si>
  <si>
    <t>M_139085_890447</t>
  </si>
  <si>
    <t>M_112960_928551</t>
  </si>
  <si>
    <t>F_374280_3049567</t>
  </si>
  <si>
    <t>M_64702_927032</t>
  </si>
  <si>
    <t>M_101210_900058</t>
  </si>
  <si>
    <t>M_199714_873632</t>
  </si>
  <si>
    <t>M_128860_919443</t>
  </si>
  <si>
    <t>M_175554_925980</t>
  </si>
  <si>
    <t>F_356875_2963762</t>
  </si>
  <si>
    <t>M_175269_926763</t>
  </si>
  <si>
    <t>M_146794_873710</t>
  </si>
  <si>
    <t>M_128071_930441</t>
  </si>
  <si>
    <t>F_651310_2874932</t>
  </si>
  <si>
    <t>F_355487_2903747</t>
  </si>
  <si>
    <t>M_196565_874710</t>
  </si>
  <si>
    <t>F_645701_2936823</t>
  </si>
  <si>
    <t>F_178308_3004859</t>
  </si>
  <si>
    <t>M_115088_919377</t>
  </si>
  <si>
    <t>M_187869_869912</t>
  </si>
  <si>
    <t>M_59185_879774</t>
  </si>
  <si>
    <t>M_142759_884292</t>
  </si>
  <si>
    <t>M_188465_868069</t>
  </si>
  <si>
    <t>M_106161_897805</t>
  </si>
  <si>
    <t>F_641991_2891301</t>
  </si>
  <si>
    <t>M_176497_925632</t>
  </si>
  <si>
    <t>F_626580_2922759</t>
  </si>
  <si>
    <t>F_541107_2877976</t>
  </si>
  <si>
    <t>F_527225_2886160</t>
  </si>
  <si>
    <t>F_175806_2991236</t>
  </si>
  <si>
    <t>M_178084_869466</t>
  </si>
  <si>
    <t>M_101479_899788</t>
  </si>
  <si>
    <t>M_176774_925968</t>
  </si>
  <si>
    <t>M_159045_939673</t>
  </si>
  <si>
    <t>F_183196_2989044</t>
  </si>
  <si>
    <t>M_138555_890431</t>
  </si>
  <si>
    <t>M_119590_879492</t>
  </si>
  <si>
    <t>M_77683_929051</t>
  </si>
  <si>
    <t>F_357622_2868671</t>
  </si>
  <si>
    <t>M_85292_879842</t>
  </si>
  <si>
    <t>M_46686_882042</t>
  </si>
  <si>
    <t>M_45708_884198</t>
  </si>
  <si>
    <t>F_623030_2948700</t>
  </si>
  <si>
    <t>M_75195_939055</t>
  </si>
  <si>
    <t>M_175175_929965</t>
  </si>
  <si>
    <t>F_534860_2873204</t>
  </si>
  <si>
    <t>F_381337_2870024</t>
  </si>
  <si>
    <t>M_98493_905532</t>
  </si>
  <si>
    <t>F_541723_2891162</t>
  </si>
  <si>
    <t>M_59249_890096</t>
  </si>
  <si>
    <t>M_123687_918923</t>
  </si>
  <si>
    <t>M_116511_912838</t>
  </si>
  <si>
    <t>F_184030_2996119</t>
  </si>
  <si>
    <t>M_46183_890909</t>
  </si>
  <si>
    <t>M_57824_889812</t>
  </si>
  <si>
    <t>F_370177_2867128</t>
  </si>
  <si>
    <t>M_89494_895698</t>
  </si>
  <si>
    <t>M_74261_933151</t>
  </si>
  <si>
    <t>M_59401_942779</t>
  </si>
  <si>
    <t>M_143756_881522</t>
  </si>
  <si>
    <t>F_647367_2886823</t>
  </si>
  <si>
    <t>F_522926_2889025</t>
  </si>
  <si>
    <t>M_171551_926287</t>
  </si>
  <si>
    <t>M_54577_882535</t>
  </si>
  <si>
    <t>M_43550_884787</t>
  </si>
  <si>
    <t>M_66059_875332</t>
  </si>
  <si>
    <t>M_63204_924933</t>
  </si>
  <si>
    <t>F_619668_2941644</t>
  </si>
  <si>
    <t>F_183077_2999383</t>
  </si>
  <si>
    <t>M_68617_918571</t>
  </si>
  <si>
    <t>M_165949_892115</t>
  </si>
  <si>
    <t>M_46062_884989</t>
  </si>
  <si>
    <t>M_177326_869185</t>
  </si>
  <si>
    <t>M_59084_888395</t>
  </si>
  <si>
    <t>M_92985_919343</t>
  </si>
  <si>
    <t>M_59443_890550</t>
  </si>
  <si>
    <t>M_56680_936656</t>
  </si>
  <si>
    <t>M_58899_941953</t>
  </si>
  <si>
    <t>M_121288_924287</t>
  </si>
  <si>
    <t>M_59969_881979</t>
  </si>
  <si>
    <t>M_155522_937269</t>
  </si>
  <si>
    <t>M_100851_903222</t>
  </si>
  <si>
    <t>M_107338_897319</t>
  </si>
  <si>
    <t>M_74012_939286</t>
  </si>
  <si>
    <t>M_86830_869653</t>
  </si>
  <si>
    <t>M_45717_891003</t>
  </si>
  <si>
    <t>M_65208_868204</t>
  </si>
  <si>
    <t>M_174993_926427</t>
  </si>
  <si>
    <t>M_109011_915015</t>
  </si>
  <si>
    <t>M_68591_940345</t>
  </si>
  <si>
    <t>M_101085_896105</t>
  </si>
  <si>
    <t>M_56245_877533</t>
  </si>
  <si>
    <t>F_653403_2883973</t>
  </si>
  <si>
    <t>M_52664_883184</t>
  </si>
  <si>
    <t>F_340967_3013036</t>
  </si>
  <si>
    <t>F_365691_2869495</t>
  </si>
  <si>
    <t>F_177831_2994935</t>
  </si>
  <si>
    <t>M_58610_881310</t>
  </si>
  <si>
    <t>M_119803_879809</t>
  </si>
  <si>
    <t>F_561723_2837741</t>
  </si>
  <si>
    <t>F_652995_2878288</t>
  </si>
  <si>
    <t>M_62930_915435</t>
  </si>
  <si>
    <t>M_63003_915099</t>
  </si>
  <si>
    <t>F_379825_2878117</t>
  </si>
  <si>
    <t>F_182283_2996376</t>
  </si>
  <si>
    <t>M_103938_933173</t>
  </si>
  <si>
    <t>M_56408_934949</t>
  </si>
  <si>
    <t>M_106547_933409</t>
  </si>
  <si>
    <t>M_154970_929400</t>
  </si>
  <si>
    <t>F_553041_2842087</t>
  </si>
  <si>
    <t>F_653711_2878820</t>
  </si>
  <si>
    <t>M_102803_898898</t>
  </si>
  <si>
    <t>M_85541_921059</t>
  </si>
  <si>
    <t>M_47653_887402</t>
  </si>
  <si>
    <t>M_197148_875817</t>
  </si>
  <si>
    <t>F_183396_2999186</t>
  </si>
  <si>
    <t>M_68339_941479</t>
  </si>
  <si>
    <t>M_64070_915138</t>
  </si>
  <si>
    <t>M_90485_897876</t>
  </si>
  <si>
    <t>M_61868_922028</t>
  </si>
  <si>
    <t>M_107195_898298</t>
  </si>
  <si>
    <t>M_194451_868783</t>
  </si>
  <si>
    <t>M_117902_918320</t>
  </si>
  <si>
    <t>M_69922_940633</t>
  </si>
  <si>
    <t>M_55175_906181</t>
  </si>
  <si>
    <t>M_187936_865068</t>
  </si>
  <si>
    <t>M_55257_901720</t>
  </si>
  <si>
    <t>F_566954_2837853</t>
  </si>
  <si>
    <t>M_103503_898838</t>
  </si>
  <si>
    <t>M_109896_928084</t>
  </si>
  <si>
    <t>M_68409_940338</t>
  </si>
  <si>
    <t>M_123501_938571</t>
  </si>
  <si>
    <t>F_552262_2841057</t>
  </si>
  <si>
    <t>M_44327_889004</t>
  </si>
  <si>
    <t>M_139175_890325</t>
  </si>
  <si>
    <t>M_45715_888918</t>
  </si>
  <si>
    <t>M_138051_891281</t>
  </si>
  <si>
    <t>M_176784_925762</t>
  </si>
  <si>
    <t>M_109738_927814</t>
  </si>
  <si>
    <t>M_104797_898663</t>
  </si>
  <si>
    <t>F_643173_2933914</t>
  </si>
  <si>
    <t>M_101290_902846</t>
  </si>
  <si>
    <t>M_123579_897291</t>
  </si>
  <si>
    <t>M_139332_885242</t>
  </si>
  <si>
    <t>M_174367_924954</t>
  </si>
  <si>
    <t>M_63148_924550</t>
  </si>
  <si>
    <t>M_100420_896539</t>
  </si>
  <si>
    <t>F_652344_2876995</t>
  </si>
  <si>
    <t>M_69659_940012</t>
  </si>
  <si>
    <t>M_60169_893352</t>
  </si>
  <si>
    <t>M_47694_910261</t>
  </si>
  <si>
    <t>M_88970_941124</t>
  </si>
  <si>
    <t>F_362375_2861528</t>
  </si>
  <si>
    <t>M_113309_909516</t>
  </si>
  <si>
    <t>F_352188_2904010</t>
  </si>
  <si>
    <t>M_83380_910656</t>
  </si>
  <si>
    <t>F_365104_2867331</t>
  </si>
  <si>
    <t>F_363663_2867671</t>
  </si>
  <si>
    <t>M_63369_924574</t>
  </si>
  <si>
    <t>F_357592_2869561</t>
  </si>
  <si>
    <t>M_55757_918017</t>
  </si>
  <si>
    <t>M_68095_927395</t>
  </si>
  <si>
    <t>F_180406_2995862</t>
  </si>
  <si>
    <t>M_57979_924230</t>
  </si>
  <si>
    <t>M_106369_898123</t>
  </si>
  <si>
    <t>M_109198_927422</t>
  </si>
  <si>
    <t>M_62267_923757</t>
  </si>
  <si>
    <t>M_81099_884453</t>
  </si>
  <si>
    <t>M_126010_891706</t>
  </si>
  <si>
    <t>M_60070_938075</t>
  </si>
  <si>
    <t>M_67551_873743</t>
  </si>
  <si>
    <t>M_176856_871636</t>
  </si>
  <si>
    <t>M_103904_923456</t>
  </si>
  <si>
    <t>M_81443_881575</t>
  </si>
  <si>
    <t>M_113803_927226</t>
  </si>
  <si>
    <t>M_198720_874825</t>
  </si>
  <si>
    <t>M_106038_895751</t>
  </si>
  <si>
    <t>M_85634_939831</t>
  </si>
  <si>
    <t>F_354256_3089874</t>
  </si>
  <si>
    <t>M_196361_874322</t>
  </si>
  <si>
    <t>M_123152_895128</t>
  </si>
  <si>
    <t>F_366774_2868090</t>
  </si>
  <si>
    <t>M_79948_911339</t>
  </si>
  <si>
    <t>M_104749_898795</t>
  </si>
  <si>
    <t>F_649515_2876036</t>
  </si>
  <si>
    <t>M_66225_875202</t>
  </si>
  <si>
    <t>M_90157_930410</t>
  </si>
  <si>
    <t>M_42175_884531</t>
  </si>
  <si>
    <t>F_182745_2989306</t>
  </si>
  <si>
    <t>F_363923_2864711</t>
  </si>
  <si>
    <t>M_78428_922531</t>
  </si>
  <si>
    <t>F_367107_2864471</t>
  </si>
  <si>
    <t>M_114566_927114</t>
  </si>
  <si>
    <t>M_81763_907431</t>
  </si>
  <si>
    <t>F_374248_3048635</t>
  </si>
  <si>
    <t>F_566639_2834905</t>
  </si>
  <si>
    <t>M_108944_919917</t>
  </si>
  <si>
    <t>F_385724_2883002</t>
  </si>
  <si>
    <t>M_103227_904392</t>
  </si>
  <si>
    <t>M_155619_937714</t>
  </si>
  <si>
    <t>M_87665_931836</t>
  </si>
  <si>
    <t>F_184778_2997143</t>
  </si>
  <si>
    <t>F_363096_2864759</t>
  </si>
  <si>
    <t>M_175836_925250</t>
  </si>
  <si>
    <t>M_85024_866735</t>
  </si>
  <si>
    <t>F_567858_2837297</t>
  </si>
  <si>
    <t>F_555417_2846286</t>
  </si>
  <si>
    <t>M_44343_885811</t>
  </si>
  <si>
    <t>M_105217_934219</t>
  </si>
  <si>
    <t>M_60728_939670</t>
  </si>
  <si>
    <t>M_106877_897683</t>
  </si>
  <si>
    <t>M_54939_935708</t>
  </si>
  <si>
    <t>F_651309_2877322</t>
  </si>
  <si>
    <t>M_131206_886797</t>
  </si>
  <si>
    <t>M_50677_886563</t>
  </si>
  <si>
    <t>M_197523_869392</t>
  </si>
  <si>
    <t>M_46237_884666</t>
  </si>
  <si>
    <t>F_366220_2869126</t>
  </si>
  <si>
    <t>M_74545_923406</t>
  </si>
  <si>
    <t>M_83025_905333</t>
  </si>
  <si>
    <t>M_139023_889953</t>
  </si>
  <si>
    <t>M_159716_940416</t>
  </si>
  <si>
    <t>M_121608_922962</t>
  </si>
  <si>
    <t>M_69574_939920</t>
  </si>
  <si>
    <t>M_119723_881173</t>
  </si>
  <si>
    <t>M_99083_906774</t>
  </si>
  <si>
    <t>M_126427_929095</t>
  </si>
  <si>
    <t>M_98816_939921</t>
  </si>
  <si>
    <t>M_108905_926178</t>
  </si>
  <si>
    <t>M_137476_875697</t>
  </si>
  <si>
    <t>F_365230_2864849</t>
  </si>
  <si>
    <t>M_80820_908374</t>
  </si>
  <si>
    <t>F_646646_2923159</t>
  </si>
  <si>
    <t>M_101339_924967</t>
  </si>
  <si>
    <t>F_357579_2869806</t>
  </si>
  <si>
    <t>M_53238_902431</t>
  </si>
  <si>
    <t>M_81552_917884</t>
  </si>
  <si>
    <t>F_352077_2908081</t>
  </si>
  <si>
    <t>M_86598_887313</t>
  </si>
  <si>
    <t>F_387526_3059797</t>
  </si>
  <si>
    <t>F_379219_2864654</t>
  </si>
  <si>
    <t>M_122195_898941</t>
  </si>
  <si>
    <t>M_168834_887869</t>
  </si>
  <si>
    <t>F_563708_2834260</t>
  </si>
  <si>
    <t>M_103995_926899</t>
  </si>
  <si>
    <t>M_177088_923238</t>
  </si>
  <si>
    <t>M_46906_883922</t>
  </si>
  <si>
    <t>M_45678_891414</t>
  </si>
  <si>
    <t>F_649678_2941037</t>
  </si>
  <si>
    <t>M_109290_919152</t>
  </si>
  <si>
    <t>M_75055_924205</t>
  </si>
  <si>
    <t>M_198178_873983</t>
  </si>
  <si>
    <t>F_184503_2994619</t>
  </si>
  <si>
    <t>M_125716_892050</t>
  </si>
  <si>
    <t>M_113920_927938</t>
  </si>
  <si>
    <t>F_567726_2836976</t>
  </si>
  <si>
    <t>M_57945_920032</t>
  </si>
  <si>
    <t>F_359293_2960355</t>
  </si>
  <si>
    <t>M_57054_917431</t>
  </si>
  <si>
    <t>F_648496_2875255</t>
  </si>
  <si>
    <t>M_64208_924892</t>
  </si>
  <si>
    <t>F_647965_2936350</t>
  </si>
  <si>
    <t>M_118742_880739</t>
  </si>
  <si>
    <t>M_115268_920545</t>
  </si>
  <si>
    <t>F_363311_2864775</t>
  </si>
  <si>
    <t>M_117086_881865</t>
  </si>
  <si>
    <t>M_70099_939591</t>
  </si>
  <si>
    <t>M_126803_893052</t>
  </si>
  <si>
    <t>M_194349_871452</t>
  </si>
  <si>
    <t>M_43595_886596</t>
  </si>
  <si>
    <t>M_92665_921323</t>
  </si>
  <si>
    <t>M_54904_873853</t>
  </si>
  <si>
    <t>M_60228_935640</t>
  </si>
  <si>
    <t>F_653352_2879520</t>
  </si>
  <si>
    <t>M_116752_880235</t>
  </si>
  <si>
    <t>F_532240_2862751</t>
  </si>
  <si>
    <t>F_353012_2898321</t>
  </si>
  <si>
    <t>F_183795_2995120</t>
  </si>
  <si>
    <t>M_59798_937083</t>
  </si>
  <si>
    <t>M_70407_941062</t>
  </si>
  <si>
    <t>M_56774_873452</t>
  </si>
  <si>
    <t>M_51467_867912</t>
  </si>
  <si>
    <t>M_138741_890551</t>
  </si>
  <si>
    <t>M_112529_928590</t>
  </si>
  <si>
    <t>M_175100_928209</t>
  </si>
  <si>
    <t>F_641170_2934392</t>
  </si>
  <si>
    <t>F_348578_2899936</t>
  </si>
  <si>
    <t>M_137790_893837</t>
  </si>
  <si>
    <t>M_107272_932434</t>
  </si>
  <si>
    <t>F_174900_2990803</t>
  </si>
  <si>
    <t>F_553807_2845572</t>
  </si>
  <si>
    <t>F_623359_2940518</t>
  </si>
  <si>
    <t>M_87784_868404</t>
  </si>
  <si>
    <t>M_71086_908459</t>
  </si>
  <si>
    <t>F_537176_2863577</t>
  </si>
  <si>
    <t>M_67519_940828</t>
  </si>
  <si>
    <t>F_653420_2875384</t>
  </si>
  <si>
    <t>M_44583_888383</t>
  </si>
  <si>
    <t>M_46148_884546</t>
  </si>
  <si>
    <t>M_52864_872248</t>
  </si>
  <si>
    <t>M_162714_889834</t>
  </si>
  <si>
    <t>M_52068_867845</t>
  </si>
  <si>
    <t>M_103566_898693</t>
  </si>
  <si>
    <t>M_49982_886521</t>
  </si>
  <si>
    <t>M_90105_930775</t>
  </si>
  <si>
    <t>F_368282_2864387</t>
  </si>
  <si>
    <t>M_139378_890238</t>
  </si>
  <si>
    <t>M_98490_928227</t>
  </si>
  <si>
    <t>M_59517_943067</t>
  </si>
  <si>
    <t>M_89054_930698</t>
  </si>
  <si>
    <t>M_68891_926773</t>
  </si>
  <si>
    <t>M_54211_872913</t>
  </si>
  <si>
    <t>M_45940_891397</t>
  </si>
  <si>
    <t>F_378481_2877210</t>
  </si>
  <si>
    <t>M_118505_879892</t>
  </si>
  <si>
    <t>M_38188_875747</t>
  </si>
  <si>
    <t>M_188240_871231</t>
  </si>
  <si>
    <t>M_97666_937899</t>
  </si>
  <si>
    <t>M_109346_926606</t>
  </si>
  <si>
    <t>M_58398_881632</t>
  </si>
  <si>
    <t>M_104845_897933</t>
  </si>
  <si>
    <t>M_56977_883508</t>
  </si>
  <si>
    <t>M_184187_867757</t>
  </si>
  <si>
    <t>M_71427_911176</t>
  </si>
  <si>
    <t>M_109877_927855</t>
  </si>
  <si>
    <t>M_118574_879426</t>
  </si>
  <si>
    <t>F_178909_3003697</t>
  </si>
  <si>
    <t>F_559930_2837707</t>
  </si>
  <si>
    <t>F_625260_2924505</t>
  </si>
  <si>
    <t>M_53851_875155</t>
  </si>
  <si>
    <t>M_60144_940117</t>
  </si>
  <si>
    <t>F_386402_2884698</t>
  </si>
  <si>
    <t>M_56881_938812</t>
  </si>
  <si>
    <t>M_107218_897110</t>
  </si>
  <si>
    <t>F_652045_2876550</t>
  </si>
  <si>
    <t>F_388096_2883112</t>
  </si>
  <si>
    <t>M_72432_931762</t>
  </si>
  <si>
    <t>M_41937_883680</t>
  </si>
  <si>
    <t>M_57323_929696</t>
  </si>
  <si>
    <t>M_109747_929523</t>
  </si>
  <si>
    <t>F_351699_2895873</t>
  </si>
  <si>
    <t>M_115042_920585</t>
  </si>
  <si>
    <t>M_60317_884006</t>
  </si>
  <si>
    <t>F_623754_2923641</t>
  </si>
  <si>
    <t>F_390911_2869413</t>
  </si>
  <si>
    <t>F_178580_3002411</t>
  </si>
  <si>
    <t>M_129126_920043</t>
  </si>
  <si>
    <t>M_136002_893748</t>
  </si>
  <si>
    <t>M_192425_880330</t>
  </si>
  <si>
    <t>F_177540_2983869</t>
  </si>
  <si>
    <t>M_60011_941579</t>
  </si>
  <si>
    <t>M_106477_897642</t>
  </si>
  <si>
    <t>M_58320_876292</t>
  </si>
  <si>
    <t>M_58593_890835</t>
  </si>
  <si>
    <t>M_110203_929698</t>
  </si>
  <si>
    <t>M_46344_890703</t>
  </si>
  <si>
    <t>F_363560_2862829</t>
  </si>
  <si>
    <t>F_342888_3016030</t>
  </si>
  <si>
    <t>M_118179_909909</t>
  </si>
  <si>
    <t>M_197201_873714</t>
  </si>
  <si>
    <t>M_37030_873362</t>
  </si>
  <si>
    <t>M_125775_921988</t>
  </si>
  <si>
    <t>F_644080_2940570</t>
  </si>
  <si>
    <t>M_175052_927143</t>
  </si>
  <si>
    <t>M_191882_864468</t>
  </si>
  <si>
    <t>M_62627_885954</t>
  </si>
  <si>
    <t>M_108869_926955</t>
  </si>
  <si>
    <t>M_181600_863913</t>
  </si>
  <si>
    <t>M_188662_866478</t>
  </si>
  <si>
    <t>M_71245_941034</t>
  </si>
  <si>
    <t>M_68115_940415</t>
  </si>
  <si>
    <t>F_653715_2887738</t>
  </si>
  <si>
    <t>M_175196_926696</t>
  </si>
  <si>
    <t>F_465392_2945464</t>
  </si>
  <si>
    <t>Using all records with unit count &gt; 0</t>
  </si>
  <si>
    <t>update 9447 rows</t>
  </si>
  <si>
    <t>F_750828_2951550</t>
  </si>
  <si>
    <t>F_782283_2963805</t>
  </si>
  <si>
    <t>F_774719_2952330</t>
  </si>
  <si>
    <t>F_781401_2960969</t>
  </si>
  <si>
    <t>F_775797_2933292</t>
  </si>
  <si>
    <t>F_773406_2950631</t>
  </si>
  <si>
    <t>F_770438_2948489</t>
  </si>
  <si>
    <t>F_771729_2948317</t>
  </si>
  <si>
    <t>F_778995_2931464</t>
  </si>
  <si>
    <t>F_764317_2941700</t>
  </si>
  <si>
    <t>F_772769_2956718</t>
  </si>
  <si>
    <t>F_759135_2918996</t>
  </si>
  <si>
    <t>F_765797_2951402</t>
  </si>
  <si>
    <t>F_753262_2956729</t>
  </si>
  <si>
    <t>F_773303_2963022</t>
  </si>
  <si>
    <t>F_776245_2958761</t>
  </si>
  <si>
    <t>F_772415_2948231</t>
  </si>
  <si>
    <t>F_767570_2953207</t>
  </si>
  <si>
    <t>F_769984_2928434</t>
  </si>
  <si>
    <t>F_758564_2930792</t>
  </si>
  <si>
    <t>F_759425_2927907</t>
  </si>
  <si>
    <t>F_769558_2948734</t>
  </si>
  <si>
    <t>F_772924_2942466</t>
  </si>
  <si>
    <t>F_767653_2951217</t>
  </si>
  <si>
    <t>F_762230_2941491</t>
  </si>
  <si>
    <t>F_768903_2950439</t>
  </si>
  <si>
    <t>F_754777_2952652</t>
  </si>
  <si>
    <t>F_752522_2929570</t>
  </si>
  <si>
    <t>F_762336_2941262</t>
  </si>
  <si>
    <t>F_771526_2951461</t>
  </si>
  <si>
    <t>F_757698_2917773</t>
  </si>
  <si>
    <t>F_772316_2956645</t>
  </si>
  <si>
    <t>F_777393_2946593</t>
  </si>
  <si>
    <t>F_765317_2926060</t>
  </si>
  <si>
    <t>F_780414_2930074</t>
  </si>
  <si>
    <t>F_759153_2937868</t>
  </si>
  <si>
    <t>F_776355_2958895</t>
  </si>
  <si>
    <t>F_757830_2953419</t>
  </si>
  <si>
    <t>F_770466_2943176</t>
  </si>
  <si>
    <t>F_765434_2950249</t>
  </si>
  <si>
    <t>F_765334_2950404</t>
  </si>
  <si>
    <t>F_752114_2949463</t>
  </si>
  <si>
    <t>F_766033_2939725</t>
  </si>
  <si>
    <t>F_761792_2942826</t>
  </si>
  <si>
    <t>F_775691_2958505</t>
  </si>
  <si>
    <t>F_751202_2948860</t>
  </si>
  <si>
    <t>F_768673_2940993</t>
  </si>
  <si>
    <t>F_775858_2958027</t>
  </si>
  <si>
    <t>F_754909_2952838</t>
  </si>
  <si>
    <t>F_759485_2931970</t>
  </si>
  <si>
    <t>F_771365_2938078</t>
  </si>
  <si>
    <t>F_751407_2948527</t>
  </si>
  <si>
    <t>F_752992_2929414</t>
  </si>
  <si>
    <t>F_760245_2916111</t>
  </si>
  <si>
    <t>F_750420_2952194</t>
  </si>
  <si>
    <t>F_782193_2960149</t>
  </si>
  <si>
    <t>F_775751_2944744</t>
  </si>
  <si>
    <t>F_772910_2950643</t>
  </si>
  <si>
    <t>F_782417_2958266</t>
  </si>
  <si>
    <t>F_781044_2962767</t>
  </si>
  <si>
    <t>F_776324_2928990</t>
  </si>
  <si>
    <t>F_765143_2950482</t>
  </si>
  <si>
    <t>F_770144_2949651</t>
  </si>
  <si>
    <t>F_766382_2942688</t>
  </si>
  <si>
    <t>F_781163_2964123</t>
  </si>
  <si>
    <t>F_775541_2939194</t>
  </si>
  <si>
    <t>F_752765_2930077</t>
  </si>
  <si>
    <t>F_761833_2922980</t>
  </si>
  <si>
    <t>F_756294_2953138</t>
  </si>
  <si>
    <t>F_765343_2950209</t>
  </si>
  <si>
    <t>F_765504_2952905</t>
  </si>
  <si>
    <t>F_770079_2954350</t>
  </si>
  <si>
    <t>F_768536_2953101</t>
  </si>
  <si>
    <t>F_757405_2954305</t>
  </si>
  <si>
    <t>F_769465_2941007</t>
  </si>
  <si>
    <t>F_752049_2949327</t>
  </si>
  <si>
    <t>F_763458_2947099</t>
  </si>
  <si>
    <t>F_762922_2951825</t>
  </si>
  <si>
    <t>F_769956_2953803</t>
  </si>
  <si>
    <t>F_775890_2958649</t>
  </si>
  <si>
    <t>F_755362_2957238</t>
  </si>
  <si>
    <t>F_752076_2924333</t>
  </si>
  <si>
    <t>F_757493_2954211</t>
  </si>
  <si>
    <t>F_774264_2951962</t>
  </si>
  <si>
    <t>F_776706_2941626</t>
  </si>
  <si>
    <t>F_774164_2962005</t>
  </si>
  <si>
    <t>F_766882_2928900</t>
  </si>
  <si>
    <t>F_771046_2947832</t>
  </si>
  <si>
    <t>F_769983_2948267</t>
  </si>
  <si>
    <t>F_766150_2926968</t>
  </si>
  <si>
    <t>F_768666_2953290</t>
  </si>
  <si>
    <t>F_767733_2950394</t>
  </si>
  <si>
    <t>F_771740_2950087</t>
  </si>
  <si>
    <t>F_774026_2956824</t>
  </si>
  <si>
    <t>F_776165_2957881</t>
  </si>
  <si>
    <t>F_769654_2948767</t>
  </si>
  <si>
    <t>F_776722_2958768</t>
  </si>
  <si>
    <t>F_756505_2918975</t>
  </si>
  <si>
    <t>F_773045_2956453</t>
  </si>
  <si>
    <t>F_770126_2950113</t>
  </si>
  <si>
    <t>F_777111_2958955</t>
  </si>
  <si>
    <t>F_769195_2939675</t>
  </si>
  <si>
    <t>F_767760_2953313</t>
  </si>
  <si>
    <t>F_773607_2925337</t>
  </si>
  <si>
    <t>F_775039_2953729</t>
  </si>
  <si>
    <t>F_769728_2949136</t>
  </si>
  <si>
    <t>F_768352_2934658</t>
  </si>
  <si>
    <t>F_760516_2943479</t>
  </si>
  <si>
    <t>F_773844_2956379</t>
  </si>
  <si>
    <t>F_769596_2938342</t>
  </si>
  <si>
    <t>F_772661_2950406</t>
  </si>
  <si>
    <t>F_750355_2948900</t>
  </si>
  <si>
    <t>F_767579_2950185</t>
  </si>
  <si>
    <t>F_772539_2955810</t>
  </si>
  <si>
    <t>F_755566_2957399</t>
  </si>
  <si>
    <t>F_762755_2946188</t>
  </si>
  <si>
    <t>F_774691_2932956</t>
  </si>
  <si>
    <t>F_749268_2951545</t>
  </si>
  <si>
    <t>F_771030_2931319</t>
  </si>
  <si>
    <t>F_776405_2958585</t>
  </si>
  <si>
    <t>F_777155_2957492</t>
  </si>
  <si>
    <t>F_778504_2929221</t>
  </si>
  <si>
    <t>F_776717_2958595</t>
  </si>
  <si>
    <t>F_756382_2953965</t>
  </si>
  <si>
    <t>F_770553_2930681</t>
  </si>
  <si>
    <t>F_757583_2930967</t>
  </si>
  <si>
    <t>F_769207_2953003</t>
  </si>
  <si>
    <t>F_772663_2956709</t>
  </si>
  <si>
    <t>F_776804_2959119</t>
  </si>
  <si>
    <t>F_761365_2939189</t>
  </si>
  <si>
    <t>F_749500_2949367</t>
  </si>
  <si>
    <t>F_766987_2952630</t>
  </si>
  <si>
    <t>F_759689_2937935</t>
  </si>
  <si>
    <t>F_770231_2950681</t>
  </si>
  <si>
    <t>F_766028_2941102</t>
  </si>
  <si>
    <t>F_766328_2941932</t>
  </si>
  <si>
    <t>F_755009_2953726</t>
  </si>
  <si>
    <t>F_776441_2945583</t>
  </si>
  <si>
    <t>F_772736_2956203</t>
  </si>
  <si>
    <t>F_769683_2948659</t>
  </si>
  <si>
    <t>F_761491_2941944</t>
  </si>
  <si>
    <t>F_772434_2925345</t>
  </si>
  <si>
    <t>F_761381_2941908</t>
  </si>
  <si>
    <t>F_769524_2941165</t>
  </si>
  <si>
    <t>F_761018_2937223</t>
  </si>
  <si>
    <t>F_772389_2956290</t>
  </si>
  <si>
    <t>F_780460_2930019</t>
  </si>
  <si>
    <t>F_776550_2959200</t>
  </si>
  <si>
    <t>F_777257_2958114</t>
  </si>
  <si>
    <t>F_771669_2952386</t>
  </si>
  <si>
    <t>F_766769_2925408</t>
  </si>
  <si>
    <t>F_762453_2941177</t>
  </si>
  <si>
    <t>F_771890_2950246</t>
  </si>
  <si>
    <t>F_771402_2947860</t>
  </si>
  <si>
    <t>F_772335_2964056</t>
  </si>
  <si>
    <t>F_769774_2942118</t>
  </si>
  <si>
    <t>F_768857_2928833</t>
  </si>
  <si>
    <t>F_750007_2953362</t>
  </si>
  <si>
    <t>F_771136_2947862</t>
  </si>
  <si>
    <t>F_772935_2956549</t>
  </si>
  <si>
    <t>F_757021_2915275</t>
  </si>
  <si>
    <t>F_756888_2953298</t>
  </si>
  <si>
    <t>F_768870_2949635</t>
  </si>
  <si>
    <t>F_766358_2941967</t>
  </si>
  <si>
    <t>F_750674_2922992</t>
  </si>
  <si>
    <t>F_764333_2950379</t>
  </si>
  <si>
    <t>F_772873_2956558</t>
  </si>
  <si>
    <t>F_765546_2950610</t>
  </si>
  <si>
    <t>F_772077_2933418</t>
  </si>
  <si>
    <t>F_782929_2958201</t>
  </si>
  <si>
    <t>F_761117_2945785</t>
  </si>
  <si>
    <t>F_753333_2952404</t>
  </si>
  <si>
    <t>F_766123_2952703</t>
  </si>
  <si>
    <t>F_772954_2952521</t>
  </si>
  <si>
    <t>F_772421_2956675</t>
  </si>
  <si>
    <t>F_763264_2951302</t>
  </si>
  <si>
    <t>F_769404_2943749</t>
  </si>
  <si>
    <t>F_748258_2952492</t>
  </si>
  <si>
    <t>F_771863_2955417</t>
  </si>
  <si>
    <t>F_774060_2941567</t>
  </si>
  <si>
    <t>F_776039_2958885</t>
  </si>
  <si>
    <t>F_775723_2958589</t>
  </si>
  <si>
    <t>F_782190_2964105</t>
  </si>
  <si>
    <t>F_781529_2961122</t>
  </si>
  <si>
    <t>F_788971_2967187</t>
  </si>
  <si>
    <t>F_776148_2958767</t>
  </si>
  <si>
    <t>F_771122_2950526</t>
  </si>
  <si>
    <t>F_772886_2956384</t>
  </si>
  <si>
    <t>F_772493_2956130</t>
  </si>
  <si>
    <t>F_768057_2947280</t>
  </si>
  <si>
    <t>F_755926_2917025</t>
  </si>
  <si>
    <t>F_759739_2937953</t>
  </si>
  <si>
    <t>F_768493_2943758</t>
  </si>
  <si>
    <t>F_754417_2952233</t>
  </si>
  <si>
    <t>F_773495_2936407</t>
  </si>
  <si>
    <t>F_770453_2931147</t>
  </si>
  <si>
    <t>F_767664_2928005</t>
  </si>
  <si>
    <t>F_772129_2930235</t>
  </si>
  <si>
    <t>F_773795_2956242</t>
  </si>
  <si>
    <t>F_767352_2951417</t>
  </si>
  <si>
    <t>F_768538_2937966</t>
  </si>
  <si>
    <t>F_769072_2949452</t>
  </si>
  <si>
    <t>F_751608_2948492</t>
  </si>
  <si>
    <t>F_773729_2939318</t>
  </si>
  <si>
    <t>F_764869_2946003</t>
  </si>
  <si>
    <t>F_766282_2924337</t>
  </si>
  <si>
    <t>F_756885_2955732</t>
  </si>
  <si>
    <t>F_769846_2940321</t>
  </si>
  <si>
    <t>F_773022_2956577</t>
  </si>
  <si>
    <t>F_773759_2956497</t>
  </si>
  <si>
    <t>F_759197_2928123</t>
  </si>
  <si>
    <t>F_772854_2952794</t>
  </si>
  <si>
    <t>F_770499_2949995</t>
  </si>
  <si>
    <t>F_777325_2957341</t>
  </si>
  <si>
    <t>F_755620_2954710</t>
  </si>
  <si>
    <t>F_759039_2917803</t>
  </si>
  <si>
    <t>F_756195_2954179</t>
  </si>
  <si>
    <t>F_775840_2958171</t>
  </si>
  <si>
    <t>F_767207_2931435</t>
  </si>
  <si>
    <t>F_775984_2958729</t>
  </si>
  <si>
    <t>F_775970_2959347</t>
  </si>
  <si>
    <t>F_766024_2952179</t>
  </si>
  <si>
    <t>F_755815_2956826</t>
  </si>
  <si>
    <t>F_761084_2920204</t>
  </si>
  <si>
    <t>F_771939_2928360</t>
  </si>
  <si>
    <t>F_751096_2953108</t>
  </si>
  <si>
    <t>F_766267_2925498</t>
  </si>
  <si>
    <t>F_776297_2958907</t>
  </si>
  <si>
    <t>F_765428_2926987</t>
  </si>
  <si>
    <t>F_772316_2952349</t>
  </si>
  <si>
    <t>F_766027_2926336</t>
  </si>
  <si>
    <t>F_755347_2953152</t>
  </si>
  <si>
    <t>F_775965_2957864</t>
  </si>
  <si>
    <t>F_769050_2953435</t>
  </si>
  <si>
    <t>F_750533_2948421</t>
  </si>
  <si>
    <t>F_776098_2936278</t>
  </si>
  <si>
    <t>F_773154_2955705</t>
  </si>
  <si>
    <t>F_788039_2965887</t>
  </si>
  <si>
    <t>F_767034_2950264</t>
  </si>
  <si>
    <t>F_781246_2964493</t>
  </si>
  <si>
    <t>F_762842_2941213</t>
  </si>
  <si>
    <t>F_751646_2948639</t>
  </si>
  <si>
    <t>F_775625_2930544</t>
  </si>
  <si>
    <t>F_761067_2920244</t>
  </si>
  <si>
    <t>F_750961_2948384</t>
  </si>
  <si>
    <t>F_760909_2920068</t>
  </si>
  <si>
    <t>F_750418_2948616</t>
  </si>
  <si>
    <t>F_776262_2958637</t>
  </si>
  <si>
    <t>F_768974_2949541</t>
  </si>
  <si>
    <t>F_773035_2956206</t>
  </si>
  <si>
    <t>F_748855_2919953</t>
  </si>
  <si>
    <t>F_757219_2954324</t>
  </si>
  <si>
    <t>F_775855_2958504</t>
  </si>
  <si>
    <t>F_777483_2934103</t>
  </si>
  <si>
    <t>F_769141_2949636</t>
  </si>
  <si>
    <t>F_749100_2920734</t>
  </si>
  <si>
    <t>F_758481_2926346</t>
  </si>
  <si>
    <t>F_762956_2941469</t>
  </si>
  <si>
    <t>F_772972_2952531</t>
  </si>
  <si>
    <t>F_767061_2951113</t>
  </si>
  <si>
    <t>F_776140_2958013</t>
  </si>
  <si>
    <t>F_770302_2944771</t>
  </si>
  <si>
    <t>F_770232_2941532</t>
  </si>
  <si>
    <t>F_771454_2951268</t>
  </si>
  <si>
    <t>F_780988_2945748</t>
  </si>
  <si>
    <t>F_746854_2953469</t>
  </si>
  <si>
    <t>F_773998_2950401</t>
  </si>
  <si>
    <t>F_770751_2928164</t>
  </si>
  <si>
    <t>F_773311_2956212</t>
  </si>
  <si>
    <t>F_776060_2958869</t>
  </si>
  <si>
    <t>F_782117_2962881</t>
  </si>
  <si>
    <t>F_758868_2923411</t>
  </si>
  <si>
    <t>F_764147_2922749</t>
  </si>
  <si>
    <t>F_751167_2948748</t>
  </si>
  <si>
    <t>F_767657_2952433</t>
  </si>
  <si>
    <t>F_769051_2953290</t>
  </si>
  <si>
    <t>F_755178_2955862</t>
  </si>
  <si>
    <t>F_774164_2934170</t>
  </si>
  <si>
    <t>F_771811_2955179</t>
  </si>
  <si>
    <t>F_757549_2953247</t>
  </si>
  <si>
    <t>F_770917_2947786</t>
  </si>
  <si>
    <t>F_766905_2927773</t>
  </si>
  <si>
    <t>F_760429_2940336</t>
  </si>
  <si>
    <t>F_750532_2919292</t>
  </si>
  <si>
    <t>F_771532_2942199</t>
  </si>
  <si>
    <t>F_757080_2956016</t>
  </si>
  <si>
    <t>F_787416_2965569</t>
  </si>
  <si>
    <t>F_780814_2962977</t>
  </si>
  <si>
    <t>F_776877_2957818</t>
  </si>
  <si>
    <t>F_768796_2950104</t>
  </si>
  <si>
    <t>F_754228_2951267</t>
  </si>
  <si>
    <t>F_762284_2940981</t>
  </si>
  <si>
    <t>F_749810_2921256</t>
  </si>
  <si>
    <t>F_760755_2938890</t>
  </si>
  <si>
    <t>F_754534_2952914</t>
  </si>
  <si>
    <t>F_769380_2949123</t>
  </si>
  <si>
    <t>F_769443_2951070</t>
  </si>
  <si>
    <t>F_771879_2944050</t>
  </si>
  <si>
    <t>F_760586_2919784</t>
  </si>
  <si>
    <t>F_780207_2930147</t>
  </si>
  <si>
    <t>F_776116_2958513</t>
  </si>
  <si>
    <t>F_752720_2953089</t>
  </si>
  <si>
    <t>F_759463_2931850</t>
  </si>
  <si>
    <t>F_773505_2937083</t>
  </si>
  <si>
    <t>F_772670_2956728</t>
  </si>
  <si>
    <t>F_754230_2951531</t>
  </si>
  <si>
    <t>F_767404_2927878</t>
  </si>
  <si>
    <t>F_755270_2954844</t>
  </si>
  <si>
    <t>F_781161_2959892</t>
  </si>
  <si>
    <t>F_770291_2927572</t>
  </si>
  <si>
    <t>F_766842_2940899</t>
  </si>
  <si>
    <t>F_791068_2965448</t>
  </si>
  <si>
    <t>F_774115_2960936</t>
  </si>
  <si>
    <t>F_767129_2951455</t>
  </si>
  <si>
    <t>F_770274_2944793</t>
  </si>
  <si>
    <t>F_753768_2951941</t>
  </si>
  <si>
    <t>F_760078_2940594</t>
  </si>
  <si>
    <t>F_783099_2962611</t>
  </si>
  <si>
    <t>F_770636_2939668</t>
  </si>
  <si>
    <t>F_776479_2958553</t>
  </si>
  <si>
    <t>F_767456_2950211</t>
  </si>
  <si>
    <t>F_745883_2951423</t>
  </si>
  <si>
    <t>F_776912_2957118</t>
  </si>
  <si>
    <t>F_762599_2946066</t>
  </si>
  <si>
    <t>F_759705_2936981</t>
  </si>
  <si>
    <t>F_757059_2929256</t>
  </si>
  <si>
    <t>F_767062_2944975</t>
  </si>
  <si>
    <t>F_750472_2951497</t>
  </si>
  <si>
    <t>F_773436_2956655</t>
  </si>
  <si>
    <t>F_781714_2959151</t>
  </si>
  <si>
    <t>F_768051_2933781</t>
  </si>
  <si>
    <t>F_770494_2949218</t>
  </si>
  <si>
    <t>F_764265_2938301</t>
  </si>
  <si>
    <t>F_771830_2924535</t>
  </si>
  <si>
    <t>F_756986_2911938</t>
  </si>
  <si>
    <t>F_768103_2951185</t>
  </si>
  <si>
    <t>F_773776_2956378</t>
  </si>
  <si>
    <t>F_776761_2958554</t>
  </si>
  <si>
    <t>F_769092_2949681</t>
  </si>
  <si>
    <t>F_770314_2944736</t>
  </si>
  <si>
    <t>F_763412_2951537</t>
  </si>
  <si>
    <t>F_758287_2931689</t>
  </si>
  <si>
    <t>F_763956_2945504</t>
  </si>
  <si>
    <t>F_770038_2948745</t>
  </si>
  <si>
    <t>F_773274_2956435</t>
  </si>
  <si>
    <t>F_754172_2951444</t>
  </si>
  <si>
    <t>F_751347_2948551</t>
  </si>
  <si>
    <t>F_754948_2952715</t>
  </si>
  <si>
    <t>F_769584_2949313</t>
  </si>
  <si>
    <t>F_768860_2953560</t>
  </si>
  <si>
    <t>F_776975_2958844</t>
  </si>
  <si>
    <t>F_766842_2929814</t>
  </si>
  <si>
    <t>F_763270_2951849</t>
  </si>
  <si>
    <t>F_769911_2942898</t>
  </si>
  <si>
    <t>F_782955_2958199</t>
  </si>
  <si>
    <t>F_765480_2952907</t>
  </si>
  <si>
    <t>F_763401_2951656</t>
  </si>
  <si>
    <t>F_767363_2950469</t>
  </si>
  <si>
    <t>F_776327_2945772</t>
  </si>
  <si>
    <t>F_777167_2958476</t>
  </si>
  <si>
    <t>F_781353_2959811</t>
  </si>
  <si>
    <t>F_767072_2951168</t>
  </si>
  <si>
    <t>F_773525_2956397</t>
  </si>
  <si>
    <t>F_765488_2950289</t>
  </si>
  <si>
    <t>F_773285_2956674</t>
  </si>
  <si>
    <t>F_773636_2955681</t>
  </si>
  <si>
    <t>F_770621_2941868</t>
  </si>
  <si>
    <t>F_755228_2953607</t>
  </si>
  <si>
    <t>F_768695_2935282</t>
  </si>
  <si>
    <t>F_753349_2950941</t>
  </si>
  <si>
    <t>F_744339_2953159</t>
  </si>
  <si>
    <t>F_750082_2951977</t>
  </si>
  <si>
    <t>F_753817_2927873</t>
  </si>
  <si>
    <t>F_770135_2928748</t>
  </si>
  <si>
    <t>F_782318_2958868</t>
  </si>
  <si>
    <t>F_773060_2956475</t>
  </si>
  <si>
    <t>F_772210_2941996</t>
  </si>
  <si>
    <t>F_770584_2942020</t>
  </si>
  <si>
    <t>F_773903_2962960</t>
  </si>
  <si>
    <t>F_768283_2952335</t>
  </si>
  <si>
    <t>F_754969_2927188</t>
  </si>
  <si>
    <t>F_776238_2958940</t>
  </si>
  <si>
    <t>F_771658_2954396</t>
  </si>
  <si>
    <t>F_781125_2960422</t>
  </si>
  <si>
    <t>F_769639_2936456</t>
  </si>
  <si>
    <t>F_781500_2958644</t>
  </si>
  <si>
    <t>F_768067_2953071</t>
  </si>
  <si>
    <t>F_773758_2940562</t>
  </si>
  <si>
    <t>F_755343_2957179</t>
  </si>
  <si>
    <t>F_755197_2914534</t>
  </si>
  <si>
    <t>F_748039_2952715</t>
  </si>
  <si>
    <t>F_752421_2950544</t>
  </si>
  <si>
    <t>F_770546_2928663</t>
  </si>
  <si>
    <t>F_772750_2952493</t>
  </si>
  <si>
    <t>F_781377_2959160</t>
  </si>
  <si>
    <t>F_771124_2947559</t>
  </si>
  <si>
    <t>F_768995_2944092</t>
  </si>
  <si>
    <t>F_766283_2925378</t>
  </si>
  <si>
    <t>F_777820_2948739</t>
  </si>
  <si>
    <t>F_770231_2954189</t>
  </si>
  <si>
    <t>F_754135_2952398</t>
  </si>
  <si>
    <t>F_768947_2953715</t>
  </si>
  <si>
    <t>F_780953_2960451</t>
  </si>
  <si>
    <t>F_782062_2958469</t>
  </si>
  <si>
    <t>F_771496_2954659</t>
  </si>
  <si>
    <t>F_762754_2946755</t>
  </si>
  <si>
    <t>F_775808_2943919</t>
  </si>
  <si>
    <t>F_777350_2958127</t>
  </si>
  <si>
    <t>F_765301_2950044</t>
  </si>
  <si>
    <t>F_770522_2951343</t>
  </si>
  <si>
    <t>F_768302_2948066</t>
  </si>
  <si>
    <t>F_772258_2950136</t>
  </si>
  <si>
    <t>F_751480_2949850</t>
  </si>
  <si>
    <t>F_770261_2949100</t>
  </si>
  <si>
    <t>F_756743_2928328</t>
  </si>
  <si>
    <t>F_769549_2943620</t>
  </si>
  <si>
    <t>F_773514_2956556</t>
  </si>
  <si>
    <t>F_765282_2950729</t>
  </si>
  <si>
    <t>F_755167_2913399</t>
  </si>
  <si>
    <t>F_770737_2947845</t>
  </si>
  <si>
    <t>F_765255_2941109</t>
  </si>
  <si>
    <t>F_767559_2950191</t>
  </si>
  <si>
    <t>F_771493_2936438</t>
  </si>
  <si>
    <t>F_773850_2956151</t>
  </si>
  <si>
    <t>F_766287_2941885</t>
  </si>
  <si>
    <t>F_767108_2952644</t>
  </si>
  <si>
    <t>F_771825_2953970</t>
  </si>
  <si>
    <t>F_773384_2950990</t>
  </si>
  <si>
    <t>F_776798_2958506</t>
  </si>
  <si>
    <t>F_769810_2948471</t>
  </si>
  <si>
    <t>F_755721_2911534</t>
  </si>
  <si>
    <t>F_766541_2938755</t>
  </si>
  <si>
    <t>F_776258_2958929</t>
  </si>
  <si>
    <t>F_785442_2964826</t>
  </si>
  <si>
    <t>F_782238_2946071</t>
  </si>
  <si>
    <t>F_767146_2950399</t>
  </si>
  <si>
    <t>F_759378_2928249</t>
  </si>
  <si>
    <t>F_769646_2950898</t>
  </si>
  <si>
    <t>F_761620_2940233</t>
  </si>
  <si>
    <t>F_764938_2946036</t>
  </si>
  <si>
    <t>F_777932_2947763</t>
  </si>
  <si>
    <t>F_750132_2949441</t>
  </si>
  <si>
    <t>F_751635_2954610</t>
  </si>
  <si>
    <t>F_776945_2957169</t>
  </si>
  <si>
    <t>F_769384_2949697</t>
  </si>
  <si>
    <t>F_770985_2937172</t>
  </si>
  <si>
    <t>F_747904_2952817</t>
  </si>
  <si>
    <t>F_772806_2956683</t>
  </si>
  <si>
    <t>F_755421_2953056</t>
  </si>
  <si>
    <t>F_754509_2951612</t>
  </si>
  <si>
    <t>F_755675_2954434</t>
  </si>
  <si>
    <t>F_772448_2956122</t>
  </si>
  <si>
    <t>F_776954_2958019</t>
  </si>
  <si>
    <t>F_773585_2961509</t>
  </si>
  <si>
    <t>F_777193_2958781</t>
  </si>
  <si>
    <t>F_762765_2946217</t>
  </si>
  <si>
    <t>F_776145_2957891</t>
  </si>
  <si>
    <t>F_770631_2950160</t>
  </si>
  <si>
    <t>F_767918_2947970</t>
  </si>
  <si>
    <t>F_749113_2929385</t>
  </si>
  <si>
    <t>F_776153_2958079</t>
  </si>
  <si>
    <t>F_771594_2951659</t>
  </si>
  <si>
    <t>F_775920_2958355</t>
  </si>
  <si>
    <t>F_771774_2951691</t>
  </si>
  <si>
    <t>F_773774_2956094</t>
  </si>
  <si>
    <t>F_772266_2950270</t>
  </si>
  <si>
    <t>F_783228_2962764</t>
  </si>
  <si>
    <t>F_766343_2929523</t>
  </si>
  <si>
    <t>F_773405_2956442</t>
  </si>
  <si>
    <t>F_773539_2955596</t>
  </si>
  <si>
    <t>F_747673_2952589</t>
  </si>
  <si>
    <t>F_763872_2942742</t>
  </si>
  <si>
    <t>F_769093_2943328</t>
  </si>
  <si>
    <t>F_782536_2963922</t>
  </si>
  <si>
    <t>F_760313_2935876</t>
  </si>
  <si>
    <t>F_768745_2934803</t>
  </si>
  <si>
    <t>F_758409_2921596</t>
  </si>
  <si>
    <t>F_776409_2958864</t>
  </si>
  <si>
    <t>F_763449_2947081</t>
  </si>
  <si>
    <t>F_780960_2961167</t>
  </si>
  <si>
    <t>F_776137_2958632</t>
  </si>
  <si>
    <t>F_776322_2931077</t>
  </si>
  <si>
    <t>F_768024_2951201</t>
  </si>
  <si>
    <t>F_760975_2939789</t>
  </si>
  <si>
    <t>F_770120_2954148</t>
  </si>
  <si>
    <t>F_750272_2948692</t>
  </si>
  <si>
    <t>F_777711_2948530</t>
  </si>
  <si>
    <t>F_754635_2952261</t>
  </si>
  <si>
    <t>F_772694_2955279</t>
  </si>
  <si>
    <t>F_776255_2958851</t>
  </si>
  <si>
    <t>F_773155_2952449</t>
  </si>
  <si>
    <t>F_773963_2958093</t>
  </si>
  <si>
    <t>F_783256_2947314</t>
  </si>
  <si>
    <t>F_762767_2946501</t>
  </si>
  <si>
    <t>F_751689_2948261</t>
  </si>
  <si>
    <t>F_773073_2956297</t>
  </si>
  <si>
    <t>F_772070_2924455</t>
  </si>
  <si>
    <t>F_769697_2949386</t>
  </si>
  <si>
    <t>F_779774_2947720</t>
  </si>
  <si>
    <t>F_762805_2951313</t>
  </si>
  <si>
    <t>F_751086_2950084</t>
  </si>
  <si>
    <t>F_773726_2938632</t>
  </si>
  <si>
    <t>F_773611_2949219</t>
  </si>
  <si>
    <t>F_767613_2953223</t>
  </si>
  <si>
    <t>F_775663_2934876</t>
  </si>
  <si>
    <t>F_770865_2935717</t>
  </si>
  <si>
    <t>F_770497_2939326</t>
  </si>
  <si>
    <t>F_781103_2963201</t>
  </si>
  <si>
    <t>F_758312_2931788</t>
  </si>
  <si>
    <t>F_777874_2948206</t>
  </si>
  <si>
    <t>F_775739_2958755</t>
  </si>
  <si>
    <t>F_777116_2957437</t>
  </si>
  <si>
    <t>F_749728_2948947</t>
  </si>
  <si>
    <t>F_780797_2962754</t>
  </si>
  <si>
    <t>F_773028_2952657</t>
  </si>
  <si>
    <t>F_771439_2951566</t>
  </si>
  <si>
    <t>F_767593_2953215</t>
  </si>
  <si>
    <t>F_753139_2953459</t>
  </si>
  <si>
    <t>F_776498_2958957</t>
  </si>
  <si>
    <t>F_767736_2926988</t>
  </si>
  <si>
    <t>F_768581_2938335</t>
  </si>
  <si>
    <t>F_751882_2950278</t>
  </si>
  <si>
    <t>F_771228_2951045</t>
  </si>
  <si>
    <t>F_778033_2931716</t>
  </si>
  <si>
    <t>F_770456_2954272</t>
  </si>
  <si>
    <t>F_777852_2949027</t>
  </si>
  <si>
    <t>F_751821_2949871</t>
  </si>
  <si>
    <t>F_753165_2952279</t>
  </si>
  <si>
    <t>F_753252_2952977</t>
  </si>
  <si>
    <t>F_778744_2931046</t>
  </si>
  <si>
    <t>F_764138_2945569</t>
  </si>
  <si>
    <t>F_782381_2960415</t>
  </si>
  <si>
    <t>F_761111_2945807</t>
  </si>
  <si>
    <t>F_780999_2948325</t>
  </si>
  <si>
    <t>F_768953_2950279</t>
  </si>
  <si>
    <t>F_771577_2944106</t>
  </si>
  <si>
    <t>F_767647_2952914</t>
  </si>
  <si>
    <t>F_772970_2943581</t>
  </si>
  <si>
    <t>F_755140_2951704</t>
  </si>
  <si>
    <t>F_758062_2953385</t>
  </si>
  <si>
    <t>F_769610_2949497</t>
  </si>
  <si>
    <t>F_781544_2961140</t>
  </si>
  <si>
    <t>F_755345_2954167</t>
  </si>
  <si>
    <t>F_745136_2952932</t>
  </si>
  <si>
    <t>F_770322_2924567</t>
  </si>
  <si>
    <t>F_771044_2949065</t>
  </si>
  <si>
    <t>F_770395_2949109</t>
  </si>
  <si>
    <t>F_776501_2941808</t>
  </si>
  <si>
    <t>F_773323_2956502</t>
  </si>
  <si>
    <t>F_776375_2958885</t>
  </si>
  <si>
    <t>F_770485_2950153</t>
  </si>
  <si>
    <t>F_774901_2936495</t>
  </si>
  <si>
    <t>F_757170_2911967</t>
  </si>
  <si>
    <t>F_776876_2957064</t>
  </si>
  <si>
    <t>F_749885_2949298</t>
  </si>
  <si>
    <t>F_777063_2958124</t>
  </si>
  <si>
    <t>F_775292_2938852</t>
  </si>
  <si>
    <t>F_768731_2942249</t>
  </si>
  <si>
    <t>F_767547_2951149</t>
  </si>
  <si>
    <t>F_781617_2958870</t>
  </si>
  <si>
    <t>F_777116_2946355</t>
  </si>
  <si>
    <t>F_753158_2957203</t>
  </si>
  <si>
    <t>F_780062_2947698</t>
  </si>
  <si>
    <t>F_777085_2958857</t>
  </si>
  <si>
    <t>F_773501_2956312</t>
  </si>
  <si>
    <t>F_764915_2946151</t>
  </si>
  <si>
    <t>F_753488_2952028</t>
  </si>
  <si>
    <t>F_769861_2953733</t>
  </si>
  <si>
    <t>F_766429_2942675</t>
  </si>
  <si>
    <t>F_769650_2949449</t>
  </si>
  <si>
    <t>F_780928_2960509</t>
  </si>
  <si>
    <t>F_764427_2921614</t>
  </si>
  <si>
    <t>F_754284_2953648</t>
  </si>
  <si>
    <t>F_769299_2953035</t>
  </si>
  <si>
    <t>F_768038_2944493</t>
  </si>
  <si>
    <t>F_768586_2953581</t>
  </si>
  <si>
    <t>F_753812_2951861</t>
  </si>
  <si>
    <t>F_782578_2946852</t>
  </si>
  <si>
    <t>F_782248_2960111</t>
  </si>
  <si>
    <t>F_769698_2951387</t>
  </si>
  <si>
    <t>F_773881_2939975</t>
  </si>
  <si>
    <t>F_769104_2950334</t>
  </si>
  <si>
    <t>F_764370_2941675</t>
  </si>
  <si>
    <t>F_771959_2951761</t>
  </si>
  <si>
    <t>F_764092_2946466</t>
  </si>
  <si>
    <t>F_778366_2930876</t>
  </si>
  <si>
    <t>F_774135_2956843</t>
  </si>
  <si>
    <t>F_774789_2940806</t>
  </si>
  <si>
    <t>F_785584_2964786</t>
  </si>
  <si>
    <t>F_765128_2922056</t>
  </si>
  <si>
    <t>F_780318_2960196</t>
  </si>
  <si>
    <t>F_748894_2930174</t>
  </si>
  <si>
    <t>F_780973_2960071</t>
  </si>
  <si>
    <t>F_782711_2946398</t>
  </si>
  <si>
    <t>F_773345_2929047</t>
  </si>
  <si>
    <t>F_772257_2956281</t>
  </si>
  <si>
    <t>F_754552_2953840</t>
  </si>
  <si>
    <t>F_776191_2958960</t>
  </si>
  <si>
    <t>F_763939_2946363</t>
  </si>
  <si>
    <t>F_752798_2949615</t>
  </si>
  <si>
    <t>F_761033_2920325</t>
  </si>
  <si>
    <t>F_767012_2952631</t>
  </si>
  <si>
    <t>F_768482_2940288</t>
  </si>
  <si>
    <t>F_769701_2948376</t>
  </si>
  <si>
    <t>F_767133_2951477</t>
  </si>
  <si>
    <t>F_774476_2941010</t>
  </si>
  <si>
    <t>F_770049_2937302</t>
  </si>
  <si>
    <t>F_767138_2929521</t>
  </si>
  <si>
    <t>F_767909_2940242</t>
  </si>
  <si>
    <t>F_772522_2952307</t>
  </si>
  <si>
    <t>F_772680_2950262</t>
  </si>
  <si>
    <t>F_774413_2930510</t>
  </si>
  <si>
    <t>F_770534_2948951</t>
  </si>
  <si>
    <t>F_771184_2951169</t>
  </si>
  <si>
    <t>F_770436_2954264</t>
  </si>
  <si>
    <t>F_754385_2952588</t>
  </si>
  <si>
    <t>F_767215_2938276</t>
  </si>
  <si>
    <t>F_773849_2930485</t>
  </si>
  <si>
    <t>F_768942_2953577</t>
  </si>
  <si>
    <t>F_770469_2950429</t>
  </si>
  <si>
    <t>F_759559_2936999</t>
  </si>
  <si>
    <t>F_772604_2956661</t>
  </si>
  <si>
    <t>F_774169_2962380</t>
  </si>
  <si>
    <t>F_776487_2958090</t>
  </si>
  <si>
    <t>F_772090_2950038</t>
  </si>
  <si>
    <t>F_763846_2946526</t>
  </si>
  <si>
    <t>F_780840_2947901</t>
  </si>
  <si>
    <t>F_773270_2956212</t>
  </si>
  <si>
    <t>F_777105_2958061</t>
  </si>
  <si>
    <t>F_753110_2952614</t>
  </si>
  <si>
    <t>F_769710_2932913</t>
  </si>
  <si>
    <t>F_776982_2958321</t>
  </si>
  <si>
    <t>F_768561_2953110</t>
  </si>
  <si>
    <t>F_771874_2950264</t>
  </si>
  <si>
    <t>F_769542_2950621</t>
  </si>
  <si>
    <t>F_767492_2953395</t>
  </si>
  <si>
    <t>F_765242_2950194</t>
  </si>
  <si>
    <t>F_773210_2955945</t>
  </si>
  <si>
    <t>F_777243_2940237</t>
  </si>
  <si>
    <t>F_776169_2946248</t>
  </si>
  <si>
    <t>F_776543_2959061</t>
  </si>
  <si>
    <t>F_749539_2949298</t>
  </si>
  <si>
    <t>F_775814_2958586</t>
  </si>
  <si>
    <t>F_768677_2939823</t>
  </si>
  <si>
    <t>F_769103_2952964</t>
  </si>
  <si>
    <t>F_749377_2952747</t>
  </si>
  <si>
    <t>F_756159_2952390</t>
  </si>
  <si>
    <t>F_776583_2959215</t>
  </si>
  <si>
    <t>F_769978_2948318</t>
  </si>
  <si>
    <t>F_772306_2956411</t>
  </si>
  <si>
    <t>F_790367_2966940</t>
  </si>
  <si>
    <t>F_764337_2949595</t>
  </si>
  <si>
    <t>F_748066_2952881</t>
  </si>
  <si>
    <t>F_781969_2961654</t>
  </si>
  <si>
    <t>F_754418_2952344</t>
  </si>
  <si>
    <t>F_751404_2949174</t>
  </si>
  <si>
    <t>F_767060_2952729</t>
  </si>
  <si>
    <t>F_776505_2959116</t>
  </si>
  <si>
    <t>F_749688_2949403</t>
  </si>
  <si>
    <t>F_769133_2950308</t>
  </si>
  <si>
    <t>F_749296_2949305</t>
  </si>
  <si>
    <t>F_775914_2958436</t>
  </si>
  <si>
    <t>F_778109_2948010</t>
  </si>
  <si>
    <t>F_776553_2959079</t>
  </si>
  <si>
    <t>F_770479_2954281</t>
  </si>
  <si>
    <t>F_753754_2913814</t>
  </si>
  <si>
    <t>F_781830_2948239</t>
  </si>
  <si>
    <t>F_768424_2940308</t>
  </si>
  <si>
    <t>F_761136_2945726</t>
  </si>
  <si>
    <t>F_763405_2951554</t>
  </si>
  <si>
    <t>F_760507_2933890</t>
  </si>
  <si>
    <t>F_783256_2958170</t>
  </si>
  <si>
    <t>F_772046_2952262</t>
  </si>
  <si>
    <t>F_767857_2928613</t>
  </si>
  <si>
    <t>F_767809_2947898</t>
  </si>
  <si>
    <t>F_770352_2948015</t>
  </si>
  <si>
    <t>F_756424_2954539</t>
  </si>
  <si>
    <t>F_768762_2952696</t>
  </si>
  <si>
    <t>F_770718_2954030</t>
  </si>
  <si>
    <t>F_772429_2948215</t>
  </si>
  <si>
    <t>F_770425_2948504</t>
  </si>
  <si>
    <t>F_762705_2946602</t>
  </si>
  <si>
    <t>F_777069_2957755</t>
  </si>
  <si>
    <t>F_768942_2949571</t>
  </si>
  <si>
    <t>F_773799_2963258</t>
  </si>
  <si>
    <t>F_749354_2952179</t>
  </si>
  <si>
    <t>F_755377_2913723</t>
  </si>
  <si>
    <t>F_773680_2955834</t>
  </si>
  <si>
    <t>F_773107_2955376</t>
  </si>
  <si>
    <t>F_773795_2930613</t>
  </si>
  <si>
    <t>F_769964_2950601</t>
  </si>
  <si>
    <t>F_789314_2967341</t>
  </si>
  <si>
    <t>F_765757_2951353</t>
  </si>
  <si>
    <t>F_765356_2952919</t>
  </si>
  <si>
    <t>F_750938_2951215</t>
  </si>
  <si>
    <t>F_776272_2939268</t>
  </si>
  <si>
    <t>F_770308_2951811</t>
  </si>
  <si>
    <t>F_764124_2938978</t>
  </si>
  <si>
    <t>F_774202_2960906</t>
  </si>
  <si>
    <t>F_769572_2953809</t>
  </si>
  <si>
    <t>F_785442_2964731</t>
  </si>
  <si>
    <t>F_783704_2948168</t>
  </si>
  <si>
    <t>F_768910_2930448</t>
  </si>
  <si>
    <t>F_761770_2942832</t>
  </si>
  <si>
    <t>F_769751_2951338</t>
  </si>
  <si>
    <t>F_765997_2939381</t>
  </si>
  <si>
    <t>F_780715_2963848</t>
  </si>
  <si>
    <t>F_775761_2958024</t>
  </si>
  <si>
    <t>F_772703_2956426</t>
  </si>
  <si>
    <t>F_773761_2929647</t>
  </si>
  <si>
    <t>F_768832_2950360</t>
  </si>
  <si>
    <t>F_762304_2924876</t>
  </si>
  <si>
    <t>F_755032_2930573</t>
  </si>
  <si>
    <t>F_771659_2930890</t>
  </si>
  <si>
    <t>F_750312_2949665</t>
  </si>
  <si>
    <t>F_782383_2963864</t>
  </si>
  <si>
    <t>F_776549_2959331</t>
  </si>
  <si>
    <t>F_769392_2949105</t>
  </si>
  <si>
    <t>F_766998_2952996</t>
  </si>
  <si>
    <t>F_777222_2958731</t>
  </si>
  <si>
    <t>F_772350_2930538</t>
  </si>
  <si>
    <t>F_760677_2920511</t>
  </si>
  <si>
    <t>F_780510_2961139</t>
  </si>
  <si>
    <t>F_748715_2952484</t>
  </si>
  <si>
    <t>F_747680_2952863</t>
  </si>
  <si>
    <t>F_777203_2957928</t>
  </si>
  <si>
    <t>F_770866_2953962</t>
  </si>
  <si>
    <t>F_767698_2950162</t>
  </si>
  <si>
    <t>F_770237_2950874</t>
  </si>
  <si>
    <t>F_761229_2946271</t>
  </si>
  <si>
    <t>F_753434_2951889</t>
  </si>
  <si>
    <t>F_763270_2951271</t>
  </si>
  <si>
    <t>F_767396_2950349</t>
  </si>
  <si>
    <t>F_775878_2958422</t>
  </si>
  <si>
    <t>F_767974_2941200</t>
  </si>
  <si>
    <t>F_773324_2956482</t>
  </si>
  <si>
    <t>F_769432_2950538</t>
  </si>
  <si>
    <t>F_746200_2925965</t>
  </si>
  <si>
    <t>F_747018_2953679</t>
  </si>
  <si>
    <t>F_767120_2951412</t>
  </si>
  <si>
    <t>F_765156_2952766</t>
  </si>
  <si>
    <t>F_768505_2938229</t>
  </si>
  <si>
    <t>F_776791_2959031</t>
  </si>
  <si>
    <t>F_766174_2952725</t>
  </si>
  <si>
    <t>F_778226_2939153</t>
  </si>
  <si>
    <t>F_770839_2951053</t>
  </si>
  <si>
    <t>F_754544_2953735</t>
  </si>
  <si>
    <t>F_768142_2951177</t>
  </si>
  <si>
    <t>F_768965_2947471</t>
  </si>
  <si>
    <t>F_753456_2951150</t>
  </si>
  <si>
    <t>F_773795_2956325</t>
  </si>
  <si>
    <t>F_781599_2960034</t>
  </si>
  <si>
    <t>F_760395_2920070</t>
  </si>
  <si>
    <t>F_777319_2962264</t>
  </si>
  <si>
    <t>F_769184_2943725</t>
  </si>
  <si>
    <t>F_777802_2938668</t>
  </si>
  <si>
    <t>F_762175_2940645</t>
  </si>
  <si>
    <t>F_770763_2950693</t>
  </si>
  <si>
    <t>F_768727_2944142</t>
  </si>
  <si>
    <t>F_771780_2950402</t>
  </si>
  <si>
    <t>F_769418_2950198</t>
  </si>
  <si>
    <t>F_773943_2950415</t>
  </si>
  <si>
    <t>F_764283_2950360</t>
  </si>
  <si>
    <t>F_770484_2949008</t>
  </si>
  <si>
    <t>F_770644_2929506</t>
  </si>
  <si>
    <t>F_769860_2950696</t>
  </si>
  <si>
    <t>F_756112_2952353</t>
  </si>
  <si>
    <t>F_783543_2948252</t>
  </si>
  <si>
    <t>F_750850_2951270</t>
  </si>
  <si>
    <t>F_772501_2937614</t>
  </si>
  <si>
    <t>F_746359_2929347</t>
  </si>
  <si>
    <t>F_772675_2956747</t>
  </si>
  <si>
    <t>F_774434_2934990</t>
  </si>
  <si>
    <t>F_768273_2943792</t>
  </si>
  <si>
    <t>F_757348_2953071</t>
  </si>
  <si>
    <t>F_748814_2952683</t>
  </si>
  <si>
    <t>F_757415_2953126</t>
  </si>
  <si>
    <t>F_769178_2949920</t>
  </si>
  <si>
    <t>F_749235_2949271</t>
  </si>
  <si>
    <t>F_777104_2957420</t>
  </si>
  <si>
    <t>F_773450_2949289</t>
  </si>
  <si>
    <t>F_770008_2935428</t>
  </si>
  <si>
    <t>F_750091_2953293</t>
  </si>
  <si>
    <t>F_756012_2955593</t>
  </si>
  <si>
    <t>F_769001_2949764</t>
  </si>
  <si>
    <t>F_760550_2936195</t>
  </si>
  <si>
    <t>F_776246_2958346</t>
  </si>
  <si>
    <t>F_746571_2925861</t>
  </si>
  <si>
    <t>F_776078_2959481</t>
  </si>
  <si>
    <t>F_749164_2953130</t>
  </si>
  <si>
    <t>F_750327_2955354</t>
  </si>
  <si>
    <t>F_748877_2949157</t>
  </si>
  <si>
    <t>F_776924_2958848</t>
  </si>
  <si>
    <t>F_770239_2953875</t>
  </si>
  <si>
    <t>F_747672_2952535</t>
  </si>
  <si>
    <t>F_774782_2952290</t>
  </si>
  <si>
    <t>F_755236_2953533</t>
  </si>
  <si>
    <t>F_772309_2956591</t>
  </si>
  <si>
    <t>F_772791_2950827</t>
  </si>
  <si>
    <t>F_751749_2950007</t>
  </si>
  <si>
    <t>F_756886_2952827</t>
  </si>
  <si>
    <t>F_776547_2942116</t>
  </si>
  <si>
    <t>F_769122_2949407</t>
  </si>
  <si>
    <t>F_774805_2952368</t>
  </si>
  <si>
    <t>F_773850_2956206</t>
  </si>
  <si>
    <t>F_755340_2952341</t>
  </si>
  <si>
    <t>F_776942_2958122</t>
  </si>
  <si>
    <t>F_775815_2958632</t>
  </si>
  <si>
    <t>F_773493_2956047</t>
  </si>
  <si>
    <t>F_763137_2951331</t>
  </si>
  <si>
    <t>F_770991_2943883</t>
  </si>
  <si>
    <t>F_769765_2933251</t>
  </si>
  <si>
    <t>F_775684_2958545</t>
  </si>
  <si>
    <t>F_771964_2951622</t>
  </si>
  <si>
    <t>F_782052_2947456</t>
  </si>
  <si>
    <t>F_767335_2950659</t>
  </si>
  <si>
    <t>F_763630_2940678</t>
  </si>
  <si>
    <t>F_755559_2930984</t>
  </si>
  <si>
    <t>F_780571_2964105</t>
  </si>
  <si>
    <t>F_760362_2940410</t>
  </si>
  <si>
    <t>F_770246_2949117</t>
  </si>
  <si>
    <t>F_762513_2942900</t>
  </si>
  <si>
    <t>F_758966_2937970</t>
  </si>
  <si>
    <t>F_753842_2951381</t>
  </si>
  <si>
    <t>F_770477_2951383</t>
  </si>
  <si>
    <t>F_776192_2950321</t>
  </si>
  <si>
    <t>F_748063_2952769</t>
  </si>
  <si>
    <t>F_768846_2950374</t>
  </si>
  <si>
    <t>F_769559_2949346</t>
  </si>
  <si>
    <t>F_752404_2950904</t>
  </si>
  <si>
    <t>F_776240_2958860</t>
  </si>
  <si>
    <t>F_751258_2949883</t>
  </si>
  <si>
    <t>F_756028_2952317</t>
  </si>
  <si>
    <t>F_777186_2958647</t>
  </si>
  <si>
    <t>F_775831_2958764</t>
  </si>
  <si>
    <t>F_774776_2952270</t>
  </si>
  <si>
    <t>F_750005_2953226</t>
  </si>
  <si>
    <t>F_765469_2940516</t>
  </si>
  <si>
    <t>F_766671_2941886</t>
  </si>
  <si>
    <t>F_772366_2928640</t>
  </si>
  <si>
    <t>F_769715_2948362</t>
  </si>
  <si>
    <t>F_777002_2958134</t>
  </si>
  <si>
    <t>F_773003_2952799</t>
  </si>
  <si>
    <t>F_763631_2921191</t>
  </si>
  <si>
    <t>F_774783_2936819</t>
  </si>
  <si>
    <t>F_770928_2951148</t>
  </si>
  <si>
    <t>F_769505_2927372</t>
  </si>
  <si>
    <t>F_765328_2952921</t>
  </si>
  <si>
    <t>F_767939_2952538</t>
  </si>
  <si>
    <t>F_770159_2948997</t>
  </si>
  <si>
    <t>F_766967_2924046</t>
  </si>
  <si>
    <t>F_764371_2944017</t>
  </si>
  <si>
    <t>F_751127_2949057</t>
  </si>
  <si>
    <t>F_760333_2938047</t>
  </si>
  <si>
    <t>F_768711_2952378</t>
  </si>
  <si>
    <t>F_781422_2962805</t>
  </si>
  <si>
    <t>F_767073_2950448</t>
  </si>
  <si>
    <t>F_778178_2930921</t>
  </si>
  <si>
    <t>F_781657_2960258</t>
  </si>
  <si>
    <t>F_767368_2950229</t>
  </si>
  <si>
    <t>F_750892_2951339</t>
  </si>
  <si>
    <t>F_772932_2956034</t>
  </si>
  <si>
    <t>F_770458_2944026</t>
  </si>
  <si>
    <t>F_780764_2964854</t>
  </si>
  <si>
    <t>F_767678_2950166</t>
  </si>
  <si>
    <t>F_768447_2952582</t>
  </si>
  <si>
    <t>F_747675_2952643</t>
  </si>
  <si>
    <t>F_776214_2958161</t>
  </si>
  <si>
    <t>F_769765_2935652</t>
  </si>
  <si>
    <t>F_780470_2959986</t>
  </si>
  <si>
    <t>F_772027_2940695</t>
  </si>
  <si>
    <t>F_767181_2938907</t>
  </si>
  <si>
    <t>F_766717_2925335</t>
  </si>
  <si>
    <t>F_754966_2956974</t>
  </si>
  <si>
    <t>F_753417_2952561</t>
  </si>
  <si>
    <t>F_773357_2935002</t>
  </si>
  <si>
    <t>F_772441_2943158</t>
  </si>
  <si>
    <t>F_755639_2954661</t>
  </si>
  <si>
    <t>F_755836_2915592</t>
  </si>
  <si>
    <t>F_780873_2959183</t>
  </si>
  <si>
    <t>F_755718_2952373</t>
  </si>
  <si>
    <t>F_776271_2958844</t>
  </si>
  <si>
    <t>F_772938_2950755</t>
  </si>
  <si>
    <t>F_756108_2955583</t>
  </si>
  <si>
    <t>F_750884_2954283</t>
  </si>
  <si>
    <t>F_745555_2924856</t>
  </si>
  <si>
    <t>F_776480_2959056</t>
  </si>
  <si>
    <t>F_774139_2956782</t>
  </si>
  <si>
    <t>F_758490_2932251</t>
  </si>
  <si>
    <t>F_777132_2958607</t>
  </si>
  <si>
    <t>F_771833_2944032</t>
  </si>
  <si>
    <t>F_771743_2954965</t>
  </si>
  <si>
    <t>F_775908_2958639</t>
  </si>
  <si>
    <t>F_748543_2952323</t>
  </si>
  <si>
    <t>F_774133_2956863</t>
  </si>
  <si>
    <t>F_756806_2952805</t>
  </si>
  <si>
    <t>F_783302_2947315</t>
  </si>
  <si>
    <t>F_781658_2961830</t>
  </si>
  <si>
    <t>F_764469_2948425</t>
  </si>
  <si>
    <t>F_771574_2951716</t>
  </si>
  <si>
    <t>F_771771_2955303</t>
  </si>
  <si>
    <t>F_767917_2951468</t>
  </si>
  <si>
    <t>F_766973_2951263</t>
  </si>
  <si>
    <t>F_773639_2956586</t>
  </si>
  <si>
    <t>F_775152_2962406</t>
  </si>
  <si>
    <t>F_769852_2940500</t>
  </si>
  <si>
    <t>F_773522_2956491</t>
  </si>
  <si>
    <t>F_745527_2953282</t>
  </si>
  <si>
    <t>F_757630_2917814</t>
  </si>
  <si>
    <t>F_775462_2930492</t>
  </si>
  <si>
    <t>F_772685_2956484</t>
  </si>
  <si>
    <t>F_749105_2954905</t>
  </si>
  <si>
    <t>F_768771_2947851</t>
  </si>
  <si>
    <t>F_748453_2927713</t>
  </si>
  <si>
    <t>F_771298_2935120</t>
  </si>
  <si>
    <t>F_762739_2946741</t>
  </si>
  <si>
    <t>F_767020_2944519</t>
  </si>
  <si>
    <t>F_767717_2952455</t>
  </si>
  <si>
    <t>F_774180_2927454</t>
  </si>
  <si>
    <t>F_769622_2944813</t>
  </si>
  <si>
    <t>F_771640_2924985</t>
  </si>
  <si>
    <t>F_777031_2958381</t>
  </si>
  <si>
    <t>F_770551_2931180</t>
  </si>
  <si>
    <t>F_777395_2947625</t>
  </si>
  <si>
    <t>F_765597_2929611</t>
  </si>
  <si>
    <t>F_781742_2962675</t>
  </si>
  <si>
    <t>F_777196_2958466</t>
  </si>
  <si>
    <t>F_771337_2945835</t>
  </si>
  <si>
    <t>F_770605_2949851</t>
  </si>
  <si>
    <t>F_753280_2952454</t>
  </si>
  <si>
    <t>F_770630_2937659</t>
  </si>
  <si>
    <t>F_765883_2951508</t>
  </si>
  <si>
    <t>F_767623_2942853</t>
  </si>
  <si>
    <t>F_754651_2952515</t>
  </si>
  <si>
    <t>F_753700_2953615</t>
  </si>
  <si>
    <t>F_748926_2953175</t>
  </si>
  <si>
    <t>F_771583_2951177</t>
  </si>
  <si>
    <t>F_769567_2949652</t>
  </si>
  <si>
    <t>F_774543_2953703</t>
  </si>
  <si>
    <t>F_756571_2953821</t>
  </si>
  <si>
    <t>F_753676_2951948</t>
  </si>
  <si>
    <t>F_769796_2964954</t>
  </si>
  <si>
    <t>F_749838_2948635</t>
  </si>
  <si>
    <t>F_781698_2959792</t>
  </si>
  <si>
    <t>F_770452_2948527</t>
  </si>
  <si>
    <t>F_770296_2948337</t>
  </si>
  <si>
    <t>F_771297_2940095</t>
  </si>
  <si>
    <t>F_780250_2960021</t>
  </si>
  <si>
    <t>F_771823_2951274</t>
  </si>
  <si>
    <t>F_769702_2944840</t>
  </si>
  <si>
    <t>F_751701_2956304</t>
  </si>
  <si>
    <t>F_773398_2956810</t>
  </si>
  <si>
    <t>F_772533_2950309</t>
  </si>
  <si>
    <t>F_756753_2953991</t>
  </si>
  <si>
    <t>F_747819_2952970</t>
  </si>
  <si>
    <t>F_744399_2926449</t>
  </si>
  <si>
    <t>F_776687_2958995</t>
  </si>
  <si>
    <t>F_748792_2949132</t>
  </si>
  <si>
    <t>F_780710_2963577</t>
  </si>
  <si>
    <t>F_770107_2937574</t>
  </si>
  <si>
    <t>F_782166_2960374</t>
  </si>
  <si>
    <t>F_754131_2951906</t>
  </si>
  <si>
    <t>F_772317_2956685</t>
  </si>
  <si>
    <t>F_763321_2937241</t>
  </si>
  <si>
    <t>F_770344_2953769</t>
  </si>
  <si>
    <t>F_753114_2929409</t>
  </si>
  <si>
    <t>F_759992_2920815</t>
  </si>
  <si>
    <t>F_747896_2952516</t>
  </si>
  <si>
    <t>F_775921_2945842</t>
  </si>
  <si>
    <t>F_781623_2947286</t>
  </si>
  <si>
    <t>F_771773_2953951</t>
  </si>
  <si>
    <t>F_755114_2930778</t>
  </si>
  <si>
    <t>F_773558_2956313</t>
  </si>
  <si>
    <t>F_765385_2943379</t>
  </si>
  <si>
    <t>F_767761_2950273</t>
  </si>
  <si>
    <t>F_768457_2951114</t>
  </si>
  <si>
    <t>F_757531_2954436</t>
  </si>
  <si>
    <t>F_754457_2955550</t>
  </si>
  <si>
    <t>F_759777_2920773</t>
  </si>
  <si>
    <t>F_765381_2946350</t>
  </si>
  <si>
    <t>F_767499_2950625</t>
  </si>
  <si>
    <t>F_765758_2929850</t>
  </si>
  <si>
    <t>F_756538_2956285</t>
  </si>
  <si>
    <t>F_764315_2944944</t>
  </si>
  <si>
    <t>F_770228_2942140</t>
  </si>
  <si>
    <t>F_751492_2949494</t>
  </si>
  <si>
    <t>F_767929_2950047</t>
  </si>
  <si>
    <t>F_781750_2963802</t>
  </si>
  <si>
    <t>F_776172_2958074</t>
  </si>
  <si>
    <t>F_775642_2942817</t>
  </si>
  <si>
    <t>F_774111_2928309</t>
  </si>
  <si>
    <t>F_765716_2951303</t>
  </si>
  <si>
    <t>F_747676_2952697</t>
  </si>
  <si>
    <t>F_776675_2959118</t>
  </si>
  <si>
    <t>F_754997_2953659</t>
  </si>
  <si>
    <t>F_749289_2952041</t>
  </si>
  <si>
    <t>F_770564_2949140</t>
  </si>
  <si>
    <t>F_765956_2923875</t>
  </si>
  <si>
    <t>F_766745_2941758</t>
  </si>
  <si>
    <t>F_776341_2958641</t>
  </si>
  <si>
    <t>F_765193_2941024</t>
  </si>
  <si>
    <t>F_770959_2933596</t>
  </si>
  <si>
    <t>F_778028_2948773</t>
  </si>
  <si>
    <t>F_776915_2939400</t>
  </si>
  <si>
    <t>F_754457_2954727</t>
  </si>
  <si>
    <t>F_765451_2950448</t>
  </si>
  <si>
    <t>F_751270_2952837</t>
  </si>
  <si>
    <t>F_770975_2938799</t>
  </si>
  <si>
    <t>F_770372_2953923</t>
  </si>
  <si>
    <t>F_771456_2943075</t>
  </si>
  <si>
    <t>F_776955_2959114</t>
  </si>
  <si>
    <t>F_776790_2958536</t>
  </si>
  <si>
    <t>F_782559_2960470</t>
  </si>
  <si>
    <t>F_772718_2931005</t>
  </si>
  <si>
    <t>F_768899_2953913</t>
  </si>
  <si>
    <t>F_772640_2952430</t>
  </si>
  <si>
    <t>F_774793_2952328</t>
  </si>
  <si>
    <t>F_755852_2954755</t>
  </si>
  <si>
    <t>F_776382_2958297</t>
  </si>
  <si>
    <t>F_767513_2945375</t>
  </si>
  <si>
    <t>F_766047_2951710</t>
  </si>
  <si>
    <t>F_764936_2950253</t>
  </si>
  <si>
    <t>F_778145_2949330</t>
  </si>
  <si>
    <t>F_754251_2951075</t>
  </si>
  <si>
    <t>F_773293_2928451</t>
  </si>
  <si>
    <t>F_770845_2947866</t>
  </si>
  <si>
    <t>F_760311_2936101</t>
  </si>
  <si>
    <t>F_752898_2949726</t>
  </si>
  <si>
    <t>F_770798_2932860</t>
  </si>
  <si>
    <t>F_770734_2932212</t>
  </si>
  <si>
    <t>F_771617_2951088</t>
  </si>
  <si>
    <t>F_747427_2926256</t>
  </si>
  <si>
    <t>F_770791_2939859</t>
  </si>
  <si>
    <t>F_755508_2913375</t>
  </si>
  <si>
    <t>F_748041_2919501</t>
  </si>
  <si>
    <t>F_773470_2949280</t>
  </si>
  <si>
    <t>F_789731_2967252</t>
  </si>
  <si>
    <t>F_766158_2941918</t>
  </si>
  <si>
    <t>F_766661_2931023</t>
  </si>
  <si>
    <t>F_747682_2952971</t>
  </si>
  <si>
    <t>F_772372_2948278</t>
  </si>
  <si>
    <t>F_771784_2951201</t>
  </si>
  <si>
    <t>F_769662_2949434</t>
  </si>
  <si>
    <t>F_776783_2959048</t>
  </si>
  <si>
    <t>F_782098_2963135</t>
  </si>
  <si>
    <t>F_767134_2940914</t>
  </si>
  <si>
    <t>F_775994_2959369</t>
  </si>
  <si>
    <t>F_782466_2959975</t>
  </si>
  <si>
    <t>F_753713_2951862</t>
  </si>
  <si>
    <t>F_755472_2913276</t>
  </si>
  <si>
    <t>F_775936_2958231</t>
  </si>
  <si>
    <t>F_766105_2952606</t>
  </si>
  <si>
    <t>F_767496_2941520</t>
  </si>
  <si>
    <t>F_763419_2951517</t>
  </si>
  <si>
    <t>F_769718_2949565</t>
  </si>
  <si>
    <t>F_781282_2959884</t>
  </si>
  <si>
    <t>F_767390_2950876</t>
  </si>
  <si>
    <t>F_761804_2921807</t>
  </si>
  <si>
    <t>F_748618_2952109</t>
  </si>
  <si>
    <t>F_751789_2949360</t>
  </si>
  <si>
    <t>F_768473_2953756</t>
  </si>
  <si>
    <t>F_783492_2948164</t>
  </si>
  <si>
    <t>F_776289_2958681</t>
  </si>
  <si>
    <t>F_768753_2947892</t>
  </si>
  <si>
    <t>F_754374_2951702</t>
  </si>
  <si>
    <t>F_757031_2953226</t>
  </si>
  <si>
    <t>F_756102_2911724</t>
  </si>
  <si>
    <t>F_763564_2945585</t>
  </si>
  <si>
    <t>F_782363_2960023</t>
  </si>
  <si>
    <t>F_755050_2952784</t>
  </si>
  <si>
    <t>F_772529_2956690</t>
  </si>
  <si>
    <t>F_760329_2936149</t>
  </si>
  <si>
    <t>F_757897_2930917</t>
  </si>
  <si>
    <t>F_772430_2951494</t>
  </si>
  <si>
    <t>F_770974_2947909</t>
  </si>
  <si>
    <t>F_773003_2943679</t>
  </si>
  <si>
    <t>F_755306_2953289</t>
  </si>
  <si>
    <t>F_768975_2939275</t>
  </si>
  <si>
    <t>F_747811_2952718</t>
  </si>
  <si>
    <t>F_762242_2940068</t>
  </si>
  <si>
    <t>F_755556_2911359</t>
  </si>
  <si>
    <t>F_783926_2946882</t>
  </si>
  <si>
    <t>F_771758_2929119</t>
  </si>
  <si>
    <t>F_775478_2962744</t>
  </si>
  <si>
    <t>F_748212_2948957</t>
  </si>
  <si>
    <t>F_776277_2958918</t>
  </si>
  <si>
    <t>F_774595_2941414</t>
  </si>
  <si>
    <t>F_754347_2952382</t>
  </si>
  <si>
    <t>F_776019_2959449</t>
  </si>
  <si>
    <t>F_772916_2956291</t>
  </si>
  <si>
    <t>F_778692_2948437</t>
  </si>
  <si>
    <t>F_760383_2940028</t>
  </si>
  <si>
    <t>F_789174_2966606</t>
  </si>
  <si>
    <t>F_774164_2956460</t>
  </si>
  <si>
    <t>F_764708_2945990</t>
  </si>
  <si>
    <t>F_765002_2939561</t>
  </si>
  <si>
    <t>F_775685_2958525</t>
  </si>
  <si>
    <t>F_766803_2950397</t>
  </si>
  <si>
    <t>F_770929_2950759</t>
  </si>
  <si>
    <t>F_779823_2946456</t>
  </si>
  <si>
    <t>F_754077_2951964</t>
  </si>
  <si>
    <t>F_780777_2963305</t>
  </si>
  <si>
    <t>F_757204_2953759</t>
  </si>
  <si>
    <t>F_772399_2950023</t>
  </si>
  <si>
    <t>F_757994_2931044</t>
  </si>
  <si>
    <t>F_771017_2947538</t>
  </si>
  <si>
    <t>F_769296_2935165</t>
  </si>
  <si>
    <t>F_767125_2951434</t>
  </si>
  <si>
    <t>F_772822_2955466</t>
  </si>
  <si>
    <t>F_769994_2936613</t>
  </si>
  <si>
    <t>F_781704_2959178</t>
  </si>
  <si>
    <t>F_772194_2942014</t>
  </si>
  <si>
    <t>F_746205_2926035</t>
  </si>
  <si>
    <t>F_767790_2943301</t>
  </si>
  <si>
    <t>F_765654_2942497</t>
  </si>
  <si>
    <t>F_765646_2952895</t>
  </si>
  <si>
    <t>F_776889_2957235</t>
  </si>
  <si>
    <t>F_769662_2951075</t>
  </si>
  <si>
    <t>F_773632_2949210</t>
  </si>
  <si>
    <t>F_769164_2950732</t>
  </si>
  <si>
    <t>F_776050_2957946</t>
  </si>
  <si>
    <t>F_769224_2953817</t>
  </si>
  <si>
    <t>F_786279_2964420</t>
  </si>
  <si>
    <t>F_778206_2948740</t>
  </si>
  <si>
    <t>F_772767_2956782</t>
  </si>
  <si>
    <t>F_764039_2939789</t>
  </si>
  <si>
    <t>F_770881_2949161</t>
  </si>
  <si>
    <t>F_771724_2950104</t>
  </si>
  <si>
    <t>F_772164_2931928</t>
  </si>
  <si>
    <t>F_759773_2939578</t>
  </si>
  <si>
    <t>F_770583_2938920</t>
  </si>
  <si>
    <t>F_775814_2958786</t>
  </si>
  <si>
    <t>F_769435_2950185</t>
  </si>
  <si>
    <t>F_772441_2950663</t>
  </si>
  <si>
    <t>F_769134_2949959</t>
  </si>
  <si>
    <t>F_763676_2921476</t>
  </si>
  <si>
    <t>F_774616_2962869</t>
  </si>
  <si>
    <t>F_755832_2954797</t>
  </si>
  <si>
    <t>F_772599_2950423</t>
  </si>
  <si>
    <t>F_772325_2956215</t>
  </si>
  <si>
    <t>F_772721_2956370</t>
  </si>
  <si>
    <t>F_754840_2953480</t>
  </si>
  <si>
    <t>F_768598_2936244</t>
  </si>
  <si>
    <t>F_758713_2923465</t>
  </si>
  <si>
    <t>F_775914_2958332</t>
  </si>
  <si>
    <t>F_772399_2950603</t>
  </si>
  <si>
    <t>F_772398_2952350</t>
  </si>
  <si>
    <t>F_771284_2948878</t>
  </si>
  <si>
    <t>F_750058_2948953</t>
  </si>
  <si>
    <t>F_784330_2946919</t>
  </si>
  <si>
    <t>F_771756_2950068</t>
  </si>
  <si>
    <t>F_775614_2958796</t>
  </si>
  <si>
    <t>F_769643_2933151</t>
  </si>
  <si>
    <t>F_788598_2965839</t>
  </si>
  <si>
    <t>F_773503_2956755</t>
  </si>
  <si>
    <t>F_769814_2953717</t>
  </si>
  <si>
    <t>F_780826_2963997</t>
  </si>
  <si>
    <t>F_777195_2958890</t>
  </si>
  <si>
    <t>F_758867_2929546</t>
  </si>
  <si>
    <t>F_774895_2933167</t>
  </si>
  <si>
    <t>F_771267_2948895</t>
  </si>
  <si>
    <t>F_776568_2958618</t>
  </si>
  <si>
    <t>F_773605_2935854</t>
  </si>
  <si>
    <t>F_763098_2951550</t>
  </si>
  <si>
    <t>F_773281_2940630</t>
  </si>
  <si>
    <t>F_783868_2963971</t>
  </si>
  <si>
    <t>F_764396_2923662</t>
  </si>
  <si>
    <t>F_755512_2956957</t>
  </si>
  <si>
    <t>F_769260_2950542</t>
  </si>
  <si>
    <t>F_772780_2956578</t>
  </si>
  <si>
    <t>F_762433_2951681</t>
  </si>
  <si>
    <t>F_761246_2946287</t>
  </si>
  <si>
    <t>F_748080_2952933</t>
  </si>
  <si>
    <t>F_762070_2939182</t>
  </si>
  <si>
    <t>F_751615_2953262</t>
  </si>
  <si>
    <t>F_776016_2958113</t>
  </si>
  <si>
    <t>F_768926_2949584</t>
  </si>
  <si>
    <t>F_774770_2952251</t>
  </si>
  <si>
    <t>F_755272_2955969</t>
  </si>
  <si>
    <t>F_776127_2958832</t>
  </si>
  <si>
    <t>F_774450_2937206</t>
  </si>
  <si>
    <t>F_753292_2950988</t>
  </si>
  <si>
    <t>F_756061_2952266</t>
  </si>
  <si>
    <t>F_754797_2955963</t>
  </si>
  <si>
    <t>F_766716_2940864</t>
  </si>
  <si>
    <t>F_755368_2953013</t>
  </si>
  <si>
    <t>F_765389_2950227</t>
  </si>
  <si>
    <t>F_768107_2951253</t>
  </si>
  <si>
    <t>F_781132_2948074</t>
  </si>
  <si>
    <t>F_769713_2948585</t>
  </si>
  <si>
    <t>F_776643_2934897</t>
  </si>
  <si>
    <t>F_782163_2958353</t>
  </si>
  <si>
    <t>F_775915_2958415</t>
  </si>
  <si>
    <t>F_789110_2967557</t>
  </si>
  <si>
    <t>F_771141_2950532</t>
  </si>
  <si>
    <t>F_775474_2962271</t>
  </si>
  <si>
    <t>F_762643_2951124</t>
  </si>
  <si>
    <t>F_762976_2920588</t>
  </si>
  <si>
    <t>F_771380_2951101</t>
  </si>
  <si>
    <t>F_772511_2952328</t>
  </si>
  <si>
    <t>F_765430_2950784</t>
  </si>
  <si>
    <t>F_768691_2939881</t>
  </si>
  <si>
    <t>F_763074_2951543</t>
  </si>
  <si>
    <t>F_775309_2937734</t>
  </si>
  <si>
    <t>F_762767_2946770</t>
  </si>
  <si>
    <t>F_770815_2951035</t>
  </si>
  <si>
    <t>F_776788_2945189</t>
  </si>
  <si>
    <t>F_783186_2963143</t>
  </si>
  <si>
    <t>F_767273_2951838</t>
  </si>
  <si>
    <t>F_771755_2953944</t>
  </si>
  <si>
    <t>F_769582_2949667</t>
  </si>
  <si>
    <t>F_759443_2917034</t>
  </si>
  <si>
    <t>F_776035_2957994</t>
  </si>
  <si>
    <t>F_756836_2929971</t>
  </si>
  <si>
    <t>F_765942_2952177</t>
  </si>
  <si>
    <t>F_763147_2951303</t>
  </si>
  <si>
    <t>F_770144_2950958</t>
  </si>
  <si>
    <t>F_774872_2953582</t>
  </si>
  <si>
    <t>F_751688_2949300</t>
  </si>
  <si>
    <t>F_767749_2952953</t>
  </si>
  <si>
    <t>F_769202_2943746</t>
  </si>
  <si>
    <t>F_770092_2927836</t>
  </si>
  <si>
    <t>F_754419_2951670</t>
  </si>
  <si>
    <t>F_767927_2953225</t>
  </si>
  <si>
    <t>F_776070_2958108</t>
  </si>
  <si>
    <t>F_764159_2949979</t>
  </si>
  <si>
    <t>F_774256_2951979</t>
  </si>
  <si>
    <t>F_775983_2932910</t>
  </si>
  <si>
    <t>F_762695_2946554</t>
  </si>
  <si>
    <t>F_771049_2947643</t>
  </si>
  <si>
    <t>F_771610_2942399</t>
  </si>
  <si>
    <t>F_774018_2940273</t>
  </si>
  <si>
    <t>F_765251_2950717</t>
  </si>
  <si>
    <t>F_752590_2949356</t>
  </si>
  <si>
    <t>F_762655_2946254</t>
  </si>
  <si>
    <t>F_772338_2955256</t>
  </si>
  <si>
    <t>F_748905_2949006</t>
  </si>
  <si>
    <t>F_765241_2941092</t>
  </si>
  <si>
    <t>F_776719_2958875</t>
  </si>
  <si>
    <t>F_758517_2931364</t>
  </si>
  <si>
    <t>F_769729_2953867</t>
  </si>
  <si>
    <t>F_770874_2947834</t>
  </si>
  <si>
    <t>F_750981_2954250</t>
  </si>
  <si>
    <t>F_770434_2951422</t>
  </si>
  <si>
    <t>F_772377_2952350</t>
  </si>
  <si>
    <t>F_754517_2952773</t>
  </si>
  <si>
    <t>F_769276_2953837</t>
  </si>
  <si>
    <t>F_751234_2923364</t>
  </si>
  <si>
    <t>F_759400_2928206</t>
  </si>
  <si>
    <t>F_768842_2949661</t>
  </si>
  <si>
    <t>F_775473_2938843</t>
  </si>
  <si>
    <t>F_781512_2962008</t>
  </si>
  <si>
    <t>F_782063_2959671</t>
  </si>
  <si>
    <t>F_747194_2952597</t>
  </si>
  <si>
    <t>F_774465_2930658</t>
  </si>
  <si>
    <t>F_763195_2945439</t>
  </si>
  <si>
    <t>F_761577_2938991</t>
  </si>
  <si>
    <t>F_781637_2960237</t>
  </si>
  <si>
    <t>F_776155_2958241</t>
  </si>
  <si>
    <t>F_777270_2958595</t>
  </si>
  <si>
    <t>F_781877_2963145</t>
  </si>
  <si>
    <t>F_767525_2953054</t>
  </si>
  <si>
    <t>F_775999_2959172</t>
  </si>
  <si>
    <t>F_774610_2953710</t>
  </si>
  <si>
    <t>F_772194_2931939</t>
  </si>
  <si>
    <t>F_776382_2958494</t>
  </si>
  <si>
    <t>F_766850_2927630</t>
  </si>
  <si>
    <t>F_772526_2950602</t>
  </si>
  <si>
    <t>F_763735_2947233</t>
  </si>
  <si>
    <t>F_781134_2948366</t>
  </si>
  <si>
    <t>F_756593_2953293</t>
  </si>
  <si>
    <t>F_769847_2943203</t>
  </si>
  <si>
    <t>F_759408_2918389</t>
  </si>
  <si>
    <t>F_747677_2952752</t>
  </si>
  <si>
    <t>F_772447_2932930</t>
  </si>
  <si>
    <t>F_776182_2957909</t>
  </si>
  <si>
    <t>F_775860_2957986</t>
  </si>
  <si>
    <t>F_751528_2948860</t>
  </si>
  <si>
    <t>F_749793_2920878</t>
  </si>
  <si>
    <t>F_780316_2960870</t>
  </si>
  <si>
    <t>F_768378_2951130</t>
  </si>
  <si>
    <t>F_767440_2950866</t>
  </si>
  <si>
    <t>F_767040_2953026</t>
  </si>
  <si>
    <t>F_776715_2957545</t>
  </si>
  <si>
    <t>F_776905_2957826</t>
  </si>
  <si>
    <t>F_762662_2946069</t>
  </si>
  <si>
    <t>F_782973_2948143</t>
  </si>
  <si>
    <t>F_748944_2952693</t>
  </si>
  <si>
    <t>F_772187_2949849</t>
  </si>
  <si>
    <t>F_767612_2950303</t>
  </si>
  <si>
    <t>F_769525_2932726</t>
  </si>
  <si>
    <t>F_770914_2947976</t>
  </si>
  <si>
    <t>F_773437_2956707</t>
  </si>
  <si>
    <t>F_765271_2952925</t>
  </si>
  <si>
    <t>F_767118_2938193</t>
  </si>
  <si>
    <t>F_767598_2952411</t>
  </si>
  <si>
    <t>F_774256_2943540</t>
  </si>
  <si>
    <t>F_756902_2953387</t>
  </si>
  <si>
    <t>F_769826_2944367</t>
  </si>
  <si>
    <t>F_776100_2958183</t>
  </si>
  <si>
    <t>F_749309_2949338</t>
  </si>
  <si>
    <t>F_771296_2950278</t>
  </si>
  <si>
    <t>F_757404_2954138</t>
  </si>
  <si>
    <t>F_777301_2934066</t>
  </si>
  <si>
    <t>F_773065_2936585</t>
  </si>
  <si>
    <t>F_776072_2957941</t>
  </si>
  <si>
    <t>F_769614_2948467</t>
  </si>
  <si>
    <t>F_770472_2949023</t>
  </si>
  <si>
    <t>F_767557_2950430</t>
  </si>
  <si>
    <t>F_777186_2958938</t>
  </si>
  <si>
    <t>F_747812_2952768</t>
  </si>
  <si>
    <t>F_761615_2946476</t>
  </si>
  <si>
    <t>F_771920_2932051</t>
  </si>
  <si>
    <t>F_768852_2950166</t>
  </si>
  <si>
    <t>F_751533_2948483</t>
  </si>
  <si>
    <t>F_782081_2958458</t>
  </si>
  <si>
    <t>F_765191_2943861</t>
  </si>
  <si>
    <t>F_758887_2923163</t>
  </si>
  <si>
    <t>F_777168_2958896</t>
  </si>
  <si>
    <t>F_776516_2958521</t>
  </si>
  <si>
    <t>F_762493_2951570</t>
  </si>
  <si>
    <t>F_774242_2951997</t>
  </si>
  <si>
    <t>F_753399_2951258</t>
  </si>
  <si>
    <t>F_775881_2958710</t>
  </si>
  <si>
    <t>F_747473_2926275</t>
  </si>
  <si>
    <t>F_769320_2953889</t>
  </si>
  <si>
    <t>F_780570_2964131</t>
  </si>
  <si>
    <t>F_767288_2950669</t>
  </si>
  <si>
    <t>F_764736_2945976</t>
  </si>
  <si>
    <t>F_772824_2950811</t>
  </si>
  <si>
    <t>F_756914_2954218</t>
  </si>
  <si>
    <t>F_753171_2950630</t>
  </si>
  <si>
    <t>F_765046_2925723</t>
  </si>
  <si>
    <t>F_776025_2957959</t>
  </si>
  <si>
    <t>F_782050_2960566</t>
  </si>
  <si>
    <t>F_782408_2946423</t>
  </si>
  <si>
    <t>F_759310_2921387</t>
  </si>
  <si>
    <t>F_781086_2962621</t>
  </si>
  <si>
    <t>F_762757_2946474</t>
  </si>
  <si>
    <t>F_749692_2952165</t>
  </si>
  <si>
    <t>F_776094_2958948</t>
  </si>
  <si>
    <t>F_772633_2956286</t>
  </si>
  <si>
    <t>F_775917_2958395</t>
  </si>
  <si>
    <t>F_765193_2926108</t>
  </si>
  <si>
    <t>F_772933_2952508</t>
  </si>
  <si>
    <t>F_767573_2939538</t>
  </si>
  <si>
    <t>F_773080_2955539</t>
  </si>
  <si>
    <t>F_754337_2953507</t>
  </si>
  <si>
    <t>F_765343_2941383</t>
  </si>
  <si>
    <t>F_771303_2954587</t>
  </si>
  <si>
    <t>F_782237_2963206</t>
  </si>
  <si>
    <t>F_771029_2949047</t>
  </si>
  <si>
    <t>F_781325_2960102</t>
  </si>
  <si>
    <t>F_775033_2961562</t>
  </si>
  <si>
    <t>F_767436_2930245</t>
  </si>
  <si>
    <t>F_773401_2956679</t>
  </si>
  <si>
    <t>F_772607_2950042</t>
  </si>
  <si>
    <t>F_777074_2958348</t>
  </si>
  <si>
    <t>F_773578_2963066</t>
  </si>
  <si>
    <t>F_770193_2949582</t>
  </si>
  <si>
    <t>F_781696_2961982</t>
  </si>
  <si>
    <t>F_764485_2940195</t>
  </si>
  <si>
    <t>F_762042_2943672</t>
  </si>
  <si>
    <t>F_768350_2953493</t>
  </si>
  <si>
    <t>F_781333_2961836</t>
  </si>
  <si>
    <t>F_772894_2935064</t>
  </si>
  <si>
    <t>F_785509_2964759</t>
  </si>
  <si>
    <t>F_757065_2954189</t>
  </si>
  <si>
    <t>F_768911_2950232</t>
  </si>
  <si>
    <t>F_771262_2949256</t>
  </si>
  <si>
    <t>F_771096_2934511</t>
  </si>
  <si>
    <t>F_772444_2948198</t>
  </si>
  <si>
    <t>F_761958_2943000</t>
  </si>
  <si>
    <t>F_770746_2954380</t>
  </si>
  <si>
    <t>F_764684_2923597</t>
  </si>
  <si>
    <t>F_766982_2938856</t>
  </si>
  <si>
    <t>F_753188_2952512</t>
  </si>
  <si>
    <t>F_755282_2913715</t>
  </si>
  <si>
    <t>F_765157_2950300</t>
  </si>
  <si>
    <t>F_772670_2950759</t>
  </si>
  <si>
    <t>F_773262_2956564</t>
  </si>
  <si>
    <t>F_766083_2951755</t>
  </si>
  <si>
    <t>F_758642_2922104</t>
  </si>
  <si>
    <t>F_752152_2951076</t>
  </si>
  <si>
    <t>F_750705_2923208</t>
  </si>
  <si>
    <t>F_774006_2941480</t>
  </si>
  <si>
    <t>F_756025_2954342</t>
  </si>
  <si>
    <t>F_771362_2948049</t>
  </si>
  <si>
    <t>F_772509_2941282</t>
  </si>
  <si>
    <t>F_766563_2938925</t>
  </si>
  <si>
    <t>F_773054_2956577</t>
  </si>
  <si>
    <t>F_770141_2948230</t>
  </si>
  <si>
    <t>F_769848_2932949</t>
  </si>
  <si>
    <t>F_752978_2956881</t>
  </si>
  <si>
    <t>F_769367_2949141</t>
  </si>
  <si>
    <t>F_756210_2954025</t>
  </si>
  <si>
    <t>F_778743_2945982</t>
  </si>
  <si>
    <t>F_765893_2943993</t>
  </si>
  <si>
    <t>F_772476_2925431</t>
  </si>
  <si>
    <t>F_772314_2956668</t>
  </si>
  <si>
    <t>F_766729_2950046</t>
  </si>
  <si>
    <t>F_765135_2926370</t>
  </si>
  <si>
    <t>F_753554_2952778</t>
  </si>
  <si>
    <t>F_759046_2918819</t>
  </si>
  <si>
    <t>F_770845_2929614</t>
  </si>
  <si>
    <t>F_764456_2939349</t>
  </si>
  <si>
    <t>F_777523_2949830</t>
  </si>
  <si>
    <t>F_756985_2953179</t>
  </si>
  <si>
    <t>F_765301_2952923</t>
  </si>
  <si>
    <t>F_763824_2953068</t>
  </si>
  <si>
    <t>F_780354_2961124</t>
  </si>
  <si>
    <t>F_772442_2924915</t>
  </si>
  <si>
    <t>F_755643_2954134</t>
  </si>
  <si>
    <t>F_754649_2951518</t>
  </si>
  <si>
    <t>F_756821_2955698</t>
  </si>
  <si>
    <t>F_753053_2950855</t>
  </si>
  <si>
    <t>F_752771_2950199</t>
  </si>
  <si>
    <t>F_775663_2958165</t>
  </si>
  <si>
    <t>F_747897_2952568</t>
  </si>
  <si>
    <t>F_766672_2941151</t>
  </si>
  <si>
    <t>F_756990_2955786</t>
  </si>
  <si>
    <t>F_749451_2953804</t>
  </si>
  <si>
    <t>F_765913_2952177</t>
  </si>
  <si>
    <t>F_757555_2930932</t>
  </si>
  <si>
    <t>F_746738_2952644</t>
  </si>
  <si>
    <t>F_771975_2956001</t>
  </si>
  <si>
    <t>F_766928_2923434</t>
  </si>
  <si>
    <t>F_780394_2930098</t>
  </si>
  <si>
    <t>F_774867_2953599</t>
  </si>
  <si>
    <t>F_779275_2946193</t>
  </si>
  <si>
    <t>F_772644_2956649</t>
  </si>
  <si>
    <t>F_764440_2946096</t>
  </si>
  <si>
    <t>F_772424_2956751</t>
  </si>
  <si>
    <t>F_781919_2963774</t>
  </si>
  <si>
    <t>F_767060_2952638</t>
  </si>
  <si>
    <t>F_768025_2941334</t>
  </si>
  <si>
    <t>F_780453_2948305</t>
  </si>
  <si>
    <t>F_756177_2952845</t>
  </si>
  <si>
    <t>F_771834_2933370</t>
  </si>
  <si>
    <t>F_770049_2937621</t>
  </si>
  <si>
    <t>F_780534_2946085</t>
  </si>
  <si>
    <t>F_747809_2952619</t>
  </si>
  <si>
    <t>F_769575_2949158</t>
  </si>
  <si>
    <t>F_788211_2967557</t>
  </si>
  <si>
    <t>F_766500_2941724</t>
  </si>
  <si>
    <t>F_773618_2956143</t>
  </si>
  <si>
    <t>F_764429_2949848</t>
  </si>
  <si>
    <t>F_761593_2939899</t>
  </si>
  <si>
    <t>F_776572_2958925</t>
  </si>
  <si>
    <t>F_756279_2954503</t>
  </si>
  <si>
    <t>F_747717_2925201</t>
  </si>
  <si>
    <t>F_773610_2956221</t>
  </si>
  <si>
    <t>F_770295_2944085</t>
  </si>
  <si>
    <t>F_782352_2960227</t>
  </si>
  <si>
    <t>F_771588_2950260</t>
  </si>
  <si>
    <t>F_748086_2934326</t>
  </si>
  <si>
    <t>F_771552_2954358</t>
  </si>
  <si>
    <t>F_767524_2929627</t>
  </si>
  <si>
    <t>F_771895_2950502</t>
  </si>
  <si>
    <t>F_770919_2951064</t>
  </si>
  <si>
    <t>F_767941_2926635</t>
  </si>
  <si>
    <t>F_772468_2925238</t>
  </si>
  <si>
    <t>F_773511_2949262</t>
  </si>
  <si>
    <t>F_781217_2960531</t>
  </si>
  <si>
    <t>F_781948_2958718</t>
  </si>
  <si>
    <t>F_776002_2933796</t>
  </si>
  <si>
    <t>F_764874_2946019</t>
  </si>
  <si>
    <t>F_751387_2948110</t>
  </si>
  <si>
    <t>F_749282_2952186</t>
  </si>
  <si>
    <t>F_782804_2964632</t>
  </si>
  <si>
    <t>F_769935_2932640</t>
  </si>
  <si>
    <t>F_769069_2953975</t>
  </si>
  <si>
    <t>F_780416_2964490</t>
  </si>
  <si>
    <t>F_781445_2960015</t>
  </si>
  <si>
    <t>F_770328_2953908</t>
  </si>
  <si>
    <t>F_766835_2952826</t>
  </si>
  <si>
    <t>F_770504_2953973</t>
  </si>
  <si>
    <t>F_772242_2950735</t>
  </si>
  <si>
    <t>F_771064_2947626</t>
  </si>
  <si>
    <t>F_772197_2952282</t>
  </si>
  <si>
    <t>F_767917_2952528</t>
  </si>
  <si>
    <t>F_746640_2953363</t>
  </si>
  <si>
    <t>F_769461_2953096</t>
  </si>
  <si>
    <t>F_772356_2952350</t>
  </si>
  <si>
    <t>F_751097_2951526</t>
  </si>
  <si>
    <t>F_774070_2962709</t>
  </si>
  <si>
    <t>F_774006_2961100</t>
  </si>
  <si>
    <t>F_765357_2952734</t>
  </si>
  <si>
    <t>F_758447_2931050</t>
  </si>
  <si>
    <t>F_745252_2952710</t>
  </si>
  <si>
    <t>F_781848_2962111</t>
  </si>
  <si>
    <t>F_767344_2950359</t>
  </si>
  <si>
    <t>F_774765_2952232</t>
  </si>
  <si>
    <t>F_772415_2950589</t>
  </si>
  <si>
    <t>F_761212_2946255</t>
  </si>
  <si>
    <t>F_764395_2949812</t>
  </si>
  <si>
    <t>F_787926_2965728</t>
  </si>
  <si>
    <t>F_777191_2958585</t>
  </si>
  <si>
    <t>F_786736_2965682</t>
  </si>
  <si>
    <t>F_752192_2954440</t>
  </si>
  <si>
    <t>F_774841_2936579</t>
  </si>
  <si>
    <t>F_773372_2941757</t>
  </si>
  <si>
    <t>F_749997_2952055</t>
  </si>
  <si>
    <t>F_765311_2941184</t>
  </si>
  <si>
    <t>F_755517_2914733</t>
  </si>
  <si>
    <t>F_773438_2956584</t>
  </si>
  <si>
    <t>F_781318_2946872</t>
  </si>
  <si>
    <t>F_766099_2952695</t>
  </si>
  <si>
    <t>F_769111_2953990</t>
  </si>
  <si>
    <t>F_771595_2954560</t>
  </si>
  <si>
    <t>F_781961_2959462</t>
  </si>
  <si>
    <t>F_767378_2928192</t>
  </si>
  <si>
    <t>F_757192_2911677</t>
  </si>
  <si>
    <t>F_761270_2940584</t>
  </si>
  <si>
    <t>F_763602_2940119</t>
  </si>
  <si>
    <t>F_753119_2950673</t>
  </si>
  <si>
    <t>F_774053_2950381</t>
  </si>
  <si>
    <t>F_782748_2963635</t>
  </si>
  <si>
    <t>F_768599_2952683</t>
  </si>
  <si>
    <t>F_775908_2944978</t>
  </si>
  <si>
    <t>F_772655_2952439</t>
  </si>
  <si>
    <t>F_772938_2956207</t>
  </si>
  <si>
    <t>F_754884_2951489</t>
  </si>
  <si>
    <t>F_773637_2956741</t>
  </si>
  <si>
    <t>F_768780_2950301</t>
  </si>
  <si>
    <t>F_749613_2948903</t>
  </si>
  <si>
    <t>F_767889_2953323</t>
  </si>
  <si>
    <t>F_768609_2948038</t>
  </si>
  <si>
    <t>F_764982_2939579</t>
  </si>
  <si>
    <t>F_773085_2952598</t>
  </si>
  <si>
    <t>F_772992_2957184</t>
  </si>
  <si>
    <t>F_753237_2951032</t>
  </si>
  <si>
    <t>F_776325_2928915</t>
  </si>
  <si>
    <t>F_789766_2967246</t>
  </si>
  <si>
    <t>F_752572_2929571</t>
  </si>
  <si>
    <t>F_770380_2954242</t>
  </si>
  <si>
    <t>F_776251_2958154</t>
  </si>
  <si>
    <t>F_777355_2938541</t>
  </si>
  <si>
    <t>F_769859_2942243</t>
  </si>
  <si>
    <t>F_773755_2956572</t>
  </si>
  <si>
    <t>F_776987_2959052</t>
  </si>
  <si>
    <t>F_785784_2965198</t>
  </si>
  <si>
    <t>F_776747_2958950</t>
  </si>
  <si>
    <t>F_765586_2923327</t>
  </si>
  <si>
    <t>F_775092_2930528</t>
  </si>
  <si>
    <t>F_773750_2956616</t>
  </si>
  <si>
    <t>F_769582_2951200</t>
  </si>
  <si>
    <t>F_752925_2953366</t>
  </si>
  <si>
    <t>F_753651_2952235</t>
  </si>
  <si>
    <t>F_767801_2941966</t>
  </si>
  <si>
    <t>F_769384_2943636</t>
  </si>
  <si>
    <t>F_771975_2956024</t>
  </si>
  <si>
    <t>F_771423_2954496</t>
  </si>
  <si>
    <t>F_775206_2940639</t>
  </si>
  <si>
    <t>F_769287_2933533</t>
  </si>
  <si>
    <t>F_763542_2946898</t>
  </si>
  <si>
    <t>F_773161_2956477</t>
  </si>
  <si>
    <t>F_775876_2940536</t>
  </si>
  <si>
    <t>F_781397_2964132</t>
  </si>
  <si>
    <t>F_768970_2946709</t>
  </si>
  <si>
    <t>F_753335_2957166</t>
  </si>
  <si>
    <t>F_768350_2945332</t>
  </si>
  <si>
    <t>F_765323_2944549</t>
  </si>
  <si>
    <t>F_767676_2929064</t>
  </si>
  <si>
    <t>F_769520_2948774</t>
  </si>
  <si>
    <t>F_754985_2952953</t>
  </si>
  <si>
    <t>F_763104_2951424</t>
  </si>
  <si>
    <t>F_769233_2949676</t>
  </si>
  <si>
    <t>F_775763_2945198</t>
  </si>
  <si>
    <t>F_750482_2955292</t>
  </si>
  <si>
    <t>F_781166_2962338</t>
  </si>
  <si>
    <t>F_786688_2965811</t>
  </si>
  <si>
    <t>F_781417_2959203</t>
  </si>
  <si>
    <t>F_768838_2934172</t>
  </si>
  <si>
    <t>F_756367_2953839</t>
  </si>
  <si>
    <t>F_770465_2949250</t>
  </si>
  <si>
    <t>F_775379_2938526</t>
  </si>
  <si>
    <t>F_772356_2952283</t>
  </si>
  <si>
    <t>F_768114_2953623</t>
  </si>
  <si>
    <t>F_764443_2948370</t>
  </si>
  <si>
    <t>F_769775_2953885</t>
  </si>
  <si>
    <t>F_777014_2958392</t>
  </si>
  <si>
    <t>F_773265_2956759</t>
  </si>
  <si>
    <t>F_755454_2955730</t>
  </si>
  <si>
    <t>F_777914_2948395</t>
  </si>
  <si>
    <t>F_754819_2912553</t>
  </si>
  <si>
    <t>F_767539_2927211</t>
  </si>
  <si>
    <t>F_776805_2957660</t>
  </si>
  <si>
    <t>F_779015_2947308</t>
  </si>
  <si>
    <t>F_772103_2955062</t>
  </si>
  <si>
    <t>F_772459_2963962</t>
  </si>
  <si>
    <t>F_746833_2953624</t>
  </si>
  <si>
    <t>F_754434_2953889</t>
  </si>
  <si>
    <t>F_749597_2949286</t>
  </si>
  <si>
    <t>F_769088_2953983</t>
  </si>
  <si>
    <t>F_762407_2941051</t>
  </si>
  <si>
    <t>F_776798_2958095</t>
  </si>
  <si>
    <t>F_773522_2927148</t>
  </si>
  <si>
    <t>F_774842_2932337</t>
  </si>
  <si>
    <t>F_773679_2956555</t>
  </si>
  <si>
    <t>F_755509_2914797</t>
  </si>
  <si>
    <t>F_781336_2962205</t>
  </si>
  <si>
    <t>F_769016_2953741</t>
  </si>
  <si>
    <t>F_762920_2952048</t>
  </si>
  <si>
    <t>F_768784_2953335</t>
  </si>
  <si>
    <t>F_781084_2960373</t>
  </si>
  <si>
    <t>F_747897_2953774</t>
  </si>
  <si>
    <t>F_781577_2961178</t>
  </si>
  <si>
    <t>F_776736_2958579</t>
  </si>
  <si>
    <t>F_774518_2962391</t>
  </si>
  <si>
    <t>F_759112_2937876</t>
  </si>
  <si>
    <t>F_760221_2939794</t>
  </si>
  <si>
    <t>F_774015_2934540</t>
  </si>
  <si>
    <t>F_776847_2959184</t>
  </si>
  <si>
    <t>F_775762_2930733</t>
  </si>
  <si>
    <t>F_770965_2948806</t>
  </si>
  <si>
    <t>F_780368_2961373</t>
  </si>
  <si>
    <t>F_764426_2940104</t>
  </si>
  <si>
    <t>F_766249_2945338</t>
  </si>
  <si>
    <t>F_771335_2930536</t>
  </si>
  <si>
    <t>F_771247_2938308</t>
  </si>
  <si>
    <t>F_775858_2958721</t>
  </si>
  <si>
    <t>F_755480_2953192</t>
  </si>
  <si>
    <t>F_783120_2962594</t>
  </si>
  <si>
    <t>F_758897_2916971</t>
  </si>
  <si>
    <t>F_756012_2953572</t>
  </si>
  <si>
    <t>F_752509_2949351</t>
  </si>
  <si>
    <t>F_771909_2928268</t>
  </si>
  <si>
    <t>F_759712_2917786</t>
  </si>
  <si>
    <t>F_762108_2942648</t>
  </si>
  <si>
    <t>F_776649_2941882</t>
  </si>
  <si>
    <t>F_777559_2939210</t>
  </si>
  <si>
    <t>F_765496_2950117</t>
  </si>
  <si>
    <t>F_747814_2952816</t>
  </si>
  <si>
    <t>F_762633_2951151</t>
  </si>
  <si>
    <t>F_772645_2955802</t>
  </si>
  <si>
    <t>F_762476_2941820</t>
  </si>
  <si>
    <t>F_777228_2958052</t>
  </si>
  <si>
    <t>F_769007_2949511</t>
  </si>
  <si>
    <t>F_767855_2941988</t>
  </si>
  <si>
    <t>F_755023_2953797</t>
  </si>
  <si>
    <t>F_747108_2952681</t>
  </si>
  <si>
    <t>F_765098_2950657</t>
  </si>
  <si>
    <t>F_761597_2946198</t>
  </si>
  <si>
    <t>F_754797_2951631</t>
  </si>
  <si>
    <t>F_753611_2952197</t>
  </si>
  <si>
    <t>F_756372_2953378</t>
  </si>
  <si>
    <t>F_772494_2956743</t>
  </si>
  <si>
    <t>F_773401_2956620</t>
  </si>
  <si>
    <t>F_776181_2958597</t>
  </si>
  <si>
    <t>F_766773_2926954</t>
  </si>
  <si>
    <t>F_771257_2937984</t>
  </si>
  <si>
    <t>F_772588_2955397</t>
  </si>
  <si>
    <t>F_773776_2955854</t>
  </si>
  <si>
    <t>F_754743_2952568</t>
  </si>
  <si>
    <t>F_776945_2958931</t>
  </si>
  <si>
    <t>F_771078_2954414</t>
  </si>
  <si>
    <t>F_776548_2940237</t>
  </si>
  <si>
    <t>F_770421_2949079</t>
  </si>
  <si>
    <t>F_766739_2950096</t>
  </si>
  <si>
    <t>F_759942_2926341</t>
  </si>
  <si>
    <t>F_756439_2953839</t>
  </si>
  <si>
    <t>F_770299_2942133</t>
  </si>
  <si>
    <t>F_753695_2950979</t>
  </si>
  <si>
    <t>F_770860_2951095</t>
  </si>
  <si>
    <t>F_772926_2956749</t>
  </si>
  <si>
    <t>F_775710_2958649</t>
  </si>
  <si>
    <t>F_769276_2953374</t>
  </si>
  <si>
    <t>F_783880_2963947</t>
  </si>
  <si>
    <t>F_770894_2947673</t>
  </si>
  <si>
    <t>F_773848_2961790</t>
  </si>
  <si>
    <t>F_761163_2945639</t>
  </si>
  <si>
    <t>F_769147_2935366</t>
  </si>
  <si>
    <t>F_750203_2951733</t>
  </si>
  <si>
    <t>F_774880_2953547</t>
  </si>
  <si>
    <t>F_776879_2958178</t>
  </si>
  <si>
    <t>F_760628_2934097</t>
  </si>
  <si>
    <t>F_767265_2938647</t>
  </si>
  <si>
    <t>F_773075_2956554</t>
  </si>
  <si>
    <t>F_763133_2944554</t>
  </si>
  <si>
    <t>F_770754_2947828</t>
  </si>
  <si>
    <t>F_762124_2946122</t>
  </si>
  <si>
    <t>F_766632_2938711</t>
  </si>
  <si>
    <t>F_781191_2960501</t>
  </si>
  <si>
    <t>F_754273_2951596</t>
  </si>
  <si>
    <t>F_769414_2942050</t>
  </si>
  <si>
    <t>F_775620_2959031</t>
  </si>
  <si>
    <t>F_769797_2948886</t>
  </si>
  <si>
    <t>F_769549_2949192</t>
  </si>
  <si>
    <t>F_775202_2961850</t>
  </si>
  <si>
    <t>F_771271_2936273</t>
  </si>
  <si>
    <t>F_776135_2958245</t>
  </si>
  <si>
    <t>F_772069_2927693</t>
  </si>
  <si>
    <t>F_776178_2958897</t>
  </si>
  <si>
    <t>F_778876_2947358</t>
  </si>
  <si>
    <t>F_764509_2944550</t>
  </si>
  <si>
    <t>F_744648_2952981</t>
  </si>
  <si>
    <t>F_770360_2953428</t>
  </si>
  <si>
    <t>F_754773_2956208</t>
  </si>
  <si>
    <t>F_754834_2951390</t>
  </si>
  <si>
    <t>F_776659_2959166</t>
  </si>
  <si>
    <t>F_767813_2952977</t>
  </si>
  <si>
    <t>F_753392_2952857</t>
  </si>
  <si>
    <t>F_772554_2937846</t>
  </si>
  <si>
    <t>F_773924_2961529</t>
  </si>
  <si>
    <t>F_772471_2956153</t>
  </si>
  <si>
    <t>F_774855_2936815</t>
  </si>
  <si>
    <t>F_780043_2947697</t>
  </si>
  <si>
    <t>F_763541_2945622</t>
  </si>
  <si>
    <t>F_760175_2920418</t>
  </si>
  <si>
    <t>F_763446_2921521</t>
  </si>
  <si>
    <t>F_752728_2950141</t>
  </si>
  <si>
    <t>F_780775_2962742</t>
  </si>
  <si>
    <t>F_750923_2949460</t>
  </si>
  <si>
    <t>F_754425_2953616</t>
  </si>
  <si>
    <t>F_758514_2920973</t>
  </si>
  <si>
    <t>F_761039_2920400</t>
  </si>
  <si>
    <t>F_748328_2949196</t>
  </si>
  <si>
    <t>F_785419_2964809</t>
  </si>
  <si>
    <t>F_771566_2951735</t>
  </si>
  <si>
    <t>F_775447_2931219</t>
  </si>
  <si>
    <t>F_766995_2943703</t>
  </si>
  <si>
    <t>F_755236_2916569</t>
  </si>
  <si>
    <t>F_781142_2962386</t>
  </si>
  <si>
    <t>F_776832_2959051</t>
  </si>
  <si>
    <t>F_770172_2950044</t>
  </si>
  <si>
    <t>F_772423_2956766</t>
  </si>
  <si>
    <t>F_767831_2929099</t>
  </si>
  <si>
    <t>F_748368_2949193</t>
  </si>
  <si>
    <t>F_769998_2948095</t>
  </si>
  <si>
    <t>F_768831_2928784</t>
  </si>
  <si>
    <t>F_760751_2927795</t>
  </si>
  <si>
    <t>F_767535_2950618</t>
  </si>
  <si>
    <t>F_769823_2927282</t>
  </si>
  <si>
    <t>F_760286_2933498</t>
  </si>
  <si>
    <t>F_785397_2964790</t>
  </si>
  <si>
    <t>F_757294_2954151</t>
  </si>
  <si>
    <t>F_753696_2913803</t>
  </si>
  <si>
    <t>F_763165_2937941</t>
  </si>
  <si>
    <t>F_754296_2951982</t>
  </si>
  <si>
    <t>F_770122_2948651</t>
  </si>
  <si>
    <t>F_771632_2935213</t>
  </si>
  <si>
    <t>F_753257_2956669</t>
  </si>
  <si>
    <t>F_775853_2958087</t>
  </si>
  <si>
    <t>F_766041_2952907</t>
  </si>
  <si>
    <t>F_762062_2942619</t>
  </si>
  <si>
    <t>F_757382_2953098</t>
  </si>
  <si>
    <t>F_770608_2954330</t>
  </si>
  <si>
    <t>F_772823_2956489</t>
  </si>
  <si>
    <t>F_757292_2911875</t>
  </si>
  <si>
    <t>F_778591_2945960</t>
  </si>
  <si>
    <t>F_767824_2942722</t>
  </si>
  <si>
    <t>F_777765_2948066</t>
  </si>
  <si>
    <t>F_768870_2950185</t>
  </si>
  <si>
    <t>F_770832_2954276</t>
  </si>
  <si>
    <t>F_780033_2948109</t>
  </si>
  <si>
    <t>F_762794_2951342</t>
  </si>
  <si>
    <t>F_770399_2954251</t>
  </si>
  <si>
    <t>F_772773_2956671</t>
  </si>
  <si>
    <t>F_770503_2931164</t>
  </si>
  <si>
    <t>F_770715_2950186</t>
  </si>
  <si>
    <t>F_759209_2927624</t>
  </si>
  <si>
    <t>F_782320_2960342</t>
  </si>
  <si>
    <t>F_771240_2924248</t>
  </si>
  <si>
    <t>F_754452_2952248</t>
  </si>
  <si>
    <t>F_777261_2938652</t>
  </si>
  <si>
    <t>F_760866_2939858</t>
  </si>
  <si>
    <t>F_772772_2956690</t>
  </si>
  <si>
    <t>F_765040_2925941</t>
  </si>
  <si>
    <t>F_764161_2950315</t>
  </si>
  <si>
    <t>F_775508_2942688</t>
  </si>
  <si>
    <t>F_765386_2950767</t>
  </si>
  <si>
    <t>F_769406_2943534</t>
  </si>
  <si>
    <t>F_766966_2930362</t>
  </si>
  <si>
    <t>F_755724_2916210</t>
  </si>
  <si>
    <t>F_754808_2952781</t>
  </si>
  <si>
    <t>F_782636_2947604</t>
  </si>
  <si>
    <t>F_756231_2952821</t>
  </si>
  <si>
    <t>F_768399_2953513</t>
  </si>
  <si>
    <t>F_767677_2952439</t>
  </si>
  <si>
    <t>F_782361_2960391</t>
  </si>
  <si>
    <t>F_755361_2954293</t>
  </si>
  <si>
    <t>F_760275_2936052</t>
  </si>
  <si>
    <t>F_772550_2940733</t>
  </si>
  <si>
    <t>F_749808_2950910</t>
  </si>
  <si>
    <t>F_763482_2924129</t>
  </si>
  <si>
    <t>F_771577_2954553</t>
  </si>
  <si>
    <t>F_776584_2959329</t>
  </si>
  <si>
    <t>F_744473_2926389</t>
  </si>
  <si>
    <t>F_781191_2946786</t>
  </si>
  <si>
    <t>F_774824_2952618</t>
  </si>
  <si>
    <t>F_775836_2958503</t>
  </si>
  <si>
    <t>F_773673_2949192</t>
  </si>
  <si>
    <t>F_772677_2950419</t>
  </si>
  <si>
    <t>F_767145_2952750</t>
  </si>
  <si>
    <t>F_766815_2944839</t>
  </si>
  <si>
    <t>F_776358_2949509</t>
  </si>
  <si>
    <t>F_773433_2956806</t>
  </si>
  <si>
    <t>F_749470_2952568</t>
  </si>
  <si>
    <t>F_775993_2958617</t>
  </si>
  <si>
    <t>F_776040_2945301</t>
  </si>
  <si>
    <t>F_764643_2945531</t>
  </si>
  <si>
    <t>F_765718_2944437</t>
  </si>
  <si>
    <t>F_747899_2952619</t>
  </si>
  <si>
    <t>F_775856_2958047</t>
  </si>
  <si>
    <t>F_754784_2953763</t>
  </si>
  <si>
    <t>F_764034_2950267</t>
  </si>
  <si>
    <t>F_776249_2958727</t>
  </si>
  <si>
    <t>F_762084_2946136</t>
  </si>
  <si>
    <t>F_763841_2921262</t>
  </si>
  <si>
    <t>F_767848_2952503</t>
  </si>
  <si>
    <t>F_772825_2956386</t>
  </si>
  <si>
    <t>F_774271_2962259</t>
  </si>
  <si>
    <t>F_776842_2959068</t>
  </si>
  <si>
    <t>F_770279_2949898</t>
  </si>
  <si>
    <t>F_767617_2952419</t>
  </si>
  <si>
    <t>F_771928_2951121</t>
  </si>
  <si>
    <t>F_768793_2950316</t>
  </si>
  <si>
    <t>F_762269_2941134</t>
  </si>
  <si>
    <t>F_754710_2929474</t>
  </si>
  <si>
    <t>F_770764_2954250</t>
  </si>
  <si>
    <t>F_776226_2958870</t>
  </si>
  <si>
    <t>F_769089_2933817</t>
  </si>
  <si>
    <t>F_752457_2950411</t>
  </si>
  <si>
    <t>F_773158_2928394</t>
  </si>
  <si>
    <t>F_751738_2950063</t>
  </si>
  <si>
    <t>F_758473_2931655</t>
  </si>
  <si>
    <t>F_761111_2937296</t>
  </si>
  <si>
    <t>F_748825_2953042</t>
  </si>
  <si>
    <t>F_765242_2952723</t>
  </si>
  <si>
    <t>F_753092_2952556</t>
  </si>
  <si>
    <t>F_775756_2941934</t>
  </si>
  <si>
    <t>F_764803_2949792</t>
  </si>
  <si>
    <t>F_770764_2947564</t>
  </si>
  <si>
    <t>F_771242_2948183</t>
  </si>
  <si>
    <t>F_777650_2939204</t>
  </si>
  <si>
    <t>F_776128_2957906</t>
  </si>
  <si>
    <t>F_755841_2954160</t>
  </si>
  <si>
    <t>F_772149_2955880</t>
  </si>
  <si>
    <t>F_757807_2917893</t>
  </si>
  <si>
    <t>F_769672_2933050</t>
  </si>
  <si>
    <t>F_760653_2936407</t>
  </si>
  <si>
    <t>F_768509_2939898</t>
  </si>
  <si>
    <t>F_767632_2940772</t>
  </si>
  <si>
    <t>F_745578_2927702</t>
  </si>
  <si>
    <t>F_749154_2920303</t>
  </si>
  <si>
    <t>F_752060_2956477</t>
  </si>
  <si>
    <t>F_756487_2953833</t>
  </si>
  <si>
    <t>F_765972_2926389</t>
  </si>
  <si>
    <t>F_781242_2963149</t>
  </si>
  <si>
    <t>F_771924_2950049</t>
  </si>
  <si>
    <t>F_767588_2950307</t>
  </si>
  <si>
    <t>F_757316_2918410</t>
  </si>
  <si>
    <t>F_770479_2949234</t>
  </si>
  <si>
    <t>F_756340_2953132</t>
  </si>
  <si>
    <t>F_770156_2948616</t>
  </si>
  <si>
    <t>F_789420_2966473</t>
  </si>
  <si>
    <t>F_758677_2916738</t>
  </si>
  <si>
    <t>F_775747_2939973</t>
  </si>
  <si>
    <t>F_763142_2951803</t>
  </si>
  <si>
    <t>F_781939_2960435</t>
  </si>
  <si>
    <t>F_755102_2951671</t>
  </si>
  <si>
    <t>F_748730_2950038</t>
  </si>
  <si>
    <t>F_770277_2936120</t>
  </si>
  <si>
    <t>F_776859_2958461</t>
  </si>
  <si>
    <t>F_769745_2949148</t>
  </si>
  <si>
    <t>F_772491_2956195</t>
  </si>
  <si>
    <t>F_775188_2962625</t>
  </si>
  <si>
    <t>F_776847_2958119</t>
  </si>
  <si>
    <t>F_777129_2957568</t>
  </si>
  <si>
    <t>F_770514_2950465</t>
  </si>
  <si>
    <t>F_754730_2953736</t>
  </si>
  <si>
    <t>F_773003_2952725</t>
  </si>
  <si>
    <t>F_775870_2958186</t>
  </si>
  <si>
    <t>F_776029_2958188</t>
  </si>
  <si>
    <t>F_782505_2960189</t>
  </si>
  <si>
    <t>F_773854_2950615</t>
  </si>
  <si>
    <t>F_768568_2930184</t>
  </si>
  <si>
    <t>F_782910_2958325</t>
  </si>
  <si>
    <t>F_771989_2956647</t>
  </si>
  <si>
    <t>F_780358_2931535</t>
  </si>
  <si>
    <t>F_772105_2950021</t>
  </si>
  <si>
    <t>F_763566_2939554</t>
  </si>
  <si>
    <t>F_757074_2955933</t>
  </si>
  <si>
    <t>F_773271_2956499</t>
  </si>
  <si>
    <t>F_769914_2927494</t>
  </si>
  <si>
    <t>F_771923_2931749</t>
  </si>
  <si>
    <t>F_768230_2932857</t>
  </si>
  <si>
    <t>F_757091_2952898</t>
  </si>
  <si>
    <t>F_769148_2950713</t>
  </si>
  <si>
    <t>F_770092_2943191</t>
  </si>
  <si>
    <t>F_767786_2953239</t>
  </si>
  <si>
    <t>F_753405_2951180</t>
  </si>
  <si>
    <t>F_769656_2953840</t>
  </si>
  <si>
    <t>F_749984_2952031</t>
  </si>
  <si>
    <t>F_774040_2956652</t>
  </si>
  <si>
    <t>F_766667_2949621</t>
  </si>
  <si>
    <t>F_772809_2950364</t>
  </si>
  <si>
    <t>F_789569_2967054</t>
  </si>
  <si>
    <t>F_751766_2948274</t>
  </si>
  <si>
    <t>F_748038_2952659</t>
  </si>
  <si>
    <t>F_769731_2951358</t>
  </si>
  <si>
    <t>F_773716_2962707</t>
  </si>
  <si>
    <t>F_782185_2960397</t>
  </si>
  <si>
    <t>F_762299_2941208</t>
  </si>
  <si>
    <t>F_754841_2957357</t>
  </si>
  <si>
    <t>F_770945_2954671</t>
  </si>
  <si>
    <t>F_751188_2949853</t>
  </si>
  <si>
    <t>F_759021_2918517</t>
  </si>
  <si>
    <t>F_764215_2949993</t>
  </si>
  <si>
    <t>F_766066_2952912</t>
  </si>
  <si>
    <t>F_761253_2946751</t>
  </si>
  <si>
    <t>F_770297_2924419</t>
  </si>
  <si>
    <t>F_767636_2953447</t>
  </si>
  <si>
    <t>F_780946_2960498</t>
  </si>
  <si>
    <t>F_753067_2950705</t>
  </si>
  <si>
    <t>F_772833_2956438</t>
  </si>
  <si>
    <t>F_771264_2954571</t>
  </si>
  <si>
    <t>F_772155_2931691</t>
  </si>
  <si>
    <t>F_764584_2946051</t>
  </si>
  <si>
    <t>F_772295_2952349</t>
  </si>
  <si>
    <t>F_756897_2911563</t>
  </si>
  <si>
    <t>F_772541_2938371</t>
  </si>
  <si>
    <t>F_766146_2926906</t>
  </si>
  <si>
    <t>F_757198_2954165</t>
  </si>
  <si>
    <t>F_760025_2937271</t>
  </si>
  <si>
    <t>F_775822_2958387</t>
  </si>
  <si>
    <t>F_767971_2953218</t>
  </si>
  <si>
    <t>F_768806_2950331</t>
  </si>
  <si>
    <t>F_751638_2950090</t>
  </si>
  <si>
    <t>F_770248_2954196</t>
  </si>
  <si>
    <t>F_776706_2958336</t>
  </si>
  <si>
    <t>F_749590_2929119</t>
  </si>
  <si>
    <t>F_763421_2938713</t>
  </si>
  <si>
    <t>F_783190_2946648</t>
  </si>
  <si>
    <t>F_776700_2958609</t>
  </si>
  <si>
    <t>F_766690_2949671</t>
  </si>
  <si>
    <t>F_773725_2939528</t>
  </si>
  <si>
    <t>F_773087_2939018</t>
  </si>
  <si>
    <t>F_768700_2944227</t>
  </si>
  <si>
    <t>F_773850_2956177</t>
  </si>
  <si>
    <t>F_770305_2949050</t>
  </si>
  <si>
    <t>F_772063_2951170</t>
  </si>
  <si>
    <t>F_757106_2911494</t>
  </si>
  <si>
    <t>F_771757_2951247</t>
  </si>
  <si>
    <t>F_772761_2942793</t>
  </si>
  <si>
    <t>F_763756_2953075</t>
  </si>
  <si>
    <t>F_751574_2954744</t>
  </si>
  <si>
    <t>F_752123_2949415</t>
  </si>
  <si>
    <t>F_762720_2946676</t>
  </si>
  <si>
    <t>F_767117_2938944</t>
  </si>
  <si>
    <t>F_773090_2952397</t>
  </si>
  <si>
    <t>F_752184_2956469</t>
  </si>
  <si>
    <t>F_768307_2953112</t>
  </si>
  <si>
    <t>F_765918_2927663</t>
  </si>
  <si>
    <t>F_766809_2926929</t>
  </si>
  <si>
    <t>F_772802_2956205</t>
  </si>
  <si>
    <t>F_761332_2946365</t>
  </si>
  <si>
    <t>F_751899_2950510</t>
  </si>
  <si>
    <t>F_776598_2959273</t>
  </si>
  <si>
    <t>F_767678_2950289</t>
  </si>
  <si>
    <t>F_770510_2942951</t>
  </si>
  <si>
    <t>F_773157_2952723</t>
  </si>
  <si>
    <t>F_768458_2934538</t>
  </si>
  <si>
    <t>F_765781_2952578</t>
  </si>
  <si>
    <t>F_772415_2950038</t>
  </si>
  <si>
    <t>F_768337_2934086</t>
  </si>
  <si>
    <t>F_772531_2956645</t>
  </si>
  <si>
    <t>F_755783_2934455</t>
  </si>
  <si>
    <t>F_753751_2954507</t>
  </si>
  <si>
    <t>F_750132_2922401</t>
  </si>
  <si>
    <t>F_780216_2929776</t>
  </si>
  <si>
    <t>F_767866_2952856</t>
  </si>
  <si>
    <t>F_766574_2944192</t>
  </si>
  <si>
    <t>F_747816_2952917</t>
  </si>
  <si>
    <t>F_771956_2943815</t>
  </si>
  <si>
    <t>F_777290_2947514</t>
  </si>
  <si>
    <t>F_776151_2935411</t>
  </si>
  <si>
    <t>F_771969_2928624</t>
  </si>
  <si>
    <t>F_758713_2916791</t>
  </si>
  <si>
    <t>F_782147_2958419</t>
  </si>
  <si>
    <t>F_769501_2953922</t>
  </si>
  <si>
    <t>F_771050_2948271</t>
  </si>
  <si>
    <t>F_766978_2930410</t>
  </si>
  <si>
    <t>F_766985_2952711</t>
  </si>
  <si>
    <t>F_769100_2939997</t>
  </si>
  <si>
    <t>F_767580_2927894</t>
  </si>
  <si>
    <t>F_758899_2923014</t>
  </si>
  <si>
    <t>F_757853_2930862</t>
  </si>
  <si>
    <t>F_762300_2944510</t>
  </si>
  <si>
    <t>F_767063_2950397</t>
  </si>
  <si>
    <t>F_751304_2954720</t>
  </si>
  <si>
    <t>F_769417_2949070</t>
  </si>
  <si>
    <t>F_751737_2949335</t>
  </si>
  <si>
    <t>F_774680_2939665</t>
  </si>
  <si>
    <t>F_772949_2956451</t>
  </si>
  <si>
    <t>F_767147_2927446</t>
  </si>
  <si>
    <t>F_748966_2952758</t>
  </si>
  <si>
    <t>F_773577_2930638</t>
  </si>
  <si>
    <t>F_779125_2931152</t>
  </si>
  <si>
    <t>F_749627_2921051</t>
  </si>
  <si>
    <t>F_770411_2948220</t>
  </si>
  <si>
    <t>F_769913_2951571</t>
  </si>
  <si>
    <t>F_751172_2956394</t>
  </si>
  <si>
    <t>F_756731_2953883</t>
  </si>
  <si>
    <t>F_768967_2950628</t>
  </si>
  <si>
    <t>F_768920_2944134</t>
  </si>
  <si>
    <t>F_756051_2954192</t>
  </si>
  <si>
    <t>F_782338_2960211</t>
  </si>
  <si>
    <t>F_779528_2947727</t>
  </si>
  <si>
    <t>F_767967_2947960</t>
  </si>
  <si>
    <t>F_772463_2950796</t>
  </si>
  <si>
    <t>F_767156_2952644</t>
  </si>
  <si>
    <t>F_775740_2958854</t>
  </si>
  <si>
    <t>F_772528_2948105</t>
  </si>
  <si>
    <t>F_781297_2961947</t>
  </si>
  <si>
    <t>F_767239_2931580</t>
  </si>
  <si>
    <t>F_750434_2952778</t>
  </si>
  <si>
    <t>F_755308_2952982</t>
  </si>
  <si>
    <t>F_755919_2952376</t>
  </si>
  <si>
    <t>F_756103_2955411</t>
  </si>
  <si>
    <t>F_774553_2940315</t>
  </si>
  <si>
    <t>F_751425_2954680</t>
  </si>
  <si>
    <t>F_774868_2953687</t>
  </si>
  <si>
    <t>F_773838_2957075</t>
  </si>
  <si>
    <t>F_767202_2925978</t>
  </si>
  <si>
    <t>F_771939_2950031</t>
  </si>
  <si>
    <t>F_773661_2941998</t>
  </si>
  <si>
    <t>F_773068_2932316</t>
  </si>
  <si>
    <t>F_770097_2947156</t>
  </si>
  <si>
    <t>F_761833_2921759</t>
  </si>
  <si>
    <t>F_750979_2929232</t>
  </si>
  <si>
    <t>F_755489_2913321</t>
  </si>
  <si>
    <t>F_765448_2952747</t>
  </si>
  <si>
    <t>F_783010_2947183</t>
  </si>
  <si>
    <t>F_774199_2961952</t>
  </si>
  <si>
    <t>F_761793_2939466</t>
  </si>
  <si>
    <t>F_749754_2952742</t>
  </si>
  <si>
    <t>F_759523_2930459</t>
  </si>
  <si>
    <t>F_749623_2929084</t>
  </si>
  <si>
    <t>F_770601_2932180</t>
  </si>
  <si>
    <t>F_764260_2921671</t>
  </si>
  <si>
    <t>F_763397_2951576</t>
  </si>
  <si>
    <t>F_758489_2921584</t>
  </si>
  <si>
    <t>F_768185_2952530</t>
  </si>
  <si>
    <t>F_773324_2956439</t>
  </si>
  <si>
    <t>F_762070_2941675</t>
  </si>
  <si>
    <t>F_761594_2946310</t>
  </si>
  <si>
    <t>F_768064_2951193</t>
  </si>
  <si>
    <t>F_781667_2958840</t>
  </si>
  <si>
    <t>F_751495_2954658</t>
  </si>
  <si>
    <t>F_773417_2939552</t>
  </si>
  <si>
    <t>F_772501_2956550</t>
  </si>
  <si>
    <t>F_765820_2929067</t>
  </si>
  <si>
    <t>F_757507_2954104</t>
  </si>
  <si>
    <t>F_770270_2954068</t>
  </si>
  <si>
    <t>F_744654_2923278</t>
  </si>
  <si>
    <t>F_772567_2956658</t>
  </si>
  <si>
    <t>F_768743_2947911</t>
  </si>
  <si>
    <t>F_780598_2961350</t>
  </si>
  <si>
    <t>F_775150_2930547</t>
  </si>
  <si>
    <t>F_781433_2964719</t>
  </si>
  <si>
    <t>F_768621_2953275</t>
  </si>
  <si>
    <t>F_772725_2950630</t>
  </si>
  <si>
    <t>F_778010_2949201</t>
  </si>
  <si>
    <t>F_772694_2925635</t>
  </si>
  <si>
    <t>F_755195_2956867</t>
  </si>
  <si>
    <t>F_776490_2958941</t>
  </si>
  <si>
    <t>F_761772_2942395</t>
  </si>
  <si>
    <t>F_775724_2958569</t>
  </si>
  <si>
    <t>F_772242_2955453</t>
  </si>
  <si>
    <t>F_774430_2940339</t>
  </si>
  <si>
    <t>F_769206_2938471</t>
  </si>
  <si>
    <t>F_764610_2945419</t>
  </si>
  <si>
    <t>F_770522_2953977</t>
  </si>
  <si>
    <t>F_782791_2958405</t>
  </si>
  <si>
    <t>F_753401_2950898</t>
  </si>
  <si>
    <t>F_776131_2935517</t>
  </si>
  <si>
    <t>F_765927_2951562</t>
  </si>
  <si>
    <t>F_774336_2928536</t>
  </si>
  <si>
    <t>F_767451_2927071</t>
  </si>
  <si>
    <t>F_770712_2947124</t>
  </si>
  <si>
    <t>F_772359_2942556</t>
  </si>
  <si>
    <t>F_759792_2936756</t>
  </si>
  <si>
    <t>F_775171_2962473</t>
  </si>
  <si>
    <t>F_775835_2958420</t>
  </si>
  <si>
    <t>F_782853_2958197</t>
  </si>
  <si>
    <t>F_773301_2956685</t>
  </si>
  <si>
    <t>F_762312_2940530</t>
  </si>
  <si>
    <t>F_776172_2957999</t>
  </si>
  <si>
    <t>F_745977_2951422</t>
  </si>
  <si>
    <t>F_782715_2963619</t>
  </si>
  <si>
    <t>F_774379_2937997</t>
  </si>
  <si>
    <t>F_753205_2953487</t>
  </si>
  <si>
    <t>F_751600_2948193</t>
  </si>
  <si>
    <t>F_775936_2959232</t>
  </si>
  <si>
    <t>F_781317_2959431</t>
  </si>
  <si>
    <t>F_780921_2960548</t>
  </si>
  <si>
    <t>F_768991_2949527</t>
  </si>
  <si>
    <t>F_750626_2919295</t>
  </si>
  <si>
    <t>F_752359_2950572</t>
  </si>
  <si>
    <t>F_747681_2952916</t>
  </si>
  <si>
    <t>F_750797_2955526</t>
  </si>
  <si>
    <t>F_777496_2949860</t>
  </si>
  <si>
    <t>F_773423_2953044</t>
  </si>
  <si>
    <t>F_750466_2951833</t>
  </si>
  <si>
    <t>F_768926_2950248</t>
  </si>
  <si>
    <t>F_751382_2923781</t>
  </si>
  <si>
    <t>F_767135_2925890</t>
  </si>
  <si>
    <t>F_775916_2962321</t>
  </si>
  <si>
    <t>F_777154_2957988</t>
  </si>
  <si>
    <t>F_773929_2956766</t>
  </si>
  <si>
    <t>F_769120_2953460</t>
  </si>
  <si>
    <t>F_771248_2948045</t>
  </si>
  <si>
    <t>F_770159_2950944</t>
  </si>
  <si>
    <t>F_751522_2950754</t>
  </si>
  <si>
    <t>F_766861_2927799</t>
  </si>
  <si>
    <t>F_764235_2939702</t>
  </si>
  <si>
    <t>F_755265_2914551</t>
  </si>
  <si>
    <t>F_772613_2955969</t>
  </si>
  <si>
    <t>F_755967_2955683</t>
  </si>
  <si>
    <t>F_773744_2956740</t>
  </si>
  <si>
    <t>F_769126_2952972</t>
  </si>
  <si>
    <t>F_745489_2953815</t>
  </si>
  <si>
    <t>F_751333_2949848</t>
  </si>
  <si>
    <t>F_769866_2949785</t>
  </si>
  <si>
    <t>F_770941_2924331</t>
  </si>
  <si>
    <t>F_751569_2948487</t>
  </si>
  <si>
    <t>F_776014_2959427</t>
  </si>
  <si>
    <t>F_773455_2941489</t>
  </si>
  <si>
    <t>F_769495_2930393</t>
  </si>
  <si>
    <t>F_757788_2929669</t>
  </si>
  <si>
    <t>F_751166_2948020</t>
  </si>
  <si>
    <t>F_769346_2944009</t>
  </si>
  <si>
    <t>F_770725_2954237</t>
  </si>
  <si>
    <t>F_767641_2933658</t>
  </si>
  <si>
    <t>F_766741_2952913</t>
  </si>
  <si>
    <t>F_773540_2935446</t>
  </si>
  <si>
    <t>F_772665_2950250</t>
  </si>
  <si>
    <t>F_777321_2958708</t>
  </si>
  <si>
    <t>F_772383_2929925</t>
  </si>
  <si>
    <t>F_770045_2949138</t>
  </si>
  <si>
    <t>F_768976_2944097</t>
  </si>
  <si>
    <t>F_768797_2953196</t>
  </si>
  <si>
    <t>F_765608_2950289</t>
  </si>
  <si>
    <t>F_772775_2956746</t>
  </si>
  <si>
    <t>F_766835_2926637</t>
  </si>
  <si>
    <t>F_763775_2947022</t>
  </si>
  <si>
    <t>F_766926_2949884</t>
  </si>
  <si>
    <t>F_756583_2953241</t>
  </si>
  <si>
    <t>F_772933_2956570</t>
  </si>
  <si>
    <t>F_776917_2941032</t>
  </si>
  <si>
    <t>F_766367_2929333</t>
  </si>
  <si>
    <t>F_780753_2962634</t>
  </si>
  <si>
    <t>F_749625_2929221</t>
  </si>
  <si>
    <t>F_772646_2950391</t>
  </si>
  <si>
    <t>F_759738_2921365</t>
  </si>
  <si>
    <t>F_772562_2936700</t>
  </si>
  <si>
    <t>F_774586_2940475</t>
  </si>
  <si>
    <t>F_765720_2952566</t>
  </si>
  <si>
    <t>F_773941_2956635</t>
  </si>
  <si>
    <t>F_775718_2958792</t>
  </si>
  <si>
    <t>F_749211_2920876</t>
  </si>
  <si>
    <t>F_767165_2950896</t>
  </si>
  <si>
    <t>F_766091_2943258</t>
  </si>
  <si>
    <t>F_768951_2943999</t>
  </si>
  <si>
    <t>F_765970_2951617</t>
  </si>
  <si>
    <t>F_756088_2952337</t>
  </si>
  <si>
    <t>F_751529_2948345</t>
  </si>
  <si>
    <t>F_773439_2941860</t>
  </si>
  <si>
    <t>F_776119_2928232</t>
  </si>
  <si>
    <t>F_751870_2949205</t>
  </si>
  <si>
    <t>F_766680_2939004</t>
  </si>
  <si>
    <t>F_767656_2953101</t>
  </si>
  <si>
    <t>F_776182_2958297</t>
  </si>
  <si>
    <t>F_754925_2953730</t>
  </si>
  <si>
    <t>F_768324_2938652</t>
  </si>
  <si>
    <t>F_771969_2955552</t>
  </si>
  <si>
    <t>F_773042_2952324</t>
  </si>
  <si>
    <t>F_776805_2959020</t>
  </si>
  <si>
    <t>F_775688_2958840</t>
  </si>
  <si>
    <t>F_758227_2931596</t>
  </si>
  <si>
    <t>F_768621_2929098</t>
  </si>
  <si>
    <t>F_775629_2958760</t>
  </si>
  <si>
    <t>F_771580_2951696</t>
  </si>
  <si>
    <t>F_762477_2934358</t>
  </si>
  <si>
    <t>F_756919_2955672</t>
  </si>
  <si>
    <t>F_782644_2962226</t>
  </si>
  <si>
    <t>F_750806_2922879</t>
  </si>
  <si>
    <t>F_767494_2947009</t>
  </si>
  <si>
    <t>F_771780_2944111</t>
  </si>
  <si>
    <t>F_778863_2947368</t>
  </si>
  <si>
    <t>F_773253_2952545</t>
  </si>
  <si>
    <t>F_781318_2946834</t>
  </si>
  <si>
    <t>F_752666_2950056</t>
  </si>
  <si>
    <t>F_782224_2963483</t>
  </si>
  <si>
    <t>F_788642_2967330</t>
  </si>
  <si>
    <t>F_755873_2954714</t>
  </si>
  <si>
    <t>F_755895_2952414</t>
  </si>
  <si>
    <t>F_762597_2935722</t>
  </si>
  <si>
    <t>F_767023_2941126</t>
  </si>
  <si>
    <t>F_771547_2943637</t>
  </si>
  <si>
    <t>F_783624_2947049</t>
  </si>
  <si>
    <t>F_759692_2915300</t>
  </si>
  <si>
    <t>F_760442_2943365</t>
  </si>
  <si>
    <t>F_763822_2945130</t>
  </si>
  <si>
    <t>F_752472_2929569</t>
  </si>
  <si>
    <t>F_764054_2937427</t>
  </si>
  <si>
    <t>F_771397_2954485</t>
  </si>
  <si>
    <t>F_746087_2953455</t>
  </si>
  <si>
    <t>F_759392_2919396</t>
  </si>
  <si>
    <t>F_752659_2953080</t>
  </si>
  <si>
    <t>F_773405_2956483</t>
  </si>
  <si>
    <t>F_774016_2950395</t>
  </si>
  <si>
    <t>F_768884_2949623</t>
  </si>
  <si>
    <t>F_762321_2921193</t>
  </si>
  <si>
    <t>F_769909_2943714</t>
  </si>
  <si>
    <t>F_767780_2950268</t>
  </si>
  <si>
    <t>F_763893_2952892</t>
  </si>
  <si>
    <t>F_762696_2941294</t>
  </si>
  <si>
    <t>F_770291_2949067</t>
  </si>
  <si>
    <t>F_760028_2937690</t>
  </si>
  <si>
    <t>F_770799_2924330</t>
  </si>
  <si>
    <t>F_772457_2948184</t>
  </si>
  <si>
    <t>F_770423_2949872</t>
  </si>
  <si>
    <t>F_755078_2930984</t>
  </si>
  <si>
    <t>F_768497_2951106</t>
  </si>
  <si>
    <t>F_776357_2958792</t>
  </si>
  <si>
    <t>F_770488_2953966</t>
  </si>
  <si>
    <t>F_759203_2918162</t>
  </si>
  <si>
    <t>F_771968_2940204</t>
  </si>
  <si>
    <t>F_771753_2951543</t>
  </si>
  <si>
    <t>F_770074_2940602</t>
  </si>
  <si>
    <t>F_768568_2937765</t>
  </si>
  <si>
    <t>F_754009_2951306</t>
  </si>
  <si>
    <t>F_746983_2952663</t>
  </si>
  <si>
    <t>F_766573_2924147</t>
  </si>
  <si>
    <t>F_761263_2946302</t>
  </si>
  <si>
    <t>F_767612_2953087</t>
  </si>
  <si>
    <t>F_769186_2940283</t>
  </si>
  <si>
    <t>F_764625_2945453</t>
  </si>
  <si>
    <t>F_782106_2960632</t>
  </si>
  <si>
    <t>F_760376_2919962</t>
  </si>
  <si>
    <t>F_750058_2953342</t>
  </si>
  <si>
    <t>F_762601_2951236</t>
  </si>
  <si>
    <t>F_776333_2958897</t>
  </si>
  <si>
    <t>F_770650_2950829</t>
  </si>
  <si>
    <t>F_782204_2960206</t>
  </si>
  <si>
    <t>F_775014_2963083</t>
  </si>
  <si>
    <t>F_762080_2940855</t>
  </si>
  <si>
    <t>F_756526_2954209</t>
  </si>
  <si>
    <t>F_770204_2949740</t>
  </si>
  <si>
    <t>F_776065_2958551</t>
  </si>
  <si>
    <t>F_759049_2924305</t>
  </si>
  <si>
    <t>F_767335_2949755</t>
  </si>
  <si>
    <t>F_766956_2930317</t>
  </si>
  <si>
    <t>F_769206_2949892</t>
  </si>
  <si>
    <t>F_761197_2943415</t>
  </si>
  <si>
    <t>F_750177_2951676</t>
  </si>
  <si>
    <t>F_764068_2949921</t>
  </si>
  <si>
    <t>F_781166_2960468</t>
  </si>
  <si>
    <t>F_767687_2950404</t>
  </si>
  <si>
    <t>F_764947_2943150</t>
  </si>
  <si>
    <t>F_762427_2945924</t>
  </si>
  <si>
    <t>F_775889_2958188</t>
  </si>
  <si>
    <t>F_787007_2964717</t>
  </si>
  <si>
    <t>F_750465_2948082</t>
  </si>
  <si>
    <t>F_779556_2947729</t>
  </si>
  <si>
    <t>F_773556_2942044</t>
  </si>
  <si>
    <t>F_749380_2928446</t>
  </si>
  <si>
    <t>F_765498_2950466</t>
  </si>
  <si>
    <t>F_755594_2915406</t>
  </si>
  <si>
    <t>F_783686_2964117</t>
  </si>
  <si>
    <t>F_758111_2930711</t>
  </si>
  <si>
    <t>F_750924_2949016</t>
  </si>
  <si>
    <t>F_766091_2944893</t>
  </si>
  <si>
    <t>F_770242_2950338</t>
  </si>
  <si>
    <t>F_773841_2930630</t>
  </si>
  <si>
    <t>F_748532_2952261</t>
  </si>
  <si>
    <t>F_748931_2948733</t>
  </si>
  <si>
    <t>F_769523_2953928</t>
  </si>
  <si>
    <t>F_769343_2953053</t>
  </si>
  <si>
    <t>F_767590_2953078</t>
  </si>
  <si>
    <t>F_782419_2960004</t>
  </si>
  <si>
    <t>F_761349_2945611</t>
  </si>
  <si>
    <t>F_775757_2958064</t>
  </si>
  <si>
    <t>F_762709_2946629</t>
  </si>
  <si>
    <t>F_772136_2932734</t>
  </si>
  <si>
    <t>F_776471_2958500</t>
  </si>
  <si>
    <t>F_761218_2945988</t>
  </si>
  <si>
    <t>F_751435_2948124</t>
  </si>
  <si>
    <t>F_754414_2952721</t>
  </si>
  <si>
    <t>F_776466_2959257</t>
  </si>
  <si>
    <t>F_767793_2930202</t>
  </si>
  <si>
    <t>F_776615_2959016</t>
  </si>
  <si>
    <t>F_767116_2951390</t>
  </si>
  <si>
    <t>F_782178_2964720</t>
  </si>
  <si>
    <t>F_769765_2953698</t>
  </si>
  <si>
    <t>F_772686_2950879</t>
  </si>
  <si>
    <t>F_776995_2957405</t>
  </si>
  <si>
    <t>F_770615_2951257</t>
  </si>
  <si>
    <t>F_772061_2929246</t>
  </si>
  <si>
    <t>F_769039_2949481</t>
  </si>
  <si>
    <t>F_775716_2958903</t>
  </si>
  <si>
    <t>F_755157_2953447</t>
  </si>
  <si>
    <t>F_769536_2933122</t>
  </si>
  <si>
    <t>F_781650_2959353</t>
  </si>
  <si>
    <t>F_754774_2951423</t>
  </si>
  <si>
    <t>F_771165_2949007</t>
  </si>
  <si>
    <t>F_767914_2950030</t>
  </si>
  <si>
    <t>F_765839_2951454</t>
  </si>
  <si>
    <t>F_776799_2957093</t>
  </si>
  <si>
    <t>F_770828_2948053</t>
  </si>
  <si>
    <t>F_751714_2948177</t>
  </si>
  <si>
    <t>F_749946_2948904</t>
  </si>
  <si>
    <t>F_767961_2952545</t>
  </si>
  <si>
    <t>F_754256_2926863</t>
  </si>
  <si>
    <t>F_752430_2949458</t>
  </si>
  <si>
    <t>F_770951_2949788</t>
  </si>
  <si>
    <t>F_780333_2960064</t>
  </si>
  <si>
    <t>F_772511_2956669</t>
  </si>
  <si>
    <t>F_751793_2948238</t>
  </si>
  <si>
    <t>F_774732_2952378</t>
  </si>
  <si>
    <t>F_755816_2952536</t>
  </si>
  <si>
    <t>F_764664_2945004</t>
  </si>
  <si>
    <t>F_769343_2943770</t>
  </si>
  <si>
    <t>F_769203_2932534</t>
  </si>
  <si>
    <t>F_776196_2958892</t>
  </si>
  <si>
    <t>F_776044_2944826</t>
  </si>
  <si>
    <t>F_783484_2948384</t>
  </si>
  <si>
    <t>F_768670_2938283</t>
  </si>
  <si>
    <t>F_777131_2958030</t>
  </si>
  <si>
    <t>F_756126_2954449</t>
  </si>
  <si>
    <t>F_776808_2957108</t>
  </si>
  <si>
    <t>F_757184_2911414</t>
  </si>
  <si>
    <t>F_774271_2924578</t>
  </si>
  <si>
    <t>F_764015_2949985</t>
  </si>
  <si>
    <t>F_754293_2952308</t>
  </si>
  <si>
    <t>F_781558_2963988</t>
  </si>
  <si>
    <t>F_781465_2961041</t>
  </si>
  <si>
    <t>F_789621_2966525</t>
  </si>
  <si>
    <t>F_776251_2931237</t>
  </si>
  <si>
    <t>F_776126_2944350</t>
  </si>
  <si>
    <t>F_776213_2946174</t>
  </si>
  <si>
    <t>F_780404_2961201</t>
  </si>
  <si>
    <t>F_774400_2930418</t>
  </si>
  <si>
    <t>F_749857_2951048</t>
  </si>
  <si>
    <t>F_756068_2952472</t>
  </si>
  <si>
    <t>F_777260_2958878</t>
  </si>
  <si>
    <t>F_768763_2947872</t>
  </si>
  <si>
    <t>F_758895_2923066</t>
  </si>
  <si>
    <t>F_776142_2958175</t>
  </si>
  <si>
    <t>F_766805_2942909</t>
  </si>
  <si>
    <t>F_749648_2952651</t>
  </si>
  <si>
    <t>F_776745_2958808</t>
  </si>
  <si>
    <t>F_769173_2949727</t>
  </si>
  <si>
    <t>F_769009_2940091</t>
  </si>
  <si>
    <t>F_765199_2952741</t>
  </si>
  <si>
    <t>F_761204_2946645</t>
  </si>
  <si>
    <t>F_789017_2966635</t>
  </si>
  <si>
    <t>F_767171_2940521</t>
  </si>
  <si>
    <t>F_767849_2942798</t>
  </si>
  <si>
    <t>F_773749_2931105</t>
  </si>
  <si>
    <t>F_769778_2948506</t>
  </si>
  <si>
    <t>F_762665_2951018</t>
  </si>
  <si>
    <t>F_767334_2951189</t>
  </si>
  <si>
    <t>F_770769_2949650</t>
  </si>
  <si>
    <t>F_762033_2942969</t>
  </si>
  <si>
    <t>F_767621_2938286</t>
  </si>
  <si>
    <t>F_785744_2964884</t>
  </si>
  <si>
    <t>F_771604_2942237</t>
  </si>
  <si>
    <t>F_749835_2949804</t>
  </si>
  <si>
    <t>F_772897_2955312</t>
  </si>
  <si>
    <t>F_767337_2949457</t>
  </si>
  <si>
    <t>F_776459_2958256</t>
  </si>
  <si>
    <t>F_774617_2953665</t>
  </si>
  <si>
    <t>F_773297_2956399</t>
  </si>
  <si>
    <t>F_766716_2927712</t>
  </si>
  <si>
    <t>F_769083_2953765</t>
  </si>
  <si>
    <t>F_770752_2933485</t>
  </si>
  <si>
    <t>F_768003_2944385</t>
  </si>
  <si>
    <t>F_771199_2948969</t>
  </si>
  <si>
    <t>F_779461_2947704</t>
  </si>
  <si>
    <t>F_774970_2933222</t>
  </si>
  <si>
    <t>F_766738_2923190</t>
  </si>
  <si>
    <t>F_773959_2956418</t>
  </si>
  <si>
    <t>F_752270_2949120</t>
  </si>
  <si>
    <t>F_772315_2955952</t>
  </si>
  <si>
    <t>F_762898_2951435</t>
  </si>
  <si>
    <t>F_786555_2964172</t>
  </si>
  <si>
    <t>F_775846_2958309</t>
  </si>
  <si>
    <t>F_775671_2958717</t>
  </si>
  <si>
    <t>F_773558_2927720</t>
  </si>
  <si>
    <t>F_769008_2932358</t>
  </si>
  <si>
    <t>F_771830_2955506</t>
  </si>
  <si>
    <t>F_773772_2956324</t>
  </si>
  <si>
    <t>F_756925_2955752</t>
  </si>
  <si>
    <t>F_751933_2948818</t>
  </si>
  <si>
    <t>F_773103_2956387</t>
  </si>
  <si>
    <t>F_778250_2946764</t>
  </si>
  <si>
    <t>F_769742_2943448</t>
  </si>
  <si>
    <t>F_765384_2952916</t>
  </si>
  <si>
    <t>F_770367_2953779</t>
  </si>
  <si>
    <t>F_777287_2958705</t>
  </si>
  <si>
    <t>F_751672_2950151</t>
  </si>
  <si>
    <t>F_761175_2946602</t>
  </si>
  <si>
    <t>F_767228_2931531</t>
  </si>
  <si>
    <t>F_775799_2958747</t>
  </si>
  <si>
    <t>F_762733_2941002</t>
  </si>
  <si>
    <t>F_769195_2930207</t>
  </si>
  <si>
    <t>F_768334_2953486</t>
  </si>
  <si>
    <t>F_767635_2950298</t>
  </si>
  <si>
    <t>F_779576_2945952</t>
  </si>
  <si>
    <t>F_756390_2953123</t>
  </si>
  <si>
    <t>F_762477_2935811</t>
  </si>
  <si>
    <t>F_767029_2950234</t>
  </si>
  <si>
    <t>F_780435_2960006</t>
  </si>
  <si>
    <t>F_752498_2950473</t>
  </si>
  <si>
    <t>F_772665_2956573</t>
  </si>
  <si>
    <t>F_764034_2937359</t>
  </si>
  <si>
    <t>F_771976_2955979</t>
  </si>
  <si>
    <t>F_778264_2946271</t>
  </si>
  <si>
    <t>F_771482_2951589</t>
  </si>
  <si>
    <t>F_749411_2949822</t>
  </si>
  <si>
    <t>F_775920_2958255</t>
  </si>
  <si>
    <t>F_759244_2918190</t>
  </si>
  <si>
    <t>F_768897_2950215</t>
  </si>
  <si>
    <t>F_753232_2952485</t>
  </si>
  <si>
    <t>F_756496_2954038</t>
  </si>
  <si>
    <t>F_776488_2958919</t>
  </si>
  <si>
    <t>F_765133_2939115</t>
  </si>
  <si>
    <t>F_747902_2952769</t>
  </si>
  <si>
    <t>F_776217_2958568</t>
  </si>
  <si>
    <t>F_774875_2953565</t>
  </si>
  <si>
    <t>F_767558_2952396</t>
  </si>
  <si>
    <t>F_747815_2952866</t>
  </si>
  <si>
    <t>F_776211_2958879</t>
  </si>
  <si>
    <t>F_769802_2951093</t>
  </si>
  <si>
    <t>F_773292_2956304</t>
  </si>
  <si>
    <t>F_772920_2956508</t>
  </si>
  <si>
    <t>F_761838_2946200</t>
  </si>
  <si>
    <t>F_765407_2943859</t>
  </si>
  <si>
    <t>F_773435_2955577</t>
  </si>
  <si>
    <t>F_787376_2965549</t>
  </si>
  <si>
    <t>F_752376_2949619</t>
  </si>
  <si>
    <t>F_772578_2937107</t>
  </si>
  <si>
    <t>F_768971_2950297</t>
  </si>
  <si>
    <t>F_753170_2929588</t>
  </si>
  <si>
    <t>F_770124_2949852</t>
  </si>
  <si>
    <t>F_773401_2956511</t>
  </si>
  <si>
    <t>F_773521_2956579</t>
  </si>
  <si>
    <t>F_771370_2951237</t>
  </si>
  <si>
    <t>F_748810_2921028</t>
  </si>
  <si>
    <t>F_767141_2949652</t>
  </si>
  <si>
    <t>F_783397_2948274</t>
  </si>
  <si>
    <t>F_767224_2951202</t>
  </si>
  <si>
    <t>F_776180_2945450</t>
  </si>
  <si>
    <t>F_763470_2937991</t>
  </si>
  <si>
    <t>F_768485_2933290</t>
  </si>
  <si>
    <t>F_767858_2950253</t>
  </si>
  <si>
    <t>F_773045_2956666</t>
  </si>
  <si>
    <t>F_762796_2946798</t>
  </si>
  <si>
    <t>F_754822_2929650</t>
  </si>
  <si>
    <t>F_767927_2943549</t>
  </si>
  <si>
    <t>F_770964_2954461</t>
  </si>
  <si>
    <t>F_752647_2950740</t>
  </si>
  <si>
    <t>F_780788_2948021</t>
  </si>
  <si>
    <t>F_777226_2946625</t>
  </si>
  <si>
    <t>F_769440_2930604</t>
  </si>
  <si>
    <t>F_769904_2942213</t>
  </si>
  <si>
    <t>F_767764_2941285</t>
  </si>
  <si>
    <t>F_761291_2938827</t>
  </si>
  <si>
    <t>F_754724_2953333</t>
  </si>
  <si>
    <t>F_773400_2956780</t>
  </si>
  <si>
    <t>F_766081_2952604</t>
  </si>
  <si>
    <t>F_776137_2958923</t>
  </si>
  <si>
    <t>F_760977_2939163</t>
  </si>
  <si>
    <t>F_768109_2933748</t>
  </si>
  <si>
    <t>F_783743_2964218</t>
  </si>
  <si>
    <t>F_763550_2938080</t>
  </si>
  <si>
    <t>F_782107_2960306</t>
  </si>
  <si>
    <t>F_754076_2926395</t>
  </si>
  <si>
    <t>F_773156_2955939</t>
  </si>
  <si>
    <t>F_786308_2964441</t>
  </si>
  <si>
    <t>F_772426_2950059</t>
  </si>
  <si>
    <t>F_776598_2958980</t>
  </si>
  <si>
    <t>F_768894_2946125</t>
  </si>
  <si>
    <t>F_756511_2953830</t>
  </si>
  <si>
    <t>F_776826_2958992</t>
  </si>
  <si>
    <t>F_765516_2939441</t>
  </si>
  <si>
    <t>F_777137_2958333</t>
  </si>
  <si>
    <t>F_772434_2950226</t>
  </si>
  <si>
    <t>F_758750_2932245</t>
  </si>
  <si>
    <t>F_778724_2945982</t>
  </si>
  <si>
    <t>F_776319_2958801</t>
  </si>
  <si>
    <t>F_767803_2952485</t>
  </si>
  <si>
    <t>F_754217_2951621</t>
  </si>
  <si>
    <t>F_775993_2930674</t>
  </si>
  <si>
    <t>F_776717_2959279</t>
  </si>
  <si>
    <t>F_764879_2946034</t>
  </si>
  <si>
    <t>F_773235_2938826</t>
  </si>
  <si>
    <t>F_769957_2949920</t>
  </si>
  <si>
    <t>F_776037_2958837</t>
  </si>
  <si>
    <t>F_770558_2953993</t>
  </si>
  <si>
    <t>F_781534_2960113</t>
  </si>
  <si>
    <t>F_755525_2914676</t>
  </si>
  <si>
    <t>F_781927_2959678</t>
  </si>
  <si>
    <t>F_769194_2950557</t>
  </si>
  <si>
    <t>F_765445_2950098</t>
  </si>
  <si>
    <t>F_773805_2956824</t>
  </si>
  <si>
    <t>F_770723_2948771</t>
  </si>
  <si>
    <t>F_749874_2949080</t>
  </si>
  <si>
    <t>F_763088_2941654</t>
  </si>
  <si>
    <t>F_775916_2958681</t>
  </si>
  <si>
    <t>F_782119_2958436</t>
  </si>
  <si>
    <t>F_772524_2930600</t>
  </si>
  <si>
    <t>F_781204_2960516</t>
  </si>
  <si>
    <t>F_770802_2947914</t>
  </si>
  <si>
    <t>F_748080_2952990</t>
  </si>
  <si>
    <t>F_754075_2951366</t>
  </si>
  <si>
    <t>F_776447_2959267</t>
  </si>
  <si>
    <t>F_767665_2927662</t>
  </si>
  <si>
    <t>F_756741_2953938</t>
  </si>
  <si>
    <t>F_769970_2948281</t>
  </si>
  <si>
    <t>F_776037_2958962</t>
  </si>
  <si>
    <t>F_772913_2929045</t>
  </si>
  <si>
    <t>F_776612_2959192</t>
  </si>
  <si>
    <t>F_756603_2953349</t>
  </si>
  <si>
    <t>F_791616_2967605</t>
  </si>
  <si>
    <t>F_782538_2958218</t>
  </si>
  <si>
    <t>F_767797_2947915</t>
  </si>
  <si>
    <t>F_753109_2950970</t>
  </si>
  <si>
    <t>F_782021_2963658</t>
  </si>
  <si>
    <t>F_774893_2933122</t>
  </si>
  <si>
    <t>F_772909_2950591</t>
  </si>
  <si>
    <t>F_770932_2949773</t>
  </si>
  <si>
    <t>F_766890_2927604</t>
  </si>
  <si>
    <t>F_772968_2956041</t>
  </si>
  <si>
    <t>F_775944_2931012</t>
  </si>
  <si>
    <t>F_773674_2956181</t>
  </si>
  <si>
    <t>F_770417_2954258</t>
  </si>
  <si>
    <t>F_773186_2956209</t>
  </si>
  <si>
    <t>F_775838_2958198</t>
  </si>
  <si>
    <t>F_762700_2946578</t>
  </si>
  <si>
    <t>F_772498_2950005</t>
  </si>
  <si>
    <t>F_764735_2949685</t>
  </si>
  <si>
    <t>F_762222_2941159</t>
  </si>
  <si>
    <t>F_774080_2962745</t>
  </si>
  <si>
    <t>F_773748_2937295</t>
  </si>
  <si>
    <t>F_782239_2960247</t>
  </si>
  <si>
    <t>F_762706_2946329</t>
  </si>
  <si>
    <t>F_775985_2957881</t>
  </si>
  <si>
    <t>F_752749_2949549</t>
  </si>
  <si>
    <t>F_774625_2924516</t>
  </si>
  <si>
    <t>F_776590_2959154</t>
  </si>
  <si>
    <t>F_781415_2960985</t>
  </si>
  <si>
    <t>F_755689_2952416</t>
  </si>
  <si>
    <t>F_765230_2941074</t>
  </si>
  <si>
    <t>F_769244_2944270</t>
  </si>
  <si>
    <t>F_748637_2952209</t>
  </si>
  <si>
    <t>F_764464_2949889</t>
  </si>
  <si>
    <t>F_757561_2917862</t>
  </si>
  <si>
    <t>F_783135_2963947</t>
  </si>
  <si>
    <t>F_769114_2949782</t>
  </si>
  <si>
    <t>F_773092_2955470</t>
  </si>
  <si>
    <t>F_777302_2958673</t>
  </si>
  <si>
    <t>F_764722_2945984</t>
  </si>
  <si>
    <t>F_770444_2943524</t>
  </si>
  <si>
    <t>F_780589_2961335</t>
  </si>
  <si>
    <t>F_782443_2960487</t>
  </si>
  <si>
    <t>F_773990_2939310</t>
  </si>
  <si>
    <t>F_747900_2952669</t>
  </si>
  <si>
    <t>F_774884_2942170</t>
  </si>
  <si>
    <t>F_765397_2939557</t>
  </si>
  <si>
    <t>F_770758_2949987</t>
  </si>
  <si>
    <t>F_755864_2954735</t>
  </si>
  <si>
    <t>F_769663_2949089</t>
  </si>
  <si>
    <t>F_781979_2963356</t>
  </si>
  <si>
    <t>F_764532_2952996</t>
  </si>
  <si>
    <t>F_752993_2953396</t>
  </si>
  <si>
    <t>F_778705_2945980</t>
  </si>
  <si>
    <t>F_772733_2952484</t>
  </si>
  <si>
    <t>F_747901_2952719</t>
  </si>
  <si>
    <t>F_768305_2952528</t>
  </si>
  <si>
    <t>F_782182_2963080</t>
  </si>
  <si>
    <t>F_751149_2948069</t>
  </si>
  <si>
    <t>F_762249_2946077</t>
  </si>
  <si>
    <t>F_773172_2956712</t>
  </si>
  <si>
    <t>F_767514_2938400</t>
  </si>
  <si>
    <t>F_762961_2952064</t>
  </si>
  <si>
    <t>F_776372_2958477</t>
  </si>
  <si>
    <t>F_749332_2952100</t>
  </si>
  <si>
    <t>F_751629_2948333</t>
  </si>
  <si>
    <t>F_769449_2950843</t>
  </si>
  <si>
    <t>F_750471_2919324</t>
  </si>
  <si>
    <t>F_771195_2933587</t>
  </si>
  <si>
    <t>F_771604_2944076</t>
  </si>
  <si>
    <t>F_761139_2946397</t>
  </si>
  <si>
    <t>F_749836_2949164</t>
  </si>
  <si>
    <t>F_765010_2925674</t>
  </si>
  <si>
    <t>F_772312_2956743</t>
  </si>
  <si>
    <t>F_764460_2946132</t>
  </si>
  <si>
    <t>F_769597_2948692</t>
  </si>
  <si>
    <t>F_762050_2941328</t>
  </si>
  <si>
    <t>F_755619_2929476</t>
  </si>
  <si>
    <t>F_767697_2952446</t>
  </si>
  <si>
    <t>F_768314_2953481</t>
  </si>
  <si>
    <t>F_772442_2950074</t>
  </si>
  <si>
    <t>F_756376_2954051</t>
  </si>
  <si>
    <t>F_772907_2956808</t>
  </si>
  <si>
    <t>F_771448_2951127</t>
  </si>
  <si>
    <t>F_769540_2951152</t>
  </si>
  <si>
    <t>F_749571_2928739</t>
  </si>
  <si>
    <t>F_768786_2947835</t>
  </si>
  <si>
    <t>F_771497_2930825</t>
  </si>
  <si>
    <t>F_776081_2928818</t>
  </si>
  <si>
    <t>F_772615_2942776</t>
  </si>
  <si>
    <t>F_771839_2951279</t>
  </si>
  <si>
    <t>F_769488_2941057</t>
  </si>
  <si>
    <t>F_772577_2963496</t>
  </si>
  <si>
    <t>F_776327_2957967</t>
  </si>
  <si>
    <t>F_750633_2948718</t>
  </si>
  <si>
    <t>F_769162_2950281</t>
  </si>
  <si>
    <t>F_773743_2956800</t>
  </si>
  <si>
    <t>F_771001_2924636</t>
  </si>
  <si>
    <t>F_762151_2943613</t>
  </si>
  <si>
    <t>F_761769_2939250</t>
  </si>
  <si>
    <t>F_757097_2954345</t>
  </si>
  <si>
    <t>F_773169_2956800</t>
  </si>
  <si>
    <t>F_767355_2951549</t>
  </si>
  <si>
    <t>F_775844_2958330</t>
  </si>
  <si>
    <t>F_762042_2943010</t>
  </si>
  <si>
    <t>F_783206_2947312</t>
  </si>
  <si>
    <t>F_758865_2924404</t>
  </si>
  <si>
    <t>F_774013_2941594</t>
  </si>
  <si>
    <t>F_776783_2958850</t>
  </si>
  <si>
    <t>F_756267_2956884</t>
  </si>
  <si>
    <t>F_773776_2963224</t>
  </si>
  <si>
    <t>F_750983_2948795</t>
  </si>
  <si>
    <t>F_747054_2952612</t>
  </si>
  <si>
    <t>F_768883_2950201</t>
  </si>
  <si>
    <t>F_776869_2945672</t>
  </si>
  <si>
    <t>F_771576_2954688</t>
  </si>
  <si>
    <t>F_764941_2952971</t>
  </si>
  <si>
    <t>F_772904_2955911</t>
  </si>
  <si>
    <t>F_769878_2948398</t>
  </si>
  <si>
    <t>F_779918_2945883</t>
  </si>
  <si>
    <t>F_754086_2951888</t>
  </si>
  <si>
    <t>F_769434_2954112</t>
  </si>
  <si>
    <t>F_763622_2944394</t>
  </si>
  <si>
    <t>F_783494_2948118</t>
  </si>
  <si>
    <t>F_776530_2958607</t>
  </si>
  <si>
    <t>F_754541_2956793</t>
  </si>
  <si>
    <t>F_768484_2953544</t>
  </si>
  <si>
    <t>F_750872_2948864</t>
  </si>
  <si>
    <t>F_772586_2956659</t>
  </si>
  <si>
    <t>F_774541_2935135</t>
  </si>
  <si>
    <t>F_752960_2953119</t>
  </si>
  <si>
    <t>F_762083_2946086</t>
  </si>
  <si>
    <t>F_768805_2934316</t>
  </si>
  <si>
    <t>F_770198_2948553</t>
  </si>
  <si>
    <t>F_782032_2960544</t>
  </si>
  <si>
    <t>F_765220_2952722</t>
  </si>
  <si>
    <t>F_749804_2948676</t>
  </si>
  <si>
    <t>F_764819_2950559</t>
  </si>
  <si>
    <t>F_776019_2958370</t>
  </si>
  <si>
    <t>F_765497_2952753</t>
  </si>
  <si>
    <t>F_781991_2961679</t>
  </si>
  <si>
    <t>F_756893_2953327</t>
  </si>
  <si>
    <t>F_771740_2943738</t>
  </si>
  <si>
    <t>F_763291_2951857</t>
  </si>
  <si>
    <t>F_762775_2951397</t>
  </si>
  <si>
    <t>F_765296_2950192</t>
  </si>
  <si>
    <t>F_776353_2933604</t>
  </si>
  <si>
    <t>F_771915_2929751</t>
  </si>
  <si>
    <t>F_772577_2956268</t>
  </si>
  <si>
    <t>F_788137_2967537</t>
  </si>
  <si>
    <t>F_771339_2947930</t>
  </si>
  <si>
    <t>F_771610_2950562</t>
  </si>
  <si>
    <t>F_771822_2950345</t>
  </si>
  <si>
    <t>F_748628_2952159</t>
  </si>
  <si>
    <t>F_767032_2950967</t>
  </si>
  <si>
    <t>F_767413_2953149</t>
  </si>
  <si>
    <t>F_776703_2933374</t>
  </si>
  <si>
    <t>F_761809_2946083</t>
  </si>
  <si>
    <t>F_768694_2952488</t>
  </si>
  <si>
    <t>F_775760_2958083</t>
  </si>
  <si>
    <t>F_778499_2931029</t>
  </si>
  <si>
    <t>F_776223_2958679</t>
  </si>
  <si>
    <t>F_776631_2958656</t>
  </si>
  <si>
    <t>F_781994_2960499</t>
  </si>
  <si>
    <t>F_768940_2950263</t>
  </si>
  <si>
    <t>F_769794_2935883</t>
  </si>
  <si>
    <t>F_779353_2947680</t>
  </si>
  <si>
    <t>F_768508_2953233</t>
  </si>
  <si>
    <t>F_773956_2950438</t>
  </si>
  <si>
    <t>F_781081_2948359</t>
  </si>
  <si>
    <t>F_767269_2931677</t>
  </si>
  <si>
    <t>F_773317_2956305</t>
  </si>
  <si>
    <t>F_781654_2962011</t>
  </si>
  <si>
    <t>F_763447_2951439</t>
  </si>
  <si>
    <t>F_782746_2962321</t>
  </si>
  <si>
    <t>F_760953_2936495</t>
  </si>
  <si>
    <t>F_773835_2927949</t>
  </si>
  <si>
    <t>F_769030_2944228</t>
  </si>
  <si>
    <t>F_765742_2926213</t>
  </si>
  <si>
    <t>F_761050_2920286</t>
  </si>
  <si>
    <t>F_786502_2965856</t>
  </si>
  <si>
    <t>F_764418_2941655</t>
  </si>
  <si>
    <t>F_751211_2950029</t>
  </si>
  <si>
    <t>F_776082_2958755</t>
  </si>
  <si>
    <t>F_770631_2949065</t>
  </si>
  <si>
    <t>F_770569_2951299</t>
  </si>
  <si>
    <t>F_775842_2930466</t>
  </si>
  <si>
    <t>F_750548_2948726</t>
  </si>
  <si>
    <t>F_774887_2953514</t>
  </si>
  <si>
    <t>F_762198_2939658</t>
  </si>
  <si>
    <t>F_772409_2956495</t>
  </si>
  <si>
    <t>F_775898_2958695</t>
  </si>
  <si>
    <t>F_770713_2942197</t>
  </si>
  <si>
    <t>F_776323_2949540</t>
  </si>
  <si>
    <t>F_770041_2954336</t>
  </si>
  <si>
    <t>F_769362_2950454</t>
  </si>
  <si>
    <t>F_772872_2956275</t>
  </si>
  <si>
    <t>F_762533_2941738</t>
  </si>
  <si>
    <t>F_765404_2950431</t>
  </si>
  <si>
    <t>F_782032_2959306</t>
  </si>
  <si>
    <t>F_780615_2962736</t>
  </si>
  <si>
    <t>F_769652_2933118</t>
  </si>
  <si>
    <t>F_752125_2956472</t>
  </si>
  <si>
    <t>F_773130_2955934</t>
  </si>
  <si>
    <t>F_768285_2948055</t>
  </si>
  <si>
    <t>F_767595_2941488</t>
  </si>
  <si>
    <t>F_750634_2947966</t>
  </si>
  <si>
    <t>F_764768_2949733</t>
  </si>
  <si>
    <t>F_780832_2948325</t>
  </si>
  <si>
    <t>F_774900_2942712</t>
  </si>
  <si>
    <t>F_776084_2928954</t>
  </si>
  <si>
    <t>F_770940_2947622</t>
  </si>
  <si>
    <t>F_772934_2952275</t>
  </si>
  <si>
    <t>F_749115_2920771</t>
  </si>
  <si>
    <t>F_745602_2953712</t>
  </si>
  <si>
    <t>F_751469_2948497</t>
  </si>
  <si>
    <t>F_776402_2958280</t>
  </si>
  <si>
    <t>F_765947_2939409</t>
  </si>
  <si>
    <t>F_750652_2948012</t>
  </si>
  <si>
    <t>F_765317_2922384</t>
  </si>
  <si>
    <t>F_754937_2956370</t>
  </si>
  <si>
    <t>F_766968_2941705</t>
  </si>
  <si>
    <t>F_776215_2958957</t>
  </si>
  <si>
    <t>F_748240_2933951</t>
  </si>
  <si>
    <t>F_776360_2933016</t>
  </si>
  <si>
    <t>F_776578_2958692</t>
  </si>
  <si>
    <t>F_754466_2951639</t>
  </si>
  <si>
    <t>F_768495_2938020</t>
  </si>
  <si>
    <t>F_773766_2956427</t>
  </si>
  <si>
    <t>F_772649_2950237</t>
  </si>
  <si>
    <t>F_779202_2945933</t>
  </si>
  <si>
    <t>F_765452_2950595</t>
  </si>
  <si>
    <t>F_774561_2941338</t>
  </si>
  <si>
    <t>F_766710_2949716</t>
  </si>
  <si>
    <t>F_755178_2951735</t>
  </si>
  <si>
    <t>F_772091_2955451</t>
  </si>
  <si>
    <t>F_755631_2952057</t>
  </si>
  <si>
    <t>F_776163_2958904</t>
  </si>
  <si>
    <t>F_759745_2919966</t>
  </si>
  <si>
    <t>F_772929_2937550</t>
  </si>
  <si>
    <t>F_781231_2960547</t>
  </si>
  <si>
    <t>F_769905_2950655</t>
  </si>
  <si>
    <t>F_753436_2951669</t>
  </si>
  <si>
    <t>F_770970_2948043</t>
  </si>
  <si>
    <t>F_753548_2925772</t>
  </si>
  <si>
    <t>F_772376_2952283</t>
  </si>
  <si>
    <t>F_758885_2924657</t>
  </si>
  <si>
    <t>F_772626_2943090</t>
  </si>
  <si>
    <t>F_773803_2956845</t>
  </si>
  <si>
    <t>F_772700_2955696</t>
  </si>
  <si>
    <t>F_753007_2949804</t>
  </si>
  <si>
    <t>F_772908_2956788</t>
  </si>
  <si>
    <t>F_763436_2947184</t>
  </si>
  <si>
    <t>F_772674_2955690</t>
  </si>
  <si>
    <t>F_755969_2917015</t>
  </si>
  <si>
    <t>F_764865_2945988</t>
  </si>
  <si>
    <t>F_756435_2953972</t>
  </si>
  <si>
    <t>F_755806_2954861</t>
  </si>
  <si>
    <t>F_749349_2952637</t>
  </si>
  <si>
    <t>F_763482_2939643</t>
  </si>
  <si>
    <t>F_780034_2948056</t>
  </si>
  <si>
    <t>F_776143_2958305</t>
  </si>
  <si>
    <t>F_764712_2949639</t>
  </si>
  <si>
    <t>F_772319_2924811</t>
  </si>
  <si>
    <t>F_751152_2951371</t>
  </si>
  <si>
    <t>F_749267_2952930</t>
  </si>
  <si>
    <t>F_773764_2956451</t>
  </si>
  <si>
    <t>F_770631_2929557</t>
  </si>
  <si>
    <t>F_767604_2940917</t>
  </si>
  <si>
    <t>F_781468_2947225</t>
  </si>
  <si>
    <t>F_771359_2944002</t>
  </si>
  <si>
    <t>F_776045_2959023</t>
  </si>
  <si>
    <t>F_769055_2949467</t>
  </si>
  <si>
    <t>F_772984_2941595</t>
  </si>
  <si>
    <t>F_771396_2943161</t>
  </si>
  <si>
    <t>F_777176_2957961</t>
  </si>
  <si>
    <t>F_768453_2932963</t>
  </si>
  <si>
    <t>F_767146_2940013</t>
  </si>
  <si>
    <t>F_773754_2956591</t>
  </si>
  <si>
    <t>F_773228_2925984</t>
  </si>
  <si>
    <t>F_775267_2934084</t>
  </si>
  <si>
    <t>F_772687_2956574</t>
  </si>
  <si>
    <t>F_760648_2919834</t>
  </si>
  <si>
    <t>F_780475_2961160</t>
  </si>
  <si>
    <t>F_767678_2950080</t>
  </si>
  <si>
    <t>F_776811_2946789</t>
  </si>
  <si>
    <t>F_778193_2947529</t>
  </si>
  <si>
    <t>F_768770_2930378</t>
  </si>
  <si>
    <t>F_768898_2949610</t>
  </si>
  <si>
    <t>F_749690_2949256</t>
  </si>
  <si>
    <t>F_773440_2956453</t>
  </si>
  <si>
    <t>F_782870_2946828</t>
  </si>
  <si>
    <t>F_772309_2955969</t>
  </si>
  <si>
    <t>F_771652_2951737</t>
  </si>
  <si>
    <t>F_747807_2952569</t>
  </si>
  <si>
    <t>F_770727_2954009</t>
  </si>
  <si>
    <t>F_767464_2953384</t>
  </si>
  <si>
    <t>F_764211_2939671</t>
  </si>
  <si>
    <t>F_755698_2952101</t>
  </si>
  <si>
    <t>F_756906_2953417</t>
  </si>
  <si>
    <t>F_752975_2949664</t>
  </si>
  <si>
    <t>F_774302_2952197</t>
  </si>
  <si>
    <t>F_751836_2950233</t>
  </si>
  <si>
    <t>F_783148_2958369</t>
  </si>
  <si>
    <t>F_767567_2939390</t>
  </si>
  <si>
    <t>F_778329_2927149</t>
  </si>
  <si>
    <t>F_755610_2911520</t>
  </si>
  <si>
    <t>F_776344_2958806</t>
  </si>
  <si>
    <t>F_781529_2963575</t>
  </si>
  <si>
    <t>F_749136_2920828</t>
  </si>
  <si>
    <t>F_773258_2926161</t>
  </si>
  <si>
    <t>F_776855_2958136</t>
  </si>
  <si>
    <t>F_776199_2958658</t>
  </si>
  <si>
    <t>F_777294_2946495</t>
  </si>
  <si>
    <t>F_766966_2944460</t>
  </si>
  <si>
    <t>F_776108_2957917</t>
  </si>
  <si>
    <t>F_762645_2942195</t>
  </si>
  <si>
    <t>F_762168_2943378</t>
  </si>
  <si>
    <t>F_780723_2964463</t>
  </si>
  <si>
    <t>F_756882_2953257</t>
  </si>
  <si>
    <t>F_764447_2941993</t>
  </si>
  <si>
    <t>F_768221_2951162</t>
  </si>
  <si>
    <t>F_773695_2930144</t>
  </si>
  <si>
    <t>F_765745_2952892</t>
  </si>
  <si>
    <t>F_775681_2958566</t>
  </si>
  <si>
    <t>F_758632_2922031</t>
  </si>
  <si>
    <t>F_765242_2944307</t>
  </si>
  <si>
    <t>F_770092_2949719</t>
  </si>
  <si>
    <t>F_750302_2949746</t>
  </si>
  <si>
    <t>F_780751_2962693</t>
  </si>
  <si>
    <t>F_747184_2952309</t>
  </si>
  <si>
    <t>F_752451_2949350</t>
  </si>
  <si>
    <t>F_750663_2948042</t>
  </si>
  <si>
    <t>F_776585_2959251</t>
  </si>
  <si>
    <t>F_780716_2947133</t>
  </si>
  <si>
    <t>F_761076_2920562</t>
  </si>
  <si>
    <t>F_764552_2946066</t>
  </si>
  <si>
    <t>F_775901_2944907</t>
  </si>
  <si>
    <t>F_769734_2950258</t>
  </si>
  <si>
    <t>F_767694_2933782</t>
  </si>
  <si>
    <t>F_778964_2931500</t>
  </si>
  <si>
    <t>F_775494_2933005</t>
  </si>
  <si>
    <t>F_768973_2938545</t>
  </si>
  <si>
    <t>F_775549_2934480</t>
  </si>
  <si>
    <t>F_755150_2952015</t>
  </si>
  <si>
    <t>F_767525_2953190</t>
  </si>
  <si>
    <t>F_750935_2948087</t>
  </si>
  <si>
    <t>F_768443_2938565</t>
  </si>
  <si>
    <t>F_773273_2956480</t>
  </si>
  <si>
    <t>F_786059_2964598</t>
  </si>
  <si>
    <t>F_777004_2958079</t>
  </si>
  <si>
    <t>F_770368_2947998</t>
  </si>
  <si>
    <t>F_752101_2949556</t>
  </si>
  <si>
    <t>F_762253_2924948</t>
  </si>
  <si>
    <t>F_779346_2948231</t>
  </si>
  <si>
    <t>F_750549_2951326</t>
  </si>
  <si>
    <t>F_776638_2949752</t>
  </si>
  <si>
    <t>F_782127_2960329</t>
  </si>
  <si>
    <t>F_772465_2937446</t>
  </si>
  <si>
    <t>F_753893_2951855</t>
  </si>
  <si>
    <t>F_751400_2949391</t>
  </si>
  <si>
    <t>F_776867_2957049</t>
  </si>
  <si>
    <t>F_781283_2959106</t>
  </si>
  <si>
    <t>F_763759_2946518</t>
  </si>
  <si>
    <t>F_770175_2943144</t>
  </si>
  <si>
    <t>F_768849_2953587</t>
  </si>
  <si>
    <t>F_751750_2953183</t>
  </si>
  <si>
    <t>F_768167_2934251</t>
  </si>
  <si>
    <t>F_775954_2942064</t>
  </si>
  <si>
    <t>F_755822_2954818</t>
  </si>
  <si>
    <t>F_751383_2923634</t>
  </si>
  <si>
    <t>F_764681_2921799</t>
  </si>
  <si>
    <t>F_776319_2958608</t>
  </si>
  <si>
    <t>F_767000_2950194</t>
  </si>
  <si>
    <t>F_769442_2944820</t>
  </si>
  <si>
    <t>F_755483_2954181</t>
  </si>
  <si>
    <t>F_787726_2964605</t>
  </si>
  <si>
    <t>F_772917_2943669</t>
  </si>
  <si>
    <t>F_774166_2956418</t>
  </si>
  <si>
    <t>F_776642_2959121</t>
  </si>
  <si>
    <t>F_756293_2954404</t>
  </si>
  <si>
    <t>F_769408_2940643</t>
  </si>
  <si>
    <t>F_787488_2965041</t>
  </si>
  <si>
    <t>F_779730_2947719</t>
  </si>
  <si>
    <t>F_747906_2952918</t>
  </si>
  <si>
    <t>F_770949_2953646</t>
  </si>
  <si>
    <t>F_752326_2949370</t>
  </si>
  <si>
    <t>F_756480_2954540</t>
  </si>
  <si>
    <t>F_745597_2953672</t>
  </si>
  <si>
    <t>F_782023_2958491</t>
  </si>
  <si>
    <t>F_777077_2957502</t>
  </si>
  <si>
    <t>F_777475_2934248</t>
  </si>
  <si>
    <t>F_781111_2960406</t>
  </si>
  <si>
    <t>F_766234_2938821</t>
  </si>
  <si>
    <t>F_777326_2938576</t>
  </si>
  <si>
    <t>F_773444_2956143</t>
  </si>
  <si>
    <t>F_788991_2966662</t>
  </si>
  <si>
    <t>F_770924_2947640</t>
  </si>
  <si>
    <t>F_765311_2943920</t>
  </si>
  <si>
    <t>F_760905_2936618</t>
  </si>
  <si>
    <t>F_767383_2941555</t>
  </si>
  <si>
    <t>F_764081_2945062</t>
  </si>
  <si>
    <t>F_762859_2945983</t>
  </si>
  <si>
    <t>F_772849_2943618</t>
  </si>
  <si>
    <t>F_765938_2944941</t>
  </si>
  <si>
    <t>F_783413_2946988</t>
  </si>
  <si>
    <t>F_771180_2950635</t>
  </si>
  <si>
    <t>F_775525_2939115</t>
  </si>
  <si>
    <t>F_774298_2935119</t>
  </si>
  <si>
    <t>F_764312_2950024</t>
  </si>
  <si>
    <t>F_754022_2951923</t>
  </si>
  <si>
    <t>F_761193_2946461</t>
  </si>
  <si>
    <t>F_765033_2949940</t>
  </si>
  <si>
    <t>F_768884_2942530</t>
  </si>
  <si>
    <t>F_754720_2951559</t>
  </si>
  <si>
    <t>F_769704_2948710</t>
  </si>
  <si>
    <t>F_773410_2934771</t>
  </si>
  <si>
    <t>F_767293_2951198</t>
  </si>
  <si>
    <t>F_755215_2951770</t>
  </si>
  <si>
    <t>F_766663_2940708</t>
  </si>
  <si>
    <t>F_768299_2943748</t>
  </si>
  <si>
    <t>F_767720_2950017</t>
  </si>
  <si>
    <t>F_769827_2948453</t>
  </si>
  <si>
    <t>F_765097_2939277</t>
  </si>
  <si>
    <t>F_774333_2962504</t>
  </si>
  <si>
    <t>F_758563_2931346</t>
  </si>
  <si>
    <t>F_749263_2949286</t>
  </si>
  <si>
    <t>F_781993_2947455</t>
  </si>
  <si>
    <t>F_764504_2952998</t>
  </si>
  <si>
    <t>F_776982_2957388</t>
  </si>
  <si>
    <t>F_772514_2949987</t>
  </si>
  <si>
    <t>F_773181_2956600</t>
  </si>
  <si>
    <t>F_753904_2952032</t>
  </si>
  <si>
    <t>F_756367_2954419</t>
  </si>
  <si>
    <t>F_772691_2950650</t>
  </si>
  <si>
    <t>F_773591_2949228</t>
  </si>
  <si>
    <t>F_755435_2914023</t>
  </si>
  <si>
    <t>F_770335_2948033</t>
  </si>
  <si>
    <t>F_773177_2955729</t>
  </si>
  <si>
    <t>F_768288_2953471</t>
  </si>
  <si>
    <t>F_768020_2948117</t>
  </si>
  <si>
    <t>F_783867_2948137</t>
  </si>
  <si>
    <t>F_773503_2956736</t>
  </si>
  <si>
    <t>F_746924_2926279</t>
  </si>
  <si>
    <t>F_781517_2960093</t>
  </si>
  <si>
    <t>F_750675_2948063</t>
  </si>
  <si>
    <t>F_772416_2952284</t>
  </si>
  <si>
    <t>F_781138_2960437</t>
  </si>
  <si>
    <t>F_767741_2950276</t>
  </si>
  <si>
    <t>F_766773_2952923</t>
  </si>
  <si>
    <t>F_772498_2948343</t>
  </si>
  <si>
    <t>F_772155_2924284</t>
  </si>
  <si>
    <t>F_782758_2958593</t>
  </si>
  <si>
    <t>F_782272_2963743</t>
  </si>
  <si>
    <t>F_772709_2950446</t>
  </si>
  <si>
    <t>F_781985_2958514</t>
  </si>
  <si>
    <t>F_757314_2953045</t>
  </si>
  <si>
    <t>F_775918_2958275</t>
  </si>
  <si>
    <t>F_761211_2920602</t>
  </si>
  <si>
    <t>F_768572_2947987</t>
  </si>
  <si>
    <t>F_782283_2946072</t>
  </si>
  <si>
    <t>F_773918_2927335</t>
  </si>
  <si>
    <t>F_756865_2954050</t>
  </si>
  <si>
    <t>F_772730_2955439</t>
  </si>
  <si>
    <t>F_756047_2911700</t>
  </si>
  <si>
    <t>F_788842_2966494</t>
  </si>
  <si>
    <t>F_761045_2942197</t>
  </si>
  <si>
    <t>F_777089_2958110</t>
  </si>
  <si>
    <t>F_768299_2951146</t>
  </si>
  <si>
    <t>F_754836_2927284</t>
  </si>
  <si>
    <t>F_781902_2960390</t>
  </si>
  <si>
    <t>F_777108_2932435</t>
  </si>
  <si>
    <t>F_764642_2944926</t>
  </si>
  <si>
    <t>F_773441_2956433</t>
  </si>
  <si>
    <t>F_753715_2953563</t>
  </si>
  <si>
    <t>F_770446_2949049</t>
  </si>
  <si>
    <t>F_768366_2952552</t>
  </si>
  <si>
    <t>F_772313_2956111</t>
  </si>
  <si>
    <t>F_753473_2951956</t>
  </si>
  <si>
    <t>F_770841_2949206</t>
  </si>
  <si>
    <t>F_780492_2961149</t>
  </si>
  <si>
    <t>F_772624_2956648</t>
  </si>
  <si>
    <t>F_756244_2954392</t>
  </si>
  <si>
    <t>F_747851_2952443</t>
  </si>
  <si>
    <t>F_754441_2952479</t>
  </si>
  <si>
    <t>F_776612_2959163</t>
  </si>
  <si>
    <t>F_769558_2950959</t>
  </si>
  <si>
    <t>F_767069_2950300</t>
  </si>
  <si>
    <t>F_767840_2950372</t>
  </si>
  <si>
    <t>F_769709_2950841</t>
  </si>
  <si>
    <t>F_772399_2948451</t>
  </si>
  <si>
    <t>F_765403_2950065</t>
  </si>
  <si>
    <t>F_767311_2950663</t>
  </si>
  <si>
    <t>F_766882_2951873</t>
  </si>
  <si>
    <t>F_773052_2956207</t>
  </si>
  <si>
    <t>F_759509_2932095</t>
  </si>
  <si>
    <t>F_772871_2952767</t>
  </si>
  <si>
    <t>F_768556_2953433</t>
  </si>
  <si>
    <t>F_776925_2958815</t>
  </si>
  <si>
    <t>F_754355_2952277</t>
  </si>
  <si>
    <t>F_773807_2930742</t>
  </si>
  <si>
    <t>F_753992_2952077</t>
  </si>
  <si>
    <t>F_771048_2947504</t>
  </si>
  <si>
    <t>F_748864_2920748</t>
  </si>
  <si>
    <t>F_765880_2952289</t>
  </si>
  <si>
    <t>F_773439_2956545</t>
  </si>
  <si>
    <t>F_767392_2930175</t>
  </si>
  <si>
    <t>F_765430_2952912</t>
  </si>
  <si>
    <t>F_773541_2931472</t>
  </si>
  <si>
    <t>F_774151_2961214</t>
  </si>
  <si>
    <t>F_770988_2947894</t>
  </si>
  <si>
    <t>F_762402_2941349</t>
  </si>
  <si>
    <t>F_778027_2949162</t>
  </si>
  <si>
    <t>F_772243_2925069</t>
  </si>
  <si>
    <t>F_767716_2929126</t>
  </si>
  <si>
    <t>F_773525_2956415</t>
  </si>
  <si>
    <t>F_772130_2955928</t>
  </si>
  <si>
    <t>F_748061_2952825</t>
  </si>
  <si>
    <t>F_748009_2952539</t>
  </si>
  <si>
    <t>F_764285_2923208</t>
  </si>
  <si>
    <t>F_780996_2945650</t>
  </si>
  <si>
    <t>F_775999_2934483</t>
  </si>
  <si>
    <t>F_772914_2935015</t>
  </si>
  <si>
    <t>F_763583_2951720</t>
  </si>
  <si>
    <t>F_754921_2951546</t>
  </si>
  <si>
    <t>F_773163_2929436</t>
  </si>
  <si>
    <t>F_783496_2964259</t>
  </si>
  <si>
    <t>F_776294_2958697</t>
  </si>
  <si>
    <t>F_755944_2954176</t>
  </si>
  <si>
    <t>F_766785_2938887</t>
  </si>
  <si>
    <t>F_763776_2940256</t>
  </si>
  <si>
    <t>F_762422_2941131</t>
  </si>
  <si>
    <t>F_772428_2956284</t>
  </si>
  <si>
    <t>F_751132_2950058</t>
  </si>
  <si>
    <t>F_773309_2956732</t>
  </si>
  <si>
    <t>F_782076_2960383</t>
  </si>
  <si>
    <t>F_762337_2944494</t>
  </si>
  <si>
    <t>F_765942_2944959</t>
  </si>
  <si>
    <t>F_759025_2937705</t>
  </si>
  <si>
    <t>F_757506_2954299</t>
  </si>
  <si>
    <t>F_764335_2923605</t>
  </si>
  <si>
    <t>F_768024_2953055</t>
  </si>
  <si>
    <t>F_782231_2959305</t>
  </si>
  <si>
    <t>F_776972_2958819</t>
  </si>
  <si>
    <t>F_782220_2960225</t>
  </si>
  <si>
    <t>F_772041_2951354</t>
  </si>
  <si>
    <t>F_754087_2952423</t>
  </si>
  <si>
    <t>F_755836_2952654</t>
  </si>
  <si>
    <t>F_769446_2940987</t>
  </si>
  <si>
    <t>F_770484_2948275</t>
  </si>
  <si>
    <t>F_770029_2949124</t>
  </si>
  <si>
    <t>F_757239_2952988</t>
  </si>
  <si>
    <t>F_773839_2956479</t>
  </si>
  <si>
    <t>F_766712_2942975</t>
  </si>
  <si>
    <t>F_771423_2950368</t>
  </si>
  <si>
    <t>F_772663_2936684</t>
  </si>
  <si>
    <t>F_749241_2933365</t>
  </si>
  <si>
    <t>F_772309_2956496</t>
  </si>
  <si>
    <t>F_753586_2925836</t>
  </si>
  <si>
    <t>F_772704_2956407</t>
  </si>
  <si>
    <t>F_768767_2953480</t>
  </si>
  <si>
    <t>F_773932_2956741</t>
  </si>
  <si>
    <t>F_776408_2958545</t>
  </si>
  <si>
    <t>F_769882_2938310</t>
  </si>
  <si>
    <t>F_774384_2929661</t>
  </si>
  <si>
    <t>F_781622_2959823</t>
  </si>
  <si>
    <t>F_765328_2950746</t>
  </si>
  <si>
    <t>F_770510_2948981</t>
  </si>
  <si>
    <t>F_751337_2948096</t>
  </si>
  <si>
    <t>F_771091_2954047</t>
  </si>
  <si>
    <t>F_750005_2948818</t>
  </si>
  <si>
    <t>F_776001_2958185</t>
  </si>
  <si>
    <t>F_772539_2948295</t>
  </si>
  <si>
    <t>F_776018_2958212</t>
  </si>
  <si>
    <t>F_757512_2953213</t>
  </si>
  <si>
    <t>F_766046_2939345</t>
  </si>
  <si>
    <t>F_781315_2947013</t>
  </si>
  <si>
    <t>F_766186_2927023</t>
  </si>
  <si>
    <t>F_770816_2947759</t>
  </si>
  <si>
    <t>F_776125_2958094</t>
  </si>
  <si>
    <t>F_771067_2932246</t>
  </si>
  <si>
    <t>F_771641_2951789</t>
  </si>
  <si>
    <t>F_757086_2953263</t>
  </si>
  <si>
    <t>F_781078_2963740</t>
  </si>
  <si>
    <t>F_775703_2958026</t>
  </si>
  <si>
    <t>F_782018_2958865</t>
  </si>
  <si>
    <t>F_754162_2951890</t>
  </si>
  <si>
    <t>F_772686_2956503</t>
  </si>
  <si>
    <t>F_763166_2935858</t>
  </si>
  <si>
    <t>F_763021_2921472</t>
  </si>
  <si>
    <t>F_761778_2921856</t>
  </si>
  <si>
    <t>F_769809_2953571</t>
  </si>
  <si>
    <t>F_776812_2959003</t>
  </si>
  <si>
    <t>F_771243_2954565</t>
  </si>
  <si>
    <t>F_756186_2952336</t>
  </si>
  <si>
    <t>F_750639_2949630</t>
  </si>
  <si>
    <t>F_776865_2941433</t>
  </si>
  <si>
    <t>F_762648_2925289</t>
  </si>
  <si>
    <t>F_761619_2938967</t>
  </si>
  <si>
    <t>F_773502_2956773</t>
  </si>
  <si>
    <t>F_786103_2964620</t>
  </si>
  <si>
    <t>F_772671_2952448</t>
  </si>
  <si>
    <t>F_764588_2944763</t>
  </si>
  <si>
    <t>F_765719_2952892</t>
  </si>
  <si>
    <t>F_789246_2966499</t>
  </si>
  <si>
    <t>F_784342_2947343</t>
  </si>
  <si>
    <t>F_776803_2958874</t>
  </si>
  <si>
    <t>F_754362_2951440</t>
  </si>
  <si>
    <t>F_776608_2945372</t>
  </si>
  <si>
    <t>F_758646_2927215</t>
  </si>
  <si>
    <t>F_768338_2951138</t>
  </si>
  <si>
    <t>F_775764_2957964</t>
  </si>
  <si>
    <t>F_760738_2938788</t>
  </si>
  <si>
    <t>F_772681_2956766</t>
  </si>
  <si>
    <t>F_776124_2958704</t>
  </si>
  <si>
    <t>F_767825_2952495</t>
  </si>
  <si>
    <t>F_767944_2950064</t>
  </si>
  <si>
    <t>F_769160_2932522</t>
  </si>
  <si>
    <t>F_753527_2952833</t>
  </si>
  <si>
    <t>F_782523_2959887</t>
  </si>
  <si>
    <t>F_783442_2963010</t>
  </si>
  <si>
    <t>F_776129_2957955</t>
  </si>
  <si>
    <t>F_766241_2941839</t>
  </si>
  <si>
    <t>F_776751_2959070</t>
  </si>
  <si>
    <t>F_782654_2962436</t>
  </si>
  <si>
    <t>F_754874_2953589</t>
  </si>
  <si>
    <t>F_769087_2949808</t>
  </si>
  <si>
    <t>F_776020_2958348</t>
  </si>
  <si>
    <t>F_775728_2958548</t>
  </si>
  <si>
    <t>F_750544_2919386</t>
  </si>
  <si>
    <t>F_772926_2956528</t>
  </si>
  <si>
    <t>F_773290_2956213</t>
  </si>
  <si>
    <t>F_758450_2929975</t>
  </si>
  <si>
    <t>F_779223_2947517</t>
  </si>
  <si>
    <t>F_765821_2926768</t>
  </si>
  <si>
    <t>F_754327_2953562</t>
  </si>
  <si>
    <t>F_763488_2951917</t>
  </si>
  <si>
    <t>F_776292_2958841</t>
  </si>
  <si>
    <t>F_776529_2959341</t>
  </si>
  <si>
    <t>F_770924_2949080</t>
  </si>
  <si>
    <t>F_769529_2927241</t>
  </si>
  <si>
    <t>F_765888_2926104</t>
  </si>
  <si>
    <t>F_768225_2934409</t>
  </si>
  <si>
    <t>F_749815_2949327</t>
  </si>
  <si>
    <t>F_761299_2933774</t>
  </si>
  <si>
    <t>F_768912_2949596</t>
  </si>
  <si>
    <t>F_775150_2940337</t>
  </si>
  <si>
    <t>F_775146_2962378</t>
  </si>
  <si>
    <t>F_769670_2948748</t>
  </si>
  <si>
    <t>F_767544_2933271</t>
  </si>
  <si>
    <t>F_781146_2963661</t>
  </si>
  <si>
    <t>F_781267_2963538</t>
  </si>
  <si>
    <t>F_750938_2952631</t>
  </si>
  <si>
    <t>F_752871_2949531</t>
  </si>
  <si>
    <t>F_771060_2947816</t>
  </si>
  <si>
    <t>F_775984_2958571</t>
  </si>
  <si>
    <t>F_775115_2931654</t>
  </si>
  <si>
    <t>F_771003_2947878</t>
  </si>
  <si>
    <t>F_763396_2947140</t>
  </si>
  <si>
    <t>F_766921_2951004</t>
  </si>
  <si>
    <t>F_770568_2948578</t>
  </si>
  <si>
    <t>F_782256_2946071</t>
  </si>
  <si>
    <t>F_768174_2953429</t>
  </si>
  <si>
    <t>F_763646_2939698</t>
  </si>
  <si>
    <t>F_776312_2958834</t>
  </si>
  <si>
    <t>F_770451_2949265</t>
  </si>
  <si>
    <t>F_767579_2952403</t>
  </si>
  <si>
    <t>F_770960_2924145</t>
  </si>
  <si>
    <t>F_749731_2921175</t>
  </si>
  <si>
    <t>F_771203_2950956</t>
  </si>
  <si>
    <t>F_754809_2955490</t>
  </si>
  <si>
    <t>F_776035_2958106</t>
  </si>
  <si>
    <t>F_776996_2958061</t>
  </si>
  <si>
    <t>F_782144_2960175</t>
  </si>
  <si>
    <t>F_758883_2923214</t>
  </si>
  <si>
    <t>F_765892_2952895</t>
  </si>
  <si>
    <t>F_755545_2953130</t>
  </si>
  <si>
    <t>F_783567_2946431</t>
  </si>
  <si>
    <t>F_754326_2951729</t>
  </si>
  <si>
    <t>F_776862_2959108</t>
  </si>
  <si>
    <t>F_782912_2962392</t>
  </si>
  <si>
    <t>F_765694_2952893</t>
  </si>
  <si>
    <t>F_772223_2950508</t>
  </si>
  <si>
    <t>F_765547_2922591</t>
  </si>
  <si>
    <t>F_770091_2948286</t>
  </si>
  <si>
    <t>F_773753_2949156</t>
  </si>
  <si>
    <t>F_782315_2946437</t>
  </si>
  <si>
    <t>F_776464_2958566</t>
  </si>
  <si>
    <t>F_790279_2966789</t>
  </si>
  <si>
    <t>F_762363_2941500</t>
  </si>
  <si>
    <t>F_782003_2959321</t>
  </si>
  <si>
    <t>F_770219_2950336</t>
  </si>
  <si>
    <t>F_779841_2947984</t>
  </si>
  <si>
    <t>F_751828_2929350</t>
  </si>
  <si>
    <t>F_780617_2962903</t>
  </si>
  <si>
    <t>F_765629_2927420</t>
  </si>
  <si>
    <t>F_770339_2950373</t>
  </si>
  <si>
    <t>F_770604_2949095</t>
  </si>
  <si>
    <t>F_772918_2956206</t>
  </si>
  <si>
    <t>F_765334_2952730</t>
  </si>
  <si>
    <t>F_781649_2959816</t>
  </si>
  <si>
    <t>F_777081_2957854</t>
  </si>
  <si>
    <t>F_770392_2953786</t>
  </si>
  <si>
    <t>F_763908_2942784</t>
  </si>
  <si>
    <t>F_774090_2926854</t>
  </si>
  <si>
    <t>F_776798_2959237</t>
  </si>
  <si>
    <t>F_753979_2951191</t>
  </si>
  <si>
    <t>F_783246_2964173</t>
  </si>
  <si>
    <t>F_773039_2956741</t>
  </si>
  <si>
    <t>F_782596_2963953</t>
  </si>
  <si>
    <t>F_776507_2958472</t>
  </si>
  <si>
    <t>F_761222_2946494</t>
  </si>
  <si>
    <t>F_782500_2960501</t>
  </si>
  <si>
    <t>F_755385_2953748</t>
  </si>
  <si>
    <t>F_769238_2938520</t>
  </si>
  <si>
    <t>F_751637_2949856</t>
  </si>
  <si>
    <t>F_762289_2942305</t>
  </si>
  <si>
    <t>F_759890_2937388</t>
  </si>
  <si>
    <t>F_752113_2955957</t>
  </si>
  <si>
    <t>F_770607_2943436</t>
  </si>
  <si>
    <t>F_749727_2953184</t>
  </si>
  <si>
    <t>F_755516_2955554</t>
  </si>
  <si>
    <t>F_767265_2950375</t>
  </si>
  <si>
    <t>F_767628_2950415</t>
  </si>
  <si>
    <t>F_767486_2950444</t>
  </si>
  <si>
    <t>F_762884_2946459</t>
  </si>
  <si>
    <t>F_771405_2943141</t>
  </si>
  <si>
    <t>F_783052_2946578</t>
  </si>
  <si>
    <t>F_773437_2956621</t>
  </si>
  <si>
    <t>F_752607_2949476</t>
  </si>
  <si>
    <t>F_766975_2950014</t>
  </si>
  <si>
    <t>F_772656_2945311</t>
  </si>
  <si>
    <t>F_750441_2951698</t>
  </si>
  <si>
    <t>F_781637_2958859</t>
  </si>
  <si>
    <t>F_774166_2931860</t>
  </si>
  <si>
    <t>F_775639_2958925</t>
  </si>
  <si>
    <t>F_774477_2939469</t>
  </si>
  <si>
    <t>F_770668_2950250</t>
  </si>
  <si>
    <t>F_776651_2958797</t>
  </si>
  <si>
    <t>F_773659_2939276</t>
  </si>
  <si>
    <t>F_766941_2952976</t>
  </si>
  <si>
    <t>F_767740_2943110</t>
  </si>
  <si>
    <t>F_755940_2954009</t>
  </si>
  <si>
    <t>F_776400_2959257</t>
  </si>
  <si>
    <t>F_772408_2956526</t>
  </si>
  <si>
    <t>F_773671_2956473</t>
  </si>
  <si>
    <t>F_747678_2952808</t>
  </si>
  <si>
    <t>F_757480_2953184</t>
  </si>
  <si>
    <t>F_782672_2958209</t>
  </si>
  <si>
    <t>F_775385_2937847</t>
  </si>
  <si>
    <t>F_766900_2952960</t>
  </si>
  <si>
    <t>F_772305_2956368</t>
  </si>
  <si>
    <t>F_758675_2929746</t>
  </si>
  <si>
    <t>F_776041_2945277</t>
  </si>
  <si>
    <t>F_749927_2929040</t>
  </si>
  <si>
    <t>F_769548_2950782</t>
  </si>
  <si>
    <t>F_780439_2961181</t>
  </si>
  <si>
    <t>F_747810_2952669</t>
  </si>
  <si>
    <t>F_767308_2945255</t>
  </si>
  <si>
    <t>F_755510_2929503</t>
  </si>
  <si>
    <t>F_775969_2958636</t>
  </si>
  <si>
    <t>F_771559_2948180</t>
  </si>
  <si>
    <t>F_756963_2954001</t>
  </si>
  <si>
    <t>F_776372_2958782</t>
  </si>
  <si>
    <t>F_769392_2950572</t>
  </si>
  <si>
    <t>F_770780_2942582</t>
  </si>
  <si>
    <t>F_750788_2923117</t>
  </si>
  <si>
    <t>F_767140_2951499</t>
  </si>
  <si>
    <t>F_765391_2939299</t>
  </si>
  <si>
    <t>F_782100_2958447</t>
  </si>
  <si>
    <t>F_781696_2960147</t>
  </si>
  <si>
    <t>F_754644_2929466</t>
  </si>
  <si>
    <t>F_756012_2952548</t>
  </si>
  <si>
    <t>F_776159_2958611</t>
  </si>
  <si>
    <t>F_770025_2939653</t>
  </si>
  <si>
    <t>F_764403_2953008</t>
  </si>
  <si>
    <t>F_761192_2945548</t>
  </si>
  <si>
    <t>F_776161_2958699</t>
  </si>
  <si>
    <t>F_769231_2950807</t>
  </si>
  <si>
    <t>F_767265_2938857</t>
  </si>
  <si>
    <t>F_751056_2954780</t>
  </si>
  <si>
    <t>F_776144_2958045</t>
  </si>
  <si>
    <t>F_776790_2959097</t>
  </si>
  <si>
    <t>F_767731_2940864</t>
  </si>
  <si>
    <t>F_750516_2949051</t>
  </si>
  <si>
    <t>F_755181_2926205</t>
  </si>
  <si>
    <t>F_776873_2958930</t>
  </si>
  <si>
    <t>F_750637_2948137</t>
  </si>
  <si>
    <t>F_772807_2950819</t>
  </si>
  <si>
    <t>F_767893_2952521</t>
  </si>
  <si>
    <t>F_773188_2956516</t>
  </si>
  <si>
    <t>F_771928_2951816</t>
  </si>
  <si>
    <t>F_755020_2951603</t>
  </si>
  <si>
    <t>F_776521_2959106</t>
  </si>
  <si>
    <t>F_751088_2951588</t>
  </si>
  <si>
    <t>F_768932_2948960</t>
  </si>
  <si>
    <t>F_764515_2949902</t>
  </si>
  <si>
    <t>F_775053_2933241</t>
  </si>
  <si>
    <t>F_777219_2958874</t>
  </si>
  <si>
    <t>F_785464_2964742</t>
  </si>
  <si>
    <t>F_765670_2952893</t>
  </si>
  <si>
    <t>F_776297_2958544</t>
  </si>
  <si>
    <t>F_771063_2949077</t>
  </si>
  <si>
    <t>F_771378_2948031</t>
  </si>
  <si>
    <t>F_769221_2944278</t>
  </si>
  <si>
    <t>F_753463_2951743</t>
  </si>
  <si>
    <t>F_750574_2952761</t>
  </si>
  <si>
    <t>F_767905_2953330</t>
  </si>
  <si>
    <t>F_750455_2949025</t>
  </si>
  <si>
    <t>F_776228_2958770</t>
  </si>
  <si>
    <t>F_775908_2958188</t>
  </si>
  <si>
    <t>F_773324_2956758</t>
  </si>
  <si>
    <t>F_766010_2951666</t>
  </si>
  <si>
    <t>F_776912_2958006</t>
  </si>
  <si>
    <t>F_771227_2948198</t>
  </si>
  <si>
    <t>F_769838_2953725</t>
  </si>
  <si>
    <t>F_777314_2958631</t>
  </si>
  <si>
    <t>F_768917_2948943</t>
  </si>
  <si>
    <t>F_773526_2956360</t>
  </si>
  <si>
    <t>F_780034_2948078</t>
  </si>
  <si>
    <t>F_763424_2947025</t>
  </si>
  <si>
    <t>F_761784_2923041</t>
  </si>
  <si>
    <t>F_758940_2923450</t>
  </si>
  <si>
    <t>F_755341_2951854</t>
  </si>
  <si>
    <t>F_757280_2953018</t>
  </si>
  <si>
    <t>F_755364_2914048</t>
  </si>
  <si>
    <t>F_756481_2956671</t>
  </si>
  <si>
    <t>F_756698_2955810</t>
  </si>
  <si>
    <t>F_758777_2932280</t>
  </si>
  <si>
    <t>F_772242_2952282</t>
  </si>
  <si>
    <t>F_759806_2921216</t>
  </si>
  <si>
    <t>F_751433_2949438</t>
  </si>
  <si>
    <t>F_772889_2956439</t>
  </si>
  <si>
    <t>F_765586_2950501</t>
  </si>
  <si>
    <t>F_754110_2952062</t>
  </si>
  <si>
    <t>F_756053_2952333</t>
  </si>
  <si>
    <t>F_776557_2958580</t>
  </si>
  <si>
    <t>F_777104_2957534</t>
  </si>
  <si>
    <t>F_782422_2960463</t>
  </si>
  <si>
    <t>F_773274_2956459</t>
  </si>
  <si>
    <t>F_766427_2926851</t>
  </si>
  <si>
    <t>F_775765_2934220</t>
  </si>
  <si>
    <t>F_770710_2948786</t>
  </si>
  <si>
    <t>F_780958_2962441</t>
  </si>
  <si>
    <t>F_745861_2925115</t>
  </si>
  <si>
    <t>F_789148_2966573</t>
  </si>
  <si>
    <t>F_763470_2945914</t>
  </si>
  <si>
    <t>F_762836_2951232</t>
  </si>
  <si>
    <t>F_781752_2964719</t>
  </si>
  <si>
    <t>F_776343_2942736</t>
  </si>
  <si>
    <t>F_749539_2951616</t>
  </si>
  <si>
    <t>F_781773_2963814</t>
  </si>
  <si>
    <t>F_763933_2938638</t>
  </si>
  <si>
    <t>F_776359_2958339</t>
  </si>
  <si>
    <t>F_768648_2934974</t>
  </si>
  <si>
    <t>F_767736_2950156</t>
  </si>
  <si>
    <t>F_777125_2940202</t>
  </si>
  <si>
    <t>F_772774_2950835</t>
  </si>
  <si>
    <t>F_772820_2964823</t>
  </si>
  <si>
    <t>F_774801_2936769</t>
  </si>
  <si>
    <t>F_754506_2954702</t>
  </si>
  <si>
    <t>F_753086_2950924</t>
  </si>
  <si>
    <t>F_768755_2944191</t>
  </si>
  <si>
    <t>F_782147_2959769</t>
  </si>
  <si>
    <t>F_772323_2950509</t>
  </si>
  <si>
    <t>F_767992_2947927</t>
  </si>
  <si>
    <t>F_754039_2929618</t>
  </si>
  <si>
    <t>F_769610_2935801</t>
  </si>
  <si>
    <t>F_764963_2949917</t>
  </si>
  <si>
    <t>F_778270_2948653</t>
  </si>
  <si>
    <t>F_778533_2948572</t>
  </si>
  <si>
    <t>F_772718_2956138</t>
  </si>
  <si>
    <t>F_769939_2953273</t>
  </si>
  <si>
    <t>F_770897_2947995</t>
  </si>
  <si>
    <t>F_761184_2945570</t>
  </si>
  <si>
    <t>F_769630_2950208</t>
  </si>
  <si>
    <t>F_774148_2956655</t>
  </si>
  <si>
    <t>F_767192_2950390</t>
  </si>
  <si>
    <t>F_767046_2950185</t>
  </si>
  <si>
    <t>F_777117_2957551</t>
  </si>
  <si>
    <t>F_770464_2948869</t>
  </si>
  <si>
    <t>F_773653_2955833</t>
  </si>
  <si>
    <t>F_767924_2947916</t>
  </si>
  <si>
    <t>F_758888_2924705</t>
  </si>
  <si>
    <t>F_773340_2955765</t>
  </si>
  <si>
    <t>F_761011_2937282</t>
  </si>
  <si>
    <t>F_767724_2953264</t>
  </si>
  <si>
    <t>F_771076_2935533</t>
  </si>
  <si>
    <t>F_754042_2952448</t>
  </si>
  <si>
    <t>F_775625_2959060</t>
  </si>
  <si>
    <t>F_772236_2952349</t>
  </si>
  <si>
    <t>F_776195_2958622</t>
  </si>
  <si>
    <t>F_777353_2958217</t>
  </si>
  <si>
    <t>F_767023_2950310</t>
  </si>
  <si>
    <t>F_772471_2963979</t>
  </si>
  <si>
    <t>F_754092_2951997</t>
  </si>
  <si>
    <t>F_754960_2951494</t>
  </si>
  <si>
    <t>F_750152_2951561</t>
  </si>
  <si>
    <t>F_777239_2958382</t>
  </si>
  <si>
    <t>F_782262_2948416</t>
  </si>
  <si>
    <t>F_767085_2952642</t>
  </si>
  <si>
    <t>F_769023_2949496</t>
  </si>
  <si>
    <t>F_769267_2954049</t>
  </si>
  <si>
    <t>F_781136_2963358</t>
  </si>
  <si>
    <t>F_778004_2948878</t>
  </si>
  <si>
    <t>F_753276_2952684</t>
  </si>
  <si>
    <t>F_754772_2929649</t>
  </si>
  <si>
    <t>F_755831_2916111</t>
  </si>
  <si>
    <t>F_781545_2964632</t>
  </si>
  <si>
    <t>F_749304_2929568</t>
  </si>
  <si>
    <t>F_763356_2921418</t>
  </si>
  <si>
    <t>F_780614_2962757</t>
  </si>
  <si>
    <t>F_747444_2926121</t>
  </si>
  <si>
    <t>F_776714_2938910</t>
  </si>
  <si>
    <t>F_768923_2929871</t>
  </si>
  <si>
    <t>F_776535_2959044</t>
  </si>
  <si>
    <t>F_771228_2954423</t>
  </si>
  <si>
    <t>F_767909_2928640</t>
  </si>
  <si>
    <t>F_764713_2952978</t>
  </si>
  <si>
    <t>F_773940_2932328</t>
  </si>
  <si>
    <t>F_773186_2956541</t>
  </si>
  <si>
    <t>F_772607_2956269</t>
  </si>
  <si>
    <t>F_772894_2956291</t>
  </si>
  <si>
    <t>F_767839_2950257</t>
  </si>
  <si>
    <t>F_769003_2953274</t>
  </si>
  <si>
    <t>F_764359_2949782</t>
  </si>
  <si>
    <t>F_765182_2941007</t>
  </si>
  <si>
    <t>F_776657_2933415</t>
  </si>
  <si>
    <t>F_754259_2952327</t>
  </si>
  <si>
    <t>F_773058_2956496</t>
  </si>
  <si>
    <t>F_770670_2947666</t>
  </si>
  <si>
    <t>F_776633_2959054</t>
  </si>
  <si>
    <t>F_747876_2949249</t>
  </si>
  <si>
    <t>F_762206_2941247</t>
  </si>
  <si>
    <t>F_747806_2952518</t>
  </si>
  <si>
    <t>F_763427_2951496</t>
  </si>
  <si>
    <t>F_774399_2931942</t>
  </si>
  <si>
    <t>F_751293_2952996</t>
  </si>
  <si>
    <t>F_774146_2943827</t>
  </si>
  <si>
    <t>F_775986_2940406</t>
  </si>
  <si>
    <t>F_749677_2949324</t>
  </si>
  <si>
    <t>F_763144_2951567</t>
  </si>
  <si>
    <t>F_754191_2951493</t>
  </si>
  <si>
    <t>F_754644_2952577</t>
  </si>
  <si>
    <t>F_782057_2960360</t>
  </si>
  <si>
    <t>F_781178_2960485</t>
  </si>
  <si>
    <t>F_769830_2949657</t>
  </si>
  <si>
    <t>F_782371_2959909</t>
  </si>
  <si>
    <t>F_776900_2957100</t>
  </si>
  <si>
    <t>F_777207_2958999</t>
  </si>
  <si>
    <t>F_783144_2963546</t>
  </si>
  <si>
    <t>F_755811_2954839</t>
  </si>
  <si>
    <t>F_775678_2958605</t>
  </si>
  <si>
    <t>F_769638_2942665</t>
  </si>
  <si>
    <t>F_768793_2934008</t>
  </si>
  <si>
    <t>F_776556_2959168</t>
  </si>
  <si>
    <t>F_769200_2949236</t>
  </si>
  <si>
    <t>F_761968_2939632</t>
  </si>
  <si>
    <t>F_767433_2952693</t>
  </si>
  <si>
    <t>F_763322_2951626</t>
  </si>
  <si>
    <t>F_762900_2951885</t>
  </si>
  <si>
    <t>F_772413_2948436</t>
  </si>
  <si>
    <t>F_774266_2929615</t>
  </si>
  <si>
    <t>F_768365_2944045</t>
  </si>
  <si>
    <t>F_769193_2950251</t>
  </si>
  <si>
    <t>F_773261_2939883</t>
  </si>
  <si>
    <t>F_767705_2938738</t>
  </si>
  <si>
    <t>F_773437_2956510</t>
  </si>
  <si>
    <t>F_766676_2949355</t>
  </si>
  <si>
    <t>F_768875_2948689</t>
  </si>
  <si>
    <t>F_756125_2955366</t>
  </si>
  <si>
    <t>F_770074_2948304</t>
  </si>
  <si>
    <t>F_787773_2964643</t>
  </si>
  <si>
    <t>F_765258_2950002</t>
  </si>
  <si>
    <t>F_770058_2938760</t>
  </si>
  <si>
    <t>F_776606_2958998</t>
  </si>
  <si>
    <t>F_776963_2958269</t>
  </si>
  <si>
    <t>F_773288_2955954</t>
  </si>
  <si>
    <t>F_782014_2960523</t>
  </si>
  <si>
    <t>F_777283_2932067</t>
  </si>
  <si>
    <t>F_771379_2931031</t>
  </si>
  <si>
    <t>F_776104_2958027</t>
  </si>
  <si>
    <t>F_774415_2961303</t>
  </si>
  <si>
    <t>F_775967_2959264</t>
  </si>
  <si>
    <t>F_754910_2952077</t>
  </si>
  <si>
    <t>F_773825_2956520</t>
  </si>
  <si>
    <t>F_773034_2956041</t>
  </si>
  <si>
    <t>F_769263_2950844</t>
  </si>
  <si>
    <t>F_751563_2954636</t>
  </si>
  <si>
    <t>F_772926_2956488</t>
  </si>
  <si>
    <t>F_767658_2938075</t>
  </si>
  <si>
    <t>F_775829_2930978</t>
  </si>
  <si>
    <t>F_776662_2958637</t>
  </si>
  <si>
    <t>F_767670_2945144</t>
  </si>
  <si>
    <t>F_772292_2925449</t>
  </si>
  <si>
    <t>F_755736_2954143</t>
  </si>
  <si>
    <t>F_783103_2963931</t>
  </si>
  <si>
    <t>F_769920_2950641</t>
  </si>
  <si>
    <t>F_765104_2949961</t>
  </si>
  <si>
    <t>F_769092_2929397</t>
  </si>
  <si>
    <t>F_759282_2926485</t>
  </si>
  <si>
    <t>F_771147_2940674</t>
  </si>
  <si>
    <t>F_768001_2948103</t>
  </si>
  <si>
    <t>F_752821_2913712</t>
  </si>
  <si>
    <t>F_770515_2950601</t>
  </si>
  <si>
    <t>F_770700_2954080</t>
  </si>
  <si>
    <t>F_769627_2951036</t>
  </si>
  <si>
    <t>F_764973_2950067</t>
  </si>
  <si>
    <t>F_768260_2951154</t>
  </si>
  <si>
    <t>F_759647_2928901</t>
  </si>
  <si>
    <t>F_753415_2952671</t>
  </si>
  <si>
    <t>F_783755_2948170</t>
  </si>
  <si>
    <t>F_748704_2952136</t>
  </si>
  <si>
    <t>F_791443_2967634</t>
  </si>
  <si>
    <t>F_776079_2958187</t>
  </si>
  <si>
    <t>F_770417_2953796</t>
  </si>
  <si>
    <t>F_773955_2963746</t>
  </si>
  <si>
    <t>F_760389_2919860</t>
  </si>
  <si>
    <t>F_759533_2927005</t>
  </si>
  <si>
    <t>F_772757_2950712</t>
  </si>
  <si>
    <t>F_771283_2951556</t>
  </si>
  <si>
    <t>F_762715_2946654</t>
  </si>
  <si>
    <t>F_773874_2930402</t>
  </si>
  <si>
    <t>F_760512_2933382</t>
  </si>
  <si>
    <t>F_782061_2959287</t>
  </si>
  <si>
    <t>F_768224_2952986</t>
  </si>
  <si>
    <t>F_769088_2938371</t>
  </si>
  <si>
    <t>F_758618_2929808</t>
  </si>
  <si>
    <t>F_782401_2960439</t>
  </si>
  <si>
    <t>F_763462_2946400</t>
  </si>
  <si>
    <t>F_750378_2948942</t>
  </si>
  <si>
    <t>F_771283_2936018</t>
  </si>
  <si>
    <t>F_756442_2953116</t>
  </si>
  <si>
    <t>F_776090_2957932</t>
  </si>
  <si>
    <t>F_763432_2947044</t>
  </si>
  <si>
    <t>F_758354_2931083</t>
  </si>
  <si>
    <t>F_782275_2947785</t>
  </si>
  <si>
    <t>F_768052_2933593</t>
  </si>
  <si>
    <t>F_772558_2956197</t>
  </si>
  <si>
    <t>F_783262_2963603</t>
  </si>
  <si>
    <t>F_781596_2958889</t>
  </si>
  <si>
    <t>F_755274_2956396</t>
  </si>
  <si>
    <t>F_763332_2937338</t>
  </si>
  <si>
    <t>F_775690_2958945</t>
  </si>
  <si>
    <t>F_774938_2936842</t>
  </si>
  <si>
    <t>F_770553_2943465</t>
  </si>
  <si>
    <t>F_757255_2953752</t>
  </si>
  <si>
    <t>F_766055_2952627</t>
  </si>
  <si>
    <t>F_751052_2919143</t>
  </si>
  <si>
    <t>F_767212_2931485</t>
  </si>
  <si>
    <t>F_780862_2962954</t>
  </si>
  <si>
    <t>F_769673_2935864</t>
  </si>
  <si>
    <t>F_769796_2933950</t>
  </si>
  <si>
    <t>F_772402_2937482</t>
  </si>
  <si>
    <t>F_763587_2940622</t>
  </si>
  <si>
    <t>F_769968_2948817</t>
  </si>
  <si>
    <t>F_773526_2956379</t>
  </si>
  <si>
    <t>F_772042_2950394</t>
  </si>
  <si>
    <t>F_765133_2952767</t>
  </si>
  <si>
    <t>F_775787_2932884</t>
  </si>
  <si>
    <t>F_782416_2964719</t>
  </si>
  <si>
    <t>F_772724_2950462</t>
  </si>
  <si>
    <t>F_767252_2951346</t>
  </si>
  <si>
    <t>F_751405_2950854</t>
  </si>
  <si>
    <t>F_767463_2940839</t>
  </si>
  <si>
    <t>F_776186_2958166</t>
  </si>
  <si>
    <t>F_773943_2941259</t>
  </si>
  <si>
    <t>F_774212_2962005</t>
  </si>
  <si>
    <t>F_767391_2953140</t>
  </si>
  <si>
    <t>F_768963_2953936</t>
  </si>
  <si>
    <t>F_781407_2959033</t>
  </si>
  <si>
    <t>F_774875_2938510</t>
  </si>
  <si>
    <t>F_770172_2953849</t>
  </si>
  <si>
    <t>F_776175_2958238</t>
  </si>
  <si>
    <t>F_781133_2958970</t>
  </si>
  <si>
    <t>F_775704_2958008</t>
  </si>
  <si>
    <t>F_773331_2956683</t>
  </si>
  <si>
    <t>F_764261_2950011</t>
  </si>
  <si>
    <t>F_774034_2950389</t>
  </si>
  <si>
    <t>F_769505_2953439</t>
  </si>
  <si>
    <t>F_770050_2928906</t>
  </si>
  <si>
    <t>F_771004_2947691</t>
  </si>
  <si>
    <t>F_782447_2959992</t>
  </si>
  <si>
    <t>F_771551_2942209</t>
  </si>
  <si>
    <t>F_754201_2952022</t>
  </si>
  <si>
    <t>F_760624_2935502</t>
  </si>
  <si>
    <t>F_785648_2964825</t>
  </si>
  <si>
    <t>F_767979_2947944</t>
  </si>
  <si>
    <t>F_772906_2950444</t>
  </si>
  <si>
    <t>F_774883_2933074</t>
  </si>
  <si>
    <t>F_773093_2956137</t>
  </si>
  <si>
    <t>F_770765_2954388</t>
  </si>
  <si>
    <t>F_779532_2947482</t>
  </si>
  <si>
    <t>F_772679_2956369</t>
  </si>
  <si>
    <t>F_761242_2945911</t>
  </si>
  <si>
    <t>F_766794_2952929</t>
  </si>
  <si>
    <t>F_776200_2946195</t>
  </si>
  <si>
    <t>F_781709_2961661</t>
  </si>
  <si>
    <t>F_758658_2922664</t>
  </si>
  <si>
    <t>F_770808_2954267</t>
  </si>
  <si>
    <t>F_771339_2951598</t>
  </si>
  <si>
    <t>F_763400_2920312</t>
  </si>
  <si>
    <t>F_770871_2947699</t>
  </si>
  <si>
    <t>F_750610_2948666</t>
  </si>
  <si>
    <t>F_782424_2960094</t>
  </si>
  <si>
    <t>F_776114_2958646</t>
  </si>
  <si>
    <t>F_768339_2927887</t>
  </si>
  <si>
    <t>F_781628_2959366</t>
  </si>
  <si>
    <t>F_770617_2949080</t>
  </si>
  <si>
    <t>F_770585_2951286</t>
  </si>
  <si>
    <t>F_780941_2961134</t>
  </si>
  <si>
    <t>F_777152_2958075</t>
  </si>
  <si>
    <t>F_772481_2956367</t>
  </si>
  <si>
    <t>F_753559_2926023</t>
  </si>
  <si>
    <t>F_763150_2920619</t>
  </si>
  <si>
    <t>F_758805_2932316</t>
  </si>
  <si>
    <t>F_773272_2926030</t>
  </si>
  <si>
    <t>F_765268_2927183</t>
  </si>
  <si>
    <t>F_766860_2923352</t>
  </si>
  <si>
    <t>F_759019_2937762</t>
  </si>
  <si>
    <t>F_772525_2950959</t>
  </si>
  <si>
    <t>F_762082_2924889</t>
  </si>
  <si>
    <t>F_767436_2953156</t>
  </si>
  <si>
    <t>F_776960_2958755</t>
  </si>
  <si>
    <t>F_769896_2953256</t>
  </si>
  <si>
    <t>F_772896_2937193</t>
  </si>
  <si>
    <t>F_761929_2939549</t>
  </si>
  <si>
    <t>F_747022_2952711</t>
  </si>
  <si>
    <t>F_755780_2952617</t>
  </si>
  <si>
    <t>F_774909_2963100</t>
  </si>
  <si>
    <t>F_781672_2959805</t>
  </si>
  <si>
    <t>F_772608_2952412</t>
  </si>
  <si>
    <t>F_759683_2918933</t>
  </si>
  <si>
    <t>F_769546_2953936</t>
  </si>
  <si>
    <t>F_790102_2966712</t>
  </si>
  <si>
    <t>F_778398_2946611</t>
  </si>
  <si>
    <t>F_769034_2934204</t>
  </si>
  <si>
    <t>F_772775_2956765</t>
  </si>
  <si>
    <t>F_771110_2936383</t>
  </si>
  <si>
    <t>F_770906_2953628</t>
  </si>
  <si>
    <t>F_753405_2952769</t>
  </si>
  <si>
    <t>F_770626_2954338</t>
  </si>
  <si>
    <t>F_771202_2951175</t>
  </si>
  <si>
    <t>F_773577_2956483</t>
  </si>
  <si>
    <t>F_764479_2953002</t>
  </si>
  <si>
    <t>F_763441_2947062</t>
  </si>
  <si>
    <t>F_782484_2960165</t>
  </si>
  <si>
    <t>F_752045_2955966</t>
  </si>
  <si>
    <t>F_782408_2959108</t>
  </si>
  <si>
    <t>F_750885_2948747</t>
  </si>
  <si>
    <t>F_756174_2952357</t>
  </si>
  <si>
    <t>F_781738_2958963</t>
  </si>
  <si>
    <t>F_764297_2949631</t>
  </si>
  <si>
    <t>F_751690_2948209</t>
  </si>
  <si>
    <t>F_756743_2953598</t>
  </si>
  <si>
    <t>F_753348_2956527</t>
  </si>
  <si>
    <t>F_766414_2942717</t>
  </si>
  <si>
    <t>F_776965_2934858</t>
  </si>
  <si>
    <t>F_756955_2952848</t>
  </si>
  <si>
    <t>F_770112_2937779</t>
  </si>
  <si>
    <t>F_751812_2950405</t>
  </si>
  <si>
    <t>F_776837_2959170</t>
  </si>
  <si>
    <t>F_744314_2953491</t>
  </si>
  <si>
    <t>F_765211_2926451</t>
  </si>
  <si>
    <t>F_776589_2958631</t>
  </si>
  <si>
    <t>F_749750_2951526</t>
  </si>
  <si>
    <t>F_754870_2952748</t>
  </si>
  <si>
    <t>F_771473_2930270</t>
  </si>
  <si>
    <t>F_750283_2930156</t>
  </si>
  <si>
    <t>F_776028_2933504</t>
  </si>
  <si>
    <t>F_770825_2949696</t>
  </si>
  <si>
    <t>F_781459_2964405</t>
  </si>
  <si>
    <t>F_776080_2958661</t>
  </si>
  <si>
    <t>F_755243_2953743</t>
  </si>
  <si>
    <t>F_754549_2953796</t>
  </si>
  <si>
    <t>F_769692_2950854</t>
  </si>
  <si>
    <t>F_757448_2953155</t>
  </si>
  <si>
    <t>F_777302_2957909</t>
  </si>
  <si>
    <t>F_772196_2952349</t>
  </si>
  <si>
    <t>F_749226_2948566</t>
  </si>
  <si>
    <t>F_779144_2929456</t>
  </si>
  <si>
    <t>F_772040_2927569</t>
  </si>
  <si>
    <t>F_772408_2956510</t>
  </si>
  <si>
    <t>F_782421_2947590</t>
  </si>
  <si>
    <t>F_754956_2953798</t>
  </si>
  <si>
    <t>F_764973_2950267</t>
  </si>
  <si>
    <t>F_769685_2949402</t>
  </si>
  <si>
    <t>F_771944_2943644</t>
  </si>
  <si>
    <t>F_758659_2927457</t>
  </si>
  <si>
    <t>F_764619_2921756</t>
  </si>
  <si>
    <t>F_762984_2942375</t>
  </si>
  <si>
    <t>F_745970_2925635</t>
  </si>
  <si>
    <t>F_749649_2952740</t>
  </si>
  <si>
    <t>F_769807_2949692</t>
  </si>
  <si>
    <t>F_757024_2952872</t>
  </si>
  <si>
    <t>F_778816_2948178</t>
  </si>
  <si>
    <t>F_756571_2954228</t>
  </si>
  <si>
    <t>F_772822_2956548</t>
  </si>
  <si>
    <t>F_776244_2958593</t>
  </si>
  <si>
    <t>F_768109_2940015</t>
  </si>
  <si>
    <t>F_761059_2936881</t>
  </si>
  <si>
    <t>F_761893_2943524</t>
  </si>
  <si>
    <t>F_780938_2962543</t>
  </si>
  <si>
    <t>F_775389_2939370</t>
  </si>
  <si>
    <t>F_774963_2937146</t>
  </si>
  <si>
    <t>F_756086_2952282</t>
  </si>
  <si>
    <t>F_755664_2952078</t>
  </si>
  <si>
    <t>F_782162_2964105</t>
  </si>
  <si>
    <t>F_771869_2933844</t>
  </si>
  <si>
    <t>F_769787_2928085</t>
  </si>
  <si>
    <t>F_772033_2955996</t>
  </si>
  <si>
    <t>F_773234_2931981</t>
  </si>
  <si>
    <t>F_759646_2925018</t>
  </si>
  <si>
    <t>F_751788_2948198</t>
  </si>
  <si>
    <t>F_754391_2951852</t>
  </si>
  <si>
    <t>F_772575_2943794</t>
  </si>
  <si>
    <t>F_782789_2964408</t>
  </si>
  <si>
    <t>F_767980_2948091</t>
  </si>
  <si>
    <t>F_774855_2952541</t>
  </si>
  <si>
    <t>F_778072_2946248</t>
  </si>
  <si>
    <t>F_772105_2950322</t>
  </si>
  <si>
    <t>F_773110_2956577</t>
  </si>
  <si>
    <t>F_770990_2947706</t>
  </si>
  <si>
    <t>F_757061_2953466</t>
  </si>
  <si>
    <t>F_763639_2940428</t>
  </si>
  <si>
    <t>F_776151_2958911</t>
  </si>
  <si>
    <t>F_782522_2963495</t>
  </si>
  <si>
    <t>F_772396_2952283</t>
  </si>
  <si>
    <t>F_773495_2955833</t>
  </si>
  <si>
    <t>F_770662_2947080</t>
  </si>
  <si>
    <t>F_769275_2953028</t>
  </si>
  <si>
    <t>F_768739_2947938</t>
  </si>
  <si>
    <t>F_752168_2950783</t>
  </si>
  <si>
    <t>F_755258_2953460</t>
  </si>
  <si>
    <t>F_773627_2955832</t>
  </si>
  <si>
    <t>F_763020_2939478</t>
  </si>
  <si>
    <t>F_754845_2951461</t>
  </si>
  <si>
    <t>F_770699_2950071</t>
  </si>
  <si>
    <t>F_770938_2934538</t>
  </si>
  <si>
    <t>F_767791_2952968</t>
  </si>
  <si>
    <t>F_772706_2928577</t>
  </si>
  <si>
    <t>F_776064_2958963</t>
  </si>
  <si>
    <t>F_773024_2956665</t>
  </si>
  <si>
    <t>F_782451_2960521</t>
  </si>
  <si>
    <t>F_768193_2952509</t>
  </si>
  <si>
    <t>F_776855_2957181</t>
  </si>
  <si>
    <t>F_776429_2945611</t>
  </si>
  <si>
    <t>F_781391_2962909</t>
  </si>
  <si>
    <t>F_767536_2950195</t>
  </si>
  <si>
    <t>F_775918_2958375</t>
  </si>
  <si>
    <t>F_772937_2950469</t>
  </si>
  <si>
    <t>F_781270_2960820</t>
  </si>
  <si>
    <t>F_749665_2948842</t>
  </si>
  <si>
    <t>F_758998_2918462</t>
  </si>
  <si>
    <t>F_762159_2946109</t>
  </si>
  <si>
    <t>F_772608_2956403</t>
  </si>
  <si>
    <t>F_776965_2959132</t>
  </si>
  <si>
    <t>F_759508_2927661</t>
  </si>
  <si>
    <t>F_755720_2928444</t>
  </si>
  <si>
    <t>F_761785_2946223</t>
  </si>
  <si>
    <t>F_771437_2950482</t>
  </si>
  <si>
    <t>F_750697_2948087</t>
  </si>
  <si>
    <t>F_776200_2958763</t>
  </si>
  <si>
    <t>F_748286_2934477</t>
  </si>
  <si>
    <t>F_763608_2945826</t>
  </si>
  <si>
    <t>F_769651_2953655</t>
  </si>
  <si>
    <t>F_767609_2929029</t>
  </si>
  <si>
    <t>F_770424_2953941</t>
  </si>
  <si>
    <t>F_783582_2963304</t>
  </si>
  <si>
    <t>F_777220_2958316</t>
  </si>
  <si>
    <t>F_769726_2939849</t>
  </si>
  <si>
    <t>F_763303_2951618</t>
  </si>
  <si>
    <t>F_762711_2951035</t>
  </si>
  <si>
    <t>F_766018_2939642</t>
  </si>
  <si>
    <t>F_780327_2960888</t>
  </si>
  <si>
    <t>F_768980_2953409</t>
  </si>
  <si>
    <t>F_770082_2954011</t>
  </si>
  <si>
    <t>F_772927_2956470</t>
  </si>
  <si>
    <t>F_761535_2939016</t>
  </si>
  <si>
    <t>F_774886_2936535</t>
  </si>
  <si>
    <t>F_771372_2924751</t>
  </si>
  <si>
    <t>F_764267_2950157</t>
  </si>
  <si>
    <t>F_767282_2949729</t>
  </si>
  <si>
    <t>F_770498_2943495</t>
  </si>
  <si>
    <t>F_781609_2959854</t>
  </si>
  <si>
    <t>F_781918_2958915</t>
  </si>
  <si>
    <t>F_774884_2953531</t>
  </si>
  <si>
    <t>F_771455_2950394</t>
  </si>
  <si>
    <t>F_769894_2950016</t>
  </si>
  <si>
    <t>F_767379_2938785</t>
  </si>
  <si>
    <t>F_770107_2948268</t>
  </si>
  <si>
    <t>F_771306_2935798</t>
  </si>
  <si>
    <t>F_772672_2956786</t>
  </si>
  <si>
    <t>F_750575_2950093</t>
  </si>
  <si>
    <t>F_772663_2956649</t>
  </si>
  <si>
    <t>F_772438_2949953</t>
  </si>
  <si>
    <t>F_772138_2950285</t>
  </si>
  <si>
    <t>F_765335_2926601</t>
  </si>
  <si>
    <t>F_777063_2957486</t>
  </si>
  <si>
    <t>F_772969_2952475</t>
  </si>
  <si>
    <t>F_775832_2958607</t>
  </si>
  <si>
    <t>F_776728_2958959</t>
  </si>
  <si>
    <t>F_767134_2940684</t>
  </si>
  <si>
    <t>F_780457_2961170</t>
  </si>
  <si>
    <t>F_759939_2916966</t>
  </si>
  <si>
    <t>F_764575_2941386</t>
  </si>
  <si>
    <t>F_786660_2965807</t>
  </si>
  <si>
    <t>F_761105_2945829</t>
  </si>
  <si>
    <t>F_762790_2941240</t>
  </si>
  <si>
    <t>F_764069_2921530</t>
  </si>
  <si>
    <t>F_776934_2957153</t>
  </si>
  <si>
    <t>F_772682_2956523</t>
  </si>
  <si>
    <t>F_771634_2954709</t>
  </si>
  <si>
    <t>F_772645_2945329</t>
  </si>
  <si>
    <t>F_773980_2950409</t>
  </si>
  <si>
    <t>F_767165_2940673</t>
  </si>
  <si>
    <t>F_773401_2956707</t>
  </si>
  <si>
    <t>F_776107_2958841</t>
  </si>
  <si>
    <t>F_768417_2951122</t>
  </si>
  <si>
    <t>F_759523_2936815</t>
  </si>
  <si>
    <t>F_768157_2929163</t>
  </si>
  <si>
    <t>F_770986_2954333</t>
  </si>
  <si>
    <t>F_781974_2960477</t>
  </si>
  <si>
    <t>F_773435_2956739</t>
  </si>
  <si>
    <t>F_760668_2938946</t>
  </si>
  <si>
    <t>F_762468_2945996</t>
  </si>
  <si>
    <t>F_771784_2935029</t>
  </si>
  <si>
    <t>F_775811_2958501</t>
  </si>
  <si>
    <t>F_764058_2946423</t>
  </si>
  <si>
    <t>F_752843_2949671</t>
  </si>
  <si>
    <t>F_759502_2924901</t>
  </si>
  <si>
    <t>F_751348_2953086</t>
  </si>
  <si>
    <t>F_765664_2929455</t>
  </si>
  <si>
    <t>F_769874_2950683</t>
  </si>
  <si>
    <t>F_768050_2948158</t>
  </si>
  <si>
    <t>F_771064_2930456</t>
  </si>
  <si>
    <t>F_772826_2956468</t>
  </si>
  <si>
    <t>F_745069_2952962</t>
  </si>
  <si>
    <t>F_770847_2947724</t>
  </si>
  <si>
    <t>F_787234_2965633</t>
  </si>
  <si>
    <t>F_763174_2951210</t>
  </si>
  <si>
    <t>F_758402_2931065</t>
  </si>
  <si>
    <t>F_769043_2949084</t>
  </si>
  <si>
    <t>F_768360_2951299</t>
  </si>
  <si>
    <t>F_777343_2958675</t>
  </si>
  <si>
    <t>F_757316_2918064</t>
  </si>
  <si>
    <t>F_776116_2958790</t>
  </si>
  <si>
    <t>F_769259_2953830</t>
  </si>
  <si>
    <t>F_767971_2933681</t>
  </si>
  <si>
    <t>F_768389_2942380</t>
  </si>
  <si>
    <t>F_770859_2947849</t>
  </si>
  <si>
    <t>F_769761_2948526</t>
  </si>
  <si>
    <t>F_768555_2937741</t>
  </si>
  <si>
    <t>F_776044_2959056</t>
  </si>
  <si>
    <t>F_751279_2948898</t>
  </si>
  <si>
    <t>F_757275_2911630</t>
  </si>
  <si>
    <t>F_776076_2958860</t>
  </si>
  <si>
    <t>F_749589_2951748</t>
  </si>
  <si>
    <t>F_772954_2956314</t>
  </si>
  <si>
    <t>F_772588_2956812</t>
  </si>
  <si>
    <t>F_751012_2948843</t>
  </si>
  <si>
    <t>F_763673_2921208</t>
  </si>
  <si>
    <t>F_762759_2952155</t>
  </si>
  <si>
    <t>F_756431_2954055</t>
  </si>
  <si>
    <t>F_754012_2951395</t>
  </si>
  <si>
    <t>F_764221_2950141</t>
  </si>
  <si>
    <t>F_776042_2958775</t>
  </si>
  <si>
    <t>F_775854_2958067</t>
  </si>
  <si>
    <t>F_772175_2955597</t>
  </si>
  <si>
    <t>F_767594_2951375</t>
  </si>
  <si>
    <t>F_772612_2956300</t>
  </si>
  <si>
    <t>F_773675_2930968</t>
  </si>
  <si>
    <t>F_763314_2937175</t>
  </si>
  <si>
    <t>F_756104_2911662</t>
  </si>
  <si>
    <t>F_772511_2948327</t>
  </si>
  <si>
    <t>F_766239_2942010</t>
  </si>
  <si>
    <t>F_762284_2943000</t>
  </si>
  <si>
    <t>F_767064_2952326</t>
  </si>
  <si>
    <t>F_754369_2951800</t>
  </si>
  <si>
    <t>F_759843_2917018</t>
  </si>
  <si>
    <t>F_768874_2950406</t>
  </si>
  <si>
    <t>F_763874_2944576</t>
  </si>
  <si>
    <t>F_757383_2918766</t>
  </si>
  <si>
    <t>F_770659_2947700</t>
  </si>
  <si>
    <t>F_770021_2948763</t>
  </si>
  <si>
    <t>F_772779_2955454</t>
  </si>
  <si>
    <t>F_754733_2953059</t>
  </si>
  <si>
    <t>F_775917_2958294</t>
  </si>
  <si>
    <t>F_765425_2952744</t>
  </si>
  <si>
    <t>F_769098_2953770</t>
  </si>
  <si>
    <t>F_770320_2953760</t>
  </si>
  <si>
    <t>F_767960_2933610</t>
  </si>
  <si>
    <t>F_768655_2938165</t>
  </si>
  <si>
    <t>F_776988_2958152</t>
  </si>
  <si>
    <t>F_769217_2938492</t>
  </si>
  <si>
    <t>F_772697_2956370</t>
  </si>
  <si>
    <t>F_772877_2952478</t>
  </si>
  <si>
    <t>F_765619_2929491</t>
  </si>
  <si>
    <t>F_772219_2955294</t>
  </si>
  <si>
    <t>F_770887_2951122</t>
  </si>
  <si>
    <t>F_770872_2933649</t>
  </si>
  <si>
    <t>F_768363_2933183</t>
  </si>
  <si>
    <t>F_768181_2951170</t>
  </si>
  <si>
    <t>F_770090_2936180</t>
  </si>
  <si>
    <t>F_768855_2949647</t>
  </si>
  <si>
    <t>F_770750_2924330</t>
  </si>
  <si>
    <t>F_776011_2958084</t>
  </si>
  <si>
    <t>F_747905_2952867</t>
  </si>
  <si>
    <t>F_749479_2952010</t>
  </si>
  <si>
    <t>F_774614_2962214</t>
  </si>
  <si>
    <t>F_751796_2929312</t>
  </si>
  <si>
    <t>F_771107_2951228</t>
  </si>
  <si>
    <t>F_762506_2925077</t>
  </si>
  <si>
    <t>F_770217_2953866</t>
  </si>
  <si>
    <t>F_765133_2950367</t>
  </si>
  <si>
    <t>F_773250_2956139</t>
  </si>
  <si>
    <t>F_775791_2943191</t>
  </si>
  <si>
    <t>F_770417_2939380</t>
  </si>
  <si>
    <t>F_760803_2942454</t>
  </si>
  <si>
    <t>F_781357_2962220</t>
  </si>
  <si>
    <t>F_780941_2960437</t>
  </si>
  <si>
    <t>F_769260_2932401</t>
  </si>
  <si>
    <t>F_769453_2932125</t>
  </si>
  <si>
    <t>F_756167_2954377</t>
  </si>
  <si>
    <t>F_765856_2926731</t>
  </si>
  <si>
    <t>F_756463_2953837</t>
  </si>
  <si>
    <t>F_764991_2946025</t>
  </si>
  <si>
    <t>F_768770_2953189</t>
  </si>
  <si>
    <t>F_751111_2952680</t>
  </si>
  <si>
    <t>F_764135_2949797</t>
  </si>
  <si>
    <t>F_776699_2959288</t>
  </si>
  <si>
    <t>F_774584_2937343</t>
  </si>
  <si>
    <t>F_768316_2927842</t>
  </si>
  <si>
    <t>F_771419_2943123</t>
  </si>
  <si>
    <t>F_751846_2924031</t>
  </si>
  <si>
    <t>F_774573_2962555</t>
  </si>
  <si>
    <t>F_772336_2952283</t>
  </si>
  <si>
    <t>F_769957_2932866</t>
  </si>
  <si>
    <t>F_746077_2953656</t>
  </si>
  <si>
    <t>F_761915_2946587</t>
  </si>
  <si>
    <t>F_776561_2945384</t>
  </si>
  <si>
    <t>F_768467_2953536</t>
  </si>
  <si>
    <t>F_781117_2948013</t>
  </si>
  <si>
    <t>F_756895_2955660</t>
  </si>
  <si>
    <t>F_751760_2949879</t>
  </si>
  <si>
    <t>Regression Models for multi family</t>
  </si>
  <si>
    <t>N/A</t>
  </si>
  <si>
    <t>Detail as % of Total</t>
  </si>
  <si>
    <t>OTHER_VAL</t>
  </si>
  <si>
    <t>Discussion of  results -- imputed units</t>
  </si>
  <si>
    <t>Only 4 properties have 0 units -- none of these have value or area</t>
  </si>
  <si>
    <t>Only 19 properties have &lt; 4 units imputed -- only 7 have 3 (the regression minimum</t>
  </si>
  <si>
    <t>All from bld val step -- reasonable, could be higher</t>
  </si>
  <si>
    <t>547 have counts over 8 from regression -- total 5712 units with an average count of 10.4</t>
  </si>
  <si>
    <t>Not all are wrong -- some clearly larger buildings based on value, but most bear comments consistent with 4-8 or less</t>
  </si>
  <si>
    <t>155 have low areas -- below 1000, but most of these are just missing (0 or 1)</t>
  </si>
  <si>
    <t>Most have healthy building areas</t>
  </si>
  <si>
    <t xml:space="preserve">This is an overstatement of 2.4*547 -- 1500 units </t>
  </si>
  <si>
    <t xml:space="preserve">DECIDE TO DISCARD LAND VARIABLES -- </t>
  </si>
  <si>
    <t>Only 9 with zero value from imputation; 43 from original (likely vacant land)</t>
  </si>
  <si>
    <t>High values per unit (looking only at original) are also the low area items -- same miscellany -- follows from low areas not factoring into model</t>
  </si>
  <si>
    <t>Now filtering for final units &gt; 0:</t>
  </si>
  <si>
    <t>302 with zero area, mostly deriving unit count from bld value -- mostly reasonable; not always consistent with size class</t>
  </si>
  <si>
    <t xml:space="preserve">144 with area per unit below 150 --  </t>
  </si>
  <si>
    <t xml:space="preserve">   approximately 42 do have apartment comments and reasonable  values per unit</t>
  </si>
  <si>
    <t xml:space="preserve">   the rest are very miscellaneous and likely not really apartaments -- they account for approximately 4660 units</t>
  </si>
  <si>
    <t>Only 13 with area per unit over 1500, highest 1974 -- comment is iondustrial condo.  57 over 2000 from original.</t>
  </si>
  <si>
    <t>Low values per unit, appear to dervie from misallocation of bld value -- total values look good;  comments are mostly apartment</t>
  </si>
  <si>
    <t>4 values per unit over 3,000,000 -- originals in Wellesley with unit count 1</t>
  </si>
  <si>
    <t>Discussion of regression (and previous pass)results -- net is that units possibly overstated by a few thousand</t>
  </si>
  <si>
    <t>Note that there are almost no apartment unit counts in Boston, so Boston is getting represented by rest of state in the regression</t>
  </si>
  <si>
    <t>only 40 properties total -- all showing reasonable as to valueper unit and area per unit</t>
  </si>
  <si>
    <t>Only 541 properties total.  Final units 1 to 984</t>
  </si>
  <si>
    <t>145 showing val/unit &lt; 50K</t>
  </si>
  <si>
    <t>14 showing value over 400K -- all from original; several have high area, suggesting count is low</t>
  </si>
  <si>
    <t>15680 properties total</t>
  </si>
  <si>
    <t>Some zero or negative imputed results -- 131 total units for values &lt; 1</t>
  </si>
  <si>
    <t xml:space="preserve">25 high counts (over 10).  Mostly from original.  </t>
  </si>
  <si>
    <t>A 25 and 39 from bld value</t>
  </si>
  <si>
    <t>A couple of high areas per unit -- from original, likely not actually homes</t>
  </si>
  <si>
    <t xml:space="preserve">Integrity validation -- do property value componenets add consistently?  Yes.  </t>
  </si>
  <si>
    <t>Summary notes on results -- worrying only about total units represented by class, not correcting bad properties</t>
  </si>
  <si>
    <t>Looks close to good</t>
  </si>
  <si>
    <t>Possible overstatement of 1500+ units:  Regression drives some value over class definition</t>
  </si>
  <si>
    <t>Inspection suggests that some of approximately 5000 units with low areas may not be apartments (but some of these  may be rooming areas -- "clubs/lodges"?)</t>
  </si>
  <si>
    <t>Reasonable</t>
  </si>
  <si>
    <t>The 116, 117, etc  Boston codes include 255 Boston Imputed Properties + 6 Newton + 4 amherst.  Unit count on only one  Boston Properties</t>
  </si>
  <si>
    <t>Boston apartments (3984) have only imputed units . . . Based on the statewide regression -- no units for Boston apartments</t>
  </si>
  <si>
    <t>These are the statewide coefficients -- which is why p values 0</t>
  </si>
  <si>
    <t>Note that some have vacant, day care or nursing comments -- clean these in final pass.  Others with zero building value may be legit as have total value or appropriate comments.</t>
  </si>
  <si>
    <t>Land Primary, Residential Secondary</t>
  </si>
  <si>
    <t>021, 061, 071, 081</t>
  </si>
  <si>
    <t>1160 properties together</t>
  </si>
  <si>
    <t>446 clean zero units</t>
  </si>
  <si>
    <t>43 more zero unit items that might  have a small house on them</t>
  </si>
  <si>
    <t>74 one unit items many of which look to have low value per unit and might be non-residential</t>
  </si>
  <si>
    <t>500 one unit items that look good</t>
  </si>
  <si>
    <t>BOTTOM LINE, PERHAPS 100 -200 EXTRA UNITS</t>
  </si>
  <si>
    <t>63 twos and threes and a couple of higher that are likely actually single unit items based on style</t>
  </si>
  <si>
    <t>Comments on 800 items none are multifamily -- could change all &gt; 1 to 1</t>
  </si>
  <si>
    <t>Land secondary, residential primary</t>
  </si>
  <si>
    <t>012, 016, 017, 018</t>
  </si>
  <si>
    <t>6058 properties all together</t>
  </si>
  <si>
    <t>768 clean zeros</t>
  </si>
  <si>
    <t>150 zeros that might have a small house on them -- most of them.</t>
  </si>
  <si>
    <t>100 1's that might be vacant, but not obviously so.</t>
  </si>
  <si>
    <t>4200 ones that look good</t>
  </si>
  <si>
    <t>700 higher counts, almost all of which look like single family</t>
  </si>
  <si>
    <t>2 with apt</t>
  </si>
  <si>
    <t>40 with multi</t>
  </si>
  <si>
    <t>could change all &gt; 1 to 1</t>
  </si>
  <si>
    <t>Residential Primary</t>
  </si>
  <si>
    <t>2513 Properties</t>
  </si>
  <si>
    <t>010,011</t>
  </si>
  <si>
    <t>119 zeros, of which perhaps 30 could be buildings</t>
  </si>
  <si>
    <t>900 good 1's</t>
  </si>
  <si>
    <t>Roughly 50 to 100 of 2+s are good, but most of the rest are probably large singles</t>
  </si>
  <si>
    <t>If Correct, screen not original &gt; 1, exclude mult apt duplex</t>
  </si>
  <si>
    <t>2*fam, 3*fam 2*deck, 3*deck</t>
  </si>
  <si>
    <t xml:space="preserve">4* or two or three or or four </t>
  </si>
  <si>
    <t>013 014</t>
  </si>
  <si>
    <t>Res Primary Mixed Use</t>
  </si>
  <si>
    <t>11411 Properties</t>
  </si>
  <si>
    <t>183 good zeros</t>
  </si>
  <si>
    <t>127 more doubtful zeros</t>
  </si>
  <si>
    <t>3000 good ones</t>
  </si>
  <si>
    <t>aprt</t>
  </si>
  <si>
    <t>Many multi not good</t>
  </si>
  <si>
    <t>019, 091</t>
  </si>
  <si>
    <t>73 prroperties total, mostly from original, look pretty good</t>
  </si>
  <si>
    <t>031, 034</t>
  </si>
  <si>
    <t>6552 properties</t>
  </si>
  <si>
    <t>0's look goodo</t>
  </si>
  <si>
    <t xml:space="preserve">Over 1, look like true mix </t>
  </si>
  <si>
    <t>not like "*rooming*" and not like "*housing*" and not like "*apt*" and not like "*res*" and not like "multi" and not like "*2*" and not like "*3*" and not like "*4*" and not like "*two*" and not like "*three*" and not like "*four*" and not like "*aprt*" and not like "*apartment*" and not like "*mixed*" and not like "*multi*" and not like "*rise*" and not like "*inn*"</t>
  </si>
  <si>
    <t xml:space="preserve">Do a post clean up -- reset 2284 units to if had &gt;1 imputed (not original) AND from within </t>
  </si>
  <si>
    <t>STYLE: 'Not Like "*rooming*" And Not Like "*housing*" And Not Like "*apt*" And Not Like "*res*" And Not Like "multi" And Not Like "*2*" And Not Like "*3*" And Not Like "*4*" And Not Like "*two*" And Not Like "*three*" And Not Like "*four*" And Not Like "*aprt*" And Not Like "*apartment*" And Not Like "*mixed*" And Not Like "*multi*" And Not Like "*rise*" And Not Like "*inn*" And Not Like "*DECK*" And Not Like "*ELDERLY*" AND NOT LIKE "*STORE*" AND NOT LIKE "*RETAIL*" AND NOT LIKE "*OFFICE*"</t>
  </si>
  <si>
    <t xml:space="preserve">USE: Like "01*" Or "021" Or "061" Or "071" Or "081" Or "091" </t>
  </si>
  <si>
    <t>net of of this, probably a few hundred under count frrom bad zeros, cleaned up 2284 records contributing to larger total over count</t>
  </si>
  <si>
    <t>note, did not update reason code.</t>
  </si>
  <si>
    <t>This merited correction:  If 102 and condo_count &gt; 1 and current unit count &gt; 1, set final unit count to 1</t>
  </si>
  <si>
    <t>TOTAL</t>
  </si>
  <si>
    <t>Original parcels with non-zero unit counts</t>
  </si>
  <si>
    <t>Final parcels with non-zero final units count</t>
  </si>
  <si>
    <t>Total final units</t>
  </si>
  <si>
    <t>SumOfFINAL_AREA_IMPUTED</t>
  </si>
  <si>
    <t>USE CODE</t>
  </si>
  <si>
    <t>Parcels</t>
  </si>
  <si>
    <t>% area</t>
  </si>
  <si>
    <t>STATEWIDE:</t>
  </si>
  <si>
    <t>Year Built reporting rates by use code and city (including only parcels with unit count &gt; 0)</t>
  </si>
  <si>
    <t>Mixed Use</t>
  </si>
  <si>
    <t>Mobile Home</t>
  </si>
  <si>
    <t>Two Family</t>
  </si>
  <si>
    <t>Three Family</t>
  </si>
  <si>
    <t>Other</t>
  </si>
  <si>
    <t>Apartments</t>
  </si>
  <si>
    <t>GROUPING</t>
  </si>
  <si>
    <t>SumOfFINAL_UNITS_IMPUTED</t>
  </si>
  <si>
    <t>PARCELS</t>
  </si>
  <si>
    <t>AREA</t>
  </si>
  <si>
    <t>Non-Residential</t>
  </si>
  <si>
    <t>% of Area</t>
  </si>
  <si>
    <t>Tenure Filter: Data Available for All Units Only • Geography Filter: All Geographies • Variable1: None, Variable2:None</t>
  </si>
  <si>
    <t>Characteristics</t>
  </si>
  <si>
    <t>Estimate</t>
  </si>
  <si>
    <t>Margin of Error +/-</t>
  </si>
  <si>
    <t xml:space="preserve">      Total</t>
  </si>
  <si>
    <t>S</t>
  </si>
  <si>
    <t>Not reported</t>
  </si>
  <si>
    <t>.</t>
  </si>
  <si>
    <t>Units in Structure</t>
  </si>
  <si>
    <t>1, detached</t>
  </si>
  <si>
    <t>1, attached</t>
  </si>
  <si>
    <t>2 to 4</t>
  </si>
  <si>
    <t>5 to 9</t>
  </si>
  <si>
    <t>10 to 19</t>
  </si>
  <si>
    <t>20 to 49</t>
  </si>
  <si>
    <t>50 or more</t>
  </si>
  <si>
    <t>Manufactured/mobile home or trailer</t>
  </si>
  <si>
    <t>Other (Boat, RV, van, etc.)</t>
  </si>
  <si>
    <t>Cooperatives and Condominiums</t>
  </si>
  <si>
    <t>Cooperatives</t>
  </si>
  <si>
    <t>Condominiums</t>
  </si>
  <si>
    <t>Year Structure Built ⁴ ⁵</t>
  </si>
  <si>
    <t>2005 to 2009</t>
  </si>
  <si>
    <t>2000 to 2004</t>
  </si>
  <si>
    <t>1995 to 1999</t>
  </si>
  <si>
    <t>1990 to 1994</t>
  </si>
  <si>
    <t>1985 to 1989</t>
  </si>
  <si>
    <t>1980 to 1984</t>
  </si>
  <si>
    <t>1970 to 1979</t>
  </si>
  <si>
    <t>1960 to 1969</t>
  </si>
  <si>
    <t>1950 to 1959</t>
  </si>
  <si>
    <t>1940 to 1949</t>
  </si>
  <si>
    <t>1930 to 1939</t>
  </si>
  <si>
    <t>1920 to 1929</t>
  </si>
  <si>
    <t>1919 or earlier</t>
  </si>
  <si>
    <t>Median (year)</t>
  </si>
  <si>
    <t>Square Footage of Unit</t>
  </si>
  <si>
    <t>Less than 500</t>
  </si>
  <si>
    <t>500 to 749</t>
  </si>
  <si>
    <t>750 to 999</t>
  </si>
  <si>
    <t>1,000 to 1,499</t>
  </si>
  <si>
    <t>1,500 to 1,999</t>
  </si>
  <si>
    <t>2,000 to 2,499</t>
  </si>
  <si>
    <t>2,500 to 2,999</t>
  </si>
  <si>
    <t>3,000 to 3,999</t>
  </si>
  <si>
    <t>4,000 or more</t>
  </si>
  <si>
    <t>Median (square feet)</t>
  </si>
  <si>
    <t>Mean (square feet)</t>
  </si>
  <si>
    <t>Source: U.S. Census Bureau, American Housing Survey</t>
  </si>
  <si>
    <t>Generated On: 08/17/2023, 06:00 AM</t>
  </si>
  <si>
    <t>MassGIS</t>
  </si>
  <si>
    <t>Plus: Public Housing</t>
  </si>
  <si>
    <t>Adjusted MASSGIS</t>
  </si>
  <si>
    <t>MassGIS built before 2020</t>
  </si>
  <si>
    <t>Plus: Mobile Home under count -- no estimate</t>
  </si>
  <si>
    <t>https://www.chapa.org/sites/default/files/PublicHousingStudy_0.pdf</t>
  </si>
  <si>
    <t>https://cdn.ymaws.com/massnahro.org/resource/resmgr/legislative_day/2021/ma_public_housing_facts.pdf</t>
  </si>
  <si>
    <t>federal public units</t>
  </si>
  <si>
    <t>state public units</t>
  </si>
  <si>
    <t>https://www.masslegalhelp.org/housing/finding/types-public-housing</t>
  </si>
  <si>
    <t>federal family</t>
  </si>
  <si>
    <t>federal elderaly</t>
  </si>
  <si>
    <t>state family</t>
  </si>
  <si>
    <t>state family scatter</t>
  </si>
  <si>
    <t>elder disabled</t>
  </si>
  <si>
    <t>DHCD supportive senior</t>
  </si>
  <si>
    <t>special needs</t>
  </si>
  <si>
    <t>Total Housing Unit Count Comparable</t>
  </si>
  <si>
    <t>https://www.census.gov/programs-surveys/ahs/data/interactive/ahstablecreator.html?s_areas=00025&amp;s_year=2019&amp;s_tablename=TABLE0&amp;s_bygroup1=1&amp;s_bygroup2=1&amp;s_filtergroup1=1&amp;s_filtergroup2=1&amp;s_show=SO</t>
  </si>
  <si>
    <t>American Housing Survey 2019</t>
  </si>
  <si>
    <t>2019 Massachusetts — Housing Unit Characteristics — All Housing Units</t>
  </si>
  <si>
    <t>[Estimates and Margins of Error in thousands of housing units, except as indicated. Medians are rounded to four significant digits as part of disclosure avoidance protocol. Margin of Error is calculated at the 90% confidence interval. Weighting consistent with Census 2010. Blank cells represent zero; Z rounds to zero; '.' Represents not applicable or no cases in sample; S represents estimates that did not meet publication standards or withheld to avoid disclosure.]</t>
  </si>
  <si>
    <t>2018 to 2019</t>
  </si>
  <si>
    <t>2016 to 2017</t>
  </si>
  <si>
    <t>2010 to 2015</t>
  </si>
  <si>
    <t>Subject Definitions: https://www.census.gov/programs-surveys/ahs/tech-documentation/def-errors-changes.2019.html</t>
  </si>
  <si>
    <t>COUNT RANGE</t>
  </si>
  <si>
    <t>2 TO 4</t>
  </si>
  <si>
    <t>5 TO 9</t>
  </si>
  <si>
    <t>10 TO 19</t>
  </si>
  <si>
    <t>20 TO 49</t>
  </si>
  <si>
    <t>50 OR MORE</t>
  </si>
  <si>
    <t>Census result</t>
  </si>
  <si>
    <t>Expr1</t>
  </si>
  <si>
    <t>massgis</t>
  </si>
  <si>
    <t>Year Built</t>
  </si>
  <si>
    <t>AHS 2019</t>
  </si>
  <si>
    <t>weighted_mean</t>
  </si>
  <si>
    <t>AvgOfFINAL_PER_UNIT_AREA</t>
  </si>
  <si>
    <t>https://data.census.gov/table?q=housing+units+massachusetts&amp;g=040XX00US25&amp;tid=ACSDT1Y2021.B25001</t>
  </si>
  <si>
    <t>HU</t>
  </si>
  <si>
    <t>https://www2.census.gov/library/publications/decennial/2010/cph-2/cph-2-23.pdf</t>
  </si>
  <si>
    <t>https://www.census.gov/library/stories/state-by-state/massachusetts-population-change-between-census-decade.html</t>
  </si>
  <si>
    <t>Population</t>
  </si>
  <si>
    <t>Massachusetts 2010 Population and Housing Unit Counts, Publication CPH-2-23</t>
  </si>
  <si>
    <t>State Profiles 2020 Census, Massachusetts</t>
  </si>
  <si>
    <t>Provides Census counts for 2020</t>
  </si>
  <si>
    <t>Pop</t>
  </si>
  <si>
    <t>Belmont</t>
  </si>
  <si>
    <t>Watertown</t>
  </si>
  <si>
    <t>Cambridge</t>
  </si>
  <si>
    <t>Boston</t>
  </si>
  <si>
    <t>Table 1 Provides all counts for 2010 and back to 1950 for housing and 1900 for population (for whole state); 1990 to 2010 for communities, H and P</t>
  </si>
  <si>
    <t>Massachusetts</t>
  </si>
  <si>
    <t>Housing history of the tracking the Census</t>
  </si>
  <si>
    <t>https://www.census.gov/history/www/programs/housing/</t>
  </si>
  <si>
    <t>https://www2.census.gov/library/publications/2012/dec/cph-1-a.pdf</t>
  </si>
  <si>
    <t>Housing Units A housing unit is a living quarters in which the occupant or occupants live separately from any other individuals in the building and have direct access to their living quarters from outside the building or through a common hall. Housing units are usually houses, apartments, mobile homes, groups of rooms, or single rooms that are occupied as separate living quarters. They are residences for single individuals, groups of individuals, or families who live together. A single individual or a group living in a housing unit is defined to be a household. Additional details about housing for the elderly population and group homes are provided in the section “Housing for the Older Population.</t>
  </si>
  <si>
    <t>For vacant housing units, the criteria of separateness and direct access are applied to the intended occupants whenever possible. Nontraditional living quarters such as boats, RVs, and tents are considered to be housing units only if someone is living in them and they are either the occupant’s usual residence or the occupant has no usual residence elsewhere. These nontraditional living arrangements are not considered to be housing units if they are vacant. Housing units are classified as being either occupied or vacant.</t>
  </si>
  <si>
    <t>1940 Census of Housing, Volume I</t>
  </si>
  <si>
    <t>https://www.census.gov/library/publications/1943/dec/housing-vol01.html</t>
  </si>
  <si>
    <t>https://www2.census.gov/library/publications/decennial/1940/housing-volume-1/housing-v1p1-ch6.pdf</t>
  </si>
  <si>
    <t xml:space="preserve">Pages 643 . . </t>
  </si>
  <si>
    <t>1930 Census: Volume 6. Families. Reports by States</t>
  </si>
  <si>
    <t>https://www2.census.gov/library/publications/decennial/1930/population-volume-6/41129380v6ch05.pdf</t>
  </si>
  <si>
    <t>Massachusetts Table 2</t>
  </si>
  <si>
    <t>https://www.census.gov/library/publications/1933/dec/1930a-vol-06-families.html</t>
  </si>
  <si>
    <t>Families include single persons living alone and unrelated partners, but not groups of lodgers over 10</t>
  </si>
  <si>
    <t>In 1930, stopped counting institutional quasi family groups in family count.  Represent that doesn't affect comparability to prior censuses much.</t>
  </si>
  <si>
    <t>Downloaded Volume 6 full report for definitions.   See Chapter 1, of volume 6, page 5ff.</t>
  </si>
  <si>
    <t>The 1930 and 1900 family counts could be respectively 1024544 and 613659 if included quasi families.  The 1910 and 1920 do include the quasi families.  See Table 17.</t>
  </si>
  <si>
    <t>Dwelling is a structure, could include multiple familes.  Population per private family is 4.03.  For dwellings occupied by private families, per family is 5.85 in 1930.</t>
  </si>
  <si>
    <t>Does not seem to distinguish occupied from unoccupied units -- counting families, not unoccupied unit</t>
  </si>
  <si>
    <t>The exclusion of group quarters is consistent with current practice.</t>
  </si>
  <si>
    <t>Number of "homes" = number of families --   "A home is defined as the living quarters occupied by a family."</t>
  </si>
  <si>
    <t xml:space="preserve">Renter/owner/unknown split in 1900 -- more renter families: </t>
  </si>
  <si>
    <t>https://www2.census.gov/library/publications/decennial/1940/housing-volume-1/housing-v1p1-ch2.pdf</t>
  </si>
  <si>
    <t xml:space="preserve">Note that vacant housing units in 1940 were: </t>
  </si>
  <si>
    <t>Definitions discussion makes clear that prior Families count equates to occupied housing units -- so 1930 and back are occupied counts</t>
  </si>
  <si>
    <t>1950 Census of Housing</t>
  </si>
  <si>
    <t>https://www.census.gov/library/publications/1953/dec/housing-vol-01.html</t>
  </si>
  <si>
    <t>https://www2.census.gov/library/publications/decennial/1950/housing-volume-1/36965082v1p1ch1.pdf</t>
  </si>
  <si>
    <t>Discussion makes clear that 1940 is the breakpoint where housing unit concept changed from occupied to all.  Should make no inference from fact that 2010 report only went back to 1950.</t>
  </si>
  <si>
    <t>Definitions, page B-13</t>
  </si>
  <si>
    <t>https://www.census.gov/library/stories/2021/08/growth-in-housing-units-slowed-in-last-decade.html</t>
  </si>
  <si>
    <t>Definition of housing unit appears unchanged from 2010 to 2020 -- see definition below</t>
  </si>
  <si>
    <t>ACS 1- year estimate</t>
  </si>
  <si>
    <t>https://www.census.gov/history/www/programs/demographic/american_community_survey.html</t>
  </si>
  <si>
    <t>American Community Survey Table Generator provides data back to 2010</t>
  </si>
  <si>
    <t>5 year estimate the only one available on table generator</t>
  </si>
  <si>
    <t>ACS Handbook</t>
  </si>
  <si>
    <t>https://www.census.gov/content/dam/Census/library/publications/2020/acs/acs_general_handbook_2020.pdf</t>
  </si>
  <si>
    <t>ACS achieved full nationwide coverage in 2005</t>
  </si>
  <si>
    <t>https://www.census.gov/content/dam/Census/library/publications/2020/acs/acs_general_handbook_2020_ch01.pdf</t>
  </si>
  <si>
    <t>TIP: The ACS was designed to provide estimates of the characteristics of the population, not to provide counts of the population in different geographic areas or population subgroups. For basic counts of the U.S. population by age, sex, race, and Hispanic origin, visit the Census Bureau’s Population and Housing Unit Estimates Web page.2</t>
  </si>
  <si>
    <t xml:space="preserve">AMERICAN COMMUNITY SURVEY IS NOT A GOOD COUNT SOURCE -- </t>
  </si>
  <si>
    <t>https://www.census.gov/programs-surveys/popest/data/tables.html</t>
  </si>
  <si>
    <t>Population and Housing Unit Estimates</t>
  </si>
  <si>
    <t>The vintage year (e.g., V2022) refers to the final year of the time series. The reference date for all estimates is July 1, unless otherwise specified. Products are released for each new vintage between December and June. During these months, pages will show a combination of products from both the new vintage and the previous year's vintage. As new products are released, they supersede the older vintage products. We recommend that the most recent vintage available is used whenever possible. However, data from separate vintages should not be combined. To access past vintages of data, please see the FTP2 site.</t>
  </si>
  <si>
    <t>For the 2019 Vintage</t>
  </si>
  <si>
    <t>https://www.census.gov/data/tables/time-series/demo/popest/2010s-total-housing-units.html</t>
  </si>
  <si>
    <t>Annual Estimates of Housing Units for the United States, Regions, and States: April 1, 2010 to July 1, 2019</t>
  </si>
  <si>
    <t>Geographic Area</t>
  </si>
  <si>
    <t>Housing Unit Estimate (as of July 1)</t>
  </si>
  <si>
    <t>Census</t>
  </si>
  <si>
    <t>Estimates Base</t>
  </si>
  <si>
    <r>
      <t>.</t>
    </r>
    <r>
      <rPr>
        <sz val="8"/>
        <color rgb="FF000000"/>
        <rFont val="Helvetica"/>
        <charset val="1"/>
      </rPr>
      <t>Massachusetts</t>
    </r>
  </si>
  <si>
    <t>Table 2. Intercensal Estimates of Housing Units for Counties of Massachusetts: April 1, 2000 to July 1, 2010</t>
  </si>
  <si>
    <r>
      <t>.</t>
    </r>
    <r>
      <rPr>
        <b/>
        <sz val="8"/>
        <color rgb="FF000000"/>
        <rFont val="Arial"/>
        <family val="2"/>
      </rPr>
      <t>Geographic Area</t>
    </r>
  </si>
  <si>
    <r>
      <t>April 1, 2000</t>
    </r>
    <r>
      <rPr>
        <b/>
        <vertAlign val="superscript"/>
        <sz val="5"/>
        <color rgb="FF000000"/>
        <rFont val="Arial"/>
        <family val="2"/>
      </rPr>
      <t>1</t>
    </r>
  </si>
  <si>
    <t>Intercensal Estimates (as of July 1)</t>
  </si>
  <si>
    <r>
      <t>April 1, 2010</t>
    </r>
    <r>
      <rPr>
        <b/>
        <vertAlign val="superscript"/>
        <sz val="5"/>
        <color rgb="FF000000"/>
        <rFont val="Arial"/>
        <family val="2"/>
      </rPr>
      <t>2</t>
    </r>
  </si>
  <si>
    <r>
      <t>July 1, 2010</t>
    </r>
    <r>
      <rPr>
        <b/>
        <vertAlign val="superscript"/>
        <sz val="5"/>
        <color rgb="FF000000"/>
        <rFont val="Arial"/>
        <family val="2"/>
      </rPr>
      <t>3</t>
    </r>
  </si>
  <si>
    <t>For the 2010 Vintage, need to do the ftp site</t>
  </si>
  <si>
    <t>https://www2.census.gov/programs-surveys/popest/tables/2000-2010/intercensal/housing/</t>
  </si>
  <si>
    <t>File -25</t>
  </si>
  <si>
    <t>https://www2.census.gov/programs-surveys/popest/technical-documentation/methodology/2020-2022/2022-hu-meth.pdf</t>
  </si>
  <si>
    <t>Additionally, just layering on assumptions about housing completion rates, etc.</t>
  </si>
  <si>
    <t>Housing loss rates are derived from the 2009 and 2011 American Housing Survey (AHS)7 at the regional level.</t>
  </si>
  <si>
    <t>Comparing loss of particular units from survey to survey</t>
  </si>
  <si>
    <t>METHODOLOGY FOR STATE AND COUNTY TOTAL HOUSING UNIT ESTIMATES (VINTAGE 2022):</t>
  </si>
  <si>
    <t>Can't really do much directly with intercensal estimates -- July estimates will be different enough from year end assessor data that too much noise.</t>
  </si>
  <si>
    <t xml:space="preserve">     https://www.census.gov/programs-surveys/ahs/about/methodology.html</t>
  </si>
  <si>
    <t xml:space="preserve">     https://www2.census.gov/programs-surveys/ahs/2021/2021%20AHS%20National%20Sample%20Design,%20Weighting,%20and%20Error%20Estimation.pdf</t>
  </si>
  <si>
    <t xml:space="preserve">     Survey does attempt to adjust in various ways (including survey of construction) to get to accurate counts, not merely characteristic percentages -- but it is a sample.</t>
  </si>
  <si>
    <t>https://datacommon.mapc.org/browser/datasets/384</t>
  </si>
  <si>
    <t>muni_id</t>
  </si>
  <si>
    <t>municipal</t>
  </si>
  <si>
    <t>cal_year</t>
  </si>
  <si>
    <t>months_rep</t>
  </si>
  <si>
    <t>tot_b</t>
  </si>
  <si>
    <t>tot_units</t>
  </si>
  <si>
    <t>sf_b</t>
  </si>
  <si>
    <t>sf_units</t>
  </si>
  <si>
    <t>sf_share_p</t>
  </si>
  <si>
    <t>mf_b</t>
  </si>
  <si>
    <t>mf_units</t>
  </si>
  <si>
    <t>mf_share_p</t>
  </si>
  <si>
    <t>mf2_b</t>
  </si>
  <si>
    <t>mf2_units</t>
  </si>
  <si>
    <t>mf3_4_b</t>
  </si>
  <si>
    <t>mf3_4units</t>
  </si>
  <si>
    <t>mf5o_b</t>
  </si>
  <si>
    <t>mf5ovunits</t>
  </si>
  <si>
    <t>name</t>
  </si>
  <si>
    <t>alias</t>
  </si>
  <si>
    <t>details</t>
  </si>
  <si>
    <t xml:space="preserve">
</t>
  </si>
  <si>
    <t>join_key</t>
  </si>
  <si>
    <t>Geographic Identifier</t>
  </si>
  <si>
    <t>title</t>
  </si>
  <si>
    <t>Title</t>
  </si>
  <si>
    <t>Estimated Building Permits by year</t>
  </si>
  <si>
    <t>alt_title</t>
  </si>
  <si>
    <t>Alternate Title</t>
  </si>
  <si>
    <t>Building Permits</t>
  </si>
  <si>
    <t>tbl_table</t>
  </si>
  <si>
    <t>Table Name</t>
  </si>
  <si>
    <t>hous_building_permits_m</t>
  </si>
  <si>
    <t>tbl_num</t>
  </si>
  <si>
    <t>Table number from source data</t>
  </si>
  <si>
    <t>geography</t>
  </si>
  <si>
    <t>Spatial Geography</t>
  </si>
  <si>
    <t>Municipalities</t>
  </si>
  <si>
    <t>descriptn</t>
  </si>
  <si>
    <t>Description</t>
  </si>
  <si>
    <t>Municipal summary of building permits by year. Building permit statistics on new privately-owned residential construction based upon reports submitted by local building permit officials in response to a mail survey. If applicable</t>
  </si>
  <si>
    <t> the buildings and units (HUs) are imputed by multiplying the prior year data for the place by the corresponding imputation factor</t>
  </si>
  <si>
    <t>coverage</t>
  </si>
  <si>
    <t>Coverage</t>
  </si>
  <si>
    <t>Statewide</t>
  </si>
  <si>
    <t>universe</t>
  </si>
  <si>
    <t>Universe</t>
  </si>
  <si>
    <t>Building Permit</t>
  </si>
  <si>
    <t>creator</t>
  </si>
  <si>
    <t>Creator/Source</t>
  </si>
  <si>
    <t>Census Building Permit Survey</t>
  </si>
  <si>
    <t>publisher</t>
  </si>
  <si>
    <t>Publisher</t>
  </si>
  <si>
    <t>MAPC</t>
  </si>
  <si>
    <t>contributr</t>
  </si>
  <si>
    <t>Contributors</t>
  </si>
  <si>
    <t>createdate</t>
  </si>
  <si>
    <t>CreationDate</t>
  </si>
  <si>
    <t>Municipal ID</t>
  </si>
  <si>
    <t>null</t>
  </si>
  <si>
    <t>Municipality</t>
  </si>
  <si>
    <t>Building Permit Calendar Year</t>
  </si>
  <si>
    <t>Number of months of reported residential data</t>
  </si>
  <si>
    <t>Total Building Permit Buildings</t>
  </si>
  <si>
    <t>Estimates with imputation. Imputation factor for HUs = total current month HUs for all reporters for cell / total prior year annual HUs for same places. Imputed HUs = imputation for HUs x prior year HUs for the nonreporter</t>
  </si>
  <si>
    <t>Total Building Permit Units</t>
  </si>
  <si>
    <t>Single Family Building Permits: Buildings</t>
  </si>
  <si>
    <t>Estimates with imputation</t>
  </si>
  <si>
    <t>Single Family Building Permits: Units</t>
  </si>
  <si>
    <t>% Building Permits for Single Family Units</t>
  </si>
  <si>
    <t>Multi Family Building Permits: Buildings</t>
  </si>
  <si>
    <t>Estimates with Imputation - includes reported data for monthly respondents and imputed data for nonrespondents</t>
  </si>
  <si>
    <t>Multi Family Building Permits: Units</t>
  </si>
  <si>
    <t>% Building Permits for Multi Family Units</t>
  </si>
  <si>
    <t>Building Permits for Multi Family 2 Unit buildings</t>
  </si>
  <si>
    <t>Building Permits for Multi Family 2 Units</t>
  </si>
  <si>
    <t>Building Permits for Multi Family 3 to 4 Unit buildings</t>
  </si>
  <si>
    <t>Building Permits for Multi Family 3 to 4 Units</t>
  </si>
  <si>
    <t>Building Permits for Multi Family 5 or more Unit buildings</t>
  </si>
  <si>
    <t>Building Permits for Multi Family 5 or more Units</t>
  </si>
  <si>
    <t>moddate</t>
  </si>
  <si>
    <t>ModificationDate</t>
  </si>
  <si>
    <t>datesavail</t>
  </si>
  <si>
    <t>Dates Available</t>
  </si>
  <si>
    <t>1980-2018</t>
  </si>
  <si>
    <t>Survey of construction is high level sample, so lowest disaggregation is by region</t>
  </si>
  <si>
    <t>https://www.census.gov/construction/soc/methodology.html</t>
  </si>
  <si>
    <t>Building permit survey data</t>
  </si>
  <si>
    <t>https://www.census.gov/construction/bps/definitions.html</t>
  </si>
  <si>
    <t>Length of time to completion</t>
  </si>
  <si>
    <t>https://www.census.gov/construction/nrc/lengthoftime.html</t>
  </si>
  <si>
    <t>TWO COMPONENTS:  AUTH TO START, START TO FINISH</t>
  </si>
  <si>
    <t>Based on building permit reports plus survey of construction</t>
  </si>
  <si>
    <t>Subject Matter Definitions from 2010, Appendix B:</t>
  </si>
  <si>
    <t>[Although boundaries within group quarters constructs varied, housing unit concept stable from 1940 to 1990]</t>
  </si>
  <si>
    <t>[A couple of small changes in 2000  related to "eating separately" and 10 occupants critierion]</t>
  </si>
  <si>
    <t>DECENNIAL CENSUS DATA (AS OF APRIL 1)</t>
  </si>
  <si>
    <t>Color Coded Notes</t>
  </si>
  <si>
    <t>Occupied</t>
  </si>
  <si>
    <t>Vacant</t>
  </si>
  <si>
    <t>Vacant %</t>
  </si>
  <si>
    <t>https://data.census.gov/table?q=housing+units+massachusetts&amp;g=040XX00US25_160XX00US2505105,2507000,2511000,2573440&amp;tid=DECENNIALPL2020.H1&amp;tp=false</t>
  </si>
  <si>
    <t>https://data.census.gov/table?q=housing+units+massachusetts&amp;g=040XX00US25_160XX00US2505105,2507000,2511000,2573440&amp;tid=DECENNIALPL2010.H1&amp;tp=false</t>
  </si>
  <si>
    <t>Before 1900</t>
  </si>
  <si>
    <t>Final Units Imputed</t>
  </si>
  <si>
    <t>Decade Beginning year</t>
  </si>
  <si>
    <t>Parcels with Unit Count &gt; 0</t>
  </si>
  <si>
    <t>PCT Year Built &gt; 0</t>
  </si>
  <si>
    <t>YEAR_BUILT</t>
  </si>
  <si>
    <t>&lt;1900</t>
  </si>
  <si>
    <t>Zero</t>
  </si>
  <si>
    <t>Count of Residential Parcels with Imputed Units &gt; 0</t>
  </si>
  <si>
    <t>Main value of the annual Pop and Housing estimate program is insight into housing loss rate:  Plan to compare loss rates evident from Housing Unit counts from census to these estimated loss rates</t>
  </si>
  <si>
    <t>Decennial HU Increase from Prior Count</t>
  </si>
  <si>
    <t>1900-1909</t>
  </si>
  <si>
    <t>1910-1919</t>
  </si>
  <si>
    <t>1920-1929</t>
  </si>
  <si>
    <t>1930-1939</t>
  </si>
  <si>
    <t>1940-1949</t>
  </si>
  <si>
    <t>1950-1959</t>
  </si>
  <si>
    <t>1960-1969</t>
  </si>
  <si>
    <t>1970-1979</t>
  </si>
  <si>
    <t>1980-1989</t>
  </si>
  <si>
    <t>1990-1999</t>
  </si>
  <si>
    <t>2000-2009</t>
  </si>
  <si>
    <t>2010-2019</t>
  </si>
  <si>
    <t>April 1 of Decennial Census Year</t>
  </si>
  <si>
    <t>HU  from Census</t>
  </si>
  <si>
    <t xml:space="preserve">Built in Decade </t>
  </si>
  <si>
    <t>Extant by last year of Decade</t>
  </si>
  <si>
    <t>Loss Rate in Decade --Annual Units Lost  per 1000 Units</t>
  </si>
  <si>
    <t>Matrix for Unit Loss Rate</t>
  </si>
  <si>
    <t>Built in Decade Beginning year</t>
  </si>
  <si>
    <t>Cum % as of 2020 (Sum * 10/10)</t>
  </si>
  <si>
    <t>Built in Decade -- % diff from Decennial Increase</t>
  </si>
  <si>
    <t>* See Pop and Housing Units Tab</t>
  </si>
  <si>
    <t>Extant Imputed Units --  % diff from  Census Extant</t>
  </si>
  <si>
    <t>Adjust Census Count Up before 1940 by Vacancy Rate from 1940</t>
  </si>
  <si>
    <t>Adjust year built count up by Expected Demolished Rate*</t>
  </si>
  <si>
    <t>Built in Decade adjusted by demolished rate % diff from decennial increase adjusted by vacancy rate</t>
  </si>
  <si>
    <t>Adjusted Built Count</t>
  </si>
  <si>
    <t>Adjusted Census Count Increase</t>
  </si>
  <si>
    <t>Meta data -- explains imputation</t>
  </si>
  <si>
    <t>MAPC Download</t>
  </si>
  <si>
    <t>Assessors</t>
  </si>
  <si>
    <t>1980 to 2019</t>
  </si>
  <si>
    <t>https://www.census.gov/construction/nrc/pdf/avg_authtostart.pdf</t>
  </si>
  <si>
    <t>Auth to start delays nationally</t>
  </si>
  <si>
    <t>Start to completion</t>
  </si>
  <si>
    <t>https://www.census.gov/construction/nrc/pdf/avg_starttocomp.pdf</t>
  </si>
  <si>
    <t>Roughly six months for SF, Roughly 12 for MF</t>
  </si>
  <si>
    <t>Roughly 1 month for SF, Roughly 2 for MF</t>
  </si>
  <si>
    <t>Same definition of housing unit as decennial census</t>
  </si>
  <si>
    <t>1980-2019</t>
  </si>
  <si>
    <t>Memo: Census  increase 1980 to 2019</t>
  </si>
  <si>
    <t>https://www.census.gov/construction/bps/methodology.html</t>
  </si>
  <si>
    <t>Stats are for authorizations as opposed to starts or completions (which are only compiled in Survey of Construction sample): "Key Data Items: Number of units authorized by structure type, number of buildings, and total valuation."</t>
  </si>
  <si>
    <t>Survey of Construction – Permit data may be received through the Survey of Construction (SOC), which is used to collect information on housing starts, sales and completions. Data from the SOC are available for about 900 places for which Census Bureau field representatives list permits issued for new residential construction as part of the SOC sampling operation. (Please go to the Survey of Construction Methodology for more information.)</t>
  </si>
  <si>
    <t>"Permit data may [also] be received through the Survey of Construction (SOC), which is used to collect information on housing starts, sales and completions. "</t>
  </si>
  <si>
    <t>Massachusetts Building Permits -- Building permit authorizations for new privately-owned residential construction</t>
  </si>
  <si>
    <t>MAPC Data spot checks to census for last three years: https://www.census.gov/construction/bps/statemonthly.html?c_year=2020</t>
  </si>
  <si>
    <t>Using MAPC Data Set -- easier compilation than from Census.  Both include imputations of missing reports.</t>
  </si>
  <si>
    <t>Calendar Year</t>
  </si>
  <si>
    <t>Total Units Authorized</t>
  </si>
  <si>
    <t>Comparison to NIPA:</t>
  </si>
  <si>
    <t>https://apps.bea.gov/iTable/?reqid=19&amp;step=2&amp;isuri=1&amp;categories=survey#eyJhcHBpZCI6MTksInN0ZXBzIjpbMSwyLDMsM10sImRhdGEiOltbImNhdGVnb3JpZXMiLCJTdXJ2ZXkiXSxbIk5JUEFfVGFibGVfTGlzdCIsIjEiXSxbIkZpcnN0X1llYXIiLCIxOTgwIl0sWyJMYXN0X1llYXIiLCIyMDIyIl0sWyJTY2FsZSIsIjAiXSxbIlNlcmllcyIsIkEiXV19</t>
  </si>
  <si>
    <t>Gross private domestic investment in fixed residential assets, Table 1.1.1. Percent Change From Preceding Period in Real Gross Domestic Product</t>
  </si>
  <si>
    <t>NIPA % change in residential investment from prior year</t>
  </si>
  <si>
    <t>A v MAPC</t>
  </si>
  <si>
    <t>Assessors Units vs Building Permit Units Lagged One Year less 100%</t>
  </si>
  <si>
    <t>Projects under construction and projects authorized but not started are compiled, but no apparent direct rate information.  Data is national/regional anyway</t>
  </si>
  <si>
    <t>https://www.census.gov/econ/currentdata/?programCode=RESCONST&amp;startYear=1959&amp;endYear=2023&amp;categories[]=AUTHNOTSTD&amp;dataType=TOTAL&amp;geoLevel=NO&amp;adjusted=0&amp;notAdjusted=1&amp;errorData=0#table-results</t>
  </si>
  <si>
    <t>https://www.census.gov/construction/nrc/pdf/quarterly_starts_completions.pdf</t>
  </si>
  <si>
    <t>Table 1.1.1. Percent Change From Preceding Period in Real Gross Domestic Product</t>
  </si>
  <si>
    <t>[Percent]</t>
  </si>
  <si>
    <t>Bureau of Economic Analysis</t>
  </si>
  <si>
    <t>Last Revised on: July 27, 2023 - Next Release Date August 30, 2023</t>
  </si>
  <si>
    <t>Line</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</si>
  <si>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</si>
  <si>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</si>
  <si>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</si>
  <si>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</si>
  <si>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</si>
  <si>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</si>
  <si>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</si>
  <si>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</si>
  <si>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</si>
  <si>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</si>
  <si>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</si>
  <si>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</si>
  <si>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</si>
  <si>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</si>
  <si>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</si>
  <si>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</si>
  <si>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</si>
  <si>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</si>
  <si>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</si>
  <si>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</si>
  <si>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</si>
  <si>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</si>
  <si>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</si>
  <si>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</si>
  <si>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</si>
  <si>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</si>
  <si>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</si>
  <si>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</si>
  <si>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</si>
  <si>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</si>
  <si>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</si>
  <si>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</si>
  <si>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</si>
  <si>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</si>
  <si>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</si>
  <si>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</si>
  <si>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</si>
  <si>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</si>
  <si>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 xml:space="preserve">        Gross domestic product</t>
  </si>
  <si>
    <t>Personal consumption expenditures</t>
  </si>
  <si>
    <t xml:space="preserve">    Goods</t>
  </si>
  <si>
    <t xml:space="preserve">        Durable goods</t>
  </si>
  <si>
    <t xml:space="preserve">        Nondurable goods</t>
  </si>
  <si>
    <t>6</t>
  </si>
  <si>
    <t xml:space="preserve">    Services</t>
  </si>
  <si>
    <t>7</t>
  </si>
  <si>
    <t>Gross private domestic investment</t>
  </si>
  <si>
    <t>8</t>
  </si>
  <si>
    <t xml:space="preserve">    Fixed investment</t>
  </si>
  <si>
    <t>9</t>
  </si>
  <si>
    <t xml:space="preserve">        Nonresidential</t>
  </si>
  <si>
    <t>10</t>
  </si>
  <si>
    <t xml:space="preserve">            Structures</t>
  </si>
  <si>
    <t>11</t>
  </si>
  <si>
    <t xml:space="preserve">            Equipment</t>
  </si>
  <si>
    <t>12</t>
  </si>
  <si>
    <t xml:space="preserve">            Intellectual property products</t>
  </si>
  <si>
    <t>13</t>
  </si>
  <si>
    <t xml:space="preserve">        Residential</t>
  </si>
  <si>
    <t>14</t>
  </si>
  <si>
    <t xml:space="preserve">    Change in private inventories</t>
  </si>
  <si>
    <t>---</t>
  </si>
  <si>
    <t>15</t>
  </si>
  <si>
    <t>Net exports of goods and services</t>
  </si>
  <si>
    <t>16</t>
  </si>
  <si>
    <t xml:space="preserve">    Exports</t>
  </si>
  <si>
    <t>17</t>
  </si>
  <si>
    <t xml:space="preserve">        Goods</t>
  </si>
  <si>
    <t>18</t>
  </si>
  <si>
    <t xml:space="preserve">        Services</t>
  </si>
  <si>
    <t>19</t>
  </si>
  <si>
    <t xml:space="preserve">    Imports</t>
  </si>
  <si>
    <t>20</t>
  </si>
  <si>
    <t>21</t>
  </si>
  <si>
    <t>22</t>
  </si>
  <si>
    <t>Government consumption expenditures and gross investment</t>
  </si>
  <si>
    <t>23</t>
  </si>
  <si>
    <t xml:space="preserve">    Federal</t>
  </si>
  <si>
    <t>24</t>
  </si>
  <si>
    <t xml:space="preserve">        National defense</t>
  </si>
  <si>
    <t>25</t>
  </si>
  <si>
    <t xml:space="preserve">        Nondefense</t>
  </si>
  <si>
    <t>26</t>
  </si>
  <si>
    <t xml:space="preserve">    State and local</t>
  </si>
  <si>
    <t>Addendum:</t>
  </si>
  <si>
    <t>27</t>
  </si>
  <si>
    <t xml:space="preserve">    Gross domestic product, current dollars</t>
  </si>
  <si>
    <t>TABLE OF CONTENTS</t>
  </si>
  <si>
    <t>M1: Summary Counts</t>
  </si>
  <si>
    <t>M2: Community parcel count</t>
  </si>
  <si>
    <t>M3: Data vintages</t>
  </si>
  <si>
    <t>M4: Use Codes and cross walk to Building Sector Technical Report</t>
  </si>
  <si>
    <t>M5: Use code summary chart</t>
  </si>
  <si>
    <t>M6: Area availability by use code</t>
  </si>
  <si>
    <t>M7: Area Data Validation</t>
  </si>
  <si>
    <t>M8: Units analysis by use code</t>
  </si>
  <si>
    <t>C1: Decennial Census</t>
  </si>
  <si>
    <t>C2: Populationa nd Housing Unit Estimates (useful mainly for housing unit loss computations)</t>
  </si>
  <si>
    <t>C3: Building permit issuance data from MAPC and Census</t>
  </si>
  <si>
    <t>C4: American Housing Survey</t>
  </si>
  <si>
    <t>C5: Survey of Construction</t>
  </si>
  <si>
    <t>C6: American Community Survey</t>
  </si>
  <si>
    <t>C7: National Income and Product Accounts -- for comparison to building permit data</t>
  </si>
  <si>
    <t>%</t>
  </si>
  <si>
    <t>M9: Final Unit Counts by Use Code</t>
  </si>
  <si>
    <t>M10: Availability of Year Built Data</t>
  </si>
  <si>
    <t>M11: Distribution of Year Built</t>
  </si>
  <si>
    <t>Data derived from MassGIS data download</t>
  </si>
  <si>
    <t>Comparison Data from Other Sources</t>
  </si>
  <si>
    <t xml:space="preserve">    U1: Small Residential Results</t>
  </si>
  <si>
    <t xml:space="preserve">    U2: Mixed Use Results</t>
  </si>
  <si>
    <t xml:space="preserve">    U3: Mobile Home Results</t>
  </si>
  <si>
    <t xml:space="preserve">    U4: Condominium Results</t>
  </si>
  <si>
    <t xml:space="preserve">  Regression Analyes by Use Code for Multi Famiily</t>
  </si>
  <si>
    <t xml:space="preserve">    R109</t>
  </si>
  <si>
    <t xml:space="preserve">    R111</t>
  </si>
  <si>
    <t xml:space="preserve">    R112</t>
  </si>
  <si>
    <t xml:space="preserve">    R113</t>
  </si>
  <si>
    <t xml:space="preserve">    R114</t>
  </si>
  <si>
    <t xml:space="preserve">    R&gt;115</t>
  </si>
  <si>
    <t xml:space="preserve">    R MF -- Multi-family summary </t>
  </si>
  <si>
    <t xml:space="preserve">    M6A: Area availability vs value availability</t>
  </si>
  <si>
    <t>Spreadsheet prepared, August 2023 by Will Brownsberger</t>
  </si>
  <si>
    <t>Supports Web Post on Building Size Data</t>
  </si>
  <si>
    <t>Return to Table of Contents</t>
  </si>
  <si>
    <t>Cumulative Development from Assessors DB</t>
  </si>
  <si>
    <t>Cumulative as of 1/1 of year shown</t>
  </si>
  <si>
    <t>&lt;1961</t>
  </si>
  <si>
    <t>Residential Units (thousands)</t>
  </si>
  <si>
    <t>Residential Square Feet (millions)</t>
  </si>
  <si>
    <t>MF</t>
  </si>
  <si>
    <t>Average Square Footage from Assessors Database*</t>
  </si>
  <si>
    <t xml:space="preserve">    M6B:  Area and unit trends</t>
  </si>
  <si>
    <t>Labels for chart</t>
  </si>
  <si>
    <t>Transpose for Chart</t>
  </si>
  <si>
    <t>80s</t>
  </si>
  <si>
    <t>90s</t>
  </si>
  <si>
    <t>00s</t>
  </si>
  <si>
    <t>10s</t>
  </si>
  <si>
    <t>EXTENT OF POPULATION OF UNITS VALUE BY USE CODES IN 351 COMMUNITIES</t>
  </si>
  <si>
    <t>1959 or before</t>
  </si>
  <si>
    <t>1960-2009</t>
  </si>
  <si>
    <t>2010 or later</t>
  </si>
  <si>
    <t>* Excludes properties lacking SF or unit count;  also excludes 1306 properties with outlier/implausible sizes &lt; 150 or &gt; 10000.  Includes imputed unit counts.</t>
  </si>
  <si>
    <t>RESULTS EXCLUDING PROPERTIES WITH IMPUTATION</t>
  </si>
  <si>
    <t>Apt 4-8</t>
  </si>
  <si>
    <t>Apt 8+</t>
  </si>
  <si>
    <t>PctAreaPopulated</t>
  </si>
  <si>
    <t>1960 or before</t>
  </si>
  <si>
    <t>1976</t>
  </si>
  <si>
    <t>1975</t>
  </si>
  <si>
    <t>1970</t>
  </si>
  <si>
    <t>1961</t>
  </si>
  <si>
    <t>1969</t>
  </si>
  <si>
    <t>1968</t>
  </si>
  <si>
    <t>1965</t>
  </si>
  <si>
    <t>1967</t>
  </si>
  <si>
    <t>1972</t>
  </si>
  <si>
    <t>1977</t>
  </si>
  <si>
    <t>1974</t>
  </si>
  <si>
    <t>1966</t>
  </si>
  <si>
    <t>1978</t>
  </si>
  <si>
    <t>1964</t>
  </si>
  <si>
    <t>1973</t>
  </si>
  <si>
    <t>1979</t>
  </si>
  <si>
    <t>1963</t>
  </si>
  <si>
    <t>1971</t>
  </si>
  <si>
    <t>1962</t>
  </si>
  <si>
    <t>Area availability by year</t>
  </si>
  <si>
    <t>in descending order by %</t>
  </si>
  <si>
    <t>% residential of parcels with non-zero unit counts for which final_area_imputed is &gt;1 ( a few units have a plug value of 1 in the area field)</t>
  </si>
  <si>
    <t>Housing Units by Decade (1980 to 2019), no lag in data</t>
  </si>
  <si>
    <t>SumOftot_units</t>
  </si>
  <si>
    <t>Correlation of permits/Issuance to NIPA</t>
  </si>
  <si>
    <t>Column 1</t>
  </si>
  <si>
    <t>Column 2</t>
  </si>
  <si>
    <t>X Variable 1</t>
  </si>
  <si>
    <t>https://www.census.gov/construction/chars/current.html</t>
  </si>
  <si>
    <t>https://www.census.gov/construction/chars/xls/squarefeet_cust.xls</t>
  </si>
  <si>
    <r>
      <t>Median and Average Square Feet of Floor Area in New Single-Family Houses Completed</t>
    </r>
    <r>
      <rPr>
        <b/>
        <vertAlign val="superscript"/>
        <sz val="12"/>
        <rFont val="Arial"/>
        <family val="2"/>
      </rPr>
      <t>1</t>
    </r>
  </si>
  <si>
    <t>(Medians and averages computed from unrounded figures)</t>
  </si>
  <si>
    <t xml:space="preserve"> </t>
  </si>
  <si>
    <t>Median square feet</t>
  </si>
  <si>
    <t>Average square feet</t>
  </si>
  <si>
    <t xml:space="preserve">               Region</t>
  </si>
  <si>
    <t>Year</t>
  </si>
  <si>
    <t>United</t>
  </si>
  <si>
    <t>North-</t>
  </si>
  <si>
    <t>States</t>
  </si>
  <si>
    <t>east</t>
  </si>
  <si>
    <t>Midwest</t>
  </si>
  <si>
    <t>South</t>
  </si>
  <si>
    <t>West</t>
  </si>
  <si>
    <t>RSE</t>
  </si>
  <si>
    <t>Footnotes:</t>
  </si>
  <si>
    <t xml:space="preserve">  RSE - Relative Standard Error (percent)</t>
  </si>
  <si>
    <t xml:space="preserve">  NA - Not available</t>
  </si>
  <si>
    <t xml:space="preserve">  A - Represents an RSE that is greater or equal to 100 percent or could not be computed</t>
  </si>
  <si>
    <t xml:space="preserve">  Z - Less than 500 units or less than 0.5 percent</t>
  </si>
  <si>
    <t xml:space="preserve">  S - Withheld because estimate did not meet publication standards on the basis of response rate</t>
  </si>
  <si>
    <t xml:space="preserve">        or a consistency review</t>
  </si>
  <si>
    <r>
      <t>1</t>
    </r>
    <r>
      <rPr>
        <sz val="10"/>
        <rFont val="Arial"/>
        <family val="2"/>
      </rPr>
      <t>Includes houses built for rent (not shown separately).</t>
    </r>
  </si>
  <si>
    <t>Note:  Prior to 1999, estimates of square feet are rounded to the nearest 5.</t>
  </si>
  <si>
    <t>Comparison Chart to MassGIS completions, 1980-2021</t>
  </si>
  <si>
    <t>Northeast</t>
  </si>
  <si>
    <t>SUMMARY COUNTS From GIS Assessors Data (with unit and area imputations)</t>
  </si>
  <si>
    <t>Fiscal year of data in MassGIS file</t>
  </si>
  <si>
    <t>Note that BLD_AREA and RES_AREA in this chart are as in the original (not consistently applied in all communities before imputation)</t>
  </si>
  <si>
    <t>The BSTR cites the DLS Use codes, but also refers to them as "MAPC land use codes" and could be using a recode of the DLS codes from the MAPC (guessing)</t>
  </si>
  <si>
    <t>USE CODE VALUES SORTED FOR PRESENTATION</t>
  </si>
  <si>
    <t>Logic for choice of RES_AREA or BLD_AREA for residential area imputatiion -- see post for explanation</t>
  </si>
  <si>
    <t>Area availability vs value availability by unit class for records in MassGIS assessors list</t>
  </si>
  <si>
    <t>Support for presentation analyses in post related to area</t>
  </si>
  <si>
    <t>Distribution of area values -- looking for outliers</t>
  </si>
  <si>
    <t>REVIEWING SMALL RESIDENTIAL UNIT IMPUTATION RESULTS -- CONCLUDE THAT NET ERROR IN TOTAL UNIT COUNT &lt;&lt; 1000, PROBABLY &lt; 100</t>
  </si>
  <si>
    <t>REVIEWING MIXED USE UNIT IMPUTATION RESULTS -- CONCLUDE THAT NET ERROR IN TOTAL UNIT COUNT &lt;&lt; 1000, PROBABLY &lt; 100</t>
  </si>
  <si>
    <t>net for mixed use: probably a few hundred under count from bad zeros, cleaned up 2284 records contributing to larger total over count</t>
  </si>
  <si>
    <t>REVIEWING MOBILE HOME IMPUTATION RESULTS -- CONCLUDE THAT NET ERROR IS UNKNOWN, BUT PROBABLY NOT LARGE</t>
  </si>
  <si>
    <t xml:space="preserve">REVIEWING IMPUTATION OF CONDO UNIT COUNTS </t>
  </si>
  <si>
    <t>All items below had high units in original, set to 1 on final imputation pass)</t>
  </si>
  <si>
    <t>REGRESSION ANALYIS TO IMPUTE UNIT COUNTS FOR USE CODE 109</t>
  </si>
  <si>
    <t>REGRESSION ANALYIS TO IMPUTE UNIT COUNTS FOR USE CODE 111</t>
  </si>
  <si>
    <t>REGRESSION ANALYIS TO IMPUTE UNIT COUNTS FOR USE CODE 112</t>
  </si>
  <si>
    <t>REGRESSION ANALYIS TO IMPUTE UNIT COUNTS FOR USE CODE 113</t>
  </si>
  <si>
    <t>REGRESSION ANALYIS TO IMPUTE UNIT COUNTS FOR USE CODE 114</t>
  </si>
  <si>
    <t>Regression analysis to assign values for Boston non-standard residential codes (&gt;115 and &lt;130)</t>
  </si>
  <si>
    <t>Summary comparison of regression models for multi family classes and results of inspection</t>
  </si>
  <si>
    <t>Small, some bad, but cleaned in *park*, etc. sweep</t>
  </si>
  <si>
    <t>ANALYSIS OF YEAR BUILT DATA</t>
  </si>
  <si>
    <t>DECENNIAL CENSUS COMPARISONS AND REFERENCES</t>
  </si>
  <si>
    <t>Census Population and Housing Estimates Program -- review</t>
  </si>
  <si>
    <t>American Housing Survey -- analysis and comparison</t>
  </si>
  <si>
    <t>New Residential Construction Data (composite of two census data products -- Building Permit compilation  and Survey of Construction)</t>
  </si>
  <si>
    <t>BEA National Income and Product Accounts National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</si>
</sst>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0.0%"/>
    <numFmt numFmtId="165" formatCode="_(* #,##0_);_(* \(#,##0\);_(* &quot;-&quot;??_);_(@_)"/>
    <numFmt numFmtId="166" formatCode="0.0"/>
    <numFmt numFmtId="167" formatCode="_(&quot;$&quot;* #,##0_);_(&quot;$&quot;* \(#,##0\);_(&quot;$&quot;* &quot;-&quot;??_);_(@_)"/>
    <numFmt numFmtId="168" formatCode="0.0000000000000"/>
    <numFmt numFmtId="169" formatCode="_(* #,##0.000000000_);_(* \(#,##0.000000000\);_(* &quot;-&quot;??_);_(@_)"/>
    <numFmt numFmtId="170" formatCode="_(* #,##0.0000000000_);_(* \(#,##0.0000000000\);_(* &quot;-&quot;??_);_(@_)"/>
    <numFmt numFmtId="171" formatCode="_(* #,##0.00000000000_);_(* \(#,##0.00000000000\);_(* &quot;-&quot;??_);_(@_)"/>
    <numFmt numFmtId="172" formatCode="_(* #,##0.00000000000000_);_(* \(#,##0.00000000000000\);_(* &quot;-&quot;??_);_(@_)"/>
    <numFmt numFmtId="173" formatCode="_(* #,##0.0_);_(* \(#,##0.0\);_(* &quot;-&quot;??_);_(@_)"/>
    <numFmt numFmtId="174" formatCode="0.0000%"/>
    <numFmt numFmtId="175" formatCode="#,##0.0"/>
    <numFmt numFmtId="176" formatCode="####"/>
    <numFmt numFmtId="177" formatCode="[=0]&quot;(Z) &quot;;[&gt;99]&quot;(A) &quot;;#\ ;&quot;(A) &quot;"/>
  </numFmts>
  <fonts count="63">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sz val="11"/>
      <color indexed="8"/>
      <name val="Calibri"/>
      <family val="2"/>
    </font>
    <font>
      <b/>
      <sz val="11"/>
      <color indexed="8"/>
      <name val="Calibri"/>
      <family val="2"/>
    </font>
    <font>
      <sz val="10"/>
      <color indexed="8"/>
      <name val="Arial"/>
      <family val="2"/>
    </font>
    <font>
      <i/>
      <sz val="11"/>
      <color theme="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1"/>
      <color rgb="FF006100"/>
      <name val="Calibri"/>
      <family val="2"/>
    </font>
    <font>
      <b/>
      <sz val="12"/>
      <color indexed="8"/>
      <name val="Arial"/>
      <family val="2"/>
    </font>
    <font>
      <sz val="11"/>
      <color rgb="FF9C5700"/>
      <name val="Calibri"/>
      <family val="2"/>
      <scheme val="minor"/>
    </font>
    <font>
      <sz val="11"/>
      <color indexed="8"/>
      <name val="Calibri"/>
      <family val="2"/>
    </font>
    <font>
      <sz val="10"/>
      <color indexed="8"/>
      <name val="Arial"/>
      <family val="2"/>
    </font>
    <font>
      <u/>
      <sz val="11"/>
      <color theme="10"/>
      <name val="Calibri"/>
      <family val="2"/>
      <scheme val="minor"/>
    </font>
    <font>
      <b/>
      <i/>
      <sz val="11"/>
      <color theme="1"/>
      <name val="Calibri"/>
      <family val="2"/>
      <scheme val="minor"/>
    </font>
    <font>
      <sz val="14"/>
      <color rgb="FFFF0000"/>
      <name val="Calibri"/>
      <family val="2"/>
      <scheme val="minor"/>
    </font>
    <font>
      <b/>
      <sz val="11"/>
      <color rgb="FF006100"/>
      <name val="Calibri"/>
      <family val="2"/>
      <scheme val="minor"/>
    </font>
    <font>
      <b/>
      <sz val="11"/>
      <color rgb="FF000000"/>
      <name val="Calibri"/>
      <family val="2"/>
    </font>
    <font>
      <b/>
      <sz val="11"/>
      <color rgb="FF767676"/>
      <name val="Calibri"/>
      <family val="2"/>
    </font>
    <font>
      <b/>
      <i/>
      <sz val="10"/>
      <color rgb="FF000000"/>
      <name val="Calibri"/>
      <family val="2"/>
    </font>
    <font>
      <b/>
      <sz val="16"/>
      <color rgb="FF000000"/>
      <name val="Calibri"/>
      <family val="2"/>
    </font>
    <font>
      <i/>
      <sz val="10"/>
      <color rgb="FF222222"/>
      <name val="Calibri"/>
      <family val="2"/>
    </font>
    <font>
      <sz val="11"/>
      <color rgb="FF000000"/>
      <name val="Calibri"/>
      <family val="2"/>
      <scheme val="minor"/>
    </font>
    <font>
      <b/>
      <sz val="11"/>
      <color rgb="FF000000"/>
      <name val="Calibri"/>
      <family val="2"/>
      <scheme val="minor"/>
    </font>
    <font>
      <sz val="11"/>
      <color rgb="FF000000"/>
      <name val="Calibri"/>
      <family val="2"/>
    </font>
    <font>
      <sz val="12"/>
      <color rgb="FF131313"/>
      <name val="Calibri"/>
      <family val="2"/>
    </font>
    <font>
      <sz val="11"/>
      <color rgb="FF444444"/>
      <name val="Calibri"/>
      <family val="2"/>
    </font>
    <font>
      <i/>
      <sz val="11"/>
      <color rgb="FF000000"/>
      <name val="Calibri"/>
      <family val="2"/>
      <scheme val="minor"/>
    </font>
    <font>
      <b/>
      <sz val="8"/>
      <color rgb="FF000000"/>
      <name val="Helvetica"/>
      <charset val="1"/>
    </font>
    <font>
      <sz val="8"/>
      <color rgb="FF000000"/>
      <name val="Helvetica"/>
      <charset val="1"/>
    </font>
    <font>
      <sz val="8"/>
      <color rgb="FFFFFFFF"/>
      <name val="Helvetica"/>
      <charset val="1"/>
    </font>
    <font>
      <b/>
      <sz val="8"/>
      <color rgb="FF000000"/>
      <name val="Arial"/>
      <family val="2"/>
    </font>
    <font>
      <b/>
      <sz val="8"/>
      <color rgb="FFFFFFFF"/>
      <name val="Arial"/>
      <family val="2"/>
    </font>
    <font>
      <b/>
      <vertAlign val="superscript"/>
      <sz val="5"/>
      <color rgb="FF000000"/>
      <name val="Arial"/>
      <family val="2"/>
    </font>
    <font>
      <sz val="8"/>
      <color rgb="FF000000"/>
      <name val="Arial"/>
      <family val="2"/>
    </font>
    <font>
      <b/>
      <sz val="12"/>
      <color theme="1"/>
      <name val="Calibri"/>
      <family val="2"/>
      <scheme val="minor"/>
    </font>
    <font>
      <b/>
      <sz val="8"/>
      <color rgb="FF000000"/>
      <name val="Helvetica Neue"/>
      <charset val="1"/>
    </font>
    <font>
      <sz val="8"/>
      <color rgb="FF000000"/>
      <name val="Helvetica Neue"/>
      <charset val="1"/>
    </font>
    <font>
      <sz val="9"/>
      <color theme="1"/>
      <name val="Helvetica"/>
      <charset val="1"/>
    </font>
    <font>
      <b/>
      <i/>
      <sz val="11"/>
      <color indexed="8"/>
      <name val="Calibri"/>
      <family val="2"/>
    </font>
    <font>
      <sz val="11"/>
      <name val="Calibri"/>
      <family val="2"/>
      <scheme val="minor"/>
    </font>
    <font>
      <sz val="11"/>
      <color indexed="8"/>
      <name val="Calibri"/>
      <family val="2"/>
      <scheme val="minor"/>
    </font>
    <font>
      <b/>
      <sz val="11"/>
      <color indexed="9"/>
      <name val="Calibri"/>
      <family val="2"/>
    </font>
    <font>
      <b/>
      <sz val="14"/>
      <name val="Calibri"/>
      <family val="2"/>
    </font>
    <font>
      <sz val="13"/>
      <name val="Calibri"/>
      <family val="2"/>
    </font>
    <font>
      <b/>
      <sz val="11"/>
      <name val="Calibri"/>
      <family val="2"/>
    </font>
    <font>
      <b/>
      <u/>
      <sz val="11"/>
      <color theme="10"/>
      <name val="Calibri"/>
      <family val="2"/>
      <scheme val="minor"/>
    </font>
    <font>
      <u/>
      <sz val="14"/>
      <color theme="10"/>
      <name val="Calibri"/>
      <family val="2"/>
      <scheme val="minor"/>
    </font>
    <font>
      <sz val="14"/>
      <color theme="1"/>
      <name val="Calibri"/>
      <family val="2"/>
      <scheme val="minor"/>
    </font>
    <font>
      <sz val="18"/>
      <color theme="1"/>
      <name val="Calibri"/>
      <family val="2"/>
      <scheme val="minor"/>
    </font>
    <font>
      <sz val="11"/>
      <color indexed="8"/>
      <name val="Calibri"/>
      <family val="2"/>
    </font>
    <font>
      <sz val="10"/>
      <color indexed="8"/>
      <name val="Arial"/>
      <family val="2"/>
    </font>
    <font>
      <b/>
      <sz val="12"/>
      <name val="Arial"/>
      <family val="2"/>
    </font>
    <font>
      <b/>
      <vertAlign val="superscript"/>
      <sz val="12"/>
      <name val="Arial"/>
      <family val="2"/>
    </font>
    <font>
      <sz val="10"/>
      <name val="Arial"/>
      <family val="2"/>
    </font>
    <font>
      <sz val="10"/>
      <color theme="1"/>
      <name val="Arial"/>
      <family val="2"/>
    </font>
    <font>
      <vertAlign val="superscript"/>
      <sz val="10"/>
      <name val="Arial"/>
      <family val="2"/>
    </font>
    <font>
      <b/>
      <sz val="13.5"/>
      <color rgb="FF112E51"/>
      <name val="Roboto"/>
    </font>
  </fonts>
  <fills count="34">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5"/>
      </patternFill>
    </fill>
    <fill>
      <patternFill patternType="solid">
        <fgColor rgb="FFFFC7CE"/>
      </patternFill>
    </fill>
    <fill>
      <patternFill patternType="solid">
        <fgColor rgb="FFFFFF00"/>
        <bgColor indexed="64"/>
      </patternFill>
    </fill>
    <fill>
      <patternFill patternType="solid">
        <fgColor theme="9" tint="0.59999389629810485"/>
        <bgColor indexed="64"/>
      </patternFill>
    </fill>
    <fill>
      <patternFill patternType="solid">
        <fgColor rgb="FFC6EFCE"/>
      </patternFill>
    </fill>
    <fill>
      <patternFill patternType="solid">
        <fgColor rgb="FFA5A5A5"/>
      </patternFill>
    </fill>
    <fill>
      <patternFill patternType="solid">
        <fgColor rgb="FFFFC000"/>
        <bgColor indexed="64"/>
      </patternFill>
    </fill>
    <fill>
      <patternFill patternType="solid">
        <fgColor theme="9" tint="0.79998168889431442"/>
        <bgColor indexed="64"/>
      </patternFill>
    </fill>
    <fill>
      <patternFill patternType="solid">
        <fgColor theme="0" tint="-0.249977111117893"/>
        <bgColor indexed="0"/>
      </patternFill>
    </fill>
    <fill>
      <patternFill patternType="solid">
        <fgColor theme="0" tint="-0.249977111117893"/>
        <bgColor indexed="65"/>
      </patternFill>
    </fill>
    <fill>
      <patternFill patternType="solid">
        <fgColor theme="0"/>
        <bgColor indexed="0"/>
      </patternFill>
    </fill>
    <fill>
      <patternFill patternType="solid">
        <fgColor rgb="FFFFEB9C"/>
      </patternFill>
    </fill>
    <fill>
      <patternFill patternType="solid">
        <fgColor rgb="FFDDDDDD"/>
        <bgColor rgb="FFDDDDDD"/>
      </patternFill>
    </fill>
    <fill>
      <patternFill patternType="solid">
        <fgColor rgb="FFF5F5F5"/>
        <bgColor rgb="FFF5F5F5"/>
      </patternFill>
    </fill>
    <fill>
      <patternFill patternType="solid">
        <fgColor rgb="FFC6E0B4"/>
        <bgColor indexed="64"/>
      </patternFill>
    </fill>
    <fill>
      <patternFill patternType="solid">
        <fgColor rgb="FFFFFFFF"/>
        <bgColor indexed="64"/>
      </patternFill>
    </fill>
    <fill>
      <patternFill patternType="solid">
        <fgColor rgb="FFB4C6E7"/>
        <bgColor indexed="64"/>
      </patternFill>
    </fill>
    <fill>
      <patternFill patternType="solid">
        <fgColor rgb="FFFFE699"/>
        <bgColor indexed="64"/>
      </patternFill>
    </fill>
    <fill>
      <patternFill patternType="solid">
        <fgColor rgb="FFE68E8E"/>
        <bgColor indexed="64"/>
      </patternFill>
    </fill>
    <fill>
      <patternFill patternType="solid">
        <fgColor rgb="FFCABCD4"/>
        <bgColor indexed="64"/>
      </patternFill>
    </fill>
    <fill>
      <patternFill patternType="solid">
        <fgColor rgb="FFB3B3B3"/>
        <bgColor indexed="64"/>
      </patternFill>
    </fill>
    <fill>
      <patternFill patternType="solid">
        <fgColor rgb="FFB0B3B2"/>
        <bgColor indexed="64"/>
      </patternFill>
    </fill>
    <fill>
      <patternFill patternType="solid">
        <fgColor rgb="FFD4D4D4"/>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59999389629810485"/>
        <bgColor indexed="65"/>
      </patternFill>
    </fill>
    <fill>
      <patternFill patternType="darkGray">
        <bgColor indexed="12"/>
      </patternFill>
    </fill>
  </fills>
  <borders count="81">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diagonal/>
    </border>
    <border>
      <left/>
      <right/>
      <top/>
      <bottom style="medium">
        <color indexed="64"/>
      </bottom>
      <diagonal/>
    </border>
    <border>
      <left/>
      <right/>
      <top style="medium">
        <color indexed="64"/>
      </top>
      <bottom style="thin">
        <color indexed="64"/>
      </bottom>
      <diagonal/>
    </border>
    <border>
      <left style="thin">
        <color indexed="22"/>
      </left>
      <right style="thin">
        <color indexed="22"/>
      </right>
      <top/>
      <bottom style="thin">
        <color indexed="22"/>
      </bottom>
      <diagonal/>
    </border>
    <border>
      <left style="thin">
        <color indexed="8"/>
      </left>
      <right/>
      <top style="thin">
        <color indexed="8"/>
      </top>
      <bottom/>
      <diagonal/>
    </border>
    <border>
      <left/>
      <right style="thin">
        <color indexed="64"/>
      </right>
      <top/>
      <bottom/>
      <diagonal/>
    </border>
    <border>
      <left/>
      <right style="thin">
        <color indexed="8"/>
      </right>
      <top/>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64"/>
      </right>
      <top style="thin">
        <color indexed="8"/>
      </top>
      <bottom style="thin">
        <color indexed="22"/>
      </bottom>
      <diagonal/>
    </border>
    <border>
      <left style="thin">
        <color indexed="22"/>
      </left>
      <right style="thin">
        <color indexed="64"/>
      </right>
      <top style="thin">
        <color indexed="22"/>
      </top>
      <bottom style="thin">
        <color indexed="22"/>
      </bottom>
      <diagonal/>
    </border>
    <border>
      <left style="thin">
        <color rgb="FF767676"/>
      </left>
      <right style="thin">
        <color rgb="FF767676"/>
      </right>
      <top style="thin">
        <color rgb="FF767676"/>
      </top>
      <bottom style="thin">
        <color rgb="FF767676"/>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9A9A9A"/>
      </top>
      <bottom style="thin">
        <color rgb="FF9A9A9A"/>
      </bottom>
      <diagonal/>
    </border>
    <border>
      <left style="thin">
        <color rgb="FF000000"/>
      </left>
      <right/>
      <top/>
      <bottom/>
      <diagonal/>
    </border>
    <border>
      <left style="thin">
        <color rgb="FF000000"/>
      </left>
      <right style="thin">
        <color rgb="FF000000"/>
      </right>
      <top style="thin">
        <color rgb="FF000000"/>
      </top>
      <bottom style="thin">
        <color rgb="FF9A9A9A"/>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bottom style="thin">
        <color indexed="8"/>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4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6" fillId="0" borderId="0"/>
    <xf numFmtId="0" fontId="6" fillId="0" borderId="0"/>
    <xf numFmtId="0" fontId="1" fillId="7" borderId="0" applyNumberFormat="0" applyBorder="0" applyAlignment="0" applyProtection="0"/>
    <xf numFmtId="0" fontId="3" fillId="0" borderId="0"/>
    <xf numFmtId="0" fontId="8" fillId="8" borderId="0" applyNumberFormat="0" applyBorder="0" applyAlignment="0" applyProtection="0"/>
    <xf numFmtId="0" fontId="3" fillId="0" borderId="0"/>
    <xf numFmtId="44" fontId="1" fillId="0" borderId="0" applyFont="0" applyFill="0" applyBorder="0" applyAlignment="0" applyProtection="0"/>
    <xf numFmtId="0" fontId="9" fillId="11" borderId="0" applyNumberFormat="0" applyBorder="0" applyAlignment="0" applyProtection="0"/>
    <xf numFmtId="0" fontId="10" fillId="12" borderId="13" applyNumberFormat="0" applyAlignment="0" applyProtection="0"/>
    <xf numFmtId="0" fontId="3" fillId="0" borderId="0"/>
    <xf numFmtId="0" fontId="3" fillId="0" borderId="0"/>
    <xf numFmtId="0" fontId="3" fillId="0" borderId="0"/>
    <xf numFmtId="0" fontId="3" fillId="0" borderId="0"/>
    <xf numFmtId="0" fontId="3" fillId="0" borderId="0"/>
    <xf numFmtId="0" fontId="15" fillId="18" borderId="0" applyNumberFormat="0" applyBorder="0" applyAlignment="0" applyProtection="0"/>
    <xf numFmtId="0" fontId="17" fillId="0" borderId="0"/>
    <xf numFmtId="0" fontId="18" fillId="0" borderId="0" applyNumberFormat="0" applyFill="0" applyBorder="0" applyAlignment="0" applyProtection="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32" borderId="0" applyNumberFormat="0" applyBorder="0" applyAlignment="0" applyProtection="0"/>
    <xf numFmtId="0" fontId="46" fillId="0" borderId="0"/>
    <xf numFmtId="0" fontId="3" fillId="0" borderId="0"/>
    <xf numFmtId="0" fontId="56" fillId="0" borderId="0"/>
    <xf numFmtId="0" fontId="56" fillId="0" borderId="0"/>
    <xf numFmtId="0" fontId="56" fillId="0" borderId="0"/>
    <xf numFmtId="177" fontId="59" fillId="0" borderId="51" applyBorder="0">
      <alignment horizontal="right"/>
    </xf>
  </cellStyleXfs>
  <cellXfs count="530">
    <xf numFmtId="0" fontId="0" fillId="0" borderId="0" xfId="0"/>
    <xf numFmtId="164" fontId="0" fillId="0" borderId="0" xfId="0" applyNumberFormat="1"/>
    <xf numFmtId="10" fontId="0" fillId="0" borderId="0" xfId="0" applyNumberFormat="1"/>
    <xf numFmtId="0" fontId="2" fillId="3" borderId="3" xfId="3" applyFont="1" applyFill="1" applyBorder="1" applyAlignment="1">
      <alignment horizontal="center" wrapText="1"/>
    </xf>
    <xf numFmtId="0" fontId="4" fillId="3" borderId="3" xfId="3" applyFont="1" applyFill="1" applyBorder="1" applyAlignment="1">
      <alignment horizontal="center" wrapText="1"/>
    </xf>
    <xf numFmtId="10" fontId="4" fillId="3" borderId="3" xfId="3" applyNumberFormat="1" applyFont="1" applyFill="1" applyBorder="1" applyAlignment="1">
      <alignment horizontal="center" wrapText="1"/>
    </xf>
    <xf numFmtId="0" fontId="2" fillId="0" borderId="3" xfId="3" applyFont="1" applyBorder="1" applyAlignment="1">
      <alignment wrapText="1"/>
    </xf>
    <xf numFmtId="0" fontId="2" fillId="0" borderId="3" xfId="3" applyFont="1" applyBorder="1" applyAlignment="1">
      <alignment horizontal="right" wrapText="1"/>
    </xf>
    <xf numFmtId="10" fontId="2" fillId="0" borderId="3" xfId="2" applyNumberFormat="1" applyFont="1" applyFill="1" applyBorder="1" applyAlignment="1">
      <alignment horizontal="right" wrapText="1"/>
    </xf>
    <xf numFmtId="0" fontId="5" fillId="0" borderId="3" xfId="3" applyFont="1" applyBorder="1" applyAlignment="1">
      <alignment wrapText="1"/>
    </xf>
    <xf numFmtId="0" fontId="0" fillId="0" borderId="3" xfId="0" applyBorder="1"/>
    <xf numFmtId="164" fontId="0" fillId="4" borderId="3" xfId="0" applyNumberFormat="1" applyFill="1" applyBorder="1" applyAlignment="1">
      <alignment wrapText="1"/>
    </xf>
    <xf numFmtId="164" fontId="0" fillId="0" borderId="3" xfId="2" applyNumberFormat="1" applyFont="1" applyBorder="1"/>
    <xf numFmtId="0" fontId="4" fillId="2" borderId="3" xfId="4" applyFont="1" applyFill="1" applyBorder="1" applyAlignment="1">
      <alignment horizontal="center"/>
    </xf>
    <xf numFmtId="165" fontId="0" fillId="0" borderId="3" xfId="1" applyNumberFormat="1" applyFont="1" applyBorder="1"/>
    <xf numFmtId="0" fontId="4" fillId="0" borderId="3" xfId="4" applyFont="1" applyBorder="1" applyAlignment="1">
      <alignment wrapText="1"/>
    </xf>
    <xf numFmtId="0" fontId="6" fillId="0" borderId="3" xfId="4" applyBorder="1"/>
    <xf numFmtId="0" fontId="4" fillId="0" borderId="3" xfId="4" applyFont="1" applyBorder="1" applyAlignment="1">
      <alignment horizontal="right" wrapText="1"/>
    </xf>
    <xf numFmtId="10" fontId="0" fillId="0" borderId="3" xfId="2" applyNumberFormat="1" applyFont="1" applyBorder="1"/>
    <xf numFmtId="0" fontId="1" fillId="7" borderId="3" xfId="6" applyBorder="1" applyAlignment="1">
      <alignment wrapText="1"/>
    </xf>
    <xf numFmtId="0" fontId="1" fillId="7" borderId="3" xfId="6" applyBorder="1" applyAlignment="1">
      <alignment horizontal="right" wrapText="1"/>
    </xf>
    <xf numFmtId="0" fontId="1" fillId="7" borderId="3" xfId="6" applyBorder="1"/>
    <xf numFmtId="165" fontId="2" fillId="0" borderId="3" xfId="1" applyNumberFormat="1" applyFont="1" applyFill="1" applyBorder="1" applyAlignment="1">
      <alignment horizontal="right" wrapText="1"/>
    </xf>
    <xf numFmtId="0" fontId="2" fillId="0" borderId="2" xfId="9" applyFont="1" applyBorder="1" applyAlignment="1">
      <alignment wrapText="1"/>
    </xf>
    <xf numFmtId="0" fontId="2" fillId="0" borderId="2" xfId="9" applyFont="1" applyBorder="1" applyAlignment="1">
      <alignment horizontal="right" wrapText="1"/>
    </xf>
    <xf numFmtId="0" fontId="2" fillId="0" borderId="9" xfId="9" applyFont="1" applyBorder="1" applyAlignment="1">
      <alignment wrapText="1"/>
    </xf>
    <xf numFmtId="0" fontId="2" fillId="0" borderId="9" xfId="9" applyFont="1" applyBorder="1" applyAlignment="1">
      <alignment horizontal="right" wrapText="1"/>
    </xf>
    <xf numFmtId="0" fontId="2" fillId="2" borderId="3" xfId="9" applyFont="1" applyFill="1" applyBorder="1" applyAlignment="1">
      <alignment horizontal="center"/>
    </xf>
    <xf numFmtId="0" fontId="2" fillId="2" borderId="3" xfId="9" applyFont="1" applyFill="1" applyBorder="1" applyAlignment="1">
      <alignment horizontal="center" wrapText="1"/>
    </xf>
    <xf numFmtId="0" fontId="0" fillId="5" borderId="3" xfId="0" applyFill="1" applyBorder="1"/>
    <xf numFmtId="0" fontId="2" fillId="0" borderId="3" xfId="9" applyFont="1" applyBorder="1" applyAlignment="1">
      <alignment wrapText="1"/>
    </xf>
    <xf numFmtId="0" fontId="2" fillId="0" borderId="3" xfId="9" applyFont="1" applyBorder="1" applyAlignment="1">
      <alignment horizontal="right" wrapText="1"/>
    </xf>
    <xf numFmtId="0" fontId="2" fillId="9" borderId="3" xfId="9" applyFont="1" applyFill="1" applyBorder="1" applyAlignment="1">
      <alignment wrapText="1"/>
    </xf>
    <xf numFmtId="0" fontId="2" fillId="9" borderId="3" xfId="9" applyFont="1" applyFill="1" applyBorder="1" applyAlignment="1">
      <alignment horizontal="right" wrapText="1"/>
    </xf>
    <xf numFmtId="10" fontId="2" fillId="9" borderId="3" xfId="2" applyNumberFormat="1" applyFont="1" applyFill="1" applyBorder="1" applyAlignment="1">
      <alignment horizontal="right" wrapText="1"/>
    </xf>
    <xf numFmtId="0" fontId="4" fillId="9" borderId="3" xfId="5" applyFont="1" applyFill="1" applyBorder="1" applyAlignment="1">
      <alignment horizontal="left" wrapText="1"/>
    </xf>
    <xf numFmtId="0" fontId="2" fillId="10" borderId="3" xfId="9" applyFont="1" applyFill="1" applyBorder="1" applyAlignment="1">
      <alignment wrapText="1"/>
    </xf>
    <xf numFmtId="0" fontId="2" fillId="10" borderId="3" xfId="9" applyFont="1" applyFill="1" applyBorder="1" applyAlignment="1">
      <alignment horizontal="right" wrapText="1"/>
    </xf>
    <xf numFmtId="10" fontId="2" fillId="10" borderId="3" xfId="2" applyNumberFormat="1" applyFont="1" applyFill="1" applyBorder="1" applyAlignment="1">
      <alignment horizontal="right" wrapText="1"/>
    </xf>
    <xf numFmtId="0" fontId="0" fillId="10" borderId="3" xfId="0" applyFill="1" applyBorder="1"/>
    <xf numFmtId="0" fontId="2" fillId="6" borderId="3" xfId="9" applyFont="1" applyFill="1" applyBorder="1" applyAlignment="1">
      <alignment wrapText="1"/>
    </xf>
    <xf numFmtId="0" fontId="2" fillId="6" borderId="3" xfId="9" applyFont="1" applyFill="1" applyBorder="1" applyAlignment="1">
      <alignment horizontal="right" wrapText="1"/>
    </xf>
    <xf numFmtId="10" fontId="2" fillId="6" borderId="3" xfId="2" applyNumberFormat="1" applyFont="1" applyFill="1" applyBorder="1" applyAlignment="1">
      <alignment horizontal="right" wrapText="1"/>
    </xf>
    <xf numFmtId="0" fontId="0" fillId="6" borderId="3" xfId="0" applyFill="1" applyBorder="1"/>
    <xf numFmtId="0" fontId="0" fillId="6" borderId="0" xfId="0" applyFill="1"/>
    <xf numFmtId="0" fontId="0" fillId="9" borderId="3" xfId="0" applyFill="1" applyBorder="1"/>
    <xf numFmtId="10" fontId="1" fillId="7" borderId="3" xfId="6" applyNumberFormat="1" applyBorder="1" applyAlignment="1">
      <alignment horizontal="right" wrapText="1"/>
    </xf>
    <xf numFmtId="0" fontId="2" fillId="2" borderId="5" xfId="9" applyFont="1" applyFill="1" applyBorder="1" applyAlignment="1">
      <alignment horizontal="center" wrapText="1"/>
    </xf>
    <xf numFmtId="0" fontId="8" fillId="8" borderId="3" xfId="8" applyBorder="1"/>
    <xf numFmtId="0" fontId="2" fillId="0" borderId="2" xfId="7" applyFont="1" applyBorder="1" applyAlignment="1">
      <alignment wrapText="1"/>
    </xf>
    <xf numFmtId="0" fontId="2" fillId="0" borderId="2" xfId="7" applyFont="1" applyBorder="1" applyAlignment="1">
      <alignment horizontal="right" wrapText="1"/>
    </xf>
    <xf numFmtId="0" fontId="2" fillId="0" borderId="9" xfId="7" applyFont="1" applyBorder="1" applyAlignment="1">
      <alignment wrapText="1"/>
    </xf>
    <xf numFmtId="0" fontId="2" fillId="0" borderId="9" xfId="7" applyFont="1" applyBorder="1" applyAlignment="1">
      <alignment horizontal="right" wrapText="1"/>
    </xf>
    <xf numFmtId="0" fontId="2" fillId="2" borderId="10" xfId="7" applyFont="1" applyFill="1" applyBorder="1" applyAlignment="1">
      <alignment horizontal="center"/>
    </xf>
    <xf numFmtId="0" fontId="0" fillId="0" borderId="0" xfId="0" applyAlignment="1">
      <alignment vertical="center"/>
    </xf>
    <xf numFmtId="0" fontId="4" fillId="2" borderId="11" xfId="7" applyFont="1" applyFill="1" applyBorder="1" applyAlignment="1">
      <alignment horizontal="center" wrapText="1"/>
    </xf>
    <xf numFmtId="0" fontId="2" fillId="2" borderId="4" xfId="7" applyFont="1" applyFill="1" applyBorder="1" applyAlignment="1">
      <alignment horizontal="center"/>
    </xf>
    <xf numFmtId="0" fontId="4" fillId="2" borderId="5" xfId="7" applyFont="1" applyFill="1" applyBorder="1" applyAlignment="1">
      <alignment horizontal="center" wrapText="1"/>
    </xf>
    <xf numFmtId="0" fontId="4" fillId="2" borderId="5" xfId="7" applyFont="1" applyFill="1" applyBorder="1" applyAlignment="1">
      <alignment horizontal="center"/>
    </xf>
    <xf numFmtId="0" fontId="4" fillId="2" borderId="6" xfId="7" applyFont="1" applyFill="1" applyBorder="1" applyAlignment="1">
      <alignment horizontal="center" wrapText="1"/>
    </xf>
    <xf numFmtId="0" fontId="2" fillId="6" borderId="3" xfId="7" applyFont="1" applyFill="1" applyBorder="1" applyAlignment="1">
      <alignment wrapText="1"/>
    </xf>
    <xf numFmtId="0" fontId="2" fillId="6" borderId="3" xfId="7" applyFont="1" applyFill="1" applyBorder="1" applyAlignment="1">
      <alignment horizontal="right" wrapText="1"/>
    </xf>
    <xf numFmtId="9" fontId="3" fillId="6" borderId="3" xfId="2" applyFont="1" applyFill="1" applyBorder="1"/>
    <xf numFmtId="164" fontId="0" fillId="6" borderId="3" xfId="2" applyNumberFormat="1" applyFont="1" applyFill="1" applyBorder="1"/>
    <xf numFmtId="164" fontId="0" fillId="6" borderId="3" xfId="0" applyNumberFormat="1" applyFill="1" applyBorder="1"/>
    <xf numFmtId="164" fontId="8" fillId="8" borderId="3" xfId="8" applyNumberFormat="1" applyBorder="1"/>
    <xf numFmtId="10" fontId="3" fillId="6" borderId="3" xfId="2" applyNumberFormat="1" applyFont="1" applyFill="1" applyBorder="1"/>
    <xf numFmtId="10" fontId="0" fillId="6" borderId="3" xfId="2" applyNumberFormat="1" applyFont="1" applyFill="1" applyBorder="1"/>
    <xf numFmtId="10" fontId="0" fillId="6" borderId="3" xfId="0" applyNumberFormat="1" applyFill="1" applyBorder="1"/>
    <xf numFmtId="0" fontId="4" fillId="2" borderId="12" xfId="7" applyFont="1" applyFill="1" applyBorder="1" applyAlignment="1">
      <alignment horizontal="center" wrapText="1"/>
    </xf>
    <xf numFmtId="9" fontId="0" fillId="0" borderId="0" xfId="2" applyFont="1"/>
    <xf numFmtId="0" fontId="2" fillId="0" borderId="3" xfId="13" applyFont="1" applyBorder="1" applyAlignment="1">
      <alignment wrapText="1"/>
    </xf>
    <xf numFmtId="0" fontId="2" fillId="0" borderId="3" xfId="13" applyFont="1" applyBorder="1" applyAlignment="1">
      <alignment horizontal="right" wrapText="1"/>
    </xf>
    <xf numFmtId="0" fontId="9" fillId="11" borderId="3" xfId="11" applyBorder="1"/>
    <xf numFmtId="0" fontId="9" fillId="11" borderId="3" xfId="11" applyBorder="1" applyAlignment="1">
      <alignment horizontal="right" wrapText="1"/>
    </xf>
    <xf numFmtId="0" fontId="11" fillId="0" borderId="0" xfId="0" applyFont="1"/>
    <xf numFmtId="0" fontId="11" fillId="5" borderId="3" xfId="0" applyFont="1" applyFill="1" applyBorder="1" applyAlignment="1">
      <alignment horizontal="center"/>
    </xf>
    <xf numFmtId="0" fontId="5" fillId="2" borderId="3" xfId="13" applyFont="1" applyFill="1" applyBorder="1" applyAlignment="1">
      <alignment horizontal="center"/>
    </xf>
    <xf numFmtId="0" fontId="11" fillId="0" borderId="3" xfId="0" applyFont="1" applyBorder="1"/>
    <xf numFmtId="0" fontId="12" fillId="0" borderId="3" xfId="0" applyFont="1" applyBorder="1"/>
    <xf numFmtId="164" fontId="12" fillId="0" borderId="3" xfId="2" applyNumberFormat="1" applyFont="1" applyBorder="1"/>
    <xf numFmtId="0" fontId="13" fillId="11" borderId="3" xfId="11" applyFont="1" applyBorder="1" applyAlignment="1">
      <alignment wrapText="1"/>
    </xf>
    <xf numFmtId="0" fontId="13" fillId="11" borderId="3" xfId="11" applyFont="1" applyBorder="1"/>
    <xf numFmtId="165" fontId="13" fillId="11" borderId="3" xfId="11" applyNumberFormat="1" applyFont="1" applyBorder="1" applyAlignment="1">
      <alignment horizontal="right" wrapText="1"/>
    </xf>
    <xf numFmtId="0" fontId="13" fillId="11" borderId="3" xfId="11" applyFont="1" applyBorder="1" applyAlignment="1">
      <alignment horizontal="right" wrapText="1"/>
    </xf>
    <xf numFmtId="164" fontId="13" fillId="11" borderId="3" xfId="11" applyNumberFormat="1" applyFont="1" applyBorder="1"/>
    <xf numFmtId="164" fontId="13" fillId="13" borderId="3" xfId="11" applyNumberFormat="1" applyFont="1" applyFill="1" applyBorder="1"/>
    <xf numFmtId="164" fontId="12" fillId="13" borderId="3" xfId="2" applyNumberFormat="1" applyFont="1" applyFill="1" applyBorder="1"/>
    <xf numFmtId="165" fontId="12" fillId="0" borderId="3" xfId="1" applyNumberFormat="1" applyFont="1" applyBorder="1"/>
    <xf numFmtId="165" fontId="13" fillId="11" borderId="3" xfId="11" applyNumberFormat="1" applyFont="1" applyBorder="1"/>
    <xf numFmtId="0" fontId="2" fillId="0" borderId="3" xfId="13" applyFont="1" applyBorder="1"/>
    <xf numFmtId="165" fontId="2" fillId="0" borderId="3" xfId="1" applyNumberFormat="1" applyFont="1" applyBorder="1"/>
    <xf numFmtId="164" fontId="2" fillId="0" borderId="3" xfId="2" applyNumberFormat="1" applyFont="1" applyBorder="1"/>
    <xf numFmtId="0" fontId="2" fillId="0" borderId="2" xfId="14" applyFont="1" applyBorder="1" applyAlignment="1">
      <alignment horizontal="right" wrapText="1"/>
    </xf>
    <xf numFmtId="0" fontId="2" fillId="0" borderId="2" xfId="14" applyFont="1" applyBorder="1" applyAlignment="1">
      <alignment wrapText="1"/>
    </xf>
    <xf numFmtId="2" fontId="2" fillId="0" borderId="2" xfId="14" applyNumberFormat="1" applyFont="1" applyBorder="1" applyAlignment="1">
      <alignment horizontal="right" wrapText="1"/>
    </xf>
    <xf numFmtId="9" fontId="2" fillId="0" borderId="2" xfId="2" applyFont="1" applyFill="1" applyBorder="1" applyAlignment="1">
      <alignment wrapText="1"/>
    </xf>
    <xf numFmtId="0" fontId="0" fillId="14" borderId="0" xfId="0" applyFill="1"/>
    <xf numFmtId="0" fontId="9" fillId="11" borderId="0" xfId="11"/>
    <xf numFmtId="2" fontId="9" fillId="11" borderId="2" xfId="11" applyNumberFormat="1" applyBorder="1" applyAlignment="1">
      <alignment horizontal="right" wrapText="1"/>
    </xf>
    <xf numFmtId="0" fontId="0" fillId="10" borderId="0" xfId="0" applyFill="1"/>
    <xf numFmtId="0" fontId="0" fillId="9" borderId="0" xfId="0" applyFill="1"/>
    <xf numFmtId="0" fontId="2" fillId="0" borderId="2" xfId="16" applyFont="1" applyBorder="1" applyAlignment="1">
      <alignment wrapText="1"/>
    </xf>
    <xf numFmtId="0" fontId="2" fillId="0" borderId="2" xfId="16" applyFont="1" applyBorder="1" applyAlignment="1">
      <alignment horizontal="right" wrapText="1"/>
    </xf>
    <xf numFmtId="3" fontId="0" fillId="0" borderId="0" xfId="0" applyNumberFormat="1"/>
    <xf numFmtId="165" fontId="5" fillId="2" borderId="3" xfId="1" applyNumberFormat="1" applyFont="1" applyFill="1" applyBorder="1" applyAlignment="1">
      <alignment horizontal="center" wrapText="1"/>
    </xf>
    <xf numFmtId="0" fontId="5" fillId="2" borderId="3" xfId="13" applyFont="1" applyFill="1" applyBorder="1" applyAlignment="1">
      <alignment horizontal="center" wrapText="1"/>
    </xf>
    <xf numFmtId="0" fontId="11" fillId="5" borderId="3" xfId="0" applyFont="1" applyFill="1" applyBorder="1"/>
    <xf numFmtId="165" fontId="2" fillId="0" borderId="14" xfId="1" applyNumberFormat="1" applyFont="1" applyFill="1" applyBorder="1" applyAlignment="1">
      <alignment horizontal="right" wrapText="1"/>
    </xf>
    <xf numFmtId="165" fontId="13" fillId="11" borderId="14" xfId="11" applyNumberFormat="1" applyFont="1" applyBorder="1" applyAlignment="1">
      <alignment horizontal="right" wrapText="1"/>
    </xf>
    <xf numFmtId="0" fontId="2" fillId="0" borderId="16" xfId="16" applyFont="1" applyBorder="1" applyAlignment="1">
      <alignment horizontal="right" wrapText="1"/>
    </xf>
    <xf numFmtId="0" fontId="2" fillId="0" borderId="14" xfId="13" applyFont="1" applyBorder="1"/>
    <xf numFmtId="0" fontId="12" fillId="0" borderId="14" xfId="0" applyFont="1" applyBorder="1"/>
    <xf numFmtId="165" fontId="2" fillId="0" borderId="19" xfId="1" applyNumberFormat="1" applyFont="1" applyFill="1" applyBorder="1" applyAlignment="1">
      <alignment horizontal="right" wrapText="1"/>
    </xf>
    <xf numFmtId="165" fontId="13" fillId="11" borderId="19" xfId="11" applyNumberFormat="1" applyFont="1" applyBorder="1" applyAlignment="1">
      <alignment horizontal="right" wrapText="1"/>
    </xf>
    <xf numFmtId="0" fontId="2" fillId="0" borderId="17" xfId="16" applyFont="1" applyBorder="1" applyAlignment="1">
      <alignment horizontal="right" wrapText="1"/>
    </xf>
    <xf numFmtId="0" fontId="2" fillId="0" borderId="19" xfId="13" applyFont="1" applyBorder="1"/>
    <xf numFmtId="0" fontId="12" fillId="0" borderId="19" xfId="0" applyFont="1" applyBorder="1"/>
    <xf numFmtId="0" fontId="10" fillId="12" borderId="13" xfId="12"/>
    <xf numFmtId="0" fontId="10" fillId="12" borderId="13" xfId="12" quotePrefix="1"/>
    <xf numFmtId="9" fontId="10" fillId="12" borderId="13" xfId="12" applyNumberFormat="1"/>
    <xf numFmtId="0" fontId="6" fillId="0" borderId="0" xfId="5"/>
    <xf numFmtId="0" fontId="6" fillId="5" borderId="0" xfId="5" applyFill="1"/>
    <xf numFmtId="0" fontId="2" fillId="15" borderId="1" xfId="14" applyFont="1" applyFill="1" applyBorder="1" applyAlignment="1">
      <alignment horizontal="center"/>
    </xf>
    <xf numFmtId="0" fontId="9" fillId="16" borderId="1" xfId="11" applyFill="1" applyBorder="1" applyAlignment="1">
      <alignment horizontal="center"/>
    </xf>
    <xf numFmtId="0" fontId="14" fillId="5" borderId="0" xfId="5" applyFont="1" applyFill="1"/>
    <xf numFmtId="0" fontId="6" fillId="6" borderId="0" xfId="5" applyFill="1"/>
    <xf numFmtId="0" fontId="2" fillId="17" borderId="1" xfId="14" applyFont="1" applyFill="1" applyBorder="1" applyAlignment="1">
      <alignment horizontal="center"/>
    </xf>
    <xf numFmtId="0" fontId="2" fillId="17" borderId="1" xfId="14" applyFont="1" applyFill="1" applyBorder="1" applyAlignment="1">
      <alignment horizontal="center" wrapText="1"/>
    </xf>
    <xf numFmtId="0" fontId="2" fillId="6" borderId="2" xfId="14" applyFont="1" applyFill="1" applyBorder="1" applyAlignment="1">
      <alignment horizontal="right" wrapText="1"/>
    </xf>
    <xf numFmtId="0" fontId="2" fillId="6" borderId="2" xfId="14" applyFont="1" applyFill="1" applyBorder="1" applyAlignment="1">
      <alignment wrapText="1"/>
    </xf>
    <xf numFmtId="9" fontId="2" fillId="6" borderId="2" xfId="2" applyFont="1" applyFill="1" applyBorder="1" applyAlignment="1">
      <alignment wrapText="1"/>
    </xf>
    <xf numFmtId="166" fontId="9" fillId="11" borderId="3" xfId="11" applyNumberFormat="1" applyBorder="1" applyAlignment="1">
      <alignment horizontal="right" wrapText="1"/>
    </xf>
    <xf numFmtId="0" fontId="2" fillId="2" borderId="1" xfId="17" applyFont="1" applyFill="1" applyBorder="1" applyAlignment="1">
      <alignment horizontal="center"/>
    </xf>
    <xf numFmtId="0" fontId="2" fillId="0" borderId="2" xfId="17" applyFont="1" applyBorder="1" applyAlignment="1">
      <alignment wrapText="1"/>
    </xf>
    <xf numFmtId="0" fontId="2" fillId="0" borderId="2" xfId="17" applyFont="1" applyBorder="1" applyAlignment="1">
      <alignment horizontal="right" wrapText="1"/>
    </xf>
    <xf numFmtId="0" fontId="2" fillId="2" borderId="6" xfId="17" applyFont="1" applyFill="1" applyBorder="1" applyAlignment="1">
      <alignment horizontal="center"/>
    </xf>
    <xf numFmtId="1" fontId="0" fillId="0" borderId="0" xfId="0" applyNumberFormat="1"/>
    <xf numFmtId="2" fontId="2" fillId="0" borderId="2" xfId="17" applyNumberFormat="1" applyFont="1" applyBorder="1" applyAlignment="1">
      <alignment wrapText="1"/>
    </xf>
    <xf numFmtId="0" fontId="2" fillId="2" borderId="6" xfId="17" applyFont="1" applyFill="1" applyBorder="1" applyAlignment="1">
      <alignment horizontal="center" wrapText="1"/>
    </xf>
    <xf numFmtId="167" fontId="2" fillId="0" borderId="2" xfId="10" applyNumberFormat="1" applyFont="1" applyFill="1" applyBorder="1" applyAlignment="1">
      <alignment wrapText="1"/>
    </xf>
    <xf numFmtId="167" fontId="2" fillId="0" borderId="2" xfId="10" applyNumberFormat="1" applyFont="1" applyFill="1" applyBorder="1" applyAlignment="1">
      <alignment horizontal="right" wrapText="1"/>
    </xf>
    <xf numFmtId="0" fontId="0" fillId="0" borderId="7" xfId="0" applyBorder="1"/>
    <xf numFmtId="0" fontId="7" fillId="0" borderId="8" xfId="0" applyFont="1" applyBorder="1" applyAlignment="1">
      <alignment horizontal="center"/>
    </xf>
    <xf numFmtId="0" fontId="7" fillId="0" borderId="8" xfId="0" applyFont="1" applyBorder="1" applyAlignment="1">
      <alignment horizontal="centerContinuous"/>
    </xf>
    <xf numFmtId="167" fontId="2" fillId="0" borderId="2" xfId="17" applyNumberFormat="1" applyFont="1" applyBorder="1" applyAlignment="1">
      <alignment horizontal="right" wrapText="1"/>
    </xf>
    <xf numFmtId="0" fontId="9" fillId="11" borderId="8" xfId="11" applyBorder="1" applyAlignment="1">
      <alignment horizontal="centerContinuous"/>
    </xf>
    <xf numFmtId="0" fontId="9" fillId="11" borderId="0" xfId="11" applyBorder="1" applyAlignment="1"/>
    <xf numFmtId="0" fontId="9" fillId="11" borderId="7" xfId="11" applyBorder="1" applyAlignment="1"/>
    <xf numFmtId="0" fontId="9" fillId="11" borderId="8" xfId="11" applyBorder="1" applyAlignment="1">
      <alignment horizontal="center"/>
    </xf>
    <xf numFmtId="168" fontId="9" fillId="11" borderId="7" xfId="11" applyNumberFormat="1" applyBorder="1" applyAlignment="1"/>
    <xf numFmtId="0" fontId="2" fillId="2" borderId="3" xfId="17" applyFont="1" applyFill="1" applyBorder="1" applyAlignment="1">
      <alignment horizontal="center"/>
    </xf>
    <xf numFmtId="0" fontId="2" fillId="0" borderId="3" xfId="17" applyFont="1" applyBorder="1" applyAlignment="1">
      <alignment horizontal="right" wrapText="1"/>
    </xf>
    <xf numFmtId="0" fontId="7" fillId="0" borderId="18" xfId="0" applyFont="1" applyBorder="1" applyAlignment="1">
      <alignment horizontal="center"/>
    </xf>
    <xf numFmtId="0" fontId="16" fillId="2" borderId="1" xfId="19" applyFont="1" applyFill="1" applyBorder="1" applyAlignment="1">
      <alignment horizontal="center"/>
    </xf>
    <xf numFmtId="0" fontId="16" fillId="0" borderId="2" xfId="19" applyFont="1" applyBorder="1" applyAlignment="1">
      <alignment wrapText="1"/>
    </xf>
    <xf numFmtId="0" fontId="16" fillId="0" borderId="2" xfId="19" applyFont="1" applyBorder="1" applyAlignment="1">
      <alignment horizontal="right" wrapText="1"/>
    </xf>
    <xf numFmtId="0" fontId="16" fillId="2" borderId="6" xfId="19" applyFont="1" applyFill="1" applyBorder="1" applyAlignment="1">
      <alignment horizontal="center"/>
    </xf>
    <xf numFmtId="164" fontId="0" fillId="0" borderId="0" xfId="2" applyNumberFormat="1" applyFont="1"/>
    <xf numFmtId="0" fontId="16" fillId="2" borderId="1" xfId="21" applyFont="1" applyFill="1" applyBorder="1" applyAlignment="1">
      <alignment horizontal="center"/>
    </xf>
    <xf numFmtId="0" fontId="16" fillId="0" borderId="2" xfId="21" applyFont="1" applyBorder="1" applyAlignment="1">
      <alignment wrapText="1"/>
    </xf>
    <xf numFmtId="0" fontId="16" fillId="0" borderId="2" xfId="21" applyFont="1" applyBorder="1" applyAlignment="1">
      <alignment horizontal="right" wrapText="1"/>
    </xf>
    <xf numFmtId="0" fontId="16" fillId="0" borderId="0" xfId="21" applyFont="1" applyAlignment="1">
      <alignment wrapText="1"/>
    </xf>
    <xf numFmtId="0" fontId="16" fillId="0" borderId="0" xfId="21" applyFont="1"/>
    <xf numFmtId="0" fontId="16" fillId="9" borderId="2" xfId="21" applyFont="1" applyFill="1" applyBorder="1" applyAlignment="1">
      <alignment horizontal="right" wrapText="1"/>
    </xf>
    <xf numFmtId="0" fontId="16" fillId="14" borderId="2" xfId="21" applyFont="1" applyFill="1" applyBorder="1" applyAlignment="1">
      <alignment horizontal="right" wrapText="1"/>
    </xf>
    <xf numFmtId="0" fontId="16" fillId="2" borderId="20" xfId="21" applyFont="1" applyFill="1" applyBorder="1" applyAlignment="1">
      <alignment horizontal="center"/>
    </xf>
    <xf numFmtId="0" fontId="16" fillId="9" borderId="16" xfId="21" applyFont="1" applyFill="1" applyBorder="1" applyAlignment="1">
      <alignment horizontal="right" wrapText="1"/>
    </xf>
    <xf numFmtId="0" fontId="16" fillId="2" borderId="3" xfId="21" applyFont="1" applyFill="1" applyBorder="1" applyAlignment="1">
      <alignment horizontal="center" wrapText="1"/>
    </xf>
    <xf numFmtId="0" fontId="5" fillId="0" borderId="0" xfId="21" applyFont="1" applyAlignment="1">
      <alignment wrapText="1"/>
    </xf>
    <xf numFmtId="0" fontId="2" fillId="0" borderId="0" xfId="21" applyFont="1"/>
    <xf numFmtId="0" fontId="16" fillId="2" borderId="1" xfId="22" applyFont="1" applyFill="1" applyBorder="1" applyAlignment="1">
      <alignment horizontal="center"/>
    </xf>
    <xf numFmtId="0" fontId="16" fillId="0" borderId="2" xfId="22" applyFont="1" applyBorder="1" applyAlignment="1">
      <alignment horizontal="right" wrapText="1"/>
    </xf>
    <xf numFmtId="0" fontId="16" fillId="0" borderId="2" xfId="22" applyFont="1" applyBorder="1" applyAlignment="1">
      <alignment wrapText="1"/>
    </xf>
    <xf numFmtId="0" fontId="2" fillId="0" borderId="2" xfId="23" applyFont="1" applyBorder="1" applyAlignment="1">
      <alignment horizontal="right" wrapText="1"/>
    </xf>
    <xf numFmtId="0" fontId="3" fillId="0" borderId="0" xfId="23"/>
    <xf numFmtId="0" fontId="9" fillId="11" borderId="1" xfId="11" applyBorder="1" applyAlignment="1">
      <alignment horizontal="center"/>
    </xf>
    <xf numFmtId="0" fontId="9" fillId="11" borderId="2" xfId="11" applyBorder="1" applyAlignment="1">
      <alignment horizontal="right" wrapText="1"/>
    </xf>
    <xf numFmtId="0" fontId="9" fillId="11" borderId="3" xfId="11" applyBorder="1" applyAlignment="1">
      <alignment horizontal="center"/>
    </xf>
    <xf numFmtId="0" fontId="2" fillId="2" borderId="1" xfId="24" applyFont="1" applyFill="1" applyBorder="1" applyAlignment="1">
      <alignment horizontal="center"/>
    </xf>
    <xf numFmtId="0" fontId="2" fillId="0" borderId="2" xfId="24" applyFont="1" applyBorder="1" applyAlignment="1">
      <alignment wrapText="1"/>
    </xf>
    <xf numFmtId="0" fontId="2" fillId="0" borderId="2" xfId="24" applyFont="1" applyBorder="1" applyAlignment="1">
      <alignment horizontal="right" wrapText="1"/>
    </xf>
    <xf numFmtId="169" fontId="0" fillId="0" borderId="7" xfId="1" applyNumberFormat="1" applyFont="1" applyFill="1" applyBorder="1" applyAlignment="1"/>
    <xf numFmtId="170" fontId="0" fillId="0" borderId="7" xfId="1" applyNumberFormat="1" applyFont="1" applyFill="1" applyBorder="1" applyAlignment="1"/>
    <xf numFmtId="171" fontId="0" fillId="0" borderId="7" xfId="1" applyNumberFormat="1" applyFont="1" applyFill="1" applyBorder="1" applyAlignment="1"/>
    <xf numFmtId="172" fontId="0" fillId="0" borderId="7" xfId="1" applyNumberFormat="1" applyFont="1" applyFill="1" applyBorder="1" applyAlignment="1"/>
    <xf numFmtId="0" fontId="2" fillId="2" borderId="1" xfId="25" applyFont="1" applyFill="1" applyBorder="1" applyAlignment="1">
      <alignment horizontal="center"/>
    </xf>
    <xf numFmtId="0" fontId="2" fillId="0" borderId="2" xfId="25" applyFont="1" applyBorder="1" applyAlignment="1">
      <alignment wrapText="1"/>
    </xf>
    <xf numFmtId="0" fontId="2" fillId="2" borderId="1" xfId="26" applyFont="1" applyFill="1" applyBorder="1" applyAlignment="1">
      <alignment horizontal="center"/>
    </xf>
    <xf numFmtId="0" fontId="2" fillId="0" borderId="2" xfId="26" applyFont="1" applyBorder="1" applyAlignment="1">
      <alignment wrapText="1"/>
    </xf>
    <xf numFmtId="0" fontId="2" fillId="0" borderId="2" xfId="26" applyFont="1" applyBorder="1" applyAlignment="1">
      <alignment horizontal="right" wrapText="1"/>
    </xf>
    <xf numFmtId="0" fontId="2" fillId="2" borderId="1" xfId="27" applyFont="1" applyFill="1" applyBorder="1" applyAlignment="1">
      <alignment horizontal="center"/>
    </xf>
    <xf numFmtId="0" fontId="2" fillId="0" borderId="2" xfId="27" applyFont="1" applyBorder="1" applyAlignment="1">
      <alignment wrapText="1"/>
    </xf>
    <xf numFmtId="0" fontId="2" fillId="0" borderId="2" xfId="27" applyFont="1" applyBorder="1" applyAlignment="1">
      <alignment horizontal="right" wrapText="1"/>
    </xf>
    <xf numFmtId="0" fontId="2" fillId="2" borderId="1" xfId="28" applyFont="1" applyFill="1" applyBorder="1" applyAlignment="1">
      <alignment horizontal="center"/>
    </xf>
    <xf numFmtId="0" fontId="2" fillId="0" borderId="2" xfId="28" applyFont="1" applyBorder="1" applyAlignment="1">
      <alignment wrapText="1"/>
    </xf>
    <xf numFmtId="0" fontId="2" fillId="0" borderId="2" xfId="28" applyFont="1" applyBorder="1" applyAlignment="1">
      <alignment horizontal="right" wrapText="1"/>
    </xf>
    <xf numFmtId="0" fontId="2" fillId="2" borderId="1" xfId="29" applyFont="1" applyFill="1" applyBorder="1" applyAlignment="1">
      <alignment horizontal="center"/>
    </xf>
    <xf numFmtId="0" fontId="2" fillId="0" borderId="2" xfId="29" applyFont="1" applyBorder="1" applyAlignment="1">
      <alignment wrapText="1"/>
    </xf>
    <xf numFmtId="0" fontId="2" fillId="0" borderId="2" xfId="29" applyFont="1" applyBorder="1" applyAlignment="1">
      <alignment horizontal="right" wrapText="1"/>
    </xf>
    <xf numFmtId="0" fontId="9" fillId="11" borderId="3" xfId="11" applyBorder="1" applyAlignment="1"/>
    <xf numFmtId="171" fontId="9" fillId="11" borderId="3" xfId="11" applyNumberFormat="1" applyBorder="1" applyAlignment="1"/>
    <xf numFmtId="172" fontId="9" fillId="11" borderId="3" xfId="11" applyNumberFormat="1" applyBorder="1" applyAlignment="1"/>
    <xf numFmtId="170" fontId="9" fillId="11" borderId="3" xfId="11" applyNumberFormat="1" applyBorder="1"/>
    <xf numFmtId="170" fontId="9" fillId="11" borderId="3" xfId="11" applyNumberFormat="1" applyBorder="1" applyAlignment="1"/>
    <xf numFmtId="169" fontId="9" fillId="11" borderId="3" xfId="11" applyNumberFormat="1" applyBorder="1" applyAlignment="1"/>
    <xf numFmtId="0" fontId="2" fillId="2" borderId="1" xfId="30" applyFont="1" applyFill="1" applyBorder="1" applyAlignment="1">
      <alignment horizontal="center"/>
    </xf>
    <xf numFmtId="0" fontId="2" fillId="0" borderId="2" xfId="30" applyFont="1" applyBorder="1" applyAlignment="1">
      <alignment wrapText="1"/>
    </xf>
    <xf numFmtId="0" fontId="2" fillId="0" borderId="2" xfId="30" applyFont="1" applyBorder="1" applyAlignment="1">
      <alignment horizontal="right" wrapText="1"/>
    </xf>
    <xf numFmtId="0" fontId="2" fillId="2" borderId="20" xfId="30" applyFont="1" applyFill="1" applyBorder="1" applyAlignment="1">
      <alignment horizontal="center"/>
    </xf>
    <xf numFmtId="0" fontId="2" fillId="0" borderId="16" xfId="30" applyFont="1" applyBorder="1" applyAlignment="1">
      <alignment horizontal="right" wrapText="1"/>
    </xf>
    <xf numFmtId="174" fontId="9" fillId="11" borderId="3" xfId="11" applyNumberFormat="1" applyBorder="1"/>
    <xf numFmtId="0" fontId="19" fillId="0" borderId="0" xfId="0" applyFont="1"/>
    <xf numFmtId="0" fontId="0" fillId="0" borderId="0" xfId="0" quotePrefix="1"/>
    <xf numFmtId="3" fontId="0" fillId="0" borderId="0" xfId="0" quotePrefix="1" applyNumberFormat="1"/>
    <xf numFmtId="0" fontId="3" fillId="0" borderId="0" xfId="15"/>
    <xf numFmtId="0" fontId="8" fillId="8" borderId="0" xfId="8"/>
    <xf numFmtId="0" fontId="9" fillId="11" borderId="0" xfId="11" quotePrefix="1"/>
    <xf numFmtId="3" fontId="9" fillId="11" borderId="0" xfId="11" quotePrefix="1" applyNumberFormat="1"/>
    <xf numFmtId="0" fontId="20" fillId="0" borderId="0" xfId="0" applyFont="1"/>
    <xf numFmtId="0" fontId="2" fillId="0" borderId="3" xfId="15" applyFont="1" applyBorder="1" applyAlignment="1">
      <alignment wrapText="1"/>
    </xf>
    <xf numFmtId="165" fontId="9" fillId="11" borderId="3" xfId="11" applyNumberFormat="1" applyBorder="1" applyAlignment="1">
      <alignment horizontal="right" wrapText="1"/>
    </xf>
    <xf numFmtId="165" fontId="9" fillId="11" borderId="3" xfId="11" applyNumberFormat="1" applyBorder="1"/>
    <xf numFmtId="0" fontId="5" fillId="2" borderId="15" xfId="15" applyFont="1" applyFill="1" applyBorder="1" applyAlignment="1">
      <alignment horizontal="center"/>
    </xf>
    <xf numFmtId="0" fontId="5" fillId="2" borderId="15" xfId="15" applyFont="1" applyFill="1" applyBorder="1" applyAlignment="1">
      <alignment horizontal="center" wrapText="1"/>
    </xf>
    <xf numFmtId="0" fontId="21" fillId="11" borderId="15" xfId="11" applyFont="1" applyBorder="1" applyAlignment="1">
      <alignment horizontal="center" wrapText="1"/>
    </xf>
    <xf numFmtId="0" fontId="2" fillId="2" borderId="1" xfId="31" applyFont="1" applyFill="1" applyBorder="1" applyAlignment="1">
      <alignment horizontal="center"/>
    </xf>
    <xf numFmtId="0" fontId="2" fillId="0" borderId="2" xfId="31" applyFont="1" applyBorder="1" applyAlignment="1">
      <alignment wrapText="1"/>
    </xf>
    <xf numFmtId="10" fontId="2" fillId="0" borderId="2" xfId="2" applyNumberFormat="1" applyFont="1" applyFill="1" applyBorder="1" applyAlignment="1">
      <alignment horizontal="right" wrapText="1"/>
    </xf>
    <xf numFmtId="10" fontId="2" fillId="0" borderId="17" xfId="2" applyNumberFormat="1" applyFont="1" applyFill="1" applyBorder="1" applyAlignment="1">
      <alignment horizontal="right" wrapText="1"/>
    </xf>
    <xf numFmtId="10" fontId="2" fillId="0" borderId="21" xfId="2" applyNumberFormat="1" applyFont="1" applyFill="1" applyBorder="1" applyAlignment="1">
      <alignment horizontal="right" wrapText="1"/>
    </xf>
    <xf numFmtId="10" fontId="2" fillId="0" borderId="22" xfId="2" applyNumberFormat="1" applyFont="1" applyFill="1" applyBorder="1" applyAlignment="1">
      <alignment horizontal="right" wrapText="1"/>
    </xf>
    <xf numFmtId="0" fontId="2" fillId="2" borderId="3" xfId="31" applyFont="1" applyFill="1" applyBorder="1" applyAlignment="1">
      <alignment horizontal="center"/>
    </xf>
    <xf numFmtId="0" fontId="2" fillId="0" borderId="3" xfId="31" applyFont="1" applyBorder="1" applyAlignment="1">
      <alignment wrapText="1"/>
    </xf>
    <xf numFmtId="164" fontId="2" fillId="0" borderId="3" xfId="2" applyNumberFormat="1" applyFont="1" applyFill="1" applyBorder="1" applyAlignment="1">
      <alignment horizontal="right" wrapText="1"/>
    </xf>
    <xf numFmtId="0" fontId="2" fillId="0" borderId="3" xfId="31" applyFont="1" applyBorder="1" applyAlignment="1">
      <alignment horizontal="right" wrapText="1"/>
    </xf>
    <xf numFmtId="0" fontId="2" fillId="2" borderId="3" xfId="32" applyFont="1" applyFill="1" applyBorder="1" applyAlignment="1">
      <alignment horizontal="center"/>
    </xf>
    <xf numFmtId="0" fontId="2" fillId="0" borderId="3" xfId="32" applyFont="1" applyBorder="1" applyAlignment="1">
      <alignment wrapText="1"/>
    </xf>
    <xf numFmtId="165" fontId="0" fillId="0" borderId="3" xfId="0" applyNumberFormat="1" applyBorder="1"/>
    <xf numFmtId="173" fontId="9" fillId="11" borderId="3" xfId="11" applyNumberFormat="1" applyBorder="1"/>
    <xf numFmtId="175" fontId="9" fillId="11" borderId="3" xfId="11" applyNumberFormat="1" applyBorder="1"/>
    <xf numFmtId="0" fontId="2" fillId="2" borderId="1" xfId="33" applyFont="1" applyFill="1" applyBorder="1" applyAlignment="1">
      <alignment horizontal="center"/>
    </xf>
    <xf numFmtId="0" fontId="2" fillId="0" borderId="2" xfId="33" applyFont="1" applyBorder="1" applyAlignment="1">
      <alignment horizontal="right" wrapText="1"/>
    </xf>
    <xf numFmtId="0" fontId="15" fillId="18" borderId="0" xfId="18"/>
    <xf numFmtId="0" fontId="22" fillId="0" borderId="0" xfId="0" applyFont="1"/>
    <xf numFmtId="0" fontId="23" fillId="20" borderId="23" xfId="0" applyFont="1" applyFill="1" applyBorder="1"/>
    <xf numFmtId="0" fontId="24" fillId="0" borderId="0" xfId="0" applyFont="1"/>
    <xf numFmtId="0" fontId="0" fillId="0" borderId="0" xfId="0" applyAlignment="1">
      <alignment horizontal="right"/>
    </xf>
    <xf numFmtId="0" fontId="25" fillId="0" borderId="0" xfId="0" applyFont="1"/>
    <xf numFmtId="0" fontId="26" fillId="0" borderId="0" xfId="0" applyFont="1"/>
    <xf numFmtId="0" fontId="22" fillId="19" borderId="0" xfId="0" applyFont="1" applyFill="1"/>
    <xf numFmtId="175" fontId="0" fillId="0" borderId="0" xfId="0" applyNumberFormat="1" applyAlignment="1">
      <alignment horizontal="right"/>
    </xf>
    <xf numFmtId="176" fontId="0" fillId="0" borderId="0" xfId="0" applyNumberFormat="1" applyAlignment="1">
      <alignment horizontal="right"/>
    </xf>
    <xf numFmtId="3" fontId="0" fillId="0" borderId="0" xfId="0" applyNumberFormat="1" applyAlignment="1">
      <alignment horizontal="right"/>
    </xf>
    <xf numFmtId="166" fontId="0" fillId="0" borderId="0" xfId="0" applyNumberFormat="1"/>
    <xf numFmtId="2" fontId="2" fillId="0" borderId="2" xfId="33" applyNumberFormat="1" applyFont="1" applyBorder="1" applyAlignment="1">
      <alignment horizontal="right" wrapText="1"/>
    </xf>
    <xf numFmtId="0" fontId="9" fillId="11" borderId="2" xfId="11" applyBorder="1" applyAlignment="1">
      <alignment wrapText="1"/>
    </xf>
    <xf numFmtId="175" fontId="9" fillId="11" borderId="2" xfId="11" applyNumberFormat="1" applyBorder="1" applyAlignment="1">
      <alignment wrapText="1"/>
    </xf>
    <xf numFmtId="166" fontId="9" fillId="11" borderId="0" xfId="11" applyNumberFormat="1"/>
    <xf numFmtId="175" fontId="9" fillId="11" borderId="3" xfId="11" applyNumberFormat="1" applyBorder="1" applyAlignment="1">
      <alignment horizontal="right"/>
    </xf>
    <xf numFmtId="0" fontId="9" fillId="11" borderId="3" xfId="11" applyBorder="1" applyAlignment="1">
      <alignment horizontal="right"/>
    </xf>
    <xf numFmtId="0" fontId="18" fillId="0" borderId="0" xfId="20"/>
    <xf numFmtId="0" fontId="27" fillId="0" borderId="0" xfId="0" applyFont="1"/>
    <xf numFmtId="3" fontId="27" fillId="0" borderId="0" xfId="0" applyNumberFormat="1" applyFont="1"/>
    <xf numFmtId="0" fontId="0" fillId="21" borderId="0" xfId="0" applyFill="1"/>
    <xf numFmtId="0" fontId="27" fillId="0" borderId="24" xfId="0" applyFont="1" applyBorder="1"/>
    <xf numFmtId="3" fontId="0" fillId="21" borderId="24" xfId="0" applyNumberFormat="1" applyFill="1" applyBorder="1"/>
    <xf numFmtId="3" fontId="0" fillId="0" borderId="24" xfId="0" applyNumberFormat="1" applyBorder="1"/>
    <xf numFmtId="3" fontId="27" fillId="0" borderId="24" xfId="0" applyNumberFormat="1" applyFont="1" applyBorder="1"/>
    <xf numFmtId="0" fontId="0" fillId="0" borderId="24" xfId="0" applyBorder="1"/>
    <xf numFmtId="0" fontId="27" fillId="22" borderId="24" xfId="0" applyFont="1" applyFill="1" applyBorder="1"/>
    <xf numFmtId="0" fontId="27" fillId="23" borderId="0" xfId="0" applyFont="1" applyFill="1"/>
    <xf numFmtId="0" fontId="0" fillId="23" borderId="0" xfId="0" applyFill="1"/>
    <xf numFmtId="0" fontId="18" fillId="23" borderId="0" xfId="20" applyFill="1"/>
    <xf numFmtId="0" fontId="0" fillId="24" borderId="0" xfId="0" applyFill="1"/>
    <xf numFmtId="0" fontId="18" fillId="24" borderId="0" xfId="20" applyFill="1"/>
    <xf numFmtId="0" fontId="0" fillId="25" borderId="0" xfId="0" applyFill="1"/>
    <xf numFmtId="0" fontId="18" fillId="25" borderId="0" xfId="20" applyFill="1"/>
    <xf numFmtId="0" fontId="27" fillId="25" borderId="24" xfId="0" applyFont="1" applyFill="1" applyBorder="1"/>
    <xf numFmtId="0" fontId="30" fillId="26" borderId="0" xfId="0" applyFont="1" applyFill="1"/>
    <xf numFmtId="0" fontId="0" fillId="26" borderId="0" xfId="0" applyFill="1"/>
    <xf numFmtId="0" fontId="18" fillId="26" borderId="0" xfId="20" applyFill="1"/>
    <xf numFmtId="0" fontId="27" fillId="26" borderId="0" xfId="0" applyFont="1" applyFill="1"/>
    <xf numFmtId="0" fontId="18" fillId="26" borderId="0" xfId="20" applyFill="1" applyAlignment="1"/>
    <xf numFmtId="0" fontId="31" fillId="26" borderId="0" xfId="0" applyFont="1" applyFill="1"/>
    <xf numFmtId="0" fontId="28" fillId="26" borderId="0" xfId="0" applyFont="1" applyFill="1"/>
    <xf numFmtId="0" fontId="28" fillId="0" borderId="0" xfId="0" applyFont="1"/>
    <xf numFmtId="0" fontId="11" fillId="26" borderId="0" xfId="0" applyFont="1" applyFill="1"/>
    <xf numFmtId="0" fontId="11" fillId="25" borderId="0" xfId="0" applyFont="1" applyFill="1"/>
    <xf numFmtId="165" fontId="32" fillId="26" borderId="24" xfId="0" applyNumberFormat="1" applyFont="1" applyFill="1" applyBorder="1"/>
    <xf numFmtId="0" fontId="18" fillId="21" borderId="0" xfId="20" applyFill="1"/>
    <xf numFmtId="0" fontId="33" fillId="22" borderId="24" xfId="0" applyFont="1" applyFill="1" applyBorder="1"/>
    <xf numFmtId="0" fontId="35" fillId="0" borderId="30" xfId="0" applyFont="1" applyBorder="1"/>
    <xf numFmtId="3" fontId="34" fillId="0" borderId="30" xfId="0" applyNumberFormat="1" applyFont="1" applyBorder="1"/>
    <xf numFmtId="0" fontId="34" fillId="22" borderId="24" xfId="0" applyFont="1" applyFill="1" applyBorder="1"/>
    <xf numFmtId="0" fontId="36" fillId="0" borderId="32" xfId="0" applyFont="1" applyBorder="1"/>
    <xf numFmtId="3" fontId="39" fillId="0" borderId="32" xfId="0" applyNumberFormat="1" applyFont="1" applyBorder="1"/>
    <xf numFmtId="0" fontId="40" fillId="0" borderId="0" xfId="0" applyFont="1"/>
    <xf numFmtId="0" fontId="41" fillId="28" borderId="0" xfId="0" applyFont="1" applyFill="1"/>
    <xf numFmtId="0" fontId="43" fillId="28" borderId="0" xfId="0" applyFont="1" applyFill="1" applyAlignment="1">
      <alignment wrapText="1"/>
    </xf>
    <xf numFmtId="0" fontId="41" fillId="29" borderId="0" xfId="0" applyFont="1" applyFill="1"/>
    <xf numFmtId="0" fontId="42" fillId="0" borderId="0" xfId="0" applyFont="1"/>
    <xf numFmtId="0" fontId="43" fillId="0" borderId="0" xfId="0" applyFont="1" applyAlignment="1">
      <alignment wrapText="1"/>
    </xf>
    <xf numFmtId="17" fontId="42" fillId="0" borderId="0" xfId="0" applyNumberFormat="1" applyFont="1"/>
    <xf numFmtId="0" fontId="27" fillId="10" borderId="0" xfId="0" applyFont="1" applyFill="1"/>
    <xf numFmtId="0" fontId="27" fillId="30" borderId="0" xfId="0" applyFont="1" applyFill="1"/>
    <xf numFmtId="0" fontId="0" fillId="30" borderId="0" xfId="0" applyFill="1"/>
    <xf numFmtId="0" fontId="0" fillId="31" borderId="0" xfId="0" applyFill="1"/>
    <xf numFmtId="0" fontId="27" fillId="31" borderId="0" xfId="0" applyFont="1" applyFill="1"/>
    <xf numFmtId="165" fontId="32" fillId="26" borderId="29" xfId="0" applyNumberFormat="1" applyFont="1" applyFill="1" applyBorder="1"/>
    <xf numFmtId="3" fontId="0" fillId="21" borderId="29" xfId="0" applyNumberFormat="1" applyFill="1" applyBorder="1"/>
    <xf numFmtId="0" fontId="27" fillId="0" borderId="29" xfId="0" applyFont="1" applyBorder="1"/>
    <xf numFmtId="0" fontId="28" fillId="0" borderId="3" xfId="0" applyFont="1" applyBorder="1"/>
    <xf numFmtId="0" fontId="27" fillId="0" borderId="34" xfId="0" applyFont="1" applyBorder="1"/>
    <xf numFmtId="0" fontId="27" fillId="0" borderId="37" xfId="0" applyFont="1" applyBorder="1"/>
    <xf numFmtId="0" fontId="28" fillId="0" borderId="38" xfId="0" applyFont="1" applyBorder="1"/>
    <xf numFmtId="0" fontId="27" fillId="0" borderId="39" xfId="0" applyFont="1" applyBorder="1"/>
    <xf numFmtId="0" fontId="27" fillId="0" borderId="40" xfId="0" applyFont="1" applyBorder="1"/>
    <xf numFmtId="0" fontId="27" fillId="0" borderId="41" xfId="0" applyFont="1" applyBorder="1"/>
    <xf numFmtId="3" fontId="0" fillId="25" borderId="0" xfId="0" applyNumberFormat="1" applyFill="1"/>
    <xf numFmtId="0" fontId="27" fillId="0" borderId="42" xfId="0" applyFont="1" applyBorder="1"/>
    <xf numFmtId="3" fontId="0" fillId="21" borderId="43" xfId="0" applyNumberFormat="1" applyFill="1" applyBorder="1"/>
    <xf numFmtId="0" fontId="27" fillId="22" borderId="25" xfId="0" applyFont="1" applyFill="1" applyBorder="1"/>
    <xf numFmtId="0" fontId="27" fillId="0" borderId="28" xfId="0" applyFont="1" applyBorder="1"/>
    <xf numFmtId="0" fontId="27" fillId="0" borderId="45" xfId="0" applyFont="1" applyBorder="1"/>
    <xf numFmtId="3" fontId="0" fillId="21" borderId="46" xfId="0" applyNumberFormat="1" applyFill="1" applyBorder="1"/>
    <xf numFmtId="3" fontId="29" fillId="21" borderId="3" xfId="0" applyNumberFormat="1" applyFont="1" applyFill="1" applyBorder="1"/>
    <xf numFmtId="165" fontId="27" fillId="23" borderId="33" xfId="1" applyNumberFormat="1" applyFont="1" applyFill="1" applyBorder="1"/>
    <xf numFmtId="3" fontId="29" fillId="21" borderId="38" xfId="0" applyNumberFormat="1" applyFont="1" applyFill="1" applyBorder="1"/>
    <xf numFmtId="0" fontId="27" fillId="0" borderId="51" xfId="0" applyFont="1" applyBorder="1"/>
    <xf numFmtId="0" fontId="27" fillId="23" borderId="52" xfId="0" applyFont="1" applyFill="1" applyBorder="1"/>
    <xf numFmtId="165" fontId="32" fillId="23" borderId="3" xfId="1" applyNumberFormat="1" applyFont="1" applyFill="1" applyBorder="1"/>
    <xf numFmtId="0" fontId="32" fillId="23" borderId="38" xfId="0" applyFont="1" applyFill="1" applyBorder="1"/>
    <xf numFmtId="164" fontId="32" fillId="23" borderId="48" xfId="2" applyNumberFormat="1" applyFont="1" applyFill="1" applyBorder="1"/>
    <xf numFmtId="0" fontId="32" fillId="23" borderId="48" xfId="0" applyFont="1" applyFill="1" applyBorder="1"/>
    <xf numFmtId="0" fontId="32" fillId="23" borderId="53" xfId="0" applyFont="1" applyFill="1" applyBorder="1"/>
    <xf numFmtId="0" fontId="32" fillId="0" borderId="49" xfId="0" applyFont="1" applyBorder="1"/>
    <xf numFmtId="0" fontId="32" fillId="0" borderId="50" xfId="0" applyFont="1" applyBorder="1"/>
    <xf numFmtId="0" fontId="32" fillId="21" borderId="28" xfId="0" applyFont="1" applyFill="1" applyBorder="1"/>
    <xf numFmtId="3" fontId="7" fillId="21" borderId="28" xfId="0" applyNumberFormat="1" applyFont="1" applyFill="1" applyBorder="1"/>
    <xf numFmtId="3" fontId="7" fillId="21" borderId="46" xfId="0" applyNumberFormat="1" applyFont="1" applyFill="1" applyBorder="1"/>
    <xf numFmtId="3" fontId="7" fillId="21" borderId="47" xfId="0" applyNumberFormat="1" applyFont="1" applyFill="1" applyBorder="1"/>
    <xf numFmtId="3" fontId="7" fillId="21" borderId="45" xfId="0" applyNumberFormat="1" applyFont="1" applyFill="1" applyBorder="1"/>
    <xf numFmtId="164" fontId="32" fillId="21" borderId="43" xfId="2" applyNumberFormat="1" applyFont="1" applyFill="1" applyBorder="1"/>
    <xf numFmtId="3" fontId="7" fillId="21" borderId="43" xfId="0" applyNumberFormat="1" applyFont="1" applyFill="1" applyBorder="1"/>
    <xf numFmtId="3" fontId="7" fillId="21" borderId="44" xfId="0" applyNumberFormat="1" applyFont="1" applyFill="1" applyBorder="1"/>
    <xf numFmtId="0" fontId="27" fillId="0" borderId="54" xfId="0" applyFont="1" applyBorder="1"/>
    <xf numFmtId="0" fontId="27" fillId="21" borderId="46" xfId="0" applyFont="1" applyFill="1" applyBorder="1"/>
    <xf numFmtId="3" fontId="0" fillId="21" borderId="31" xfId="0" applyNumberFormat="1" applyFill="1" applyBorder="1"/>
    <xf numFmtId="3" fontId="0" fillId="21" borderId="33" xfId="0" applyNumberFormat="1" applyFill="1" applyBorder="1"/>
    <xf numFmtId="3" fontId="29" fillId="21" borderId="52" xfId="0" applyNumberFormat="1" applyFont="1" applyFill="1" applyBorder="1"/>
    <xf numFmtId="3" fontId="0" fillId="21" borderId="55" xfId="0" applyNumberFormat="1" applyFill="1" applyBorder="1"/>
    <xf numFmtId="3" fontId="29" fillId="21" borderId="48" xfId="0" applyNumberFormat="1" applyFont="1" applyFill="1" applyBorder="1"/>
    <xf numFmtId="3" fontId="0" fillId="21" borderId="53" xfId="0" applyNumberFormat="1" applyFill="1" applyBorder="1"/>
    <xf numFmtId="164" fontId="11" fillId="25" borderId="0" xfId="2" applyNumberFormat="1" applyFont="1" applyFill="1"/>
    <xf numFmtId="0" fontId="2" fillId="0" borderId="5" xfId="31" applyFont="1" applyBorder="1" applyAlignment="1">
      <alignment horizontal="right" wrapText="1"/>
    </xf>
    <xf numFmtId="10" fontId="21" fillId="0" borderId="0" xfId="11" applyNumberFormat="1" applyFont="1" applyFill="1"/>
    <xf numFmtId="0" fontId="11" fillId="0" borderId="56" xfId="0" applyFont="1" applyBorder="1"/>
    <xf numFmtId="0" fontId="2" fillId="2" borderId="36" xfId="31" applyFont="1" applyFill="1" applyBorder="1" applyAlignment="1">
      <alignment horizontal="center"/>
    </xf>
    <xf numFmtId="0" fontId="11" fillId="0" borderId="50" xfId="0" applyFont="1" applyBorder="1"/>
    <xf numFmtId="10" fontId="21" fillId="11" borderId="53" xfId="11" applyNumberFormat="1" applyFont="1" applyBorder="1"/>
    <xf numFmtId="0" fontId="2" fillId="2" borderId="1" xfId="35" applyFont="1" applyFill="1" applyBorder="1" applyAlignment="1">
      <alignment horizontal="center"/>
    </xf>
    <xf numFmtId="0" fontId="2" fillId="0" borderId="2" xfId="35" applyFont="1" applyBorder="1" applyAlignment="1">
      <alignment horizontal="right" wrapText="1"/>
    </xf>
    <xf numFmtId="165" fontId="27" fillId="21" borderId="24" xfId="1" applyNumberFormat="1" applyFont="1" applyFill="1" applyBorder="1"/>
    <xf numFmtId="165" fontId="27" fillId="21" borderId="43" xfId="1" applyNumberFormat="1" applyFont="1" applyFill="1" applyBorder="1"/>
    <xf numFmtId="0" fontId="0" fillId="0" borderId="34" xfId="0" applyBorder="1"/>
    <xf numFmtId="0" fontId="2" fillId="0" borderId="3" xfId="34" applyFont="1" applyBorder="1" applyAlignment="1">
      <alignment wrapText="1"/>
    </xf>
    <xf numFmtId="0" fontId="0" fillId="0" borderId="56" xfId="0" applyBorder="1"/>
    <xf numFmtId="0" fontId="5" fillId="3" borderId="35" xfId="34" applyFont="1" applyFill="1" applyBorder="1" applyAlignment="1">
      <alignment horizontal="center" wrapText="1"/>
    </xf>
    <xf numFmtId="0" fontId="11" fillId="4" borderId="36" xfId="0" applyFont="1" applyFill="1" applyBorder="1" applyAlignment="1">
      <alignment wrapText="1"/>
    </xf>
    <xf numFmtId="0" fontId="5" fillId="3" borderId="49" xfId="34" applyFont="1" applyFill="1" applyBorder="1" applyAlignment="1">
      <alignment horizontal="center" wrapText="1"/>
    </xf>
    <xf numFmtId="0" fontId="0" fillId="0" borderId="38" xfId="0" applyBorder="1"/>
    <xf numFmtId="0" fontId="2" fillId="0" borderId="49" xfId="34" quotePrefix="1" applyFont="1" applyBorder="1" applyAlignment="1">
      <alignment wrapText="1"/>
    </xf>
    <xf numFmtId="0" fontId="2" fillId="0" borderId="49" xfId="34" applyFont="1" applyBorder="1" applyAlignment="1">
      <alignment wrapText="1"/>
    </xf>
    <xf numFmtId="0" fontId="2" fillId="0" borderId="50" xfId="34" applyFont="1" applyBorder="1" applyAlignment="1">
      <alignment wrapText="1"/>
    </xf>
    <xf numFmtId="0" fontId="0" fillId="0" borderId="48" xfId="0" applyBorder="1"/>
    <xf numFmtId="0" fontId="0" fillId="0" borderId="53" xfId="0" applyBorder="1"/>
    <xf numFmtId="165" fontId="2" fillId="6" borderId="3" xfId="1" applyNumberFormat="1" applyFont="1" applyFill="1" applyBorder="1" applyAlignment="1">
      <alignment horizontal="right" wrapText="1"/>
    </xf>
    <xf numFmtId="9" fontId="0" fillId="0" borderId="3" xfId="2" applyFont="1" applyBorder="1"/>
    <xf numFmtId="165" fontId="44" fillId="0" borderId="3" xfId="1" applyNumberFormat="1" applyFont="1" applyFill="1" applyBorder="1" applyAlignment="1">
      <alignment horizontal="right" wrapText="1"/>
    </xf>
    <xf numFmtId="0" fontId="0" fillId="0" borderId="57" xfId="0" applyBorder="1"/>
    <xf numFmtId="0" fontId="0" fillId="0" borderId="58" xfId="0" applyBorder="1"/>
    <xf numFmtId="165" fontId="2" fillId="0" borderId="48" xfId="1" applyNumberFormat="1" applyFont="1" applyFill="1" applyBorder="1" applyAlignment="1">
      <alignment horizontal="right" wrapText="1"/>
    </xf>
    <xf numFmtId="165" fontId="0" fillId="0" borderId="48" xfId="1" applyNumberFormat="1" applyFont="1" applyBorder="1"/>
    <xf numFmtId="165" fontId="0" fillId="0" borderId="48" xfId="0" applyNumberFormat="1" applyBorder="1"/>
    <xf numFmtId="9" fontId="0" fillId="0" borderId="48" xfId="2" applyFont="1" applyBorder="1"/>
    <xf numFmtId="164" fontId="0" fillId="0" borderId="48" xfId="2" applyNumberFormat="1" applyFont="1" applyBorder="1"/>
    <xf numFmtId="165" fontId="8" fillId="8" borderId="3" xfId="8" applyNumberFormat="1" applyBorder="1"/>
    <xf numFmtId="164" fontId="0" fillId="0" borderId="3" xfId="0" applyNumberFormat="1" applyBorder="1"/>
    <xf numFmtId="0" fontId="5" fillId="3" borderId="56" xfId="34" applyFont="1" applyFill="1" applyBorder="1" applyAlignment="1">
      <alignment horizontal="center" wrapText="1"/>
    </xf>
    <xf numFmtId="0" fontId="11" fillId="4" borderId="35" xfId="0" applyFont="1" applyFill="1" applyBorder="1" applyAlignment="1">
      <alignment wrapText="1"/>
    </xf>
    <xf numFmtId="9" fontId="0" fillId="0" borderId="38" xfId="2" applyFont="1" applyBorder="1"/>
    <xf numFmtId="164" fontId="0" fillId="0" borderId="48" xfId="0" applyNumberFormat="1" applyBorder="1"/>
    <xf numFmtId="9" fontId="0" fillId="0" borderId="53" xfId="2" applyFont="1" applyBorder="1"/>
    <xf numFmtId="165" fontId="45" fillId="6" borderId="3" xfId="11" applyNumberFormat="1" applyFont="1" applyFill="1" applyBorder="1"/>
    <xf numFmtId="0" fontId="2" fillId="0" borderId="2" xfId="36" applyFont="1" applyBorder="1" applyAlignment="1">
      <alignment horizontal="right" wrapText="1"/>
    </xf>
    <xf numFmtId="0" fontId="2" fillId="0" borderId="9" xfId="36" applyFont="1" applyBorder="1" applyAlignment="1">
      <alignment horizontal="right" wrapText="1"/>
    </xf>
    <xf numFmtId="0" fontId="2" fillId="2" borderId="3" xfId="36" applyFont="1" applyFill="1" applyBorder="1" applyAlignment="1">
      <alignment horizontal="center"/>
    </xf>
    <xf numFmtId="0" fontId="2" fillId="2" borderId="3" xfId="36" applyFont="1" applyFill="1" applyBorder="1" applyAlignment="1">
      <alignment horizontal="center" wrapText="1"/>
    </xf>
    <xf numFmtId="0" fontId="7" fillId="0" borderId="0" xfId="0" applyFont="1"/>
    <xf numFmtId="0" fontId="2" fillId="0" borderId="59" xfId="34" applyFont="1" applyBorder="1" applyAlignment="1">
      <alignment wrapText="1"/>
    </xf>
    <xf numFmtId="165" fontId="0" fillId="0" borderId="0" xfId="0" applyNumberFormat="1"/>
    <xf numFmtId="0" fontId="2" fillId="0" borderId="3" xfId="36" applyFont="1" applyBorder="1" applyAlignment="1">
      <alignment horizontal="right" wrapText="1"/>
    </xf>
    <xf numFmtId="0" fontId="0" fillId="5" borderId="3" xfId="0" applyFill="1" applyBorder="1" applyAlignment="1">
      <alignment wrapText="1"/>
    </xf>
    <xf numFmtId="0" fontId="0" fillId="0" borderId="36" xfId="0" applyBorder="1"/>
    <xf numFmtId="0" fontId="2" fillId="2" borderId="49" xfId="36" applyFont="1" applyFill="1" applyBorder="1" applyAlignment="1">
      <alignment horizontal="center"/>
    </xf>
    <xf numFmtId="0" fontId="2" fillId="0" borderId="49" xfId="36" applyFont="1" applyBorder="1" applyAlignment="1">
      <alignment horizontal="right" wrapText="1"/>
    </xf>
    <xf numFmtId="0" fontId="0" fillId="0" borderId="49" xfId="0" applyBorder="1"/>
    <xf numFmtId="0" fontId="0" fillId="0" borderId="50" xfId="0" applyBorder="1"/>
    <xf numFmtId="0" fontId="0" fillId="0" borderId="50" xfId="0" applyBorder="1" applyAlignment="1">
      <alignment wrapText="1"/>
    </xf>
    <xf numFmtId="0" fontId="46" fillId="0" borderId="0" xfId="38"/>
    <xf numFmtId="0" fontId="2" fillId="0" borderId="61" xfId="36" applyFont="1" applyBorder="1" applyAlignment="1">
      <alignment horizontal="right" wrapText="1"/>
    </xf>
    <xf numFmtId="9" fontId="0" fillId="0" borderId="0" xfId="0" applyNumberFormat="1"/>
    <xf numFmtId="0" fontId="0" fillId="0" borderId="51" xfId="0" applyBorder="1"/>
    <xf numFmtId="0" fontId="0" fillId="0" borderId="33" xfId="0" applyBorder="1"/>
    <xf numFmtId="0" fontId="2" fillId="0" borderId="62" xfId="36" applyFont="1" applyBorder="1" applyAlignment="1">
      <alignment horizontal="right" wrapText="1"/>
    </xf>
    <xf numFmtId="0" fontId="2" fillId="0" borderId="33" xfId="36" applyFont="1" applyBorder="1" applyAlignment="1">
      <alignment horizontal="right" wrapText="1"/>
    </xf>
    <xf numFmtId="0" fontId="0" fillId="0" borderId="35" xfId="0" applyBorder="1"/>
    <xf numFmtId="0" fontId="1" fillId="32" borderId="38" xfId="37" applyBorder="1" applyAlignment="1">
      <alignment wrapText="1"/>
    </xf>
    <xf numFmtId="164" fontId="0" fillId="30" borderId="38" xfId="2" applyNumberFormat="1" applyFont="1" applyFill="1" applyBorder="1"/>
    <xf numFmtId="0" fontId="2" fillId="0" borderId="50" xfId="36" applyFont="1" applyBorder="1" applyAlignment="1">
      <alignment horizontal="right" wrapText="1"/>
    </xf>
    <xf numFmtId="0" fontId="9" fillId="11" borderId="48" xfId="11" applyBorder="1" applyAlignment="1">
      <alignment horizontal="right" wrapText="1"/>
    </xf>
    <xf numFmtId="0" fontId="2" fillId="0" borderId="48" xfId="36" applyFont="1" applyBorder="1" applyAlignment="1">
      <alignment horizontal="right" wrapText="1"/>
    </xf>
    <xf numFmtId="164" fontId="0" fillId="30" borderId="53" xfId="2" applyNumberFormat="1" applyFont="1" applyFill="1" applyBorder="1"/>
    <xf numFmtId="0" fontId="47" fillId="33" borderId="60" xfId="0" applyFont="1" applyFill="1" applyBorder="1" applyAlignment="1">
      <alignment horizontal="center" vertical="center"/>
    </xf>
    <xf numFmtId="0" fontId="50" fillId="0" borderId="0" xfId="0" applyFont="1"/>
    <xf numFmtId="9" fontId="18" fillId="0" borderId="0" xfId="20" applyNumberFormat="1"/>
    <xf numFmtId="0" fontId="52" fillId="0" borderId="0" xfId="20" applyFont="1"/>
    <xf numFmtId="0" fontId="53" fillId="0" borderId="0" xfId="0" applyFont="1"/>
    <xf numFmtId="0" fontId="54" fillId="0" borderId="0" xfId="0" applyFont="1"/>
    <xf numFmtId="0" fontId="51" fillId="0" borderId="0" xfId="20" applyFont="1"/>
    <xf numFmtId="0" fontId="2" fillId="0" borderId="2" xfId="39" applyFont="1" applyBorder="1" applyAlignment="1">
      <alignment horizontal="right" wrapText="1"/>
    </xf>
    <xf numFmtId="0" fontId="2" fillId="0" borderId="9" xfId="39" applyFont="1" applyBorder="1" applyAlignment="1">
      <alignment horizontal="right" wrapText="1"/>
    </xf>
    <xf numFmtId="0" fontId="2" fillId="2" borderId="3" xfId="39" applyFont="1" applyFill="1" applyBorder="1" applyAlignment="1">
      <alignment horizontal="center" wrapText="1"/>
    </xf>
    <xf numFmtId="0" fontId="2" fillId="0" borderId="3" xfId="39" applyFont="1" applyBorder="1" applyAlignment="1">
      <alignment horizontal="right" wrapText="1"/>
    </xf>
    <xf numFmtId="0" fontId="2" fillId="2" borderId="49" xfId="39" applyFont="1" applyFill="1" applyBorder="1" applyAlignment="1">
      <alignment horizontal="center"/>
    </xf>
    <xf numFmtId="0" fontId="2" fillId="0" borderId="49" xfId="39" applyFont="1" applyBorder="1" applyAlignment="1">
      <alignment horizontal="right" wrapText="1"/>
    </xf>
    <xf numFmtId="0" fontId="2" fillId="0" borderId="50" xfId="39" applyFont="1" applyBorder="1" applyAlignment="1">
      <alignment horizontal="right" wrapText="1"/>
    </xf>
    <xf numFmtId="0" fontId="2" fillId="0" borderId="48" xfId="39" applyFont="1" applyBorder="1" applyAlignment="1">
      <alignment horizontal="right" wrapText="1"/>
    </xf>
    <xf numFmtId="0" fontId="9" fillId="11" borderId="35" xfId="11" applyBorder="1"/>
    <xf numFmtId="0" fontId="9" fillId="11" borderId="36" xfId="11" applyBorder="1"/>
    <xf numFmtId="0" fontId="9" fillId="11" borderId="3" xfId="11" applyBorder="1" applyAlignment="1">
      <alignment wrapText="1"/>
    </xf>
    <xf numFmtId="0" fontId="9" fillId="11" borderId="38" xfId="11" applyBorder="1" applyAlignment="1">
      <alignment wrapText="1"/>
    </xf>
    <xf numFmtId="0" fontId="9" fillId="11" borderId="38" xfId="11" applyBorder="1"/>
    <xf numFmtId="165" fontId="9" fillId="11" borderId="38" xfId="11" applyNumberFormat="1" applyBorder="1"/>
    <xf numFmtId="0" fontId="2" fillId="2" borderId="56" xfId="39" applyFont="1" applyFill="1" applyBorder="1" applyAlignment="1">
      <alignment horizontal="center"/>
    </xf>
    <xf numFmtId="0" fontId="2" fillId="2" borderId="35" xfId="39" applyFont="1" applyFill="1" applyBorder="1" applyAlignment="1">
      <alignment horizontal="center"/>
    </xf>
    <xf numFmtId="0" fontId="2" fillId="2" borderId="36" xfId="39" applyFont="1" applyFill="1" applyBorder="1" applyAlignment="1">
      <alignment horizontal="center"/>
    </xf>
    <xf numFmtId="0" fontId="2" fillId="0" borderId="38" xfId="39" applyFont="1" applyBorder="1" applyAlignment="1">
      <alignment horizontal="right" wrapText="1"/>
    </xf>
    <xf numFmtId="0" fontId="11" fillId="4" borderId="63" xfId="0" applyFont="1" applyFill="1" applyBorder="1" applyAlignment="1">
      <alignment wrapText="1"/>
    </xf>
    <xf numFmtId="0" fontId="55" fillId="2" borderId="1" xfId="40" applyFont="1" applyFill="1" applyBorder="1" applyAlignment="1">
      <alignment horizontal="center"/>
    </xf>
    <xf numFmtId="0" fontId="55" fillId="0" borderId="2" xfId="40" applyFont="1" applyBorder="1" applyAlignment="1">
      <alignment wrapText="1"/>
    </xf>
    <xf numFmtId="165" fontId="55" fillId="0" borderId="2" xfId="1" applyNumberFormat="1" applyFont="1" applyFill="1" applyBorder="1" applyAlignment="1">
      <alignment horizontal="right" wrapText="1"/>
    </xf>
    <xf numFmtId="0" fontId="55" fillId="2" borderId="1" xfId="41" applyFont="1" applyFill="1" applyBorder="1" applyAlignment="1">
      <alignment horizontal="center"/>
    </xf>
    <xf numFmtId="0" fontId="55" fillId="0" borderId="2" xfId="41" applyFont="1" applyBorder="1" applyAlignment="1">
      <alignment wrapText="1"/>
    </xf>
    <xf numFmtId="10" fontId="55" fillId="0" borderId="2" xfId="41" applyNumberFormat="1" applyFont="1" applyBorder="1" applyAlignment="1">
      <alignment horizontal="right" wrapText="1"/>
    </xf>
    <xf numFmtId="0" fontId="55" fillId="2" borderId="1" xfId="42" applyFont="1" applyFill="1" applyBorder="1" applyAlignment="1">
      <alignment horizontal="center"/>
    </xf>
    <xf numFmtId="0" fontId="55" fillId="0" borderId="2" xfId="42" applyFont="1" applyBorder="1" applyAlignment="1">
      <alignment horizontal="right" wrapText="1"/>
    </xf>
    <xf numFmtId="0" fontId="55" fillId="0" borderId="48" xfId="42" applyFont="1" applyBorder="1" applyAlignment="1">
      <alignment horizontal="right" wrapText="1"/>
    </xf>
    <xf numFmtId="0" fontId="55" fillId="0" borderId="53" xfId="42" applyFont="1" applyBorder="1" applyAlignment="1">
      <alignment horizontal="right" wrapText="1"/>
    </xf>
    <xf numFmtId="0" fontId="59" fillId="0" borderId="7" xfId="0" applyFont="1" applyBorder="1" applyAlignment="1">
      <alignment horizontal="right"/>
    </xf>
    <xf numFmtId="3" fontId="59" fillId="0" borderId="0" xfId="0" applyNumberFormat="1" applyFont="1"/>
    <xf numFmtId="0" fontId="59" fillId="0" borderId="58" xfId="0" applyFont="1" applyBorder="1" applyAlignment="1">
      <alignment horizontal="left"/>
    </xf>
    <xf numFmtId="0" fontId="59" fillId="0" borderId="67" xfId="0" applyFont="1" applyBorder="1" applyAlignment="1">
      <alignment horizontal="left"/>
    </xf>
    <xf numFmtId="3" fontId="59" fillId="0" borderId="68" xfId="0" applyNumberFormat="1" applyFont="1" applyBorder="1" applyAlignment="1">
      <alignment horizontal="center"/>
    </xf>
    <xf numFmtId="3" fontId="59" fillId="0" borderId="14" xfId="0" applyNumberFormat="1" applyFont="1" applyBorder="1" applyAlignment="1">
      <alignment horizontal="center"/>
    </xf>
    <xf numFmtId="3" fontId="59" fillId="0" borderId="65" xfId="0" applyNumberFormat="1" applyFont="1" applyBorder="1" applyAlignment="1">
      <alignment horizontal="center"/>
    </xf>
    <xf numFmtId="3" fontId="59" fillId="0" borderId="69" xfId="0" applyNumberFormat="1" applyFont="1" applyBorder="1" applyAlignment="1">
      <alignment horizontal="center"/>
    </xf>
    <xf numFmtId="3" fontId="59" fillId="0" borderId="70" xfId="0" applyNumberFormat="1" applyFont="1" applyBorder="1" applyAlignment="1">
      <alignment horizontal="center"/>
    </xf>
    <xf numFmtId="3" fontId="59" fillId="0" borderId="71" xfId="0" applyNumberFormat="1" applyFont="1" applyBorder="1" applyAlignment="1">
      <alignment horizontal="center"/>
    </xf>
    <xf numFmtId="0" fontId="59" fillId="0" borderId="67" xfId="0" applyFont="1" applyBorder="1" applyAlignment="1">
      <alignment horizontal="center"/>
    </xf>
    <xf numFmtId="3" fontId="59" fillId="0" borderId="11" xfId="0" applyNumberFormat="1" applyFont="1" applyBorder="1" applyAlignment="1">
      <alignment horizontal="right"/>
    </xf>
    <xf numFmtId="3" fontId="59" fillId="0" borderId="5" xfId="0" applyNumberFormat="1" applyFont="1" applyBorder="1" applyAlignment="1">
      <alignment horizontal="right"/>
    </xf>
    <xf numFmtId="3" fontId="59" fillId="0" borderId="72" xfId="0" applyNumberFormat="1" applyFont="1" applyBorder="1" applyAlignment="1">
      <alignment horizontal="right"/>
    </xf>
    <xf numFmtId="3" fontId="59" fillId="0" borderId="73" xfId="0" applyNumberFormat="1" applyFont="1" applyBorder="1" applyAlignment="1">
      <alignment horizontal="right"/>
    </xf>
    <xf numFmtId="0" fontId="59" fillId="0" borderId="74" xfId="0" applyFont="1" applyBorder="1" applyAlignment="1">
      <alignment horizontal="center"/>
    </xf>
    <xf numFmtId="3" fontId="59" fillId="0" borderId="75" xfId="0" applyNumberFormat="1" applyFont="1" applyBorder="1" applyAlignment="1">
      <alignment horizontal="right"/>
    </xf>
    <xf numFmtId="3" fontId="59" fillId="0" borderId="76" xfId="0" applyNumberFormat="1" applyFont="1" applyBorder="1" applyAlignment="1">
      <alignment horizontal="right"/>
    </xf>
    <xf numFmtId="3" fontId="59" fillId="0" borderId="77" xfId="0" applyNumberFormat="1" applyFont="1" applyBorder="1" applyAlignment="1">
      <alignment horizontal="right"/>
    </xf>
    <xf numFmtId="3" fontId="59" fillId="0" borderId="78" xfId="0" applyNumberFormat="1" applyFont="1" applyBorder="1" applyAlignment="1">
      <alignment horizontal="right"/>
    </xf>
    <xf numFmtId="3" fontId="59" fillId="0" borderId="11" xfId="0" applyNumberFormat="1" applyFont="1" applyBorder="1"/>
    <xf numFmtId="3" fontId="59" fillId="0" borderId="79" xfId="0" applyNumberFormat="1" applyFont="1" applyBorder="1"/>
    <xf numFmtId="0" fontId="59" fillId="0" borderId="74" xfId="0" applyFont="1" applyBorder="1" applyAlignment="1">
      <alignment horizontal="left"/>
    </xf>
    <xf numFmtId="3" fontId="59" fillId="0" borderId="80" xfId="43" applyNumberFormat="1" applyBorder="1">
      <alignment horizontal="right"/>
    </xf>
    <xf numFmtId="3" fontId="59" fillId="0" borderId="75" xfId="43" applyNumberFormat="1" applyBorder="1">
      <alignment horizontal="right"/>
    </xf>
    <xf numFmtId="3" fontId="59" fillId="0" borderId="74" xfId="43" applyNumberFormat="1" applyBorder="1">
      <alignment horizontal="right"/>
    </xf>
    <xf numFmtId="3" fontId="59" fillId="0" borderId="78" xfId="43" applyNumberFormat="1" applyBorder="1">
      <alignment horizontal="right"/>
    </xf>
    <xf numFmtId="0" fontId="59" fillId="0" borderId="0" xfId="0" applyFont="1" applyAlignment="1">
      <alignment horizontal="left"/>
    </xf>
    <xf numFmtId="3" fontId="60" fillId="0" borderId="0" xfId="0" applyNumberFormat="1" applyFont="1"/>
    <xf numFmtId="0" fontId="0" fillId="0" borderId="0" xfId="0" applyAlignment="1">
      <alignment horizontal="left"/>
    </xf>
    <xf numFmtId="0" fontId="61" fillId="0" borderId="0" xfId="0" applyFont="1" applyAlignment="1">
      <alignment horizontal="left"/>
    </xf>
    <xf numFmtId="0" fontId="62" fillId="22" borderId="0" xfId="0" applyFont="1" applyFill="1"/>
    <xf numFmtId="0" fontId="0" fillId="10" borderId="3" xfId="0" applyFill="1" applyBorder="1" applyAlignment="1">
      <alignment horizontal="center"/>
    </xf>
    <xf numFmtId="0" fontId="0" fillId="0" borderId="0" xfId="0" applyAlignment="1">
      <alignment horizontal="center" wrapText="1"/>
    </xf>
    <xf numFmtId="0" fontId="0" fillId="0" borderId="64" xfId="0" applyBorder="1" applyAlignment="1">
      <alignment horizontal="center" wrapText="1"/>
    </xf>
    <xf numFmtId="0" fontId="11" fillId="4" borderId="18" xfId="0" applyFont="1" applyFill="1" applyBorder="1" applyAlignment="1">
      <alignment horizontal="center"/>
    </xf>
    <xf numFmtId="0" fontId="11" fillId="4" borderId="57" xfId="0" applyFont="1" applyFill="1" applyBorder="1" applyAlignment="1">
      <alignment horizontal="center"/>
    </xf>
    <xf numFmtId="0" fontId="28" fillId="0" borderId="3" xfId="0" applyFont="1" applyBorder="1" applyAlignment="1">
      <alignment horizontal="center"/>
    </xf>
    <xf numFmtId="0" fontId="7" fillId="0" borderId="0" xfId="0" applyFont="1" applyAlignment="1">
      <alignment wrapText="1"/>
    </xf>
    <xf numFmtId="0" fontId="28" fillId="0" borderId="35" xfId="0" applyFont="1" applyBorder="1" applyAlignment="1">
      <alignment horizontal="center"/>
    </xf>
    <xf numFmtId="0" fontId="28" fillId="0" borderId="36" xfId="0" applyFont="1" applyBorder="1" applyAlignment="1">
      <alignment horizontal="center"/>
    </xf>
    <xf numFmtId="0" fontId="37" fillId="22" borderId="28" xfId="0" applyFont="1" applyFill="1" applyBorder="1"/>
    <xf numFmtId="0" fontId="37" fillId="22" borderId="29" xfId="0" applyFont="1" applyFill="1" applyBorder="1"/>
    <xf numFmtId="0" fontId="36" fillId="22" borderId="28" xfId="0" applyFont="1" applyFill="1" applyBorder="1"/>
    <xf numFmtId="0" fontId="36" fillId="22" borderId="29" xfId="0" applyFont="1" applyFill="1" applyBorder="1"/>
    <xf numFmtId="0" fontId="36" fillId="22" borderId="25" xfId="0" applyFont="1" applyFill="1" applyBorder="1"/>
    <xf numFmtId="0" fontId="36" fillId="22" borderId="27" xfId="0" applyFont="1" applyFill="1" applyBorder="1"/>
    <xf numFmtId="0" fontId="36" fillId="22" borderId="26" xfId="0" applyFont="1" applyFill="1" applyBorder="1"/>
    <xf numFmtId="0" fontId="36" fillId="27" borderId="25" xfId="0" applyFont="1" applyFill="1" applyBorder="1"/>
    <xf numFmtId="0" fontId="36" fillId="27" borderId="27" xfId="0" applyFont="1" applyFill="1" applyBorder="1"/>
    <xf numFmtId="0" fontId="36" fillId="27" borderId="26" xfId="0" applyFont="1" applyFill="1" applyBorder="1"/>
    <xf numFmtId="0" fontId="5" fillId="3" borderId="35" xfId="34" applyFont="1" applyFill="1" applyBorder="1" applyAlignment="1">
      <alignment horizontal="center" wrapText="1"/>
    </xf>
    <xf numFmtId="0" fontId="18" fillId="0" borderId="0" xfId="20" applyAlignment="1">
      <alignment wrapText="1"/>
    </xf>
    <xf numFmtId="0" fontId="33" fillId="22" borderId="25" xfId="0" applyFont="1" applyFill="1" applyBorder="1"/>
    <xf numFmtId="0" fontId="33" fillId="22" borderId="27" xfId="0" applyFont="1" applyFill="1" applyBorder="1"/>
    <xf numFmtId="0" fontId="33" fillId="22" borderId="26" xfId="0" applyFont="1" applyFill="1" applyBorder="1"/>
    <xf numFmtId="0" fontId="33" fillId="22" borderId="28" xfId="0" applyFont="1" applyFill="1" applyBorder="1"/>
    <xf numFmtId="0" fontId="33" fillId="22" borderId="29" xfId="0" applyFont="1" applyFill="1" applyBorder="1"/>
    <xf numFmtId="15" fontId="33" fillId="22" borderId="25" xfId="0" applyNumberFormat="1" applyFont="1" applyFill="1" applyBorder="1"/>
    <xf numFmtId="0" fontId="11" fillId="5" borderId="56" xfId="0" applyFont="1" applyFill="1" applyBorder="1" applyAlignment="1">
      <alignment horizontal="center"/>
    </xf>
    <xf numFmtId="0" fontId="11" fillId="5" borderId="35" xfId="0" applyFont="1" applyFill="1" applyBorder="1" applyAlignment="1">
      <alignment horizontal="center"/>
    </xf>
    <xf numFmtId="0" fontId="18" fillId="0" borderId="0" xfId="20" applyAlignment="1">
      <alignment horizontal="left" vertical="top" wrapText="1"/>
    </xf>
    <xf numFmtId="3" fontId="57" fillId="0" borderId="0" xfId="0" applyNumberFormat="1" applyFont="1" applyAlignment="1">
      <alignment horizontal="center"/>
    </xf>
    <xf numFmtId="3" fontId="59" fillId="0" borderId="0" xfId="0" applyNumberFormat="1" applyFont="1" applyAlignment="1">
      <alignment horizontal="center"/>
    </xf>
    <xf numFmtId="3" fontId="59" fillId="0" borderId="8" xfId="0" applyNumberFormat="1" applyFont="1" applyBorder="1" applyAlignment="1">
      <alignment horizontal="center"/>
    </xf>
    <xf numFmtId="3" fontId="59" fillId="0" borderId="66" xfId="0" applyNumberFormat="1" applyFont="1" applyBorder="1" applyAlignment="1">
      <alignment horizontal="center"/>
    </xf>
    <xf numFmtId="0" fontId="8" fillId="8" borderId="0" xfId="8" applyAlignment="1">
      <alignment wrapText="1"/>
    </xf>
    <xf numFmtId="0" fontId="48" fillId="0" borderId="0" xfId="0" applyFont="1"/>
    <xf numFmtId="0" fontId="0" fillId="0" borderId="0" xfId="0"/>
    <xf numFmtId="0" fontId="49" fillId="0" borderId="0" xfId="0" applyFont="1"/>
  </cellXfs>
  <cellStyles count="44">
    <cellStyle name="40% - Accent1" xfId="37" builtinId="31"/>
    <cellStyle name="40% - Accent6" xfId="6" builtinId="51"/>
    <cellStyle name="Bad" xfId="8" builtinId="27"/>
    <cellStyle name="Check Cell" xfId="12" builtinId="23"/>
    <cellStyle name="Comma" xfId="1" builtinId="3"/>
    <cellStyle name="Currency" xfId="10" builtinId="4"/>
    <cellStyle name="Good" xfId="11" builtinId="26"/>
    <cellStyle name="Hyperlink" xfId="20" builtinId="8"/>
    <cellStyle name="Neutral" xfId="18" builtinId="28"/>
    <cellStyle name="Normal" xfId="0" builtinId="0"/>
    <cellStyle name="Normal 2" xfId="38" xr:uid="{9B891193-18C7-4C92-AC07-65D9E91A178D}"/>
    <cellStyle name="Normal_&gt;115 regression" xfId="29" xr:uid="{890F3CF5-65A2-4E54-B396-70D10B7E958B}"/>
    <cellStyle name="Normal_109 Regression" xfId="28" xr:uid="{FA3C4178-960E-49DC-B1FC-130B85D29586}"/>
    <cellStyle name="Normal_111 Regression" xfId="24" xr:uid="{A62D0048-3BCA-4315-9B6D-9F0B6CD6EB9D}"/>
    <cellStyle name="Normal_112 Regression" xfId="17" xr:uid="{3BBDCE5B-D476-47CF-B94D-539BF6A08D0C}"/>
    <cellStyle name="Normal_113 Regression" xfId="27" xr:uid="{910D0651-B5DE-4304-8541-B2D67E943B97}"/>
    <cellStyle name="Normal_113 regressionUSE_CODE_3_x0009_FINAL_" xfId="25" xr:uid="{A6B0F41B-E1AF-48A4-9B9A-7A1193C45D99}"/>
    <cellStyle name="Normal_114 Regression" xfId="26" xr:uid="{A49DD661-56FF-4BCF-A28B-5450A432ECF1}"/>
    <cellStyle name="Normal_American Housing Survey" xfId="33" xr:uid="{2F578AEE-0C0F-4A90-BB82-0B196B55D578}"/>
    <cellStyle name="Normal_Area availability by use_code" xfId="7" xr:uid="{B75BA456-69AA-4E76-9B03-8624442ECEA6}"/>
    <cellStyle name="Normal_Area availability vs value" xfId="19" xr:uid="{7065FED9-93C9-4375-B617-F83F30950F31}"/>
    <cellStyle name="Normal_Area Validation" xfId="16" xr:uid="{08B8F576-98A3-4C6B-8C72-1CDE2A12EF95}"/>
    <cellStyle name="Normal_Building Permits" xfId="36" xr:uid="{02C2E86C-EB11-4A45-9C9C-1750D5D45BDA}"/>
    <cellStyle name="Normal_C3" xfId="42" xr:uid="{A0195CE6-98D3-4C40-80C6-968A4C7F9647}"/>
    <cellStyle name="Normal_Community Parcel Count" xfId="3" xr:uid="{023D8172-C5FF-4856-9737-05269D71E209}"/>
    <cellStyle name="Normal_Data Vintages" xfId="4" xr:uid="{9E6F008B-67FB-49EE-888B-AFE5B6948B8D}"/>
    <cellStyle name="Normal_Decennial Census" xfId="34" xr:uid="{5167C11D-7969-4DDF-A07D-19C51E9494CA}"/>
    <cellStyle name="Normal_M6A" xfId="41" xr:uid="{B8898E8F-80DB-4EAF-9E85-C5BA08112702}"/>
    <cellStyle name="Normal_M6B" xfId="39" xr:uid="{FC4DA930-21A7-42A8-9D42-F096A3DF26A1}"/>
    <cellStyle name="Normal_M6B_1" xfId="40" xr:uid="{7C5384D3-1A55-43EF-B8F1-69D478B9DAE0}"/>
    <cellStyle name="Normal_MF Regression Summary" xfId="30" xr:uid="{211D82D5-E568-4740-931B-83FDF1F4E200}"/>
    <cellStyle name="Normal_Sheet1" xfId="9" xr:uid="{FD373A39-FCA6-4C4B-A1F4-5C91C395DEBF}"/>
    <cellStyle name="Normal_Sheet15" xfId="32" xr:uid="{868AB907-F047-410E-84A2-D269F74FADDB}"/>
    <cellStyle name="Normal_Unit Results CondocONDO" xfId="22" xr:uid="{00F6DF4A-B014-4DC1-9675-ABA8DE0FFB0A}"/>
    <cellStyle name="Normal_Unit Results CondocONDO_1" xfId="23" xr:uid="{5CCF6CEF-D0EF-4BA3-B501-4E2961403334}"/>
    <cellStyle name="Normal_Units analysis P2" xfId="14" xr:uid="{83C1F63C-55A5-4906-A4DC-F4240F2D32E7}"/>
    <cellStyle name="Normal_Units Results" xfId="15" xr:uid="{F7A7CF73-BB70-491E-AA5E-1B7F95021F7E}"/>
    <cellStyle name="Normal_Units Small Residential" xfId="21" xr:uid="{972086C4-E76C-49B2-9D9F-5361810DCAE3}"/>
    <cellStyle name="Normal_Use codes comparison" xfId="5" xr:uid="{834FE9F6-2DE8-49C7-B369-A3A000A0F8F8}"/>
    <cellStyle name="Normal_Value regression on area" xfId="13" xr:uid="{936339FE-7859-4E71-859F-853F3C41849B}"/>
    <cellStyle name="Normal_Yeaer Built" xfId="31" xr:uid="{67BAC7D0-ACDD-4AF4-9ECE-5A03042D445E}"/>
    <cellStyle name="Normal_Year Built Dist" xfId="35" xr:uid="{6347F4A0-6518-44DC-A989-744238079610}"/>
    <cellStyle name="Percent" xfId="2" builtinId="5"/>
    <cellStyle name="RSE" xfId="43" xr:uid="{8ADF83AD-51BB-447F-B249-B4A5E803F9D2}"/>
  </cellStyles>
  <dxfs count="1">
    <dxf>
      <font>
        <color theme="4" tint="-0.24994659260841701"/>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Data Vintages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83-455F-8985-3CA701F72E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83-455F-8985-3CA701F72E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83-455F-8985-3CA701F72E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83-455F-8985-3CA701F72E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1DFA-484A-9C9D-9FAD7D07A1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2-1DFA-484A-9C9D-9FAD7D07A1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883-455F-8985-3CA701F72E19}"/>
              </c:ext>
            </c:extLst>
          </c:dPt>
          <c:dLbls>
            <c:dLbl>
              <c:idx val="4"/>
              <c:layout>
                <c:manualLayout>
                  <c:x val="2.4691929133858266E-2"/>
                  <c:y val="2.14289880431612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A-484A-9C9D-9FAD7D07A14A}"/>
                </c:ext>
              </c:extLst>
            </c:dLbl>
            <c:dLbl>
              <c:idx val="5"/>
              <c:layout>
                <c:manualLayout>
                  <c:x val="-0.11750120297462817"/>
                  <c:y val="-6.04465587634878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FA-484A-9C9D-9FAD7D07A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'M3'!$B$10:$H$10</c:f>
              <c:strCache>
                <c:ptCount val="7"/>
                <c:pt idx="0">
                  <c:v>2018</c:v>
                </c:pt>
                <c:pt idx="1">
                  <c:v>2019</c:v>
                </c:pt>
                <c:pt idx="2">
                  <c:v>2020</c:v>
                </c:pt>
                <c:pt idx="3">
                  <c:v>2021</c:v>
                </c:pt>
                <c:pt idx="4">
                  <c:v>2022</c:v>
                </c:pt>
                <c:pt idx="5">
                  <c:v>2023</c:v>
                </c:pt>
                <c:pt idx="6">
                  <c:v>2024</c:v>
                </c:pt>
              </c:strCache>
            </c:strRef>
          </c:cat>
          <c:val>
            <c:numRef>
              <c:f>'M3'!$B$9:$H$9</c:f>
              <c:numCache>
                <c:formatCode>0.00%</c:formatCode>
                <c:ptCount val="7"/>
                <c:pt idx="0">
                  <c:v>1.1396011396011397E-2</c:v>
                </c:pt>
                <c:pt idx="1">
                  <c:v>1.1396011396011397E-2</c:v>
                </c:pt>
                <c:pt idx="2">
                  <c:v>5.6980056980056983E-3</c:v>
                </c:pt>
                <c:pt idx="3">
                  <c:v>5.4131054131054131E-2</c:v>
                </c:pt>
                <c:pt idx="4">
                  <c:v>0.29914529914529914</c:v>
                </c:pt>
                <c:pt idx="5">
                  <c:v>0.60398860398860399</c:v>
                </c:pt>
                <c:pt idx="6">
                  <c:v>1.4245014245014245E-2</c:v>
                </c:pt>
              </c:numCache>
            </c:numRef>
          </c:val>
          <c:extLst>
            <c:ext xmlns:c16="http://schemas.microsoft.com/office/drawing/2014/chart" uri="{C3380CC4-5D6E-409C-BE32-E72D297353CC}">
              <c16:uniqueId val="{00000000-1DFA-484A-9C9D-9FAD7D07A14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t>Last</a:t>
            </a:r>
            <a:r>
              <a:rPr lang="en-US" sz="1600" baseline="0"/>
              <a:t> Four Decades of Housing Unit Growth -- Mass GIS vs Building Permits </a:t>
            </a:r>
            <a:endParaRPr lang="en-US" sz="16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'C3'!$P$59</c:f>
              <c:strCache>
                <c:ptCount val="1"/>
                <c:pt idx="0">
                  <c:v>80s</c:v>
                </c:pt>
              </c:strCache>
            </c:strRef>
          </c:tx>
          <c:spPr>
            <a:solidFill>
              <a:schemeClr val="accent1"/>
            </a:solidFill>
            <a:ln>
              <a:noFill/>
            </a:ln>
            <a:effectLst/>
          </c:spPr>
          <c:invertIfNegative val="0"/>
          <c:cat>
            <c:strRef>
              <c:f>'C3'!$O$60:$O$61</c:f>
              <c:strCache>
                <c:ptCount val="2"/>
                <c:pt idx="0">
                  <c:v>From MassGIS:792,129</c:v>
                </c:pt>
                <c:pt idx="1">
                  <c:v>From Permits:760,739</c:v>
                </c:pt>
              </c:strCache>
            </c:strRef>
          </c:cat>
          <c:val>
            <c:numRef>
              <c:f>'C3'!$P$60:$P$61</c:f>
              <c:numCache>
                <c:formatCode>General</c:formatCode>
                <c:ptCount val="2"/>
                <c:pt idx="0">
                  <c:v>267865</c:v>
                </c:pt>
                <c:pt idx="1">
                  <c:v>277336</c:v>
                </c:pt>
              </c:numCache>
            </c:numRef>
          </c:val>
          <c:extLst>
            <c:ext xmlns:c16="http://schemas.microsoft.com/office/drawing/2014/chart" uri="{C3380CC4-5D6E-409C-BE32-E72D297353CC}">
              <c16:uniqueId val="{00000000-AAB0-415E-BE70-DCE309EC12B1}"/>
            </c:ext>
          </c:extLst>
        </c:ser>
        <c:ser>
          <c:idx val="1"/>
          <c:order val="1"/>
          <c:tx>
            <c:strRef>
              <c:f>'C3'!$Q$59</c:f>
              <c:strCache>
                <c:ptCount val="1"/>
                <c:pt idx="0">
                  <c:v>90s</c:v>
                </c:pt>
              </c:strCache>
            </c:strRef>
          </c:tx>
          <c:spPr>
            <a:solidFill>
              <a:schemeClr val="accent2"/>
            </a:solidFill>
            <a:ln>
              <a:noFill/>
            </a:ln>
            <a:effectLst/>
          </c:spPr>
          <c:invertIfNegative val="0"/>
          <c:cat>
            <c:strRef>
              <c:f>'C3'!$O$60:$O$61</c:f>
              <c:strCache>
                <c:ptCount val="2"/>
                <c:pt idx="0">
                  <c:v>From MassGIS:792,129</c:v>
                </c:pt>
                <c:pt idx="1">
                  <c:v>From Permits:760,739</c:v>
                </c:pt>
              </c:strCache>
            </c:strRef>
          </c:cat>
          <c:val>
            <c:numRef>
              <c:f>'C3'!$Q$60:$Q$61</c:f>
              <c:numCache>
                <c:formatCode>General</c:formatCode>
                <c:ptCount val="2"/>
                <c:pt idx="0">
                  <c:v>165438</c:v>
                </c:pt>
                <c:pt idx="1">
                  <c:v>168044</c:v>
                </c:pt>
              </c:numCache>
            </c:numRef>
          </c:val>
          <c:extLst>
            <c:ext xmlns:c16="http://schemas.microsoft.com/office/drawing/2014/chart" uri="{C3380CC4-5D6E-409C-BE32-E72D297353CC}">
              <c16:uniqueId val="{00000001-AAB0-415E-BE70-DCE309EC12B1}"/>
            </c:ext>
          </c:extLst>
        </c:ser>
        <c:ser>
          <c:idx val="2"/>
          <c:order val="2"/>
          <c:tx>
            <c:strRef>
              <c:f>'C3'!$R$59</c:f>
              <c:strCache>
                <c:ptCount val="1"/>
                <c:pt idx="0">
                  <c:v>00s</c:v>
                </c:pt>
              </c:strCache>
            </c:strRef>
          </c:tx>
          <c:spPr>
            <a:solidFill>
              <a:schemeClr val="accent3"/>
            </a:solidFill>
            <a:ln>
              <a:noFill/>
            </a:ln>
            <a:effectLst/>
          </c:spPr>
          <c:invertIfNegative val="0"/>
          <c:cat>
            <c:strRef>
              <c:f>'C3'!$O$60:$O$61</c:f>
              <c:strCache>
                <c:ptCount val="2"/>
                <c:pt idx="0">
                  <c:v>From MassGIS:792,129</c:v>
                </c:pt>
                <c:pt idx="1">
                  <c:v>From Permits:760,739</c:v>
                </c:pt>
              </c:strCache>
            </c:strRef>
          </c:cat>
          <c:val>
            <c:numRef>
              <c:f>'C3'!$R$60:$R$61</c:f>
              <c:numCache>
                <c:formatCode>General</c:formatCode>
                <c:ptCount val="2"/>
                <c:pt idx="0">
                  <c:v>187387</c:v>
                </c:pt>
                <c:pt idx="1">
                  <c:v>172544</c:v>
                </c:pt>
              </c:numCache>
            </c:numRef>
          </c:val>
          <c:extLst>
            <c:ext xmlns:c16="http://schemas.microsoft.com/office/drawing/2014/chart" uri="{C3380CC4-5D6E-409C-BE32-E72D297353CC}">
              <c16:uniqueId val="{00000002-AAB0-415E-BE70-DCE309EC12B1}"/>
            </c:ext>
          </c:extLst>
        </c:ser>
        <c:ser>
          <c:idx val="3"/>
          <c:order val="3"/>
          <c:tx>
            <c:strRef>
              <c:f>'C3'!$S$59</c:f>
              <c:strCache>
                <c:ptCount val="1"/>
                <c:pt idx="0">
                  <c:v>10s</c:v>
                </c:pt>
              </c:strCache>
            </c:strRef>
          </c:tx>
          <c:spPr>
            <a:solidFill>
              <a:schemeClr val="accent4"/>
            </a:solidFill>
            <a:ln>
              <a:noFill/>
            </a:ln>
            <a:effectLst/>
          </c:spPr>
          <c:invertIfNegative val="0"/>
          <c:cat>
            <c:strRef>
              <c:f>'C3'!$O$60:$O$61</c:f>
              <c:strCache>
                <c:ptCount val="2"/>
                <c:pt idx="0">
                  <c:v>From MassGIS:792,129</c:v>
                </c:pt>
                <c:pt idx="1">
                  <c:v>From Permits:760,739</c:v>
                </c:pt>
              </c:strCache>
            </c:strRef>
          </c:cat>
          <c:val>
            <c:numRef>
              <c:f>'C3'!$S$60:$S$61</c:f>
              <c:numCache>
                <c:formatCode>General</c:formatCode>
                <c:ptCount val="2"/>
                <c:pt idx="0">
                  <c:v>171439</c:v>
                </c:pt>
                <c:pt idx="1">
                  <c:v>142815</c:v>
                </c:pt>
              </c:numCache>
            </c:numRef>
          </c:val>
          <c:extLst>
            <c:ext xmlns:c16="http://schemas.microsoft.com/office/drawing/2014/chart" uri="{C3380CC4-5D6E-409C-BE32-E72D297353CC}">
              <c16:uniqueId val="{00000003-AAB0-415E-BE70-DCE309EC12B1}"/>
            </c:ext>
          </c:extLst>
        </c:ser>
        <c:dLbls>
          <c:showLegendKey val="0"/>
          <c:showVal val="0"/>
          <c:showCatName val="0"/>
          <c:showSerName val="0"/>
          <c:showPercent val="0"/>
          <c:showBubbleSize val="0"/>
        </c:dLbls>
        <c:gapWidth val="150"/>
        <c:overlap val="100"/>
        <c:axId val="1950991439"/>
        <c:axId val="1619217823"/>
      </c:barChart>
      <c:catAx>
        <c:axId val="1950991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19217823"/>
        <c:crosses val="autoZero"/>
        <c:auto val="1"/>
        <c:lblAlgn val="ctr"/>
        <c:lblOffset val="100"/>
        <c:noMultiLvlLbl val="0"/>
      </c:catAx>
      <c:valAx>
        <c:axId val="161921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991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Units by Year Built</a:t>
            </a:r>
            <a:r>
              <a:rPr lang="en-US" baseline="0"/>
              <a:t> -- American Housing Survey vs. MassGIS Extract</a:t>
            </a:r>
            <a:endParaRPr lang="en-US"/>
          </a:p>
        </c:rich>
      </c:tx>
      <c:layout>
        <c:manualLayout>
          <c:xMode val="edge"/>
          <c:yMode val="edge"/>
          <c:x val="0.20769347047623432"/>
          <c:y val="1.66147473980586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'C4'!$H$50</c:f>
              <c:strCache>
                <c:ptCount val="1"/>
                <c:pt idx="0">
                  <c:v>AHS 2019</c:v>
                </c:pt>
              </c:strCache>
            </c:strRef>
          </c:tx>
          <c:spPr>
            <a:solidFill>
              <a:schemeClr val="accent1"/>
            </a:solidFill>
            <a:ln>
              <a:noFill/>
            </a:ln>
            <a:effectLst/>
          </c:spPr>
          <c:invertIfNegative val="0"/>
          <c:cat>
            <c:strRef>
              <c:f>'C4'!$G$51:$G$66</c:f>
              <c:strCache>
                <c:ptCount val="16"/>
                <c:pt idx="0">
                  <c:v>1919 or earlier</c:v>
                </c:pt>
                <c:pt idx="1">
                  <c:v>1920 to 1929</c:v>
                </c:pt>
                <c:pt idx="2">
                  <c:v>1930 to 1939</c:v>
                </c:pt>
                <c:pt idx="3">
                  <c:v>1940 to 1949</c:v>
                </c:pt>
                <c:pt idx="4">
                  <c:v>1950 to 1959</c:v>
                </c:pt>
                <c:pt idx="5">
                  <c:v>1960 to 1969</c:v>
                </c:pt>
                <c:pt idx="6">
                  <c:v>1970 to 1979</c:v>
                </c:pt>
                <c:pt idx="7">
                  <c:v>1980 to 1984</c:v>
                </c:pt>
                <c:pt idx="8">
                  <c:v>1985 to 1989</c:v>
                </c:pt>
                <c:pt idx="9">
                  <c:v>1990 to 1994</c:v>
                </c:pt>
                <c:pt idx="10">
                  <c:v>1995 to 1999</c:v>
                </c:pt>
                <c:pt idx="11">
                  <c:v>2000 to 2004</c:v>
                </c:pt>
                <c:pt idx="12">
                  <c:v>2005 to 2009</c:v>
                </c:pt>
                <c:pt idx="13">
                  <c:v>2010 to 2015</c:v>
                </c:pt>
                <c:pt idx="14">
                  <c:v>2016 to 2017</c:v>
                </c:pt>
                <c:pt idx="15">
                  <c:v>2018 to 2019</c:v>
                </c:pt>
              </c:strCache>
            </c:strRef>
          </c:cat>
          <c:val>
            <c:numRef>
              <c:f>'C4'!$H$51:$H$66</c:f>
              <c:numCache>
                <c:formatCode>#,##0.0</c:formatCode>
                <c:ptCount val="16"/>
                <c:pt idx="0">
                  <c:v>607.6</c:v>
                </c:pt>
                <c:pt idx="1">
                  <c:v>239.7</c:v>
                </c:pt>
                <c:pt idx="2">
                  <c:v>149.5</c:v>
                </c:pt>
                <c:pt idx="3">
                  <c:v>148</c:v>
                </c:pt>
                <c:pt idx="4">
                  <c:v>341</c:v>
                </c:pt>
                <c:pt idx="5">
                  <c:v>298.7</c:v>
                </c:pt>
                <c:pt idx="6">
                  <c:v>322.39999999999998</c:v>
                </c:pt>
                <c:pt idx="7">
                  <c:v>113.4</c:v>
                </c:pt>
                <c:pt idx="8">
                  <c:v>160.5</c:v>
                </c:pt>
                <c:pt idx="9">
                  <c:v>92</c:v>
                </c:pt>
                <c:pt idx="10">
                  <c:v>84.4</c:v>
                </c:pt>
                <c:pt idx="11">
                  <c:v>116.1</c:v>
                </c:pt>
                <c:pt idx="12">
                  <c:v>94.5</c:v>
                </c:pt>
                <c:pt idx="13">
                  <c:v>87.6</c:v>
                </c:pt>
                <c:pt idx="14">
                  <c:v>44.6</c:v>
                </c:pt>
                <c:pt idx="15" formatCode="General">
                  <c:v>0</c:v>
                </c:pt>
              </c:numCache>
            </c:numRef>
          </c:val>
          <c:extLst>
            <c:ext xmlns:c16="http://schemas.microsoft.com/office/drawing/2014/chart" uri="{C3380CC4-5D6E-409C-BE32-E72D297353CC}">
              <c16:uniqueId val="{00000000-C7C9-4581-A695-04BE8A856DD3}"/>
            </c:ext>
          </c:extLst>
        </c:ser>
        <c:ser>
          <c:idx val="1"/>
          <c:order val="1"/>
          <c:tx>
            <c:strRef>
              <c:f>'C4'!$I$50</c:f>
              <c:strCache>
                <c:ptCount val="1"/>
                <c:pt idx="0">
                  <c:v>MassGIS</c:v>
                </c:pt>
              </c:strCache>
            </c:strRef>
          </c:tx>
          <c:spPr>
            <a:solidFill>
              <a:schemeClr val="accent2"/>
            </a:solidFill>
            <a:ln>
              <a:noFill/>
            </a:ln>
            <a:effectLst/>
          </c:spPr>
          <c:invertIfNegative val="0"/>
          <c:cat>
            <c:strRef>
              <c:f>'C4'!$G$51:$G$66</c:f>
              <c:strCache>
                <c:ptCount val="16"/>
                <c:pt idx="0">
                  <c:v>1919 or earlier</c:v>
                </c:pt>
                <c:pt idx="1">
                  <c:v>1920 to 1929</c:v>
                </c:pt>
                <c:pt idx="2">
                  <c:v>1930 to 1939</c:v>
                </c:pt>
                <c:pt idx="3">
                  <c:v>1940 to 1949</c:v>
                </c:pt>
                <c:pt idx="4">
                  <c:v>1950 to 1959</c:v>
                </c:pt>
                <c:pt idx="5">
                  <c:v>1960 to 1969</c:v>
                </c:pt>
                <c:pt idx="6">
                  <c:v>1970 to 1979</c:v>
                </c:pt>
                <c:pt idx="7">
                  <c:v>1980 to 1984</c:v>
                </c:pt>
                <c:pt idx="8">
                  <c:v>1985 to 1989</c:v>
                </c:pt>
                <c:pt idx="9">
                  <c:v>1990 to 1994</c:v>
                </c:pt>
                <c:pt idx="10">
                  <c:v>1995 to 1999</c:v>
                </c:pt>
                <c:pt idx="11">
                  <c:v>2000 to 2004</c:v>
                </c:pt>
                <c:pt idx="12">
                  <c:v>2005 to 2009</c:v>
                </c:pt>
                <c:pt idx="13">
                  <c:v>2010 to 2015</c:v>
                </c:pt>
                <c:pt idx="14">
                  <c:v>2016 to 2017</c:v>
                </c:pt>
                <c:pt idx="15">
                  <c:v>2018 to 2019</c:v>
                </c:pt>
              </c:strCache>
            </c:strRef>
          </c:cat>
          <c:val>
            <c:numRef>
              <c:f>'C4'!$I$51:$I$66</c:f>
              <c:numCache>
                <c:formatCode>0.0</c:formatCode>
                <c:ptCount val="16"/>
                <c:pt idx="0">
                  <c:v>810.08999999459127</c:v>
                </c:pt>
                <c:pt idx="1">
                  <c:v>237.84800000038427</c:v>
                </c:pt>
                <c:pt idx="2">
                  <c:v>107.25500000009333</c:v>
                </c:pt>
                <c:pt idx="3">
                  <c:v>108.84300000012159</c:v>
                </c:pt>
                <c:pt idx="4">
                  <c:v>243.84200000075117</c:v>
                </c:pt>
                <c:pt idx="5">
                  <c:v>262.40600000056685</c:v>
                </c:pt>
                <c:pt idx="6">
                  <c:v>262.85700000052231</c:v>
                </c:pt>
                <c:pt idx="7">
                  <c:v>97.407000000086896</c:v>
                </c:pt>
                <c:pt idx="8">
                  <c:v>170.45800000040038</c:v>
                </c:pt>
                <c:pt idx="9">
                  <c:v>77.704000000003603</c:v>
                </c:pt>
                <c:pt idx="10">
                  <c:v>87.734000000053982</c:v>
                </c:pt>
                <c:pt idx="11">
                  <c:v>102.20000000011198</c:v>
                </c:pt>
                <c:pt idx="12">
                  <c:v>85.187000000042502</c:v>
                </c:pt>
                <c:pt idx="13">
                  <c:v>66.008999999978599</c:v>
                </c:pt>
                <c:pt idx="14">
                  <c:v>55.983999999995518</c:v>
                </c:pt>
                <c:pt idx="15">
                  <c:v>49.445999999988238</c:v>
                </c:pt>
              </c:numCache>
            </c:numRef>
          </c:val>
          <c:extLst>
            <c:ext xmlns:c16="http://schemas.microsoft.com/office/drawing/2014/chart" uri="{C3380CC4-5D6E-409C-BE32-E72D297353CC}">
              <c16:uniqueId val="{00000001-C7C9-4581-A695-04BE8A856DD3}"/>
            </c:ext>
          </c:extLst>
        </c:ser>
        <c:dLbls>
          <c:showLegendKey val="0"/>
          <c:showVal val="0"/>
          <c:showCatName val="0"/>
          <c:showSerName val="0"/>
          <c:showPercent val="0"/>
          <c:showBubbleSize val="0"/>
        </c:dLbls>
        <c:gapWidth val="219"/>
        <c:overlap val="-27"/>
        <c:axId val="1867933359"/>
        <c:axId val="627852031"/>
      </c:barChart>
      <c:catAx>
        <c:axId val="186793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852031"/>
        <c:crosses val="autoZero"/>
        <c:auto val="1"/>
        <c:lblAlgn val="ctr"/>
        <c:lblOffset val="100"/>
        <c:noMultiLvlLbl val="0"/>
      </c:catAx>
      <c:valAx>
        <c:axId val="6278520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933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Housing Units by Structure Size -- American Housing Survey vs. MassGIS Extract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'C4'!$H$71</c:f>
              <c:strCache>
                <c:ptCount val="1"/>
                <c:pt idx="0">
                  <c:v>AHS 2019</c:v>
                </c:pt>
              </c:strCache>
            </c:strRef>
          </c:tx>
          <c:spPr>
            <a:solidFill>
              <a:schemeClr val="accent1"/>
            </a:solidFill>
            <a:ln>
              <a:noFill/>
            </a:ln>
            <a:effectLst/>
          </c:spPr>
          <c:invertIfNegative val="0"/>
          <c:cat>
            <c:strRef>
              <c:f>'C4'!$G$72:$G$81</c:f>
              <c:strCache>
                <c:ptCount val="10"/>
                <c:pt idx="0">
                  <c:v>Less than 500</c:v>
                </c:pt>
                <c:pt idx="1">
                  <c:v>500 to 749</c:v>
                </c:pt>
                <c:pt idx="2">
                  <c:v>750 to 999</c:v>
                </c:pt>
                <c:pt idx="3">
                  <c:v>1,000 to 1,499</c:v>
                </c:pt>
                <c:pt idx="4">
                  <c:v>1,500 to 1,999</c:v>
                </c:pt>
                <c:pt idx="5">
                  <c:v>2,000 to 2,499</c:v>
                </c:pt>
                <c:pt idx="6">
                  <c:v>2,500 to 2,999</c:v>
                </c:pt>
                <c:pt idx="7">
                  <c:v>3,000 to 3,999</c:v>
                </c:pt>
                <c:pt idx="8">
                  <c:v>4,000 or more</c:v>
                </c:pt>
                <c:pt idx="9">
                  <c:v>Not reported</c:v>
                </c:pt>
              </c:strCache>
            </c:strRef>
          </c:cat>
          <c:val>
            <c:numRef>
              <c:f>'C4'!$H$72:$H$81</c:f>
              <c:numCache>
                <c:formatCode>#,##0.0</c:formatCode>
                <c:ptCount val="10"/>
                <c:pt idx="0">
                  <c:v>67.2</c:v>
                </c:pt>
                <c:pt idx="1">
                  <c:v>210.6</c:v>
                </c:pt>
                <c:pt idx="2">
                  <c:v>348.8</c:v>
                </c:pt>
                <c:pt idx="3">
                  <c:v>636.1</c:v>
                </c:pt>
                <c:pt idx="4">
                  <c:v>486.7</c:v>
                </c:pt>
                <c:pt idx="5">
                  <c:v>297.8</c:v>
                </c:pt>
                <c:pt idx="6">
                  <c:v>154.30000000000001</c:v>
                </c:pt>
                <c:pt idx="7">
                  <c:v>199.9</c:v>
                </c:pt>
                <c:pt idx="8">
                  <c:v>92.3</c:v>
                </c:pt>
                <c:pt idx="9">
                  <c:v>435.1</c:v>
                </c:pt>
              </c:numCache>
            </c:numRef>
          </c:val>
          <c:extLst>
            <c:ext xmlns:c16="http://schemas.microsoft.com/office/drawing/2014/chart" uri="{C3380CC4-5D6E-409C-BE32-E72D297353CC}">
              <c16:uniqueId val="{00000000-D8C5-43D3-9636-E0E7DFA2C900}"/>
            </c:ext>
          </c:extLst>
        </c:ser>
        <c:ser>
          <c:idx val="1"/>
          <c:order val="1"/>
          <c:tx>
            <c:strRef>
              <c:f>'C4'!$I$71</c:f>
              <c:strCache>
                <c:ptCount val="1"/>
                <c:pt idx="0">
                  <c:v>MassGIS</c:v>
                </c:pt>
              </c:strCache>
            </c:strRef>
          </c:tx>
          <c:spPr>
            <a:solidFill>
              <a:schemeClr val="accent2"/>
            </a:solidFill>
            <a:ln>
              <a:noFill/>
            </a:ln>
            <a:effectLst/>
          </c:spPr>
          <c:invertIfNegative val="0"/>
          <c:cat>
            <c:strRef>
              <c:f>'C4'!$G$72:$G$81</c:f>
              <c:strCache>
                <c:ptCount val="10"/>
                <c:pt idx="0">
                  <c:v>Less than 500</c:v>
                </c:pt>
                <c:pt idx="1">
                  <c:v>500 to 749</c:v>
                </c:pt>
                <c:pt idx="2">
                  <c:v>750 to 999</c:v>
                </c:pt>
                <c:pt idx="3">
                  <c:v>1,000 to 1,499</c:v>
                </c:pt>
                <c:pt idx="4">
                  <c:v>1,500 to 1,999</c:v>
                </c:pt>
                <c:pt idx="5">
                  <c:v>2,000 to 2,499</c:v>
                </c:pt>
                <c:pt idx="6">
                  <c:v>2,500 to 2,999</c:v>
                </c:pt>
                <c:pt idx="7">
                  <c:v>3,000 to 3,999</c:v>
                </c:pt>
                <c:pt idx="8">
                  <c:v>4,000 or more</c:v>
                </c:pt>
                <c:pt idx="9">
                  <c:v>Not reported</c:v>
                </c:pt>
              </c:strCache>
            </c:strRef>
          </c:cat>
          <c:val>
            <c:numRef>
              <c:f>'C4'!$I$72:$I$81</c:f>
              <c:numCache>
                <c:formatCode>0.0</c:formatCode>
                <c:ptCount val="10"/>
                <c:pt idx="0">
                  <c:v>108.015000000016</c:v>
                </c:pt>
                <c:pt idx="1">
                  <c:v>201.93300000018945</c:v>
                </c:pt>
                <c:pt idx="2">
                  <c:v>381.24199999910911</c:v>
                </c:pt>
                <c:pt idx="3">
                  <c:v>985.38699998947288</c:v>
                </c:pt>
                <c:pt idx="4">
                  <c:v>518.19099999564116</c:v>
                </c:pt>
                <c:pt idx="5">
                  <c:v>271.06100000048173</c:v>
                </c:pt>
                <c:pt idx="6">
                  <c:v>142.33400000030608</c:v>
                </c:pt>
                <c:pt idx="7">
                  <c:v>112.21300000016637</c:v>
                </c:pt>
                <c:pt idx="8">
                  <c:v>54.644999999965506</c:v>
                </c:pt>
                <c:pt idx="9">
                  <c:v>50.248999999998951</c:v>
                </c:pt>
              </c:numCache>
            </c:numRef>
          </c:val>
          <c:extLst>
            <c:ext xmlns:c16="http://schemas.microsoft.com/office/drawing/2014/chart" uri="{C3380CC4-5D6E-409C-BE32-E72D297353CC}">
              <c16:uniqueId val="{00000001-D8C5-43D3-9636-E0E7DFA2C900}"/>
            </c:ext>
          </c:extLst>
        </c:ser>
        <c:dLbls>
          <c:showLegendKey val="0"/>
          <c:showVal val="0"/>
          <c:showCatName val="0"/>
          <c:showSerName val="0"/>
          <c:showPercent val="0"/>
          <c:showBubbleSize val="0"/>
        </c:dLbls>
        <c:gapWidth val="219"/>
        <c:overlap val="-27"/>
        <c:axId val="1755596479"/>
        <c:axId val="1870652463"/>
      </c:barChart>
      <c:catAx>
        <c:axId val="1755596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652463"/>
        <c:crosses val="autoZero"/>
        <c:auto val="1"/>
        <c:lblAlgn val="ctr"/>
        <c:lblOffset val="100"/>
        <c:noMultiLvlLbl val="0"/>
      </c:catAx>
      <c:valAx>
        <c:axId val="18706524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5596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Square Footage of Single Family Home: </a:t>
            </a:r>
            <a:r>
              <a:rPr lang="en-US"/>
              <a:t>Northeast</a:t>
            </a:r>
            <a:r>
              <a:rPr lang="en-US" baseline="0"/>
              <a:t> Region (orange) from Census vs. MassGIS year of construction data (blue).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'C5'!$I$37:$I$38</c:f>
              <c:strCache>
                <c:ptCount val="2"/>
                <c:pt idx="0">
                  <c:v>Northeast</c:v>
                </c:pt>
              </c:strCache>
            </c:strRef>
          </c:tx>
          <c:spPr>
            <a:ln w="28575" cap="rnd">
              <a:solidFill>
                <a:schemeClr val="accent2"/>
              </a:solidFill>
              <a:round/>
            </a:ln>
            <a:effectLst/>
          </c:spPr>
          <c:marker>
            <c:symbol val="none"/>
          </c:marker>
          <c:cat>
            <c:numRef>
              <c:f>'C5'!$B$47:$B$88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'C5'!$I$47:$I$88</c:f>
              <c:numCache>
                <c:formatCode>#,##0</c:formatCode>
                <c:ptCount val="42"/>
                <c:pt idx="0">
                  <c:v>1770</c:v>
                </c:pt>
                <c:pt idx="1">
                  <c:v>1805</c:v>
                </c:pt>
                <c:pt idx="2">
                  <c:v>1755</c:v>
                </c:pt>
                <c:pt idx="3">
                  <c:v>1795</c:v>
                </c:pt>
                <c:pt idx="4">
                  <c:v>1860</c:v>
                </c:pt>
                <c:pt idx="5">
                  <c:v>1830</c:v>
                </c:pt>
                <c:pt idx="6">
                  <c:v>1850</c:v>
                </c:pt>
                <c:pt idx="7">
                  <c:v>1955</c:v>
                </c:pt>
                <c:pt idx="8">
                  <c:v>2005</c:v>
                </c:pt>
                <c:pt idx="9">
                  <c:v>2075</c:v>
                </c:pt>
                <c:pt idx="10">
                  <c:v>2105</c:v>
                </c:pt>
                <c:pt idx="11">
                  <c:v>2105</c:v>
                </c:pt>
                <c:pt idx="12">
                  <c:v>2115</c:v>
                </c:pt>
                <c:pt idx="13">
                  <c:v>2160</c:v>
                </c:pt>
                <c:pt idx="14">
                  <c:v>2195</c:v>
                </c:pt>
                <c:pt idx="15">
                  <c:v>2240</c:v>
                </c:pt>
                <c:pt idx="16">
                  <c:v>2280</c:v>
                </c:pt>
                <c:pt idx="17">
                  <c:v>2265</c:v>
                </c:pt>
                <c:pt idx="18">
                  <c:v>2270</c:v>
                </c:pt>
                <c:pt idx="19">
                  <c:v>2298</c:v>
                </c:pt>
                <c:pt idx="20">
                  <c:v>2435</c:v>
                </c:pt>
                <c:pt idx="21">
                  <c:v>2466</c:v>
                </c:pt>
                <c:pt idx="22">
                  <c:v>2516</c:v>
                </c:pt>
                <c:pt idx="23">
                  <c:v>2443</c:v>
                </c:pt>
                <c:pt idx="24">
                  <c:v>2543</c:v>
                </c:pt>
                <c:pt idx="25">
                  <c:v>2556</c:v>
                </c:pt>
                <c:pt idx="26">
                  <c:v>2612</c:v>
                </c:pt>
                <c:pt idx="27">
                  <c:v>2550</c:v>
                </c:pt>
                <c:pt idx="28">
                  <c:v>2651</c:v>
                </c:pt>
                <c:pt idx="29">
                  <c:v>2594</c:v>
                </c:pt>
                <c:pt idx="30">
                  <c:v>2613</c:v>
                </c:pt>
                <c:pt idx="31">
                  <c:v>2559</c:v>
                </c:pt>
                <c:pt idx="32">
                  <c:v>2582</c:v>
                </c:pt>
                <c:pt idx="33">
                  <c:v>2635</c:v>
                </c:pt>
                <c:pt idx="34">
                  <c:v>2617</c:v>
                </c:pt>
                <c:pt idx="35">
                  <c:v>2792</c:v>
                </c:pt>
                <c:pt idx="36">
                  <c:v>2796</c:v>
                </c:pt>
                <c:pt idx="37">
                  <c:v>2760</c:v>
                </c:pt>
                <c:pt idx="38">
                  <c:v>2822</c:v>
                </c:pt>
                <c:pt idx="39">
                  <c:v>2727</c:v>
                </c:pt>
                <c:pt idx="40">
                  <c:v>2687</c:v>
                </c:pt>
                <c:pt idx="41">
                  <c:v>2696</c:v>
                </c:pt>
              </c:numCache>
            </c:numRef>
          </c:val>
          <c:smooth val="0"/>
          <c:extLst>
            <c:ext xmlns:c16="http://schemas.microsoft.com/office/drawing/2014/chart" uri="{C3380CC4-5D6E-409C-BE32-E72D297353CC}">
              <c16:uniqueId val="{00000001-1848-4176-ABCB-AF40DD30FF67}"/>
            </c:ext>
          </c:extLst>
        </c:ser>
        <c:ser>
          <c:idx val="0"/>
          <c:order val="1"/>
          <c:tx>
            <c:strRef>
              <c:f>M6B!$I$4</c:f>
              <c:strCache>
                <c:ptCount val="1"/>
                <c:pt idx="0">
                  <c:v>Single Family</c:v>
                </c:pt>
              </c:strCache>
            </c:strRef>
          </c:tx>
          <c:spPr>
            <a:ln w="28575" cap="rnd">
              <a:solidFill>
                <a:schemeClr val="accent1"/>
              </a:solidFill>
              <a:round/>
            </a:ln>
            <a:effectLst/>
          </c:spPr>
          <c:marker>
            <c:symbol val="none"/>
          </c:marker>
          <c:cat>
            <c:numRef>
              <c:f>'C5'!$B$47:$B$88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M6B!$I$45:$I$86</c:f>
              <c:numCache>
                <c:formatCode>General</c:formatCode>
                <c:ptCount val="42"/>
                <c:pt idx="0">
                  <c:v>1931.2947946638765</c:v>
                </c:pt>
                <c:pt idx="1">
                  <c:v>1986.6450348432056</c:v>
                </c:pt>
                <c:pt idx="2">
                  <c:v>1964.1597874443896</c:v>
                </c:pt>
                <c:pt idx="3">
                  <c:v>2016.4092340785128</c:v>
                </c:pt>
                <c:pt idx="4">
                  <c:v>2036.8397637068488</c:v>
                </c:pt>
                <c:pt idx="5">
                  <c:v>2067.371886936593</c:v>
                </c:pt>
                <c:pt idx="6">
                  <c:v>2165.3505750012555</c:v>
                </c:pt>
                <c:pt idx="7">
                  <c:v>2231.8310052910051</c:v>
                </c:pt>
                <c:pt idx="8">
                  <c:v>2254.0508284686598</c:v>
                </c:pt>
                <c:pt idx="9">
                  <c:v>2242.7388710759824</c:v>
                </c:pt>
                <c:pt idx="10">
                  <c:v>2191.699981071361</c:v>
                </c:pt>
                <c:pt idx="11">
                  <c:v>2200.6979388770433</c:v>
                </c:pt>
                <c:pt idx="12">
                  <c:v>2273.1004836109619</c:v>
                </c:pt>
                <c:pt idx="13">
                  <c:v>2335.6447414702779</c:v>
                </c:pt>
                <c:pt idx="14">
                  <c:v>2346.1761861194614</c:v>
                </c:pt>
                <c:pt idx="15">
                  <c:v>2387.3614842300558</c:v>
                </c:pt>
                <c:pt idx="16">
                  <c:v>2406.8856410256412</c:v>
                </c:pt>
                <c:pt idx="17">
                  <c:v>2451.2552440144077</c:v>
                </c:pt>
                <c:pt idx="18">
                  <c:v>2477.4296095076402</c:v>
                </c:pt>
                <c:pt idx="19">
                  <c:v>2519.5622893258428</c:v>
                </c:pt>
                <c:pt idx="20">
                  <c:v>2609.5146934704212</c:v>
                </c:pt>
                <c:pt idx="21">
                  <c:v>2700.9132273342357</c:v>
                </c:pt>
                <c:pt idx="22">
                  <c:v>2649.2833303587363</c:v>
                </c:pt>
                <c:pt idx="23">
                  <c:v>2661.5060498883099</c:v>
                </c:pt>
                <c:pt idx="24">
                  <c:v>2691.0417283735519</c:v>
                </c:pt>
                <c:pt idx="25">
                  <c:v>2719.0048010340688</c:v>
                </c:pt>
                <c:pt idx="26">
                  <c:v>2727.0057286072324</c:v>
                </c:pt>
                <c:pt idx="27">
                  <c:v>2706.2859511606875</c:v>
                </c:pt>
                <c:pt idx="28">
                  <c:v>2764.249082007344</c:v>
                </c:pt>
                <c:pt idx="29">
                  <c:v>2649.6505456349205</c:v>
                </c:pt>
                <c:pt idx="30">
                  <c:v>2643.4909412284578</c:v>
                </c:pt>
                <c:pt idx="31">
                  <c:v>2689.3258510113469</c:v>
                </c:pt>
                <c:pt idx="32">
                  <c:v>2764.2111486486488</c:v>
                </c:pt>
                <c:pt idx="33">
                  <c:v>2769.4915190350548</c:v>
                </c:pt>
                <c:pt idx="34">
                  <c:v>2798.3667205169627</c:v>
                </c:pt>
                <c:pt idx="35">
                  <c:v>2778.5156366344004</c:v>
                </c:pt>
                <c:pt idx="36">
                  <c:v>2771.8181240063591</c:v>
                </c:pt>
                <c:pt idx="37">
                  <c:v>2716.9205352717659</c:v>
                </c:pt>
                <c:pt idx="38">
                  <c:v>2722.7320466005913</c:v>
                </c:pt>
                <c:pt idx="39">
                  <c:v>2663.078557400464</c:v>
                </c:pt>
                <c:pt idx="40">
                  <c:v>2692.6220105391162</c:v>
                </c:pt>
                <c:pt idx="41">
                  <c:v>2855.3308733087329</c:v>
                </c:pt>
              </c:numCache>
            </c:numRef>
          </c:val>
          <c:smooth val="0"/>
          <c:extLst>
            <c:ext xmlns:c16="http://schemas.microsoft.com/office/drawing/2014/chart" uri="{C3380CC4-5D6E-409C-BE32-E72D297353CC}">
              <c16:uniqueId val="{00000002-1848-4176-ABCB-AF40DD30FF67}"/>
            </c:ext>
          </c:extLst>
        </c:ser>
        <c:dLbls>
          <c:showLegendKey val="0"/>
          <c:showVal val="0"/>
          <c:showCatName val="0"/>
          <c:showSerName val="0"/>
          <c:showPercent val="0"/>
          <c:showBubbleSize val="0"/>
        </c:dLbls>
        <c:smooth val="0"/>
        <c:axId val="752582080"/>
        <c:axId val="1941605423"/>
      </c:lineChart>
      <c:catAx>
        <c:axId val="7525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605423"/>
        <c:crosses val="autoZero"/>
        <c:auto val="1"/>
        <c:lblAlgn val="ctr"/>
        <c:lblOffset val="100"/>
        <c:noMultiLvlLbl val="0"/>
      </c:catAx>
      <c:valAx>
        <c:axId val="1941605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5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80-4ECF-BE91-C72A08C450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4580-4ECF-BE91-C72A08C450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4580-4ECF-BE91-C72A08C450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4580-4ECF-BE91-C72A08C450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4580-4ECF-BE91-C72A08C450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4580-4ECF-BE91-C72A08C450E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580-4ECF-BE91-C72A08C450E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4580-4ECF-BE91-C72A08C450E6}"/>
              </c:ext>
            </c:extLst>
          </c:dPt>
          <c:dLbls>
            <c:dLbl>
              <c:idx val="0"/>
              <c:layout>
                <c:manualLayout>
                  <c:x val="3.7126500479497636E-2"/>
                  <c:y val="-0.10463837248559697"/>
                </c:manualLayout>
              </c:layout>
              <c:tx>
                <c:rich>
                  <a:bodyPr/>
                  <a:lstStyle/>
                  <a:p>
                    <a:fld id="{EC3533A5-94CC-4629-851B-3726493E374C}" type="CELLRANGE">
                      <a:rPr lang="en-US"/>
                      <a:pPr/>
                      <a:t>[CELLRANGE]</a:t>
                    </a:fld>
                    <a:endParaRPr lang="en-US" baseline="0"/>
                  </a:p>
                  <a:p>
                    <a:fld id="{902E1E88-DA5E-4194-B798-28788B4659BD}"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580-4ECF-BE91-C72A08C450E6}"/>
                </c:ext>
              </c:extLst>
            </c:dLbl>
            <c:dLbl>
              <c:idx val="1"/>
              <c:layout>
                <c:manualLayout>
                  <c:x val="-1.910585082294259E-2"/>
                  <c:y val="5.2659849054137946E-2"/>
                </c:manualLayout>
              </c:layout>
              <c:tx>
                <c:rich>
                  <a:bodyPr/>
                  <a:lstStyle/>
                  <a:p>
                    <a:fld id="{0348B3A2-5C5B-45C1-94D3-4D3476E11E7A}" type="CELLRANGE">
                      <a:rPr lang="en-US"/>
                      <a:pPr/>
                      <a:t>[CELLRANGE]</a:t>
                    </a:fld>
                    <a:endParaRPr lang="en-US" baseline="0"/>
                  </a:p>
                  <a:p>
                    <a:fld id="{3B05701F-DABF-4696-823B-51138D185EE4}"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580-4ECF-BE91-C72A08C450E6}"/>
                </c:ext>
              </c:extLst>
            </c:dLbl>
            <c:dLbl>
              <c:idx val="2"/>
              <c:tx>
                <c:rich>
                  <a:bodyPr/>
                  <a:lstStyle/>
                  <a:p>
                    <a:fld id="{88D32900-CC1E-4BD3-967A-E7C9A68BDE67}" type="CELLRANGE">
                      <a:rPr lang="en-US"/>
                      <a:pPr/>
                      <a:t>[CELLRANGE]</a:t>
                    </a:fld>
                    <a:endParaRPr lang="en-US" baseline="0"/>
                  </a:p>
                  <a:p>
                    <a:fld id="{67A96AA0-D19D-49C2-82BD-C89B7B7266F0}"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580-4ECF-BE91-C72A08C450E6}"/>
                </c:ext>
              </c:extLst>
            </c:dLbl>
            <c:dLbl>
              <c:idx val="3"/>
              <c:layout>
                <c:manualLayout>
                  <c:x val="-1.0929586565539416E-3"/>
                  <c:y val="-4.6608800455959533E-3"/>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mn-lt"/>
                        <a:ea typeface="+mn-ea"/>
                        <a:cs typeface="+mn-cs"/>
                      </a:defRPr>
                    </a:pPr>
                    <a:fld id="{1D8732DF-DAE1-4487-8A5D-DD8F40CD23EB}" type="CELLRANGE">
                      <a:rPr lang="en-US"/>
                      <a:pPr>
                        <a:defRPr sz="1400" b="1"/>
                      </a:pPr>
                      <a:t>[CELLRANGE]</a:t>
                    </a:fld>
                    <a:endParaRPr lang="en-US" baseline="0"/>
                  </a:p>
                  <a:p>
                    <a:pPr>
                      <a:defRPr sz="1400" b="1"/>
                    </a:pPr>
                    <a:fld id="{0FB70051-F521-4DCC-B210-8E04D4787A1A}" type="PERCENTAGE">
                      <a:rPr lang="en-US"/>
                      <a:pPr>
                        <a:defRPr sz="1400" b="1"/>
                      </a:pPr>
                      <a:t>[PERCENTAGE]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layout>
                    <c:manualLayout>
                      <c:w val="0.3167421696448367"/>
                      <c:h val="0.10013831258644537"/>
                    </c:manualLayout>
                  </c15:layout>
                  <c15:dlblFieldTable/>
                  <c15:showDataLabelsRange val="1"/>
                </c:ext>
                <c:ext xmlns:c16="http://schemas.microsoft.com/office/drawing/2014/chart" uri="{C3380CC4-5D6E-409C-BE32-E72D297353CC}">
                  <c16:uniqueId val="{00000004-4580-4ECF-BE91-C72A08C450E6}"/>
                </c:ext>
              </c:extLst>
            </c:dLbl>
            <c:dLbl>
              <c:idx val="4"/>
              <c:layout>
                <c:manualLayout>
                  <c:x val="-0.13674101840722039"/>
                  <c:y val="-8.1166762868334408E-2"/>
                </c:manualLayout>
              </c:layout>
              <c:tx>
                <c:rich>
                  <a:bodyPr/>
                  <a:lstStyle/>
                  <a:p>
                    <a:fld id="{DB367239-B2BA-4A20-B21D-35DA75D96709}" type="CELLRANGE">
                      <a:rPr lang="en-US"/>
                      <a:pPr/>
                      <a:t>[CELLRANGE]</a:t>
                    </a:fld>
                    <a:endParaRPr lang="en-US" baseline="0"/>
                  </a:p>
                  <a:p>
                    <a:fld id="{9D8E18D6-CCA0-471E-B19D-49DC14BF4538}"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580-4ECF-BE91-C72A08C450E6}"/>
                </c:ext>
              </c:extLst>
            </c:dLbl>
            <c:dLbl>
              <c:idx val="5"/>
              <c:layout>
                <c:manualLayout>
                  <c:x val="-5.9859336494695277E-2"/>
                  <c:y val="-0.14901965055197977"/>
                </c:manualLayout>
              </c:layout>
              <c:tx>
                <c:rich>
                  <a:bodyPr/>
                  <a:lstStyle/>
                  <a:p>
                    <a:fld id="{EC182A6F-4F71-4687-BB1D-B054D9F72058}" type="CELLRANGE">
                      <a:rPr lang="en-US"/>
                      <a:pPr/>
                      <a:t>[CELLRANGE]</a:t>
                    </a:fld>
                    <a:endParaRPr lang="en-US" baseline="0"/>
                  </a:p>
                  <a:p>
                    <a:fld id="{3751E165-60E6-4CC8-83BC-D22ABA7A109B}"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layout>
                    <c:manualLayout>
                      <c:w val="0.23848493479112437"/>
                      <c:h val="6.8566159520516368E-2"/>
                    </c:manualLayout>
                  </c15:layout>
                  <c15:dlblFieldTable/>
                  <c15:showDataLabelsRange val="1"/>
                </c:ext>
                <c:ext xmlns:c16="http://schemas.microsoft.com/office/drawing/2014/chart" uri="{C3380CC4-5D6E-409C-BE32-E72D297353CC}">
                  <c16:uniqueId val="{00000006-4580-4ECF-BE91-C72A08C450E6}"/>
                </c:ext>
              </c:extLst>
            </c:dLbl>
            <c:dLbl>
              <c:idx val="6"/>
              <c:layout>
                <c:manualLayout>
                  <c:x val="-4.614709257417187E-2"/>
                  <c:y val="-0.28767057644765365"/>
                </c:manualLayout>
              </c:layout>
              <c:tx>
                <c:rich>
                  <a:bodyPr/>
                  <a:lstStyle/>
                  <a:p>
                    <a:fld id="{E1BB6FDB-391B-442B-B661-8428A62C950E}" type="CELLRANGE">
                      <a:rPr lang="en-US"/>
                      <a:pPr/>
                      <a:t>[CELLRANGE]</a:t>
                    </a:fld>
                    <a:endParaRPr lang="en-US" baseline="0"/>
                  </a:p>
                  <a:p>
                    <a:fld id="{469F4EF6-194B-4DFD-8BDD-F720ECD5C8C4}"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580-4ECF-BE91-C72A08C450E6}"/>
                </c:ext>
              </c:extLst>
            </c:dLbl>
            <c:dLbl>
              <c:idx val="7"/>
              <c:layout>
                <c:manualLayout>
                  <c:x val="-4.5851590868925603E-2"/>
                  <c:y val="-3.8107477229246761E-2"/>
                </c:manualLayout>
              </c:layout>
              <c:tx>
                <c:rich>
                  <a:bodyPr/>
                  <a:lstStyle/>
                  <a:p>
                    <a:fld id="{142545E3-844C-4515-A661-CC14C0AC7A9F}" type="CELLRANGE">
                      <a:rPr lang="en-US"/>
                      <a:pPr/>
                      <a:t>[CELLRANGE]</a:t>
                    </a:fld>
                    <a:endParaRPr lang="en-US" baseline="0"/>
                  </a:p>
                  <a:p>
                    <a:fld id="{935943FF-8AFF-4CB1-A682-F6F125668C5A}"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4580-4ECF-BE91-C72A08C450E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'M5'!$I$6:$I$13</c:f>
              <c:strCache>
                <c:ptCount val="8"/>
                <c:pt idx="0">
                  <c:v>Small residential (101,104,105)</c:v>
                </c:pt>
                <c:pt idx="1">
                  <c:v>Condominiums (102)</c:v>
                </c:pt>
                <c:pt idx="2">
                  <c:v>Apartments (111, 112, 113)</c:v>
                </c:pt>
                <c:pt idx="3">
                  <c:v>Mixed use including residential (01x and 0x1 ranges)</c:v>
                </c:pt>
                <c:pt idx="4">
                  <c:v>Mobile homes (103)</c:v>
                </c:pt>
                <c:pt idx="5">
                  <c:v>Rare and non-standard residential use codes</c:v>
                </c:pt>
                <c:pt idx="6">
                  <c:v>Group quarters including public and charitable housing (treated as commercial by EIA surveys)</c:v>
                </c:pt>
                <c:pt idx="7">
                  <c:v>All other commercial and industrial</c:v>
                </c:pt>
              </c:strCache>
            </c:strRef>
          </c:cat>
          <c:val>
            <c:numRef>
              <c:f>'M5'!$K$6:$K$13</c:f>
              <c:numCache>
                <c:formatCode>General</c:formatCode>
                <c:ptCount val="8"/>
                <c:pt idx="0">
                  <c:v>3274195156</c:v>
                </c:pt>
                <c:pt idx="1">
                  <c:v>439802034</c:v>
                </c:pt>
                <c:pt idx="2">
                  <c:v>294839504</c:v>
                </c:pt>
                <c:pt idx="3">
                  <c:v>160832666</c:v>
                </c:pt>
                <c:pt idx="4">
                  <c:v>2020639</c:v>
                </c:pt>
                <c:pt idx="5">
                  <c:v>69125797</c:v>
                </c:pt>
                <c:pt idx="6">
                  <c:v>93104314</c:v>
                </c:pt>
                <c:pt idx="7">
                  <c:v>1675146969</c:v>
                </c:pt>
              </c:numCache>
            </c:numRef>
          </c:val>
          <c:extLst>
            <c:ext xmlns:c15="http://schemas.microsoft.com/office/drawing/2012/chart" uri="{02D57815-91ED-43cb-92C2-25804820EDAC}">
              <c15:datalabelsRange>
                <c15:f>'M5'!$I$6:$I$13</c15:f>
                <c15:dlblRangeCache>
                  <c:ptCount val="8"/>
                  <c:pt idx="0">
                    <c:v>Small residential (101,104,105)</c:v>
                  </c:pt>
                  <c:pt idx="1">
                    <c:v>Condominiums (102)</c:v>
                  </c:pt>
                  <c:pt idx="2">
                    <c:v>Apartments (111, 112, 113)</c:v>
                  </c:pt>
                  <c:pt idx="3">
                    <c:v>Mixed use including residential (01x and 0x1 ranges)</c:v>
                  </c:pt>
                  <c:pt idx="4">
                    <c:v>Mobile homes (103)</c:v>
                  </c:pt>
                  <c:pt idx="5">
                    <c:v>Rare and non-standard residential use codes</c:v>
                  </c:pt>
                  <c:pt idx="6">
                    <c:v>Group quarters including public and charitable housing (treated as commercial by EIA surveys)</c:v>
                  </c:pt>
                  <c:pt idx="7">
                    <c:v>All other commercial and industrial</c:v>
                  </c:pt>
                </c15:dlblRangeCache>
              </c15:datalabelsRange>
            </c:ext>
            <c:ext xmlns:c16="http://schemas.microsoft.com/office/drawing/2014/chart" uri="{C3380CC4-5D6E-409C-BE32-E72D297353CC}">
              <c16:uniqueId val="{00000000-4580-4ECF-BE91-C72A08C450E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aseline="0"/>
              <a:t>Massachusetts Housing Size Growth:  Square Footage (millions, orange line, left axis) vs </a:t>
            </a:r>
            <a:r>
              <a:rPr lang="en-US" sz="1600" b="0" i="0" u="none" strike="noStrike" kern="1200" spc="0" baseline="0">
                <a:solidFill>
                  <a:sysClr val="windowText" lastClr="000000">
                    <a:lumMod val="65000"/>
                    <a:lumOff val="35000"/>
                  </a:sysClr>
                </a:solidFill>
              </a:rPr>
              <a:t>Units (thousands, blue bars, right axis)</a:t>
            </a:r>
            <a:endParaRPr lang="en-US" sz="1600" baseline="0"/>
          </a:p>
        </c:rich>
      </c:tx>
      <c:layout>
        <c:manualLayout>
          <c:xMode val="edge"/>
          <c:yMode val="edge"/>
          <c:x val="0.13025987293510602"/>
          <c:y val="1.39160677575530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M6B!$D$5</c:f>
              <c:strCache>
                <c:ptCount val="1"/>
                <c:pt idx="0">
                  <c:v>Residential Units (thousands)</c:v>
                </c:pt>
              </c:strCache>
            </c:strRef>
          </c:tx>
          <c:spPr>
            <a:solidFill>
              <a:schemeClr val="accent1"/>
            </a:solidFill>
            <a:ln>
              <a:noFill/>
            </a:ln>
            <a:effectLst/>
          </c:spPr>
          <c:invertIfNegative val="0"/>
          <c:cat>
            <c:numRef>
              <c:f>M6B!$A$7:$A$67</c:f>
              <c:numCache>
                <c:formatCode>General</c:formatCode>
                <c:ptCount val="61"/>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numCache>
            </c:numRef>
          </c:cat>
          <c:val>
            <c:numRef>
              <c:f>M6B!$D$7:$D$68</c:f>
              <c:numCache>
                <c:formatCode>_(* #,##0_);_(* \(#,##0\);_(* "-"??_);_(@_)</c:formatCode>
                <c:ptCount val="62"/>
                <c:pt idx="0">
                  <c:v>1561865</c:v>
                </c:pt>
                <c:pt idx="1">
                  <c:v>1578843</c:v>
                </c:pt>
                <c:pt idx="2">
                  <c:v>1599801</c:v>
                </c:pt>
                <c:pt idx="3">
                  <c:v>1619603</c:v>
                </c:pt>
                <c:pt idx="4">
                  <c:v>1642904</c:v>
                </c:pt>
                <c:pt idx="5">
                  <c:v>1679472</c:v>
                </c:pt>
                <c:pt idx="6">
                  <c:v>1701737</c:v>
                </c:pt>
                <c:pt idx="7">
                  <c:v>1722367</c:v>
                </c:pt>
                <c:pt idx="8">
                  <c:v>1748863</c:v>
                </c:pt>
                <c:pt idx="9">
                  <c:v>1770261</c:v>
                </c:pt>
                <c:pt idx="10">
                  <c:v>1821139</c:v>
                </c:pt>
                <c:pt idx="11">
                  <c:v>1845068</c:v>
                </c:pt>
                <c:pt idx="12">
                  <c:v>1880445</c:v>
                </c:pt>
                <c:pt idx="13">
                  <c:v>1910600</c:v>
                </c:pt>
                <c:pt idx="14">
                  <c:v>1933581</c:v>
                </c:pt>
                <c:pt idx="15">
                  <c:v>1956464</c:v>
                </c:pt>
                <c:pt idx="16">
                  <c:v>1977113</c:v>
                </c:pt>
                <c:pt idx="17">
                  <c:v>1994164</c:v>
                </c:pt>
                <c:pt idx="18">
                  <c:v>2015022</c:v>
                </c:pt>
                <c:pt idx="19">
                  <c:v>2033116</c:v>
                </c:pt>
                <c:pt idx="20">
                  <c:v>2053247</c:v>
                </c:pt>
                <c:pt idx="21">
                  <c:v>2068466</c:v>
                </c:pt>
                <c:pt idx="22">
                  <c:v>2083391</c:v>
                </c:pt>
                <c:pt idx="23">
                  <c:v>2103711</c:v>
                </c:pt>
                <c:pt idx="24">
                  <c:v>2130522</c:v>
                </c:pt>
                <c:pt idx="25">
                  <c:v>2165189</c:v>
                </c:pt>
                <c:pt idx="26">
                  <c:v>2202270</c:v>
                </c:pt>
                <c:pt idx="27">
                  <c:v>2240797</c:v>
                </c:pt>
                <c:pt idx="28">
                  <c:v>2275713</c:v>
                </c:pt>
                <c:pt idx="29">
                  <c:v>2300978</c:v>
                </c:pt>
                <c:pt idx="30">
                  <c:v>2316811</c:v>
                </c:pt>
                <c:pt idx="31">
                  <c:v>2328903</c:v>
                </c:pt>
                <c:pt idx="32">
                  <c:v>2344056</c:v>
                </c:pt>
                <c:pt idx="33">
                  <c:v>2360187</c:v>
                </c:pt>
                <c:pt idx="34">
                  <c:v>2378675</c:v>
                </c:pt>
                <c:pt idx="35">
                  <c:v>2396285</c:v>
                </c:pt>
                <c:pt idx="36">
                  <c:v>2412768</c:v>
                </c:pt>
                <c:pt idx="37">
                  <c:v>2429006</c:v>
                </c:pt>
                <c:pt idx="38">
                  <c:v>2447770</c:v>
                </c:pt>
                <c:pt idx="39">
                  <c:v>2466374</c:v>
                </c:pt>
                <c:pt idx="40">
                  <c:v>2490986</c:v>
                </c:pt>
                <c:pt idx="41">
                  <c:v>2507253</c:v>
                </c:pt>
                <c:pt idx="42">
                  <c:v>2525440</c:v>
                </c:pt>
                <c:pt idx="43">
                  <c:v>2544889</c:v>
                </c:pt>
                <c:pt idx="44">
                  <c:v>2568554</c:v>
                </c:pt>
                <c:pt idx="45">
                  <c:v>2592695</c:v>
                </c:pt>
                <c:pt idx="46">
                  <c:v>2618496</c:v>
                </c:pt>
                <c:pt idx="47">
                  <c:v>2634330</c:v>
                </c:pt>
                <c:pt idx="48">
                  <c:v>2646337</c:v>
                </c:pt>
                <c:pt idx="49">
                  <c:v>2653721</c:v>
                </c:pt>
                <c:pt idx="50">
                  <c:v>2663045</c:v>
                </c:pt>
                <c:pt idx="51">
                  <c:v>2672463</c:v>
                </c:pt>
                <c:pt idx="52">
                  <c:v>2684508</c:v>
                </c:pt>
                <c:pt idx="53">
                  <c:v>2704474</c:v>
                </c:pt>
                <c:pt idx="54">
                  <c:v>2719722</c:v>
                </c:pt>
                <c:pt idx="55">
                  <c:v>2736323</c:v>
                </c:pt>
                <c:pt idx="56">
                  <c:v>2754098</c:v>
                </c:pt>
                <c:pt idx="57">
                  <c:v>2775701</c:v>
                </c:pt>
                <c:pt idx="58">
                  <c:v>2805069</c:v>
                </c:pt>
                <c:pt idx="59">
                  <c:v>2825140</c:v>
                </c:pt>
                <c:pt idx="60">
                  <c:v>2845745</c:v>
                </c:pt>
                <c:pt idx="61">
                  <c:v>2857996</c:v>
                </c:pt>
              </c:numCache>
            </c:numRef>
          </c:val>
          <c:extLst>
            <c:ext xmlns:c16="http://schemas.microsoft.com/office/drawing/2014/chart" uri="{C3380CC4-5D6E-409C-BE32-E72D297353CC}">
              <c16:uniqueId val="{00000000-4852-4BA5-9FCA-5B907D2F4E5D}"/>
            </c:ext>
          </c:extLst>
        </c:ser>
        <c:dLbls>
          <c:showLegendKey val="0"/>
          <c:showVal val="0"/>
          <c:showCatName val="0"/>
          <c:showSerName val="0"/>
          <c:showPercent val="0"/>
          <c:showBubbleSize val="0"/>
        </c:dLbls>
        <c:gapWidth val="219"/>
        <c:overlap val="-27"/>
        <c:axId val="1308702719"/>
        <c:axId val="2079488752"/>
      </c:barChart>
      <c:lineChart>
        <c:grouping val="standard"/>
        <c:varyColors val="0"/>
        <c:ser>
          <c:idx val="1"/>
          <c:order val="1"/>
          <c:tx>
            <c:strRef>
              <c:f>M6B!$E$5</c:f>
              <c:strCache>
                <c:ptCount val="1"/>
                <c:pt idx="0">
                  <c:v>Residential Square Feet (millions)</c:v>
                </c:pt>
              </c:strCache>
            </c:strRef>
          </c:tx>
          <c:spPr>
            <a:ln w="28575" cap="rnd">
              <a:solidFill>
                <a:schemeClr val="accent2"/>
              </a:solidFill>
              <a:round/>
            </a:ln>
            <a:effectLst/>
          </c:spPr>
          <c:marker>
            <c:symbol val="none"/>
          </c:marker>
          <c:cat>
            <c:numRef>
              <c:f>M6B!$A$7:$A$68</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M6B!$E$7:$E$68</c:f>
              <c:numCache>
                <c:formatCode>_(* #,##0_);_(* \(#,##0\);_(* "-"??_);_(@_)</c:formatCode>
                <c:ptCount val="62"/>
                <c:pt idx="0">
                  <c:v>2136551738</c:v>
                </c:pt>
                <c:pt idx="1">
                  <c:v>2161118398</c:v>
                </c:pt>
                <c:pt idx="2">
                  <c:v>2192958960</c:v>
                </c:pt>
                <c:pt idx="3">
                  <c:v>2223252554</c:v>
                </c:pt>
                <c:pt idx="4">
                  <c:v>2256379898</c:v>
                </c:pt>
                <c:pt idx="5">
                  <c:v>2306859021</c:v>
                </c:pt>
                <c:pt idx="6">
                  <c:v>2339713028</c:v>
                </c:pt>
                <c:pt idx="7">
                  <c:v>2370379043</c:v>
                </c:pt>
                <c:pt idx="8">
                  <c:v>2409283124</c:v>
                </c:pt>
                <c:pt idx="9">
                  <c:v>2440655208</c:v>
                </c:pt>
                <c:pt idx="10">
                  <c:v>2498488820</c:v>
                </c:pt>
                <c:pt idx="11">
                  <c:v>2531552754</c:v>
                </c:pt>
                <c:pt idx="12">
                  <c:v>2580057295</c:v>
                </c:pt>
                <c:pt idx="13">
                  <c:v>2622093397</c:v>
                </c:pt>
                <c:pt idx="14">
                  <c:v>2655685235</c:v>
                </c:pt>
                <c:pt idx="15">
                  <c:v>2689312840</c:v>
                </c:pt>
                <c:pt idx="16">
                  <c:v>2721471720</c:v>
                </c:pt>
                <c:pt idx="17">
                  <c:v>2749896845</c:v>
                </c:pt>
                <c:pt idx="18">
                  <c:v>2784143361</c:v>
                </c:pt>
                <c:pt idx="19">
                  <c:v>2813801038</c:v>
                </c:pt>
                <c:pt idx="20">
                  <c:v>2846097394</c:v>
                </c:pt>
                <c:pt idx="21">
                  <c:v>2870667126</c:v>
                </c:pt>
                <c:pt idx="22">
                  <c:v>2894184052</c:v>
                </c:pt>
                <c:pt idx="23">
                  <c:v>2928860457</c:v>
                </c:pt>
                <c:pt idx="24">
                  <c:v>2974871583</c:v>
                </c:pt>
                <c:pt idx="25">
                  <c:v>3032963558</c:v>
                </c:pt>
                <c:pt idx="26">
                  <c:v>3096851453</c:v>
                </c:pt>
                <c:pt idx="27">
                  <c:v>3162238448</c:v>
                </c:pt>
                <c:pt idx="28">
                  <c:v>3221685847</c:v>
                </c:pt>
                <c:pt idx="29">
                  <c:v>3266553881</c:v>
                </c:pt>
                <c:pt idx="30">
                  <c:v>3295478334</c:v>
                </c:pt>
                <c:pt idx="31">
                  <c:v>3320085982</c:v>
                </c:pt>
                <c:pt idx="32">
                  <c:v>3352639942</c:v>
                </c:pt>
                <c:pt idx="33">
                  <c:v>3388685792</c:v>
                </c:pt>
                <c:pt idx="34">
                  <c:v>3429009639</c:v>
                </c:pt>
                <c:pt idx="35">
                  <c:v>3465569195</c:v>
                </c:pt>
                <c:pt idx="36">
                  <c:v>3502677707</c:v>
                </c:pt>
                <c:pt idx="37">
                  <c:v>3540982275</c:v>
                </c:pt>
                <c:pt idx="38">
                  <c:v>3583477337</c:v>
                </c:pt>
                <c:pt idx="39">
                  <c:v>3625787501</c:v>
                </c:pt>
                <c:pt idx="40">
                  <c:v>3667945986</c:v>
                </c:pt>
                <c:pt idx="41">
                  <c:v>3706819931</c:v>
                </c:pt>
                <c:pt idx="42">
                  <c:v>3746753687</c:v>
                </c:pt>
                <c:pt idx="43">
                  <c:v>3787572527</c:v>
                </c:pt>
                <c:pt idx="44">
                  <c:v>3835896428</c:v>
                </c:pt>
                <c:pt idx="45">
                  <c:v>3882940211</c:v>
                </c:pt>
                <c:pt idx="46">
                  <c:v>3925264147</c:v>
                </c:pt>
                <c:pt idx="47">
                  <c:v>3955911937</c:v>
                </c:pt>
                <c:pt idx="48">
                  <c:v>3977774035</c:v>
                </c:pt>
                <c:pt idx="49">
                  <c:v>3993691307</c:v>
                </c:pt>
                <c:pt idx="50">
                  <c:v>4013034205</c:v>
                </c:pt>
                <c:pt idx="51">
                  <c:v>4030985589</c:v>
                </c:pt>
                <c:pt idx="52">
                  <c:v>4054164722</c:v>
                </c:pt>
                <c:pt idx="53">
                  <c:v>4085028001</c:v>
                </c:pt>
                <c:pt idx="54">
                  <c:v>4112614485</c:v>
                </c:pt>
                <c:pt idx="55">
                  <c:v>4141449763</c:v>
                </c:pt>
                <c:pt idx="56">
                  <c:v>4174038285</c:v>
                </c:pt>
                <c:pt idx="57">
                  <c:v>4206682104</c:v>
                </c:pt>
                <c:pt idx="58">
                  <c:v>4241828588</c:v>
                </c:pt>
                <c:pt idx="59">
                  <c:v>4273970976</c:v>
                </c:pt>
                <c:pt idx="60">
                  <c:v>4306631530</c:v>
                </c:pt>
                <c:pt idx="61">
                  <c:v>4329092372</c:v>
                </c:pt>
              </c:numCache>
            </c:numRef>
          </c:val>
          <c:smooth val="0"/>
          <c:extLst>
            <c:ext xmlns:c16="http://schemas.microsoft.com/office/drawing/2014/chart" uri="{C3380CC4-5D6E-409C-BE32-E72D297353CC}">
              <c16:uniqueId val="{00000001-4852-4BA5-9FCA-5B907D2F4E5D}"/>
            </c:ext>
          </c:extLst>
        </c:ser>
        <c:dLbls>
          <c:showLegendKey val="0"/>
          <c:showVal val="0"/>
          <c:showCatName val="0"/>
          <c:showSerName val="0"/>
          <c:showPercent val="0"/>
          <c:showBubbleSize val="0"/>
        </c:dLbls>
        <c:marker val="1"/>
        <c:smooth val="0"/>
        <c:axId val="1891928464"/>
        <c:axId val="2019540816"/>
      </c:lineChart>
      <c:catAx>
        <c:axId val="189192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9540816"/>
        <c:crossesAt val="0"/>
        <c:auto val="1"/>
        <c:lblAlgn val="ctr"/>
        <c:lblOffset val="100"/>
        <c:noMultiLvlLbl val="0"/>
      </c:catAx>
      <c:valAx>
        <c:axId val="2019540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out"/>
        <c:tickLblPos val="low"/>
        <c:spPr>
          <a:noFill/>
          <a:ln>
            <a:solidFill>
              <a:schemeClr val="accent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92846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2079488752"/>
        <c:scaling>
          <c:orientation val="minMax"/>
        </c:scaling>
        <c:delete val="0"/>
        <c:axPos val="r"/>
        <c:numFmt formatCode="_(* #,##0_);_(* \(#,##0\);_(* &quot;-&quot;??_);_(@_)" sourceLinked="1"/>
        <c:majorTickMark val="out"/>
        <c:minorTickMark val="out"/>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702719"/>
        <c:crosses val="max"/>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catAx>
        <c:axId val="1308702719"/>
        <c:scaling>
          <c:orientation val="minMax"/>
        </c:scaling>
        <c:delete val="1"/>
        <c:axPos val="b"/>
        <c:numFmt formatCode="General" sourceLinked="1"/>
        <c:majorTickMark val="out"/>
        <c:minorTickMark val="none"/>
        <c:tickLblPos val="nextTo"/>
        <c:crossAx val="2079488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Square Footage</a:t>
            </a:r>
            <a:r>
              <a:rPr lang="en-US" baseline="0"/>
              <a:t> of </a:t>
            </a:r>
            <a:r>
              <a:rPr lang="en-US"/>
              <a:t>Single Family and</a:t>
            </a:r>
            <a:r>
              <a:rPr lang="en-US" baseline="0"/>
              <a:t> MultiFamily Homes by year of construction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M6B!$H$4</c:f>
              <c:strCache>
                <c:ptCount val="1"/>
                <c:pt idx="0">
                  <c:v>MF</c:v>
                </c:pt>
              </c:strCache>
            </c:strRef>
          </c:tx>
          <c:spPr>
            <a:ln w="28575" cap="rnd">
              <a:solidFill>
                <a:schemeClr val="accent2"/>
              </a:solidFill>
              <a:round/>
            </a:ln>
            <a:effectLst/>
          </c:spPr>
          <c:marker>
            <c:symbol val="none"/>
          </c:marker>
          <c:cat>
            <c:numRef>
              <c:f>M6B!$G$26:$G$86</c:f>
              <c:numCache>
                <c:formatCode>General</c:formatCode>
                <c:ptCount val="61"/>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numCache>
            </c:numRef>
          </c:cat>
          <c:val>
            <c:numRef>
              <c:f>M6B!$H$26:$H$86</c:f>
              <c:numCache>
                <c:formatCode>General</c:formatCode>
                <c:ptCount val="61"/>
                <c:pt idx="0">
                  <c:v>1025.4152823920265</c:v>
                </c:pt>
                <c:pt idx="1">
                  <c:v>899.15819861431874</c:v>
                </c:pt>
                <c:pt idx="2">
                  <c:v>980.26419042636678</c:v>
                </c:pt>
                <c:pt idx="3">
                  <c:v>847.24574961360122</c:v>
                </c:pt>
                <c:pt idx="4">
                  <c:v>855.14363277393875</c:v>
                </c:pt>
                <c:pt idx="5">
                  <c:v>934.27697124964413</c:v>
                </c:pt>
                <c:pt idx="6">
                  <c:v>870.82822757111592</c:v>
                </c:pt>
                <c:pt idx="7">
                  <c:v>911.01625507971244</c:v>
                </c:pt>
                <c:pt idx="8">
                  <c:v>870.41340852130327</c:v>
                </c:pt>
                <c:pt idx="9">
                  <c:v>847.4814799983983</c:v>
                </c:pt>
                <c:pt idx="10">
                  <c:v>889.09457537586343</c:v>
                </c:pt>
                <c:pt idx="11">
                  <c:v>924.99071087601601</c:v>
                </c:pt>
                <c:pt idx="12">
                  <c:v>951.91414554374489</c:v>
                </c:pt>
                <c:pt idx="13">
                  <c:v>1011.9562035823503</c:v>
                </c:pt>
                <c:pt idx="14">
                  <c:v>1066.4035608308604</c:v>
                </c:pt>
                <c:pt idx="15">
                  <c:v>1063.0138984450255</c:v>
                </c:pt>
                <c:pt idx="16">
                  <c:v>1079.8216860787577</c:v>
                </c:pt>
                <c:pt idx="17">
                  <c:v>1058.5470692717583</c:v>
                </c:pt>
                <c:pt idx="18">
                  <c:v>1006.6919880319149</c:v>
                </c:pt>
                <c:pt idx="19">
                  <c:v>1189.1616491355337</c:v>
                </c:pt>
                <c:pt idx="20">
                  <c:v>1062.3254225712822</c:v>
                </c:pt>
                <c:pt idx="21">
                  <c:v>1103.523851590106</c:v>
                </c:pt>
                <c:pt idx="22">
                  <c:v>1151.8566125927962</c:v>
                </c:pt>
                <c:pt idx="23">
                  <c:v>1224.7445325183842</c:v>
                </c:pt>
                <c:pt idx="24">
                  <c:v>1161.5561289457812</c:v>
                </c:pt>
                <c:pt idx="25">
                  <c:v>1204.7690423422373</c:v>
                </c:pt>
                <c:pt idx="26">
                  <c:v>1186.1171987641605</c:v>
                </c:pt>
                <c:pt idx="27">
                  <c:v>1188.5667963683527</c:v>
                </c:pt>
                <c:pt idx="28">
                  <c:v>1226.5869508708083</c:v>
                </c:pt>
                <c:pt idx="29">
                  <c:v>1144.2651172357055</c:v>
                </c:pt>
                <c:pt idx="30">
                  <c:v>1214.3297345928925</c:v>
                </c:pt>
                <c:pt idx="31">
                  <c:v>1319.6766809728183</c:v>
                </c:pt>
                <c:pt idx="32">
                  <c:v>1409.3296645702305</c:v>
                </c:pt>
                <c:pt idx="33">
                  <c:v>1331.7487357774969</c:v>
                </c:pt>
                <c:pt idx="34">
                  <c:v>1454.4880701754387</c:v>
                </c:pt>
                <c:pt idx="35">
                  <c:v>1450.7531531531531</c:v>
                </c:pt>
                <c:pt idx="36">
                  <c:v>1810.3980942297512</c:v>
                </c:pt>
                <c:pt idx="37">
                  <c:v>1412.4721319670082</c:v>
                </c:pt>
                <c:pt idx="38">
                  <c:v>1532.2167376597345</c:v>
                </c:pt>
                <c:pt idx="39">
                  <c:v>1382.7586524300441</c:v>
                </c:pt>
                <c:pt idx="40">
                  <c:v>1526.033159639981</c:v>
                </c:pt>
                <c:pt idx="41">
                  <c:v>1406.2161016949153</c:v>
                </c:pt>
                <c:pt idx="42">
                  <c:v>1366.8711036225779</c:v>
                </c:pt>
                <c:pt idx="43">
                  <c:v>1404.1829525335131</c:v>
                </c:pt>
                <c:pt idx="44">
                  <c:v>1403.2936663401892</c:v>
                </c:pt>
                <c:pt idx="45">
                  <c:v>1333.1501058574454</c:v>
                </c:pt>
                <c:pt idx="46">
                  <c:v>1345.5897491821156</c:v>
                </c:pt>
                <c:pt idx="47">
                  <c:v>1300.933907112699</c:v>
                </c:pt>
                <c:pt idx="48">
                  <c:v>1433.6489489489491</c:v>
                </c:pt>
                <c:pt idx="49">
                  <c:v>1524.7115920291408</c:v>
                </c:pt>
                <c:pt idx="50">
                  <c:v>1367.5799919807539</c:v>
                </c:pt>
                <c:pt idx="51">
                  <c:v>1352.4384113317594</c:v>
                </c:pt>
                <c:pt idx="52">
                  <c:v>1181.9260420650096</c:v>
                </c:pt>
                <c:pt idx="53">
                  <c:v>1271.1849956445992</c:v>
                </c:pt>
                <c:pt idx="54">
                  <c:v>1246.356745221748</c:v>
                </c:pt>
                <c:pt idx="55">
                  <c:v>1312.480412187972</c:v>
                </c:pt>
                <c:pt idx="56">
                  <c:v>1215.3731196860692</c:v>
                </c:pt>
                <c:pt idx="57">
                  <c:v>1159.8435861047697</c:v>
                </c:pt>
                <c:pt idx="58">
                  <c:v>1238.2101850502695</c:v>
                </c:pt>
                <c:pt idx="59">
                  <c:v>1253.567859952793</c:v>
                </c:pt>
                <c:pt idx="60">
                  <c:v>1358.3472026629113</c:v>
                </c:pt>
              </c:numCache>
            </c:numRef>
          </c:val>
          <c:smooth val="0"/>
          <c:extLst>
            <c:ext xmlns:c16="http://schemas.microsoft.com/office/drawing/2014/chart" uri="{C3380CC4-5D6E-409C-BE32-E72D297353CC}">
              <c16:uniqueId val="{00000001-C5E0-4264-BAD2-47C4944EB47F}"/>
            </c:ext>
          </c:extLst>
        </c:ser>
        <c:ser>
          <c:idx val="2"/>
          <c:order val="1"/>
          <c:tx>
            <c:strRef>
              <c:f>M6B!$I$4</c:f>
              <c:strCache>
                <c:ptCount val="1"/>
                <c:pt idx="0">
                  <c:v>Single Family</c:v>
                </c:pt>
              </c:strCache>
            </c:strRef>
          </c:tx>
          <c:spPr>
            <a:ln w="28575" cap="rnd">
              <a:solidFill>
                <a:schemeClr val="accent3"/>
              </a:solidFill>
              <a:round/>
            </a:ln>
            <a:effectLst/>
          </c:spPr>
          <c:marker>
            <c:symbol val="none"/>
          </c:marker>
          <c:cat>
            <c:numRef>
              <c:f>M6B!$G$26:$G$86</c:f>
              <c:numCache>
                <c:formatCode>General</c:formatCode>
                <c:ptCount val="61"/>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numCache>
            </c:numRef>
          </c:cat>
          <c:val>
            <c:numRef>
              <c:f>M6B!$I$26:$I$86</c:f>
              <c:numCache>
                <c:formatCode>General</c:formatCode>
                <c:ptCount val="61"/>
                <c:pt idx="0">
                  <c:v>1676.3592814371257</c:v>
                </c:pt>
                <c:pt idx="1">
                  <c:v>1651.0608640625899</c:v>
                </c:pt>
                <c:pt idx="2">
                  <c:v>1666.9047258023754</c:v>
                </c:pt>
                <c:pt idx="3">
                  <c:v>1686.9380453752181</c:v>
                </c:pt>
                <c:pt idx="4">
                  <c:v>1672.5317440401507</c:v>
                </c:pt>
                <c:pt idx="5">
                  <c:v>1743.1096517412934</c:v>
                </c:pt>
                <c:pt idx="6">
                  <c:v>1757.9885971704089</c:v>
                </c:pt>
                <c:pt idx="7">
                  <c:v>1788.4042553191489</c:v>
                </c:pt>
                <c:pt idx="8">
                  <c:v>1819.5490033222591</c:v>
                </c:pt>
                <c:pt idx="9">
                  <c:v>1721.1507300314915</c:v>
                </c:pt>
                <c:pt idx="10">
                  <c:v>1738.4025620840191</c:v>
                </c:pt>
                <c:pt idx="11">
                  <c:v>1736.1030318735425</c:v>
                </c:pt>
                <c:pt idx="12">
                  <c:v>1757.5484609360881</c:v>
                </c:pt>
                <c:pt idx="13">
                  <c:v>1816.0542096605354</c:v>
                </c:pt>
                <c:pt idx="14">
                  <c:v>1826.5232502777337</c:v>
                </c:pt>
                <c:pt idx="15">
                  <c:v>1847.8824020649863</c:v>
                </c:pt>
                <c:pt idx="16">
                  <c:v>1880.2455507824486</c:v>
                </c:pt>
                <c:pt idx="17">
                  <c:v>1885.3357888275016</c:v>
                </c:pt>
                <c:pt idx="18">
                  <c:v>1951.5512215320912</c:v>
                </c:pt>
                <c:pt idx="19">
                  <c:v>1931.2947946638765</c:v>
                </c:pt>
                <c:pt idx="20">
                  <c:v>1986.6450348432056</c:v>
                </c:pt>
                <c:pt idx="21">
                  <c:v>1964.1597874443896</c:v>
                </c:pt>
                <c:pt idx="22">
                  <c:v>2016.4092340785128</c:v>
                </c:pt>
                <c:pt idx="23">
                  <c:v>2036.8397637068488</c:v>
                </c:pt>
                <c:pt idx="24">
                  <c:v>2067.371886936593</c:v>
                </c:pt>
                <c:pt idx="25">
                  <c:v>2165.3505750012555</c:v>
                </c:pt>
                <c:pt idx="26">
                  <c:v>2231.8310052910051</c:v>
                </c:pt>
                <c:pt idx="27">
                  <c:v>2254.0508284686598</c:v>
                </c:pt>
                <c:pt idx="28">
                  <c:v>2242.7388710759824</c:v>
                </c:pt>
                <c:pt idx="29">
                  <c:v>2191.699981071361</c:v>
                </c:pt>
                <c:pt idx="30">
                  <c:v>2200.6979388770433</c:v>
                </c:pt>
                <c:pt idx="31">
                  <c:v>2273.1004836109619</c:v>
                </c:pt>
                <c:pt idx="32">
                  <c:v>2335.6447414702779</c:v>
                </c:pt>
                <c:pt idx="33">
                  <c:v>2346.1761861194614</c:v>
                </c:pt>
                <c:pt idx="34">
                  <c:v>2387.3614842300558</c:v>
                </c:pt>
                <c:pt idx="35">
                  <c:v>2406.8856410256412</c:v>
                </c:pt>
                <c:pt idx="36">
                  <c:v>2451.2552440144077</c:v>
                </c:pt>
                <c:pt idx="37">
                  <c:v>2477.4296095076402</c:v>
                </c:pt>
                <c:pt idx="38">
                  <c:v>2519.5622893258428</c:v>
                </c:pt>
                <c:pt idx="39">
                  <c:v>2609.5146934704212</c:v>
                </c:pt>
                <c:pt idx="40">
                  <c:v>2700.9132273342357</c:v>
                </c:pt>
                <c:pt idx="41">
                  <c:v>2649.2833303587363</c:v>
                </c:pt>
                <c:pt idx="42">
                  <c:v>2661.5060498883099</c:v>
                </c:pt>
                <c:pt idx="43">
                  <c:v>2691.0417283735519</c:v>
                </c:pt>
                <c:pt idx="44">
                  <c:v>2719.0048010340688</c:v>
                </c:pt>
                <c:pt idx="45">
                  <c:v>2727.0057286072324</c:v>
                </c:pt>
                <c:pt idx="46">
                  <c:v>2706.2859511606875</c:v>
                </c:pt>
                <c:pt idx="47">
                  <c:v>2764.249082007344</c:v>
                </c:pt>
                <c:pt idx="48">
                  <c:v>2649.6505456349205</c:v>
                </c:pt>
                <c:pt idx="49">
                  <c:v>2643.4909412284578</c:v>
                </c:pt>
                <c:pt idx="50">
                  <c:v>2689.3258510113469</c:v>
                </c:pt>
                <c:pt idx="51">
                  <c:v>2764.2111486486488</c:v>
                </c:pt>
                <c:pt idx="52">
                  <c:v>2769.4915190350548</c:v>
                </c:pt>
                <c:pt idx="53">
                  <c:v>2798.3667205169627</c:v>
                </c:pt>
                <c:pt idx="54">
                  <c:v>2778.5156366344004</c:v>
                </c:pt>
                <c:pt idx="55">
                  <c:v>2771.8181240063591</c:v>
                </c:pt>
                <c:pt idx="56">
                  <c:v>2716.9205352717659</c:v>
                </c:pt>
                <c:pt idx="57">
                  <c:v>2722.7320466005913</c:v>
                </c:pt>
                <c:pt idx="58">
                  <c:v>2663.078557400464</c:v>
                </c:pt>
                <c:pt idx="59">
                  <c:v>2692.6220105391162</c:v>
                </c:pt>
                <c:pt idx="60">
                  <c:v>2855.3308733087329</c:v>
                </c:pt>
              </c:numCache>
            </c:numRef>
          </c:val>
          <c:smooth val="0"/>
          <c:extLst>
            <c:ext xmlns:c16="http://schemas.microsoft.com/office/drawing/2014/chart" uri="{C3380CC4-5D6E-409C-BE32-E72D297353CC}">
              <c16:uniqueId val="{00000002-C5E0-4264-BAD2-47C4944EB47F}"/>
            </c:ext>
          </c:extLst>
        </c:ser>
        <c:dLbls>
          <c:showLegendKey val="0"/>
          <c:showVal val="0"/>
          <c:showCatName val="0"/>
          <c:showSerName val="0"/>
          <c:showPercent val="0"/>
          <c:showBubbleSize val="0"/>
        </c:dLbls>
        <c:smooth val="0"/>
        <c:axId val="466796943"/>
        <c:axId val="1962817504"/>
      </c:lineChart>
      <c:catAx>
        <c:axId val="466796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817504"/>
        <c:crosses val="autoZero"/>
        <c:auto val="1"/>
        <c:lblAlgn val="ctr"/>
        <c:lblOffset val="100"/>
        <c:noMultiLvlLbl val="0"/>
      </c:catAx>
      <c:valAx>
        <c:axId val="196281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7969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t>Average</a:t>
            </a:r>
            <a:r>
              <a:rPr lang="en-US" sz="1600" baseline="0"/>
              <a:t> Unit Size by Property Type and Year Built</a:t>
            </a:r>
            <a:endParaRPr lang="en-US" sz="16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M6B!$L$4</c:f>
              <c:strCache>
                <c:ptCount val="1"/>
                <c:pt idx="0">
                  <c:v>1959 or before</c:v>
                </c:pt>
              </c:strCache>
            </c:strRef>
          </c:tx>
          <c:spPr>
            <a:solidFill>
              <a:schemeClr val="accent1"/>
            </a:solidFill>
            <a:ln>
              <a:noFill/>
            </a:ln>
            <a:effectLst/>
          </c:spPr>
          <c:invertIfNegative val="0"/>
          <c:cat>
            <c:strRef>
              <c:f>M6B!$K$5:$K$10</c:f>
              <c:strCache>
                <c:ptCount val="6"/>
                <c:pt idx="0">
                  <c:v>Single Family</c:v>
                </c:pt>
                <c:pt idx="1">
                  <c:v>Condo</c:v>
                </c:pt>
                <c:pt idx="2">
                  <c:v>Two-Family</c:v>
                </c:pt>
                <c:pt idx="3">
                  <c:v>Three-Family</c:v>
                </c:pt>
                <c:pt idx="4">
                  <c:v>Apt 4-8</c:v>
                </c:pt>
                <c:pt idx="5">
                  <c:v>Apt 8+</c:v>
                </c:pt>
              </c:strCache>
            </c:strRef>
          </c:cat>
          <c:val>
            <c:numRef>
              <c:f>M6B!$L$5:$L$10</c:f>
              <c:numCache>
                <c:formatCode>_(* #,##0_);_(* \(#,##0\);_(* "-"??_);_(@_)</c:formatCode>
                <c:ptCount val="6"/>
                <c:pt idx="0">
                  <c:v>1722.3366437593695</c:v>
                </c:pt>
                <c:pt idx="1">
                  <c:v>1094.7262420198724</c:v>
                </c:pt>
                <c:pt idx="2">
                  <c:v>1262.7586287449628</c:v>
                </c:pt>
                <c:pt idx="3">
                  <c:v>1126.3969194312797</c:v>
                </c:pt>
                <c:pt idx="4">
                  <c:v>817.78238457690111</c:v>
                </c:pt>
                <c:pt idx="5">
                  <c:v>776.75542031665896</c:v>
                </c:pt>
              </c:numCache>
            </c:numRef>
          </c:val>
          <c:extLst>
            <c:ext xmlns:c16="http://schemas.microsoft.com/office/drawing/2014/chart" uri="{C3380CC4-5D6E-409C-BE32-E72D297353CC}">
              <c16:uniqueId val="{00000000-5766-4A83-862D-6DD54851D844}"/>
            </c:ext>
          </c:extLst>
        </c:ser>
        <c:ser>
          <c:idx val="1"/>
          <c:order val="1"/>
          <c:tx>
            <c:strRef>
              <c:f>M6B!$M$4</c:f>
              <c:strCache>
                <c:ptCount val="1"/>
                <c:pt idx="0">
                  <c:v>1960-2009</c:v>
                </c:pt>
              </c:strCache>
            </c:strRef>
          </c:tx>
          <c:spPr>
            <a:solidFill>
              <a:schemeClr val="accent2"/>
            </a:solidFill>
            <a:ln>
              <a:noFill/>
            </a:ln>
            <a:effectLst/>
          </c:spPr>
          <c:invertIfNegative val="0"/>
          <c:cat>
            <c:strRef>
              <c:f>M6B!$K$5:$K$10</c:f>
              <c:strCache>
                <c:ptCount val="6"/>
                <c:pt idx="0">
                  <c:v>Single Family</c:v>
                </c:pt>
                <c:pt idx="1">
                  <c:v>Condo</c:v>
                </c:pt>
                <c:pt idx="2">
                  <c:v>Two-Family</c:v>
                </c:pt>
                <c:pt idx="3">
                  <c:v>Three-Family</c:v>
                </c:pt>
                <c:pt idx="4">
                  <c:v>Apt 4-8</c:v>
                </c:pt>
                <c:pt idx="5">
                  <c:v>Apt 8+</c:v>
                </c:pt>
              </c:strCache>
            </c:strRef>
          </c:cat>
          <c:val>
            <c:numRef>
              <c:f>M6B!$M$5:$M$10</c:f>
              <c:numCache>
                <c:formatCode>_(* #,##0_);_(* \(#,##0\);_(* "-"??_);_(@_)</c:formatCode>
                <c:ptCount val="6"/>
                <c:pt idx="0">
                  <c:v>2051.9977390304657</c:v>
                </c:pt>
                <c:pt idx="1">
                  <c:v>1253.3710702862938</c:v>
                </c:pt>
                <c:pt idx="2">
                  <c:v>1193.7535281665293</c:v>
                </c:pt>
                <c:pt idx="3">
                  <c:v>1048.3183903988704</c:v>
                </c:pt>
                <c:pt idx="4">
                  <c:v>771.12440664556959</c:v>
                </c:pt>
                <c:pt idx="5">
                  <c:v>869.54005225006438</c:v>
                </c:pt>
              </c:numCache>
            </c:numRef>
          </c:val>
          <c:extLst>
            <c:ext xmlns:c16="http://schemas.microsoft.com/office/drawing/2014/chart" uri="{C3380CC4-5D6E-409C-BE32-E72D297353CC}">
              <c16:uniqueId val="{00000001-5766-4A83-862D-6DD54851D844}"/>
            </c:ext>
          </c:extLst>
        </c:ser>
        <c:ser>
          <c:idx val="2"/>
          <c:order val="2"/>
          <c:tx>
            <c:strRef>
              <c:f>M6B!$N$4</c:f>
              <c:strCache>
                <c:ptCount val="1"/>
                <c:pt idx="0">
                  <c:v>2010 or later</c:v>
                </c:pt>
              </c:strCache>
            </c:strRef>
          </c:tx>
          <c:spPr>
            <a:solidFill>
              <a:schemeClr val="accent3"/>
            </a:solidFill>
            <a:ln>
              <a:noFill/>
            </a:ln>
            <a:effectLst/>
          </c:spPr>
          <c:invertIfNegative val="0"/>
          <c:cat>
            <c:strRef>
              <c:f>M6B!$K$5:$K$10</c:f>
              <c:strCache>
                <c:ptCount val="6"/>
                <c:pt idx="0">
                  <c:v>Single Family</c:v>
                </c:pt>
                <c:pt idx="1">
                  <c:v>Condo</c:v>
                </c:pt>
                <c:pt idx="2">
                  <c:v>Two-Family</c:v>
                </c:pt>
                <c:pt idx="3">
                  <c:v>Three-Family</c:v>
                </c:pt>
                <c:pt idx="4">
                  <c:v>Apt 4-8</c:v>
                </c:pt>
                <c:pt idx="5">
                  <c:v>Apt 8+</c:v>
                </c:pt>
              </c:strCache>
            </c:strRef>
          </c:cat>
          <c:val>
            <c:numRef>
              <c:f>M6B!$N$5:$N$10</c:f>
              <c:numCache>
                <c:formatCode>_(* #,##0_);_(* \(#,##0\);_(* "-"??_);_(@_)</c:formatCode>
                <c:ptCount val="6"/>
                <c:pt idx="0">
                  <c:v>2747.1490953763682</c:v>
                </c:pt>
                <c:pt idx="1">
                  <c:v>1708.413273148713</c:v>
                </c:pt>
                <c:pt idx="2">
                  <c:v>1581.0289270097544</c:v>
                </c:pt>
                <c:pt idx="3">
                  <c:v>1361.9558011049724</c:v>
                </c:pt>
                <c:pt idx="4">
                  <c:v>894.47578347578349</c:v>
                </c:pt>
                <c:pt idx="5">
                  <c:v>1028.7379078572339</c:v>
                </c:pt>
              </c:numCache>
            </c:numRef>
          </c:val>
          <c:extLst>
            <c:ext xmlns:c16="http://schemas.microsoft.com/office/drawing/2014/chart" uri="{C3380CC4-5D6E-409C-BE32-E72D297353CC}">
              <c16:uniqueId val="{00000002-5766-4A83-862D-6DD54851D844}"/>
            </c:ext>
          </c:extLst>
        </c:ser>
        <c:dLbls>
          <c:showLegendKey val="0"/>
          <c:showVal val="0"/>
          <c:showCatName val="0"/>
          <c:showSerName val="0"/>
          <c:showPercent val="0"/>
          <c:showBubbleSize val="0"/>
        </c:dLbls>
        <c:gapWidth val="219"/>
        <c:overlap val="-27"/>
        <c:axId val="1613822607"/>
        <c:axId val="690194592"/>
      </c:barChart>
      <c:catAx>
        <c:axId val="1613822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90194592"/>
        <c:crosses val="autoZero"/>
        <c:auto val="1"/>
        <c:lblAlgn val="ctr"/>
        <c:lblOffset val="100"/>
        <c:noMultiLvlLbl val="0"/>
      </c:catAx>
      <c:valAx>
        <c:axId val="6901945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3822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Parcels by</a:t>
            </a:r>
            <a:r>
              <a:rPr lang="en-US" baseline="0"/>
              <a:t> year built date -- 0, Before 1900, 1900, Individual years after 1900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2"/>
            </a:solidFill>
            <a:ln>
              <a:noFill/>
            </a:ln>
            <a:effectLst/>
          </c:spPr>
          <c:invertIfNegative val="0"/>
          <c:cat>
            <c:strRef>
              <c:f>'M11'!$A$4:$A$134</c:f>
              <c:strCache>
                <c:ptCount val="131"/>
                <c:pt idx="0">
                  <c:v>Zero</c:v>
                </c:pt>
                <c:pt idx="1">
                  <c:v>&lt;1900</c:v>
                </c:pt>
                <c:pt idx="2">
                  <c:v>1900</c:v>
                </c:pt>
                <c:pt idx="3">
                  <c:v>1901</c:v>
                </c:pt>
                <c:pt idx="4">
                  <c:v>1902</c:v>
                </c:pt>
                <c:pt idx="5">
                  <c:v>1903</c:v>
                </c:pt>
                <c:pt idx="6">
                  <c:v>1904</c:v>
                </c:pt>
                <c:pt idx="7">
                  <c:v>1905</c:v>
                </c:pt>
                <c:pt idx="8">
                  <c:v>1906</c:v>
                </c:pt>
                <c:pt idx="9">
                  <c:v>1907</c:v>
                </c:pt>
                <c:pt idx="10">
                  <c:v>1908</c:v>
                </c:pt>
                <c:pt idx="11">
                  <c:v>1909</c:v>
                </c:pt>
                <c:pt idx="12">
                  <c:v>1910</c:v>
                </c:pt>
                <c:pt idx="13">
                  <c:v>1911</c:v>
                </c:pt>
                <c:pt idx="14">
                  <c:v>1912</c:v>
                </c:pt>
                <c:pt idx="15">
                  <c:v>1913</c:v>
                </c:pt>
                <c:pt idx="16">
                  <c:v>1914</c:v>
                </c:pt>
                <c:pt idx="17">
                  <c:v>1915</c:v>
                </c:pt>
                <c:pt idx="18">
                  <c:v>1916</c:v>
                </c:pt>
                <c:pt idx="19">
                  <c:v>1917</c:v>
                </c:pt>
                <c:pt idx="20">
                  <c:v>1918</c:v>
                </c:pt>
                <c:pt idx="21">
                  <c:v>1919</c:v>
                </c:pt>
                <c:pt idx="22">
                  <c:v>1920</c:v>
                </c:pt>
                <c:pt idx="23">
                  <c:v>1921</c:v>
                </c:pt>
                <c:pt idx="24">
                  <c:v>1922</c:v>
                </c:pt>
                <c:pt idx="25">
                  <c:v>1923</c:v>
                </c:pt>
                <c:pt idx="26">
                  <c:v>1924</c:v>
                </c:pt>
                <c:pt idx="27">
                  <c:v>1925</c:v>
                </c:pt>
                <c:pt idx="28">
                  <c:v>1926</c:v>
                </c:pt>
                <c:pt idx="29">
                  <c:v>1927</c:v>
                </c:pt>
                <c:pt idx="30">
                  <c:v>1928</c:v>
                </c:pt>
                <c:pt idx="31">
                  <c:v>1929</c:v>
                </c:pt>
                <c:pt idx="32">
                  <c:v>1930</c:v>
                </c:pt>
                <c:pt idx="33">
                  <c:v>1931</c:v>
                </c:pt>
                <c:pt idx="34">
                  <c:v>1932</c:v>
                </c:pt>
                <c:pt idx="35">
                  <c:v>1933</c:v>
                </c:pt>
                <c:pt idx="36">
                  <c:v>1934</c:v>
                </c:pt>
                <c:pt idx="37">
                  <c:v>1935</c:v>
                </c:pt>
                <c:pt idx="38">
                  <c:v>1936</c:v>
                </c:pt>
                <c:pt idx="39">
                  <c:v>1937</c:v>
                </c:pt>
                <c:pt idx="40">
                  <c:v>1938</c:v>
                </c:pt>
                <c:pt idx="41">
                  <c:v>1939</c:v>
                </c:pt>
                <c:pt idx="42">
                  <c:v>1940</c:v>
                </c:pt>
                <c:pt idx="43">
                  <c:v>1941</c:v>
                </c:pt>
                <c:pt idx="44">
                  <c:v>1942</c:v>
                </c:pt>
                <c:pt idx="45">
                  <c:v>1943</c:v>
                </c:pt>
                <c:pt idx="46">
                  <c:v>1944</c:v>
                </c:pt>
                <c:pt idx="47">
                  <c:v>1945</c:v>
                </c:pt>
                <c:pt idx="48">
                  <c:v>1946</c:v>
                </c:pt>
                <c:pt idx="49">
                  <c:v>1947</c:v>
                </c:pt>
                <c:pt idx="50">
                  <c:v>1948</c:v>
                </c:pt>
                <c:pt idx="51">
                  <c:v>1949</c:v>
                </c:pt>
                <c:pt idx="52">
                  <c:v>1950</c:v>
                </c:pt>
                <c:pt idx="53">
                  <c:v>1951</c:v>
                </c:pt>
                <c:pt idx="54">
                  <c:v>1952</c:v>
                </c:pt>
                <c:pt idx="55">
                  <c:v>1953</c:v>
                </c:pt>
                <c:pt idx="56">
                  <c:v>1954</c:v>
                </c:pt>
                <c:pt idx="57">
                  <c:v>1955</c:v>
                </c:pt>
                <c:pt idx="58">
                  <c:v>1956</c:v>
                </c:pt>
                <c:pt idx="59">
                  <c:v>1957</c:v>
                </c:pt>
                <c:pt idx="60">
                  <c:v>1958</c:v>
                </c:pt>
                <c:pt idx="61">
                  <c:v>1959</c:v>
                </c:pt>
                <c:pt idx="62">
                  <c:v>1960</c:v>
                </c:pt>
                <c:pt idx="63">
                  <c:v>1961</c:v>
                </c:pt>
                <c:pt idx="64">
                  <c:v>1962</c:v>
                </c:pt>
                <c:pt idx="65">
                  <c:v>1963</c:v>
                </c:pt>
                <c:pt idx="66">
                  <c:v>1964</c:v>
                </c:pt>
                <c:pt idx="67">
                  <c:v>1965</c:v>
                </c:pt>
                <c:pt idx="68">
                  <c:v>1966</c:v>
                </c:pt>
                <c:pt idx="69">
                  <c:v>1967</c:v>
                </c:pt>
                <c:pt idx="70">
                  <c:v>1968</c:v>
                </c:pt>
                <c:pt idx="71">
                  <c:v>1969</c:v>
                </c:pt>
                <c:pt idx="72">
                  <c:v>1970</c:v>
                </c:pt>
                <c:pt idx="73">
                  <c:v>1971</c:v>
                </c:pt>
                <c:pt idx="74">
                  <c:v>1972</c:v>
                </c:pt>
                <c:pt idx="75">
                  <c:v>1973</c:v>
                </c:pt>
                <c:pt idx="76">
                  <c:v>1974</c:v>
                </c:pt>
                <c:pt idx="77">
                  <c:v>1975</c:v>
                </c:pt>
                <c:pt idx="78">
                  <c:v>1976</c:v>
                </c:pt>
                <c:pt idx="79">
                  <c:v>1977</c:v>
                </c:pt>
                <c:pt idx="80">
                  <c:v>1978</c:v>
                </c:pt>
                <c:pt idx="81">
                  <c:v>1979</c:v>
                </c:pt>
                <c:pt idx="82">
                  <c:v>1980</c:v>
                </c:pt>
                <c:pt idx="83">
                  <c:v>1981</c:v>
                </c:pt>
                <c:pt idx="84">
                  <c:v>1982</c:v>
                </c:pt>
                <c:pt idx="85">
                  <c:v>1983</c:v>
                </c:pt>
                <c:pt idx="86">
                  <c:v>1984</c:v>
                </c:pt>
                <c:pt idx="87">
                  <c:v>1985</c:v>
                </c:pt>
                <c:pt idx="88">
                  <c:v>1986</c:v>
                </c:pt>
                <c:pt idx="89">
                  <c:v>1987</c:v>
                </c:pt>
                <c:pt idx="90">
                  <c:v>1988</c:v>
                </c:pt>
                <c:pt idx="91">
                  <c:v>1989</c:v>
                </c:pt>
                <c:pt idx="92">
                  <c:v>1990</c:v>
                </c:pt>
                <c:pt idx="93">
                  <c:v>1991</c:v>
                </c:pt>
                <c:pt idx="94">
                  <c:v>1992</c:v>
                </c:pt>
                <c:pt idx="95">
                  <c:v>1993</c:v>
                </c:pt>
                <c:pt idx="96">
                  <c:v>1994</c:v>
                </c:pt>
                <c:pt idx="97">
                  <c:v>1995</c:v>
                </c:pt>
                <c:pt idx="98">
                  <c:v>1996</c:v>
                </c:pt>
                <c:pt idx="99">
                  <c:v>1997</c:v>
                </c:pt>
                <c:pt idx="100">
                  <c:v>1998</c:v>
                </c:pt>
                <c:pt idx="101">
                  <c:v>1999</c:v>
                </c:pt>
                <c:pt idx="102">
                  <c:v>2000</c:v>
                </c:pt>
                <c:pt idx="103">
                  <c:v>2001</c:v>
                </c:pt>
                <c:pt idx="104">
                  <c:v>2002</c:v>
                </c:pt>
                <c:pt idx="105">
                  <c:v>2003</c:v>
                </c:pt>
                <c:pt idx="106">
                  <c:v>2004</c:v>
                </c:pt>
                <c:pt idx="107">
                  <c:v>2005</c:v>
                </c:pt>
                <c:pt idx="108">
                  <c:v>2006</c:v>
                </c:pt>
                <c:pt idx="109">
                  <c:v>2007</c:v>
                </c:pt>
                <c:pt idx="110">
                  <c:v>2008</c:v>
                </c:pt>
                <c:pt idx="111">
                  <c:v>2009</c:v>
                </c:pt>
                <c:pt idx="112">
                  <c:v>2010</c:v>
                </c:pt>
                <c:pt idx="113">
                  <c:v>2011</c:v>
                </c:pt>
                <c:pt idx="114">
                  <c:v>2012</c:v>
                </c:pt>
                <c:pt idx="115">
                  <c:v>2013</c:v>
                </c:pt>
                <c:pt idx="116">
                  <c:v>2014</c:v>
                </c:pt>
                <c:pt idx="117">
                  <c:v>2015</c:v>
                </c:pt>
                <c:pt idx="118">
                  <c:v>2016</c:v>
                </c:pt>
                <c:pt idx="119">
                  <c:v>2017</c:v>
                </c:pt>
                <c:pt idx="120">
                  <c:v>2018</c:v>
                </c:pt>
                <c:pt idx="121">
                  <c:v>2019</c:v>
                </c:pt>
                <c:pt idx="122">
                  <c:v>2020</c:v>
                </c:pt>
                <c:pt idx="123">
                  <c:v>2021</c:v>
                </c:pt>
                <c:pt idx="124">
                  <c:v>2022</c:v>
                </c:pt>
                <c:pt idx="125">
                  <c:v>2023</c:v>
                </c:pt>
                <c:pt idx="126">
                  <c:v>2027</c:v>
                </c:pt>
                <c:pt idx="127">
                  <c:v>2121</c:v>
                </c:pt>
                <c:pt idx="128">
                  <c:v>3230</c:v>
                </c:pt>
                <c:pt idx="129">
                  <c:v>9999</c:v>
                </c:pt>
                <c:pt idx="130">
                  <c:v>20032</c:v>
                </c:pt>
              </c:strCache>
            </c:strRef>
          </c:cat>
          <c:val>
            <c:numRef>
              <c:f>'M11'!$B$4:$B$134</c:f>
              <c:numCache>
                <c:formatCode>General</c:formatCode>
                <c:ptCount val="131"/>
                <c:pt idx="0">
                  <c:v>18803</c:v>
                </c:pt>
                <c:pt idx="1">
                  <c:v>182632</c:v>
                </c:pt>
                <c:pt idx="2">
                  <c:v>131853</c:v>
                </c:pt>
                <c:pt idx="3">
                  <c:v>1721</c:v>
                </c:pt>
                <c:pt idx="4">
                  <c:v>2410</c:v>
                </c:pt>
                <c:pt idx="5">
                  <c:v>2729</c:v>
                </c:pt>
                <c:pt idx="6">
                  <c:v>1925</c:v>
                </c:pt>
                <c:pt idx="7">
                  <c:v>16530</c:v>
                </c:pt>
                <c:pt idx="8">
                  <c:v>2518</c:v>
                </c:pt>
                <c:pt idx="9">
                  <c:v>2198</c:v>
                </c:pt>
                <c:pt idx="10">
                  <c:v>2789</c:v>
                </c:pt>
                <c:pt idx="11">
                  <c:v>2257</c:v>
                </c:pt>
                <c:pt idx="12">
                  <c:v>47141</c:v>
                </c:pt>
                <c:pt idx="13">
                  <c:v>2683</c:v>
                </c:pt>
                <c:pt idx="14">
                  <c:v>4339</c:v>
                </c:pt>
                <c:pt idx="15">
                  <c:v>3104</c:v>
                </c:pt>
                <c:pt idx="16">
                  <c:v>3487</c:v>
                </c:pt>
                <c:pt idx="17">
                  <c:v>13553</c:v>
                </c:pt>
                <c:pt idx="18">
                  <c:v>4161</c:v>
                </c:pt>
                <c:pt idx="19">
                  <c:v>3383</c:v>
                </c:pt>
                <c:pt idx="20">
                  <c:v>3579</c:v>
                </c:pt>
                <c:pt idx="21">
                  <c:v>2844</c:v>
                </c:pt>
                <c:pt idx="22">
                  <c:v>68281</c:v>
                </c:pt>
                <c:pt idx="23">
                  <c:v>3169</c:v>
                </c:pt>
                <c:pt idx="24">
                  <c:v>5536</c:v>
                </c:pt>
                <c:pt idx="25">
                  <c:v>6053</c:v>
                </c:pt>
                <c:pt idx="26">
                  <c:v>6390</c:v>
                </c:pt>
                <c:pt idx="27">
                  <c:v>27537</c:v>
                </c:pt>
                <c:pt idx="28">
                  <c:v>7075</c:v>
                </c:pt>
                <c:pt idx="29">
                  <c:v>7526</c:v>
                </c:pt>
                <c:pt idx="30">
                  <c:v>8439</c:v>
                </c:pt>
                <c:pt idx="31">
                  <c:v>5912</c:v>
                </c:pt>
                <c:pt idx="32">
                  <c:v>41873</c:v>
                </c:pt>
                <c:pt idx="33">
                  <c:v>2778</c:v>
                </c:pt>
                <c:pt idx="34">
                  <c:v>3702</c:v>
                </c:pt>
                <c:pt idx="35">
                  <c:v>2337</c:v>
                </c:pt>
                <c:pt idx="36">
                  <c:v>2166</c:v>
                </c:pt>
                <c:pt idx="37">
                  <c:v>12558</c:v>
                </c:pt>
                <c:pt idx="38">
                  <c:v>3290</c:v>
                </c:pt>
                <c:pt idx="39">
                  <c:v>3839</c:v>
                </c:pt>
                <c:pt idx="40">
                  <c:v>6269</c:v>
                </c:pt>
                <c:pt idx="41">
                  <c:v>4735</c:v>
                </c:pt>
                <c:pt idx="42">
                  <c:v>29024</c:v>
                </c:pt>
                <c:pt idx="43">
                  <c:v>5494</c:v>
                </c:pt>
                <c:pt idx="44">
                  <c:v>4360</c:v>
                </c:pt>
                <c:pt idx="45">
                  <c:v>2816</c:v>
                </c:pt>
                <c:pt idx="46">
                  <c:v>1663</c:v>
                </c:pt>
                <c:pt idx="47">
                  <c:v>11551</c:v>
                </c:pt>
                <c:pt idx="48">
                  <c:v>6407</c:v>
                </c:pt>
                <c:pt idx="49">
                  <c:v>9168</c:v>
                </c:pt>
                <c:pt idx="50">
                  <c:v>13941</c:v>
                </c:pt>
                <c:pt idx="51">
                  <c:v>9691</c:v>
                </c:pt>
                <c:pt idx="52">
                  <c:v>52864</c:v>
                </c:pt>
                <c:pt idx="53">
                  <c:v>13347</c:v>
                </c:pt>
                <c:pt idx="54">
                  <c:v>20267</c:v>
                </c:pt>
                <c:pt idx="55">
                  <c:v>17596</c:v>
                </c:pt>
                <c:pt idx="56">
                  <c:v>19282</c:v>
                </c:pt>
                <c:pt idx="57">
                  <c:v>37067</c:v>
                </c:pt>
                <c:pt idx="58">
                  <c:v>19968</c:v>
                </c:pt>
                <c:pt idx="59">
                  <c:v>17198</c:v>
                </c:pt>
                <c:pt idx="60">
                  <c:v>18524</c:v>
                </c:pt>
                <c:pt idx="61">
                  <c:v>14469</c:v>
                </c:pt>
                <c:pt idx="62">
                  <c:v>44053</c:v>
                </c:pt>
                <c:pt idx="63">
                  <c:v>14177</c:v>
                </c:pt>
                <c:pt idx="64">
                  <c:v>18999</c:v>
                </c:pt>
                <c:pt idx="65">
                  <c:v>17819</c:v>
                </c:pt>
                <c:pt idx="66">
                  <c:v>18858</c:v>
                </c:pt>
                <c:pt idx="67">
                  <c:v>28601</c:v>
                </c:pt>
                <c:pt idx="68">
                  <c:v>17825</c:v>
                </c:pt>
                <c:pt idx="69">
                  <c:v>17097</c:v>
                </c:pt>
                <c:pt idx="70">
                  <c:v>21378</c:v>
                </c:pt>
                <c:pt idx="71">
                  <c:v>16672</c:v>
                </c:pt>
                <c:pt idx="72">
                  <c:v>30577</c:v>
                </c:pt>
                <c:pt idx="73">
                  <c:v>18675</c:v>
                </c:pt>
                <c:pt idx="74">
                  <c:v>25286</c:v>
                </c:pt>
                <c:pt idx="75">
                  <c:v>22177</c:v>
                </c:pt>
                <c:pt idx="76">
                  <c:v>17489</c:v>
                </c:pt>
                <c:pt idx="77">
                  <c:v>16910</c:v>
                </c:pt>
                <c:pt idx="78">
                  <c:v>15911</c:v>
                </c:pt>
                <c:pt idx="79">
                  <c:v>14728</c:v>
                </c:pt>
                <c:pt idx="80">
                  <c:v>17641</c:v>
                </c:pt>
                <c:pt idx="81">
                  <c:v>14928</c:v>
                </c:pt>
                <c:pt idx="82">
                  <c:v>15891</c:v>
                </c:pt>
                <c:pt idx="83">
                  <c:v>12984</c:v>
                </c:pt>
                <c:pt idx="84">
                  <c:v>12059</c:v>
                </c:pt>
                <c:pt idx="85">
                  <c:v>17667</c:v>
                </c:pt>
                <c:pt idx="86">
                  <c:v>24363</c:v>
                </c:pt>
                <c:pt idx="87">
                  <c:v>31666</c:v>
                </c:pt>
                <c:pt idx="88">
                  <c:v>33960</c:v>
                </c:pt>
                <c:pt idx="89">
                  <c:v>34496</c:v>
                </c:pt>
                <c:pt idx="90">
                  <c:v>29927</c:v>
                </c:pt>
                <c:pt idx="91">
                  <c:v>22419</c:v>
                </c:pt>
                <c:pt idx="92">
                  <c:v>13252</c:v>
                </c:pt>
                <c:pt idx="93">
                  <c:v>11238</c:v>
                </c:pt>
                <c:pt idx="94">
                  <c:v>14369</c:v>
                </c:pt>
                <c:pt idx="95">
                  <c:v>15581</c:v>
                </c:pt>
                <c:pt idx="96">
                  <c:v>17225</c:v>
                </c:pt>
                <c:pt idx="97">
                  <c:v>15489</c:v>
                </c:pt>
                <c:pt idx="98">
                  <c:v>15543</c:v>
                </c:pt>
                <c:pt idx="99">
                  <c:v>15455</c:v>
                </c:pt>
                <c:pt idx="100">
                  <c:v>17441</c:v>
                </c:pt>
                <c:pt idx="101">
                  <c:v>17334</c:v>
                </c:pt>
                <c:pt idx="102">
                  <c:v>16533</c:v>
                </c:pt>
                <c:pt idx="103">
                  <c:v>14615</c:v>
                </c:pt>
                <c:pt idx="104">
                  <c:v>15655</c:v>
                </c:pt>
                <c:pt idx="105">
                  <c:v>15935</c:v>
                </c:pt>
                <c:pt idx="106">
                  <c:v>18511</c:v>
                </c:pt>
                <c:pt idx="107">
                  <c:v>18667</c:v>
                </c:pt>
                <c:pt idx="108">
                  <c:v>17635</c:v>
                </c:pt>
                <c:pt idx="109">
                  <c:v>11963</c:v>
                </c:pt>
                <c:pt idx="110">
                  <c:v>8338</c:v>
                </c:pt>
                <c:pt idx="111">
                  <c:v>6221</c:v>
                </c:pt>
                <c:pt idx="112">
                  <c:v>6887</c:v>
                </c:pt>
                <c:pt idx="113">
                  <c:v>6321</c:v>
                </c:pt>
                <c:pt idx="114">
                  <c:v>7034</c:v>
                </c:pt>
                <c:pt idx="115">
                  <c:v>9151</c:v>
                </c:pt>
                <c:pt idx="116">
                  <c:v>8576</c:v>
                </c:pt>
                <c:pt idx="117">
                  <c:v>9386</c:v>
                </c:pt>
                <c:pt idx="118">
                  <c:v>10560</c:v>
                </c:pt>
                <c:pt idx="119">
                  <c:v>10974</c:v>
                </c:pt>
                <c:pt idx="120">
                  <c:v>11607</c:v>
                </c:pt>
                <c:pt idx="121">
                  <c:v>9250</c:v>
                </c:pt>
                <c:pt idx="122">
                  <c:v>9073</c:v>
                </c:pt>
                <c:pt idx="123">
                  <c:v>6594</c:v>
                </c:pt>
                <c:pt idx="124">
                  <c:v>2522</c:v>
                </c:pt>
                <c:pt idx="125">
                  <c:v>170</c:v>
                </c:pt>
                <c:pt idx="126">
                  <c:v>1</c:v>
                </c:pt>
                <c:pt idx="127">
                  <c:v>1</c:v>
                </c:pt>
                <c:pt idx="128">
                  <c:v>1</c:v>
                </c:pt>
                <c:pt idx="129">
                  <c:v>2</c:v>
                </c:pt>
                <c:pt idx="130">
                  <c:v>1</c:v>
                </c:pt>
              </c:numCache>
            </c:numRef>
          </c:val>
          <c:extLst>
            <c:ext xmlns:c16="http://schemas.microsoft.com/office/drawing/2014/chart" uri="{C3380CC4-5D6E-409C-BE32-E72D297353CC}">
              <c16:uniqueId val="{00000001-BBE3-4B5B-BD23-941BD341BC27}"/>
            </c:ext>
          </c:extLst>
        </c:ser>
        <c:dLbls>
          <c:showLegendKey val="0"/>
          <c:showVal val="0"/>
          <c:showCatName val="0"/>
          <c:showSerName val="0"/>
          <c:showPercent val="0"/>
          <c:showBubbleSize val="0"/>
        </c:dLbls>
        <c:gapWidth val="219"/>
        <c:overlap val="-27"/>
        <c:axId val="1961199264"/>
        <c:axId val="1834159232"/>
      </c:barChart>
      <c:catAx>
        <c:axId val="196119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159232"/>
        <c:crosses val="autoZero"/>
        <c:auto val="1"/>
        <c:lblAlgn val="ctr"/>
        <c:lblOffset val="100"/>
        <c:noMultiLvlLbl val="0"/>
      </c:catAx>
      <c:valAx>
        <c:axId val="1834159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119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Unit</a:t>
            </a:r>
            <a:r>
              <a:rPr lang="en-US" baseline="0"/>
              <a:t> Count in Massachusetts -- MassGIS (including imputed unit counts) vs. Decennial Census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'C1'!$B$3:$C$3</c:f>
              <c:strCache>
                <c:ptCount val="1"/>
                <c:pt idx="0">
                  <c:v>Final Units Imputed</c:v>
                </c:pt>
              </c:strCache>
            </c:strRef>
          </c:tx>
          <c:spPr>
            <a:solidFill>
              <a:schemeClr val="accent1"/>
            </a:solidFill>
            <a:ln>
              <a:noFill/>
            </a:ln>
            <a:effectLst/>
          </c:spPr>
          <c:invertIfNegative val="0"/>
          <c:cat>
            <c:strRef>
              <c:f>'C1'!$N$9:$N$17</c:f>
              <c:strCache>
                <c:ptCount val="9"/>
                <c:pt idx="0">
                  <c:v>1940 (-5%)</c:v>
                </c:pt>
                <c:pt idx="1">
                  <c:v>1950 (-10%)</c:v>
                </c:pt>
                <c:pt idx="2">
                  <c:v>1960 (-11%)</c:v>
                </c:pt>
                <c:pt idx="3">
                  <c:v>1970 (-6%)</c:v>
                </c:pt>
                <c:pt idx="4">
                  <c:v>1980 (-8%)</c:v>
                </c:pt>
                <c:pt idx="5">
                  <c:v>1990 (-7%)</c:v>
                </c:pt>
                <c:pt idx="6">
                  <c:v>2000 (-6%)</c:v>
                </c:pt>
                <c:pt idx="7">
                  <c:v>2010 (-5%)</c:v>
                </c:pt>
                <c:pt idx="8">
                  <c:v>2020 (-6%)</c:v>
                </c:pt>
              </c:strCache>
            </c:strRef>
          </c:cat>
          <c:val>
            <c:numRef>
              <c:f>'C1'!$C$9:$C$17</c:f>
              <c:numCache>
                <c:formatCode>_(* #,##0_);_(* \(#,##0\);_(* "-"??_);_(@_)</c:formatCode>
                <c:ptCount val="9"/>
                <c:pt idx="0">
                  <c:v>1155193</c:v>
                </c:pt>
                <c:pt idx="1">
                  <c:v>1264036</c:v>
                </c:pt>
                <c:pt idx="2">
                  <c:v>1507878</c:v>
                </c:pt>
                <c:pt idx="3">
                  <c:v>1770284</c:v>
                </c:pt>
                <c:pt idx="4">
                  <c:v>2033141</c:v>
                </c:pt>
                <c:pt idx="5">
                  <c:v>2301006</c:v>
                </c:pt>
                <c:pt idx="6">
                  <c:v>2466444</c:v>
                </c:pt>
                <c:pt idx="7">
                  <c:v>2653831</c:v>
                </c:pt>
                <c:pt idx="8">
                  <c:v>2825270</c:v>
                </c:pt>
              </c:numCache>
            </c:numRef>
          </c:val>
          <c:extLst>
            <c:ext xmlns:c16="http://schemas.microsoft.com/office/drawing/2014/chart" uri="{C3380CC4-5D6E-409C-BE32-E72D297353CC}">
              <c16:uniqueId val="{00000000-2152-4972-830D-9DB6F5496D21}"/>
            </c:ext>
          </c:extLst>
        </c:ser>
        <c:ser>
          <c:idx val="1"/>
          <c:order val="1"/>
          <c:tx>
            <c:strRef>
              <c:f>'C1'!$E$4</c:f>
              <c:strCache>
                <c:ptCount val="1"/>
                <c:pt idx="0">
                  <c:v>HU  from Census</c:v>
                </c:pt>
              </c:strCache>
            </c:strRef>
          </c:tx>
          <c:spPr>
            <a:solidFill>
              <a:schemeClr val="accent2"/>
            </a:solidFill>
            <a:ln>
              <a:noFill/>
            </a:ln>
            <a:effectLst/>
          </c:spPr>
          <c:invertIfNegative val="0"/>
          <c:cat>
            <c:strRef>
              <c:f>'C1'!$N$9:$N$17</c:f>
              <c:strCache>
                <c:ptCount val="9"/>
                <c:pt idx="0">
                  <c:v>1940 (-5%)</c:v>
                </c:pt>
                <c:pt idx="1">
                  <c:v>1950 (-10%)</c:v>
                </c:pt>
                <c:pt idx="2">
                  <c:v>1960 (-11%)</c:v>
                </c:pt>
                <c:pt idx="3">
                  <c:v>1970 (-6%)</c:v>
                </c:pt>
                <c:pt idx="4">
                  <c:v>1980 (-8%)</c:v>
                </c:pt>
                <c:pt idx="5">
                  <c:v>1990 (-7%)</c:v>
                </c:pt>
                <c:pt idx="6">
                  <c:v>2000 (-6%)</c:v>
                </c:pt>
                <c:pt idx="7">
                  <c:v>2010 (-5%)</c:v>
                </c:pt>
                <c:pt idx="8">
                  <c:v>2020 (-6%)</c:v>
                </c:pt>
              </c:strCache>
            </c:strRef>
          </c:cat>
          <c:val>
            <c:numRef>
              <c:f>'C1'!$E$9:$E$17</c:f>
              <c:numCache>
                <c:formatCode>_(* #,##0_);_(* \(#,##0\);_(* "-"??_);_(@_)</c:formatCode>
                <c:ptCount val="9"/>
                <c:pt idx="0">
                  <c:v>1221258</c:v>
                </c:pt>
                <c:pt idx="1">
                  <c:v>1400185</c:v>
                </c:pt>
                <c:pt idx="2">
                  <c:v>1690998</c:v>
                </c:pt>
                <c:pt idx="3">
                  <c:v>1890400</c:v>
                </c:pt>
                <c:pt idx="4">
                  <c:v>2208168</c:v>
                </c:pt>
                <c:pt idx="5">
                  <c:v>2472711</c:v>
                </c:pt>
                <c:pt idx="6">
                  <c:v>2621993</c:v>
                </c:pt>
                <c:pt idx="7">
                  <c:v>2808254</c:v>
                </c:pt>
                <c:pt idx="8">
                  <c:v>2998537</c:v>
                </c:pt>
              </c:numCache>
            </c:numRef>
          </c:val>
          <c:extLst>
            <c:ext xmlns:c16="http://schemas.microsoft.com/office/drawing/2014/chart" uri="{C3380CC4-5D6E-409C-BE32-E72D297353CC}">
              <c16:uniqueId val="{00000001-2152-4972-830D-9DB6F5496D21}"/>
            </c:ext>
          </c:extLst>
        </c:ser>
        <c:dLbls>
          <c:showLegendKey val="0"/>
          <c:showVal val="0"/>
          <c:showCatName val="0"/>
          <c:showSerName val="0"/>
          <c:showPercent val="0"/>
          <c:showBubbleSize val="0"/>
        </c:dLbls>
        <c:gapWidth val="219"/>
        <c:overlap val="-27"/>
        <c:axId val="1891375968"/>
        <c:axId val="1964887184"/>
      </c:barChart>
      <c:catAx>
        <c:axId val="1891375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64887184"/>
        <c:crosses val="autoZero"/>
        <c:auto val="1"/>
        <c:lblAlgn val="ctr"/>
        <c:lblOffset val="100"/>
        <c:noMultiLvlLbl val="0"/>
      </c:catAx>
      <c:valAx>
        <c:axId val="19648871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37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Last</a:t>
            </a:r>
            <a:r>
              <a:rPr lang="en-US" baseline="0"/>
              <a:t> Four Decades of Housing Unit Growth -- MassGIS vs Census</a:t>
            </a:r>
            <a:endParaRPr lang="en-US"/>
          </a:p>
        </c:rich>
      </c:tx>
      <c:layout>
        <c:manualLayout>
          <c:xMode val="edge"/>
          <c:yMode val="edge"/>
          <c:x val="0.26177197238100341"/>
          <c:y val="1.6076361451037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'C1'!$Q$32</c:f>
              <c:strCache>
                <c:ptCount val="1"/>
                <c:pt idx="0">
                  <c:v>80s</c:v>
                </c:pt>
              </c:strCache>
            </c:strRef>
          </c:tx>
          <c:spPr>
            <a:solidFill>
              <a:schemeClr val="accent1"/>
            </a:solidFill>
            <a:ln>
              <a:noFill/>
            </a:ln>
            <a:effectLst/>
          </c:spPr>
          <c:invertIfNegative val="0"/>
          <c:cat>
            <c:strRef>
              <c:f>'C1'!$P$33:$P$34</c:f>
              <c:strCache>
                <c:ptCount val="2"/>
                <c:pt idx="0">
                  <c:v>From MassGIS:792,129</c:v>
                </c:pt>
                <c:pt idx="1">
                  <c:v>From Census:790,369</c:v>
                </c:pt>
              </c:strCache>
            </c:strRef>
          </c:cat>
          <c:val>
            <c:numRef>
              <c:f>'C1'!$Q$33:$Q$34</c:f>
              <c:numCache>
                <c:formatCode>General</c:formatCode>
                <c:ptCount val="2"/>
                <c:pt idx="0">
                  <c:v>267865</c:v>
                </c:pt>
                <c:pt idx="1">
                  <c:v>264543</c:v>
                </c:pt>
              </c:numCache>
            </c:numRef>
          </c:val>
          <c:extLst>
            <c:ext xmlns:c16="http://schemas.microsoft.com/office/drawing/2014/chart" uri="{C3380CC4-5D6E-409C-BE32-E72D297353CC}">
              <c16:uniqueId val="{00000000-7ABB-4AF7-858E-C7AE30462F75}"/>
            </c:ext>
          </c:extLst>
        </c:ser>
        <c:ser>
          <c:idx val="1"/>
          <c:order val="1"/>
          <c:tx>
            <c:strRef>
              <c:f>'C1'!$R$32</c:f>
              <c:strCache>
                <c:ptCount val="1"/>
                <c:pt idx="0">
                  <c:v>90s</c:v>
                </c:pt>
              </c:strCache>
            </c:strRef>
          </c:tx>
          <c:spPr>
            <a:solidFill>
              <a:schemeClr val="accent2"/>
            </a:solidFill>
            <a:ln>
              <a:noFill/>
            </a:ln>
            <a:effectLst/>
          </c:spPr>
          <c:invertIfNegative val="0"/>
          <c:cat>
            <c:strRef>
              <c:f>'C1'!$P$33:$P$34</c:f>
              <c:strCache>
                <c:ptCount val="2"/>
                <c:pt idx="0">
                  <c:v>From MassGIS:792,129</c:v>
                </c:pt>
                <c:pt idx="1">
                  <c:v>From Census:790,369</c:v>
                </c:pt>
              </c:strCache>
            </c:strRef>
          </c:cat>
          <c:val>
            <c:numRef>
              <c:f>'C1'!$R$33:$R$34</c:f>
              <c:numCache>
                <c:formatCode>General</c:formatCode>
                <c:ptCount val="2"/>
                <c:pt idx="0">
                  <c:v>165438</c:v>
                </c:pt>
                <c:pt idx="1">
                  <c:v>149282</c:v>
                </c:pt>
              </c:numCache>
            </c:numRef>
          </c:val>
          <c:extLst>
            <c:ext xmlns:c16="http://schemas.microsoft.com/office/drawing/2014/chart" uri="{C3380CC4-5D6E-409C-BE32-E72D297353CC}">
              <c16:uniqueId val="{00000001-7ABB-4AF7-858E-C7AE30462F75}"/>
            </c:ext>
          </c:extLst>
        </c:ser>
        <c:ser>
          <c:idx val="2"/>
          <c:order val="2"/>
          <c:tx>
            <c:strRef>
              <c:f>'C1'!$S$32</c:f>
              <c:strCache>
                <c:ptCount val="1"/>
                <c:pt idx="0">
                  <c:v>00s</c:v>
                </c:pt>
              </c:strCache>
            </c:strRef>
          </c:tx>
          <c:spPr>
            <a:solidFill>
              <a:schemeClr val="accent3"/>
            </a:solidFill>
            <a:ln>
              <a:noFill/>
            </a:ln>
            <a:effectLst/>
          </c:spPr>
          <c:invertIfNegative val="0"/>
          <c:cat>
            <c:strRef>
              <c:f>'C1'!$P$33:$P$34</c:f>
              <c:strCache>
                <c:ptCount val="2"/>
                <c:pt idx="0">
                  <c:v>From MassGIS:792,129</c:v>
                </c:pt>
                <c:pt idx="1">
                  <c:v>From Census:790,369</c:v>
                </c:pt>
              </c:strCache>
            </c:strRef>
          </c:cat>
          <c:val>
            <c:numRef>
              <c:f>'C1'!$S$33:$S$34</c:f>
              <c:numCache>
                <c:formatCode>General</c:formatCode>
                <c:ptCount val="2"/>
                <c:pt idx="0">
                  <c:v>187387</c:v>
                </c:pt>
                <c:pt idx="1">
                  <c:v>186261</c:v>
                </c:pt>
              </c:numCache>
            </c:numRef>
          </c:val>
          <c:extLst>
            <c:ext xmlns:c16="http://schemas.microsoft.com/office/drawing/2014/chart" uri="{C3380CC4-5D6E-409C-BE32-E72D297353CC}">
              <c16:uniqueId val="{00000002-7ABB-4AF7-858E-C7AE30462F75}"/>
            </c:ext>
          </c:extLst>
        </c:ser>
        <c:ser>
          <c:idx val="3"/>
          <c:order val="3"/>
          <c:tx>
            <c:strRef>
              <c:f>'C1'!$T$32</c:f>
              <c:strCache>
                <c:ptCount val="1"/>
                <c:pt idx="0">
                  <c:v>10s</c:v>
                </c:pt>
              </c:strCache>
            </c:strRef>
          </c:tx>
          <c:spPr>
            <a:solidFill>
              <a:schemeClr val="accent4"/>
            </a:solidFill>
            <a:ln>
              <a:noFill/>
            </a:ln>
            <a:effectLst/>
          </c:spPr>
          <c:invertIfNegative val="0"/>
          <c:cat>
            <c:strRef>
              <c:f>'C1'!$P$33:$P$34</c:f>
              <c:strCache>
                <c:ptCount val="2"/>
                <c:pt idx="0">
                  <c:v>From MassGIS:792,129</c:v>
                </c:pt>
                <c:pt idx="1">
                  <c:v>From Census:790,369</c:v>
                </c:pt>
              </c:strCache>
            </c:strRef>
          </c:cat>
          <c:val>
            <c:numRef>
              <c:f>'C1'!$T$33:$T$34</c:f>
              <c:numCache>
                <c:formatCode>General</c:formatCode>
                <c:ptCount val="2"/>
                <c:pt idx="0">
                  <c:v>171439</c:v>
                </c:pt>
                <c:pt idx="1">
                  <c:v>190283</c:v>
                </c:pt>
              </c:numCache>
            </c:numRef>
          </c:val>
          <c:extLst>
            <c:ext xmlns:c16="http://schemas.microsoft.com/office/drawing/2014/chart" uri="{C3380CC4-5D6E-409C-BE32-E72D297353CC}">
              <c16:uniqueId val="{00000003-7ABB-4AF7-858E-C7AE30462F75}"/>
            </c:ext>
          </c:extLst>
        </c:ser>
        <c:dLbls>
          <c:showLegendKey val="0"/>
          <c:showVal val="0"/>
          <c:showCatName val="0"/>
          <c:showSerName val="0"/>
          <c:showPercent val="0"/>
          <c:showBubbleSize val="0"/>
        </c:dLbls>
        <c:gapWidth val="150"/>
        <c:overlap val="100"/>
        <c:axId val="264922751"/>
        <c:axId val="1986377440"/>
      </c:barChart>
      <c:catAx>
        <c:axId val="26492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986377440"/>
        <c:crosses val="autoZero"/>
        <c:auto val="1"/>
        <c:lblAlgn val="ctr"/>
        <c:lblOffset val="100"/>
        <c:noMultiLvlLbl val="0"/>
      </c:catAx>
      <c:valAx>
        <c:axId val="1986377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492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National</a:t>
            </a:r>
            <a:r>
              <a:rPr lang="en-US" baseline="0"/>
              <a:t> Investment in Residential Fixed Assets, change from prior year (orange line) vs.</a:t>
            </a:r>
            <a:br>
              <a:rPr lang="en-US" baseline="0"/>
            </a:br>
            <a:r>
              <a:rPr lang="en-US" baseline="0"/>
              <a:t>Units built in year per assessors as % of building permits from prior year less 100% (blue bars)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'C3'!$E$16</c:f>
              <c:strCache>
                <c:ptCount val="1"/>
                <c:pt idx="0">
                  <c:v>Assessors Units vs Building Permit Units Lagged One Year less 100%</c:v>
                </c:pt>
              </c:strCache>
            </c:strRef>
          </c:tx>
          <c:spPr>
            <a:solidFill>
              <a:schemeClr val="accent1"/>
            </a:solidFill>
            <a:ln>
              <a:noFill/>
            </a:ln>
            <a:effectLst/>
          </c:spPr>
          <c:invertIfNegative val="0"/>
          <c:cat>
            <c:numRef>
              <c:f>'C3'!$A$18:$A$57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'C3'!$E$18:$E$57</c:f>
              <c:numCache>
                <c:formatCode>0%</c:formatCode>
                <c:ptCount val="40"/>
                <c:pt idx="0">
                  <c:v>-7.7188940092165925E-2</c:v>
                </c:pt>
                <c:pt idx="1">
                  <c:v>-0.10532310274547418</c:v>
                </c:pt>
                <c:pt idx="2">
                  <c:v>0.31614741887427944</c:v>
                </c:pt>
                <c:pt idx="3">
                  <c:v>0.17386164623467604</c:v>
                </c:pt>
                <c:pt idx="4">
                  <c:v>0.18365883638350167</c:v>
                </c:pt>
                <c:pt idx="5">
                  <c:v>-5.3959587713031887E-2</c:v>
                </c:pt>
                <c:pt idx="6">
                  <c:v>-0.14791551476279996</c:v>
                </c:pt>
                <c:pt idx="7">
                  <c:v>-0.13614884089165991</c:v>
                </c:pt>
                <c:pt idx="8">
                  <c:v>-0.17115018699560391</c:v>
                </c:pt>
                <c:pt idx="9">
                  <c:v>-0.25607292205046284</c:v>
                </c:pt>
                <c:pt idx="10">
                  <c:v>-0.15381385584324703</c:v>
                </c:pt>
                <c:pt idx="11">
                  <c:v>0.19578598484848486</c:v>
                </c:pt>
                <c:pt idx="12">
                  <c:v>-1.7061726890500228E-2</c:v>
                </c:pt>
                <c:pt idx="13">
                  <c:v>5.8877434135166107E-2</c:v>
                </c:pt>
                <c:pt idx="14">
                  <c:v>-2.7877449627380591E-2</c:v>
                </c:pt>
                <c:pt idx="15">
                  <c:v>3.3479425371316651E-3</c:v>
                </c:pt>
                <c:pt idx="16">
                  <c:v>-5.9266554660796E-2</c:v>
                </c:pt>
                <c:pt idx="17">
                  <c:v>9.1818922378680279E-2</c:v>
                </c:pt>
                <c:pt idx="18">
                  <c:v>-3.3759218863612772E-2</c:v>
                </c:pt>
                <c:pt idx="19">
                  <c:v>0.29762218590182954</c:v>
                </c:pt>
                <c:pt idx="20">
                  <c:v>-9.6277777777777795E-2</c:v>
                </c:pt>
                <c:pt idx="21">
                  <c:v>6.7688153105553539E-2</c:v>
                </c:pt>
                <c:pt idx="22">
                  <c:v>0.11359862582307478</c:v>
                </c:pt>
                <c:pt idx="23">
                  <c:v>0.16823813990225611</c:v>
                </c:pt>
                <c:pt idx="24">
                  <c:v>7.4031231925968832E-2</c:v>
                </c:pt>
                <c:pt idx="25">
                  <c:v>5.1000040734856755E-2</c:v>
                </c:pt>
                <c:pt idx="26">
                  <c:v>-0.19131767109295195</c:v>
                </c:pt>
                <c:pt idx="27">
                  <c:v>-0.21819247297825239</c:v>
                </c:pt>
                <c:pt idx="28">
                  <c:v>-0.25285844379237077</c:v>
                </c:pt>
                <c:pt idx="29">
                  <c:v>0.17415942576501697</c:v>
                </c:pt>
                <c:pt idx="30">
                  <c:v>3.7796143250688807E-2</c:v>
                </c:pt>
                <c:pt idx="31">
                  <c:v>0.5592233009708738</c:v>
                </c:pt>
                <c:pt idx="32">
                  <c:v>0.79695796957969578</c:v>
                </c:pt>
                <c:pt idx="33">
                  <c:v>4.6605806850161358E-2</c:v>
                </c:pt>
                <c:pt idx="34">
                  <c:v>0.14600303741543552</c:v>
                </c:pt>
                <c:pt idx="35">
                  <c:v>2.0144628099173501E-2</c:v>
                </c:pt>
                <c:pt idx="36">
                  <c:v>0.32631385068762286</c:v>
                </c:pt>
                <c:pt idx="37">
                  <c:v>0.65658844765342961</c:v>
                </c:pt>
                <c:pt idx="38">
                  <c:v>0.17759915512790414</c:v>
                </c:pt>
                <c:pt idx="39">
                  <c:v>0.18658220558594873</c:v>
                </c:pt>
              </c:numCache>
            </c:numRef>
          </c:val>
          <c:extLst>
            <c:ext xmlns:c16="http://schemas.microsoft.com/office/drawing/2014/chart" uri="{C3380CC4-5D6E-409C-BE32-E72D297353CC}">
              <c16:uniqueId val="{00000000-2CD5-417E-B8BF-7E3A5F8EE6BE}"/>
            </c:ext>
          </c:extLst>
        </c:ser>
        <c:dLbls>
          <c:showLegendKey val="0"/>
          <c:showVal val="0"/>
          <c:showCatName val="0"/>
          <c:showSerName val="0"/>
          <c:showPercent val="0"/>
          <c:showBubbleSize val="0"/>
        </c:dLbls>
        <c:gapWidth val="150"/>
        <c:axId val="191251119"/>
        <c:axId val="1834164992"/>
      </c:barChart>
      <c:lineChart>
        <c:grouping val="standard"/>
        <c:varyColors val="0"/>
        <c:ser>
          <c:idx val="1"/>
          <c:order val="1"/>
          <c:tx>
            <c:strRef>
              <c:f>'C3'!$F$16</c:f>
              <c:strCache>
                <c:ptCount val="1"/>
                <c:pt idx="0">
                  <c:v>NIPA % change in residential investment from prior year</c:v>
                </c:pt>
              </c:strCache>
            </c:strRef>
          </c:tx>
          <c:spPr>
            <a:ln w="28575" cap="rnd">
              <a:solidFill>
                <a:schemeClr val="accent2"/>
              </a:solidFill>
              <a:round/>
            </a:ln>
            <a:effectLst/>
          </c:spPr>
          <c:marker>
            <c:symbol val="none"/>
          </c:marker>
          <c:cat>
            <c:numRef>
              <c:f>'C3'!$A$18:$A$57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'C3'!$F$18:$F$57</c:f>
              <c:numCache>
                <c:formatCode>0.0%</c:formatCode>
                <c:ptCount val="40"/>
                <c:pt idx="0">
                  <c:v>-8.199999999999999E-2</c:v>
                </c:pt>
                <c:pt idx="1">
                  <c:v>-0.18100000000000002</c:v>
                </c:pt>
                <c:pt idx="2">
                  <c:v>0.42</c:v>
                </c:pt>
                <c:pt idx="3">
                  <c:v>0.14800000000000002</c:v>
                </c:pt>
                <c:pt idx="4">
                  <c:v>2.3E-2</c:v>
                </c:pt>
                <c:pt idx="5">
                  <c:v>0.124</c:v>
                </c:pt>
                <c:pt idx="6">
                  <c:v>0.02</c:v>
                </c:pt>
                <c:pt idx="7">
                  <c:v>-9.0000000000000011E-3</c:v>
                </c:pt>
                <c:pt idx="8">
                  <c:v>-3.2000000000000001E-2</c:v>
                </c:pt>
                <c:pt idx="9">
                  <c:v>-8.5000000000000006E-2</c:v>
                </c:pt>
                <c:pt idx="10">
                  <c:v>-8.900000000000001E-2</c:v>
                </c:pt>
                <c:pt idx="11">
                  <c:v>0.13800000000000001</c:v>
                </c:pt>
                <c:pt idx="12">
                  <c:v>8.199999999999999E-2</c:v>
                </c:pt>
                <c:pt idx="13">
                  <c:v>0.09</c:v>
                </c:pt>
                <c:pt idx="14">
                  <c:v>-3.4000000000000002E-2</c:v>
                </c:pt>
                <c:pt idx="15">
                  <c:v>8.199999999999999E-2</c:v>
                </c:pt>
                <c:pt idx="16">
                  <c:v>2.4E-2</c:v>
                </c:pt>
                <c:pt idx="17">
                  <c:v>8.5999999999999993E-2</c:v>
                </c:pt>
                <c:pt idx="18">
                  <c:v>6.3E-2</c:v>
                </c:pt>
                <c:pt idx="19">
                  <c:v>6.9999999999999993E-3</c:v>
                </c:pt>
                <c:pt idx="20">
                  <c:v>9.0000000000000011E-3</c:v>
                </c:pt>
                <c:pt idx="21">
                  <c:v>6.0999999999999999E-2</c:v>
                </c:pt>
                <c:pt idx="22">
                  <c:v>9.0999999999999998E-2</c:v>
                </c:pt>
                <c:pt idx="23">
                  <c:v>0.1</c:v>
                </c:pt>
                <c:pt idx="24">
                  <c:v>6.6000000000000003E-2</c:v>
                </c:pt>
                <c:pt idx="25">
                  <c:v>-7.4999999999999997E-2</c:v>
                </c:pt>
                <c:pt idx="26">
                  <c:v>-0.187</c:v>
                </c:pt>
                <c:pt idx="27">
                  <c:v>-0.24199999999999999</c:v>
                </c:pt>
                <c:pt idx="28">
                  <c:v>-0.217</c:v>
                </c:pt>
                <c:pt idx="29">
                  <c:v>-3.1E-2</c:v>
                </c:pt>
                <c:pt idx="30">
                  <c:v>-1E-3</c:v>
                </c:pt>
                <c:pt idx="31">
                  <c:v>0.13</c:v>
                </c:pt>
                <c:pt idx="32">
                  <c:v>0.124</c:v>
                </c:pt>
                <c:pt idx="33">
                  <c:v>3.7999999999999999E-2</c:v>
                </c:pt>
                <c:pt idx="34">
                  <c:v>0.10199999999999999</c:v>
                </c:pt>
                <c:pt idx="35">
                  <c:v>6.6000000000000003E-2</c:v>
                </c:pt>
                <c:pt idx="36">
                  <c:v>0.04</c:v>
                </c:pt>
                <c:pt idx="37">
                  <c:v>-6.0000000000000001E-3</c:v>
                </c:pt>
                <c:pt idx="38">
                  <c:v>-0.01</c:v>
                </c:pt>
                <c:pt idx="39">
                  <c:v>7.2000000000000008E-2</c:v>
                </c:pt>
              </c:numCache>
            </c:numRef>
          </c:val>
          <c:smooth val="0"/>
          <c:extLst>
            <c:ext xmlns:c16="http://schemas.microsoft.com/office/drawing/2014/chart" uri="{C3380CC4-5D6E-409C-BE32-E72D297353CC}">
              <c16:uniqueId val="{00000001-2CD5-417E-B8BF-7E3A5F8EE6BE}"/>
            </c:ext>
          </c:extLst>
        </c:ser>
        <c:dLbls>
          <c:showLegendKey val="0"/>
          <c:showVal val="0"/>
          <c:showCatName val="0"/>
          <c:showSerName val="0"/>
          <c:showPercent val="0"/>
          <c:showBubbleSize val="0"/>
        </c:dLbls>
        <c:marker val="1"/>
        <c:smooth val="0"/>
        <c:axId val="1309374175"/>
        <c:axId val="1834159232"/>
      </c:lineChart>
      <c:catAx>
        <c:axId val="1309374175"/>
        <c:scaling>
          <c:orientation val="minMax"/>
        </c:scaling>
        <c:delete val="0"/>
        <c:axPos val="b"/>
        <c:numFmt formatCode="General" sourceLinked="1"/>
        <c:majorTickMark val="in"/>
        <c:minorTickMark val="in"/>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159232"/>
        <c:crosses val="autoZero"/>
        <c:auto val="1"/>
        <c:lblAlgn val="ctr"/>
        <c:lblOffset val="100"/>
        <c:noMultiLvlLbl val="0"/>
      </c:catAx>
      <c:valAx>
        <c:axId val="1834159232"/>
        <c:scaling>
          <c:orientation val="minMax"/>
          <c:max val="0.8"/>
          <c:min val="-0.4"/>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9374175"/>
        <c:crosses val="autoZero"/>
        <c:crossBetween val="between"/>
      </c:valAx>
      <c:valAx>
        <c:axId val="1834164992"/>
        <c:scaling>
          <c:orientation val="minMax"/>
          <c:max val="0.8"/>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51119"/>
        <c:crosses val="max"/>
        <c:crossBetween val="between"/>
      </c:valAx>
      <c:catAx>
        <c:axId val="191251119"/>
        <c:scaling>
          <c:orientation val="minMax"/>
        </c:scaling>
        <c:delete val="1"/>
        <c:axPos val="b"/>
        <c:numFmt formatCode="General" sourceLinked="1"/>
        <c:majorTickMark val="out"/>
        <c:minorTickMark val="none"/>
        <c:tickLblPos val="nextTo"/>
        <c:crossAx val="1834164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10</xdr:col>
      <xdr:colOff>57150</xdr:colOff>
      <xdr:row>7</xdr:row>
      <xdr:rowOff>85726</xdr:rowOff>
    </xdr:from>
    <xdr:to>
      <xdr:col>23</xdr:col>
      <xdr:colOff>285750</xdr:colOff>
      <xdr:row>35</xdr:row>
      <xdr:rowOff>28576</xdr:rowOff>
    </xdr:to>
    <xdr:graphicFrame macro="">
      <xdr:nvGraphicFramePr>
        <xdr:cNvPr id="2" name="Chart 1">
          <a:extLst>
            <a:ext uri="{FF2B5EF4-FFF2-40B4-BE49-F238E27FC236}">
              <a16:creationId xmlns:a16="http://schemas.microsoft.com/office/drawing/2014/main" id="{1DC1BF48-B2FA-9D44-A1C6-592471372F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147636</xdr:colOff>
      <xdr:row>11</xdr:row>
      <xdr:rowOff>38100</xdr:rowOff>
    </xdr:from>
    <xdr:to>
      <xdr:col>13</xdr:col>
      <xdr:colOff>66674</xdr:colOff>
      <xdr:row>46</xdr:row>
      <xdr:rowOff>66675</xdr:rowOff>
    </xdr:to>
    <xdr:graphicFrame macro="">
      <xdr:nvGraphicFramePr>
        <xdr:cNvPr id="7" name="Chart 6">
          <a:extLst>
            <a:ext uri="{FF2B5EF4-FFF2-40B4-BE49-F238E27FC236}">
              <a16:creationId xmlns:a16="http://schemas.microsoft.com/office/drawing/2014/main" id="{F290DB67-F6A8-D284-3595-53C8734EC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400050</xdr:colOff>
      <xdr:row>2</xdr:row>
      <xdr:rowOff>614361</xdr:rowOff>
    </xdr:from>
    <xdr:to>
      <xdr:col>38</xdr:col>
      <xdr:colOff>352425</xdr:colOff>
      <xdr:row>36</xdr:row>
      <xdr:rowOff>180974</xdr:rowOff>
    </xdr:to>
    <xdr:graphicFrame macro="">
      <xdr:nvGraphicFramePr>
        <xdr:cNvPr id="2" name="Chart 1">
          <a:extLst>
            <a:ext uri="{FF2B5EF4-FFF2-40B4-BE49-F238E27FC236}">
              <a16:creationId xmlns:a16="http://schemas.microsoft.com/office/drawing/2014/main" id="{CA6E7349-3D7F-BDBE-21AD-DC140FB031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342901</xdr:colOff>
      <xdr:row>40</xdr:row>
      <xdr:rowOff>0</xdr:rowOff>
    </xdr:from>
    <xdr:to>
      <xdr:col>35</xdr:col>
      <xdr:colOff>276225</xdr:colOff>
      <xdr:row>71</xdr:row>
      <xdr:rowOff>142875</xdr:rowOff>
    </xdr:to>
    <xdr:graphicFrame macro="">
      <xdr:nvGraphicFramePr>
        <xdr:cNvPr id="3" name="Chart 2">
          <a:extLst>
            <a:ext uri="{FF2B5EF4-FFF2-40B4-BE49-F238E27FC236}">
              <a16:creationId xmlns:a16="http://schemas.microsoft.com/office/drawing/2014/main" id="{935E68DA-6391-4A39-F9F4-94429021D1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47625</xdr:colOff>
      <xdr:row>12</xdr:row>
      <xdr:rowOff>33336</xdr:rowOff>
    </xdr:from>
    <xdr:to>
      <xdr:col>26</xdr:col>
      <xdr:colOff>504825</xdr:colOff>
      <xdr:row>48</xdr:row>
      <xdr:rowOff>28575</xdr:rowOff>
    </xdr:to>
    <xdr:graphicFrame macro="">
      <xdr:nvGraphicFramePr>
        <xdr:cNvPr id="4" name="Chart 3">
          <a:extLst>
            <a:ext uri="{FF2B5EF4-FFF2-40B4-BE49-F238E27FC236}">
              <a16:creationId xmlns:a16="http://schemas.microsoft.com/office/drawing/2014/main" id="{0EAF3B69-7151-9BAC-E3E8-CAEF00F570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457199</xdr:colOff>
      <xdr:row>4</xdr:row>
      <xdr:rowOff>180975</xdr:rowOff>
    </xdr:from>
    <xdr:to>
      <xdr:col>24</xdr:col>
      <xdr:colOff>66674</xdr:colOff>
      <xdr:row>41</xdr:row>
      <xdr:rowOff>161924</xdr:rowOff>
    </xdr:to>
    <xdr:graphicFrame macro="">
      <xdr:nvGraphicFramePr>
        <xdr:cNvPr id="2" name="Chart 1">
          <a:extLst>
            <a:ext uri="{FF2B5EF4-FFF2-40B4-BE49-F238E27FC236}">
              <a16:creationId xmlns:a16="http://schemas.microsoft.com/office/drawing/2014/main" id="{718F516D-B588-DF72-AA77-1CC7534F04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380999</xdr:colOff>
      <xdr:row>3</xdr:row>
      <xdr:rowOff>1171576</xdr:rowOff>
    </xdr:from>
    <xdr:to>
      <xdr:col>34</xdr:col>
      <xdr:colOff>352425</xdr:colOff>
      <xdr:row>27</xdr:row>
      <xdr:rowOff>38100</xdr:rowOff>
    </xdr:to>
    <xdr:graphicFrame macro="">
      <xdr:nvGraphicFramePr>
        <xdr:cNvPr id="2" name="Chart 1">
          <a:extLst>
            <a:ext uri="{FF2B5EF4-FFF2-40B4-BE49-F238E27FC236}">
              <a16:creationId xmlns:a16="http://schemas.microsoft.com/office/drawing/2014/main" id="{BE0D421E-0775-E1BA-7A08-AF5F1A4383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581024</xdr:colOff>
      <xdr:row>3</xdr:row>
      <xdr:rowOff>2043112</xdr:rowOff>
    </xdr:from>
    <xdr:to>
      <xdr:col>44</xdr:col>
      <xdr:colOff>19049</xdr:colOff>
      <xdr:row>32</xdr:row>
      <xdr:rowOff>142875</xdr:rowOff>
    </xdr:to>
    <xdr:graphicFrame macro="">
      <xdr:nvGraphicFramePr>
        <xdr:cNvPr id="4" name="Chart 3">
          <a:extLst>
            <a:ext uri="{FF2B5EF4-FFF2-40B4-BE49-F238E27FC236}">
              <a16:creationId xmlns:a16="http://schemas.microsoft.com/office/drawing/2014/main" id="{0225348F-5AF5-B48D-8704-B6376A40EF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304800</xdr:colOff>
      <xdr:row>14</xdr:row>
      <xdr:rowOff>95250</xdr:rowOff>
    </xdr:to>
    <xdr:pic>
      <xdr:nvPicPr>
        <xdr:cNvPr id="2" name="Picture 1">
          <a:extLst>
            <a:ext uri="{FF2B5EF4-FFF2-40B4-BE49-F238E27FC236}">
              <a16:creationId xmlns:a16="http://schemas.microsoft.com/office/drawing/2014/main" id="{6B5EEB2C-3481-B8A8-115A-AE7C6398FC78}"/>
            </a:ext>
          </a:extLst>
        </xdr:cNvPr>
        <xdr:cNvPicPr>
          <a:picLocks noChangeAspect="1"/>
        </xdr:cNvPicPr>
      </xdr:nvPicPr>
      <xdr:blipFill>
        <a:blip xmlns:r="http://schemas.openxmlformats.org/officeDocument/2006/relationships" r:embed="rId1"/>
        <a:stretch>
          <a:fillRect/>
        </a:stretch>
      </xdr:blipFill>
      <xdr:spPr>
        <a:xfrm>
          <a:off x="609600" y="762000"/>
          <a:ext cx="4572000" cy="2190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238125</xdr:colOff>
      <xdr:row>15</xdr:row>
      <xdr:rowOff>385761</xdr:rowOff>
    </xdr:from>
    <xdr:to>
      <xdr:col>30</xdr:col>
      <xdr:colOff>447675</xdr:colOff>
      <xdr:row>47</xdr:row>
      <xdr:rowOff>104775</xdr:rowOff>
    </xdr:to>
    <xdr:graphicFrame macro="">
      <xdr:nvGraphicFramePr>
        <xdr:cNvPr id="2" name="Chart 1">
          <a:extLst>
            <a:ext uri="{FF2B5EF4-FFF2-40B4-BE49-F238E27FC236}">
              <a16:creationId xmlns:a16="http://schemas.microsoft.com/office/drawing/2014/main" id="{F6FF5D8E-83A5-6808-A894-D46DFA062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366711</xdr:colOff>
      <xdr:row>62</xdr:row>
      <xdr:rowOff>138111</xdr:rowOff>
    </xdr:from>
    <xdr:to>
      <xdr:col>22</xdr:col>
      <xdr:colOff>609599</xdr:colOff>
      <xdr:row>90</xdr:row>
      <xdr:rowOff>142874</xdr:rowOff>
    </xdr:to>
    <xdr:graphicFrame macro="">
      <xdr:nvGraphicFramePr>
        <xdr:cNvPr id="4" name="Chart 3">
          <a:extLst>
            <a:ext uri="{FF2B5EF4-FFF2-40B4-BE49-F238E27FC236}">
              <a16:creationId xmlns:a16="http://schemas.microsoft.com/office/drawing/2014/main" id="{3DB484FB-6C29-D6AE-D97B-498DE2B2F3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300036</xdr:colOff>
      <xdr:row>34</xdr:row>
      <xdr:rowOff>95250</xdr:rowOff>
    </xdr:from>
    <xdr:to>
      <xdr:col>23</xdr:col>
      <xdr:colOff>114300</xdr:colOff>
      <xdr:row>58</xdr:row>
      <xdr:rowOff>109537</xdr:rowOff>
    </xdr:to>
    <xdr:graphicFrame macro="">
      <xdr:nvGraphicFramePr>
        <xdr:cNvPr id="2" name="Chart 1">
          <a:extLst>
            <a:ext uri="{FF2B5EF4-FFF2-40B4-BE49-F238E27FC236}">
              <a16:creationId xmlns:a16="http://schemas.microsoft.com/office/drawing/2014/main" id="{7EFDD44C-2139-A448-B3DF-85E52CFE6A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762001</xdr:colOff>
      <xdr:row>34</xdr:row>
      <xdr:rowOff>76200</xdr:rowOff>
    </xdr:from>
    <xdr:to>
      <xdr:col>16</xdr:col>
      <xdr:colOff>190500</xdr:colOff>
      <xdr:row>61</xdr:row>
      <xdr:rowOff>161925</xdr:rowOff>
    </xdr:to>
    <xdr:graphicFrame macro="">
      <xdr:nvGraphicFramePr>
        <xdr:cNvPr id="3" name="Chart 2">
          <a:extLst>
            <a:ext uri="{FF2B5EF4-FFF2-40B4-BE49-F238E27FC236}">
              <a16:creationId xmlns:a16="http://schemas.microsoft.com/office/drawing/2014/main" id="{A4F3328D-78D0-9EAF-6731-57B24E88D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385761</xdr:colOff>
      <xdr:row>35</xdr:row>
      <xdr:rowOff>71436</xdr:rowOff>
    </xdr:from>
    <xdr:to>
      <xdr:col>30</xdr:col>
      <xdr:colOff>114300</xdr:colOff>
      <xdr:row>74</xdr:row>
      <xdr:rowOff>123824</xdr:rowOff>
    </xdr:to>
    <xdr:graphicFrame macro="">
      <xdr:nvGraphicFramePr>
        <xdr:cNvPr id="2" name="Chart 1">
          <a:extLst>
            <a:ext uri="{FF2B5EF4-FFF2-40B4-BE49-F238E27FC236}">
              <a16:creationId xmlns:a16="http://schemas.microsoft.com/office/drawing/2014/main" id="{FE6CF313-BFCF-E469-6378-5B9AC4187A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4472C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illbrownsberger.com/housing-quantity/" TargetMode="External"/><Relationship Id="rId1" Type="http://schemas.openxmlformats.org/officeDocument/2006/relationships/hyperlink" Target="https://www.mass.gov/info-details/massgis-data-property-tax-parce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2.census.gov/library/publications/decennial/1940/housing-volume-1/housing-v1p1-ch2.pdf" TargetMode="External"/><Relationship Id="rId3" Type="http://schemas.openxmlformats.org/officeDocument/2006/relationships/hyperlink" Target="https://www2.census.gov/library/publications/2012/dec/cph-1-a.pdf" TargetMode="External"/><Relationship Id="rId7" Type="http://schemas.openxmlformats.org/officeDocument/2006/relationships/hyperlink" Target="https://www.census.gov/library/publications/1933/dec/1930a-vol-06-families.html" TargetMode="External"/><Relationship Id="rId12" Type="http://schemas.openxmlformats.org/officeDocument/2006/relationships/drawing" Target="../drawings/drawing5.xml"/><Relationship Id="rId2" Type="http://schemas.openxmlformats.org/officeDocument/2006/relationships/hyperlink" Target="https://www.census.gov/history/www/programs/housing/" TargetMode="External"/><Relationship Id="rId1" Type="http://schemas.openxmlformats.org/officeDocument/2006/relationships/hyperlink" Target="https://www.census.gov/library/stories/state-by-state/massachusetts-population-change-between-census-decade.html" TargetMode="External"/><Relationship Id="rId6" Type="http://schemas.openxmlformats.org/officeDocument/2006/relationships/hyperlink" Target="https://www2.census.gov/library/publications/decennial/1930/population-volume-6/41129380v6ch05.pdf" TargetMode="External"/><Relationship Id="rId11" Type="http://schemas.openxmlformats.org/officeDocument/2006/relationships/hyperlink" Target="https://www.census.gov/library/stories/2021/08/growth-in-housing-units-slowed-in-last-decade.html" TargetMode="External"/><Relationship Id="rId5" Type="http://schemas.openxmlformats.org/officeDocument/2006/relationships/hyperlink" Target="https://www2.census.gov/library/publications/decennial/1940/housing-volume-1/housing-v1p1-ch6.pdf" TargetMode="External"/><Relationship Id="rId10" Type="http://schemas.openxmlformats.org/officeDocument/2006/relationships/hyperlink" Target="https://www2.census.gov/library/publications/decennial/1950/housing-volume-1/36965082v1p1ch1.pdf" TargetMode="External"/><Relationship Id="rId4" Type="http://schemas.openxmlformats.org/officeDocument/2006/relationships/hyperlink" Target="https://www.census.gov/library/publications/1943/dec/housing-vol01.html" TargetMode="External"/><Relationship Id="rId9" Type="http://schemas.openxmlformats.org/officeDocument/2006/relationships/hyperlink" Target="https://www.census.gov/library/publications/1953/dec/housing-vol-01.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ensus.gov/data/tables/time-series/demo/popest/2010s-total-housing-units.html" TargetMode="External"/><Relationship Id="rId2" Type="http://schemas.openxmlformats.org/officeDocument/2006/relationships/hyperlink" Target="https://www2.census.gov/programs-surveys/popest/tables/" TargetMode="External"/><Relationship Id="rId1" Type="http://schemas.openxmlformats.org/officeDocument/2006/relationships/hyperlink" Target="https://www.census.gov/programs-surveys/popest/data/tables.html" TargetMode="External"/><Relationship Id="rId6" Type="http://schemas.openxmlformats.org/officeDocument/2006/relationships/drawing" Target="../drawings/drawing6.xml"/><Relationship Id="rId5" Type="http://schemas.openxmlformats.org/officeDocument/2006/relationships/hyperlink" Target="https://www2.census.gov/programs-surveys/popest/technical-documentation/methodology/2020-2022/2022-hu-meth.pdf" TargetMode="External"/><Relationship Id="rId4" Type="http://schemas.openxmlformats.org/officeDocument/2006/relationships/hyperlink" Target="https://www2.census.gov/programs-surveys/popest/tables/2000-2010/intercensal/housing/"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census.gov/construction/bps/definitions.html" TargetMode="External"/><Relationship Id="rId1" Type="http://schemas.openxmlformats.org/officeDocument/2006/relationships/hyperlink" Target="https://datacommon.mapc.org/browser/datasets/384"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2.census.gov/programs-surveys/ahs/2021/2021%20AHS%20National%20Sample%20Design,%20Weighting,%20and%20Error%20Estimation.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census.gov/construction/soc/methodology.html" TargetMode="External"/><Relationship Id="rId2" Type="http://schemas.openxmlformats.org/officeDocument/2006/relationships/hyperlink" Target="https://www.census.gov/construction/nrc/lengthoftime.html" TargetMode="External"/><Relationship Id="rId1" Type="http://schemas.openxmlformats.org/officeDocument/2006/relationships/hyperlink" Target="https://www.census.gov/construction/soc/methodology.html" TargetMode="External"/><Relationship Id="rId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census.gov/content/dam/Census/library/publications/2020/acs/acs_general_handbook_2020.pdf" TargetMode="External"/><Relationship Id="rId2" Type="http://schemas.openxmlformats.org/officeDocument/2006/relationships/hyperlink" Target="https://www.census.gov/history/www/programs/demographic/american_community_survey.html" TargetMode="External"/><Relationship Id="rId1" Type="http://schemas.openxmlformats.org/officeDocument/2006/relationships/hyperlink" Target="https://data.census.gov/table?q=housing+units+massachusetts&amp;g=040XX00US25&amp;tid=ACSDT1Y2021.B25001" TargetMode="External"/><Relationship Id="rId4" Type="http://schemas.openxmlformats.org/officeDocument/2006/relationships/hyperlink" Target="https://www.census.gov/content/dam/Census/library/publications/2020/acs/acs_general_handbook_2020_ch01.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1"/>
  <sheetViews>
    <sheetView tabSelected="1" workbookViewId="0">
      <selection activeCell="B41" sqref="B41"/>
    </sheetView>
  </sheetViews>
  <sheetFormatPr defaultRowHeight="15"/>
  <cols>
    <col min="2" max="2" width="90.42578125" customWidth="1"/>
  </cols>
  <sheetData>
    <row r="1" spans="1:2" ht="23.25">
      <c r="A1" s="429" t="s">
        <v>26120</v>
      </c>
    </row>
    <row r="3" spans="1:2" ht="18.75">
      <c r="A3" s="427" t="s">
        <v>26140</v>
      </c>
      <c r="B3" s="428"/>
    </row>
    <row r="4" spans="1:2">
      <c r="B4" t="s">
        <v>368</v>
      </c>
    </row>
    <row r="5" spans="1:2">
      <c r="B5" s="430" t="s">
        <v>26121</v>
      </c>
    </row>
    <row r="6" spans="1:2">
      <c r="B6" s="430" t="s">
        <v>26122</v>
      </c>
    </row>
    <row r="7" spans="1:2">
      <c r="B7" s="430" t="s">
        <v>26123</v>
      </c>
    </row>
    <row r="8" spans="1:2">
      <c r="B8" s="430" t="s">
        <v>26124</v>
      </c>
    </row>
    <row r="9" spans="1:2">
      <c r="B9" s="430" t="s">
        <v>26125</v>
      </c>
    </row>
    <row r="10" spans="1:2">
      <c r="B10" s="430" t="s">
        <v>26126</v>
      </c>
    </row>
    <row r="11" spans="1:2">
      <c r="B11" s="430" t="s">
        <v>26154</v>
      </c>
    </row>
    <row r="12" spans="1:2">
      <c r="B12" s="430" t="s">
        <v>26165</v>
      </c>
    </row>
    <row r="13" spans="1:2">
      <c r="B13" s="430" t="s">
        <v>26127</v>
      </c>
    </row>
    <row r="14" spans="1:2">
      <c r="B14" s="430" t="s">
        <v>26128</v>
      </c>
    </row>
    <row r="15" spans="1:2">
      <c r="B15" s="261" t="s">
        <v>26142</v>
      </c>
    </row>
    <row r="16" spans="1:2">
      <c r="B16" s="261" t="s">
        <v>26143</v>
      </c>
    </row>
    <row r="17" spans="1:2">
      <c r="B17" s="261" t="s">
        <v>26144</v>
      </c>
    </row>
    <row r="18" spans="1:2">
      <c r="B18" s="261" t="s">
        <v>26145</v>
      </c>
    </row>
    <row r="19" spans="1:2">
      <c r="B19" s="399" t="s">
        <v>26146</v>
      </c>
    </row>
    <row r="20" spans="1:2">
      <c r="B20" s="261" t="s">
        <v>26147</v>
      </c>
    </row>
    <row r="21" spans="1:2">
      <c r="B21" s="426" t="s">
        <v>26148</v>
      </c>
    </row>
    <row r="22" spans="1:2">
      <c r="B22" s="261" t="s">
        <v>26149</v>
      </c>
    </row>
    <row r="23" spans="1:2">
      <c r="B23" s="261" t="s">
        <v>26150</v>
      </c>
    </row>
    <row r="24" spans="1:2">
      <c r="B24" s="261" t="s">
        <v>26151</v>
      </c>
    </row>
    <row r="25" spans="1:2">
      <c r="B25" s="261" t="s">
        <v>26152</v>
      </c>
    </row>
    <row r="26" spans="1:2">
      <c r="B26" s="261" t="s">
        <v>26153</v>
      </c>
    </row>
    <row r="27" spans="1:2">
      <c r="B27" s="430" t="s">
        <v>26137</v>
      </c>
    </row>
    <row r="28" spans="1:2">
      <c r="B28" s="430" t="s">
        <v>26138</v>
      </c>
    </row>
    <row r="29" spans="1:2">
      <c r="B29" s="430" t="s">
        <v>26139</v>
      </c>
    </row>
    <row r="31" spans="1:2" ht="18.75">
      <c r="A31" s="428" t="s">
        <v>26141</v>
      </c>
    </row>
    <row r="32" spans="1:2">
      <c r="B32" s="261" t="s">
        <v>26129</v>
      </c>
    </row>
    <row r="33" spans="1:2">
      <c r="B33" s="261" t="s">
        <v>26130</v>
      </c>
    </row>
    <row r="34" spans="1:2">
      <c r="B34" s="261" t="s">
        <v>26131</v>
      </c>
    </row>
    <row r="35" spans="1:2">
      <c r="B35" s="261" t="s">
        <v>26132</v>
      </c>
    </row>
    <row r="36" spans="1:2">
      <c r="B36" s="261" t="s">
        <v>26133</v>
      </c>
    </row>
    <row r="37" spans="1:2">
      <c r="B37" s="261" t="s">
        <v>26134</v>
      </c>
    </row>
    <row r="38" spans="1:2">
      <c r="B38" s="261" t="s">
        <v>26135</v>
      </c>
    </row>
    <row r="40" spans="1:2">
      <c r="A40" t="s">
        <v>26155</v>
      </c>
    </row>
    <row r="41" spans="1:2">
      <c r="B41" s="261" t="s">
        <v>26156</v>
      </c>
    </row>
  </sheetData>
  <conditionalFormatting sqref="B1:B1048576">
    <cfRule type="expression" dxfId="0" priority="1">
      <formula>HYPERLINK(cell_address)&lt;&gt;cell_address</formula>
    </cfRule>
  </conditionalFormatting>
  <hyperlinks>
    <hyperlink ref="B5" location="'M1'!A1" display="M1: Summary Counts" xr:uid="{4938B9F5-F8B9-4E6D-8338-B223F366767E}"/>
    <hyperlink ref="B6" location="'M2'!A1" display="M2: Community parcel count" xr:uid="{967BCA02-0886-47ED-B5AB-4F0286F7D27B}"/>
    <hyperlink ref="B7" location="'M3'!A1" display="M3: Data vintages" xr:uid="{AED446FF-E259-49AC-B89F-9DBA09D04681}"/>
    <hyperlink ref="B8" location="'M4'!A1" display="M4: Use Codes and cross walk to Building Sector Technical Report" xr:uid="{AF37167B-0743-4A61-A05F-BE0270CBB2F7}"/>
    <hyperlink ref="B9" location="'M5'!A1" display="M5: Use code summary chart" xr:uid="{334E3D27-E863-46AB-B843-522104DF94E4}"/>
    <hyperlink ref="B10" location="'M6'!A1" display="M6: Area availability by use code" xr:uid="{DB9E3510-EB2B-4D9A-8B14-5D0FACA14AF2}"/>
    <hyperlink ref="B13" location="'M7'!A1" display="M7: Area Data Validation" xr:uid="{4FDD2A9F-1ACA-425A-B8EA-B42507FBDF58}"/>
    <hyperlink ref="B14" location="'M8'!A1" display="M8: Units analysis by use code" xr:uid="{097F6A2D-E9DD-4A3F-9493-3ADEFBDFFB82}"/>
    <hyperlink ref="B32" location="'C1'!A1" display="C1: Decennial Census" xr:uid="{EE0764C8-889D-4960-962C-38102ECB4172}"/>
    <hyperlink ref="B33" location="'C2'!A1" display="C2: Populationa nd Housing Unit Estimates (useful mainly for housing unit loss computations)" xr:uid="{78E29D13-C420-42E9-AA0A-0FA72CB5DD6F}"/>
    <hyperlink ref="B34" location="'C3'!A1" display="C3: Building permit issuance data from MAPC and Census" xr:uid="{FF2CE7B3-4FF6-404F-9491-0113F74DC4EC}"/>
    <hyperlink ref="B35" location="'C4'!A1" display="C4: American Housing Survey" xr:uid="{6919EA57-4595-40CE-B687-99185E6E8031}"/>
    <hyperlink ref="B36" location="'C5'!A1" display="C5: Survey of Construction" xr:uid="{2F1A4CE5-AFD2-4B09-A3D2-99D7E939655E}"/>
    <hyperlink ref="B37" location="'C6'!A1" display="C6: American Community Survey" xr:uid="{C5D221F4-7819-486A-A3D3-6CD386D99502}"/>
    <hyperlink ref="B38" location="'C7'!A1" display="C7: National Income and Product Accounts -- for comparison to building permit data" xr:uid="{E8152AA3-6B10-46EE-92D3-9E58F5A90111}"/>
    <hyperlink ref="B11" location="M6A!A1" display="M6A: Area availability vs value availability" xr:uid="{FF182E21-08EB-42DB-9725-B31457B6496D}"/>
    <hyperlink ref="B15" location="'U1'!A1" display="U1: Small Residential Results" xr:uid="{B847BFD4-A9BA-468F-9B5B-2A229281B0E6}"/>
    <hyperlink ref="B16" location="'U2'!A1" display="U2: Mixed Use Results" xr:uid="{1631B757-53AE-4E19-ADFA-A8BD32DB49B2}"/>
    <hyperlink ref="B17" location="'U3'!A1" display="U3: Mobile Home Results" xr:uid="{D51FB4D3-55D3-4B08-A1CB-750010866020}"/>
    <hyperlink ref="B18" location="'U4'!A1" display="U4: Condominium Results" xr:uid="{9B9FF5ED-F092-484A-8DE4-8C33672FC9F7}"/>
    <hyperlink ref="B20" location="'R109'!A1" display="R109" xr:uid="{2D54605C-39C6-4EAB-BC07-0714FAA0A7B5}"/>
    <hyperlink ref="B21" location="'R111'!A1" display="R111" xr:uid="{BF147D6E-BA9E-4C01-ACEE-CC10B48B5ABF}"/>
    <hyperlink ref="B22" location="'R112'!A1" display="R112" xr:uid="{0EF76355-AA61-45D5-A025-08C8FE3A79E2}"/>
    <hyperlink ref="B23" location="'R113'!A1" display="R113" xr:uid="{EC42D3F7-DBFA-471B-9BC4-A42146D54A87}"/>
    <hyperlink ref="B24" location="'R114'!A1" display="R114" xr:uid="{25D21754-6840-4741-8D88-A29A6EE28D8E}"/>
    <hyperlink ref="B25" location="'R&gt;115 '!A1" display="R&gt;115" xr:uid="{42DAE056-C015-4249-91A4-B8B78E2040AE}"/>
    <hyperlink ref="B26" location="'R MF'!A1" display="R MF -- Multi-family summary" xr:uid="{679392BD-769E-4AD1-9CD8-2953159F14D4}"/>
    <hyperlink ref="B28" location="'M10'!A1" display="M10: Availability of Year Built Data" xr:uid="{51C3345F-9806-422C-95B3-8179398C7136}"/>
    <hyperlink ref="B29" location="'M11'!A1" display="M11: Distribution of Year Built" xr:uid="{161A475B-F22F-4E47-809B-5D36D5B215E5}"/>
    <hyperlink ref="A3" r:id="rId1" location="production-" xr:uid="{93EC7040-851D-401A-BA50-AC74C0AE6AF2}"/>
    <hyperlink ref="B27" location="'M9'!A1" display="M9: Final Unit Counts by Use Code" xr:uid="{B9B33F30-D693-4170-8D86-2AD433FC9838}"/>
    <hyperlink ref="B12" location="M6B!A1" display="    M6B:  Area and unit trends" xr:uid="{AED0F032-24AA-4FC1-9208-13C98799350F}"/>
    <hyperlink ref="B41" r:id="rId2" xr:uid="{D684419E-5DE1-41DB-9E5F-190EA3F4D29A}"/>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E6AF-8A63-4595-A4E6-2352F0DF81AD}">
  <dimension ref="A1:R45"/>
  <sheetViews>
    <sheetView workbookViewId="0">
      <selection activeCell="A3" sqref="A3"/>
    </sheetView>
  </sheetViews>
  <sheetFormatPr defaultRowHeight="15"/>
  <cols>
    <col min="1" max="1" width="12" customWidth="1"/>
    <col min="2" max="2" width="56.5703125" customWidth="1"/>
    <col min="3" max="3" width="17.7109375" customWidth="1"/>
    <col min="4" max="4" width="15.28515625" bestFit="1" customWidth="1"/>
    <col min="5" max="5" width="11.5703125" customWidth="1"/>
    <col min="6" max="6" width="14.5703125" customWidth="1"/>
    <col min="7" max="9" width="17.42578125" customWidth="1"/>
    <col min="10" max="10" width="14" customWidth="1"/>
    <col min="11" max="11" width="11.85546875" customWidth="1"/>
    <col min="12" max="12" width="15.7109375" bestFit="1" customWidth="1"/>
    <col min="13" max="13" width="15.7109375" hidden="1" customWidth="1"/>
    <col min="14" max="14" width="11.140625" bestFit="1" customWidth="1"/>
    <col min="15" max="15" width="9.140625" bestFit="1" customWidth="1"/>
    <col min="16" max="16" width="9.5703125" bestFit="1" customWidth="1"/>
    <col min="17" max="18" width="9.140625" bestFit="1" customWidth="1"/>
  </cols>
  <sheetData>
    <row r="1" spans="1:18">
      <c r="A1" s="261" t="s">
        <v>26157</v>
      </c>
    </row>
    <row r="3" spans="1:18">
      <c r="A3" s="75" t="s">
        <v>26246</v>
      </c>
    </row>
    <row r="4" spans="1:18">
      <c r="A4" s="75"/>
      <c r="B4" s="75"/>
      <c r="C4" s="75"/>
      <c r="D4" s="75"/>
      <c r="E4" s="75"/>
      <c r="G4" s="75"/>
      <c r="H4" s="75"/>
      <c r="I4" s="75"/>
      <c r="J4" s="75"/>
      <c r="K4" s="75"/>
      <c r="L4" s="76" t="s">
        <v>839</v>
      </c>
      <c r="M4" s="76"/>
      <c r="N4" s="107" t="s">
        <v>1787</v>
      </c>
      <c r="O4" s="107"/>
      <c r="P4" s="107"/>
      <c r="Q4" s="107"/>
      <c r="R4" s="107"/>
    </row>
    <row r="5" spans="1:18" ht="45">
      <c r="A5" s="77" t="s">
        <v>369</v>
      </c>
      <c r="B5" s="78" t="s">
        <v>1784</v>
      </c>
      <c r="C5" s="77" t="s">
        <v>1786</v>
      </c>
      <c r="D5" s="105" t="s">
        <v>1810</v>
      </c>
      <c r="E5" s="105" t="s">
        <v>1799</v>
      </c>
      <c r="F5" s="105" t="s">
        <v>1800</v>
      </c>
      <c r="G5" s="105" t="s">
        <v>1774</v>
      </c>
      <c r="H5" s="105" t="s">
        <v>1773</v>
      </c>
      <c r="I5" s="105" t="s">
        <v>1777</v>
      </c>
      <c r="J5" s="105" t="s">
        <v>1775</v>
      </c>
      <c r="K5" s="106" t="s">
        <v>1776</v>
      </c>
      <c r="L5" s="77" t="s">
        <v>1783</v>
      </c>
      <c r="M5" s="77" t="s">
        <v>1801</v>
      </c>
      <c r="N5" s="77" t="s">
        <v>1778</v>
      </c>
      <c r="O5" s="77" t="s">
        <v>1779</v>
      </c>
      <c r="P5" s="77" t="s">
        <v>1780</v>
      </c>
      <c r="Q5" s="77" t="s">
        <v>1781</v>
      </c>
      <c r="R5" s="77" t="s">
        <v>1782</v>
      </c>
    </row>
    <row r="6" spans="1:18">
      <c r="A6" s="71" t="s">
        <v>370</v>
      </c>
      <c r="B6" s="79" t="s">
        <v>441</v>
      </c>
      <c r="C6" s="22">
        <v>5700109</v>
      </c>
      <c r="D6" s="22">
        <v>2104</v>
      </c>
      <c r="E6" s="108">
        <v>3</v>
      </c>
      <c r="F6" s="22">
        <v>4681204</v>
      </c>
      <c r="G6" s="113">
        <v>1018905</v>
      </c>
      <c r="H6" s="22">
        <v>591759</v>
      </c>
      <c r="I6" s="22">
        <v>567103</v>
      </c>
      <c r="J6" s="22">
        <v>567103</v>
      </c>
      <c r="K6" s="72">
        <v>0</v>
      </c>
      <c r="L6" s="80">
        <f t="shared" ref="L6:L42" si="0">+E6/D6</f>
        <v>1.4258555133079848E-3</v>
      </c>
      <c r="M6" s="80">
        <f>F6/C6</f>
        <v>0.82124815507913973</v>
      </c>
      <c r="N6" s="80">
        <f t="shared" ref="N6:N42" si="1">(G6-H6)/$C6</f>
        <v>7.4936461741345647E-2</v>
      </c>
      <c r="O6" s="80">
        <f t="shared" ref="O6:O42" si="2">(H6-I6)/$C6</f>
        <v>4.3255313187870615E-3</v>
      </c>
      <c r="P6" s="80">
        <f t="shared" ref="P6:P42" si="3">(I6-J6)/$C6</f>
        <v>0</v>
      </c>
      <c r="Q6" s="80">
        <f t="shared" ref="Q6:Q42" si="4">(J6-K6)/$C6</f>
        <v>9.9489851860727577E-2</v>
      </c>
      <c r="R6" s="80">
        <f>(K6)/$C6</f>
        <v>0</v>
      </c>
    </row>
    <row r="7" spans="1:18">
      <c r="A7" s="71" t="s">
        <v>371</v>
      </c>
      <c r="B7" s="79" t="s">
        <v>441</v>
      </c>
      <c r="C7" s="22">
        <v>7308498</v>
      </c>
      <c r="D7" s="22">
        <v>313</v>
      </c>
      <c r="E7" s="108">
        <v>0</v>
      </c>
      <c r="F7" s="22">
        <v>300148</v>
      </c>
      <c r="G7" s="113">
        <v>7008350</v>
      </c>
      <c r="H7" s="22">
        <v>6089825</v>
      </c>
      <c r="I7" s="22">
        <v>5166954</v>
      </c>
      <c r="J7" s="22">
        <v>3830113</v>
      </c>
      <c r="K7" s="72">
        <v>0</v>
      </c>
      <c r="L7" s="80">
        <f t="shared" si="0"/>
        <v>0</v>
      </c>
      <c r="M7" s="80">
        <f t="shared" ref="M7:M42" si="5">F7/C7</f>
        <v>4.1068356316167835E-2</v>
      </c>
      <c r="N7" s="80">
        <f t="shared" si="1"/>
        <v>0.12567903829213609</v>
      </c>
      <c r="O7" s="80">
        <f t="shared" si="2"/>
        <v>0.12627368851985729</v>
      </c>
      <c r="P7" s="80">
        <f t="shared" si="3"/>
        <v>0.18291596987506872</v>
      </c>
      <c r="Q7" s="80">
        <f t="shared" si="4"/>
        <v>0.52406294699677003</v>
      </c>
      <c r="R7" s="80">
        <f t="shared" ref="R7:R42" si="6">(K7)/$C7</f>
        <v>0</v>
      </c>
    </row>
    <row r="8" spans="1:18">
      <c r="A8" s="71" t="s">
        <v>372</v>
      </c>
      <c r="B8" s="79" t="s">
        <v>441</v>
      </c>
      <c r="C8" s="22">
        <v>472388</v>
      </c>
      <c r="D8" s="22">
        <v>88</v>
      </c>
      <c r="E8" s="108">
        <v>0</v>
      </c>
      <c r="F8" s="22">
        <v>169456</v>
      </c>
      <c r="G8" s="113">
        <v>302932</v>
      </c>
      <c r="H8" s="22">
        <v>232166</v>
      </c>
      <c r="I8" s="22">
        <v>160249</v>
      </c>
      <c r="J8" s="22">
        <v>113788</v>
      </c>
      <c r="K8" s="72">
        <v>0</v>
      </c>
      <c r="L8" s="80">
        <f t="shared" si="0"/>
        <v>0</v>
      </c>
      <c r="M8" s="80">
        <f t="shared" si="5"/>
        <v>0.35872206745302593</v>
      </c>
      <c r="N8" s="80">
        <f t="shared" si="1"/>
        <v>0.14980482146032498</v>
      </c>
      <c r="O8" s="80">
        <f t="shared" si="2"/>
        <v>0.15224137785041111</v>
      </c>
      <c r="P8" s="80">
        <f t="shared" si="3"/>
        <v>9.835347214577847E-2</v>
      </c>
      <c r="Q8" s="80">
        <f t="shared" si="4"/>
        <v>0.24087826109045954</v>
      </c>
      <c r="R8" s="80">
        <f t="shared" si="6"/>
        <v>0</v>
      </c>
    </row>
    <row r="9" spans="1:18">
      <c r="A9" s="81" t="s">
        <v>373</v>
      </c>
      <c r="B9" s="82" t="s">
        <v>441</v>
      </c>
      <c r="C9" s="83">
        <v>87471438</v>
      </c>
      <c r="D9" s="83">
        <v>9861</v>
      </c>
      <c r="E9" s="109">
        <v>113</v>
      </c>
      <c r="F9" s="22">
        <v>19467107</v>
      </c>
      <c r="G9" s="114">
        <v>68004331</v>
      </c>
      <c r="H9" s="83">
        <v>56711494</v>
      </c>
      <c r="I9" s="83">
        <v>46384771</v>
      </c>
      <c r="J9" s="83">
        <v>34743871</v>
      </c>
      <c r="K9" s="84">
        <v>1447704</v>
      </c>
      <c r="L9" s="85">
        <f t="shared" si="0"/>
        <v>1.1459284048270967E-2</v>
      </c>
      <c r="M9" s="80">
        <f t="shared" si="5"/>
        <v>0.2225538695271021</v>
      </c>
      <c r="N9" s="85">
        <f t="shared" si="1"/>
        <v>0.12910313650039684</v>
      </c>
      <c r="O9" s="85">
        <f t="shared" si="2"/>
        <v>0.11805822833277303</v>
      </c>
      <c r="P9" s="85">
        <f t="shared" si="3"/>
        <v>0.13308229824688603</v>
      </c>
      <c r="Q9" s="85">
        <f t="shared" si="4"/>
        <v>0.38065187633019137</v>
      </c>
      <c r="R9" s="85">
        <f t="shared" si="6"/>
        <v>1.6550591062650645E-2</v>
      </c>
    </row>
    <row r="10" spans="1:18">
      <c r="A10" s="71" t="s">
        <v>374</v>
      </c>
      <c r="B10" s="79" t="s">
        <v>441</v>
      </c>
      <c r="C10" s="22">
        <v>1257058</v>
      </c>
      <c r="D10" s="22">
        <v>144</v>
      </c>
      <c r="E10" s="108">
        <v>0</v>
      </c>
      <c r="F10" s="22">
        <v>277952</v>
      </c>
      <c r="G10" s="113">
        <v>979106</v>
      </c>
      <c r="H10" s="22">
        <v>849710</v>
      </c>
      <c r="I10" s="22">
        <v>755526</v>
      </c>
      <c r="J10" s="22">
        <v>508725</v>
      </c>
      <c r="K10" s="72">
        <v>0</v>
      </c>
      <c r="L10" s="80">
        <f t="shared" si="0"/>
        <v>0</v>
      </c>
      <c r="M10" s="80">
        <f t="shared" si="5"/>
        <v>0.22111310695290115</v>
      </c>
      <c r="N10" s="80">
        <f t="shared" si="1"/>
        <v>0.10293558451559116</v>
      </c>
      <c r="O10" s="80">
        <f t="shared" si="2"/>
        <v>7.492414828910042E-2</v>
      </c>
      <c r="P10" s="80">
        <f t="shared" si="3"/>
        <v>0.19633222969823191</v>
      </c>
      <c r="Q10" s="80">
        <f t="shared" si="4"/>
        <v>0.40469493054417538</v>
      </c>
      <c r="R10" s="80">
        <f t="shared" si="6"/>
        <v>0</v>
      </c>
    </row>
    <row r="11" spans="1:18">
      <c r="A11" s="71" t="s">
        <v>375</v>
      </c>
      <c r="B11" s="79" t="s">
        <v>441</v>
      </c>
      <c r="C11" s="22">
        <v>3100487</v>
      </c>
      <c r="D11" s="22">
        <v>1251</v>
      </c>
      <c r="E11" s="108">
        <v>3</v>
      </c>
      <c r="F11" s="22">
        <v>2700097</v>
      </c>
      <c r="G11" s="113">
        <v>400390</v>
      </c>
      <c r="H11" s="22">
        <v>57579</v>
      </c>
      <c r="I11" s="22">
        <v>0</v>
      </c>
      <c r="J11" s="22">
        <v>0</v>
      </c>
      <c r="K11" s="72">
        <v>0</v>
      </c>
      <c r="L11" s="80">
        <f t="shared" si="0"/>
        <v>2.3980815347721821E-3</v>
      </c>
      <c r="M11" s="80">
        <f t="shared" si="5"/>
        <v>0.87086222261212509</v>
      </c>
      <c r="N11" s="80">
        <f t="shared" si="1"/>
        <v>0.11056682385702633</v>
      </c>
      <c r="O11" s="80">
        <f t="shared" si="2"/>
        <v>1.857095353084854E-2</v>
      </c>
      <c r="P11" s="80">
        <f t="shared" si="3"/>
        <v>0</v>
      </c>
      <c r="Q11" s="80">
        <f t="shared" si="4"/>
        <v>0</v>
      </c>
      <c r="R11" s="80">
        <f t="shared" si="6"/>
        <v>0</v>
      </c>
    </row>
    <row r="12" spans="1:18">
      <c r="A12" s="71" t="s">
        <v>376</v>
      </c>
      <c r="B12" s="79" t="s">
        <v>441</v>
      </c>
      <c r="C12" s="22">
        <v>6815637</v>
      </c>
      <c r="D12" s="22">
        <v>2603</v>
      </c>
      <c r="E12" s="108">
        <v>1</v>
      </c>
      <c r="F12" s="22">
        <v>5694072</v>
      </c>
      <c r="G12" s="113">
        <v>1121565</v>
      </c>
      <c r="H12" s="22">
        <v>317062</v>
      </c>
      <c r="I12" s="22">
        <v>0</v>
      </c>
      <c r="J12" s="22">
        <v>0</v>
      </c>
      <c r="K12" s="72">
        <v>0</v>
      </c>
      <c r="L12" s="80">
        <f t="shared" si="0"/>
        <v>3.84172109104879E-4</v>
      </c>
      <c r="M12" s="80">
        <f t="shared" si="5"/>
        <v>0.83544238051410313</v>
      </c>
      <c r="N12" s="80">
        <f t="shared" si="1"/>
        <v>0.11803782977291778</v>
      </c>
      <c r="O12" s="80">
        <f t="shared" si="2"/>
        <v>4.651978971297914E-2</v>
      </c>
      <c r="P12" s="80">
        <f t="shared" si="3"/>
        <v>0</v>
      </c>
      <c r="Q12" s="80">
        <f t="shared" si="4"/>
        <v>0</v>
      </c>
      <c r="R12" s="80">
        <f t="shared" si="6"/>
        <v>0</v>
      </c>
    </row>
    <row r="13" spans="1:18">
      <c r="A13" s="71" t="s">
        <v>377</v>
      </c>
      <c r="B13" s="79" t="s">
        <v>441</v>
      </c>
      <c r="C13" s="22">
        <v>3162630</v>
      </c>
      <c r="D13" s="22">
        <v>1212</v>
      </c>
      <c r="E13" s="108">
        <v>0</v>
      </c>
      <c r="F13" s="22">
        <v>2592471</v>
      </c>
      <c r="G13" s="113">
        <v>570159</v>
      </c>
      <c r="H13" s="22">
        <v>100664</v>
      </c>
      <c r="I13" s="22">
        <v>0</v>
      </c>
      <c r="J13" s="22">
        <v>0</v>
      </c>
      <c r="K13" s="72">
        <v>0</v>
      </c>
      <c r="L13" s="80">
        <f t="shared" si="0"/>
        <v>0</v>
      </c>
      <c r="M13" s="80">
        <f t="shared" si="5"/>
        <v>0.81971997989015466</v>
      </c>
      <c r="N13" s="80">
        <f t="shared" si="1"/>
        <v>0.1484508146700689</v>
      </c>
      <c r="O13" s="80">
        <f t="shared" si="2"/>
        <v>3.1829205439776388E-2</v>
      </c>
      <c r="P13" s="80">
        <f t="shared" si="3"/>
        <v>0</v>
      </c>
      <c r="Q13" s="80">
        <f t="shared" si="4"/>
        <v>0</v>
      </c>
      <c r="R13" s="80">
        <f t="shared" si="6"/>
        <v>0</v>
      </c>
    </row>
    <row r="14" spans="1:18">
      <c r="A14" s="71" t="s">
        <v>378</v>
      </c>
      <c r="B14" s="79" t="s">
        <v>441</v>
      </c>
      <c r="C14" s="22">
        <v>1004693</v>
      </c>
      <c r="D14" s="22">
        <v>24</v>
      </c>
      <c r="E14" s="108">
        <v>0</v>
      </c>
      <c r="F14" s="22">
        <v>32454</v>
      </c>
      <c r="G14" s="113">
        <v>972239</v>
      </c>
      <c r="H14" s="22">
        <v>944265</v>
      </c>
      <c r="I14" s="22">
        <v>922235</v>
      </c>
      <c r="J14" s="22">
        <v>859159</v>
      </c>
      <c r="K14" s="72">
        <v>0</v>
      </c>
      <c r="L14" s="80">
        <f t="shared" si="0"/>
        <v>0</v>
      </c>
      <c r="M14" s="80">
        <f t="shared" si="5"/>
        <v>3.2302404814206924E-2</v>
      </c>
      <c r="N14" s="80">
        <f t="shared" si="1"/>
        <v>2.7843331246460361E-2</v>
      </c>
      <c r="O14" s="80">
        <f t="shared" si="2"/>
        <v>2.1927096137825185E-2</v>
      </c>
      <c r="P14" s="80">
        <f t="shared" si="3"/>
        <v>6.2781367044460343E-2</v>
      </c>
      <c r="Q14" s="80">
        <f t="shared" si="4"/>
        <v>0.85514580075704716</v>
      </c>
      <c r="R14" s="80">
        <f t="shared" si="6"/>
        <v>0</v>
      </c>
    </row>
    <row r="15" spans="1:18">
      <c r="A15" s="102" t="s">
        <v>379</v>
      </c>
      <c r="B15" s="79" t="s">
        <v>442</v>
      </c>
      <c r="C15" s="103">
        <v>0</v>
      </c>
      <c r="D15" s="103">
        <v>0</v>
      </c>
      <c r="E15" s="110">
        <v>0</v>
      </c>
      <c r="F15" s="22">
        <v>0</v>
      </c>
      <c r="G15" s="115">
        <v>0</v>
      </c>
      <c r="H15" s="103">
        <v>0</v>
      </c>
      <c r="I15" s="103">
        <v>0</v>
      </c>
      <c r="J15" s="103">
        <v>0</v>
      </c>
      <c r="K15" s="103">
        <v>0</v>
      </c>
      <c r="L15" s="80"/>
      <c r="M15" s="80">
        <v>0</v>
      </c>
      <c r="N15" s="80"/>
      <c r="O15" s="80"/>
      <c r="P15" s="80"/>
      <c r="Q15" s="80"/>
      <c r="R15" s="80"/>
    </row>
    <row r="16" spans="1:18">
      <c r="A16" s="90" t="s">
        <v>380</v>
      </c>
      <c r="B16" s="90" t="s">
        <v>442</v>
      </c>
      <c r="C16" s="91">
        <v>40309210</v>
      </c>
      <c r="D16" s="91">
        <v>5770</v>
      </c>
      <c r="E16" s="111">
        <v>16</v>
      </c>
      <c r="F16" s="22">
        <v>10821761</v>
      </c>
      <c r="G16" s="116">
        <v>29487449</v>
      </c>
      <c r="H16" s="90">
        <v>19565892</v>
      </c>
      <c r="I16" s="90">
        <v>11971390</v>
      </c>
      <c r="J16" s="90">
        <v>7284943</v>
      </c>
      <c r="K16" s="90">
        <v>2429702</v>
      </c>
      <c r="L16" s="92">
        <f t="shared" si="0"/>
        <v>2.7729636048526864E-3</v>
      </c>
      <c r="M16" s="80">
        <f t="shared" si="5"/>
        <v>0.26846869487146979</v>
      </c>
      <c r="N16" s="92">
        <f t="shared" si="1"/>
        <v>0.24613623040491242</v>
      </c>
      <c r="O16" s="92">
        <f t="shared" si="2"/>
        <v>0.18840612356332462</v>
      </c>
      <c r="P16" s="92">
        <f t="shared" si="3"/>
        <v>0.11626243729410722</v>
      </c>
      <c r="Q16" s="92">
        <f t="shared" si="4"/>
        <v>0.12044991702888744</v>
      </c>
      <c r="R16" s="92">
        <f t="shared" si="6"/>
        <v>6.0276596837298475E-2</v>
      </c>
    </row>
    <row r="17" spans="1:18">
      <c r="A17" s="71" t="s">
        <v>381</v>
      </c>
      <c r="B17" s="79" t="s">
        <v>442</v>
      </c>
      <c r="C17" s="22">
        <v>2174094</v>
      </c>
      <c r="D17" s="22">
        <v>101</v>
      </c>
      <c r="E17" s="108">
        <v>2</v>
      </c>
      <c r="F17" s="22">
        <v>98630</v>
      </c>
      <c r="G17" s="113">
        <v>2075464</v>
      </c>
      <c r="H17" s="22">
        <v>1885187</v>
      </c>
      <c r="I17" s="22">
        <v>1541304</v>
      </c>
      <c r="J17" s="22">
        <v>864655</v>
      </c>
      <c r="K17" s="72">
        <v>0</v>
      </c>
      <c r="L17" s="80">
        <f t="shared" si="0"/>
        <v>1.9801980198019802E-2</v>
      </c>
      <c r="M17" s="80">
        <f t="shared" si="5"/>
        <v>4.5366023732184534E-2</v>
      </c>
      <c r="N17" s="80">
        <f t="shared" si="1"/>
        <v>8.7520134823977247E-2</v>
      </c>
      <c r="O17" s="80">
        <f t="shared" si="2"/>
        <v>0.15817301367834141</v>
      </c>
      <c r="P17" s="80">
        <f t="shared" si="3"/>
        <v>0.31123263299562942</v>
      </c>
      <c r="Q17" s="80">
        <f t="shared" si="4"/>
        <v>0.39770819476986735</v>
      </c>
      <c r="R17" s="80">
        <f t="shared" si="6"/>
        <v>0</v>
      </c>
    </row>
    <row r="18" spans="1:18">
      <c r="A18" s="71" t="s">
        <v>382</v>
      </c>
      <c r="B18" s="79" t="s">
        <v>442</v>
      </c>
      <c r="C18" s="22">
        <v>84229</v>
      </c>
      <c r="D18" s="22">
        <v>37</v>
      </c>
      <c r="E18" s="108">
        <v>0</v>
      </c>
      <c r="F18" s="22">
        <v>73272</v>
      </c>
      <c r="G18" s="113">
        <v>10957</v>
      </c>
      <c r="H18" s="22">
        <v>0</v>
      </c>
      <c r="I18" s="22">
        <v>0</v>
      </c>
      <c r="J18" s="22">
        <v>0</v>
      </c>
      <c r="K18" s="72">
        <v>0</v>
      </c>
      <c r="L18" s="80">
        <f t="shared" si="0"/>
        <v>0</v>
      </c>
      <c r="M18" s="80">
        <f t="shared" si="5"/>
        <v>0.86991416258058385</v>
      </c>
      <c r="N18" s="80">
        <f t="shared" si="1"/>
        <v>0.13008583741941612</v>
      </c>
      <c r="O18" s="80">
        <f t="shared" si="2"/>
        <v>0</v>
      </c>
      <c r="P18" s="80">
        <f t="shared" si="3"/>
        <v>0</v>
      </c>
      <c r="Q18" s="80">
        <f t="shared" si="4"/>
        <v>0</v>
      </c>
      <c r="R18" s="80">
        <f t="shared" si="6"/>
        <v>0</v>
      </c>
    </row>
    <row r="19" spans="1:18">
      <c r="A19" s="71" t="s">
        <v>383</v>
      </c>
      <c r="B19" s="79" t="s">
        <v>442</v>
      </c>
      <c r="C19" s="22">
        <v>1440452</v>
      </c>
      <c r="D19" s="22">
        <v>530</v>
      </c>
      <c r="E19" s="108">
        <v>0</v>
      </c>
      <c r="F19" s="22">
        <v>1151422</v>
      </c>
      <c r="G19" s="113">
        <v>289030</v>
      </c>
      <c r="H19" s="22">
        <v>227965</v>
      </c>
      <c r="I19" s="22">
        <v>158640</v>
      </c>
      <c r="J19" s="22">
        <v>158640</v>
      </c>
      <c r="K19" s="72">
        <v>0</v>
      </c>
      <c r="L19" s="80">
        <f t="shared" si="0"/>
        <v>0</v>
      </c>
      <c r="M19" s="80">
        <f t="shared" si="5"/>
        <v>0.7993477047482318</v>
      </c>
      <c r="N19" s="80">
        <f t="shared" si="1"/>
        <v>4.2392943326122631E-2</v>
      </c>
      <c r="O19" s="80">
        <f t="shared" si="2"/>
        <v>4.8127254500670624E-2</v>
      </c>
      <c r="P19" s="80">
        <f t="shared" si="3"/>
        <v>0</v>
      </c>
      <c r="Q19" s="80">
        <f t="shared" si="4"/>
        <v>0.11013209742497494</v>
      </c>
      <c r="R19" s="80">
        <f t="shared" si="6"/>
        <v>0</v>
      </c>
    </row>
    <row r="20" spans="1:18">
      <c r="A20" s="71" t="s">
        <v>384</v>
      </c>
      <c r="B20" s="79" t="s">
        <v>442</v>
      </c>
      <c r="C20" s="22">
        <v>64484</v>
      </c>
      <c r="D20" s="22">
        <v>33</v>
      </c>
      <c r="E20" s="108">
        <v>1</v>
      </c>
      <c r="F20" s="22">
        <v>64484</v>
      </c>
      <c r="G20" s="113">
        <v>0</v>
      </c>
      <c r="H20" s="22">
        <v>0</v>
      </c>
      <c r="I20" s="22">
        <v>0</v>
      </c>
      <c r="J20" s="22">
        <v>0</v>
      </c>
      <c r="K20" s="72">
        <v>0</v>
      </c>
      <c r="L20" s="80">
        <f t="shared" si="0"/>
        <v>3.0303030303030304E-2</v>
      </c>
      <c r="M20" s="80">
        <f t="shared" si="5"/>
        <v>1</v>
      </c>
      <c r="N20" s="80">
        <f t="shared" si="1"/>
        <v>0</v>
      </c>
      <c r="O20" s="80">
        <f t="shared" si="2"/>
        <v>0</v>
      </c>
      <c r="P20" s="80">
        <f t="shared" si="3"/>
        <v>0</v>
      </c>
      <c r="Q20" s="80">
        <f t="shared" si="4"/>
        <v>0</v>
      </c>
      <c r="R20" s="80">
        <f t="shared" si="6"/>
        <v>0</v>
      </c>
    </row>
    <row r="21" spans="1:18">
      <c r="A21" s="71" t="s">
        <v>385</v>
      </c>
      <c r="B21" s="79" t="s">
        <v>442</v>
      </c>
      <c r="C21" s="22">
        <v>467259</v>
      </c>
      <c r="D21" s="22">
        <v>40</v>
      </c>
      <c r="E21" s="108">
        <v>0</v>
      </c>
      <c r="F21" s="22">
        <v>55089</v>
      </c>
      <c r="G21" s="113">
        <v>412170</v>
      </c>
      <c r="H21" s="22">
        <v>340606</v>
      </c>
      <c r="I21" s="22">
        <v>197714</v>
      </c>
      <c r="J21" s="22">
        <v>154724</v>
      </c>
      <c r="K21" s="72">
        <v>0</v>
      </c>
      <c r="L21" s="80">
        <f t="shared" si="0"/>
        <v>0</v>
      </c>
      <c r="M21" s="80">
        <f t="shared" si="5"/>
        <v>0.11789821062836671</v>
      </c>
      <c r="N21" s="80">
        <f t="shared" si="1"/>
        <v>0.15315702854305643</v>
      </c>
      <c r="O21" s="80">
        <f t="shared" si="2"/>
        <v>0.30580898388260042</v>
      </c>
      <c r="P21" s="80">
        <f t="shared" si="3"/>
        <v>9.2004648385584864E-2</v>
      </c>
      <c r="Q21" s="80">
        <f t="shared" si="4"/>
        <v>0.33113112856039156</v>
      </c>
      <c r="R21" s="80">
        <f t="shared" si="6"/>
        <v>0</v>
      </c>
    </row>
    <row r="22" spans="1:18">
      <c r="A22" s="81" t="s">
        <v>387</v>
      </c>
      <c r="B22" s="82" t="s">
        <v>443</v>
      </c>
      <c r="C22" s="83">
        <v>2787708445</v>
      </c>
      <c r="D22" s="83">
        <v>1433959</v>
      </c>
      <c r="E22" s="109">
        <v>266</v>
      </c>
      <c r="F22" s="22">
        <v>2657157482</v>
      </c>
      <c r="G22" s="114">
        <v>130550963</v>
      </c>
      <c r="H22" s="83">
        <v>9931447</v>
      </c>
      <c r="I22" s="83">
        <v>33215</v>
      </c>
      <c r="J22" s="83">
        <v>0</v>
      </c>
      <c r="K22" s="84">
        <v>0</v>
      </c>
      <c r="L22" s="85">
        <f t="shared" si="0"/>
        <v>1.8550042225754014E-4</v>
      </c>
      <c r="M22" s="80">
        <f t="shared" si="5"/>
        <v>0.95316907575677268</v>
      </c>
      <c r="N22" s="85">
        <f t="shared" si="1"/>
        <v>4.3268339706163207E-2</v>
      </c>
      <c r="O22" s="85">
        <f t="shared" si="2"/>
        <v>3.5506697329677171E-3</v>
      </c>
      <c r="P22" s="85">
        <f t="shared" si="3"/>
        <v>1.1914804096380316E-5</v>
      </c>
      <c r="Q22" s="85">
        <f t="shared" si="4"/>
        <v>0</v>
      </c>
      <c r="R22" s="85">
        <f t="shared" si="6"/>
        <v>0</v>
      </c>
    </row>
    <row r="23" spans="1:18">
      <c r="A23" s="81" t="s">
        <v>388</v>
      </c>
      <c r="B23" s="82" t="s">
        <v>444</v>
      </c>
      <c r="C23" s="83">
        <v>443589356</v>
      </c>
      <c r="D23" s="83">
        <v>349832</v>
      </c>
      <c r="E23" s="109">
        <v>1662</v>
      </c>
      <c r="F23" s="22">
        <v>438819057</v>
      </c>
      <c r="G23" s="114">
        <v>4770299</v>
      </c>
      <c r="H23" s="83">
        <v>3048386</v>
      </c>
      <c r="I23" s="83">
        <v>2753775</v>
      </c>
      <c r="J23" s="83">
        <v>1661667</v>
      </c>
      <c r="K23" s="84">
        <v>0</v>
      </c>
      <c r="L23" s="85">
        <f t="shared" si="0"/>
        <v>4.7508518374534065E-3</v>
      </c>
      <c r="M23" s="80">
        <f t="shared" si="5"/>
        <v>0.98924613736674061</v>
      </c>
      <c r="N23" s="85">
        <f t="shared" si="1"/>
        <v>3.8817725824782864E-3</v>
      </c>
      <c r="O23" s="85">
        <f t="shared" si="2"/>
        <v>6.6415254562600466E-4</v>
      </c>
      <c r="P23" s="86">
        <f t="shared" si="3"/>
        <v>2.4619797234269073E-3</v>
      </c>
      <c r="Q23" s="86">
        <f t="shared" si="4"/>
        <v>3.7459577817281981E-3</v>
      </c>
      <c r="R23" s="85">
        <f t="shared" si="6"/>
        <v>0</v>
      </c>
    </row>
    <row r="24" spans="1:18">
      <c r="A24" s="90" t="s">
        <v>389</v>
      </c>
      <c r="B24" s="90" t="s">
        <v>848</v>
      </c>
      <c r="C24" s="90">
        <v>2039034</v>
      </c>
      <c r="D24" s="90">
        <v>2039</v>
      </c>
      <c r="E24" s="111">
        <v>29</v>
      </c>
      <c r="F24" s="22">
        <v>1938097</v>
      </c>
      <c r="G24" s="116">
        <v>100937</v>
      </c>
      <c r="H24" s="90">
        <v>63609</v>
      </c>
      <c r="I24" s="90">
        <v>0</v>
      </c>
      <c r="J24" s="90">
        <v>0</v>
      </c>
      <c r="K24" s="90">
        <v>0</v>
      </c>
      <c r="L24" s="92">
        <f t="shared" si="0"/>
        <v>1.4222658165767533E-2</v>
      </c>
      <c r="M24" s="80">
        <f t="shared" si="5"/>
        <v>0.95049763760682759</v>
      </c>
      <c r="N24" s="86">
        <f t="shared" si="1"/>
        <v>1.8306707980347555E-2</v>
      </c>
      <c r="O24" s="86">
        <f t="shared" si="2"/>
        <v>3.1195654412824896E-2</v>
      </c>
      <c r="P24" s="92">
        <f t="shared" si="3"/>
        <v>0</v>
      </c>
      <c r="Q24" s="92">
        <f t="shared" si="4"/>
        <v>0</v>
      </c>
      <c r="R24" s="92">
        <f t="shared" si="6"/>
        <v>0</v>
      </c>
    </row>
    <row r="25" spans="1:18">
      <c r="A25" s="81" t="s">
        <v>390</v>
      </c>
      <c r="B25" s="82" t="s">
        <v>445</v>
      </c>
      <c r="C25" s="83">
        <v>369671649</v>
      </c>
      <c r="D25" s="83">
        <v>147222</v>
      </c>
      <c r="E25" s="109">
        <v>0</v>
      </c>
      <c r="F25" s="22">
        <v>361944528</v>
      </c>
      <c r="G25" s="114">
        <v>7727121</v>
      </c>
      <c r="H25" s="83">
        <v>198826</v>
      </c>
      <c r="I25" s="83">
        <v>0</v>
      </c>
      <c r="J25" s="83">
        <v>0</v>
      </c>
      <c r="K25" s="84">
        <v>0</v>
      </c>
      <c r="L25" s="85">
        <f t="shared" si="0"/>
        <v>0</v>
      </c>
      <c r="M25" s="80">
        <f t="shared" si="5"/>
        <v>0.97909733943378496</v>
      </c>
      <c r="N25" s="85">
        <f t="shared" si="1"/>
        <v>2.0364815696212613E-2</v>
      </c>
      <c r="O25" s="85">
        <f t="shared" si="2"/>
        <v>5.3784487000245994E-4</v>
      </c>
      <c r="P25" s="85">
        <f t="shared" si="3"/>
        <v>0</v>
      </c>
      <c r="Q25" s="85">
        <f t="shared" si="4"/>
        <v>0</v>
      </c>
      <c r="R25" s="85">
        <f t="shared" si="6"/>
        <v>0</v>
      </c>
    </row>
    <row r="26" spans="1:18">
      <c r="A26" s="81" t="s">
        <v>391</v>
      </c>
      <c r="B26" s="82" t="s">
        <v>446</v>
      </c>
      <c r="C26" s="83">
        <v>185546658</v>
      </c>
      <c r="D26" s="83">
        <v>54965</v>
      </c>
      <c r="E26" s="109">
        <v>1</v>
      </c>
      <c r="F26" s="22">
        <v>176862316</v>
      </c>
      <c r="G26" s="114">
        <v>8684342</v>
      </c>
      <c r="H26" s="83">
        <v>126726</v>
      </c>
      <c r="I26" s="83">
        <v>0</v>
      </c>
      <c r="J26" s="83">
        <v>0</v>
      </c>
      <c r="K26" s="84">
        <v>0</v>
      </c>
      <c r="L26" s="85">
        <f t="shared" si="0"/>
        <v>1.8193395797325572E-5</v>
      </c>
      <c r="M26" s="80">
        <f t="shared" si="5"/>
        <v>0.95319591258819658</v>
      </c>
      <c r="N26" s="85">
        <f t="shared" si="1"/>
        <v>4.6121100170933828E-2</v>
      </c>
      <c r="O26" s="85">
        <f t="shared" si="2"/>
        <v>6.8298724086962538E-4</v>
      </c>
      <c r="P26" s="85">
        <f t="shared" si="3"/>
        <v>0</v>
      </c>
      <c r="Q26" s="85">
        <f t="shared" si="4"/>
        <v>0</v>
      </c>
      <c r="R26" s="85">
        <f t="shared" si="6"/>
        <v>0</v>
      </c>
    </row>
    <row r="27" spans="1:18">
      <c r="A27" s="71" t="s">
        <v>393</v>
      </c>
      <c r="B27" s="79" t="s">
        <v>834</v>
      </c>
      <c r="C27" s="22">
        <v>558482</v>
      </c>
      <c r="D27" s="22">
        <v>302</v>
      </c>
      <c r="E27" s="108">
        <v>0</v>
      </c>
      <c r="F27" s="22">
        <v>480703</v>
      </c>
      <c r="G27" s="113">
        <v>77779</v>
      </c>
      <c r="H27" s="22">
        <v>29335</v>
      </c>
      <c r="I27" s="22">
        <v>0</v>
      </c>
      <c r="J27" s="22">
        <v>0</v>
      </c>
      <c r="K27" s="72">
        <v>0</v>
      </c>
      <c r="L27" s="80">
        <f t="shared" si="0"/>
        <v>0</v>
      </c>
      <c r="M27" s="80">
        <f t="shared" si="5"/>
        <v>0.86073141121826668</v>
      </c>
      <c r="N27" s="80">
        <f t="shared" si="1"/>
        <v>8.6742276384914829E-2</v>
      </c>
      <c r="O27" s="80">
        <f t="shared" si="2"/>
        <v>5.2526312396818521E-2</v>
      </c>
      <c r="P27" s="80">
        <f t="shared" si="3"/>
        <v>0</v>
      </c>
      <c r="Q27" s="80">
        <f t="shared" si="4"/>
        <v>0</v>
      </c>
      <c r="R27" s="80">
        <f t="shared" si="6"/>
        <v>0</v>
      </c>
    </row>
    <row r="28" spans="1:18">
      <c r="A28" s="71" t="s">
        <v>394</v>
      </c>
      <c r="B28" s="79" t="s">
        <v>1785</v>
      </c>
      <c r="C28" s="22">
        <v>1397834</v>
      </c>
      <c r="D28" s="22">
        <v>6083</v>
      </c>
      <c r="E28" s="108">
        <v>5763</v>
      </c>
      <c r="F28" s="22">
        <v>330633</v>
      </c>
      <c r="G28" s="113">
        <v>1067201</v>
      </c>
      <c r="H28" s="22">
        <v>1033507</v>
      </c>
      <c r="I28" s="22">
        <v>1009484</v>
      </c>
      <c r="J28" s="22">
        <v>0</v>
      </c>
      <c r="K28" s="72">
        <v>0</v>
      </c>
      <c r="L28" s="87">
        <f t="shared" si="0"/>
        <v>0.94739437777412461</v>
      </c>
      <c r="M28" s="80">
        <f t="shared" si="5"/>
        <v>0.23653237795045765</v>
      </c>
      <c r="N28" s="80">
        <f t="shared" si="1"/>
        <v>2.4104435862913623E-2</v>
      </c>
      <c r="O28" s="80">
        <f t="shared" si="2"/>
        <v>1.71858747175988E-2</v>
      </c>
      <c r="P28" s="80">
        <f t="shared" si="3"/>
        <v>0.72217731146902997</v>
      </c>
      <c r="Q28" s="80">
        <f t="shared" si="4"/>
        <v>0</v>
      </c>
      <c r="R28" s="80">
        <f t="shared" si="6"/>
        <v>0</v>
      </c>
    </row>
    <row r="29" spans="1:18">
      <c r="A29" s="71" t="s">
        <v>395</v>
      </c>
      <c r="B29" s="79" t="s">
        <v>447</v>
      </c>
      <c r="C29" s="22">
        <v>43646171</v>
      </c>
      <c r="D29" s="22">
        <v>15935</v>
      </c>
      <c r="E29" s="108">
        <v>24</v>
      </c>
      <c r="F29" s="22">
        <v>32140797</v>
      </c>
      <c r="G29" s="113">
        <v>11505374</v>
      </c>
      <c r="H29" s="22">
        <v>2708442</v>
      </c>
      <c r="I29" s="22">
        <v>333141</v>
      </c>
      <c r="J29" s="22">
        <v>0</v>
      </c>
      <c r="K29" s="72">
        <v>0</v>
      </c>
      <c r="L29" s="80">
        <f t="shared" si="0"/>
        <v>1.5061186068402886E-3</v>
      </c>
      <c r="M29" s="80">
        <f t="shared" si="5"/>
        <v>0.7363944250688107</v>
      </c>
      <c r="N29" s="80">
        <f t="shared" si="1"/>
        <v>0.20155105931285472</v>
      </c>
      <c r="O29" s="80">
        <f t="shared" si="2"/>
        <v>5.4421749848342936E-2</v>
      </c>
      <c r="P29" s="80">
        <f t="shared" si="3"/>
        <v>7.6327657699915988E-3</v>
      </c>
      <c r="Q29" s="80">
        <f t="shared" si="4"/>
        <v>0</v>
      </c>
      <c r="R29" s="80">
        <f t="shared" si="6"/>
        <v>0</v>
      </c>
    </row>
    <row r="30" spans="1:18">
      <c r="A30" s="81" t="s">
        <v>397</v>
      </c>
      <c r="B30" s="82" t="s">
        <v>448</v>
      </c>
      <c r="C30" s="83">
        <v>100948932</v>
      </c>
      <c r="D30" s="83">
        <v>22359</v>
      </c>
      <c r="E30" s="109">
        <v>39</v>
      </c>
      <c r="F30" s="22">
        <v>56447570</v>
      </c>
      <c r="G30" s="114">
        <v>44501362</v>
      </c>
      <c r="H30" s="83">
        <v>3328739</v>
      </c>
      <c r="I30" s="83">
        <v>499642</v>
      </c>
      <c r="J30" s="83">
        <v>279125</v>
      </c>
      <c r="K30" s="84">
        <v>0</v>
      </c>
      <c r="L30" s="85">
        <f t="shared" si="0"/>
        <v>1.7442640547430566E-3</v>
      </c>
      <c r="M30" s="80">
        <f t="shared" si="5"/>
        <v>0.55916956110045823</v>
      </c>
      <c r="N30" s="85">
        <f t="shared" si="1"/>
        <v>0.40785595433540595</v>
      </c>
      <c r="O30" s="85">
        <f t="shared" si="2"/>
        <v>2.8025031508010407E-2</v>
      </c>
      <c r="P30" s="85">
        <f t="shared" si="3"/>
        <v>2.1844411390107622E-3</v>
      </c>
      <c r="Q30" s="85">
        <f t="shared" si="4"/>
        <v>2.7650119171146854E-3</v>
      </c>
      <c r="R30" s="85">
        <f t="shared" si="6"/>
        <v>0</v>
      </c>
    </row>
    <row r="31" spans="1:18">
      <c r="A31" s="81" t="s">
        <v>398</v>
      </c>
      <c r="B31" s="82" t="s">
        <v>449</v>
      </c>
      <c r="C31" s="83">
        <v>206968909</v>
      </c>
      <c r="D31" s="83">
        <v>6445</v>
      </c>
      <c r="E31" s="109">
        <v>9</v>
      </c>
      <c r="F31" s="22">
        <v>2214082</v>
      </c>
      <c r="G31" s="114">
        <v>204754827</v>
      </c>
      <c r="H31" s="83">
        <v>191548740</v>
      </c>
      <c r="I31" s="83">
        <v>146665218</v>
      </c>
      <c r="J31" s="83">
        <v>95343042</v>
      </c>
      <c r="K31" s="84">
        <v>0</v>
      </c>
      <c r="L31" s="85">
        <f t="shared" si="0"/>
        <v>1.3964313421256788E-3</v>
      </c>
      <c r="M31" s="80">
        <f t="shared" si="5"/>
        <v>1.0697655076299406E-2</v>
      </c>
      <c r="N31" s="85">
        <f t="shared" si="1"/>
        <v>6.3807105443069223E-2</v>
      </c>
      <c r="O31" s="85">
        <f t="shared" si="2"/>
        <v>0.21686118082595682</v>
      </c>
      <c r="P31" s="85">
        <f t="shared" si="3"/>
        <v>0.24797046207553811</v>
      </c>
      <c r="Q31" s="85">
        <f t="shared" si="4"/>
        <v>0.46066359657913641</v>
      </c>
      <c r="R31" s="85">
        <f t="shared" si="6"/>
        <v>0</v>
      </c>
    </row>
    <row r="32" spans="1:18">
      <c r="A32" s="79" t="s">
        <v>399</v>
      </c>
      <c r="B32" s="79" t="s">
        <v>450</v>
      </c>
      <c r="C32" s="88">
        <v>6701499</v>
      </c>
      <c r="D32" s="79">
        <v>35</v>
      </c>
      <c r="E32" s="112">
        <v>0</v>
      </c>
      <c r="F32" s="22">
        <v>0</v>
      </c>
      <c r="G32" s="117">
        <v>6701499</v>
      </c>
      <c r="H32" s="79">
        <v>6694307</v>
      </c>
      <c r="I32" s="79">
        <v>6667504</v>
      </c>
      <c r="J32" s="79">
        <v>6377913</v>
      </c>
      <c r="K32" s="79">
        <v>0</v>
      </c>
      <c r="L32" s="79">
        <f t="shared" si="0"/>
        <v>0</v>
      </c>
      <c r="M32" s="80">
        <f t="shared" si="5"/>
        <v>0</v>
      </c>
      <c r="N32" s="80">
        <f t="shared" si="1"/>
        <v>1.073192728970041E-3</v>
      </c>
      <c r="O32" s="80">
        <f t="shared" si="2"/>
        <v>3.9995529358431599E-3</v>
      </c>
      <c r="P32" s="80">
        <f t="shared" si="3"/>
        <v>4.3212869240150602E-2</v>
      </c>
      <c r="Q32" s="80">
        <f t="shared" si="4"/>
        <v>0.95171438509503625</v>
      </c>
      <c r="R32" s="80">
        <f t="shared" si="6"/>
        <v>0</v>
      </c>
    </row>
    <row r="33" spans="1:18">
      <c r="A33" s="79" t="s">
        <v>493</v>
      </c>
      <c r="B33" s="79" t="s">
        <v>451</v>
      </c>
      <c r="C33" s="88">
        <v>20337715</v>
      </c>
      <c r="D33" s="79">
        <v>526</v>
      </c>
      <c r="E33" s="112">
        <v>0</v>
      </c>
      <c r="F33" s="22">
        <v>272030</v>
      </c>
      <c r="G33" s="117">
        <v>20065685</v>
      </c>
      <c r="H33" s="79">
        <v>19227140</v>
      </c>
      <c r="I33" s="79">
        <v>16273049</v>
      </c>
      <c r="J33" s="79">
        <v>9319798</v>
      </c>
      <c r="K33" s="79">
        <v>1554212</v>
      </c>
      <c r="L33" s="79">
        <f t="shared" si="0"/>
        <v>0</v>
      </c>
      <c r="M33" s="80">
        <f t="shared" si="5"/>
        <v>1.337564224889571E-2</v>
      </c>
      <c r="N33" s="80">
        <f t="shared" si="1"/>
        <v>4.1231033083116764E-2</v>
      </c>
      <c r="O33" s="80">
        <f t="shared" si="2"/>
        <v>0.14525186334846368</v>
      </c>
      <c r="P33" s="80">
        <f t="shared" si="3"/>
        <v>0.34188948955180071</v>
      </c>
      <c r="Q33" s="80">
        <f t="shared" si="4"/>
        <v>0.38183178395409711</v>
      </c>
      <c r="R33" s="80">
        <f t="shared" si="6"/>
        <v>7.642018781362607E-2</v>
      </c>
    </row>
    <row r="34" spans="1:18">
      <c r="A34" s="71" t="s">
        <v>400</v>
      </c>
      <c r="B34" s="79" t="s">
        <v>452</v>
      </c>
      <c r="C34" s="22">
        <v>86624</v>
      </c>
      <c r="D34" s="22">
        <v>5</v>
      </c>
      <c r="E34" s="108">
        <v>3</v>
      </c>
      <c r="F34" s="22">
        <v>2403</v>
      </c>
      <c r="G34" s="113">
        <v>84221</v>
      </c>
      <c r="H34" s="22">
        <v>84221</v>
      </c>
      <c r="I34" s="22">
        <v>84221</v>
      </c>
      <c r="J34" s="22">
        <v>0</v>
      </c>
      <c r="K34" s="72">
        <v>0</v>
      </c>
      <c r="L34" s="87">
        <f t="shared" si="0"/>
        <v>0.6</v>
      </c>
      <c r="M34" s="80">
        <f t="shared" si="5"/>
        <v>2.7740579977835241E-2</v>
      </c>
      <c r="N34" s="80">
        <f t="shared" si="1"/>
        <v>0</v>
      </c>
      <c r="O34" s="80">
        <f t="shared" si="2"/>
        <v>0</v>
      </c>
      <c r="P34" s="80">
        <f t="shared" si="3"/>
        <v>0.97225942002216481</v>
      </c>
      <c r="Q34" s="80">
        <f t="shared" si="4"/>
        <v>0</v>
      </c>
      <c r="R34" s="80">
        <f t="shared" si="6"/>
        <v>0</v>
      </c>
    </row>
    <row r="35" spans="1:18">
      <c r="A35" s="71" t="s">
        <v>401</v>
      </c>
      <c r="B35" s="79" t="s">
        <v>452</v>
      </c>
      <c r="C35" s="22">
        <v>152533</v>
      </c>
      <c r="D35" s="22">
        <v>24</v>
      </c>
      <c r="E35" s="108">
        <v>6</v>
      </c>
      <c r="F35" s="22">
        <v>23021</v>
      </c>
      <c r="G35" s="113">
        <v>129512</v>
      </c>
      <c r="H35" s="22">
        <v>105983</v>
      </c>
      <c r="I35" s="22">
        <v>49607</v>
      </c>
      <c r="J35" s="22">
        <v>0</v>
      </c>
      <c r="K35" s="72">
        <v>0</v>
      </c>
      <c r="L35" s="87">
        <f t="shared" si="0"/>
        <v>0.25</v>
      </c>
      <c r="M35" s="80">
        <f t="shared" si="5"/>
        <v>0.15092471792989057</v>
      </c>
      <c r="N35" s="80">
        <f t="shared" si="1"/>
        <v>0.15425514478834088</v>
      </c>
      <c r="O35" s="80">
        <f t="shared" si="2"/>
        <v>0.36959870978739029</v>
      </c>
      <c r="P35" s="80">
        <f t="shared" si="3"/>
        <v>0.32522142749437827</v>
      </c>
      <c r="Q35" s="80">
        <f t="shared" si="4"/>
        <v>0</v>
      </c>
      <c r="R35" s="80">
        <f t="shared" si="6"/>
        <v>0</v>
      </c>
    </row>
    <row r="36" spans="1:18">
      <c r="A36" s="71" t="s">
        <v>402</v>
      </c>
      <c r="B36" s="79" t="s">
        <v>452</v>
      </c>
      <c r="C36" s="22">
        <v>1051626</v>
      </c>
      <c r="D36" s="22">
        <v>20</v>
      </c>
      <c r="E36" s="108">
        <v>0</v>
      </c>
      <c r="F36" s="22">
        <v>3128</v>
      </c>
      <c r="G36" s="113">
        <v>1048498</v>
      </c>
      <c r="H36" s="22">
        <v>1034798</v>
      </c>
      <c r="I36" s="22">
        <v>979985</v>
      </c>
      <c r="J36" s="22">
        <v>398578</v>
      </c>
      <c r="K36" s="72">
        <v>0</v>
      </c>
      <c r="L36" s="80">
        <f t="shared" si="0"/>
        <v>0</v>
      </c>
      <c r="M36" s="80">
        <f t="shared" si="5"/>
        <v>2.9744414839496169E-3</v>
      </c>
      <c r="N36" s="80">
        <f t="shared" si="1"/>
        <v>1.3027445118321532E-2</v>
      </c>
      <c r="O36" s="80">
        <f t="shared" si="2"/>
        <v>5.2122142282522495E-2</v>
      </c>
      <c r="P36" s="80">
        <f t="shared" si="3"/>
        <v>0.5528648017451071</v>
      </c>
      <c r="Q36" s="80">
        <f t="shared" si="4"/>
        <v>0.37901116937009927</v>
      </c>
      <c r="R36" s="80">
        <f t="shared" si="6"/>
        <v>0</v>
      </c>
    </row>
    <row r="37" spans="1:18">
      <c r="A37" s="71" t="s">
        <v>403</v>
      </c>
      <c r="B37" s="79" t="s">
        <v>452</v>
      </c>
      <c r="C37" s="22">
        <v>5741</v>
      </c>
      <c r="D37" s="22">
        <v>18</v>
      </c>
      <c r="E37" s="108">
        <v>17</v>
      </c>
      <c r="F37" s="22">
        <v>17</v>
      </c>
      <c r="G37" s="113">
        <v>5724</v>
      </c>
      <c r="H37" s="22">
        <v>0</v>
      </c>
      <c r="I37" s="22">
        <v>0</v>
      </c>
      <c r="J37" s="22">
        <v>0</v>
      </c>
      <c r="K37" s="72">
        <v>0</v>
      </c>
      <c r="L37" s="87">
        <f t="shared" si="0"/>
        <v>0.94444444444444442</v>
      </c>
      <c r="M37" s="80">
        <f t="shared" si="5"/>
        <v>2.9611565929280612E-3</v>
      </c>
      <c r="N37" s="80">
        <f t="shared" si="1"/>
        <v>0.99703884340707194</v>
      </c>
      <c r="O37" s="80">
        <f t="shared" si="2"/>
        <v>0</v>
      </c>
      <c r="P37" s="80">
        <f t="shared" si="3"/>
        <v>0</v>
      </c>
      <c r="Q37" s="80">
        <f t="shared" si="4"/>
        <v>0</v>
      </c>
      <c r="R37" s="80">
        <f t="shared" si="6"/>
        <v>0</v>
      </c>
    </row>
    <row r="38" spans="1:18">
      <c r="A38" s="71" t="s">
        <v>404</v>
      </c>
      <c r="B38" s="79" t="s">
        <v>453</v>
      </c>
      <c r="C38" s="22">
        <v>5715710</v>
      </c>
      <c r="D38" s="22">
        <v>79</v>
      </c>
      <c r="E38" s="108">
        <v>7</v>
      </c>
      <c r="F38" s="22">
        <v>36894</v>
      </c>
      <c r="G38" s="113">
        <v>5678816</v>
      </c>
      <c r="H38" s="22">
        <v>5549994</v>
      </c>
      <c r="I38" s="22">
        <v>5217652</v>
      </c>
      <c r="J38" s="22">
        <v>4799123</v>
      </c>
      <c r="K38" s="72">
        <v>0</v>
      </c>
      <c r="L38" s="80">
        <f t="shared" si="0"/>
        <v>8.8607594936708861E-2</v>
      </c>
      <c r="M38" s="80">
        <f t="shared" si="5"/>
        <v>6.4548411308481364E-3</v>
      </c>
      <c r="N38" s="80">
        <f t="shared" si="1"/>
        <v>2.2538232345587862E-2</v>
      </c>
      <c r="O38" s="80">
        <f t="shared" si="2"/>
        <v>5.8145357269700527E-2</v>
      </c>
      <c r="P38" s="80">
        <f t="shared" si="3"/>
        <v>7.3224323837283556E-2</v>
      </c>
      <c r="Q38" s="80">
        <f t="shared" si="4"/>
        <v>0.83963724541657991</v>
      </c>
      <c r="R38" s="80">
        <f t="shared" si="6"/>
        <v>0</v>
      </c>
    </row>
    <row r="39" spans="1:18">
      <c r="A39" s="71" t="s">
        <v>410</v>
      </c>
      <c r="B39" s="79" t="s">
        <v>459</v>
      </c>
      <c r="C39" s="22">
        <v>1426790</v>
      </c>
      <c r="D39" s="22">
        <v>18</v>
      </c>
      <c r="E39" s="108">
        <v>0</v>
      </c>
      <c r="F39" s="22">
        <v>3300</v>
      </c>
      <c r="G39" s="113">
        <v>1423490</v>
      </c>
      <c r="H39" s="22">
        <v>1417976</v>
      </c>
      <c r="I39" s="22">
        <v>1346830</v>
      </c>
      <c r="J39" s="22">
        <v>710932</v>
      </c>
      <c r="K39" s="72">
        <v>0</v>
      </c>
      <c r="L39" s="80">
        <f t="shared" si="0"/>
        <v>0</v>
      </c>
      <c r="M39" s="80">
        <f t="shared" si="5"/>
        <v>2.3128841665556949E-3</v>
      </c>
      <c r="N39" s="80">
        <f t="shared" si="1"/>
        <v>3.8646191801176067E-3</v>
      </c>
      <c r="O39" s="80">
        <f t="shared" si="2"/>
        <v>4.9864380882961051E-2</v>
      </c>
      <c r="P39" s="80">
        <f t="shared" si="3"/>
        <v>0.44568436840740405</v>
      </c>
      <c r="Q39" s="80">
        <f t="shared" si="4"/>
        <v>0.49827374736296159</v>
      </c>
      <c r="R39" s="80">
        <f t="shared" si="6"/>
        <v>0</v>
      </c>
    </row>
    <row r="40" spans="1:18">
      <c r="A40" s="71" t="s">
        <v>411</v>
      </c>
      <c r="B40" s="79" t="s">
        <v>460</v>
      </c>
      <c r="C40" s="22">
        <v>264450</v>
      </c>
      <c r="D40" s="22">
        <v>8</v>
      </c>
      <c r="E40" s="108">
        <v>0</v>
      </c>
      <c r="F40" s="22">
        <v>0</v>
      </c>
      <c r="G40" s="113">
        <v>264450</v>
      </c>
      <c r="H40" s="22">
        <v>264450</v>
      </c>
      <c r="I40" s="22">
        <v>193472</v>
      </c>
      <c r="J40" s="22">
        <v>113582</v>
      </c>
      <c r="K40" s="72">
        <v>0</v>
      </c>
      <c r="L40" s="80">
        <f t="shared" si="0"/>
        <v>0</v>
      </c>
      <c r="M40" s="80">
        <f t="shared" si="5"/>
        <v>0</v>
      </c>
      <c r="N40" s="80">
        <f t="shared" si="1"/>
        <v>0</v>
      </c>
      <c r="O40" s="80">
        <f t="shared" si="2"/>
        <v>0.268398563055398</v>
      </c>
      <c r="P40" s="80">
        <f t="shared" si="3"/>
        <v>0.30209869540555873</v>
      </c>
      <c r="Q40" s="80">
        <f t="shared" si="4"/>
        <v>0.42950274153904328</v>
      </c>
      <c r="R40" s="80">
        <f t="shared" si="6"/>
        <v>0</v>
      </c>
    </row>
    <row r="41" spans="1:18">
      <c r="A41" s="71" t="s">
        <v>412</v>
      </c>
      <c r="B41" s="79" t="s">
        <v>460</v>
      </c>
      <c r="C41" s="22">
        <v>14225</v>
      </c>
      <c r="D41" s="22">
        <v>2</v>
      </c>
      <c r="E41" s="108">
        <v>0</v>
      </c>
      <c r="F41" s="22">
        <v>0</v>
      </c>
      <c r="G41" s="113">
        <v>14225</v>
      </c>
      <c r="H41" s="22">
        <v>0</v>
      </c>
      <c r="I41" s="22">
        <v>0</v>
      </c>
      <c r="J41" s="22">
        <v>0</v>
      </c>
      <c r="K41" s="72">
        <v>0</v>
      </c>
      <c r="L41" s="80">
        <f t="shared" si="0"/>
        <v>0</v>
      </c>
      <c r="M41" s="80">
        <f t="shared" si="5"/>
        <v>0</v>
      </c>
      <c r="N41" s="80">
        <f t="shared" si="1"/>
        <v>1</v>
      </c>
      <c r="O41" s="80">
        <f t="shared" si="2"/>
        <v>0</v>
      </c>
      <c r="P41" s="80">
        <f t="shared" si="3"/>
        <v>0</v>
      </c>
      <c r="Q41" s="80">
        <f t="shared" si="4"/>
        <v>0</v>
      </c>
      <c r="R41" s="80">
        <f t="shared" si="6"/>
        <v>0</v>
      </c>
    </row>
    <row r="42" spans="1:18">
      <c r="A42" s="82"/>
      <c r="B42" s="82" t="s">
        <v>1788</v>
      </c>
      <c r="C42" s="89">
        <f>SUM(C6:C41)</f>
        <v>4338665049</v>
      </c>
      <c r="D42" s="89">
        <f t="shared" ref="D42:K42" si="7">SUM(D6:D41)</f>
        <v>2063987</v>
      </c>
      <c r="E42" s="89">
        <f t="shared" si="7"/>
        <v>7965</v>
      </c>
      <c r="F42" s="89"/>
      <c r="G42" s="89">
        <f t="shared" si="7"/>
        <v>561809372</v>
      </c>
      <c r="H42" s="89">
        <f t="shared" si="7"/>
        <v>334310800</v>
      </c>
      <c r="I42" s="89">
        <f t="shared" si="7"/>
        <v>249932681</v>
      </c>
      <c r="J42" s="89">
        <f t="shared" si="7"/>
        <v>168089481</v>
      </c>
      <c r="K42" s="89">
        <f t="shared" si="7"/>
        <v>5431618</v>
      </c>
      <c r="L42" s="85">
        <f t="shared" si="0"/>
        <v>3.8590359338503584E-3</v>
      </c>
      <c r="M42" s="80">
        <f t="shared" si="5"/>
        <v>0</v>
      </c>
      <c r="N42" s="85">
        <f t="shared" si="1"/>
        <v>5.2435154461263414E-2</v>
      </c>
      <c r="O42" s="85">
        <f t="shared" si="2"/>
        <v>1.9447944943214258E-2</v>
      </c>
      <c r="P42" s="85">
        <f t="shared" si="3"/>
        <v>1.8863682509638231E-2</v>
      </c>
      <c r="Q42" s="85">
        <f t="shared" si="4"/>
        <v>3.749030200833095E-2</v>
      </c>
      <c r="R42" s="85">
        <f t="shared" si="6"/>
        <v>1.2519099627780461E-3</v>
      </c>
    </row>
    <row r="44" spans="1:18">
      <c r="C44" s="104"/>
    </row>
    <row r="45" spans="1:18">
      <c r="C45" s="104"/>
    </row>
  </sheetData>
  <hyperlinks>
    <hyperlink ref="A1" location="'Table of Contents'!A1" display="Return to Table of Contents" xr:uid="{B2625FCD-ADC1-4474-A398-B710D9319DDA}"/>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A33F-9625-4C65-8464-0161DA54961F}">
  <dimension ref="A1:AP362"/>
  <sheetViews>
    <sheetView workbookViewId="0">
      <selection activeCell="A4" sqref="A4"/>
    </sheetView>
  </sheetViews>
  <sheetFormatPr defaultColWidth="16.5703125" defaultRowHeight="15" customHeight="1"/>
  <cols>
    <col min="1" max="1" width="8.85546875" customWidth="1"/>
    <col min="2" max="2" width="19.85546875" customWidth="1"/>
    <col min="6" max="6" width="12" customWidth="1"/>
    <col min="23" max="24" width="16.5703125" style="98"/>
    <col min="26" max="27" width="16.5703125" style="98"/>
    <col min="31" max="32" width="16.5703125" style="98"/>
  </cols>
  <sheetData>
    <row r="1" spans="1:42">
      <c r="A1" s="261" t="s">
        <v>26157</v>
      </c>
      <c r="W1"/>
      <c r="X1"/>
      <c r="Z1"/>
      <c r="AA1"/>
      <c r="AE1"/>
      <c r="AF1"/>
    </row>
    <row r="2" spans="1:42">
      <c r="W2"/>
      <c r="X2"/>
      <c r="Z2"/>
      <c r="AA2"/>
      <c r="AE2"/>
      <c r="AF2"/>
    </row>
    <row r="4" spans="1:42" ht="15" customHeight="1" thickBot="1">
      <c r="A4" s="75" t="s">
        <v>26172</v>
      </c>
    </row>
    <row r="5" spans="1:42" ht="15" customHeight="1" thickTop="1" thickBot="1">
      <c r="A5" s="97" t="s">
        <v>1802</v>
      </c>
      <c r="B5" s="97"/>
      <c r="C5" s="97">
        <f>AVERAGE(C12:C362)</f>
        <v>11.917378917378917</v>
      </c>
      <c r="D5" s="118" t="s">
        <v>1794</v>
      </c>
      <c r="E5" s="118"/>
      <c r="F5" s="118"/>
      <c r="G5" s="118">
        <f>COUNTIF(G12:G362,"&gt; -0.5")</f>
        <v>90</v>
      </c>
      <c r="H5" s="118">
        <f t="shared" ref="H5:AP5" si="0">COUNTIF(H12:H362,"&gt; -0.5")</f>
        <v>39</v>
      </c>
      <c r="I5" s="118">
        <f t="shared" si="0"/>
        <v>11</v>
      </c>
      <c r="J5" s="118">
        <f t="shared" si="0"/>
        <v>309</v>
      </c>
      <c r="K5" s="118">
        <f t="shared" si="0"/>
        <v>81</v>
      </c>
      <c r="L5" s="118">
        <f t="shared" si="0"/>
        <v>156</v>
      </c>
      <c r="M5" s="118">
        <f t="shared" si="0"/>
        <v>189</v>
      </c>
      <c r="N5" s="118">
        <f t="shared" si="0"/>
        <v>157</v>
      </c>
      <c r="O5" s="118">
        <f t="shared" si="0"/>
        <v>21</v>
      </c>
      <c r="P5" s="118">
        <f t="shared" si="0"/>
        <v>2</v>
      </c>
      <c r="Q5" s="118">
        <f t="shared" si="0"/>
        <v>294</v>
      </c>
      <c r="R5" s="118">
        <f t="shared" si="0"/>
        <v>89</v>
      </c>
      <c r="S5" s="118">
        <f t="shared" si="0"/>
        <v>64</v>
      </c>
      <c r="T5" s="118">
        <f t="shared" si="0"/>
        <v>112</v>
      </c>
      <c r="U5" s="118">
        <f t="shared" si="0"/>
        <v>57</v>
      </c>
      <c r="V5" s="118">
        <f t="shared" si="0"/>
        <v>22</v>
      </c>
      <c r="W5" s="118">
        <f t="shared" si="0"/>
        <v>351</v>
      </c>
      <c r="X5" s="118">
        <f t="shared" si="0"/>
        <v>299</v>
      </c>
      <c r="Y5" s="118">
        <f t="shared" si="0"/>
        <v>199</v>
      </c>
      <c r="Z5" s="118">
        <f t="shared" si="0"/>
        <v>344</v>
      </c>
      <c r="AA5" s="118">
        <f t="shared" si="0"/>
        <v>319</v>
      </c>
      <c r="AB5" s="118">
        <f t="shared" si="0"/>
        <v>12</v>
      </c>
      <c r="AC5" s="118">
        <f t="shared" si="0"/>
        <v>5</v>
      </c>
      <c r="AD5" s="118">
        <f t="shared" si="0"/>
        <v>348</v>
      </c>
      <c r="AE5" s="118">
        <f t="shared" si="0"/>
        <v>300</v>
      </c>
      <c r="AF5" s="118">
        <f t="shared" si="0"/>
        <v>251</v>
      </c>
      <c r="AG5" s="118">
        <f t="shared" si="0"/>
        <v>5</v>
      </c>
      <c r="AH5" s="118">
        <f t="shared" si="0"/>
        <v>47</v>
      </c>
      <c r="AI5" s="118">
        <f t="shared" si="0"/>
        <v>1</v>
      </c>
      <c r="AJ5" s="118">
        <f t="shared" si="0"/>
        <v>1</v>
      </c>
      <c r="AK5" s="118">
        <f t="shared" si="0"/>
        <v>1</v>
      </c>
      <c r="AL5" s="118">
        <f t="shared" si="0"/>
        <v>1</v>
      </c>
      <c r="AM5" s="118">
        <f t="shared" si="0"/>
        <v>2</v>
      </c>
      <c r="AN5" s="118">
        <f t="shared" si="0"/>
        <v>2</v>
      </c>
      <c r="AO5" s="118">
        <f t="shared" si="0"/>
        <v>1</v>
      </c>
      <c r="AP5" s="118">
        <f t="shared" si="0"/>
        <v>1</v>
      </c>
    </row>
    <row r="6" spans="1:42" ht="15" customHeight="1" thickTop="1" thickBot="1">
      <c r="A6" s="97" t="s">
        <v>1793</v>
      </c>
      <c r="B6" s="97"/>
      <c r="C6" s="97">
        <f>COUNTIF(F12:F362,"=1")</f>
        <v>32</v>
      </c>
      <c r="D6" s="118" t="s">
        <v>1795</v>
      </c>
      <c r="E6" s="118"/>
      <c r="F6" s="118"/>
      <c r="G6" s="119">
        <f>COUNTIF(G12:G362,"0")</f>
        <v>89</v>
      </c>
      <c r="H6" s="119">
        <f t="shared" ref="H6:AP6" si="1">COUNTIF(H12:H362,"0")</f>
        <v>36</v>
      </c>
      <c r="I6" s="119">
        <f t="shared" si="1"/>
        <v>10</v>
      </c>
      <c r="J6" s="119">
        <f t="shared" si="1"/>
        <v>126</v>
      </c>
      <c r="K6" s="119">
        <f t="shared" si="1"/>
        <v>22</v>
      </c>
      <c r="L6" s="119">
        <f t="shared" si="1"/>
        <v>49</v>
      </c>
      <c r="M6" s="119">
        <f t="shared" si="1"/>
        <v>60</v>
      </c>
      <c r="N6" s="119">
        <f t="shared" si="1"/>
        <v>49</v>
      </c>
      <c r="O6" s="119">
        <f t="shared" si="1"/>
        <v>5</v>
      </c>
      <c r="P6" s="119">
        <f t="shared" si="1"/>
        <v>2</v>
      </c>
      <c r="Q6" s="119">
        <f t="shared" si="1"/>
        <v>128</v>
      </c>
      <c r="R6" s="119">
        <f t="shared" si="1"/>
        <v>43</v>
      </c>
      <c r="S6" s="119">
        <f t="shared" si="1"/>
        <v>59</v>
      </c>
      <c r="T6" s="119">
        <f t="shared" si="1"/>
        <v>101</v>
      </c>
      <c r="U6" s="119">
        <f t="shared" si="1"/>
        <v>51</v>
      </c>
      <c r="V6" s="119">
        <f t="shared" si="1"/>
        <v>7</v>
      </c>
      <c r="W6" s="119">
        <f t="shared" si="1"/>
        <v>164</v>
      </c>
      <c r="X6" s="119">
        <f t="shared" si="1"/>
        <v>159</v>
      </c>
      <c r="Y6" s="119">
        <f t="shared" si="1"/>
        <v>110</v>
      </c>
      <c r="Z6" s="119">
        <f t="shared" si="1"/>
        <v>162</v>
      </c>
      <c r="AA6" s="119">
        <f t="shared" si="1"/>
        <v>152</v>
      </c>
      <c r="AB6" s="119">
        <f t="shared" si="1"/>
        <v>5</v>
      </c>
      <c r="AC6" s="119">
        <f t="shared" si="1"/>
        <v>1</v>
      </c>
      <c r="AD6" s="119">
        <f t="shared" si="1"/>
        <v>164</v>
      </c>
      <c r="AE6" s="119">
        <f t="shared" si="1"/>
        <v>148</v>
      </c>
      <c r="AF6" s="119">
        <f t="shared" si="1"/>
        <v>131</v>
      </c>
      <c r="AG6" s="119">
        <f t="shared" si="1"/>
        <v>1</v>
      </c>
      <c r="AH6" s="119">
        <f t="shared" si="1"/>
        <v>19</v>
      </c>
      <c r="AI6" s="119">
        <f t="shared" si="1"/>
        <v>1</v>
      </c>
      <c r="AJ6" s="119">
        <f t="shared" si="1"/>
        <v>1</v>
      </c>
      <c r="AK6" s="119">
        <f t="shared" si="1"/>
        <v>1</v>
      </c>
      <c r="AL6" s="119">
        <f t="shared" si="1"/>
        <v>1</v>
      </c>
      <c r="AM6" s="119">
        <f t="shared" si="1"/>
        <v>1</v>
      </c>
      <c r="AN6" s="119">
        <f t="shared" si="1"/>
        <v>2</v>
      </c>
      <c r="AO6" s="119">
        <f t="shared" si="1"/>
        <v>1</v>
      </c>
      <c r="AP6" s="119">
        <f t="shared" si="1"/>
        <v>1</v>
      </c>
    </row>
    <row r="7" spans="1:42" ht="15" customHeight="1" thickTop="1" thickBot="1">
      <c r="A7" s="97" t="s">
        <v>1792</v>
      </c>
      <c r="B7" s="97"/>
      <c r="C7" s="97">
        <f>COUNTIF(F12:F362,"=0")</f>
        <v>165</v>
      </c>
      <c r="D7" s="118" t="s">
        <v>1796</v>
      </c>
      <c r="E7" s="118"/>
      <c r="F7" s="118"/>
      <c r="G7" s="118">
        <f>COUNTIF(G12:G362,"&gt;99")</f>
        <v>0</v>
      </c>
      <c r="H7" s="118">
        <f t="shared" ref="H7:AP7" si="2">COUNTIF(H12:H362,"&gt;99")</f>
        <v>3</v>
      </c>
      <c r="I7" s="118">
        <f t="shared" si="2"/>
        <v>0</v>
      </c>
      <c r="J7" s="118">
        <f t="shared" si="2"/>
        <v>104</v>
      </c>
      <c r="K7" s="118">
        <f t="shared" si="2"/>
        <v>48</v>
      </c>
      <c r="L7" s="118">
        <f t="shared" si="2"/>
        <v>29</v>
      </c>
      <c r="M7" s="118">
        <f t="shared" si="2"/>
        <v>54</v>
      </c>
      <c r="N7" s="118">
        <f t="shared" si="2"/>
        <v>66</v>
      </c>
      <c r="O7" s="118">
        <f t="shared" si="2"/>
        <v>15</v>
      </c>
      <c r="P7" s="118">
        <f t="shared" si="2"/>
        <v>0</v>
      </c>
      <c r="Q7" s="118">
        <f t="shared" si="2"/>
        <v>95</v>
      </c>
      <c r="R7" s="118">
        <f t="shared" si="2"/>
        <v>29</v>
      </c>
      <c r="S7" s="118">
        <f t="shared" si="2"/>
        <v>1</v>
      </c>
      <c r="T7" s="118">
        <f t="shared" si="2"/>
        <v>4</v>
      </c>
      <c r="U7" s="118">
        <f t="shared" si="2"/>
        <v>3</v>
      </c>
      <c r="V7" s="118">
        <f t="shared" si="2"/>
        <v>13</v>
      </c>
      <c r="W7" s="118">
        <f t="shared" si="2"/>
        <v>154</v>
      </c>
      <c r="X7" s="118">
        <f t="shared" si="2"/>
        <v>78</v>
      </c>
      <c r="Y7" s="118">
        <f t="shared" si="2"/>
        <v>63</v>
      </c>
      <c r="Z7" s="118">
        <f t="shared" si="2"/>
        <v>171</v>
      </c>
      <c r="AA7" s="118">
        <f t="shared" si="2"/>
        <v>161</v>
      </c>
      <c r="AB7" s="118">
        <f t="shared" si="2"/>
        <v>7</v>
      </c>
      <c r="AC7" s="118">
        <f t="shared" si="2"/>
        <v>2</v>
      </c>
      <c r="AD7" s="118">
        <f t="shared" si="2"/>
        <v>162</v>
      </c>
      <c r="AE7" s="118">
        <f t="shared" si="2"/>
        <v>137</v>
      </c>
      <c r="AF7" s="118">
        <f t="shared" si="2"/>
        <v>91</v>
      </c>
      <c r="AG7" s="118">
        <f t="shared" si="2"/>
        <v>3</v>
      </c>
      <c r="AH7" s="118">
        <f t="shared" si="2"/>
        <v>25</v>
      </c>
      <c r="AI7" s="118">
        <f t="shared" si="2"/>
        <v>0</v>
      </c>
      <c r="AJ7" s="118">
        <f t="shared" si="2"/>
        <v>0</v>
      </c>
      <c r="AK7" s="118">
        <f t="shared" si="2"/>
        <v>0</v>
      </c>
      <c r="AL7" s="118">
        <f t="shared" si="2"/>
        <v>0</v>
      </c>
      <c r="AM7" s="118">
        <f t="shared" si="2"/>
        <v>0</v>
      </c>
      <c r="AN7" s="118">
        <f t="shared" si="2"/>
        <v>0</v>
      </c>
      <c r="AO7" s="118">
        <f t="shared" si="2"/>
        <v>0</v>
      </c>
      <c r="AP7" s="118">
        <f t="shared" si="2"/>
        <v>0</v>
      </c>
    </row>
    <row r="8" spans="1:42" ht="15" customHeight="1" thickTop="1" thickBot="1">
      <c r="A8" s="97"/>
      <c r="B8" s="97"/>
      <c r="C8" s="97"/>
      <c r="D8" s="118" t="s">
        <v>1797</v>
      </c>
      <c r="E8" s="118"/>
      <c r="F8" s="118"/>
      <c r="G8" s="120">
        <f>(G5-G6-G7)/G5</f>
        <v>1.1111111111111112E-2</v>
      </c>
      <c r="H8" s="120">
        <f t="shared" ref="H8:AP8" si="3">(H5-H6-H7)/H5</f>
        <v>0</v>
      </c>
      <c r="I8" s="120">
        <f t="shared" si="3"/>
        <v>9.0909090909090912E-2</v>
      </c>
      <c r="J8" s="120">
        <f t="shared" si="3"/>
        <v>0.25566343042071199</v>
      </c>
      <c r="K8" s="120">
        <f t="shared" si="3"/>
        <v>0.13580246913580246</v>
      </c>
      <c r="L8" s="120">
        <f t="shared" si="3"/>
        <v>0.5</v>
      </c>
      <c r="M8" s="120">
        <f t="shared" si="3"/>
        <v>0.3968253968253968</v>
      </c>
      <c r="N8" s="120">
        <f t="shared" si="3"/>
        <v>0.26751592356687898</v>
      </c>
      <c r="O8" s="120">
        <f t="shared" si="3"/>
        <v>4.7619047619047616E-2</v>
      </c>
      <c r="P8" s="120">
        <f t="shared" si="3"/>
        <v>0</v>
      </c>
      <c r="Q8" s="120">
        <f t="shared" si="3"/>
        <v>0.24149659863945577</v>
      </c>
      <c r="R8" s="120">
        <f t="shared" si="3"/>
        <v>0.19101123595505617</v>
      </c>
      <c r="S8" s="120">
        <f t="shared" si="3"/>
        <v>6.25E-2</v>
      </c>
      <c r="T8" s="120">
        <f t="shared" si="3"/>
        <v>6.25E-2</v>
      </c>
      <c r="U8" s="120">
        <f t="shared" si="3"/>
        <v>5.2631578947368418E-2</v>
      </c>
      <c r="V8" s="120">
        <f t="shared" si="3"/>
        <v>9.0909090909090912E-2</v>
      </c>
      <c r="W8" s="120">
        <f t="shared" si="3"/>
        <v>9.4017094017094016E-2</v>
      </c>
      <c r="X8" s="120">
        <f t="shared" si="3"/>
        <v>0.20735785953177258</v>
      </c>
      <c r="Y8" s="120">
        <f t="shared" si="3"/>
        <v>0.1306532663316583</v>
      </c>
      <c r="Z8" s="120">
        <f t="shared" si="3"/>
        <v>3.1976744186046513E-2</v>
      </c>
      <c r="AA8" s="120">
        <f t="shared" si="3"/>
        <v>1.8808777429467086E-2</v>
      </c>
      <c r="AB8" s="120">
        <f t="shared" si="3"/>
        <v>0</v>
      </c>
      <c r="AC8" s="120">
        <f t="shared" si="3"/>
        <v>0.4</v>
      </c>
      <c r="AD8" s="120">
        <f t="shared" si="3"/>
        <v>6.3218390804597707E-2</v>
      </c>
      <c r="AE8" s="120">
        <f t="shared" si="3"/>
        <v>0.05</v>
      </c>
      <c r="AF8" s="120">
        <f t="shared" si="3"/>
        <v>0.11553784860557768</v>
      </c>
      <c r="AG8" s="120">
        <f t="shared" si="3"/>
        <v>0.2</v>
      </c>
      <c r="AH8" s="120">
        <f t="shared" si="3"/>
        <v>6.3829787234042548E-2</v>
      </c>
      <c r="AI8" s="120">
        <f t="shared" si="3"/>
        <v>0</v>
      </c>
      <c r="AJ8" s="120">
        <f t="shared" si="3"/>
        <v>0</v>
      </c>
      <c r="AK8" s="120">
        <f t="shared" si="3"/>
        <v>0</v>
      </c>
      <c r="AL8" s="120">
        <f t="shared" si="3"/>
        <v>0</v>
      </c>
      <c r="AM8" s="120">
        <f t="shared" si="3"/>
        <v>0.5</v>
      </c>
      <c r="AN8" s="120">
        <f t="shared" si="3"/>
        <v>0</v>
      </c>
      <c r="AO8" s="120">
        <f t="shared" si="3"/>
        <v>0</v>
      </c>
      <c r="AP8" s="120">
        <f t="shared" si="3"/>
        <v>0</v>
      </c>
    </row>
    <row r="9" spans="1:42" ht="15" customHeight="1" thickTop="1">
      <c r="A9" s="97"/>
      <c r="B9" s="97"/>
      <c r="C9" s="97"/>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row>
    <row r="10" spans="1:42" ht="15" customHeight="1">
      <c r="A10" s="44"/>
      <c r="B10" s="44"/>
      <c r="C10" s="44"/>
      <c r="D10" s="126"/>
      <c r="E10" s="126"/>
      <c r="F10" s="126"/>
      <c r="G10" s="125" t="s">
        <v>1805</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row>
    <row r="11" spans="1:42" ht="62.25" customHeight="1">
      <c r="A11" s="127" t="s">
        <v>1789</v>
      </c>
      <c r="B11" s="127" t="s">
        <v>0</v>
      </c>
      <c r="C11" s="128" t="s">
        <v>1804</v>
      </c>
      <c r="D11" s="127" t="s">
        <v>1790</v>
      </c>
      <c r="E11" s="128" t="s">
        <v>1803</v>
      </c>
      <c r="F11" s="128" t="s">
        <v>1791</v>
      </c>
      <c r="G11" s="123" t="s">
        <v>370</v>
      </c>
      <c r="H11" s="123" t="s">
        <v>371</v>
      </c>
      <c r="I11" s="123" t="s">
        <v>372</v>
      </c>
      <c r="J11" s="123" t="s">
        <v>373</v>
      </c>
      <c r="K11" s="123" t="s">
        <v>374</v>
      </c>
      <c r="L11" s="123" t="s">
        <v>375</v>
      </c>
      <c r="M11" s="123" t="s">
        <v>376</v>
      </c>
      <c r="N11" s="123" t="s">
        <v>377</v>
      </c>
      <c r="O11" s="123" t="s">
        <v>378</v>
      </c>
      <c r="P11" s="123" t="s">
        <v>379</v>
      </c>
      <c r="Q11" s="123" t="s">
        <v>380</v>
      </c>
      <c r="R11" s="123" t="s">
        <v>381</v>
      </c>
      <c r="S11" s="123" t="s">
        <v>382</v>
      </c>
      <c r="T11" s="123" t="s">
        <v>383</v>
      </c>
      <c r="U11" s="123" t="s">
        <v>384</v>
      </c>
      <c r="V11" s="123" t="s">
        <v>385</v>
      </c>
      <c r="W11" s="124" t="s">
        <v>387</v>
      </c>
      <c r="X11" s="124" t="s">
        <v>388</v>
      </c>
      <c r="Y11" s="123" t="s">
        <v>389</v>
      </c>
      <c r="Z11" s="124" t="s">
        <v>390</v>
      </c>
      <c r="AA11" s="124" t="s">
        <v>391</v>
      </c>
      <c r="AB11" s="123" t="s">
        <v>393</v>
      </c>
      <c r="AC11" s="123" t="s">
        <v>394</v>
      </c>
      <c r="AD11" s="123" t="s">
        <v>395</v>
      </c>
      <c r="AE11" s="124" t="s">
        <v>397</v>
      </c>
      <c r="AF11" s="124" t="s">
        <v>398</v>
      </c>
      <c r="AG11" s="123" t="s">
        <v>399</v>
      </c>
      <c r="AH11" s="123" t="s">
        <v>493</v>
      </c>
      <c r="AI11" s="123" t="s">
        <v>400</v>
      </c>
      <c r="AJ11" s="123" t="s">
        <v>401</v>
      </c>
      <c r="AK11" s="123" t="s">
        <v>402</v>
      </c>
      <c r="AL11" s="123" t="s">
        <v>403</v>
      </c>
      <c r="AM11" s="123" t="s">
        <v>404</v>
      </c>
      <c r="AN11" s="123" t="s">
        <v>410</v>
      </c>
      <c r="AO11" s="123" t="s">
        <v>411</v>
      </c>
      <c r="AP11" s="123" t="s">
        <v>412</v>
      </c>
    </row>
    <row r="12" spans="1:42" ht="15" customHeight="1">
      <c r="A12" s="129">
        <v>1</v>
      </c>
      <c r="B12" s="130" t="s">
        <v>145</v>
      </c>
      <c r="C12" s="130">
        <f>COUNTIF(G12:AP12,"&gt;-0.5")</f>
        <v>11</v>
      </c>
      <c r="D12" s="130">
        <f>COUNTIF(G12:AP12,"=0")</f>
        <v>11</v>
      </c>
      <c r="E12" s="130">
        <f>COUNTIF(G12:AP12,"&gt;90")</f>
        <v>0</v>
      </c>
      <c r="F12" s="131">
        <f>E12/C12</f>
        <v>0</v>
      </c>
      <c r="G12" s="95">
        <v>0</v>
      </c>
      <c r="H12" s="95">
        <v>0</v>
      </c>
      <c r="I12" s="95">
        <v>-1</v>
      </c>
      <c r="J12" s="95">
        <v>0</v>
      </c>
      <c r="K12" s="95">
        <v>-1</v>
      </c>
      <c r="L12" s="95">
        <v>-1</v>
      </c>
      <c r="M12" s="95">
        <v>-1</v>
      </c>
      <c r="N12" s="95">
        <v>-1</v>
      </c>
      <c r="O12" s="95">
        <v>-1</v>
      </c>
      <c r="P12" s="95">
        <v>-1</v>
      </c>
      <c r="Q12" s="95">
        <v>0</v>
      </c>
      <c r="R12" s="95">
        <v>-1</v>
      </c>
      <c r="S12" s="95">
        <v>-1</v>
      </c>
      <c r="T12" s="95">
        <v>-1</v>
      </c>
      <c r="U12" s="95">
        <v>-1</v>
      </c>
      <c r="V12" s="95">
        <v>-1</v>
      </c>
      <c r="W12" s="99">
        <v>0</v>
      </c>
      <c r="X12" s="99">
        <v>0</v>
      </c>
      <c r="Y12" s="95">
        <v>-1</v>
      </c>
      <c r="Z12" s="99">
        <v>0</v>
      </c>
      <c r="AA12" s="99">
        <v>0</v>
      </c>
      <c r="AB12" s="95">
        <v>-1</v>
      </c>
      <c r="AC12" s="95">
        <v>-1</v>
      </c>
      <c r="AD12" s="95">
        <v>0</v>
      </c>
      <c r="AE12" s="99">
        <v>0</v>
      </c>
      <c r="AF12" s="99">
        <v>0</v>
      </c>
      <c r="AG12" s="95">
        <v>-1</v>
      </c>
      <c r="AH12" s="95">
        <v>-1</v>
      </c>
      <c r="AI12" s="95">
        <v>-1</v>
      </c>
      <c r="AJ12" s="95">
        <v>-1</v>
      </c>
      <c r="AK12" s="95">
        <v>-1</v>
      </c>
      <c r="AL12" s="95">
        <v>-1</v>
      </c>
      <c r="AM12" s="95">
        <v>-1</v>
      </c>
      <c r="AN12" s="95">
        <v>-1</v>
      </c>
      <c r="AO12" s="95">
        <v>-1</v>
      </c>
      <c r="AP12" s="95">
        <v>-1</v>
      </c>
    </row>
    <row r="13" spans="1:42" ht="15" customHeight="1">
      <c r="A13" s="129">
        <v>2</v>
      </c>
      <c r="B13" s="130" t="s">
        <v>83</v>
      </c>
      <c r="C13" s="130">
        <f t="shared" ref="C13:C76" si="4">COUNTIF(G13:AP13,"&gt;-0.5")</f>
        <v>8</v>
      </c>
      <c r="D13" s="130">
        <f t="shared" ref="D13:D76" si="5">COUNTIF(G13:AP13,"=0")</f>
        <v>7</v>
      </c>
      <c r="E13" s="130">
        <f t="shared" ref="E13:E76" si="6">COUNTIF(G13:AP13,"&gt;90")</f>
        <v>0</v>
      </c>
      <c r="F13" s="131">
        <f t="shared" ref="F13:F76" si="7">E13/C13</f>
        <v>0</v>
      </c>
      <c r="G13" s="95">
        <v>0</v>
      </c>
      <c r="H13" s="95">
        <v>-1</v>
      </c>
      <c r="I13" s="95">
        <v>-1</v>
      </c>
      <c r="J13" s="95">
        <v>-1</v>
      </c>
      <c r="K13" s="95">
        <v>-1</v>
      </c>
      <c r="L13" s="95">
        <v>-1</v>
      </c>
      <c r="M13" s="95">
        <v>-1</v>
      </c>
      <c r="N13" s="95">
        <v>-1</v>
      </c>
      <c r="O13" s="95">
        <v>-1</v>
      </c>
      <c r="P13" s="95">
        <v>-1</v>
      </c>
      <c r="Q13" s="95">
        <v>-1</v>
      </c>
      <c r="R13" s="95">
        <v>-1</v>
      </c>
      <c r="S13" s="95">
        <v>-1</v>
      </c>
      <c r="T13" s="95">
        <v>-1</v>
      </c>
      <c r="U13" s="95">
        <v>-1</v>
      </c>
      <c r="V13" s="95">
        <v>-1</v>
      </c>
      <c r="W13" s="99">
        <v>0</v>
      </c>
      <c r="X13" s="99">
        <v>0.15163002274450341</v>
      </c>
      <c r="Y13" s="95">
        <v>-1</v>
      </c>
      <c r="Z13" s="99">
        <v>0</v>
      </c>
      <c r="AA13" s="99">
        <v>0</v>
      </c>
      <c r="AB13" s="95">
        <v>-1</v>
      </c>
      <c r="AC13" s="95">
        <v>-1</v>
      </c>
      <c r="AD13" s="95">
        <v>0</v>
      </c>
      <c r="AE13" s="99">
        <v>0</v>
      </c>
      <c r="AF13" s="99">
        <v>0</v>
      </c>
      <c r="AG13" s="95">
        <v>-1</v>
      </c>
      <c r="AH13" s="95">
        <v>-1</v>
      </c>
      <c r="AI13" s="95">
        <v>-1</v>
      </c>
      <c r="AJ13" s="95">
        <v>-1</v>
      </c>
      <c r="AK13" s="95">
        <v>-1</v>
      </c>
      <c r="AL13" s="95">
        <v>-1</v>
      </c>
      <c r="AM13" s="95">
        <v>-1</v>
      </c>
      <c r="AN13" s="95">
        <v>-1</v>
      </c>
      <c r="AO13" s="95">
        <v>-1</v>
      </c>
      <c r="AP13" s="95">
        <v>-1</v>
      </c>
    </row>
    <row r="14" spans="1:42" ht="15" customHeight="1">
      <c r="A14" s="129">
        <v>3</v>
      </c>
      <c r="B14" s="130" t="s">
        <v>185</v>
      </c>
      <c r="C14" s="130">
        <f t="shared" si="4"/>
        <v>16</v>
      </c>
      <c r="D14" s="130">
        <f t="shared" si="5"/>
        <v>2</v>
      </c>
      <c r="E14" s="130">
        <f t="shared" si="6"/>
        <v>12</v>
      </c>
      <c r="F14" s="131">
        <f t="shared" si="7"/>
        <v>0.75</v>
      </c>
      <c r="G14" s="95">
        <v>-1</v>
      </c>
      <c r="H14" s="95">
        <v>-1</v>
      </c>
      <c r="I14" s="95">
        <v>-1</v>
      </c>
      <c r="J14" s="95">
        <v>100</v>
      </c>
      <c r="K14" s="95">
        <v>100</v>
      </c>
      <c r="L14" s="95">
        <v>66.666666666666657</v>
      </c>
      <c r="M14" s="95">
        <v>81.25</v>
      </c>
      <c r="N14" s="95">
        <v>100</v>
      </c>
      <c r="O14" s="95">
        <v>-1</v>
      </c>
      <c r="P14" s="95">
        <v>-1</v>
      </c>
      <c r="Q14" s="95">
        <v>100</v>
      </c>
      <c r="R14" s="95">
        <v>-1</v>
      </c>
      <c r="S14" s="95">
        <v>0</v>
      </c>
      <c r="T14" s="95">
        <v>0</v>
      </c>
      <c r="U14" s="95">
        <v>100</v>
      </c>
      <c r="V14" s="95">
        <v>-1</v>
      </c>
      <c r="W14" s="99">
        <v>99.231451374519651</v>
      </c>
      <c r="X14" s="99">
        <v>-1</v>
      </c>
      <c r="Y14" s="95">
        <v>98.648648648648646</v>
      </c>
      <c r="Z14" s="99">
        <v>100</v>
      </c>
      <c r="AA14" s="99">
        <v>100</v>
      </c>
      <c r="AB14" s="95">
        <v>-1</v>
      </c>
      <c r="AC14" s="95">
        <v>-1</v>
      </c>
      <c r="AD14" s="95">
        <v>100</v>
      </c>
      <c r="AE14" s="99">
        <v>100</v>
      </c>
      <c r="AF14" s="99">
        <v>100</v>
      </c>
      <c r="AG14" s="95">
        <v>-1</v>
      </c>
      <c r="AH14" s="95">
        <v>-1</v>
      </c>
      <c r="AI14" s="95">
        <v>-1</v>
      </c>
      <c r="AJ14" s="95">
        <v>-1</v>
      </c>
      <c r="AK14" s="95">
        <v>-1</v>
      </c>
      <c r="AL14" s="95">
        <v>-1</v>
      </c>
      <c r="AM14" s="95">
        <v>-1</v>
      </c>
      <c r="AN14" s="95">
        <v>-1</v>
      </c>
      <c r="AO14" s="95">
        <v>-1</v>
      </c>
      <c r="AP14" s="95">
        <v>-1</v>
      </c>
    </row>
    <row r="15" spans="1:42" ht="15" customHeight="1">
      <c r="A15" s="129">
        <v>4</v>
      </c>
      <c r="B15" s="130" t="s">
        <v>214</v>
      </c>
      <c r="C15" s="130">
        <f t="shared" si="4"/>
        <v>12</v>
      </c>
      <c r="D15" s="130">
        <f t="shared" si="5"/>
        <v>12</v>
      </c>
      <c r="E15" s="130">
        <f t="shared" si="6"/>
        <v>0</v>
      </c>
      <c r="F15" s="131">
        <f t="shared" si="7"/>
        <v>0</v>
      </c>
      <c r="G15" s="95">
        <v>-1</v>
      </c>
      <c r="H15" s="95">
        <v>-1</v>
      </c>
      <c r="I15" s="95">
        <v>-1</v>
      </c>
      <c r="J15" s="95">
        <v>0</v>
      </c>
      <c r="K15" s="95">
        <v>-1</v>
      </c>
      <c r="L15" s="95">
        <v>-1</v>
      </c>
      <c r="M15" s="95">
        <v>-1</v>
      </c>
      <c r="N15" s="95">
        <v>-1</v>
      </c>
      <c r="O15" s="95">
        <v>-1</v>
      </c>
      <c r="P15" s="95">
        <v>-1</v>
      </c>
      <c r="Q15" s="95">
        <v>0</v>
      </c>
      <c r="R15" s="95">
        <v>-1</v>
      </c>
      <c r="S15" s="95">
        <v>0</v>
      </c>
      <c r="T15" s="95">
        <v>0</v>
      </c>
      <c r="U15" s="95">
        <v>-1</v>
      </c>
      <c r="V15" s="95">
        <v>-1</v>
      </c>
      <c r="W15" s="99">
        <v>0</v>
      </c>
      <c r="X15" s="99">
        <v>0</v>
      </c>
      <c r="Y15" s="95">
        <v>0</v>
      </c>
      <c r="Z15" s="99">
        <v>0</v>
      </c>
      <c r="AA15" s="99">
        <v>0</v>
      </c>
      <c r="AB15" s="95">
        <v>-1</v>
      </c>
      <c r="AC15" s="95">
        <v>-1</v>
      </c>
      <c r="AD15" s="95">
        <v>0</v>
      </c>
      <c r="AE15" s="99">
        <v>0</v>
      </c>
      <c r="AF15" s="99">
        <v>0</v>
      </c>
      <c r="AG15" s="95">
        <v>-1</v>
      </c>
      <c r="AH15" s="95">
        <v>-1</v>
      </c>
      <c r="AI15" s="95">
        <v>-1</v>
      </c>
      <c r="AJ15" s="95">
        <v>-1</v>
      </c>
      <c r="AK15" s="95">
        <v>-1</v>
      </c>
      <c r="AL15" s="95">
        <v>-1</v>
      </c>
      <c r="AM15" s="95">
        <v>-1</v>
      </c>
      <c r="AN15" s="95">
        <v>-1</v>
      </c>
      <c r="AO15" s="95">
        <v>-1</v>
      </c>
      <c r="AP15" s="95">
        <v>-1</v>
      </c>
    </row>
    <row r="16" spans="1:42" ht="15" customHeight="1">
      <c r="A16" s="129">
        <v>5</v>
      </c>
      <c r="B16" s="130" t="s">
        <v>59</v>
      </c>
      <c r="C16" s="130">
        <f t="shared" si="4"/>
        <v>15</v>
      </c>
      <c r="D16" s="130">
        <f t="shared" si="5"/>
        <v>15</v>
      </c>
      <c r="E16" s="130">
        <f t="shared" si="6"/>
        <v>0</v>
      </c>
      <c r="F16" s="131">
        <f t="shared" si="7"/>
        <v>0</v>
      </c>
      <c r="G16" s="95">
        <v>-1</v>
      </c>
      <c r="H16" s="95">
        <v>-1</v>
      </c>
      <c r="I16" s="95">
        <v>-1</v>
      </c>
      <c r="J16" s="95">
        <v>0</v>
      </c>
      <c r="K16" s="95">
        <v>0</v>
      </c>
      <c r="L16" s="95">
        <v>-1</v>
      </c>
      <c r="M16" s="95">
        <v>-1</v>
      </c>
      <c r="N16" s="95">
        <v>-1</v>
      </c>
      <c r="O16" s="95">
        <v>-1</v>
      </c>
      <c r="P16" s="95">
        <v>-1</v>
      </c>
      <c r="Q16" s="95">
        <v>0</v>
      </c>
      <c r="R16" s="95">
        <v>0</v>
      </c>
      <c r="S16" s="95">
        <v>-1</v>
      </c>
      <c r="T16" s="95">
        <v>0</v>
      </c>
      <c r="U16" s="95">
        <v>0</v>
      </c>
      <c r="V16" s="95">
        <v>0</v>
      </c>
      <c r="W16" s="99">
        <v>0</v>
      </c>
      <c r="X16" s="99">
        <v>0</v>
      </c>
      <c r="Y16" s="95">
        <v>0</v>
      </c>
      <c r="Z16" s="99">
        <v>0</v>
      </c>
      <c r="AA16" s="99">
        <v>0</v>
      </c>
      <c r="AB16" s="95">
        <v>-1</v>
      </c>
      <c r="AC16" s="95">
        <v>-1</v>
      </c>
      <c r="AD16" s="95">
        <v>0</v>
      </c>
      <c r="AE16" s="99">
        <v>0</v>
      </c>
      <c r="AF16" s="99">
        <v>0</v>
      </c>
      <c r="AG16" s="95">
        <v>-1</v>
      </c>
      <c r="AH16" s="95">
        <v>-1</v>
      </c>
      <c r="AI16" s="95">
        <v>-1</v>
      </c>
      <c r="AJ16" s="95">
        <v>-1</v>
      </c>
      <c r="AK16" s="95">
        <v>-1</v>
      </c>
      <c r="AL16" s="95">
        <v>-1</v>
      </c>
      <c r="AM16" s="95">
        <v>-1</v>
      </c>
      <c r="AN16" s="95">
        <v>-1</v>
      </c>
      <c r="AO16" s="95">
        <v>-1</v>
      </c>
      <c r="AP16" s="95">
        <v>-1</v>
      </c>
    </row>
    <row r="17" spans="1:42" ht="15" customHeight="1">
      <c r="A17" s="93">
        <v>6</v>
      </c>
      <c r="B17" s="94" t="s">
        <v>345</v>
      </c>
      <c r="C17" s="94">
        <f t="shared" si="4"/>
        <v>10</v>
      </c>
      <c r="D17" s="94">
        <f t="shared" si="5"/>
        <v>10</v>
      </c>
      <c r="E17" s="130">
        <f t="shared" si="6"/>
        <v>0</v>
      </c>
      <c r="F17" s="96">
        <f t="shared" si="7"/>
        <v>0</v>
      </c>
      <c r="G17" s="95">
        <v>-1</v>
      </c>
      <c r="H17" s="95">
        <v>-1</v>
      </c>
      <c r="I17" s="95">
        <v>-1</v>
      </c>
      <c r="J17" s="95">
        <v>0</v>
      </c>
      <c r="K17" s="95">
        <v>-1</v>
      </c>
      <c r="L17" s="95">
        <v>0</v>
      </c>
      <c r="M17" s="95">
        <v>0</v>
      </c>
      <c r="N17" s="95">
        <v>0</v>
      </c>
      <c r="O17" s="95">
        <v>-1</v>
      </c>
      <c r="P17" s="95">
        <v>-1</v>
      </c>
      <c r="Q17" s="95">
        <v>0</v>
      </c>
      <c r="R17" s="95">
        <v>-1</v>
      </c>
      <c r="S17" s="95">
        <v>-1</v>
      </c>
      <c r="T17" s="95">
        <v>0</v>
      </c>
      <c r="U17" s="95">
        <v>0</v>
      </c>
      <c r="V17" s="95">
        <v>-1</v>
      </c>
      <c r="W17" s="99">
        <v>0</v>
      </c>
      <c r="X17" s="99">
        <v>-1</v>
      </c>
      <c r="Y17" s="95">
        <v>-1</v>
      </c>
      <c r="Z17" s="99">
        <v>0</v>
      </c>
      <c r="AA17" s="99">
        <v>-1</v>
      </c>
      <c r="AB17" s="95">
        <v>-1</v>
      </c>
      <c r="AC17" s="95">
        <v>-1</v>
      </c>
      <c r="AD17" s="95">
        <v>0</v>
      </c>
      <c r="AE17" s="99">
        <v>-1</v>
      </c>
      <c r="AF17" s="99">
        <v>-1</v>
      </c>
      <c r="AG17" s="95">
        <v>-1</v>
      </c>
      <c r="AH17" s="95">
        <v>-1</v>
      </c>
      <c r="AI17" s="95">
        <v>-1</v>
      </c>
      <c r="AJ17" s="95">
        <v>-1</v>
      </c>
      <c r="AK17" s="95">
        <v>-1</v>
      </c>
      <c r="AL17" s="95">
        <v>-1</v>
      </c>
      <c r="AM17" s="95">
        <v>-1</v>
      </c>
      <c r="AN17" s="95">
        <v>-1</v>
      </c>
      <c r="AO17" s="95">
        <v>-1</v>
      </c>
      <c r="AP17" s="95">
        <v>-1</v>
      </c>
    </row>
    <row r="18" spans="1:42" ht="15" customHeight="1">
      <c r="A18" s="93">
        <v>7</v>
      </c>
      <c r="B18" s="94" t="s">
        <v>119</v>
      </c>
      <c r="C18" s="94">
        <f t="shared" si="4"/>
        <v>8</v>
      </c>
      <c r="D18" s="94">
        <f t="shared" si="5"/>
        <v>8</v>
      </c>
      <c r="E18" s="130">
        <f t="shared" si="6"/>
        <v>0</v>
      </c>
      <c r="F18" s="96">
        <f t="shared" si="7"/>
        <v>0</v>
      </c>
      <c r="G18" s="95">
        <v>-1</v>
      </c>
      <c r="H18" s="95">
        <v>-1</v>
      </c>
      <c r="I18" s="95">
        <v>-1</v>
      </c>
      <c r="J18" s="95">
        <v>-1</v>
      </c>
      <c r="K18" s="95">
        <v>-1</v>
      </c>
      <c r="L18" s="95">
        <v>-1</v>
      </c>
      <c r="M18" s="95">
        <v>-1</v>
      </c>
      <c r="N18" s="95">
        <v>-1</v>
      </c>
      <c r="O18" s="95">
        <v>-1</v>
      </c>
      <c r="P18" s="95">
        <v>-1</v>
      </c>
      <c r="Q18" s="95">
        <v>-1</v>
      </c>
      <c r="R18" s="95">
        <v>-1</v>
      </c>
      <c r="S18" s="95">
        <v>-1</v>
      </c>
      <c r="T18" s="95">
        <v>-1</v>
      </c>
      <c r="U18" s="95">
        <v>-1</v>
      </c>
      <c r="V18" s="95">
        <v>-1</v>
      </c>
      <c r="W18" s="99">
        <v>0</v>
      </c>
      <c r="X18" s="99">
        <v>0</v>
      </c>
      <c r="Y18" s="95">
        <v>0</v>
      </c>
      <c r="Z18" s="99">
        <v>0</v>
      </c>
      <c r="AA18" s="99">
        <v>0</v>
      </c>
      <c r="AB18" s="95">
        <v>-1</v>
      </c>
      <c r="AC18" s="95">
        <v>-1</v>
      </c>
      <c r="AD18" s="95">
        <v>0</v>
      </c>
      <c r="AE18" s="99">
        <v>0</v>
      </c>
      <c r="AF18" s="99">
        <v>0</v>
      </c>
      <c r="AG18" s="95">
        <v>-1</v>
      </c>
      <c r="AH18" s="95">
        <v>-1</v>
      </c>
      <c r="AI18" s="95">
        <v>-1</v>
      </c>
      <c r="AJ18" s="95">
        <v>-1</v>
      </c>
      <c r="AK18" s="95">
        <v>-1</v>
      </c>
      <c r="AL18" s="95">
        <v>-1</v>
      </c>
      <c r="AM18" s="95">
        <v>-1</v>
      </c>
      <c r="AN18" s="95">
        <v>-1</v>
      </c>
      <c r="AO18" s="95">
        <v>-1</v>
      </c>
      <c r="AP18" s="95">
        <v>-1</v>
      </c>
    </row>
    <row r="19" spans="1:42" ht="15" customHeight="1">
      <c r="A19" s="93">
        <v>8</v>
      </c>
      <c r="B19" s="94" t="s">
        <v>108</v>
      </c>
      <c r="C19" s="94">
        <f t="shared" si="4"/>
        <v>9</v>
      </c>
      <c r="D19" s="94">
        <f t="shared" si="5"/>
        <v>9</v>
      </c>
      <c r="E19" s="130">
        <f t="shared" si="6"/>
        <v>0</v>
      </c>
      <c r="F19" s="96">
        <f t="shared" si="7"/>
        <v>0</v>
      </c>
      <c r="G19" s="95">
        <v>-1</v>
      </c>
      <c r="H19" s="95">
        <v>-1</v>
      </c>
      <c r="I19" s="95">
        <v>-1</v>
      </c>
      <c r="J19" s="95">
        <v>-1</v>
      </c>
      <c r="K19" s="95">
        <v>-1</v>
      </c>
      <c r="L19" s="95">
        <v>-1</v>
      </c>
      <c r="M19" s="95">
        <v>0</v>
      </c>
      <c r="N19" s="95">
        <v>-1</v>
      </c>
      <c r="O19" s="95">
        <v>-1</v>
      </c>
      <c r="P19" s="95">
        <v>-1</v>
      </c>
      <c r="Q19" s="95">
        <v>-1</v>
      </c>
      <c r="R19" s="95">
        <v>-1</v>
      </c>
      <c r="S19" s="95">
        <v>-1</v>
      </c>
      <c r="T19" s="95">
        <v>-1</v>
      </c>
      <c r="U19" s="95">
        <v>-1</v>
      </c>
      <c r="V19" s="95">
        <v>-1</v>
      </c>
      <c r="W19" s="99">
        <v>0</v>
      </c>
      <c r="X19" s="99">
        <v>0</v>
      </c>
      <c r="Y19" s="95">
        <v>-1</v>
      </c>
      <c r="Z19" s="99">
        <v>0</v>
      </c>
      <c r="AA19" s="99">
        <v>0</v>
      </c>
      <c r="AB19" s="95">
        <v>-1</v>
      </c>
      <c r="AC19" s="95">
        <v>-1</v>
      </c>
      <c r="AD19" s="95">
        <v>0</v>
      </c>
      <c r="AE19" s="99">
        <v>0</v>
      </c>
      <c r="AF19" s="99">
        <v>0</v>
      </c>
      <c r="AG19" s="95">
        <v>-1</v>
      </c>
      <c r="AH19" s="95">
        <v>-1</v>
      </c>
      <c r="AI19" s="95">
        <v>-1</v>
      </c>
      <c r="AJ19" s="95">
        <v>-1</v>
      </c>
      <c r="AK19" s="95">
        <v>-1</v>
      </c>
      <c r="AL19" s="95">
        <v>-1</v>
      </c>
      <c r="AM19" s="95">
        <v>0</v>
      </c>
      <c r="AN19" s="95">
        <v>-1</v>
      </c>
      <c r="AO19" s="95">
        <v>-1</v>
      </c>
      <c r="AP19" s="95">
        <v>-1</v>
      </c>
    </row>
    <row r="20" spans="1:42" ht="15" customHeight="1">
      <c r="A20" s="93">
        <v>9</v>
      </c>
      <c r="B20" s="94" t="s">
        <v>46</v>
      </c>
      <c r="C20" s="94">
        <f t="shared" si="4"/>
        <v>12</v>
      </c>
      <c r="D20" s="94">
        <f t="shared" si="5"/>
        <v>0</v>
      </c>
      <c r="E20" s="130">
        <f t="shared" si="6"/>
        <v>11</v>
      </c>
      <c r="F20" s="96">
        <f t="shared" si="7"/>
        <v>0.91666666666666663</v>
      </c>
      <c r="G20" s="95">
        <v>-1</v>
      </c>
      <c r="H20" s="95">
        <v>-1</v>
      </c>
      <c r="I20" s="95">
        <v>-1</v>
      </c>
      <c r="J20" s="95">
        <v>96</v>
      </c>
      <c r="K20" s="95">
        <v>66.666666666666657</v>
      </c>
      <c r="L20" s="95">
        <v>-1</v>
      </c>
      <c r="M20" s="95">
        <v>100</v>
      </c>
      <c r="N20" s="95">
        <v>-1</v>
      </c>
      <c r="O20" s="95">
        <v>-1</v>
      </c>
      <c r="P20" s="95">
        <v>-1</v>
      </c>
      <c r="Q20" s="95">
        <v>100</v>
      </c>
      <c r="R20" s="95">
        <v>-1</v>
      </c>
      <c r="S20" s="95">
        <v>-1</v>
      </c>
      <c r="T20" s="95">
        <v>-1</v>
      </c>
      <c r="U20" s="95">
        <v>-1</v>
      </c>
      <c r="V20" s="95">
        <v>100</v>
      </c>
      <c r="W20" s="99">
        <v>99.965600275197801</v>
      </c>
      <c r="X20" s="99">
        <v>99.745158002038735</v>
      </c>
      <c r="Y20" s="95">
        <v>-1</v>
      </c>
      <c r="Z20" s="99">
        <v>100</v>
      </c>
      <c r="AA20" s="99">
        <v>100</v>
      </c>
      <c r="AB20" s="95">
        <v>-1</v>
      </c>
      <c r="AC20" s="95">
        <v>-1</v>
      </c>
      <c r="AD20" s="95">
        <v>100</v>
      </c>
      <c r="AE20" s="99">
        <v>100</v>
      </c>
      <c r="AF20" s="99">
        <v>100</v>
      </c>
      <c r="AG20" s="95">
        <v>-1</v>
      </c>
      <c r="AH20" s="95">
        <v>-1</v>
      </c>
      <c r="AI20" s="95">
        <v>-1</v>
      </c>
      <c r="AJ20" s="95">
        <v>-1</v>
      </c>
      <c r="AK20" s="95">
        <v>-1</v>
      </c>
      <c r="AL20" s="95">
        <v>-1</v>
      </c>
      <c r="AM20" s="95">
        <v>-1</v>
      </c>
      <c r="AN20" s="95">
        <v>-1</v>
      </c>
      <c r="AO20" s="95">
        <v>-1</v>
      </c>
      <c r="AP20" s="95">
        <v>-1</v>
      </c>
    </row>
    <row r="21" spans="1:42" ht="15" customHeight="1">
      <c r="A21" s="93">
        <v>104</v>
      </c>
      <c r="B21" s="94" t="s">
        <v>321</v>
      </c>
      <c r="C21" s="94">
        <f t="shared" si="4"/>
        <v>4</v>
      </c>
      <c r="D21" s="94">
        <f t="shared" si="5"/>
        <v>4</v>
      </c>
      <c r="E21" s="130">
        <f t="shared" si="6"/>
        <v>0</v>
      </c>
      <c r="F21" s="96">
        <f t="shared" si="7"/>
        <v>0</v>
      </c>
      <c r="G21" s="95">
        <v>0</v>
      </c>
      <c r="H21" s="95">
        <v>-1</v>
      </c>
      <c r="I21" s="95">
        <v>-1</v>
      </c>
      <c r="J21" s="95">
        <v>-1</v>
      </c>
      <c r="K21" s="95">
        <v>-1</v>
      </c>
      <c r="L21" s="95">
        <v>-1</v>
      </c>
      <c r="M21" s="95">
        <v>-1</v>
      </c>
      <c r="N21" s="95">
        <v>-1</v>
      </c>
      <c r="O21" s="95">
        <v>-1</v>
      </c>
      <c r="P21" s="95">
        <v>-1</v>
      </c>
      <c r="Q21" s="95">
        <v>-1</v>
      </c>
      <c r="R21" s="95">
        <v>-1</v>
      </c>
      <c r="S21" s="95">
        <v>-1</v>
      </c>
      <c r="T21" s="95">
        <v>-1</v>
      </c>
      <c r="U21" s="95">
        <v>-1</v>
      </c>
      <c r="V21" s="95">
        <v>-1</v>
      </c>
      <c r="W21" s="99">
        <v>0</v>
      </c>
      <c r="X21" s="99">
        <v>0</v>
      </c>
      <c r="Y21" s="95">
        <v>-1</v>
      </c>
      <c r="Z21" s="99">
        <v>-1</v>
      </c>
      <c r="AA21" s="99">
        <v>-1</v>
      </c>
      <c r="AB21" s="95">
        <v>-1</v>
      </c>
      <c r="AC21" s="95">
        <v>-1</v>
      </c>
      <c r="AD21" s="95">
        <v>0</v>
      </c>
      <c r="AE21" s="99">
        <v>-1</v>
      </c>
      <c r="AF21" s="99">
        <v>-1</v>
      </c>
      <c r="AG21" s="95">
        <v>-1</v>
      </c>
      <c r="AH21" s="95">
        <v>-1</v>
      </c>
      <c r="AI21" s="95">
        <v>-1</v>
      </c>
      <c r="AJ21" s="95">
        <v>-1</v>
      </c>
      <c r="AK21" s="95">
        <v>-1</v>
      </c>
      <c r="AL21" s="95">
        <v>-1</v>
      </c>
      <c r="AM21" s="95">
        <v>-1</v>
      </c>
      <c r="AN21" s="95">
        <v>-1</v>
      </c>
      <c r="AO21" s="95">
        <v>-1</v>
      </c>
      <c r="AP21" s="95">
        <v>-1</v>
      </c>
    </row>
    <row r="22" spans="1:42" ht="15" customHeight="1">
      <c r="A22" s="93">
        <v>10</v>
      </c>
      <c r="B22" s="94" t="s">
        <v>31</v>
      </c>
      <c r="C22" s="94">
        <f t="shared" si="4"/>
        <v>10</v>
      </c>
      <c r="D22" s="94">
        <f t="shared" si="5"/>
        <v>0</v>
      </c>
      <c r="E22" s="130">
        <f t="shared" si="6"/>
        <v>10</v>
      </c>
      <c r="F22" s="96">
        <f t="shared" si="7"/>
        <v>1</v>
      </c>
      <c r="G22" s="95">
        <v>-1</v>
      </c>
      <c r="H22" s="95">
        <v>-1</v>
      </c>
      <c r="I22" s="95">
        <v>-1</v>
      </c>
      <c r="J22" s="95">
        <v>98.113207547169807</v>
      </c>
      <c r="K22" s="95">
        <v>-1</v>
      </c>
      <c r="L22" s="95">
        <v>-1</v>
      </c>
      <c r="M22" s="95">
        <v>-1</v>
      </c>
      <c r="N22" s="95">
        <v>-1</v>
      </c>
      <c r="O22" s="95">
        <v>-1</v>
      </c>
      <c r="P22" s="95">
        <v>-1</v>
      </c>
      <c r="Q22" s="95">
        <v>100</v>
      </c>
      <c r="R22" s="95">
        <v>-1</v>
      </c>
      <c r="S22" s="95">
        <v>-1</v>
      </c>
      <c r="T22" s="95">
        <v>-1</v>
      </c>
      <c r="U22" s="95">
        <v>-1</v>
      </c>
      <c r="V22" s="95">
        <v>-1</v>
      </c>
      <c r="W22" s="99">
        <v>99.949981242966118</v>
      </c>
      <c r="X22" s="99">
        <v>99.925613687081579</v>
      </c>
      <c r="Y22" s="95">
        <v>-1</v>
      </c>
      <c r="Z22" s="99">
        <v>100</v>
      </c>
      <c r="AA22" s="99">
        <v>100</v>
      </c>
      <c r="AB22" s="95">
        <v>-1</v>
      </c>
      <c r="AC22" s="95">
        <v>-1</v>
      </c>
      <c r="AD22" s="95">
        <v>100</v>
      </c>
      <c r="AE22" s="99">
        <v>100</v>
      </c>
      <c r="AF22" s="99">
        <v>100</v>
      </c>
      <c r="AG22" s="95">
        <v>-1</v>
      </c>
      <c r="AH22" s="95">
        <v>100</v>
      </c>
      <c r="AI22" s="95">
        <v>-1</v>
      </c>
      <c r="AJ22" s="95">
        <v>-1</v>
      </c>
      <c r="AK22" s="95">
        <v>-1</v>
      </c>
      <c r="AL22" s="95">
        <v>-1</v>
      </c>
      <c r="AM22" s="95">
        <v>-1</v>
      </c>
      <c r="AN22" s="95">
        <v>-1</v>
      </c>
      <c r="AO22" s="95">
        <v>-1</v>
      </c>
      <c r="AP22" s="95">
        <v>-1</v>
      </c>
    </row>
    <row r="23" spans="1:42" ht="15" customHeight="1">
      <c r="A23" s="93">
        <v>11</v>
      </c>
      <c r="B23" s="94" t="s">
        <v>208</v>
      </c>
      <c r="C23" s="94">
        <f t="shared" si="4"/>
        <v>17</v>
      </c>
      <c r="D23" s="94">
        <f t="shared" si="5"/>
        <v>17</v>
      </c>
      <c r="E23" s="130">
        <f t="shared" si="6"/>
        <v>0</v>
      </c>
      <c r="F23" s="96">
        <f t="shared" si="7"/>
        <v>0</v>
      </c>
      <c r="G23" s="95">
        <v>0</v>
      </c>
      <c r="H23" s="95">
        <v>0</v>
      </c>
      <c r="I23" s="95">
        <v>-1</v>
      </c>
      <c r="J23" s="95">
        <v>0</v>
      </c>
      <c r="K23" s="95">
        <v>-1</v>
      </c>
      <c r="L23" s="95">
        <v>0</v>
      </c>
      <c r="M23" s="95">
        <v>0</v>
      </c>
      <c r="N23" s="95">
        <v>0</v>
      </c>
      <c r="O23" s="95">
        <v>-1</v>
      </c>
      <c r="P23" s="95">
        <v>-1</v>
      </c>
      <c r="Q23" s="95">
        <v>0</v>
      </c>
      <c r="R23" s="95">
        <v>-1</v>
      </c>
      <c r="S23" s="95">
        <v>0</v>
      </c>
      <c r="T23" s="95">
        <v>0</v>
      </c>
      <c r="U23" s="95">
        <v>-1</v>
      </c>
      <c r="V23" s="95">
        <v>-1</v>
      </c>
      <c r="W23" s="99">
        <v>0</v>
      </c>
      <c r="X23" s="99">
        <v>0</v>
      </c>
      <c r="Y23" s="95">
        <v>0</v>
      </c>
      <c r="Z23" s="99">
        <v>0</v>
      </c>
      <c r="AA23" s="99">
        <v>0</v>
      </c>
      <c r="AB23" s="95">
        <v>-1</v>
      </c>
      <c r="AC23" s="95">
        <v>-1</v>
      </c>
      <c r="AD23" s="95">
        <v>0</v>
      </c>
      <c r="AE23" s="99">
        <v>0</v>
      </c>
      <c r="AF23" s="99">
        <v>0</v>
      </c>
      <c r="AG23" s="95">
        <v>-1</v>
      </c>
      <c r="AH23" s="95">
        <v>-1</v>
      </c>
      <c r="AI23" s="95">
        <v>-1</v>
      </c>
      <c r="AJ23" s="95">
        <v>-1</v>
      </c>
      <c r="AK23" s="95">
        <v>-1</v>
      </c>
      <c r="AL23" s="95">
        <v>-1</v>
      </c>
      <c r="AM23" s="95">
        <v>-1</v>
      </c>
      <c r="AN23" s="95">
        <v>-1</v>
      </c>
      <c r="AO23" s="95">
        <v>-1</v>
      </c>
      <c r="AP23" s="95">
        <v>-1</v>
      </c>
    </row>
    <row r="24" spans="1:42" ht="15" customHeight="1">
      <c r="A24" s="93">
        <v>12</v>
      </c>
      <c r="B24" s="94" t="s">
        <v>279</v>
      </c>
      <c r="C24" s="94">
        <f t="shared" si="4"/>
        <v>13</v>
      </c>
      <c r="D24" s="94">
        <f t="shared" si="5"/>
        <v>13</v>
      </c>
      <c r="E24" s="130">
        <f t="shared" si="6"/>
        <v>0</v>
      </c>
      <c r="F24" s="96">
        <f t="shared" si="7"/>
        <v>0</v>
      </c>
      <c r="G24" s="95">
        <v>-1</v>
      </c>
      <c r="H24" s="95">
        <v>-1</v>
      </c>
      <c r="I24" s="95">
        <v>-1</v>
      </c>
      <c r="J24" s="95">
        <v>0</v>
      </c>
      <c r="K24" s="95">
        <v>-1</v>
      </c>
      <c r="L24" s="95">
        <v>0</v>
      </c>
      <c r="M24" s="95">
        <v>0</v>
      </c>
      <c r="N24" s="95">
        <v>0</v>
      </c>
      <c r="O24" s="95">
        <v>-1</v>
      </c>
      <c r="P24" s="95">
        <v>-1</v>
      </c>
      <c r="Q24" s="95">
        <v>0</v>
      </c>
      <c r="R24" s="95">
        <v>-1</v>
      </c>
      <c r="S24" s="95">
        <v>0</v>
      </c>
      <c r="T24" s="95">
        <v>0</v>
      </c>
      <c r="U24" s="95">
        <v>-1</v>
      </c>
      <c r="V24" s="95">
        <v>-1</v>
      </c>
      <c r="W24" s="99">
        <v>0</v>
      </c>
      <c r="X24" s="99">
        <v>-1</v>
      </c>
      <c r="Y24" s="95">
        <v>0</v>
      </c>
      <c r="Z24" s="99">
        <v>0</v>
      </c>
      <c r="AA24" s="99">
        <v>0</v>
      </c>
      <c r="AB24" s="95">
        <v>-1</v>
      </c>
      <c r="AC24" s="95">
        <v>-1</v>
      </c>
      <c r="AD24" s="95">
        <v>0</v>
      </c>
      <c r="AE24" s="99">
        <v>0</v>
      </c>
      <c r="AF24" s="99">
        <v>-1</v>
      </c>
      <c r="AG24" s="95">
        <v>-1</v>
      </c>
      <c r="AH24" s="95">
        <v>-1</v>
      </c>
      <c r="AI24" s="95">
        <v>-1</v>
      </c>
      <c r="AJ24" s="95">
        <v>-1</v>
      </c>
      <c r="AK24" s="95">
        <v>-1</v>
      </c>
      <c r="AL24" s="95">
        <v>-1</v>
      </c>
      <c r="AM24" s="95">
        <v>-1</v>
      </c>
      <c r="AN24" s="95">
        <v>-1</v>
      </c>
      <c r="AO24" s="95">
        <v>-1</v>
      </c>
      <c r="AP24" s="95">
        <v>-1</v>
      </c>
    </row>
    <row r="25" spans="1:42" ht="15" customHeight="1">
      <c r="A25" s="93">
        <v>13</v>
      </c>
      <c r="B25" s="94" t="s">
        <v>299</v>
      </c>
      <c r="C25" s="94">
        <f t="shared" si="4"/>
        <v>15</v>
      </c>
      <c r="D25" s="94">
        <f t="shared" si="5"/>
        <v>2</v>
      </c>
      <c r="E25" s="130">
        <f t="shared" si="6"/>
        <v>9</v>
      </c>
      <c r="F25" s="96">
        <f t="shared" si="7"/>
        <v>0.6</v>
      </c>
      <c r="G25" s="95">
        <v>-1</v>
      </c>
      <c r="H25" s="95">
        <v>-1</v>
      </c>
      <c r="I25" s="95">
        <v>-1</v>
      </c>
      <c r="J25" s="95">
        <v>97.297297297297305</v>
      </c>
      <c r="K25" s="95">
        <v>100</v>
      </c>
      <c r="L25" s="95">
        <v>81.081081081081081</v>
      </c>
      <c r="M25" s="95">
        <v>84.090909090909093</v>
      </c>
      <c r="N25" s="95">
        <v>78.260869565217391</v>
      </c>
      <c r="O25" s="95">
        <v>-1</v>
      </c>
      <c r="P25" s="95">
        <v>-1</v>
      </c>
      <c r="Q25" s="95">
        <v>100</v>
      </c>
      <c r="R25" s="95">
        <v>-1</v>
      </c>
      <c r="S25" s="95">
        <v>33.333333333333329</v>
      </c>
      <c r="T25" s="95">
        <v>0</v>
      </c>
      <c r="U25" s="95">
        <v>0</v>
      </c>
      <c r="V25" s="95">
        <v>-1</v>
      </c>
      <c r="W25" s="99">
        <v>98.841059602649011</v>
      </c>
      <c r="X25" s="99">
        <v>-1</v>
      </c>
      <c r="Y25" s="95">
        <v>100</v>
      </c>
      <c r="Z25" s="99">
        <v>100</v>
      </c>
      <c r="AA25" s="99">
        <v>100</v>
      </c>
      <c r="AB25" s="95">
        <v>-1</v>
      </c>
      <c r="AC25" s="95">
        <v>-1</v>
      </c>
      <c r="AD25" s="95">
        <v>100</v>
      </c>
      <c r="AE25" s="99">
        <v>100</v>
      </c>
      <c r="AF25" s="99">
        <v>-1</v>
      </c>
      <c r="AG25" s="95">
        <v>-1</v>
      </c>
      <c r="AH25" s="95">
        <v>-1</v>
      </c>
      <c r="AI25" s="95">
        <v>-1</v>
      </c>
      <c r="AJ25" s="95">
        <v>-1</v>
      </c>
      <c r="AK25" s="95">
        <v>-1</v>
      </c>
      <c r="AL25" s="95">
        <v>-1</v>
      </c>
      <c r="AM25" s="95">
        <v>-1</v>
      </c>
      <c r="AN25" s="95">
        <v>-1</v>
      </c>
      <c r="AO25" s="95">
        <v>-1</v>
      </c>
      <c r="AP25" s="95">
        <v>-1</v>
      </c>
    </row>
    <row r="26" spans="1:42" ht="15" customHeight="1">
      <c r="A26" s="93">
        <v>14</v>
      </c>
      <c r="B26" s="94" t="s">
        <v>121</v>
      </c>
      <c r="C26" s="94">
        <f t="shared" si="4"/>
        <v>12</v>
      </c>
      <c r="D26" s="94">
        <f t="shared" si="5"/>
        <v>12</v>
      </c>
      <c r="E26" s="130">
        <f t="shared" si="6"/>
        <v>0</v>
      </c>
      <c r="F26" s="96">
        <f t="shared" si="7"/>
        <v>0</v>
      </c>
      <c r="G26" s="95">
        <v>-1</v>
      </c>
      <c r="H26" s="95">
        <v>-1</v>
      </c>
      <c r="I26" s="95">
        <v>-1</v>
      </c>
      <c r="J26" s="95">
        <v>0</v>
      </c>
      <c r="K26" s="95">
        <v>-1</v>
      </c>
      <c r="L26" s="95">
        <v>-1</v>
      </c>
      <c r="M26" s="95">
        <v>-1</v>
      </c>
      <c r="N26" s="95">
        <v>0</v>
      </c>
      <c r="O26" s="95">
        <v>-1</v>
      </c>
      <c r="P26" s="95">
        <v>-1</v>
      </c>
      <c r="Q26" s="95">
        <v>0</v>
      </c>
      <c r="R26" s="95">
        <v>-1</v>
      </c>
      <c r="S26" s="95">
        <v>-1</v>
      </c>
      <c r="T26" s="95">
        <v>-1</v>
      </c>
      <c r="U26" s="95">
        <v>-1</v>
      </c>
      <c r="V26" s="95">
        <v>-1</v>
      </c>
      <c r="W26" s="99">
        <v>0</v>
      </c>
      <c r="X26" s="99">
        <v>0</v>
      </c>
      <c r="Y26" s="95">
        <v>0</v>
      </c>
      <c r="Z26" s="99">
        <v>0</v>
      </c>
      <c r="AA26" s="99">
        <v>0</v>
      </c>
      <c r="AB26" s="95">
        <v>-1</v>
      </c>
      <c r="AC26" s="95">
        <v>-1</v>
      </c>
      <c r="AD26" s="95">
        <v>0</v>
      </c>
      <c r="AE26" s="99">
        <v>0</v>
      </c>
      <c r="AF26" s="99">
        <v>0</v>
      </c>
      <c r="AG26" s="95">
        <v>-1</v>
      </c>
      <c r="AH26" s="95">
        <v>0</v>
      </c>
      <c r="AI26" s="95">
        <v>-1</v>
      </c>
      <c r="AJ26" s="95">
        <v>-1</v>
      </c>
      <c r="AK26" s="95">
        <v>-1</v>
      </c>
      <c r="AL26" s="95">
        <v>-1</v>
      </c>
      <c r="AM26" s="95">
        <v>-1</v>
      </c>
      <c r="AN26" s="95">
        <v>-1</v>
      </c>
      <c r="AO26" s="95">
        <v>-1</v>
      </c>
      <c r="AP26" s="95">
        <v>-1</v>
      </c>
    </row>
    <row r="27" spans="1:42" ht="15" customHeight="1">
      <c r="A27" s="93">
        <v>15</v>
      </c>
      <c r="B27" s="94" t="s">
        <v>155</v>
      </c>
      <c r="C27" s="94">
        <f t="shared" si="4"/>
        <v>12</v>
      </c>
      <c r="D27" s="94">
        <f t="shared" si="5"/>
        <v>12</v>
      </c>
      <c r="E27" s="130">
        <f t="shared" si="6"/>
        <v>0</v>
      </c>
      <c r="F27" s="96">
        <f t="shared" si="7"/>
        <v>0</v>
      </c>
      <c r="G27" s="95">
        <v>0</v>
      </c>
      <c r="H27" s="95">
        <v>-1</v>
      </c>
      <c r="I27" s="95">
        <v>-1</v>
      </c>
      <c r="J27" s="95">
        <v>0</v>
      </c>
      <c r="K27" s="95">
        <v>0</v>
      </c>
      <c r="L27" s="95">
        <v>-1</v>
      </c>
      <c r="M27" s="95">
        <v>-1</v>
      </c>
      <c r="N27" s="95">
        <v>-1</v>
      </c>
      <c r="O27" s="95">
        <v>-1</v>
      </c>
      <c r="P27" s="95">
        <v>-1</v>
      </c>
      <c r="Q27" s="95">
        <v>0</v>
      </c>
      <c r="R27" s="95">
        <v>-1</v>
      </c>
      <c r="S27" s="95">
        <v>-1</v>
      </c>
      <c r="T27" s="95">
        <v>-1</v>
      </c>
      <c r="U27" s="95">
        <v>-1</v>
      </c>
      <c r="V27" s="95">
        <v>-1</v>
      </c>
      <c r="W27" s="99">
        <v>0</v>
      </c>
      <c r="X27" s="99">
        <v>0</v>
      </c>
      <c r="Y27" s="95">
        <v>0</v>
      </c>
      <c r="Z27" s="99">
        <v>0</v>
      </c>
      <c r="AA27" s="99">
        <v>0</v>
      </c>
      <c r="AB27" s="95">
        <v>-1</v>
      </c>
      <c r="AC27" s="95">
        <v>-1</v>
      </c>
      <c r="AD27" s="95">
        <v>0</v>
      </c>
      <c r="AE27" s="99">
        <v>0</v>
      </c>
      <c r="AF27" s="99">
        <v>0</v>
      </c>
      <c r="AG27" s="95">
        <v>-1</v>
      </c>
      <c r="AH27" s="95">
        <v>-1</v>
      </c>
      <c r="AI27" s="95">
        <v>-1</v>
      </c>
      <c r="AJ27" s="95">
        <v>-1</v>
      </c>
      <c r="AK27" s="95">
        <v>-1</v>
      </c>
      <c r="AL27" s="95">
        <v>-1</v>
      </c>
      <c r="AM27" s="95">
        <v>-1</v>
      </c>
      <c r="AN27" s="95">
        <v>-1</v>
      </c>
      <c r="AO27" s="95">
        <v>-1</v>
      </c>
      <c r="AP27" s="95">
        <v>-1</v>
      </c>
    </row>
    <row r="28" spans="1:42" ht="15" customHeight="1">
      <c r="A28" s="93">
        <v>16</v>
      </c>
      <c r="B28" s="94" t="s">
        <v>30</v>
      </c>
      <c r="C28" s="94">
        <f t="shared" si="4"/>
        <v>16</v>
      </c>
      <c r="D28" s="94">
        <f t="shared" si="5"/>
        <v>16</v>
      </c>
      <c r="E28" s="130">
        <f t="shared" si="6"/>
        <v>0</v>
      </c>
      <c r="F28" s="96">
        <f t="shared" si="7"/>
        <v>0</v>
      </c>
      <c r="G28" s="95">
        <v>0</v>
      </c>
      <c r="H28" s="95">
        <v>0</v>
      </c>
      <c r="I28" s="95">
        <v>-1</v>
      </c>
      <c r="J28" s="95">
        <v>0</v>
      </c>
      <c r="K28" s="95">
        <v>-1</v>
      </c>
      <c r="L28" s="95">
        <v>-1</v>
      </c>
      <c r="M28" s="95">
        <v>-1</v>
      </c>
      <c r="N28" s="95">
        <v>-1</v>
      </c>
      <c r="O28" s="95">
        <v>-1</v>
      </c>
      <c r="P28" s="95">
        <v>-1</v>
      </c>
      <c r="Q28" s="95">
        <v>0</v>
      </c>
      <c r="R28" s="95">
        <v>-1</v>
      </c>
      <c r="S28" s="95">
        <v>-1</v>
      </c>
      <c r="T28" s="95">
        <v>0</v>
      </c>
      <c r="U28" s="95">
        <v>0</v>
      </c>
      <c r="V28" s="95">
        <v>0</v>
      </c>
      <c r="W28" s="99">
        <v>0</v>
      </c>
      <c r="X28" s="99">
        <v>0</v>
      </c>
      <c r="Y28" s="95">
        <v>0</v>
      </c>
      <c r="Z28" s="99">
        <v>0</v>
      </c>
      <c r="AA28" s="99">
        <v>0</v>
      </c>
      <c r="AB28" s="95">
        <v>-1</v>
      </c>
      <c r="AC28" s="95">
        <v>-1</v>
      </c>
      <c r="AD28" s="95">
        <v>0</v>
      </c>
      <c r="AE28" s="99">
        <v>0</v>
      </c>
      <c r="AF28" s="99">
        <v>0</v>
      </c>
      <c r="AG28" s="95">
        <v>-1</v>
      </c>
      <c r="AH28" s="95">
        <v>0</v>
      </c>
      <c r="AI28" s="95">
        <v>-1</v>
      </c>
      <c r="AJ28" s="95">
        <v>-1</v>
      </c>
      <c r="AK28" s="95">
        <v>-1</v>
      </c>
      <c r="AL28" s="95">
        <v>-1</v>
      </c>
      <c r="AM28" s="95">
        <v>-1</v>
      </c>
      <c r="AN28" s="95">
        <v>-1</v>
      </c>
      <c r="AO28" s="95">
        <v>-1</v>
      </c>
      <c r="AP28" s="95">
        <v>-1</v>
      </c>
    </row>
    <row r="29" spans="1:42" ht="15" customHeight="1">
      <c r="A29" s="93">
        <v>17</v>
      </c>
      <c r="B29" s="94" t="s">
        <v>116</v>
      </c>
      <c r="C29" s="94">
        <f t="shared" si="4"/>
        <v>11</v>
      </c>
      <c r="D29" s="94">
        <f t="shared" si="5"/>
        <v>11</v>
      </c>
      <c r="E29" s="130">
        <f t="shared" si="6"/>
        <v>0</v>
      </c>
      <c r="F29" s="96">
        <f t="shared" si="7"/>
        <v>0</v>
      </c>
      <c r="G29" s="95">
        <v>0</v>
      </c>
      <c r="H29" s="95">
        <v>-1</v>
      </c>
      <c r="I29" s="95">
        <v>-1</v>
      </c>
      <c r="J29" s="95">
        <v>-1</v>
      </c>
      <c r="K29" s="95">
        <v>-1</v>
      </c>
      <c r="L29" s="95">
        <v>-1</v>
      </c>
      <c r="M29" s="95">
        <v>-1</v>
      </c>
      <c r="N29" s="95">
        <v>-1</v>
      </c>
      <c r="O29" s="95">
        <v>-1</v>
      </c>
      <c r="P29" s="95">
        <v>-1</v>
      </c>
      <c r="Q29" s="95">
        <v>0</v>
      </c>
      <c r="R29" s="95">
        <v>0</v>
      </c>
      <c r="S29" s="95">
        <v>-1</v>
      </c>
      <c r="T29" s="95">
        <v>-1</v>
      </c>
      <c r="U29" s="95">
        <v>-1</v>
      </c>
      <c r="V29" s="95">
        <v>-1</v>
      </c>
      <c r="W29" s="99">
        <v>0</v>
      </c>
      <c r="X29" s="99">
        <v>0</v>
      </c>
      <c r="Y29" s="95">
        <v>0</v>
      </c>
      <c r="Z29" s="99">
        <v>0</v>
      </c>
      <c r="AA29" s="99">
        <v>0</v>
      </c>
      <c r="AB29" s="95">
        <v>-1</v>
      </c>
      <c r="AC29" s="95">
        <v>-1</v>
      </c>
      <c r="AD29" s="95">
        <v>0</v>
      </c>
      <c r="AE29" s="99">
        <v>0</v>
      </c>
      <c r="AF29" s="99">
        <v>0</v>
      </c>
      <c r="AG29" s="95">
        <v>-1</v>
      </c>
      <c r="AH29" s="95">
        <v>-1</v>
      </c>
      <c r="AI29" s="95">
        <v>-1</v>
      </c>
      <c r="AJ29" s="95">
        <v>-1</v>
      </c>
      <c r="AK29" s="95">
        <v>-1</v>
      </c>
      <c r="AL29" s="95">
        <v>-1</v>
      </c>
      <c r="AM29" s="95">
        <v>-1</v>
      </c>
      <c r="AN29" s="95">
        <v>-1</v>
      </c>
      <c r="AO29" s="95">
        <v>-1</v>
      </c>
      <c r="AP29" s="95">
        <v>-1</v>
      </c>
    </row>
    <row r="30" spans="1:42" ht="15" customHeight="1">
      <c r="A30" s="93">
        <v>18</v>
      </c>
      <c r="B30" s="94" t="s">
        <v>274</v>
      </c>
      <c r="C30" s="94">
        <f t="shared" si="4"/>
        <v>11</v>
      </c>
      <c r="D30" s="94">
        <f t="shared" si="5"/>
        <v>11</v>
      </c>
      <c r="E30" s="130">
        <f t="shared" si="6"/>
        <v>0</v>
      </c>
      <c r="F30" s="96">
        <f t="shared" si="7"/>
        <v>0</v>
      </c>
      <c r="G30" s="95">
        <v>-1</v>
      </c>
      <c r="H30" s="95">
        <v>-1</v>
      </c>
      <c r="I30" s="95">
        <v>0</v>
      </c>
      <c r="J30" s="95">
        <v>0</v>
      </c>
      <c r="K30" s="95">
        <v>-1</v>
      </c>
      <c r="L30" s="95">
        <v>-1</v>
      </c>
      <c r="M30" s="95">
        <v>-1</v>
      </c>
      <c r="N30" s="95">
        <v>-1</v>
      </c>
      <c r="O30" s="95">
        <v>-1</v>
      </c>
      <c r="P30" s="95">
        <v>-1</v>
      </c>
      <c r="Q30" s="95">
        <v>0</v>
      </c>
      <c r="R30" s="95">
        <v>-1</v>
      </c>
      <c r="S30" s="95">
        <v>-1</v>
      </c>
      <c r="T30" s="95">
        <v>-1</v>
      </c>
      <c r="U30" s="95">
        <v>-1</v>
      </c>
      <c r="V30" s="95">
        <v>-1</v>
      </c>
      <c r="W30" s="99">
        <v>0</v>
      </c>
      <c r="X30" s="99">
        <v>0</v>
      </c>
      <c r="Y30" s="95">
        <v>0</v>
      </c>
      <c r="Z30" s="99">
        <v>0</v>
      </c>
      <c r="AA30" s="99">
        <v>0</v>
      </c>
      <c r="AB30" s="95">
        <v>-1</v>
      </c>
      <c r="AC30" s="95">
        <v>-1</v>
      </c>
      <c r="AD30" s="95">
        <v>0</v>
      </c>
      <c r="AE30" s="99">
        <v>0</v>
      </c>
      <c r="AF30" s="99">
        <v>0</v>
      </c>
      <c r="AG30" s="95">
        <v>-1</v>
      </c>
      <c r="AH30" s="95">
        <v>-1</v>
      </c>
      <c r="AI30" s="95">
        <v>-1</v>
      </c>
      <c r="AJ30" s="95">
        <v>-1</v>
      </c>
      <c r="AK30" s="95">
        <v>-1</v>
      </c>
      <c r="AL30" s="95">
        <v>-1</v>
      </c>
      <c r="AM30" s="95">
        <v>-1</v>
      </c>
      <c r="AN30" s="95">
        <v>-1</v>
      </c>
      <c r="AO30" s="95">
        <v>-1</v>
      </c>
      <c r="AP30" s="95">
        <v>-1</v>
      </c>
    </row>
    <row r="31" spans="1:42" ht="15" customHeight="1">
      <c r="A31" s="93">
        <v>19</v>
      </c>
      <c r="B31" s="94" t="s">
        <v>221</v>
      </c>
      <c r="C31" s="94">
        <f t="shared" si="4"/>
        <v>15</v>
      </c>
      <c r="D31" s="94">
        <f t="shared" si="5"/>
        <v>15</v>
      </c>
      <c r="E31" s="130">
        <f t="shared" si="6"/>
        <v>0</v>
      </c>
      <c r="F31" s="96">
        <f t="shared" si="7"/>
        <v>0</v>
      </c>
      <c r="G31" s="95">
        <v>-1</v>
      </c>
      <c r="H31" s="95">
        <v>-1</v>
      </c>
      <c r="I31" s="95">
        <v>-1</v>
      </c>
      <c r="J31" s="95">
        <v>0</v>
      </c>
      <c r="K31" s="95">
        <v>-1</v>
      </c>
      <c r="L31" s="95">
        <v>0</v>
      </c>
      <c r="M31" s="95">
        <v>0</v>
      </c>
      <c r="N31" s="95">
        <v>-1</v>
      </c>
      <c r="O31" s="95">
        <v>0</v>
      </c>
      <c r="P31" s="95">
        <v>-1</v>
      </c>
      <c r="Q31" s="95">
        <v>0</v>
      </c>
      <c r="R31" s="95">
        <v>0</v>
      </c>
      <c r="S31" s="95">
        <v>-1</v>
      </c>
      <c r="T31" s="95">
        <v>-1</v>
      </c>
      <c r="U31" s="95">
        <v>0</v>
      </c>
      <c r="V31" s="95">
        <v>-1</v>
      </c>
      <c r="W31" s="99">
        <v>0</v>
      </c>
      <c r="X31" s="99">
        <v>0</v>
      </c>
      <c r="Y31" s="95">
        <v>0</v>
      </c>
      <c r="Z31" s="99">
        <v>0</v>
      </c>
      <c r="AA31" s="99">
        <v>0</v>
      </c>
      <c r="AB31" s="95">
        <v>-1</v>
      </c>
      <c r="AC31" s="95">
        <v>-1</v>
      </c>
      <c r="AD31" s="95">
        <v>0</v>
      </c>
      <c r="AE31" s="99">
        <v>0</v>
      </c>
      <c r="AF31" s="99">
        <v>0</v>
      </c>
      <c r="AG31" s="95">
        <v>-1</v>
      </c>
      <c r="AH31" s="95">
        <v>-1</v>
      </c>
      <c r="AI31" s="95">
        <v>-1</v>
      </c>
      <c r="AJ31" s="95">
        <v>-1</v>
      </c>
      <c r="AK31" s="95">
        <v>-1</v>
      </c>
      <c r="AL31" s="95">
        <v>-1</v>
      </c>
      <c r="AM31" s="95">
        <v>-1</v>
      </c>
      <c r="AN31" s="95">
        <v>-1</v>
      </c>
      <c r="AO31" s="95">
        <v>-1</v>
      </c>
      <c r="AP31" s="95">
        <v>-1</v>
      </c>
    </row>
    <row r="32" spans="1:42" ht="15" customHeight="1">
      <c r="A32" s="93">
        <v>20</v>
      </c>
      <c r="B32" s="94" t="s">
        <v>6</v>
      </c>
      <c r="C32" s="94">
        <f t="shared" si="4"/>
        <v>9</v>
      </c>
      <c r="D32" s="94">
        <f t="shared" si="5"/>
        <v>9</v>
      </c>
      <c r="E32" s="130">
        <f t="shared" si="6"/>
        <v>0</v>
      </c>
      <c r="F32" s="96">
        <f t="shared" si="7"/>
        <v>0</v>
      </c>
      <c r="G32" s="95">
        <v>-1</v>
      </c>
      <c r="H32" s="95">
        <v>-1</v>
      </c>
      <c r="I32" s="95">
        <v>-1</v>
      </c>
      <c r="J32" s="95">
        <v>0</v>
      </c>
      <c r="K32" s="95">
        <v>-1</v>
      </c>
      <c r="L32" s="95">
        <v>-1</v>
      </c>
      <c r="M32" s="95">
        <v>-1</v>
      </c>
      <c r="N32" s="95">
        <v>-1</v>
      </c>
      <c r="O32" s="95">
        <v>-1</v>
      </c>
      <c r="P32" s="95">
        <v>-1</v>
      </c>
      <c r="Q32" s="95">
        <v>0</v>
      </c>
      <c r="R32" s="95">
        <v>-1</v>
      </c>
      <c r="S32" s="95">
        <v>-1</v>
      </c>
      <c r="T32" s="95">
        <v>-1</v>
      </c>
      <c r="U32" s="95">
        <v>-1</v>
      </c>
      <c r="V32" s="95">
        <v>-1</v>
      </c>
      <c r="W32" s="99">
        <v>0</v>
      </c>
      <c r="X32" s="99">
        <v>0</v>
      </c>
      <c r="Y32" s="95">
        <v>-1</v>
      </c>
      <c r="Z32" s="99">
        <v>0</v>
      </c>
      <c r="AA32" s="99">
        <v>0</v>
      </c>
      <c r="AB32" s="95">
        <v>-1</v>
      </c>
      <c r="AC32" s="95">
        <v>-1</v>
      </c>
      <c r="AD32" s="95">
        <v>0</v>
      </c>
      <c r="AE32" s="99">
        <v>0</v>
      </c>
      <c r="AF32" s="99">
        <v>0</v>
      </c>
      <c r="AG32" s="95">
        <v>-1</v>
      </c>
      <c r="AH32" s="95">
        <v>-1</v>
      </c>
      <c r="AI32" s="95">
        <v>-1</v>
      </c>
      <c r="AJ32" s="95">
        <v>-1</v>
      </c>
      <c r="AK32" s="95">
        <v>-1</v>
      </c>
      <c r="AL32" s="95">
        <v>-1</v>
      </c>
      <c r="AM32" s="95">
        <v>-1</v>
      </c>
      <c r="AN32" s="95">
        <v>-1</v>
      </c>
      <c r="AO32" s="95">
        <v>-1</v>
      </c>
      <c r="AP32" s="95">
        <v>-1</v>
      </c>
    </row>
    <row r="33" spans="1:42" ht="15" customHeight="1">
      <c r="A33" s="93">
        <v>21</v>
      </c>
      <c r="B33" s="94" t="s">
        <v>232</v>
      </c>
      <c r="C33" s="94">
        <f t="shared" si="4"/>
        <v>12</v>
      </c>
      <c r="D33" s="94">
        <f t="shared" si="5"/>
        <v>12</v>
      </c>
      <c r="E33" s="130">
        <f t="shared" si="6"/>
        <v>0</v>
      </c>
      <c r="F33" s="96">
        <f t="shared" si="7"/>
        <v>0</v>
      </c>
      <c r="G33" s="95">
        <v>0</v>
      </c>
      <c r="H33" s="95">
        <v>0</v>
      </c>
      <c r="I33" s="95">
        <v>-1</v>
      </c>
      <c r="J33" s="95">
        <v>0</v>
      </c>
      <c r="K33" s="95">
        <v>-1</v>
      </c>
      <c r="L33" s="95">
        <v>-1</v>
      </c>
      <c r="M33" s="95">
        <v>-1</v>
      </c>
      <c r="N33" s="95">
        <v>-1</v>
      </c>
      <c r="O33" s="95">
        <v>-1</v>
      </c>
      <c r="P33" s="95">
        <v>-1</v>
      </c>
      <c r="Q33" s="95">
        <v>0</v>
      </c>
      <c r="R33" s="95">
        <v>-1</v>
      </c>
      <c r="S33" s="95">
        <v>-1</v>
      </c>
      <c r="T33" s="95">
        <v>0</v>
      </c>
      <c r="U33" s="95">
        <v>-1</v>
      </c>
      <c r="V33" s="95">
        <v>-1</v>
      </c>
      <c r="W33" s="99">
        <v>0</v>
      </c>
      <c r="X33" s="99">
        <v>0</v>
      </c>
      <c r="Y33" s="95">
        <v>0</v>
      </c>
      <c r="Z33" s="99">
        <v>0</v>
      </c>
      <c r="AA33" s="99">
        <v>0</v>
      </c>
      <c r="AB33" s="95">
        <v>-1</v>
      </c>
      <c r="AC33" s="95">
        <v>-1</v>
      </c>
      <c r="AD33" s="95">
        <v>0</v>
      </c>
      <c r="AE33" s="99">
        <v>0</v>
      </c>
      <c r="AF33" s="99">
        <v>-1</v>
      </c>
      <c r="AG33" s="95">
        <v>-1</v>
      </c>
      <c r="AH33" s="95">
        <v>-1</v>
      </c>
      <c r="AI33" s="95">
        <v>-1</v>
      </c>
      <c r="AJ33" s="95">
        <v>-1</v>
      </c>
      <c r="AK33" s="95">
        <v>-1</v>
      </c>
      <c r="AL33" s="95">
        <v>-1</v>
      </c>
      <c r="AM33" s="95">
        <v>-1</v>
      </c>
      <c r="AN33" s="95">
        <v>-1</v>
      </c>
      <c r="AO33" s="95">
        <v>-1</v>
      </c>
      <c r="AP33" s="95">
        <v>-1</v>
      </c>
    </row>
    <row r="34" spans="1:42" ht="15" customHeight="1">
      <c r="A34" s="93">
        <v>22</v>
      </c>
      <c r="B34" s="94" t="s">
        <v>202</v>
      </c>
      <c r="C34" s="94">
        <f t="shared" si="4"/>
        <v>10</v>
      </c>
      <c r="D34" s="94">
        <f t="shared" si="5"/>
        <v>10</v>
      </c>
      <c r="E34" s="130">
        <f t="shared" si="6"/>
        <v>0</v>
      </c>
      <c r="F34" s="96">
        <f t="shared" si="7"/>
        <v>0</v>
      </c>
      <c r="G34" s="95">
        <v>-1</v>
      </c>
      <c r="H34" s="95">
        <v>-1</v>
      </c>
      <c r="I34" s="95">
        <v>-1</v>
      </c>
      <c r="J34" s="95">
        <v>0</v>
      </c>
      <c r="K34" s="95">
        <v>-1</v>
      </c>
      <c r="L34" s="95">
        <v>0</v>
      </c>
      <c r="M34" s="95">
        <v>0</v>
      </c>
      <c r="N34" s="95">
        <v>0</v>
      </c>
      <c r="O34" s="95">
        <v>-1</v>
      </c>
      <c r="P34" s="95">
        <v>-1</v>
      </c>
      <c r="Q34" s="95">
        <v>0</v>
      </c>
      <c r="R34" s="95">
        <v>-1</v>
      </c>
      <c r="S34" s="95">
        <v>-1</v>
      </c>
      <c r="T34" s="95">
        <v>-1</v>
      </c>
      <c r="U34" s="95">
        <v>0</v>
      </c>
      <c r="V34" s="95">
        <v>-1</v>
      </c>
      <c r="W34" s="99">
        <v>0</v>
      </c>
      <c r="X34" s="99">
        <v>-1</v>
      </c>
      <c r="Y34" s="95">
        <v>0</v>
      </c>
      <c r="Z34" s="99">
        <v>0</v>
      </c>
      <c r="AA34" s="99">
        <v>-1</v>
      </c>
      <c r="AB34" s="95">
        <v>-1</v>
      </c>
      <c r="AC34" s="95">
        <v>-1</v>
      </c>
      <c r="AD34" s="95">
        <v>0</v>
      </c>
      <c r="AE34" s="99">
        <v>-1</v>
      </c>
      <c r="AF34" s="99">
        <v>-1</v>
      </c>
      <c r="AG34" s="95">
        <v>-1</v>
      </c>
      <c r="AH34" s="95">
        <v>-1</v>
      </c>
      <c r="AI34" s="95">
        <v>-1</v>
      </c>
      <c r="AJ34" s="95">
        <v>-1</v>
      </c>
      <c r="AK34" s="95">
        <v>-1</v>
      </c>
      <c r="AL34" s="95">
        <v>-1</v>
      </c>
      <c r="AM34" s="95">
        <v>-1</v>
      </c>
      <c r="AN34" s="95">
        <v>-1</v>
      </c>
      <c r="AO34" s="95">
        <v>-1</v>
      </c>
      <c r="AP34" s="95">
        <v>-1</v>
      </c>
    </row>
    <row r="35" spans="1:42" ht="15" customHeight="1">
      <c r="A35" s="93">
        <v>23</v>
      </c>
      <c r="B35" s="94" t="s">
        <v>172</v>
      </c>
      <c r="C35" s="94">
        <f t="shared" si="4"/>
        <v>10</v>
      </c>
      <c r="D35" s="94">
        <f t="shared" si="5"/>
        <v>0</v>
      </c>
      <c r="E35" s="130">
        <f t="shared" si="6"/>
        <v>10</v>
      </c>
      <c r="F35" s="96">
        <f t="shared" si="7"/>
        <v>1</v>
      </c>
      <c r="G35" s="95">
        <v>-1</v>
      </c>
      <c r="H35" s="95">
        <v>-1</v>
      </c>
      <c r="I35" s="95">
        <v>-1</v>
      </c>
      <c r="J35" s="95">
        <v>100</v>
      </c>
      <c r="K35" s="95">
        <v>-1</v>
      </c>
      <c r="L35" s="95">
        <v>-1</v>
      </c>
      <c r="M35" s="95">
        <v>100</v>
      </c>
      <c r="N35" s="95">
        <v>-1</v>
      </c>
      <c r="O35" s="95">
        <v>-1</v>
      </c>
      <c r="P35" s="95">
        <v>-1</v>
      </c>
      <c r="Q35" s="95">
        <v>100</v>
      </c>
      <c r="R35" s="95">
        <v>-1</v>
      </c>
      <c r="S35" s="95">
        <v>-1</v>
      </c>
      <c r="T35" s="95">
        <v>-1</v>
      </c>
      <c r="U35" s="95">
        <v>-1</v>
      </c>
      <c r="V35" s="95">
        <v>-1</v>
      </c>
      <c r="W35" s="99">
        <v>99.942146369684693</v>
      </c>
      <c r="X35" s="99">
        <v>98.969072164948457</v>
      </c>
      <c r="Y35" s="95">
        <v>-1</v>
      </c>
      <c r="Z35" s="99">
        <v>100</v>
      </c>
      <c r="AA35" s="99">
        <v>100</v>
      </c>
      <c r="AB35" s="95">
        <v>-1</v>
      </c>
      <c r="AC35" s="95">
        <v>-1</v>
      </c>
      <c r="AD35" s="95">
        <v>100</v>
      </c>
      <c r="AE35" s="99">
        <v>100</v>
      </c>
      <c r="AF35" s="99">
        <v>100</v>
      </c>
      <c r="AG35" s="95">
        <v>-1</v>
      </c>
      <c r="AH35" s="95">
        <v>-1</v>
      </c>
      <c r="AI35" s="95">
        <v>-1</v>
      </c>
      <c r="AJ35" s="95">
        <v>-1</v>
      </c>
      <c r="AK35" s="95">
        <v>-1</v>
      </c>
      <c r="AL35" s="95">
        <v>-1</v>
      </c>
      <c r="AM35" s="95">
        <v>-1</v>
      </c>
      <c r="AN35" s="95">
        <v>-1</v>
      </c>
      <c r="AO35" s="95">
        <v>-1</v>
      </c>
      <c r="AP35" s="95">
        <v>-1</v>
      </c>
    </row>
    <row r="36" spans="1:42" ht="15" customHeight="1">
      <c r="A36" s="93">
        <v>24</v>
      </c>
      <c r="B36" s="94" t="s">
        <v>124</v>
      </c>
      <c r="C36" s="94">
        <f t="shared" si="4"/>
        <v>19</v>
      </c>
      <c r="D36" s="94">
        <f t="shared" si="5"/>
        <v>3</v>
      </c>
      <c r="E36" s="130">
        <f t="shared" si="6"/>
        <v>13</v>
      </c>
      <c r="F36" s="96">
        <f t="shared" si="7"/>
        <v>0.68421052631578949</v>
      </c>
      <c r="G36" s="95">
        <v>-1</v>
      </c>
      <c r="H36" s="95">
        <v>-1</v>
      </c>
      <c r="I36" s="95">
        <v>-1</v>
      </c>
      <c r="J36" s="95">
        <v>98.305084745762713</v>
      </c>
      <c r="K36" s="95">
        <v>100</v>
      </c>
      <c r="L36" s="95">
        <v>76.923076923076934</v>
      </c>
      <c r="M36" s="95">
        <v>81.25</v>
      </c>
      <c r="N36" s="95">
        <v>97.222222222222214</v>
      </c>
      <c r="O36" s="95">
        <v>100</v>
      </c>
      <c r="P36" s="95">
        <v>-1</v>
      </c>
      <c r="Q36" s="95">
        <v>96</v>
      </c>
      <c r="R36" s="95">
        <v>33.333333333333329</v>
      </c>
      <c r="S36" s="95">
        <v>0</v>
      </c>
      <c r="T36" s="95">
        <v>-1</v>
      </c>
      <c r="U36" s="95">
        <v>0</v>
      </c>
      <c r="V36" s="95">
        <v>-1</v>
      </c>
      <c r="W36" s="99">
        <v>100</v>
      </c>
      <c r="X36" s="99">
        <v>100</v>
      </c>
      <c r="Y36" s="95">
        <v>0</v>
      </c>
      <c r="Z36" s="99">
        <v>100</v>
      </c>
      <c r="AA36" s="99">
        <v>100</v>
      </c>
      <c r="AB36" s="95">
        <v>-1</v>
      </c>
      <c r="AC36" s="95">
        <v>-1</v>
      </c>
      <c r="AD36" s="95">
        <v>100</v>
      </c>
      <c r="AE36" s="99">
        <v>100</v>
      </c>
      <c r="AF36" s="99">
        <v>100</v>
      </c>
      <c r="AG36" s="95">
        <v>-1</v>
      </c>
      <c r="AH36" s="95">
        <v>100</v>
      </c>
      <c r="AI36" s="95">
        <v>-1</v>
      </c>
      <c r="AJ36" s="95">
        <v>-1</v>
      </c>
      <c r="AK36" s="95">
        <v>-1</v>
      </c>
      <c r="AL36" s="95">
        <v>-1</v>
      </c>
      <c r="AM36" s="95">
        <v>-1</v>
      </c>
      <c r="AN36" s="95">
        <v>-1</v>
      </c>
      <c r="AO36" s="95">
        <v>-1</v>
      </c>
      <c r="AP36" s="95">
        <v>-1</v>
      </c>
    </row>
    <row r="37" spans="1:42" ht="15" customHeight="1">
      <c r="A37" s="93">
        <v>25</v>
      </c>
      <c r="B37" s="94" t="s">
        <v>123</v>
      </c>
      <c r="C37" s="94">
        <f t="shared" si="4"/>
        <v>14</v>
      </c>
      <c r="D37" s="94">
        <f t="shared" si="5"/>
        <v>0</v>
      </c>
      <c r="E37" s="130">
        <f t="shared" si="6"/>
        <v>13</v>
      </c>
      <c r="F37" s="96">
        <f t="shared" si="7"/>
        <v>0.9285714285714286</v>
      </c>
      <c r="G37" s="95">
        <v>-1</v>
      </c>
      <c r="H37" s="95">
        <v>-1</v>
      </c>
      <c r="I37" s="95">
        <v>-1</v>
      </c>
      <c r="J37" s="95">
        <v>97.058823529411768</v>
      </c>
      <c r="K37" s="95">
        <v>100</v>
      </c>
      <c r="L37" s="95">
        <v>50</v>
      </c>
      <c r="M37" s="95">
        <v>100</v>
      </c>
      <c r="N37" s="95">
        <v>-1</v>
      </c>
      <c r="O37" s="95">
        <v>-1</v>
      </c>
      <c r="P37" s="95">
        <v>-1</v>
      </c>
      <c r="Q37" s="95">
        <v>100</v>
      </c>
      <c r="R37" s="95">
        <v>100</v>
      </c>
      <c r="S37" s="95">
        <v>-1</v>
      </c>
      <c r="T37" s="95">
        <v>-1</v>
      </c>
      <c r="U37" s="95">
        <v>-1</v>
      </c>
      <c r="V37" s="95">
        <v>-1</v>
      </c>
      <c r="W37" s="99">
        <v>99.937526030820493</v>
      </c>
      <c r="X37" s="99">
        <v>100</v>
      </c>
      <c r="Y37" s="95">
        <v>100</v>
      </c>
      <c r="Z37" s="99">
        <v>100</v>
      </c>
      <c r="AA37" s="99">
        <v>100</v>
      </c>
      <c r="AB37" s="95">
        <v>-1</v>
      </c>
      <c r="AC37" s="95">
        <v>-1</v>
      </c>
      <c r="AD37" s="95">
        <v>100</v>
      </c>
      <c r="AE37" s="99">
        <v>100</v>
      </c>
      <c r="AF37" s="99">
        <v>100</v>
      </c>
      <c r="AG37" s="95">
        <v>-1</v>
      </c>
      <c r="AH37" s="95">
        <v>-1</v>
      </c>
      <c r="AI37" s="95">
        <v>-1</v>
      </c>
      <c r="AJ37" s="95">
        <v>-1</v>
      </c>
      <c r="AK37" s="95">
        <v>-1</v>
      </c>
      <c r="AL37" s="95">
        <v>-1</v>
      </c>
      <c r="AM37" s="95">
        <v>-1</v>
      </c>
      <c r="AN37" s="95">
        <v>-1</v>
      </c>
      <c r="AO37" s="95">
        <v>-1</v>
      </c>
      <c r="AP37" s="95">
        <v>-1</v>
      </c>
    </row>
    <row r="38" spans="1:42" ht="15" customHeight="1">
      <c r="A38" s="93">
        <v>26</v>
      </c>
      <c r="B38" s="94" t="s">
        <v>97</v>
      </c>
      <c r="C38" s="94">
        <f t="shared" si="4"/>
        <v>9</v>
      </c>
      <c r="D38" s="94">
        <f t="shared" si="5"/>
        <v>0</v>
      </c>
      <c r="E38" s="130">
        <f t="shared" si="6"/>
        <v>8</v>
      </c>
      <c r="F38" s="96">
        <f t="shared" si="7"/>
        <v>0.88888888888888884</v>
      </c>
      <c r="G38" s="95">
        <v>-1</v>
      </c>
      <c r="H38" s="95">
        <v>-1</v>
      </c>
      <c r="I38" s="95">
        <v>-1</v>
      </c>
      <c r="J38" s="95">
        <v>90.909090909090907</v>
      </c>
      <c r="K38" s="95">
        <v>-1</v>
      </c>
      <c r="L38" s="95">
        <v>-1</v>
      </c>
      <c r="M38" s="95">
        <v>-1</v>
      </c>
      <c r="N38" s="95">
        <v>-1</v>
      </c>
      <c r="O38" s="95">
        <v>-1</v>
      </c>
      <c r="P38" s="95">
        <v>-1</v>
      </c>
      <c r="Q38" s="95">
        <v>100</v>
      </c>
      <c r="R38" s="95">
        <v>-1</v>
      </c>
      <c r="S38" s="95">
        <v>-1</v>
      </c>
      <c r="T38" s="95">
        <v>-1</v>
      </c>
      <c r="U38" s="95">
        <v>-1</v>
      </c>
      <c r="V38" s="95">
        <v>-1</v>
      </c>
      <c r="W38" s="99">
        <v>100</v>
      </c>
      <c r="X38" s="99">
        <v>99.830890642615557</v>
      </c>
      <c r="Y38" s="95">
        <v>-1</v>
      </c>
      <c r="Z38" s="99">
        <v>100</v>
      </c>
      <c r="AA38" s="99">
        <v>100</v>
      </c>
      <c r="AB38" s="95">
        <v>-1</v>
      </c>
      <c r="AC38" s="95">
        <v>-1</v>
      </c>
      <c r="AD38" s="95">
        <v>100</v>
      </c>
      <c r="AE38" s="99">
        <v>100</v>
      </c>
      <c r="AF38" s="99">
        <v>75</v>
      </c>
      <c r="AG38" s="95">
        <v>-1</v>
      </c>
      <c r="AH38" s="95">
        <v>-1</v>
      </c>
      <c r="AI38" s="95">
        <v>-1</v>
      </c>
      <c r="AJ38" s="95">
        <v>-1</v>
      </c>
      <c r="AK38" s="95">
        <v>-1</v>
      </c>
      <c r="AL38" s="95">
        <v>-1</v>
      </c>
      <c r="AM38" s="95">
        <v>-1</v>
      </c>
      <c r="AN38" s="95">
        <v>-1</v>
      </c>
      <c r="AO38" s="95">
        <v>-1</v>
      </c>
      <c r="AP38" s="95">
        <v>-1</v>
      </c>
    </row>
    <row r="39" spans="1:42" ht="15" customHeight="1">
      <c r="A39" s="93">
        <v>27</v>
      </c>
      <c r="B39" s="94" t="s">
        <v>242</v>
      </c>
      <c r="C39" s="94">
        <f t="shared" si="4"/>
        <v>13</v>
      </c>
      <c r="D39" s="94">
        <f t="shared" si="5"/>
        <v>13</v>
      </c>
      <c r="E39" s="130">
        <f t="shared" si="6"/>
        <v>0</v>
      </c>
      <c r="F39" s="96">
        <f t="shared" si="7"/>
        <v>0</v>
      </c>
      <c r="G39" s="95">
        <v>-1</v>
      </c>
      <c r="H39" s="95">
        <v>-1</v>
      </c>
      <c r="I39" s="95">
        <v>-1</v>
      </c>
      <c r="J39" s="95">
        <v>0</v>
      </c>
      <c r="K39" s="95">
        <v>-1</v>
      </c>
      <c r="L39" s="95">
        <v>0</v>
      </c>
      <c r="M39" s="95">
        <v>0</v>
      </c>
      <c r="N39" s="95">
        <v>0</v>
      </c>
      <c r="O39" s="95">
        <v>-1</v>
      </c>
      <c r="P39" s="95">
        <v>-1</v>
      </c>
      <c r="Q39" s="95">
        <v>0</v>
      </c>
      <c r="R39" s="95">
        <v>-1</v>
      </c>
      <c r="S39" s="95">
        <v>-1</v>
      </c>
      <c r="T39" s="95">
        <v>0</v>
      </c>
      <c r="U39" s="95">
        <v>-1</v>
      </c>
      <c r="V39" s="95">
        <v>-1</v>
      </c>
      <c r="W39" s="99">
        <v>0</v>
      </c>
      <c r="X39" s="99">
        <v>0</v>
      </c>
      <c r="Y39" s="95">
        <v>0</v>
      </c>
      <c r="Z39" s="99">
        <v>0</v>
      </c>
      <c r="AA39" s="99">
        <v>0</v>
      </c>
      <c r="AB39" s="95">
        <v>-1</v>
      </c>
      <c r="AC39" s="95">
        <v>-1</v>
      </c>
      <c r="AD39" s="95">
        <v>0</v>
      </c>
      <c r="AE39" s="99">
        <v>0</v>
      </c>
      <c r="AF39" s="99">
        <v>-1</v>
      </c>
      <c r="AG39" s="95">
        <v>-1</v>
      </c>
      <c r="AH39" s="95">
        <v>-1</v>
      </c>
      <c r="AI39" s="95">
        <v>-1</v>
      </c>
      <c r="AJ39" s="95">
        <v>-1</v>
      </c>
      <c r="AK39" s="95">
        <v>-1</v>
      </c>
      <c r="AL39" s="95">
        <v>-1</v>
      </c>
      <c r="AM39" s="95">
        <v>-1</v>
      </c>
      <c r="AN39" s="95">
        <v>-1</v>
      </c>
      <c r="AO39" s="95">
        <v>-1</v>
      </c>
      <c r="AP39" s="95">
        <v>-1</v>
      </c>
    </row>
    <row r="40" spans="1:42" ht="15" customHeight="1">
      <c r="A40" s="93">
        <v>28</v>
      </c>
      <c r="B40" s="94" t="s">
        <v>280</v>
      </c>
      <c r="C40" s="94">
        <f t="shared" si="4"/>
        <v>12</v>
      </c>
      <c r="D40" s="94">
        <f t="shared" si="5"/>
        <v>12</v>
      </c>
      <c r="E40" s="130">
        <f t="shared" si="6"/>
        <v>0</v>
      </c>
      <c r="F40" s="96">
        <f t="shared" si="7"/>
        <v>0</v>
      </c>
      <c r="G40" s="95">
        <v>0</v>
      </c>
      <c r="H40" s="95">
        <v>-1</v>
      </c>
      <c r="I40" s="95">
        <v>0</v>
      </c>
      <c r="J40" s="95">
        <v>0</v>
      </c>
      <c r="K40" s="95">
        <v>-1</v>
      </c>
      <c r="L40" s="95">
        <v>-1</v>
      </c>
      <c r="M40" s="95">
        <v>-1</v>
      </c>
      <c r="N40" s="95">
        <v>-1</v>
      </c>
      <c r="O40" s="95">
        <v>-1</v>
      </c>
      <c r="P40" s="95">
        <v>-1</v>
      </c>
      <c r="Q40" s="95">
        <v>0</v>
      </c>
      <c r="R40" s="95">
        <v>-1</v>
      </c>
      <c r="S40" s="95">
        <v>-1</v>
      </c>
      <c r="T40" s="95">
        <v>-1</v>
      </c>
      <c r="U40" s="95">
        <v>-1</v>
      </c>
      <c r="V40" s="95">
        <v>-1</v>
      </c>
      <c r="W40" s="99">
        <v>0</v>
      </c>
      <c r="X40" s="99">
        <v>0</v>
      </c>
      <c r="Y40" s="95">
        <v>0</v>
      </c>
      <c r="Z40" s="99">
        <v>0</v>
      </c>
      <c r="AA40" s="99">
        <v>0</v>
      </c>
      <c r="AB40" s="95">
        <v>-1</v>
      </c>
      <c r="AC40" s="95">
        <v>-1</v>
      </c>
      <c r="AD40" s="95">
        <v>0</v>
      </c>
      <c r="AE40" s="99">
        <v>0</v>
      </c>
      <c r="AF40" s="99">
        <v>0</v>
      </c>
      <c r="AG40" s="95">
        <v>-1</v>
      </c>
      <c r="AH40" s="95">
        <v>-1</v>
      </c>
      <c r="AI40" s="95">
        <v>-1</v>
      </c>
      <c r="AJ40" s="95">
        <v>-1</v>
      </c>
      <c r="AK40" s="95">
        <v>-1</v>
      </c>
      <c r="AL40" s="95">
        <v>-1</v>
      </c>
      <c r="AM40" s="95">
        <v>-1</v>
      </c>
      <c r="AN40" s="95">
        <v>-1</v>
      </c>
      <c r="AO40" s="95">
        <v>-1</v>
      </c>
      <c r="AP40" s="95">
        <v>-1</v>
      </c>
    </row>
    <row r="41" spans="1:42" ht="15" customHeight="1">
      <c r="A41" s="93">
        <v>29</v>
      </c>
      <c r="B41" s="94" t="s">
        <v>295</v>
      </c>
      <c r="C41" s="94">
        <f t="shared" si="4"/>
        <v>15</v>
      </c>
      <c r="D41" s="94">
        <f t="shared" si="5"/>
        <v>15</v>
      </c>
      <c r="E41" s="130">
        <f t="shared" si="6"/>
        <v>0</v>
      </c>
      <c r="F41" s="96">
        <f t="shared" si="7"/>
        <v>0</v>
      </c>
      <c r="G41" s="95">
        <v>-1</v>
      </c>
      <c r="H41" s="95">
        <v>-1</v>
      </c>
      <c r="I41" s="95">
        <v>-1</v>
      </c>
      <c r="J41" s="95">
        <v>0</v>
      </c>
      <c r="K41" s="95">
        <v>-1</v>
      </c>
      <c r="L41" s="95">
        <v>0</v>
      </c>
      <c r="M41" s="95">
        <v>0</v>
      </c>
      <c r="N41" s="95">
        <v>0</v>
      </c>
      <c r="O41" s="95">
        <v>-1</v>
      </c>
      <c r="P41" s="95">
        <v>-1</v>
      </c>
      <c r="Q41" s="95">
        <v>0</v>
      </c>
      <c r="R41" s="95">
        <v>0</v>
      </c>
      <c r="S41" s="95">
        <v>0</v>
      </c>
      <c r="T41" s="95">
        <v>0</v>
      </c>
      <c r="U41" s="95">
        <v>0</v>
      </c>
      <c r="V41" s="95">
        <v>-1</v>
      </c>
      <c r="W41" s="99">
        <v>0</v>
      </c>
      <c r="X41" s="99">
        <v>-1</v>
      </c>
      <c r="Y41" s="95">
        <v>0</v>
      </c>
      <c r="Z41" s="99">
        <v>0</v>
      </c>
      <c r="AA41" s="99">
        <v>0</v>
      </c>
      <c r="AB41" s="95">
        <v>-1</v>
      </c>
      <c r="AC41" s="95">
        <v>-1</v>
      </c>
      <c r="AD41" s="95">
        <v>0</v>
      </c>
      <c r="AE41" s="99">
        <v>0</v>
      </c>
      <c r="AF41" s="99">
        <v>-1</v>
      </c>
      <c r="AG41" s="95">
        <v>-1</v>
      </c>
      <c r="AH41" s="95">
        <v>-1</v>
      </c>
      <c r="AI41" s="95">
        <v>-1</v>
      </c>
      <c r="AJ41" s="95">
        <v>-1</v>
      </c>
      <c r="AK41" s="95">
        <v>-1</v>
      </c>
      <c r="AL41" s="95">
        <v>-1</v>
      </c>
      <c r="AM41" s="95">
        <v>-1</v>
      </c>
      <c r="AN41" s="95">
        <v>-1</v>
      </c>
      <c r="AO41" s="95">
        <v>-1</v>
      </c>
      <c r="AP41" s="95">
        <v>-1</v>
      </c>
    </row>
    <row r="42" spans="1:42" ht="15" customHeight="1">
      <c r="A42" s="93">
        <v>30</v>
      </c>
      <c r="B42" s="94" t="s">
        <v>49</v>
      </c>
      <c r="C42" s="94">
        <f t="shared" si="4"/>
        <v>13</v>
      </c>
      <c r="D42" s="94">
        <f t="shared" si="5"/>
        <v>0</v>
      </c>
      <c r="E42" s="130">
        <f t="shared" si="6"/>
        <v>11</v>
      </c>
      <c r="F42" s="96">
        <f t="shared" si="7"/>
        <v>0.84615384615384615</v>
      </c>
      <c r="G42" s="95">
        <v>-1</v>
      </c>
      <c r="H42" s="95">
        <v>-1</v>
      </c>
      <c r="I42" s="95">
        <v>-1</v>
      </c>
      <c r="J42" s="95">
        <v>99.056603773584911</v>
      </c>
      <c r="K42" s="95">
        <v>50</v>
      </c>
      <c r="L42" s="95">
        <v>100</v>
      </c>
      <c r="M42" s="95">
        <v>100</v>
      </c>
      <c r="N42" s="95">
        <v>-1</v>
      </c>
      <c r="O42" s="95">
        <v>-1</v>
      </c>
      <c r="P42" s="95">
        <v>-1</v>
      </c>
      <c r="Q42" s="95">
        <v>100</v>
      </c>
      <c r="R42" s="95">
        <v>75</v>
      </c>
      <c r="S42" s="95">
        <v>-1</v>
      </c>
      <c r="T42" s="95">
        <v>-1</v>
      </c>
      <c r="U42" s="95">
        <v>-1</v>
      </c>
      <c r="V42" s="95">
        <v>-1</v>
      </c>
      <c r="W42" s="99">
        <v>99.953210901859862</v>
      </c>
      <c r="X42" s="99">
        <v>99.936224489795919</v>
      </c>
      <c r="Y42" s="95">
        <v>-1</v>
      </c>
      <c r="Z42" s="99">
        <v>100</v>
      </c>
      <c r="AA42" s="99">
        <v>100</v>
      </c>
      <c r="AB42" s="95">
        <v>-1</v>
      </c>
      <c r="AC42" s="95">
        <v>-1</v>
      </c>
      <c r="AD42" s="95">
        <v>100</v>
      </c>
      <c r="AE42" s="99">
        <v>100</v>
      </c>
      <c r="AF42" s="99">
        <v>100</v>
      </c>
      <c r="AG42" s="95">
        <v>-1</v>
      </c>
      <c r="AH42" s="95">
        <v>-1</v>
      </c>
      <c r="AI42" s="95">
        <v>-1</v>
      </c>
      <c r="AJ42" s="95">
        <v>-1</v>
      </c>
      <c r="AK42" s="95">
        <v>-1</v>
      </c>
      <c r="AL42" s="95">
        <v>-1</v>
      </c>
      <c r="AM42" s="95">
        <v>-1</v>
      </c>
      <c r="AN42" s="95">
        <v>-1</v>
      </c>
      <c r="AO42" s="95">
        <v>-1</v>
      </c>
      <c r="AP42" s="95">
        <v>-1</v>
      </c>
    </row>
    <row r="43" spans="1:42" ht="15" customHeight="1">
      <c r="A43" s="93">
        <v>31</v>
      </c>
      <c r="B43" s="94" t="s">
        <v>29</v>
      </c>
      <c r="C43" s="94">
        <f t="shared" si="4"/>
        <v>13</v>
      </c>
      <c r="D43" s="94">
        <f t="shared" si="5"/>
        <v>2</v>
      </c>
      <c r="E43" s="130">
        <f t="shared" si="6"/>
        <v>11</v>
      </c>
      <c r="F43" s="96">
        <f t="shared" si="7"/>
        <v>0.84615384615384615</v>
      </c>
      <c r="G43" s="95">
        <v>-1</v>
      </c>
      <c r="H43" s="95">
        <v>-1</v>
      </c>
      <c r="I43" s="95">
        <v>-1</v>
      </c>
      <c r="J43" s="95">
        <v>97.014925373134332</v>
      </c>
      <c r="K43" s="95">
        <v>-1</v>
      </c>
      <c r="L43" s="95">
        <v>-1</v>
      </c>
      <c r="M43" s="95">
        <v>100</v>
      </c>
      <c r="N43" s="95">
        <v>-1</v>
      </c>
      <c r="O43" s="95">
        <v>-1</v>
      </c>
      <c r="P43" s="95">
        <v>-1</v>
      </c>
      <c r="Q43" s="95">
        <v>94.73684210526315</v>
      </c>
      <c r="R43" s="95">
        <v>-1</v>
      </c>
      <c r="S43" s="95">
        <v>-1</v>
      </c>
      <c r="T43" s="95">
        <v>-1</v>
      </c>
      <c r="U43" s="95">
        <v>100</v>
      </c>
      <c r="V43" s="95">
        <v>0</v>
      </c>
      <c r="W43" s="99">
        <v>99.963586709148842</v>
      </c>
      <c r="X43" s="99">
        <v>99.846743295019152</v>
      </c>
      <c r="Y43" s="95">
        <v>0</v>
      </c>
      <c r="Z43" s="99">
        <v>100</v>
      </c>
      <c r="AA43" s="99">
        <v>100</v>
      </c>
      <c r="AB43" s="95">
        <v>-1</v>
      </c>
      <c r="AC43" s="95">
        <v>-1</v>
      </c>
      <c r="AD43" s="95">
        <v>100</v>
      </c>
      <c r="AE43" s="99">
        <v>100</v>
      </c>
      <c r="AF43" s="99">
        <v>100</v>
      </c>
      <c r="AG43" s="95">
        <v>-1</v>
      </c>
      <c r="AH43" s="95">
        <v>-1</v>
      </c>
      <c r="AI43" s="95">
        <v>-1</v>
      </c>
      <c r="AJ43" s="95">
        <v>-1</v>
      </c>
      <c r="AK43" s="95">
        <v>-1</v>
      </c>
      <c r="AL43" s="95">
        <v>-1</v>
      </c>
      <c r="AM43" s="95">
        <v>-1</v>
      </c>
      <c r="AN43" s="95">
        <v>-1</v>
      </c>
      <c r="AO43" s="95">
        <v>-1</v>
      </c>
      <c r="AP43" s="95">
        <v>-1</v>
      </c>
    </row>
    <row r="44" spans="1:42" ht="15" customHeight="1">
      <c r="A44" s="93">
        <v>32</v>
      </c>
      <c r="B44" s="94" t="s">
        <v>212</v>
      </c>
      <c r="C44" s="94">
        <f t="shared" si="4"/>
        <v>11</v>
      </c>
      <c r="D44" s="94">
        <f t="shared" si="5"/>
        <v>11</v>
      </c>
      <c r="E44" s="130">
        <f t="shared" si="6"/>
        <v>0</v>
      </c>
      <c r="F44" s="96">
        <f t="shared" si="7"/>
        <v>0</v>
      </c>
      <c r="G44" s="95">
        <v>0</v>
      </c>
      <c r="H44" s="95">
        <v>0</v>
      </c>
      <c r="I44" s="95">
        <v>-1</v>
      </c>
      <c r="J44" s="95">
        <v>0</v>
      </c>
      <c r="K44" s="95">
        <v>-1</v>
      </c>
      <c r="L44" s="95">
        <v>-1</v>
      </c>
      <c r="M44" s="95">
        <v>-1</v>
      </c>
      <c r="N44" s="95">
        <v>-1</v>
      </c>
      <c r="O44" s="95">
        <v>-1</v>
      </c>
      <c r="P44" s="95">
        <v>-1</v>
      </c>
      <c r="Q44" s="95">
        <v>-1</v>
      </c>
      <c r="R44" s="95">
        <v>-1</v>
      </c>
      <c r="S44" s="95">
        <v>-1</v>
      </c>
      <c r="T44" s="95">
        <v>-1</v>
      </c>
      <c r="U44" s="95">
        <v>-1</v>
      </c>
      <c r="V44" s="95">
        <v>-1</v>
      </c>
      <c r="W44" s="99">
        <v>0</v>
      </c>
      <c r="X44" s="99">
        <v>0</v>
      </c>
      <c r="Y44" s="95">
        <v>0</v>
      </c>
      <c r="Z44" s="99">
        <v>0</v>
      </c>
      <c r="AA44" s="99">
        <v>0</v>
      </c>
      <c r="AB44" s="95">
        <v>-1</v>
      </c>
      <c r="AC44" s="95">
        <v>-1</v>
      </c>
      <c r="AD44" s="95">
        <v>0</v>
      </c>
      <c r="AE44" s="99">
        <v>0</v>
      </c>
      <c r="AF44" s="99">
        <v>0</v>
      </c>
      <c r="AG44" s="95">
        <v>-1</v>
      </c>
      <c r="AH44" s="95">
        <v>-1</v>
      </c>
      <c r="AI44" s="95">
        <v>-1</v>
      </c>
      <c r="AJ44" s="95">
        <v>-1</v>
      </c>
      <c r="AK44" s="95">
        <v>-1</v>
      </c>
      <c r="AL44" s="95">
        <v>-1</v>
      </c>
      <c r="AM44" s="95">
        <v>-1</v>
      </c>
      <c r="AN44" s="95">
        <v>-1</v>
      </c>
      <c r="AO44" s="95">
        <v>-1</v>
      </c>
      <c r="AP44" s="95">
        <v>-1</v>
      </c>
    </row>
    <row r="45" spans="1:42" ht="15" customHeight="1">
      <c r="A45" s="93">
        <v>33</v>
      </c>
      <c r="B45" s="94" t="s">
        <v>312</v>
      </c>
      <c r="C45" s="94">
        <f t="shared" si="4"/>
        <v>12</v>
      </c>
      <c r="D45" s="94">
        <f t="shared" si="5"/>
        <v>2</v>
      </c>
      <c r="E45" s="130">
        <f t="shared" si="6"/>
        <v>9</v>
      </c>
      <c r="F45" s="96">
        <f t="shared" si="7"/>
        <v>0.75</v>
      </c>
      <c r="G45" s="95">
        <v>-1</v>
      </c>
      <c r="H45" s="95">
        <v>-1</v>
      </c>
      <c r="I45" s="95">
        <v>-1</v>
      </c>
      <c r="J45" s="95">
        <v>100</v>
      </c>
      <c r="K45" s="95">
        <v>100</v>
      </c>
      <c r="L45" s="95">
        <v>90.909090909090907</v>
      </c>
      <c r="M45" s="95">
        <v>100</v>
      </c>
      <c r="N45" s="95">
        <v>75</v>
      </c>
      <c r="O45" s="95">
        <v>-1</v>
      </c>
      <c r="P45" s="95">
        <v>-1</v>
      </c>
      <c r="Q45" s="95">
        <v>100</v>
      </c>
      <c r="R45" s="95">
        <v>0</v>
      </c>
      <c r="S45" s="95">
        <v>-1</v>
      </c>
      <c r="T45" s="95">
        <v>0</v>
      </c>
      <c r="U45" s="95">
        <v>-1</v>
      </c>
      <c r="V45" s="95">
        <v>-1</v>
      </c>
      <c r="W45" s="99">
        <v>99.803536345776038</v>
      </c>
      <c r="X45" s="99">
        <v>-1</v>
      </c>
      <c r="Y45" s="95">
        <v>100</v>
      </c>
      <c r="Z45" s="99">
        <v>100</v>
      </c>
      <c r="AA45" s="99">
        <v>-1</v>
      </c>
      <c r="AB45" s="95">
        <v>-1</v>
      </c>
      <c r="AC45" s="95">
        <v>-1</v>
      </c>
      <c r="AD45" s="95">
        <v>100</v>
      </c>
      <c r="AE45" s="99">
        <v>-1</v>
      </c>
      <c r="AF45" s="99">
        <v>-1</v>
      </c>
      <c r="AG45" s="95">
        <v>-1</v>
      </c>
      <c r="AH45" s="95">
        <v>-1</v>
      </c>
      <c r="AI45" s="95">
        <v>-1</v>
      </c>
      <c r="AJ45" s="95">
        <v>-1</v>
      </c>
      <c r="AK45" s="95">
        <v>-1</v>
      </c>
      <c r="AL45" s="95">
        <v>-1</v>
      </c>
      <c r="AM45" s="95">
        <v>-1</v>
      </c>
      <c r="AN45" s="95">
        <v>-1</v>
      </c>
      <c r="AO45" s="95">
        <v>-1</v>
      </c>
      <c r="AP45" s="95">
        <v>-1</v>
      </c>
    </row>
    <row r="46" spans="1:42" ht="15" customHeight="1">
      <c r="A46" s="93">
        <v>34</v>
      </c>
      <c r="B46" s="94" t="s">
        <v>260</v>
      </c>
      <c r="C46" s="94">
        <f t="shared" si="4"/>
        <v>12</v>
      </c>
      <c r="D46" s="94">
        <f t="shared" si="5"/>
        <v>12</v>
      </c>
      <c r="E46" s="130">
        <f t="shared" si="6"/>
        <v>0</v>
      </c>
      <c r="F46" s="96">
        <f t="shared" si="7"/>
        <v>0</v>
      </c>
      <c r="G46" s="95">
        <v>-1</v>
      </c>
      <c r="H46" s="95">
        <v>-1</v>
      </c>
      <c r="I46" s="95">
        <v>-1</v>
      </c>
      <c r="J46" s="95">
        <v>0</v>
      </c>
      <c r="K46" s="95">
        <v>-1</v>
      </c>
      <c r="L46" s="95">
        <v>0</v>
      </c>
      <c r="M46" s="95">
        <v>0</v>
      </c>
      <c r="N46" s="95">
        <v>0</v>
      </c>
      <c r="O46" s="95">
        <v>-1</v>
      </c>
      <c r="P46" s="95">
        <v>-1</v>
      </c>
      <c r="Q46" s="95">
        <v>0</v>
      </c>
      <c r="R46" s="95">
        <v>-1</v>
      </c>
      <c r="S46" s="95">
        <v>-1</v>
      </c>
      <c r="T46" s="95">
        <v>0</v>
      </c>
      <c r="U46" s="95">
        <v>0</v>
      </c>
      <c r="V46" s="95">
        <v>-1</v>
      </c>
      <c r="W46" s="99">
        <v>0</v>
      </c>
      <c r="X46" s="99">
        <v>0</v>
      </c>
      <c r="Y46" s="95">
        <v>-1</v>
      </c>
      <c r="Z46" s="99">
        <v>0</v>
      </c>
      <c r="AA46" s="99">
        <v>-1</v>
      </c>
      <c r="AB46" s="95">
        <v>-1</v>
      </c>
      <c r="AC46" s="95">
        <v>-1</v>
      </c>
      <c r="AD46" s="95">
        <v>0</v>
      </c>
      <c r="AE46" s="99">
        <v>0</v>
      </c>
      <c r="AF46" s="99">
        <v>-1</v>
      </c>
      <c r="AG46" s="95">
        <v>-1</v>
      </c>
      <c r="AH46" s="95">
        <v>-1</v>
      </c>
      <c r="AI46" s="95">
        <v>-1</v>
      </c>
      <c r="AJ46" s="95">
        <v>-1</v>
      </c>
      <c r="AK46" s="95">
        <v>-1</v>
      </c>
      <c r="AL46" s="95">
        <v>-1</v>
      </c>
      <c r="AM46" s="95">
        <v>-1</v>
      </c>
      <c r="AN46" s="95">
        <v>-1</v>
      </c>
      <c r="AO46" s="95">
        <v>-1</v>
      </c>
      <c r="AP46" s="95">
        <v>-1</v>
      </c>
    </row>
    <row r="47" spans="1:42" ht="15" customHeight="1">
      <c r="A47" s="93">
        <v>35</v>
      </c>
      <c r="B47" s="94" t="s">
        <v>1</v>
      </c>
      <c r="C47" s="94">
        <f t="shared" si="4"/>
        <v>21</v>
      </c>
      <c r="D47" s="94">
        <f t="shared" si="5"/>
        <v>10</v>
      </c>
      <c r="E47" s="130">
        <f t="shared" si="6"/>
        <v>1</v>
      </c>
      <c r="F47" s="96">
        <f t="shared" si="7"/>
        <v>4.7619047619047616E-2</v>
      </c>
      <c r="G47" s="95">
        <v>-1</v>
      </c>
      <c r="H47" s="95">
        <v>-1</v>
      </c>
      <c r="I47" s="95">
        <v>-1</v>
      </c>
      <c r="J47" s="95">
        <v>0.22202486678507991</v>
      </c>
      <c r="K47" s="95">
        <v>-1</v>
      </c>
      <c r="L47" s="95">
        <v>-1</v>
      </c>
      <c r="M47" s="95">
        <v>-1</v>
      </c>
      <c r="N47" s="95">
        <v>-1</v>
      </c>
      <c r="O47" s="95">
        <v>-1</v>
      </c>
      <c r="P47" s="95">
        <v>-1</v>
      </c>
      <c r="Q47" s="95">
        <v>0.1492537313432836</v>
      </c>
      <c r="R47" s="95">
        <v>-1</v>
      </c>
      <c r="S47" s="95">
        <v>-1</v>
      </c>
      <c r="T47" s="95">
        <v>-1</v>
      </c>
      <c r="U47" s="95">
        <v>-1</v>
      </c>
      <c r="V47" s="95">
        <v>-1</v>
      </c>
      <c r="W47" s="99">
        <v>1.3161358252171624E-2</v>
      </c>
      <c r="X47" s="99">
        <v>93.476502065206589</v>
      </c>
      <c r="Y47" s="95">
        <v>0</v>
      </c>
      <c r="Z47" s="99">
        <v>3.5563985537312548E-2</v>
      </c>
      <c r="AA47" s="99">
        <v>0.12762762762762761</v>
      </c>
      <c r="AB47" s="95">
        <v>-1</v>
      </c>
      <c r="AC47" s="95">
        <v>8.046121067802984</v>
      </c>
      <c r="AD47" s="95">
        <v>0</v>
      </c>
      <c r="AE47" s="99">
        <v>0.43877143996808932</v>
      </c>
      <c r="AF47" s="99">
        <v>0.13540961408259986</v>
      </c>
      <c r="AG47" s="95">
        <v>12.5</v>
      </c>
      <c r="AH47" s="95">
        <v>0</v>
      </c>
      <c r="AI47" s="95">
        <v>0</v>
      </c>
      <c r="AJ47" s="95">
        <v>0</v>
      </c>
      <c r="AK47" s="95">
        <v>0</v>
      </c>
      <c r="AL47" s="95">
        <v>0</v>
      </c>
      <c r="AM47" s="95">
        <v>0.8771929824561403</v>
      </c>
      <c r="AN47" s="95">
        <v>0</v>
      </c>
      <c r="AO47" s="95">
        <v>0</v>
      </c>
      <c r="AP47" s="95">
        <v>0</v>
      </c>
    </row>
    <row r="48" spans="1:42" ht="15" customHeight="1">
      <c r="A48" s="93">
        <v>36</v>
      </c>
      <c r="B48" s="94" t="s">
        <v>57</v>
      </c>
      <c r="C48" s="94">
        <f t="shared" si="4"/>
        <v>15</v>
      </c>
      <c r="D48" s="94">
        <f t="shared" si="5"/>
        <v>4</v>
      </c>
      <c r="E48" s="130">
        <f t="shared" si="6"/>
        <v>6</v>
      </c>
      <c r="F48" s="96">
        <f t="shared" si="7"/>
        <v>0.4</v>
      </c>
      <c r="G48" s="95">
        <v>-1</v>
      </c>
      <c r="H48" s="95">
        <v>-1</v>
      </c>
      <c r="I48" s="95">
        <v>-1</v>
      </c>
      <c r="J48" s="95">
        <v>67.741935483870961</v>
      </c>
      <c r="K48" s="95">
        <v>-1</v>
      </c>
      <c r="L48" s="95">
        <v>75</v>
      </c>
      <c r="M48" s="95">
        <v>100</v>
      </c>
      <c r="N48" s="95">
        <v>100</v>
      </c>
      <c r="O48" s="95">
        <v>-1</v>
      </c>
      <c r="P48" s="95">
        <v>-1</v>
      </c>
      <c r="Q48" s="95">
        <v>6.25</v>
      </c>
      <c r="R48" s="95">
        <v>-1</v>
      </c>
      <c r="S48" s="95">
        <v>-1</v>
      </c>
      <c r="T48" s="95">
        <v>-1</v>
      </c>
      <c r="U48" s="95">
        <v>0</v>
      </c>
      <c r="V48" s="95">
        <v>-1</v>
      </c>
      <c r="W48" s="99">
        <v>98.936306548763298</v>
      </c>
      <c r="X48" s="99">
        <v>8.3752093802345065E-2</v>
      </c>
      <c r="Y48" s="95">
        <v>0</v>
      </c>
      <c r="Z48" s="99">
        <v>100</v>
      </c>
      <c r="AA48" s="99">
        <v>100</v>
      </c>
      <c r="AB48" s="95">
        <v>-1</v>
      </c>
      <c r="AC48" s="95">
        <v>-1</v>
      </c>
      <c r="AD48" s="95">
        <v>99.532710280373834</v>
      </c>
      <c r="AE48" s="99">
        <v>43.75</v>
      </c>
      <c r="AF48" s="99">
        <v>0</v>
      </c>
      <c r="AG48" s="95">
        <v>-1</v>
      </c>
      <c r="AH48" s="95">
        <v>0</v>
      </c>
      <c r="AI48" s="95">
        <v>-1</v>
      </c>
      <c r="AJ48" s="95">
        <v>-1</v>
      </c>
      <c r="AK48" s="95">
        <v>-1</v>
      </c>
      <c r="AL48" s="95">
        <v>-1</v>
      </c>
      <c r="AM48" s="95">
        <v>-1</v>
      </c>
      <c r="AN48" s="95">
        <v>-1</v>
      </c>
      <c r="AO48" s="95">
        <v>-1</v>
      </c>
      <c r="AP48" s="95">
        <v>-1</v>
      </c>
    </row>
    <row r="49" spans="1:42" ht="15" customHeight="1">
      <c r="A49" s="93">
        <v>37</v>
      </c>
      <c r="B49" s="94" t="s">
        <v>251</v>
      </c>
      <c r="C49" s="94">
        <f t="shared" si="4"/>
        <v>13</v>
      </c>
      <c r="D49" s="94">
        <f t="shared" si="5"/>
        <v>0</v>
      </c>
      <c r="E49" s="130">
        <f t="shared" si="6"/>
        <v>12</v>
      </c>
      <c r="F49" s="96">
        <f t="shared" si="7"/>
        <v>0.92307692307692313</v>
      </c>
      <c r="G49" s="95">
        <v>-1</v>
      </c>
      <c r="H49" s="95">
        <v>-1</v>
      </c>
      <c r="I49" s="95">
        <v>-1</v>
      </c>
      <c r="J49" s="95">
        <v>100</v>
      </c>
      <c r="K49" s="95">
        <v>100</v>
      </c>
      <c r="L49" s="95">
        <v>80</v>
      </c>
      <c r="M49" s="95">
        <v>100</v>
      </c>
      <c r="N49" s="95">
        <v>100</v>
      </c>
      <c r="O49" s="95">
        <v>-1</v>
      </c>
      <c r="P49" s="95">
        <v>-1</v>
      </c>
      <c r="Q49" s="95">
        <v>100</v>
      </c>
      <c r="R49" s="95">
        <v>100</v>
      </c>
      <c r="S49" s="95">
        <v>-1</v>
      </c>
      <c r="T49" s="95">
        <v>-1</v>
      </c>
      <c r="U49" s="95">
        <v>-1</v>
      </c>
      <c r="V49" s="95">
        <v>-1</v>
      </c>
      <c r="W49" s="99">
        <v>99.752679307502063</v>
      </c>
      <c r="X49" s="99">
        <v>97.447795823665899</v>
      </c>
      <c r="Y49" s="95">
        <v>-1</v>
      </c>
      <c r="Z49" s="99">
        <v>100</v>
      </c>
      <c r="AA49" s="99">
        <v>-1</v>
      </c>
      <c r="AB49" s="95">
        <v>-1</v>
      </c>
      <c r="AC49" s="95">
        <v>-1</v>
      </c>
      <c r="AD49" s="95">
        <v>100</v>
      </c>
      <c r="AE49" s="99">
        <v>100</v>
      </c>
      <c r="AF49" s="99">
        <v>100</v>
      </c>
      <c r="AG49" s="95">
        <v>-1</v>
      </c>
      <c r="AH49" s="95">
        <v>-1</v>
      </c>
      <c r="AI49" s="95">
        <v>-1</v>
      </c>
      <c r="AJ49" s="95">
        <v>-1</v>
      </c>
      <c r="AK49" s="95">
        <v>-1</v>
      </c>
      <c r="AL49" s="95">
        <v>-1</v>
      </c>
      <c r="AM49" s="95">
        <v>-1</v>
      </c>
      <c r="AN49" s="95">
        <v>-1</v>
      </c>
      <c r="AO49" s="95">
        <v>-1</v>
      </c>
      <c r="AP49" s="95">
        <v>-1</v>
      </c>
    </row>
    <row r="50" spans="1:42" ht="15" customHeight="1">
      <c r="A50" s="93">
        <v>38</v>
      </c>
      <c r="B50" s="94" t="s">
        <v>230</v>
      </c>
      <c r="C50" s="94">
        <f t="shared" si="4"/>
        <v>4</v>
      </c>
      <c r="D50" s="94">
        <f t="shared" si="5"/>
        <v>4</v>
      </c>
      <c r="E50" s="130">
        <f t="shared" si="6"/>
        <v>0</v>
      </c>
      <c r="F50" s="96">
        <f t="shared" si="7"/>
        <v>0</v>
      </c>
      <c r="G50" s="95">
        <v>-1</v>
      </c>
      <c r="H50" s="95">
        <v>-1</v>
      </c>
      <c r="I50" s="95">
        <v>-1</v>
      </c>
      <c r="J50" s="95">
        <v>-1</v>
      </c>
      <c r="K50" s="95">
        <v>-1</v>
      </c>
      <c r="L50" s="95">
        <v>-1</v>
      </c>
      <c r="M50" s="95">
        <v>-1</v>
      </c>
      <c r="N50" s="95">
        <v>-1</v>
      </c>
      <c r="O50" s="95">
        <v>-1</v>
      </c>
      <c r="P50" s="95">
        <v>-1</v>
      </c>
      <c r="Q50" s="95">
        <v>-1</v>
      </c>
      <c r="R50" s="95">
        <v>-1</v>
      </c>
      <c r="S50" s="95">
        <v>-1</v>
      </c>
      <c r="T50" s="95">
        <v>-1</v>
      </c>
      <c r="U50" s="95">
        <v>-1</v>
      </c>
      <c r="V50" s="95">
        <v>-1</v>
      </c>
      <c r="W50" s="99">
        <v>0</v>
      </c>
      <c r="X50" s="99">
        <v>0</v>
      </c>
      <c r="Y50" s="95">
        <v>-1</v>
      </c>
      <c r="Z50" s="99">
        <v>-1</v>
      </c>
      <c r="AA50" s="99">
        <v>-1</v>
      </c>
      <c r="AB50" s="95">
        <v>-1</v>
      </c>
      <c r="AC50" s="95">
        <v>-1</v>
      </c>
      <c r="AD50" s="95">
        <v>0</v>
      </c>
      <c r="AE50" s="99">
        <v>-1</v>
      </c>
      <c r="AF50" s="99">
        <v>0</v>
      </c>
      <c r="AG50" s="95">
        <v>-1</v>
      </c>
      <c r="AH50" s="95">
        <v>-1</v>
      </c>
      <c r="AI50" s="95">
        <v>-1</v>
      </c>
      <c r="AJ50" s="95">
        <v>-1</v>
      </c>
      <c r="AK50" s="95">
        <v>-1</v>
      </c>
      <c r="AL50" s="95">
        <v>-1</v>
      </c>
      <c r="AM50" s="95">
        <v>-1</v>
      </c>
      <c r="AN50" s="95">
        <v>-1</v>
      </c>
      <c r="AO50" s="95">
        <v>-1</v>
      </c>
      <c r="AP50" s="95">
        <v>-1</v>
      </c>
    </row>
    <row r="51" spans="1:42" ht="15" customHeight="1">
      <c r="A51" s="93">
        <v>39</v>
      </c>
      <c r="B51" s="94" t="s">
        <v>265</v>
      </c>
      <c r="C51" s="94">
        <f t="shared" si="4"/>
        <v>12</v>
      </c>
      <c r="D51" s="94">
        <f t="shared" si="5"/>
        <v>12</v>
      </c>
      <c r="E51" s="130">
        <f t="shared" si="6"/>
        <v>0</v>
      </c>
      <c r="F51" s="96">
        <f t="shared" si="7"/>
        <v>0</v>
      </c>
      <c r="G51" s="95">
        <v>0</v>
      </c>
      <c r="H51" s="95">
        <v>-1</v>
      </c>
      <c r="I51" s="95">
        <v>-1</v>
      </c>
      <c r="J51" s="95">
        <v>0</v>
      </c>
      <c r="K51" s="95">
        <v>-1</v>
      </c>
      <c r="L51" s="95">
        <v>-1</v>
      </c>
      <c r="M51" s="95">
        <v>-1</v>
      </c>
      <c r="N51" s="95">
        <v>-1</v>
      </c>
      <c r="O51" s="95">
        <v>-1</v>
      </c>
      <c r="P51" s="95">
        <v>-1</v>
      </c>
      <c r="Q51" s="95">
        <v>0</v>
      </c>
      <c r="R51" s="95">
        <v>-1</v>
      </c>
      <c r="S51" s="95">
        <v>-1</v>
      </c>
      <c r="T51" s="95">
        <v>-1</v>
      </c>
      <c r="U51" s="95">
        <v>0</v>
      </c>
      <c r="V51" s="95">
        <v>-1</v>
      </c>
      <c r="W51" s="99">
        <v>0</v>
      </c>
      <c r="X51" s="99">
        <v>0</v>
      </c>
      <c r="Y51" s="95">
        <v>0</v>
      </c>
      <c r="Z51" s="99">
        <v>0</v>
      </c>
      <c r="AA51" s="99">
        <v>0</v>
      </c>
      <c r="AB51" s="95">
        <v>-1</v>
      </c>
      <c r="AC51" s="95">
        <v>-1</v>
      </c>
      <c r="AD51" s="95">
        <v>0</v>
      </c>
      <c r="AE51" s="99">
        <v>0</v>
      </c>
      <c r="AF51" s="99">
        <v>0</v>
      </c>
      <c r="AG51" s="95">
        <v>-1</v>
      </c>
      <c r="AH51" s="95">
        <v>-1</v>
      </c>
      <c r="AI51" s="95">
        <v>-1</v>
      </c>
      <c r="AJ51" s="95">
        <v>-1</v>
      </c>
      <c r="AK51" s="95">
        <v>-1</v>
      </c>
      <c r="AL51" s="95">
        <v>-1</v>
      </c>
      <c r="AM51" s="95">
        <v>-1</v>
      </c>
      <c r="AN51" s="95">
        <v>-1</v>
      </c>
      <c r="AO51" s="95">
        <v>-1</v>
      </c>
      <c r="AP51" s="95">
        <v>-1</v>
      </c>
    </row>
    <row r="52" spans="1:42" ht="15" customHeight="1">
      <c r="A52" s="93">
        <v>40</v>
      </c>
      <c r="B52" s="94" t="s">
        <v>45</v>
      </c>
      <c r="C52" s="94">
        <f t="shared" si="4"/>
        <v>11</v>
      </c>
      <c r="D52" s="94">
        <f t="shared" si="5"/>
        <v>0</v>
      </c>
      <c r="E52" s="130">
        <f t="shared" si="6"/>
        <v>11</v>
      </c>
      <c r="F52" s="96">
        <f t="shared" si="7"/>
        <v>1</v>
      </c>
      <c r="G52" s="95">
        <v>-1</v>
      </c>
      <c r="H52" s="95">
        <v>-1</v>
      </c>
      <c r="I52" s="95">
        <v>-1</v>
      </c>
      <c r="J52" s="95">
        <v>100</v>
      </c>
      <c r="K52" s="95">
        <v>-1</v>
      </c>
      <c r="L52" s="95">
        <v>-1</v>
      </c>
      <c r="M52" s="95">
        <v>-1</v>
      </c>
      <c r="N52" s="95">
        <v>-1</v>
      </c>
      <c r="O52" s="95">
        <v>100</v>
      </c>
      <c r="P52" s="95">
        <v>-1</v>
      </c>
      <c r="Q52" s="95">
        <v>100</v>
      </c>
      <c r="R52" s="95">
        <v>100</v>
      </c>
      <c r="S52" s="95">
        <v>-1</v>
      </c>
      <c r="T52" s="95">
        <v>-1</v>
      </c>
      <c r="U52" s="95">
        <v>-1</v>
      </c>
      <c r="V52" s="95">
        <v>-1</v>
      </c>
      <c r="W52" s="99">
        <v>99.977997799779985</v>
      </c>
      <c r="X52" s="99">
        <v>99.945563418617311</v>
      </c>
      <c r="Y52" s="95">
        <v>-1</v>
      </c>
      <c r="Z52" s="99">
        <v>100</v>
      </c>
      <c r="AA52" s="99">
        <v>100</v>
      </c>
      <c r="AB52" s="95">
        <v>-1</v>
      </c>
      <c r="AC52" s="95">
        <v>-1</v>
      </c>
      <c r="AD52" s="95">
        <v>100</v>
      </c>
      <c r="AE52" s="99">
        <v>100</v>
      </c>
      <c r="AF52" s="99">
        <v>100</v>
      </c>
      <c r="AG52" s="95">
        <v>-1</v>
      </c>
      <c r="AH52" s="95">
        <v>-1</v>
      </c>
      <c r="AI52" s="95">
        <v>-1</v>
      </c>
      <c r="AJ52" s="95">
        <v>-1</v>
      </c>
      <c r="AK52" s="95">
        <v>-1</v>
      </c>
      <c r="AL52" s="95">
        <v>-1</v>
      </c>
      <c r="AM52" s="95">
        <v>-1</v>
      </c>
      <c r="AN52" s="95">
        <v>-1</v>
      </c>
      <c r="AO52" s="95">
        <v>-1</v>
      </c>
      <c r="AP52" s="95">
        <v>-1</v>
      </c>
    </row>
    <row r="53" spans="1:42" ht="15" customHeight="1">
      <c r="A53" s="93">
        <v>41</v>
      </c>
      <c r="B53" s="94" t="s">
        <v>88</v>
      </c>
      <c r="C53" s="94">
        <f t="shared" si="4"/>
        <v>11</v>
      </c>
      <c r="D53" s="94">
        <f t="shared" si="5"/>
        <v>3</v>
      </c>
      <c r="E53" s="130">
        <f t="shared" si="6"/>
        <v>6</v>
      </c>
      <c r="F53" s="96">
        <f t="shared" si="7"/>
        <v>0.54545454545454541</v>
      </c>
      <c r="G53" s="95">
        <v>-1</v>
      </c>
      <c r="H53" s="95">
        <v>-1</v>
      </c>
      <c r="I53" s="95">
        <v>-1</v>
      </c>
      <c r="J53" s="95">
        <v>80.769230769230774</v>
      </c>
      <c r="K53" s="95">
        <v>-1</v>
      </c>
      <c r="L53" s="95">
        <v>-1</v>
      </c>
      <c r="M53" s="95">
        <v>100</v>
      </c>
      <c r="N53" s="95">
        <v>100</v>
      </c>
      <c r="O53" s="95">
        <v>-1</v>
      </c>
      <c r="P53" s="95">
        <v>-1</v>
      </c>
      <c r="Q53" s="95">
        <v>11.538461538461538</v>
      </c>
      <c r="R53" s="95">
        <v>-1</v>
      </c>
      <c r="S53" s="95">
        <v>-1</v>
      </c>
      <c r="T53" s="95">
        <v>-1</v>
      </c>
      <c r="U53" s="95">
        <v>-1</v>
      </c>
      <c r="V53" s="95">
        <v>-1</v>
      </c>
      <c r="W53" s="99">
        <v>98.068403331561228</v>
      </c>
      <c r="X53" s="99">
        <v>0</v>
      </c>
      <c r="Y53" s="95">
        <v>-1</v>
      </c>
      <c r="Z53" s="99">
        <v>100</v>
      </c>
      <c r="AA53" s="99">
        <v>-1</v>
      </c>
      <c r="AB53" s="95">
        <v>-1</v>
      </c>
      <c r="AC53" s="95">
        <v>-1</v>
      </c>
      <c r="AD53" s="95">
        <v>99.082568807339456</v>
      </c>
      <c r="AE53" s="99">
        <v>100</v>
      </c>
      <c r="AF53" s="99">
        <v>0</v>
      </c>
      <c r="AG53" s="95">
        <v>-1</v>
      </c>
      <c r="AH53" s="95">
        <v>0</v>
      </c>
      <c r="AI53" s="95">
        <v>-1</v>
      </c>
      <c r="AJ53" s="95">
        <v>-1</v>
      </c>
      <c r="AK53" s="95">
        <v>-1</v>
      </c>
      <c r="AL53" s="95">
        <v>-1</v>
      </c>
      <c r="AM53" s="95">
        <v>-1</v>
      </c>
      <c r="AN53" s="95">
        <v>-1</v>
      </c>
      <c r="AO53" s="95">
        <v>-1</v>
      </c>
      <c r="AP53" s="95">
        <v>-1</v>
      </c>
    </row>
    <row r="54" spans="1:42" ht="15" customHeight="1">
      <c r="A54" s="93">
        <v>42</v>
      </c>
      <c r="B54" s="94" t="s">
        <v>90</v>
      </c>
      <c r="C54" s="94">
        <f t="shared" si="4"/>
        <v>14</v>
      </c>
      <c r="D54" s="94">
        <f t="shared" si="5"/>
        <v>3</v>
      </c>
      <c r="E54" s="130">
        <f t="shared" si="6"/>
        <v>7</v>
      </c>
      <c r="F54" s="96">
        <f t="shared" si="7"/>
        <v>0.5</v>
      </c>
      <c r="G54" s="95">
        <v>-1</v>
      </c>
      <c r="H54" s="95">
        <v>-1</v>
      </c>
      <c r="I54" s="95">
        <v>-1</v>
      </c>
      <c r="J54" s="95">
        <v>85.18518518518519</v>
      </c>
      <c r="K54" s="95">
        <v>-1</v>
      </c>
      <c r="L54" s="95">
        <v>50</v>
      </c>
      <c r="M54" s="95">
        <v>92.857142857142861</v>
      </c>
      <c r="N54" s="95">
        <v>100</v>
      </c>
      <c r="O54" s="95">
        <v>-1</v>
      </c>
      <c r="P54" s="95">
        <v>-1</v>
      </c>
      <c r="Q54" s="95">
        <v>42.105263157894733</v>
      </c>
      <c r="R54" s="95">
        <v>-1</v>
      </c>
      <c r="S54" s="95">
        <v>-1</v>
      </c>
      <c r="T54" s="95">
        <v>-1</v>
      </c>
      <c r="U54" s="95">
        <v>-1</v>
      </c>
      <c r="V54" s="95">
        <v>-1</v>
      </c>
      <c r="W54" s="99">
        <v>99.857904085257559</v>
      </c>
      <c r="X54" s="99">
        <v>0</v>
      </c>
      <c r="Y54" s="95">
        <v>0</v>
      </c>
      <c r="Z54" s="99">
        <v>100</v>
      </c>
      <c r="AA54" s="99">
        <v>100</v>
      </c>
      <c r="AB54" s="95">
        <v>-1</v>
      </c>
      <c r="AC54" s="95">
        <v>-1</v>
      </c>
      <c r="AD54" s="95">
        <v>100</v>
      </c>
      <c r="AE54" s="99">
        <v>100</v>
      </c>
      <c r="AF54" s="99">
        <v>20</v>
      </c>
      <c r="AG54" s="95">
        <v>-1</v>
      </c>
      <c r="AH54" s="95">
        <v>0</v>
      </c>
      <c r="AI54" s="95">
        <v>-1</v>
      </c>
      <c r="AJ54" s="95">
        <v>-1</v>
      </c>
      <c r="AK54" s="95">
        <v>-1</v>
      </c>
      <c r="AL54" s="95">
        <v>-1</v>
      </c>
      <c r="AM54" s="95">
        <v>-1</v>
      </c>
      <c r="AN54" s="95">
        <v>-1</v>
      </c>
      <c r="AO54" s="95">
        <v>-1</v>
      </c>
      <c r="AP54" s="95">
        <v>-1</v>
      </c>
    </row>
    <row r="55" spans="1:42" ht="15" customHeight="1">
      <c r="A55" s="93">
        <v>43</v>
      </c>
      <c r="B55" s="94" t="s">
        <v>266</v>
      </c>
      <c r="C55" s="94">
        <f t="shared" si="4"/>
        <v>13</v>
      </c>
      <c r="D55" s="94">
        <f t="shared" si="5"/>
        <v>2</v>
      </c>
      <c r="E55" s="130">
        <f t="shared" si="6"/>
        <v>7</v>
      </c>
      <c r="F55" s="96">
        <f t="shared" si="7"/>
        <v>0.53846153846153844</v>
      </c>
      <c r="G55" s="95">
        <v>-1</v>
      </c>
      <c r="H55" s="95">
        <v>-1</v>
      </c>
      <c r="I55" s="95">
        <v>-1</v>
      </c>
      <c r="J55" s="95">
        <v>94.444444444444443</v>
      </c>
      <c r="K55" s="95">
        <v>100</v>
      </c>
      <c r="L55" s="95">
        <v>86.36363636363636</v>
      </c>
      <c r="M55" s="95">
        <v>88.405797101449281</v>
      </c>
      <c r="N55" s="95">
        <v>69.230769230769226</v>
      </c>
      <c r="O55" s="95">
        <v>-1</v>
      </c>
      <c r="P55" s="95">
        <v>-1</v>
      </c>
      <c r="Q55" s="95">
        <v>100</v>
      </c>
      <c r="R55" s="95">
        <v>25</v>
      </c>
      <c r="S55" s="95">
        <v>0</v>
      </c>
      <c r="T55" s="95">
        <v>0</v>
      </c>
      <c r="U55" s="95">
        <v>-1</v>
      </c>
      <c r="V55" s="95">
        <v>-1</v>
      </c>
      <c r="W55" s="99">
        <v>97.025171624713963</v>
      </c>
      <c r="X55" s="99">
        <v>-1</v>
      </c>
      <c r="Y55" s="95">
        <v>93.75</v>
      </c>
      <c r="Z55" s="99">
        <v>100</v>
      </c>
      <c r="AA55" s="99">
        <v>-1</v>
      </c>
      <c r="AB55" s="95">
        <v>-1</v>
      </c>
      <c r="AC55" s="95">
        <v>-1</v>
      </c>
      <c r="AD55" s="95">
        <v>100</v>
      </c>
      <c r="AE55" s="99">
        <v>-1</v>
      </c>
      <c r="AF55" s="99">
        <v>-1</v>
      </c>
      <c r="AG55" s="95">
        <v>-1</v>
      </c>
      <c r="AH55" s="95">
        <v>-1</v>
      </c>
      <c r="AI55" s="95">
        <v>-1</v>
      </c>
      <c r="AJ55" s="95">
        <v>-1</v>
      </c>
      <c r="AK55" s="95">
        <v>-1</v>
      </c>
      <c r="AL55" s="95">
        <v>-1</v>
      </c>
      <c r="AM55" s="95">
        <v>-1</v>
      </c>
      <c r="AN55" s="95">
        <v>-1</v>
      </c>
      <c r="AO55" s="95">
        <v>-1</v>
      </c>
      <c r="AP55" s="95">
        <v>-1</v>
      </c>
    </row>
    <row r="56" spans="1:42" ht="15" customHeight="1">
      <c r="A56" s="93">
        <v>44</v>
      </c>
      <c r="B56" s="94" t="s">
        <v>10</v>
      </c>
      <c r="C56" s="94">
        <f t="shared" si="4"/>
        <v>11</v>
      </c>
      <c r="D56" s="94">
        <f t="shared" si="5"/>
        <v>6</v>
      </c>
      <c r="E56" s="130">
        <f t="shared" si="6"/>
        <v>1</v>
      </c>
      <c r="F56" s="96">
        <f t="shared" si="7"/>
        <v>9.0909090909090912E-2</v>
      </c>
      <c r="G56" s="95">
        <v>-1</v>
      </c>
      <c r="H56" s="95">
        <v>-1</v>
      </c>
      <c r="I56" s="95">
        <v>-1</v>
      </c>
      <c r="J56" s="95">
        <v>77.922077922077932</v>
      </c>
      <c r="K56" s="95">
        <v>-1</v>
      </c>
      <c r="L56" s="95">
        <v>-1</v>
      </c>
      <c r="M56" s="95">
        <v>-1</v>
      </c>
      <c r="N56" s="95">
        <v>-1</v>
      </c>
      <c r="O56" s="95">
        <v>-1</v>
      </c>
      <c r="P56" s="95">
        <v>-1</v>
      </c>
      <c r="Q56" s="95">
        <v>60</v>
      </c>
      <c r="R56" s="95">
        <v>-1</v>
      </c>
      <c r="S56" s="95">
        <v>-1</v>
      </c>
      <c r="T56" s="95">
        <v>-1</v>
      </c>
      <c r="U56" s="95">
        <v>-1</v>
      </c>
      <c r="V56" s="95">
        <v>-1</v>
      </c>
      <c r="W56" s="99">
        <v>0</v>
      </c>
      <c r="X56" s="99">
        <v>0</v>
      </c>
      <c r="Y56" s="95">
        <v>0</v>
      </c>
      <c r="Z56" s="99">
        <v>0</v>
      </c>
      <c r="AA56" s="99">
        <v>0</v>
      </c>
      <c r="AB56" s="95">
        <v>-1</v>
      </c>
      <c r="AC56" s="95">
        <v>-1</v>
      </c>
      <c r="AD56" s="95">
        <v>0</v>
      </c>
      <c r="AE56" s="99">
        <v>100</v>
      </c>
      <c r="AF56" s="99">
        <v>90</v>
      </c>
      <c r="AG56" s="95">
        <v>-1</v>
      </c>
      <c r="AH56" s="95">
        <v>81.818181818181827</v>
      </c>
      <c r="AI56" s="95">
        <v>-1</v>
      </c>
      <c r="AJ56" s="95">
        <v>-1</v>
      </c>
      <c r="AK56" s="95">
        <v>-1</v>
      </c>
      <c r="AL56" s="95">
        <v>-1</v>
      </c>
      <c r="AM56" s="95">
        <v>-1</v>
      </c>
      <c r="AN56" s="95">
        <v>-1</v>
      </c>
      <c r="AO56" s="95">
        <v>-1</v>
      </c>
      <c r="AP56" s="95">
        <v>-1</v>
      </c>
    </row>
    <row r="57" spans="1:42" ht="15" customHeight="1">
      <c r="A57" s="93">
        <v>45</v>
      </c>
      <c r="B57" s="94" t="s">
        <v>283</v>
      </c>
      <c r="C57" s="94">
        <f t="shared" si="4"/>
        <v>15</v>
      </c>
      <c r="D57" s="94">
        <f t="shared" si="5"/>
        <v>15</v>
      </c>
      <c r="E57" s="130">
        <f t="shared" si="6"/>
        <v>0</v>
      </c>
      <c r="F57" s="96">
        <f t="shared" si="7"/>
        <v>0</v>
      </c>
      <c r="G57" s="95">
        <v>-1</v>
      </c>
      <c r="H57" s="95">
        <v>-1</v>
      </c>
      <c r="I57" s="95">
        <v>-1</v>
      </c>
      <c r="J57" s="95">
        <v>0</v>
      </c>
      <c r="K57" s="95">
        <v>-1</v>
      </c>
      <c r="L57" s="95">
        <v>0</v>
      </c>
      <c r="M57" s="95">
        <v>0</v>
      </c>
      <c r="N57" s="95">
        <v>0</v>
      </c>
      <c r="O57" s="95">
        <v>-1</v>
      </c>
      <c r="P57" s="95">
        <v>-1</v>
      </c>
      <c r="Q57" s="95">
        <v>0</v>
      </c>
      <c r="R57" s="95">
        <v>-1</v>
      </c>
      <c r="S57" s="95">
        <v>-1</v>
      </c>
      <c r="T57" s="95">
        <v>0</v>
      </c>
      <c r="U57" s="95">
        <v>0</v>
      </c>
      <c r="V57" s="95">
        <v>-1</v>
      </c>
      <c r="W57" s="99">
        <v>0</v>
      </c>
      <c r="X57" s="99">
        <v>0</v>
      </c>
      <c r="Y57" s="95">
        <v>0</v>
      </c>
      <c r="Z57" s="99">
        <v>0</v>
      </c>
      <c r="AA57" s="99">
        <v>0</v>
      </c>
      <c r="AB57" s="95">
        <v>-1</v>
      </c>
      <c r="AC57" s="95">
        <v>-1</v>
      </c>
      <c r="AD57" s="95">
        <v>0</v>
      </c>
      <c r="AE57" s="99">
        <v>0</v>
      </c>
      <c r="AF57" s="99">
        <v>0</v>
      </c>
      <c r="AG57" s="95">
        <v>-1</v>
      </c>
      <c r="AH57" s="95">
        <v>-1</v>
      </c>
      <c r="AI57" s="95">
        <v>-1</v>
      </c>
      <c r="AJ57" s="95">
        <v>-1</v>
      </c>
      <c r="AK57" s="95">
        <v>-1</v>
      </c>
      <c r="AL57" s="95">
        <v>-1</v>
      </c>
      <c r="AM57" s="95">
        <v>-1</v>
      </c>
      <c r="AN57" s="95">
        <v>-1</v>
      </c>
      <c r="AO57" s="95">
        <v>-1</v>
      </c>
      <c r="AP57" s="95">
        <v>-1</v>
      </c>
    </row>
    <row r="58" spans="1:42" ht="15" customHeight="1">
      <c r="A58" s="93">
        <v>46</v>
      </c>
      <c r="B58" s="94" t="s">
        <v>24</v>
      </c>
      <c r="C58" s="94">
        <f t="shared" si="4"/>
        <v>15</v>
      </c>
      <c r="D58" s="94">
        <f t="shared" si="5"/>
        <v>0</v>
      </c>
      <c r="E58" s="130">
        <f t="shared" si="6"/>
        <v>14</v>
      </c>
      <c r="F58" s="96">
        <f t="shared" si="7"/>
        <v>0.93333333333333335</v>
      </c>
      <c r="G58" s="95">
        <v>-1</v>
      </c>
      <c r="H58" s="95">
        <v>-1</v>
      </c>
      <c r="I58" s="95">
        <v>-1</v>
      </c>
      <c r="J58" s="95">
        <v>96.428571428571431</v>
      </c>
      <c r="K58" s="95">
        <v>-1</v>
      </c>
      <c r="L58" s="95">
        <v>-1</v>
      </c>
      <c r="M58" s="95">
        <v>100</v>
      </c>
      <c r="N58" s="95">
        <v>-1</v>
      </c>
      <c r="O58" s="95">
        <v>100</v>
      </c>
      <c r="P58" s="95">
        <v>-1</v>
      </c>
      <c r="Q58" s="95">
        <v>75</v>
      </c>
      <c r="R58" s="95">
        <v>-1</v>
      </c>
      <c r="S58" s="95">
        <v>-1</v>
      </c>
      <c r="T58" s="95">
        <v>100</v>
      </c>
      <c r="U58" s="95">
        <v>-1</v>
      </c>
      <c r="V58" s="95">
        <v>100</v>
      </c>
      <c r="W58" s="99">
        <v>100</v>
      </c>
      <c r="X58" s="99">
        <v>100</v>
      </c>
      <c r="Y58" s="95">
        <v>-1</v>
      </c>
      <c r="Z58" s="99">
        <v>100</v>
      </c>
      <c r="AA58" s="99">
        <v>100</v>
      </c>
      <c r="AB58" s="95">
        <v>-1</v>
      </c>
      <c r="AC58" s="95">
        <v>100</v>
      </c>
      <c r="AD58" s="95">
        <v>100</v>
      </c>
      <c r="AE58" s="99">
        <v>100</v>
      </c>
      <c r="AF58" s="99">
        <v>100</v>
      </c>
      <c r="AG58" s="95">
        <v>-1</v>
      </c>
      <c r="AH58" s="95">
        <v>100</v>
      </c>
      <c r="AI58" s="95">
        <v>-1</v>
      </c>
      <c r="AJ58" s="95">
        <v>-1</v>
      </c>
      <c r="AK58" s="95">
        <v>-1</v>
      </c>
      <c r="AL58" s="95">
        <v>-1</v>
      </c>
      <c r="AM58" s="95">
        <v>-1</v>
      </c>
      <c r="AN58" s="95">
        <v>-1</v>
      </c>
      <c r="AO58" s="95">
        <v>-1</v>
      </c>
      <c r="AP58" s="95">
        <v>-1</v>
      </c>
    </row>
    <row r="59" spans="1:42" ht="15" customHeight="1">
      <c r="A59" s="93">
        <v>47</v>
      </c>
      <c r="B59" s="94" t="s">
        <v>314</v>
      </c>
      <c r="C59" s="94">
        <f t="shared" si="4"/>
        <v>13</v>
      </c>
      <c r="D59" s="94">
        <f t="shared" si="5"/>
        <v>1</v>
      </c>
      <c r="E59" s="130">
        <f t="shared" si="6"/>
        <v>10</v>
      </c>
      <c r="F59" s="96">
        <f t="shared" si="7"/>
        <v>0.76923076923076927</v>
      </c>
      <c r="G59" s="95">
        <v>-1</v>
      </c>
      <c r="H59" s="95">
        <v>-1</v>
      </c>
      <c r="I59" s="95">
        <v>-1</v>
      </c>
      <c r="J59" s="95">
        <v>100</v>
      </c>
      <c r="K59" s="95">
        <v>-1</v>
      </c>
      <c r="L59" s="95">
        <v>76.470588235294116</v>
      </c>
      <c r="M59" s="95">
        <v>100</v>
      </c>
      <c r="N59" s="95">
        <v>78.94736842105263</v>
      </c>
      <c r="O59" s="95">
        <v>-1</v>
      </c>
      <c r="P59" s="95">
        <v>-1</v>
      </c>
      <c r="Q59" s="95">
        <v>100</v>
      </c>
      <c r="R59" s="95">
        <v>-1</v>
      </c>
      <c r="S59" s="95">
        <v>0</v>
      </c>
      <c r="T59" s="95">
        <v>-1</v>
      </c>
      <c r="U59" s="95">
        <v>-1</v>
      </c>
      <c r="V59" s="95">
        <v>-1</v>
      </c>
      <c r="W59" s="99">
        <v>100</v>
      </c>
      <c r="X59" s="99">
        <v>100</v>
      </c>
      <c r="Y59" s="95">
        <v>100</v>
      </c>
      <c r="Z59" s="99">
        <v>100</v>
      </c>
      <c r="AA59" s="99">
        <v>100</v>
      </c>
      <c r="AB59" s="95">
        <v>-1</v>
      </c>
      <c r="AC59" s="95">
        <v>-1</v>
      </c>
      <c r="AD59" s="95">
        <v>100</v>
      </c>
      <c r="AE59" s="99">
        <v>100</v>
      </c>
      <c r="AF59" s="99">
        <v>-1</v>
      </c>
      <c r="AG59" s="95">
        <v>-1</v>
      </c>
      <c r="AH59" s="95">
        <v>-1</v>
      </c>
      <c r="AI59" s="95">
        <v>-1</v>
      </c>
      <c r="AJ59" s="95">
        <v>-1</v>
      </c>
      <c r="AK59" s="95">
        <v>-1</v>
      </c>
      <c r="AL59" s="95">
        <v>-1</v>
      </c>
      <c r="AM59" s="95">
        <v>-1</v>
      </c>
      <c r="AN59" s="95">
        <v>-1</v>
      </c>
      <c r="AO59" s="95">
        <v>-1</v>
      </c>
      <c r="AP59" s="95">
        <v>-1</v>
      </c>
    </row>
    <row r="60" spans="1:42" ht="15" customHeight="1">
      <c r="A60" s="93">
        <v>48</v>
      </c>
      <c r="B60" s="94" t="s">
        <v>98</v>
      </c>
      <c r="C60" s="94">
        <f t="shared" si="4"/>
        <v>12</v>
      </c>
      <c r="D60" s="94">
        <f t="shared" si="5"/>
        <v>0</v>
      </c>
      <c r="E60" s="130">
        <f t="shared" si="6"/>
        <v>12</v>
      </c>
      <c r="F60" s="96">
        <f t="shared" si="7"/>
        <v>1</v>
      </c>
      <c r="G60" s="95">
        <v>-1</v>
      </c>
      <c r="H60" s="95">
        <v>-1</v>
      </c>
      <c r="I60" s="95">
        <v>-1</v>
      </c>
      <c r="J60" s="95">
        <v>100</v>
      </c>
      <c r="K60" s="95">
        <v>-1</v>
      </c>
      <c r="L60" s="95">
        <v>-1</v>
      </c>
      <c r="M60" s="95">
        <v>100</v>
      </c>
      <c r="N60" s="95">
        <v>-1</v>
      </c>
      <c r="O60" s="95">
        <v>-1</v>
      </c>
      <c r="P60" s="95">
        <v>-1</v>
      </c>
      <c r="Q60" s="95">
        <v>100</v>
      </c>
      <c r="R60" s="95">
        <v>100</v>
      </c>
      <c r="S60" s="95">
        <v>-1</v>
      </c>
      <c r="T60" s="95">
        <v>-1</v>
      </c>
      <c r="U60" s="95">
        <v>-1</v>
      </c>
      <c r="V60" s="95">
        <v>-1</v>
      </c>
      <c r="W60" s="99">
        <v>99.848093574358202</v>
      </c>
      <c r="X60" s="99">
        <v>98.442367601246104</v>
      </c>
      <c r="Y60" s="95">
        <v>100</v>
      </c>
      <c r="Z60" s="99">
        <v>100</v>
      </c>
      <c r="AA60" s="99">
        <v>100</v>
      </c>
      <c r="AB60" s="95">
        <v>-1</v>
      </c>
      <c r="AC60" s="95">
        <v>-1</v>
      </c>
      <c r="AD60" s="95">
        <v>100</v>
      </c>
      <c r="AE60" s="99">
        <v>100</v>
      </c>
      <c r="AF60" s="99">
        <v>91.666666666666657</v>
      </c>
      <c r="AG60" s="95">
        <v>-1</v>
      </c>
      <c r="AH60" s="95">
        <v>-1</v>
      </c>
      <c r="AI60" s="95">
        <v>-1</v>
      </c>
      <c r="AJ60" s="95">
        <v>-1</v>
      </c>
      <c r="AK60" s="95">
        <v>-1</v>
      </c>
      <c r="AL60" s="95">
        <v>-1</v>
      </c>
      <c r="AM60" s="95">
        <v>-1</v>
      </c>
      <c r="AN60" s="95">
        <v>-1</v>
      </c>
      <c r="AO60" s="95">
        <v>-1</v>
      </c>
      <c r="AP60" s="95">
        <v>-1</v>
      </c>
    </row>
    <row r="61" spans="1:42" ht="15" customHeight="1">
      <c r="A61" s="93">
        <v>49</v>
      </c>
      <c r="B61" s="94" t="s">
        <v>7</v>
      </c>
      <c r="C61" s="94">
        <f t="shared" si="4"/>
        <v>14</v>
      </c>
      <c r="D61" s="94">
        <f t="shared" si="5"/>
        <v>1</v>
      </c>
      <c r="E61" s="130">
        <f t="shared" si="6"/>
        <v>13</v>
      </c>
      <c r="F61" s="96">
        <f t="shared" si="7"/>
        <v>0.9285714285714286</v>
      </c>
      <c r="G61" s="95">
        <v>90.322580645161281</v>
      </c>
      <c r="H61" s="95">
        <v>100</v>
      </c>
      <c r="I61" s="95">
        <v>-1</v>
      </c>
      <c r="J61" s="95">
        <v>97.604790419161674</v>
      </c>
      <c r="K61" s="95">
        <v>-1</v>
      </c>
      <c r="L61" s="95">
        <v>-1</v>
      </c>
      <c r="M61" s="95">
        <v>-1</v>
      </c>
      <c r="N61" s="95">
        <v>-1</v>
      </c>
      <c r="O61" s="95">
        <v>-1</v>
      </c>
      <c r="P61" s="95">
        <v>-1</v>
      </c>
      <c r="Q61" s="95">
        <v>97.826086956521735</v>
      </c>
      <c r="R61" s="95">
        <v>100</v>
      </c>
      <c r="S61" s="95">
        <v>-1</v>
      </c>
      <c r="T61" s="95">
        <v>-1</v>
      </c>
      <c r="U61" s="95">
        <v>-1</v>
      </c>
      <c r="V61" s="95">
        <v>-1</v>
      </c>
      <c r="W61" s="99">
        <v>96.571136131013304</v>
      </c>
      <c r="X61" s="99">
        <v>0</v>
      </c>
      <c r="Y61" s="95">
        <v>-1</v>
      </c>
      <c r="Z61" s="99">
        <v>96.33507853403141</v>
      </c>
      <c r="AA61" s="99">
        <v>96.1439588688946</v>
      </c>
      <c r="AB61" s="95">
        <v>-1</v>
      </c>
      <c r="AC61" s="95">
        <v>-1</v>
      </c>
      <c r="AD61" s="95">
        <v>98.611111111111114</v>
      </c>
      <c r="AE61" s="99">
        <v>99.807692307692307</v>
      </c>
      <c r="AF61" s="99">
        <v>99.52153110047847</v>
      </c>
      <c r="AG61" s="95">
        <v>100</v>
      </c>
      <c r="AH61" s="95">
        <v>100</v>
      </c>
      <c r="AI61" s="95">
        <v>-1</v>
      </c>
      <c r="AJ61" s="95">
        <v>-1</v>
      </c>
      <c r="AK61" s="95">
        <v>-1</v>
      </c>
      <c r="AL61" s="95">
        <v>-1</v>
      </c>
      <c r="AM61" s="95">
        <v>-1</v>
      </c>
      <c r="AN61" s="95">
        <v>-1</v>
      </c>
      <c r="AO61" s="95">
        <v>-1</v>
      </c>
      <c r="AP61" s="95">
        <v>-1</v>
      </c>
    </row>
    <row r="62" spans="1:42" ht="15" customHeight="1">
      <c r="A62" s="93">
        <v>50</v>
      </c>
      <c r="B62" s="94" t="s">
        <v>92</v>
      </c>
      <c r="C62" s="94">
        <f t="shared" si="4"/>
        <v>11</v>
      </c>
      <c r="D62" s="94">
        <f t="shared" si="5"/>
        <v>2</v>
      </c>
      <c r="E62" s="130">
        <f t="shared" si="6"/>
        <v>6</v>
      </c>
      <c r="F62" s="96">
        <f t="shared" si="7"/>
        <v>0.54545454545454541</v>
      </c>
      <c r="G62" s="95">
        <v>-1</v>
      </c>
      <c r="H62" s="95">
        <v>-1</v>
      </c>
      <c r="I62" s="95">
        <v>-1</v>
      </c>
      <c r="J62" s="95">
        <v>75</v>
      </c>
      <c r="K62" s="95">
        <v>-1</v>
      </c>
      <c r="L62" s="95">
        <v>-1</v>
      </c>
      <c r="M62" s="95">
        <v>100</v>
      </c>
      <c r="N62" s="95">
        <v>100</v>
      </c>
      <c r="O62" s="95">
        <v>-1</v>
      </c>
      <c r="P62" s="95">
        <v>-1</v>
      </c>
      <c r="Q62" s="95">
        <v>11.76470588235294</v>
      </c>
      <c r="R62" s="95">
        <v>-1</v>
      </c>
      <c r="S62" s="95">
        <v>-1</v>
      </c>
      <c r="T62" s="95">
        <v>-1</v>
      </c>
      <c r="U62" s="95">
        <v>-1</v>
      </c>
      <c r="V62" s="95">
        <v>-1</v>
      </c>
      <c r="W62" s="99">
        <v>99.654984565098971</v>
      </c>
      <c r="X62" s="99">
        <v>0</v>
      </c>
      <c r="Y62" s="95">
        <v>-1</v>
      </c>
      <c r="Z62" s="99">
        <v>100</v>
      </c>
      <c r="AA62" s="99">
        <v>100</v>
      </c>
      <c r="AB62" s="95">
        <v>-1</v>
      </c>
      <c r="AC62" s="95">
        <v>-1</v>
      </c>
      <c r="AD62" s="95">
        <v>100</v>
      </c>
      <c r="AE62" s="99">
        <v>5.2631578947368416</v>
      </c>
      <c r="AF62" s="99">
        <v>0</v>
      </c>
      <c r="AG62" s="95">
        <v>-1</v>
      </c>
      <c r="AH62" s="95">
        <v>-1</v>
      </c>
      <c r="AI62" s="95">
        <v>-1</v>
      </c>
      <c r="AJ62" s="95">
        <v>-1</v>
      </c>
      <c r="AK62" s="95">
        <v>-1</v>
      </c>
      <c r="AL62" s="95">
        <v>-1</v>
      </c>
      <c r="AM62" s="95">
        <v>-1</v>
      </c>
      <c r="AN62" s="95">
        <v>-1</v>
      </c>
      <c r="AO62" s="95">
        <v>-1</v>
      </c>
      <c r="AP62" s="95">
        <v>-1</v>
      </c>
    </row>
    <row r="63" spans="1:42" ht="15" customHeight="1">
      <c r="A63" s="93">
        <v>51</v>
      </c>
      <c r="B63" s="94" t="s">
        <v>269</v>
      </c>
      <c r="C63" s="94">
        <f t="shared" si="4"/>
        <v>11</v>
      </c>
      <c r="D63" s="94">
        <f t="shared" si="5"/>
        <v>0</v>
      </c>
      <c r="E63" s="130">
        <f t="shared" si="6"/>
        <v>10</v>
      </c>
      <c r="F63" s="96">
        <f t="shared" si="7"/>
        <v>0.90909090909090906</v>
      </c>
      <c r="G63" s="95">
        <v>-1</v>
      </c>
      <c r="H63" s="95">
        <v>-1</v>
      </c>
      <c r="I63" s="95">
        <v>-1</v>
      </c>
      <c r="J63" s="95">
        <v>100</v>
      </c>
      <c r="K63" s="95">
        <v>-1</v>
      </c>
      <c r="L63" s="95">
        <v>75</v>
      </c>
      <c r="M63" s="95">
        <v>100</v>
      </c>
      <c r="N63" s="95">
        <v>100</v>
      </c>
      <c r="O63" s="95">
        <v>-1</v>
      </c>
      <c r="P63" s="95">
        <v>-1</v>
      </c>
      <c r="Q63" s="95">
        <v>100</v>
      </c>
      <c r="R63" s="95">
        <v>-1</v>
      </c>
      <c r="S63" s="95">
        <v>-1</v>
      </c>
      <c r="T63" s="95">
        <v>-1</v>
      </c>
      <c r="U63" s="95">
        <v>-1</v>
      </c>
      <c r="V63" s="95">
        <v>-1</v>
      </c>
      <c r="W63" s="99">
        <v>99.594202898550719</v>
      </c>
      <c r="X63" s="99">
        <v>95.744680851063833</v>
      </c>
      <c r="Y63" s="95">
        <v>-1</v>
      </c>
      <c r="Z63" s="99">
        <v>100</v>
      </c>
      <c r="AA63" s="99">
        <v>100</v>
      </c>
      <c r="AB63" s="95">
        <v>-1</v>
      </c>
      <c r="AC63" s="95">
        <v>-1</v>
      </c>
      <c r="AD63" s="95">
        <v>100</v>
      </c>
      <c r="AE63" s="99">
        <v>-1</v>
      </c>
      <c r="AF63" s="99">
        <v>100</v>
      </c>
      <c r="AG63" s="95">
        <v>-1</v>
      </c>
      <c r="AH63" s="95">
        <v>-1</v>
      </c>
      <c r="AI63" s="95">
        <v>-1</v>
      </c>
      <c r="AJ63" s="95">
        <v>-1</v>
      </c>
      <c r="AK63" s="95">
        <v>-1</v>
      </c>
      <c r="AL63" s="95">
        <v>-1</v>
      </c>
      <c r="AM63" s="95">
        <v>-1</v>
      </c>
      <c r="AN63" s="95">
        <v>-1</v>
      </c>
      <c r="AO63" s="95">
        <v>-1</v>
      </c>
      <c r="AP63" s="95">
        <v>-1</v>
      </c>
    </row>
    <row r="64" spans="1:42" ht="15" customHeight="1">
      <c r="A64" s="93">
        <v>52</v>
      </c>
      <c r="B64" s="94" t="s">
        <v>184</v>
      </c>
      <c r="C64" s="94">
        <f t="shared" si="4"/>
        <v>13</v>
      </c>
      <c r="D64" s="94">
        <f t="shared" si="5"/>
        <v>3</v>
      </c>
      <c r="E64" s="130">
        <f t="shared" si="6"/>
        <v>7</v>
      </c>
      <c r="F64" s="96">
        <f t="shared" si="7"/>
        <v>0.53846153846153844</v>
      </c>
      <c r="G64" s="95">
        <v>-1</v>
      </c>
      <c r="H64" s="95">
        <v>-1</v>
      </c>
      <c r="I64" s="95">
        <v>-1</v>
      </c>
      <c r="J64" s="95">
        <v>80</v>
      </c>
      <c r="K64" s="95">
        <v>-1</v>
      </c>
      <c r="L64" s="95">
        <v>100</v>
      </c>
      <c r="M64" s="95">
        <v>94.444444444444443</v>
      </c>
      <c r="N64" s="95">
        <v>100</v>
      </c>
      <c r="O64" s="95">
        <v>-1</v>
      </c>
      <c r="P64" s="95">
        <v>-1</v>
      </c>
      <c r="Q64" s="95">
        <v>16.666666666666664</v>
      </c>
      <c r="R64" s="95">
        <v>-1</v>
      </c>
      <c r="S64" s="95">
        <v>-1</v>
      </c>
      <c r="T64" s="95">
        <v>0</v>
      </c>
      <c r="U64" s="95">
        <v>-1</v>
      </c>
      <c r="V64" s="95">
        <v>-1</v>
      </c>
      <c r="W64" s="99">
        <v>99.905153335441028</v>
      </c>
      <c r="X64" s="99">
        <v>0</v>
      </c>
      <c r="Y64" s="95">
        <v>0</v>
      </c>
      <c r="Z64" s="99">
        <v>100</v>
      </c>
      <c r="AA64" s="99">
        <v>100</v>
      </c>
      <c r="AB64" s="95">
        <v>-1</v>
      </c>
      <c r="AC64" s="95">
        <v>-1</v>
      </c>
      <c r="AD64" s="95">
        <v>100</v>
      </c>
      <c r="AE64" s="99">
        <v>33.333333333333329</v>
      </c>
      <c r="AF64" s="99">
        <v>-1</v>
      </c>
      <c r="AG64" s="95">
        <v>-1</v>
      </c>
      <c r="AH64" s="95">
        <v>-1</v>
      </c>
      <c r="AI64" s="95">
        <v>-1</v>
      </c>
      <c r="AJ64" s="95">
        <v>-1</v>
      </c>
      <c r="AK64" s="95">
        <v>-1</v>
      </c>
      <c r="AL64" s="95">
        <v>-1</v>
      </c>
      <c r="AM64" s="95">
        <v>-1</v>
      </c>
      <c r="AN64" s="95">
        <v>-1</v>
      </c>
      <c r="AO64" s="95">
        <v>-1</v>
      </c>
      <c r="AP64" s="95">
        <v>-1</v>
      </c>
    </row>
    <row r="65" spans="1:42" ht="15" customHeight="1">
      <c r="A65" s="93">
        <v>53</v>
      </c>
      <c r="B65" s="94" t="s">
        <v>323</v>
      </c>
      <c r="C65" s="94">
        <f t="shared" si="4"/>
        <v>17</v>
      </c>
      <c r="D65" s="94">
        <f t="shared" si="5"/>
        <v>4</v>
      </c>
      <c r="E65" s="130">
        <f t="shared" si="6"/>
        <v>9</v>
      </c>
      <c r="F65" s="96">
        <f t="shared" si="7"/>
        <v>0.52941176470588236</v>
      </c>
      <c r="G65" s="95">
        <v>-1</v>
      </c>
      <c r="H65" s="95">
        <v>-1</v>
      </c>
      <c r="I65" s="95">
        <v>-1</v>
      </c>
      <c r="J65" s="95">
        <v>100</v>
      </c>
      <c r="K65" s="95">
        <v>-1</v>
      </c>
      <c r="L65" s="95">
        <v>65.217391304347828</v>
      </c>
      <c r="M65" s="95">
        <v>86.666666666666671</v>
      </c>
      <c r="N65" s="95">
        <v>87.5</v>
      </c>
      <c r="O65" s="95">
        <v>-1</v>
      </c>
      <c r="P65" s="95">
        <v>-1</v>
      </c>
      <c r="Q65" s="95">
        <v>50</v>
      </c>
      <c r="R65" s="95">
        <v>0</v>
      </c>
      <c r="S65" s="95">
        <v>0</v>
      </c>
      <c r="T65" s="95">
        <v>0</v>
      </c>
      <c r="U65" s="95">
        <v>0</v>
      </c>
      <c r="V65" s="95">
        <v>-1</v>
      </c>
      <c r="W65" s="99">
        <v>99.75124378109453</v>
      </c>
      <c r="X65" s="99">
        <v>100</v>
      </c>
      <c r="Y65" s="95">
        <v>100</v>
      </c>
      <c r="Z65" s="99">
        <v>100</v>
      </c>
      <c r="AA65" s="99">
        <v>100</v>
      </c>
      <c r="AB65" s="95">
        <v>-1</v>
      </c>
      <c r="AC65" s="95">
        <v>-1</v>
      </c>
      <c r="AD65" s="95">
        <v>100</v>
      </c>
      <c r="AE65" s="99">
        <v>100</v>
      </c>
      <c r="AF65" s="99">
        <v>100</v>
      </c>
      <c r="AG65" s="95">
        <v>-1</v>
      </c>
      <c r="AH65" s="95">
        <v>-1</v>
      </c>
      <c r="AI65" s="95">
        <v>-1</v>
      </c>
      <c r="AJ65" s="95">
        <v>-1</v>
      </c>
      <c r="AK65" s="95">
        <v>-1</v>
      </c>
      <c r="AL65" s="95">
        <v>-1</v>
      </c>
      <c r="AM65" s="95">
        <v>-1</v>
      </c>
      <c r="AN65" s="95">
        <v>-1</v>
      </c>
      <c r="AO65" s="95">
        <v>-1</v>
      </c>
      <c r="AP65" s="95">
        <v>-1</v>
      </c>
    </row>
    <row r="66" spans="1:42" ht="15" customHeight="1">
      <c r="A66" s="93">
        <v>54</v>
      </c>
      <c r="B66" s="94" t="s">
        <v>133</v>
      </c>
      <c r="C66" s="94">
        <f t="shared" si="4"/>
        <v>19</v>
      </c>
      <c r="D66" s="94">
        <f t="shared" si="5"/>
        <v>2</v>
      </c>
      <c r="E66" s="130">
        <f t="shared" si="6"/>
        <v>11</v>
      </c>
      <c r="F66" s="96">
        <f t="shared" si="7"/>
        <v>0.57894736842105265</v>
      </c>
      <c r="G66" s="95">
        <v>-1</v>
      </c>
      <c r="H66" s="95">
        <v>-1</v>
      </c>
      <c r="I66" s="95">
        <v>-1</v>
      </c>
      <c r="J66" s="95">
        <v>96.296296296296291</v>
      </c>
      <c r="K66" s="95">
        <v>100</v>
      </c>
      <c r="L66" s="95">
        <v>46.153846153846153</v>
      </c>
      <c r="M66" s="95">
        <v>89.743589743589752</v>
      </c>
      <c r="N66" s="95">
        <v>71.428571428571431</v>
      </c>
      <c r="O66" s="95">
        <v>100</v>
      </c>
      <c r="P66" s="95">
        <v>-1</v>
      </c>
      <c r="Q66" s="95">
        <v>100</v>
      </c>
      <c r="R66" s="95">
        <v>18.181818181818183</v>
      </c>
      <c r="S66" s="95">
        <v>0</v>
      </c>
      <c r="T66" s="95">
        <v>33.333333333333329</v>
      </c>
      <c r="U66" s="95">
        <v>0</v>
      </c>
      <c r="V66" s="95">
        <v>-1</v>
      </c>
      <c r="W66" s="99">
        <v>99.787585555817799</v>
      </c>
      <c r="X66" s="99">
        <v>100</v>
      </c>
      <c r="Y66" s="95">
        <v>50</v>
      </c>
      <c r="Z66" s="99">
        <v>100</v>
      </c>
      <c r="AA66" s="99">
        <v>100</v>
      </c>
      <c r="AB66" s="95">
        <v>-1</v>
      </c>
      <c r="AC66" s="95">
        <v>-1</v>
      </c>
      <c r="AD66" s="95">
        <v>100</v>
      </c>
      <c r="AE66" s="99">
        <v>100</v>
      </c>
      <c r="AF66" s="99">
        <v>100</v>
      </c>
      <c r="AG66" s="95">
        <v>-1</v>
      </c>
      <c r="AH66" s="95">
        <v>-1</v>
      </c>
      <c r="AI66" s="95">
        <v>-1</v>
      </c>
      <c r="AJ66" s="95">
        <v>-1</v>
      </c>
      <c r="AK66" s="95">
        <v>-1</v>
      </c>
      <c r="AL66" s="95">
        <v>-1</v>
      </c>
      <c r="AM66" s="95">
        <v>-1</v>
      </c>
      <c r="AN66" s="95">
        <v>-1</v>
      </c>
      <c r="AO66" s="95">
        <v>-1</v>
      </c>
      <c r="AP66" s="95">
        <v>-1</v>
      </c>
    </row>
    <row r="67" spans="1:42" ht="15" customHeight="1">
      <c r="A67" s="93">
        <v>55</v>
      </c>
      <c r="B67" s="94" t="s">
        <v>99</v>
      </c>
      <c r="C67" s="94">
        <f t="shared" si="4"/>
        <v>13</v>
      </c>
      <c r="D67" s="94">
        <f t="shared" si="5"/>
        <v>6</v>
      </c>
      <c r="E67" s="130">
        <f t="shared" si="6"/>
        <v>4</v>
      </c>
      <c r="F67" s="96">
        <f t="shared" si="7"/>
        <v>0.30769230769230771</v>
      </c>
      <c r="G67" s="95">
        <v>-1</v>
      </c>
      <c r="H67" s="95">
        <v>-1</v>
      </c>
      <c r="I67" s="95">
        <v>-1</v>
      </c>
      <c r="J67" s="95">
        <v>59.259259259259252</v>
      </c>
      <c r="K67" s="95">
        <v>0</v>
      </c>
      <c r="L67" s="95">
        <v>-1</v>
      </c>
      <c r="M67" s="95">
        <v>0</v>
      </c>
      <c r="N67" s="95">
        <v>-1</v>
      </c>
      <c r="O67" s="95">
        <v>-1</v>
      </c>
      <c r="P67" s="95">
        <v>-1</v>
      </c>
      <c r="Q67" s="95">
        <v>4.716981132075472</v>
      </c>
      <c r="R67" s="95">
        <v>0</v>
      </c>
      <c r="S67" s="95">
        <v>-1</v>
      </c>
      <c r="T67" s="95">
        <v>0</v>
      </c>
      <c r="U67" s="95">
        <v>0</v>
      </c>
      <c r="V67" s="95">
        <v>-1</v>
      </c>
      <c r="W67" s="99">
        <v>99.60609693440658</v>
      </c>
      <c r="X67" s="99">
        <v>0</v>
      </c>
      <c r="Y67" s="95">
        <v>-1</v>
      </c>
      <c r="Z67" s="99">
        <v>100</v>
      </c>
      <c r="AA67" s="99">
        <v>100</v>
      </c>
      <c r="AB67" s="95">
        <v>-1</v>
      </c>
      <c r="AC67" s="95">
        <v>-1</v>
      </c>
      <c r="AD67" s="95">
        <v>98.545454545454547</v>
      </c>
      <c r="AE67" s="99">
        <v>77.777777777777786</v>
      </c>
      <c r="AF67" s="99">
        <v>-1</v>
      </c>
      <c r="AG67" s="95">
        <v>-1</v>
      </c>
      <c r="AH67" s="95">
        <v>-1</v>
      </c>
      <c r="AI67" s="95">
        <v>-1</v>
      </c>
      <c r="AJ67" s="95">
        <v>-1</v>
      </c>
      <c r="AK67" s="95">
        <v>-1</v>
      </c>
      <c r="AL67" s="95">
        <v>-1</v>
      </c>
      <c r="AM67" s="95">
        <v>-1</v>
      </c>
      <c r="AN67" s="95">
        <v>-1</v>
      </c>
      <c r="AO67" s="95">
        <v>-1</v>
      </c>
      <c r="AP67" s="95">
        <v>-1</v>
      </c>
    </row>
    <row r="68" spans="1:42" ht="15" customHeight="1">
      <c r="A68" s="93">
        <v>56</v>
      </c>
      <c r="B68" s="94" t="s">
        <v>38</v>
      </c>
      <c r="C68" s="94">
        <f t="shared" si="4"/>
        <v>11</v>
      </c>
      <c r="D68" s="94">
        <f t="shared" si="5"/>
        <v>11</v>
      </c>
      <c r="E68" s="130">
        <f t="shared" si="6"/>
        <v>0</v>
      </c>
      <c r="F68" s="96">
        <f t="shared" si="7"/>
        <v>0</v>
      </c>
      <c r="G68" s="95">
        <v>0</v>
      </c>
      <c r="H68" s="95">
        <v>-1</v>
      </c>
      <c r="I68" s="95">
        <v>-1</v>
      </c>
      <c r="J68" s="95">
        <v>0</v>
      </c>
      <c r="K68" s="95">
        <v>-1</v>
      </c>
      <c r="L68" s="95">
        <v>-1</v>
      </c>
      <c r="M68" s="95">
        <v>-1</v>
      </c>
      <c r="N68" s="95">
        <v>-1</v>
      </c>
      <c r="O68" s="95">
        <v>-1</v>
      </c>
      <c r="P68" s="95">
        <v>-1</v>
      </c>
      <c r="Q68" s="95">
        <v>0</v>
      </c>
      <c r="R68" s="95">
        <v>-1</v>
      </c>
      <c r="S68" s="95">
        <v>-1</v>
      </c>
      <c r="T68" s="95">
        <v>0</v>
      </c>
      <c r="U68" s="95">
        <v>-1</v>
      </c>
      <c r="V68" s="95">
        <v>-1</v>
      </c>
      <c r="W68" s="99">
        <v>0</v>
      </c>
      <c r="X68" s="99">
        <v>0</v>
      </c>
      <c r="Y68" s="95">
        <v>-1</v>
      </c>
      <c r="Z68" s="99">
        <v>0</v>
      </c>
      <c r="AA68" s="99">
        <v>0</v>
      </c>
      <c r="AB68" s="95">
        <v>-1</v>
      </c>
      <c r="AC68" s="95">
        <v>-1</v>
      </c>
      <c r="AD68" s="95">
        <v>0</v>
      </c>
      <c r="AE68" s="99">
        <v>0</v>
      </c>
      <c r="AF68" s="99">
        <v>0</v>
      </c>
      <c r="AG68" s="95">
        <v>-1</v>
      </c>
      <c r="AH68" s="95">
        <v>-1</v>
      </c>
      <c r="AI68" s="95">
        <v>-1</v>
      </c>
      <c r="AJ68" s="95">
        <v>-1</v>
      </c>
      <c r="AK68" s="95">
        <v>-1</v>
      </c>
      <c r="AL68" s="95">
        <v>-1</v>
      </c>
      <c r="AM68" s="95">
        <v>-1</v>
      </c>
      <c r="AN68" s="95">
        <v>-1</v>
      </c>
      <c r="AO68" s="95">
        <v>-1</v>
      </c>
      <c r="AP68" s="95">
        <v>-1</v>
      </c>
    </row>
    <row r="69" spans="1:42" ht="15" customHeight="1">
      <c r="A69" s="93">
        <v>57</v>
      </c>
      <c r="B69" s="94" t="s">
        <v>120</v>
      </c>
      <c r="C69" s="94">
        <f t="shared" si="4"/>
        <v>11</v>
      </c>
      <c r="D69" s="94">
        <f t="shared" si="5"/>
        <v>10</v>
      </c>
      <c r="E69" s="130">
        <f t="shared" si="6"/>
        <v>0</v>
      </c>
      <c r="F69" s="96">
        <f t="shared" si="7"/>
        <v>0</v>
      </c>
      <c r="G69" s="95">
        <v>0</v>
      </c>
      <c r="H69" s="95">
        <v>0</v>
      </c>
      <c r="I69" s="95">
        <v>-1</v>
      </c>
      <c r="J69" s="95">
        <v>0</v>
      </c>
      <c r="K69" s="95">
        <v>-1</v>
      </c>
      <c r="L69" s="95">
        <v>-1</v>
      </c>
      <c r="M69" s="95">
        <v>-1</v>
      </c>
      <c r="N69" s="95">
        <v>-1</v>
      </c>
      <c r="O69" s="95">
        <v>-1</v>
      </c>
      <c r="P69" s="95">
        <v>-1</v>
      </c>
      <c r="Q69" s="95">
        <v>0</v>
      </c>
      <c r="R69" s="95">
        <v>-1</v>
      </c>
      <c r="S69" s="95">
        <v>-1</v>
      </c>
      <c r="T69" s="95">
        <v>-1</v>
      </c>
      <c r="U69" s="95">
        <v>-1</v>
      </c>
      <c r="V69" s="95">
        <v>-1</v>
      </c>
      <c r="W69" s="99">
        <v>0</v>
      </c>
      <c r="X69" s="99">
        <v>12.177867609903991</v>
      </c>
      <c r="Y69" s="95">
        <v>-1</v>
      </c>
      <c r="Z69" s="99">
        <v>0</v>
      </c>
      <c r="AA69" s="99">
        <v>0</v>
      </c>
      <c r="AB69" s="95">
        <v>-1</v>
      </c>
      <c r="AC69" s="95">
        <v>-1</v>
      </c>
      <c r="AD69" s="95">
        <v>0</v>
      </c>
      <c r="AE69" s="99">
        <v>0</v>
      </c>
      <c r="AF69" s="99">
        <v>0</v>
      </c>
      <c r="AG69" s="95">
        <v>-1</v>
      </c>
      <c r="AH69" s="95">
        <v>-1</v>
      </c>
      <c r="AI69" s="95">
        <v>-1</v>
      </c>
      <c r="AJ69" s="95">
        <v>-1</v>
      </c>
      <c r="AK69" s="95">
        <v>-1</v>
      </c>
      <c r="AL69" s="95">
        <v>-1</v>
      </c>
      <c r="AM69" s="95">
        <v>-1</v>
      </c>
      <c r="AN69" s="95">
        <v>-1</v>
      </c>
      <c r="AO69" s="95">
        <v>-1</v>
      </c>
      <c r="AP69" s="95">
        <v>-1</v>
      </c>
    </row>
    <row r="70" spans="1:42" ht="15" customHeight="1">
      <c r="A70" s="93">
        <v>58</v>
      </c>
      <c r="B70" s="94" t="s">
        <v>281</v>
      </c>
      <c r="C70" s="94">
        <f t="shared" si="4"/>
        <v>13</v>
      </c>
      <c r="D70" s="94">
        <f t="shared" si="5"/>
        <v>1</v>
      </c>
      <c r="E70" s="130">
        <f t="shared" si="6"/>
        <v>11</v>
      </c>
      <c r="F70" s="96">
        <f t="shared" si="7"/>
        <v>0.84615384615384615</v>
      </c>
      <c r="G70" s="95">
        <v>-1</v>
      </c>
      <c r="H70" s="95">
        <v>-1</v>
      </c>
      <c r="I70" s="95">
        <v>-1</v>
      </c>
      <c r="J70" s="95">
        <v>100</v>
      </c>
      <c r="K70" s="95">
        <v>-1</v>
      </c>
      <c r="L70" s="95">
        <v>66.666666666666657</v>
      </c>
      <c r="M70" s="95">
        <v>90.909090909090907</v>
      </c>
      <c r="N70" s="95">
        <v>-1</v>
      </c>
      <c r="O70" s="95">
        <v>-1</v>
      </c>
      <c r="P70" s="95">
        <v>-1</v>
      </c>
      <c r="Q70" s="95">
        <v>100</v>
      </c>
      <c r="R70" s="95">
        <v>100</v>
      </c>
      <c r="S70" s="95">
        <v>0</v>
      </c>
      <c r="T70" s="95">
        <v>-1</v>
      </c>
      <c r="U70" s="95">
        <v>-1</v>
      </c>
      <c r="V70" s="95">
        <v>-1</v>
      </c>
      <c r="W70" s="99">
        <v>99.648506151142357</v>
      </c>
      <c r="X70" s="99">
        <v>-1</v>
      </c>
      <c r="Y70" s="95">
        <v>100</v>
      </c>
      <c r="Z70" s="99">
        <v>100</v>
      </c>
      <c r="AA70" s="99">
        <v>100</v>
      </c>
      <c r="AB70" s="95">
        <v>-1</v>
      </c>
      <c r="AC70" s="95">
        <v>-1</v>
      </c>
      <c r="AD70" s="95">
        <v>100</v>
      </c>
      <c r="AE70" s="99">
        <v>100</v>
      </c>
      <c r="AF70" s="99">
        <v>100</v>
      </c>
      <c r="AG70" s="95">
        <v>-1</v>
      </c>
      <c r="AH70" s="95">
        <v>-1</v>
      </c>
      <c r="AI70" s="95">
        <v>-1</v>
      </c>
      <c r="AJ70" s="95">
        <v>-1</v>
      </c>
      <c r="AK70" s="95">
        <v>-1</v>
      </c>
      <c r="AL70" s="95">
        <v>-1</v>
      </c>
      <c r="AM70" s="95">
        <v>-1</v>
      </c>
      <c r="AN70" s="95">
        <v>-1</v>
      </c>
      <c r="AO70" s="95">
        <v>-1</v>
      </c>
      <c r="AP70" s="95">
        <v>-1</v>
      </c>
    </row>
    <row r="71" spans="1:42" ht="15" customHeight="1">
      <c r="A71" s="93">
        <v>59</v>
      </c>
      <c r="B71" s="94" t="s">
        <v>310</v>
      </c>
      <c r="C71" s="94">
        <f t="shared" si="4"/>
        <v>12</v>
      </c>
      <c r="D71" s="94">
        <f t="shared" si="5"/>
        <v>12</v>
      </c>
      <c r="E71" s="130">
        <f t="shared" si="6"/>
        <v>0</v>
      </c>
      <c r="F71" s="96">
        <f t="shared" si="7"/>
        <v>0</v>
      </c>
      <c r="G71" s="95">
        <v>-1</v>
      </c>
      <c r="H71" s="95">
        <v>-1</v>
      </c>
      <c r="I71" s="95">
        <v>-1</v>
      </c>
      <c r="J71" s="95">
        <v>0</v>
      </c>
      <c r="K71" s="95">
        <v>-1</v>
      </c>
      <c r="L71" s="95">
        <v>0</v>
      </c>
      <c r="M71" s="95">
        <v>0</v>
      </c>
      <c r="N71" s="95">
        <v>0</v>
      </c>
      <c r="O71" s="95">
        <v>-1</v>
      </c>
      <c r="P71" s="95">
        <v>-1</v>
      </c>
      <c r="Q71" s="95">
        <v>0</v>
      </c>
      <c r="R71" s="95">
        <v>-1</v>
      </c>
      <c r="S71" s="95">
        <v>-1</v>
      </c>
      <c r="T71" s="95">
        <v>0</v>
      </c>
      <c r="U71" s="95">
        <v>-1</v>
      </c>
      <c r="V71" s="95">
        <v>-1</v>
      </c>
      <c r="W71" s="99">
        <v>0</v>
      </c>
      <c r="X71" s="99">
        <v>-1</v>
      </c>
      <c r="Y71" s="95">
        <v>0</v>
      </c>
      <c r="Z71" s="99">
        <v>0</v>
      </c>
      <c r="AA71" s="99">
        <v>0</v>
      </c>
      <c r="AB71" s="95">
        <v>-1</v>
      </c>
      <c r="AC71" s="95">
        <v>-1</v>
      </c>
      <c r="AD71" s="95">
        <v>0</v>
      </c>
      <c r="AE71" s="99">
        <v>-1</v>
      </c>
      <c r="AF71" s="99">
        <v>0</v>
      </c>
      <c r="AG71" s="95">
        <v>-1</v>
      </c>
      <c r="AH71" s="95">
        <v>-1</v>
      </c>
      <c r="AI71" s="95">
        <v>-1</v>
      </c>
      <c r="AJ71" s="95">
        <v>-1</v>
      </c>
      <c r="AK71" s="95">
        <v>-1</v>
      </c>
      <c r="AL71" s="95">
        <v>-1</v>
      </c>
      <c r="AM71" s="95">
        <v>-1</v>
      </c>
      <c r="AN71" s="95">
        <v>-1</v>
      </c>
      <c r="AO71" s="95">
        <v>-1</v>
      </c>
      <c r="AP71" s="95">
        <v>-1</v>
      </c>
    </row>
    <row r="72" spans="1:42" ht="15" customHeight="1">
      <c r="A72" s="93">
        <v>60</v>
      </c>
      <c r="B72" s="94" t="s">
        <v>322</v>
      </c>
      <c r="C72" s="94">
        <f t="shared" si="4"/>
        <v>11</v>
      </c>
      <c r="D72" s="94">
        <f t="shared" si="5"/>
        <v>2</v>
      </c>
      <c r="E72" s="130">
        <f t="shared" si="6"/>
        <v>5</v>
      </c>
      <c r="F72" s="96">
        <f t="shared" si="7"/>
        <v>0.45454545454545453</v>
      </c>
      <c r="G72" s="95">
        <v>-1</v>
      </c>
      <c r="H72" s="95">
        <v>-1</v>
      </c>
      <c r="I72" s="95">
        <v>-1</v>
      </c>
      <c r="J72" s="95">
        <v>80</v>
      </c>
      <c r="K72" s="95">
        <v>-1</v>
      </c>
      <c r="L72" s="95">
        <v>74.193548387096769</v>
      </c>
      <c r="M72" s="95">
        <v>84.615384615384613</v>
      </c>
      <c r="N72" s="95">
        <v>81.818181818181827</v>
      </c>
      <c r="O72" s="95">
        <v>-1</v>
      </c>
      <c r="P72" s="95">
        <v>-1</v>
      </c>
      <c r="Q72" s="95">
        <v>0</v>
      </c>
      <c r="R72" s="95">
        <v>-1</v>
      </c>
      <c r="S72" s="95">
        <v>-1</v>
      </c>
      <c r="T72" s="95">
        <v>0</v>
      </c>
      <c r="U72" s="95">
        <v>-1</v>
      </c>
      <c r="V72" s="95">
        <v>-1</v>
      </c>
      <c r="W72" s="99">
        <v>98.870056497175142</v>
      </c>
      <c r="X72" s="99">
        <v>-1</v>
      </c>
      <c r="Y72" s="95">
        <v>-1</v>
      </c>
      <c r="Z72" s="99">
        <v>100</v>
      </c>
      <c r="AA72" s="99">
        <v>100</v>
      </c>
      <c r="AB72" s="95">
        <v>-1</v>
      </c>
      <c r="AC72" s="95">
        <v>-1</v>
      </c>
      <c r="AD72" s="95">
        <v>100</v>
      </c>
      <c r="AE72" s="99">
        <v>100</v>
      </c>
      <c r="AF72" s="99">
        <v>-1</v>
      </c>
      <c r="AG72" s="95">
        <v>-1</v>
      </c>
      <c r="AH72" s="95">
        <v>-1</v>
      </c>
      <c r="AI72" s="95">
        <v>-1</v>
      </c>
      <c r="AJ72" s="95">
        <v>-1</v>
      </c>
      <c r="AK72" s="95">
        <v>-1</v>
      </c>
      <c r="AL72" s="95">
        <v>-1</v>
      </c>
      <c r="AM72" s="95">
        <v>-1</v>
      </c>
      <c r="AN72" s="95">
        <v>-1</v>
      </c>
      <c r="AO72" s="95">
        <v>-1</v>
      </c>
      <c r="AP72" s="95">
        <v>-1</v>
      </c>
    </row>
    <row r="73" spans="1:42" ht="15" customHeight="1">
      <c r="A73" s="93">
        <v>61</v>
      </c>
      <c r="B73" s="94" t="s">
        <v>20</v>
      </c>
      <c r="C73" s="94">
        <f t="shared" si="4"/>
        <v>10</v>
      </c>
      <c r="D73" s="94">
        <f t="shared" si="5"/>
        <v>10</v>
      </c>
      <c r="E73" s="130">
        <f t="shared" si="6"/>
        <v>0</v>
      </c>
      <c r="F73" s="96">
        <f t="shared" si="7"/>
        <v>0</v>
      </c>
      <c r="G73" s="95">
        <v>-1</v>
      </c>
      <c r="H73" s="95">
        <v>-1</v>
      </c>
      <c r="I73" s="95">
        <v>-1</v>
      </c>
      <c r="J73" s="95">
        <v>0</v>
      </c>
      <c r="K73" s="95">
        <v>-1</v>
      </c>
      <c r="L73" s="95">
        <v>-1</v>
      </c>
      <c r="M73" s="95">
        <v>-1</v>
      </c>
      <c r="N73" s="95">
        <v>-1</v>
      </c>
      <c r="O73" s="95">
        <v>-1</v>
      </c>
      <c r="P73" s="95">
        <v>-1</v>
      </c>
      <c r="Q73" s="95">
        <v>0</v>
      </c>
      <c r="R73" s="95">
        <v>-1</v>
      </c>
      <c r="S73" s="95">
        <v>-1</v>
      </c>
      <c r="T73" s="95">
        <v>-1</v>
      </c>
      <c r="U73" s="95">
        <v>-1</v>
      </c>
      <c r="V73" s="95">
        <v>-1</v>
      </c>
      <c r="W73" s="99">
        <v>0</v>
      </c>
      <c r="X73" s="99">
        <v>0</v>
      </c>
      <c r="Y73" s="95">
        <v>0</v>
      </c>
      <c r="Z73" s="99">
        <v>0</v>
      </c>
      <c r="AA73" s="99">
        <v>0</v>
      </c>
      <c r="AB73" s="95">
        <v>-1</v>
      </c>
      <c r="AC73" s="95">
        <v>-1</v>
      </c>
      <c r="AD73" s="95">
        <v>0</v>
      </c>
      <c r="AE73" s="99">
        <v>0</v>
      </c>
      <c r="AF73" s="99">
        <v>0</v>
      </c>
      <c r="AG73" s="95">
        <v>-1</v>
      </c>
      <c r="AH73" s="95">
        <v>-1</v>
      </c>
      <c r="AI73" s="95">
        <v>-1</v>
      </c>
      <c r="AJ73" s="95">
        <v>-1</v>
      </c>
      <c r="AK73" s="95">
        <v>-1</v>
      </c>
      <c r="AL73" s="95">
        <v>-1</v>
      </c>
      <c r="AM73" s="95">
        <v>-1</v>
      </c>
      <c r="AN73" s="95">
        <v>-1</v>
      </c>
      <c r="AO73" s="95">
        <v>-1</v>
      </c>
      <c r="AP73" s="95">
        <v>-1</v>
      </c>
    </row>
    <row r="74" spans="1:42" ht="15" customHeight="1">
      <c r="A74" s="93">
        <v>62</v>
      </c>
      <c r="B74" s="94" t="s">
        <v>261</v>
      </c>
      <c r="C74" s="94">
        <f t="shared" si="4"/>
        <v>6</v>
      </c>
      <c r="D74" s="94">
        <f t="shared" si="5"/>
        <v>1</v>
      </c>
      <c r="E74" s="130">
        <f t="shared" si="6"/>
        <v>2</v>
      </c>
      <c r="F74" s="96">
        <f t="shared" si="7"/>
        <v>0.33333333333333331</v>
      </c>
      <c r="G74" s="95">
        <v>-1</v>
      </c>
      <c r="H74" s="95">
        <v>-1</v>
      </c>
      <c r="I74" s="95">
        <v>-1</v>
      </c>
      <c r="J74" s="95">
        <v>66.666666666666657</v>
      </c>
      <c r="K74" s="95">
        <v>-1</v>
      </c>
      <c r="L74" s="95">
        <v>-1</v>
      </c>
      <c r="M74" s="95">
        <v>80</v>
      </c>
      <c r="N74" s="95">
        <v>-1</v>
      </c>
      <c r="O74" s="95">
        <v>-1</v>
      </c>
      <c r="P74" s="95">
        <v>-1</v>
      </c>
      <c r="Q74" s="95">
        <v>50</v>
      </c>
      <c r="R74" s="95">
        <v>-1</v>
      </c>
      <c r="S74" s="95">
        <v>-1</v>
      </c>
      <c r="T74" s="95">
        <v>-1</v>
      </c>
      <c r="U74" s="95">
        <v>-1</v>
      </c>
      <c r="V74" s="95">
        <v>-1</v>
      </c>
      <c r="W74" s="99">
        <v>100</v>
      </c>
      <c r="X74" s="99">
        <v>0</v>
      </c>
      <c r="Y74" s="95">
        <v>-1</v>
      </c>
      <c r="Z74" s="99">
        <v>-1</v>
      </c>
      <c r="AA74" s="99">
        <v>-1</v>
      </c>
      <c r="AB74" s="95">
        <v>-1</v>
      </c>
      <c r="AC74" s="95">
        <v>-1</v>
      </c>
      <c r="AD74" s="95">
        <v>99.561403508771932</v>
      </c>
      <c r="AE74" s="99">
        <v>-1</v>
      </c>
      <c r="AF74" s="99">
        <v>-1</v>
      </c>
      <c r="AG74" s="95">
        <v>-1</v>
      </c>
      <c r="AH74" s="95">
        <v>-1</v>
      </c>
      <c r="AI74" s="95">
        <v>-1</v>
      </c>
      <c r="AJ74" s="95">
        <v>-1</v>
      </c>
      <c r="AK74" s="95">
        <v>-1</v>
      </c>
      <c r="AL74" s="95">
        <v>-1</v>
      </c>
      <c r="AM74" s="95">
        <v>-1</v>
      </c>
      <c r="AN74" s="95">
        <v>-1</v>
      </c>
      <c r="AO74" s="95">
        <v>-1</v>
      </c>
      <c r="AP74" s="95">
        <v>-1</v>
      </c>
    </row>
    <row r="75" spans="1:42" ht="15" customHeight="1">
      <c r="A75" s="93">
        <v>63</v>
      </c>
      <c r="B75" s="94" t="s">
        <v>328</v>
      </c>
      <c r="C75" s="94">
        <f t="shared" si="4"/>
        <v>11</v>
      </c>
      <c r="D75" s="94">
        <f t="shared" si="5"/>
        <v>1</v>
      </c>
      <c r="E75" s="130">
        <f t="shared" si="6"/>
        <v>9</v>
      </c>
      <c r="F75" s="96">
        <f t="shared" si="7"/>
        <v>0.81818181818181823</v>
      </c>
      <c r="G75" s="95">
        <v>-1</v>
      </c>
      <c r="H75" s="95">
        <v>-1</v>
      </c>
      <c r="I75" s="95">
        <v>-1</v>
      </c>
      <c r="J75" s="95">
        <v>66.666666666666657</v>
      </c>
      <c r="K75" s="95">
        <v>100</v>
      </c>
      <c r="L75" s="95">
        <v>0</v>
      </c>
      <c r="M75" s="95">
        <v>100</v>
      </c>
      <c r="N75" s="95">
        <v>-1</v>
      </c>
      <c r="O75" s="95">
        <v>-1</v>
      </c>
      <c r="P75" s="95">
        <v>-1</v>
      </c>
      <c r="Q75" s="95">
        <v>-1</v>
      </c>
      <c r="R75" s="95">
        <v>-1</v>
      </c>
      <c r="S75" s="95">
        <v>-1</v>
      </c>
      <c r="T75" s="95">
        <v>-1</v>
      </c>
      <c r="U75" s="95">
        <v>-1</v>
      </c>
      <c r="V75" s="95">
        <v>-1</v>
      </c>
      <c r="W75" s="99">
        <v>99.835796387520531</v>
      </c>
      <c r="X75" s="99">
        <v>100</v>
      </c>
      <c r="Y75" s="95">
        <v>100</v>
      </c>
      <c r="Z75" s="99">
        <v>96.774193548387103</v>
      </c>
      <c r="AA75" s="99">
        <v>100</v>
      </c>
      <c r="AB75" s="95">
        <v>-1</v>
      </c>
      <c r="AC75" s="95">
        <v>-1</v>
      </c>
      <c r="AD75" s="95">
        <v>100</v>
      </c>
      <c r="AE75" s="99">
        <v>100</v>
      </c>
      <c r="AF75" s="99">
        <v>-1</v>
      </c>
      <c r="AG75" s="95">
        <v>-1</v>
      </c>
      <c r="AH75" s="95">
        <v>-1</v>
      </c>
      <c r="AI75" s="95">
        <v>-1</v>
      </c>
      <c r="AJ75" s="95">
        <v>-1</v>
      </c>
      <c r="AK75" s="95">
        <v>-1</v>
      </c>
      <c r="AL75" s="95">
        <v>-1</v>
      </c>
      <c r="AM75" s="95">
        <v>-1</v>
      </c>
      <c r="AN75" s="95">
        <v>-1</v>
      </c>
      <c r="AO75" s="95">
        <v>-1</v>
      </c>
      <c r="AP75" s="95">
        <v>-1</v>
      </c>
    </row>
    <row r="76" spans="1:42" ht="15" customHeight="1">
      <c r="A76" s="93">
        <v>64</v>
      </c>
      <c r="B76" s="94" t="s">
        <v>174</v>
      </c>
      <c r="C76" s="94">
        <f t="shared" si="4"/>
        <v>11</v>
      </c>
      <c r="D76" s="94">
        <f t="shared" si="5"/>
        <v>11</v>
      </c>
      <c r="E76" s="130">
        <f t="shared" si="6"/>
        <v>0</v>
      </c>
      <c r="F76" s="96">
        <f t="shared" si="7"/>
        <v>0</v>
      </c>
      <c r="G76" s="95">
        <v>-1</v>
      </c>
      <c r="H76" s="95">
        <v>-1</v>
      </c>
      <c r="I76" s="95">
        <v>-1</v>
      </c>
      <c r="J76" s="95">
        <v>0</v>
      </c>
      <c r="K76" s="95">
        <v>-1</v>
      </c>
      <c r="L76" s="95">
        <v>-1</v>
      </c>
      <c r="M76" s="95">
        <v>-1</v>
      </c>
      <c r="N76" s="95">
        <v>-1</v>
      </c>
      <c r="O76" s="95">
        <v>-1</v>
      </c>
      <c r="P76" s="95">
        <v>-1</v>
      </c>
      <c r="Q76" s="95">
        <v>0</v>
      </c>
      <c r="R76" s="95">
        <v>0</v>
      </c>
      <c r="S76" s="95">
        <v>-1</v>
      </c>
      <c r="T76" s="95">
        <v>-1</v>
      </c>
      <c r="U76" s="95">
        <v>-1</v>
      </c>
      <c r="V76" s="95">
        <v>-1</v>
      </c>
      <c r="W76" s="99">
        <v>0</v>
      </c>
      <c r="X76" s="99">
        <v>0</v>
      </c>
      <c r="Y76" s="95">
        <v>0</v>
      </c>
      <c r="Z76" s="99">
        <v>0</v>
      </c>
      <c r="AA76" s="99">
        <v>0</v>
      </c>
      <c r="AB76" s="95">
        <v>-1</v>
      </c>
      <c r="AC76" s="95">
        <v>-1</v>
      </c>
      <c r="AD76" s="95">
        <v>0</v>
      </c>
      <c r="AE76" s="99">
        <v>0</v>
      </c>
      <c r="AF76" s="99">
        <v>0</v>
      </c>
      <c r="AG76" s="95">
        <v>-1</v>
      </c>
      <c r="AH76" s="95">
        <v>-1</v>
      </c>
      <c r="AI76" s="95">
        <v>-1</v>
      </c>
      <c r="AJ76" s="95">
        <v>-1</v>
      </c>
      <c r="AK76" s="95">
        <v>-1</v>
      </c>
      <c r="AL76" s="95">
        <v>-1</v>
      </c>
      <c r="AM76" s="95">
        <v>-1</v>
      </c>
      <c r="AN76" s="95">
        <v>-1</v>
      </c>
      <c r="AO76" s="95">
        <v>-1</v>
      </c>
      <c r="AP76" s="95">
        <v>-1</v>
      </c>
    </row>
    <row r="77" spans="1:42" ht="15" customHeight="1">
      <c r="A77" s="93">
        <v>65</v>
      </c>
      <c r="B77" s="94" t="s">
        <v>219</v>
      </c>
      <c r="C77" s="94">
        <f t="shared" ref="C77:C140" si="8">COUNTIF(G77:AP77,"&gt;-0.5")</f>
        <v>12</v>
      </c>
      <c r="D77" s="94">
        <f t="shared" ref="D77:D140" si="9">COUNTIF(G77:AP77,"=0")</f>
        <v>0</v>
      </c>
      <c r="E77" s="130">
        <f t="shared" ref="E77:E140" si="10">COUNTIF(G77:AP77,"&gt;90")</f>
        <v>12</v>
      </c>
      <c r="F77" s="96">
        <f t="shared" ref="F77:F140" si="11">E77/C77</f>
        <v>1</v>
      </c>
      <c r="G77" s="95">
        <v>-1</v>
      </c>
      <c r="H77" s="95">
        <v>-1</v>
      </c>
      <c r="I77" s="95">
        <v>-1</v>
      </c>
      <c r="J77" s="95">
        <v>100</v>
      </c>
      <c r="K77" s="95">
        <v>-1</v>
      </c>
      <c r="L77" s="95">
        <v>-1</v>
      </c>
      <c r="M77" s="95">
        <v>100</v>
      </c>
      <c r="N77" s="95">
        <v>100</v>
      </c>
      <c r="O77" s="95">
        <v>-1</v>
      </c>
      <c r="P77" s="95">
        <v>-1</v>
      </c>
      <c r="Q77" s="95">
        <v>100</v>
      </c>
      <c r="R77" s="95">
        <v>-1</v>
      </c>
      <c r="S77" s="95">
        <v>-1</v>
      </c>
      <c r="T77" s="95">
        <v>-1</v>
      </c>
      <c r="U77" s="95">
        <v>-1</v>
      </c>
      <c r="V77" s="95">
        <v>100</v>
      </c>
      <c r="W77" s="99">
        <v>99.751552795031046</v>
      </c>
      <c r="X77" s="99">
        <v>96.981132075471692</v>
      </c>
      <c r="Y77" s="95">
        <v>-1</v>
      </c>
      <c r="Z77" s="99">
        <v>100</v>
      </c>
      <c r="AA77" s="99">
        <v>100</v>
      </c>
      <c r="AB77" s="95">
        <v>-1</v>
      </c>
      <c r="AC77" s="95">
        <v>-1</v>
      </c>
      <c r="AD77" s="95">
        <v>100</v>
      </c>
      <c r="AE77" s="99">
        <v>100</v>
      </c>
      <c r="AF77" s="99">
        <v>100</v>
      </c>
      <c r="AG77" s="95">
        <v>-1</v>
      </c>
      <c r="AH77" s="95">
        <v>-1</v>
      </c>
      <c r="AI77" s="95">
        <v>-1</v>
      </c>
      <c r="AJ77" s="95">
        <v>-1</v>
      </c>
      <c r="AK77" s="95">
        <v>-1</v>
      </c>
      <c r="AL77" s="95">
        <v>-1</v>
      </c>
      <c r="AM77" s="95">
        <v>-1</v>
      </c>
      <c r="AN77" s="95">
        <v>-1</v>
      </c>
      <c r="AO77" s="95">
        <v>-1</v>
      </c>
      <c r="AP77" s="95">
        <v>-1</v>
      </c>
    </row>
    <row r="78" spans="1:42" ht="15" customHeight="1">
      <c r="A78" s="93">
        <v>66</v>
      </c>
      <c r="B78" s="94" t="s">
        <v>288</v>
      </c>
      <c r="C78" s="94">
        <f t="shared" si="8"/>
        <v>14</v>
      </c>
      <c r="D78" s="94">
        <f t="shared" si="9"/>
        <v>3</v>
      </c>
      <c r="E78" s="130">
        <f t="shared" si="10"/>
        <v>9</v>
      </c>
      <c r="F78" s="96">
        <f t="shared" si="11"/>
        <v>0.6428571428571429</v>
      </c>
      <c r="G78" s="95">
        <v>-1</v>
      </c>
      <c r="H78" s="95">
        <v>-1</v>
      </c>
      <c r="I78" s="95">
        <v>-1</v>
      </c>
      <c r="J78" s="95">
        <v>100</v>
      </c>
      <c r="K78" s="95">
        <v>-1</v>
      </c>
      <c r="L78" s="95">
        <v>69.565217391304344</v>
      </c>
      <c r="M78" s="95">
        <v>90.625</v>
      </c>
      <c r="N78" s="95">
        <v>81.818181818181827</v>
      </c>
      <c r="O78" s="95">
        <v>-1</v>
      </c>
      <c r="P78" s="95">
        <v>-1</v>
      </c>
      <c r="Q78" s="95">
        <v>100</v>
      </c>
      <c r="R78" s="95">
        <v>-1</v>
      </c>
      <c r="S78" s="95">
        <v>0</v>
      </c>
      <c r="T78" s="95">
        <v>0</v>
      </c>
      <c r="U78" s="95">
        <v>0</v>
      </c>
      <c r="V78" s="95">
        <v>-1</v>
      </c>
      <c r="W78" s="99">
        <v>99.493243243243242</v>
      </c>
      <c r="X78" s="99">
        <v>-1</v>
      </c>
      <c r="Y78" s="95">
        <v>97.435897435897431</v>
      </c>
      <c r="Z78" s="99">
        <v>100</v>
      </c>
      <c r="AA78" s="99">
        <v>100</v>
      </c>
      <c r="AB78" s="95">
        <v>-1</v>
      </c>
      <c r="AC78" s="95">
        <v>-1</v>
      </c>
      <c r="AD78" s="95">
        <v>100</v>
      </c>
      <c r="AE78" s="99">
        <v>100</v>
      </c>
      <c r="AF78" s="99">
        <v>-1</v>
      </c>
      <c r="AG78" s="95">
        <v>-1</v>
      </c>
      <c r="AH78" s="95">
        <v>-1</v>
      </c>
      <c r="AI78" s="95">
        <v>-1</v>
      </c>
      <c r="AJ78" s="95">
        <v>-1</v>
      </c>
      <c r="AK78" s="95">
        <v>-1</v>
      </c>
      <c r="AL78" s="95">
        <v>-1</v>
      </c>
      <c r="AM78" s="95">
        <v>-1</v>
      </c>
      <c r="AN78" s="95">
        <v>-1</v>
      </c>
      <c r="AO78" s="95">
        <v>-1</v>
      </c>
      <c r="AP78" s="95">
        <v>-1</v>
      </c>
    </row>
    <row r="79" spans="1:42" ht="15" customHeight="1">
      <c r="A79" s="93">
        <v>67</v>
      </c>
      <c r="B79" s="94" t="s">
        <v>113</v>
      </c>
      <c r="C79" s="94">
        <f t="shared" si="8"/>
        <v>7</v>
      </c>
      <c r="D79" s="94">
        <f t="shared" si="9"/>
        <v>7</v>
      </c>
      <c r="E79" s="130">
        <f t="shared" si="10"/>
        <v>0</v>
      </c>
      <c r="F79" s="96">
        <f t="shared" si="11"/>
        <v>0</v>
      </c>
      <c r="G79" s="95">
        <v>-1</v>
      </c>
      <c r="H79" s="95">
        <v>-1</v>
      </c>
      <c r="I79" s="95">
        <v>-1</v>
      </c>
      <c r="J79" s="95">
        <v>-1</v>
      </c>
      <c r="K79" s="95">
        <v>-1</v>
      </c>
      <c r="L79" s="95">
        <v>-1</v>
      </c>
      <c r="M79" s="95">
        <v>-1</v>
      </c>
      <c r="N79" s="95">
        <v>-1</v>
      </c>
      <c r="O79" s="95">
        <v>-1</v>
      </c>
      <c r="P79" s="95">
        <v>-1</v>
      </c>
      <c r="Q79" s="95">
        <v>-1</v>
      </c>
      <c r="R79" s="95">
        <v>-1</v>
      </c>
      <c r="S79" s="95">
        <v>-1</v>
      </c>
      <c r="T79" s="95">
        <v>-1</v>
      </c>
      <c r="U79" s="95">
        <v>-1</v>
      </c>
      <c r="V79" s="95">
        <v>-1</v>
      </c>
      <c r="W79" s="99">
        <v>0</v>
      </c>
      <c r="X79" s="99">
        <v>0</v>
      </c>
      <c r="Y79" s="95">
        <v>-1</v>
      </c>
      <c r="Z79" s="99">
        <v>0</v>
      </c>
      <c r="AA79" s="99">
        <v>0</v>
      </c>
      <c r="AB79" s="95">
        <v>-1</v>
      </c>
      <c r="AC79" s="95">
        <v>-1</v>
      </c>
      <c r="AD79" s="95">
        <v>0</v>
      </c>
      <c r="AE79" s="99">
        <v>0</v>
      </c>
      <c r="AF79" s="99">
        <v>0</v>
      </c>
      <c r="AG79" s="95">
        <v>-1</v>
      </c>
      <c r="AH79" s="95">
        <v>-1</v>
      </c>
      <c r="AI79" s="95">
        <v>-1</v>
      </c>
      <c r="AJ79" s="95">
        <v>-1</v>
      </c>
      <c r="AK79" s="95">
        <v>-1</v>
      </c>
      <c r="AL79" s="95">
        <v>-1</v>
      </c>
      <c r="AM79" s="95">
        <v>-1</v>
      </c>
      <c r="AN79" s="95">
        <v>-1</v>
      </c>
      <c r="AO79" s="95">
        <v>-1</v>
      </c>
      <c r="AP79" s="95">
        <v>-1</v>
      </c>
    </row>
    <row r="80" spans="1:42" ht="15" customHeight="1">
      <c r="A80" s="93">
        <v>68</v>
      </c>
      <c r="B80" s="94" t="s">
        <v>294</v>
      </c>
      <c r="C80" s="94">
        <f t="shared" si="8"/>
        <v>12</v>
      </c>
      <c r="D80" s="94">
        <f t="shared" si="9"/>
        <v>1</v>
      </c>
      <c r="E80" s="130">
        <f t="shared" si="10"/>
        <v>9</v>
      </c>
      <c r="F80" s="96">
        <f t="shared" si="11"/>
        <v>0.75</v>
      </c>
      <c r="G80" s="95">
        <v>-1</v>
      </c>
      <c r="H80" s="95">
        <v>-1</v>
      </c>
      <c r="I80" s="95">
        <v>-1</v>
      </c>
      <c r="J80" s="95">
        <v>100</v>
      </c>
      <c r="K80" s="95">
        <v>100</v>
      </c>
      <c r="L80" s="95">
        <v>86.486486486486484</v>
      </c>
      <c r="M80" s="95">
        <v>76.19047619047619</v>
      </c>
      <c r="N80" s="95">
        <v>100</v>
      </c>
      <c r="O80" s="95">
        <v>100</v>
      </c>
      <c r="P80" s="95">
        <v>-1</v>
      </c>
      <c r="Q80" s="95">
        <v>-1</v>
      </c>
      <c r="R80" s="95">
        <v>-1</v>
      </c>
      <c r="S80" s="95">
        <v>-1</v>
      </c>
      <c r="T80" s="95">
        <v>-1</v>
      </c>
      <c r="U80" s="95">
        <v>0</v>
      </c>
      <c r="V80" s="95">
        <v>-1</v>
      </c>
      <c r="W80" s="99">
        <v>100</v>
      </c>
      <c r="X80" s="99">
        <v>-1</v>
      </c>
      <c r="Y80" s="95">
        <v>100</v>
      </c>
      <c r="Z80" s="99">
        <v>100</v>
      </c>
      <c r="AA80" s="99">
        <v>100</v>
      </c>
      <c r="AB80" s="95">
        <v>-1</v>
      </c>
      <c r="AC80" s="95">
        <v>-1</v>
      </c>
      <c r="AD80" s="95">
        <v>100</v>
      </c>
      <c r="AE80" s="99">
        <v>-1</v>
      </c>
      <c r="AF80" s="99">
        <v>-1</v>
      </c>
      <c r="AG80" s="95">
        <v>-1</v>
      </c>
      <c r="AH80" s="95">
        <v>-1</v>
      </c>
      <c r="AI80" s="95">
        <v>-1</v>
      </c>
      <c r="AJ80" s="95">
        <v>-1</v>
      </c>
      <c r="AK80" s="95">
        <v>-1</v>
      </c>
      <c r="AL80" s="95">
        <v>-1</v>
      </c>
      <c r="AM80" s="95">
        <v>-1</v>
      </c>
      <c r="AN80" s="95">
        <v>-1</v>
      </c>
      <c r="AO80" s="95">
        <v>-1</v>
      </c>
      <c r="AP80" s="95">
        <v>-1</v>
      </c>
    </row>
    <row r="81" spans="1:42" ht="15" customHeight="1">
      <c r="A81" s="93">
        <v>69</v>
      </c>
      <c r="B81" s="94" t="s">
        <v>329</v>
      </c>
      <c r="C81" s="94">
        <f t="shared" si="8"/>
        <v>13</v>
      </c>
      <c r="D81" s="94">
        <f t="shared" si="9"/>
        <v>13</v>
      </c>
      <c r="E81" s="130">
        <f t="shared" si="10"/>
        <v>0</v>
      </c>
      <c r="F81" s="96">
        <f t="shared" si="11"/>
        <v>0</v>
      </c>
      <c r="G81" s="95">
        <v>-1</v>
      </c>
      <c r="H81" s="95">
        <v>-1</v>
      </c>
      <c r="I81" s="95">
        <v>-1</v>
      </c>
      <c r="J81" s="95">
        <v>0</v>
      </c>
      <c r="K81" s="95">
        <v>0</v>
      </c>
      <c r="L81" s="95">
        <v>0</v>
      </c>
      <c r="M81" s="95">
        <v>0</v>
      </c>
      <c r="N81" s="95">
        <v>0</v>
      </c>
      <c r="O81" s="95">
        <v>-1</v>
      </c>
      <c r="P81" s="95">
        <v>-1</v>
      </c>
      <c r="Q81" s="95">
        <v>0</v>
      </c>
      <c r="R81" s="95">
        <v>-1</v>
      </c>
      <c r="S81" s="95">
        <v>-1</v>
      </c>
      <c r="T81" s="95">
        <v>-1</v>
      </c>
      <c r="U81" s="95">
        <v>-1</v>
      </c>
      <c r="V81" s="95">
        <v>-1</v>
      </c>
      <c r="W81" s="99">
        <v>0</v>
      </c>
      <c r="X81" s="99">
        <v>-1</v>
      </c>
      <c r="Y81" s="95">
        <v>0</v>
      </c>
      <c r="Z81" s="99">
        <v>0</v>
      </c>
      <c r="AA81" s="99">
        <v>0</v>
      </c>
      <c r="AB81" s="95">
        <v>-1</v>
      </c>
      <c r="AC81" s="95">
        <v>-1</v>
      </c>
      <c r="AD81" s="95">
        <v>0</v>
      </c>
      <c r="AE81" s="99">
        <v>0</v>
      </c>
      <c r="AF81" s="99">
        <v>0</v>
      </c>
      <c r="AG81" s="95">
        <v>-1</v>
      </c>
      <c r="AH81" s="95">
        <v>-1</v>
      </c>
      <c r="AI81" s="95">
        <v>-1</v>
      </c>
      <c r="AJ81" s="95">
        <v>-1</v>
      </c>
      <c r="AK81" s="95">
        <v>-1</v>
      </c>
      <c r="AL81" s="95">
        <v>-1</v>
      </c>
      <c r="AM81" s="95">
        <v>-1</v>
      </c>
      <c r="AN81" s="95">
        <v>-1</v>
      </c>
      <c r="AO81" s="95">
        <v>-1</v>
      </c>
      <c r="AP81" s="95">
        <v>-1</v>
      </c>
    </row>
    <row r="82" spans="1:42" ht="15" customHeight="1">
      <c r="A82" s="93">
        <v>70</v>
      </c>
      <c r="B82" s="94" t="s">
        <v>245</v>
      </c>
      <c r="C82" s="94">
        <f t="shared" si="8"/>
        <v>15</v>
      </c>
      <c r="D82" s="94">
        <f t="shared" si="9"/>
        <v>0</v>
      </c>
      <c r="E82" s="130">
        <f t="shared" si="10"/>
        <v>13</v>
      </c>
      <c r="F82" s="96">
        <f t="shared" si="11"/>
        <v>0.8666666666666667</v>
      </c>
      <c r="G82" s="95">
        <v>-1</v>
      </c>
      <c r="H82" s="95">
        <v>-1</v>
      </c>
      <c r="I82" s="95">
        <v>-1</v>
      </c>
      <c r="J82" s="95">
        <v>100</v>
      </c>
      <c r="K82" s="95">
        <v>-1</v>
      </c>
      <c r="L82" s="95">
        <v>66.666666666666657</v>
      </c>
      <c r="M82" s="95">
        <v>50</v>
      </c>
      <c r="N82" s="95">
        <v>100</v>
      </c>
      <c r="O82" s="95">
        <v>-1</v>
      </c>
      <c r="P82" s="95">
        <v>-1</v>
      </c>
      <c r="Q82" s="95">
        <v>100</v>
      </c>
      <c r="R82" s="95">
        <v>-1</v>
      </c>
      <c r="S82" s="95">
        <v>-1</v>
      </c>
      <c r="T82" s="95">
        <v>-1</v>
      </c>
      <c r="U82" s="95">
        <v>-1</v>
      </c>
      <c r="V82" s="95">
        <v>100</v>
      </c>
      <c r="W82" s="99">
        <v>99.899091826437953</v>
      </c>
      <c r="X82" s="99">
        <v>100</v>
      </c>
      <c r="Y82" s="95">
        <v>100</v>
      </c>
      <c r="Z82" s="99">
        <v>100</v>
      </c>
      <c r="AA82" s="99">
        <v>100</v>
      </c>
      <c r="AB82" s="95">
        <v>-1</v>
      </c>
      <c r="AC82" s="95">
        <v>-1</v>
      </c>
      <c r="AD82" s="95">
        <v>100</v>
      </c>
      <c r="AE82" s="99">
        <v>100</v>
      </c>
      <c r="AF82" s="99">
        <v>100</v>
      </c>
      <c r="AG82" s="95">
        <v>-1</v>
      </c>
      <c r="AH82" s="95">
        <v>100</v>
      </c>
      <c r="AI82" s="95">
        <v>-1</v>
      </c>
      <c r="AJ82" s="95">
        <v>-1</v>
      </c>
      <c r="AK82" s="95">
        <v>-1</v>
      </c>
      <c r="AL82" s="95">
        <v>-1</v>
      </c>
      <c r="AM82" s="95">
        <v>-1</v>
      </c>
      <c r="AN82" s="95">
        <v>-1</v>
      </c>
      <c r="AO82" s="95">
        <v>-1</v>
      </c>
      <c r="AP82" s="95">
        <v>-1</v>
      </c>
    </row>
    <row r="83" spans="1:42" ht="15" customHeight="1">
      <c r="A83" s="93">
        <v>71</v>
      </c>
      <c r="B83" s="94" t="s">
        <v>74</v>
      </c>
      <c r="C83" s="94">
        <f t="shared" si="8"/>
        <v>11</v>
      </c>
      <c r="D83" s="94">
        <f t="shared" si="9"/>
        <v>0</v>
      </c>
      <c r="E83" s="130">
        <f t="shared" si="10"/>
        <v>11</v>
      </c>
      <c r="F83" s="96">
        <f t="shared" si="11"/>
        <v>1</v>
      </c>
      <c r="G83" s="95">
        <v>-1</v>
      </c>
      <c r="H83" s="95">
        <v>-1</v>
      </c>
      <c r="I83" s="95">
        <v>-1</v>
      </c>
      <c r="J83" s="95">
        <v>100</v>
      </c>
      <c r="K83" s="95">
        <v>-1</v>
      </c>
      <c r="L83" s="95">
        <v>-1</v>
      </c>
      <c r="M83" s="95">
        <v>100</v>
      </c>
      <c r="N83" s="95">
        <v>-1</v>
      </c>
      <c r="O83" s="95">
        <v>-1</v>
      </c>
      <c r="P83" s="95">
        <v>-1</v>
      </c>
      <c r="Q83" s="95">
        <v>100</v>
      </c>
      <c r="R83" s="95">
        <v>100</v>
      </c>
      <c r="S83" s="95">
        <v>-1</v>
      </c>
      <c r="T83" s="95">
        <v>-1</v>
      </c>
      <c r="U83" s="95">
        <v>-1</v>
      </c>
      <c r="V83" s="95">
        <v>-1</v>
      </c>
      <c r="W83" s="99">
        <v>99.886437378325766</v>
      </c>
      <c r="X83" s="99">
        <v>99.822169531713101</v>
      </c>
      <c r="Y83" s="95">
        <v>-1</v>
      </c>
      <c r="Z83" s="99">
        <v>100</v>
      </c>
      <c r="AA83" s="99">
        <v>100</v>
      </c>
      <c r="AB83" s="95">
        <v>-1</v>
      </c>
      <c r="AC83" s="95">
        <v>-1</v>
      </c>
      <c r="AD83" s="95">
        <v>100</v>
      </c>
      <c r="AE83" s="99">
        <v>100</v>
      </c>
      <c r="AF83" s="99">
        <v>100</v>
      </c>
      <c r="AG83" s="95">
        <v>-1</v>
      </c>
      <c r="AH83" s="95">
        <v>-1</v>
      </c>
      <c r="AI83" s="95">
        <v>-1</v>
      </c>
      <c r="AJ83" s="95">
        <v>-1</v>
      </c>
      <c r="AK83" s="95">
        <v>-1</v>
      </c>
      <c r="AL83" s="95">
        <v>-1</v>
      </c>
      <c r="AM83" s="95">
        <v>-1</v>
      </c>
      <c r="AN83" s="95">
        <v>-1</v>
      </c>
      <c r="AO83" s="95">
        <v>-1</v>
      </c>
      <c r="AP83" s="95">
        <v>-1</v>
      </c>
    </row>
    <row r="84" spans="1:42" ht="15" customHeight="1">
      <c r="A84" s="93">
        <v>72</v>
      </c>
      <c r="B84" s="94" t="s">
        <v>35</v>
      </c>
      <c r="C84" s="94">
        <f t="shared" si="8"/>
        <v>13</v>
      </c>
      <c r="D84" s="94">
        <f t="shared" si="9"/>
        <v>13</v>
      </c>
      <c r="E84" s="130">
        <f t="shared" si="10"/>
        <v>0</v>
      </c>
      <c r="F84" s="96">
        <f t="shared" si="11"/>
        <v>0</v>
      </c>
      <c r="G84" s="95">
        <v>0</v>
      </c>
      <c r="H84" s="95">
        <v>-1</v>
      </c>
      <c r="I84" s="95">
        <v>-1</v>
      </c>
      <c r="J84" s="95">
        <v>0</v>
      </c>
      <c r="K84" s="95">
        <v>0</v>
      </c>
      <c r="L84" s="95">
        <v>-1</v>
      </c>
      <c r="M84" s="95">
        <v>-1</v>
      </c>
      <c r="N84" s="95">
        <v>-1</v>
      </c>
      <c r="O84" s="95">
        <v>-1</v>
      </c>
      <c r="P84" s="95">
        <v>-1</v>
      </c>
      <c r="Q84" s="95">
        <v>0</v>
      </c>
      <c r="R84" s="95">
        <v>-1</v>
      </c>
      <c r="S84" s="95">
        <v>-1</v>
      </c>
      <c r="T84" s="95">
        <v>0</v>
      </c>
      <c r="U84" s="95">
        <v>-1</v>
      </c>
      <c r="V84" s="95">
        <v>-1</v>
      </c>
      <c r="W84" s="99">
        <v>0</v>
      </c>
      <c r="X84" s="99">
        <v>0</v>
      </c>
      <c r="Y84" s="95">
        <v>0</v>
      </c>
      <c r="Z84" s="99">
        <v>0</v>
      </c>
      <c r="AA84" s="99">
        <v>0</v>
      </c>
      <c r="AB84" s="95">
        <v>-1</v>
      </c>
      <c r="AC84" s="95">
        <v>-1</v>
      </c>
      <c r="AD84" s="95">
        <v>0</v>
      </c>
      <c r="AE84" s="99">
        <v>0</v>
      </c>
      <c r="AF84" s="99">
        <v>0</v>
      </c>
      <c r="AG84" s="95">
        <v>-1</v>
      </c>
      <c r="AH84" s="95">
        <v>-1</v>
      </c>
      <c r="AI84" s="95">
        <v>-1</v>
      </c>
      <c r="AJ84" s="95">
        <v>-1</v>
      </c>
      <c r="AK84" s="95">
        <v>-1</v>
      </c>
      <c r="AL84" s="95">
        <v>-1</v>
      </c>
      <c r="AM84" s="95">
        <v>-1</v>
      </c>
      <c r="AN84" s="95">
        <v>-1</v>
      </c>
      <c r="AO84" s="95">
        <v>-1</v>
      </c>
      <c r="AP84" s="95">
        <v>-1</v>
      </c>
    </row>
    <row r="85" spans="1:42" ht="15" customHeight="1">
      <c r="A85" s="93">
        <v>73</v>
      </c>
      <c r="B85" s="94" t="s">
        <v>80</v>
      </c>
      <c r="C85" s="94">
        <f t="shared" si="8"/>
        <v>11</v>
      </c>
      <c r="D85" s="94">
        <f t="shared" si="9"/>
        <v>11</v>
      </c>
      <c r="E85" s="130">
        <f t="shared" si="10"/>
        <v>0</v>
      </c>
      <c r="F85" s="96">
        <f t="shared" si="11"/>
        <v>0</v>
      </c>
      <c r="G85" s="95">
        <v>0</v>
      </c>
      <c r="H85" s="95">
        <v>0</v>
      </c>
      <c r="I85" s="95">
        <v>-1</v>
      </c>
      <c r="J85" s="95">
        <v>0</v>
      </c>
      <c r="K85" s="95">
        <v>-1</v>
      </c>
      <c r="L85" s="95">
        <v>-1</v>
      </c>
      <c r="M85" s="95">
        <v>-1</v>
      </c>
      <c r="N85" s="95">
        <v>-1</v>
      </c>
      <c r="O85" s="95">
        <v>-1</v>
      </c>
      <c r="P85" s="95">
        <v>-1</v>
      </c>
      <c r="Q85" s="95">
        <v>0</v>
      </c>
      <c r="R85" s="95">
        <v>-1</v>
      </c>
      <c r="S85" s="95">
        <v>-1</v>
      </c>
      <c r="T85" s="95">
        <v>-1</v>
      </c>
      <c r="U85" s="95">
        <v>-1</v>
      </c>
      <c r="V85" s="95">
        <v>-1</v>
      </c>
      <c r="W85" s="99">
        <v>0</v>
      </c>
      <c r="X85" s="99">
        <v>0</v>
      </c>
      <c r="Y85" s="95">
        <v>-1</v>
      </c>
      <c r="Z85" s="99">
        <v>0</v>
      </c>
      <c r="AA85" s="99">
        <v>0</v>
      </c>
      <c r="AB85" s="95">
        <v>-1</v>
      </c>
      <c r="AC85" s="95">
        <v>-1</v>
      </c>
      <c r="AD85" s="95">
        <v>0</v>
      </c>
      <c r="AE85" s="99">
        <v>0</v>
      </c>
      <c r="AF85" s="99">
        <v>0</v>
      </c>
      <c r="AG85" s="95">
        <v>-1</v>
      </c>
      <c r="AH85" s="95">
        <v>-1</v>
      </c>
      <c r="AI85" s="95">
        <v>-1</v>
      </c>
      <c r="AJ85" s="95">
        <v>-1</v>
      </c>
      <c r="AK85" s="95">
        <v>-1</v>
      </c>
      <c r="AL85" s="95">
        <v>-1</v>
      </c>
      <c r="AM85" s="95">
        <v>-1</v>
      </c>
      <c r="AN85" s="95">
        <v>-1</v>
      </c>
      <c r="AO85" s="95">
        <v>-1</v>
      </c>
      <c r="AP85" s="95">
        <v>-1</v>
      </c>
    </row>
    <row r="86" spans="1:42" ht="15" customHeight="1">
      <c r="A86" s="93">
        <v>74</v>
      </c>
      <c r="B86" s="94" t="s">
        <v>226</v>
      </c>
      <c r="C86" s="94">
        <f t="shared" si="8"/>
        <v>16</v>
      </c>
      <c r="D86" s="94">
        <f t="shared" si="9"/>
        <v>2</v>
      </c>
      <c r="E86" s="130">
        <f t="shared" si="10"/>
        <v>11</v>
      </c>
      <c r="F86" s="96">
        <f t="shared" si="11"/>
        <v>0.6875</v>
      </c>
      <c r="G86" s="95">
        <v>-1</v>
      </c>
      <c r="H86" s="95">
        <v>-1</v>
      </c>
      <c r="I86" s="95">
        <v>-1</v>
      </c>
      <c r="J86" s="95">
        <v>100</v>
      </c>
      <c r="K86" s="95">
        <v>100</v>
      </c>
      <c r="L86" s="95">
        <v>55.555555555555557</v>
      </c>
      <c r="M86" s="95">
        <v>88.888888888888886</v>
      </c>
      <c r="N86" s="95">
        <v>66.666666666666657</v>
      </c>
      <c r="O86" s="95">
        <v>0</v>
      </c>
      <c r="P86" s="95">
        <v>-1</v>
      </c>
      <c r="Q86" s="95">
        <v>100</v>
      </c>
      <c r="R86" s="95">
        <v>100</v>
      </c>
      <c r="S86" s="95">
        <v>0</v>
      </c>
      <c r="T86" s="95">
        <v>-1</v>
      </c>
      <c r="U86" s="95">
        <v>-1</v>
      </c>
      <c r="V86" s="95">
        <v>-1</v>
      </c>
      <c r="W86" s="99">
        <v>99.930020993701888</v>
      </c>
      <c r="X86" s="99">
        <v>99.574468085106389</v>
      </c>
      <c r="Y86" s="95">
        <v>-1</v>
      </c>
      <c r="Z86" s="99">
        <v>100</v>
      </c>
      <c r="AA86" s="99">
        <v>100</v>
      </c>
      <c r="AB86" s="95">
        <v>-1</v>
      </c>
      <c r="AC86" s="95">
        <v>-1</v>
      </c>
      <c r="AD86" s="95">
        <v>100</v>
      </c>
      <c r="AE86" s="99">
        <v>100</v>
      </c>
      <c r="AF86" s="99">
        <v>100</v>
      </c>
      <c r="AG86" s="95">
        <v>-1</v>
      </c>
      <c r="AH86" s="95">
        <v>-1</v>
      </c>
      <c r="AI86" s="95">
        <v>-1</v>
      </c>
      <c r="AJ86" s="95">
        <v>-1</v>
      </c>
      <c r="AK86" s="95">
        <v>-1</v>
      </c>
      <c r="AL86" s="95">
        <v>-1</v>
      </c>
      <c r="AM86" s="95">
        <v>-1</v>
      </c>
      <c r="AN86" s="95">
        <v>-1</v>
      </c>
      <c r="AO86" s="95">
        <v>-1</v>
      </c>
      <c r="AP86" s="95">
        <v>-1</v>
      </c>
    </row>
    <row r="87" spans="1:42" ht="15" customHeight="1">
      <c r="A87" s="93">
        <v>75</v>
      </c>
      <c r="B87" s="94" t="s">
        <v>25</v>
      </c>
      <c r="C87" s="94">
        <f t="shared" si="8"/>
        <v>12</v>
      </c>
      <c r="D87" s="94">
        <f t="shared" si="9"/>
        <v>2</v>
      </c>
      <c r="E87" s="130">
        <f t="shared" si="10"/>
        <v>7</v>
      </c>
      <c r="F87" s="96">
        <f t="shared" si="11"/>
        <v>0.58333333333333337</v>
      </c>
      <c r="G87" s="95">
        <v>-1</v>
      </c>
      <c r="H87" s="95">
        <v>-1</v>
      </c>
      <c r="I87" s="95">
        <v>-1</v>
      </c>
      <c r="J87" s="95">
        <v>87.719298245614027</v>
      </c>
      <c r="K87" s="95">
        <v>-1</v>
      </c>
      <c r="L87" s="95">
        <v>-1</v>
      </c>
      <c r="M87" s="95">
        <v>100</v>
      </c>
      <c r="N87" s="95">
        <v>-1</v>
      </c>
      <c r="O87" s="95">
        <v>-1</v>
      </c>
      <c r="P87" s="95">
        <v>0</v>
      </c>
      <c r="Q87" s="95">
        <v>35.820895522388057</v>
      </c>
      <c r="R87" s="95">
        <v>-1</v>
      </c>
      <c r="S87" s="95">
        <v>-1</v>
      </c>
      <c r="T87" s="95">
        <v>-1</v>
      </c>
      <c r="U87" s="95">
        <v>-1</v>
      </c>
      <c r="V87" s="95">
        <v>-1</v>
      </c>
      <c r="W87" s="99">
        <v>99.863282918909675</v>
      </c>
      <c r="X87" s="99">
        <v>92.807881773399018</v>
      </c>
      <c r="Y87" s="95">
        <v>0</v>
      </c>
      <c r="Z87" s="99">
        <v>100</v>
      </c>
      <c r="AA87" s="99">
        <v>100</v>
      </c>
      <c r="AB87" s="95">
        <v>-1</v>
      </c>
      <c r="AC87" s="95">
        <v>-1</v>
      </c>
      <c r="AD87" s="95">
        <v>100</v>
      </c>
      <c r="AE87" s="99">
        <v>100</v>
      </c>
      <c r="AF87" s="99">
        <v>63.636363636363633</v>
      </c>
      <c r="AG87" s="95">
        <v>-1</v>
      </c>
      <c r="AH87" s="95">
        <v>-1</v>
      </c>
      <c r="AI87" s="95">
        <v>-1</v>
      </c>
      <c r="AJ87" s="95">
        <v>-1</v>
      </c>
      <c r="AK87" s="95">
        <v>-1</v>
      </c>
      <c r="AL87" s="95">
        <v>-1</v>
      </c>
      <c r="AM87" s="95">
        <v>-1</v>
      </c>
      <c r="AN87" s="95">
        <v>-1</v>
      </c>
      <c r="AO87" s="95">
        <v>-1</v>
      </c>
      <c r="AP87" s="95">
        <v>-1</v>
      </c>
    </row>
    <row r="88" spans="1:42" ht="15" customHeight="1">
      <c r="A88" s="93">
        <v>76</v>
      </c>
      <c r="B88" s="94" t="s">
        <v>213</v>
      </c>
      <c r="C88" s="94">
        <f t="shared" si="8"/>
        <v>13</v>
      </c>
      <c r="D88" s="94">
        <f t="shared" si="9"/>
        <v>13</v>
      </c>
      <c r="E88" s="130">
        <f t="shared" si="10"/>
        <v>0</v>
      </c>
      <c r="F88" s="96">
        <f t="shared" si="11"/>
        <v>0</v>
      </c>
      <c r="G88" s="95">
        <v>-1</v>
      </c>
      <c r="H88" s="95">
        <v>-1</v>
      </c>
      <c r="I88" s="95">
        <v>-1</v>
      </c>
      <c r="J88" s="95">
        <v>0</v>
      </c>
      <c r="K88" s="95">
        <v>-1</v>
      </c>
      <c r="L88" s="95">
        <v>0</v>
      </c>
      <c r="M88" s="95">
        <v>0</v>
      </c>
      <c r="N88" s="95">
        <v>0</v>
      </c>
      <c r="O88" s="95">
        <v>-1</v>
      </c>
      <c r="P88" s="95">
        <v>-1</v>
      </c>
      <c r="Q88" s="95">
        <v>0</v>
      </c>
      <c r="R88" s="95">
        <v>0</v>
      </c>
      <c r="S88" s="95">
        <v>-1</v>
      </c>
      <c r="T88" s="95">
        <v>-1</v>
      </c>
      <c r="U88" s="95">
        <v>-1</v>
      </c>
      <c r="V88" s="95">
        <v>-1</v>
      </c>
      <c r="W88" s="99">
        <v>0</v>
      </c>
      <c r="X88" s="99">
        <v>0</v>
      </c>
      <c r="Y88" s="95">
        <v>0</v>
      </c>
      <c r="Z88" s="99">
        <v>0</v>
      </c>
      <c r="AA88" s="99">
        <v>0</v>
      </c>
      <c r="AB88" s="95">
        <v>-1</v>
      </c>
      <c r="AC88" s="95">
        <v>-1</v>
      </c>
      <c r="AD88" s="95">
        <v>0</v>
      </c>
      <c r="AE88" s="99">
        <v>0</v>
      </c>
      <c r="AF88" s="99">
        <v>-1</v>
      </c>
      <c r="AG88" s="95">
        <v>-1</v>
      </c>
      <c r="AH88" s="95">
        <v>-1</v>
      </c>
      <c r="AI88" s="95">
        <v>-1</v>
      </c>
      <c r="AJ88" s="95">
        <v>-1</v>
      </c>
      <c r="AK88" s="95">
        <v>-1</v>
      </c>
      <c r="AL88" s="95">
        <v>-1</v>
      </c>
      <c r="AM88" s="95">
        <v>-1</v>
      </c>
      <c r="AN88" s="95">
        <v>-1</v>
      </c>
      <c r="AO88" s="95">
        <v>-1</v>
      </c>
      <c r="AP88" s="95">
        <v>-1</v>
      </c>
    </row>
    <row r="89" spans="1:42" ht="15" customHeight="1">
      <c r="A89" s="93">
        <v>77</v>
      </c>
      <c r="B89" s="94" t="s">
        <v>192</v>
      </c>
      <c r="C89" s="94">
        <f t="shared" si="8"/>
        <v>15</v>
      </c>
      <c r="D89" s="94">
        <f t="shared" si="9"/>
        <v>2</v>
      </c>
      <c r="E89" s="130">
        <f t="shared" si="10"/>
        <v>9</v>
      </c>
      <c r="F89" s="96">
        <f t="shared" si="11"/>
        <v>0.6</v>
      </c>
      <c r="G89" s="95">
        <v>-1</v>
      </c>
      <c r="H89" s="95">
        <v>-1</v>
      </c>
      <c r="I89" s="95">
        <v>-1</v>
      </c>
      <c r="J89" s="95">
        <v>100</v>
      </c>
      <c r="K89" s="95">
        <v>-1</v>
      </c>
      <c r="L89" s="95">
        <v>56.25</v>
      </c>
      <c r="M89" s="95">
        <v>63.157894736842103</v>
      </c>
      <c r="N89" s="95">
        <v>80</v>
      </c>
      <c r="O89" s="95">
        <v>-1</v>
      </c>
      <c r="P89" s="95">
        <v>-1</v>
      </c>
      <c r="Q89" s="95">
        <v>100</v>
      </c>
      <c r="R89" s="95">
        <v>-1</v>
      </c>
      <c r="S89" s="95">
        <v>0</v>
      </c>
      <c r="T89" s="95">
        <v>0</v>
      </c>
      <c r="U89" s="95">
        <v>-1</v>
      </c>
      <c r="V89" s="95">
        <v>-1</v>
      </c>
      <c r="W89" s="99">
        <v>99.749731855559531</v>
      </c>
      <c r="X89" s="99">
        <v>75.471698113207552</v>
      </c>
      <c r="Y89" s="95">
        <v>100</v>
      </c>
      <c r="Z89" s="99">
        <v>100</v>
      </c>
      <c r="AA89" s="99">
        <v>100</v>
      </c>
      <c r="AB89" s="95">
        <v>-1</v>
      </c>
      <c r="AC89" s="95">
        <v>-1</v>
      </c>
      <c r="AD89" s="95">
        <v>100</v>
      </c>
      <c r="AE89" s="99">
        <v>100</v>
      </c>
      <c r="AF89" s="99">
        <v>100</v>
      </c>
      <c r="AG89" s="95">
        <v>-1</v>
      </c>
      <c r="AH89" s="95">
        <v>-1</v>
      </c>
      <c r="AI89" s="95">
        <v>-1</v>
      </c>
      <c r="AJ89" s="95">
        <v>-1</v>
      </c>
      <c r="AK89" s="95">
        <v>-1</v>
      </c>
      <c r="AL89" s="95">
        <v>-1</v>
      </c>
      <c r="AM89" s="95">
        <v>-1</v>
      </c>
      <c r="AN89" s="95">
        <v>-1</v>
      </c>
      <c r="AO89" s="95">
        <v>-1</v>
      </c>
      <c r="AP89" s="95">
        <v>-1</v>
      </c>
    </row>
    <row r="90" spans="1:42" ht="15" customHeight="1">
      <c r="A90" s="93">
        <v>78</v>
      </c>
      <c r="B90" s="94" t="s">
        <v>253</v>
      </c>
      <c r="C90" s="94">
        <f t="shared" si="8"/>
        <v>10</v>
      </c>
      <c r="D90" s="94">
        <f t="shared" si="9"/>
        <v>0</v>
      </c>
      <c r="E90" s="130">
        <f t="shared" si="10"/>
        <v>9</v>
      </c>
      <c r="F90" s="96">
        <f t="shared" si="11"/>
        <v>0.9</v>
      </c>
      <c r="G90" s="95">
        <v>-1</v>
      </c>
      <c r="H90" s="95">
        <v>-1</v>
      </c>
      <c r="I90" s="95">
        <v>-1</v>
      </c>
      <c r="J90" s="95">
        <v>100</v>
      </c>
      <c r="K90" s="95">
        <v>-1</v>
      </c>
      <c r="L90" s="95">
        <v>36.363636363636367</v>
      </c>
      <c r="M90" s="95">
        <v>100</v>
      </c>
      <c r="N90" s="95">
        <v>100</v>
      </c>
      <c r="O90" s="95">
        <v>100</v>
      </c>
      <c r="P90" s="95">
        <v>-1</v>
      </c>
      <c r="Q90" s="95">
        <v>100</v>
      </c>
      <c r="R90" s="95">
        <v>-1</v>
      </c>
      <c r="S90" s="95">
        <v>-1</v>
      </c>
      <c r="T90" s="95">
        <v>-1</v>
      </c>
      <c r="U90" s="95">
        <v>-1</v>
      </c>
      <c r="V90" s="95">
        <v>-1</v>
      </c>
      <c r="W90" s="99">
        <v>99.836867862969001</v>
      </c>
      <c r="X90" s="99">
        <v>97.647058823529406</v>
      </c>
      <c r="Y90" s="95">
        <v>-1</v>
      </c>
      <c r="Z90" s="99">
        <v>100</v>
      </c>
      <c r="AA90" s="99">
        <v>-1</v>
      </c>
      <c r="AB90" s="95">
        <v>-1</v>
      </c>
      <c r="AC90" s="95">
        <v>-1</v>
      </c>
      <c r="AD90" s="95">
        <v>100</v>
      </c>
      <c r="AE90" s="99">
        <v>-1</v>
      </c>
      <c r="AF90" s="99">
        <v>-1</v>
      </c>
      <c r="AG90" s="95">
        <v>-1</v>
      </c>
      <c r="AH90" s="95">
        <v>-1</v>
      </c>
      <c r="AI90" s="95">
        <v>-1</v>
      </c>
      <c r="AJ90" s="95">
        <v>-1</v>
      </c>
      <c r="AK90" s="95">
        <v>-1</v>
      </c>
      <c r="AL90" s="95">
        <v>-1</v>
      </c>
      <c r="AM90" s="95">
        <v>-1</v>
      </c>
      <c r="AN90" s="95">
        <v>-1</v>
      </c>
      <c r="AO90" s="95">
        <v>-1</v>
      </c>
      <c r="AP90" s="95">
        <v>-1</v>
      </c>
    </row>
    <row r="91" spans="1:42" ht="15" customHeight="1">
      <c r="A91" s="93">
        <v>79</v>
      </c>
      <c r="B91" s="94" t="s">
        <v>55</v>
      </c>
      <c r="C91" s="94">
        <f t="shared" si="8"/>
        <v>8</v>
      </c>
      <c r="D91" s="94">
        <f t="shared" si="9"/>
        <v>8</v>
      </c>
      <c r="E91" s="130">
        <f t="shared" si="10"/>
        <v>0</v>
      </c>
      <c r="F91" s="96">
        <f t="shared" si="11"/>
        <v>0</v>
      </c>
      <c r="G91" s="95">
        <v>-1</v>
      </c>
      <c r="H91" s="95">
        <v>-1</v>
      </c>
      <c r="I91" s="95">
        <v>-1</v>
      </c>
      <c r="J91" s="95">
        <v>-1</v>
      </c>
      <c r="K91" s="95">
        <v>-1</v>
      </c>
      <c r="L91" s="95">
        <v>-1</v>
      </c>
      <c r="M91" s="95">
        <v>-1</v>
      </c>
      <c r="N91" s="95">
        <v>-1</v>
      </c>
      <c r="O91" s="95">
        <v>-1</v>
      </c>
      <c r="P91" s="95">
        <v>-1</v>
      </c>
      <c r="Q91" s="95">
        <v>-1</v>
      </c>
      <c r="R91" s="95">
        <v>-1</v>
      </c>
      <c r="S91" s="95">
        <v>-1</v>
      </c>
      <c r="T91" s="95">
        <v>-1</v>
      </c>
      <c r="U91" s="95">
        <v>-1</v>
      </c>
      <c r="V91" s="95">
        <v>-1</v>
      </c>
      <c r="W91" s="99">
        <v>0</v>
      </c>
      <c r="X91" s="99">
        <v>0</v>
      </c>
      <c r="Y91" s="95">
        <v>0</v>
      </c>
      <c r="Z91" s="99">
        <v>0</v>
      </c>
      <c r="AA91" s="99">
        <v>0</v>
      </c>
      <c r="AB91" s="95">
        <v>-1</v>
      </c>
      <c r="AC91" s="95">
        <v>-1</v>
      </c>
      <c r="AD91" s="95">
        <v>0</v>
      </c>
      <c r="AE91" s="99">
        <v>0</v>
      </c>
      <c r="AF91" s="99">
        <v>0</v>
      </c>
      <c r="AG91" s="95">
        <v>-1</v>
      </c>
      <c r="AH91" s="95">
        <v>-1</v>
      </c>
      <c r="AI91" s="95">
        <v>-1</v>
      </c>
      <c r="AJ91" s="95">
        <v>-1</v>
      </c>
      <c r="AK91" s="95">
        <v>-1</v>
      </c>
      <c r="AL91" s="95">
        <v>-1</v>
      </c>
      <c r="AM91" s="95">
        <v>-1</v>
      </c>
      <c r="AN91" s="95">
        <v>-1</v>
      </c>
      <c r="AO91" s="95">
        <v>-1</v>
      </c>
      <c r="AP91" s="95">
        <v>-1</v>
      </c>
    </row>
    <row r="92" spans="1:42" ht="15" customHeight="1">
      <c r="A92" s="93">
        <v>80</v>
      </c>
      <c r="B92" s="94" t="s">
        <v>169</v>
      </c>
      <c r="C92" s="94">
        <f t="shared" si="8"/>
        <v>13</v>
      </c>
      <c r="D92" s="94">
        <f t="shared" si="9"/>
        <v>13</v>
      </c>
      <c r="E92" s="130">
        <f t="shared" si="10"/>
        <v>0</v>
      </c>
      <c r="F92" s="96">
        <f t="shared" si="11"/>
        <v>0</v>
      </c>
      <c r="G92" s="95">
        <v>0</v>
      </c>
      <c r="H92" s="95">
        <v>-1</v>
      </c>
      <c r="I92" s="95">
        <v>-1</v>
      </c>
      <c r="J92" s="95">
        <v>0</v>
      </c>
      <c r="K92" s="95">
        <v>-1</v>
      </c>
      <c r="L92" s="95">
        <v>-1</v>
      </c>
      <c r="M92" s="95">
        <v>-1</v>
      </c>
      <c r="N92" s="95">
        <v>-1</v>
      </c>
      <c r="O92" s="95">
        <v>-1</v>
      </c>
      <c r="P92" s="95">
        <v>-1</v>
      </c>
      <c r="Q92" s="95">
        <v>0</v>
      </c>
      <c r="R92" s="95">
        <v>0</v>
      </c>
      <c r="S92" s="95">
        <v>-1</v>
      </c>
      <c r="T92" s="95">
        <v>0</v>
      </c>
      <c r="U92" s="95">
        <v>-1</v>
      </c>
      <c r="V92" s="95">
        <v>-1</v>
      </c>
      <c r="W92" s="99">
        <v>0</v>
      </c>
      <c r="X92" s="99">
        <v>0</v>
      </c>
      <c r="Y92" s="95">
        <v>0</v>
      </c>
      <c r="Z92" s="99">
        <v>0</v>
      </c>
      <c r="AA92" s="99">
        <v>0</v>
      </c>
      <c r="AB92" s="95">
        <v>-1</v>
      </c>
      <c r="AC92" s="95">
        <v>-1</v>
      </c>
      <c r="AD92" s="95">
        <v>0</v>
      </c>
      <c r="AE92" s="99">
        <v>0</v>
      </c>
      <c r="AF92" s="99">
        <v>0</v>
      </c>
      <c r="AG92" s="95">
        <v>-1</v>
      </c>
      <c r="AH92" s="95">
        <v>-1</v>
      </c>
      <c r="AI92" s="95">
        <v>-1</v>
      </c>
      <c r="AJ92" s="95">
        <v>-1</v>
      </c>
      <c r="AK92" s="95">
        <v>-1</v>
      </c>
      <c r="AL92" s="95">
        <v>-1</v>
      </c>
      <c r="AM92" s="95">
        <v>-1</v>
      </c>
      <c r="AN92" s="95">
        <v>-1</v>
      </c>
      <c r="AO92" s="95">
        <v>-1</v>
      </c>
      <c r="AP92" s="95">
        <v>-1</v>
      </c>
    </row>
    <row r="93" spans="1:42" ht="15" customHeight="1">
      <c r="A93" s="93">
        <v>81</v>
      </c>
      <c r="B93" s="94" t="s">
        <v>287</v>
      </c>
      <c r="C93" s="94">
        <f t="shared" si="8"/>
        <v>7</v>
      </c>
      <c r="D93" s="94">
        <f t="shared" si="9"/>
        <v>0</v>
      </c>
      <c r="E93" s="130">
        <f t="shared" si="10"/>
        <v>6</v>
      </c>
      <c r="F93" s="96">
        <f t="shared" si="11"/>
        <v>0.8571428571428571</v>
      </c>
      <c r="G93" s="95">
        <v>-1</v>
      </c>
      <c r="H93" s="95">
        <v>-1</v>
      </c>
      <c r="I93" s="95">
        <v>-1</v>
      </c>
      <c r="J93" s="95">
        <v>100</v>
      </c>
      <c r="K93" s="95">
        <v>-1</v>
      </c>
      <c r="L93" s="95">
        <v>77.777777777777786</v>
      </c>
      <c r="M93" s="95">
        <v>90.909090909090907</v>
      </c>
      <c r="N93" s="95">
        <v>100</v>
      </c>
      <c r="O93" s="95">
        <v>-1</v>
      </c>
      <c r="P93" s="95">
        <v>-1</v>
      </c>
      <c r="Q93" s="95">
        <v>100</v>
      </c>
      <c r="R93" s="95">
        <v>-1</v>
      </c>
      <c r="S93" s="95">
        <v>-1</v>
      </c>
      <c r="T93" s="95">
        <v>-1</v>
      </c>
      <c r="U93" s="95">
        <v>-1</v>
      </c>
      <c r="V93" s="95">
        <v>-1</v>
      </c>
      <c r="W93" s="99">
        <v>99.363057324840767</v>
      </c>
      <c r="X93" s="99">
        <v>-1</v>
      </c>
      <c r="Y93" s="95">
        <v>-1</v>
      </c>
      <c r="Z93" s="99">
        <v>100</v>
      </c>
      <c r="AA93" s="99">
        <v>-1</v>
      </c>
      <c r="AB93" s="95">
        <v>-1</v>
      </c>
      <c r="AC93" s="95">
        <v>-1</v>
      </c>
      <c r="AD93" s="95">
        <v>-1</v>
      </c>
      <c r="AE93" s="99">
        <v>-1</v>
      </c>
      <c r="AF93" s="99">
        <v>-1</v>
      </c>
      <c r="AG93" s="95">
        <v>-1</v>
      </c>
      <c r="AH93" s="95">
        <v>-1</v>
      </c>
      <c r="AI93" s="95">
        <v>-1</v>
      </c>
      <c r="AJ93" s="95">
        <v>-1</v>
      </c>
      <c r="AK93" s="95">
        <v>-1</v>
      </c>
      <c r="AL93" s="95">
        <v>-1</v>
      </c>
      <c r="AM93" s="95">
        <v>-1</v>
      </c>
      <c r="AN93" s="95">
        <v>-1</v>
      </c>
      <c r="AO93" s="95">
        <v>-1</v>
      </c>
      <c r="AP93" s="95">
        <v>-1</v>
      </c>
    </row>
    <row r="94" spans="1:42" ht="15" customHeight="1">
      <c r="A94" s="93">
        <v>82</v>
      </c>
      <c r="B94" s="94" t="s">
        <v>127</v>
      </c>
      <c r="C94" s="94">
        <f t="shared" si="8"/>
        <v>13</v>
      </c>
      <c r="D94" s="94">
        <f t="shared" si="9"/>
        <v>13</v>
      </c>
      <c r="E94" s="130">
        <f t="shared" si="10"/>
        <v>0</v>
      </c>
      <c r="F94" s="96">
        <f t="shared" si="11"/>
        <v>0</v>
      </c>
      <c r="G94" s="95">
        <v>0</v>
      </c>
      <c r="H94" s="95">
        <v>-1</v>
      </c>
      <c r="I94" s="95">
        <v>-1</v>
      </c>
      <c r="J94" s="95">
        <v>0</v>
      </c>
      <c r="K94" s="95">
        <v>0</v>
      </c>
      <c r="L94" s="95">
        <v>-1</v>
      </c>
      <c r="M94" s="95">
        <v>-1</v>
      </c>
      <c r="N94" s="95">
        <v>-1</v>
      </c>
      <c r="O94" s="95">
        <v>-1</v>
      </c>
      <c r="P94" s="95">
        <v>-1</v>
      </c>
      <c r="Q94" s="95">
        <v>0</v>
      </c>
      <c r="R94" s="95">
        <v>-1</v>
      </c>
      <c r="S94" s="95">
        <v>0</v>
      </c>
      <c r="T94" s="95">
        <v>0</v>
      </c>
      <c r="U94" s="95">
        <v>-1</v>
      </c>
      <c r="V94" s="95">
        <v>-1</v>
      </c>
      <c r="W94" s="99">
        <v>0</v>
      </c>
      <c r="X94" s="99">
        <v>0</v>
      </c>
      <c r="Y94" s="95">
        <v>-1</v>
      </c>
      <c r="Z94" s="99">
        <v>0</v>
      </c>
      <c r="AA94" s="99">
        <v>-1</v>
      </c>
      <c r="AB94" s="95">
        <v>-1</v>
      </c>
      <c r="AC94" s="95">
        <v>-1</v>
      </c>
      <c r="AD94" s="95">
        <v>0</v>
      </c>
      <c r="AE94" s="99">
        <v>0</v>
      </c>
      <c r="AF94" s="99">
        <v>0</v>
      </c>
      <c r="AG94" s="95">
        <v>-1</v>
      </c>
      <c r="AH94" s="95">
        <v>0</v>
      </c>
      <c r="AI94" s="95">
        <v>-1</v>
      </c>
      <c r="AJ94" s="95">
        <v>-1</v>
      </c>
      <c r="AK94" s="95">
        <v>-1</v>
      </c>
      <c r="AL94" s="95">
        <v>-1</v>
      </c>
      <c r="AM94" s="95">
        <v>-1</v>
      </c>
      <c r="AN94" s="95">
        <v>-1</v>
      </c>
      <c r="AO94" s="95">
        <v>-1</v>
      </c>
      <c r="AP94" s="95">
        <v>-1</v>
      </c>
    </row>
    <row r="95" spans="1:42" ht="15" customHeight="1">
      <c r="A95" s="93">
        <v>83</v>
      </c>
      <c r="B95" s="94" t="s">
        <v>151</v>
      </c>
      <c r="C95" s="94">
        <f t="shared" si="8"/>
        <v>12</v>
      </c>
      <c r="D95" s="94">
        <f t="shared" si="9"/>
        <v>2</v>
      </c>
      <c r="E95" s="130">
        <f t="shared" si="10"/>
        <v>5</v>
      </c>
      <c r="F95" s="96">
        <f t="shared" si="11"/>
        <v>0.41666666666666669</v>
      </c>
      <c r="G95" s="95">
        <v>-1</v>
      </c>
      <c r="H95" s="95">
        <v>-1</v>
      </c>
      <c r="I95" s="95">
        <v>-1</v>
      </c>
      <c r="J95" s="95">
        <v>87.5</v>
      </c>
      <c r="K95" s="95">
        <v>-1</v>
      </c>
      <c r="L95" s="95">
        <v>66.666666666666657</v>
      </c>
      <c r="M95" s="95">
        <v>74.193548387096769</v>
      </c>
      <c r="N95" s="95">
        <v>100</v>
      </c>
      <c r="O95" s="95">
        <v>-1</v>
      </c>
      <c r="P95" s="95">
        <v>-1</v>
      </c>
      <c r="Q95" s="95">
        <v>22.58064516129032</v>
      </c>
      <c r="R95" s="95">
        <v>-1</v>
      </c>
      <c r="S95" s="95">
        <v>-1</v>
      </c>
      <c r="T95" s="95">
        <v>-1</v>
      </c>
      <c r="U95" s="95">
        <v>-1</v>
      </c>
      <c r="V95" s="95">
        <v>-1</v>
      </c>
      <c r="W95" s="99">
        <v>97.58754863813229</v>
      </c>
      <c r="X95" s="99">
        <v>0</v>
      </c>
      <c r="Y95" s="95">
        <v>-1</v>
      </c>
      <c r="Z95" s="99">
        <v>100</v>
      </c>
      <c r="AA95" s="99">
        <v>100</v>
      </c>
      <c r="AB95" s="95">
        <v>-1</v>
      </c>
      <c r="AC95" s="95">
        <v>-1</v>
      </c>
      <c r="AD95" s="95">
        <v>100</v>
      </c>
      <c r="AE95" s="99">
        <v>10</v>
      </c>
      <c r="AF95" s="99">
        <v>0</v>
      </c>
      <c r="AG95" s="95">
        <v>-1</v>
      </c>
      <c r="AH95" s="95">
        <v>-1</v>
      </c>
      <c r="AI95" s="95">
        <v>-1</v>
      </c>
      <c r="AJ95" s="95">
        <v>-1</v>
      </c>
      <c r="AK95" s="95">
        <v>-1</v>
      </c>
      <c r="AL95" s="95">
        <v>-1</v>
      </c>
      <c r="AM95" s="95">
        <v>-1</v>
      </c>
      <c r="AN95" s="95">
        <v>-1</v>
      </c>
      <c r="AO95" s="95">
        <v>-1</v>
      </c>
      <c r="AP95" s="95">
        <v>-1</v>
      </c>
    </row>
    <row r="96" spans="1:42" ht="15" customHeight="1">
      <c r="A96" s="93">
        <v>84</v>
      </c>
      <c r="B96" s="94" t="s">
        <v>296</v>
      </c>
      <c r="C96" s="94">
        <f t="shared" si="8"/>
        <v>10</v>
      </c>
      <c r="D96" s="94">
        <f t="shared" si="9"/>
        <v>10</v>
      </c>
      <c r="E96" s="130">
        <f t="shared" si="10"/>
        <v>0</v>
      </c>
      <c r="F96" s="96">
        <f t="shared" si="11"/>
        <v>0</v>
      </c>
      <c r="G96" s="95">
        <v>0</v>
      </c>
      <c r="H96" s="95">
        <v>-1</v>
      </c>
      <c r="I96" s="95">
        <v>-1</v>
      </c>
      <c r="J96" s="95">
        <v>0</v>
      </c>
      <c r="K96" s="95">
        <v>-1</v>
      </c>
      <c r="L96" s="95">
        <v>-1</v>
      </c>
      <c r="M96" s="95">
        <v>-1</v>
      </c>
      <c r="N96" s="95">
        <v>-1</v>
      </c>
      <c r="O96" s="95">
        <v>-1</v>
      </c>
      <c r="P96" s="95">
        <v>-1</v>
      </c>
      <c r="Q96" s="95">
        <v>0</v>
      </c>
      <c r="R96" s="95">
        <v>-1</v>
      </c>
      <c r="S96" s="95">
        <v>-1</v>
      </c>
      <c r="T96" s="95">
        <v>-1</v>
      </c>
      <c r="U96" s="95">
        <v>-1</v>
      </c>
      <c r="V96" s="95">
        <v>-1</v>
      </c>
      <c r="W96" s="99">
        <v>0</v>
      </c>
      <c r="X96" s="99">
        <v>0</v>
      </c>
      <c r="Y96" s="95">
        <v>0</v>
      </c>
      <c r="Z96" s="99">
        <v>0</v>
      </c>
      <c r="AA96" s="99">
        <v>0</v>
      </c>
      <c r="AB96" s="95">
        <v>-1</v>
      </c>
      <c r="AC96" s="95">
        <v>-1</v>
      </c>
      <c r="AD96" s="95">
        <v>0</v>
      </c>
      <c r="AE96" s="99">
        <v>0</v>
      </c>
      <c r="AF96" s="99">
        <v>-1</v>
      </c>
      <c r="AG96" s="95">
        <v>-1</v>
      </c>
      <c r="AH96" s="95">
        <v>-1</v>
      </c>
      <c r="AI96" s="95">
        <v>-1</v>
      </c>
      <c r="AJ96" s="95">
        <v>-1</v>
      </c>
      <c r="AK96" s="95">
        <v>-1</v>
      </c>
      <c r="AL96" s="95">
        <v>-1</v>
      </c>
      <c r="AM96" s="95">
        <v>-1</v>
      </c>
      <c r="AN96" s="95">
        <v>-1</v>
      </c>
      <c r="AO96" s="95">
        <v>-1</v>
      </c>
      <c r="AP96" s="95">
        <v>-1</v>
      </c>
    </row>
    <row r="97" spans="1:42" ht="15" customHeight="1">
      <c r="A97" s="93">
        <v>85</v>
      </c>
      <c r="B97" s="94" t="s">
        <v>117</v>
      </c>
      <c r="C97" s="94">
        <f t="shared" si="8"/>
        <v>12</v>
      </c>
      <c r="D97" s="94">
        <f t="shared" si="9"/>
        <v>12</v>
      </c>
      <c r="E97" s="130">
        <f t="shared" si="10"/>
        <v>0</v>
      </c>
      <c r="F97" s="96">
        <f t="shared" si="11"/>
        <v>0</v>
      </c>
      <c r="G97" s="95">
        <v>-1</v>
      </c>
      <c r="H97" s="95">
        <v>-1</v>
      </c>
      <c r="I97" s="95">
        <v>-1</v>
      </c>
      <c r="J97" s="95">
        <v>0</v>
      </c>
      <c r="K97" s="95">
        <v>-1</v>
      </c>
      <c r="L97" s="95">
        <v>0</v>
      </c>
      <c r="M97" s="95">
        <v>0</v>
      </c>
      <c r="N97" s="95">
        <v>0</v>
      </c>
      <c r="O97" s="95">
        <v>-1</v>
      </c>
      <c r="P97" s="95">
        <v>-1</v>
      </c>
      <c r="Q97" s="95">
        <v>0</v>
      </c>
      <c r="R97" s="95">
        <v>-1</v>
      </c>
      <c r="S97" s="95">
        <v>-1</v>
      </c>
      <c r="T97" s="95">
        <v>-1</v>
      </c>
      <c r="U97" s="95">
        <v>-1</v>
      </c>
      <c r="V97" s="95">
        <v>-1</v>
      </c>
      <c r="W97" s="99">
        <v>0</v>
      </c>
      <c r="X97" s="99">
        <v>0</v>
      </c>
      <c r="Y97" s="95">
        <v>-1</v>
      </c>
      <c r="Z97" s="99">
        <v>0</v>
      </c>
      <c r="AA97" s="99">
        <v>0</v>
      </c>
      <c r="AB97" s="95">
        <v>-1</v>
      </c>
      <c r="AC97" s="95">
        <v>-1</v>
      </c>
      <c r="AD97" s="95">
        <v>0</v>
      </c>
      <c r="AE97" s="99">
        <v>0</v>
      </c>
      <c r="AF97" s="99">
        <v>0</v>
      </c>
      <c r="AG97" s="95">
        <v>-1</v>
      </c>
      <c r="AH97" s="95">
        <v>-1</v>
      </c>
      <c r="AI97" s="95">
        <v>-1</v>
      </c>
      <c r="AJ97" s="95">
        <v>-1</v>
      </c>
      <c r="AK97" s="95">
        <v>-1</v>
      </c>
      <c r="AL97" s="95">
        <v>-1</v>
      </c>
      <c r="AM97" s="95">
        <v>-1</v>
      </c>
      <c r="AN97" s="95">
        <v>-1</v>
      </c>
      <c r="AO97" s="95">
        <v>-1</v>
      </c>
      <c r="AP97" s="95">
        <v>-1</v>
      </c>
    </row>
    <row r="98" spans="1:42" ht="15" customHeight="1">
      <c r="A98" s="93">
        <v>86</v>
      </c>
      <c r="B98" s="94" t="s">
        <v>125</v>
      </c>
      <c r="C98" s="94">
        <f t="shared" si="8"/>
        <v>12</v>
      </c>
      <c r="D98" s="94">
        <f t="shared" si="9"/>
        <v>12</v>
      </c>
      <c r="E98" s="130">
        <f t="shared" si="10"/>
        <v>0</v>
      </c>
      <c r="F98" s="96">
        <f t="shared" si="11"/>
        <v>0</v>
      </c>
      <c r="G98" s="95">
        <v>-1</v>
      </c>
      <c r="H98" s="95">
        <v>-1</v>
      </c>
      <c r="I98" s="95">
        <v>-1</v>
      </c>
      <c r="J98" s="95">
        <v>0</v>
      </c>
      <c r="K98" s="95">
        <v>-1</v>
      </c>
      <c r="L98" s="95">
        <v>0</v>
      </c>
      <c r="M98" s="95">
        <v>0</v>
      </c>
      <c r="N98" s="95">
        <v>0</v>
      </c>
      <c r="O98" s="95">
        <v>-1</v>
      </c>
      <c r="P98" s="95">
        <v>-1</v>
      </c>
      <c r="Q98" s="95">
        <v>0</v>
      </c>
      <c r="R98" s="95">
        <v>-1</v>
      </c>
      <c r="S98" s="95">
        <v>-1</v>
      </c>
      <c r="T98" s="95">
        <v>-1</v>
      </c>
      <c r="U98" s="95">
        <v>-1</v>
      </c>
      <c r="V98" s="95">
        <v>-1</v>
      </c>
      <c r="W98" s="99">
        <v>0</v>
      </c>
      <c r="X98" s="99">
        <v>0</v>
      </c>
      <c r="Y98" s="95">
        <v>-1</v>
      </c>
      <c r="Z98" s="99">
        <v>0</v>
      </c>
      <c r="AA98" s="99">
        <v>0</v>
      </c>
      <c r="AB98" s="95">
        <v>-1</v>
      </c>
      <c r="AC98" s="95">
        <v>-1</v>
      </c>
      <c r="AD98" s="95">
        <v>0</v>
      </c>
      <c r="AE98" s="99">
        <v>0</v>
      </c>
      <c r="AF98" s="99">
        <v>-1</v>
      </c>
      <c r="AG98" s="95">
        <v>-1</v>
      </c>
      <c r="AH98" s="95">
        <v>0</v>
      </c>
      <c r="AI98" s="95">
        <v>-1</v>
      </c>
      <c r="AJ98" s="95">
        <v>-1</v>
      </c>
      <c r="AK98" s="95">
        <v>-1</v>
      </c>
      <c r="AL98" s="95">
        <v>-1</v>
      </c>
      <c r="AM98" s="95">
        <v>-1</v>
      </c>
      <c r="AN98" s="95">
        <v>-1</v>
      </c>
      <c r="AO98" s="95">
        <v>-1</v>
      </c>
      <c r="AP98" s="95">
        <v>-1</v>
      </c>
    </row>
    <row r="99" spans="1:42" ht="15" customHeight="1">
      <c r="A99" s="93">
        <v>87</v>
      </c>
      <c r="B99" s="94" t="s">
        <v>135</v>
      </c>
      <c r="C99" s="94">
        <f t="shared" si="8"/>
        <v>12</v>
      </c>
      <c r="D99" s="94">
        <f t="shared" si="9"/>
        <v>12</v>
      </c>
      <c r="E99" s="130">
        <f t="shared" si="10"/>
        <v>0</v>
      </c>
      <c r="F99" s="96">
        <f t="shared" si="11"/>
        <v>0</v>
      </c>
      <c r="G99" s="95">
        <v>0</v>
      </c>
      <c r="H99" s="95">
        <v>0</v>
      </c>
      <c r="I99" s="95">
        <v>-1</v>
      </c>
      <c r="J99" s="95">
        <v>0</v>
      </c>
      <c r="K99" s="95">
        <v>-1</v>
      </c>
      <c r="L99" s="95">
        <v>-1</v>
      </c>
      <c r="M99" s="95">
        <v>-1</v>
      </c>
      <c r="N99" s="95">
        <v>-1</v>
      </c>
      <c r="O99" s="95">
        <v>-1</v>
      </c>
      <c r="P99" s="95">
        <v>-1</v>
      </c>
      <c r="Q99" s="95">
        <v>0</v>
      </c>
      <c r="R99" s="95">
        <v>-1</v>
      </c>
      <c r="S99" s="95">
        <v>-1</v>
      </c>
      <c r="T99" s="95">
        <v>-1</v>
      </c>
      <c r="U99" s="95">
        <v>-1</v>
      </c>
      <c r="V99" s="95">
        <v>-1</v>
      </c>
      <c r="W99" s="99">
        <v>0</v>
      </c>
      <c r="X99" s="99">
        <v>0</v>
      </c>
      <c r="Y99" s="95">
        <v>0</v>
      </c>
      <c r="Z99" s="99">
        <v>0</v>
      </c>
      <c r="AA99" s="99">
        <v>0</v>
      </c>
      <c r="AB99" s="95">
        <v>-1</v>
      </c>
      <c r="AC99" s="95">
        <v>-1</v>
      </c>
      <c r="AD99" s="95">
        <v>0</v>
      </c>
      <c r="AE99" s="99">
        <v>0</v>
      </c>
      <c r="AF99" s="99">
        <v>0</v>
      </c>
      <c r="AG99" s="95">
        <v>-1</v>
      </c>
      <c r="AH99" s="95">
        <v>-1</v>
      </c>
      <c r="AI99" s="95">
        <v>-1</v>
      </c>
      <c r="AJ99" s="95">
        <v>-1</v>
      </c>
      <c r="AK99" s="95">
        <v>-1</v>
      </c>
      <c r="AL99" s="95">
        <v>-1</v>
      </c>
      <c r="AM99" s="95">
        <v>-1</v>
      </c>
      <c r="AN99" s="95">
        <v>-1</v>
      </c>
      <c r="AO99" s="95">
        <v>-1</v>
      </c>
      <c r="AP99" s="95">
        <v>-1</v>
      </c>
    </row>
    <row r="100" spans="1:42" ht="15" customHeight="1">
      <c r="A100" s="93">
        <v>88</v>
      </c>
      <c r="B100" s="94" t="s">
        <v>85</v>
      </c>
      <c r="C100" s="94">
        <f t="shared" si="8"/>
        <v>11</v>
      </c>
      <c r="D100" s="94">
        <f t="shared" si="9"/>
        <v>11</v>
      </c>
      <c r="E100" s="130">
        <f t="shared" si="10"/>
        <v>0</v>
      </c>
      <c r="F100" s="96">
        <f t="shared" si="11"/>
        <v>0</v>
      </c>
      <c r="G100" s="95">
        <v>0</v>
      </c>
      <c r="H100" s="95">
        <v>0</v>
      </c>
      <c r="I100" s="95">
        <v>-1</v>
      </c>
      <c r="J100" s="95">
        <v>-1</v>
      </c>
      <c r="K100" s="95">
        <v>-1</v>
      </c>
      <c r="L100" s="95">
        <v>-1</v>
      </c>
      <c r="M100" s="95">
        <v>-1</v>
      </c>
      <c r="N100" s="95">
        <v>-1</v>
      </c>
      <c r="O100" s="95">
        <v>-1</v>
      </c>
      <c r="P100" s="95">
        <v>-1</v>
      </c>
      <c r="Q100" s="95">
        <v>-1</v>
      </c>
      <c r="R100" s="95">
        <v>0</v>
      </c>
      <c r="S100" s="95">
        <v>-1</v>
      </c>
      <c r="T100" s="95">
        <v>0</v>
      </c>
      <c r="U100" s="95">
        <v>-1</v>
      </c>
      <c r="V100" s="95">
        <v>-1</v>
      </c>
      <c r="W100" s="99">
        <v>0</v>
      </c>
      <c r="X100" s="99">
        <v>0</v>
      </c>
      <c r="Y100" s="95">
        <v>-1</v>
      </c>
      <c r="Z100" s="99">
        <v>0</v>
      </c>
      <c r="AA100" s="99">
        <v>0</v>
      </c>
      <c r="AB100" s="95">
        <v>-1</v>
      </c>
      <c r="AC100" s="95">
        <v>-1</v>
      </c>
      <c r="AD100" s="95">
        <v>0</v>
      </c>
      <c r="AE100" s="99">
        <v>0</v>
      </c>
      <c r="AF100" s="99">
        <v>0</v>
      </c>
      <c r="AG100" s="95">
        <v>-1</v>
      </c>
      <c r="AH100" s="95">
        <v>-1</v>
      </c>
      <c r="AI100" s="95">
        <v>-1</v>
      </c>
      <c r="AJ100" s="95">
        <v>-1</v>
      </c>
      <c r="AK100" s="95">
        <v>-1</v>
      </c>
      <c r="AL100" s="95">
        <v>-1</v>
      </c>
      <c r="AM100" s="95">
        <v>-1</v>
      </c>
      <c r="AN100" s="95">
        <v>-1</v>
      </c>
      <c r="AO100" s="95">
        <v>-1</v>
      </c>
      <c r="AP100" s="95">
        <v>-1</v>
      </c>
    </row>
    <row r="101" spans="1:42" ht="15" customHeight="1">
      <c r="A101" s="93">
        <v>89</v>
      </c>
      <c r="B101" s="94" t="s">
        <v>129</v>
      </c>
      <c r="C101" s="94">
        <f t="shared" si="8"/>
        <v>11</v>
      </c>
      <c r="D101" s="94">
        <f t="shared" si="9"/>
        <v>11</v>
      </c>
      <c r="E101" s="130">
        <f t="shared" si="10"/>
        <v>0</v>
      </c>
      <c r="F101" s="96">
        <f t="shared" si="11"/>
        <v>0</v>
      </c>
      <c r="G101" s="95">
        <v>0</v>
      </c>
      <c r="H101" s="95">
        <v>-1</v>
      </c>
      <c r="I101" s="95">
        <v>0</v>
      </c>
      <c r="J101" s="95">
        <v>0</v>
      </c>
      <c r="K101" s="95">
        <v>-1</v>
      </c>
      <c r="L101" s="95">
        <v>-1</v>
      </c>
      <c r="M101" s="95">
        <v>-1</v>
      </c>
      <c r="N101" s="95">
        <v>-1</v>
      </c>
      <c r="O101" s="95">
        <v>-1</v>
      </c>
      <c r="P101" s="95">
        <v>-1</v>
      </c>
      <c r="Q101" s="95">
        <v>0</v>
      </c>
      <c r="R101" s="95">
        <v>-1</v>
      </c>
      <c r="S101" s="95">
        <v>-1</v>
      </c>
      <c r="T101" s="95">
        <v>0</v>
      </c>
      <c r="U101" s="95">
        <v>-1</v>
      </c>
      <c r="V101" s="95">
        <v>-1</v>
      </c>
      <c r="W101" s="99">
        <v>0</v>
      </c>
      <c r="X101" s="99">
        <v>0</v>
      </c>
      <c r="Y101" s="95">
        <v>-1</v>
      </c>
      <c r="Z101" s="99">
        <v>0</v>
      </c>
      <c r="AA101" s="99">
        <v>0</v>
      </c>
      <c r="AB101" s="95">
        <v>-1</v>
      </c>
      <c r="AC101" s="95">
        <v>-1</v>
      </c>
      <c r="AD101" s="95">
        <v>0</v>
      </c>
      <c r="AE101" s="99">
        <v>0</v>
      </c>
      <c r="AF101" s="99">
        <v>-1</v>
      </c>
      <c r="AG101" s="95">
        <v>-1</v>
      </c>
      <c r="AH101" s="95">
        <v>-1</v>
      </c>
      <c r="AI101" s="95">
        <v>-1</v>
      </c>
      <c r="AJ101" s="95">
        <v>-1</v>
      </c>
      <c r="AK101" s="95">
        <v>-1</v>
      </c>
      <c r="AL101" s="95">
        <v>-1</v>
      </c>
      <c r="AM101" s="95">
        <v>-1</v>
      </c>
      <c r="AN101" s="95">
        <v>-1</v>
      </c>
      <c r="AO101" s="95">
        <v>-1</v>
      </c>
      <c r="AP101" s="95">
        <v>-1</v>
      </c>
    </row>
    <row r="102" spans="1:42" ht="15" customHeight="1">
      <c r="A102" s="93">
        <v>90</v>
      </c>
      <c r="B102" s="94" t="s">
        <v>304</v>
      </c>
      <c r="C102" s="94">
        <f t="shared" si="8"/>
        <v>11</v>
      </c>
      <c r="D102" s="94">
        <f t="shared" si="9"/>
        <v>11</v>
      </c>
      <c r="E102" s="130">
        <f t="shared" si="10"/>
        <v>0</v>
      </c>
      <c r="F102" s="96">
        <f t="shared" si="11"/>
        <v>0</v>
      </c>
      <c r="G102" s="95">
        <v>-1</v>
      </c>
      <c r="H102" s="95">
        <v>-1</v>
      </c>
      <c r="I102" s="95">
        <v>-1</v>
      </c>
      <c r="J102" s="95">
        <v>0</v>
      </c>
      <c r="K102" s="95">
        <v>-1</v>
      </c>
      <c r="L102" s="95">
        <v>0</v>
      </c>
      <c r="M102" s="95">
        <v>0</v>
      </c>
      <c r="N102" s="95">
        <v>0</v>
      </c>
      <c r="O102" s="95">
        <v>-1</v>
      </c>
      <c r="P102" s="95">
        <v>-1</v>
      </c>
      <c r="Q102" s="95">
        <v>0</v>
      </c>
      <c r="R102" s="95">
        <v>-1</v>
      </c>
      <c r="S102" s="95">
        <v>-1</v>
      </c>
      <c r="T102" s="95">
        <v>0</v>
      </c>
      <c r="U102" s="95">
        <v>-1</v>
      </c>
      <c r="V102" s="95">
        <v>-1</v>
      </c>
      <c r="W102" s="99">
        <v>0</v>
      </c>
      <c r="X102" s="99">
        <v>-1</v>
      </c>
      <c r="Y102" s="95">
        <v>-1</v>
      </c>
      <c r="Z102" s="99">
        <v>0</v>
      </c>
      <c r="AA102" s="99">
        <v>0</v>
      </c>
      <c r="AB102" s="95">
        <v>-1</v>
      </c>
      <c r="AC102" s="95">
        <v>-1</v>
      </c>
      <c r="AD102" s="95">
        <v>0</v>
      </c>
      <c r="AE102" s="99">
        <v>0</v>
      </c>
      <c r="AF102" s="99">
        <v>-1</v>
      </c>
      <c r="AG102" s="95">
        <v>-1</v>
      </c>
      <c r="AH102" s="95">
        <v>-1</v>
      </c>
      <c r="AI102" s="95">
        <v>-1</v>
      </c>
      <c r="AJ102" s="95">
        <v>-1</v>
      </c>
      <c r="AK102" s="95">
        <v>-1</v>
      </c>
      <c r="AL102" s="95">
        <v>-1</v>
      </c>
      <c r="AM102" s="95">
        <v>-1</v>
      </c>
      <c r="AN102" s="95">
        <v>-1</v>
      </c>
      <c r="AO102" s="95">
        <v>-1</v>
      </c>
      <c r="AP102" s="95">
        <v>-1</v>
      </c>
    </row>
    <row r="103" spans="1:42" ht="15" customHeight="1">
      <c r="A103" s="93">
        <v>91</v>
      </c>
      <c r="B103" s="94" t="s">
        <v>324</v>
      </c>
      <c r="C103" s="94">
        <f t="shared" si="8"/>
        <v>11</v>
      </c>
      <c r="D103" s="94">
        <f t="shared" si="9"/>
        <v>0</v>
      </c>
      <c r="E103" s="130">
        <f t="shared" si="10"/>
        <v>9</v>
      </c>
      <c r="F103" s="96">
        <f t="shared" si="11"/>
        <v>0.81818181818181823</v>
      </c>
      <c r="G103" s="95">
        <v>-1</v>
      </c>
      <c r="H103" s="95">
        <v>-1</v>
      </c>
      <c r="I103" s="95">
        <v>-1</v>
      </c>
      <c r="J103" s="95">
        <v>95.454545454545453</v>
      </c>
      <c r="K103" s="95">
        <v>-1</v>
      </c>
      <c r="L103" s="95">
        <v>100</v>
      </c>
      <c r="M103" s="95">
        <v>-1</v>
      </c>
      <c r="N103" s="95">
        <v>-1</v>
      </c>
      <c r="O103" s="95">
        <v>-1</v>
      </c>
      <c r="P103" s="95">
        <v>-1</v>
      </c>
      <c r="Q103" s="95">
        <v>100</v>
      </c>
      <c r="R103" s="95">
        <v>25</v>
      </c>
      <c r="S103" s="95">
        <v>-1</v>
      </c>
      <c r="T103" s="95">
        <v>-1</v>
      </c>
      <c r="U103" s="95">
        <v>-1</v>
      </c>
      <c r="V103" s="95">
        <v>-1</v>
      </c>
      <c r="W103" s="99">
        <v>94.197292069632496</v>
      </c>
      <c r="X103" s="99">
        <v>95.833333333333343</v>
      </c>
      <c r="Y103" s="95">
        <v>85.714285714285708</v>
      </c>
      <c r="Z103" s="99">
        <v>100</v>
      </c>
      <c r="AA103" s="99">
        <v>100</v>
      </c>
      <c r="AB103" s="95">
        <v>-1</v>
      </c>
      <c r="AC103" s="95">
        <v>-1</v>
      </c>
      <c r="AD103" s="95">
        <v>100</v>
      </c>
      <c r="AE103" s="99">
        <v>100</v>
      </c>
      <c r="AF103" s="99">
        <v>-1</v>
      </c>
      <c r="AG103" s="95">
        <v>-1</v>
      </c>
      <c r="AH103" s="95">
        <v>-1</v>
      </c>
      <c r="AI103" s="95">
        <v>-1</v>
      </c>
      <c r="AJ103" s="95">
        <v>-1</v>
      </c>
      <c r="AK103" s="95">
        <v>-1</v>
      </c>
      <c r="AL103" s="95">
        <v>-1</v>
      </c>
      <c r="AM103" s="95">
        <v>-1</v>
      </c>
      <c r="AN103" s="95">
        <v>-1</v>
      </c>
      <c r="AO103" s="95">
        <v>-1</v>
      </c>
      <c r="AP103" s="95">
        <v>-1</v>
      </c>
    </row>
    <row r="104" spans="1:42" ht="15" customHeight="1">
      <c r="A104" s="93">
        <v>92</v>
      </c>
      <c r="B104" s="94" t="s">
        <v>268</v>
      </c>
      <c r="C104" s="94">
        <f t="shared" si="8"/>
        <v>15</v>
      </c>
      <c r="D104" s="94">
        <f t="shared" si="9"/>
        <v>0</v>
      </c>
      <c r="E104" s="130">
        <f t="shared" si="10"/>
        <v>12</v>
      </c>
      <c r="F104" s="96">
        <f t="shared" si="11"/>
        <v>0.8</v>
      </c>
      <c r="G104" s="95">
        <v>-1</v>
      </c>
      <c r="H104" s="95">
        <v>-1</v>
      </c>
      <c r="I104" s="95">
        <v>-1</v>
      </c>
      <c r="J104" s="95">
        <v>96.666666666666671</v>
      </c>
      <c r="K104" s="95">
        <v>100</v>
      </c>
      <c r="L104" s="95">
        <v>75</v>
      </c>
      <c r="M104" s="95">
        <v>75</v>
      </c>
      <c r="N104" s="95">
        <v>100</v>
      </c>
      <c r="O104" s="95">
        <v>-1</v>
      </c>
      <c r="P104" s="95">
        <v>-1</v>
      </c>
      <c r="Q104" s="95">
        <v>96.15384615384616</v>
      </c>
      <c r="R104" s="95">
        <v>50</v>
      </c>
      <c r="S104" s="95">
        <v>-1</v>
      </c>
      <c r="T104" s="95">
        <v>-1</v>
      </c>
      <c r="U104" s="95">
        <v>-1</v>
      </c>
      <c r="V104" s="95">
        <v>-1</v>
      </c>
      <c r="W104" s="99">
        <v>98.701298701298697</v>
      </c>
      <c r="X104" s="99">
        <v>99.038461538461547</v>
      </c>
      <c r="Y104" s="95">
        <v>100</v>
      </c>
      <c r="Z104" s="99">
        <v>99.2</v>
      </c>
      <c r="AA104" s="99">
        <v>100</v>
      </c>
      <c r="AB104" s="95">
        <v>-1</v>
      </c>
      <c r="AC104" s="95">
        <v>-1</v>
      </c>
      <c r="AD104" s="95">
        <v>100</v>
      </c>
      <c r="AE104" s="99">
        <v>100</v>
      </c>
      <c r="AF104" s="99">
        <v>100</v>
      </c>
      <c r="AG104" s="95">
        <v>-1</v>
      </c>
      <c r="AH104" s="95">
        <v>-1</v>
      </c>
      <c r="AI104" s="95">
        <v>-1</v>
      </c>
      <c r="AJ104" s="95">
        <v>-1</v>
      </c>
      <c r="AK104" s="95">
        <v>-1</v>
      </c>
      <c r="AL104" s="95">
        <v>-1</v>
      </c>
      <c r="AM104" s="95">
        <v>-1</v>
      </c>
      <c r="AN104" s="95">
        <v>-1</v>
      </c>
      <c r="AO104" s="95">
        <v>-1</v>
      </c>
      <c r="AP104" s="95">
        <v>-1</v>
      </c>
    </row>
    <row r="105" spans="1:42" ht="15" customHeight="1">
      <c r="A105" s="93">
        <v>93</v>
      </c>
      <c r="B105" s="94" t="s">
        <v>78</v>
      </c>
      <c r="C105" s="94">
        <f t="shared" si="8"/>
        <v>11</v>
      </c>
      <c r="D105" s="94">
        <f t="shared" si="9"/>
        <v>1</v>
      </c>
      <c r="E105" s="130">
        <f t="shared" si="10"/>
        <v>8</v>
      </c>
      <c r="F105" s="96">
        <f t="shared" si="11"/>
        <v>0.72727272727272729</v>
      </c>
      <c r="G105" s="95">
        <v>-1</v>
      </c>
      <c r="H105" s="95">
        <v>-1</v>
      </c>
      <c r="I105" s="95">
        <v>-1</v>
      </c>
      <c r="J105" s="95">
        <v>98.333333333333329</v>
      </c>
      <c r="K105" s="95">
        <v>0</v>
      </c>
      <c r="L105" s="95">
        <v>-1</v>
      </c>
      <c r="M105" s="95">
        <v>-1</v>
      </c>
      <c r="N105" s="95">
        <v>-1</v>
      </c>
      <c r="O105" s="95">
        <v>-1</v>
      </c>
      <c r="P105" s="95">
        <v>-1</v>
      </c>
      <c r="Q105" s="95">
        <v>88.461538461538453</v>
      </c>
      <c r="R105" s="95">
        <v>-1</v>
      </c>
      <c r="S105" s="95">
        <v>-1</v>
      </c>
      <c r="T105" s="95">
        <v>-1</v>
      </c>
      <c r="U105" s="95">
        <v>-1</v>
      </c>
      <c r="V105" s="95">
        <v>-1</v>
      </c>
      <c r="W105" s="99">
        <v>99.888806523350624</v>
      </c>
      <c r="X105" s="99">
        <v>89.239332096474953</v>
      </c>
      <c r="Y105" s="95">
        <v>-1</v>
      </c>
      <c r="Z105" s="99">
        <v>100</v>
      </c>
      <c r="AA105" s="99">
        <v>100</v>
      </c>
      <c r="AB105" s="95">
        <v>-1</v>
      </c>
      <c r="AC105" s="95">
        <v>-1</v>
      </c>
      <c r="AD105" s="95">
        <v>100</v>
      </c>
      <c r="AE105" s="99">
        <v>100</v>
      </c>
      <c r="AF105" s="99">
        <v>95.454545454545453</v>
      </c>
      <c r="AG105" s="95">
        <v>-1</v>
      </c>
      <c r="AH105" s="95">
        <v>100</v>
      </c>
      <c r="AI105" s="95">
        <v>-1</v>
      </c>
      <c r="AJ105" s="95">
        <v>-1</v>
      </c>
      <c r="AK105" s="95">
        <v>-1</v>
      </c>
      <c r="AL105" s="95">
        <v>-1</v>
      </c>
      <c r="AM105" s="95">
        <v>-1</v>
      </c>
      <c r="AN105" s="95">
        <v>-1</v>
      </c>
      <c r="AO105" s="95">
        <v>-1</v>
      </c>
      <c r="AP105" s="95">
        <v>-1</v>
      </c>
    </row>
    <row r="106" spans="1:42" ht="15" customHeight="1">
      <c r="A106" s="93">
        <v>94</v>
      </c>
      <c r="B106" s="94" t="s">
        <v>103</v>
      </c>
      <c r="C106" s="94">
        <f t="shared" si="8"/>
        <v>16</v>
      </c>
      <c r="D106" s="94">
        <f t="shared" si="9"/>
        <v>1</v>
      </c>
      <c r="E106" s="130">
        <f t="shared" si="10"/>
        <v>13</v>
      </c>
      <c r="F106" s="96">
        <f t="shared" si="11"/>
        <v>0.8125</v>
      </c>
      <c r="G106" s="95">
        <v>-1</v>
      </c>
      <c r="H106" s="95">
        <v>-1</v>
      </c>
      <c r="I106" s="95">
        <v>-1</v>
      </c>
      <c r="J106" s="95">
        <v>100</v>
      </c>
      <c r="K106" s="95">
        <v>-1</v>
      </c>
      <c r="L106" s="95">
        <v>100</v>
      </c>
      <c r="M106" s="95">
        <v>100</v>
      </c>
      <c r="N106" s="95">
        <v>100</v>
      </c>
      <c r="O106" s="95">
        <v>-1</v>
      </c>
      <c r="P106" s="95">
        <v>-1</v>
      </c>
      <c r="Q106" s="95">
        <v>95</v>
      </c>
      <c r="R106" s="95">
        <v>0</v>
      </c>
      <c r="S106" s="95">
        <v>-1</v>
      </c>
      <c r="T106" s="95">
        <v>100</v>
      </c>
      <c r="U106" s="95">
        <v>-1</v>
      </c>
      <c r="V106" s="95">
        <v>-1</v>
      </c>
      <c r="W106" s="99">
        <v>99.908172635445354</v>
      </c>
      <c r="X106" s="99">
        <v>72.815533980582529</v>
      </c>
      <c r="Y106" s="95">
        <v>100</v>
      </c>
      <c r="Z106" s="99">
        <v>100</v>
      </c>
      <c r="AA106" s="99">
        <v>100</v>
      </c>
      <c r="AB106" s="95">
        <v>-1</v>
      </c>
      <c r="AC106" s="95">
        <v>-1</v>
      </c>
      <c r="AD106" s="95">
        <v>80.645161290322577</v>
      </c>
      <c r="AE106" s="99">
        <v>100</v>
      </c>
      <c r="AF106" s="99">
        <v>100</v>
      </c>
      <c r="AG106" s="95">
        <v>-1</v>
      </c>
      <c r="AH106" s="95">
        <v>100</v>
      </c>
      <c r="AI106" s="95">
        <v>-1</v>
      </c>
      <c r="AJ106" s="95">
        <v>-1</v>
      </c>
      <c r="AK106" s="95">
        <v>-1</v>
      </c>
      <c r="AL106" s="95">
        <v>-1</v>
      </c>
      <c r="AM106" s="95">
        <v>-1</v>
      </c>
      <c r="AN106" s="95">
        <v>-1</v>
      </c>
      <c r="AO106" s="95">
        <v>-1</v>
      </c>
      <c r="AP106" s="95">
        <v>-1</v>
      </c>
    </row>
    <row r="107" spans="1:42" ht="15" customHeight="1">
      <c r="A107" s="93">
        <v>95</v>
      </c>
      <c r="B107" s="94" t="s">
        <v>14</v>
      </c>
      <c r="C107" s="94">
        <f t="shared" si="8"/>
        <v>15</v>
      </c>
      <c r="D107" s="94">
        <f t="shared" si="9"/>
        <v>0</v>
      </c>
      <c r="E107" s="130">
        <f t="shared" si="10"/>
        <v>14</v>
      </c>
      <c r="F107" s="96">
        <f t="shared" si="11"/>
        <v>0.93333333333333335</v>
      </c>
      <c r="G107" s="95">
        <v>-1</v>
      </c>
      <c r="H107" s="95">
        <v>-1</v>
      </c>
      <c r="I107" s="95">
        <v>-1</v>
      </c>
      <c r="J107" s="95">
        <v>100</v>
      </c>
      <c r="K107" s="95">
        <v>-1</v>
      </c>
      <c r="L107" s="95">
        <v>75</v>
      </c>
      <c r="M107" s="95">
        <v>100</v>
      </c>
      <c r="N107" s="95">
        <v>-1</v>
      </c>
      <c r="O107" s="95">
        <v>-1</v>
      </c>
      <c r="P107" s="95">
        <v>-1</v>
      </c>
      <c r="Q107" s="95">
        <v>100</v>
      </c>
      <c r="R107" s="95">
        <v>-1</v>
      </c>
      <c r="S107" s="95">
        <v>-1</v>
      </c>
      <c r="T107" s="95">
        <v>-1</v>
      </c>
      <c r="U107" s="95">
        <v>-1</v>
      </c>
      <c r="V107" s="95">
        <v>100</v>
      </c>
      <c r="W107" s="99">
        <v>99.978657560559171</v>
      </c>
      <c r="X107" s="99">
        <v>99.943566591422112</v>
      </c>
      <c r="Y107" s="95">
        <v>-1</v>
      </c>
      <c r="Z107" s="99">
        <v>100</v>
      </c>
      <c r="AA107" s="99">
        <v>100</v>
      </c>
      <c r="AB107" s="95">
        <v>100</v>
      </c>
      <c r="AC107" s="95">
        <v>100</v>
      </c>
      <c r="AD107" s="95">
        <v>100</v>
      </c>
      <c r="AE107" s="99">
        <v>100</v>
      </c>
      <c r="AF107" s="99">
        <v>100</v>
      </c>
      <c r="AG107" s="95">
        <v>-1</v>
      </c>
      <c r="AH107" s="95">
        <v>100</v>
      </c>
      <c r="AI107" s="95">
        <v>-1</v>
      </c>
      <c r="AJ107" s="95">
        <v>-1</v>
      </c>
      <c r="AK107" s="95">
        <v>-1</v>
      </c>
      <c r="AL107" s="95">
        <v>-1</v>
      </c>
      <c r="AM107" s="95">
        <v>-1</v>
      </c>
      <c r="AN107" s="95">
        <v>-1</v>
      </c>
      <c r="AO107" s="95">
        <v>-1</v>
      </c>
      <c r="AP107" s="95">
        <v>-1</v>
      </c>
    </row>
    <row r="108" spans="1:42" ht="15" customHeight="1">
      <c r="A108" s="93">
        <v>96</v>
      </c>
      <c r="B108" s="94" t="s">
        <v>12</v>
      </c>
      <c r="C108" s="94">
        <f t="shared" si="8"/>
        <v>11</v>
      </c>
      <c r="D108" s="94">
        <f t="shared" si="9"/>
        <v>0</v>
      </c>
      <c r="E108" s="130">
        <f t="shared" si="10"/>
        <v>8</v>
      </c>
      <c r="F108" s="96">
        <f t="shared" si="11"/>
        <v>0.72727272727272729</v>
      </c>
      <c r="G108" s="95">
        <v>-1</v>
      </c>
      <c r="H108" s="95">
        <v>-1</v>
      </c>
      <c r="I108" s="95">
        <v>-1</v>
      </c>
      <c r="J108" s="95">
        <v>96.226415094339629</v>
      </c>
      <c r="K108" s="95">
        <v>100</v>
      </c>
      <c r="L108" s="95">
        <v>-1</v>
      </c>
      <c r="M108" s="95">
        <v>85.714285714285708</v>
      </c>
      <c r="N108" s="95">
        <v>-1</v>
      </c>
      <c r="O108" s="95">
        <v>-1</v>
      </c>
      <c r="P108" s="95">
        <v>-1</v>
      </c>
      <c r="Q108" s="95">
        <v>96.907216494845358</v>
      </c>
      <c r="R108" s="95">
        <v>-1</v>
      </c>
      <c r="S108" s="95">
        <v>-1</v>
      </c>
      <c r="T108" s="95">
        <v>-1</v>
      </c>
      <c r="U108" s="95">
        <v>-1</v>
      </c>
      <c r="V108" s="95">
        <v>-1</v>
      </c>
      <c r="W108" s="99">
        <v>99.508294158966876</v>
      </c>
      <c r="X108" s="99">
        <v>88.18244644091223</v>
      </c>
      <c r="Y108" s="95">
        <v>-1</v>
      </c>
      <c r="Z108" s="99">
        <v>98.976109215017061</v>
      </c>
      <c r="AA108" s="99">
        <v>100</v>
      </c>
      <c r="AB108" s="95">
        <v>-1</v>
      </c>
      <c r="AC108" s="95">
        <v>-1</v>
      </c>
      <c r="AD108" s="95">
        <v>52.362204724409445</v>
      </c>
      <c r="AE108" s="99">
        <v>100</v>
      </c>
      <c r="AF108" s="99">
        <v>100</v>
      </c>
      <c r="AG108" s="95">
        <v>-1</v>
      </c>
      <c r="AH108" s="95">
        <v>-1</v>
      </c>
      <c r="AI108" s="95">
        <v>-1</v>
      </c>
      <c r="AJ108" s="95">
        <v>-1</v>
      </c>
      <c r="AK108" s="95">
        <v>-1</v>
      </c>
      <c r="AL108" s="95">
        <v>-1</v>
      </c>
      <c r="AM108" s="95">
        <v>-1</v>
      </c>
      <c r="AN108" s="95">
        <v>-1</v>
      </c>
      <c r="AO108" s="95">
        <v>-1</v>
      </c>
      <c r="AP108" s="95">
        <v>-1</v>
      </c>
    </row>
    <row r="109" spans="1:42" ht="15" customHeight="1">
      <c r="A109" s="93">
        <v>97</v>
      </c>
      <c r="B109" s="94" t="s">
        <v>47</v>
      </c>
      <c r="C109" s="94">
        <f t="shared" si="8"/>
        <v>15</v>
      </c>
      <c r="D109" s="94">
        <f t="shared" si="9"/>
        <v>0</v>
      </c>
      <c r="E109" s="130">
        <f t="shared" si="10"/>
        <v>11</v>
      </c>
      <c r="F109" s="96">
        <f t="shared" si="11"/>
        <v>0.73333333333333328</v>
      </c>
      <c r="G109" s="95">
        <v>-1</v>
      </c>
      <c r="H109" s="95">
        <v>-1</v>
      </c>
      <c r="I109" s="95">
        <v>-1</v>
      </c>
      <c r="J109" s="95">
        <v>100</v>
      </c>
      <c r="K109" s="95">
        <v>100</v>
      </c>
      <c r="L109" s="95">
        <v>88.888888888888886</v>
      </c>
      <c r="M109" s="95">
        <v>42.857142857142854</v>
      </c>
      <c r="N109" s="95">
        <v>50</v>
      </c>
      <c r="O109" s="95">
        <v>-1</v>
      </c>
      <c r="P109" s="95">
        <v>-1</v>
      </c>
      <c r="Q109" s="95">
        <v>100</v>
      </c>
      <c r="R109" s="95">
        <v>20</v>
      </c>
      <c r="S109" s="95">
        <v>-1</v>
      </c>
      <c r="T109" s="95">
        <v>-1</v>
      </c>
      <c r="U109" s="95">
        <v>-1</v>
      </c>
      <c r="V109" s="95">
        <v>-1</v>
      </c>
      <c r="W109" s="99">
        <v>99.984942026803196</v>
      </c>
      <c r="X109" s="99">
        <v>100</v>
      </c>
      <c r="Y109" s="95">
        <v>100</v>
      </c>
      <c r="Z109" s="99">
        <v>100</v>
      </c>
      <c r="AA109" s="99">
        <v>100</v>
      </c>
      <c r="AB109" s="95">
        <v>-1</v>
      </c>
      <c r="AC109" s="95">
        <v>-1</v>
      </c>
      <c r="AD109" s="95">
        <v>100</v>
      </c>
      <c r="AE109" s="99">
        <v>100</v>
      </c>
      <c r="AF109" s="99">
        <v>100</v>
      </c>
      <c r="AG109" s="95">
        <v>-1</v>
      </c>
      <c r="AH109" s="95">
        <v>-1</v>
      </c>
      <c r="AI109" s="95">
        <v>-1</v>
      </c>
      <c r="AJ109" s="95">
        <v>-1</v>
      </c>
      <c r="AK109" s="95">
        <v>-1</v>
      </c>
      <c r="AL109" s="95">
        <v>-1</v>
      </c>
      <c r="AM109" s="95">
        <v>-1</v>
      </c>
      <c r="AN109" s="95">
        <v>-1</v>
      </c>
      <c r="AO109" s="95">
        <v>-1</v>
      </c>
      <c r="AP109" s="95">
        <v>-1</v>
      </c>
    </row>
    <row r="110" spans="1:42" ht="15" customHeight="1">
      <c r="A110" s="93">
        <v>98</v>
      </c>
      <c r="B110" s="94" t="s">
        <v>338</v>
      </c>
      <c r="C110" s="94">
        <f t="shared" si="8"/>
        <v>6</v>
      </c>
      <c r="D110" s="94">
        <f t="shared" si="9"/>
        <v>1</v>
      </c>
      <c r="E110" s="130">
        <f t="shared" si="10"/>
        <v>5</v>
      </c>
      <c r="F110" s="96">
        <f t="shared" si="11"/>
        <v>0.83333333333333337</v>
      </c>
      <c r="G110" s="95">
        <v>-1</v>
      </c>
      <c r="H110" s="95">
        <v>-1</v>
      </c>
      <c r="I110" s="95">
        <v>-1</v>
      </c>
      <c r="J110" s="95">
        <v>100</v>
      </c>
      <c r="K110" s="95">
        <v>-1</v>
      </c>
      <c r="L110" s="95">
        <v>-1</v>
      </c>
      <c r="M110" s="95">
        <v>-1</v>
      </c>
      <c r="N110" s="95">
        <v>-1</v>
      </c>
      <c r="O110" s="95">
        <v>-1</v>
      </c>
      <c r="P110" s="95">
        <v>-1</v>
      </c>
      <c r="Q110" s="95">
        <v>-1</v>
      </c>
      <c r="R110" s="95">
        <v>0</v>
      </c>
      <c r="S110" s="95">
        <v>-1</v>
      </c>
      <c r="T110" s="95">
        <v>-1</v>
      </c>
      <c r="U110" s="95">
        <v>-1</v>
      </c>
      <c r="V110" s="95">
        <v>-1</v>
      </c>
      <c r="W110" s="99">
        <v>100</v>
      </c>
      <c r="X110" s="99">
        <v>-1</v>
      </c>
      <c r="Y110" s="95">
        <v>100</v>
      </c>
      <c r="Z110" s="99">
        <v>-1</v>
      </c>
      <c r="AA110" s="99">
        <v>-1</v>
      </c>
      <c r="AB110" s="95">
        <v>-1</v>
      </c>
      <c r="AC110" s="95">
        <v>-1</v>
      </c>
      <c r="AD110" s="95">
        <v>100</v>
      </c>
      <c r="AE110" s="99">
        <v>100</v>
      </c>
      <c r="AF110" s="99">
        <v>-1</v>
      </c>
      <c r="AG110" s="95">
        <v>-1</v>
      </c>
      <c r="AH110" s="95">
        <v>-1</v>
      </c>
      <c r="AI110" s="95">
        <v>-1</v>
      </c>
      <c r="AJ110" s="95">
        <v>-1</v>
      </c>
      <c r="AK110" s="95">
        <v>-1</v>
      </c>
      <c r="AL110" s="95">
        <v>-1</v>
      </c>
      <c r="AM110" s="95">
        <v>-1</v>
      </c>
      <c r="AN110" s="95">
        <v>-1</v>
      </c>
      <c r="AO110" s="95">
        <v>-1</v>
      </c>
      <c r="AP110" s="95">
        <v>-1</v>
      </c>
    </row>
    <row r="111" spans="1:42" ht="15" customHeight="1">
      <c r="A111" s="93">
        <v>99</v>
      </c>
      <c r="B111" s="94" t="s">
        <v>130</v>
      </c>
      <c r="C111" s="94">
        <f t="shared" si="8"/>
        <v>10</v>
      </c>
      <c r="D111" s="94">
        <f t="shared" si="9"/>
        <v>10</v>
      </c>
      <c r="E111" s="130">
        <f t="shared" si="10"/>
        <v>0</v>
      </c>
      <c r="F111" s="96">
        <f t="shared" si="11"/>
        <v>0</v>
      </c>
      <c r="G111" s="95">
        <v>-1</v>
      </c>
      <c r="H111" s="95">
        <v>-1</v>
      </c>
      <c r="I111" s="95">
        <v>-1</v>
      </c>
      <c r="J111" s="95">
        <v>0</v>
      </c>
      <c r="K111" s="95">
        <v>-1</v>
      </c>
      <c r="L111" s="95">
        <v>-1</v>
      </c>
      <c r="M111" s="95">
        <v>-1</v>
      </c>
      <c r="N111" s="95">
        <v>-1</v>
      </c>
      <c r="O111" s="95">
        <v>-1</v>
      </c>
      <c r="P111" s="95">
        <v>-1</v>
      </c>
      <c r="Q111" s="95">
        <v>0</v>
      </c>
      <c r="R111" s="95">
        <v>0</v>
      </c>
      <c r="S111" s="95">
        <v>-1</v>
      </c>
      <c r="T111" s="95">
        <v>-1</v>
      </c>
      <c r="U111" s="95">
        <v>-1</v>
      </c>
      <c r="V111" s="95">
        <v>-1</v>
      </c>
      <c r="W111" s="99">
        <v>0</v>
      </c>
      <c r="X111" s="99">
        <v>0</v>
      </c>
      <c r="Y111" s="95">
        <v>-1</v>
      </c>
      <c r="Z111" s="99">
        <v>0</v>
      </c>
      <c r="AA111" s="99">
        <v>0</v>
      </c>
      <c r="AB111" s="95">
        <v>-1</v>
      </c>
      <c r="AC111" s="95">
        <v>-1</v>
      </c>
      <c r="AD111" s="95">
        <v>0</v>
      </c>
      <c r="AE111" s="99">
        <v>0</v>
      </c>
      <c r="AF111" s="99">
        <v>0</v>
      </c>
      <c r="AG111" s="95">
        <v>-1</v>
      </c>
      <c r="AH111" s="95">
        <v>-1</v>
      </c>
      <c r="AI111" s="95">
        <v>-1</v>
      </c>
      <c r="AJ111" s="95">
        <v>-1</v>
      </c>
      <c r="AK111" s="95">
        <v>-1</v>
      </c>
      <c r="AL111" s="95">
        <v>-1</v>
      </c>
      <c r="AM111" s="95">
        <v>-1</v>
      </c>
      <c r="AN111" s="95">
        <v>-1</v>
      </c>
      <c r="AO111" s="95">
        <v>-1</v>
      </c>
      <c r="AP111" s="95">
        <v>-1</v>
      </c>
    </row>
    <row r="112" spans="1:42" ht="15" customHeight="1">
      <c r="A112" s="93">
        <v>100</v>
      </c>
      <c r="B112" s="94" t="s">
        <v>16</v>
      </c>
      <c r="C112" s="94">
        <f t="shared" si="8"/>
        <v>15</v>
      </c>
      <c r="D112" s="94">
        <f t="shared" si="9"/>
        <v>0</v>
      </c>
      <c r="E112" s="130">
        <f t="shared" si="10"/>
        <v>13</v>
      </c>
      <c r="F112" s="96">
        <f t="shared" si="11"/>
        <v>0.8666666666666667</v>
      </c>
      <c r="G112" s="95">
        <v>-1</v>
      </c>
      <c r="H112" s="95">
        <v>-1</v>
      </c>
      <c r="I112" s="95">
        <v>-1</v>
      </c>
      <c r="J112" s="95">
        <v>100</v>
      </c>
      <c r="K112" s="95">
        <v>-1</v>
      </c>
      <c r="L112" s="95">
        <v>-1</v>
      </c>
      <c r="M112" s="95">
        <v>100</v>
      </c>
      <c r="N112" s="95">
        <v>100</v>
      </c>
      <c r="O112" s="95">
        <v>66.666666666666657</v>
      </c>
      <c r="P112" s="95">
        <v>-1</v>
      </c>
      <c r="Q112" s="95">
        <v>100</v>
      </c>
      <c r="R112" s="95">
        <v>-1</v>
      </c>
      <c r="S112" s="95">
        <v>-1</v>
      </c>
      <c r="T112" s="95">
        <v>-1</v>
      </c>
      <c r="U112" s="95">
        <v>-1</v>
      </c>
      <c r="V112" s="95">
        <v>100</v>
      </c>
      <c r="W112" s="99">
        <v>99.985204911969234</v>
      </c>
      <c r="X112" s="99">
        <v>97.459933474448135</v>
      </c>
      <c r="Y112" s="95">
        <v>-1</v>
      </c>
      <c r="Z112" s="99">
        <v>100</v>
      </c>
      <c r="AA112" s="99">
        <v>100</v>
      </c>
      <c r="AB112" s="95">
        <v>-1</v>
      </c>
      <c r="AC112" s="95">
        <v>-1</v>
      </c>
      <c r="AD112" s="95">
        <v>100</v>
      </c>
      <c r="AE112" s="99">
        <v>99.509803921568633</v>
      </c>
      <c r="AF112" s="99">
        <v>98.214285714285708</v>
      </c>
      <c r="AG112" s="95">
        <v>100</v>
      </c>
      <c r="AH112" s="95">
        <v>83.333333333333343</v>
      </c>
      <c r="AI112" s="95">
        <v>-1</v>
      </c>
      <c r="AJ112" s="95">
        <v>-1</v>
      </c>
      <c r="AK112" s="95">
        <v>-1</v>
      </c>
      <c r="AL112" s="95">
        <v>-1</v>
      </c>
      <c r="AM112" s="95">
        <v>-1</v>
      </c>
      <c r="AN112" s="95">
        <v>-1</v>
      </c>
      <c r="AO112" s="95">
        <v>-1</v>
      </c>
      <c r="AP112" s="95">
        <v>-1</v>
      </c>
    </row>
    <row r="113" spans="1:42" ht="15" customHeight="1">
      <c r="A113" s="93">
        <v>101</v>
      </c>
      <c r="B113" s="94" t="s">
        <v>58</v>
      </c>
      <c r="C113" s="94">
        <f t="shared" si="8"/>
        <v>14</v>
      </c>
      <c r="D113" s="94">
        <f t="shared" si="9"/>
        <v>1</v>
      </c>
      <c r="E113" s="130">
        <f t="shared" si="10"/>
        <v>13</v>
      </c>
      <c r="F113" s="96">
        <f t="shared" si="11"/>
        <v>0.9285714285714286</v>
      </c>
      <c r="G113" s="95">
        <v>-1</v>
      </c>
      <c r="H113" s="95">
        <v>-1</v>
      </c>
      <c r="I113" s="95">
        <v>-1</v>
      </c>
      <c r="J113" s="95">
        <v>100</v>
      </c>
      <c r="K113" s="95">
        <v>100</v>
      </c>
      <c r="L113" s="95">
        <v>-1</v>
      </c>
      <c r="M113" s="95">
        <v>100</v>
      </c>
      <c r="N113" s="95">
        <v>100</v>
      </c>
      <c r="O113" s="95">
        <v>-1</v>
      </c>
      <c r="P113" s="95">
        <v>-1</v>
      </c>
      <c r="Q113" s="95">
        <v>100</v>
      </c>
      <c r="R113" s="95">
        <v>-1</v>
      </c>
      <c r="S113" s="95">
        <v>-1</v>
      </c>
      <c r="T113" s="95">
        <v>-1</v>
      </c>
      <c r="U113" s="95">
        <v>0</v>
      </c>
      <c r="V113" s="95">
        <v>-1</v>
      </c>
      <c r="W113" s="99">
        <v>99.987108418202908</v>
      </c>
      <c r="X113" s="99">
        <v>99.791340636411064</v>
      </c>
      <c r="Y113" s="95">
        <v>-1</v>
      </c>
      <c r="Z113" s="99">
        <v>100</v>
      </c>
      <c r="AA113" s="99">
        <v>100</v>
      </c>
      <c r="AB113" s="95">
        <v>-1</v>
      </c>
      <c r="AC113" s="95">
        <v>-1</v>
      </c>
      <c r="AD113" s="95">
        <v>100</v>
      </c>
      <c r="AE113" s="99">
        <v>100</v>
      </c>
      <c r="AF113" s="99">
        <v>100</v>
      </c>
      <c r="AG113" s="95">
        <v>100</v>
      </c>
      <c r="AH113" s="95">
        <v>-1</v>
      </c>
      <c r="AI113" s="95">
        <v>-1</v>
      </c>
      <c r="AJ113" s="95">
        <v>-1</v>
      </c>
      <c r="AK113" s="95">
        <v>-1</v>
      </c>
      <c r="AL113" s="95">
        <v>-1</v>
      </c>
      <c r="AM113" s="95">
        <v>-1</v>
      </c>
      <c r="AN113" s="95">
        <v>-1</v>
      </c>
      <c r="AO113" s="95">
        <v>-1</v>
      </c>
      <c r="AP113" s="95">
        <v>-1</v>
      </c>
    </row>
    <row r="114" spans="1:42" ht="15" customHeight="1">
      <c r="A114" s="93">
        <v>102</v>
      </c>
      <c r="B114" s="94" t="s">
        <v>199</v>
      </c>
      <c r="C114" s="94">
        <f t="shared" si="8"/>
        <v>13</v>
      </c>
      <c r="D114" s="94">
        <f t="shared" si="9"/>
        <v>3</v>
      </c>
      <c r="E114" s="130">
        <f t="shared" si="10"/>
        <v>7</v>
      </c>
      <c r="F114" s="96">
        <f t="shared" si="11"/>
        <v>0.53846153846153844</v>
      </c>
      <c r="G114" s="95">
        <v>-1</v>
      </c>
      <c r="H114" s="95">
        <v>-1</v>
      </c>
      <c r="I114" s="95">
        <v>-1</v>
      </c>
      <c r="J114" s="95">
        <v>99.148936170212764</v>
      </c>
      <c r="K114" s="95">
        <v>-1</v>
      </c>
      <c r="L114" s="95">
        <v>83.333333333333343</v>
      </c>
      <c r="M114" s="95">
        <v>92.857142857142861</v>
      </c>
      <c r="N114" s="95">
        <v>62.5</v>
      </c>
      <c r="O114" s="95">
        <v>-1</v>
      </c>
      <c r="P114" s="95">
        <v>-1</v>
      </c>
      <c r="Q114" s="95">
        <v>68.75</v>
      </c>
      <c r="R114" s="95">
        <v>100</v>
      </c>
      <c r="S114" s="95">
        <v>-1</v>
      </c>
      <c r="T114" s="95">
        <v>0</v>
      </c>
      <c r="U114" s="95">
        <v>-1</v>
      </c>
      <c r="V114" s="95">
        <v>-1</v>
      </c>
      <c r="W114" s="99">
        <v>99.661361327463595</v>
      </c>
      <c r="X114" s="99">
        <v>0</v>
      </c>
      <c r="Y114" s="95">
        <v>-1</v>
      </c>
      <c r="Z114" s="99">
        <v>100</v>
      </c>
      <c r="AA114" s="99">
        <v>100</v>
      </c>
      <c r="AB114" s="95">
        <v>-1</v>
      </c>
      <c r="AC114" s="95">
        <v>-1</v>
      </c>
      <c r="AD114" s="95">
        <v>100</v>
      </c>
      <c r="AE114" s="99">
        <v>0</v>
      </c>
      <c r="AF114" s="99">
        <v>-1</v>
      </c>
      <c r="AG114" s="95">
        <v>-1</v>
      </c>
      <c r="AH114" s="95">
        <v>-1</v>
      </c>
      <c r="AI114" s="95">
        <v>-1</v>
      </c>
      <c r="AJ114" s="95">
        <v>-1</v>
      </c>
      <c r="AK114" s="95">
        <v>-1</v>
      </c>
      <c r="AL114" s="95">
        <v>-1</v>
      </c>
      <c r="AM114" s="95">
        <v>-1</v>
      </c>
      <c r="AN114" s="95">
        <v>-1</v>
      </c>
      <c r="AO114" s="95">
        <v>-1</v>
      </c>
      <c r="AP114" s="95">
        <v>-1</v>
      </c>
    </row>
    <row r="115" spans="1:42" ht="15" customHeight="1">
      <c r="A115" s="93">
        <v>103</v>
      </c>
      <c r="B115" s="94" t="s">
        <v>114</v>
      </c>
      <c r="C115" s="94">
        <f t="shared" si="8"/>
        <v>14</v>
      </c>
      <c r="D115" s="94">
        <f t="shared" si="9"/>
        <v>14</v>
      </c>
      <c r="E115" s="130">
        <f t="shared" si="10"/>
        <v>0</v>
      </c>
      <c r="F115" s="96">
        <f t="shared" si="11"/>
        <v>0</v>
      </c>
      <c r="G115" s="95">
        <v>0</v>
      </c>
      <c r="H115" s="95">
        <v>-1</v>
      </c>
      <c r="I115" s="95">
        <v>-1</v>
      </c>
      <c r="J115" s="95">
        <v>0</v>
      </c>
      <c r="K115" s="95">
        <v>0</v>
      </c>
      <c r="L115" s="95">
        <v>-1</v>
      </c>
      <c r="M115" s="95">
        <v>0</v>
      </c>
      <c r="N115" s="95">
        <v>0</v>
      </c>
      <c r="O115" s="95">
        <v>-1</v>
      </c>
      <c r="P115" s="95">
        <v>-1</v>
      </c>
      <c r="Q115" s="95">
        <v>0</v>
      </c>
      <c r="R115" s="95">
        <v>-1</v>
      </c>
      <c r="S115" s="95">
        <v>-1</v>
      </c>
      <c r="T115" s="95">
        <v>-1</v>
      </c>
      <c r="U115" s="95">
        <v>-1</v>
      </c>
      <c r="V115" s="95">
        <v>-1</v>
      </c>
      <c r="W115" s="99">
        <v>0</v>
      </c>
      <c r="X115" s="99">
        <v>0</v>
      </c>
      <c r="Y115" s="95">
        <v>0</v>
      </c>
      <c r="Z115" s="99">
        <v>0</v>
      </c>
      <c r="AA115" s="99">
        <v>0</v>
      </c>
      <c r="AB115" s="95">
        <v>-1</v>
      </c>
      <c r="AC115" s="95">
        <v>-1</v>
      </c>
      <c r="AD115" s="95">
        <v>0</v>
      </c>
      <c r="AE115" s="99">
        <v>0</v>
      </c>
      <c r="AF115" s="99">
        <v>0</v>
      </c>
      <c r="AG115" s="95">
        <v>-1</v>
      </c>
      <c r="AH115" s="95">
        <v>-1</v>
      </c>
      <c r="AI115" s="95">
        <v>-1</v>
      </c>
      <c r="AJ115" s="95">
        <v>-1</v>
      </c>
      <c r="AK115" s="95">
        <v>-1</v>
      </c>
      <c r="AL115" s="95">
        <v>-1</v>
      </c>
      <c r="AM115" s="95">
        <v>-1</v>
      </c>
      <c r="AN115" s="95">
        <v>-1</v>
      </c>
      <c r="AO115" s="95">
        <v>-1</v>
      </c>
      <c r="AP115" s="95">
        <v>-1</v>
      </c>
    </row>
    <row r="116" spans="1:42" ht="15" customHeight="1">
      <c r="A116" s="93">
        <v>105</v>
      </c>
      <c r="B116" s="94" t="s">
        <v>224</v>
      </c>
      <c r="C116" s="94">
        <f t="shared" si="8"/>
        <v>6</v>
      </c>
      <c r="D116" s="94">
        <f t="shared" si="9"/>
        <v>6</v>
      </c>
      <c r="E116" s="130">
        <f t="shared" si="10"/>
        <v>0</v>
      </c>
      <c r="F116" s="96">
        <f t="shared" si="11"/>
        <v>0</v>
      </c>
      <c r="G116" s="95">
        <v>-1</v>
      </c>
      <c r="H116" s="95">
        <v>-1</v>
      </c>
      <c r="I116" s="95">
        <v>-1</v>
      </c>
      <c r="J116" s="95">
        <v>-1</v>
      </c>
      <c r="K116" s="95">
        <v>-1</v>
      </c>
      <c r="L116" s="95">
        <v>-1</v>
      </c>
      <c r="M116" s="95">
        <v>-1</v>
      </c>
      <c r="N116" s="95">
        <v>-1</v>
      </c>
      <c r="O116" s="95">
        <v>-1</v>
      </c>
      <c r="P116" s="95">
        <v>-1</v>
      </c>
      <c r="Q116" s="95">
        <v>-1</v>
      </c>
      <c r="R116" s="95">
        <v>-1</v>
      </c>
      <c r="S116" s="95">
        <v>-1</v>
      </c>
      <c r="T116" s="95">
        <v>-1</v>
      </c>
      <c r="U116" s="95">
        <v>-1</v>
      </c>
      <c r="V116" s="95">
        <v>-1</v>
      </c>
      <c r="W116" s="99">
        <v>0</v>
      </c>
      <c r="X116" s="99">
        <v>0</v>
      </c>
      <c r="Y116" s="95">
        <v>-1</v>
      </c>
      <c r="Z116" s="99">
        <v>0</v>
      </c>
      <c r="AA116" s="99">
        <v>0</v>
      </c>
      <c r="AB116" s="95">
        <v>-1</v>
      </c>
      <c r="AC116" s="95">
        <v>-1</v>
      </c>
      <c r="AD116" s="95">
        <v>0</v>
      </c>
      <c r="AE116" s="99">
        <v>0</v>
      </c>
      <c r="AF116" s="99">
        <v>-1</v>
      </c>
      <c r="AG116" s="95">
        <v>-1</v>
      </c>
      <c r="AH116" s="95">
        <v>-1</v>
      </c>
      <c r="AI116" s="95">
        <v>-1</v>
      </c>
      <c r="AJ116" s="95">
        <v>-1</v>
      </c>
      <c r="AK116" s="95">
        <v>-1</v>
      </c>
      <c r="AL116" s="95">
        <v>-1</v>
      </c>
      <c r="AM116" s="95">
        <v>-1</v>
      </c>
      <c r="AN116" s="95">
        <v>-1</v>
      </c>
      <c r="AO116" s="95">
        <v>-1</v>
      </c>
      <c r="AP116" s="95">
        <v>-1</v>
      </c>
    </row>
    <row r="117" spans="1:42" ht="15" customHeight="1">
      <c r="A117" s="93">
        <v>106</v>
      </c>
      <c r="B117" s="94" t="s">
        <v>325</v>
      </c>
      <c r="C117" s="94">
        <f t="shared" si="8"/>
        <v>13</v>
      </c>
      <c r="D117" s="94">
        <f t="shared" si="9"/>
        <v>1</v>
      </c>
      <c r="E117" s="130">
        <f t="shared" si="10"/>
        <v>10</v>
      </c>
      <c r="F117" s="96">
        <f t="shared" si="11"/>
        <v>0.76923076923076927</v>
      </c>
      <c r="G117" s="95">
        <v>-1</v>
      </c>
      <c r="H117" s="95">
        <v>-1</v>
      </c>
      <c r="I117" s="95">
        <v>-1</v>
      </c>
      <c r="J117" s="95">
        <v>100</v>
      </c>
      <c r="K117" s="95">
        <v>-1</v>
      </c>
      <c r="L117" s="95">
        <v>88.888888888888886</v>
      </c>
      <c r="M117" s="95">
        <v>100</v>
      </c>
      <c r="N117" s="95">
        <v>80</v>
      </c>
      <c r="O117" s="95">
        <v>-1</v>
      </c>
      <c r="P117" s="95">
        <v>-1</v>
      </c>
      <c r="Q117" s="95">
        <v>100</v>
      </c>
      <c r="R117" s="95">
        <v>-1</v>
      </c>
      <c r="S117" s="95">
        <v>0</v>
      </c>
      <c r="T117" s="95">
        <v>-1</v>
      </c>
      <c r="U117" s="95">
        <v>-1</v>
      </c>
      <c r="V117" s="95">
        <v>-1</v>
      </c>
      <c r="W117" s="99">
        <v>100</v>
      </c>
      <c r="X117" s="99">
        <v>100</v>
      </c>
      <c r="Y117" s="95">
        <v>100</v>
      </c>
      <c r="Z117" s="99">
        <v>100</v>
      </c>
      <c r="AA117" s="99">
        <v>100</v>
      </c>
      <c r="AB117" s="95">
        <v>-1</v>
      </c>
      <c r="AC117" s="95">
        <v>-1</v>
      </c>
      <c r="AD117" s="95">
        <v>100</v>
      </c>
      <c r="AE117" s="99">
        <v>100</v>
      </c>
      <c r="AF117" s="99">
        <v>-1</v>
      </c>
      <c r="AG117" s="95">
        <v>-1</v>
      </c>
      <c r="AH117" s="95">
        <v>-1</v>
      </c>
      <c r="AI117" s="95">
        <v>-1</v>
      </c>
      <c r="AJ117" s="95">
        <v>-1</v>
      </c>
      <c r="AK117" s="95">
        <v>-1</v>
      </c>
      <c r="AL117" s="95">
        <v>-1</v>
      </c>
      <c r="AM117" s="95">
        <v>-1</v>
      </c>
      <c r="AN117" s="95">
        <v>-1</v>
      </c>
      <c r="AO117" s="95">
        <v>-1</v>
      </c>
      <c r="AP117" s="95">
        <v>-1</v>
      </c>
    </row>
    <row r="118" spans="1:42" ht="15" customHeight="1">
      <c r="A118" s="93">
        <v>107</v>
      </c>
      <c r="B118" s="94" t="s">
        <v>33</v>
      </c>
      <c r="C118" s="94">
        <f t="shared" si="8"/>
        <v>15</v>
      </c>
      <c r="D118" s="94">
        <f t="shared" si="9"/>
        <v>15</v>
      </c>
      <c r="E118" s="130">
        <f t="shared" si="10"/>
        <v>0</v>
      </c>
      <c r="F118" s="96">
        <f t="shared" si="11"/>
        <v>0</v>
      </c>
      <c r="G118" s="95">
        <v>0</v>
      </c>
      <c r="H118" s="95">
        <v>0</v>
      </c>
      <c r="I118" s="95">
        <v>-1</v>
      </c>
      <c r="J118" s="95">
        <v>-1</v>
      </c>
      <c r="K118" s="95">
        <v>-1</v>
      </c>
      <c r="L118" s="95">
        <v>0</v>
      </c>
      <c r="M118" s="95">
        <v>0</v>
      </c>
      <c r="N118" s="95">
        <v>0</v>
      </c>
      <c r="O118" s="95">
        <v>-1</v>
      </c>
      <c r="P118" s="95">
        <v>-1</v>
      </c>
      <c r="Q118" s="95">
        <v>0</v>
      </c>
      <c r="R118" s="95">
        <v>-1</v>
      </c>
      <c r="S118" s="95">
        <v>-1</v>
      </c>
      <c r="T118" s="95">
        <v>-1</v>
      </c>
      <c r="U118" s="95">
        <v>-1</v>
      </c>
      <c r="V118" s="95">
        <v>-1</v>
      </c>
      <c r="W118" s="99">
        <v>0</v>
      </c>
      <c r="X118" s="99">
        <v>0</v>
      </c>
      <c r="Y118" s="95">
        <v>0</v>
      </c>
      <c r="Z118" s="99">
        <v>0</v>
      </c>
      <c r="AA118" s="99">
        <v>0</v>
      </c>
      <c r="AB118" s="95">
        <v>-1</v>
      </c>
      <c r="AC118" s="95">
        <v>-1</v>
      </c>
      <c r="AD118" s="95">
        <v>0</v>
      </c>
      <c r="AE118" s="99">
        <v>0</v>
      </c>
      <c r="AF118" s="99">
        <v>0</v>
      </c>
      <c r="AG118" s="95">
        <v>-1</v>
      </c>
      <c r="AH118" s="95">
        <v>0</v>
      </c>
      <c r="AI118" s="95">
        <v>-1</v>
      </c>
      <c r="AJ118" s="95">
        <v>-1</v>
      </c>
      <c r="AK118" s="95">
        <v>-1</v>
      </c>
      <c r="AL118" s="95">
        <v>-1</v>
      </c>
      <c r="AM118" s="95">
        <v>-1</v>
      </c>
      <c r="AN118" s="95">
        <v>-1</v>
      </c>
      <c r="AO118" s="95">
        <v>-1</v>
      </c>
      <c r="AP118" s="95">
        <v>-1</v>
      </c>
    </row>
    <row r="119" spans="1:42" ht="15" customHeight="1">
      <c r="A119" s="93">
        <v>108</v>
      </c>
      <c r="B119" s="94" t="s">
        <v>317</v>
      </c>
      <c r="C119" s="94">
        <f t="shared" si="8"/>
        <v>16</v>
      </c>
      <c r="D119" s="94">
        <f t="shared" si="9"/>
        <v>2</v>
      </c>
      <c r="E119" s="130">
        <f t="shared" si="10"/>
        <v>6</v>
      </c>
      <c r="F119" s="96">
        <f t="shared" si="11"/>
        <v>0.375</v>
      </c>
      <c r="G119" s="95">
        <v>-1</v>
      </c>
      <c r="H119" s="95">
        <v>-1</v>
      </c>
      <c r="I119" s="95">
        <v>-1</v>
      </c>
      <c r="J119" s="95">
        <v>83.333333333333343</v>
      </c>
      <c r="K119" s="95">
        <v>100</v>
      </c>
      <c r="L119" s="95">
        <v>66.666666666666657</v>
      </c>
      <c r="M119" s="95">
        <v>60</v>
      </c>
      <c r="N119" s="95">
        <v>58.333333333333336</v>
      </c>
      <c r="O119" s="95">
        <v>100</v>
      </c>
      <c r="P119" s="95">
        <v>-1</v>
      </c>
      <c r="Q119" s="95">
        <v>100</v>
      </c>
      <c r="R119" s="95">
        <v>50</v>
      </c>
      <c r="S119" s="95">
        <v>-1</v>
      </c>
      <c r="T119" s="95">
        <v>0</v>
      </c>
      <c r="U119" s="95">
        <v>0</v>
      </c>
      <c r="V119" s="95">
        <v>-1</v>
      </c>
      <c r="W119" s="99">
        <v>87.246963562753038</v>
      </c>
      <c r="X119" s="99">
        <v>100</v>
      </c>
      <c r="Y119" s="95">
        <v>75</v>
      </c>
      <c r="Z119" s="99">
        <v>84.615384615384613</v>
      </c>
      <c r="AA119" s="99">
        <v>-1</v>
      </c>
      <c r="AB119" s="95">
        <v>-1</v>
      </c>
      <c r="AC119" s="95">
        <v>-1</v>
      </c>
      <c r="AD119" s="95">
        <v>100</v>
      </c>
      <c r="AE119" s="99">
        <v>100</v>
      </c>
      <c r="AF119" s="99">
        <v>-1</v>
      </c>
      <c r="AG119" s="95">
        <v>-1</v>
      </c>
      <c r="AH119" s="95">
        <v>-1</v>
      </c>
      <c r="AI119" s="95">
        <v>-1</v>
      </c>
      <c r="AJ119" s="95">
        <v>-1</v>
      </c>
      <c r="AK119" s="95">
        <v>-1</v>
      </c>
      <c r="AL119" s="95">
        <v>-1</v>
      </c>
      <c r="AM119" s="95">
        <v>-1</v>
      </c>
      <c r="AN119" s="95">
        <v>-1</v>
      </c>
      <c r="AO119" s="95">
        <v>-1</v>
      </c>
      <c r="AP119" s="95">
        <v>-1</v>
      </c>
    </row>
    <row r="120" spans="1:42" ht="15" customHeight="1">
      <c r="A120" s="93">
        <v>109</v>
      </c>
      <c r="B120" s="94" t="s">
        <v>349</v>
      </c>
      <c r="C120" s="94">
        <f t="shared" si="8"/>
        <v>7</v>
      </c>
      <c r="D120" s="94">
        <f t="shared" si="9"/>
        <v>7</v>
      </c>
      <c r="E120" s="130">
        <f t="shared" si="10"/>
        <v>0</v>
      </c>
      <c r="F120" s="96">
        <f t="shared" si="11"/>
        <v>0</v>
      </c>
      <c r="G120" s="95">
        <v>0</v>
      </c>
      <c r="H120" s="95">
        <v>-1</v>
      </c>
      <c r="I120" s="95">
        <v>-1</v>
      </c>
      <c r="J120" s="95">
        <v>0</v>
      </c>
      <c r="K120" s="95">
        <v>-1</v>
      </c>
      <c r="L120" s="95">
        <v>-1</v>
      </c>
      <c r="M120" s="95">
        <v>-1</v>
      </c>
      <c r="N120" s="95">
        <v>-1</v>
      </c>
      <c r="O120" s="95">
        <v>-1</v>
      </c>
      <c r="P120" s="95">
        <v>-1</v>
      </c>
      <c r="Q120" s="95">
        <v>-1</v>
      </c>
      <c r="R120" s="95">
        <v>-1</v>
      </c>
      <c r="S120" s="95">
        <v>-1</v>
      </c>
      <c r="T120" s="95">
        <v>-1</v>
      </c>
      <c r="U120" s="95">
        <v>-1</v>
      </c>
      <c r="V120" s="95">
        <v>-1</v>
      </c>
      <c r="W120" s="99">
        <v>0</v>
      </c>
      <c r="X120" s="99">
        <v>-1</v>
      </c>
      <c r="Y120" s="95">
        <v>-1</v>
      </c>
      <c r="Z120" s="99">
        <v>0</v>
      </c>
      <c r="AA120" s="99">
        <v>0</v>
      </c>
      <c r="AB120" s="95">
        <v>-1</v>
      </c>
      <c r="AC120" s="95">
        <v>-1</v>
      </c>
      <c r="AD120" s="95">
        <v>0</v>
      </c>
      <c r="AE120" s="99">
        <v>0</v>
      </c>
      <c r="AF120" s="99">
        <v>-1</v>
      </c>
      <c r="AG120" s="95">
        <v>-1</v>
      </c>
      <c r="AH120" s="95">
        <v>-1</v>
      </c>
      <c r="AI120" s="95">
        <v>-1</v>
      </c>
      <c r="AJ120" s="95">
        <v>-1</v>
      </c>
      <c r="AK120" s="95">
        <v>-1</v>
      </c>
      <c r="AL120" s="95">
        <v>-1</v>
      </c>
      <c r="AM120" s="95">
        <v>-1</v>
      </c>
      <c r="AN120" s="95">
        <v>-1</v>
      </c>
      <c r="AO120" s="95">
        <v>-1</v>
      </c>
      <c r="AP120" s="95">
        <v>-1</v>
      </c>
    </row>
    <row r="121" spans="1:42" ht="15" customHeight="1">
      <c r="A121" s="93">
        <v>110</v>
      </c>
      <c r="B121" s="94" t="s">
        <v>107</v>
      </c>
      <c r="C121" s="94">
        <f t="shared" si="8"/>
        <v>17</v>
      </c>
      <c r="D121" s="94">
        <f t="shared" si="9"/>
        <v>17</v>
      </c>
      <c r="E121" s="130">
        <f t="shared" si="10"/>
        <v>0</v>
      </c>
      <c r="F121" s="96">
        <f t="shared" si="11"/>
        <v>0</v>
      </c>
      <c r="G121" s="95">
        <v>0</v>
      </c>
      <c r="H121" s="95">
        <v>-1</v>
      </c>
      <c r="I121" s="95">
        <v>-1</v>
      </c>
      <c r="J121" s="95">
        <v>0</v>
      </c>
      <c r="K121" s="95">
        <v>-1</v>
      </c>
      <c r="L121" s="95">
        <v>0</v>
      </c>
      <c r="M121" s="95">
        <v>0</v>
      </c>
      <c r="N121" s="95">
        <v>0</v>
      </c>
      <c r="O121" s="95">
        <v>-1</v>
      </c>
      <c r="P121" s="95">
        <v>-1</v>
      </c>
      <c r="Q121" s="95">
        <v>0</v>
      </c>
      <c r="R121" s="95">
        <v>0</v>
      </c>
      <c r="S121" s="95">
        <v>-1</v>
      </c>
      <c r="T121" s="95">
        <v>0</v>
      </c>
      <c r="U121" s="95">
        <v>0</v>
      </c>
      <c r="V121" s="95">
        <v>-1</v>
      </c>
      <c r="W121" s="99">
        <v>0</v>
      </c>
      <c r="X121" s="99">
        <v>0</v>
      </c>
      <c r="Y121" s="95">
        <v>0</v>
      </c>
      <c r="Z121" s="99">
        <v>0</v>
      </c>
      <c r="AA121" s="99">
        <v>0</v>
      </c>
      <c r="AB121" s="95">
        <v>-1</v>
      </c>
      <c r="AC121" s="95">
        <v>-1</v>
      </c>
      <c r="AD121" s="95">
        <v>0</v>
      </c>
      <c r="AE121" s="99">
        <v>0</v>
      </c>
      <c r="AF121" s="99">
        <v>0</v>
      </c>
      <c r="AG121" s="95">
        <v>-1</v>
      </c>
      <c r="AH121" s="95">
        <v>-1</v>
      </c>
      <c r="AI121" s="95">
        <v>-1</v>
      </c>
      <c r="AJ121" s="95">
        <v>-1</v>
      </c>
      <c r="AK121" s="95">
        <v>-1</v>
      </c>
      <c r="AL121" s="95">
        <v>-1</v>
      </c>
      <c r="AM121" s="95">
        <v>-1</v>
      </c>
      <c r="AN121" s="95">
        <v>-1</v>
      </c>
      <c r="AO121" s="95">
        <v>-1</v>
      </c>
      <c r="AP121" s="95">
        <v>-1</v>
      </c>
    </row>
    <row r="122" spans="1:42" ht="15" customHeight="1">
      <c r="A122" s="93">
        <v>111</v>
      </c>
      <c r="B122" s="94" t="s">
        <v>223</v>
      </c>
      <c r="C122" s="94">
        <f t="shared" si="8"/>
        <v>12</v>
      </c>
      <c r="D122" s="94">
        <f t="shared" si="9"/>
        <v>12</v>
      </c>
      <c r="E122" s="130">
        <f t="shared" si="10"/>
        <v>0</v>
      </c>
      <c r="F122" s="96">
        <f t="shared" si="11"/>
        <v>0</v>
      </c>
      <c r="G122" s="95">
        <v>0</v>
      </c>
      <c r="H122" s="95">
        <v>0</v>
      </c>
      <c r="I122" s="95">
        <v>-1</v>
      </c>
      <c r="J122" s="95">
        <v>-1</v>
      </c>
      <c r="K122" s="95">
        <v>-1</v>
      </c>
      <c r="L122" s="95">
        <v>-1</v>
      </c>
      <c r="M122" s="95">
        <v>-1</v>
      </c>
      <c r="N122" s="95">
        <v>-1</v>
      </c>
      <c r="O122" s="95">
        <v>-1</v>
      </c>
      <c r="P122" s="95">
        <v>-1</v>
      </c>
      <c r="Q122" s="95">
        <v>-1</v>
      </c>
      <c r="R122" s="95">
        <v>-1</v>
      </c>
      <c r="S122" s="95">
        <v>-1</v>
      </c>
      <c r="T122" s="95">
        <v>0</v>
      </c>
      <c r="U122" s="95">
        <v>0</v>
      </c>
      <c r="V122" s="95">
        <v>-1</v>
      </c>
      <c r="W122" s="99">
        <v>0</v>
      </c>
      <c r="X122" s="99">
        <v>0</v>
      </c>
      <c r="Y122" s="95">
        <v>0</v>
      </c>
      <c r="Z122" s="99">
        <v>0</v>
      </c>
      <c r="AA122" s="99">
        <v>0</v>
      </c>
      <c r="AB122" s="95">
        <v>-1</v>
      </c>
      <c r="AC122" s="95">
        <v>-1</v>
      </c>
      <c r="AD122" s="95">
        <v>0</v>
      </c>
      <c r="AE122" s="99">
        <v>0</v>
      </c>
      <c r="AF122" s="99">
        <v>0</v>
      </c>
      <c r="AG122" s="95">
        <v>-1</v>
      </c>
      <c r="AH122" s="95">
        <v>-1</v>
      </c>
      <c r="AI122" s="95">
        <v>-1</v>
      </c>
      <c r="AJ122" s="95">
        <v>-1</v>
      </c>
      <c r="AK122" s="95">
        <v>-1</v>
      </c>
      <c r="AL122" s="95">
        <v>-1</v>
      </c>
      <c r="AM122" s="95">
        <v>-1</v>
      </c>
      <c r="AN122" s="95">
        <v>-1</v>
      </c>
      <c r="AO122" s="95">
        <v>-1</v>
      </c>
      <c r="AP122" s="95">
        <v>-1</v>
      </c>
    </row>
    <row r="123" spans="1:42" ht="15" customHeight="1">
      <c r="A123" s="93">
        <v>112</v>
      </c>
      <c r="B123" s="94" t="s">
        <v>320</v>
      </c>
      <c r="C123" s="94">
        <f t="shared" si="8"/>
        <v>12</v>
      </c>
      <c r="D123" s="94">
        <f t="shared" si="9"/>
        <v>2</v>
      </c>
      <c r="E123" s="130">
        <f t="shared" si="10"/>
        <v>7</v>
      </c>
      <c r="F123" s="96">
        <f t="shared" si="11"/>
        <v>0.58333333333333337</v>
      </c>
      <c r="G123" s="95">
        <v>-1</v>
      </c>
      <c r="H123" s="95">
        <v>-1</v>
      </c>
      <c r="I123" s="95">
        <v>-1</v>
      </c>
      <c r="J123" s="95">
        <v>100</v>
      </c>
      <c r="K123" s="95">
        <v>-1</v>
      </c>
      <c r="L123" s="95">
        <v>73.91304347826086</v>
      </c>
      <c r="M123" s="95">
        <v>82.608695652173907</v>
      </c>
      <c r="N123" s="95">
        <v>33.333333333333329</v>
      </c>
      <c r="O123" s="95">
        <v>-1</v>
      </c>
      <c r="P123" s="95">
        <v>-1</v>
      </c>
      <c r="Q123" s="95">
        <v>100</v>
      </c>
      <c r="R123" s="95">
        <v>-1</v>
      </c>
      <c r="S123" s="95">
        <v>0</v>
      </c>
      <c r="T123" s="95">
        <v>0</v>
      </c>
      <c r="U123" s="95">
        <v>-1</v>
      </c>
      <c r="V123" s="95">
        <v>-1</v>
      </c>
      <c r="W123" s="99">
        <v>100</v>
      </c>
      <c r="X123" s="99">
        <v>-1</v>
      </c>
      <c r="Y123" s="95">
        <v>-1</v>
      </c>
      <c r="Z123" s="99">
        <v>100</v>
      </c>
      <c r="AA123" s="99">
        <v>100</v>
      </c>
      <c r="AB123" s="95">
        <v>-1</v>
      </c>
      <c r="AC123" s="95">
        <v>-1</v>
      </c>
      <c r="AD123" s="95">
        <v>100</v>
      </c>
      <c r="AE123" s="99">
        <v>100</v>
      </c>
      <c r="AF123" s="99">
        <v>-1</v>
      </c>
      <c r="AG123" s="95">
        <v>-1</v>
      </c>
      <c r="AH123" s="95">
        <v>-1</v>
      </c>
      <c r="AI123" s="95">
        <v>-1</v>
      </c>
      <c r="AJ123" s="95">
        <v>-1</v>
      </c>
      <c r="AK123" s="95">
        <v>-1</v>
      </c>
      <c r="AL123" s="95">
        <v>-1</v>
      </c>
      <c r="AM123" s="95">
        <v>-1</v>
      </c>
      <c r="AN123" s="95">
        <v>-1</v>
      </c>
      <c r="AO123" s="95">
        <v>-1</v>
      </c>
      <c r="AP123" s="95">
        <v>-1</v>
      </c>
    </row>
    <row r="124" spans="1:42" ht="15" customHeight="1">
      <c r="A124" s="93">
        <v>113</v>
      </c>
      <c r="B124" s="94" t="s">
        <v>200</v>
      </c>
      <c r="C124" s="94">
        <f t="shared" si="8"/>
        <v>16</v>
      </c>
      <c r="D124" s="94">
        <f t="shared" si="9"/>
        <v>3</v>
      </c>
      <c r="E124" s="130">
        <f t="shared" si="10"/>
        <v>10</v>
      </c>
      <c r="F124" s="96">
        <f t="shared" si="11"/>
        <v>0.625</v>
      </c>
      <c r="G124" s="95">
        <v>-1</v>
      </c>
      <c r="H124" s="95">
        <v>-1</v>
      </c>
      <c r="I124" s="95">
        <v>-1</v>
      </c>
      <c r="J124" s="95">
        <v>90.625</v>
      </c>
      <c r="K124" s="95">
        <v>-1</v>
      </c>
      <c r="L124" s="95">
        <v>78.260869565217391</v>
      </c>
      <c r="M124" s="95">
        <v>61.29032258064516</v>
      </c>
      <c r="N124" s="95">
        <v>60</v>
      </c>
      <c r="O124" s="95">
        <v>-1</v>
      </c>
      <c r="P124" s="95">
        <v>-1</v>
      </c>
      <c r="Q124" s="95">
        <v>100</v>
      </c>
      <c r="R124" s="95">
        <v>0</v>
      </c>
      <c r="S124" s="95">
        <v>0</v>
      </c>
      <c r="T124" s="95">
        <v>-1</v>
      </c>
      <c r="U124" s="95">
        <v>-1</v>
      </c>
      <c r="V124" s="95">
        <v>0</v>
      </c>
      <c r="W124" s="99">
        <v>99.861687413554634</v>
      </c>
      <c r="X124" s="99">
        <v>96.610169491525426</v>
      </c>
      <c r="Y124" s="95">
        <v>100</v>
      </c>
      <c r="Z124" s="99">
        <v>100</v>
      </c>
      <c r="AA124" s="99">
        <v>100</v>
      </c>
      <c r="AB124" s="95">
        <v>-1</v>
      </c>
      <c r="AC124" s="95">
        <v>-1</v>
      </c>
      <c r="AD124" s="95">
        <v>100</v>
      </c>
      <c r="AE124" s="99">
        <v>100</v>
      </c>
      <c r="AF124" s="99">
        <v>100</v>
      </c>
      <c r="AG124" s="95">
        <v>-1</v>
      </c>
      <c r="AH124" s="95">
        <v>-1</v>
      </c>
      <c r="AI124" s="95">
        <v>-1</v>
      </c>
      <c r="AJ124" s="95">
        <v>-1</v>
      </c>
      <c r="AK124" s="95">
        <v>-1</v>
      </c>
      <c r="AL124" s="95">
        <v>-1</v>
      </c>
      <c r="AM124" s="95">
        <v>-1</v>
      </c>
      <c r="AN124" s="95">
        <v>-1</v>
      </c>
      <c r="AO124" s="95">
        <v>-1</v>
      </c>
      <c r="AP124" s="95">
        <v>-1</v>
      </c>
    </row>
    <row r="125" spans="1:42" ht="15" customHeight="1">
      <c r="A125" s="93">
        <v>114</v>
      </c>
      <c r="B125" s="94" t="s">
        <v>118</v>
      </c>
      <c r="C125" s="94">
        <f t="shared" si="8"/>
        <v>18</v>
      </c>
      <c r="D125" s="94">
        <f t="shared" si="9"/>
        <v>1</v>
      </c>
      <c r="E125" s="130">
        <f t="shared" si="10"/>
        <v>12</v>
      </c>
      <c r="F125" s="96">
        <f t="shared" si="11"/>
        <v>0.66666666666666663</v>
      </c>
      <c r="G125" s="95">
        <v>-1</v>
      </c>
      <c r="H125" s="95">
        <v>-1</v>
      </c>
      <c r="I125" s="95">
        <v>-1</v>
      </c>
      <c r="J125" s="95">
        <v>94.339622641509436</v>
      </c>
      <c r="K125" s="95">
        <v>100</v>
      </c>
      <c r="L125" s="95">
        <v>90.909090909090907</v>
      </c>
      <c r="M125" s="95">
        <v>100</v>
      </c>
      <c r="N125" s="95">
        <v>100</v>
      </c>
      <c r="O125" s="95">
        <v>-1</v>
      </c>
      <c r="P125" s="95">
        <v>-1</v>
      </c>
      <c r="Q125" s="95">
        <v>85.714285714285708</v>
      </c>
      <c r="R125" s="95">
        <v>50</v>
      </c>
      <c r="S125" s="95">
        <v>0</v>
      </c>
      <c r="T125" s="95">
        <v>75</v>
      </c>
      <c r="U125" s="95">
        <v>50</v>
      </c>
      <c r="V125" s="95">
        <v>-1</v>
      </c>
      <c r="W125" s="99">
        <v>99.562644713146383</v>
      </c>
      <c r="X125" s="99">
        <v>98.15789473684211</v>
      </c>
      <c r="Y125" s="95">
        <v>66.666666666666657</v>
      </c>
      <c r="Z125" s="99">
        <v>99.854014598540147</v>
      </c>
      <c r="AA125" s="99">
        <v>100</v>
      </c>
      <c r="AB125" s="95">
        <v>-1</v>
      </c>
      <c r="AC125" s="95">
        <v>-1</v>
      </c>
      <c r="AD125" s="95">
        <v>100</v>
      </c>
      <c r="AE125" s="99">
        <v>99.193548387096769</v>
      </c>
      <c r="AF125" s="99">
        <v>100</v>
      </c>
      <c r="AG125" s="95">
        <v>-1</v>
      </c>
      <c r="AH125" s="95">
        <v>-1</v>
      </c>
      <c r="AI125" s="95">
        <v>-1</v>
      </c>
      <c r="AJ125" s="95">
        <v>-1</v>
      </c>
      <c r="AK125" s="95">
        <v>-1</v>
      </c>
      <c r="AL125" s="95">
        <v>-1</v>
      </c>
      <c r="AM125" s="95">
        <v>-1</v>
      </c>
      <c r="AN125" s="95">
        <v>-1</v>
      </c>
      <c r="AO125" s="95">
        <v>-1</v>
      </c>
      <c r="AP125" s="95">
        <v>-1</v>
      </c>
    </row>
    <row r="126" spans="1:42" ht="15" customHeight="1">
      <c r="A126" s="93">
        <v>115</v>
      </c>
      <c r="B126" s="94" t="s">
        <v>173</v>
      </c>
      <c r="C126" s="94">
        <f t="shared" si="8"/>
        <v>14</v>
      </c>
      <c r="D126" s="94">
        <f t="shared" si="9"/>
        <v>13</v>
      </c>
      <c r="E126" s="130">
        <f t="shared" si="10"/>
        <v>0</v>
      </c>
      <c r="F126" s="96">
        <f t="shared" si="11"/>
        <v>0</v>
      </c>
      <c r="G126" s="95">
        <v>0</v>
      </c>
      <c r="H126" s="95">
        <v>0</v>
      </c>
      <c r="I126" s="95">
        <v>-1</v>
      </c>
      <c r="J126" s="95">
        <v>0</v>
      </c>
      <c r="K126" s="95">
        <v>-1</v>
      </c>
      <c r="L126" s="95">
        <v>-1</v>
      </c>
      <c r="M126" s="95">
        <v>-1</v>
      </c>
      <c r="N126" s="95">
        <v>-1</v>
      </c>
      <c r="O126" s="95">
        <v>-1</v>
      </c>
      <c r="P126" s="95">
        <v>-1</v>
      </c>
      <c r="Q126" s="95">
        <v>0</v>
      </c>
      <c r="R126" s="95">
        <v>0</v>
      </c>
      <c r="S126" s="95">
        <v>-1</v>
      </c>
      <c r="T126" s="95">
        <v>0</v>
      </c>
      <c r="U126" s="95">
        <v>-1</v>
      </c>
      <c r="V126" s="95">
        <v>-1</v>
      </c>
      <c r="W126" s="99">
        <v>0</v>
      </c>
      <c r="X126" s="99">
        <v>7.6923076923076925</v>
      </c>
      <c r="Y126" s="95">
        <v>0</v>
      </c>
      <c r="Z126" s="99">
        <v>0</v>
      </c>
      <c r="AA126" s="99">
        <v>0</v>
      </c>
      <c r="AB126" s="95">
        <v>-1</v>
      </c>
      <c r="AC126" s="95">
        <v>-1</v>
      </c>
      <c r="AD126" s="95">
        <v>0</v>
      </c>
      <c r="AE126" s="99">
        <v>0</v>
      </c>
      <c r="AF126" s="99">
        <v>0</v>
      </c>
      <c r="AG126" s="95">
        <v>-1</v>
      </c>
      <c r="AH126" s="95">
        <v>-1</v>
      </c>
      <c r="AI126" s="95">
        <v>-1</v>
      </c>
      <c r="AJ126" s="95">
        <v>-1</v>
      </c>
      <c r="AK126" s="95">
        <v>-1</v>
      </c>
      <c r="AL126" s="95">
        <v>-1</v>
      </c>
      <c r="AM126" s="95">
        <v>-1</v>
      </c>
      <c r="AN126" s="95">
        <v>-1</v>
      </c>
      <c r="AO126" s="95">
        <v>-1</v>
      </c>
      <c r="AP126" s="95">
        <v>-1</v>
      </c>
    </row>
    <row r="127" spans="1:42" ht="15" customHeight="1">
      <c r="A127" s="93">
        <v>116</v>
      </c>
      <c r="B127" s="94" t="s">
        <v>250</v>
      </c>
      <c r="C127" s="94">
        <f t="shared" si="8"/>
        <v>11</v>
      </c>
      <c r="D127" s="94">
        <f t="shared" si="9"/>
        <v>11</v>
      </c>
      <c r="E127" s="130">
        <f t="shared" si="10"/>
        <v>0</v>
      </c>
      <c r="F127" s="96">
        <f t="shared" si="11"/>
        <v>0</v>
      </c>
      <c r="G127" s="95">
        <v>-1</v>
      </c>
      <c r="H127" s="95">
        <v>-1</v>
      </c>
      <c r="I127" s="95">
        <v>-1</v>
      </c>
      <c r="J127" s="95">
        <v>0</v>
      </c>
      <c r="K127" s="95">
        <v>-1</v>
      </c>
      <c r="L127" s="95">
        <v>-1</v>
      </c>
      <c r="M127" s="95">
        <v>0</v>
      </c>
      <c r="N127" s="95">
        <v>0</v>
      </c>
      <c r="O127" s="95">
        <v>-1</v>
      </c>
      <c r="P127" s="95">
        <v>-1</v>
      </c>
      <c r="Q127" s="95">
        <v>0</v>
      </c>
      <c r="R127" s="95">
        <v>-1</v>
      </c>
      <c r="S127" s="95">
        <v>-1</v>
      </c>
      <c r="T127" s="95">
        <v>-1</v>
      </c>
      <c r="U127" s="95">
        <v>-1</v>
      </c>
      <c r="V127" s="95">
        <v>-1</v>
      </c>
      <c r="W127" s="99">
        <v>0</v>
      </c>
      <c r="X127" s="99">
        <v>0</v>
      </c>
      <c r="Y127" s="95">
        <v>-1</v>
      </c>
      <c r="Z127" s="99">
        <v>0</v>
      </c>
      <c r="AA127" s="99">
        <v>0</v>
      </c>
      <c r="AB127" s="95">
        <v>-1</v>
      </c>
      <c r="AC127" s="95">
        <v>-1</v>
      </c>
      <c r="AD127" s="95">
        <v>0</v>
      </c>
      <c r="AE127" s="99">
        <v>0</v>
      </c>
      <c r="AF127" s="99">
        <v>0</v>
      </c>
      <c r="AG127" s="95">
        <v>-1</v>
      </c>
      <c r="AH127" s="95">
        <v>-1</v>
      </c>
      <c r="AI127" s="95">
        <v>-1</v>
      </c>
      <c r="AJ127" s="95">
        <v>-1</v>
      </c>
      <c r="AK127" s="95">
        <v>-1</v>
      </c>
      <c r="AL127" s="95">
        <v>-1</v>
      </c>
      <c r="AM127" s="95">
        <v>-1</v>
      </c>
      <c r="AN127" s="95">
        <v>-1</v>
      </c>
      <c r="AO127" s="95">
        <v>-1</v>
      </c>
      <c r="AP127" s="95">
        <v>-1</v>
      </c>
    </row>
    <row r="128" spans="1:42" ht="15" customHeight="1">
      <c r="A128" s="93">
        <v>117</v>
      </c>
      <c r="B128" s="94" t="s">
        <v>231</v>
      </c>
      <c r="C128" s="94">
        <f t="shared" si="8"/>
        <v>11</v>
      </c>
      <c r="D128" s="94">
        <f t="shared" si="9"/>
        <v>11</v>
      </c>
      <c r="E128" s="130">
        <f t="shared" si="10"/>
        <v>0</v>
      </c>
      <c r="F128" s="96">
        <f t="shared" si="11"/>
        <v>0</v>
      </c>
      <c r="G128" s="95">
        <v>0</v>
      </c>
      <c r="H128" s="95">
        <v>-1</v>
      </c>
      <c r="I128" s="95">
        <v>-1</v>
      </c>
      <c r="J128" s="95">
        <v>-1</v>
      </c>
      <c r="K128" s="95">
        <v>-1</v>
      </c>
      <c r="L128" s="95">
        <v>-1</v>
      </c>
      <c r="M128" s="95">
        <v>-1</v>
      </c>
      <c r="N128" s="95">
        <v>-1</v>
      </c>
      <c r="O128" s="95">
        <v>-1</v>
      </c>
      <c r="P128" s="95">
        <v>-1</v>
      </c>
      <c r="Q128" s="95">
        <v>0</v>
      </c>
      <c r="R128" s="95">
        <v>-1</v>
      </c>
      <c r="S128" s="95">
        <v>-1</v>
      </c>
      <c r="T128" s="95">
        <v>0</v>
      </c>
      <c r="U128" s="95">
        <v>-1</v>
      </c>
      <c r="V128" s="95">
        <v>-1</v>
      </c>
      <c r="W128" s="99">
        <v>0</v>
      </c>
      <c r="X128" s="99">
        <v>0</v>
      </c>
      <c r="Y128" s="95">
        <v>0</v>
      </c>
      <c r="Z128" s="99">
        <v>0</v>
      </c>
      <c r="AA128" s="99">
        <v>0</v>
      </c>
      <c r="AB128" s="95">
        <v>-1</v>
      </c>
      <c r="AC128" s="95">
        <v>-1</v>
      </c>
      <c r="AD128" s="95">
        <v>0</v>
      </c>
      <c r="AE128" s="99">
        <v>0</v>
      </c>
      <c r="AF128" s="99">
        <v>0</v>
      </c>
      <c r="AG128" s="95">
        <v>-1</v>
      </c>
      <c r="AH128" s="95">
        <v>-1</v>
      </c>
      <c r="AI128" s="95">
        <v>-1</v>
      </c>
      <c r="AJ128" s="95">
        <v>-1</v>
      </c>
      <c r="AK128" s="95">
        <v>-1</v>
      </c>
      <c r="AL128" s="95">
        <v>-1</v>
      </c>
      <c r="AM128" s="95">
        <v>-1</v>
      </c>
      <c r="AN128" s="95">
        <v>-1</v>
      </c>
      <c r="AO128" s="95">
        <v>-1</v>
      </c>
      <c r="AP128" s="95">
        <v>-1</v>
      </c>
    </row>
    <row r="129" spans="1:42" ht="15" customHeight="1">
      <c r="A129" s="93">
        <v>118</v>
      </c>
      <c r="B129" s="94" t="s">
        <v>222</v>
      </c>
      <c r="C129" s="94">
        <f t="shared" si="8"/>
        <v>13</v>
      </c>
      <c r="D129" s="94">
        <f t="shared" si="9"/>
        <v>6</v>
      </c>
      <c r="E129" s="130">
        <f t="shared" si="10"/>
        <v>6</v>
      </c>
      <c r="F129" s="96">
        <f t="shared" si="11"/>
        <v>0.46153846153846156</v>
      </c>
      <c r="G129" s="95">
        <v>-1</v>
      </c>
      <c r="H129" s="95">
        <v>-1</v>
      </c>
      <c r="I129" s="95">
        <v>-1</v>
      </c>
      <c r="J129" s="95">
        <v>82.608695652173907</v>
      </c>
      <c r="K129" s="95">
        <v>-1</v>
      </c>
      <c r="L129" s="95">
        <v>-1</v>
      </c>
      <c r="M129" s="95">
        <v>92.857142857142861</v>
      </c>
      <c r="N129" s="95">
        <v>0</v>
      </c>
      <c r="O129" s="95">
        <v>-1</v>
      </c>
      <c r="P129" s="95">
        <v>-1</v>
      </c>
      <c r="Q129" s="95">
        <v>0</v>
      </c>
      <c r="R129" s="95">
        <v>-1</v>
      </c>
      <c r="S129" s="95">
        <v>0</v>
      </c>
      <c r="T129" s="95">
        <v>0</v>
      </c>
      <c r="U129" s="95">
        <v>-1</v>
      </c>
      <c r="V129" s="95">
        <v>-1</v>
      </c>
      <c r="W129" s="99">
        <v>99.729486023444551</v>
      </c>
      <c r="X129" s="99">
        <v>0</v>
      </c>
      <c r="Y129" s="95">
        <v>0</v>
      </c>
      <c r="Z129" s="99">
        <v>100</v>
      </c>
      <c r="AA129" s="99">
        <v>100</v>
      </c>
      <c r="AB129" s="95">
        <v>-1</v>
      </c>
      <c r="AC129" s="95">
        <v>-1</v>
      </c>
      <c r="AD129" s="95">
        <v>100</v>
      </c>
      <c r="AE129" s="99">
        <v>100</v>
      </c>
      <c r="AF129" s="99">
        <v>-1</v>
      </c>
      <c r="AG129" s="95">
        <v>-1</v>
      </c>
      <c r="AH129" s="95">
        <v>-1</v>
      </c>
      <c r="AI129" s="95">
        <v>-1</v>
      </c>
      <c r="AJ129" s="95">
        <v>-1</v>
      </c>
      <c r="AK129" s="95">
        <v>-1</v>
      </c>
      <c r="AL129" s="95">
        <v>-1</v>
      </c>
      <c r="AM129" s="95">
        <v>-1</v>
      </c>
      <c r="AN129" s="95">
        <v>-1</v>
      </c>
      <c r="AO129" s="95">
        <v>-1</v>
      </c>
      <c r="AP129" s="95">
        <v>-1</v>
      </c>
    </row>
    <row r="130" spans="1:42" ht="15" customHeight="1">
      <c r="A130" s="93">
        <v>119</v>
      </c>
      <c r="B130" s="94" t="s">
        <v>237</v>
      </c>
      <c r="C130" s="94">
        <f t="shared" si="8"/>
        <v>11</v>
      </c>
      <c r="D130" s="94">
        <f t="shared" si="9"/>
        <v>0</v>
      </c>
      <c r="E130" s="130">
        <f t="shared" si="10"/>
        <v>9</v>
      </c>
      <c r="F130" s="96">
        <f t="shared" si="11"/>
        <v>0.81818181818181823</v>
      </c>
      <c r="G130" s="95">
        <v>-1</v>
      </c>
      <c r="H130" s="95">
        <v>-1</v>
      </c>
      <c r="I130" s="95">
        <v>-1</v>
      </c>
      <c r="J130" s="95">
        <v>100</v>
      </c>
      <c r="K130" s="95">
        <v>-1</v>
      </c>
      <c r="L130" s="95">
        <v>85.714285714285708</v>
      </c>
      <c r="M130" s="95">
        <v>100</v>
      </c>
      <c r="N130" s="95">
        <v>81.818181818181827</v>
      </c>
      <c r="O130" s="95">
        <v>-1</v>
      </c>
      <c r="P130" s="95">
        <v>-1</v>
      </c>
      <c r="Q130" s="95">
        <v>91.666666666666657</v>
      </c>
      <c r="R130" s="95">
        <v>-1</v>
      </c>
      <c r="S130" s="95">
        <v>-1</v>
      </c>
      <c r="T130" s="95">
        <v>-1</v>
      </c>
      <c r="U130" s="95">
        <v>-1</v>
      </c>
      <c r="V130" s="95">
        <v>-1</v>
      </c>
      <c r="W130" s="99">
        <v>100</v>
      </c>
      <c r="X130" s="99">
        <v>100</v>
      </c>
      <c r="Y130" s="95">
        <v>-1</v>
      </c>
      <c r="Z130" s="99">
        <v>100</v>
      </c>
      <c r="AA130" s="99">
        <v>100</v>
      </c>
      <c r="AB130" s="95">
        <v>-1</v>
      </c>
      <c r="AC130" s="95">
        <v>-1</v>
      </c>
      <c r="AD130" s="95">
        <v>100</v>
      </c>
      <c r="AE130" s="99">
        <v>100</v>
      </c>
      <c r="AF130" s="99">
        <v>-1</v>
      </c>
      <c r="AG130" s="95">
        <v>-1</v>
      </c>
      <c r="AH130" s="95">
        <v>-1</v>
      </c>
      <c r="AI130" s="95">
        <v>-1</v>
      </c>
      <c r="AJ130" s="95">
        <v>-1</v>
      </c>
      <c r="AK130" s="95">
        <v>-1</v>
      </c>
      <c r="AL130" s="95">
        <v>-1</v>
      </c>
      <c r="AM130" s="95">
        <v>-1</v>
      </c>
      <c r="AN130" s="95">
        <v>-1</v>
      </c>
      <c r="AO130" s="95">
        <v>-1</v>
      </c>
      <c r="AP130" s="95">
        <v>-1</v>
      </c>
    </row>
    <row r="131" spans="1:42" ht="15" customHeight="1">
      <c r="A131" s="93">
        <v>120</v>
      </c>
      <c r="B131" s="94" t="s">
        <v>262</v>
      </c>
      <c r="C131" s="94">
        <f t="shared" si="8"/>
        <v>10</v>
      </c>
      <c r="D131" s="94">
        <f t="shared" si="9"/>
        <v>10</v>
      </c>
      <c r="E131" s="130">
        <f t="shared" si="10"/>
        <v>0</v>
      </c>
      <c r="F131" s="96">
        <f t="shared" si="11"/>
        <v>0</v>
      </c>
      <c r="G131" s="95">
        <v>0</v>
      </c>
      <c r="H131" s="95">
        <v>-1</v>
      </c>
      <c r="I131" s="95">
        <v>-1</v>
      </c>
      <c r="J131" s="95">
        <v>-1</v>
      </c>
      <c r="K131" s="95">
        <v>-1</v>
      </c>
      <c r="L131" s="95">
        <v>-1</v>
      </c>
      <c r="M131" s="95">
        <v>0</v>
      </c>
      <c r="N131" s="95">
        <v>-1</v>
      </c>
      <c r="O131" s="95">
        <v>-1</v>
      </c>
      <c r="P131" s="95">
        <v>-1</v>
      </c>
      <c r="Q131" s="95">
        <v>-1</v>
      </c>
      <c r="R131" s="95">
        <v>-1</v>
      </c>
      <c r="S131" s="95">
        <v>-1</v>
      </c>
      <c r="T131" s="95">
        <v>0</v>
      </c>
      <c r="U131" s="95">
        <v>-1</v>
      </c>
      <c r="V131" s="95">
        <v>-1</v>
      </c>
      <c r="W131" s="99">
        <v>0</v>
      </c>
      <c r="X131" s="99">
        <v>0</v>
      </c>
      <c r="Y131" s="95">
        <v>-1</v>
      </c>
      <c r="Z131" s="99">
        <v>0</v>
      </c>
      <c r="AA131" s="99">
        <v>0</v>
      </c>
      <c r="AB131" s="95">
        <v>-1</v>
      </c>
      <c r="AC131" s="95">
        <v>-1</v>
      </c>
      <c r="AD131" s="95">
        <v>0</v>
      </c>
      <c r="AE131" s="99">
        <v>0</v>
      </c>
      <c r="AF131" s="99">
        <v>0</v>
      </c>
      <c r="AG131" s="95">
        <v>-1</v>
      </c>
      <c r="AH131" s="95">
        <v>-1</v>
      </c>
      <c r="AI131" s="95">
        <v>-1</v>
      </c>
      <c r="AJ131" s="95">
        <v>-1</v>
      </c>
      <c r="AK131" s="95">
        <v>-1</v>
      </c>
      <c r="AL131" s="95">
        <v>-1</v>
      </c>
      <c r="AM131" s="95">
        <v>-1</v>
      </c>
      <c r="AN131" s="95">
        <v>-1</v>
      </c>
      <c r="AO131" s="95">
        <v>-1</v>
      </c>
      <c r="AP131" s="95">
        <v>-1</v>
      </c>
    </row>
    <row r="132" spans="1:42" ht="15" customHeight="1">
      <c r="A132" s="93">
        <v>121</v>
      </c>
      <c r="B132" s="94" t="s">
        <v>319</v>
      </c>
      <c r="C132" s="94">
        <f t="shared" si="8"/>
        <v>9</v>
      </c>
      <c r="D132" s="94">
        <f t="shared" si="9"/>
        <v>0</v>
      </c>
      <c r="E132" s="130">
        <f t="shared" si="10"/>
        <v>9</v>
      </c>
      <c r="F132" s="96">
        <f t="shared" si="11"/>
        <v>1</v>
      </c>
      <c r="G132" s="95">
        <v>-1</v>
      </c>
      <c r="H132" s="95">
        <v>-1</v>
      </c>
      <c r="I132" s="95">
        <v>-1</v>
      </c>
      <c r="J132" s="95">
        <v>100</v>
      </c>
      <c r="K132" s="95">
        <v>-1</v>
      </c>
      <c r="L132" s="95">
        <v>100</v>
      </c>
      <c r="M132" s="95">
        <v>-1</v>
      </c>
      <c r="N132" s="95">
        <v>-1</v>
      </c>
      <c r="O132" s="95">
        <v>-1</v>
      </c>
      <c r="P132" s="95">
        <v>-1</v>
      </c>
      <c r="Q132" s="95">
        <v>100</v>
      </c>
      <c r="R132" s="95">
        <v>-1</v>
      </c>
      <c r="S132" s="95">
        <v>-1</v>
      </c>
      <c r="T132" s="95">
        <v>-1</v>
      </c>
      <c r="U132" s="95">
        <v>-1</v>
      </c>
      <c r="V132" s="95">
        <v>-1</v>
      </c>
      <c r="W132" s="99">
        <v>99.384615384615387</v>
      </c>
      <c r="X132" s="99">
        <v>100</v>
      </c>
      <c r="Y132" s="95">
        <v>100</v>
      </c>
      <c r="Z132" s="99">
        <v>100</v>
      </c>
      <c r="AA132" s="99">
        <v>100</v>
      </c>
      <c r="AB132" s="95">
        <v>-1</v>
      </c>
      <c r="AC132" s="95">
        <v>-1</v>
      </c>
      <c r="AD132" s="95">
        <v>100</v>
      </c>
      <c r="AE132" s="99">
        <v>-1</v>
      </c>
      <c r="AF132" s="99">
        <v>-1</v>
      </c>
      <c r="AG132" s="95">
        <v>-1</v>
      </c>
      <c r="AH132" s="95">
        <v>-1</v>
      </c>
      <c r="AI132" s="95">
        <v>-1</v>
      </c>
      <c r="AJ132" s="95">
        <v>-1</v>
      </c>
      <c r="AK132" s="95">
        <v>-1</v>
      </c>
      <c r="AL132" s="95">
        <v>-1</v>
      </c>
      <c r="AM132" s="95">
        <v>-1</v>
      </c>
      <c r="AN132" s="95">
        <v>-1</v>
      </c>
      <c r="AO132" s="95">
        <v>-1</v>
      </c>
      <c r="AP132" s="95">
        <v>-1</v>
      </c>
    </row>
    <row r="133" spans="1:42" ht="15" customHeight="1">
      <c r="A133" s="93">
        <v>122</v>
      </c>
      <c r="B133" s="94" t="s">
        <v>157</v>
      </c>
      <c r="C133" s="94">
        <f t="shared" si="8"/>
        <v>14</v>
      </c>
      <c r="D133" s="94">
        <f t="shared" si="9"/>
        <v>14</v>
      </c>
      <c r="E133" s="130">
        <f t="shared" si="10"/>
        <v>0</v>
      </c>
      <c r="F133" s="96">
        <f t="shared" si="11"/>
        <v>0</v>
      </c>
      <c r="G133" s="95">
        <v>0</v>
      </c>
      <c r="H133" s="95">
        <v>0</v>
      </c>
      <c r="I133" s="95">
        <v>-1</v>
      </c>
      <c r="J133" s="95">
        <v>0</v>
      </c>
      <c r="K133" s="95">
        <v>-1</v>
      </c>
      <c r="L133" s="95">
        <v>0</v>
      </c>
      <c r="M133" s="95">
        <v>0</v>
      </c>
      <c r="N133" s="95">
        <v>-1</v>
      </c>
      <c r="O133" s="95">
        <v>-1</v>
      </c>
      <c r="P133" s="95">
        <v>-1</v>
      </c>
      <c r="Q133" s="95">
        <v>0</v>
      </c>
      <c r="R133" s="95">
        <v>-1</v>
      </c>
      <c r="S133" s="95">
        <v>-1</v>
      </c>
      <c r="T133" s="95">
        <v>-1</v>
      </c>
      <c r="U133" s="95">
        <v>-1</v>
      </c>
      <c r="V133" s="95">
        <v>-1</v>
      </c>
      <c r="W133" s="99">
        <v>0</v>
      </c>
      <c r="X133" s="99">
        <v>0</v>
      </c>
      <c r="Y133" s="95">
        <v>0</v>
      </c>
      <c r="Z133" s="99">
        <v>0</v>
      </c>
      <c r="AA133" s="99">
        <v>0</v>
      </c>
      <c r="AB133" s="95">
        <v>-1</v>
      </c>
      <c r="AC133" s="95">
        <v>-1</v>
      </c>
      <c r="AD133" s="95">
        <v>0</v>
      </c>
      <c r="AE133" s="99">
        <v>0</v>
      </c>
      <c r="AF133" s="99">
        <v>0</v>
      </c>
      <c r="AG133" s="95">
        <v>-1</v>
      </c>
      <c r="AH133" s="95">
        <v>-1</v>
      </c>
      <c r="AI133" s="95">
        <v>-1</v>
      </c>
      <c r="AJ133" s="95">
        <v>-1</v>
      </c>
      <c r="AK133" s="95">
        <v>-1</v>
      </c>
      <c r="AL133" s="95">
        <v>-1</v>
      </c>
      <c r="AM133" s="95">
        <v>-1</v>
      </c>
      <c r="AN133" s="95">
        <v>-1</v>
      </c>
      <c r="AO133" s="95">
        <v>-1</v>
      </c>
      <c r="AP133" s="95">
        <v>-1</v>
      </c>
    </row>
    <row r="134" spans="1:42" ht="15" customHeight="1">
      <c r="A134" s="93">
        <v>123</v>
      </c>
      <c r="B134" s="94" t="s">
        <v>195</v>
      </c>
      <c r="C134" s="94">
        <f t="shared" si="8"/>
        <v>13</v>
      </c>
      <c r="D134" s="94">
        <f t="shared" si="9"/>
        <v>4</v>
      </c>
      <c r="E134" s="130">
        <f t="shared" si="10"/>
        <v>7</v>
      </c>
      <c r="F134" s="96">
        <f t="shared" si="11"/>
        <v>0.53846153846153844</v>
      </c>
      <c r="G134" s="95">
        <v>-1</v>
      </c>
      <c r="H134" s="95">
        <v>-1</v>
      </c>
      <c r="I134" s="95">
        <v>-1</v>
      </c>
      <c r="J134" s="95">
        <v>95</v>
      </c>
      <c r="K134" s="95">
        <v>-1</v>
      </c>
      <c r="L134" s="95">
        <v>0</v>
      </c>
      <c r="M134" s="95">
        <v>66.666666666666657</v>
      </c>
      <c r="N134" s="95">
        <v>100</v>
      </c>
      <c r="O134" s="95">
        <v>-1</v>
      </c>
      <c r="P134" s="95">
        <v>-1</v>
      </c>
      <c r="Q134" s="95">
        <v>46.153846153846153</v>
      </c>
      <c r="R134" s="95">
        <v>-1</v>
      </c>
      <c r="S134" s="95">
        <v>-1</v>
      </c>
      <c r="T134" s="95">
        <v>0</v>
      </c>
      <c r="U134" s="95">
        <v>0</v>
      </c>
      <c r="V134" s="95">
        <v>-1</v>
      </c>
      <c r="W134" s="99">
        <v>99.31012856694889</v>
      </c>
      <c r="X134" s="99">
        <v>0</v>
      </c>
      <c r="Y134" s="95">
        <v>-1</v>
      </c>
      <c r="Z134" s="99">
        <v>100</v>
      </c>
      <c r="AA134" s="99">
        <v>100</v>
      </c>
      <c r="AB134" s="95">
        <v>-1</v>
      </c>
      <c r="AC134" s="95">
        <v>-1</v>
      </c>
      <c r="AD134" s="95">
        <v>100</v>
      </c>
      <c r="AE134" s="99">
        <v>100</v>
      </c>
      <c r="AF134" s="99">
        <v>-1</v>
      </c>
      <c r="AG134" s="95">
        <v>-1</v>
      </c>
      <c r="AH134" s="95">
        <v>-1</v>
      </c>
      <c r="AI134" s="95">
        <v>-1</v>
      </c>
      <c r="AJ134" s="95">
        <v>-1</v>
      </c>
      <c r="AK134" s="95">
        <v>-1</v>
      </c>
      <c r="AL134" s="95">
        <v>-1</v>
      </c>
      <c r="AM134" s="95">
        <v>-1</v>
      </c>
      <c r="AN134" s="95">
        <v>-1</v>
      </c>
      <c r="AO134" s="95">
        <v>-1</v>
      </c>
      <c r="AP134" s="95">
        <v>-1</v>
      </c>
    </row>
    <row r="135" spans="1:42" ht="15" customHeight="1">
      <c r="A135" s="93">
        <v>124</v>
      </c>
      <c r="B135" s="94" t="s">
        <v>282</v>
      </c>
      <c r="C135" s="94">
        <f t="shared" si="8"/>
        <v>17</v>
      </c>
      <c r="D135" s="94">
        <f t="shared" si="9"/>
        <v>3</v>
      </c>
      <c r="E135" s="130">
        <f t="shared" si="10"/>
        <v>11</v>
      </c>
      <c r="F135" s="96">
        <f t="shared" si="11"/>
        <v>0.6470588235294118</v>
      </c>
      <c r="G135" s="95">
        <v>-1</v>
      </c>
      <c r="H135" s="95">
        <v>-1</v>
      </c>
      <c r="I135" s="95">
        <v>-1</v>
      </c>
      <c r="J135" s="95">
        <v>100</v>
      </c>
      <c r="K135" s="95">
        <v>100</v>
      </c>
      <c r="L135" s="95">
        <v>85.714285714285708</v>
      </c>
      <c r="M135" s="95">
        <v>82.8125</v>
      </c>
      <c r="N135" s="95">
        <v>96.551724137931032</v>
      </c>
      <c r="O135" s="95">
        <v>-1</v>
      </c>
      <c r="P135" s="95">
        <v>-1</v>
      </c>
      <c r="Q135" s="95">
        <v>20</v>
      </c>
      <c r="R135" s="95">
        <v>-1</v>
      </c>
      <c r="S135" s="95">
        <v>0</v>
      </c>
      <c r="T135" s="95">
        <v>0</v>
      </c>
      <c r="U135" s="95">
        <v>0</v>
      </c>
      <c r="V135" s="95">
        <v>-1</v>
      </c>
      <c r="W135" s="99">
        <v>100</v>
      </c>
      <c r="X135" s="99">
        <v>100</v>
      </c>
      <c r="Y135" s="95">
        <v>100</v>
      </c>
      <c r="Z135" s="99">
        <v>100</v>
      </c>
      <c r="AA135" s="99">
        <v>100</v>
      </c>
      <c r="AB135" s="95">
        <v>-1</v>
      </c>
      <c r="AC135" s="95">
        <v>-1</v>
      </c>
      <c r="AD135" s="95">
        <v>100</v>
      </c>
      <c r="AE135" s="99">
        <v>100</v>
      </c>
      <c r="AF135" s="99">
        <v>100</v>
      </c>
      <c r="AG135" s="95">
        <v>-1</v>
      </c>
      <c r="AH135" s="95">
        <v>-1</v>
      </c>
      <c r="AI135" s="95">
        <v>-1</v>
      </c>
      <c r="AJ135" s="95">
        <v>-1</v>
      </c>
      <c r="AK135" s="95">
        <v>-1</v>
      </c>
      <c r="AL135" s="95">
        <v>-1</v>
      </c>
      <c r="AM135" s="95">
        <v>-1</v>
      </c>
      <c r="AN135" s="95">
        <v>-1</v>
      </c>
      <c r="AO135" s="95">
        <v>-1</v>
      </c>
      <c r="AP135" s="95">
        <v>-1</v>
      </c>
    </row>
    <row r="136" spans="1:42" ht="15" customHeight="1">
      <c r="A136" s="93">
        <v>125</v>
      </c>
      <c r="B136" s="94" t="s">
        <v>248</v>
      </c>
      <c r="C136" s="94">
        <f t="shared" si="8"/>
        <v>13</v>
      </c>
      <c r="D136" s="94">
        <f t="shared" si="9"/>
        <v>13</v>
      </c>
      <c r="E136" s="130">
        <f t="shared" si="10"/>
        <v>0</v>
      </c>
      <c r="F136" s="96">
        <f t="shared" si="11"/>
        <v>0</v>
      </c>
      <c r="G136" s="95">
        <v>-1</v>
      </c>
      <c r="H136" s="95">
        <v>-1</v>
      </c>
      <c r="I136" s="95">
        <v>-1</v>
      </c>
      <c r="J136" s="95">
        <v>0</v>
      </c>
      <c r="K136" s="95">
        <v>0</v>
      </c>
      <c r="L136" s="95">
        <v>0</v>
      </c>
      <c r="M136" s="95">
        <v>0</v>
      </c>
      <c r="N136" s="95">
        <v>0</v>
      </c>
      <c r="O136" s="95">
        <v>-1</v>
      </c>
      <c r="P136" s="95">
        <v>-1</v>
      </c>
      <c r="Q136" s="95">
        <v>0</v>
      </c>
      <c r="R136" s="95">
        <v>-1</v>
      </c>
      <c r="S136" s="95">
        <v>-1</v>
      </c>
      <c r="T136" s="95">
        <v>-1</v>
      </c>
      <c r="U136" s="95">
        <v>-1</v>
      </c>
      <c r="V136" s="95">
        <v>-1</v>
      </c>
      <c r="W136" s="99">
        <v>0</v>
      </c>
      <c r="X136" s="99">
        <v>0</v>
      </c>
      <c r="Y136" s="95">
        <v>-1</v>
      </c>
      <c r="Z136" s="99">
        <v>0</v>
      </c>
      <c r="AA136" s="99">
        <v>0</v>
      </c>
      <c r="AB136" s="95">
        <v>-1</v>
      </c>
      <c r="AC136" s="95">
        <v>-1</v>
      </c>
      <c r="AD136" s="95">
        <v>0</v>
      </c>
      <c r="AE136" s="99">
        <v>0</v>
      </c>
      <c r="AF136" s="99">
        <v>0</v>
      </c>
      <c r="AG136" s="95">
        <v>-1</v>
      </c>
      <c r="AH136" s="95">
        <v>-1</v>
      </c>
      <c r="AI136" s="95">
        <v>-1</v>
      </c>
      <c r="AJ136" s="95">
        <v>-1</v>
      </c>
      <c r="AK136" s="95">
        <v>-1</v>
      </c>
      <c r="AL136" s="95">
        <v>-1</v>
      </c>
      <c r="AM136" s="95">
        <v>-1</v>
      </c>
      <c r="AN136" s="95">
        <v>-1</v>
      </c>
      <c r="AO136" s="95">
        <v>-1</v>
      </c>
      <c r="AP136" s="95">
        <v>-1</v>
      </c>
    </row>
    <row r="137" spans="1:42" ht="15" customHeight="1">
      <c r="A137" s="93">
        <v>126</v>
      </c>
      <c r="B137" s="94" t="s">
        <v>54</v>
      </c>
      <c r="C137" s="94">
        <f t="shared" si="8"/>
        <v>10</v>
      </c>
      <c r="D137" s="94">
        <f t="shared" si="9"/>
        <v>2</v>
      </c>
      <c r="E137" s="130">
        <f t="shared" si="10"/>
        <v>6</v>
      </c>
      <c r="F137" s="96">
        <f t="shared" si="11"/>
        <v>0.6</v>
      </c>
      <c r="G137" s="95">
        <v>-1</v>
      </c>
      <c r="H137" s="95">
        <v>-1</v>
      </c>
      <c r="I137" s="95">
        <v>-1</v>
      </c>
      <c r="J137" s="95">
        <v>59.090909090909093</v>
      </c>
      <c r="K137" s="95">
        <v>-1</v>
      </c>
      <c r="L137" s="95">
        <v>-1</v>
      </c>
      <c r="M137" s="95">
        <v>100</v>
      </c>
      <c r="N137" s="95">
        <v>-1</v>
      </c>
      <c r="O137" s="95">
        <v>-1</v>
      </c>
      <c r="P137" s="95">
        <v>-1</v>
      </c>
      <c r="Q137" s="95">
        <v>26.666666666666668</v>
      </c>
      <c r="R137" s="95">
        <v>-1</v>
      </c>
      <c r="S137" s="95">
        <v>-1</v>
      </c>
      <c r="T137" s="95">
        <v>-1</v>
      </c>
      <c r="U137" s="95">
        <v>-1</v>
      </c>
      <c r="V137" s="95">
        <v>-1</v>
      </c>
      <c r="W137" s="99">
        <v>99.895724713242956</v>
      </c>
      <c r="X137" s="99">
        <v>0</v>
      </c>
      <c r="Y137" s="95">
        <v>-1</v>
      </c>
      <c r="Z137" s="99">
        <v>100</v>
      </c>
      <c r="AA137" s="99">
        <v>100</v>
      </c>
      <c r="AB137" s="95">
        <v>-1</v>
      </c>
      <c r="AC137" s="95">
        <v>-1</v>
      </c>
      <c r="AD137" s="95">
        <v>100</v>
      </c>
      <c r="AE137" s="99">
        <v>100</v>
      </c>
      <c r="AF137" s="99">
        <v>0</v>
      </c>
      <c r="AG137" s="95">
        <v>-1</v>
      </c>
      <c r="AH137" s="95">
        <v>-1</v>
      </c>
      <c r="AI137" s="95">
        <v>-1</v>
      </c>
      <c r="AJ137" s="95">
        <v>-1</v>
      </c>
      <c r="AK137" s="95">
        <v>-1</v>
      </c>
      <c r="AL137" s="95">
        <v>-1</v>
      </c>
      <c r="AM137" s="95">
        <v>-1</v>
      </c>
      <c r="AN137" s="95">
        <v>-1</v>
      </c>
      <c r="AO137" s="95">
        <v>-1</v>
      </c>
      <c r="AP137" s="95">
        <v>-1</v>
      </c>
    </row>
    <row r="138" spans="1:42" ht="15" customHeight="1">
      <c r="A138" s="93">
        <v>127</v>
      </c>
      <c r="B138" s="94" t="s">
        <v>270</v>
      </c>
      <c r="C138" s="94">
        <f t="shared" si="8"/>
        <v>17</v>
      </c>
      <c r="D138" s="94">
        <f t="shared" si="9"/>
        <v>2</v>
      </c>
      <c r="E138" s="130">
        <f t="shared" si="10"/>
        <v>13</v>
      </c>
      <c r="F138" s="96">
        <f t="shared" si="11"/>
        <v>0.76470588235294112</v>
      </c>
      <c r="G138" s="95">
        <v>-1</v>
      </c>
      <c r="H138" s="95">
        <v>-1</v>
      </c>
      <c r="I138" s="95">
        <v>-1</v>
      </c>
      <c r="J138" s="95">
        <v>97.297297297297305</v>
      </c>
      <c r="K138" s="95">
        <v>100</v>
      </c>
      <c r="L138" s="95">
        <v>66.666666666666657</v>
      </c>
      <c r="M138" s="95">
        <v>97.61904761904762</v>
      </c>
      <c r="N138" s="95">
        <v>83.333333333333343</v>
      </c>
      <c r="O138" s="95">
        <v>-1</v>
      </c>
      <c r="P138" s="95">
        <v>-1</v>
      </c>
      <c r="Q138" s="95">
        <v>100</v>
      </c>
      <c r="R138" s="95">
        <v>100</v>
      </c>
      <c r="S138" s="95">
        <v>0</v>
      </c>
      <c r="T138" s="95">
        <v>-1</v>
      </c>
      <c r="U138" s="95">
        <v>0</v>
      </c>
      <c r="V138" s="95">
        <v>-1</v>
      </c>
      <c r="W138" s="99">
        <v>99.607072691552062</v>
      </c>
      <c r="X138" s="99">
        <v>98.648648648648646</v>
      </c>
      <c r="Y138" s="95">
        <v>100</v>
      </c>
      <c r="Z138" s="99">
        <v>100</v>
      </c>
      <c r="AA138" s="99">
        <v>100</v>
      </c>
      <c r="AB138" s="95">
        <v>-1</v>
      </c>
      <c r="AC138" s="95">
        <v>-1</v>
      </c>
      <c r="AD138" s="95">
        <v>100</v>
      </c>
      <c r="AE138" s="99">
        <v>100</v>
      </c>
      <c r="AF138" s="99">
        <v>100</v>
      </c>
      <c r="AG138" s="95">
        <v>-1</v>
      </c>
      <c r="AH138" s="95">
        <v>-1</v>
      </c>
      <c r="AI138" s="95">
        <v>-1</v>
      </c>
      <c r="AJ138" s="95">
        <v>-1</v>
      </c>
      <c r="AK138" s="95">
        <v>-1</v>
      </c>
      <c r="AL138" s="95">
        <v>-1</v>
      </c>
      <c r="AM138" s="95">
        <v>-1</v>
      </c>
      <c r="AN138" s="95">
        <v>-1</v>
      </c>
      <c r="AO138" s="95">
        <v>-1</v>
      </c>
      <c r="AP138" s="95">
        <v>-1</v>
      </c>
    </row>
    <row r="139" spans="1:42" ht="15" customHeight="1">
      <c r="A139" s="93">
        <v>128</v>
      </c>
      <c r="B139" s="94" t="s">
        <v>15</v>
      </c>
      <c r="C139" s="94">
        <f t="shared" si="8"/>
        <v>18</v>
      </c>
      <c r="D139" s="94">
        <f t="shared" si="9"/>
        <v>1</v>
      </c>
      <c r="E139" s="130">
        <f t="shared" si="10"/>
        <v>14</v>
      </c>
      <c r="F139" s="96">
        <f t="shared" si="11"/>
        <v>0.77777777777777779</v>
      </c>
      <c r="G139" s="95">
        <v>-1</v>
      </c>
      <c r="H139" s="95">
        <v>-1</v>
      </c>
      <c r="I139" s="95">
        <v>-1</v>
      </c>
      <c r="J139" s="95">
        <v>97.826086956521735</v>
      </c>
      <c r="K139" s="95">
        <v>75</v>
      </c>
      <c r="L139" s="95">
        <v>100</v>
      </c>
      <c r="M139" s="95">
        <v>100</v>
      </c>
      <c r="N139" s="95">
        <v>-1</v>
      </c>
      <c r="O139" s="95">
        <v>100</v>
      </c>
      <c r="P139" s="95">
        <v>-1</v>
      </c>
      <c r="Q139" s="95">
        <v>98.611111111111114</v>
      </c>
      <c r="R139" s="95">
        <v>75</v>
      </c>
      <c r="S139" s="95">
        <v>0</v>
      </c>
      <c r="T139" s="95">
        <v>50</v>
      </c>
      <c r="U139" s="95">
        <v>-1</v>
      </c>
      <c r="V139" s="95">
        <v>100</v>
      </c>
      <c r="W139" s="99">
        <v>99.971458472076876</v>
      </c>
      <c r="X139" s="99">
        <v>99.962013295346637</v>
      </c>
      <c r="Y139" s="95">
        <v>-1</v>
      </c>
      <c r="Z139" s="99">
        <v>100</v>
      </c>
      <c r="AA139" s="99">
        <v>100</v>
      </c>
      <c r="AB139" s="95">
        <v>-1</v>
      </c>
      <c r="AC139" s="95">
        <v>-1</v>
      </c>
      <c r="AD139" s="95">
        <v>100</v>
      </c>
      <c r="AE139" s="99">
        <v>99.668874172185426</v>
      </c>
      <c r="AF139" s="99">
        <v>98.387096774193552</v>
      </c>
      <c r="AG139" s="95">
        <v>-1</v>
      </c>
      <c r="AH139" s="95">
        <v>100</v>
      </c>
      <c r="AI139" s="95">
        <v>-1</v>
      </c>
      <c r="AJ139" s="95">
        <v>-1</v>
      </c>
      <c r="AK139" s="95">
        <v>-1</v>
      </c>
      <c r="AL139" s="95">
        <v>-1</v>
      </c>
      <c r="AM139" s="95">
        <v>-1</v>
      </c>
      <c r="AN139" s="95">
        <v>-1</v>
      </c>
      <c r="AO139" s="95">
        <v>-1</v>
      </c>
      <c r="AP139" s="95">
        <v>-1</v>
      </c>
    </row>
    <row r="140" spans="1:42" ht="15" customHeight="1">
      <c r="A140" s="93">
        <v>129</v>
      </c>
      <c r="B140" s="94" t="s">
        <v>347</v>
      </c>
      <c r="C140" s="94">
        <f t="shared" si="8"/>
        <v>9</v>
      </c>
      <c r="D140" s="94">
        <f t="shared" si="9"/>
        <v>9</v>
      </c>
      <c r="E140" s="130">
        <f t="shared" si="10"/>
        <v>0</v>
      </c>
      <c r="F140" s="96">
        <f t="shared" si="11"/>
        <v>0</v>
      </c>
      <c r="G140" s="95">
        <v>-1</v>
      </c>
      <c r="H140" s="95">
        <v>-1</v>
      </c>
      <c r="I140" s="95">
        <v>-1</v>
      </c>
      <c r="J140" s="95">
        <v>0</v>
      </c>
      <c r="K140" s="95">
        <v>-1</v>
      </c>
      <c r="L140" s="95">
        <v>0</v>
      </c>
      <c r="M140" s="95">
        <v>0</v>
      </c>
      <c r="N140" s="95">
        <v>0</v>
      </c>
      <c r="O140" s="95">
        <v>-1</v>
      </c>
      <c r="P140" s="95">
        <v>-1</v>
      </c>
      <c r="Q140" s="95">
        <v>-1</v>
      </c>
      <c r="R140" s="95">
        <v>-1</v>
      </c>
      <c r="S140" s="95">
        <v>-1</v>
      </c>
      <c r="T140" s="95">
        <v>0</v>
      </c>
      <c r="U140" s="95">
        <v>-1</v>
      </c>
      <c r="V140" s="95">
        <v>-1</v>
      </c>
      <c r="W140" s="99">
        <v>0</v>
      </c>
      <c r="X140" s="99">
        <v>-1</v>
      </c>
      <c r="Y140" s="95">
        <v>0</v>
      </c>
      <c r="Z140" s="99">
        <v>0</v>
      </c>
      <c r="AA140" s="99">
        <v>-1</v>
      </c>
      <c r="AB140" s="95">
        <v>-1</v>
      </c>
      <c r="AC140" s="95">
        <v>-1</v>
      </c>
      <c r="AD140" s="95">
        <v>0</v>
      </c>
      <c r="AE140" s="99">
        <v>-1</v>
      </c>
      <c r="AF140" s="99">
        <v>-1</v>
      </c>
      <c r="AG140" s="95">
        <v>-1</v>
      </c>
      <c r="AH140" s="95">
        <v>-1</v>
      </c>
      <c r="AI140" s="95">
        <v>-1</v>
      </c>
      <c r="AJ140" s="95">
        <v>-1</v>
      </c>
      <c r="AK140" s="95">
        <v>-1</v>
      </c>
      <c r="AL140" s="95">
        <v>-1</v>
      </c>
      <c r="AM140" s="95">
        <v>-1</v>
      </c>
      <c r="AN140" s="95">
        <v>-1</v>
      </c>
      <c r="AO140" s="95">
        <v>-1</v>
      </c>
      <c r="AP140" s="95">
        <v>-1</v>
      </c>
    </row>
    <row r="141" spans="1:42" ht="15" customHeight="1">
      <c r="A141" s="93">
        <v>130</v>
      </c>
      <c r="B141" s="94" t="s">
        <v>309</v>
      </c>
      <c r="C141" s="94">
        <f t="shared" ref="C141:C204" si="12">COUNTIF(G141:AP141,"&gt;-0.5")</f>
        <v>11</v>
      </c>
      <c r="D141" s="94">
        <f t="shared" ref="D141:D204" si="13">COUNTIF(G141:AP141,"=0")</f>
        <v>2</v>
      </c>
      <c r="E141" s="130">
        <f t="shared" ref="E141:E204" si="14">COUNTIF(G141:AP141,"&gt;90")</f>
        <v>7</v>
      </c>
      <c r="F141" s="96">
        <f t="shared" ref="F141:F204" si="15">E141/C141</f>
        <v>0.63636363636363635</v>
      </c>
      <c r="G141" s="95">
        <v>-1</v>
      </c>
      <c r="H141" s="95">
        <v>-1</v>
      </c>
      <c r="I141" s="95">
        <v>-1</v>
      </c>
      <c r="J141" s="95">
        <v>50</v>
      </c>
      <c r="K141" s="95">
        <v>100</v>
      </c>
      <c r="L141" s="95">
        <v>76.666666666666671</v>
      </c>
      <c r="M141" s="95">
        <v>90.909090909090907</v>
      </c>
      <c r="N141" s="95">
        <v>100</v>
      </c>
      <c r="O141" s="95">
        <v>-1</v>
      </c>
      <c r="P141" s="95">
        <v>-1</v>
      </c>
      <c r="Q141" s="95">
        <v>-1</v>
      </c>
      <c r="R141" s="95">
        <v>-1</v>
      </c>
      <c r="S141" s="95">
        <v>0</v>
      </c>
      <c r="T141" s="95">
        <v>-1</v>
      </c>
      <c r="U141" s="95">
        <v>0</v>
      </c>
      <c r="V141" s="95">
        <v>-1</v>
      </c>
      <c r="W141" s="99">
        <v>99.411764705882348</v>
      </c>
      <c r="X141" s="99">
        <v>-1</v>
      </c>
      <c r="Y141" s="95">
        <v>96.969696969696969</v>
      </c>
      <c r="Z141" s="99">
        <v>100</v>
      </c>
      <c r="AA141" s="99">
        <v>-1</v>
      </c>
      <c r="AB141" s="95">
        <v>-1</v>
      </c>
      <c r="AC141" s="95">
        <v>-1</v>
      </c>
      <c r="AD141" s="95">
        <v>100</v>
      </c>
      <c r="AE141" s="99">
        <v>-1</v>
      </c>
      <c r="AF141" s="99">
        <v>-1</v>
      </c>
      <c r="AG141" s="95">
        <v>-1</v>
      </c>
      <c r="AH141" s="95">
        <v>-1</v>
      </c>
      <c r="AI141" s="95">
        <v>-1</v>
      </c>
      <c r="AJ141" s="95">
        <v>-1</v>
      </c>
      <c r="AK141" s="95">
        <v>-1</v>
      </c>
      <c r="AL141" s="95">
        <v>-1</v>
      </c>
      <c r="AM141" s="95">
        <v>-1</v>
      </c>
      <c r="AN141" s="95">
        <v>-1</v>
      </c>
      <c r="AO141" s="95">
        <v>-1</v>
      </c>
      <c r="AP141" s="95">
        <v>-1</v>
      </c>
    </row>
    <row r="142" spans="1:42" ht="15" customHeight="1">
      <c r="A142" s="93">
        <v>131</v>
      </c>
      <c r="B142" s="94" t="s">
        <v>94</v>
      </c>
      <c r="C142" s="94">
        <f t="shared" si="12"/>
        <v>10</v>
      </c>
      <c r="D142" s="94">
        <f t="shared" si="13"/>
        <v>10</v>
      </c>
      <c r="E142" s="130">
        <f t="shared" si="14"/>
        <v>0</v>
      </c>
      <c r="F142" s="96">
        <f t="shared" si="15"/>
        <v>0</v>
      </c>
      <c r="G142" s="95">
        <v>0</v>
      </c>
      <c r="H142" s="95">
        <v>-1</v>
      </c>
      <c r="I142" s="95">
        <v>-1</v>
      </c>
      <c r="J142" s="95">
        <v>0</v>
      </c>
      <c r="K142" s="95">
        <v>-1</v>
      </c>
      <c r="L142" s="95">
        <v>-1</v>
      </c>
      <c r="M142" s="95">
        <v>-1</v>
      </c>
      <c r="N142" s="95">
        <v>-1</v>
      </c>
      <c r="O142" s="95">
        <v>-1</v>
      </c>
      <c r="P142" s="95">
        <v>-1</v>
      </c>
      <c r="Q142" s="95">
        <v>0</v>
      </c>
      <c r="R142" s="95">
        <v>-1</v>
      </c>
      <c r="S142" s="95">
        <v>-1</v>
      </c>
      <c r="T142" s="95">
        <v>-1</v>
      </c>
      <c r="U142" s="95">
        <v>-1</v>
      </c>
      <c r="V142" s="95">
        <v>-1</v>
      </c>
      <c r="W142" s="99">
        <v>0</v>
      </c>
      <c r="X142" s="99">
        <v>0</v>
      </c>
      <c r="Y142" s="95">
        <v>-1</v>
      </c>
      <c r="Z142" s="99">
        <v>0</v>
      </c>
      <c r="AA142" s="99">
        <v>0</v>
      </c>
      <c r="AB142" s="95">
        <v>-1</v>
      </c>
      <c r="AC142" s="95">
        <v>-1</v>
      </c>
      <c r="AD142" s="95">
        <v>0</v>
      </c>
      <c r="AE142" s="99">
        <v>0</v>
      </c>
      <c r="AF142" s="99">
        <v>0</v>
      </c>
      <c r="AG142" s="95">
        <v>-1</v>
      </c>
      <c r="AH142" s="95">
        <v>-1</v>
      </c>
      <c r="AI142" s="95">
        <v>-1</v>
      </c>
      <c r="AJ142" s="95">
        <v>-1</v>
      </c>
      <c r="AK142" s="95">
        <v>-1</v>
      </c>
      <c r="AL142" s="95">
        <v>-1</v>
      </c>
      <c r="AM142" s="95">
        <v>-1</v>
      </c>
      <c r="AN142" s="95">
        <v>-1</v>
      </c>
      <c r="AO142" s="95">
        <v>-1</v>
      </c>
      <c r="AP142" s="95">
        <v>-1</v>
      </c>
    </row>
    <row r="143" spans="1:42" ht="15" customHeight="1">
      <c r="A143" s="93">
        <v>132</v>
      </c>
      <c r="B143" s="94" t="s">
        <v>286</v>
      </c>
      <c r="C143" s="94">
        <f t="shared" si="12"/>
        <v>12</v>
      </c>
      <c r="D143" s="94">
        <f t="shared" si="13"/>
        <v>12</v>
      </c>
      <c r="E143" s="130">
        <f t="shared" si="14"/>
        <v>0</v>
      </c>
      <c r="F143" s="96">
        <f t="shared" si="15"/>
        <v>0</v>
      </c>
      <c r="G143" s="95">
        <v>-1</v>
      </c>
      <c r="H143" s="95">
        <v>-1</v>
      </c>
      <c r="I143" s="95">
        <v>-1</v>
      </c>
      <c r="J143" s="95">
        <v>0</v>
      </c>
      <c r="K143" s="95">
        <v>-1</v>
      </c>
      <c r="L143" s="95">
        <v>0</v>
      </c>
      <c r="M143" s="95">
        <v>0</v>
      </c>
      <c r="N143" s="95">
        <v>0</v>
      </c>
      <c r="O143" s="95">
        <v>-1</v>
      </c>
      <c r="P143" s="95">
        <v>-1</v>
      </c>
      <c r="Q143" s="95">
        <v>0</v>
      </c>
      <c r="R143" s="95">
        <v>-1</v>
      </c>
      <c r="S143" s="95">
        <v>-1</v>
      </c>
      <c r="T143" s="95">
        <v>-1</v>
      </c>
      <c r="U143" s="95">
        <v>-1</v>
      </c>
      <c r="V143" s="95">
        <v>-1</v>
      </c>
      <c r="W143" s="99">
        <v>0</v>
      </c>
      <c r="X143" s="99">
        <v>0</v>
      </c>
      <c r="Y143" s="95">
        <v>0</v>
      </c>
      <c r="Z143" s="99">
        <v>0</v>
      </c>
      <c r="AA143" s="99">
        <v>0</v>
      </c>
      <c r="AB143" s="95">
        <v>-1</v>
      </c>
      <c r="AC143" s="95">
        <v>-1</v>
      </c>
      <c r="AD143" s="95">
        <v>0</v>
      </c>
      <c r="AE143" s="99">
        <v>0</v>
      </c>
      <c r="AF143" s="99">
        <v>-1</v>
      </c>
      <c r="AG143" s="95">
        <v>-1</v>
      </c>
      <c r="AH143" s="95">
        <v>-1</v>
      </c>
      <c r="AI143" s="95">
        <v>-1</v>
      </c>
      <c r="AJ143" s="95">
        <v>-1</v>
      </c>
      <c r="AK143" s="95">
        <v>-1</v>
      </c>
      <c r="AL143" s="95">
        <v>-1</v>
      </c>
      <c r="AM143" s="95">
        <v>-1</v>
      </c>
      <c r="AN143" s="95">
        <v>-1</v>
      </c>
      <c r="AO143" s="95">
        <v>-1</v>
      </c>
      <c r="AP143" s="95">
        <v>-1</v>
      </c>
    </row>
    <row r="144" spans="1:42" ht="15" customHeight="1">
      <c r="A144" s="93">
        <v>133</v>
      </c>
      <c r="B144" s="94" t="s">
        <v>175</v>
      </c>
      <c r="C144" s="94">
        <f t="shared" si="12"/>
        <v>10</v>
      </c>
      <c r="D144" s="94">
        <f t="shared" si="13"/>
        <v>1</v>
      </c>
      <c r="E144" s="130">
        <f t="shared" si="14"/>
        <v>8</v>
      </c>
      <c r="F144" s="96">
        <f t="shared" si="15"/>
        <v>0.8</v>
      </c>
      <c r="G144" s="95">
        <v>-1</v>
      </c>
      <c r="H144" s="95">
        <v>-1</v>
      </c>
      <c r="I144" s="95">
        <v>-1</v>
      </c>
      <c r="J144" s="95">
        <v>100</v>
      </c>
      <c r="K144" s="95">
        <v>-1</v>
      </c>
      <c r="L144" s="95">
        <v>-1</v>
      </c>
      <c r="M144" s="95">
        <v>-1</v>
      </c>
      <c r="N144" s="95">
        <v>-1</v>
      </c>
      <c r="O144" s="95">
        <v>-1</v>
      </c>
      <c r="P144" s="95">
        <v>-1</v>
      </c>
      <c r="Q144" s="95">
        <v>100</v>
      </c>
      <c r="R144" s="95">
        <v>-1</v>
      </c>
      <c r="S144" s="95">
        <v>-1</v>
      </c>
      <c r="T144" s="95">
        <v>-1</v>
      </c>
      <c r="U144" s="95">
        <v>-1</v>
      </c>
      <c r="V144" s="95">
        <v>-1</v>
      </c>
      <c r="W144" s="99">
        <v>99.968847352024923</v>
      </c>
      <c r="X144" s="99">
        <v>96.808510638297875</v>
      </c>
      <c r="Y144" s="95">
        <v>0</v>
      </c>
      <c r="Z144" s="99">
        <v>100</v>
      </c>
      <c r="AA144" s="99">
        <v>100</v>
      </c>
      <c r="AB144" s="95">
        <v>-1</v>
      </c>
      <c r="AC144" s="95">
        <v>-1</v>
      </c>
      <c r="AD144" s="95">
        <v>100</v>
      </c>
      <c r="AE144" s="99">
        <v>100</v>
      </c>
      <c r="AF144" s="99">
        <v>76.923076923076934</v>
      </c>
      <c r="AG144" s="95">
        <v>-1</v>
      </c>
      <c r="AH144" s="95">
        <v>-1</v>
      </c>
      <c r="AI144" s="95">
        <v>-1</v>
      </c>
      <c r="AJ144" s="95">
        <v>-1</v>
      </c>
      <c r="AK144" s="95">
        <v>-1</v>
      </c>
      <c r="AL144" s="95">
        <v>-1</v>
      </c>
      <c r="AM144" s="95">
        <v>-1</v>
      </c>
      <c r="AN144" s="95">
        <v>-1</v>
      </c>
      <c r="AO144" s="95">
        <v>-1</v>
      </c>
      <c r="AP144" s="95">
        <v>-1</v>
      </c>
    </row>
    <row r="145" spans="1:42" ht="15" customHeight="1">
      <c r="A145" s="93">
        <v>134</v>
      </c>
      <c r="B145" s="94" t="s">
        <v>96</v>
      </c>
      <c r="C145" s="94">
        <f t="shared" si="12"/>
        <v>10</v>
      </c>
      <c r="D145" s="94">
        <f t="shared" si="13"/>
        <v>10</v>
      </c>
      <c r="E145" s="130">
        <f t="shared" si="14"/>
        <v>0</v>
      </c>
      <c r="F145" s="96">
        <f t="shared" si="15"/>
        <v>0</v>
      </c>
      <c r="G145" s="95">
        <v>0</v>
      </c>
      <c r="H145" s="95">
        <v>0</v>
      </c>
      <c r="I145" s="95">
        <v>-1</v>
      </c>
      <c r="J145" s="95">
        <v>-1</v>
      </c>
      <c r="K145" s="95">
        <v>-1</v>
      </c>
      <c r="L145" s="95">
        <v>-1</v>
      </c>
      <c r="M145" s="95">
        <v>-1</v>
      </c>
      <c r="N145" s="95">
        <v>-1</v>
      </c>
      <c r="O145" s="95">
        <v>-1</v>
      </c>
      <c r="P145" s="95">
        <v>-1</v>
      </c>
      <c r="Q145" s="95">
        <v>0</v>
      </c>
      <c r="R145" s="95">
        <v>-1</v>
      </c>
      <c r="S145" s="95">
        <v>-1</v>
      </c>
      <c r="T145" s="95">
        <v>-1</v>
      </c>
      <c r="U145" s="95">
        <v>-1</v>
      </c>
      <c r="V145" s="95">
        <v>-1</v>
      </c>
      <c r="W145" s="99">
        <v>0</v>
      </c>
      <c r="X145" s="99">
        <v>0</v>
      </c>
      <c r="Y145" s="95">
        <v>-1</v>
      </c>
      <c r="Z145" s="99">
        <v>0</v>
      </c>
      <c r="AA145" s="99">
        <v>0</v>
      </c>
      <c r="AB145" s="95">
        <v>-1</v>
      </c>
      <c r="AC145" s="95">
        <v>-1</v>
      </c>
      <c r="AD145" s="95">
        <v>0</v>
      </c>
      <c r="AE145" s="99">
        <v>0</v>
      </c>
      <c r="AF145" s="99">
        <v>0</v>
      </c>
      <c r="AG145" s="95">
        <v>-1</v>
      </c>
      <c r="AH145" s="95">
        <v>-1</v>
      </c>
      <c r="AI145" s="95">
        <v>-1</v>
      </c>
      <c r="AJ145" s="95">
        <v>-1</v>
      </c>
      <c r="AK145" s="95">
        <v>-1</v>
      </c>
      <c r="AL145" s="95">
        <v>-1</v>
      </c>
      <c r="AM145" s="95">
        <v>-1</v>
      </c>
      <c r="AN145" s="95">
        <v>-1</v>
      </c>
      <c r="AO145" s="95">
        <v>-1</v>
      </c>
      <c r="AP145" s="95">
        <v>-1</v>
      </c>
    </row>
    <row r="146" spans="1:42" ht="15" customHeight="1">
      <c r="A146" s="93">
        <v>135</v>
      </c>
      <c r="B146" s="94" t="s">
        <v>264</v>
      </c>
      <c r="C146" s="94">
        <f t="shared" si="12"/>
        <v>9</v>
      </c>
      <c r="D146" s="94">
        <f t="shared" si="13"/>
        <v>9</v>
      </c>
      <c r="E146" s="130">
        <f t="shared" si="14"/>
        <v>0</v>
      </c>
      <c r="F146" s="96">
        <f t="shared" si="15"/>
        <v>0</v>
      </c>
      <c r="G146" s="95">
        <v>0</v>
      </c>
      <c r="H146" s="95">
        <v>-1</v>
      </c>
      <c r="I146" s="95">
        <v>-1</v>
      </c>
      <c r="J146" s="95">
        <v>0</v>
      </c>
      <c r="K146" s="95">
        <v>-1</v>
      </c>
      <c r="L146" s="95">
        <v>-1</v>
      </c>
      <c r="M146" s="95">
        <v>-1</v>
      </c>
      <c r="N146" s="95">
        <v>-1</v>
      </c>
      <c r="O146" s="95">
        <v>-1</v>
      </c>
      <c r="P146" s="95">
        <v>-1</v>
      </c>
      <c r="Q146" s="95">
        <v>0</v>
      </c>
      <c r="R146" s="95">
        <v>-1</v>
      </c>
      <c r="S146" s="95">
        <v>-1</v>
      </c>
      <c r="T146" s="95">
        <v>-1</v>
      </c>
      <c r="U146" s="95">
        <v>-1</v>
      </c>
      <c r="V146" s="95">
        <v>-1</v>
      </c>
      <c r="W146" s="99">
        <v>0</v>
      </c>
      <c r="X146" s="99">
        <v>0</v>
      </c>
      <c r="Y146" s="95">
        <v>0</v>
      </c>
      <c r="Z146" s="99">
        <v>0</v>
      </c>
      <c r="AA146" s="99">
        <v>0</v>
      </c>
      <c r="AB146" s="95">
        <v>-1</v>
      </c>
      <c r="AC146" s="95">
        <v>-1</v>
      </c>
      <c r="AD146" s="95">
        <v>0</v>
      </c>
      <c r="AE146" s="99">
        <v>-1</v>
      </c>
      <c r="AF146" s="99">
        <v>-1</v>
      </c>
      <c r="AG146" s="95">
        <v>-1</v>
      </c>
      <c r="AH146" s="95">
        <v>-1</v>
      </c>
      <c r="AI146" s="95">
        <v>-1</v>
      </c>
      <c r="AJ146" s="95">
        <v>-1</v>
      </c>
      <c r="AK146" s="95">
        <v>-1</v>
      </c>
      <c r="AL146" s="95">
        <v>-1</v>
      </c>
      <c r="AM146" s="95">
        <v>-1</v>
      </c>
      <c r="AN146" s="95">
        <v>-1</v>
      </c>
      <c r="AO146" s="95">
        <v>-1</v>
      </c>
      <c r="AP146" s="95">
        <v>-1</v>
      </c>
    </row>
    <row r="147" spans="1:42" ht="15" customHeight="1">
      <c r="A147" s="93">
        <v>136</v>
      </c>
      <c r="B147" s="94" t="s">
        <v>137</v>
      </c>
      <c r="C147" s="94">
        <f t="shared" si="12"/>
        <v>10</v>
      </c>
      <c r="D147" s="94">
        <f t="shared" si="13"/>
        <v>10</v>
      </c>
      <c r="E147" s="130">
        <f t="shared" si="14"/>
        <v>0</v>
      </c>
      <c r="F147" s="96">
        <f t="shared" si="15"/>
        <v>0</v>
      </c>
      <c r="G147" s="95">
        <v>-1</v>
      </c>
      <c r="H147" s="95">
        <v>-1</v>
      </c>
      <c r="I147" s="95">
        <v>-1</v>
      </c>
      <c r="J147" s="95">
        <v>0</v>
      </c>
      <c r="K147" s="95">
        <v>-1</v>
      </c>
      <c r="L147" s="95">
        <v>-1</v>
      </c>
      <c r="M147" s="95">
        <v>0</v>
      </c>
      <c r="N147" s="95">
        <v>-1</v>
      </c>
      <c r="O147" s="95">
        <v>-1</v>
      </c>
      <c r="P147" s="95">
        <v>-1</v>
      </c>
      <c r="Q147" s="95">
        <v>0</v>
      </c>
      <c r="R147" s="95">
        <v>-1</v>
      </c>
      <c r="S147" s="95">
        <v>-1</v>
      </c>
      <c r="T147" s="95">
        <v>0</v>
      </c>
      <c r="U147" s="95">
        <v>-1</v>
      </c>
      <c r="V147" s="95">
        <v>-1</v>
      </c>
      <c r="W147" s="99">
        <v>0</v>
      </c>
      <c r="X147" s="99">
        <v>0</v>
      </c>
      <c r="Y147" s="95">
        <v>-1</v>
      </c>
      <c r="Z147" s="99">
        <v>0</v>
      </c>
      <c r="AA147" s="99">
        <v>0</v>
      </c>
      <c r="AB147" s="95">
        <v>-1</v>
      </c>
      <c r="AC147" s="95">
        <v>-1</v>
      </c>
      <c r="AD147" s="95">
        <v>0</v>
      </c>
      <c r="AE147" s="99">
        <v>0</v>
      </c>
      <c r="AF147" s="99">
        <v>-1</v>
      </c>
      <c r="AG147" s="95">
        <v>-1</v>
      </c>
      <c r="AH147" s="95">
        <v>-1</v>
      </c>
      <c r="AI147" s="95">
        <v>-1</v>
      </c>
      <c r="AJ147" s="95">
        <v>-1</v>
      </c>
      <c r="AK147" s="95">
        <v>-1</v>
      </c>
      <c r="AL147" s="95">
        <v>-1</v>
      </c>
      <c r="AM147" s="95">
        <v>-1</v>
      </c>
      <c r="AN147" s="95">
        <v>-1</v>
      </c>
      <c r="AO147" s="95">
        <v>-1</v>
      </c>
      <c r="AP147" s="95">
        <v>-1</v>
      </c>
    </row>
    <row r="148" spans="1:42" ht="15" customHeight="1">
      <c r="A148" s="93">
        <v>137</v>
      </c>
      <c r="B148" s="94" t="s">
        <v>68</v>
      </c>
      <c r="C148" s="94">
        <f t="shared" si="12"/>
        <v>14</v>
      </c>
      <c r="D148" s="94">
        <f t="shared" si="13"/>
        <v>0</v>
      </c>
      <c r="E148" s="130">
        <f t="shared" si="14"/>
        <v>13</v>
      </c>
      <c r="F148" s="96">
        <f t="shared" si="15"/>
        <v>0.9285714285714286</v>
      </c>
      <c r="G148" s="95">
        <v>-1</v>
      </c>
      <c r="H148" s="95">
        <v>-1</v>
      </c>
      <c r="I148" s="95">
        <v>-1</v>
      </c>
      <c r="J148" s="95">
        <v>99.2</v>
      </c>
      <c r="K148" s="95">
        <v>-1</v>
      </c>
      <c r="L148" s="95">
        <v>-1</v>
      </c>
      <c r="M148" s="95">
        <v>85.714285714285708</v>
      </c>
      <c r="N148" s="95">
        <v>100</v>
      </c>
      <c r="O148" s="95">
        <v>100</v>
      </c>
      <c r="P148" s="95">
        <v>-1</v>
      </c>
      <c r="Q148" s="95">
        <v>100</v>
      </c>
      <c r="R148" s="95">
        <v>100</v>
      </c>
      <c r="S148" s="95">
        <v>-1</v>
      </c>
      <c r="T148" s="95">
        <v>-1</v>
      </c>
      <c r="U148" s="95">
        <v>-1</v>
      </c>
      <c r="V148" s="95">
        <v>100</v>
      </c>
      <c r="W148" s="99">
        <v>99.943609022556387</v>
      </c>
      <c r="X148" s="99">
        <v>100</v>
      </c>
      <c r="Y148" s="95">
        <v>-1</v>
      </c>
      <c r="Z148" s="99">
        <v>99.771515613099766</v>
      </c>
      <c r="AA148" s="99">
        <v>100</v>
      </c>
      <c r="AB148" s="95">
        <v>-1</v>
      </c>
      <c r="AC148" s="95">
        <v>-1</v>
      </c>
      <c r="AD148" s="95">
        <v>100</v>
      </c>
      <c r="AE148" s="99">
        <v>100</v>
      </c>
      <c r="AF148" s="99">
        <v>100</v>
      </c>
      <c r="AG148" s="95">
        <v>-1</v>
      </c>
      <c r="AH148" s="95">
        <v>-1</v>
      </c>
      <c r="AI148" s="95">
        <v>-1</v>
      </c>
      <c r="AJ148" s="95">
        <v>-1</v>
      </c>
      <c r="AK148" s="95">
        <v>-1</v>
      </c>
      <c r="AL148" s="95">
        <v>-1</v>
      </c>
      <c r="AM148" s="95">
        <v>-1</v>
      </c>
      <c r="AN148" s="95">
        <v>-1</v>
      </c>
      <c r="AO148" s="95">
        <v>-1</v>
      </c>
      <c r="AP148" s="95">
        <v>-1</v>
      </c>
    </row>
    <row r="149" spans="1:42" ht="15" customHeight="1">
      <c r="A149" s="93">
        <v>138</v>
      </c>
      <c r="B149" s="94" t="s">
        <v>259</v>
      </c>
      <c r="C149" s="94">
        <f t="shared" si="12"/>
        <v>10</v>
      </c>
      <c r="D149" s="94">
        <f t="shared" si="13"/>
        <v>0</v>
      </c>
      <c r="E149" s="130">
        <f t="shared" si="14"/>
        <v>10</v>
      </c>
      <c r="F149" s="96">
        <f t="shared" si="15"/>
        <v>1</v>
      </c>
      <c r="G149" s="95">
        <v>-1</v>
      </c>
      <c r="H149" s="95">
        <v>-1</v>
      </c>
      <c r="I149" s="95">
        <v>-1</v>
      </c>
      <c r="J149" s="95">
        <v>100</v>
      </c>
      <c r="K149" s="95">
        <v>-1</v>
      </c>
      <c r="L149" s="95">
        <v>-1</v>
      </c>
      <c r="M149" s="95">
        <v>-1</v>
      </c>
      <c r="N149" s="95">
        <v>100</v>
      </c>
      <c r="O149" s="95">
        <v>-1</v>
      </c>
      <c r="P149" s="95">
        <v>-1</v>
      </c>
      <c r="Q149" s="95">
        <v>100</v>
      </c>
      <c r="R149" s="95">
        <v>-1</v>
      </c>
      <c r="S149" s="95">
        <v>-1</v>
      </c>
      <c r="T149" s="95">
        <v>-1</v>
      </c>
      <c r="U149" s="95">
        <v>-1</v>
      </c>
      <c r="V149" s="95">
        <v>-1</v>
      </c>
      <c r="W149" s="99">
        <v>99.932203389830505</v>
      </c>
      <c r="X149" s="99">
        <v>100</v>
      </c>
      <c r="Y149" s="95">
        <v>-1</v>
      </c>
      <c r="Z149" s="99">
        <v>100</v>
      </c>
      <c r="AA149" s="99">
        <v>100</v>
      </c>
      <c r="AB149" s="95">
        <v>-1</v>
      </c>
      <c r="AC149" s="95">
        <v>-1</v>
      </c>
      <c r="AD149" s="95">
        <v>100</v>
      </c>
      <c r="AE149" s="99">
        <v>100</v>
      </c>
      <c r="AF149" s="99">
        <v>100</v>
      </c>
      <c r="AG149" s="95">
        <v>-1</v>
      </c>
      <c r="AH149" s="95">
        <v>-1</v>
      </c>
      <c r="AI149" s="95">
        <v>-1</v>
      </c>
      <c r="AJ149" s="95">
        <v>-1</v>
      </c>
      <c r="AK149" s="95">
        <v>-1</v>
      </c>
      <c r="AL149" s="95">
        <v>-1</v>
      </c>
      <c r="AM149" s="95">
        <v>-1</v>
      </c>
      <c r="AN149" s="95">
        <v>-1</v>
      </c>
      <c r="AO149" s="95">
        <v>-1</v>
      </c>
      <c r="AP149" s="95">
        <v>-1</v>
      </c>
    </row>
    <row r="150" spans="1:42" ht="15" customHeight="1">
      <c r="A150" s="93">
        <v>139</v>
      </c>
      <c r="B150" s="94" t="s">
        <v>111</v>
      </c>
      <c r="C150" s="94">
        <f t="shared" si="12"/>
        <v>15</v>
      </c>
      <c r="D150" s="94">
        <f t="shared" si="13"/>
        <v>1</v>
      </c>
      <c r="E150" s="130">
        <f t="shared" si="14"/>
        <v>12</v>
      </c>
      <c r="F150" s="96">
        <f t="shared" si="15"/>
        <v>0.8</v>
      </c>
      <c r="G150" s="95">
        <v>-1</v>
      </c>
      <c r="H150" s="95">
        <v>-1</v>
      </c>
      <c r="I150" s="95">
        <v>-1</v>
      </c>
      <c r="J150" s="95">
        <v>89.473684210526315</v>
      </c>
      <c r="K150" s="95">
        <v>50</v>
      </c>
      <c r="L150" s="95">
        <v>100</v>
      </c>
      <c r="M150" s="95">
        <v>100</v>
      </c>
      <c r="N150" s="95">
        <v>100</v>
      </c>
      <c r="O150" s="95">
        <v>-1</v>
      </c>
      <c r="P150" s="95">
        <v>-1</v>
      </c>
      <c r="Q150" s="95">
        <v>100</v>
      </c>
      <c r="R150" s="95">
        <v>0</v>
      </c>
      <c r="S150" s="95">
        <v>-1</v>
      </c>
      <c r="T150" s="95">
        <v>-1</v>
      </c>
      <c r="U150" s="95">
        <v>-1</v>
      </c>
      <c r="V150" s="95">
        <v>-1</v>
      </c>
      <c r="W150" s="99">
        <v>99.578994017283406</v>
      </c>
      <c r="X150" s="99">
        <v>98.391812865497073</v>
      </c>
      <c r="Y150" s="95">
        <v>100</v>
      </c>
      <c r="Z150" s="99">
        <v>100</v>
      </c>
      <c r="AA150" s="99">
        <v>100</v>
      </c>
      <c r="AB150" s="95">
        <v>-1</v>
      </c>
      <c r="AC150" s="95">
        <v>-1</v>
      </c>
      <c r="AD150" s="95">
        <v>100</v>
      </c>
      <c r="AE150" s="99">
        <v>100</v>
      </c>
      <c r="AF150" s="99">
        <v>100</v>
      </c>
      <c r="AG150" s="95">
        <v>-1</v>
      </c>
      <c r="AH150" s="95">
        <v>-1</v>
      </c>
      <c r="AI150" s="95">
        <v>-1</v>
      </c>
      <c r="AJ150" s="95">
        <v>-1</v>
      </c>
      <c r="AK150" s="95">
        <v>-1</v>
      </c>
      <c r="AL150" s="95">
        <v>-1</v>
      </c>
      <c r="AM150" s="95">
        <v>-1</v>
      </c>
      <c r="AN150" s="95">
        <v>-1</v>
      </c>
      <c r="AO150" s="95">
        <v>-1</v>
      </c>
      <c r="AP150" s="95">
        <v>-1</v>
      </c>
    </row>
    <row r="151" spans="1:42" ht="15" customHeight="1">
      <c r="A151" s="93">
        <v>140</v>
      </c>
      <c r="B151" s="94" t="s">
        <v>252</v>
      </c>
      <c r="C151" s="94">
        <f t="shared" si="12"/>
        <v>14</v>
      </c>
      <c r="D151" s="94">
        <f t="shared" si="13"/>
        <v>14</v>
      </c>
      <c r="E151" s="130">
        <f t="shared" si="14"/>
        <v>0</v>
      </c>
      <c r="F151" s="96">
        <f t="shared" si="15"/>
        <v>0</v>
      </c>
      <c r="G151" s="95">
        <v>0</v>
      </c>
      <c r="H151" s="95">
        <v>-1</v>
      </c>
      <c r="I151" s="95">
        <v>-1</v>
      </c>
      <c r="J151" s="95">
        <v>0</v>
      </c>
      <c r="K151" s="95">
        <v>0</v>
      </c>
      <c r="L151" s="95">
        <v>0</v>
      </c>
      <c r="M151" s="95">
        <v>0</v>
      </c>
      <c r="N151" s="95">
        <v>0</v>
      </c>
      <c r="O151" s="95">
        <v>-1</v>
      </c>
      <c r="P151" s="95">
        <v>-1</v>
      </c>
      <c r="Q151" s="95">
        <v>-1</v>
      </c>
      <c r="R151" s="95">
        <v>-1</v>
      </c>
      <c r="S151" s="95">
        <v>-1</v>
      </c>
      <c r="T151" s="95">
        <v>0</v>
      </c>
      <c r="U151" s="95">
        <v>-1</v>
      </c>
      <c r="V151" s="95">
        <v>-1</v>
      </c>
      <c r="W151" s="99">
        <v>0</v>
      </c>
      <c r="X151" s="99">
        <v>0</v>
      </c>
      <c r="Y151" s="95">
        <v>0</v>
      </c>
      <c r="Z151" s="99">
        <v>0</v>
      </c>
      <c r="AA151" s="99">
        <v>0</v>
      </c>
      <c r="AB151" s="95">
        <v>-1</v>
      </c>
      <c r="AC151" s="95">
        <v>-1</v>
      </c>
      <c r="AD151" s="95">
        <v>0</v>
      </c>
      <c r="AE151" s="99">
        <v>0</v>
      </c>
      <c r="AF151" s="99">
        <v>-1</v>
      </c>
      <c r="AG151" s="95">
        <v>-1</v>
      </c>
      <c r="AH151" s="95">
        <v>-1</v>
      </c>
      <c r="AI151" s="95">
        <v>-1</v>
      </c>
      <c r="AJ151" s="95">
        <v>-1</v>
      </c>
      <c r="AK151" s="95">
        <v>-1</v>
      </c>
      <c r="AL151" s="95">
        <v>-1</v>
      </c>
      <c r="AM151" s="95">
        <v>-1</v>
      </c>
      <c r="AN151" s="95">
        <v>-1</v>
      </c>
      <c r="AO151" s="95">
        <v>-1</v>
      </c>
      <c r="AP151" s="95">
        <v>-1</v>
      </c>
    </row>
    <row r="152" spans="1:42" ht="15" customHeight="1">
      <c r="A152" s="93">
        <v>141</v>
      </c>
      <c r="B152" s="94" t="s">
        <v>109</v>
      </c>
      <c r="C152" s="94">
        <f t="shared" si="12"/>
        <v>10</v>
      </c>
      <c r="D152" s="94">
        <f t="shared" si="13"/>
        <v>10</v>
      </c>
      <c r="E152" s="130">
        <f t="shared" si="14"/>
        <v>0</v>
      </c>
      <c r="F152" s="96">
        <f t="shared" si="15"/>
        <v>0</v>
      </c>
      <c r="G152" s="95">
        <v>-1</v>
      </c>
      <c r="H152" s="95">
        <v>-1</v>
      </c>
      <c r="I152" s="95">
        <v>-1</v>
      </c>
      <c r="J152" s="95">
        <v>0</v>
      </c>
      <c r="K152" s="95">
        <v>-1</v>
      </c>
      <c r="L152" s="95">
        <v>-1</v>
      </c>
      <c r="M152" s="95">
        <v>-1</v>
      </c>
      <c r="N152" s="95">
        <v>-1</v>
      </c>
      <c r="O152" s="95">
        <v>-1</v>
      </c>
      <c r="P152" s="95">
        <v>-1</v>
      </c>
      <c r="Q152" s="95">
        <v>0</v>
      </c>
      <c r="R152" s="95">
        <v>-1</v>
      </c>
      <c r="S152" s="95">
        <v>-1</v>
      </c>
      <c r="T152" s="95">
        <v>-1</v>
      </c>
      <c r="U152" s="95">
        <v>-1</v>
      </c>
      <c r="V152" s="95">
        <v>-1</v>
      </c>
      <c r="W152" s="99">
        <v>0</v>
      </c>
      <c r="X152" s="99">
        <v>0</v>
      </c>
      <c r="Y152" s="95">
        <v>0</v>
      </c>
      <c r="Z152" s="99">
        <v>0</v>
      </c>
      <c r="AA152" s="99">
        <v>0</v>
      </c>
      <c r="AB152" s="95">
        <v>-1</v>
      </c>
      <c r="AC152" s="95">
        <v>-1</v>
      </c>
      <c r="AD152" s="95">
        <v>0</v>
      </c>
      <c r="AE152" s="99">
        <v>0</v>
      </c>
      <c r="AF152" s="99">
        <v>0</v>
      </c>
      <c r="AG152" s="95">
        <v>-1</v>
      </c>
      <c r="AH152" s="95">
        <v>-1</v>
      </c>
      <c r="AI152" s="95">
        <v>-1</v>
      </c>
      <c r="AJ152" s="95">
        <v>-1</v>
      </c>
      <c r="AK152" s="95">
        <v>-1</v>
      </c>
      <c r="AL152" s="95">
        <v>-1</v>
      </c>
      <c r="AM152" s="95">
        <v>-1</v>
      </c>
      <c r="AN152" s="95">
        <v>-1</v>
      </c>
      <c r="AO152" s="95">
        <v>-1</v>
      </c>
      <c r="AP152" s="95">
        <v>-1</v>
      </c>
    </row>
    <row r="153" spans="1:42" ht="15" customHeight="1">
      <c r="A153" s="93">
        <v>142</v>
      </c>
      <c r="B153" s="94" t="s">
        <v>154</v>
      </c>
      <c r="C153" s="94">
        <f t="shared" si="12"/>
        <v>9</v>
      </c>
      <c r="D153" s="94">
        <f t="shared" si="13"/>
        <v>0</v>
      </c>
      <c r="E153" s="130">
        <f t="shared" si="14"/>
        <v>9</v>
      </c>
      <c r="F153" s="96">
        <f t="shared" si="15"/>
        <v>1</v>
      </c>
      <c r="G153" s="95">
        <v>-1</v>
      </c>
      <c r="H153" s="95">
        <v>-1</v>
      </c>
      <c r="I153" s="95">
        <v>-1</v>
      </c>
      <c r="J153" s="95">
        <v>96.428571428571431</v>
      </c>
      <c r="K153" s="95">
        <v>-1</v>
      </c>
      <c r="L153" s="95">
        <v>-1</v>
      </c>
      <c r="M153" s="95">
        <v>-1</v>
      </c>
      <c r="N153" s="95">
        <v>-1</v>
      </c>
      <c r="O153" s="95">
        <v>-1</v>
      </c>
      <c r="P153" s="95">
        <v>-1</v>
      </c>
      <c r="Q153" s="95">
        <v>100</v>
      </c>
      <c r="R153" s="95">
        <v>-1</v>
      </c>
      <c r="S153" s="95">
        <v>-1</v>
      </c>
      <c r="T153" s="95">
        <v>-1</v>
      </c>
      <c r="U153" s="95">
        <v>-1</v>
      </c>
      <c r="V153" s="95">
        <v>-1</v>
      </c>
      <c r="W153" s="99">
        <v>99.894486942759158</v>
      </c>
      <c r="X153" s="99">
        <v>99.884526558891451</v>
      </c>
      <c r="Y153" s="95">
        <v>-1</v>
      </c>
      <c r="Z153" s="99">
        <v>100</v>
      </c>
      <c r="AA153" s="99">
        <v>97.142857142857139</v>
      </c>
      <c r="AB153" s="95">
        <v>-1</v>
      </c>
      <c r="AC153" s="95">
        <v>-1</v>
      </c>
      <c r="AD153" s="95">
        <v>100</v>
      </c>
      <c r="AE153" s="99">
        <v>100</v>
      </c>
      <c r="AF153" s="99">
        <v>100</v>
      </c>
      <c r="AG153" s="95">
        <v>-1</v>
      </c>
      <c r="AH153" s="95">
        <v>-1</v>
      </c>
      <c r="AI153" s="95">
        <v>-1</v>
      </c>
      <c r="AJ153" s="95">
        <v>-1</v>
      </c>
      <c r="AK153" s="95">
        <v>-1</v>
      </c>
      <c r="AL153" s="95">
        <v>-1</v>
      </c>
      <c r="AM153" s="95">
        <v>-1</v>
      </c>
      <c r="AN153" s="95">
        <v>-1</v>
      </c>
      <c r="AO153" s="95">
        <v>-1</v>
      </c>
      <c r="AP153" s="95">
        <v>-1</v>
      </c>
    </row>
    <row r="154" spans="1:42" ht="15" customHeight="1">
      <c r="A154" s="93">
        <v>143</v>
      </c>
      <c r="B154" s="94" t="s">
        <v>290</v>
      </c>
      <c r="C154" s="94">
        <f t="shared" si="12"/>
        <v>16</v>
      </c>
      <c r="D154" s="94">
        <f t="shared" si="13"/>
        <v>4</v>
      </c>
      <c r="E154" s="130">
        <f t="shared" si="14"/>
        <v>9</v>
      </c>
      <c r="F154" s="96">
        <f t="shared" si="15"/>
        <v>0.5625</v>
      </c>
      <c r="G154" s="95">
        <v>-1</v>
      </c>
      <c r="H154" s="95">
        <v>-1</v>
      </c>
      <c r="I154" s="95">
        <v>-1</v>
      </c>
      <c r="J154" s="95">
        <v>100</v>
      </c>
      <c r="K154" s="95">
        <v>0</v>
      </c>
      <c r="L154" s="95">
        <v>66.666666666666657</v>
      </c>
      <c r="M154" s="95">
        <v>87.5</v>
      </c>
      <c r="N154" s="95">
        <v>91.666666666666657</v>
      </c>
      <c r="O154" s="95">
        <v>0</v>
      </c>
      <c r="P154" s="95">
        <v>-1</v>
      </c>
      <c r="Q154" s="95">
        <v>100</v>
      </c>
      <c r="R154" s="95">
        <v>33.333333333333329</v>
      </c>
      <c r="S154" s="95">
        <v>0</v>
      </c>
      <c r="T154" s="95">
        <v>0</v>
      </c>
      <c r="U154" s="95">
        <v>-1</v>
      </c>
      <c r="V154" s="95">
        <v>-1</v>
      </c>
      <c r="W154" s="99">
        <v>99.081364829396321</v>
      </c>
      <c r="X154" s="99">
        <v>-1</v>
      </c>
      <c r="Y154" s="95">
        <v>100</v>
      </c>
      <c r="Z154" s="99">
        <v>100</v>
      </c>
      <c r="AA154" s="99">
        <v>100</v>
      </c>
      <c r="AB154" s="95">
        <v>-1</v>
      </c>
      <c r="AC154" s="95">
        <v>-1</v>
      </c>
      <c r="AD154" s="95">
        <v>100</v>
      </c>
      <c r="AE154" s="99">
        <v>100</v>
      </c>
      <c r="AF154" s="99">
        <v>-1</v>
      </c>
      <c r="AG154" s="95">
        <v>-1</v>
      </c>
      <c r="AH154" s="95">
        <v>-1</v>
      </c>
      <c r="AI154" s="95">
        <v>-1</v>
      </c>
      <c r="AJ154" s="95">
        <v>-1</v>
      </c>
      <c r="AK154" s="95">
        <v>-1</v>
      </c>
      <c r="AL154" s="95">
        <v>-1</v>
      </c>
      <c r="AM154" s="95">
        <v>-1</v>
      </c>
      <c r="AN154" s="95">
        <v>-1</v>
      </c>
      <c r="AO154" s="95">
        <v>-1</v>
      </c>
      <c r="AP154" s="95">
        <v>-1</v>
      </c>
    </row>
    <row r="155" spans="1:42" ht="15" customHeight="1">
      <c r="A155" s="93">
        <v>144</v>
      </c>
      <c r="B155" s="94" t="s">
        <v>138</v>
      </c>
      <c r="C155" s="94">
        <f t="shared" si="12"/>
        <v>16</v>
      </c>
      <c r="D155" s="94">
        <f t="shared" si="13"/>
        <v>1</v>
      </c>
      <c r="E155" s="130">
        <f t="shared" si="14"/>
        <v>13</v>
      </c>
      <c r="F155" s="96">
        <f t="shared" si="15"/>
        <v>0.8125</v>
      </c>
      <c r="G155" s="95">
        <v>-1</v>
      </c>
      <c r="H155" s="95">
        <v>-1</v>
      </c>
      <c r="I155" s="95">
        <v>-1</v>
      </c>
      <c r="J155" s="95">
        <v>100</v>
      </c>
      <c r="K155" s="95">
        <v>-1</v>
      </c>
      <c r="L155" s="95">
        <v>66.666666666666657</v>
      </c>
      <c r="M155" s="95">
        <v>80</v>
      </c>
      <c r="N155" s="95">
        <v>92.307692307692307</v>
      </c>
      <c r="O155" s="95">
        <v>100</v>
      </c>
      <c r="P155" s="95">
        <v>-1</v>
      </c>
      <c r="Q155" s="95">
        <v>97.222222222222214</v>
      </c>
      <c r="R155" s="95">
        <v>100</v>
      </c>
      <c r="S155" s="95">
        <v>-1</v>
      </c>
      <c r="T155" s="95">
        <v>-1</v>
      </c>
      <c r="U155" s="95">
        <v>0</v>
      </c>
      <c r="V155" s="95">
        <v>-1</v>
      </c>
      <c r="W155" s="99">
        <v>99.972625239529151</v>
      </c>
      <c r="X155" s="99">
        <v>98.564593301435409</v>
      </c>
      <c r="Y155" s="95">
        <v>100</v>
      </c>
      <c r="Z155" s="99">
        <v>100</v>
      </c>
      <c r="AA155" s="99">
        <v>100</v>
      </c>
      <c r="AB155" s="95">
        <v>-1</v>
      </c>
      <c r="AC155" s="95">
        <v>-1</v>
      </c>
      <c r="AD155" s="95">
        <v>96.875</v>
      </c>
      <c r="AE155" s="99">
        <v>100</v>
      </c>
      <c r="AF155" s="99">
        <v>100</v>
      </c>
      <c r="AG155" s="95">
        <v>-1</v>
      </c>
      <c r="AH155" s="95">
        <v>-1</v>
      </c>
      <c r="AI155" s="95">
        <v>-1</v>
      </c>
      <c r="AJ155" s="95">
        <v>-1</v>
      </c>
      <c r="AK155" s="95">
        <v>-1</v>
      </c>
      <c r="AL155" s="95">
        <v>-1</v>
      </c>
      <c r="AM155" s="95">
        <v>-1</v>
      </c>
      <c r="AN155" s="95">
        <v>-1</v>
      </c>
      <c r="AO155" s="95">
        <v>-1</v>
      </c>
      <c r="AP155" s="95">
        <v>-1</v>
      </c>
    </row>
    <row r="156" spans="1:42" ht="15" customHeight="1">
      <c r="A156" s="93">
        <v>145</v>
      </c>
      <c r="B156" s="94" t="s">
        <v>153</v>
      </c>
      <c r="C156" s="94">
        <f t="shared" si="12"/>
        <v>15</v>
      </c>
      <c r="D156" s="94">
        <f t="shared" si="13"/>
        <v>15</v>
      </c>
      <c r="E156" s="130">
        <f t="shared" si="14"/>
        <v>0</v>
      </c>
      <c r="F156" s="96">
        <f t="shared" si="15"/>
        <v>0</v>
      </c>
      <c r="G156" s="95">
        <v>0</v>
      </c>
      <c r="H156" s="95">
        <v>0</v>
      </c>
      <c r="I156" s="95">
        <v>-1</v>
      </c>
      <c r="J156" s="95">
        <v>0</v>
      </c>
      <c r="K156" s="95">
        <v>-1</v>
      </c>
      <c r="L156" s="95">
        <v>0</v>
      </c>
      <c r="M156" s="95">
        <v>0</v>
      </c>
      <c r="N156" s="95">
        <v>-1</v>
      </c>
      <c r="O156" s="95">
        <v>-1</v>
      </c>
      <c r="P156" s="95">
        <v>-1</v>
      </c>
      <c r="Q156" s="95">
        <v>0</v>
      </c>
      <c r="R156" s="95">
        <v>-1</v>
      </c>
      <c r="S156" s="95">
        <v>-1</v>
      </c>
      <c r="T156" s="95">
        <v>0</v>
      </c>
      <c r="U156" s="95">
        <v>-1</v>
      </c>
      <c r="V156" s="95">
        <v>-1</v>
      </c>
      <c r="W156" s="99">
        <v>0</v>
      </c>
      <c r="X156" s="99">
        <v>0</v>
      </c>
      <c r="Y156" s="95">
        <v>0</v>
      </c>
      <c r="Z156" s="99">
        <v>0</v>
      </c>
      <c r="AA156" s="99">
        <v>0</v>
      </c>
      <c r="AB156" s="95">
        <v>-1</v>
      </c>
      <c r="AC156" s="95">
        <v>-1</v>
      </c>
      <c r="AD156" s="95">
        <v>0</v>
      </c>
      <c r="AE156" s="99">
        <v>0</v>
      </c>
      <c r="AF156" s="99">
        <v>0</v>
      </c>
      <c r="AG156" s="95">
        <v>-1</v>
      </c>
      <c r="AH156" s="95">
        <v>-1</v>
      </c>
      <c r="AI156" s="95">
        <v>-1</v>
      </c>
      <c r="AJ156" s="95">
        <v>-1</v>
      </c>
      <c r="AK156" s="95">
        <v>-1</v>
      </c>
      <c r="AL156" s="95">
        <v>-1</v>
      </c>
      <c r="AM156" s="95">
        <v>-1</v>
      </c>
      <c r="AN156" s="95">
        <v>-1</v>
      </c>
      <c r="AO156" s="95">
        <v>-1</v>
      </c>
      <c r="AP156" s="95">
        <v>-1</v>
      </c>
    </row>
    <row r="157" spans="1:42" ht="15" customHeight="1">
      <c r="A157" s="93">
        <v>146</v>
      </c>
      <c r="B157" s="94" t="s">
        <v>161</v>
      </c>
      <c r="C157" s="94">
        <f t="shared" si="12"/>
        <v>12</v>
      </c>
      <c r="D157" s="94">
        <f t="shared" si="13"/>
        <v>12</v>
      </c>
      <c r="E157" s="130">
        <f t="shared" si="14"/>
        <v>0</v>
      </c>
      <c r="F157" s="96">
        <f t="shared" si="15"/>
        <v>0</v>
      </c>
      <c r="G157" s="95">
        <v>0</v>
      </c>
      <c r="H157" s="95">
        <v>-1</v>
      </c>
      <c r="I157" s="95">
        <v>-1</v>
      </c>
      <c r="J157" s="95">
        <v>0</v>
      </c>
      <c r="K157" s="95">
        <v>-1</v>
      </c>
      <c r="L157" s="95">
        <v>-1</v>
      </c>
      <c r="M157" s="95">
        <v>-1</v>
      </c>
      <c r="N157" s="95">
        <v>-1</v>
      </c>
      <c r="O157" s="95">
        <v>-1</v>
      </c>
      <c r="P157" s="95">
        <v>-1</v>
      </c>
      <c r="Q157" s="95">
        <v>0</v>
      </c>
      <c r="R157" s="95">
        <v>0</v>
      </c>
      <c r="S157" s="95">
        <v>-1</v>
      </c>
      <c r="T157" s="95">
        <v>0</v>
      </c>
      <c r="U157" s="95">
        <v>-1</v>
      </c>
      <c r="V157" s="95">
        <v>-1</v>
      </c>
      <c r="W157" s="99">
        <v>0</v>
      </c>
      <c r="X157" s="99">
        <v>0</v>
      </c>
      <c r="Y157" s="95">
        <v>0</v>
      </c>
      <c r="Z157" s="99">
        <v>0</v>
      </c>
      <c r="AA157" s="99">
        <v>0</v>
      </c>
      <c r="AB157" s="95">
        <v>-1</v>
      </c>
      <c r="AC157" s="95">
        <v>-1</v>
      </c>
      <c r="AD157" s="95">
        <v>0</v>
      </c>
      <c r="AE157" s="99">
        <v>-1</v>
      </c>
      <c r="AF157" s="99">
        <v>0</v>
      </c>
      <c r="AG157" s="95">
        <v>-1</v>
      </c>
      <c r="AH157" s="95">
        <v>-1</v>
      </c>
      <c r="AI157" s="95">
        <v>-1</v>
      </c>
      <c r="AJ157" s="95">
        <v>-1</v>
      </c>
      <c r="AK157" s="95">
        <v>-1</v>
      </c>
      <c r="AL157" s="95">
        <v>-1</v>
      </c>
      <c r="AM157" s="95">
        <v>-1</v>
      </c>
      <c r="AN157" s="95">
        <v>-1</v>
      </c>
      <c r="AO157" s="95">
        <v>-1</v>
      </c>
      <c r="AP157" s="95">
        <v>-1</v>
      </c>
    </row>
    <row r="158" spans="1:42" ht="15" customHeight="1">
      <c r="A158" s="93">
        <v>147</v>
      </c>
      <c r="B158" s="94" t="s">
        <v>229</v>
      </c>
      <c r="C158" s="94">
        <f t="shared" si="12"/>
        <v>14</v>
      </c>
      <c r="D158" s="94">
        <f t="shared" si="13"/>
        <v>14</v>
      </c>
      <c r="E158" s="130">
        <f t="shared" si="14"/>
        <v>0</v>
      </c>
      <c r="F158" s="96">
        <f t="shared" si="15"/>
        <v>0</v>
      </c>
      <c r="G158" s="95">
        <v>-1</v>
      </c>
      <c r="H158" s="95">
        <v>-1</v>
      </c>
      <c r="I158" s="95">
        <v>-1</v>
      </c>
      <c r="J158" s="95">
        <v>0</v>
      </c>
      <c r="K158" s="95">
        <v>-1</v>
      </c>
      <c r="L158" s="95">
        <v>0</v>
      </c>
      <c r="M158" s="95">
        <v>0</v>
      </c>
      <c r="N158" s="95">
        <v>0</v>
      </c>
      <c r="O158" s="95">
        <v>-1</v>
      </c>
      <c r="P158" s="95">
        <v>-1</v>
      </c>
      <c r="Q158" s="95">
        <v>0</v>
      </c>
      <c r="R158" s="95">
        <v>-1</v>
      </c>
      <c r="S158" s="95">
        <v>-1</v>
      </c>
      <c r="T158" s="95">
        <v>0</v>
      </c>
      <c r="U158" s="95">
        <v>0</v>
      </c>
      <c r="V158" s="95">
        <v>-1</v>
      </c>
      <c r="W158" s="99">
        <v>0</v>
      </c>
      <c r="X158" s="99">
        <v>0</v>
      </c>
      <c r="Y158" s="95">
        <v>-1</v>
      </c>
      <c r="Z158" s="99">
        <v>0</v>
      </c>
      <c r="AA158" s="99">
        <v>0</v>
      </c>
      <c r="AB158" s="95">
        <v>-1</v>
      </c>
      <c r="AC158" s="95">
        <v>-1</v>
      </c>
      <c r="AD158" s="95">
        <v>0</v>
      </c>
      <c r="AE158" s="99">
        <v>0</v>
      </c>
      <c r="AF158" s="99">
        <v>0</v>
      </c>
      <c r="AG158" s="95">
        <v>-1</v>
      </c>
      <c r="AH158" s="95">
        <v>-1</v>
      </c>
      <c r="AI158" s="95">
        <v>-1</v>
      </c>
      <c r="AJ158" s="95">
        <v>-1</v>
      </c>
      <c r="AK158" s="95">
        <v>-1</v>
      </c>
      <c r="AL158" s="95">
        <v>-1</v>
      </c>
      <c r="AM158" s="95">
        <v>-1</v>
      </c>
      <c r="AN158" s="95">
        <v>-1</v>
      </c>
      <c r="AO158" s="95">
        <v>-1</v>
      </c>
      <c r="AP158" s="95">
        <v>-1</v>
      </c>
    </row>
    <row r="159" spans="1:42" ht="15" customHeight="1">
      <c r="A159" s="93">
        <v>148</v>
      </c>
      <c r="B159" s="94" t="s">
        <v>272</v>
      </c>
      <c r="C159" s="94">
        <f t="shared" si="12"/>
        <v>16</v>
      </c>
      <c r="D159" s="94">
        <f t="shared" si="13"/>
        <v>3</v>
      </c>
      <c r="E159" s="130">
        <f t="shared" si="14"/>
        <v>9</v>
      </c>
      <c r="F159" s="96">
        <f t="shared" si="15"/>
        <v>0.5625</v>
      </c>
      <c r="G159" s="95">
        <v>-1</v>
      </c>
      <c r="H159" s="95">
        <v>-1</v>
      </c>
      <c r="I159" s="95">
        <v>-1</v>
      </c>
      <c r="J159" s="95">
        <v>100</v>
      </c>
      <c r="K159" s="95">
        <v>100</v>
      </c>
      <c r="L159" s="95">
        <v>82.35294117647058</v>
      </c>
      <c r="M159" s="95">
        <v>88.888888888888886</v>
      </c>
      <c r="N159" s="95">
        <v>87.5</v>
      </c>
      <c r="O159" s="95">
        <v>-1</v>
      </c>
      <c r="P159" s="95">
        <v>-1</v>
      </c>
      <c r="Q159" s="95">
        <v>100</v>
      </c>
      <c r="R159" s="95">
        <v>0</v>
      </c>
      <c r="S159" s="95">
        <v>0</v>
      </c>
      <c r="T159" s="95">
        <v>0</v>
      </c>
      <c r="U159" s="95">
        <v>-1</v>
      </c>
      <c r="V159" s="95">
        <v>-1</v>
      </c>
      <c r="W159" s="99">
        <v>99.426229508196712</v>
      </c>
      <c r="X159" s="99">
        <v>100</v>
      </c>
      <c r="Y159" s="95">
        <v>75</v>
      </c>
      <c r="Z159" s="99">
        <v>100</v>
      </c>
      <c r="AA159" s="99">
        <v>100</v>
      </c>
      <c r="AB159" s="95">
        <v>-1</v>
      </c>
      <c r="AC159" s="95">
        <v>-1</v>
      </c>
      <c r="AD159" s="95">
        <v>100</v>
      </c>
      <c r="AE159" s="99">
        <v>100</v>
      </c>
      <c r="AF159" s="99">
        <v>-1</v>
      </c>
      <c r="AG159" s="95">
        <v>-1</v>
      </c>
      <c r="AH159" s="95">
        <v>-1</v>
      </c>
      <c r="AI159" s="95">
        <v>-1</v>
      </c>
      <c r="AJ159" s="95">
        <v>-1</v>
      </c>
      <c r="AK159" s="95">
        <v>-1</v>
      </c>
      <c r="AL159" s="95">
        <v>-1</v>
      </c>
      <c r="AM159" s="95">
        <v>-1</v>
      </c>
      <c r="AN159" s="95">
        <v>-1</v>
      </c>
      <c r="AO159" s="95">
        <v>-1</v>
      </c>
      <c r="AP159" s="95">
        <v>-1</v>
      </c>
    </row>
    <row r="160" spans="1:42" ht="15" customHeight="1">
      <c r="A160" s="93">
        <v>149</v>
      </c>
      <c r="B160" s="94" t="s">
        <v>42</v>
      </c>
      <c r="C160" s="94">
        <f t="shared" si="12"/>
        <v>8</v>
      </c>
      <c r="D160" s="94">
        <f t="shared" si="13"/>
        <v>8</v>
      </c>
      <c r="E160" s="130">
        <f t="shared" si="14"/>
        <v>0</v>
      </c>
      <c r="F160" s="96">
        <f t="shared" si="15"/>
        <v>0</v>
      </c>
      <c r="G160" s="95">
        <v>-1</v>
      </c>
      <c r="H160" s="95">
        <v>-1</v>
      </c>
      <c r="I160" s="95">
        <v>-1</v>
      </c>
      <c r="J160" s="95">
        <v>0</v>
      </c>
      <c r="K160" s="95">
        <v>-1</v>
      </c>
      <c r="L160" s="95">
        <v>-1</v>
      </c>
      <c r="M160" s="95">
        <v>-1</v>
      </c>
      <c r="N160" s="95">
        <v>-1</v>
      </c>
      <c r="O160" s="95">
        <v>-1</v>
      </c>
      <c r="P160" s="95">
        <v>-1</v>
      </c>
      <c r="Q160" s="95">
        <v>-1</v>
      </c>
      <c r="R160" s="95">
        <v>-1</v>
      </c>
      <c r="S160" s="95">
        <v>-1</v>
      </c>
      <c r="T160" s="95">
        <v>-1</v>
      </c>
      <c r="U160" s="95">
        <v>-1</v>
      </c>
      <c r="V160" s="95">
        <v>-1</v>
      </c>
      <c r="W160" s="99">
        <v>0</v>
      </c>
      <c r="X160" s="99">
        <v>0</v>
      </c>
      <c r="Y160" s="95">
        <v>-1</v>
      </c>
      <c r="Z160" s="99">
        <v>0</v>
      </c>
      <c r="AA160" s="99">
        <v>0</v>
      </c>
      <c r="AB160" s="95">
        <v>-1</v>
      </c>
      <c r="AC160" s="95">
        <v>-1</v>
      </c>
      <c r="AD160" s="95">
        <v>0</v>
      </c>
      <c r="AE160" s="99">
        <v>0</v>
      </c>
      <c r="AF160" s="99">
        <v>0</v>
      </c>
      <c r="AG160" s="95">
        <v>-1</v>
      </c>
      <c r="AH160" s="95">
        <v>-1</v>
      </c>
      <c r="AI160" s="95">
        <v>-1</v>
      </c>
      <c r="AJ160" s="95">
        <v>-1</v>
      </c>
      <c r="AK160" s="95">
        <v>-1</v>
      </c>
      <c r="AL160" s="95">
        <v>-1</v>
      </c>
      <c r="AM160" s="95">
        <v>-1</v>
      </c>
      <c r="AN160" s="95">
        <v>-1</v>
      </c>
      <c r="AO160" s="95">
        <v>-1</v>
      </c>
      <c r="AP160" s="95">
        <v>-1</v>
      </c>
    </row>
    <row r="161" spans="1:42" ht="15" customHeight="1">
      <c r="A161" s="93">
        <v>150</v>
      </c>
      <c r="B161" s="94" t="s">
        <v>234</v>
      </c>
      <c r="C161" s="94">
        <f t="shared" si="12"/>
        <v>13</v>
      </c>
      <c r="D161" s="94">
        <f t="shared" si="13"/>
        <v>13</v>
      </c>
      <c r="E161" s="130">
        <f t="shared" si="14"/>
        <v>0</v>
      </c>
      <c r="F161" s="96">
        <f t="shared" si="15"/>
        <v>0</v>
      </c>
      <c r="G161" s="95">
        <v>-1</v>
      </c>
      <c r="H161" s="95">
        <v>-1</v>
      </c>
      <c r="I161" s="95">
        <v>-1</v>
      </c>
      <c r="J161" s="95">
        <v>0</v>
      </c>
      <c r="K161" s="95">
        <v>-1</v>
      </c>
      <c r="L161" s="95">
        <v>0</v>
      </c>
      <c r="M161" s="95">
        <v>0</v>
      </c>
      <c r="N161" s="95">
        <v>-1</v>
      </c>
      <c r="O161" s="95">
        <v>-1</v>
      </c>
      <c r="P161" s="95">
        <v>-1</v>
      </c>
      <c r="Q161" s="95">
        <v>0</v>
      </c>
      <c r="R161" s="95">
        <v>-1</v>
      </c>
      <c r="S161" s="95">
        <v>-1</v>
      </c>
      <c r="T161" s="95">
        <v>0</v>
      </c>
      <c r="U161" s="95">
        <v>-1</v>
      </c>
      <c r="V161" s="95">
        <v>-1</v>
      </c>
      <c r="W161" s="99">
        <v>0</v>
      </c>
      <c r="X161" s="99">
        <v>0</v>
      </c>
      <c r="Y161" s="95">
        <v>0</v>
      </c>
      <c r="Z161" s="99">
        <v>0</v>
      </c>
      <c r="AA161" s="99">
        <v>0</v>
      </c>
      <c r="AB161" s="95">
        <v>-1</v>
      </c>
      <c r="AC161" s="95">
        <v>-1</v>
      </c>
      <c r="AD161" s="95">
        <v>0</v>
      </c>
      <c r="AE161" s="99">
        <v>0</v>
      </c>
      <c r="AF161" s="99">
        <v>0</v>
      </c>
      <c r="AG161" s="95">
        <v>-1</v>
      </c>
      <c r="AH161" s="95">
        <v>-1</v>
      </c>
      <c r="AI161" s="95">
        <v>-1</v>
      </c>
      <c r="AJ161" s="95">
        <v>-1</v>
      </c>
      <c r="AK161" s="95">
        <v>-1</v>
      </c>
      <c r="AL161" s="95">
        <v>-1</v>
      </c>
      <c r="AM161" s="95">
        <v>-1</v>
      </c>
      <c r="AN161" s="95">
        <v>-1</v>
      </c>
      <c r="AO161" s="95">
        <v>-1</v>
      </c>
      <c r="AP161" s="95">
        <v>-1</v>
      </c>
    </row>
    <row r="162" spans="1:42" ht="15" customHeight="1">
      <c r="A162" s="93">
        <v>151</v>
      </c>
      <c r="B162" s="94" t="s">
        <v>170</v>
      </c>
      <c r="C162" s="94">
        <f t="shared" si="12"/>
        <v>14</v>
      </c>
      <c r="D162" s="94">
        <f t="shared" si="13"/>
        <v>1</v>
      </c>
      <c r="E162" s="130">
        <f t="shared" si="14"/>
        <v>10</v>
      </c>
      <c r="F162" s="96">
        <f t="shared" si="15"/>
        <v>0.7142857142857143</v>
      </c>
      <c r="G162" s="95">
        <v>-1</v>
      </c>
      <c r="H162" s="95">
        <v>-1</v>
      </c>
      <c r="I162" s="95">
        <v>-1</v>
      </c>
      <c r="J162" s="95">
        <v>100</v>
      </c>
      <c r="K162" s="95">
        <v>75</v>
      </c>
      <c r="L162" s="95">
        <v>55.555555555555557</v>
      </c>
      <c r="M162" s="95">
        <v>71.428571428571431</v>
      </c>
      <c r="N162" s="95">
        <v>100</v>
      </c>
      <c r="O162" s="95">
        <v>-1</v>
      </c>
      <c r="P162" s="95">
        <v>-1</v>
      </c>
      <c r="Q162" s="95">
        <v>93.333333333333329</v>
      </c>
      <c r="R162" s="95">
        <v>-1</v>
      </c>
      <c r="S162" s="95">
        <v>-1</v>
      </c>
      <c r="T162" s="95">
        <v>0</v>
      </c>
      <c r="U162" s="95">
        <v>-1</v>
      </c>
      <c r="V162" s="95">
        <v>-1</v>
      </c>
      <c r="W162" s="99">
        <v>99.874529485570889</v>
      </c>
      <c r="X162" s="99">
        <v>99.029126213592235</v>
      </c>
      <c r="Y162" s="95">
        <v>-1</v>
      </c>
      <c r="Z162" s="99">
        <v>100</v>
      </c>
      <c r="AA162" s="99">
        <v>100</v>
      </c>
      <c r="AB162" s="95">
        <v>-1</v>
      </c>
      <c r="AC162" s="95">
        <v>-1</v>
      </c>
      <c r="AD162" s="95">
        <v>100</v>
      </c>
      <c r="AE162" s="99">
        <v>100</v>
      </c>
      <c r="AF162" s="99">
        <v>100</v>
      </c>
      <c r="AG162" s="95">
        <v>-1</v>
      </c>
      <c r="AH162" s="95">
        <v>-1</v>
      </c>
      <c r="AI162" s="95">
        <v>-1</v>
      </c>
      <c r="AJ162" s="95">
        <v>-1</v>
      </c>
      <c r="AK162" s="95">
        <v>-1</v>
      </c>
      <c r="AL162" s="95">
        <v>-1</v>
      </c>
      <c r="AM162" s="95">
        <v>-1</v>
      </c>
      <c r="AN162" s="95">
        <v>-1</v>
      </c>
      <c r="AO162" s="95">
        <v>-1</v>
      </c>
      <c r="AP162" s="95">
        <v>-1</v>
      </c>
    </row>
    <row r="163" spans="1:42" ht="15" customHeight="1">
      <c r="A163" s="93">
        <v>152</v>
      </c>
      <c r="B163" s="94" t="s">
        <v>240</v>
      </c>
      <c r="C163" s="94">
        <f t="shared" si="12"/>
        <v>15</v>
      </c>
      <c r="D163" s="94">
        <f t="shared" si="13"/>
        <v>6</v>
      </c>
      <c r="E163" s="130">
        <f t="shared" si="14"/>
        <v>5</v>
      </c>
      <c r="F163" s="96">
        <f t="shared" si="15"/>
        <v>0.33333333333333331</v>
      </c>
      <c r="G163" s="95">
        <v>-1</v>
      </c>
      <c r="H163" s="95">
        <v>-1</v>
      </c>
      <c r="I163" s="95">
        <v>-1</v>
      </c>
      <c r="J163" s="95">
        <v>35</v>
      </c>
      <c r="K163" s="95">
        <v>-1</v>
      </c>
      <c r="L163" s="95">
        <v>100</v>
      </c>
      <c r="M163" s="95">
        <v>77.777777777777786</v>
      </c>
      <c r="N163" s="95">
        <v>50</v>
      </c>
      <c r="O163" s="95">
        <v>-1</v>
      </c>
      <c r="P163" s="95">
        <v>-1</v>
      </c>
      <c r="Q163" s="95">
        <v>2.6315789473684208</v>
      </c>
      <c r="R163" s="95">
        <v>-1</v>
      </c>
      <c r="S163" s="95">
        <v>0</v>
      </c>
      <c r="T163" s="95">
        <v>-1</v>
      </c>
      <c r="U163" s="95">
        <v>0</v>
      </c>
      <c r="V163" s="95">
        <v>-1</v>
      </c>
      <c r="W163" s="99">
        <v>99.937965260545909</v>
      </c>
      <c r="X163" s="99">
        <v>0</v>
      </c>
      <c r="Y163" s="95">
        <v>0</v>
      </c>
      <c r="Z163" s="99">
        <v>100</v>
      </c>
      <c r="AA163" s="99">
        <v>100</v>
      </c>
      <c r="AB163" s="95">
        <v>-1</v>
      </c>
      <c r="AC163" s="95">
        <v>-1</v>
      </c>
      <c r="AD163" s="95">
        <v>100</v>
      </c>
      <c r="AE163" s="99">
        <v>0</v>
      </c>
      <c r="AF163" s="99">
        <v>0</v>
      </c>
      <c r="AG163" s="95">
        <v>-1</v>
      </c>
      <c r="AH163" s="95">
        <v>-1</v>
      </c>
      <c r="AI163" s="95">
        <v>-1</v>
      </c>
      <c r="AJ163" s="95">
        <v>-1</v>
      </c>
      <c r="AK163" s="95">
        <v>-1</v>
      </c>
      <c r="AL163" s="95">
        <v>-1</v>
      </c>
      <c r="AM163" s="95">
        <v>-1</v>
      </c>
      <c r="AN163" s="95">
        <v>-1</v>
      </c>
      <c r="AO163" s="95">
        <v>-1</v>
      </c>
      <c r="AP163" s="95">
        <v>-1</v>
      </c>
    </row>
    <row r="164" spans="1:42" ht="15" customHeight="1">
      <c r="A164" s="93">
        <v>153</v>
      </c>
      <c r="B164" s="94" t="s">
        <v>36</v>
      </c>
      <c r="C164" s="94">
        <f t="shared" si="12"/>
        <v>16</v>
      </c>
      <c r="D164" s="94">
        <f t="shared" si="13"/>
        <v>16</v>
      </c>
      <c r="E164" s="130">
        <f t="shared" si="14"/>
        <v>0</v>
      </c>
      <c r="F164" s="96">
        <f t="shared" si="15"/>
        <v>0</v>
      </c>
      <c r="G164" s="95">
        <v>-1</v>
      </c>
      <c r="H164" s="95">
        <v>-1</v>
      </c>
      <c r="I164" s="95">
        <v>-1</v>
      </c>
      <c r="J164" s="95">
        <v>0</v>
      </c>
      <c r="K164" s="95">
        <v>0</v>
      </c>
      <c r="L164" s="95">
        <v>0</v>
      </c>
      <c r="M164" s="95">
        <v>0</v>
      </c>
      <c r="N164" s="95">
        <v>0</v>
      </c>
      <c r="O164" s="95">
        <v>-1</v>
      </c>
      <c r="P164" s="95">
        <v>-1</v>
      </c>
      <c r="Q164" s="95">
        <v>0</v>
      </c>
      <c r="R164" s="95">
        <v>0</v>
      </c>
      <c r="S164" s="95">
        <v>-1</v>
      </c>
      <c r="T164" s="95">
        <v>0</v>
      </c>
      <c r="U164" s="95">
        <v>-1</v>
      </c>
      <c r="V164" s="95">
        <v>-1</v>
      </c>
      <c r="W164" s="99">
        <v>0</v>
      </c>
      <c r="X164" s="99">
        <v>0</v>
      </c>
      <c r="Y164" s="95">
        <v>0</v>
      </c>
      <c r="Z164" s="99">
        <v>0</v>
      </c>
      <c r="AA164" s="99">
        <v>0</v>
      </c>
      <c r="AB164" s="95">
        <v>-1</v>
      </c>
      <c r="AC164" s="95">
        <v>-1</v>
      </c>
      <c r="AD164" s="95">
        <v>0</v>
      </c>
      <c r="AE164" s="99">
        <v>0</v>
      </c>
      <c r="AF164" s="99">
        <v>0</v>
      </c>
      <c r="AG164" s="95">
        <v>-1</v>
      </c>
      <c r="AH164" s="95">
        <v>-1</v>
      </c>
      <c r="AI164" s="95">
        <v>-1</v>
      </c>
      <c r="AJ164" s="95">
        <v>-1</v>
      </c>
      <c r="AK164" s="95">
        <v>-1</v>
      </c>
      <c r="AL164" s="95">
        <v>-1</v>
      </c>
      <c r="AM164" s="95">
        <v>-1</v>
      </c>
      <c r="AN164" s="95">
        <v>-1</v>
      </c>
      <c r="AO164" s="95">
        <v>-1</v>
      </c>
      <c r="AP164" s="95">
        <v>-1</v>
      </c>
    </row>
    <row r="165" spans="1:42" ht="15" customHeight="1">
      <c r="A165" s="93">
        <v>154</v>
      </c>
      <c r="B165" s="94" t="s">
        <v>306</v>
      </c>
      <c r="C165" s="94">
        <f t="shared" si="12"/>
        <v>11</v>
      </c>
      <c r="D165" s="94">
        <f t="shared" si="13"/>
        <v>1</v>
      </c>
      <c r="E165" s="130">
        <f t="shared" si="14"/>
        <v>9</v>
      </c>
      <c r="F165" s="96">
        <f t="shared" si="15"/>
        <v>0.81818181818181823</v>
      </c>
      <c r="G165" s="95">
        <v>-1</v>
      </c>
      <c r="H165" s="95">
        <v>-1</v>
      </c>
      <c r="I165" s="95">
        <v>-1</v>
      </c>
      <c r="J165" s="95">
        <v>100</v>
      </c>
      <c r="K165" s="95">
        <v>-1</v>
      </c>
      <c r="L165" s="95">
        <v>86.956521739130437</v>
      </c>
      <c r="M165" s="95">
        <v>100</v>
      </c>
      <c r="N165" s="95">
        <v>100</v>
      </c>
      <c r="O165" s="95">
        <v>-1</v>
      </c>
      <c r="P165" s="95">
        <v>-1</v>
      </c>
      <c r="Q165" s="95">
        <v>-1</v>
      </c>
      <c r="R165" s="95">
        <v>-1</v>
      </c>
      <c r="S165" s="95">
        <v>0</v>
      </c>
      <c r="T165" s="95">
        <v>-1</v>
      </c>
      <c r="U165" s="95">
        <v>-1</v>
      </c>
      <c r="V165" s="95">
        <v>-1</v>
      </c>
      <c r="W165" s="99">
        <v>99.84732824427482</v>
      </c>
      <c r="X165" s="99">
        <v>100</v>
      </c>
      <c r="Y165" s="95">
        <v>100</v>
      </c>
      <c r="Z165" s="99">
        <v>100</v>
      </c>
      <c r="AA165" s="99">
        <v>-1</v>
      </c>
      <c r="AB165" s="95">
        <v>-1</v>
      </c>
      <c r="AC165" s="95">
        <v>-1</v>
      </c>
      <c r="AD165" s="95">
        <v>100</v>
      </c>
      <c r="AE165" s="99">
        <v>100</v>
      </c>
      <c r="AF165" s="99">
        <v>-1</v>
      </c>
      <c r="AG165" s="95">
        <v>-1</v>
      </c>
      <c r="AH165" s="95">
        <v>-1</v>
      </c>
      <c r="AI165" s="95">
        <v>-1</v>
      </c>
      <c r="AJ165" s="95">
        <v>-1</v>
      </c>
      <c r="AK165" s="95">
        <v>-1</v>
      </c>
      <c r="AL165" s="95">
        <v>-1</v>
      </c>
      <c r="AM165" s="95">
        <v>-1</v>
      </c>
      <c r="AN165" s="95">
        <v>-1</v>
      </c>
      <c r="AO165" s="95">
        <v>-1</v>
      </c>
      <c r="AP165" s="95">
        <v>-1</v>
      </c>
    </row>
    <row r="166" spans="1:42" ht="15" customHeight="1">
      <c r="A166" s="93">
        <v>155</v>
      </c>
      <c r="B166" s="94" t="s">
        <v>50</v>
      </c>
      <c r="C166" s="94">
        <f t="shared" si="12"/>
        <v>9</v>
      </c>
      <c r="D166" s="94">
        <f t="shared" si="13"/>
        <v>3</v>
      </c>
      <c r="E166" s="130">
        <f t="shared" si="14"/>
        <v>3</v>
      </c>
      <c r="F166" s="96">
        <f t="shared" si="15"/>
        <v>0.33333333333333331</v>
      </c>
      <c r="G166" s="95">
        <v>-1</v>
      </c>
      <c r="H166" s="95">
        <v>-1</v>
      </c>
      <c r="I166" s="95">
        <v>-1</v>
      </c>
      <c r="J166" s="95">
        <v>44.444444444444443</v>
      </c>
      <c r="K166" s="95">
        <v>-1</v>
      </c>
      <c r="L166" s="95">
        <v>-1</v>
      </c>
      <c r="M166" s="95">
        <v>-1</v>
      </c>
      <c r="N166" s="95">
        <v>-1</v>
      </c>
      <c r="O166" s="95">
        <v>-1</v>
      </c>
      <c r="P166" s="95">
        <v>-1</v>
      </c>
      <c r="Q166" s="95">
        <v>100</v>
      </c>
      <c r="R166" s="95">
        <v>-1</v>
      </c>
      <c r="S166" s="95">
        <v>-1</v>
      </c>
      <c r="T166" s="95">
        <v>-1</v>
      </c>
      <c r="U166" s="95">
        <v>-1</v>
      </c>
      <c r="V166" s="95">
        <v>-1</v>
      </c>
      <c r="W166" s="99">
        <v>1.1043622308117063E-2</v>
      </c>
      <c r="X166" s="99">
        <v>0</v>
      </c>
      <c r="Y166" s="95">
        <v>-1</v>
      </c>
      <c r="Z166" s="99">
        <v>0</v>
      </c>
      <c r="AA166" s="99">
        <v>0</v>
      </c>
      <c r="AB166" s="95">
        <v>-1</v>
      </c>
      <c r="AC166" s="95">
        <v>-1</v>
      </c>
      <c r="AD166" s="95">
        <v>2.9411764705882351</v>
      </c>
      <c r="AE166" s="99">
        <v>100</v>
      </c>
      <c r="AF166" s="99">
        <v>100</v>
      </c>
      <c r="AG166" s="95">
        <v>-1</v>
      </c>
      <c r="AH166" s="95">
        <v>-1</v>
      </c>
      <c r="AI166" s="95">
        <v>-1</v>
      </c>
      <c r="AJ166" s="95">
        <v>-1</v>
      </c>
      <c r="AK166" s="95">
        <v>-1</v>
      </c>
      <c r="AL166" s="95">
        <v>-1</v>
      </c>
      <c r="AM166" s="95">
        <v>-1</v>
      </c>
      <c r="AN166" s="95">
        <v>-1</v>
      </c>
      <c r="AO166" s="95">
        <v>-1</v>
      </c>
      <c r="AP166" s="95">
        <v>-1</v>
      </c>
    </row>
    <row r="167" spans="1:42" ht="15" customHeight="1">
      <c r="A167" s="93">
        <v>156</v>
      </c>
      <c r="B167" s="94" t="s">
        <v>339</v>
      </c>
      <c r="C167" s="94">
        <f t="shared" si="12"/>
        <v>11</v>
      </c>
      <c r="D167" s="94">
        <f t="shared" si="13"/>
        <v>2</v>
      </c>
      <c r="E167" s="130">
        <f t="shared" si="14"/>
        <v>8</v>
      </c>
      <c r="F167" s="96">
        <f t="shared" si="15"/>
        <v>0.72727272727272729</v>
      </c>
      <c r="G167" s="95">
        <v>-1</v>
      </c>
      <c r="H167" s="95">
        <v>-1</v>
      </c>
      <c r="I167" s="95">
        <v>-1</v>
      </c>
      <c r="J167" s="95">
        <v>100</v>
      </c>
      <c r="K167" s="95">
        <v>-1</v>
      </c>
      <c r="L167" s="95">
        <v>77.777777777777786</v>
      </c>
      <c r="M167" s="95">
        <v>96.875</v>
      </c>
      <c r="N167" s="95">
        <v>100</v>
      </c>
      <c r="O167" s="95">
        <v>-1</v>
      </c>
      <c r="P167" s="95">
        <v>-1</v>
      </c>
      <c r="Q167" s="95">
        <v>-1</v>
      </c>
      <c r="R167" s="95">
        <v>-1</v>
      </c>
      <c r="S167" s="95">
        <v>0</v>
      </c>
      <c r="T167" s="95">
        <v>-1</v>
      </c>
      <c r="U167" s="95">
        <v>0</v>
      </c>
      <c r="V167" s="95">
        <v>-1</v>
      </c>
      <c r="W167" s="99">
        <v>100</v>
      </c>
      <c r="X167" s="99">
        <v>-1</v>
      </c>
      <c r="Y167" s="95">
        <v>100</v>
      </c>
      <c r="Z167" s="99">
        <v>100</v>
      </c>
      <c r="AA167" s="99">
        <v>100</v>
      </c>
      <c r="AB167" s="95">
        <v>-1</v>
      </c>
      <c r="AC167" s="95">
        <v>-1</v>
      </c>
      <c r="AD167" s="95">
        <v>100</v>
      </c>
      <c r="AE167" s="99">
        <v>-1</v>
      </c>
      <c r="AF167" s="99">
        <v>-1</v>
      </c>
      <c r="AG167" s="95">
        <v>-1</v>
      </c>
      <c r="AH167" s="95">
        <v>-1</v>
      </c>
      <c r="AI167" s="95">
        <v>-1</v>
      </c>
      <c r="AJ167" s="95">
        <v>-1</v>
      </c>
      <c r="AK167" s="95">
        <v>-1</v>
      </c>
      <c r="AL167" s="95">
        <v>-1</v>
      </c>
      <c r="AM167" s="95">
        <v>-1</v>
      </c>
      <c r="AN167" s="95">
        <v>-1</v>
      </c>
      <c r="AO167" s="95">
        <v>-1</v>
      </c>
      <c r="AP167" s="95">
        <v>-1</v>
      </c>
    </row>
    <row r="168" spans="1:42" ht="15" customHeight="1">
      <c r="A168" s="93">
        <v>157</v>
      </c>
      <c r="B168" s="94" t="s">
        <v>249</v>
      </c>
      <c r="C168" s="94">
        <f t="shared" si="12"/>
        <v>11</v>
      </c>
      <c r="D168" s="94">
        <f t="shared" si="13"/>
        <v>2</v>
      </c>
      <c r="E168" s="130">
        <f t="shared" si="14"/>
        <v>9</v>
      </c>
      <c r="F168" s="96">
        <f t="shared" si="15"/>
        <v>0.81818181818181823</v>
      </c>
      <c r="G168" s="95">
        <v>-1</v>
      </c>
      <c r="H168" s="95">
        <v>-1</v>
      </c>
      <c r="I168" s="95">
        <v>-1</v>
      </c>
      <c r="J168" s="95">
        <v>100</v>
      </c>
      <c r="K168" s="95">
        <v>-1</v>
      </c>
      <c r="L168" s="95">
        <v>-1</v>
      </c>
      <c r="M168" s="95">
        <v>100</v>
      </c>
      <c r="N168" s="95">
        <v>-1</v>
      </c>
      <c r="O168" s="95">
        <v>-1</v>
      </c>
      <c r="P168" s="95">
        <v>-1</v>
      </c>
      <c r="Q168" s="95">
        <v>100</v>
      </c>
      <c r="R168" s="95">
        <v>0</v>
      </c>
      <c r="S168" s="95">
        <v>-1</v>
      </c>
      <c r="T168" s="95">
        <v>0</v>
      </c>
      <c r="U168" s="95">
        <v>-1</v>
      </c>
      <c r="V168" s="95">
        <v>-1</v>
      </c>
      <c r="W168" s="99">
        <v>99.02024820378837</v>
      </c>
      <c r="X168" s="99">
        <v>100</v>
      </c>
      <c r="Y168" s="95">
        <v>-1</v>
      </c>
      <c r="Z168" s="99">
        <v>100</v>
      </c>
      <c r="AA168" s="99">
        <v>100</v>
      </c>
      <c r="AB168" s="95">
        <v>-1</v>
      </c>
      <c r="AC168" s="95">
        <v>-1</v>
      </c>
      <c r="AD168" s="95">
        <v>100</v>
      </c>
      <c r="AE168" s="99">
        <v>-1</v>
      </c>
      <c r="AF168" s="99">
        <v>100</v>
      </c>
      <c r="AG168" s="95">
        <v>-1</v>
      </c>
      <c r="AH168" s="95">
        <v>-1</v>
      </c>
      <c r="AI168" s="95">
        <v>-1</v>
      </c>
      <c r="AJ168" s="95">
        <v>-1</v>
      </c>
      <c r="AK168" s="95">
        <v>-1</v>
      </c>
      <c r="AL168" s="95">
        <v>-1</v>
      </c>
      <c r="AM168" s="95">
        <v>-1</v>
      </c>
      <c r="AN168" s="95">
        <v>-1</v>
      </c>
      <c r="AO168" s="95">
        <v>-1</v>
      </c>
      <c r="AP168" s="95">
        <v>-1</v>
      </c>
    </row>
    <row r="169" spans="1:42" ht="15" customHeight="1">
      <c r="A169" s="93">
        <v>158</v>
      </c>
      <c r="B169" s="94" t="s">
        <v>190</v>
      </c>
      <c r="C169" s="94">
        <f t="shared" si="12"/>
        <v>16</v>
      </c>
      <c r="D169" s="94">
        <f t="shared" si="13"/>
        <v>1</v>
      </c>
      <c r="E169" s="130">
        <f t="shared" si="14"/>
        <v>14</v>
      </c>
      <c r="F169" s="96">
        <f t="shared" si="15"/>
        <v>0.875</v>
      </c>
      <c r="G169" s="95">
        <v>-1</v>
      </c>
      <c r="H169" s="95">
        <v>-1</v>
      </c>
      <c r="I169" s="95">
        <v>-1</v>
      </c>
      <c r="J169" s="95">
        <v>95.652173913043484</v>
      </c>
      <c r="K169" s="95">
        <v>100</v>
      </c>
      <c r="L169" s="95">
        <v>100</v>
      </c>
      <c r="M169" s="95">
        <v>70.588235294117652</v>
      </c>
      <c r="N169" s="95">
        <v>100</v>
      </c>
      <c r="O169" s="95">
        <v>-1</v>
      </c>
      <c r="P169" s="95">
        <v>-1</v>
      </c>
      <c r="Q169" s="95">
        <v>100</v>
      </c>
      <c r="R169" s="95">
        <v>100</v>
      </c>
      <c r="S169" s="95">
        <v>-1</v>
      </c>
      <c r="T169" s="95">
        <v>0</v>
      </c>
      <c r="U169" s="95">
        <v>-1</v>
      </c>
      <c r="V169" s="95">
        <v>-1</v>
      </c>
      <c r="W169" s="99">
        <v>99.577235772357724</v>
      </c>
      <c r="X169" s="99">
        <v>91.208791208791212</v>
      </c>
      <c r="Y169" s="95">
        <v>100</v>
      </c>
      <c r="Z169" s="99">
        <v>100</v>
      </c>
      <c r="AA169" s="99">
        <v>100</v>
      </c>
      <c r="AB169" s="95">
        <v>-1</v>
      </c>
      <c r="AC169" s="95">
        <v>-1</v>
      </c>
      <c r="AD169" s="95">
        <v>100</v>
      </c>
      <c r="AE169" s="99">
        <v>100</v>
      </c>
      <c r="AF169" s="99">
        <v>100</v>
      </c>
      <c r="AG169" s="95">
        <v>-1</v>
      </c>
      <c r="AH169" s="95">
        <v>-1</v>
      </c>
      <c r="AI169" s="95">
        <v>-1</v>
      </c>
      <c r="AJ169" s="95">
        <v>-1</v>
      </c>
      <c r="AK169" s="95">
        <v>-1</v>
      </c>
      <c r="AL169" s="95">
        <v>-1</v>
      </c>
      <c r="AM169" s="95">
        <v>-1</v>
      </c>
      <c r="AN169" s="95">
        <v>-1</v>
      </c>
      <c r="AO169" s="95">
        <v>-1</v>
      </c>
      <c r="AP169" s="95">
        <v>-1</v>
      </c>
    </row>
    <row r="170" spans="1:42" ht="15" customHeight="1">
      <c r="A170" s="93">
        <v>159</v>
      </c>
      <c r="B170" s="94" t="s">
        <v>147</v>
      </c>
      <c r="C170" s="94">
        <f t="shared" si="12"/>
        <v>6</v>
      </c>
      <c r="D170" s="94">
        <f t="shared" si="13"/>
        <v>6</v>
      </c>
      <c r="E170" s="130">
        <f t="shared" si="14"/>
        <v>0</v>
      </c>
      <c r="F170" s="96">
        <f t="shared" si="15"/>
        <v>0</v>
      </c>
      <c r="G170" s="95">
        <v>-1</v>
      </c>
      <c r="H170" s="95">
        <v>-1</v>
      </c>
      <c r="I170" s="95">
        <v>-1</v>
      </c>
      <c r="J170" s="95">
        <v>-1</v>
      </c>
      <c r="K170" s="95">
        <v>-1</v>
      </c>
      <c r="L170" s="95">
        <v>-1</v>
      </c>
      <c r="M170" s="95">
        <v>-1</v>
      </c>
      <c r="N170" s="95">
        <v>-1</v>
      </c>
      <c r="O170" s="95">
        <v>-1</v>
      </c>
      <c r="P170" s="95">
        <v>-1</v>
      </c>
      <c r="Q170" s="95">
        <v>-1</v>
      </c>
      <c r="R170" s="95">
        <v>-1</v>
      </c>
      <c r="S170" s="95">
        <v>-1</v>
      </c>
      <c r="T170" s="95">
        <v>-1</v>
      </c>
      <c r="U170" s="95">
        <v>-1</v>
      </c>
      <c r="V170" s="95">
        <v>-1</v>
      </c>
      <c r="W170" s="99">
        <v>0</v>
      </c>
      <c r="X170" s="99">
        <v>0</v>
      </c>
      <c r="Y170" s="95">
        <v>-1</v>
      </c>
      <c r="Z170" s="99">
        <v>0</v>
      </c>
      <c r="AA170" s="99">
        <v>0</v>
      </c>
      <c r="AB170" s="95">
        <v>-1</v>
      </c>
      <c r="AC170" s="95">
        <v>-1</v>
      </c>
      <c r="AD170" s="95">
        <v>0</v>
      </c>
      <c r="AE170" s="99">
        <v>-1</v>
      </c>
      <c r="AF170" s="99">
        <v>0</v>
      </c>
      <c r="AG170" s="95">
        <v>-1</v>
      </c>
      <c r="AH170" s="95">
        <v>-1</v>
      </c>
      <c r="AI170" s="95">
        <v>-1</v>
      </c>
      <c r="AJ170" s="95">
        <v>-1</v>
      </c>
      <c r="AK170" s="95">
        <v>-1</v>
      </c>
      <c r="AL170" s="95">
        <v>-1</v>
      </c>
      <c r="AM170" s="95">
        <v>-1</v>
      </c>
      <c r="AN170" s="95">
        <v>-1</v>
      </c>
      <c r="AO170" s="95">
        <v>-1</v>
      </c>
      <c r="AP170" s="95">
        <v>-1</v>
      </c>
    </row>
    <row r="171" spans="1:42" ht="15" customHeight="1">
      <c r="A171" s="93">
        <v>160</v>
      </c>
      <c r="B171" s="94" t="s">
        <v>8</v>
      </c>
      <c r="C171" s="94">
        <f t="shared" si="12"/>
        <v>14</v>
      </c>
      <c r="D171" s="94">
        <f t="shared" si="13"/>
        <v>14</v>
      </c>
      <c r="E171" s="130">
        <f t="shared" si="14"/>
        <v>0</v>
      </c>
      <c r="F171" s="96">
        <f t="shared" si="15"/>
        <v>0</v>
      </c>
      <c r="G171" s="95">
        <v>0</v>
      </c>
      <c r="H171" s="95">
        <v>0</v>
      </c>
      <c r="I171" s="95">
        <v>0</v>
      </c>
      <c r="J171" s="95">
        <v>-1</v>
      </c>
      <c r="K171" s="95">
        <v>-1</v>
      </c>
      <c r="L171" s="95">
        <v>-1</v>
      </c>
      <c r="M171" s="95">
        <v>-1</v>
      </c>
      <c r="N171" s="95">
        <v>-1</v>
      </c>
      <c r="O171" s="95">
        <v>-1</v>
      </c>
      <c r="P171" s="95">
        <v>-1</v>
      </c>
      <c r="Q171" s="95">
        <v>0</v>
      </c>
      <c r="R171" s="95">
        <v>-1</v>
      </c>
      <c r="S171" s="95">
        <v>-1</v>
      </c>
      <c r="T171" s="95">
        <v>-1</v>
      </c>
      <c r="U171" s="95">
        <v>0</v>
      </c>
      <c r="V171" s="95">
        <v>-1</v>
      </c>
      <c r="W171" s="99">
        <v>0</v>
      </c>
      <c r="X171" s="99">
        <v>0</v>
      </c>
      <c r="Y171" s="95">
        <v>0</v>
      </c>
      <c r="Z171" s="99">
        <v>0</v>
      </c>
      <c r="AA171" s="99">
        <v>0</v>
      </c>
      <c r="AB171" s="95">
        <v>-1</v>
      </c>
      <c r="AC171" s="95">
        <v>-1</v>
      </c>
      <c r="AD171" s="95">
        <v>0</v>
      </c>
      <c r="AE171" s="99">
        <v>0</v>
      </c>
      <c r="AF171" s="99">
        <v>0</v>
      </c>
      <c r="AG171" s="95">
        <v>-1</v>
      </c>
      <c r="AH171" s="95">
        <v>0</v>
      </c>
      <c r="AI171" s="95">
        <v>-1</v>
      </c>
      <c r="AJ171" s="95">
        <v>-1</v>
      </c>
      <c r="AK171" s="95">
        <v>-1</v>
      </c>
      <c r="AL171" s="95">
        <v>-1</v>
      </c>
      <c r="AM171" s="95">
        <v>-1</v>
      </c>
      <c r="AN171" s="95">
        <v>-1</v>
      </c>
      <c r="AO171" s="95">
        <v>-1</v>
      </c>
      <c r="AP171" s="95">
        <v>-1</v>
      </c>
    </row>
    <row r="172" spans="1:42" ht="15" customHeight="1">
      <c r="A172" s="93">
        <v>161</v>
      </c>
      <c r="B172" s="94" t="s">
        <v>89</v>
      </c>
      <c r="C172" s="94">
        <f t="shared" si="12"/>
        <v>15</v>
      </c>
      <c r="D172" s="94">
        <f t="shared" si="13"/>
        <v>4</v>
      </c>
      <c r="E172" s="130">
        <f t="shared" si="14"/>
        <v>4</v>
      </c>
      <c r="F172" s="96">
        <f t="shared" si="15"/>
        <v>0.26666666666666666</v>
      </c>
      <c r="G172" s="95">
        <v>-1</v>
      </c>
      <c r="H172" s="95">
        <v>-1</v>
      </c>
      <c r="I172" s="95">
        <v>-1</v>
      </c>
      <c r="J172" s="95">
        <v>38.235294117647058</v>
      </c>
      <c r="K172" s="95">
        <v>-1</v>
      </c>
      <c r="L172" s="95">
        <v>42.857142857142854</v>
      </c>
      <c r="M172" s="95">
        <v>80</v>
      </c>
      <c r="N172" s="95">
        <v>83.333333333333343</v>
      </c>
      <c r="O172" s="95">
        <v>-1</v>
      </c>
      <c r="P172" s="95">
        <v>-1</v>
      </c>
      <c r="Q172" s="95">
        <v>22.727272727272727</v>
      </c>
      <c r="R172" s="95">
        <v>0</v>
      </c>
      <c r="S172" s="95">
        <v>-1</v>
      </c>
      <c r="T172" s="95">
        <v>-1</v>
      </c>
      <c r="U172" s="95">
        <v>0</v>
      </c>
      <c r="V172" s="95">
        <v>-1</v>
      </c>
      <c r="W172" s="99">
        <v>99.67045641786126</v>
      </c>
      <c r="X172" s="99">
        <v>0</v>
      </c>
      <c r="Y172" s="95">
        <v>50</v>
      </c>
      <c r="Z172" s="99">
        <v>100</v>
      </c>
      <c r="AA172" s="99">
        <v>100</v>
      </c>
      <c r="AB172" s="95">
        <v>-1</v>
      </c>
      <c r="AC172" s="95">
        <v>-1</v>
      </c>
      <c r="AD172" s="95">
        <v>100</v>
      </c>
      <c r="AE172" s="99">
        <v>2.5641025641025639</v>
      </c>
      <c r="AF172" s="99">
        <v>0</v>
      </c>
      <c r="AG172" s="95">
        <v>-1</v>
      </c>
      <c r="AH172" s="95">
        <v>-1</v>
      </c>
      <c r="AI172" s="95">
        <v>-1</v>
      </c>
      <c r="AJ172" s="95">
        <v>-1</v>
      </c>
      <c r="AK172" s="95">
        <v>-1</v>
      </c>
      <c r="AL172" s="95">
        <v>-1</v>
      </c>
      <c r="AM172" s="95">
        <v>-1</v>
      </c>
      <c r="AN172" s="95">
        <v>-1</v>
      </c>
      <c r="AO172" s="95">
        <v>-1</v>
      </c>
      <c r="AP172" s="95">
        <v>-1</v>
      </c>
    </row>
    <row r="173" spans="1:42" ht="15" customHeight="1">
      <c r="A173" s="93">
        <v>162</v>
      </c>
      <c r="B173" s="94" t="s">
        <v>167</v>
      </c>
      <c r="C173" s="94">
        <f t="shared" si="12"/>
        <v>13</v>
      </c>
      <c r="D173" s="94">
        <f t="shared" si="13"/>
        <v>13</v>
      </c>
      <c r="E173" s="130">
        <f t="shared" si="14"/>
        <v>0</v>
      </c>
      <c r="F173" s="96">
        <f t="shared" si="15"/>
        <v>0</v>
      </c>
      <c r="G173" s="95">
        <v>0</v>
      </c>
      <c r="H173" s="95">
        <v>-1</v>
      </c>
      <c r="I173" s="95">
        <v>-1</v>
      </c>
      <c r="J173" s="95">
        <v>0</v>
      </c>
      <c r="K173" s="95">
        <v>-1</v>
      </c>
      <c r="L173" s="95">
        <v>-1</v>
      </c>
      <c r="M173" s="95">
        <v>-1</v>
      </c>
      <c r="N173" s="95">
        <v>-1</v>
      </c>
      <c r="O173" s="95">
        <v>-1</v>
      </c>
      <c r="P173" s="95">
        <v>-1</v>
      </c>
      <c r="Q173" s="95">
        <v>0</v>
      </c>
      <c r="R173" s="95">
        <v>-1</v>
      </c>
      <c r="S173" s="95">
        <v>-1</v>
      </c>
      <c r="T173" s="95">
        <v>0</v>
      </c>
      <c r="U173" s="95">
        <v>-1</v>
      </c>
      <c r="V173" s="95">
        <v>-1</v>
      </c>
      <c r="W173" s="99">
        <v>0</v>
      </c>
      <c r="X173" s="99">
        <v>0</v>
      </c>
      <c r="Y173" s="95">
        <v>0</v>
      </c>
      <c r="Z173" s="99">
        <v>0</v>
      </c>
      <c r="AA173" s="99">
        <v>0</v>
      </c>
      <c r="AB173" s="95">
        <v>-1</v>
      </c>
      <c r="AC173" s="95">
        <v>-1</v>
      </c>
      <c r="AD173" s="95">
        <v>0</v>
      </c>
      <c r="AE173" s="99">
        <v>0</v>
      </c>
      <c r="AF173" s="99">
        <v>0</v>
      </c>
      <c r="AG173" s="95">
        <v>-1</v>
      </c>
      <c r="AH173" s="95">
        <v>0</v>
      </c>
      <c r="AI173" s="95">
        <v>-1</v>
      </c>
      <c r="AJ173" s="95">
        <v>-1</v>
      </c>
      <c r="AK173" s="95">
        <v>-1</v>
      </c>
      <c r="AL173" s="95">
        <v>-1</v>
      </c>
      <c r="AM173" s="95">
        <v>-1</v>
      </c>
      <c r="AN173" s="95">
        <v>-1</v>
      </c>
      <c r="AO173" s="95">
        <v>-1</v>
      </c>
      <c r="AP173" s="95">
        <v>-1</v>
      </c>
    </row>
    <row r="174" spans="1:42" ht="15" customHeight="1">
      <c r="A174" s="93">
        <v>163</v>
      </c>
      <c r="B174" s="94" t="s">
        <v>13</v>
      </c>
      <c r="C174" s="94">
        <f t="shared" si="12"/>
        <v>12</v>
      </c>
      <c r="D174" s="94">
        <f t="shared" si="13"/>
        <v>0</v>
      </c>
      <c r="E174" s="130">
        <f t="shared" si="14"/>
        <v>12</v>
      </c>
      <c r="F174" s="96">
        <f t="shared" si="15"/>
        <v>1</v>
      </c>
      <c r="G174" s="95">
        <v>-1</v>
      </c>
      <c r="H174" s="95">
        <v>-1</v>
      </c>
      <c r="I174" s="95">
        <v>-1</v>
      </c>
      <c r="J174" s="95">
        <v>97.68518518518519</v>
      </c>
      <c r="K174" s="95">
        <v>100</v>
      </c>
      <c r="L174" s="95">
        <v>-1</v>
      </c>
      <c r="M174" s="95">
        <v>-1</v>
      </c>
      <c r="N174" s="95">
        <v>-1</v>
      </c>
      <c r="O174" s="95">
        <v>-1</v>
      </c>
      <c r="P174" s="95">
        <v>-1</v>
      </c>
      <c r="Q174" s="95">
        <v>100</v>
      </c>
      <c r="R174" s="95">
        <v>-1</v>
      </c>
      <c r="S174" s="95">
        <v>-1</v>
      </c>
      <c r="T174" s="95">
        <v>-1</v>
      </c>
      <c r="U174" s="95">
        <v>-1</v>
      </c>
      <c r="V174" s="95">
        <v>-1</v>
      </c>
      <c r="W174" s="99">
        <v>99.974257765574052</v>
      </c>
      <c r="X174" s="99">
        <v>100</v>
      </c>
      <c r="Y174" s="95">
        <v>-1</v>
      </c>
      <c r="Z174" s="99">
        <v>99.897715649505628</v>
      </c>
      <c r="AA174" s="99">
        <v>100</v>
      </c>
      <c r="AB174" s="95">
        <v>100</v>
      </c>
      <c r="AC174" s="95">
        <v>-1</v>
      </c>
      <c r="AD174" s="95">
        <v>100</v>
      </c>
      <c r="AE174" s="99">
        <v>100</v>
      </c>
      <c r="AF174" s="99">
        <v>96.226415094339629</v>
      </c>
      <c r="AG174" s="95">
        <v>-1</v>
      </c>
      <c r="AH174" s="95">
        <v>100</v>
      </c>
      <c r="AI174" s="95">
        <v>-1</v>
      </c>
      <c r="AJ174" s="95">
        <v>-1</v>
      </c>
      <c r="AK174" s="95">
        <v>-1</v>
      </c>
      <c r="AL174" s="95">
        <v>-1</v>
      </c>
      <c r="AM174" s="95">
        <v>-1</v>
      </c>
      <c r="AN174" s="95">
        <v>-1</v>
      </c>
      <c r="AO174" s="95">
        <v>-1</v>
      </c>
      <c r="AP174" s="95">
        <v>-1</v>
      </c>
    </row>
    <row r="175" spans="1:42" ht="15" customHeight="1">
      <c r="A175" s="93">
        <v>164</v>
      </c>
      <c r="B175" s="94" t="s">
        <v>188</v>
      </c>
      <c r="C175" s="94">
        <f t="shared" si="12"/>
        <v>10</v>
      </c>
      <c r="D175" s="94">
        <f t="shared" si="13"/>
        <v>0</v>
      </c>
      <c r="E175" s="130">
        <f t="shared" si="14"/>
        <v>9</v>
      </c>
      <c r="F175" s="96">
        <f t="shared" si="15"/>
        <v>0.9</v>
      </c>
      <c r="G175" s="95">
        <v>-1</v>
      </c>
      <c r="H175" s="95">
        <v>-1</v>
      </c>
      <c r="I175" s="95">
        <v>-1</v>
      </c>
      <c r="J175" s="95">
        <v>100</v>
      </c>
      <c r="K175" s="95">
        <v>-1</v>
      </c>
      <c r="L175" s="95">
        <v>-1</v>
      </c>
      <c r="M175" s="95">
        <v>-1</v>
      </c>
      <c r="N175" s="95">
        <v>100</v>
      </c>
      <c r="O175" s="95">
        <v>-1</v>
      </c>
      <c r="P175" s="95">
        <v>-1</v>
      </c>
      <c r="Q175" s="95">
        <v>100</v>
      </c>
      <c r="R175" s="95">
        <v>-1</v>
      </c>
      <c r="S175" s="95">
        <v>-1</v>
      </c>
      <c r="T175" s="95">
        <v>-1</v>
      </c>
      <c r="U175" s="95">
        <v>-1</v>
      </c>
      <c r="V175" s="95">
        <v>-1</v>
      </c>
      <c r="W175" s="99">
        <v>99.922340150142375</v>
      </c>
      <c r="X175" s="99">
        <v>99.319727891156461</v>
      </c>
      <c r="Y175" s="95">
        <v>-1</v>
      </c>
      <c r="Z175" s="99">
        <v>100</v>
      </c>
      <c r="AA175" s="99">
        <v>100</v>
      </c>
      <c r="AB175" s="95">
        <v>-1</v>
      </c>
      <c r="AC175" s="95">
        <v>-1</v>
      </c>
      <c r="AD175" s="95">
        <v>100</v>
      </c>
      <c r="AE175" s="99">
        <v>100</v>
      </c>
      <c r="AF175" s="99">
        <v>75</v>
      </c>
      <c r="AG175" s="95">
        <v>-1</v>
      </c>
      <c r="AH175" s="95">
        <v>-1</v>
      </c>
      <c r="AI175" s="95">
        <v>-1</v>
      </c>
      <c r="AJ175" s="95">
        <v>-1</v>
      </c>
      <c r="AK175" s="95">
        <v>-1</v>
      </c>
      <c r="AL175" s="95">
        <v>-1</v>
      </c>
      <c r="AM175" s="95">
        <v>-1</v>
      </c>
      <c r="AN175" s="95">
        <v>-1</v>
      </c>
      <c r="AO175" s="95">
        <v>-1</v>
      </c>
      <c r="AP175" s="95">
        <v>-1</v>
      </c>
    </row>
    <row r="176" spans="1:42" ht="15" customHeight="1">
      <c r="A176" s="93">
        <v>165</v>
      </c>
      <c r="B176" s="94" t="s">
        <v>44</v>
      </c>
      <c r="C176" s="94">
        <f t="shared" si="12"/>
        <v>11</v>
      </c>
      <c r="D176" s="94">
        <f t="shared" si="13"/>
        <v>0</v>
      </c>
      <c r="E176" s="130">
        <f t="shared" si="14"/>
        <v>10</v>
      </c>
      <c r="F176" s="96">
        <f t="shared" si="15"/>
        <v>0.90909090909090906</v>
      </c>
      <c r="G176" s="95">
        <v>-1</v>
      </c>
      <c r="H176" s="95">
        <v>-1</v>
      </c>
      <c r="I176" s="95">
        <v>-1</v>
      </c>
      <c r="J176" s="95">
        <v>100</v>
      </c>
      <c r="K176" s="95">
        <v>100</v>
      </c>
      <c r="L176" s="95">
        <v>-1</v>
      </c>
      <c r="M176" s="95">
        <v>-1</v>
      </c>
      <c r="N176" s="95">
        <v>-1</v>
      </c>
      <c r="O176" s="95">
        <v>-1</v>
      </c>
      <c r="P176" s="95">
        <v>-1</v>
      </c>
      <c r="Q176" s="95">
        <v>100</v>
      </c>
      <c r="R176" s="95">
        <v>-1</v>
      </c>
      <c r="S176" s="95">
        <v>-1</v>
      </c>
      <c r="T176" s="95">
        <v>-1</v>
      </c>
      <c r="U176" s="95">
        <v>-1</v>
      </c>
      <c r="V176" s="95">
        <v>-1</v>
      </c>
      <c r="W176" s="99">
        <v>99.894273127753308</v>
      </c>
      <c r="X176" s="99">
        <v>99.215143120960292</v>
      </c>
      <c r="Y176" s="95">
        <v>33.333333333333329</v>
      </c>
      <c r="Z176" s="99">
        <v>100</v>
      </c>
      <c r="AA176" s="99">
        <v>100</v>
      </c>
      <c r="AB176" s="95">
        <v>-1</v>
      </c>
      <c r="AC176" s="95">
        <v>-1</v>
      </c>
      <c r="AD176" s="95">
        <v>100</v>
      </c>
      <c r="AE176" s="99">
        <v>100</v>
      </c>
      <c r="AF176" s="99">
        <v>99.009900990099013</v>
      </c>
      <c r="AG176" s="95">
        <v>-1</v>
      </c>
      <c r="AH176" s="95">
        <v>-1</v>
      </c>
      <c r="AI176" s="95">
        <v>-1</v>
      </c>
      <c r="AJ176" s="95">
        <v>-1</v>
      </c>
      <c r="AK176" s="95">
        <v>-1</v>
      </c>
      <c r="AL176" s="95">
        <v>-1</v>
      </c>
      <c r="AM176" s="95">
        <v>-1</v>
      </c>
      <c r="AN176" s="95">
        <v>-1</v>
      </c>
      <c r="AO176" s="95">
        <v>-1</v>
      </c>
      <c r="AP176" s="95">
        <v>-1</v>
      </c>
    </row>
    <row r="177" spans="1:42" ht="15" customHeight="1">
      <c r="A177" s="93">
        <v>166</v>
      </c>
      <c r="B177" s="94" t="s">
        <v>254</v>
      </c>
      <c r="C177" s="94">
        <f t="shared" si="12"/>
        <v>12</v>
      </c>
      <c r="D177" s="94">
        <f t="shared" si="13"/>
        <v>0</v>
      </c>
      <c r="E177" s="130">
        <f t="shared" si="14"/>
        <v>12</v>
      </c>
      <c r="F177" s="96">
        <f t="shared" si="15"/>
        <v>1</v>
      </c>
      <c r="G177" s="95">
        <v>-1</v>
      </c>
      <c r="H177" s="95">
        <v>-1</v>
      </c>
      <c r="I177" s="95">
        <v>-1</v>
      </c>
      <c r="J177" s="95">
        <v>100</v>
      </c>
      <c r="K177" s="95">
        <v>100</v>
      </c>
      <c r="L177" s="95">
        <v>100</v>
      </c>
      <c r="M177" s="95">
        <v>-1</v>
      </c>
      <c r="N177" s="95">
        <v>100</v>
      </c>
      <c r="O177" s="95">
        <v>-1</v>
      </c>
      <c r="P177" s="95">
        <v>-1</v>
      </c>
      <c r="Q177" s="95">
        <v>100</v>
      </c>
      <c r="R177" s="95">
        <v>-1</v>
      </c>
      <c r="S177" s="95">
        <v>-1</v>
      </c>
      <c r="T177" s="95">
        <v>-1</v>
      </c>
      <c r="U177" s="95">
        <v>-1</v>
      </c>
      <c r="V177" s="95">
        <v>-1</v>
      </c>
      <c r="W177" s="99">
        <v>99.875699192044749</v>
      </c>
      <c r="X177" s="99">
        <v>99.033816425120762</v>
      </c>
      <c r="Y177" s="95">
        <v>-1</v>
      </c>
      <c r="Z177" s="99">
        <v>100</v>
      </c>
      <c r="AA177" s="99">
        <v>100</v>
      </c>
      <c r="AB177" s="95">
        <v>-1</v>
      </c>
      <c r="AC177" s="95">
        <v>-1</v>
      </c>
      <c r="AD177" s="95">
        <v>98.214285714285708</v>
      </c>
      <c r="AE177" s="99">
        <v>100</v>
      </c>
      <c r="AF177" s="99">
        <v>100</v>
      </c>
      <c r="AG177" s="95">
        <v>-1</v>
      </c>
      <c r="AH177" s="95">
        <v>-1</v>
      </c>
      <c r="AI177" s="95">
        <v>-1</v>
      </c>
      <c r="AJ177" s="95">
        <v>-1</v>
      </c>
      <c r="AK177" s="95">
        <v>-1</v>
      </c>
      <c r="AL177" s="95">
        <v>-1</v>
      </c>
      <c r="AM177" s="95">
        <v>-1</v>
      </c>
      <c r="AN177" s="95">
        <v>-1</v>
      </c>
      <c r="AO177" s="95">
        <v>-1</v>
      </c>
      <c r="AP177" s="95">
        <v>-1</v>
      </c>
    </row>
    <row r="178" spans="1:42" ht="15" customHeight="1">
      <c r="A178" s="93">
        <v>167</v>
      </c>
      <c r="B178" s="94" t="s">
        <v>101</v>
      </c>
      <c r="C178" s="94">
        <f t="shared" si="12"/>
        <v>11</v>
      </c>
      <c r="D178" s="94">
        <f t="shared" si="13"/>
        <v>11</v>
      </c>
      <c r="E178" s="130">
        <f t="shared" si="14"/>
        <v>0</v>
      </c>
      <c r="F178" s="96">
        <f t="shared" si="15"/>
        <v>0</v>
      </c>
      <c r="G178" s="95">
        <v>0</v>
      </c>
      <c r="H178" s="95">
        <v>-1</v>
      </c>
      <c r="I178" s="95">
        <v>0</v>
      </c>
      <c r="J178" s="95">
        <v>0</v>
      </c>
      <c r="K178" s="95">
        <v>0</v>
      </c>
      <c r="L178" s="95">
        <v>-1</v>
      </c>
      <c r="M178" s="95">
        <v>-1</v>
      </c>
      <c r="N178" s="95">
        <v>-1</v>
      </c>
      <c r="O178" s="95">
        <v>-1</v>
      </c>
      <c r="P178" s="95">
        <v>-1</v>
      </c>
      <c r="Q178" s="95">
        <v>-1</v>
      </c>
      <c r="R178" s="95">
        <v>-1</v>
      </c>
      <c r="S178" s="95">
        <v>-1</v>
      </c>
      <c r="T178" s="95">
        <v>-1</v>
      </c>
      <c r="U178" s="95">
        <v>-1</v>
      </c>
      <c r="V178" s="95">
        <v>-1</v>
      </c>
      <c r="W178" s="99">
        <v>0</v>
      </c>
      <c r="X178" s="99">
        <v>0</v>
      </c>
      <c r="Y178" s="95">
        <v>-1</v>
      </c>
      <c r="Z178" s="99">
        <v>0</v>
      </c>
      <c r="AA178" s="99">
        <v>0</v>
      </c>
      <c r="AB178" s="95">
        <v>-1</v>
      </c>
      <c r="AC178" s="95">
        <v>-1</v>
      </c>
      <c r="AD178" s="95">
        <v>0</v>
      </c>
      <c r="AE178" s="99">
        <v>0</v>
      </c>
      <c r="AF178" s="99">
        <v>0</v>
      </c>
      <c r="AG178" s="95">
        <v>-1</v>
      </c>
      <c r="AH178" s="95">
        <v>-1</v>
      </c>
      <c r="AI178" s="95">
        <v>-1</v>
      </c>
      <c r="AJ178" s="95">
        <v>-1</v>
      </c>
      <c r="AK178" s="95">
        <v>-1</v>
      </c>
      <c r="AL178" s="95">
        <v>-1</v>
      </c>
      <c r="AM178" s="95">
        <v>-1</v>
      </c>
      <c r="AN178" s="95">
        <v>-1</v>
      </c>
      <c r="AO178" s="95">
        <v>-1</v>
      </c>
      <c r="AP178" s="95">
        <v>-1</v>
      </c>
    </row>
    <row r="179" spans="1:42" ht="15" customHeight="1">
      <c r="A179" s="93">
        <v>168</v>
      </c>
      <c r="B179" s="94" t="s">
        <v>95</v>
      </c>
      <c r="C179" s="94">
        <f t="shared" si="12"/>
        <v>9</v>
      </c>
      <c r="D179" s="94">
        <f t="shared" si="13"/>
        <v>0</v>
      </c>
      <c r="E179" s="130">
        <f t="shared" si="14"/>
        <v>9</v>
      </c>
      <c r="F179" s="96">
        <f t="shared" si="15"/>
        <v>1</v>
      </c>
      <c r="G179" s="95">
        <v>-1</v>
      </c>
      <c r="H179" s="95">
        <v>-1</v>
      </c>
      <c r="I179" s="95">
        <v>-1</v>
      </c>
      <c r="J179" s="95">
        <v>100</v>
      </c>
      <c r="K179" s="95">
        <v>-1</v>
      </c>
      <c r="L179" s="95">
        <v>-1</v>
      </c>
      <c r="M179" s="95">
        <v>-1</v>
      </c>
      <c r="N179" s="95">
        <v>-1</v>
      </c>
      <c r="O179" s="95">
        <v>-1</v>
      </c>
      <c r="P179" s="95">
        <v>-1</v>
      </c>
      <c r="Q179" s="95">
        <v>100</v>
      </c>
      <c r="R179" s="95">
        <v>-1</v>
      </c>
      <c r="S179" s="95">
        <v>-1</v>
      </c>
      <c r="T179" s="95">
        <v>-1</v>
      </c>
      <c r="U179" s="95">
        <v>-1</v>
      </c>
      <c r="V179" s="95">
        <v>-1</v>
      </c>
      <c r="W179" s="99">
        <v>99.951752975233205</v>
      </c>
      <c r="X179" s="99">
        <v>100</v>
      </c>
      <c r="Y179" s="95">
        <v>-1</v>
      </c>
      <c r="Z179" s="99">
        <v>100</v>
      </c>
      <c r="AA179" s="99">
        <v>100</v>
      </c>
      <c r="AB179" s="95">
        <v>-1</v>
      </c>
      <c r="AC179" s="95">
        <v>-1</v>
      </c>
      <c r="AD179" s="95">
        <v>96</v>
      </c>
      <c r="AE179" s="99">
        <v>100</v>
      </c>
      <c r="AF179" s="99">
        <v>100</v>
      </c>
      <c r="AG179" s="95">
        <v>-1</v>
      </c>
      <c r="AH179" s="95">
        <v>-1</v>
      </c>
      <c r="AI179" s="95">
        <v>-1</v>
      </c>
      <c r="AJ179" s="95">
        <v>-1</v>
      </c>
      <c r="AK179" s="95">
        <v>-1</v>
      </c>
      <c r="AL179" s="95">
        <v>-1</v>
      </c>
      <c r="AM179" s="95">
        <v>-1</v>
      </c>
      <c r="AN179" s="95">
        <v>-1</v>
      </c>
      <c r="AO179" s="95">
        <v>-1</v>
      </c>
      <c r="AP179" s="95">
        <v>-1</v>
      </c>
    </row>
    <row r="180" spans="1:42" ht="15" customHeight="1">
      <c r="A180" s="93">
        <v>169</v>
      </c>
      <c r="B180" s="94" t="s">
        <v>217</v>
      </c>
      <c r="C180" s="94">
        <f t="shared" si="12"/>
        <v>15</v>
      </c>
      <c r="D180" s="94">
        <f t="shared" si="13"/>
        <v>15</v>
      </c>
      <c r="E180" s="130">
        <f t="shared" si="14"/>
        <v>0</v>
      </c>
      <c r="F180" s="96">
        <f t="shared" si="15"/>
        <v>0</v>
      </c>
      <c r="G180" s="95">
        <v>0</v>
      </c>
      <c r="H180" s="95">
        <v>-1</v>
      </c>
      <c r="I180" s="95">
        <v>-1</v>
      </c>
      <c r="J180" s="95">
        <v>0</v>
      </c>
      <c r="K180" s="95">
        <v>-1</v>
      </c>
      <c r="L180" s="95">
        <v>0</v>
      </c>
      <c r="M180" s="95">
        <v>0</v>
      </c>
      <c r="N180" s="95">
        <v>0</v>
      </c>
      <c r="O180" s="95">
        <v>-1</v>
      </c>
      <c r="P180" s="95">
        <v>-1</v>
      </c>
      <c r="Q180" s="95">
        <v>0</v>
      </c>
      <c r="R180" s="95">
        <v>-1</v>
      </c>
      <c r="S180" s="95">
        <v>-1</v>
      </c>
      <c r="T180" s="95">
        <v>0</v>
      </c>
      <c r="U180" s="95">
        <v>0</v>
      </c>
      <c r="V180" s="95">
        <v>-1</v>
      </c>
      <c r="W180" s="99">
        <v>0</v>
      </c>
      <c r="X180" s="99">
        <v>0</v>
      </c>
      <c r="Y180" s="95">
        <v>-1</v>
      </c>
      <c r="Z180" s="99">
        <v>0</v>
      </c>
      <c r="AA180" s="99">
        <v>0</v>
      </c>
      <c r="AB180" s="95">
        <v>-1</v>
      </c>
      <c r="AC180" s="95">
        <v>-1</v>
      </c>
      <c r="AD180" s="95">
        <v>0</v>
      </c>
      <c r="AE180" s="99">
        <v>0</v>
      </c>
      <c r="AF180" s="99">
        <v>0</v>
      </c>
      <c r="AG180" s="95">
        <v>-1</v>
      </c>
      <c r="AH180" s="95">
        <v>-1</v>
      </c>
      <c r="AI180" s="95">
        <v>-1</v>
      </c>
      <c r="AJ180" s="95">
        <v>-1</v>
      </c>
      <c r="AK180" s="95">
        <v>-1</v>
      </c>
      <c r="AL180" s="95">
        <v>-1</v>
      </c>
      <c r="AM180" s="95">
        <v>-1</v>
      </c>
      <c r="AN180" s="95">
        <v>-1</v>
      </c>
      <c r="AO180" s="95">
        <v>-1</v>
      </c>
      <c r="AP180" s="95">
        <v>-1</v>
      </c>
    </row>
    <row r="181" spans="1:42" ht="15" customHeight="1">
      <c r="A181" s="93">
        <v>170</v>
      </c>
      <c r="B181" s="94" t="s">
        <v>51</v>
      </c>
      <c r="C181" s="94">
        <f t="shared" si="12"/>
        <v>11</v>
      </c>
      <c r="D181" s="94">
        <f t="shared" si="13"/>
        <v>11</v>
      </c>
      <c r="E181" s="130">
        <f t="shared" si="14"/>
        <v>0</v>
      </c>
      <c r="F181" s="96">
        <f t="shared" si="15"/>
        <v>0</v>
      </c>
      <c r="G181" s="95">
        <v>0</v>
      </c>
      <c r="H181" s="95">
        <v>0</v>
      </c>
      <c r="I181" s="95">
        <v>-1</v>
      </c>
      <c r="J181" s="95">
        <v>-1</v>
      </c>
      <c r="K181" s="95">
        <v>-1</v>
      </c>
      <c r="L181" s="95">
        <v>-1</v>
      </c>
      <c r="M181" s="95">
        <v>-1</v>
      </c>
      <c r="N181" s="95">
        <v>-1</v>
      </c>
      <c r="O181" s="95">
        <v>-1</v>
      </c>
      <c r="P181" s="95">
        <v>-1</v>
      </c>
      <c r="Q181" s="95">
        <v>0</v>
      </c>
      <c r="R181" s="95">
        <v>-1</v>
      </c>
      <c r="S181" s="95">
        <v>-1</v>
      </c>
      <c r="T181" s="95">
        <v>-1</v>
      </c>
      <c r="U181" s="95">
        <v>-1</v>
      </c>
      <c r="V181" s="95">
        <v>-1</v>
      </c>
      <c r="W181" s="99">
        <v>0</v>
      </c>
      <c r="X181" s="99">
        <v>0</v>
      </c>
      <c r="Y181" s="95">
        <v>0</v>
      </c>
      <c r="Z181" s="99">
        <v>0</v>
      </c>
      <c r="AA181" s="99">
        <v>0</v>
      </c>
      <c r="AB181" s="95">
        <v>-1</v>
      </c>
      <c r="AC181" s="95">
        <v>-1</v>
      </c>
      <c r="AD181" s="95">
        <v>0</v>
      </c>
      <c r="AE181" s="99">
        <v>0</v>
      </c>
      <c r="AF181" s="99">
        <v>0</v>
      </c>
      <c r="AG181" s="95">
        <v>-1</v>
      </c>
      <c r="AH181" s="95">
        <v>-1</v>
      </c>
      <c r="AI181" s="95">
        <v>-1</v>
      </c>
      <c r="AJ181" s="95">
        <v>-1</v>
      </c>
      <c r="AK181" s="95">
        <v>-1</v>
      </c>
      <c r="AL181" s="95">
        <v>-1</v>
      </c>
      <c r="AM181" s="95">
        <v>-1</v>
      </c>
      <c r="AN181" s="95">
        <v>-1</v>
      </c>
      <c r="AO181" s="95">
        <v>-1</v>
      </c>
      <c r="AP181" s="95">
        <v>-1</v>
      </c>
    </row>
    <row r="182" spans="1:42" ht="15" customHeight="1">
      <c r="A182" s="93">
        <v>171</v>
      </c>
      <c r="B182" s="94" t="s">
        <v>52</v>
      </c>
      <c r="C182" s="94">
        <f t="shared" si="12"/>
        <v>13</v>
      </c>
      <c r="D182" s="94">
        <f t="shared" si="13"/>
        <v>1</v>
      </c>
      <c r="E182" s="130">
        <f t="shared" si="14"/>
        <v>11</v>
      </c>
      <c r="F182" s="96">
        <f t="shared" si="15"/>
        <v>0.84615384615384615</v>
      </c>
      <c r="G182" s="95">
        <v>-1</v>
      </c>
      <c r="H182" s="95">
        <v>-1</v>
      </c>
      <c r="I182" s="95">
        <v>-1</v>
      </c>
      <c r="J182" s="95">
        <v>92.592592592592595</v>
      </c>
      <c r="K182" s="95">
        <v>-1</v>
      </c>
      <c r="L182" s="95">
        <v>75</v>
      </c>
      <c r="M182" s="95">
        <v>92.307692307692307</v>
      </c>
      <c r="N182" s="95">
        <v>100</v>
      </c>
      <c r="O182" s="95">
        <v>-1</v>
      </c>
      <c r="P182" s="95">
        <v>-1</v>
      </c>
      <c r="Q182" s="95">
        <v>94.871794871794862</v>
      </c>
      <c r="R182" s="95">
        <v>-1</v>
      </c>
      <c r="S182" s="95">
        <v>-1</v>
      </c>
      <c r="T182" s="95">
        <v>-1</v>
      </c>
      <c r="U182" s="95">
        <v>-1</v>
      </c>
      <c r="V182" s="95">
        <v>-1</v>
      </c>
      <c r="W182" s="99">
        <v>99.902237671084066</v>
      </c>
      <c r="X182" s="99">
        <v>99.651162790697683</v>
      </c>
      <c r="Y182" s="95">
        <v>0</v>
      </c>
      <c r="Z182" s="99">
        <v>98.611111111111114</v>
      </c>
      <c r="AA182" s="99">
        <v>100</v>
      </c>
      <c r="AB182" s="95">
        <v>-1</v>
      </c>
      <c r="AC182" s="95">
        <v>-1</v>
      </c>
      <c r="AD182" s="95">
        <v>100</v>
      </c>
      <c r="AE182" s="99">
        <v>100</v>
      </c>
      <c r="AF182" s="99">
        <v>100</v>
      </c>
      <c r="AG182" s="95">
        <v>-1</v>
      </c>
      <c r="AH182" s="95">
        <v>-1</v>
      </c>
      <c r="AI182" s="95">
        <v>-1</v>
      </c>
      <c r="AJ182" s="95">
        <v>-1</v>
      </c>
      <c r="AK182" s="95">
        <v>-1</v>
      </c>
      <c r="AL182" s="95">
        <v>-1</v>
      </c>
      <c r="AM182" s="95">
        <v>-1</v>
      </c>
      <c r="AN182" s="95">
        <v>-1</v>
      </c>
      <c r="AO182" s="95">
        <v>-1</v>
      </c>
      <c r="AP182" s="95">
        <v>-1</v>
      </c>
    </row>
    <row r="183" spans="1:42" ht="15" customHeight="1">
      <c r="A183" s="93">
        <v>172</v>
      </c>
      <c r="B183" s="94" t="s">
        <v>53</v>
      </c>
      <c r="C183" s="94">
        <f t="shared" si="12"/>
        <v>11</v>
      </c>
      <c r="D183" s="94">
        <f t="shared" si="13"/>
        <v>0</v>
      </c>
      <c r="E183" s="130">
        <f t="shared" si="14"/>
        <v>11</v>
      </c>
      <c r="F183" s="96">
        <f t="shared" si="15"/>
        <v>1</v>
      </c>
      <c r="G183" s="95">
        <v>-1</v>
      </c>
      <c r="H183" s="95">
        <v>-1</v>
      </c>
      <c r="I183" s="95">
        <v>-1</v>
      </c>
      <c r="J183" s="95">
        <v>100</v>
      </c>
      <c r="K183" s="95">
        <v>-1</v>
      </c>
      <c r="L183" s="95">
        <v>-1</v>
      </c>
      <c r="M183" s="95">
        <v>100</v>
      </c>
      <c r="N183" s="95">
        <v>100</v>
      </c>
      <c r="O183" s="95">
        <v>-1</v>
      </c>
      <c r="P183" s="95">
        <v>-1</v>
      </c>
      <c r="Q183" s="95">
        <v>100</v>
      </c>
      <c r="R183" s="95">
        <v>-1</v>
      </c>
      <c r="S183" s="95">
        <v>-1</v>
      </c>
      <c r="T183" s="95">
        <v>-1</v>
      </c>
      <c r="U183" s="95">
        <v>-1</v>
      </c>
      <c r="V183" s="95">
        <v>-1</v>
      </c>
      <c r="W183" s="99">
        <v>99.39572793704329</v>
      </c>
      <c r="X183" s="99">
        <v>98.306878306878303</v>
      </c>
      <c r="Y183" s="95">
        <v>-1</v>
      </c>
      <c r="Z183" s="99">
        <v>100</v>
      </c>
      <c r="AA183" s="99">
        <v>100</v>
      </c>
      <c r="AB183" s="95">
        <v>-1</v>
      </c>
      <c r="AC183" s="95">
        <v>-1</v>
      </c>
      <c r="AD183" s="95">
        <v>98.68421052631578</v>
      </c>
      <c r="AE183" s="99">
        <v>100</v>
      </c>
      <c r="AF183" s="99">
        <v>100</v>
      </c>
      <c r="AG183" s="95">
        <v>-1</v>
      </c>
      <c r="AH183" s="95">
        <v>-1</v>
      </c>
      <c r="AI183" s="95">
        <v>-1</v>
      </c>
      <c r="AJ183" s="95">
        <v>-1</v>
      </c>
      <c r="AK183" s="95">
        <v>-1</v>
      </c>
      <c r="AL183" s="95">
        <v>-1</v>
      </c>
      <c r="AM183" s="95">
        <v>-1</v>
      </c>
      <c r="AN183" s="95">
        <v>-1</v>
      </c>
      <c r="AO183" s="95">
        <v>-1</v>
      </c>
      <c r="AP183" s="95">
        <v>-1</v>
      </c>
    </row>
    <row r="184" spans="1:42" ht="15" customHeight="1">
      <c r="A184" s="93">
        <v>173</v>
      </c>
      <c r="B184" s="94" t="s">
        <v>187</v>
      </c>
      <c r="C184" s="94">
        <f t="shared" si="12"/>
        <v>8</v>
      </c>
      <c r="D184" s="94">
        <f t="shared" si="13"/>
        <v>8</v>
      </c>
      <c r="E184" s="130">
        <f t="shared" si="14"/>
        <v>0</v>
      </c>
      <c r="F184" s="96">
        <f t="shared" si="15"/>
        <v>0</v>
      </c>
      <c r="G184" s="95">
        <v>-1</v>
      </c>
      <c r="H184" s="95">
        <v>-1</v>
      </c>
      <c r="I184" s="95">
        <v>-1</v>
      </c>
      <c r="J184" s="95">
        <v>-1</v>
      </c>
      <c r="K184" s="95">
        <v>-1</v>
      </c>
      <c r="L184" s="95">
        <v>-1</v>
      </c>
      <c r="M184" s="95">
        <v>-1</v>
      </c>
      <c r="N184" s="95">
        <v>-1</v>
      </c>
      <c r="O184" s="95">
        <v>-1</v>
      </c>
      <c r="P184" s="95">
        <v>-1</v>
      </c>
      <c r="Q184" s="95">
        <v>0</v>
      </c>
      <c r="R184" s="95">
        <v>-1</v>
      </c>
      <c r="S184" s="95">
        <v>-1</v>
      </c>
      <c r="T184" s="95">
        <v>-1</v>
      </c>
      <c r="U184" s="95">
        <v>-1</v>
      </c>
      <c r="V184" s="95">
        <v>-1</v>
      </c>
      <c r="W184" s="99">
        <v>0</v>
      </c>
      <c r="X184" s="99">
        <v>0</v>
      </c>
      <c r="Y184" s="95">
        <v>0</v>
      </c>
      <c r="Z184" s="99">
        <v>0</v>
      </c>
      <c r="AA184" s="99">
        <v>0</v>
      </c>
      <c r="AB184" s="95">
        <v>-1</v>
      </c>
      <c r="AC184" s="95">
        <v>-1</v>
      </c>
      <c r="AD184" s="95">
        <v>0</v>
      </c>
      <c r="AE184" s="99">
        <v>0</v>
      </c>
      <c r="AF184" s="99">
        <v>-1</v>
      </c>
      <c r="AG184" s="95">
        <v>-1</v>
      </c>
      <c r="AH184" s="95">
        <v>-1</v>
      </c>
      <c r="AI184" s="95">
        <v>-1</v>
      </c>
      <c r="AJ184" s="95">
        <v>-1</v>
      </c>
      <c r="AK184" s="95">
        <v>-1</v>
      </c>
      <c r="AL184" s="95">
        <v>-1</v>
      </c>
      <c r="AM184" s="95">
        <v>-1</v>
      </c>
      <c r="AN184" s="95">
        <v>-1</v>
      </c>
      <c r="AO184" s="95">
        <v>-1</v>
      </c>
      <c r="AP184" s="95">
        <v>-1</v>
      </c>
    </row>
    <row r="185" spans="1:42" ht="15" customHeight="1">
      <c r="A185" s="93">
        <v>174</v>
      </c>
      <c r="B185" s="94" t="s">
        <v>206</v>
      </c>
      <c r="C185" s="94">
        <f t="shared" si="12"/>
        <v>11</v>
      </c>
      <c r="D185" s="94">
        <f t="shared" si="13"/>
        <v>0</v>
      </c>
      <c r="E185" s="130">
        <f t="shared" si="14"/>
        <v>11</v>
      </c>
      <c r="F185" s="96">
        <f t="shared" si="15"/>
        <v>1</v>
      </c>
      <c r="G185" s="95">
        <v>-1</v>
      </c>
      <c r="H185" s="95">
        <v>-1</v>
      </c>
      <c r="I185" s="95">
        <v>-1</v>
      </c>
      <c r="J185" s="95">
        <v>100</v>
      </c>
      <c r="K185" s="95">
        <v>-1</v>
      </c>
      <c r="L185" s="95">
        <v>-1</v>
      </c>
      <c r="M185" s="95">
        <v>100</v>
      </c>
      <c r="N185" s="95">
        <v>-1</v>
      </c>
      <c r="O185" s="95">
        <v>-1</v>
      </c>
      <c r="P185" s="95">
        <v>-1</v>
      </c>
      <c r="Q185" s="95">
        <v>100</v>
      </c>
      <c r="R185" s="95">
        <v>100</v>
      </c>
      <c r="S185" s="95">
        <v>-1</v>
      </c>
      <c r="T185" s="95">
        <v>-1</v>
      </c>
      <c r="U185" s="95">
        <v>-1</v>
      </c>
      <c r="V185" s="95">
        <v>-1</v>
      </c>
      <c r="W185" s="99">
        <v>100</v>
      </c>
      <c r="X185" s="99">
        <v>100</v>
      </c>
      <c r="Y185" s="95">
        <v>-1</v>
      </c>
      <c r="Z185" s="99">
        <v>100</v>
      </c>
      <c r="AA185" s="99">
        <v>100</v>
      </c>
      <c r="AB185" s="95">
        <v>-1</v>
      </c>
      <c r="AC185" s="95">
        <v>-1</v>
      </c>
      <c r="AD185" s="95">
        <v>100</v>
      </c>
      <c r="AE185" s="99">
        <v>100</v>
      </c>
      <c r="AF185" s="99">
        <v>100</v>
      </c>
      <c r="AG185" s="95">
        <v>-1</v>
      </c>
      <c r="AH185" s="95">
        <v>-1</v>
      </c>
      <c r="AI185" s="95">
        <v>-1</v>
      </c>
      <c r="AJ185" s="95">
        <v>-1</v>
      </c>
      <c r="AK185" s="95">
        <v>-1</v>
      </c>
      <c r="AL185" s="95">
        <v>-1</v>
      </c>
      <c r="AM185" s="95">
        <v>-1</v>
      </c>
      <c r="AN185" s="95">
        <v>-1</v>
      </c>
      <c r="AO185" s="95">
        <v>-1</v>
      </c>
      <c r="AP185" s="95">
        <v>-1</v>
      </c>
    </row>
    <row r="186" spans="1:42" ht="15" customHeight="1">
      <c r="A186" s="93">
        <v>175</v>
      </c>
      <c r="B186" s="94" t="s">
        <v>180</v>
      </c>
      <c r="C186" s="94">
        <f t="shared" si="12"/>
        <v>13</v>
      </c>
      <c r="D186" s="94">
        <f t="shared" si="13"/>
        <v>2</v>
      </c>
      <c r="E186" s="130">
        <f t="shared" si="14"/>
        <v>11</v>
      </c>
      <c r="F186" s="96">
        <f t="shared" si="15"/>
        <v>0.84615384615384615</v>
      </c>
      <c r="G186" s="95">
        <v>-1</v>
      </c>
      <c r="H186" s="95">
        <v>-1</v>
      </c>
      <c r="I186" s="95">
        <v>-1</v>
      </c>
      <c r="J186" s="95">
        <v>100</v>
      </c>
      <c r="K186" s="95">
        <v>-1</v>
      </c>
      <c r="L186" s="95">
        <v>-1</v>
      </c>
      <c r="M186" s="95">
        <v>0</v>
      </c>
      <c r="N186" s="95">
        <v>100</v>
      </c>
      <c r="O186" s="95">
        <v>-1</v>
      </c>
      <c r="P186" s="95">
        <v>-1</v>
      </c>
      <c r="Q186" s="95">
        <v>100</v>
      </c>
      <c r="R186" s="95">
        <v>-1</v>
      </c>
      <c r="S186" s="95">
        <v>-1</v>
      </c>
      <c r="T186" s="95">
        <v>0</v>
      </c>
      <c r="U186" s="95">
        <v>-1</v>
      </c>
      <c r="V186" s="95">
        <v>-1</v>
      </c>
      <c r="W186" s="99">
        <v>99.971703452178843</v>
      </c>
      <c r="X186" s="99">
        <v>100</v>
      </c>
      <c r="Y186" s="95">
        <v>-1</v>
      </c>
      <c r="Z186" s="99">
        <v>100</v>
      </c>
      <c r="AA186" s="99">
        <v>100</v>
      </c>
      <c r="AB186" s="95">
        <v>-1</v>
      </c>
      <c r="AC186" s="95">
        <v>-1</v>
      </c>
      <c r="AD186" s="95">
        <v>100</v>
      </c>
      <c r="AE186" s="99">
        <v>100</v>
      </c>
      <c r="AF186" s="99">
        <v>100</v>
      </c>
      <c r="AG186" s="95">
        <v>-1</v>
      </c>
      <c r="AH186" s="95">
        <v>100</v>
      </c>
      <c r="AI186" s="95">
        <v>-1</v>
      </c>
      <c r="AJ186" s="95">
        <v>-1</v>
      </c>
      <c r="AK186" s="95">
        <v>-1</v>
      </c>
      <c r="AL186" s="95">
        <v>-1</v>
      </c>
      <c r="AM186" s="95">
        <v>-1</v>
      </c>
      <c r="AN186" s="95">
        <v>-1</v>
      </c>
      <c r="AO186" s="95">
        <v>-1</v>
      </c>
      <c r="AP186" s="95">
        <v>-1</v>
      </c>
    </row>
    <row r="187" spans="1:42" ht="15" customHeight="1">
      <c r="A187" s="93">
        <v>176</v>
      </c>
      <c r="B187" s="94" t="s">
        <v>21</v>
      </c>
      <c r="C187" s="94">
        <f t="shared" si="12"/>
        <v>11</v>
      </c>
      <c r="D187" s="94">
        <f t="shared" si="13"/>
        <v>11</v>
      </c>
      <c r="E187" s="130">
        <f t="shared" si="14"/>
        <v>0</v>
      </c>
      <c r="F187" s="96">
        <f t="shared" si="15"/>
        <v>0</v>
      </c>
      <c r="G187" s="95">
        <v>0</v>
      </c>
      <c r="H187" s="95">
        <v>0</v>
      </c>
      <c r="I187" s="95">
        <v>-1</v>
      </c>
      <c r="J187" s="95">
        <v>0</v>
      </c>
      <c r="K187" s="95">
        <v>-1</v>
      </c>
      <c r="L187" s="95">
        <v>-1</v>
      </c>
      <c r="M187" s="95">
        <v>-1</v>
      </c>
      <c r="N187" s="95">
        <v>-1</v>
      </c>
      <c r="O187" s="95">
        <v>-1</v>
      </c>
      <c r="P187" s="95">
        <v>-1</v>
      </c>
      <c r="Q187" s="95">
        <v>0</v>
      </c>
      <c r="R187" s="95">
        <v>-1</v>
      </c>
      <c r="S187" s="95">
        <v>-1</v>
      </c>
      <c r="T187" s="95">
        <v>-1</v>
      </c>
      <c r="U187" s="95">
        <v>-1</v>
      </c>
      <c r="V187" s="95">
        <v>-1</v>
      </c>
      <c r="W187" s="99">
        <v>0</v>
      </c>
      <c r="X187" s="99">
        <v>0</v>
      </c>
      <c r="Y187" s="95">
        <v>-1</v>
      </c>
      <c r="Z187" s="99">
        <v>0</v>
      </c>
      <c r="AA187" s="99">
        <v>0</v>
      </c>
      <c r="AB187" s="95">
        <v>-1</v>
      </c>
      <c r="AC187" s="95">
        <v>-1</v>
      </c>
      <c r="AD187" s="95">
        <v>0</v>
      </c>
      <c r="AE187" s="99">
        <v>0</v>
      </c>
      <c r="AF187" s="99">
        <v>0</v>
      </c>
      <c r="AG187" s="95">
        <v>-1</v>
      </c>
      <c r="AH187" s="95">
        <v>-1</v>
      </c>
      <c r="AI187" s="95">
        <v>-1</v>
      </c>
      <c r="AJ187" s="95">
        <v>-1</v>
      </c>
      <c r="AK187" s="95">
        <v>-1</v>
      </c>
      <c r="AL187" s="95">
        <v>-1</v>
      </c>
      <c r="AM187" s="95">
        <v>-1</v>
      </c>
      <c r="AN187" s="95">
        <v>-1</v>
      </c>
      <c r="AO187" s="95">
        <v>-1</v>
      </c>
      <c r="AP187" s="95">
        <v>-1</v>
      </c>
    </row>
    <row r="188" spans="1:42" ht="15" customHeight="1">
      <c r="A188" s="93">
        <v>177</v>
      </c>
      <c r="B188" s="94" t="s">
        <v>171</v>
      </c>
      <c r="C188" s="94">
        <f t="shared" si="12"/>
        <v>11</v>
      </c>
      <c r="D188" s="94">
        <f t="shared" si="13"/>
        <v>0</v>
      </c>
      <c r="E188" s="130">
        <f t="shared" si="14"/>
        <v>10</v>
      </c>
      <c r="F188" s="96">
        <f t="shared" si="15"/>
        <v>0.90909090909090906</v>
      </c>
      <c r="G188" s="95">
        <v>-1</v>
      </c>
      <c r="H188" s="95">
        <v>-1</v>
      </c>
      <c r="I188" s="95">
        <v>-1</v>
      </c>
      <c r="J188" s="95">
        <v>100</v>
      </c>
      <c r="K188" s="95">
        <v>-1</v>
      </c>
      <c r="L188" s="95">
        <v>-1</v>
      </c>
      <c r="M188" s="95">
        <v>100</v>
      </c>
      <c r="N188" s="95">
        <v>-1</v>
      </c>
      <c r="O188" s="95">
        <v>-1</v>
      </c>
      <c r="P188" s="95">
        <v>-1</v>
      </c>
      <c r="Q188" s="95">
        <v>87.5</v>
      </c>
      <c r="R188" s="95">
        <v>100</v>
      </c>
      <c r="S188" s="95">
        <v>-1</v>
      </c>
      <c r="T188" s="95">
        <v>-1</v>
      </c>
      <c r="U188" s="95">
        <v>-1</v>
      </c>
      <c r="V188" s="95">
        <v>-1</v>
      </c>
      <c r="W188" s="99">
        <v>99.839529285905328</v>
      </c>
      <c r="X188" s="99">
        <v>98.160919540229884</v>
      </c>
      <c r="Y188" s="95">
        <v>-1</v>
      </c>
      <c r="Z188" s="99">
        <v>100</v>
      </c>
      <c r="AA188" s="99">
        <v>100</v>
      </c>
      <c r="AB188" s="95">
        <v>-1</v>
      </c>
      <c r="AC188" s="95">
        <v>-1</v>
      </c>
      <c r="AD188" s="95">
        <v>100</v>
      </c>
      <c r="AE188" s="99">
        <v>100</v>
      </c>
      <c r="AF188" s="99">
        <v>91.666666666666657</v>
      </c>
      <c r="AG188" s="95">
        <v>-1</v>
      </c>
      <c r="AH188" s="95">
        <v>-1</v>
      </c>
      <c r="AI188" s="95">
        <v>-1</v>
      </c>
      <c r="AJ188" s="95">
        <v>-1</v>
      </c>
      <c r="AK188" s="95">
        <v>-1</v>
      </c>
      <c r="AL188" s="95">
        <v>-1</v>
      </c>
      <c r="AM188" s="95">
        <v>-1</v>
      </c>
      <c r="AN188" s="95">
        <v>-1</v>
      </c>
      <c r="AO188" s="95">
        <v>-1</v>
      </c>
      <c r="AP188" s="95">
        <v>-1</v>
      </c>
    </row>
    <row r="189" spans="1:42" ht="15" customHeight="1">
      <c r="A189" s="93">
        <v>178</v>
      </c>
      <c r="B189" s="94" t="s">
        <v>77</v>
      </c>
      <c r="C189" s="94">
        <f t="shared" si="12"/>
        <v>11</v>
      </c>
      <c r="D189" s="94">
        <f t="shared" si="13"/>
        <v>1</v>
      </c>
      <c r="E189" s="130">
        <f t="shared" si="14"/>
        <v>10</v>
      </c>
      <c r="F189" s="96">
        <f t="shared" si="15"/>
        <v>0.90909090909090906</v>
      </c>
      <c r="G189" s="95">
        <v>-1</v>
      </c>
      <c r="H189" s="95">
        <v>-1</v>
      </c>
      <c r="I189" s="95">
        <v>-1</v>
      </c>
      <c r="J189" s="95">
        <v>100</v>
      </c>
      <c r="K189" s="95">
        <v>-1</v>
      </c>
      <c r="L189" s="95">
        <v>-1</v>
      </c>
      <c r="M189" s="95">
        <v>-1</v>
      </c>
      <c r="N189" s="95">
        <v>-1</v>
      </c>
      <c r="O189" s="95">
        <v>-1</v>
      </c>
      <c r="P189" s="95">
        <v>-1</v>
      </c>
      <c r="Q189" s="95">
        <v>92.857142857142861</v>
      </c>
      <c r="R189" s="95">
        <v>0</v>
      </c>
      <c r="S189" s="95">
        <v>-1</v>
      </c>
      <c r="T189" s="95">
        <v>-1</v>
      </c>
      <c r="U189" s="95">
        <v>-1</v>
      </c>
      <c r="V189" s="95">
        <v>-1</v>
      </c>
      <c r="W189" s="99">
        <v>99.905823261654376</v>
      </c>
      <c r="X189" s="99">
        <v>99</v>
      </c>
      <c r="Y189" s="95">
        <v>-1</v>
      </c>
      <c r="Z189" s="99">
        <v>100</v>
      </c>
      <c r="AA189" s="99">
        <v>98.571428571428584</v>
      </c>
      <c r="AB189" s="95">
        <v>-1</v>
      </c>
      <c r="AC189" s="95">
        <v>-1</v>
      </c>
      <c r="AD189" s="95">
        <v>100</v>
      </c>
      <c r="AE189" s="99">
        <v>100</v>
      </c>
      <c r="AF189" s="99">
        <v>100</v>
      </c>
      <c r="AG189" s="95">
        <v>-1</v>
      </c>
      <c r="AH189" s="95">
        <v>100</v>
      </c>
      <c r="AI189" s="95">
        <v>-1</v>
      </c>
      <c r="AJ189" s="95">
        <v>-1</v>
      </c>
      <c r="AK189" s="95">
        <v>-1</v>
      </c>
      <c r="AL189" s="95">
        <v>-1</v>
      </c>
      <c r="AM189" s="95">
        <v>-1</v>
      </c>
      <c r="AN189" s="95">
        <v>-1</v>
      </c>
      <c r="AO189" s="95">
        <v>-1</v>
      </c>
      <c r="AP189" s="95">
        <v>-1</v>
      </c>
    </row>
    <row r="190" spans="1:42" ht="15" customHeight="1">
      <c r="A190" s="93">
        <v>179</v>
      </c>
      <c r="B190" s="94" t="s">
        <v>243</v>
      </c>
      <c r="C190" s="94">
        <f t="shared" si="12"/>
        <v>12</v>
      </c>
      <c r="D190" s="94">
        <f t="shared" si="13"/>
        <v>1</v>
      </c>
      <c r="E190" s="130">
        <f t="shared" si="14"/>
        <v>8</v>
      </c>
      <c r="F190" s="96">
        <f t="shared" si="15"/>
        <v>0.66666666666666663</v>
      </c>
      <c r="G190" s="95">
        <v>-1</v>
      </c>
      <c r="H190" s="95">
        <v>-1</v>
      </c>
      <c r="I190" s="95">
        <v>-1</v>
      </c>
      <c r="J190" s="95">
        <v>81.818181818181827</v>
      </c>
      <c r="K190" s="95">
        <v>-1</v>
      </c>
      <c r="L190" s="95">
        <v>100</v>
      </c>
      <c r="M190" s="95">
        <v>77.272727272727266</v>
      </c>
      <c r="N190" s="95">
        <v>100</v>
      </c>
      <c r="O190" s="95">
        <v>-1</v>
      </c>
      <c r="P190" s="95">
        <v>-1</v>
      </c>
      <c r="Q190" s="95">
        <v>63.636363636363633</v>
      </c>
      <c r="R190" s="95">
        <v>-1</v>
      </c>
      <c r="S190" s="95">
        <v>-1</v>
      </c>
      <c r="T190" s="95">
        <v>-1</v>
      </c>
      <c r="U190" s="95">
        <v>-1</v>
      </c>
      <c r="V190" s="95">
        <v>-1</v>
      </c>
      <c r="W190" s="99">
        <v>99.4421906693712</v>
      </c>
      <c r="X190" s="99">
        <v>98.648648648648646</v>
      </c>
      <c r="Y190" s="95">
        <v>100</v>
      </c>
      <c r="Z190" s="99">
        <v>100</v>
      </c>
      <c r="AA190" s="99">
        <v>100</v>
      </c>
      <c r="AB190" s="95">
        <v>-1</v>
      </c>
      <c r="AC190" s="95">
        <v>-1</v>
      </c>
      <c r="AD190" s="95">
        <v>100</v>
      </c>
      <c r="AE190" s="99">
        <v>0</v>
      </c>
      <c r="AF190" s="99">
        <v>-1</v>
      </c>
      <c r="AG190" s="95">
        <v>-1</v>
      </c>
      <c r="AH190" s="95">
        <v>-1</v>
      </c>
      <c r="AI190" s="95">
        <v>-1</v>
      </c>
      <c r="AJ190" s="95">
        <v>-1</v>
      </c>
      <c r="AK190" s="95">
        <v>-1</v>
      </c>
      <c r="AL190" s="95">
        <v>-1</v>
      </c>
      <c r="AM190" s="95">
        <v>-1</v>
      </c>
      <c r="AN190" s="95">
        <v>-1</v>
      </c>
      <c r="AO190" s="95">
        <v>-1</v>
      </c>
      <c r="AP190" s="95">
        <v>-1</v>
      </c>
    </row>
    <row r="191" spans="1:42" ht="15" customHeight="1">
      <c r="A191" s="93">
        <v>180</v>
      </c>
      <c r="B191" s="94" t="s">
        <v>255</v>
      </c>
      <c r="C191" s="94">
        <f t="shared" si="12"/>
        <v>13</v>
      </c>
      <c r="D191" s="94">
        <f t="shared" si="13"/>
        <v>0</v>
      </c>
      <c r="E191" s="130">
        <f t="shared" si="14"/>
        <v>12</v>
      </c>
      <c r="F191" s="96">
        <f t="shared" si="15"/>
        <v>0.92307692307692313</v>
      </c>
      <c r="G191" s="95">
        <v>-1</v>
      </c>
      <c r="H191" s="95">
        <v>-1</v>
      </c>
      <c r="I191" s="95">
        <v>-1</v>
      </c>
      <c r="J191" s="95">
        <v>100</v>
      </c>
      <c r="K191" s="95">
        <v>-1</v>
      </c>
      <c r="L191" s="95">
        <v>-1</v>
      </c>
      <c r="M191" s="95">
        <v>100</v>
      </c>
      <c r="N191" s="95">
        <v>-1</v>
      </c>
      <c r="O191" s="95">
        <v>100</v>
      </c>
      <c r="P191" s="95">
        <v>-1</v>
      </c>
      <c r="Q191" s="95">
        <v>100</v>
      </c>
      <c r="R191" s="95">
        <v>100</v>
      </c>
      <c r="S191" s="95">
        <v>-1</v>
      </c>
      <c r="T191" s="95">
        <v>-1</v>
      </c>
      <c r="U191" s="95">
        <v>-1</v>
      </c>
      <c r="V191" s="95">
        <v>-1</v>
      </c>
      <c r="W191" s="99">
        <v>100</v>
      </c>
      <c r="X191" s="99">
        <v>99.662162162162161</v>
      </c>
      <c r="Y191" s="95">
        <v>50</v>
      </c>
      <c r="Z191" s="99">
        <v>100</v>
      </c>
      <c r="AA191" s="99">
        <v>100</v>
      </c>
      <c r="AB191" s="95">
        <v>-1</v>
      </c>
      <c r="AC191" s="95">
        <v>-1</v>
      </c>
      <c r="AD191" s="95">
        <v>100</v>
      </c>
      <c r="AE191" s="99">
        <v>100</v>
      </c>
      <c r="AF191" s="99">
        <v>100</v>
      </c>
      <c r="AG191" s="95">
        <v>-1</v>
      </c>
      <c r="AH191" s="95">
        <v>-1</v>
      </c>
      <c r="AI191" s="95">
        <v>-1</v>
      </c>
      <c r="AJ191" s="95">
        <v>-1</v>
      </c>
      <c r="AK191" s="95">
        <v>-1</v>
      </c>
      <c r="AL191" s="95">
        <v>-1</v>
      </c>
      <c r="AM191" s="95">
        <v>-1</v>
      </c>
      <c r="AN191" s="95">
        <v>-1</v>
      </c>
      <c r="AO191" s="95">
        <v>-1</v>
      </c>
      <c r="AP191" s="95">
        <v>-1</v>
      </c>
    </row>
    <row r="192" spans="1:42" ht="15" customHeight="1">
      <c r="A192" s="93">
        <v>181</v>
      </c>
      <c r="B192" s="94" t="s">
        <v>26</v>
      </c>
      <c r="C192" s="94">
        <f t="shared" si="12"/>
        <v>13</v>
      </c>
      <c r="D192" s="94">
        <f t="shared" si="13"/>
        <v>0</v>
      </c>
      <c r="E192" s="130">
        <f t="shared" si="14"/>
        <v>13</v>
      </c>
      <c r="F192" s="96">
        <f t="shared" si="15"/>
        <v>1</v>
      </c>
      <c r="G192" s="95">
        <v>-1</v>
      </c>
      <c r="H192" s="95">
        <v>-1</v>
      </c>
      <c r="I192" s="95">
        <v>-1</v>
      </c>
      <c r="J192" s="95">
        <v>100</v>
      </c>
      <c r="K192" s="95">
        <v>100</v>
      </c>
      <c r="L192" s="95">
        <v>-1</v>
      </c>
      <c r="M192" s="95">
        <v>100</v>
      </c>
      <c r="N192" s="95">
        <v>-1</v>
      </c>
      <c r="O192" s="95">
        <v>-1</v>
      </c>
      <c r="P192" s="95">
        <v>-1</v>
      </c>
      <c r="Q192" s="95">
        <v>100</v>
      </c>
      <c r="R192" s="95">
        <v>100</v>
      </c>
      <c r="S192" s="95">
        <v>-1</v>
      </c>
      <c r="T192" s="95">
        <v>-1</v>
      </c>
      <c r="U192" s="95">
        <v>-1</v>
      </c>
      <c r="V192" s="95">
        <v>-1</v>
      </c>
      <c r="W192" s="99">
        <v>99.981636213387205</v>
      </c>
      <c r="X192" s="99">
        <v>98.557874762808353</v>
      </c>
      <c r="Y192" s="95">
        <v>-1</v>
      </c>
      <c r="Z192" s="99">
        <v>100</v>
      </c>
      <c r="AA192" s="99">
        <v>100</v>
      </c>
      <c r="AB192" s="95">
        <v>-1</v>
      </c>
      <c r="AC192" s="95">
        <v>-1</v>
      </c>
      <c r="AD192" s="95">
        <v>100</v>
      </c>
      <c r="AE192" s="99">
        <v>100</v>
      </c>
      <c r="AF192" s="99">
        <v>100</v>
      </c>
      <c r="AG192" s="95">
        <v>-1</v>
      </c>
      <c r="AH192" s="95">
        <v>100</v>
      </c>
      <c r="AI192" s="95">
        <v>-1</v>
      </c>
      <c r="AJ192" s="95">
        <v>-1</v>
      </c>
      <c r="AK192" s="95">
        <v>-1</v>
      </c>
      <c r="AL192" s="95">
        <v>-1</v>
      </c>
      <c r="AM192" s="95">
        <v>-1</v>
      </c>
      <c r="AN192" s="95">
        <v>-1</v>
      </c>
      <c r="AO192" s="95">
        <v>-1</v>
      </c>
      <c r="AP192" s="95">
        <v>-1</v>
      </c>
    </row>
    <row r="193" spans="1:42" ht="15" customHeight="1">
      <c r="A193" s="93">
        <v>182</v>
      </c>
      <c r="B193" s="94" t="s">
        <v>73</v>
      </c>
      <c r="C193" s="94">
        <f t="shared" si="12"/>
        <v>15</v>
      </c>
      <c r="D193" s="94">
        <f t="shared" si="13"/>
        <v>14</v>
      </c>
      <c r="E193" s="130">
        <f t="shared" si="14"/>
        <v>0</v>
      </c>
      <c r="F193" s="96">
        <f t="shared" si="15"/>
        <v>0</v>
      </c>
      <c r="G193" s="95">
        <v>0</v>
      </c>
      <c r="H193" s="95">
        <v>0</v>
      </c>
      <c r="I193" s="95">
        <v>0</v>
      </c>
      <c r="J193" s="95">
        <v>0</v>
      </c>
      <c r="K193" s="95">
        <v>0</v>
      </c>
      <c r="L193" s="95">
        <v>-1</v>
      </c>
      <c r="M193" s="95">
        <v>-1</v>
      </c>
      <c r="N193" s="95">
        <v>-1</v>
      </c>
      <c r="O193" s="95">
        <v>-1</v>
      </c>
      <c r="P193" s="95">
        <v>-1</v>
      </c>
      <c r="Q193" s="95">
        <v>0</v>
      </c>
      <c r="R193" s="95">
        <v>-1</v>
      </c>
      <c r="S193" s="95">
        <v>-1</v>
      </c>
      <c r="T193" s="95">
        <v>0</v>
      </c>
      <c r="U193" s="95">
        <v>-1</v>
      </c>
      <c r="V193" s="95">
        <v>-1</v>
      </c>
      <c r="W193" s="99">
        <v>0</v>
      </c>
      <c r="X193" s="99">
        <v>0.68181818181818177</v>
      </c>
      <c r="Y193" s="95">
        <v>0</v>
      </c>
      <c r="Z193" s="99">
        <v>0</v>
      </c>
      <c r="AA193" s="99">
        <v>0</v>
      </c>
      <c r="AB193" s="95">
        <v>-1</v>
      </c>
      <c r="AC193" s="95">
        <v>-1</v>
      </c>
      <c r="AD193" s="95">
        <v>0</v>
      </c>
      <c r="AE193" s="99">
        <v>0</v>
      </c>
      <c r="AF193" s="99">
        <v>0</v>
      </c>
      <c r="AG193" s="95">
        <v>-1</v>
      </c>
      <c r="AH193" s="95">
        <v>-1</v>
      </c>
      <c r="AI193" s="95">
        <v>-1</v>
      </c>
      <c r="AJ193" s="95">
        <v>-1</v>
      </c>
      <c r="AK193" s="95">
        <v>-1</v>
      </c>
      <c r="AL193" s="95">
        <v>-1</v>
      </c>
      <c r="AM193" s="95">
        <v>-1</v>
      </c>
      <c r="AN193" s="95">
        <v>-1</v>
      </c>
      <c r="AO193" s="95">
        <v>-1</v>
      </c>
      <c r="AP193" s="95">
        <v>-1</v>
      </c>
    </row>
    <row r="194" spans="1:42" ht="15" customHeight="1">
      <c r="A194" s="93">
        <v>183</v>
      </c>
      <c r="B194" s="94" t="s">
        <v>342</v>
      </c>
      <c r="C194" s="94">
        <f t="shared" si="12"/>
        <v>9</v>
      </c>
      <c r="D194" s="94">
        <f t="shared" si="13"/>
        <v>9</v>
      </c>
      <c r="E194" s="130">
        <f t="shared" si="14"/>
        <v>0</v>
      </c>
      <c r="F194" s="96">
        <f t="shared" si="15"/>
        <v>0</v>
      </c>
      <c r="G194" s="95">
        <v>-1</v>
      </c>
      <c r="H194" s="95">
        <v>-1</v>
      </c>
      <c r="I194" s="95">
        <v>-1</v>
      </c>
      <c r="J194" s="95">
        <v>0</v>
      </c>
      <c r="K194" s="95">
        <v>-1</v>
      </c>
      <c r="L194" s="95">
        <v>0</v>
      </c>
      <c r="M194" s="95">
        <v>0</v>
      </c>
      <c r="N194" s="95">
        <v>0</v>
      </c>
      <c r="O194" s="95">
        <v>-1</v>
      </c>
      <c r="P194" s="95">
        <v>-1</v>
      </c>
      <c r="Q194" s="95">
        <v>-1</v>
      </c>
      <c r="R194" s="95">
        <v>-1</v>
      </c>
      <c r="S194" s="95">
        <v>-1</v>
      </c>
      <c r="T194" s="95">
        <v>-1</v>
      </c>
      <c r="U194" s="95">
        <v>0</v>
      </c>
      <c r="V194" s="95">
        <v>-1</v>
      </c>
      <c r="W194" s="99">
        <v>0</v>
      </c>
      <c r="X194" s="99">
        <v>-1</v>
      </c>
      <c r="Y194" s="95">
        <v>0</v>
      </c>
      <c r="Z194" s="99">
        <v>0</v>
      </c>
      <c r="AA194" s="99">
        <v>-1</v>
      </c>
      <c r="AB194" s="95">
        <v>-1</v>
      </c>
      <c r="AC194" s="95">
        <v>-1</v>
      </c>
      <c r="AD194" s="95">
        <v>0</v>
      </c>
      <c r="AE194" s="99">
        <v>-1</v>
      </c>
      <c r="AF194" s="99">
        <v>-1</v>
      </c>
      <c r="AG194" s="95">
        <v>-1</v>
      </c>
      <c r="AH194" s="95">
        <v>-1</v>
      </c>
      <c r="AI194" s="95">
        <v>-1</v>
      </c>
      <c r="AJ194" s="95">
        <v>-1</v>
      </c>
      <c r="AK194" s="95">
        <v>-1</v>
      </c>
      <c r="AL194" s="95">
        <v>-1</v>
      </c>
      <c r="AM194" s="95">
        <v>-1</v>
      </c>
      <c r="AN194" s="95">
        <v>-1</v>
      </c>
      <c r="AO194" s="95">
        <v>-1</v>
      </c>
      <c r="AP194" s="95">
        <v>-1</v>
      </c>
    </row>
    <row r="195" spans="1:42" ht="15" customHeight="1">
      <c r="A195" s="93">
        <v>184</v>
      </c>
      <c r="B195" s="94" t="s">
        <v>207</v>
      </c>
      <c r="C195" s="94">
        <f t="shared" si="12"/>
        <v>13</v>
      </c>
      <c r="D195" s="94">
        <f t="shared" si="13"/>
        <v>0</v>
      </c>
      <c r="E195" s="130">
        <f t="shared" si="14"/>
        <v>11</v>
      </c>
      <c r="F195" s="96">
        <f t="shared" si="15"/>
        <v>0.84615384615384615</v>
      </c>
      <c r="G195" s="95">
        <v>-1</v>
      </c>
      <c r="H195" s="95">
        <v>-1</v>
      </c>
      <c r="I195" s="95">
        <v>-1</v>
      </c>
      <c r="J195" s="95">
        <v>100</v>
      </c>
      <c r="K195" s="95">
        <v>100</v>
      </c>
      <c r="L195" s="95">
        <v>75</v>
      </c>
      <c r="M195" s="95">
        <v>100</v>
      </c>
      <c r="N195" s="95">
        <v>100</v>
      </c>
      <c r="O195" s="95">
        <v>-1</v>
      </c>
      <c r="P195" s="95">
        <v>-1</v>
      </c>
      <c r="Q195" s="95">
        <v>88.888888888888886</v>
      </c>
      <c r="R195" s="95">
        <v>-1</v>
      </c>
      <c r="S195" s="95">
        <v>-1</v>
      </c>
      <c r="T195" s="95">
        <v>-1</v>
      </c>
      <c r="U195" s="95">
        <v>-1</v>
      </c>
      <c r="V195" s="95">
        <v>-1</v>
      </c>
      <c r="W195" s="99">
        <v>99.762357414448672</v>
      </c>
      <c r="X195" s="99">
        <v>99.485596707818928</v>
      </c>
      <c r="Y195" s="95">
        <v>-1</v>
      </c>
      <c r="Z195" s="99">
        <v>100</v>
      </c>
      <c r="AA195" s="99">
        <v>100</v>
      </c>
      <c r="AB195" s="95">
        <v>-1</v>
      </c>
      <c r="AC195" s="95">
        <v>-1</v>
      </c>
      <c r="AD195" s="95">
        <v>100</v>
      </c>
      <c r="AE195" s="99">
        <v>100</v>
      </c>
      <c r="AF195" s="99">
        <v>100</v>
      </c>
      <c r="AG195" s="95">
        <v>-1</v>
      </c>
      <c r="AH195" s="95">
        <v>-1</v>
      </c>
      <c r="AI195" s="95">
        <v>-1</v>
      </c>
      <c r="AJ195" s="95">
        <v>-1</v>
      </c>
      <c r="AK195" s="95">
        <v>-1</v>
      </c>
      <c r="AL195" s="95">
        <v>-1</v>
      </c>
      <c r="AM195" s="95">
        <v>-1</v>
      </c>
      <c r="AN195" s="95">
        <v>-1</v>
      </c>
      <c r="AO195" s="95">
        <v>-1</v>
      </c>
      <c r="AP195" s="95">
        <v>-1</v>
      </c>
    </row>
    <row r="196" spans="1:42" ht="15" customHeight="1">
      <c r="A196" s="93">
        <v>185</v>
      </c>
      <c r="B196" s="94" t="s">
        <v>67</v>
      </c>
      <c r="C196" s="94">
        <f t="shared" si="12"/>
        <v>12</v>
      </c>
      <c r="D196" s="94">
        <f t="shared" si="13"/>
        <v>0</v>
      </c>
      <c r="E196" s="130">
        <f t="shared" si="14"/>
        <v>12</v>
      </c>
      <c r="F196" s="96">
        <f t="shared" si="15"/>
        <v>1</v>
      </c>
      <c r="G196" s="95">
        <v>-1</v>
      </c>
      <c r="H196" s="95">
        <v>-1</v>
      </c>
      <c r="I196" s="95">
        <v>-1</v>
      </c>
      <c r="J196" s="95">
        <v>100</v>
      </c>
      <c r="K196" s="95">
        <v>100</v>
      </c>
      <c r="L196" s="95">
        <v>-1</v>
      </c>
      <c r="M196" s="95">
        <v>100</v>
      </c>
      <c r="N196" s="95">
        <v>-1</v>
      </c>
      <c r="O196" s="95">
        <v>-1</v>
      </c>
      <c r="P196" s="95">
        <v>-1</v>
      </c>
      <c r="Q196" s="95">
        <v>100</v>
      </c>
      <c r="R196" s="95">
        <v>-1</v>
      </c>
      <c r="S196" s="95">
        <v>-1</v>
      </c>
      <c r="T196" s="95">
        <v>-1</v>
      </c>
      <c r="U196" s="95">
        <v>-1</v>
      </c>
      <c r="V196" s="95">
        <v>-1</v>
      </c>
      <c r="W196" s="99">
        <v>99.93231810490694</v>
      </c>
      <c r="X196" s="99">
        <v>97.680995475113122</v>
      </c>
      <c r="Y196" s="95">
        <v>100</v>
      </c>
      <c r="Z196" s="99">
        <v>99.865591397849457</v>
      </c>
      <c r="AA196" s="99">
        <v>100</v>
      </c>
      <c r="AB196" s="95">
        <v>-1</v>
      </c>
      <c r="AC196" s="95">
        <v>-1</v>
      </c>
      <c r="AD196" s="95">
        <v>100</v>
      </c>
      <c r="AE196" s="99">
        <v>100</v>
      </c>
      <c r="AF196" s="99">
        <v>100</v>
      </c>
      <c r="AG196" s="95">
        <v>-1</v>
      </c>
      <c r="AH196" s="95">
        <v>-1</v>
      </c>
      <c r="AI196" s="95">
        <v>-1</v>
      </c>
      <c r="AJ196" s="95">
        <v>-1</v>
      </c>
      <c r="AK196" s="95">
        <v>-1</v>
      </c>
      <c r="AL196" s="95">
        <v>-1</v>
      </c>
      <c r="AM196" s="95">
        <v>-1</v>
      </c>
      <c r="AN196" s="95">
        <v>-1</v>
      </c>
      <c r="AO196" s="95">
        <v>-1</v>
      </c>
      <c r="AP196" s="95">
        <v>-1</v>
      </c>
    </row>
    <row r="197" spans="1:42" ht="15" customHeight="1">
      <c r="A197" s="93">
        <v>186</v>
      </c>
      <c r="B197" s="94" t="s">
        <v>150</v>
      </c>
      <c r="C197" s="94">
        <f t="shared" si="12"/>
        <v>10</v>
      </c>
      <c r="D197" s="94">
        <f t="shared" si="13"/>
        <v>10</v>
      </c>
      <c r="E197" s="130">
        <f t="shared" si="14"/>
        <v>0</v>
      </c>
      <c r="F197" s="96">
        <f t="shared" si="15"/>
        <v>0</v>
      </c>
      <c r="G197" s="95">
        <v>0</v>
      </c>
      <c r="H197" s="95">
        <v>0</v>
      </c>
      <c r="I197" s="95">
        <v>-1</v>
      </c>
      <c r="J197" s="95">
        <v>-1</v>
      </c>
      <c r="K197" s="95">
        <v>-1</v>
      </c>
      <c r="L197" s="95">
        <v>-1</v>
      </c>
      <c r="M197" s="95">
        <v>-1</v>
      </c>
      <c r="N197" s="95">
        <v>-1</v>
      </c>
      <c r="O197" s="95">
        <v>-1</v>
      </c>
      <c r="P197" s="95">
        <v>-1</v>
      </c>
      <c r="Q197" s="95">
        <v>0</v>
      </c>
      <c r="R197" s="95">
        <v>-1</v>
      </c>
      <c r="S197" s="95">
        <v>-1</v>
      </c>
      <c r="T197" s="95">
        <v>-1</v>
      </c>
      <c r="U197" s="95">
        <v>-1</v>
      </c>
      <c r="V197" s="95">
        <v>-1</v>
      </c>
      <c r="W197" s="99">
        <v>0</v>
      </c>
      <c r="X197" s="99">
        <v>0</v>
      </c>
      <c r="Y197" s="95">
        <v>-1</v>
      </c>
      <c r="Z197" s="99">
        <v>0</v>
      </c>
      <c r="AA197" s="99">
        <v>0</v>
      </c>
      <c r="AB197" s="95">
        <v>-1</v>
      </c>
      <c r="AC197" s="95">
        <v>-1</v>
      </c>
      <c r="AD197" s="95">
        <v>0</v>
      </c>
      <c r="AE197" s="99">
        <v>0</v>
      </c>
      <c r="AF197" s="99">
        <v>0</v>
      </c>
      <c r="AG197" s="95">
        <v>-1</v>
      </c>
      <c r="AH197" s="95">
        <v>-1</v>
      </c>
      <c r="AI197" s="95">
        <v>-1</v>
      </c>
      <c r="AJ197" s="95">
        <v>-1</v>
      </c>
      <c r="AK197" s="95">
        <v>-1</v>
      </c>
      <c r="AL197" s="95">
        <v>-1</v>
      </c>
      <c r="AM197" s="95">
        <v>-1</v>
      </c>
      <c r="AN197" s="95">
        <v>-1</v>
      </c>
      <c r="AO197" s="95">
        <v>-1</v>
      </c>
      <c r="AP197" s="95">
        <v>-1</v>
      </c>
    </row>
    <row r="198" spans="1:42" ht="15" customHeight="1">
      <c r="A198" s="93">
        <v>187</v>
      </c>
      <c r="B198" s="94" t="s">
        <v>211</v>
      </c>
      <c r="C198" s="94">
        <f t="shared" si="12"/>
        <v>10</v>
      </c>
      <c r="D198" s="94">
        <f t="shared" si="13"/>
        <v>10</v>
      </c>
      <c r="E198" s="130">
        <f t="shared" si="14"/>
        <v>0</v>
      </c>
      <c r="F198" s="96">
        <f t="shared" si="15"/>
        <v>0</v>
      </c>
      <c r="G198" s="95">
        <v>-1</v>
      </c>
      <c r="H198" s="95">
        <v>-1</v>
      </c>
      <c r="I198" s="95">
        <v>-1</v>
      </c>
      <c r="J198" s="95">
        <v>0</v>
      </c>
      <c r="K198" s="95">
        <v>-1</v>
      </c>
      <c r="L198" s="95">
        <v>-1</v>
      </c>
      <c r="M198" s="95">
        <v>-1</v>
      </c>
      <c r="N198" s="95">
        <v>-1</v>
      </c>
      <c r="O198" s="95">
        <v>-1</v>
      </c>
      <c r="P198" s="95">
        <v>-1</v>
      </c>
      <c r="Q198" s="95">
        <v>0</v>
      </c>
      <c r="R198" s="95">
        <v>0</v>
      </c>
      <c r="S198" s="95">
        <v>-1</v>
      </c>
      <c r="T198" s="95">
        <v>-1</v>
      </c>
      <c r="U198" s="95">
        <v>-1</v>
      </c>
      <c r="V198" s="95">
        <v>-1</v>
      </c>
      <c r="W198" s="99">
        <v>0</v>
      </c>
      <c r="X198" s="99">
        <v>0</v>
      </c>
      <c r="Y198" s="95">
        <v>-1</v>
      </c>
      <c r="Z198" s="99">
        <v>0</v>
      </c>
      <c r="AA198" s="99">
        <v>0</v>
      </c>
      <c r="AB198" s="95">
        <v>-1</v>
      </c>
      <c r="AC198" s="95">
        <v>-1</v>
      </c>
      <c r="AD198" s="95">
        <v>0</v>
      </c>
      <c r="AE198" s="99">
        <v>0</v>
      </c>
      <c r="AF198" s="99">
        <v>0</v>
      </c>
      <c r="AG198" s="95">
        <v>-1</v>
      </c>
      <c r="AH198" s="95">
        <v>-1</v>
      </c>
      <c r="AI198" s="95">
        <v>-1</v>
      </c>
      <c r="AJ198" s="95">
        <v>-1</v>
      </c>
      <c r="AK198" s="95">
        <v>-1</v>
      </c>
      <c r="AL198" s="95">
        <v>-1</v>
      </c>
      <c r="AM198" s="95">
        <v>-1</v>
      </c>
      <c r="AN198" s="95">
        <v>-1</v>
      </c>
      <c r="AO198" s="95">
        <v>-1</v>
      </c>
      <c r="AP198" s="95">
        <v>-1</v>
      </c>
    </row>
    <row r="199" spans="1:42" ht="15" customHeight="1">
      <c r="A199" s="93">
        <v>188</v>
      </c>
      <c r="B199" s="94" t="s">
        <v>298</v>
      </c>
      <c r="C199" s="94">
        <f t="shared" si="12"/>
        <v>10</v>
      </c>
      <c r="D199" s="94">
        <f t="shared" si="13"/>
        <v>0</v>
      </c>
      <c r="E199" s="130">
        <f t="shared" si="14"/>
        <v>10</v>
      </c>
      <c r="F199" s="96">
        <f t="shared" si="15"/>
        <v>1</v>
      </c>
      <c r="G199" s="95">
        <v>-1</v>
      </c>
      <c r="H199" s="95">
        <v>-1</v>
      </c>
      <c r="I199" s="95">
        <v>-1</v>
      </c>
      <c r="J199" s="95">
        <v>100</v>
      </c>
      <c r="K199" s="95">
        <v>100</v>
      </c>
      <c r="L199" s="95">
        <v>-1</v>
      </c>
      <c r="M199" s="95">
        <v>-1</v>
      </c>
      <c r="N199" s="95">
        <v>100</v>
      </c>
      <c r="O199" s="95">
        <v>-1</v>
      </c>
      <c r="P199" s="95">
        <v>-1</v>
      </c>
      <c r="Q199" s="95">
        <v>-1</v>
      </c>
      <c r="R199" s="95">
        <v>-1</v>
      </c>
      <c r="S199" s="95">
        <v>-1</v>
      </c>
      <c r="T199" s="95">
        <v>-1</v>
      </c>
      <c r="U199" s="95">
        <v>-1</v>
      </c>
      <c r="V199" s="95">
        <v>-1</v>
      </c>
      <c r="W199" s="99">
        <v>99.641577060931894</v>
      </c>
      <c r="X199" s="99">
        <v>100</v>
      </c>
      <c r="Y199" s="95">
        <v>100</v>
      </c>
      <c r="Z199" s="99">
        <v>100</v>
      </c>
      <c r="AA199" s="99">
        <v>100</v>
      </c>
      <c r="AB199" s="95">
        <v>-1</v>
      </c>
      <c r="AC199" s="95">
        <v>-1</v>
      </c>
      <c r="AD199" s="95">
        <v>100</v>
      </c>
      <c r="AE199" s="99">
        <v>100</v>
      </c>
      <c r="AF199" s="99">
        <v>-1</v>
      </c>
      <c r="AG199" s="95">
        <v>-1</v>
      </c>
      <c r="AH199" s="95">
        <v>-1</v>
      </c>
      <c r="AI199" s="95">
        <v>-1</v>
      </c>
      <c r="AJ199" s="95">
        <v>-1</v>
      </c>
      <c r="AK199" s="95">
        <v>-1</v>
      </c>
      <c r="AL199" s="95">
        <v>-1</v>
      </c>
      <c r="AM199" s="95">
        <v>-1</v>
      </c>
      <c r="AN199" s="95">
        <v>-1</v>
      </c>
      <c r="AO199" s="95">
        <v>-1</v>
      </c>
      <c r="AP199" s="95">
        <v>-1</v>
      </c>
    </row>
    <row r="200" spans="1:42" ht="15" customHeight="1">
      <c r="A200" s="93">
        <v>189</v>
      </c>
      <c r="B200" s="94" t="s">
        <v>93</v>
      </c>
      <c r="C200" s="94">
        <f t="shared" si="12"/>
        <v>12</v>
      </c>
      <c r="D200" s="94">
        <f t="shared" si="13"/>
        <v>1</v>
      </c>
      <c r="E200" s="130">
        <f t="shared" si="14"/>
        <v>9</v>
      </c>
      <c r="F200" s="96">
        <f t="shared" si="15"/>
        <v>0.75</v>
      </c>
      <c r="G200" s="95">
        <v>-1</v>
      </c>
      <c r="H200" s="95">
        <v>-1</v>
      </c>
      <c r="I200" s="95">
        <v>-1</v>
      </c>
      <c r="J200" s="95">
        <v>100</v>
      </c>
      <c r="K200" s="95">
        <v>-1</v>
      </c>
      <c r="L200" s="95">
        <v>0</v>
      </c>
      <c r="M200" s="95">
        <v>50</v>
      </c>
      <c r="N200" s="95">
        <v>-1</v>
      </c>
      <c r="O200" s="95">
        <v>-1</v>
      </c>
      <c r="P200" s="95">
        <v>-1</v>
      </c>
      <c r="Q200" s="95">
        <v>100</v>
      </c>
      <c r="R200" s="95">
        <v>-1</v>
      </c>
      <c r="S200" s="95">
        <v>-1</v>
      </c>
      <c r="T200" s="95">
        <v>-1</v>
      </c>
      <c r="U200" s="95">
        <v>-1</v>
      </c>
      <c r="V200" s="95">
        <v>50</v>
      </c>
      <c r="W200" s="99">
        <v>99.972237645752358</v>
      </c>
      <c r="X200" s="99">
        <v>92.147806004618943</v>
      </c>
      <c r="Y200" s="95">
        <v>-1</v>
      </c>
      <c r="Z200" s="99">
        <v>100</v>
      </c>
      <c r="AA200" s="99">
        <v>100</v>
      </c>
      <c r="AB200" s="95">
        <v>-1</v>
      </c>
      <c r="AC200" s="95">
        <v>-1</v>
      </c>
      <c r="AD200" s="95">
        <v>100</v>
      </c>
      <c r="AE200" s="99">
        <v>100</v>
      </c>
      <c r="AF200" s="99">
        <v>100</v>
      </c>
      <c r="AG200" s="95">
        <v>-1</v>
      </c>
      <c r="AH200" s="95">
        <v>-1</v>
      </c>
      <c r="AI200" s="95">
        <v>-1</v>
      </c>
      <c r="AJ200" s="95">
        <v>-1</v>
      </c>
      <c r="AK200" s="95">
        <v>-1</v>
      </c>
      <c r="AL200" s="95">
        <v>-1</v>
      </c>
      <c r="AM200" s="95">
        <v>-1</v>
      </c>
      <c r="AN200" s="95">
        <v>-1</v>
      </c>
      <c r="AO200" s="95">
        <v>-1</v>
      </c>
      <c r="AP200" s="95">
        <v>-1</v>
      </c>
    </row>
    <row r="201" spans="1:42" ht="15" customHeight="1">
      <c r="A201" s="93">
        <v>190</v>
      </c>
      <c r="B201" s="94" t="s">
        <v>350</v>
      </c>
      <c r="C201" s="94">
        <f t="shared" si="12"/>
        <v>9</v>
      </c>
      <c r="D201" s="94">
        <f t="shared" si="13"/>
        <v>9</v>
      </c>
      <c r="E201" s="130">
        <f t="shared" si="14"/>
        <v>0</v>
      </c>
      <c r="F201" s="96">
        <f t="shared" si="15"/>
        <v>0</v>
      </c>
      <c r="G201" s="95">
        <v>-1</v>
      </c>
      <c r="H201" s="95">
        <v>-1</v>
      </c>
      <c r="I201" s="95">
        <v>-1</v>
      </c>
      <c r="J201" s="95">
        <v>0</v>
      </c>
      <c r="K201" s="95">
        <v>-1</v>
      </c>
      <c r="L201" s="95">
        <v>-1</v>
      </c>
      <c r="M201" s="95">
        <v>-1</v>
      </c>
      <c r="N201" s="95">
        <v>-1</v>
      </c>
      <c r="O201" s="95">
        <v>-1</v>
      </c>
      <c r="P201" s="95">
        <v>-1</v>
      </c>
      <c r="Q201" s="95">
        <v>-1</v>
      </c>
      <c r="R201" s="95">
        <v>0</v>
      </c>
      <c r="S201" s="95">
        <v>0</v>
      </c>
      <c r="T201" s="95">
        <v>-1</v>
      </c>
      <c r="U201" s="95">
        <v>-1</v>
      </c>
      <c r="V201" s="95">
        <v>-1</v>
      </c>
      <c r="W201" s="99">
        <v>0</v>
      </c>
      <c r="X201" s="99">
        <v>-1</v>
      </c>
      <c r="Y201" s="95">
        <v>0</v>
      </c>
      <c r="Z201" s="99">
        <v>0</v>
      </c>
      <c r="AA201" s="99">
        <v>0</v>
      </c>
      <c r="AB201" s="95">
        <v>-1</v>
      </c>
      <c r="AC201" s="95">
        <v>-1</v>
      </c>
      <c r="AD201" s="95">
        <v>0</v>
      </c>
      <c r="AE201" s="99">
        <v>0</v>
      </c>
      <c r="AF201" s="99">
        <v>-1</v>
      </c>
      <c r="AG201" s="95">
        <v>-1</v>
      </c>
      <c r="AH201" s="95">
        <v>-1</v>
      </c>
      <c r="AI201" s="95">
        <v>-1</v>
      </c>
      <c r="AJ201" s="95">
        <v>-1</v>
      </c>
      <c r="AK201" s="95">
        <v>-1</v>
      </c>
      <c r="AL201" s="95">
        <v>-1</v>
      </c>
      <c r="AM201" s="95">
        <v>-1</v>
      </c>
      <c r="AN201" s="95">
        <v>-1</v>
      </c>
      <c r="AO201" s="95">
        <v>-1</v>
      </c>
      <c r="AP201" s="95">
        <v>-1</v>
      </c>
    </row>
    <row r="202" spans="1:42" ht="15" customHeight="1">
      <c r="A202" s="93">
        <v>191</v>
      </c>
      <c r="B202" s="94" t="s">
        <v>203</v>
      </c>
      <c r="C202" s="94">
        <f t="shared" si="12"/>
        <v>10</v>
      </c>
      <c r="D202" s="94">
        <f t="shared" si="13"/>
        <v>10</v>
      </c>
      <c r="E202" s="130">
        <f t="shared" si="14"/>
        <v>0</v>
      </c>
      <c r="F202" s="96">
        <f t="shared" si="15"/>
        <v>0</v>
      </c>
      <c r="G202" s="95">
        <v>-1</v>
      </c>
      <c r="H202" s="95">
        <v>-1</v>
      </c>
      <c r="I202" s="95">
        <v>-1</v>
      </c>
      <c r="J202" s="95">
        <v>0</v>
      </c>
      <c r="K202" s="95">
        <v>-1</v>
      </c>
      <c r="L202" s="95">
        <v>-1</v>
      </c>
      <c r="M202" s="95">
        <v>-1</v>
      </c>
      <c r="N202" s="95">
        <v>-1</v>
      </c>
      <c r="O202" s="95">
        <v>-1</v>
      </c>
      <c r="P202" s="95">
        <v>-1</v>
      </c>
      <c r="Q202" s="95">
        <v>0</v>
      </c>
      <c r="R202" s="95">
        <v>-1</v>
      </c>
      <c r="S202" s="95">
        <v>-1</v>
      </c>
      <c r="T202" s="95">
        <v>-1</v>
      </c>
      <c r="U202" s="95">
        <v>-1</v>
      </c>
      <c r="V202" s="95">
        <v>-1</v>
      </c>
      <c r="W202" s="99">
        <v>0</v>
      </c>
      <c r="X202" s="99">
        <v>0</v>
      </c>
      <c r="Y202" s="95">
        <v>0</v>
      </c>
      <c r="Z202" s="99">
        <v>0</v>
      </c>
      <c r="AA202" s="99">
        <v>0</v>
      </c>
      <c r="AB202" s="95">
        <v>-1</v>
      </c>
      <c r="AC202" s="95">
        <v>-1</v>
      </c>
      <c r="AD202" s="95">
        <v>0</v>
      </c>
      <c r="AE202" s="99">
        <v>0</v>
      </c>
      <c r="AF202" s="99">
        <v>0</v>
      </c>
      <c r="AG202" s="95">
        <v>-1</v>
      </c>
      <c r="AH202" s="95">
        <v>-1</v>
      </c>
      <c r="AI202" s="95">
        <v>-1</v>
      </c>
      <c r="AJ202" s="95">
        <v>-1</v>
      </c>
      <c r="AK202" s="95">
        <v>-1</v>
      </c>
      <c r="AL202" s="95">
        <v>-1</v>
      </c>
      <c r="AM202" s="95">
        <v>-1</v>
      </c>
      <c r="AN202" s="95">
        <v>-1</v>
      </c>
      <c r="AO202" s="95">
        <v>-1</v>
      </c>
      <c r="AP202" s="95">
        <v>-1</v>
      </c>
    </row>
    <row r="203" spans="1:42" ht="15" customHeight="1">
      <c r="A203" s="93">
        <v>192</v>
      </c>
      <c r="B203" s="94" t="s">
        <v>194</v>
      </c>
      <c r="C203" s="94">
        <f t="shared" si="12"/>
        <v>18</v>
      </c>
      <c r="D203" s="94">
        <f t="shared" si="13"/>
        <v>2</v>
      </c>
      <c r="E203" s="130">
        <f t="shared" si="14"/>
        <v>14</v>
      </c>
      <c r="F203" s="96">
        <f t="shared" si="15"/>
        <v>0.77777777777777779</v>
      </c>
      <c r="G203" s="95">
        <v>-1</v>
      </c>
      <c r="H203" s="95">
        <v>-1</v>
      </c>
      <c r="I203" s="95">
        <v>-1</v>
      </c>
      <c r="J203" s="95">
        <v>100</v>
      </c>
      <c r="K203" s="95">
        <v>100</v>
      </c>
      <c r="L203" s="95">
        <v>60</v>
      </c>
      <c r="M203" s="95">
        <v>68.421052631578945</v>
      </c>
      <c r="N203" s="95">
        <v>100</v>
      </c>
      <c r="O203" s="95">
        <v>-1</v>
      </c>
      <c r="P203" s="95">
        <v>-1</v>
      </c>
      <c r="Q203" s="95">
        <v>100</v>
      </c>
      <c r="R203" s="95">
        <v>100</v>
      </c>
      <c r="S203" s="95">
        <v>0</v>
      </c>
      <c r="T203" s="95">
        <v>0</v>
      </c>
      <c r="U203" s="95">
        <v>-1</v>
      </c>
      <c r="V203" s="95">
        <v>-1</v>
      </c>
      <c r="W203" s="99">
        <v>99.808978032473732</v>
      </c>
      <c r="X203" s="99">
        <v>94.791666666666657</v>
      </c>
      <c r="Y203" s="95">
        <v>100</v>
      </c>
      <c r="Z203" s="99">
        <v>99.696048632218847</v>
      </c>
      <c r="AA203" s="99">
        <v>100</v>
      </c>
      <c r="AB203" s="95">
        <v>100</v>
      </c>
      <c r="AC203" s="95">
        <v>-1</v>
      </c>
      <c r="AD203" s="95">
        <v>96.428571428571431</v>
      </c>
      <c r="AE203" s="99">
        <v>100</v>
      </c>
      <c r="AF203" s="99">
        <v>100</v>
      </c>
      <c r="AG203" s="95">
        <v>-1</v>
      </c>
      <c r="AH203" s="95">
        <v>-1</v>
      </c>
      <c r="AI203" s="95">
        <v>-1</v>
      </c>
      <c r="AJ203" s="95">
        <v>-1</v>
      </c>
      <c r="AK203" s="95">
        <v>-1</v>
      </c>
      <c r="AL203" s="95">
        <v>-1</v>
      </c>
      <c r="AM203" s="95">
        <v>-1</v>
      </c>
      <c r="AN203" s="95">
        <v>-1</v>
      </c>
      <c r="AO203" s="95">
        <v>-1</v>
      </c>
      <c r="AP203" s="95">
        <v>-1</v>
      </c>
    </row>
    <row r="204" spans="1:42" ht="15" customHeight="1">
      <c r="A204" s="93">
        <v>193</v>
      </c>
      <c r="B204" s="94" t="s">
        <v>300</v>
      </c>
      <c r="C204" s="94">
        <f t="shared" si="12"/>
        <v>12</v>
      </c>
      <c r="D204" s="94">
        <f t="shared" si="13"/>
        <v>2</v>
      </c>
      <c r="E204" s="130">
        <f t="shared" si="14"/>
        <v>8</v>
      </c>
      <c r="F204" s="96">
        <f t="shared" si="15"/>
        <v>0.66666666666666663</v>
      </c>
      <c r="G204" s="95">
        <v>-1</v>
      </c>
      <c r="H204" s="95">
        <v>-1</v>
      </c>
      <c r="I204" s="95">
        <v>-1</v>
      </c>
      <c r="J204" s="95">
        <v>100</v>
      </c>
      <c r="K204" s="95">
        <v>100</v>
      </c>
      <c r="L204" s="95">
        <v>75</v>
      </c>
      <c r="M204" s="95">
        <v>82.35294117647058</v>
      </c>
      <c r="N204" s="95">
        <v>100</v>
      </c>
      <c r="O204" s="95">
        <v>-1</v>
      </c>
      <c r="P204" s="95">
        <v>-1</v>
      </c>
      <c r="Q204" s="95">
        <v>-1</v>
      </c>
      <c r="R204" s="95">
        <v>-1</v>
      </c>
      <c r="S204" s="95">
        <v>-1</v>
      </c>
      <c r="T204" s="95">
        <v>100</v>
      </c>
      <c r="U204" s="95">
        <v>0</v>
      </c>
      <c r="V204" s="95">
        <v>-1</v>
      </c>
      <c r="W204" s="99">
        <v>98.513513513513516</v>
      </c>
      <c r="X204" s="99">
        <v>100</v>
      </c>
      <c r="Y204" s="95">
        <v>-1</v>
      </c>
      <c r="Z204" s="99">
        <v>100</v>
      </c>
      <c r="AA204" s="99">
        <v>-1</v>
      </c>
      <c r="AB204" s="95">
        <v>0</v>
      </c>
      <c r="AC204" s="95">
        <v>-1</v>
      </c>
      <c r="AD204" s="95">
        <v>100</v>
      </c>
      <c r="AE204" s="99">
        <v>-1</v>
      </c>
      <c r="AF204" s="99">
        <v>-1</v>
      </c>
      <c r="AG204" s="95">
        <v>-1</v>
      </c>
      <c r="AH204" s="95">
        <v>-1</v>
      </c>
      <c r="AI204" s="95">
        <v>-1</v>
      </c>
      <c r="AJ204" s="95">
        <v>-1</v>
      </c>
      <c r="AK204" s="95">
        <v>-1</v>
      </c>
      <c r="AL204" s="95">
        <v>-1</v>
      </c>
      <c r="AM204" s="95">
        <v>-1</v>
      </c>
      <c r="AN204" s="95">
        <v>-1</v>
      </c>
      <c r="AO204" s="95">
        <v>-1</v>
      </c>
      <c r="AP204" s="95">
        <v>-1</v>
      </c>
    </row>
    <row r="205" spans="1:42" ht="15" customHeight="1">
      <c r="A205" s="93">
        <v>194</v>
      </c>
      <c r="B205" s="94" t="s">
        <v>346</v>
      </c>
      <c r="C205" s="94">
        <f t="shared" ref="C205:C268" si="16">COUNTIF(G205:AP205,"&gt;-0.5")</f>
        <v>4</v>
      </c>
      <c r="D205" s="94">
        <f t="shared" ref="D205:D268" si="17">COUNTIF(G205:AP205,"=0")</f>
        <v>0</v>
      </c>
      <c r="E205" s="130">
        <f t="shared" ref="E205:E268" si="18">COUNTIF(G205:AP205,"&gt;90")</f>
        <v>1</v>
      </c>
      <c r="F205" s="96">
        <f t="shared" ref="F205:F268" si="19">E205/C205</f>
        <v>0.25</v>
      </c>
      <c r="G205" s="95">
        <v>-1</v>
      </c>
      <c r="H205" s="95">
        <v>-1</v>
      </c>
      <c r="I205" s="95">
        <v>-1</v>
      </c>
      <c r="J205" s="95">
        <v>-1</v>
      </c>
      <c r="K205" s="95">
        <v>50</v>
      </c>
      <c r="L205" s="95">
        <v>-1</v>
      </c>
      <c r="M205" s="95">
        <v>85.714285714285708</v>
      </c>
      <c r="N205" s="95">
        <v>82.142857142857139</v>
      </c>
      <c r="O205" s="95">
        <v>-1</v>
      </c>
      <c r="P205" s="95">
        <v>-1</v>
      </c>
      <c r="Q205" s="95">
        <v>-1</v>
      </c>
      <c r="R205" s="95">
        <v>-1</v>
      </c>
      <c r="S205" s="95">
        <v>-1</v>
      </c>
      <c r="T205" s="95">
        <v>-1</v>
      </c>
      <c r="U205" s="95">
        <v>-1</v>
      </c>
      <c r="V205" s="95">
        <v>-1</v>
      </c>
      <c r="W205" s="99">
        <v>98.780487804878049</v>
      </c>
      <c r="X205" s="99">
        <v>-1</v>
      </c>
      <c r="Y205" s="95">
        <v>-1</v>
      </c>
      <c r="Z205" s="99">
        <v>-1</v>
      </c>
      <c r="AA205" s="99">
        <v>-1</v>
      </c>
      <c r="AB205" s="95">
        <v>-1</v>
      </c>
      <c r="AC205" s="95">
        <v>-1</v>
      </c>
      <c r="AD205" s="95">
        <v>-1</v>
      </c>
      <c r="AE205" s="99">
        <v>-1</v>
      </c>
      <c r="AF205" s="99">
        <v>-1</v>
      </c>
      <c r="AG205" s="95">
        <v>-1</v>
      </c>
      <c r="AH205" s="95">
        <v>-1</v>
      </c>
      <c r="AI205" s="95">
        <v>-1</v>
      </c>
      <c r="AJ205" s="95">
        <v>-1</v>
      </c>
      <c r="AK205" s="95">
        <v>-1</v>
      </c>
      <c r="AL205" s="95">
        <v>-1</v>
      </c>
      <c r="AM205" s="95">
        <v>-1</v>
      </c>
      <c r="AN205" s="95">
        <v>-1</v>
      </c>
      <c r="AO205" s="95">
        <v>-1</v>
      </c>
      <c r="AP205" s="95">
        <v>-1</v>
      </c>
    </row>
    <row r="206" spans="1:42" ht="15" customHeight="1">
      <c r="A206" s="93">
        <v>195</v>
      </c>
      <c r="B206" s="94" t="s">
        <v>348</v>
      </c>
      <c r="C206" s="94">
        <f t="shared" si="16"/>
        <v>3</v>
      </c>
      <c r="D206" s="94">
        <f t="shared" si="17"/>
        <v>0</v>
      </c>
      <c r="E206" s="130">
        <f t="shared" si="18"/>
        <v>2</v>
      </c>
      <c r="F206" s="96">
        <f t="shared" si="19"/>
        <v>0.66666666666666663</v>
      </c>
      <c r="G206" s="95">
        <v>-1</v>
      </c>
      <c r="H206" s="95">
        <v>-1</v>
      </c>
      <c r="I206" s="95">
        <v>-1</v>
      </c>
      <c r="J206" s="95">
        <v>-1</v>
      </c>
      <c r="K206" s="95">
        <v>-1</v>
      </c>
      <c r="L206" s="95">
        <v>50</v>
      </c>
      <c r="M206" s="95">
        <v>-1</v>
      </c>
      <c r="N206" s="95">
        <v>-1</v>
      </c>
      <c r="O206" s="95">
        <v>-1</v>
      </c>
      <c r="P206" s="95">
        <v>-1</v>
      </c>
      <c r="Q206" s="95">
        <v>-1</v>
      </c>
      <c r="R206" s="95">
        <v>-1</v>
      </c>
      <c r="S206" s="95">
        <v>-1</v>
      </c>
      <c r="T206" s="95">
        <v>-1</v>
      </c>
      <c r="U206" s="95">
        <v>-1</v>
      </c>
      <c r="V206" s="95">
        <v>-1</v>
      </c>
      <c r="W206" s="99">
        <v>99.319727891156461</v>
      </c>
      <c r="X206" s="99">
        <v>-1</v>
      </c>
      <c r="Y206" s="95">
        <v>-1</v>
      </c>
      <c r="Z206" s="99">
        <v>-1</v>
      </c>
      <c r="AA206" s="99">
        <v>-1</v>
      </c>
      <c r="AB206" s="95">
        <v>-1</v>
      </c>
      <c r="AC206" s="95">
        <v>-1</v>
      </c>
      <c r="AD206" s="95">
        <v>100</v>
      </c>
      <c r="AE206" s="99">
        <v>-1</v>
      </c>
      <c r="AF206" s="99">
        <v>-1</v>
      </c>
      <c r="AG206" s="95">
        <v>-1</v>
      </c>
      <c r="AH206" s="95">
        <v>-1</v>
      </c>
      <c r="AI206" s="95">
        <v>-1</v>
      </c>
      <c r="AJ206" s="95">
        <v>-1</v>
      </c>
      <c r="AK206" s="95">
        <v>-1</v>
      </c>
      <c r="AL206" s="95">
        <v>-1</v>
      </c>
      <c r="AM206" s="95">
        <v>-1</v>
      </c>
      <c r="AN206" s="95">
        <v>-1</v>
      </c>
      <c r="AO206" s="95">
        <v>-1</v>
      </c>
      <c r="AP206" s="95">
        <v>-1</v>
      </c>
    </row>
    <row r="207" spans="1:42" ht="15" customHeight="1">
      <c r="A207" s="93">
        <v>196</v>
      </c>
      <c r="B207" s="94" t="s">
        <v>289</v>
      </c>
      <c r="C207" s="94">
        <f t="shared" si="16"/>
        <v>9</v>
      </c>
      <c r="D207" s="94">
        <f t="shared" si="17"/>
        <v>0</v>
      </c>
      <c r="E207" s="130">
        <f t="shared" si="18"/>
        <v>9</v>
      </c>
      <c r="F207" s="96">
        <f t="shared" si="19"/>
        <v>1</v>
      </c>
      <c r="G207" s="95">
        <v>-1</v>
      </c>
      <c r="H207" s="95">
        <v>-1</v>
      </c>
      <c r="I207" s="95">
        <v>-1</v>
      </c>
      <c r="J207" s="95">
        <v>100</v>
      </c>
      <c r="K207" s="95">
        <v>-1</v>
      </c>
      <c r="L207" s="95">
        <v>-1</v>
      </c>
      <c r="M207" s="95">
        <v>-1</v>
      </c>
      <c r="N207" s="95">
        <v>-1</v>
      </c>
      <c r="O207" s="95">
        <v>-1</v>
      </c>
      <c r="P207" s="95">
        <v>-1</v>
      </c>
      <c r="Q207" s="95">
        <v>100</v>
      </c>
      <c r="R207" s="95">
        <v>-1</v>
      </c>
      <c r="S207" s="95">
        <v>-1</v>
      </c>
      <c r="T207" s="95">
        <v>-1</v>
      </c>
      <c r="U207" s="95">
        <v>-1</v>
      </c>
      <c r="V207" s="95">
        <v>-1</v>
      </c>
      <c r="W207" s="99">
        <v>100</v>
      </c>
      <c r="X207" s="99">
        <v>100</v>
      </c>
      <c r="Y207" s="95">
        <v>-1</v>
      </c>
      <c r="Z207" s="99">
        <v>100</v>
      </c>
      <c r="AA207" s="99">
        <v>100</v>
      </c>
      <c r="AB207" s="95">
        <v>-1</v>
      </c>
      <c r="AC207" s="95">
        <v>-1</v>
      </c>
      <c r="AD207" s="95">
        <v>100</v>
      </c>
      <c r="AE207" s="99">
        <v>100</v>
      </c>
      <c r="AF207" s="99">
        <v>100</v>
      </c>
      <c r="AG207" s="95">
        <v>-1</v>
      </c>
      <c r="AH207" s="95">
        <v>-1</v>
      </c>
      <c r="AI207" s="95">
        <v>-1</v>
      </c>
      <c r="AJ207" s="95">
        <v>-1</v>
      </c>
      <c r="AK207" s="95">
        <v>-1</v>
      </c>
      <c r="AL207" s="95">
        <v>-1</v>
      </c>
      <c r="AM207" s="95">
        <v>-1</v>
      </c>
      <c r="AN207" s="95">
        <v>-1</v>
      </c>
      <c r="AO207" s="95">
        <v>-1</v>
      </c>
      <c r="AP207" s="95">
        <v>-1</v>
      </c>
    </row>
    <row r="208" spans="1:42" ht="15" customHeight="1">
      <c r="A208" s="93">
        <v>197</v>
      </c>
      <c r="B208" s="94" t="s">
        <v>39</v>
      </c>
      <c r="C208" s="94">
        <f t="shared" si="16"/>
        <v>15</v>
      </c>
      <c r="D208" s="94">
        <f t="shared" si="17"/>
        <v>15</v>
      </c>
      <c r="E208" s="130">
        <f t="shared" si="18"/>
        <v>0</v>
      </c>
      <c r="F208" s="96">
        <f t="shared" si="19"/>
        <v>0</v>
      </c>
      <c r="G208" s="95">
        <v>0</v>
      </c>
      <c r="H208" s="95">
        <v>0</v>
      </c>
      <c r="I208" s="95">
        <v>0</v>
      </c>
      <c r="J208" s="95">
        <v>0</v>
      </c>
      <c r="K208" s="95">
        <v>-1</v>
      </c>
      <c r="L208" s="95">
        <v>-1</v>
      </c>
      <c r="M208" s="95">
        <v>-1</v>
      </c>
      <c r="N208" s="95">
        <v>-1</v>
      </c>
      <c r="O208" s="95">
        <v>-1</v>
      </c>
      <c r="P208" s="95">
        <v>-1</v>
      </c>
      <c r="Q208" s="95">
        <v>0</v>
      </c>
      <c r="R208" s="95">
        <v>-1</v>
      </c>
      <c r="S208" s="95">
        <v>-1</v>
      </c>
      <c r="T208" s="95">
        <v>0</v>
      </c>
      <c r="U208" s="95">
        <v>-1</v>
      </c>
      <c r="V208" s="95">
        <v>-1</v>
      </c>
      <c r="W208" s="99">
        <v>0</v>
      </c>
      <c r="X208" s="99">
        <v>0</v>
      </c>
      <c r="Y208" s="95">
        <v>-1</v>
      </c>
      <c r="Z208" s="99">
        <v>0</v>
      </c>
      <c r="AA208" s="99">
        <v>0</v>
      </c>
      <c r="AB208" s="95">
        <v>0</v>
      </c>
      <c r="AC208" s="95">
        <v>0</v>
      </c>
      <c r="AD208" s="95">
        <v>0</v>
      </c>
      <c r="AE208" s="99">
        <v>0</v>
      </c>
      <c r="AF208" s="99">
        <v>0</v>
      </c>
      <c r="AG208" s="95">
        <v>-1</v>
      </c>
      <c r="AH208" s="95">
        <v>-1</v>
      </c>
      <c r="AI208" s="95">
        <v>-1</v>
      </c>
      <c r="AJ208" s="95">
        <v>-1</v>
      </c>
      <c r="AK208" s="95">
        <v>-1</v>
      </c>
      <c r="AL208" s="95">
        <v>-1</v>
      </c>
      <c r="AM208" s="95">
        <v>-1</v>
      </c>
      <c r="AN208" s="95">
        <v>-1</v>
      </c>
      <c r="AO208" s="95">
        <v>-1</v>
      </c>
      <c r="AP208" s="95">
        <v>-1</v>
      </c>
    </row>
    <row r="209" spans="1:42" ht="15" customHeight="1">
      <c r="A209" s="93">
        <v>198</v>
      </c>
      <c r="B209" s="94" t="s">
        <v>37</v>
      </c>
      <c r="C209" s="94">
        <f t="shared" si="16"/>
        <v>9</v>
      </c>
      <c r="D209" s="94">
        <f t="shared" si="17"/>
        <v>0</v>
      </c>
      <c r="E209" s="130">
        <f t="shared" si="18"/>
        <v>9</v>
      </c>
      <c r="F209" s="96">
        <f t="shared" si="19"/>
        <v>1</v>
      </c>
      <c r="G209" s="95">
        <v>-1</v>
      </c>
      <c r="H209" s="95">
        <v>-1</v>
      </c>
      <c r="I209" s="95">
        <v>-1</v>
      </c>
      <c r="J209" s="95">
        <v>100</v>
      </c>
      <c r="K209" s="95">
        <v>-1</v>
      </c>
      <c r="L209" s="95">
        <v>-1</v>
      </c>
      <c r="M209" s="95">
        <v>-1</v>
      </c>
      <c r="N209" s="95">
        <v>-1</v>
      </c>
      <c r="O209" s="95">
        <v>-1</v>
      </c>
      <c r="P209" s="95">
        <v>-1</v>
      </c>
      <c r="Q209" s="95">
        <v>100</v>
      </c>
      <c r="R209" s="95">
        <v>-1</v>
      </c>
      <c r="S209" s="95">
        <v>-1</v>
      </c>
      <c r="T209" s="95">
        <v>-1</v>
      </c>
      <c r="U209" s="95">
        <v>-1</v>
      </c>
      <c r="V209" s="95">
        <v>-1</v>
      </c>
      <c r="W209" s="99">
        <v>100</v>
      </c>
      <c r="X209" s="99">
        <v>100</v>
      </c>
      <c r="Y209" s="95">
        <v>-1</v>
      </c>
      <c r="Z209" s="99">
        <v>100</v>
      </c>
      <c r="AA209" s="99">
        <v>100</v>
      </c>
      <c r="AB209" s="95">
        <v>-1</v>
      </c>
      <c r="AC209" s="95">
        <v>-1</v>
      </c>
      <c r="AD209" s="95">
        <v>93.939393939393938</v>
      </c>
      <c r="AE209" s="99">
        <v>100</v>
      </c>
      <c r="AF209" s="99">
        <v>100</v>
      </c>
      <c r="AG209" s="95">
        <v>-1</v>
      </c>
      <c r="AH209" s="95">
        <v>-1</v>
      </c>
      <c r="AI209" s="95">
        <v>-1</v>
      </c>
      <c r="AJ209" s="95">
        <v>-1</v>
      </c>
      <c r="AK209" s="95">
        <v>-1</v>
      </c>
      <c r="AL209" s="95">
        <v>-1</v>
      </c>
      <c r="AM209" s="95">
        <v>-1</v>
      </c>
      <c r="AN209" s="95">
        <v>-1</v>
      </c>
      <c r="AO209" s="95">
        <v>-1</v>
      </c>
      <c r="AP209" s="95">
        <v>-1</v>
      </c>
    </row>
    <row r="210" spans="1:42" ht="15" customHeight="1">
      <c r="A210" s="93">
        <v>199</v>
      </c>
      <c r="B210" s="94" t="s">
        <v>64</v>
      </c>
      <c r="C210" s="94">
        <f t="shared" si="16"/>
        <v>11</v>
      </c>
      <c r="D210" s="94">
        <f t="shared" si="17"/>
        <v>11</v>
      </c>
      <c r="E210" s="130">
        <f t="shared" si="18"/>
        <v>0</v>
      </c>
      <c r="F210" s="96">
        <f t="shared" si="19"/>
        <v>0</v>
      </c>
      <c r="G210" s="95">
        <v>-1</v>
      </c>
      <c r="H210" s="95">
        <v>-1</v>
      </c>
      <c r="I210" s="95">
        <v>-1</v>
      </c>
      <c r="J210" s="95">
        <v>0</v>
      </c>
      <c r="K210" s="95">
        <v>-1</v>
      </c>
      <c r="L210" s="95">
        <v>-1</v>
      </c>
      <c r="M210" s="95">
        <v>0</v>
      </c>
      <c r="N210" s="95">
        <v>0</v>
      </c>
      <c r="O210" s="95">
        <v>-1</v>
      </c>
      <c r="P210" s="95">
        <v>-1</v>
      </c>
      <c r="Q210" s="95">
        <v>0</v>
      </c>
      <c r="R210" s="95">
        <v>-1</v>
      </c>
      <c r="S210" s="95">
        <v>-1</v>
      </c>
      <c r="T210" s="95">
        <v>-1</v>
      </c>
      <c r="U210" s="95">
        <v>-1</v>
      </c>
      <c r="V210" s="95">
        <v>-1</v>
      </c>
      <c r="W210" s="99">
        <v>0</v>
      </c>
      <c r="X210" s="99">
        <v>0</v>
      </c>
      <c r="Y210" s="95">
        <v>-1</v>
      </c>
      <c r="Z210" s="99">
        <v>0</v>
      </c>
      <c r="AA210" s="99">
        <v>0</v>
      </c>
      <c r="AB210" s="95">
        <v>-1</v>
      </c>
      <c r="AC210" s="95">
        <v>-1</v>
      </c>
      <c r="AD210" s="95">
        <v>0</v>
      </c>
      <c r="AE210" s="99">
        <v>0</v>
      </c>
      <c r="AF210" s="99">
        <v>0</v>
      </c>
      <c r="AG210" s="95">
        <v>-1</v>
      </c>
      <c r="AH210" s="95">
        <v>-1</v>
      </c>
      <c r="AI210" s="95">
        <v>-1</v>
      </c>
      <c r="AJ210" s="95">
        <v>-1</v>
      </c>
      <c r="AK210" s="95">
        <v>-1</v>
      </c>
      <c r="AL210" s="95">
        <v>-1</v>
      </c>
      <c r="AM210" s="95">
        <v>-1</v>
      </c>
      <c r="AN210" s="95">
        <v>-1</v>
      </c>
      <c r="AO210" s="95">
        <v>-1</v>
      </c>
      <c r="AP210" s="95">
        <v>-1</v>
      </c>
    </row>
    <row r="211" spans="1:42" ht="15" customHeight="1">
      <c r="A211" s="93">
        <v>200</v>
      </c>
      <c r="B211" s="94" t="s">
        <v>351</v>
      </c>
      <c r="C211" s="94">
        <f t="shared" si="16"/>
        <v>10</v>
      </c>
      <c r="D211" s="94">
        <f t="shared" si="17"/>
        <v>0</v>
      </c>
      <c r="E211" s="130">
        <f t="shared" si="18"/>
        <v>8</v>
      </c>
      <c r="F211" s="96">
        <f t="shared" si="19"/>
        <v>0.8</v>
      </c>
      <c r="G211" s="95">
        <v>-1</v>
      </c>
      <c r="H211" s="95">
        <v>-1</v>
      </c>
      <c r="I211" s="95">
        <v>-1</v>
      </c>
      <c r="J211" s="95">
        <v>100</v>
      </c>
      <c r="K211" s="95">
        <v>-1</v>
      </c>
      <c r="L211" s="95">
        <v>66.666666666666657</v>
      </c>
      <c r="M211" s="95">
        <v>-1</v>
      </c>
      <c r="N211" s="95">
        <v>100</v>
      </c>
      <c r="O211" s="95">
        <v>-1</v>
      </c>
      <c r="P211" s="95">
        <v>-1</v>
      </c>
      <c r="Q211" s="95">
        <v>100</v>
      </c>
      <c r="R211" s="95">
        <v>-1</v>
      </c>
      <c r="S211" s="95">
        <v>-1</v>
      </c>
      <c r="T211" s="95">
        <v>-1</v>
      </c>
      <c r="U211" s="95">
        <v>-1</v>
      </c>
      <c r="V211" s="95">
        <v>-1</v>
      </c>
      <c r="W211" s="99">
        <v>100</v>
      </c>
      <c r="X211" s="99">
        <v>-1</v>
      </c>
      <c r="Y211" s="95">
        <v>100</v>
      </c>
      <c r="Z211" s="99">
        <v>66.666666666666657</v>
      </c>
      <c r="AA211" s="99">
        <v>100</v>
      </c>
      <c r="AB211" s="95">
        <v>-1</v>
      </c>
      <c r="AC211" s="95">
        <v>-1</v>
      </c>
      <c r="AD211" s="95">
        <v>100</v>
      </c>
      <c r="AE211" s="99">
        <v>100</v>
      </c>
      <c r="AF211" s="99">
        <v>-1</v>
      </c>
      <c r="AG211" s="95">
        <v>-1</v>
      </c>
      <c r="AH211" s="95">
        <v>-1</v>
      </c>
      <c r="AI211" s="95">
        <v>-1</v>
      </c>
      <c r="AJ211" s="95">
        <v>-1</v>
      </c>
      <c r="AK211" s="95">
        <v>-1</v>
      </c>
      <c r="AL211" s="95">
        <v>-1</v>
      </c>
      <c r="AM211" s="95">
        <v>-1</v>
      </c>
      <c r="AN211" s="95">
        <v>-1</v>
      </c>
      <c r="AO211" s="95">
        <v>-1</v>
      </c>
      <c r="AP211" s="95">
        <v>-1</v>
      </c>
    </row>
    <row r="212" spans="1:42" ht="15" customHeight="1">
      <c r="A212" s="93">
        <v>201</v>
      </c>
      <c r="B212" s="94" t="s">
        <v>11</v>
      </c>
      <c r="C212" s="94">
        <f t="shared" si="16"/>
        <v>12</v>
      </c>
      <c r="D212" s="94">
        <f t="shared" si="17"/>
        <v>0</v>
      </c>
      <c r="E212" s="130">
        <f t="shared" si="18"/>
        <v>12</v>
      </c>
      <c r="F212" s="96">
        <f t="shared" si="19"/>
        <v>1</v>
      </c>
      <c r="G212" s="95">
        <v>-1</v>
      </c>
      <c r="H212" s="95">
        <v>-1</v>
      </c>
      <c r="I212" s="95">
        <v>-1</v>
      </c>
      <c r="J212" s="95">
        <v>99.404761904761912</v>
      </c>
      <c r="K212" s="95">
        <v>100</v>
      </c>
      <c r="L212" s="95">
        <v>-1</v>
      </c>
      <c r="M212" s="95">
        <v>-1</v>
      </c>
      <c r="N212" s="95">
        <v>-1</v>
      </c>
      <c r="O212" s="95">
        <v>-1</v>
      </c>
      <c r="P212" s="95">
        <v>-1</v>
      </c>
      <c r="Q212" s="95">
        <v>99.137931034482762</v>
      </c>
      <c r="R212" s="95">
        <v>-1</v>
      </c>
      <c r="S212" s="95">
        <v>-1</v>
      </c>
      <c r="T212" s="95">
        <v>-1</v>
      </c>
      <c r="U212" s="95">
        <v>-1</v>
      </c>
      <c r="V212" s="95">
        <v>-1</v>
      </c>
      <c r="W212" s="99">
        <v>99.992052769609799</v>
      </c>
      <c r="X212" s="99">
        <v>99.706457925636002</v>
      </c>
      <c r="Y212" s="95">
        <v>100</v>
      </c>
      <c r="Z212" s="99">
        <v>100</v>
      </c>
      <c r="AA212" s="99">
        <v>100</v>
      </c>
      <c r="AB212" s="95">
        <v>-1</v>
      </c>
      <c r="AC212" s="95">
        <v>-1</v>
      </c>
      <c r="AD212" s="95">
        <v>100</v>
      </c>
      <c r="AE212" s="99">
        <v>100</v>
      </c>
      <c r="AF212" s="99">
        <v>100</v>
      </c>
      <c r="AG212" s="95">
        <v>-1</v>
      </c>
      <c r="AH212" s="95">
        <v>100</v>
      </c>
      <c r="AI212" s="95">
        <v>-1</v>
      </c>
      <c r="AJ212" s="95">
        <v>-1</v>
      </c>
      <c r="AK212" s="95">
        <v>-1</v>
      </c>
      <c r="AL212" s="95">
        <v>-1</v>
      </c>
      <c r="AM212" s="95">
        <v>-1</v>
      </c>
      <c r="AN212" s="95">
        <v>-1</v>
      </c>
      <c r="AO212" s="95">
        <v>-1</v>
      </c>
      <c r="AP212" s="95">
        <v>-1</v>
      </c>
    </row>
    <row r="213" spans="1:42" ht="15" customHeight="1">
      <c r="A213" s="93">
        <v>202</v>
      </c>
      <c r="B213" s="94" t="s">
        <v>336</v>
      </c>
      <c r="C213" s="94">
        <f t="shared" si="16"/>
        <v>9</v>
      </c>
      <c r="D213" s="94">
        <f t="shared" si="17"/>
        <v>9</v>
      </c>
      <c r="E213" s="130">
        <f t="shared" si="18"/>
        <v>0</v>
      </c>
      <c r="F213" s="96">
        <f t="shared" si="19"/>
        <v>0</v>
      </c>
      <c r="G213" s="95">
        <v>-1</v>
      </c>
      <c r="H213" s="95">
        <v>-1</v>
      </c>
      <c r="I213" s="95">
        <v>-1</v>
      </c>
      <c r="J213" s="95">
        <v>0</v>
      </c>
      <c r="K213" s="95">
        <v>-1</v>
      </c>
      <c r="L213" s="95">
        <v>0</v>
      </c>
      <c r="M213" s="95">
        <v>0</v>
      </c>
      <c r="N213" s="95">
        <v>0</v>
      </c>
      <c r="O213" s="95">
        <v>-1</v>
      </c>
      <c r="P213" s="95">
        <v>-1</v>
      </c>
      <c r="Q213" s="95">
        <v>-1</v>
      </c>
      <c r="R213" s="95">
        <v>-1</v>
      </c>
      <c r="S213" s="95">
        <v>-1</v>
      </c>
      <c r="T213" s="95">
        <v>0</v>
      </c>
      <c r="U213" s="95">
        <v>-1</v>
      </c>
      <c r="V213" s="95">
        <v>-1</v>
      </c>
      <c r="W213" s="99">
        <v>0</v>
      </c>
      <c r="X213" s="99">
        <v>-1</v>
      </c>
      <c r="Y213" s="95">
        <v>0</v>
      </c>
      <c r="Z213" s="99">
        <v>0</v>
      </c>
      <c r="AA213" s="99">
        <v>-1</v>
      </c>
      <c r="AB213" s="95">
        <v>-1</v>
      </c>
      <c r="AC213" s="95">
        <v>-1</v>
      </c>
      <c r="AD213" s="95">
        <v>0</v>
      </c>
      <c r="AE213" s="99">
        <v>-1</v>
      </c>
      <c r="AF213" s="99">
        <v>-1</v>
      </c>
      <c r="AG213" s="95">
        <v>-1</v>
      </c>
      <c r="AH213" s="95">
        <v>-1</v>
      </c>
      <c r="AI213" s="95">
        <v>-1</v>
      </c>
      <c r="AJ213" s="95">
        <v>-1</v>
      </c>
      <c r="AK213" s="95">
        <v>-1</v>
      </c>
      <c r="AL213" s="95">
        <v>-1</v>
      </c>
      <c r="AM213" s="95">
        <v>-1</v>
      </c>
      <c r="AN213" s="95">
        <v>-1</v>
      </c>
      <c r="AO213" s="95">
        <v>-1</v>
      </c>
      <c r="AP213" s="95">
        <v>-1</v>
      </c>
    </row>
    <row r="214" spans="1:42" ht="15" customHeight="1">
      <c r="A214" s="93">
        <v>203</v>
      </c>
      <c r="B214" s="94" t="s">
        <v>278</v>
      </c>
      <c r="C214" s="94">
        <f t="shared" si="16"/>
        <v>11</v>
      </c>
      <c r="D214" s="94">
        <f t="shared" si="17"/>
        <v>2</v>
      </c>
      <c r="E214" s="130">
        <f t="shared" si="18"/>
        <v>6</v>
      </c>
      <c r="F214" s="96">
        <f t="shared" si="19"/>
        <v>0.54545454545454541</v>
      </c>
      <c r="G214" s="95">
        <v>-1</v>
      </c>
      <c r="H214" s="95">
        <v>-1</v>
      </c>
      <c r="I214" s="95">
        <v>-1</v>
      </c>
      <c r="J214" s="95">
        <v>100</v>
      </c>
      <c r="K214" s="95">
        <v>-1</v>
      </c>
      <c r="L214" s="95">
        <v>77.777777777777786</v>
      </c>
      <c r="M214" s="95">
        <v>76.470588235294116</v>
      </c>
      <c r="N214" s="95">
        <v>100</v>
      </c>
      <c r="O214" s="95">
        <v>-1</v>
      </c>
      <c r="P214" s="95">
        <v>-1</v>
      </c>
      <c r="Q214" s="95">
        <v>40</v>
      </c>
      <c r="R214" s="95">
        <v>-1</v>
      </c>
      <c r="S214" s="95">
        <v>0</v>
      </c>
      <c r="T214" s="95">
        <v>0</v>
      </c>
      <c r="U214" s="95">
        <v>-1</v>
      </c>
      <c r="V214" s="95">
        <v>-1</v>
      </c>
      <c r="W214" s="99">
        <v>99.08987485779295</v>
      </c>
      <c r="X214" s="99">
        <v>-1</v>
      </c>
      <c r="Y214" s="95">
        <v>-1</v>
      </c>
      <c r="Z214" s="99">
        <v>100</v>
      </c>
      <c r="AA214" s="99">
        <v>100</v>
      </c>
      <c r="AB214" s="95">
        <v>-1</v>
      </c>
      <c r="AC214" s="95">
        <v>-1</v>
      </c>
      <c r="AD214" s="95">
        <v>100</v>
      </c>
      <c r="AE214" s="99">
        <v>-1</v>
      </c>
      <c r="AF214" s="99">
        <v>-1</v>
      </c>
      <c r="AG214" s="95">
        <v>-1</v>
      </c>
      <c r="AH214" s="95">
        <v>-1</v>
      </c>
      <c r="AI214" s="95">
        <v>-1</v>
      </c>
      <c r="AJ214" s="95">
        <v>-1</v>
      </c>
      <c r="AK214" s="95">
        <v>-1</v>
      </c>
      <c r="AL214" s="95">
        <v>-1</v>
      </c>
      <c r="AM214" s="95">
        <v>-1</v>
      </c>
      <c r="AN214" s="95">
        <v>-1</v>
      </c>
      <c r="AO214" s="95">
        <v>-1</v>
      </c>
      <c r="AP214" s="95">
        <v>-1</v>
      </c>
    </row>
    <row r="215" spans="1:42" ht="15" customHeight="1">
      <c r="A215" s="93">
        <v>204</v>
      </c>
      <c r="B215" s="94" t="s">
        <v>331</v>
      </c>
      <c r="C215" s="94">
        <f t="shared" si="16"/>
        <v>7</v>
      </c>
      <c r="D215" s="94">
        <f t="shared" si="17"/>
        <v>7</v>
      </c>
      <c r="E215" s="130">
        <f t="shared" si="18"/>
        <v>0</v>
      </c>
      <c r="F215" s="96">
        <f t="shared" si="19"/>
        <v>0</v>
      </c>
      <c r="G215" s="95">
        <v>0</v>
      </c>
      <c r="H215" s="95">
        <v>-1</v>
      </c>
      <c r="I215" s="95">
        <v>-1</v>
      </c>
      <c r="J215" s="95">
        <v>0</v>
      </c>
      <c r="K215" s="95">
        <v>-1</v>
      </c>
      <c r="L215" s="95">
        <v>-1</v>
      </c>
      <c r="M215" s="95">
        <v>-1</v>
      </c>
      <c r="N215" s="95">
        <v>-1</v>
      </c>
      <c r="O215" s="95">
        <v>-1</v>
      </c>
      <c r="P215" s="95">
        <v>-1</v>
      </c>
      <c r="Q215" s="95">
        <v>-1</v>
      </c>
      <c r="R215" s="95">
        <v>-1</v>
      </c>
      <c r="S215" s="95">
        <v>-1</v>
      </c>
      <c r="T215" s="95">
        <v>0</v>
      </c>
      <c r="U215" s="95">
        <v>-1</v>
      </c>
      <c r="V215" s="95">
        <v>-1</v>
      </c>
      <c r="W215" s="99">
        <v>0</v>
      </c>
      <c r="X215" s="99">
        <v>-1</v>
      </c>
      <c r="Y215" s="95">
        <v>0</v>
      </c>
      <c r="Z215" s="99">
        <v>0</v>
      </c>
      <c r="AA215" s="99">
        <v>0</v>
      </c>
      <c r="AB215" s="95">
        <v>-1</v>
      </c>
      <c r="AC215" s="95">
        <v>-1</v>
      </c>
      <c r="AD215" s="95">
        <v>-1</v>
      </c>
      <c r="AE215" s="99">
        <v>-1</v>
      </c>
      <c r="AF215" s="99">
        <v>-1</v>
      </c>
      <c r="AG215" s="95">
        <v>-1</v>
      </c>
      <c r="AH215" s="95">
        <v>-1</v>
      </c>
      <c r="AI215" s="95">
        <v>-1</v>
      </c>
      <c r="AJ215" s="95">
        <v>-1</v>
      </c>
      <c r="AK215" s="95">
        <v>-1</v>
      </c>
      <c r="AL215" s="95">
        <v>-1</v>
      </c>
      <c r="AM215" s="95">
        <v>-1</v>
      </c>
      <c r="AN215" s="95">
        <v>-1</v>
      </c>
      <c r="AO215" s="95">
        <v>-1</v>
      </c>
      <c r="AP215" s="95">
        <v>-1</v>
      </c>
    </row>
    <row r="216" spans="1:42" ht="15" customHeight="1">
      <c r="A216" s="93">
        <v>205</v>
      </c>
      <c r="B216" s="94" t="s">
        <v>216</v>
      </c>
      <c r="C216" s="94">
        <f t="shared" si="16"/>
        <v>12</v>
      </c>
      <c r="D216" s="94">
        <f t="shared" si="17"/>
        <v>1</v>
      </c>
      <c r="E216" s="130">
        <f t="shared" si="18"/>
        <v>9</v>
      </c>
      <c r="F216" s="96">
        <f t="shared" si="19"/>
        <v>0.75</v>
      </c>
      <c r="G216" s="95">
        <v>-1</v>
      </c>
      <c r="H216" s="95">
        <v>-1</v>
      </c>
      <c r="I216" s="95">
        <v>-1</v>
      </c>
      <c r="J216" s="95">
        <v>100</v>
      </c>
      <c r="K216" s="95">
        <v>-1</v>
      </c>
      <c r="L216" s="95">
        <v>-1</v>
      </c>
      <c r="M216" s="95">
        <v>89.473684210526315</v>
      </c>
      <c r="N216" s="95">
        <v>71.428571428571431</v>
      </c>
      <c r="O216" s="95">
        <v>-1</v>
      </c>
      <c r="P216" s="95">
        <v>-1</v>
      </c>
      <c r="Q216" s="95">
        <v>100</v>
      </c>
      <c r="R216" s="95">
        <v>-1</v>
      </c>
      <c r="S216" s="95">
        <v>-1</v>
      </c>
      <c r="T216" s="95">
        <v>-1</v>
      </c>
      <c r="U216" s="95">
        <v>-1</v>
      </c>
      <c r="V216" s="95">
        <v>0</v>
      </c>
      <c r="W216" s="99">
        <v>99.958246346555327</v>
      </c>
      <c r="X216" s="99">
        <v>100</v>
      </c>
      <c r="Y216" s="95">
        <v>100</v>
      </c>
      <c r="Z216" s="99">
        <v>100</v>
      </c>
      <c r="AA216" s="99">
        <v>100</v>
      </c>
      <c r="AB216" s="95">
        <v>-1</v>
      </c>
      <c r="AC216" s="95">
        <v>-1</v>
      </c>
      <c r="AD216" s="95">
        <v>100</v>
      </c>
      <c r="AE216" s="99">
        <v>-1</v>
      </c>
      <c r="AF216" s="99">
        <v>100</v>
      </c>
      <c r="AG216" s="95">
        <v>-1</v>
      </c>
      <c r="AH216" s="95">
        <v>-1</v>
      </c>
      <c r="AI216" s="95">
        <v>-1</v>
      </c>
      <c r="AJ216" s="95">
        <v>-1</v>
      </c>
      <c r="AK216" s="95">
        <v>-1</v>
      </c>
      <c r="AL216" s="95">
        <v>-1</v>
      </c>
      <c r="AM216" s="95">
        <v>-1</v>
      </c>
      <c r="AN216" s="95">
        <v>-1</v>
      </c>
      <c r="AO216" s="95">
        <v>-1</v>
      </c>
      <c r="AP216" s="95">
        <v>-1</v>
      </c>
    </row>
    <row r="217" spans="1:42" ht="15" customHeight="1">
      <c r="A217" s="93">
        <v>206</v>
      </c>
      <c r="B217" s="94" t="s">
        <v>86</v>
      </c>
      <c r="C217" s="94">
        <f t="shared" si="16"/>
        <v>9</v>
      </c>
      <c r="D217" s="94">
        <f t="shared" si="17"/>
        <v>9</v>
      </c>
      <c r="E217" s="130">
        <f t="shared" si="18"/>
        <v>0</v>
      </c>
      <c r="F217" s="96">
        <f t="shared" si="19"/>
        <v>0</v>
      </c>
      <c r="G217" s="95">
        <v>0</v>
      </c>
      <c r="H217" s="95">
        <v>-1</v>
      </c>
      <c r="I217" s="95">
        <v>-1</v>
      </c>
      <c r="J217" s="95">
        <v>-1</v>
      </c>
      <c r="K217" s="95">
        <v>-1</v>
      </c>
      <c r="L217" s="95">
        <v>-1</v>
      </c>
      <c r="M217" s="95">
        <v>-1</v>
      </c>
      <c r="N217" s="95">
        <v>-1</v>
      </c>
      <c r="O217" s="95">
        <v>-1</v>
      </c>
      <c r="P217" s="95">
        <v>-1</v>
      </c>
      <c r="Q217" s="95">
        <v>-1</v>
      </c>
      <c r="R217" s="95">
        <v>-1</v>
      </c>
      <c r="S217" s="95">
        <v>-1</v>
      </c>
      <c r="T217" s="95">
        <v>-1</v>
      </c>
      <c r="U217" s="95">
        <v>-1</v>
      </c>
      <c r="V217" s="95">
        <v>-1</v>
      </c>
      <c r="W217" s="99">
        <v>0</v>
      </c>
      <c r="X217" s="99">
        <v>0</v>
      </c>
      <c r="Y217" s="95">
        <v>-1</v>
      </c>
      <c r="Z217" s="99">
        <v>0</v>
      </c>
      <c r="AA217" s="99">
        <v>0</v>
      </c>
      <c r="AB217" s="95">
        <v>-1</v>
      </c>
      <c r="AC217" s="95">
        <v>-1</v>
      </c>
      <c r="AD217" s="95">
        <v>0</v>
      </c>
      <c r="AE217" s="99">
        <v>0</v>
      </c>
      <c r="AF217" s="99">
        <v>0</v>
      </c>
      <c r="AG217" s="95">
        <v>-1</v>
      </c>
      <c r="AH217" s="95">
        <v>0</v>
      </c>
      <c r="AI217" s="95">
        <v>-1</v>
      </c>
      <c r="AJ217" s="95">
        <v>-1</v>
      </c>
      <c r="AK217" s="95">
        <v>-1</v>
      </c>
      <c r="AL217" s="95">
        <v>-1</v>
      </c>
      <c r="AM217" s="95">
        <v>-1</v>
      </c>
      <c r="AN217" s="95">
        <v>-1</v>
      </c>
      <c r="AO217" s="95">
        <v>-1</v>
      </c>
      <c r="AP217" s="95">
        <v>-1</v>
      </c>
    </row>
    <row r="218" spans="1:42" ht="15" customHeight="1">
      <c r="A218" s="93">
        <v>207</v>
      </c>
      <c r="B218" s="94" t="s">
        <v>4</v>
      </c>
      <c r="C218" s="94">
        <f t="shared" si="16"/>
        <v>12</v>
      </c>
      <c r="D218" s="94">
        <f t="shared" si="17"/>
        <v>12</v>
      </c>
      <c r="E218" s="130">
        <f t="shared" si="18"/>
        <v>0</v>
      </c>
      <c r="F218" s="96">
        <f t="shared" si="19"/>
        <v>0</v>
      </c>
      <c r="G218" s="95">
        <v>-1</v>
      </c>
      <c r="H218" s="95">
        <v>-1</v>
      </c>
      <c r="I218" s="95">
        <v>-1</v>
      </c>
      <c r="J218" s="95">
        <v>0</v>
      </c>
      <c r="K218" s="95">
        <v>-1</v>
      </c>
      <c r="L218" s="95">
        <v>-1</v>
      </c>
      <c r="M218" s="95">
        <v>-1</v>
      </c>
      <c r="N218" s="95">
        <v>-1</v>
      </c>
      <c r="O218" s="95">
        <v>-1</v>
      </c>
      <c r="P218" s="95">
        <v>-1</v>
      </c>
      <c r="Q218" s="95">
        <v>0</v>
      </c>
      <c r="R218" s="95">
        <v>-1</v>
      </c>
      <c r="S218" s="95">
        <v>-1</v>
      </c>
      <c r="T218" s="95">
        <v>-1</v>
      </c>
      <c r="U218" s="95">
        <v>-1</v>
      </c>
      <c r="V218" s="95">
        <v>-1</v>
      </c>
      <c r="W218" s="99">
        <v>0</v>
      </c>
      <c r="X218" s="99">
        <v>0</v>
      </c>
      <c r="Y218" s="95">
        <v>-1</v>
      </c>
      <c r="Z218" s="99">
        <v>0</v>
      </c>
      <c r="AA218" s="99">
        <v>0</v>
      </c>
      <c r="AB218" s="95">
        <v>0</v>
      </c>
      <c r="AC218" s="95">
        <v>-1</v>
      </c>
      <c r="AD218" s="95">
        <v>0</v>
      </c>
      <c r="AE218" s="99">
        <v>0</v>
      </c>
      <c r="AF218" s="99">
        <v>0</v>
      </c>
      <c r="AG218" s="95">
        <v>0</v>
      </c>
      <c r="AH218" s="95">
        <v>-1</v>
      </c>
      <c r="AI218" s="95">
        <v>-1</v>
      </c>
      <c r="AJ218" s="95">
        <v>-1</v>
      </c>
      <c r="AK218" s="95">
        <v>-1</v>
      </c>
      <c r="AL218" s="95">
        <v>-1</v>
      </c>
      <c r="AM218" s="95">
        <v>-1</v>
      </c>
      <c r="AN218" s="95">
        <v>0</v>
      </c>
      <c r="AO218" s="95">
        <v>-1</v>
      </c>
      <c r="AP218" s="95">
        <v>-1</v>
      </c>
    </row>
    <row r="219" spans="1:42" ht="15" customHeight="1">
      <c r="A219" s="93">
        <v>208</v>
      </c>
      <c r="B219" s="94" t="s">
        <v>196</v>
      </c>
      <c r="C219" s="94">
        <f t="shared" si="16"/>
        <v>10</v>
      </c>
      <c r="D219" s="94">
        <f t="shared" si="17"/>
        <v>10</v>
      </c>
      <c r="E219" s="130">
        <f t="shared" si="18"/>
        <v>0</v>
      </c>
      <c r="F219" s="96">
        <f t="shared" si="19"/>
        <v>0</v>
      </c>
      <c r="G219" s="95">
        <v>-1</v>
      </c>
      <c r="H219" s="95">
        <v>-1</v>
      </c>
      <c r="I219" s="95">
        <v>-1</v>
      </c>
      <c r="J219" s="95">
        <v>0</v>
      </c>
      <c r="K219" s="95">
        <v>-1</v>
      </c>
      <c r="L219" s="95">
        <v>-1</v>
      </c>
      <c r="M219" s="95">
        <v>-1</v>
      </c>
      <c r="N219" s="95">
        <v>-1</v>
      </c>
      <c r="O219" s="95">
        <v>-1</v>
      </c>
      <c r="P219" s="95">
        <v>-1</v>
      </c>
      <c r="Q219" s="95">
        <v>0</v>
      </c>
      <c r="R219" s="95">
        <v>-1</v>
      </c>
      <c r="S219" s="95">
        <v>-1</v>
      </c>
      <c r="T219" s="95">
        <v>0</v>
      </c>
      <c r="U219" s="95">
        <v>0</v>
      </c>
      <c r="V219" s="95">
        <v>-1</v>
      </c>
      <c r="W219" s="99">
        <v>0</v>
      </c>
      <c r="X219" s="99">
        <v>0</v>
      </c>
      <c r="Y219" s="95">
        <v>-1</v>
      </c>
      <c r="Z219" s="99">
        <v>0</v>
      </c>
      <c r="AA219" s="99">
        <v>0</v>
      </c>
      <c r="AB219" s="95">
        <v>-1</v>
      </c>
      <c r="AC219" s="95">
        <v>-1</v>
      </c>
      <c r="AD219" s="95">
        <v>0</v>
      </c>
      <c r="AE219" s="99">
        <v>0</v>
      </c>
      <c r="AF219" s="99">
        <v>-1</v>
      </c>
      <c r="AG219" s="95">
        <v>-1</v>
      </c>
      <c r="AH219" s="95">
        <v>-1</v>
      </c>
      <c r="AI219" s="95">
        <v>-1</v>
      </c>
      <c r="AJ219" s="95">
        <v>-1</v>
      </c>
      <c r="AK219" s="95">
        <v>-1</v>
      </c>
      <c r="AL219" s="95">
        <v>-1</v>
      </c>
      <c r="AM219" s="95">
        <v>-1</v>
      </c>
      <c r="AN219" s="95">
        <v>-1</v>
      </c>
      <c r="AO219" s="95">
        <v>-1</v>
      </c>
      <c r="AP219" s="95">
        <v>-1</v>
      </c>
    </row>
    <row r="220" spans="1:42" ht="15" customHeight="1">
      <c r="A220" s="93">
        <v>209</v>
      </c>
      <c r="B220" s="94" t="s">
        <v>160</v>
      </c>
      <c r="C220" s="94">
        <f t="shared" si="16"/>
        <v>14</v>
      </c>
      <c r="D220" s="94">
        <f t="shared" si="17"/>
        <v>0</v>
      </c>
      <c r="E220" s="130">
        <f t="shared" si="18"/>
        <v>12</v>
      </c>
      <c r="F220" s="96">
        <f t="shared" si="19"/>
        <v>0.8571428571428571</v>
      </c>
      <c r="G220" s="95">
        <v>-1</v>
      </c>
      <c r="H220" s="95">
        <v>-1</v>
      </c>
      <c r="I220" s="95">
        <v>-1</v>
      </c>
      <c r="J220" s="95">
        <v>98.68421052631578</v>
      </c>
      <c r="K220" s="95">
        <v>-1</v>
      </c>
      <c r="L220" s="95">
        <v>100</v>
      </c>
      <c r="M220" s="95">
        <v>-1</v>
      </c>
      <c r="N220" s="95">
        <v>-1</v>
      </c>
      <c r="O220" s="95">
        <v>-1</v>
      </c>
      <c r="P220" s="95">
        <v>-1</v>
      </c>
      <c r="Q220" s="95">
        <v>100</v>
      </c>
      <c r="R220" s="95">
        <v>40</v>
      </c>
      <c r="S220" s="95">
        <v>-1</v>
      </c>
      <c r="T220" s="95">
        <v>-1</v>
      </c>
      <c r="U220" s="95">
        <v>-1</v>
      </c>
      <c r="V220" s="95">
        <v>-1</v>
      </c>
      <c r="W220" s="99">
        <v>99.886320575975745</v>
      </c>
      <c r="X220" s="99">
        <v>97.674418604651152</v>
      </c>
      <c r="Y220" s="95">
        <v>66.666666666666657</v>
      </c>
      <c r="Z220" s="99">
        <v>100</v>
      </c>
      <c r="AA220" s="99">
        <v>100</v>
      </c>
      <c r="AB220" s="95">
        <v>100</v>
      </c>
      <c r="AC220" s="95">
        <v>-1</v>
      </c>
      <c r="AD220" s="95">
        <v>100</v>
      </c>
      <c r="AE220" s="99">
        <v>100</v>
      </c>
      <c r="AF220" s="99">
        <v>100</v>
      </c>
      <c r="AG220" s="95">
        <v>-1</v>
      </c>
      <c r="AH220" s="95">
        <v>100</v>
      </c>
      <c r="AI220" s="95">
        <v>-1</v>
      </c>
      <c r="AJ220" s="95">
        <v>-1</v>
      </c>
      <c r="AK220" s="95">
        <v>-1</v>
      </c>
      <c r="AL220" s="95">
        <v>-1</v>
      </c>
      <c r="AM220" s="95">
        <v>-1</v>
      </c>
      <c r="AN220" s="95">
        <v>-1</v>
      </c>
      <c r="AO220" s="95">
        <v>-1</v>
      </c>
      <c r="AP220" s="95">
        <v>-1</v>
      </c>
    </row>
    <row r="221" spans="1:42" ht="15" customHeight="1">
      <c r="A221" s="93">
        <v>210</v>
      </c>
      <c r="B221" s="94" t="s">
        <v>65</v>
      </c>
      <c r="C221" s="94">
        <f t="shared" si="16"/>
        <v>11</v>
      </c>
      <c r="D221" s="94">
        <f t="shared" si="17"/>
        <v>0</v>
      </c>
      <c r="E221" s="130">
        <f t="shared" si="18"/>
        <v>7</v>
      </c>
      <c r="F221" s="96">
        <f t="shared" si="19"/>
        <v>0.63636363636363635</v>
      </c>
      <c r="G221" s="95">
        <v>-1</v>
      </c>
      <c r="H221" s="95">
        <v>-1</v>
      </c>
      <c r="I221" s="95">
        <v>-1</v>
      </c>
      <c r="J221" s="95">
        <v>88</v>
      </c>
      <c r="K221" s="95">
        <v>-1</v>
      </c>
      <c r="L221" s="95">
        <v>-1</v>
      </c>
      <c r="M221" s="95">
        <v>76.923076923076934</v>
      </c>
      <c r="N221" s="95">
        <v>100</v>
      </c>
      <c r="O221" s="95">
        <v>-1</v>
      </c>
      <c r="P221" s="95">
        <v>-1</v>
      </c>
      <c r="Q221" s="95">
        <v>85.714285714285708</v>
      </c>
      <c r="R221" s="95">
        <v>-1</v>
      </c>
      <c r="S221" s="95">
        <v>-1</v>
      </c>
      <c r="T221" s="95">
        <v>-1</v>
      </c>
      <c r="U221" s="95">
        <v>-1</v>
      </c>
      <c r="V221" s="95">
        <v>-1</v>
      </c>
      <c r="W221" s="99">
        <v>99.968419390494233</v>
      </c>
      <c r="X221" s="99">
        <v>99.81575310916628</v>
      </c>
      <c r="Y221" s="95">
        <v>-1</v>
      </c>
      <c r="Z221" s="99">
        <v>100</v>
      </c>
      <c r="AA221" s="99">
        <v>100</v>
      </c>
      <c r="AB221" s="95">
        <v>-1</v>
      </c>
      <c r="AC221" s="95">
        <v>-1</v>
      </c>
      <c r="AD221" s="95">
        <v>100</v>
      </c>
      <c r="AE221" s="99">
        <v>97.777777777777771</v>
      </c>
      <c r="AF221" s="99">
        <v>75</v>
      </c>
      <c r="AG221" s="95">
        <v>-1</v>
      </c>
      <c r="AH221" s="95">
        <v>-1</v>
      </c>
      <c r="AI221" s="95">
        <v>-1</v>
      </c>
      <c r="AJ221" s="95">
        <v>-1</v>
      </c>
      <c r="AK221" s="95">
        <v>-1</v>
      </c>
      <c r="AL221" s="95">
        <v>-1</v>
      </c>
      <c r="AM221" s="95">
        <v>-1</v>
      </c>
      <c r="AN221" s="95">
        <v>-1</v>
      </c>
      <c r="AO221" s="95">
        <v>-1</v>
      </c>
      <c r="AP221" s="95">
        <v>-1</v>
      </c>
    </row>
    <row r="222" spans="1:42" ht="15" customHeight="1">
      <c r="A222" s="93">
        <v>211</v>
      </c>
      <c r="B222" s="94" t="s">
        <v>63</v>
      </c>
      <c r="C222" s="94">
        <f t="shared" si="16"/>
        <v>16</v>
      </c>
      <c r="D222" s="94">
        <f t="shared" si="17"/>
        <v>16</v>
      </c>
      <c r="E222" s="130">
        <f t="shared" si="18"/>
        <v>0</v>
      </c>
      <c r="F222" s="96">
        <f t="shared" si="19"/>
        <v>0</v>
      </c>
      <c r="G222" s="95">
        <v>0</v>
      </c>
      <c r="H222" s="95">
        <v>0</v>
      </c>
      <c r="I222" s="95">
        <v>0</v>
      </c>
      <c r="J222" s="95">
        <v>0</v>
      </c>
      <c r="K222" s="95">
        <v>-1</v>
      </c>
      <c r="L222" s="95">
        <v>-1</v>
      </c>
      <c r="M222" s="95">
        <v>-1</v>
      </c>
      <c r="N222" s="95">
        <v>-1</v>
      </c>
      <c r="O222" s="95">
        <v>-1</v>
      </c>
      <c r="P222" s="95">
        <v>-1</v>
      </c>
      <c r="Q222" s="95">
        <v>0</v>
      </c>
      <c r="R222" s="95">
        <v>0</v>
      </c>
      <c r="S222" s="95">
        <v>-1</v>
      </c>
      <c r="T222" s="95">
        <v>0</v>
      </c>
      <c r="U222" s="95">
        <v>-1</v>
      </c>
      <c r="V222" s="95">
        <v>-1</v>
      </c>
      <c r="W222" s="99">
        <v>0</v>
      </c>
      <c r="X222" s="99">
        <v>0</v>
      </c>
      <c r="Y222" s="95">
        <v>0</v>
      </c>
      <c r="Z222" s="99">
        <v>0</v>
      </c>
      <c r="AA222" s="99">
        <v>0</v>
      </c>
      <c r="AB222" s="95">
        <v>-1</v>
      </c>
      <c r="AC222" s="95">
        <v>-1</v>
      </c>
      <c r="AD222" s="95">
        <v>0</v>
      </c>
      <c r="AE222" s="99">
        <v>0</v>
      </c>
      <c r="AF222" s="99">
        <v>0</v>
      </c>
      <c r="AG222" s="95">
        <v>-1</v>
      </c>
      <c r="AH222" s="95">
        <v>0</v>
      </c>
      <c r="AI222" s="95">
        <v>-1</v>
      </c>
      <c r="AJ222" s="95">
        <v>-1</v>
      </c>
      <c r="AK222" s="95">
        <v>-1</v>
      </c>
      <c r="AL222" s="95">
        <v>-1</v>
      </c>
      <c r="AM222" s="95">
        <v>-1</v>
      </c>
      <c r="AN222" s="95">
        <v>-1</v>
      </c>
      <c r="AO222" s="95">
        <v>-1</v>
      </c>
      <c r="AP222" s="95">
        <v>-1</v>
      </c>
    </row>
    <row r="223" spans="1:42" ht="15" customHeight="1">
      <c r="A223" s="93">
        <v>212</v>
      </c>
      <c r="B223" s="94" t="s">
        <v>263</v>
      </c>
      <c r="C223" s="94">
        <f t="shared" si="16"/>
        <v>15</v>
      </c>
      <c r="D223" s="94">
        <f t="shared" si="17"/>
        <v>15</v>
      </c>
      <c r="E223" s="130">
        <f t="shared" si="18"/>
        <v>0</v>
      </c>
      <c r="F223" s="96">
        <f t="shared" si="19"/>
        <v>0</v>
      </c>
      <c r="G223" s="95">
        <v>-1</v>
      </c>
      <c r="H223" s="95">
        <v>-1</v>
      </c>
      <c r="I223" s="95">
        <v>-1</v>
      </c>
      <c r="J223" s="95">
        <v>0</v>
      </c>
      <c r="K223" s="95">
        <v>-1</v>
      </c>
      <c r="L223" s="95">
        <v>0</v>
      </c>
      <c r="M223" s="95">
        <v>0</v>
      </c>
      <c r="N223" s="95">
        <v>0</v>
      </c>
      <c r="O223" s="95">
        <v>-1</v>
      </c>
      <c r="P223" s="95">
        <v>-1</v>
      </c>
      <c r="Q223" s="95">
        <v>0</v>
      </c>
      <c r="R223" s="95">
        <v>-1</v>
      </c>
      <c r="S223" s="95">
        <v>0</v>
      </c>
      <c r="T223" s="95">
        <v>0</v>
      </c>
      <c r="U223" s="95">
        <v>-1</v>
      </c>
      <c r="V223" s="95">
        <v>-1</v>
      </c>
      <c r="W223" s="99">
        <v>0</v>
      </c>
      <c r="X223" s="99">
        <v>0</v>
      </c>
      <c r="Y223" s="95">
        <v>0</v>
      </c>
      <c r="Z223" s="99">
        <v>0</v>
      </c>
      <c r="AA223" s="99">
        <v>0</v>
      </c>
      <c r="AB223" s="95">
        <v>-1</v>
      </c>
      <c r="AC223" s="95">
        <v>-1</v>
      </c>
      <c r="AD223" s="95">
        <v>0</v>
      </c>
      <c r="AE223" s="99">
        <v>0</v>
      </c>
      <c r="AF223" s="99">
        <v>0</v>
      </c>
      <c r="AG223" s="95">
        <v>-1</v>
      </c>
      <c r="AH223" s="95">
        <v>-1</v>
      </c>
      <c r="AI223" s="95">
        <v>-1</v>
      </c>
      <c r="AJ223" s="95">
        <v>-1</v>
      </c>
      <c r="AK223" s="95">
        <v>-1</v>
      </c>
      <c r="AL223" s="95">
        <v>-1</v>
      </c>
      <c r="AM223" s="95">
        <v>-1</v>
      </c>
      <c r="AN223" s="95">
        <v>-1</v>
      </c>
      <c r="AO223" s="95">
        <v>-1</v>
      </c>
      <c r="AP223" s="95">
        <v>-1</v>
      </c>
    </row>
    <row r="224" spans="1:42" ht="15" customHeight="1">
      <c r="A224" s="93">
        <v>213</v>
      </c>
      <c r="B224" s="94" t="s">
        <v>132</v>
      </c>
      <c r="C224" s="94">
        <f t="shared" si="16"/>
        <v>10</v>
      </c>
      <c r="D224" s="94">
        <f t="shared" si="17"/>
        <v>10</v>
      </c>
      <c r="E224" s="130">
        <f t="shared" si="18"/>
        <v>0</v>
      </c>
      <c r="F224" s="96">
        <f t="shared" si="19"/>
        <v>0</v>
      </c>
      <c r="G224" s="95">
        <v>-1</v>
      </c>
      <c r="H224" s="95">
        <v>-1</v>
      </c>
      <c r="I224" s="95">
        <v>-1</v>
      </c>
      <c r="J224" s="95">
        <v>0</v>
      </c>
      <c r="K224" s="95">
        <v>-1</v>
      </c>
      <c r="L224" s="95">
        <v>-1</v>
      </c>
      <c r="M224" s="95">
        <v>0</v>
      </c>
      <c r="N224" s="95">
        <v>-1</v>
      </c>
      <c r="O224" s="95">
        <v>-1</v>
      </c>
      <c r="P224" s="95">
        <v>-1</v>
      </c>
      <c r="Q224" s="95">
        <v>0</v>
      </c>
      <c r="R224" s="95">
        <v>-1</v>
      </c>
      <c r="S224" s="95">
        <v>-1</v>
      </c>
      <c r="T224" s="95">
        <v>-1</v>
      </c>
      <c r="U224" s="95">
        <v>-1</v>
      </c>
      <c r="V224" s="95">
        <v>-1</v>
      </c>
      <c r="W224" s="99">
        <v>0</v>
      </c>
      <c r="X224" s="99">
        <v>0</v>
      </c>
      <c r="Y224" s="95">
        <v>-1</v>
      </c>
      <c r="Z224" s="99">
        <v>0</v>
      </c>
      <c r="AA224" s="99">
        <v>0</v>
      </c>
      <c r="AB224" s="95">
        <v>-1</v>
      </c>
      <c r="AC224" s="95">
        <v>-1</v>
      </c>
      <c r="AD224" s="95">
        <v>0</v>
      </c>
      <c r="AE224" s="99">
        <v>0</v>
      </c>
      <c r="AF224" s="99">
        <v>0</v>
      </c>
      <c r="AG224" s="95">
        <v>-1</v>
      </c>
      <c r="AH224" s="95">
        <v>-1</v>
      </c>
      <c r="AI224" s="95">
        <v>-1</v>
      </c>
      <c r="AJ224" s="95">
        <v>-1</v>
      </c>
      <c r="AK224" s="95">
        <v>-1</v>
      </c>
      <c r="AL224" s="95">
        <v>-1</v>
      </c>
      <c r="AM224" s="95">
        <v>-1</v>
      </c>
      <c r="AN224" s="95">
        <v>-1</v>
      </c>
      <c r="AO224" s="95">
        <v>-1</v>
      </c>
      <c r="AP224" s="95">
        <v>-1</v>
      </c>
    </row>
    <row r="225" spans="1:42" ht="15" customHeight="1">
      <c r="A225" s="93">
        <v>214</v>
      </c>
      <c r="B225" s="94" t="s">
        <v>60</v>
      </c>
      <c r="C225" s="94">
        <f t="shared" si="16"/>
        <v>13</v>
      </c>
      <c r="D225" s="94">
        <f t="shared" si="17"/>
        <v>0</v>
      </c>
      <c r="E225" s="130">
        <f t="shared" si="18"/>
        <v>13</v>
      </c>
      <c r="F225" s="96">
        <f t="shared" si="19"/>
        <v>1</v>
      </c>
      <c r="G225" s="95">
        <v>-1</v>
      </c>
      <c r="H225" s="95">
        <v>-1</v>
      </c>
      <c r="I225" s="95">
        <v>-1</v>
      </c>
      <c r="J225" s="95">
        <v>98.412698412698404</v>
      </c>
      <c r="K225" s="95">
        <v>-1</v>
      </c>
      <c r="L225" s="95">
        <v>-1</v>
      </c>
      <c r="M225" s="95">
        <v>-1</v>
      </c>
      <c r="N225" s="95">
        <v>-1</v>
      </c>
      <c r="O225" s="95">
        <v>-1</v>
      </c>
      <c r="P225" s="95">
        <v>-1</v>
      </c>
      <c r="Q225" s="95">
        <v>96.825396825396822</v>
      </c>
      <c r="R225" s="95">
        <v>-1</v>
      </c>
      <c r="S225" s="95">
        <v>-1</v>
      </c>
      <c r="T225" s="95">
        <v>-1</v>
      </c>
      <c r="U225" s="95">
        <v>-1</v>
      </c>
      <c r="V225" s="95">
        <v>-1</v>
      </c>
      <c r="W225" s="99">
        <v>98.179927197087878</v>
      </c>
      <c r="X225" s="99">
        <v>91.524265208475725</v>
      </c>
      <c r="Y225" s="95">
        <v>100</v>
      </c>
      <c r="Z225" s="99">
        <v>99.77064220183486</v>
      </c>
      <c r="AA225" s="99">
        <v>100</v>
      </c>
      <c r="AB225" s="95">
        <v>100</v>
      </c>
      <c r="AC225" s="95">
        <v>98.82352941176471</v>
      </c>
      <c r="AD225" s="95">
        <v>100</v>
      </c>
      <c r="AE225" s="99">
        <v>100</v>
      </c>
      <c r="AF225" s="99">
        <v>100</v>
      </c>
      <c r="AG225" s="95">
        <v>-1</v>
      </c>
      <c r="AH225" s="95">
        <v>100</v>
      </c>
      <c r="AI225" s="95">
        <v>-1</v>
      </c>
      <c r="AJ225" s="95">
        <v>-1</v>
      </c>
      <c r="AK225" s="95">
        <v>-1</v>
      </c>
      <c r="AL225" s="95">
        <v>-1</v>
      </c>
      <c r="AM225" s="95">
        <v>-1</v>
      </c>
      <c r="AN225" s="95">
        <v>-1</v>
      </c>
      <c r="AO225" s="95">
        <v>-1</v>
      </c>
      <c r="AP225" s="95">
        <v>-1</v>
      </c>
    </row>
    <row r="226" spans="1:42" ht="15" customHeight="1">
      <c r="A226" s="93">
        <v>215</v>
      </c>
      <c r="B226" s="94" t="s">
        <v>144</v>
      </c>
      <c r="C226" s="94">
        <f t="shared" si="16"/>
        <v>14</v>
      </c>
      <c r="D226" s="94">
        <f t="shared" si="17"/>
        <v>1</v>
      </c>
      <c r="E226" s="130">
        <f t="shared" si="18"/>
        <v>11</v>
      </c>
      <c r="F226" s="96">
        <f t="shared" si="19"/>
        <v>0.7857142857142857</v>
      </c>
      <c r="G226" s="95">
        <v>-1</v>
      </c>
      <c r="H226" s="95">
        <v>-1</v>
      </c>
      <c r="I226" s="95">
        <v>-1</v>
      </c>
      <c r="J226" s="95">
        <v>100</v>
      </c>
      <c r="K226" s="95">
        <v>-1</v>
      </c>
      <c r="L226" s="95">
        <v>66.666666666666657</v>
      </c>
      <c r="M226" s="95">
        <v>72.727272727272734</v>
      </c>
      <c r="N226" s="95">
        <v>-1</v>
      </c>
      <c r="O226" s="95">
        <v>-1</v>
      </c>
      <c r="P226" s="95">
        <v>-1</v>
      </c>
      <c r="Q226" s="95">
        <v>100</v>
      </c>
      <c r="R226" s="95">
        <v>100</v>
      </c>
      <c r="S226" s="95">
        <v>-1</v>
      </c>
      <c r="T226" s="95">
        <v>0</v>
      </c>
      <c r="U226" s="95">
        <v>-1</v>
      </c>
      <c r="V226" s="95">
        <v>-1</v>
      </c>
      <c r="W226" s="99">
        <v>99.950932286555457</v>
      </c>
      <c r="X226" s="99">
        <v>100</v>
      </c>
      <c r="Y226" s="95">
        <v>100</v>
      </c>
      <c r="Z226" s="99">
        <v>100</v>
      </c>
      <c r="AA226" s="99">
        <v>100</v>
      </c>
      <c r="AB226" s="95">
        <v>-1</v>
      </c>
      <c r="AC226" s="95">
        <v>-1</v>
      </c>
      <c r="AD226" s="95">
        <v>100</v>
      </c>
      <c r="AE226" s="99">
        <v>100</v>
      </c>
      <c r="AF226" s="99">
        <v>100</v>
      </c>
      <c r="AG226" s="95">
        <v>-1</v>
      </c>
      <c r="AH226" s="95">
        <v>-1</v>
      </c>
      <c r="AI226" s="95">
        <v>-1</v>
      </c>
      <c r="AJ226" s="95">
        <v>-1</v>
      </c>
      <c r="AK226" s="95">
        <v>-1</v>
      </c>
      <c r="AL226" s="95">
        <v>-1</v>
      </c>
      <c r="AM226" s="95">
        <v>-1</v>
      </c>
      <c r="AN226" s="95">
        <v>-1</v>
      </c>
      <c r="AO226" s="95">
        <v>-1</v>
      </c>
      <c r="AP226" s="95">
        <v>-1</v>
      </c>
    </row>
    <row r="227" spans="1:42" ht="15" customHeight="1">
      <c r="A227" s="93">
        <v>216</v>
      </c>
      <c r="B227" s="94" t="s">
        <v>141</v>
      </c>
      <c r="C227" s="94">
        <f t="shared" si="16"/>
        <v>10</v>
      </c>
      <c r="D227" s="94">
        <f t="shared" si="17"/>
        <v>10</v>
      </c>
      <c r="E227" s="130">
        <f t="shared" si="18"/>
        <v>0</v>
      </c>
      <c r="F227" s="96">
        <f t="shared" si="19"/>
        <v>0</v>
      </c>
      <c r="G227" s="95">
        <v>0</v>
      </c>
      <c r="H227" s="95">
        <v>0</v>
      </c>
      <c r="I227" s="95">
        <v>-1</v>
      </c>
      <c r="J227" s="95">
        <v>0</v>
      </c>
      <c r="K227" s="95">
        <v>-1</v>
      </c>
      <c r="L227" s="95">
        <v>-1</v>
      </c>
      <c r="M227" s="95">
        <v>-1</v>
      </c>
      <c r="N227" s="95">
        <v>-1</v>
      </c>
      <c r="O227" s="95">
        <v>-1</v>
      </c>
      <c r="P227" s="95">
        <v>-1</v>
      </c>
      <c r="Q227" s="95">
        <v>-1</v>
      </c>
      <c r="R227" s="95">
        <v>-1</v>
      </c>
      <c r="S227" s="95">
        <v>-1</v>
      </c>
      <c r="T227" s="95">
        <v>-1</v>
      </c>
      <c r="U227" s="95">
        <v>-1</v>
      </c>
      <c r="V227" s="95">
        <v>-1</v>
      </c>
      <c r="W227" s="99">
        <v>0</v>
      </c>
      <c r="X227" s="99">
        <v>0</v>
      </c>
      <c r="Y227" s="95">
        <v>-1</v>
      </c>
      <c r="Z227" s="99">
        <v>0</v>
      </c>
      <c r="AA227" s="99">
        <v>0</v>
      </c>
      <c r="AB227" s="95">
        <v>-1</v>
      </c>
      <c r="AC227" s="95">
        <v>-1</v>
      </c>
      <c r="AD227" s="95">
        <v>0</v>
      </c>
      <c r="AE227" s="99">
        <v>0</v>
      </c>
      <c r="AF227" s="99">
        <v>0</v>
      </c>
      <c r="AG227" s="95">
        <v>-1</v>
      </c>
      <c r="AH227" s="95">
        <v>-1</v>
      </c>
      <c r="AI227" s="95">
        <v>-1</v>
      </c>
      <c r="AJ227" s="95">
        <v>-1</v>
      </c>
      <c r="AK227" s="95">
        <v>-1</v>
      </c>
      <c r="AL227" s="95">
        <v>-1</v>
      </c>
      <c r="AM227" s="95">
        <v>-1</v>
      </c>
      <c r="AN227" s="95">
        <v>-1</v>
      </c>
      <c r="AO227" s="95">
        <v>-1</v>
      </c>
      <c r="AP227" s="95">
        <v>-1</v>
      </c>
    </row>
    <row r="228" spans="1:42" ht="15" customHeight="1">
      <c r="A228" s="93">
        <v>217</v>
      </c>
      <c r="B228" s="94" t="s">
        <v>267</v>
      </c>
      <c r="C228" s="94">
        <f t="shared" si="16"/>
        <v>17</v>
      </c>
      <c r="D228" s="94">
        <f t="shared" si="17"/>
        <v>3</v>
      </c>
      <c r="E228" s="130">
        <f t="shared" si="18"/>
        <v>11</v>
      </c>
      <c r="F228" s="96">
        <f t="shared" si="19"/>
        <v>0.6470588235294118</v>
      </c>
      <c r="G228" s="95">
        <v>-1</v>
      </c>
      <c r="H228" s="95">
        <v>-1</v>
      </c>
      <c r="I228" s="95">
        <v>-1</v>
      </c>
      <c r="J228" s="95">
        <v>96.428571428571431</v>
      </c>
      <c r="K228" s="95">
        <v>100</v>
      </c>
      <c r="L228" s="95">
        <v>83.333333333333343</v>
      </c>
      <c r="M228" s="95">
        <v>87.5</v>
      </c>
      <c r="N228" s="95">
        <v>78.571428571428569</v>
      </c>
      <c r="O228" s="95">
        <v>0</v>
      </c>
      <c r="P228" s="95">
        <v>-1</v>
      </c>
      <c r="Q228" s="95">
        <v>100</v>
      </c>
      <c r="R228" s="95">
        <v>-1</v>
      </c>
      <c r="S228" s="95">
        <v>0</v>
      </c>
      <c r="T228" s="95">
        <v>-1</v>
      </c>
      <c r="U228" s="95">
        <v>0</v>
      </c>
      <c r="V228" s="95">
        <v>-1</v>
      </c>
      <c r="W228" s="99">
        <v>99.723756906077341</v>
      </c>
      <c r="X228" s="99">
        <v>100</v>
      </c>
      <c r="Y228" s="95">
        <v>100</v>
      </c>
      <c r="Z228" s="99">
        <v>100</v>
      </c>
      <c r="AA228" s="99">
        <v>100</v>
      </c>
      <c r="AB228" s="95">
        <v>-1</v>
      </c>
      <c r="AC228" s="95">
        <v>-1</v>
      </c>
      <c r="AD228" s="95">
        <v>100</v>
      </c>
      <c r="AE228" s="99">
        <v>100</v>
      </c>
      <c r="AF228" s="99">
        <v>100</v>
      </c>
      <c r="AG228" s="95">
        <v>-1</v>
      </c>
      <c r="AH228" s="95">
        <v>-1</v>
      </c>
      <c r="AI228" s="95">
        <v>-1</v>
      </c>
      <c r="AJ228" s="95">
        <v>-1</v>
      </c>
      <c r="AK228" s="95">
        <v>-1</v>
      </c>
      <c r="AL228" s="95">
        <v>-1</v>
      </c>
      <c r="AM228" s="95">
        <v>-1</v>
      </c>
      <c r="AN228" s="95">
        <v>-1</v>
      </c>
      <c r="AO228" s="95">
        <v>-1</v>
      </c>
      <c r="AP228" s="95">
        <v>-1</v>
      </c>
    </row>
    <row r="229" spans="1:42" ht="15" customHeight="1">
      <c r="A229" s="93">
        <v>218</v>
      </c>
      <c r="B229" s="94" t="s">
        <v>106</v>
      </c>
      <c r="C229" s="94">
        <f t="shared" si="16"/>
        <v>15</v>
      </c>
      <c r="D229" s="94">
        <f t="shared" si="17"/>
        <v>2</v>
      </c>
      <c r="E229" s="130">
        <f t="shared" si="18"/>
        <v>7</v>
      </c>
      <c r="F229" s="96">
        <f t="shared" si="19"/>
        <v>0.46666666666666667</v>
      </c>
      <c r="G229" s="95">
        <v>-1</v>
      </c>
      <c r="H229" s="95">
        <v>-1</v>
      </c>
      <c r="I229" s="95">
        <v>-1</v>
      </c>
      <c r="J229" s="95">
        <v>100</v>
      </c>
      <c r="K229" s="95">
        <v>-1</v>
      </c>
      <c r="L229" s="95">
        <v>50</v>
      </c>
      <c r="M229" s="95">
        <v>75</v>
      </c>
      <c r="N229" s="95">
        <v>100</v>
      </c>
      <c r="O229" s="95">
        <v>-1</v>
      </c>
      <c r="P229" s="95">
        <v>-1</v>
      </c>
      <c r="Q229" s="95">
        <v>52.173913043478258</v>
      </c>
      <c r="R229" s="95">
        <v>100</v>
      </c>
      <c r="S229" s="95">
        <v>0</v>
      </c>
      <c r="T229" s="95">
        <v>-1</v>
      </c>
      <c r="U229" s="95">
        <v>-1</v>
      </c>
      <c r="V229" s="95">
        <v>-1</v>
      </c>
      <c r="W229" s="99">
        <v>98.588393457315703</v>
      </c>
      <c r="X229" s="99">
        <v>0</v>
      </c>
      <c r="Y229" s="95">
        <v>60</v>
      </c>
      <c r="Z229" s="99">
        <v>100</v>
      </c>
      <c r="AA229" s="99">
        <v>100</v>
      </c>
      <c r="AB229" s="95">
        <v>-1</v>
      </c>
      <c r="AC229" s="95">
        <v>-1</v>
      </c>
      <c r="AD229" s="95">
        <v>100</v>
      </c>
      <c r="AE229" s="99">
        <v>33.333333333333329</v>
      </c>
      <c r="AF229" s="99">
        <v>5.4054054054054053</v>
      </c>
      <c r="AG229" s="95">
        <v>-1</v>
      </c>
      <c r="AH229" s="95">
        <v>-1</v>
      </c>
      <c r="AI229" s="95">
        <v>-1</v>
      </c>
      <c r="AJ229" s="95">
        <v>-1</v>
      </c>
      <c r="AK229" s="95">
        <v>-1</v>
      </c>
      <c r="AL229" s="95">
        <v>-1</v>
      </c>
      <c r="AM229" s="95">
        <v>-1</v>
      </c>
      <c r="AN229" s="95">
        <v>-1</v>
      </c>
      <c r="AO229" s="95">
        <v>-1</v>
      </c>
      <c r="AP229" s="95">
        <v>-1</v>
      </c>
    </row>
    <row r="230" spans="1:42" ht="15" customHeight="1">
      <c r="A230" s="93">
        <v>219</v>
      </c>
      <c r="B230" s="94" t="s">
        <v>181</v>
      </c>
      <c r="C230" s="94">
        <f t="shared" si="16"/>
        <v>10</v>
      </c>
      <c r="D230" s="94">
        <f t="shared" si="17"/>
        <v>10</v>
      </c>
      <c r="E230" s="130">
        <f t="shared" si="18"/>
        <v>0</v>
      </c>
      <c r="F230" s="96">
        <f t="shared" si="19"/>
        <v>0</v>
      </c>
      <c r="G230" s="95">
        <v>0</v>
      </c>
      <c r="H230" s="95">
        <v>-1</v>
      </c>
      <c r="I230" s="95">
        <v>-1</v>
      </c>
      <c r="J230" s="95">
        <v>0</v>
      </c>
      <c r="K230" s="95">
        <v>-1</v>
      </c>
      <c r="L230" s="95">
        <v>-1</v>
      </c>
      <c r="M230" s="95">
        <v>-1</v>
      </c>
      <c r="N230" s="95">
        <v>-1</v>
      </c>
      <c r="O230" s="95">
        <v>-1</v>
      </c>
      <c r="P230" s="95">
        <v>-1</v>
      </c>
      <c r="Q230" s="95">
        <v>0</v>
      </c>
      <c r="R230" s="95">
        <v>-1</v>
      </c>
      <c r="S230" s="95">
        <v>-1</v>
      </c>
      <c r="T230" s="95">
        <v>-1</v>
      </c>
      <c r="U230" s="95">
        <v>-1</v>
      </c>
      <c r="V230" s="95">
        <v>-1</v>
      </c>
      <c r="W230" s="99">
        <v>0</v>
      </c>
      <c r="X230" s="99">
        <v>0</v>
      </c>
      <c r="Y230" s="95">
        <v>0</v>
      </c>
      <c r="Z230" s="99">
        <v>0</v>
      </c>
      <c r="AA230" s="99">
        <v>0</v>
      </c>
      <c r="AB230" s="95">
        <v>-1</v>
      </c>
      <c r="AC230" s="95">
        <v>-1</v>
      </c>
      <c r="AD230" s="95">
        <v>0</v>
      </c>
      <c r="AE230" s="99">
        <v>0</v>
      </c>
      <c r="AF230" s="99">
        <v>-1</v>
      </c>
      <c r="AG230" s="95">
        <v>-1</v>
      </c>
      <c r="AH230" s="95">
        <v>-1</v>
      </c>
      <c r="AI230" s="95">
        <v>-1</v>
      </c>
      <c r="AJ230" s="95">
        <v>-1</v>
      </c>
      <c r="AK230" s="95">
        <v>-1</v>
      </c>
      <c r="AL230" s="95">
        <v>-1</v>
      </c>
      <c r="AM230" s="95">
        <v>-1</v>
      </c>
      <c r="AN230" s="95">
        <v>-1</v>
      </c>
      <c r="AO230" s="95">
        <v>-1</v>
      </c>
      <c r="AP230" s="95">
        <v>-1</v>
      </c>
    </row>
    <row r="231" spans="1:42" ht="15" customHeight="1">
      <c r="A231" s="93">
        <v>220</v>
      </c>
      <c r="B231" s="94" t="s">
        <v>84</v>
      </c>
      <c r="C231" s="94">
        <f t="shared" si="16"/>
        <v>11</v>
      </c>
      <c r="D231" s="94">
        <f t="shared" si="17"/>
        <v>11</v>
      </c>
      <c r="E231" s="130">
        <f t="shared" si="18"/>
        <v>0</v>
      </c>
      <c r="F231" s="96">
        <f t="shared" si="19"/>
        <v>0</v>
      </c>
      <c r="G231" s="95">
        <v>0</v>
      </c>
      <c r="H231" s="95">
        <v>0</v>
      </c>
      <c r="I231" s="95">
        <v>-1</v>
      </c>
      <c r="J231" s="95">
        <v>0</v>
      </c>
      <c r="K231" s="95">
        <v>-1</v>
      </c>
      <c r="L231" s="95">
        <v>-1</v>
      </c>
      <c r="M231" s="95">
        <v>-1</v>
      </c>
      <c r="N231" s="95">
        <v>-1</v>
      </c>
      <c r="O231" s="95">
        <v>-1</v>
      </c>
      <c r="P231" s="95">
        <v>-1</v>
      </c>
      <c r="Q231" s="95">
        <v>0</v>
      </c>
      <c r="R231" s="95">
        <v>-1</v>
      </c>
      <c r="S231" s="95">
        <v>-1</v>
      </c>
      <c r="T231" s="95">
        <v>-1</v>
      </c>
      <c r="U231" s="95">
        <v>-1</v>
      </c>
      <c r="V231" s="95">
        <v>-1</v>
      </c>
      <c r="W231" s="99">
        <v>0</v>
      </c>
      <c r="X231" s="99">
        <v>0</v>
      </c>
      <c r="Y231" s="95">
        <v>-1</v>
      </c>
      <c r="Z231" s="99">
        <v>0</v>
      </c>
      <c r="AA231" s="99">
        <v>0</v>
      </c>
      <c r="AB231" s="95">
        <v>-1</v>
      </c>
      <c r="AC231" s="95">
        <v>-1</v>
      </c>
      <c r="AD231" s="95">
        <v>0</v>
      </c>
      <c r="AE231" s="99">
        <v>0</v>
      </c>
      <c r="AF231" s="99">
        <v>0</v>
      </c>
      <c r="AG231" s="95">
        <v>-1</v>
      </c>
      <c r="AH231" s="95">
        <v>-1</v>
      </c>
      <c r="AI231" s="95">
        <v>-1</v>
      </c>
      <c r="AJ231" s="95">
        <v>-1</v>
      </c>
      <c r="AK231" s="95">
        <v>-1</v>
      </c>
      <c r="AL231" s="95">
        <v>-1</v>
      </c>
      <c r="AM231" s="95">
        <v>-1</v>
      </c>
      <c r="AN231" s="95">
        <v>-1</v>
      </c>
      <c r="AO231" s="95">
        <v>-1</v>
      </c>
      <c r="AP231" s="95">
        <v>-1</v>
      </c>
    </row>
    <row r="232" spans="1:42" ht="15" customHeight="1">
      <c r="A232" s="93">
        <v>221</v>
      </c>
      <c r="B232" s="94" t="s">
        <v>168</v>
      </c>
      <c r="C232" s="94">
        <f t="shared" si="16"/>
        <v>12</v>
      </c>
      <c r="D232" s="94">
        <f t="shared" si="17"/>
        <v>2</v>
      </c>
      <c r="E232" s="130">
        <f t="shared" si="18"/>
        <v>7</v>
      </c>
      <c r="F232" s="96">
        <f t="shared" si="19"/>
        <v>0.58333333333333337</v>
      </c>
      <c r="G232" s="95">
        <v>-1</v>
      </c>
      <c r="H232" s="95">
        <v>-1</v>
      </c>
      <c r="I232" s="95">
        <v>-1</v>
      </c>
      <c r="J232" s="95">
        <v>63.414634146341463</v>
      </c>
      <c r="K232" s="95">
        <v>100</v>
      </c>
      <c r="L232" s="95">
        <v>-1</v>
      </c>
      <c r="M232" s="95">
        <v>-1</v>
      </c>
      <c r="N232" s="95">
        <v>0</v>
      </c>
      <c r="O232" s="95">
        <v>-1</v>
      </c>
      <c r="P232" s="95">
        <v>-1</v>
      </c>
      <c r="Q232" s="95">
        <v>10.526315789473683</v>
      </c>
      <c r="R232" s="95">
        <v>-1</v>
      </c>
      <c r="S232" s="95">
        <v>-1</v>
      </c>
      <c r="T232" s="95">
        <v>-1</v>
      </c>
      <c r="U232" s="95">
        <v>-1</v>
      </c>
      <c r="V232" s="95">
        <v>-1</v>
      </c>
      <c r="W232" s="99">
        <v>89.68044561712108</v>
      </c>
      <c r="X232" s="99">
        <v>0</v>
      </c>
      <c r="Y232" s="95">
        <v>100</v>
      </c>
      <c r="Z232" s="99">
        <v>99.166666666666671</v>
      </c>
      <c r="AA232" s="99">
        <v>100</v>
      </c>
      <c r="AB232" s="95">
        <v>-1</v>
      </c>
      <c r="AC232" s="95">
        <v>-1</v>
      </c>
      <c r="AD232" s="95">
        <v>92.217898832684824</v>
      </c>
      <c r="AE232" s="99">
        <v>100</v>
      </c>
      <c r="AF232" s="99">
        <v>-1</v>
      </c>
      <c r="AG232" s="95">
        <v>-1</v>
      </c>
      <c r="AH232" s="95">
        <v>100</v>
      </c>
      <c r="AI232" s="95">
        <v>-1</v>
      </c>
      <c r="AJ232" s="95">
        <v>-1</v>
      </c>
      <c r="AK232" s="95">
        <v>-1</v>
      </c>
      <c r="AL232" s="95">
        <v>-1</v>
      </c>
      <c r="AM232" s="95">
        <v>-1</v>
      </c>
      <c r="AN232" s="95">
        <v>-1</v>
      </c>
      <c r="AO232" s="95">
        <v>-1</v>
      </c>
      <c r="AP232" s="95">
        <v>-1</v>
      </c>
    </row>
    <row r="233" spans="1:42" ht="15" customHeight="1">
      <c r="A233" s="93">
        <v>222</v>
      </c>
      <c r="B233" s="94" t="s">
        <v>318</v>
      </c>
      <c r="C233" s="94">
        <f t="shared" si="16"/>
        <v>6</v>
      </c>
      <c r="D233" s="94">
        <f t="shared" si="17"/>
        <v>6</v>
      </c>
      <c r="E233" s="130">
        <f t="shared" si="18"/>
        <v>0</v>
      </c>
      <c r="F233" s="96">
        <f t="shared" si="19"/>
        <v>0</v>
      </c>
      <c r="G233" s="95">
        <v>-1</v>
      </c>
      <c r="H233" s="95">
        <v>-1</v>
      </c>
      <c r="I233" s="95">
        <v>-1</v>
      </c>
      <c r="J233" s="95">
        <v>-1</v>
      </c>
      <c r="K233" s="95">
        <v>-1</v>
      </c>
      <c r="L233" s="95">
        <v>-1</v>
      </c>
      <c r="M233" s="95">
        <v>0</v>
      </c>
      <c r="N233" s="95">
        <v>-1</v>
      </c>
      <c r="O233" s="95">
        <v>-1</v>
      </c>
      <c r="P233" s="95">
        <v>-1</v>
      </c>
      <c r="Q233" s="95">
        <v>-1</v>
      </c>
      <c r="R233" s="95">
        <v>-1</v>
      </c>
      <c r="S233" s="95">
        <v>-1</v>
      </c>
      <c r="T233" s="95">
        <v>-1</v>
      </c>
      <c r="U233" s="95">
        <v>-1</v>
      </c>
      <c r="V233" s="95">
        <v>-1</v>
      </c>
      <c r="W233" s="99">
        <v>0</v>
      </c>
      <c r="X233" s="99">
        <v>0</v>
      </c>
      <c r="Y233" s="95">
        <v>0</v>
      </c>
      <c r="Z233" s="99">
        <v>0</v>
      </c>
      <c r="AA233" s="99">
        <v>-1</v>
      </c>
      <c r="AB233" s="95">
        <v>-1</v>
      </c>
      <c r="AC233" s="95">
        <v>-1</v>
      </c>
      <c r="AD233" s="95">
        <v>0</v>
      </c>
      <c r="AE233" s="99">
        <v>-1</v>
      </c>
      <c r="AF233" s="99">
        <v>-1</v>
      </c>
      <c r="AG233" s="95">
        <v>-1</v>
      </c>
      <c r="AH233" s="95">
        <v>-1</v>
      </c>
      <c r="AI233" s="95">
        <v>-1</v>
      </c>
      <c r="AJ233" s="95">
        <v>-1</v>
      </c>
      <c r="AK233" s="95">
        <v>-1</v>
      </c>
      <c r="AL233" s="95">
        <v>-1</v>
      </c>
      <c r="AM233" s="95">
        <v>-1</v>
      </c>
      <c r="AN233" s="95">
        <v>-1</v>
      </c>
      <c r="AO233" s="95">
        <v>-1</v>
      </c>
      <c r="AP233" s="95">
        <v>-1</v>
      </c>
    </row>
    <row r="234" spans="1:42" ht="15" customHeight="1">
      <c r="A234" s="93">
        <v>223</v>
      </c>
      <c r="B234" s="94" t="s">
        <v>215</v>
      </c>
      <c r="C234" s="94">
        <f t="shared" si="16"/>
        <v>16</v>
      </c>
      <c r="D234" s="94">
        <f t="shared" si="17"/>
        <v>16</v>
      </c>
      <c r="E234" s="130">
        <f t="shared" si="18"/>
        <v>0</v>
      </c>
      <c r="F234" s="96">
        <f t="shared" si="19"/>
        <v>0</v>
      </c>
      <c r="G234" s="95">
        <v>0</v>
      </c>
      <c r="H234" s="95">
        <v>0</v>
      </c>
      <c r="I234" s="95">
        <v>-1</v>
      </c>
      <c r="J234" s="95">
        <v>0</v>
      </c>
      <c r="K234" s="95">
        <v>-1</v>
      </c>
      <c r="L234" s="95">
        <v>0</v>
      </c>
      <c r="M234" s="95">
        <v>0</v>
      </c>
      <c r="N234" s="95">
        <v>0</v>
      </c>
      <c r="O234" s="95">
        <v>-1</v>
      </c>
      <c r="P234" s="95">
        <v>-1</v>
      </c>
      <c r="Q234" s="95">
        <v>0</v>
      </c>
      <c r="R234" s="95">
        <v>-1</v>
      </c>
      <c r="S234" s="95">
        <v>0</v>
      </c>
      <c r="T234" s="95">
        <v>-1</v>
      </c>
      <c r="U234" s="95">
        <v>-1</v>
      </c>
      <c r="V234" s="95">
        <v>-1</v>
      </c>
      <c r="W234" s="99">
        <v>0</v>
      </c>
      <c r="X234" s="99">
        <v>0</v>
      </c>
      <c r="Y234" s="95">
        <v>0</v>
      </c>
      <c r="Z234" s="99">
        <v>0</v>
      </c>
      <c r="AA234" s="99">
        <v>0</v>
      </c>
      <c r="AB234" s="95">
        <v>-1</v>
      </c>
      <c r="AC234" s="95">
        <v>-1</v>
      </c>
      <c r="AD234" s="95">
        <v>0</v>
      </c>
      <c r="AE234" s="99">
        <v>0</v>
      </c>
      <c r="AF234" s="99">
        <v>0</v>
      </c>
      <c r="AG234" s="95">
        <v>-1</v>
      </c>
      <c r="AH234" s="95">
        <v>-1</v>
      </c>
      <c r="AI234" s="95">
        <v>-1</v>
      </c>
      <c r="AJ234" s="95">
        <v>-1</v>
      </c>
      <c r="AK234" s="95">
        <v>-1</v>
      </c>
      <c r="AL234" s="95">
        <v>-1</v>
      </c>
      <c r="AM234" s="95">
        <v>-1</v>
      </c>
      <c r="AN234" s="95">
        <v>-1</v>
      </c>
      <c r="AO234" s="95">
        <v>-1</v>
      </c>
      <c r="AP234" s="95">
        <v>-1</v>
      </c>
    </row>
    <row r="235" spans="1:42" ht="15" customHeight="1">
      <c r="A235" s="93">
        <v>224</v>
      </c>
      <c r="B235" s="94" t="s">
        <v>134</v>
      </c>
      <c r="C235" s="94">
        <f t="shared" si="16"/>
        <v>12</v>
      </c>
      <c r="D235" s="94">
        <f t="shared" si="17"/>
        <v>6</v>
      </c>
      <c r="E235" s="130">
        <f t="shared" si="18"/>
        <v>0</v>
      </c>
      <c r="F235" s="96">
        <f t="shared" si="19"/>
        <v>0</v>
      </c>
      <c r="G235" s="95">
        <v>-1</v>
      </c>
      <c r="H235" s="95">
        <v>-1</v>
      </c>
      <c r="I235" s="95">
        <v>-1</v>
      </c>
      <c r="J235" s="95">
        <v>8.3333333333333321</v>
      </c>
      <c r="K235" s="95">
        <v>-1</v>
      </c>
      <c r="L235" s="95">
        <v>0</v>
      </c>
      <c r="M235" s="95">
        <v>0</v>
      </c>
      <c r="N235" s="95">
        <v>0</v>
      </c>
      <c r="O235" s="95">
        <v>-1</v>
      </c>
      <c r="P235" s="95">
        <v>-1</v>
      </c>
      <c r="Q235" s="95">
        <v>7.0175438596491224</v>
      </c>
      <c r="R235" s="95">
        <v>-1</v>
      </c>
      <c r="S235" s="95">
        <v>-1</v>
      </c>
      <c r="T235" s="95">
        <v>-1</v>
      </c>
      <c r="U235" s="95">
        <v>-1</v>
      </c>
      <c r="V235" s="95">
        <v>-1</v>
      </c>
      <c r="W235" s="99">
        <v>1.3538141109086177</v>
      </c>
      <c r="X235" s="99">
        <v>0.5270092226613966</v>
      </c>
      <c r="Y235" s="95">
        <v>-1</v>
      </c>
      <c r="Z235" s="99">
        <v>8.695652173913043</v>
      </c>
      <c r="AA235" s="99">
        <v>0</v>
      </c>
      <c r="AB235" s="95">
        <v>-1</v>
      </c>
      <c r="AC235" s="95">
        <v>-1</v>
      </c>
      <c r="AD235" s="95">
        <v>1.8867924528301887</v>
      </c>
      <c r="AE235" s="99">
        <v>0</v>
      </c>
      <c r="AF235" s="99">
        <v>0</v>
      </c>
      <c r="AG235" s="95">
        <v>-1</v>
      </c>
      <c r="AH235" s="95">
        <v>-1</v>
      </c>
      <c r="AI235" s="95">
        <v>-1</v>
      </c>
      <c r="AJ235" s="95">
        <v>-1</v>
      </c>
      <c r="AK235" s="95">
        <v>-1</v>
      </c>
      <c r="AL235" s="95">
        <v>-1</v>
      </c>
      <c r="AM235" s="95">
        <v>-1</v>
      </c>
      <c r="AN235" s="95">
        <v>-1</v>
      </c>
      <c r="AO235" s="95">
        <v>-1</v>
      </c>
      <c r="AP235" s="95">
        <v>-1</v>
      </c>
    </row>
    <row r="236" spans="1:42" ht="15" customHeight="1">
      <c r="A236" s="93">
        <v>225</v>
      </c>
      <c r="B236" s="94" t="s">
        <v>236</v>
      </c>
      <c r="C236" s="94">
        <f t="shared" si="16"/>
        <v>10</v>
      </c>
      <c r="D236" s="94">
        <f t="shared" si="17"/>
        <v>10</v>
      </c>
      <c r="E236" s="130">
        <f t="shared" si="18"/>
        <v>0</v>
      </c>
      <c r="F236" s="96">
        <f t="shared" si="19"/>
        <v>0</v>
      </c>
      <c r="G236" s="95">
        <v>0</v>
      </c>
      <c r="H236" s="95">
        <v>-1</v>
      </c>
      <c r="I236" s="95">
        <v>-1</v>
      </c>
      <c r="J236" s="95">
        <v>0</v>
      </c>
      <c r="K236" s="95">
        <v>-1</v>
      </c>
      <c r="L236" s="95">
        <v>-1</v>
      </c>
      <c r="M236" s="95">
        <v>-1</v>
      </c>
      <c r="N236" s="95">
        <v>-1</v>
      </c>
      <c r="O236" s="95">
        <v>-1</v>
      </c>
      <c r="P236" s="95">
        <v>-1</v>
      </c>
      <c r="Q236" s="95">
        <v>0</v>
      </c>
      <c r="R236" s="95">
        <v>0</v>
      </c>
      <c r="S236" s="95">
        <v>-1</v>
      </c>
      <c r="T236" s="95">
        <v>-1</v>
      </c>
      <c r="U236" s="95">
        <v>-1</v>
      </c>
      <c r="V236" s="95">
        <v>-1</v>
      </c>
      <c r="W236" s="99">
        <v>0</v>
      </c>
      <c r="X236" s="99">
        <v>-1</v>
      </c>
      <c r="Y236" s="95">
        <v>0</v>
      </c>
      <c r="Z236" s="99">
        <v>0</v>
      </c>
      <c r="AA236" s="99">
        <v>0</v>
      </c>
      <c r="AB236" s="95">
        <v>-1</v>
      </c>
      <c r="AC236" s="95">
        <v>-1</v>
      </c>
      <c r="AD236" s="95">
        <v>0</v>
      </c>
      <c r="AE236" s="99">
        <v>0</v>
      </c>
      <c r="AF236" s="99">
        <v>-1</v>
      </c>
      <c r="AG236" s="95">
        <v>-1</v>
      </c>
      <c r="AH236" s="95">
        <v>-1</v>
      </c>
      <c r="AI236" s="95">
        <v>-1</v>
      </c>
      <c r="AJ236" s="95">
        <v>-1</v>
      </c>
      <c r="AK236" s="95">
        <v>-1</v>
      </c>
      <c r="AL236" s="95">
        <v>-1</v>
      </c>
      <c r="AM236" s="95">
        <v>-1</v>
      </c>
      <c r="AN236" s="95">
        <v>-1</v>
      </c>
      <c r="AO236" s="95">
        <v>-1</v>
      </c>
      <c r="AP236" s="95">
        <v>-1</v>
      </c>
    </row>
    <row r="237" spans="1:42" ht="15" customHeight="1">
      <c r="A237" s="93">
        <v>226</v>
      </c>
      <c r="B237" s="94" t="s">
        <v>143</v>
      </c>
      <c r="C237" s="94">
        <f t="shared" si="16"/>
        <v>14</v>
      </c>
      <c r="D237" s="94">
        <f t="shared" si="17"/>
        <v>14</v>
      </c>
      <c r="E237" s="130">
        <f t="shared" si="18"/>
        <v>0</v>
      </c>
      <c r="F237" s="96">
        <f t="shared" si="19"/>
        <v>0</v>
      </c>
      <c r="G237" s="95">
        <v>-1</v>
      </c>
      <c r="H237" s="95">
        <v>-1</v>
      </c>
      <c r="I237" s="95">
        <v>-1</v>
      </c>
      <c r="J237" s="95">
        <v>0</v>
      </c>
      <c r="K237" s="95">
        <v>-1</v>
      </c>
      <c r="L237" s="95">
        <v>0</v>
      </c>
      <c r="M237" s="95">
        <v>0</v>
      </c>
      <c r="N237" s="95">
        <v>0</v>
      </c>
      <c r="O237" s="95">
        <v>-1</v>
      </c>
      <c r="P237" s="95">
        <v>-1</v>
      </c>
      <c r="Q237" s="95">
        <v>0</v>
      </c>
      <c r="R237" s="95">
        <v>-1</v>
      </c>
      <c r="S237" s="95">
        <v>-1</v>
      </c>
      <c r="T237" s="95">
        <v>0</v>
      </c>
      <c r="U237" s="95">
        <v>-1</v>
      </c>
      <c r="V237" s="95">
        <v>-1</v>
      </c>
      <c r="W237" s="99">
        <v>0</v>
      </c>
      <c r="X237" s="99">
        <v>0</v>
      </c>
      <c r="Y237" s="95">
        <v>0</v>
      </c>
      <c r="Z237" s="99">
        <v>0</v>
      </c>
      <c r="AA237" s="99">
        <v>0</v>
      </c>
      <c r="AB237" s="95">
        <v>-1</v>
      </c>
      <c r="AC237" s="95">
        <v>-1</v>
      </c>
      <c r="AD237" s="95">
        <v>0</v>
      </c>
      <c r="AE237" s="99">
        <v>0</v>
      </c>
      <c r="AF237" s="99">
        <v>0</v>
      </c>
      <c r="AG237" s="95">
        <v>-1</v>
      </c>
      <c r="AH237" s="95">
        <v>-1</v>
      </c>
      <c r="AI237" s="95">
        <v>-1</v>
      </c>
      <c r="AJ237" s="95">
        <v>-1</v>
      </c>
      <c r="AK237" s="95">
        <v>-1</v>
      </c>
      <c r="AL237" s="95">
        <v>-1</v>
      </c>
      <c r="AM237" s="95">
        <v>-1</v>
      </c>
      <c r="AN237" s="95">
        <v>-1</v>
      </c>
      <c r="AO237" s="95">
        <v>-1</v>
      </c>
      <c r="AP237" s="95">
        <v>-1</v>
      </c>
    </row>
    <row r="238" spans="1:42" ht="15" customHeight="1">
      <c r="A238" s="93">
        <v>227</v>
      </c>
      <c r="B238" s="94" t="s">
        <v>149</v>
      </c>
      <c r="C238" s="94">
        <f t="shared" si="16"/>
        <v>12</v>
      </c>
      <c r="D238" s="94">
        <f t="shared" si="17"/>
        <v>12</v>
      </c>
      <c r="E238" s="130">
        <f t="shared" si="18"/>
        <v>0</v>
      </c>
      <c r="F238" s="96">
        <f t="shared" si="19"/>
        <v>0</v>
      </c>
      <c r="G238" s="95">
        <v>0</v>
      </c>
      <c r="H238" s="95">
        <v>-1</v>
      </c>
      <c r="I238" s="95">
        <v>-1</v>
      </c>
      <c r="J238" s="95">
        <v>0</v>
      </c>
      <c r="K238" s="95">
        <v>-1</v>
      </c>
      <c r="L238" s="95">
        <v>-1</v>
      </c>
      <c r="M238" s="95">
        <v>-1</v>
      </c>
      <c r="N238" s="95">
        <v>-1</v>
      </c>
      <c r="O238" s="95">
        <v>-1</v>
      </c>
      <c r="P238" s="95">
        <v>-1</v>
      </c>
      <c r="Q238" s="95">
        <v>0</v>
      </c>
      <c r="R238" s="95">
        <v>-1</v>
      </c>
      <c r="S238" s="95">
        <v>-1</v>
      </c>
      <c r="T238" s="95">
        <v>0</v>
      </c>
      <c r="U238" s="95">
        <v>-1</v>
      </c>
      <c r="V238" s="95">
        <v>-1</v>
      </c>
      <c r="W238" s="99">
        <v>0</v>
      </c>
      <c r="X238" s="99">
        <v>0</v>
      </c>
      <c r="Y238" s="95">
        <v>0</v>
      </c>
      <c r="Z238" s="99">
        <v>0</v>
      </c>
      <c r="AA238" s="99">
        <v>0</v>
      </c>
      <c r="AB238" s="95">
        <v>-1</v>
      </c>
      <c r="AC238" s="95">
        <v>-1</v>
      </c>
      <c r="AD238" s="95">
        <v>0</v>
      </c>
      <c r="AE238" s="99">
        <v>0</v>
      </c>
      <c r="AF238" s="99">
        <v>0</v>
      </c>
      <c r="AG238" s="95">
        <v>-1</v>
      </c>
      <c r="AH238" s="95">
        <v>-1</v>
      </c>
      <c r="AI238" s="95">
        <v>-1</v>
      </c>
      <c r="AJ238" s="95">
        <v>-1</v>
      </c>
      <c r="AK238" s="95">
        <v>-1</v>
      </c>
      <c r="AL238" s="95">
        <v>-1</v>
      </c>
      <c r="AM238" s="95">
        <v>-1</v>
      </c>
      <c r="AN238" s="95">
        <v>-1</v>
      </c>
      <c r="AO238" s="95">
        <v>-1</v>
      </c>
      <c r="AP238" s="95">
        <v>-1</v>
      </c>
    </row>
    <row r="239" spans="1:42" ht="15" customHeight="1">
      <c r="A239" s="93">
        <v>228</v>
      </c>
      <c r="B239" s="94" t="s">
        <v>275</v>
      </c>
      <c r="C239" s="94">
        <f t="shared" si="16"/>
        <v>10</v>
      </c>
      <c r="D239" s="94">
        <f t="shared" si="17"/>
        <v>10</v>
      </c>
      <c r="E239" s="130">
        <f t="shared" si="18"/>
        <v>0</v>
      </c>
      <c r="F239" s="96">
        <f t="shared" si="19"/>
        <v>0</v>
      </c>
      <c r="G239" s="95">
        <v>0</v>
      </c>
      <c r="H239" s="95">
        <v>-1</v>
      </c>
      <c r="I239" s="95">
        <v>-1</v>
      </c>
      <c r="J239" s="95">
        <v>0</v>
      </c>
      <c r="K239" s="95">
        <v>0</v>
      </c>
      <c r="L239" s="95">
        <v>-1</v>
      </c>
      <c r="M239" s="95">
        <v>-1</v>
      </c>
      <c r="N239" s="95">
        <v>-1</v>
      </c>
      <c r="O239" s="95">
        <v>-1</v>
      </c>
      <c r="P239" s="95">
        <v>-1</v>
      </c>
      <c r="Q239" s="95">
        <v>0</v>
      </c>
      <c r="R239" s="95">
        <v>-1</v>
      </c>
      <c r="S239" s="95">
        <v>-1</v>
      </c>
      <c r="T239" s="95">
        <v>-1</v>
      </c>
      <c r="U239" s="95">
        <v>-1</v>
      </c>
      <c r="V239" s="95">
        <v>-1</v>
      </c>
      <c r="W239" s="99">
        <v>0</v>
      </c>
      <c r="X239" s="99">
        <v>0</v>
      </c>
      <c r="Y239" s="95">
        <v>-1</v>
      </c>
      <c r="Z239" s="99">
        <v>0</v>
      </c>
      <c r="AA239" s="99">
        <v>0</v>
      </c>
      <c r="AB239" s="95">
        <v>-1</v>
      </c>
      <c r="AC239" s="95">
        <v>-1</v>
      </c>
      <c r="AD239" s="95">
        <v>0</v>
      </c>
      <c r="AE239" s="99">
        <v>-1</v>
      </c>
      <c r="AF239" s="99">
        <v>0</v>
      </c>
      <c r="AG239" s="95">
        <v>-1</v>
      </c>
      <c r="AH239" s="95">
        <v>-1</v>
      </c>
      <c r="AI239" s="95">
        <v>-1</v>
      </c>
      <c r="AJ239" s="95">
        <v>-1</v>
      </c>
      <c r="AK239" s="95">
        <v>-1</v>
      </c>
      <c r="AL239" s="95">
        <v>-1</v>
      </c>
      <c r="AM239" s="95">
        <v>-1</v>
      </c>
      <c r="AN239" s="95">
        <v>-1</v>
      </c>
      <c r="AO239" s="95">
        <v>-1</v>
      </c>
      <c r="AP239" s="95">
        <v>-1</v>
      </c>
    </row>
    <row r="240" spans="1:42" ht="15" customHeight="1">
      <c r="A240" s="93">
        <v>229</v>
      </c>
      <c r="B240" s="94" t="s">
        <v>27</v>
      </c>
      <c r="C240" s="94">
        <f t="shared" si="16"/>
        <v>10</v>
      </c>
      <c r="D240" s="94">
        <f t="shared" si="17"/>
        <v>0</v>
      </c>
      <c r="E240" s="130">
        <f t="shared" si="18"/>
        <v>10</v>
      </c>
      <c r="F240" s="96">
        <f t="shared" si="19"/>
        <v>1</v>
      </c>
      <c r="G240" s="95">
        <v>-1</v>
      </c>
      <c r="H240" s="95">
        <v>-1</v>
      </c>
      <c r="I240" s="95">
        <v>-1</v>
      </c>
      <c r="J240" s="95">
        <v>98.666666666666671</v>
      </c>
      <c r="K240" s="95">
        <v>-1</v>
      </c>
      <c r="L240" s="95">
        <v>-1</v>
      </c>
      <c r="M240" s="95">
        <v>-1</v>
      </c>
      <c r="N240" s="95">
        <v>-1</v>
      </c>
      <c r="O240" s="95">
        <v>-1</v>
      </c>
      <c r="P240" s="95">
        <v>-1</v>
      </c>
      <c r="Q240" s="95">
        <v>91.891891891891902</v>
      </c>
      <c r="R240" s="95">
        <v>-1</v>
      </c>
      <c r="S240" s="95">
        <v>-1</v>
      </c>
      <c r="T240" s="95">
        <v>-1</v>
      </c>
      <c r="U240" s="95">
        <v>-1</v>
      </c>
      <c r="V240" s="95">
        <v>-1</v>
      </c>
      <c r="W240" s="99">
        <v>99.763765218971471</v>
      </c>
      <c r="X240" s="99">
        <v>97.863993025283349</v>
      </c>
      <c r="Y240" s="95">
        <v>93.75</v>
      </c>
      <c r="Z240" s="99">
        <v>100</v>
      </c>
      <c r="AA240" s="99">
        <v>100</v>
      </c>
      <c r="AB240" s="95">
        <v>-1</v>
      </c>
      <c r="AC240" s="95">
        <v>-1</v>
      </c>
      <c r="AD240" s="95">
        <v>100</v>
      </c>
      <c r="AE240" s="99">
        <v>100</v>
      </c>
      <c r="AF240" s="99">
        <v>100</v>
      </c>
      <c r="AG240" s="95">
        <v>-1</v>
      </c>
      <c r="AH240" s="95">
        <v>-1</v>
      </c>
      <c r="AI240" s="95">
        <v>-1</v>
      </c>
      <c r="AJ240" s="95">
        <v>-1</v>
      </c>
      <c r="AK240" s="95">
        <v>-1</v>
      </c>
      <c r="AL240" s="95">
        <v>-1</v>
      </c>
      <c r="AM240" s="95">
        <v>-1</v>
      </c>
      <c r="AN240" s="95">
        <v>-1</v>
      </c>
      <c r="AO240" s="95">
        <v>-1</v>
      </c>
      <c r="AP240" s="95">
        <v>-1</v>
      </c>
    </row>
    <row r="241" spans="1:42" ht="15" customHeight="1">
      <c r="A241" s="93">
        <v>230</v>
      </c>
      <c r="B241" s="94" t="s">
        <v>335</v>
      </c>
      <c r="C241" s="94">
        <f t="shared" si="16"/>
        <v>4</v>
      </c>
      <c r="D241" s="94">
        <f t="shared" si="17"/>
        <v>4</v>
      </c>
      <c r="E241" s="130">
        <f t="shared" si="18"/>
        <v>0</v>
      </c>
      <c r="F241" s="96">
        <f t="shared" si="19"/>
        <v>0</v>
      </c>
      <c r="G241" s="95">
        <v>-1</v>
      </c>
      <c r="H241" s="95">
        <v>-1</v>
      </c>
      <c r="I241" s="95">
        <v>-1</v>
      </c>
      <c r="J241" s="95">
        <v>-1</v>
      </c>
      <c r="K241" s="95">
        <v>-1</v>
      </c>
      <c r="L241" s="95">
        <v>-1</v>
      </c>
      <c r="M241" s="95">
        <v>-1</v>
      </c>
      <c r="N241" s="95">
        <v>-1</v>
      </c>
      <c r="O241" s="95">
        <v>-1</v>
      </c>
      <c r="P241" s="95">
        <v>-1</v>
      </c>
      <c r="Q241" s="95">
        <v>-1</v>
      </c>
      <c r="R241" s="95">
        <v>-1</v>
      </c>
      <c r="S241" s="95">
        <v>-1</v>
      </c>
      <c r="T241" s="95">
        <v>-1</v>
      </c>
      <c r="U241" s="95">
        <v>-1</v>
      </c>
      <c r="V241" s="95">
        <v>-1</v>
      </c>
      <c r="W241" s="99">
        <v>0</v>
      </c>
      <c r="X241" s="99">
        <v>-1</v>
      </c>
      <c r="Y241" s="95">
        <v>-1</v>
      </c>
      <c r="Z241" s="99">
        <v>0</v>
      </c>
      <c r="AA241" s="99">
        <v>0</v>
      </c>
      <c r="AB241" s="95">
        <v>-1</v>
      </c>
      <c r="AC241" s="95">
        <v>-1</v>
      </c>
      <c r="AD241" s="95">
        <v>0</v>
      </c>
      <c r="AE241" s="99">
        <v>-1</v>
      </c>
      <c r="AF241" s="99">
        <v>-1</v>
      </c>
      <c r="AG241" s="95">
        <v>-1</v>
      </c>
      <c r="AH241" s="95">
        <v>-1</v>
      </c>
      <c r="AI241" s="95">
        <v>-1</v>
      </c>
      <c r="AJ241" s="95">
        <v>-1</v>
      </c>
      <c r="AK241" s="95">
        <v>-1</v>
      </c>
      <c r="AL241" s="95">
        <v>-1</v>
      </c>
      <c r="AM241" s="95">
        <v>-1</v>
      </c>
      <c r="AN241" s="95">
        <v>-1</v>
      </c>
      <c r="AO241" s="95">
        <v>-1</v>
      </c>
      <c r="AP241" s="95">
        <v>-1</v>
      </c>
    </row>
    <row r="242" spans="1:42" ht="15" customHeight="1">
      <c r="A242" s="93">
        <v>231</v>
      </c>
      <c r="B242" s="94" t="s">
        <v>112</v>
      </c>
      <c r="C242" s="94">
        <f t="shared" si="16"/>
        <v>16</v>
      </c>
      <c r="D242" s="94">
        <f t="shared" si="17"/>
        <v>1</v>
      </c>
      <c r="E242" s="130">
        <f t="shared" si="18"/>
        <v>14</v>
      </c>
      <c r="F242" s="96">
        <f t="shared" si="19"/>
        <v>0.875</v>
      </c>
      <c r="G242" s="95">
        <v>-1</v>
      </c>
      <c r="H242" s="95">
        <v>-1</v>
      </c>
      <c r="I242" s="95">
        <v>-1</v>
      </c>
      <c r="J242" s="95">
        <v>94.444444444444443</v>
      </c>
      <c r="K242" s="95">
        <v>-1</v>
      </c>
      <c r="L242" s="95">
        <v>100</v>
      </c>
      <c r="M242" s="95">
        <v>100</v>
      </c>
      <c r="N242" s="95">
        <v>93.75</v>
      </c>
      <c r="O242" s="95">
        <v>-1</v>
      </c>
      <c r="P242" s="95">
        <v>-1</v>
      </c>
      <c r="Q242" s="95">
        <v>100</v>
      </c>
      <c r="R242" s="95">
        <v>100</v>
      </c>
      <c r="S242" s="95">
        <v>0</v>
      </c>
      <c r="T242" s="95">
        <v>50</v>
      </c>
      <c r="U242" s="95">
        <v>-1</v>
      </c>
      <c r="V242" s="95">
        <v>-1</v>
      </c>
      <c r="W242" s="99">
        <v>99.887471867966994</v>
      </c>
      <c r="X242" s="99">
        <v>100</v>
      </c>
      <c r="Y242" s="95">
        <v>100</v>
      </c>
      <c r="Z242" s="99">
        <v>100</v>
      </c>
      <c r="AA242" s="99">
        <v>100</v>
      </c>
      <c r="AB242" s="95">
        <v>-1</v>
      </c>
      <c r="AC242" s="95">
        <v>-1</v>
      </c>
      <c r="AD242" s="95">
        <v>100</v>
      </c>
      <c r="AE242" s="99">
        <v>100</v>
      </c>
      <c r="AF242" s="99">
        <v>100</v>
      </c>
      <c r="AG242" s="95">
        <v>-1</v>
      </c>
      <c r="AH242" s="95">
        <v>-1</v>
      </c>
      <c r="AI242" s="95">
        <v>-1</v>
      </c>
      <c r="AJ242" s="95">
        <v>-1</v>
      </c>
      <c r="AK242" s="95">
        <v>-1</v>
      </c>
      <c r="AL242" s="95">
        <v>-1</v>
      </c>
      <c r="AM242" s="95">
        <v>-1</v>
      </c>
      <c r="AN242" s="95">
        <v>-1</v>
      </c>
      <c r="AO242" s="95">
        <v>-1</v>
      </c>
      <c r="AP242" s="95">
        <v>-1</v>
      </c>
    </row>
    <row r="243" spans="1:42" ht="15" customHeight="1">
      <c r="A243" s="93">
        <v>232</v>
      </c>
      <c r="B243" s="94" t="s">
        <v>183</v>
      </c>
      <c r="C243" s="94">
        <f t="shared" si="16"/>
        <v>14</v>
      </c>
      <c r="D243" s="94">
        <f t="shared" si="17"/>
        <v>1</v>
      </c>
      <c r="E243" s="130">
        <f t="shared" si="18"/>
        <v>12</v>
      </c>
      <c r="F243" s="96">
        <f t="shared" si="19"/>
        <v>0.8571428571428571</v>
      </c>
      <c r="G243" s="95">
        <v>-1</v>
      </c>
      <c r="H243" s="95">
        <v>-1</v>
      </c>
      <c r="I243" s="95">
        <v>-1</v>
      </c>
      <c r="J243" s="95">
        <v>100</v>
      </c>
      <c r="K243" s="95">
        <v>-1</v>
      </c>
      <c r="L243" s="95">
        <v>87.5</v>
      </c>
      <c r="M243" s="95">
        <v>90.909090909090907</v>
      </c>
      <c r="N243" s="95">
        <v>100</v>
      </c>
      <c r="O243" s="95">
        <v>-1</v>
      </c>
      <c r="P243" s="95">
        <v>-1</v>
      </c>
      <c r="Q243" s="95">
        <v>90.909090909090907</v>
      </c>
      <c r="R243" s="95">
        <v>-1</v>
      </c>
      <c r="S243" s="95">
        <v>0</v>
      </c>
      <c r="T243" s="95">
        <v>-1</v>
      </c>
      <c r="U243" s="95">
        <v>-1</v>
      </c>
      <c r="V243" s="95">
        <v>-1</v>
      </c>
      <c r="W243" s="99">
        <v>99.689826302729529</v>
      </c>
      <c r="X243" s="99">
        <v>95.189003436426106</v>
      </c>
      <c r="Y243" s="95">
        <v>100</v>
      </c>
      <c r="Z243" s="99">
        <v>100</v>
      </c>
      <c r="AA243" s="99">
        <v>100</v>
      </c>
      <c r="AB243" s="95">
        <v>-1</v>
      </c>
      <c r="AC243" s="95">
        <v>-1</v>
      </c>
      <c r="AD243" s="95">
        <v>92.592592592592595</v>
      </c>
      <c r="AE243" s="99">
        <v>100</v>
      </c>
      <c r="AF243" s="99">
        <v>100</v>
      </c>
      <c r="AG243" s="95">
        <v>-1</v>
      </c>
      <c r="AH243" s="95">
        <v>-1</v>
      </c>
      <c r="AI243" s="95">
        <v>-1</v>
      </c>
      <c r="AJ243" s="95">
        <v>-1</v>
      </c>
      <c r="AK243" s="95">
        <v>-1</v>
      </c>
      <c r="AL243" s="95">
        <v>-1</v>
      </c>
      <c r="AM243" s="95">
        <v>-1</v>
      </c>
      <c r="AN243" s="95">
        <v>-1</v>
      </c>
      <c r="AO243" s="95">
        <v>-1</v>
      </c>
      <c r="AP243" s="95">
        <v>-1</v>
      </c>
    </row>
    <row r="244" spans="1:42" ht="15" customHeight="1">
      <c r="A244" s="93">
        <v>233</v>
      </c>
      <c r="B244" s="94" t="s">
        <v>333</v>
      </c>
      <c r="C244" s="94">
        <f t="shared" si="16"/>
        <v>10</v>
      </c>
      <c r="D244" s="94">
        <f t="shared" si="17"/>
        <v>1</v>
      </c>
      <c r="E244" s="130">
        <f t="shared" si="18"/>
        <v>7</v>
      </c>
      <c r="F244" s="96">
        <f t="shared" si="19"/>
        <v>0.7</v>
      </c>
      <c r="G244" s="95">
        <v>-1</v>
      </c>
      <c r="H244" s="95">
        <v>-1</v>
      </c>
      <c r="I244" s="95">
        <v>-1</v>
      </c>
      <c r="J244" s="95">
        <v>100</v>
      </c>
      <c r="K244" s="95">
        <v>100</v>
      </c>
      <c r="L244" s="95">
        <v>60</v>
      </c>
      <c r="M244" s="95">
        <v>100</v>
      </c>
      <c r="N244" s="95">
        <v>66.666666666666657</v>
      </c>
      <c r="O244" s="95">
        <v>-1</v>
      </c>
      <c r="P244" s="95">
        <v>-1</v>
      </c>
      <c r="Q244" s="95">
        <v>-1</v>
      </c>
      <c r="R244" s="95">
        <v>-1</v>
      </c>
      <c r="S244" s="95">
        <v>0</v>
      </c>
      <c r="T244" s="95">
        <v>-1</v>
      </c>
      <c r="U244" s="95">
        <v>-1</v>
      </c>
      <c r="V244" s="95">
        <v>-1</v>
      </c>
      <c r="W244" s="99">
        <v>100</v>
      </c>
      <c r="X244" s="99">
        <v>-1</v>
      </c>
      <c r="Y244" s="95">
        <v>100</v>
      </c>
      <c r="Z244" s="99">
        <v>100</v>
      </c>
      <c r="AA244" s="99">
        <v>-1</v>
      </c>
      <c r="AB244" s="95">
        <v>-1</v>
      </c>
      <c r="AC244" s="95">
        <v>-1</v>
      </c>
      <c r="AD244" s="95">
        <v>100</v>
      </c>
      <c r="AE244" s="99">
        <v>-1</v>
      </c>
      <c r="AF244" s="99">
        <v>-1</v>
      </c>
      <c r="AG244" s="95">
        <v>-1</v>
      </c>
      <c r="AH244" s="95">
        <v>-1</v>
      </c>
      <c r="AI244" s="95">
        <v>-1</v>
      </c>
      <c r="AJ244" s="95">
        <v>-1</v>
      </c>
      <c r="AK244" s="95">
        <v>-1</v>
      </c>
      <c r="AL244" s="95">
        <v>-1</v>
      </c>
      <c r="AM244" s="95">
        <v>-1</v>
      </c>
      <c r="AN244" s="95">
        <v>-1</v>
      </c>
      <c r="AO244" s="95">
        <v>-1</v>
      </c>
      <c r="AP244" s="95">
        <v>-1</v>
      </c>
    </row>
    <row r="245" spans="1:42" ht="15" customHeight="1">
      <c r="A245" s="93">
        <v>234</v>
      </c>
      <c r="B245" s="94" t="s">
        <v>316</v>
      </c>
      <c r="C245" s="94">
        <f t="shared" si="16"/>
        <v>9</v>
      </c>
      <c r="D245" s="94">
        <f t="shared" si="17"/>
        <v>9</v>
      </c>
      <c r="E245" s="130">
        <f t="shared" si="18"/>
        <v>0</v>
      </c>
      <c r="F245" s="96">
        <f t="shared" si="19"/>
        <v>0</v>
      </c>
      <c r="G245" s="95">
        <v>0</v>
      </c>
      <c r="H245" s="95">
        <v>-1</v>
      </c>
      <c r="I245" s="95">
        <v>-1</v>
      </c>
      <c r="J245" s="95">
        <v>0</v>
      </c>
      <c r="K245" s="95">
        <v>-1</v>
      </c>
      <c r="L245" s="95">
        <v>-1</v>
      </c>
      <c r="M245" s="95">
        <v>-1</v>
      </c>
      <c r="N245" s="95">
        <v>-1</v>
      </c>
      <c r="O245" s="95">
        <v>-1</v>
      </c>
      <c r="P245" s="95">
        <v>-1</v>
      </c>
      <c r="Q245" s="95">
        <v>-1</v>
      </c>
      <c r="R245" s="95">
        <v>-1</v>
      </c>
      <c r="S245" s="95">
        <v>-1</v>
      </c>
      <c r="T245" s="95">
        <v>0</v>
      </c>
      <c r="U245" s="95">
        <v>-1</v>
      </c>
      <c r="V245" s="95">
        <v>-1</v>
      </c>
      <c r="W245" s="99">
        <v>0</v>
      </c>
      <c r="X245" s="99">
        <v>-1</v>
      </c>
      <c r="Y245" s="95">
        <v>0</v>
      </c>
      <c r="Z245" s="99">
        <v>0</v>
      </c>
      <c r="AA245" s="99">
        <v>0</v>
      </c>
      <c r="AB245" s="95">
        <v>-1</v>
      </c>
      <c r="AC245" s="95">
        <v>-1</v>
      </c>
      <c r="AD245" s="95">
        <v>0</v>
      </c>
      <c r="AE245" s="99">
        <v>0</v>
      </c>
      <c r="AF245" s="99">
        <v>-1</v>
      </c>
      <c r="AG245" s="95">
        <v>-1</v>
      </c>
      <c r="AH245" s="95">
        <v>-1</v>
      </c>
      <c r="AI245" s="95">
        <v>-1</v>
      </c>
      <c r="AJ245" s="95">
        <v>-1</v>
      </c>
      <c r="AK245" s="95">
        <v>-1</v>
      </c>
      <c r="AL245" s="95">
        <v>-1</v>
      </c>
      <c r="AM245" s="95">
        <v>-1</v>
      </c>
      <c r="AN245" s="95">
        <v>-1</v>
      </c>
      <c r="AO245" s="95">
        <v>-1</v>
      </c>
      <c r="AP245" s="95">
        <v>-1</v>
      </c>
    </row>
    <row r="246" spans="1:42" ht="15" customHeight="1">
      <c r="A246" s="93">
        <v>235</v>
      </c>
      <c r="B246" s="94" t="s">
        <v>292</v>
      </c>
      <c r="C246" s="94">
        <f t="shared" si="16"/>
        <v>8</v>
      </c>
      <c r="D246" s="94">
        <f t="shared" si="17"/>
        <v>8</v>
      </c>
      <c r="E246" s="130">
        <f t="shared" si="18"/>
        <v>0</v>
      </c>
      <c r="F246" s="96">
        <f t="shared" si="19"/>
        <v>0</v>
      </c>
      <c r="G246" s="95">
        <v>0</v>
      </c>
      <c r="H246" s="95">
        <v>-1</v>
      </c>
      <c r="I246" s="95">
        <v>-1</v>
      </c>
      <c r="J246" s="95">
        <v>0</v>
      </c>
      <c r="K246" s="95">
        <v>-1</v>
      </c>
      <c r="L246" s="95">
        <v>-1</v>
      </c>
      <c r="M246" s="95">
        <v>-1</v>
      </c>
      <c r="N246" s="95">
        <v>-1</v>
      </c>
      <c r="O246" s="95">
        <v>-1</v>
      </c>
      <c r="P246" s="95">
        <v>-1</v>
      </c>
      <c r="Q246" s="95">
        <v>0</v>
      </c>
      <c r="R246" s="95">
        <v>-1</v>
      </c>
      <c r="S246" s="95">
        <v>-1</v>
      </c>
      <c r="T246" s="95">
        <v>-1</v>
      </c>
      <c r="U246" s="95">
        <v>-1</v>
      </c>
      <c r="V246" s="95">
        <v>-1</v>
      </c>
      <c r="W246" s="99">
        <v>0</v>
      </c>
      <c r="X246" s="99">
        <v>-1</v>
      </c>
      <c r="Y246" s="95">
        <v>0</v>
      </c>
      <c r="Z246" s="99">
        <v>0</v>
      </c>
      <c r="AA246" s="99">
        <v>0</v>
      </c>
      <c r="AB246" s="95">
        <v>-1</v>
      </c>
      <c r="AC246" s="95">
        <v>-1</v>
      </c>
      <c r="AD246" s="95">
        <v>0</v>
      </c>
      <c r="AE246" s="99">
        <v>-1</v>
      </c>
      <c r="AF246" s="99">
        <v>-1</v>
      </c>
      <c r="AG246" s="95">
        <v>-1</v>
      </c>
      <c r="AH246" s="95">
        <v>-1</v>
      </c>
      <c r="AI246" s="95">
        <v>-1</v>
      </c>
      <c r="AJ246" s="95">
        <v>-1</v>
      </c>
      <c r="AK246" s="95">
        <v>-1</v>
      </c>
      <c r="AL246" s="95">
        <v>-1</v>
      </c>
      <c r="AM246" s="95">
        <v>-1</v>
      </c>
      <c r="AN246" s="95">
        <v>-1</v>
      </c>
      <c r="AO246" s="95">
        <v>-1</v>
      </c>
      <c r="AP246" s="95">
        <v>-1</v>
      </c>
    </row>
    <row r="247" spans="1:42" ht="15" customHeight="1">
      <c r="A247" s="93">
        <v>236</v>
      </c>
      <c r="B247" s="94" t="s">
        <v>22</v>
      </c>
      <c r="C247" s="94">
        <f t="shared" si="16"/>
        <v>14</v>
      </c>
      <c r="D247" s="94">
        <f t="shared" si="17"/>
        <v>0</v>
      </c>
      <c r="E247" s="130">
        <f t="shared" si="18"/>
        <v>12</v>
      </c>
      <c r="F247" s="96">
        <f t="shared" si="19"/>
        <v>0.8571428571428571</v>
      </c>
      <c r="G247" s="95">
        <v>-1</v>
      </c>
      <c r="H247" s="95">
        <v>-1</v>
      </c>
      <c r="I247" s="95">
        <v>-1</v>
      </c>
      <c r="J247" s="95">
        <v>97.368421052631575</v>
      </c>
      <c r="K247" s="95">
        <v>-1</v>
      </c>
      <c r="L247" s="95">
        <v>71.428571428571431</v>
      </c>
      <c r="M247" s="95">
        <v>86.956521739130437</v>
      </c>
      <c r="N247" s="95">
        <v>100</v>
      </c>
      <c r="O247" s="95">
        <v>-1</v>
      </c>
      <c r="P247" s="95">
        <v>-1</v>
      </c>
      <c r="Q247" s="95">
        <v>92.20779220779221</v>
      </c>
      <c r="R247" s="95">
        <v>-1</v>
      </c>
      <c r="S247" s="95">
        <v>-1</v>
      </c>
      <c r="T247" s="95">
        <v>-1</v>
      </c>
      <c r="U247" s="95">
        <v>-1</v>
      </c>
      <c r="V247" s="95">
        <v>-1</v>
      </c>
      <c r="W247" s="99">
        <v>99.911559211108155</v>
      </c>
      <c r="X247" s="99">
        <v>97.9381443298969</v>
      </c>
      <c r="Y247" s="95">
        <v>100</v>
      </c>
      <c r="Z247" s="99">
        <v>99.943019943019934</v>
      </c>
      <c r="AA247" s="99">
        <v>100</v>
      </c>
      <c r="AB247" s="95">
        <v>-1</v>
      </c>
      <c r="AC247" s="95">
        <v>-1</v>
      </c>
      <c r="AD247" s="95">
        <v>100</v>
      </c>
      <c r="AE247" s="99">
        <v>100</v>
      </c>
      <c r="AF247" s="99">
        <v>97.5</v>
      </c>
      <c r="AG247" s="95">
        <v>-1</v>
      </c>
      <c r="AH247" s="95">
        <v>100</v>
      </c>
      <c r="AI247" s="95">
        <v>-1</v>
      </c>
      <c r="AJ247" s="95">
        <v>-1</v>
      </c>
      <c r="AK247" s="95">
        <v>-1</v>
      </c>
      <c r="AL247" s="95">
        <v>-1</v>
      </c>
      <c r="AM247" s="95">
        <v>-1</v>
      </c>
      <c r="AN247" s="95">
        <v>-1</v>
      </c>
      <c r="AO247" s="95">
        <v>-1</v>
      </c>
      <c r="AP247" s="95">
        <v>-1</v>
      </c>
    </row>
    <row r="248" spans="1:42" ht="15" customHeight="1">
      <c r="A248" s="93">
        <v>237</v>
      </c>
      <c r="B248" s="94" t="s">
        <v>337</v>
      </c>
      <c r="C248" s="94">
        <f t="shared" si="16"/>
        <v>11</v>
      </c>
      <c r="D248" s="94">
        <f t="shared" si="17"/>
        <v>1</v>
      </c>
      <c r="E248" s="130">
        <f t="shared" si="18"/>
        <v>6</v>
      </c>
      <c r="F248" s="96">
        <f t="shared" si="19"/>
        <v>0.54545454545454541</v>
      </c>
      <c r="G248" s="95">
        <v>-1</v>
      </c>
      <c r="H248" s="95">
        <v>-1</v>
      </c>
      <c r="I248" s="95">
        <v>-1</v>
      </c>
      <c r="J248" s="95">
        <v>100</v>
      </c>
      <c r="K248" s="95">
        <v>-1</v>
      </c>
      <c r="L248" s="95">
        <v>77.41935483870968</v>
      </c>
      <c r="M248" s="95">
        <v>83.333333333333343</v>
      </c>
      <c r="N248" s="95">
        <v>75</v>
      </c>
      <c r="O248" s="95">
        <v>-1</v>
      </c>
      <c r="P248" s="95">
        <v>-1</v>
      </c>
      <c r="Q248" s="95">
        <v>50</v>
      </c>
      <c r="R248" s="95">
        <v>-1</v>
      </c>
      <c r="S248" s="95">
        <v>0</v>
      </c>
      <c r="T248" s="95">
        <v>-1</v>
      </c>
      <c r="U248" s="95">
        <v>-1</v>
      </c>
      <c r="V248" s="95">
        <v>-1</v>
      </c>
      <c r="W248" s="99">
        <v>98.513011152416354</v>
      </c>
      <c r="X248" s="99">
        <v>-1</v>
      </c>
      <c r="Y248" s="95">
        <v>100</v>
      </c>
      <c r="Z248" s="99">
        <v>100</v>
      </c>
      <c r="AA248" s="99">
        <v>100</v>
      </c>
      <c r="AB248" s="95">
        <v>-1</v>
      </c>
      <c r="AC248" s="95">
        <v>-1</v>
      </c>
      <c r="AD248" s="95">
        <v>100</v>
      </c>
      <c r="AE248" s="99">
        <v>-1</v>
      </c>
      <c r="AF248" s="99">
        <v>-1</v>
      </c>
      <c r="AG248" s="95">
        <v>-1</v>
      </c>
      <c r="AH248" s="95">
        <v>-1</v>
      </c>
      <c r="AI248" s="95">
        <v>-1</v>
      </c>
      <c r="AJ248" s="95">
        <v>-1</v>
      </c>
      <c r="AK248" s="95">
        <v>-1</v>
      </c>
      <c r="AL248" s="95">
        <v>-1</v>
      </c>
      <c r="AM248" s="95">
        <v>-1</v>
      </c>
      <c r="AN248" s="95">
        <v>-1</v>
      </c>
      <c r="AO248" s="95">
        <v>-1</v>
      </c>
      <c r="AP248" s="95">
        <v>-1</v>
      </c>
    </row>
    <row r="249" spans="1:42" ht="15" customHeight="1">
      <c r="A249" s="93">
        <v>238</v>
      </c>
      <c r="B249" s="94" t="s">
        <v>225</v>
      </c>
      <c r="C249" s="94">
        <f t="shared" si="16"/>
        <v>14</v>
      </c>
      <c r="D249" s="94">
        <f t="shared" si="17"/>
        <v>1</v>
      </c>
      <c r="E249" s="130">
        <f t="shared" si="18"/>
        <v>8</v>
      </c>
      <c r="F249" s="96">
        <f t="shared" si="19"/>
        <v>0.5714285714285714</v>
      </c>
      <c r="G249" s="95">
        <v>-1</v>
      </c>
      <c r="H249" s="95">
        <v>-1</v>
      </c>
      <c r="I249" s="95">
        <v>-1</v>
      </c>
      <c r="J249" s="95">
        <v>88.235294117647058</v>
      </c>
      <c r="K249" s="95">
        <v>-1</v>
      </c>
      <c r="L249" s="95">
        <v>100</v>
      </c>
      <c r="M249" s="95">
        <v>100</v>
      </c>
      <c r="N249" s="95">
        <v>100</v>
      </c>
      <c r="O249" s="95">
        <v>-1</v>
      </c>
      <c r="P249" s="95">
        <v>-1</v>
      </c>
      <c r="Q249" s="95">
        <v>50</v>
      </c>
      <c r="R249" s="95">
        <v>-1</v>
      </c>
      <c r="S249" s="95">
        <v>0</v>
      </c>
      <c r="T249" s="95">
        <v>-1</v>
      </c>
      <c r="U249" s="95">
        <v>-1</v>
      </c>
      <c r="V249" s="95">
        <v>-1</v>
      </c>
      <c r="W249" s="99">
        <v>99.901136925358387</v>
      </c>
      <c r="X249" s="99">
        <v>100</v>
      </c>
      <c r="Y249" s="95">
        <v>33.333333333333329</v>
      </c>
      <c r="Z249" s="99">
        <v>100</v>
      </c>
      <c r="AA249" s="99">
        <v>100</v>
      </c>
      <c r="AB249" s="95">
        <v>-1</v>
      </c>
      <c r="AC249" s="95">
        <v>-1</v>
      </c>
      <c r="AD249" s="95">
        <v>100</v>
      </c>
      <c r="AE249" s="99">
        <v>38.888888888888893</v>
      </c>
      <c r="AF249" s="99">
        <v>14.285714285714285</v>
      </c>
      <c r="AG249" s="95">
        <v>-1</v>
      </c>
      <c r="AH249" s="95">
        <v>-1</v>
      </c>
      <c r="AI249" s="95">
        <v>-1</v>
      </c>
      <c r="AJ249" s="95">
        <v>-1</v>
      </c>
      <c r="AK249" s="95">
        <v>-1</v>
      </c>
      <c r="AL249" s="95">
        <v>-1</v>
      </c>
      <c r="AM249" s="95">
        <v>-1</v>
      </c>
      <c r="AN249" s="95">
        <v>-1</v>
      </c>
      <c r="AO249" s="95">
        <v>-1</v>
      </c>
      <c r="AP249" s="95">
        <v>-1</v>
      </c>
    </row>
    <row r="250" spans="1:42" ht="15" customHeight="1">
      <c r="A250" s="93">
        <v>239</v>
      </c>
      <c r="B250" s="94" t="s">
        <v>5</v>
      </c>
      <c r="C250" s="94">
        <f t="shared" si="16"/>
        <v>20</v>
      </c>
      <c r="D250" s="94">
        <f t="shared" si="17"/>
        <v>2</v>
      </c>
      <c r="E250" s="130">
        <f t="shared" si="18"/>
        <v>15</v>
      </c>
      <c r="F250" s="96">
        <f t="shared" si="19"/>
        <v>0.75</v>
      </c>
      <c r="G250" s="95">
        <v>-1</v>
      </c>
      <c r="H250" s="95">
        <v>-1</v>
      </c>
      <c r="I250" s="95">
        <v>-1</v>
      </c>
      <c r="J250" s="95">
        <v>97.647058823529406</v>
      </c>
      <c r="K250" s="95">
        <v>100</v>
      </c>
      <c r="L250" s="95">
        <v>46.511627906976742</v>
      </c>
      <c r="M250" s="95">
        <v>60.975609756097562</v>
      </c>
      <c r="N250" s="95">
        <v>90.909090909090907</v>
      </c>
      <c r="O250" s="95">
        <v>100</v>
      </c>
      <c r="P250" s="95">
        <v>-1</v>
      </c>
      <c r="Q250" s="95">
        <v>98.648648648648646</v>
      </c>
      <c r="R250" s="95">
        <v>0</v>
      </c>
      <c r="S250" s="95">
        <v>0</v>
      </c>
      <c r="T250" s="95">
        <v>25</v>
      </c>
      <c r="U250" s="95">
        <v>100</v>
      </c>
      <c r="V250" s="95">
        <v>100</v>
      </c>
      <c r="W250" s="99">
        <v>99.89214175654854</v>
      </c>
      <c r="X250" s="99">
        <v>99.485513132954239</v>
      </c>
      <c r="Y250" s="95">
        <v>100</v>
      </c>
      <c r="Z250" s="99">
        <v>100</v>
      </c>
      <c r="AA250" s="99">
        <v>100</v>
      </c>
      <c r="AB250" s="95">
        <v>-1</v>
      </c>
      <c r="AC250" s="95">
        <v>-1</v>
      </c>
      <c r="AD250" s="95">
        <v>100</v>
      </c>
      <c r="AE250" s="99">
        <v>100</v>
      </c>
      <c r="AF250" s="99">
        <v>100</v>
      </c>
      <c r="AG250" s="95">
        <v>-1</v>
      </c>
      <c r="AH250" s="95">
        <v>-1</v>
      </c>
      <c r="AI250" s="95">
        <v>-1</v>
      </c>
      <c r="AJ250" s="95">
        <v>-1</v>
      </c>
      <c r="AK250" s="95">
        <v>-1</v>
      </c>
      <c r="AL250" s="95">
        <v>-1</v>
      </c>
      <c r="AM250" s="95">
        <v>-1</v>
      </c>
      <c r="AN250" s="95">
        <v>-1</v>
      </c>
      <c r="AO250" s="95">
        <v>-1</v>
      </c>
      <c r="AP250" s="95">
        <v>-1</v>
      </c>
    </row>
    <row r="251" spans="1:42" ht="15" customHeight="1">
      <c r="A251" s="93">
        <v>240</v>
      </c>
      <c r="B251" s="94" t="s">
        <v>291</v>
      </c>
      <c r="C251" s="94">
        <f t="shared" si="16"/>
        <v>14</v>
      </c>
      <c r="D251" s="94">
        <f t="shared" si="17"/>
        <v>5</v>
      </c>
      <c r="E251" s="130">
        <f t="shared" si="18"/>
        <v>5</v>
      </c>
      <c r="F251" s="96">
        <f t="shared" si="19"/>
        <v>0.35714285714285715</v>
      </c>
      <c r="G251" s="95">
        <v>-1</v>
      </c>
      <c r="H251" s="95">
        <v>-1</v>
      </c>
      <c r="I251" s="95">
        <v>-1</v>
      </c>
      <c r="J251" s="95">
        <v>86.666666666666671</v>
      </c>
      <c r="K251" s="95">
        <v>-1</v>
      </c>
      <c r="L251" s="95">
        <v>78.571428571428569</v>
      </c>
      <c r="M251" s="95">
        <v>73.68421052631578</v>
      </c>
      <c r="N251" s="95">
        <v>100</v>
      </c>
      <c r="O251" s="95">
        <v>-1</v>
      </c>
      <c r="P251" s="95">
        <v>-1</v>
      </c>
      <c r="Q251" s="95">
        <v>25</v>
      </c>
      <c r="R251" s="95">
        <v>-1</v>
      </c>
      <c r="S251" s="95">
        <v>0</v>
      </c>
      <c r="T251" s="95">
        <v>0</v>
      </c>
      <c r="U251" s="95">
        <v>0</v>
      </c>
      <c r="V251" s="95">
        <v>-1</v>
      </c>
      <c r="W251" s="99">
        <v>98.927038626609445</v>
      </c>
      <c r="X251" s="99">
        <v>0</v>
      </c>
      <c r="Y251" s="95">
        <v>-1</v>
      </c>
      <c r="Z251" s="99">
        <v>100</v>
      </c>
      <c r="AA251" s="99">
        <v>100</v>
      </c>
      <c r="AB251" s="95">
        <v>-1</v>
      </c>
      <c r="AC251" s="95">
        <v>-1</v>
      </c>
      <c r="AD251" s="95">
        <v>100</v>
      </c>
      <c r="AE251" s="99">
        <v>-1</v>
      </c>
      <c r="AF251" s="99">
        <v>-1</v>
      </c>
      <c r="AG251" s="95">
        <v>-1</v>
      </c>
      <c r="AH251" s="95">
        <v>0</v>
      </c>
      <c r="AI251" s="95">
        <v>-1</v>
      </c>
      <c r="AJ251" s="95">
        <v>-1</v>
      </c>
      <c r="AK251" s="95">
        <v>-1</v>
      </c>
      <c r="AL251" s="95">
        <v>-1</v>
      </c>
      <c r="AM251" s="95">
        <v>-1</v>
      </c>
      <c r="AN251" s="95">
        <v>-1</v>
      </c>
      <c r="AO251" s="95">
        <v>-1</v>
      </c>
      <c r="AP251" s="95">
        <v>-1</v>
      </c>
    </row>
    <row r="252" spans="1:42" ht="15" customHeight="1">
      <c r="A252" s="93">
        <v>241</v>
      </c>
      <c r="B252" s="94" t="s">
        <v>277</v>
      </c>
      <c r="C252" s="94">
        <f t="shared" si="16"/>
        <v>11</v>
      </c>
      <c r="D252" s="94">
        <f t="shared" si="17"/>
        <v>11</v>
      </c>
      <c r="E252" s="130">
        <f t="shared" si="18"/>
        <v>0</v>
      </c>
      <c r="F252" s="96">
        <f t="shared" si="19"/>
        <v>0</v>
      </c>
      <c r="G252" s="95">
        <v>0</v>
      </c>
      <c r="H252" s="95">
        <v>-1</v>
      </c>
      <c r="I252" s="95">
        <v>-1</v>
      </c>
      <c r="J252" s="95">
        <v>0</v>
      </c>
      <c r="K252" s="95">
        <v>-1</v>
      </c>
      <c r="L252" s="95">
        <v>-1</v>
      </c>
      <c r="M252" s="95">
        <v>-1</v>
      </c>
      <c r="N252" s="95">
        <v>-1</v>
      </c>
      <c r="O252" s="95">
        <v>-1</v>
      </c>
      <c r="P252" s="95">
        <v>-1</v>
      </c>
      <c r="Q252" s="95">
        <v>0</v>
      </c>
      <c r="R252" s="95">
        <v>-1</v>
      </c>
      <c r="S252" s="95">
        <v>-1</v>
      </c>
      <c r="T252" s="95">
        <v>0</v>
      </c>
      <c r="U252" s="95">
        <v>-1</v>
      </c>
      <c r="V252" s="95">
        <v>-1</v>
      </c>
      <c r="W252" s="99">
        <v>0</v>
      </c>
      <c r="X252" s="99">
        <v>0</v>
      </c>
      <c r="Y252" s="95">
        <v>0</v>
      </c>
      <c r="Z252" s="99">
        <v>0</v>
      </c>
      <c r="AA252" s="99">
        <v>0</v>
      </c>
      <c r="AB252" s="95">
        <v>-1</v>
      </c>
      <c r="AC252" s="95">
        <v>-1</v>
      </c>
      <c r="AD252" s="95">
        <v>0</v>
      </c>
      <c r="AE252" s="99">
        <v>0</v>
      </c>
      <c r="AF252" s="99">
        <v>-1</v>
      </c>
      <c r="AG252" s="95">
        <v>-1</v>
      </c>
      <c r="AH252" s="95">
        <v>-1</v>
      </c>
      <c r="AI252" s="95">
        <v>-1</v>
      </c>
      <c r="AJ252" s="95">
        <v>-1</v>
      </c>
      <c r="AK252" s="95">
        <v>-1</v>
      </c>
      <c r="AL252" s="95">
        <v>-1</v>
      </c>
      <c r="AM252" s="95">
        <v>-1</v>
      </c>
      <c r="AN252" s="95">
        <v>-1</v>
      </c>
      <c r="AO252" s="95">
        <v>-1</v>
      </c>
      <c r="AP252" s="95">
        <v>-1</v>
      </c>
    </row>
    <row r="253" spans="1:42" ht="15" customHeight="1">
      <c r="A253" s="93">
        <v>242</v>
      </c>
      <c r="B253" s="94" t="s">
        <v>177</v>
      </c>
      <c r="C253" s="94">
        <f t="shared" si="16"/>
        <v>11</v>
      </c>
      <c r="D253" s="94">
        <f t="shared" si="17"/>
        <v>1</v>
      </c>
      <c r="E253" s="130">
        <f t="shared" si="18"/>
        <v>10</v>
      </c>
      <c r="F253" s="96">
        <f t="shared" si="19"/>
        <v>0.90909090909090906</v>
      </c>
      <c r="G253" s="95">
        <v>-1</v>
      </c>
      <c r="H253" s="95">
        <v>-1</v>
      </c>
      <c r="I253" s="95">
        <v>-1</v>
      </c>
      <c r="J253" s="95">
        <v>100</v>
      </c>
      <c r="K253" s="95">
        <v>-1</v>
      </c>
      <c r="L253" s="95">
        <v>-1</v>
      </c>
      <c r="M253" s="95">
        <v>0</v>
      </c>
      <c r="N253" s="95">
        <v>-1</v>
      </c>
      <c r="O253" s="95">
        <v>-1</v>
      </c>
      <c r="P253" s="95">
        <v>-1</v>
      </c>
      <c r="Q253" s="95">
        <v>93.103448275862064</v>
      </c>
      <c r="R253" s="95">
        <v>-1</v>
      </c>
      <c r="S253" s="95">
        <v>-1</v>
      </c>
      <c r="T253" s="95">
        <v>-1</v>
      </c>
      <c r="U253" s="95">
        <v>-1</v>
      </c>
      <c r="V253" s="95">
        <v>-1</v>
      </c>
      <c r="W253" s="99">
        <v>99.883720930232556</v>
      </c>
      <c r="X253" s="99">
        <v>93.911439114391143</v>
      </c>
      <c r="Y253" s="95">
        <v>-1</v>
      </c>
      <c r="Z253" s="99">
        <v>100</v>
      </c>
      <c r="AA253" s="99">
        <v>100</v>
      </c>
      <c r="AB253" s="95">
        <v>-1</v>
      </c>
      <c r="AC253" s="95">
        <v>-1</v>
      </c>
      <c r="AD253" s="95">
        <v>99.019607843137265</v>
      </c>
      <c r="AE253" s="99">
        <v>100</v>
      </c>
      <c r="AF253" s="99">
        <v>100</v>
      </c>
      <c r="AG253" s="95">
        <v>-1</v>
      </c>
      <c r="AH253" s="95">
        <v>100</v>
      </c>
      <c r="AI253" s="95">
        <v>-1</v>
      </c>
      <c r="AJ253" s="95">
        <v>-1</v>
      </c>
      <c r="AK253" s="95">
        <v>-1</v>
      </c>
      <c r="AL253" s="95">
        <v>-1</v>
      </c>
      <c r="AM253" s="95">
        <v>-1</v>
      </c>
      <c r="AN253" s="95">
        <v>-1</v>
      </c>
      <c r="AO253" s="95">
        <v>-1</v>
      </c>
      <c r="AP253" s="95">
        <v>-1</v>
      </c>
    </row>
    <row r="254" spans="1:42" ht="15" customHeight="1">
      <c r="A254" s="93">
        <v>243</v>
      </c>
      <c r="B254" s="94" t="s">
        <v>9</v>
      </c>
      <c r="C254" s="94">
        <f t="shared" si="16"/>
        <v>9</v>
      </c>
      <c r="D254" s="94">
        <f t="shared" si="17"/>
        <v>7</v>
      </c>
      <c r="E254" s="130">
        <f t="shared" si="18"/>
        <v>0</v>
      </c>
      <c r="F254" s="96">
        <f t="shared" si="19"/>
        <v>0</v>
      </c>
      <c r="G254" s="95">
        <v>-1</v>
      </c>
      <c r="H254" s="95">
        <v>-1</v>
      </c>
      <c r="I254" s="95">
        <v>-1</v>
      </c>
      <c r="J254" s="95">
        <v>0</v>
      </c>
      <c r="K254" s="95">
        <v>-1</v>
      </c>
      <c r="L254" s="95">
        <v>-1</v>
      </c>
      <c r="M254" s="95">
        <v>-1</v>
      </c>
      <c r="N254" s="95">
        <v>-1</v>
      </c>
      <c r="O254" s="95">
        <v>-1</v>
      </c>
      <c r="P254" s="95">
        <v>-1</v>
      </c>
      <c r="Q254" s="95">
        <v>0</v>
      </c>
      <c r="R254" s="95">
        <v>-1</v>
      </c>
      <c r="S254" s="95">
        <v>-1</v>
      </c>
      <c r="T254" s="95">
        <v>-1</v>
      </c>
      <c r="U254" s="95">
        <v>-1</v>
      </c>
      <c r="V254" s="95">
        <v>-1</v>
      </c>
      <c r="W254" s="99">
        <v>0</v>
      </c>
      <c r="X254" s="99">
        <v>0.23020257826887663</v>
      </c>
      <c r="Y254" s="95">
        <v>-1</v>
      </c>
      <c r="Z254" s="99">
        <v>3.1918289179699966E-2</v>
      </c>
      <c r="AA254" s="99">
        <v>0</v>
      </c>
      <c r="AB254" s="95">
        <v>-1</v>
      </c>
      <c r="AC254" s="95">
        <v>-1</v>
      </c>
      <c r="AD254" s="95">
        <v>0</v>
      </c>
      <c r="AE254" s="99">
        <v>0</v>
      </c>
      <c r="AF254" s="99">
        <v>0</v>
      </c>
      <c r="AG254" s="95">
        <v>-1</v>
      </c>
      <c r="AH254" s="95">
        <v>-1</v>
      </c>
      <c r="AI254" s="95">
        <v>-1</v>
      </c>
      <c r="AJ254" s="95">
        <v>-1</v>
      </c>
      <c r="AK254" s="95">
        <v>-1</v>
      </c>
      <c r="AL254" s="95">
        <v>-1</v>
      </c>
      <c r="AM254" s="95">
        <v>-1</v>
      </c>
      <c r="AN254" s="95">
        <v>-1</v>
      </c>
      <c r="AO254" s="95">
        <v>-1</v>
      </c>
      <c r="AP254" s="95">
        <v>-1</v>
      </c>
    </row>
    <row r="255" spans="1:42" ht="15" customHeight="1">
      <c r="A255" s="93">
        <v>244</v>
      </c>
      <c r="B255" s="94" t="s">
        <v>70</v>
      </c>
      <c r="C255" s="94">
        <f t="shared" si="16"/>
        <v>12</v>
      </c>
      <c r="D255" s="94">
        <f t="shared" si="17"/>
        <v>12</v>
      </c>
      <c r="E255" s="130">
        <f t="shared" si="18"/>
        <v>0</v>
      </c>
      <c r="F255" s="96">
        <f t="shared" si="19"/>
        <v>0</v>
      </c>
      <c r="G255" s="95">
        <v>0</v>
      </c>
      <c r="H255" s="95">
        <v>-1</v>
      </c>
      <c r="I255" s="95">
        <v>-1</v>
      </c>
      <c r="J255" s="95">
        <v>0</v>
      </c>
      <c r="K255" s="95">
        <v>-1</v>
      </c>
      <c r="L255" s="95">
        <v>-1</v>
      </c>
      <c r="M255" s="95">
        <v>0</v>
      </c>
      <c r="N255" s="95">
        <v>-1</v>
      </c>
      <c r="O255" s="95">
        <v>-1</v>
      </c>
      <c r="P255" s="95">
        <v>-1</v>
      </c>
      <c r="Q255" s="95">
        <v>0</v>
      </c>
      <c r="R255" s="95">
        <v>-1</v>
      </c>
      <c r="S255" s="95">
        <v>-1</v>
      </c>
      <c r="T255" s="95">
        <v>-1</v>
      </c>
      <c r="U255" s="95">
        <v>-1</v>
      </c>
      <c r="V255" s="95">
        <v>0</v>
      </c>
      <c r="W255" s="99">
        <v>0</v>
      </c>
      <c r="X255" s="99">
        <v>0</v>
      </c>
      <c r="Y255" s="95">
        <v>-1</v>
      </c>
      <c r="Z255" s="99">
        <v>0</v>
      </c>
      <c r="AA255" s="99">
        <v>0</v>
      </c>
      <c r="AB255" s="95">
        <v>-1</v>
      </c>
      <c r="AC255" s="95">
        <v>-1</v>
      </c>
      <c r="AD255" s="95">
        <v>0</v>
      </c>
      <c r="AE255" s="99">
        <v>0</v>
      </c>
      <c r="AF255" s="99">
        <v>0</v>
      </c>
      <c r="AG255" s="95">
        <v>-1</v>
      </c>
      <c r="AH255" s="95">
        <v>-1</v>
      </c>
      <c r="AI255" s="95">
        <v>-1</v>
      </c>
      <c r="AJ255" s="95">
        <v>-1</v>
      </c>
      <c r="AK255" s="95">
        <v>-1</v>
      </c>
      <c r="AL255" s="95">
        <v>-1</v>
      </c>
      <c r="AM255" s="95">
        <v>-1</v>
      </c>
      <c r="AN255" s="95">
        <v>-1</v>
      </c>
      <c r="AO255" s="95">
        <v>-1</v>
      </c>
      <c r="AP255" s="95">
        <v>-1</v>
      </c>
    </row>
    <row r="256" spans="1:42" ht="15" customHeight="1">
      <c r="A256" s="93">
        <v>245</v>
      </c>
      <c r="B256" s="94" t="s">
        <v>158</v>
      </c>
      <c r="C256" s="94">
        <f t="shared" si="16"/>
        <v>15</v>
      </c>
      <c r="D256" s="94">
        <f t="shared" si="17"/>
        <v>1</v>
      </c>
      <c r="E256" s="130">
        <f t="shared" si="18"/>
        <v>12</v>
      </c>
      <c r="F256" s="96">
        <f t="shared" si="19"/>
        <v>0.8</v>
      </c>
      <c r="G256" s="95">
        <v>-1</v>
      </c>
      <c r="H256" s="95">
        <v>-1</v>
      </c>
      <c r="I256" s="95">
        <v>-1</v>
      </c>
      <c r="J256" s="95">
        <v>96</v>
      </c>
      <c r="K256" s="95">
        <v>100</v>
      </c>
      <c r="L256" s="95">
        <v>100</v>
      </c>
      <c r="M256" s="95">
        <v>100</v>
      </c>
      <c r="N256" s="95">
        <v>100</v>
      </c>
      <c r="O256" s="95">
        <v>-1</v>
      </c>
      <c r="P256" s="95">
        <v>-1</v>
      </c>
      <c r="Q256" s="95">
        <v>93.333333333333329</v>
      </c>
      <c r="R256" s="95">
        <v>-1</v>
      </c>
      <c r="S256" s="95">
        <v>-1</v>
      </c>
      <c r="T256" s="95">
        <v>0</v>
      </c>
      <c r="U256" s="95">
        <v>-1</v>
      </c>
      <c r="V256" s="95">
        <v>-1</v>
      </c>
      <c r="W256" s="99">
        <v>99.974193548387092</v>
      </c>
      <c r="X256" s="99">
        <v>100</v>
      </c>
      <c r="Y256" s="95">
        <v>33.333333333333329</v>
      </c>
      <c r="Z256" s="99">
        <v>100</v>
      </c>
      <c r="AA256" s="99">
        <v>100</v>
      </c>
      <c r="AB256" s="95">
        <v>-1</v>
      </c>
      <c r="AC256" s="95">
        <v>-1</v>
      </c>
      <c r="AD256" s="95">
        <v>100</v>
      </c>
      <c r="AE256" s="99">
        <v>100</v>
      </c>
      <c r="AF256" s="99">
        <v>83.333333333333343</v>
      </c>
      <c r="AG256" s="95">
        <v>-1</v>
      </c>
      <c r="AH256" s="95">
        <v>-1</v>
      </c>
      <c r="AI256" s="95">
        <v>-1</v>
      </c>
      <c r="AJ256" s="95">
        <v>-1</v>
      </c>
      <c r="AK256" s="95">
        <v>-1</v>
      </c>
      <c r="AL256" s="95">
        <v>-1</v>
      </c>
      <c r="AM256" s="95">
        <v>-1</v>
      </c>
      <c r="AN256" s="95">
        <v>-1</v>
      </c>
      <c r="AO256" s="95">
        <v>-1</v>
      </c>
      <c r="AP256" s="95">
        <v>-1</v>
      </c>
    </row>
    <row r="257" spans="1:42" ht="15" customHeight="1">
      <c r="A257" s="93">
        <v>246</v>
      </c>
      <c r="B257" s="94" t="s">
        <v>79</v>
      </c>
      <c r="C257" s="94">
        <f t="shared" si="16"/>
        <v>10</v>
      </c>
      <c r="D257" s="94">
        <f t="shared" si="17"/>
        <v>0</v>
      </c>
      <c r="E257" s="130">
        <f t="shared" si="18"/>
        <v>9</v>
      </c>
      <c r="F257" s="96">
        <f t="shared" si="19"/>
        <v>0.9</v>
      </c>
      <c r="G257" s="95">
        <v>-1</v>
      </c>
      <c r="H257" s="95">
        <v>-1</v>
      </c>
      <c r="I257" s="95">
        <v>-1</v>
      </c>
      <c r="J257" s="95">
        <v>100</v>
      </c>
      <c r="K257" s="95">
        <v>-1</v>
      </c>
      <c r="L257" s="95">
        <v>100</v>
      </c>
      <c r="M257" s="95">
        <v>-1</v>
      </c>
      <c r="N257" s="95">
        <v>-1</v>
      </c>
      <c r="O257" s="95">
        <v>-1</v>
      </c>
      <c r="P257" s="95">
        <v>-1</v>
      </c>
      <c r="Q257" s="95">
        <v>87.5</v>
      </c>
      <c r="R257" s="95">
        <v>-1</v>
      </c>
      <c r="S257" s="95">
        <v>-1</v>
      </c>
      <c r="T257" s="95">
        <v>-1</v>
      </c>
      <c r="U257" s="95">
        <v>-1</v>
      </c>
      <c r="V257" s="95">
        <v>-1</v>
      </c>
      <c r="W257" s="99">
        <v>99.772105742935281</v>
      </c>
      <c r="X257" s="99">
        <v>99.814471243042675</v>
      </c>
      <c r="Y257" s="95">
        <v>-1</v>
      </c>
      <c r="Z257" s="99">
        <v>100</v>
      </c>
      <c r="AA257" s="99">
        <v>100</v>
      </c>
      <c r="AB257" s="95">
        <v>-1</v>
      </c>
      <c r="AC257" s="95">
        <v>-1</v>
      </c>
      <c r="AD257" s="95">
        <v>100</v>
      </c>
      <c r="AE257" s="99">
        <v>100</v>
      </c>
      <c r="AF257" s="99">
        <v>100</v>
      </c>
      <c r="AG257" s="95">
        <v>-1</v>
      </c>
      <c r="AH257" s="95">
        <v>-1</v>
      </c>
      <c r="AI257" s="95">
        <v>-1</v>
      </c>
      <c r="AJ257" s="95">
        <v>-1</v>
      </c>
      <c r="AK257" s="95">
        <v>-1</v>
      </c>
      <c r="AL257" s="95">
        <v>-1</v>
      </c>
      <c r="AM257" s="95">
        <v>-1</v>
      </c>
      <c r="AN257" s="95">
        <v>-1</v>
      </c>
      <c r="AO257" s="95">
        <v>-1</v>
      </c>
      <c r="AP257" s="95">
        <v>-1</v>
      </c>
    </row>
    <row r="258" spans="1:42" ht="15" customHeight="1">
      <c r="A258" s="93">
        <v>247</v>
      </c>
      <c r="B258" s="94" t="s">
        <v>142</v>
      </c>
      <c r="C258" s="94">
        <f t="shared" si="16"/>
        <v>14</v>
      </c>
      <c r="D258" s="94">
        <f t="shared" si="17"/>
        <v>14</v>
      </c>
      <c r="E258" s="130">
        <f t="shared" si="18"/>
        <v>0</v>
      </c>
      <c r="F258" s="96">
        <f t="shared" si="19"/>
        <v>0</v>
      </c>
      <c r="G258" s="95">
        <v>0</v>
      </c>
      <c r="H258" s="95">
        <v>0</v>
      </c>
      <c r="I258" s="95">
        <v>-1</v>
      </c>
      <c r="J258" s="95">
        <v>0</v>
      </c>
      <c r="K258" s="95">
        <v>-1</v>
      </c>
      <c r="L258" s="95">
        <v>0</v>
      </c>
      <c r="M258" s="95">
        <v>0</v>
      </c>
      <c r="N258" s="95">
        <v>0</v>
      </c>
      <c r="O258" s="95">
        <v>-1</v>
      </c>
      <c r="P258" s="95">
        <v>-1</v>
      </c>
      <c r="Q258" s="95">
        <v>0</v>
      </c>
      <c r="R258" s="95">
        <v>-1</v>
      </c>
      <c r="S258" s="95">
        <v>-1</v>
      </c>
      <c r="T258" s="95">
        <v>0</v>
      </c>
      <c r="U258" s="95">
        <v>-1</v>
      </c>
      <c r="V258" s="95">
        <v>-1</v>
      </c>
      <c r="W258" s="99">
        <v>0</v>
      </c>
      <c r="X258" s="99">
        <v>0</v>
      </c>
      <c r="Y258" s="95">
        <v>-1</v>
      </c>
      <c r="Z258" s="99">
        <v>0</v>
      </c>
      <c r="AA258" s="99">
        <v>0</v>
      </c>
      <c r="AB258" s="95">
        <v>-1</v>
      </c>
      <c r="AC258" s="95">
        <v>-1</v>
      </c>
      <c r="AD258" s="95">
        <v>0</v>
      </c>
      <c r="AE258" s="99">
        <v>0</v>
      </c>
      <c r="AF258" s="99">
        <v>-1</v>
      </c>
      <c r="AG258" s="95">
        <v>-1</v>
      </c>
      <c r="AH258" s="95">
        <v>-1</v>
      </c>
      <c r="AI258" s="95">
        <v>-1</v>
      </c>
      <c r="AJ258" s="95">
        <v>-1</v>
      </c>
      <c r="AK258" s="95">
        <v>-1</v>
      </c>
      <c r="AL258" s="95">
        <v>-1</v>
      </c>
      <c r="AM258" s="95">
        <v>-1</v>
      </c>
      <c r="AN258" s="95">
        <v>-1</v>
      </c>
      <c r="AO258" s="95">
        <v>-1</v>
      </c>
      <c r="AP258" s="95">
        <v>-1</v>
      </c>
    </row>
    <row r="259" spans="1:42" ht="15" customHeight="1">
      <c r="A259" s="93">
        <v>248</v>
      </c>
      <c r="B259" s="94" t="s">
        <v>32</v>
      </c>
      <c r="C259" s="94">
        <f t="shared" si="16"/>
        <v>10</v>
      </c>
      <c r="D259" s="94">
        <f t="shared" si="17"/>
        <v>0</v>
      </c>
      <c r="E259" s="130">
        <f t="shared" si="18"/>
        <v>9</v>
      </c>
      <c r="F259" s="96">
        <f t="shared" si="19"/>
        <v>0.9</v>
      </c>
      <c r="G259" s="95">
        <v>-1</v>
      </c>
      <c r="H259" s="95">
        <v>-1</v>
      </c>
      <c r="I259" s="95">
        <v>-1</v>
      </c>
      <c r="J259" s="95">
        <v>100</v>
      </c>
      <c r="K259" s="95">
        <v>-1</v>
      </c>
      <c r="L259" s="95">
        <v>-1</v>
      </c>
      <c r="M259" s="95">
        <v>-1</v>
      </c>
      <c r="N259" s="95">
        <v>-1</v>
      </c>
      <c r="O259" s="95">
        <v>-1</v>
      </c>
      <c r="P259" s="95">
        <v>-1</v>
      </c>
      <c r="Q259" s="95">
        <v>100</v>
      </c>
      <c r="R259" s="95">
        <v>-1</v>
      </c>
      <c r="S259" s="95">
        <v>-1</v>
      </c>
      <c r="T259" s="95">
        <v>-1</v>
      </c>
      <c r="U259" s="95">
        <v>-1</v>
      </c>
      <c r="V259" s="95">
        <v>-1</v>
      </c>
      <c r="W259" s="99">
        <v>100</v>
      </c>
      <c r="X259" s="99">
        <v>98.46263854129424</v>
      </c>
      <c r="Y259" s="95">
        <v>9.0909090909090917</v>
      </c>
      <c r="Z259" s="99">
        <v>100</v>
      </c>
      <c r="AA259" s="99">
        <v>100</v>
      </c>
      <c r="AB259" s="95">
        <v>-1</v>
      </c>
      <c r="AC259" s="95">
        <v>-1</v>
      </c>
      <c r="AD259" s="95">
        <v>100</v>
      </c>
      <c r="AE259" s="99">
        <v>100</v>
      </c>
      <c r="AF259" s="99">
        <v>90.588235294117652</v>
      </c>
      <c r="AG259" s="95">
        <v>-1</v>
      </c>
      <c r="AH259" s="95">
        <v>-1</v>
      </c>
      <c r="AI259" s="95">
        <v>-1</v>
      </c>
      <c r="AJ259" s="95">
        <v>-1</v>
      </c>
      <c r="AK259" s="95">
        <v>-1</v>
      </c>
      <c r="AL259" s="95">
        <v>-1</v>
      </c>
      <c r="AM259" s="95">
        <v>-1</v>
      </c>
      <c r="AN259" s="95">
        <v>-1</v>
      </c>
      <c r="AO259" s="95">
        <v>-1</v>
      </c>
      <c r="AP259" s="95">
        <v>-1</v>
      </c>
    </row>
    <row r="260" spans="1:42" ht="15" customHeight="1">
      <c r="A260" s="93">
        <v>249</v>
      </c>
      <c r="B260" s="94" t="s">
        <v>303</v>
      </c>
      <c r="C260" s="94">
        <f t="shared" si="16"/>
        <v>12</v>
      </c>
      <c r="D260" s="94">
        <f t="shared" si="17"/>
        <v>12</v>
      </c>
      <c r="E260" s="130">
        <f t="shared" si="18"/>
        <v>0</v>
      </c>
      <c r="F260" s="96">
        <f t="shared" si="19"/>
        <v>0</v>
      </c>
      <c r="G260" s="95">
        <v>-1</v>
      </c>
      <c r="H260" s="95">
        <v>-1</v>
      </c>
      <c r="I260" s="95">
        <v>-1</v>
      </c>
      <c r="J260" s="95">
        <v>-1</v>
      </c>
      <c r="K260" s="95">
        <v>-1</v>
      </c>
      <c r="L260" s="95">
        <v>0</v>
      </c>
      <c r="M260" s="95">
        <v>0</v>
      </c>
      <c r="N260" s="95">
        <v>0</v>
      </c>
      <c r="O260" s="95">
        <v>-1</v>
      </c>
      <c r="P260" s="95">
        <v>-1</v>
      </c>
      <c r="Q260" s="95">
        <v>0</v>
      </c>
      <c r="R260" s="95">
        <v>-1</v>
      </c>
      <c r="S260" s="95">
        <v>0</v>
      </c>
      <c r="T260" s="95">
        <v>0</v>
      </c>
      <c r="U260" s="95">
        <v>0</v>
      </c>
      <c r="V260" s="95">
        <v>-1</v>
      </c>
      <c r="W260" s="99">
        <v>0</v>
      </c>
      <c r="X260" s="99">
        <v>0</v>
      </c>
      <c r="Y260" s="95">
        <v>-1</v>
      </c>
      <c r="Z260" s="99">
        <v>0</v>
      </c>
      <c r="AA260" s="99">
        <v>0</v>
      </c>
      <c r="AB260" s="95">
        <v>-1</v>
      </c>
      <c r="AC260" s="95">
        <v>-1</v>
      </c>
      <c r="AD260" s="95">
        <v>0</v>
      </c>
      <c r="AE260" s="99">
        <v>-1</v>
      </c>
      <c r="AF260" s="99">
        <v>-1</v>
      </c>
      <c r="AG260" s="95">
        <v>-1</v>
      </c>
      <c r="AH260" s="95">
        <v>-1</v>
      </c>
      <c r="AI260" s="95">
        <v>-1</v>
      </c>
      <c r="AJ260" s="95">
        <v>-1</v>
      </c>
      <c r="AK260" s="95">
        <v>-1</v>
      </c>
      <c r="AL260" s="95">
        <v>-1</v>
      </c>
      <c r="AM260" s="95">
        <v>-1</v>
      </c>
      <c r="AN260" s="95">
        <v>-1</v>
      </c>
      <c r="AO260" s="95">
        <v>-1</v>
      </c>
      <c r="AP260" s="95">
        <v>-1</v>
      </c>
    </row>
    <row r="261" spans="1:42" ht="15" customHeight="1">
      <c r="A261" s="93">
        <v>250</v>
      </c>
      <c r="B261" s="94" t="s">
        <v>241</v>
      </c>
      <c r="C261" s="94">
        <f t="shared" si="16"/>
        <v>14</v>
      </c>
      <c r="D261" s="94">
        <f t="shared" si="17"/>
        <v>14</v>
      </c>
      <c r="E261" s="130">
        <f t="shared" si="18"/>
        <v>0</v>
      </c>
      <c r="F261" s="96">
        <f t="shared" si="19"/>
        <v>0</v>
      </c>
      <c r="G261" s="95">
        <v>0</v>
      </c>
      <c r="H261" s="95">
        <v>-1</v>
      </c>
      <c r="I261" s="95">
        <v>-1</v>
      </c>
      <c r="J261" s="95">
        <v>0</v>
      </c>
      <c r="K261" s="95">
        <v>-1</v>
      </c>
      <c r="L261" s="95">
        <v>0</v>
      </c>
      <c r="M261" s="95">
        <v>0</v>
      </c>
      <c r="N261" s="95">
        <v>0</v>
      </c>
      <c r="O261" s="95">
        <v>-1</v>
      </c>
      <c r="P261" s="95">
        <v>-1</v>
      </c>
      <c r="Q261" s="95">
        <v>0</v>
      </c>
      <c r="R261" s="95">
        <v>-1</v>
      </c>
      <c r="S261" s="95">
        <v>0</v>
      </c>
      <c r="T261" s="95">
        <v>0</v>
      </c>
      <c r="U261" s="95">
        <v>-1</v>
      </c>
      <c r="V261" s="95">
        <v>-1</v>
      </c>
      <c r="W261" s="99">
        <v>0</v>
      </c>
      <c r="X261" s="99">
        <v>0</v>
      </c>
      <c r="Y261" s="95">
        <v>-1</v>
      </c>
      <c r="Z261" s="99">
        <v>0</v>
      </c>
      <c r="AA261" s="99">
        <v>0</v>
      </c>
      <c r="AB261" s="95">
        <v>-1</v>
      </c>
      <c r="AC261" s="95">
        <v>-1</v>
      </c>
      <c r="AD261" s="95">
        <v>0</v>
      </c>
      <c r="AE261" s="99">
        <v>0</v>
      </c>
      <c r="AF261" s="99">
        <v>-1</v>
      </c>
      <c r="AG261" s="95">
        <v>-1</v>
      </c>
      <c r="AH261" s="95">
        <v>-1</v>
      </c>
      <c r="AI261" s="95">
        <v>-1</v>
      </c>
      <c r="AJ261" s="95">
        <v>-1</v>
      </c>
      <c r="AK261" s="95">
        <v>-1</v>
      </c>
      <c r="AL261" s="95">
        <v>-1</v>
      </c>
      <c r="AM261" s="95">
        <v>-1</v>
      </c>
      <c r="AN261" s="95">
        <v>-1</v>
      </c>
      <c r="AO261" s="95">
        <v>-1</v>
      </c>
      <c r="AP261" s="95">
        <v>-1</v>
      </c>
    </row>
    <row r="262" spans="1:42" ht="15" customHeight="1">
      <c r="A262" s="93">
        <v>251</v>
      </c>
      <c r="B262" s="94" t="s">
        <v>139</v>
      </c>
      <c r="C262" s="94">
        <f t="shared" si="16"/>
        <v>11</v>
      </c>
      <c r="D262" s="94">
        <f t="shared" si="17"/>
        <v>3</v>
      </c>
      <c r="E262" s="130">
        <f t="shared" si="18"/>
        <v>6</v>
      </c>
      <c r="F262" s="96">
        <f t="shared" si="19"/>
        <v>0.54545454545454541</v>
      </c>
      <c r="G262" s="95">
        <v>-1</v>
      </c>
      <c r="H262" s="95">
        <v>-1</v>
      </c>
      <c r="I262" s="95">
        <v>-1</v>
      </c>
      <c r="J262" s="95">
        <v>50</v>
      </c>
      <c r="K262" s="95">
        <v>-1</v>
      </c>
      <c r="L262" s="95">
        <v>-1</v>
      </c>
      <c r="M262" s="95">
        <v>-1</v>
      </c>
      <c r="N262" s="95">
        <v>100</v>
      </c>
      <c r="O262" s="95">
        <v>-1</v>
      </c>
      <c r="P262" s="95">
        <v>-1</v>
      </c>
      <c r="Q262" s="95">
        <v>9.5238095238095237</v>
      </c>
      <c r="R262" s="95">
        <v>-1</v>
      </c>
      <c r="S262" s="95">
        <v>-1</v>
      </c>
      <c r="T262" s="95">
        <v>-1</v>
      </c>
      <c r="U262" s="95">
        <v>-1</v>
      </c>
      <c r="V262" s="95">
        <v>-1</v>
      </c>
      <c r="W262" s="99">
        <v>99.973753280839901</v>
      </c>
      <c r="X262" s="99">
        <v>0</v>
      </c>
      <c r="Y262" s="95">
        <v>0</v>
      </c>
      <c r="Z262" s="99">
        <v>100</v>
      </c>
      <c r="AA262" s="99">
        <v>100</v>
      </c>
      <c r="AB262" s="95">
        <v>-1</v>
      </c>
      <c r="AC262" s="95">
        <v>-1</v>
      </c>
      <c r="AD262" s="95">
        <v>100</v>
      </c>
      <c r="AE262" s="99">
        <v>100</v>
      </c>
      <c r="AF262" s="99">
        <v>0</v>
      </c>
      <c r="AG262" s="95">
        <v>-1</v>
      </c>
      <c r="AH262" s="95">
        <v>-1</v>
      </c>
      <c r="AI262" s="95">
        <v>-1</v>
      </c>
      <c r="AJ262" s="95">
        <v>-1</v>
      </c>
      <c r="AK262" s="95">
        <v>-1</v>
      </c>
      <c r="AL262" s="95">
        <v>-1</v>
      </c>
      <c r="AM262" s="95">
        <v>-1</v>
      </c>
      <c r="AN262" s="95">
        <v>-1</v>
      </c>
      <c r="AO262" s="95">
        <v>-1</v>
      </c>
      <c r="AP262" s="95">
        <v>-1</v>
      </c>
    </row>
    <row r="263" spans="1:42" ht="15" customHeight="1">
      <c r="A263" s="93">
        <v>252</v>
      </c>
      <c r="B263" s="94" t="s">
        <v>186</v>
      </c>
      <c r="C263" s="94">
        <f t="shared" si="16"/>
        <v>8</v>
      </c>
      <c r="D263" s="94">
        <f t="shared" si="17"/>
        <v>8</v>
      </c>
      <c r="E263" s="130">
        <f t="shared" si="18"/>
        <v>0</v>
      </c>
      <c r="F263" s="96">
        <f t="shared" si="19"/>
        <v>0</v>
      </c>
      <c r="G263" s="95">
        <v>-1</v>
      </c>
      <c r="H263" s="95">
        <v>-1</v>
      </c>
      <c r="I263" s="95">
        <v>-1</v>
      </c>
      <c r="J263" s="95">
        <v>-1</v>
      </c>
      <c r="K263" s="95">
        <v>-1</v>
      </c>
      <c r="L263" s="95">
        <v>-1</v>
      </c>
      <c r="M263" s="95">
        <v>-1</v>
      </c>
      <c r="N263" s="95">
        <v>-1</v>
      </c>
      <c r="O263" s="95">
        <v>-1</v>
      </c>
      <c r="P263" s="95">
        <v>-1</v>
      </c>
      <c r="Q263" s="95">
        <v>-1</v>
      </c>
      <c r="R263" s="95">
        <v>-1</v>
      </c>
      <c r="S263" s="95">
        <v>-1</v>
      </c>
      <c r="T263" s="95">
        <v>-1</v>
      </c>
      <c r="U263" s="95">
        <v>-1</v>
      </c>
      <c r="V263" s="95">
        <v>-1</v>
      </c>
      <c r="W263" s="99">
        <v>0</v>
      </c>
      <c r="X263" s="99">
        <v>0</v>
      </c>
      <c r="Y263" s="95">
        <v>-1</v>
      </c>
      <c r="Z263" s="99">
        <v>0</v>
      </c>
      <c r="AA263" s="99">
        <v>0</v>
      </c>
      <c r="AB263" s="95">
        <v>-1</v>
      </c>
      <c r="AC263" s="95">
        <v>-1</v>
      </c>
      <c r="AD263" s="95">
        <v>0</v>
      </c>
      <c r="AE263" s="99">
        <v>0</v>
      </c>
      <c r="AF263" s="99">
        <v>0</v>
      </c>
      <c r="AG263" s="95">
        <v>-1</v>
      </c>
      <c r="AH263" s="95">
        <v>0</v>
      </c>
      <c r="AI263" s="95">
        <v>-1</v>
      </c>
      <c r="AJ263" s="95">
        <v>-1</v>
      </c>
      <c r="AK263" s="95">
        <v>-1</v>
      </c>
      <c r="AL263" s="95">
        <v>-1</v>
      </c>
      <c r="AM263" s="95">
        <v>-1</v>
      </c>
      <c r="AN263" s="95">
        <v>-1</v>
      </c>
      <c r="AO263" s="95">
        <v>-1</v>
      </c>
      <c r="AP263" s="95">
        <v>-1</v>
      </c>
    </row>
    <row r="264" spans="1:42" ht="15" customHeight="1">
      <c r="A264" s="93">
        <v>253</v>
      </c>
      <c r="B264" s="94" t="s">
        <v>340</v>
      </c>
      <c r="C264" s="94">
        <f t="shared" si="16"/>
        <v>6</v>
      </c>
      <c r="D264" s="94">
        <f t="shared" si="17"/>
        <v>0</v>
      </c>
      <c r="E264" s="130">
        <f t="shared" si="18"/>
        <v>5</v>
      </c>
      <c r="F264" s="96">
        <f t="shared" si="19"/>
        <v>0.83333333333333337</v>
      </c>
      <c r="G264" s="95">
        <v>-1</v>
      </c>
      <c r="H264" s="95">
        <v>-1</v>
      </c>
      <c r="I264" s="95">
        <v>-1</v>
      </c>
      <c r="J264" s="95">
        <v>100</v>
      </c>
      <c r="K264" s="95">
        <v>-1</v>
      </c>
      <c r="L264" s="95">
        <v>50</v>
      </c>
      <c r="M264" s="95">
        <v>-1</v>
      </c>
      <c r="N264" s="95">
        <v>-1</v>
      </c>
      <c r="O264" s="95">
        <v>-1</v>
      </c>
      <c r="P264" s="95">
        <v>-1</v>
      </c>
      <c r="Q264" s="95">
        <v>-1</v>
      </c>
      <c r="R264" s="95">
        <v>-1</v>
      </c>
      <c r="S264" s="95">
        <v>-1</v>
      </c>
      <c r="T264" s="95">
        <v>-1</v>
      </c>
      <c r="U264" s="95">
        <v>-1</v>
      </c>
      <c r="V264" s="95">
        <v>-1</v>
      </c>
      <c r="W264" s="99">
        <v>100</v>
      </c>
      <c r="X264" s="99">
        <v>-1</v>
      </c>
      <c r="Y264" s="95">
        <v>100</v>
      </c>
      <c r="Z264" s="99">
        <v>100</v>
      </c>
      <c r="AA264" s="99">
        <v>-1</v>
      </c>
      <c r="AB264" s="95">
        <v>-1</v>
      </c>
      <c r="AC264" s="95">
        <v>-1</v>
      </c>
      <c r="AD264" s="95">
        <v>100</v>
      </c>
      <c r="AE264" s="99">
        <v>-1</v>
      </c>
      <c r="AF264" s="99">
        <v>-1</v>
      </c>
      <c r="AG264" s="95">
        <v>-1</v>
      </c>
      <c r="AH264" s="95">
        <v>-1</v>
      </c>
      <c r="AI264" s="95">
        <v>-1</v>
      </c>
      <c r="AJ264" s="95">
        <v>-1</v>
      </c>
      <c r="AK264" s="95">
        <v>-1</v>
      </c>
      <c r="AL264" s="95">
        <v>-1</v>
      </c>
      <c r="AM264" s="95">
        <v>-1</v>
      </c>
      <c r="AN264" s="95">
        <v>-1</v>
      </c>
      <c r="AO264" s="95">
        <v>-1</v>
      </c>
      <c r="AP264" s="95">
        <v>-1</v>
      </c>
    </row>
    <row r="265" spans="1:42" ht="15" customHeight="1">
      <c r="A265" s="93">
        <v>254</v>
      </c>
      <c r="B265" s="94" t="s">
        <v>239</v>
      </c>
      <c r="C265" s="94">
        <f t="shared" si="16"/>
        <v>8</v>
      </c>
      <c r="D265" s="94">
        <f t="shared" si="17"/>
        <v>8</v>
      </c>
      <c r="E265" s="130">
        <f t="shared" si="18"/>
        <v>0</v>
      </c>
      <c r="F265" s="96">
        <f t="shared" si="19"/>
        <v>0</v>
      </c>
      <c r="G265" s="95">
        <v>-1</v>
      </c>
      <c r="H265" s="95">
        <v>-1</v>
      </c>
      <c r="I265" s="95">
        <v>-1</v>
      </c>
      <c r="J265" s="95">
        <v>-1</v>
      </c>
      <c r="K265" s="95">
        <v>-1</v>
      </c>
      <c r="L265" s="95">
        <v>-1</v>
      </c>
      <c r="M265" s="95">
        <v>-1</v>
      </c>
      <c r="N265" s="95">
        <v>-1</v>
      </c>
      <c r="O265" s="95">
        <v>-1</v>
      </c>
      <c r="P265" s="95">
        <v>-1</v>
      </c>
      <c r="Q265" s="95">
        <v>-1</v>
      </c>
      <c r="R265" s="95">
        <v>-1</v>
      </c>
      <c r="S265" s="95">
        <v>-1</v>
      </c>
      <c r="T265" s="95">
        <v>-1</v>
      </c>
      <c r="U265" s="95">
        <v>-1</v>
      </c>
      <c r="V265" s="95">
        <v>-1</v>
      </c>
      <c r="W265" s="99">
        <v>0</v>
      </c>
      <c r="X265" s="99">
        <v>0</v>
      </c>
      <c r="Y265" s="95">
        <v>0</v>
      </c>
      <c r="Z265" s="99">
        <v>0</v>
      </c>
      <c r="AA265" s="99">
        <v>0</v>
      </c>
      <c r="AB265" s="95">
        <v>-1</v>
      </c>
      <c r="AC265" s="95">
        <v>-1</v>
      </c>
      <c r="AD265" s="95">
        <v>0</v>
      </c>
      <c r="AE265" s="99">
        <v>0</v>
      </c>
      <c r="AF265" s="99">
        <v>0</v>
      </c>
      <c r="AG265" s="95">
        <v>-1</v>
      </c>
      <c r="AH265" s="95">
        <v>-1</v>
      </c>
      <c r="AI265" s="95">
        <v>-1</v>
      </c>
      <c r="AJ265" s="95">
        <v>-1</v>
      </c>
      <c r="AK265" s="95">
        <v>-1</v>
      </c>
      <c r="AL265" s="95">
        <v>-1</v>
      </c>
      <c r="AM265" s="95">
        <v>-1</v>
      </c>
      <c r="AN265" s="95">
        <v>-1</v>
      </c>
      <c r="AO265" s="95">
        <v>-1</v>
      </c>
      <c r="AP265" s="95">
        <v>-1</v>
      </c>
    </row>
    <row r="266" spans="1:42" ht="15" customHeight="1">
      <c r="A266" s="93">
        <v>255</v>
      </c>
      <c r="B266" s="94" t="s">
        <v>301</v>
      </c>
      <c r="C266" s="94">
        <f t="shared" si="16"/>
        <v>9</v>
      </c>
      <c r="D266" s="94">
        <f t="shared" si="17"/>
        <v>9</v>
      </c>
      <c r="E266" s="130">
        <f t="shared" si="18"/>
        <v>0</v>
      </c>
      <c r="F266" s="96">
        <f t="shared" si="19"/>
        <v>0</v>
      </c>
      <c r="G266" s="95">
        <v>-1</v>
      </c>
      <c r="H266" s="95">
        <v>-1</v>
      </c>
      <c r="I266" s="95">
        <v>-1</v>
      </c>
      <c r="J266" s="95">
        <v>-1</v>
      </c>
      <c r="K266" s="95">
        <v>-1</v>
      </c>
      <c r="L266" s="95">
        <v>0</v>
      </c>
      <c r="M266" s="95">
        <v>0</v>
      </c>
      <c r="N266" s="95">
        <v>0</v>
      </c>
      <c r="O266" s="95">
        <v>-1</v>
      </c>
      <c r="P266" s="95">
        <v>-1</v>
      </c>
      <c r="Q266" s="95">
        <v>0</v>
      </c>
      <c r="R266" s="95">
        <v>-1</v>
      </c>
      <c r="S266" s="95">
        <v>0</v>
      </c>
      <c r="T266" s="95">
        <v>-1</v>
      </c>
      <c r="U266" s="95">
        <v>-1</v>
      </c>
      <c r="V266" s="95">
        <v>-1</v>
      </c>
      <c r="W266" s="99">
        <v>0</v>
      </c>
      <c r="X266" s="99">
        <v>-1</v>
      </c>
      <c r="Y266" s="95">
        <v>0</v>
      </c>
      <c r="Z266" s="99">
        <v>0</v>
      </c>
      <c r="AA266" s="99">
        <v>-1</v>
      </c>
      <c r="AB266" s="95">
        <v>-1</v>
      </c>
      <c r="AC266" s="95">
        <v>-1</v>
      </c>
      <c r="AD266" s="95">
        <v>0</v>
      </c>
      <c r="AE266" s="99">
        <v>-1</v>
      </c>
      <c r="AF266" s="99">
        <v>-1</v>
      </c>
      <c r="AG266" s="95">
        <v>-1</v>
      </c>
      <c r="AH266" s="95">
        <v>-1</v>
      </c>
      <c r="AI266" s="95">
        <v>-1</v>
      </c>
      <c r="AJ266" s="95">
        <v>-1</v>
      </c>
      <c r="AK266" s="95">
        <v>-1</v>
      </c>
      <c r="AL266" s="95">
        <v>-1</v>
      </c>
      <c r="AM266" s="95">
        <v>-1</v>
      </c>
      <c r="AN266" s="95">
        <v>-1</v>
      </c>
      <c r="AO266" s="95">
        <v>-1</v>
      </c>
      <c r="AP266" s="95">
        <v>-1</v>
      </c>
    </row>
    <row r="267" spans="1:42" ht="15" customHeight="1">
      <c r="A267" s="93">
        <v>256</v>
      </c>
      <c r="B267" s="94" t="s">
        <v>330</v>
      </c>
      <c r="C267" s="94">
        <f t="shared" si="16"/>
        <v>10</v>
      </c>
      <c r="D267" s="94">
        <f t="shared" si="17"/>
        <v>10</v>
      </c>
      <c r="E267" s="130">
        <f t="shared" si="18"/>
        <v>0</v>
      </c>
      <c r="F267" s="96">
        <f t="shared" si="19"/>
        <v>0</v>
      </c>
      <c r="G267" s="95">
        <v>0</v>
      </c>
      <c r="H267" s="95">
        <v>-1</v>
      </c>
      <c r="I267" s="95">
        <v>-1</v>
      </c>
      <c r="J267" s="95">
        <v>0</v>
      </c>
      <c r="K267" s="95">
        <v>-1</v>
      </c>
      <c r="L267" s="95">
        <v>-1</v>
      </c>
      <c r="M267" s="95">
        <v>-1</v>
      </c>
      <c r="N267" s="95">
        <v>-1</v>
      </c>
      <c r="O267" s="95">
        <v>-1</v>
      </c>
      <c r="P267" s="95">
        <v>-1</v>
      </c>
      <c r="Q267" s="95">
        <v>-1</v>
      </c>
      <c r="R267" s="95">
        <v>-1</v>
      </c>
      <c r="S267" s="95">
        <v>0</v>
      </c>
      <c r="T267" s="95">
        <v>-1</v>
      </c>
      <c r="U267" s="95">
        <v>-1</v>
      </c>
      <c r="V267" s="95">
        <v>-1</v>
      </c>
      <c r="W267" s="99">
        <v>0</v>
      </c>
      <c r="X267" s="99">
        <v>-1</v>
      </c>
      <c r="Y267" s="95">
        <v>0</v>
      </c>
      <c r="Z267" s="99">
        <v>0</v>
      </c>
      <c r="AA267" s="99">
        <v>0</v>
      </c>
      <c r="AB267" s="95">
        <v>-1</v>
      </c>
      <c r="AC267" s="95">
        <v>-1</v>
      </c>
      <c r="AD267" s="95">
        <v>0</v>
      </c>
      <c r="AE267" s="99">
        <v>0</v>
      </c>
      <c r="AF267" s="99">
        <v>0</v>
      </c>
      <c r="AG267" s="95">
        <v>-1</v>
      </c>
      <c r="AH267" s="95">
        <v>-1</v>
      </c>
      <c r="AI267" s="95">
        <v>-1</v>
      </c>
      <c r="AJ267" s="95">
        <v>-1</v>
      </c>
      <c r="AK267" s="95">
        <v>-1</v>
      </c>
      <c r="AL267" s="95">
        <v>-1</v>
      </c>
      <c r="AM267" s="95">
        <v>-1</v>
      </c>
      <c r="AN267" s="95">
        <v>-1</v>
      </c>
      <c r="AO267" s="95">
        <v>-1</v>
      </c>
      <c r="AP267" s="95">
        <v>-1</v>
      </c>
    </row>
    <row r="268" spans="1:42" ht="15" customHeight="1">
      <c r="A268" s="93">
        <v>257</v>
      </c>
      <c r="B268" s="94" t="s">
        <v>191</v>
      </c>
      <c r="C268" s="94">
        <f t="shared" si="16"/>
        <v>17</v>
      </c>
      <c r="D268" s="94">
        <f t="shared" si="17"/>
        <v>17</v>
      </c>
      <c r="E268" s="130">
        <f t="shared" si="18"/>
        <v>0</v>
      </c>
      <c r="F268" s="96">
        <f t="shared" si="19"/>
        <v>0</v>
      </c>
      <c r="G268" s="95">
        <v>0</v>
      </c>
      <c r="H268" s="95">
        <v>-1</v>
      </c>
      <c r="I268" s="95">
        <v>-1</v>
      </c>
      <c r="J268" s="95">
        <v>0</v>
      </c>
      <c r="K268" s="95">
        <v>0</v>
      </c>
      <c r="L268" s="95">
        <v>0</v>
      </c>
      <c r="M268" s="95">
        <v>0</v>
      </c>
      <c r="N268" s="95">
        <v>0</v>
      </c>
      <c r="O268" s="95">
        <v>-1</v>
      </c>
      <c r="P268" s="95">
        <v>-1</v>
      </c>
      <c r="Q268" s="95">
        <v>0</v>
      </c>
      <c r="R268" s="95">
        <v>-1</v>
      </c>
      <c r="S268" s="95">
        <v>-1</v>
      </c>
      <c r="T268" s="95">
        <v>0</v>
      </c>
      <c r="U268" s="95">
        <v>-1</v>
      </c>
      <c r="V268" s="95">
        <v>-1</v>
      </c>
      <c r="W268" s="99">
        <v>0</v>
      </c>
      <c r="X268" s="99">
        <v>0</v>
      </c>
      <c r="Y268" s="95">
        <v>0</v>
      </c>
      <c r="Z268" s="99">
        <v>0</v>
      </c>
      <c r="AA268" s="99">
        <v>0</v>
      </c>
      <c r="AB268" s="95">
        <v>0</v>
      </c>
      <c r="AC268" s="95">
        <v>-1</v>
      </c>
      <c r="AD268" s="95">
        <v>0</v>
      </c>
      <c r="AE268" s="99">
        <v>0</v>
      </c>
      <c r="AF268" s="99">
        <v>0</v>
      </c>
      <c r="AG268" s="95">
        <v>-1</v>
      </c>
      <c r="AH268" s="95">
        <v>-1</v>
      </c>
      <c r="AI268" s="95">
        <v>-1</v>
      </c>
      <c r="AJ268" s="95">
        <v>-1</v>
      </c>
      <c r="AK268" s="95">
        <v>-1</v>
      </c>
      <c r="AL268" s="95">
        <v>-1</v>
      </c>
      <c r="AM268" s="95">
        <v>-1</v>
      </c>
      <c r="AN268" s="95">
        <v>-1</v>
      </c>
      <c r="AO268" s="95">
        <v>-1</v>
      </c>
      <c r="AP268" s="95">
        <v>-1</v>
      </c>
    </row>
    <row r="269" spans="1:42" ht="15" customHeight="1">
      <c r="A269" s="93">
        <v>258</v>
      </c>
      <c r="B269" s="94" t="s">
        <v>41</v>
      </c>
      <c r="C269" s="94">
        <f t="shared" ref="C269:C332" si="20">COUNTIF(G269:AP269,"&gt;-0.5")</f>
        <v>12</v>
      </c>
      <c r="D269" s="94">
        <f t="shared" ref="D269:D332" si="21">COUNTIF(G269:AP269,"=0")</f>
        <v>0</v>
      </c>
      <c r="E269" s="130">
        <f t="shared" ref="E269:E332" si="22">COUNTIF(G269:AP269,"&gt;90")</f>
        <v>12</v>
      </c>
      <c r="F269" s="96">
        <f t="shared" ref="F269:F332" si="23">E269/C269</f>
        <v>1</v>
      </c>
      <c r="G269" s="95">
        <v>-1</v>
      </c>
      <c r="H269" s="95">
        <v>-1</v>
      </c>
      <c r="I269" s="95">
        <v>-1</v>
      </c>
      <c r="J269" s="95">
        <v>99.047619047619051</v>
      </c>
      <c r="K269" s="95">
        <v>-1</v>
      </c>
      <c r="L269" s="95">
        <v>-1</v>
      </c>
      <c r="M269" s="95">
        <v>-1</v>
      </c>
      <c r="N269" s="95">
        <v>-1</v>
      </c>
      <c r="O269" s="95">
        <v>-1</v>
      </c>
      <c r="P269" s="95">
        <v>-1</v>
      </c>
      <c r="Q269" s="95">
        <v>94.594594594594597</v>
      </c>
      <c r="R269" s="95">
        <v>100</v>
      </c>
      <c r="S269" s="95">
        <v>-1</v>
      </c>
      <c r="T269" s="95">
        <v>-1</v>
      </c>
      <c r="U269" s="95">
        <v>-1</v>
      </c>
      <c r="V269" s="95">
        <v>-1</v>
      </c>
      <c r="W269" s="99">
        <v>99.720726112108508</v>
      </c>
      <c r="X269" s="99">
        <v>98.850085178875631</v>
      </c>
      <c r="Y269" s="95">
        <v>-1</v>
      </c>
      <c r="Z269" s="99">
        <v>100</v>
      </c>
      <c r="AA269" s="99">
        <v>100</v>
      </c>
      <c r="AB269" s="95">
        <v>100</v>
      </c>
      <c r="AC269" s="95">
        <v>-1</v>
      </c>
      <c r="AD269" s="95">
        <v>100</v>
      </c>
      <c r="AE269" s="99">
        <v>100</v>
      </c>
      <c r="AF269" s="99">
        <v>98.275862068965509</v>
      </c>
      <c r="AG269" s="95">
        <v>-1</v>
      </c>
      <c r="AH269" s="95">
        <v>100</v>
      </c>
      <c r="AI269" s="95">
        <v>-1</v>
      </c>
      <c r="AJ269" s="95">
        <v>-1</v>
      </c>
      <c r="AK269" s="95">
        <v>-1</v>
      </c>
      <c r="AL269" s="95">
        <v>-1</v>
      </c>
      <c r="AM269" s="95">
        <v>-1</v>
      </c>
      <c r="AN269" s="95">
        <v>-1</v>
      </c>
      <c r="AO269" s="95">
        <v>-1</v>
      </c>
      <c r="AP269" s="95">
        <v>-1</v>
      </c>
    </row>
    <row r="270" spans="1:42" ht="15" customHeight="1">
      <c r="A270" s="93">
        <v>259</v>
      </c>
      <c r="B270" s="94" t="s">
        <v>159</v>
      </c>
      <c r="C270" s="94">
        <f t="shared" si="20"/>
        <v>12</v>
      </c>
      <c r="D270" s="94">
        <f t="shared" si="21"/>
        <v>0</v>
      </c>
      <c r="E270" s="130">
        <f t="shared" si="22"/>
        <v>12</v>
      </c>
      <c r="F270" s="96">
        <f t="shared" si="23"/>
        <v>1</v>
      </c>
      <c r="G270" s="95">
        <v>-1</v>
      </c>
      <c r="H270" s="95">
        <v>-1</v>
      </c>
      <c r="I270" s="95">
        <v>-1</v>
      </c>
      <c r="J270" s="95">
        <v>98.148148148148152</v>
      </c>
      <c r="K270" s="95">
        <v>100</v>
      </c>
      <c r="L270" s="95">
        <v>-1</v>
      </c>
      <c r="M270" s="95">
        <v>-1</v>
      </c>
      <c r="N270" s="95">
        <v>-1</v>
      </c>
      <c r="O270" s="95">
        <v>-1</v>
      </c>
      <c r="P270" s="95">
        <v>-1</v>
      </c>
      <c r="Q270" s="95">
        <v>100</v>
      </c>
      <c r="R270" s="95">
        <v>-1</v>
      </c>
      <c r="S270" s="95">
        <v>-1</v>
      </c>
      <c r="T270" s="95">
        <v>-1</v>
      </c>
      <c r="U270" s="95">
        <v>-1</v>
      </c>
      <c r="V270" s="95">
        <v>-1</v>
      </c>
      <c r="W270" s="99">
        <v>98.893499308437072</v>
      </c>
      <c r="X270" s="99">
        <v>98.523622047244103</v>
      </c>
      <c r="Y270" s="95">
        <v>98.048780487804876</v>
      </c>
      <c r="Z270" s="99">
        <v>100</v>
      </c>
      <c r="AA270" s="99">
        <v>98.245614035087712</v>
      </c>
      <c r="AB270" s="95">
        <v>-1</v>
      </c>
      <c r="AC270" s="95">
        <v>-1</v>
      </c>
      <c r="AD270" s="95">
        <v>98.4375</v>
      </c>
      <c r="AE270" s="99">
        <v>100</v>
      </c>
      <c r="AF270" s="99">
        <v>100</v>
      </c>
      <c r="AG270" s="95">
        <v>-1</v>
      </c>
      <c r="AH270" s="95">
        <v>100</v>
      </c>
      <c r="AI270" s="95">
        <v>-1</v>
      </c>
      <c r="AJ270" s="95">
        <v>-1</v>
      </c>
      <c r="AK270" s="95">
        <v>-1</v>
      </c>
      <c r="AL270" s="95">
        <v>-1</v>
      </c>
      <c r="AM270" s="95">
        <v>-1</v>
      </c>
      <c r="AN270" s="95">
        <v>-1</v>
      </c>
      <c r="AO270" s="95">
        <v>-1</v>
      </c>
      <c r="AP270" s="95">
        <v>-1</v>
      </c>
    </row>
    <row r="271" spans="1:42" ht="15" customHeight="1">
      <c r="A271" s="93">
        <v>260</v>
      </c>
      <c r="B271" s="94" t="s">
        <v>302</v>
      </c>
      <c r="C271" s="94">
        <f t="shared" si="20"/>
        <v>13</v>
      </c>
      <c r="D271" s="94">
        <f t="shared" si="21"/>
        <v>2</v>
      </c>
      <c r="E271" s="130">
        <f t="shared" si="22"/>
        <v>7</v>
      </c>
      <c r="F271" s="96">
        <f t="shared" si="23"/>
        <v>0.53846153846153844</v>
      </c>
      <c r="G271" s="95">
        <v>-1</v>
      </c>
      <c r="H271" s="95">
        <v>-1</v>
      </c>
      <c r="I271" s="95">
        <v>-1</v>
      </c>
      <c r="J271" s="95">
        <v>100</v>
      </c>
      <c r="K271" s="95">
        <v>-1</v>
      </c>
      <c r="L271" s="95">
        <v>58.333333333333336</v>
      </c>
      <c r="M271" s="95">
        <v>81.818181818181827</v>
      </c>
      <c r="N271" s="95">
        <v>81.481481481481481</v>
      </c>
      <c r="O271" s="95">
        <v>-1</v>
      </c>
      <c r="P271" s="95">
        <v>-1</v>
      </c>
      <c r="Q271" s="95">
        <v>100</v>
      </c>
      <c r="R271" s="95">
        <v>-1</v>
      </c>
      <c r="S271" s="95">
        <v>0</v>
      </c>
      <c r="T271" s="95">
        <v>0</v>
      </c>
      <c r="U271" s="95">
        <v>50</v>
      </c>
      <c r="V271" s="95">
        <v>-1</v>
      </c>
      <c r="W271" s="99">
        <v>99.663299663299668</v>
      </c>
      <c r="X271" s="99">
        <v>-1</v>
      </c>
      <c r="Y271" s="95">
        <v>100</v>
      </c>
      <c r="Z271" s="99">
        <v>100</v>
      </c>
      <c r="AA271" s="99">
        <v>100</v>
      </c>
      <c r="AB271" s="95">
        <v>-1</v>
      </c>
      <c r="AC271" s="95">
        <v>-1</v>
      </c>
      <c r="AD271" s="95">
        <v>100</v>
      </c>
      <c r="AE271" s="99">
        <v>-1</v>
      </c>
      <c r="AF271" s="99">
        <v>-1</v>
      </c>
      <c r="AG271" s="95">
        <v>-1</v>
      </c>
      <c r="AH271" s="95">
        <v>-1</v>
      </c>
      <c r="AI271" s="95">
        <v>-1</v>
      </c>
      <c r="AJ271" s="95">
        <v>-1</v>
      </c>
      <c r="AK271" s="95">
        <v>-1</v>
      </c>
      <c r="AL271" s="95">
        <v>-1</v>
      </c>
      <c r="AM271" s="95">
        <v>-1</v>
      </c>
      <c r="AN271" s="95">
        <v>-1</v>
      </c>
      <c r="AO271" s="95">
        <v>-1</v>
      </c>
      <c r="AP271" s="95">
        <v>-1</v>
      </c>
    </row>
    <row r="272" spans="1:42" ht="15" customHeight="1">
      <c r="A272" s="93">
        <v>261</v>
      </c>
      <c r="B272" s="94" t="s">
        <v>61</v>
      </c>
      <c r="C272" s="94">
        <f t="shared" si="20"/>
        <v>13</v>
      </c>
      <c r="D272" s="94">
        <f t="shared" si="21"/>
        <v>9</v>
      </c>
      <c r="E272" s="130">
        <f t="shared" si="22"/>
        <v>0</v>
      </c>
      <c r="F272" s="96">
        <f t="shared" si="23"/>
        <v>0</v>
      </c>
      <c r="G272" s="95">
        <v>-1</v>
      </c>
      <c r="H272" s="95">
        <v>-1</v>
      </c>
      <c r="I272" s="95">
        <v>-1</v>
      </c>
      <c r="J272" s="95">
        <v>4.5454545454545459</v>
      </c>
      <c r="K272" s="95">
        <v>-1</v>
      </c>
      <c r="L272" s="95">
        <v>-1</v>
      </c>
      <c r="M272" s="95">
        <v>0</v>
      </c>
      <c r="N272" s="95">
        <v>0</v>
      </c>
      <c r="O272" s="95">
        <v>-1</v>
      </c>
      <c r="P272" s="95">
        <v>-1</v>
      </c>
      <c r="Q272" s="95">
        <v>0</v>
      </c>
      <c r="R272" s="95">
        <v>0</v>
      </c>
      <c r="S272" s="95">
        <v>-1</v>
      </c>
      <c r="T272" s="95">
        <v>-1</v>
      </c>
      <c r="U272" s="95">
        <v>-1</v>
      </c>
      <c r="V272" s="95">
        <v>-1</v>
      </c>
      <c r="W272" s="99">
        <v>4.6647230320699708E-2</v>
      </c>
      <c r="X272" s="99">
        <v>1.5384615384615385</v>
      </c>
      <c r="Y272" s="95">
        <v>-1</v>
      </c>
      <c r="Z272" s="99">
        <v>0</v>
      </c>
      <c r="AA272" s="99">
        <v>0</v>
      </c>
      <c r="AB272" s="95">
        <v>-1</v>
      </c>
      <c r="AC272" s="95">
        <v>-1</v>
      </c>
      <c r="AD272" s="95">
        <v>1.0869565217391304</v>
      </c>
      <c r="AE272" s="99">
        <v>0</v>
      </c>
      <c r="AF272" s="99">
        <v>0</v>
      </c>
      <c r="AG272" s="95">
        <v>-1</v>
      </c>
      <c r="AH272" s="95">
        <v>0</v>
      </c>
      <c r="AI272" s="95">
        <v>-1</v>
      </c>
      <c r="AJ272" s="95">
        <v>-1</v>
      </c>
      <c r="AK272" s="95">
        <v>-1</v>
      </c>
      <c r="AL272" s="95">
        <v>-1</v>
      </c>
      <c r="AM272" s="95">
        <v>-1</v>
      </c>
      <c r="AN272" s="95">
        <v>-1</v>
      </c>
      <c r="AO272" s="95">
        <v>-1</v>
      </c>
      <c r="AP272" s="95">
        <v>-1</v>
      </c>
    </row>
    <row r="273" spans="1:42" ht="15" customHeight="1">
      <c r="A273" s="93">
        <v>262</v>
      </c>
      <c r="B273" s="94" t="s">
        <v>69</v>
      </c>
      <c r="C273" s="94">
        <f t="shared" si="20"/>
        <v>11</v>
      </c>
      <c r="D273" s="94">
        <f t="shared" si="21"/>
        <v>0</v>
      </c>
      <c r="E273" s="130">
        <f t="shared" si="22"/>
        <v>10</v>
      </c>
      <c r="F273" s="96">
        <f t="shared" si="23"/>
        <v>0.90909090909090906</v>
      </c>
      <c r="G273" s="95">
        <v>-1</v>
      </c>
      <c r="H273" s="95">
        <v>-1</v>
      </c>
      <c r="I273" s="95">
        <v>-1</v>
      </c>
      <c r="J273" s="95">
        <v>95.454545454545453</v>
      </c>
      <c r="K273" s="95">
        <v>100</v>
      </c>
      <c r="L273" s="95">
        <v>-1</v>
      </c>
      <c r="M273" s="95">
        <v>-1</v>
      </c>
      <c r="N273" s="95">
        <v>-1</v>
      </c>
      <c r="O273" s="95">
        <v>-1</v>
      </c>
      <c r="P273" s="95">
        <v>-1</v>
      </c>
      <c r="Q273" s="95">
        <v>90.476190476190482</v>
      </c>
      <c r="R273" s="95">
        <v>-1</v>
      </c>
      <c r="S273" s="95">
        <v>-1</v>
      </c>
      <c r="T273" s="95">
        <v>-1</v>
      </c>
      <c r="U273" s="95">
        <v>-1</v>
      </c>
      <c r="V273" s="95">
        <v>-1</v>
      </c>
      <c r="W273" s="99">
        <v>99.958437240232755</v>
      </c>
      <c r="X273" s="99">
        <v>100</v>
      </c>
      <c r="Y273" s="95">
        <v>50</v>
      </c>
      <c r="Z273" s="99">
        <v>100</v>
      </c>
      <c r="AA273" s="99">
        <v>100</v>
      </c>
      <c r="AB273" s="95">
        <v>-1</v>
      </c>
      <c r="AC273" s="95">
        <v>-1</v>
      </c>
      <c r="AD273" s="95">
        <v>100</v>
      </c>
      <c r="AE273" s="99">
        <v>100</v>
      </c>
      <c r="AF273" s="99">
        <v>100</v>
      </c>
      <c r="AG273" s="95">
        <v>-1</v>
      </c>
      <c r="AH273" s="95">
        <v>-1</v>
      </c>
      <c r="AI273" s="95">
        <v>-1</v>
      </c>
      <c r="AJ273" s="95">
        <v>-1</v>
      </c>
      <c r="AK273" s="95">
        <v>-1</v>
      </c>
      <c r="AL273" s="95">
        <v>-1</v>
      </c>
      <c r="AM273" s="95">
        <v>-1</v>
      </c>
      <c r="AN273" s="95">
        <v>-1</v>
      </c>
      <c r="AO273" s="95">
        <v>-1</v>
      </c>
      <c r="AP273" s="95">
        <v>-1</v>
      </c>
    </row>
    <row r="274" spans="1:42" ht="15" customHeight="1">
      <c r="A274" s="93">
        <v>263</v>
      </c>
      <c r="B274" s="94" t="s">
        <v>343</v>
      </c>
      <c r="C274" s="94">
        <f t="shared" si="20"/>
        <v>10</v>
      </c>
      <c r="D274" s="94">
        <f t="shared" si="21"/>
        <v>1</v>
      </c>
      <c r="E274" s="130">
        <f t="shared" si="22"/>
        <v>8</v>
      </c>
      <c r="F274" s="96">
        <f t="shared" si="23"/>
        <v>0.8</v>
      </c>
      <c r="G274" s="95">
        <v>-1</v>
      </c>
      <c r="H274" s="95">
        <v>-1</v>
      </c>
      <c r="I274" s="95">
        <v>-1</v>
      </c>
      <c r="J274" s="95">
        <v>100</v>
      </c>
      <c r="K274" s="95">
        <v>100</v>
      </c>
      <c r="L274" s="95">
        <v>0</v>
      </c>
      <c r="M274" s="95">
        <v>50</v>
      </c>
      <c r="N274" s="95">
        <v>-1</v>
      </c>
      <c r="O274" s="95">
        <v>-1</v>
      </c>
      <c r="P274" s="95">
        <v>-1</v>
      </c>
      <c r="Q274" s="95">
        <v>-1</v>
      </c>
      <c r="R274" s="95">
        <v>100</v>
      </c>
      <c r="S274" s="95">
        <v>-1</v>
      </c>
      <c r="T274" s="95">
        <v>-1</v>
      </c>
      <c r="U274" s="95">
        <v>-1</v>
      </c>
      <c r="V274" s="95">
        <v>-1</v>
      </c>
      <c r="W274" s="99">
        <v>98.662207357859529</v>
      </c>
      <c r="X274" s="99">
        <v>-1</v>
      </c>
      <c r="Y274" s="95">
        <v>100</v>
      </c>
      <c r="Z274" s="99">
        <v>100</v>
      </c>
      <c r="AA274" s="99">
        <v>100</v>
      </c>
      <c r="AB274" s="95">
        <v>-1</v>
      </c>
      <c r="AC274" s="95">
        <v>-1</v>
      </c>
      <c r="AD274" s="95">
        <v>100</v>
      </c>
      <c r="AE274" s="99">
        <v>-1</v>
      </c>
      <c r="AF274" s="99">
        <v>-1</v>
      </c>
      <c r="AG274" s="95">
        <v>-1</v>
      </c>
      <c r="AH274" s="95">
        <v>-1</v>
      </c>
      <c r="AI274" s="95">
        <v>-1</v>
      </c>
      <c r="AJ274" s="95">
        <v>-1</v>
      </c>
      <c r="AK274" s="95">
        <v>-1</v>
      </c>
      <c r="AL274" s="95">
        <v>-1</v>
      </c>
      <c r="AM274" s="95">
        <v>-1</v>
      </c>
      <c r="AN274" s="95">
        <v>-1</v>
      </c>
      <c r="AO274" s="95">
        <v>-1</v>
      </c>
      <c r="AP274" s="95">
        <v>-1</v>
      </c>
    </row>
    <row r="275" spans="1:42" ht="15" customHeight="1">
      <c r="A275" s="93">
        <v>264</v>
      </c>
      <c r="B275" s="94" t="s">
        <v>82</v>
      </c>
      <c r="C275" s="94">
        <f t="shared" si="20"/>
        <v>12</v>
      </c>
      <c r="D275" s="94">
        <f t="shared" si="21"/>
        <v>2</v>
      </c>
      <c r="E275" s="130">
        <f t="shared" si="22"/>
        <v>6</v>
      </c>
      <c r="F275" s="96">
        <f t="shared" si="23"/>
        <v>0.5</v>
      </c>
      <c r="G275" s="95">
        <v>-1</v>
      </c>
      <c r="H275" s="95">
        <v>-1</v>
      </c>
      <c r="I275" s="95">
        <v>-1</v>
      </c>
      <c r="J275" s="95">
        <v>77.777777777777786</v>
      </c>
      <c r="K275" s="95">
        <v>-1</v>
      </c>
      <c r="L275" s="95">
        <v>50</v>
      </c>
      <c r="M275" s="95">
        <v>77.777777777777786</v>
      </c>
      <c r="N275" s="95">
        <v>100</v>
      </c>
      <c r="O275" s="95">
        <v>-1</v>
      </c>
      <c r="P275" s="95">
        <v>-1</v>
      </c>
      <c r="Q275" s="95">
        <v>42.424242424242422</v>
      </c>
      <c r="R275" s="95">
        <v>-1</v>
      </c>
      <c r="S275" s="95">
        <v>-1</v>
      </c>
      <c r="T275" s="95">
        <v>-1</v>
      </c>
      <c r="U275" s="95">
        <v>-1</v>
      </c>
      <c r="V275" s="95">
        <v>-1</v>
      </c>
      <c r="W275" s="99">
        <v>98.567251461988306</v>
      </c>
      <c r="X275" s="99">
        <v>0</v>
      </c>
      <c r="Y275" s="95">
        <v>-1</v>
      </c>
      <c r="Z275" s="99">
        <v>100</v>
      </c>
      <c r="AA275" s="99">
        <v>100</v>
      </c>
      <c r="AB275" s="95">
        <v>-1</v>
      </c>
      <c r="AC275" s="95">
        <v>-1</v>
      </c>
      <c r="AD275" s="95">
        <v>100</v>
      </c>
      <c r="AE275" s="99">
        <v>100</v>
      </c>
      <c r="AF275" s="99">
        <v>0</v>
      </c>
      <c r="AG275" s="95">
        <v>-1</v>
      </c>
      <c r="AH275" s="95">
        <v>-1</v>
      </c>
      <c r="AI275" s="95">
        <v>-1</v>
      </c>
      <c r="AJ275" s="95">
        <v>-1</v>
      </c>
      <c r="AK275" s="95">
        <v>-1</v>
      </c>
      <c r="AL275" s="95">
        <v>-1</v>
      </c>
      <c r="AM275" s="95">
        <v>-1</v>
      </c>
      <c r="AN275" s="95">
        <v>-1</v>
      </c>
      <c r="AO275" s="95">
        <v>-1</v>
      </c>
      <c r="AP275" s="95">
        <v>-1</v>
      </c>
    </row>
    <row r="276" spans="1:42" ht="15" customHeight="1">
      <c r="A276" s="93">
        <v>265</v>
      </c>
      <c r="B276" s="94" t="s">
        <v>131</v>
      </c>
      <c r="C276" s="94">
        <f t="shared" si="20"/>
        <v>13</v>
      </c>
      <c r="D276" s="94">
        <f t="shared" si="21"/>
        <v>13</v>
      </c>
      <c r="E276" s="130">
        <f t="shared" si="22"/>
        <v>0</v>
      </c>
      <c r="F276" s="96">
        <f t="shared" si="23"/>
        <v>0</v>
      </c>
      <c r="G276" s="95">
        <v>-1</v>
      </c>
      <c r="H276" s="95">
        <v>-1</v>
      </c>
      <c r="I276" s="95">
        <v>-1</v>
      </c>
      <c r="J276" s="95">
        <v>0</v>
      </c>
      <c r="K276" s="95">
        <v>-1</v>
      </c>
      <c r="L276" s="95">
        <v>-1</v>
      </c>
      <c r="M276" s="95">
        <v>0</v>
      </c>
      <c r="N276" s="95">
        <v>0</v>
      </c>
      <c r="O276" s="95">
        <v>-1</v>
      </c>
      <c r="P276" s="95">
        <v>-1</v>
      </c>
      <c r="Q276" s="95">
        <v>0</v>
      </c>
      <c r="R276" s="95">
        <v>-1</v>
      </c>
      <c r="S276" s="95">
        <v>-1</v>
      </c>
      <c r="T276" s="95">
        <v>0</v>
      </c>
      <c r="U276" s="95">
        <v>0</v>
      </c>
      <c r="V276" s="95">
        <v>-1</v>
      </c>
      <c r="W276" s="99">
        <v>0</v>
      </c>
      <c r="X276" s="99">
        <v>0</v>
      </c>
      <c r="Y276" s="95">
        <v>-1</v>
      </c>
      <c r="Z276" s="99">
        <v>0</v>
      </c>
      <c r="AA276" s="99">
        <v>0</v>
      </c>
      <c r="AB276" s="95">
        <v>-1</v>
      </c>
      <c r="AC276" s="95">
        <v>-1</v>
      </c>
      <c r="AD276" s="95">
        <v>0</v>
      </c>
      <c r="AE276" s="99">
        <v>0</v>
      </c>
      <c r="AF276" s="99">
        <v>0</v>
      </c>
      <c r="AG276" s="95">
        <v>-1</v>
      </c>
      <c r="AH276" s="95">
        <v>-1</v>
      </c>
      <c r="AI276" s="95">
        <v>-1</v>
      </c>
      <c r="AJ276" s="95">
        <v>-1</v>
      </c>
      <c r="AK276" s="95">
        <v>-1</v>
      </c>
      <c r="AL276" s="95">
        <v>-1</v>
      </c>
      <c r="AM276" s="95">
        <v>-1</v>
      </c>
      <c r="AN276" s="95">
        <v>-1</v>
      </c>
      <c r="AO276" s="95">
        <v>-1</v>
      </c>
      <c r="AP276" s="95">
        <v>-1</v>
      </c>
    </row>
    <row r="277" spans="1:42" ht="15" customHeight="1">
      <c r="A277" s="93">
        <v>266</v>
      </c>
      <c r="B277" s="94" t="s">
        <v>122</v>
      </c>
      <c r="C277" s="94">
        <f t="shared" si="20"/>
        <v>7</v>
      </c>
      <c r="D277" s="94">
        <f t="shared" si="21"/>
        <v>7</v>
      </c>
      <c r="E277" s="130">
        <f t="shared" si="22"/>
        <v>0</v>
      </c>
      <c r="F277" s="96">
        <f t="shared" si="23"/>
        <v>0</v>
      </c>
      <c r="G277" s="95">
        <v>-1</v>
      </c>
      <c r="H277" s="95">
        <v>-1</v>
      </c>
      <c r="I277" s="95">
        <v>-1</v>
      </c>
      <c r="J277" s="95">
        <v>-1</v>
      </c>
      <c r="K277" s="95">
        <v>-1</v>
      </c>
      <c r="L277" s="95">
        <v>-1</v>
      </c>
      <c r="M277" s="95">
        <v>-1</v>
      </c>
      <c r="N277" s="95">
        <v>-1</v>
      </c>
      <c r="O277" s="95">
        <v>-1</v>
      </c>
      <c r="P277" s="95">
        <v>-1</v>
      </c>
      <c r="Q277" s="95">
        <v>-1</v>
      </c>
      <c r="R277" s="95">
        <v>-1</v>
      </c>
      <c r="S277" s="95">
        <v>-1</v>
      </c>
      <c r="T277" s="95">
        <v>-1</v>
      </c>
      <c r="U277" s="95">
        <v>-1</v>
      </c>
      <c r="V277" s="95">
        <v>-1</v>
      </c>
      <c r="W277" s="99">
        <v>0</v>
      </c>
      <c r="X277" s="99">
        <v>0</v>
      </c>
      <c r="Y277" s="95">
        <v>-1</v>
      </c>
      <c r="Z277" s="99">
        <v>0</v>
      </c>
      <c r="AA277" s="99">
        <v>0</v>
      </c>
      <c r="AB277" s="95">
        <v>-1</v>
      </c>
      <c r="AC277" s="95">
        <v>-1</v>
      </c>
      <c r="AD277" s="95">
        <v>0</v>
      </c>
      <c r="AE277" s="99">
        <v>0</v>
      </c>
      <c r="AF277" s="99">
        <v>0</v>
      </c>
      <c r="AG277" s="95">
        <v>-1</v>
      </c>
      <c r="AH277" s="95">
        <v>-1</v>
      </c>
      <c r="AI277" s="95">
        <v>-1</v>
      </c>
      <c r="AJ277" s="95">
        <v>-1</v>
      </c>
      <c r="AK277" s="95">
        <v>-1</v>
      </c>
      <c r="AL277" s="95">
        <v>-1</v>
      </c>
      <c r="AM277" s="95">
        <v>-1</v>
      </c>
      <c r="AN277" s="95">
        <v>-1</v>
      </c>
      <c r="AO277" s="95">
        <v>-1</v>
      </c>
      <c r="AP277" s="95">
        <v>-1</v>
      </c>
    </row>
    <row r="278" spans="1:42" ht="15" customHeight="1">
      <c r="A278" s="93">
        <v>267</v>
      </c>
      <c r="B278" s="94" t="s">
        <v>244</v>
      </c>
      <c r="C278" s="94">
        <f t="shared" si="20"/>
        <v>14</v>
      </c>
      <c r="D278" s="94">
        <f t="shared" si="21"/>
        <v>14</v>
      </c>
      <c r="E278" s="130">
        <f t="shared" si="22"/>
        <v>0</v>
      </c>
      <c r="F278" s="96">
        <f t="shared" si="23"/>
        <v>0</v>
      </c>
      <c r="G278" s="95">
        <v>-1</v>
      </c>
      <c r="H278" s="95">
        <v>-1</v>
      </c>
      <c r="I278" s="95">
        <v>-1</v>
      </c>
      <c r="J278" s="95">
        <v>0</v>
      </c>
      <c r="K278" s="95">
        <v>-1</v>
      </c>
      <c r="L278" s="95">
        <v>0</v>
      </c>
      <c r="M278" s="95">
        <v>0</v>
      </c>
      <c r="N278" s="95">
        <v>0</v>
      </c>
      <c r="O278" s="95">
        <v>-1</v>
      </c>
      <c r="P278" s="95">
        <v>-1</v>
      </c>
      <c r="Q278" s="95">
        <v>0</v>
      </c>
      <c r="R278" s="95">
        <v>-1</v>
      </c>
      <c r="S278" s="95">
        <v>0</v>
      </c>
      <c r="T278" s="95">
        <v>0</v>
      </c>
      <c r="U278" s="95">
        <v>0</v>
      </c>
      <c r="V278" s="95">
        <v>-1</v>
      </c>
      <c r="W278" s="99">
        <v>0</v>
      </c>
      <c r="X278" s="99">
        <v>-1</v>
      </c>
      <c r="Y278" s="95">
        <v>0</v>
      </c>
      <c r="Z278" s="99">
        <v>0</v>
      </c>
      <c r="AA278" s="99">
        <v>0</v>
      </c>
      <c r="AB278" s="95">
        <v>-1</v>
      </c>
      <c r="AC278" s="95">
        <v>-1</v>
      </c>
      <c r="AD278" s="95">
        <v>0</v>
      </c>
      <c r="AE278" s="99">
        <v>0</v>
      </c>
      <c r="AF278" s="99">
        <v>-1</v>
      </c>
      <c r="AG278" s="95">
        <v>-1</v>
      </c>
      <c r="AH278" s="95">
        <v>-1</v>
      </c>
      <c r="AI278" s="95">
        <v>-1</v>
      </c>
      <c r="AJ278" s="95">
        <v>-1</v>
      </c>
      <c r="AK278" s="95">
        <v>-1</v>
      </c>
      <c r="AL278" s="95">
        <v>-1</v>
      </c>
      <c r="AM278" s="95">
        <v>-1</v>
      </c>
      <c r="AN278" s="95">
        <v>-1</v>
      </c>
      <c r="AO278" s="95">
        <v>-1</v>
      </c>
      <c r="AP278" s="95">
        <v>-1</v>
      </c>
    </row>
    <row r="279" spans="1:42" ht="15" customHeight="1">
      <c r="A279" s="93">
        <v>268</v>
      </c>
      <c r="B279" s="94" t="s">
        <v>313</v>
      </c>
      <c r="C279" s="94">
        <f t="shared" si="20"/>
        <v>14</v>
      </c>
      <c r="D279" s="94">
        <f t="shared" si="21"/>
        <v>0</v>
      </c>
      <c r="E279" s="130">
        <f t="shared" si="22"/>
        <v>10</v>
      </c>
      <c r="F279" s="96">
        <f t="shared" si="23"/>
        <v>0.7142857142857143</v>
      </c>
      <c r="G279" s="95">
        <v>-1</v>
      </c>
      <c r="H279" s="95">
        <v>-1</v>
      </c>
      <c r="I279" s="95">
        <v>-1</v>
      </c>
      <c r="J279" s="95">
        <v>92.857142857142861</v>
      </c>
      <c r="K279" s="95">
        <v>-1</v>
      </c>
      <c r="L279" s="95">
        <v>85</v>
      </c>
      <c r="M279" s="95">
        <v>87.878787878787875</v>
      </c>
      <c r="N279" s="95">
        <v>88.888888888888886</v>
      </c>
      <c r="O279" s="95">
        <v>-1</v>
      </c>
      <c r="P279" s="95">
        <v>-1</v>
      </c>
      <c r="Q279" s="95">
        <v>100</v>
      </c>
      <c r="R279" s="95">
        <v>100</v>
      </c>
      <c r="S279" s="95">
        <v>-1</v>
      </c>
      <c r="T279" s="95">
        <v>50</v>
      </c>
      <c r="U279" s="95">
        <v>-1</v>
      </c>
      <c r="V279" s="95">
        <v>-1</v>
      </c>
      <c r="W279" s="99">
        <v>99.798387096774192</v>
      </c>
      <c r="X279" s="99">
        <v>100</v>
      </c>
      <c r="Y279" s="95">
        <v>100</v>
      </c>
      <c r="Z279" s="99">
        <v>100</v>
      </c>
      <c r="AA279" s="99">
        <v>100</v>
      </c>
      <c r="AB279" s="95">
        <v>-1</v>
      </c>
      <c r="AC279" s="95">
        <v>-1</v>
      </c>
      <c r="AD279" s="95">
        <v>100</v>
      </c>
      <c r="AE279" s="99">
        <v>100</v>
      </c>
      <c r="AF279" s="99">
        <v>-1</v>
      </c>
      <c r="AG279" s="95">
        <v>-1</v>
      </c>
      <c r="AH279" s="95">
        <v>-1</v>
      </c>
      <c r="AI279" s="95">
        <v>-1</v>
      </c>
      <c r="AJ279" s="95">
        <v>-1</v>
      </c>
      <c r="AK279" s="95">
        <v>-1</v>
      </c>
      <c r="AL279" s="95">
        <v>-1</v>
      </c>
      <c r="AM279" s="95">
        <v>-1</v>
      </c>
      <c r="AN279" s="95">
        <v>-1</v>
      </c>
      <c r="AO279" s="95">
        <v>-1</v>
      </c>
      <c r="AP279" s="95">
        <v>-1</v>
      </c>
    </row>
    <row r="280" spans="1:42" ht="15" customHeight="1">
      <c r="A280" s="93">
        <v>269</v>
      </c>
      <c r="B280" s="94" t="s">
        <v>273</v>
      </c>
      <c r="C280" s="94">
        <f t="shared" si="20"/>
        <v>14</v>
      </c>
      <c r="D280" s="94">
        <f t="shared" si="21"/>
        <v>4</v>
      </c>
      <c r="E280" s="130">
        <f t="shared" si="22"/>
        <v>8</v>
      </c>
      <c r="F280" s="96">
        <f t="shared" si="23"/>
        <v>0.5714285714285714</v>
      </c>
      <c r="G280" s="95">
        <v>-1</v>
      </c>
      <c r="H280" s="95">
        <v>-1</v>
      </c>
      <c r="I280" s="95">
        <v>-1</v>
      </c>
      <c r="J280" s="95">
        <v>100</v>
      </c>
      <c r="K280" s="95">
        <v>-1</v>
      </c>
      <c r="L280" s="95">
        <v>87.5</v>
      </c>
      <c r="M280" s="95">
        <v>82.608695652173907</v>
      </c>
      <c r="N280" s="95">
        <v>100</v>
      </c>
      <c r="O280" s="95">
        <v>-1</v>
      </c>
      <c r="P280" s="95">
        <v>-1</v>
      </c>
      <c r="Q280" s="95">
        <v>100</v>
      </c>
      <c r="R280" s="95">
        <v>-1</v>
      </c>
      <c r="S280" s="95">
        <v>0</v>
      </c>
      <c r="T280" s="95">
        <v>0</v>
      </c>
      <c r="U280" s="95">
        <v>0</v>
      </c>
      <c r="V280" s="95">
        <v>-1</v>
      </c>
      <c r="W280" s="99">
        <v>100</v>
      </c>
      <c r="X280" s="99">
        <v>98.305084745762713</v>
      </c>
      <c r="Y280" s="95">
        <v>-1</v>
      </c>
      <c r="Z280" s="99">
        <v>100</v>
      </c>
      <c r="AA280" s="99">
        <v>100</v>
      </c>
      <c r="AB280" s="95">
        <v>0</v>
      </c>
      <c r="AC280" s="95">
        <v>-1</v>
      </c>
      <c r="AD280" s="95">
        <v>100</v>
      </c>
      <c r="AE280" s="99">
        <v>-1</v>
      </c>
      <c r="AF280" s="99">
        <v>-1</v>
      </c>
      <c r="AG280" s="95">
        <v>-1</v>
      </c>
      <c r="AH280" s="95">
        <v>-1</v>
      </c>
      <c r="AI280" s="95">
        <v>-1</v>
      </c>
      <c r="AJ280" s="95">
        <v>-1</v>
      </c>
      <c r="AK280" s="95">
        <v>-1</v>
      </c>
      <c r="AL280" s="95">
        <v>-1</v>
      </c>
      <c r="AM280" s="95">
        <v>-1</v>
      </c>
      <c r="AN280" s="95">
        <v>-1</v>
      </c>
      <c r="AO280" s="95">
        <v>-1</v>
      </c>
      <c r="AP280" s="95">
        <v>-1</v>
      </c>
    </row>
    <row r="281" spans="1:42" ht="15" customHeight="1">
      <c r="A281" s="93">
        <v>270</v>
      </c>
      <c r="B281" s="94" t="s">
        <v>246</v>
      </c>
      <c r="C281" s="94">
        <f t="shared" si="20"/>
        <v>14</v>
      </c>
      <c r="D281" s="94">
        <f t="shared" si="21"/>
        <v>0</v>
      </c>
      <c r="E281" s="130">
        <f t="shared" si="22"/>
        <v>12</v>
      </c>
      <c r="F281" s="96">
        <f t="shared" si="23"/>
        <v>0.8571428571428571</v>
      </c>
      <c r="G281" s="95">
        <v>-1</v>
      </c>
      <c r="H281" s="95">
        <v>-1</v>
      </c>
      <c r="I281" s="95">
        <v>-1</v>
      </c>
      <c r="J281" s="95">
        <v>100</v>
      </c>
      <c r="K281" s="95">
        <v>-1</v>
      </c>
      <c r="L281" s="95">
        <v>66.666666666666657</v>
      </c>
      <c r="M281" s="95">
        <v>88.888888888888886</v>
      </c>
      <c r="N281" s="95">
        <v>100</v>
      </c>
      <c r="O281" s="95">
        <v>-1</v>
      </c>
      <c r="P281" s="95">
        <v>-1</v>
      </c>
      <c r="Q281" s="95">
        <v>100</v>
      </c>
      <c r="R281" s="95">
        <v>-1</v>
      </c>
      <c r="S281" s="95">
        <v>100</v>
      </c>
      <c r="T281" s="95">
        <v>-1</v>
      </c>
      <c r="U281" s="95">
        <v>-1</v>
      </c>
      <c r="V281" s="95">
        <v>-1</v>
      </c>
      <c r="W281" s="99">
        <v>99.873257287705954</v>
      </c>
      <c r="X281" s="99">
        <v>100</v>
      </c>
      <c r="Y281" s="95">
        <v>100</v>
      </c>
      <c r="Z281" s="99">
        <v>100</v>
      </c>
      <c r="AA281" s="99">
        <v>100</v>
      </c>
      <c r="AB281" s="95">
        <v>-1</v>
      </c>
      <c r="AC281" s="95">
        <v>-1</v>
      </c>
      <c r="AD281" s="95">
        <v>100</v>
      </c>
      <c r="AE281" s="99">
        <v>100</v>
      </c>
      <c r="AF281" s="99">
        <v>100</v>
      </c>
      <c r="AG281" s="95">
        <v>-1</v>
      </c>
      <c r="AH281" s="95">
        <v>-1</v>
      </c>
      <c r="AI281" s="95">
        <v>-1</v>
      </c>
      <c r="AJ281" s="95">
        <v>-1</v>
      </c>
      <c r="AK281" s="95">
        <v>-1</v>
      </c>
      <c r="AL281" s="95">
        <v>-1</v>
      </c>
      <c r="AM281" s="95">
        <v>-1</v>
      </c>
      <c r="AN281" s="95">
        <v>-1</v>
      </c>
      <c r="AO281" s="95">
        <v>-1</v>
      </c>
      <c r="AP281" s="95">
        <v>-1</v>
      </c>
    </row>
    <row r="282" spans="1:42" ht="15" customHeight="1">
      <c r="A282" s="93">
        <v>271</v>
      </c>
      <c r="B282" s="94" t="s">
        <v>48</v>
      </c>
      <c r="C282" s="94">
        <f t="shared" si="20"/>
        <v>11</v>
      </c>
      <c r="D282" s="94">
        <f t="shared" si="21"/>
        <v>11</v>
      </c>
      <c r="E282" s="130">
        <f t="shared" si="22"/>
        <v>0</v>
      </c>
      <c r="F282" s="96">
        <f t="shared" si="23"/>
        <v>0</v>
      </c>
      <c r="G282" s="95">
        <v>-1</v>
      </c>
      <c r="H282" s="95">
        <v>-1</v>
      </c>
      <c r="I282" s="95">
        <v>-1</v>
      </c>
      <c r="J282" s="95">
        <v>0</v>
      </c>
      <c r="K282" s="95">
        <v>-1</v>
      </c>
      <c r="L282" s="95">
        <v>-1</v>
      </c>
      <c r="M282" s="95">
        <v>-1</v>
      </c>
      <c r="N282" s="95">
        <v>-1</v>
      </c>
      <c r="O282" s="95">
        <v>-1</v>
      </c>
      <c r="P282" s="95">
        <v>-1</v>
      </c>
      <c r="Q282" s="95">
        <v>0</v>
      </c>
      <c r="R282" s="95">
        <v>0</v>
      </c>
      <c r="S282" s="95">
        <v>-1</v>
      </c>
      <c r="T282" s="95">
        <v>-1</v>
      </c>
      <c r="U282" s="95">
        <v>-1</v>
      </c>
      <c r="V282" s="95">
        <v>-1</v>
      </c>
      <c r="W282" s="99">
        <v>0</v>
      </c>
      <c r="X282" s="99">
        <v>0</v>
      </c>
      <c r="Y282" s="95">
        <v>0</v>
      </c>
      <c r="Z282" s="99">
        <v>0</v>
      </c>
      <c r="AA282" s="99">
        <v>0</v>
      </c>
      <c r="AB282" s="95">
        <v>-1</v>
      </c>
      <c r="AC282" s="95">
        <v>-1</v>
      </c>
      <c r="AD282" s="95">
        <v>0</v>
      </c>
      <c r="AE282" s="99">
        <v>0</v>
      </c>
      <c r="AF282" s="99">
        <v>0</v>
      </c>
      <c r="AG282" s="95">
        <v>-1</v>
      </c>
      <c r="AH282" s="95">
        <v>-1</v>
      </c>
      <c r="AI282" s="95">
        <v>-1</v>
      </c>
      <c r="AJ282" s="95">
        <v>-1</v>
      </c>
      <c r="AK282" s="95">
        <v>-1</v>
      </c>
      <c r="AL282" s="95">
        <v>-1</v>
      </c>
      <c r="AM282" s="95">
        <v>-1</v>
      </c>
      <c r="AN282" s="95">
        <v>-1</v>
      </c>
      <c r="AO282" s="95">
        <v>-1</v>
      </c>
      <c r="AP282" s="95">
        <v>-1</v>
      </c>
    </row>
    <row r="283" spans="1:42" ht="15" customHeight="1">
      <c r="A283" s="93">
        <v>272</v>
      </c>
      <c r="B283" s="94" t="s">
        <v>297</v>
      </c>
      <c r="C283" s="94">
        <f t="shared" si="20"/>
        <v>9</v>
      </c>
      <c r="D283" s="94">
        <f t="shared" si="21"/>
        <v>9</v>
      </c>
      <c r="E283" s="130">
        <f t="shared" si="22"/>
        <v>0</v>
      </c>
      <c r="F283" s="96">
        <f t="shared" si="23"/>
        <v>0</v>
      </c>
      <c r="G283" s="95">
        <v>0</v>
      </c>
      <c r="H283" s="95">
        <v>-1</v>
      </c>
      <c r="I283" s="95">
        <v>-1</v>
      </c>
      <c r="J283" s="95">
        <v>-1</v>
      </c>
      <c r="K283" s="95">
        <v>-1</v>
      </c>
      <c r="L283" s="95">
        <v>-1</v>
      </c>
      <c r="M283" s="95">
        <v>-1</v>
      </c>
      <c r="N283" s="95">
        <v>-1</v>
      </c>
      <c r="O283" s="95">
        <v>-1</v>
      </c>
      <c r="P283" s="95">
        <v>-1</v>
      </c>
      <c r="Q283" s="95">
        <v>-1</v>
      </c>
      <c r="R283" s="95">
        <v>-1</v>
      </c>
      <c r="S283" s="95">
        <v>-1</v>
      </c>
      <c r="T283" s="95">
        <v>0</v>
      </c>
      <c r="U283" s="95">
        <v>-1</v>
      </c>
      <c r="V283" s="95">
        <v>-1</v>
      </c>
      <c r="W283" s="99">
        <v>0</v>
      </c>
      <c r="X283" s="99">
        <v>0</v>
      </c>
      <c r="Y283" s="95">
        <v>0</v>
      </c>
      <c r="Z283" s="99">
        <v>0</v>
      </c>
      <c r="AA283" s="99">
        <v>0</v>
      </c>
      <c r="AB283" s="95">
        <v>-1</v>
      </c>
      <c r="AC283" s="95">
        <v>-1</v>
      </c>
      <c r="AD283" s="95">
        <v>0</v>
      </c>
      <c r="AE283" s="99">
        <v>0</v>
      </c>
      <c r="AF283" s="99">
        <v>-1</v>
      </c>
      <c r="AG283" s="95">
        <v>-1</v>
      </c>
      <c r="AH283" s="95">
        <v>-1</v>
      </c>
      <c r="AI283" s="95">
        <v>-1</v>
      </c>
      <c r="AJ283" s="95">
        <v>-1</v>
      </c>
      <c r="AK283" s="95">
        <v>-1</v>
      </c>
      <c r="AL283" s="95">
        <v>-1</v>
      </c>
      <c r="AM283" s="95">
        <v>-1</v>
      </c>
      <c r="AN283" s="95">
        <v>-1</v>
      </c>
      <c r="AO283" s="95">
        <v>-1</v>
      </c>
      <c r="AP283" s="95">
        <v>-1</v>
      </c>
    </row>
    <row r="284" spans="1:42" ht="15" customHeight="1">
      <c r="A284" s="93">
        <v>273</v>
      </c>
      <c r="B284" s="94" t="s">
        <v>110</v>
      </c>
      <c r="C284" s="94">
        <f t="shared" si="20"/>
        <v>9</v>
      </c>
      <c r="D284" s="94">
        <f t="shared" si="21"/>
        <v>9</v>
      </c>
      <c r="E284" s="130">
        <f t="shared" si="22"/>
        <v>0</v>
      </c>
      <c r="F284" s="96">
        <f t="shared" si="23"/>
        <v>0</v>
      </c>
      <c r="G284" s="95">
        <v>-1</v>
      </c>
      <c r="H284" s="95">
        <v>-1</v>
      </c>
      <c r="I284" s="95">
        <v>-1</v>
      </c>
      <c r="J284" s="95">
        <v>0</v>
      </c>
      <c r="K284" s="95">
        <v>-1</v>
      </c>
      <c r="L284" s="95">
        <v>-1</v>
      </c>
      <c r="M284" s="95">
        <v>-1</v>
      </c>
      <c r="N284" s="95">
        <v>-1</v>
      </c>
      <c r="O284" s="95">
        <v>-1</v>
      </c>
      <c r="P284" s="95">
        <v>-1</v>
      </c>
      <c r="Q284" s="95">
        <v>0</v>
      </c>
      <c r="R284" s="95">
        <v>-1</v>
      </c>
      <c r="S284" s="95">
        <v>-1</v>
      </c>
      <c r="T284" s="95">
        <v>-1</v>
      </c>
      <c r="U284" s="95">
        <v>-1</v>
      </c>
      <c r="V284" s="95">
        <v>-1</v>
      </c>
      <c r="W284" s="99">
        <v>0</v>
      </c>
      <c r="X284" s="99">
        <v>0</v>
      </c>
      <c r="Y284" s="95">
        <v>-1</v>
      </c>
      <c r="Z284" s="99">
        <v>0</v>
      </c>
      <c r="AA284" s="99">
        <v>0</v>
      </c>
      <c r="AB284" s="95">
        <v>-1</v>
      </c>
      <c r="AC284" s="95">
        <v>-1</v>
      </c>
      <c r="AD284" s="95">
        <v>0</v>
      </c>
      <c r="AE284" s="99">
        <v>0</v>
      </c>
      <c r="AF284" s="99">
        <v>0</v>
      </c>
      <c r="AG284" s="95">
        <v>-1</v>
      </c>
      <c r="AH284" s="95">
        <v>-1</v>
      </c>
      <c r="AI284" s="95">
        <v>-1</v>
      </c>
      <c r="AJ284" s="95">
        <v>-1</v>
      </c>
      <c r="AK284" s="95">
        <v>-1</v>
      </c>
      <c r="AL284" s="95">
        <v>-1</v>
      </c>
      <c r="AM284" s="95">
        <v>-1</v>
      </c>
      <c r="AN284" s="95">
        <v>-1</v>
      </c>
      <c r="AO284" s="95">
        <v>-1</v>
      </c>
      <c r="AP284" s="95">
        <v>-1</v>
      </c>
    </row>
    <row r="285" spans="1:42" ht="15" customHeight="1">
      <c r="A285" s="93">
        <v>274</v>
      </c>
      <c r="B285" s="94" t="s">
        <v>19</v>
      </c>
      <c r="C285" s="94">
        <f t="shared" si="20"/>
        <v>12</v>
      </c>
      <c r="D285" s="94">
        <f t="shared" si="21"/>
        <v>12</v>
      </c>
      <c r="E285" s="130">
        <f t="shared" si="22"/>
        <v>0</v>
      </c>
      <c r="F285" s="96">
        <f t="shared" si="23"/>
        <v>0</v>
      </c>
      <c r="G285" s="95">
        <v>0</v>
      </c>
      <c r="H285" s="95">
        <v>0</v>
      </c>
      <c r="I285" s="95">
        <v>-1</v>
      </c>
      <c r="J285" s="95">
        <v>0</v>
      </c>
      <c r="K285" s="95">
        <v>0</v>
      </c>
      <c r="L285" s="95">
        <v>-1</v>
      </c>
      <c r="M285" s="95">
        <v>-1</v>
      </c>
      <c r="N285" s="95">
        <v>-1</v>
      </c>
      <c r="O285" s="95">
        <v>-1</v>
      </c>
      <c r="P285" s="95">
        <v>-1</v>
      </c>
      <c r="Q285" s="95">
        <v>0</v>
      </c>
      <c r="R285" s="95">
        <v>-1</v>
      </c>
      <c r="S285" s="95">
        <v>-1</v>
      </c>
      <c r="T285" s="95">
        <v>-1</v>
      </c>
      <c r="U285" s="95">
        <v>-1</v>
      </c>
      <c r="V285" s="95">
        <v>-1</v>
      </c>
      <c r="W285" s="99">
        <v>0</v>
      </c>
      <c r="X285" s="99">
        <v>0</v>
      </c>
      <c r="Y285" s="95">
        <v>-1</v>
      </c>
      <c r="Z285" s="99">
        <v>0</v>
      </c>
      <c r="AA285" s="99">
        <v>0</v>
      </c>
      <c r="AB285" s="95">
        <v>-1</v>
      </c>
      <c r="AC285" s="95">
        <v>-1</v>
      </c>
      <c r="AD285" s="95">
        <v>0</v>
      </c>
      <c r="AE285" s="99">
        <v>0</v>
      </c>
      <c r="AF285" s="99">
        <v>0</v>
      </c>
      <c r="AG285" s="95">
        <v>-1</v>
      </c>
      <c r="AH285" s="95">
        <v>-1</v>
      </c>
      <c r="AI285" s="95">
        <v>-1</v>
      </c>
      <c r="AJ285" s="95">
        <v>-1</v>
      </c>
      <c r="AK285" s="95">
        <v>-1</v>
      </c>
      <c r="AL285" s="95">
        <v>-1</v>
      </c>
      <c r="AM285" s="95">
        <v>-1</v>
      </c>
      <c r="AN285" s="95">
        <v>-1</v>
      </c>
      <c r="AO285" s="95">
        <v>-1</v>
      </c>
      <c r="AP285" s="95">
        <v>-1</v>
      </c>
    </row>
    <row r="286" spans="1:42" ht="15" customHeight="1">
      <c r="A286" s="93">
        <v>275</v>
      </c>
      <c r="B286" s="94" t="s">
        <v>105</v>
      </c>
      <c r="C286" s="94">
        <f t="shared" si="20"/>
        <v>13</v>
      </c>
      <c r="D286" s="94">
        <f t="shared" si="21"/>
        <v>13</v>
      </c>
      <c r="E286" s="130">
        <f t="shared" si="22"/>
        <v>0</v>
      </c>
      <c r="F286" s="96">
        <f t="shared" si="23"/>
        <v>0</v>
      </c>
      <c r="G286" s="95">
        <v>0</v>
      </c>
      <c r="H286" s="95">
        <v>0</v>
      </c>
      <c r="I286" s="95">
        <v>-1</v>
      </c>
      <c r="J286" s="95">
        <v>0</v>
      </c>
      <c r="K286" s="95">
        <v>-1</v>
      </c>
      <c r="L286" s="95">
        <v>-1</v>
      </c>
      <c r="M286" s="95">
        <v>-1</v>
      </c>
      <c r="N286" s="95">
        <v>-1</v>
      </c>
      <c r="O286" s="95">
        <v>-1</v>
      </c>
      <c r="P286" s="95">
        <v>-1</v>
      </c>
      <c r="Q286" s="95">
        <v>0</v>
      </c>
      <c r="R286" s="95">
        <v>0</v>
      </c>
      <c r="S286" s="95">
        <v>-1</v>
      </c>
      <c r="T286" s="95">
        <v>0</v>
      </c>
      <c r="U286" s="95">
        <v>-1</v>
      </c>
      <c r="V286" s="95">
        <v>-1</v>
      </c>
      <c r="W286" s="99">
        <v>0</v>
      </c>
      <c r="X286" s="99">
        <v>0</v>
      </c>
      <c r="Y286" s="95">
        <v>-1</v>
      </c>
      <c r="Z286" s="99">
        <v>0</v>
      </c>
      <c r="AA286" s="99">
        <v>0</v>
      </c>
      <c r="AB286" s="95">
        <v>-1</v>
      </c>
      <c r="AC286" s="95">
        <v>-1</v>
      </c>
      <c r="AD286" s="95">
        <v>0</v>
      </c>
      <c r="AE286" s="99">
        <v>0</v>
      </c>
      <c r="AF286" s="99">
        <v>0</v>
      </c>
      <c r="AG286" s="95">
        <v>-1</v>
      </c>
      <c r="AH286" s="95">
        <v>-1</v>
      </c>
      <c r="AI286" s="95">
        <v>-1</v>
      </c>
      <c r="AJ286" s="95">
        <v>-1</v>
      </c>
      <c r="AK286" s="95">
        <v>-1</v>
      </c>
      <c r="AL286" s="95">
        <v>-1</v>
      </c>
      <c r="AM286" s="95">
        <v>-1</v>
      </c>
      <c r="AN286" s="95">
        <v>-1</v>
      </c>
      <c r="AO286" s="95">
        <v>-1</v>
      </c>
      <c r="AP286" s="95">
        <v>-1</v>
      </c>
    </row>
    <row r="287" spans="1:42" ht="15" customHeight="1">
      <c r="A287" s="93">
        <v>276</v>
      </c>
      <c r="B287" s="94" t="s">
        <v>235</v>
      </c>
      <c r="C287" s="94">
        <f t="shared" si="20"/>
        <v>11</v>
      </c>
      <c r="D287" s="94">
        <f t="shared" si="21"/>
        <v>11</v>
      </c>
      <c r="E287" s="130">
        <f t="shared" si="22"/>
        <v>0</v>
      </c>
      <c r="F287" s="96">
        <f t="shared" si="23"/>
        <v>0</v>
      </c>
      <c r="G287" s="95">
        <v>0</v>
      </c>
      <c r="H287" s="95">
        <v>-1</v>
      </c>
      <c r="I287" s="95">
        <v>-1</v>
      </c>
      <c r="J287" s="95">
        <v>-1</v>
      </c>
      <c r="K287" s="95">
        <v>-1</v>
      </c>
      <c r="L287" s="95">
        <v>-1</v>
      </c>
      <c r="M287" s="95">
        <v>-1</v>
      </c>
      <c r="N287" s="95">
        <v>-1</v>
      </c>
      <c r="O287" s="95">
        <v>-1</v>
      </c>
      <c r="P287" s="95">
        <v>-1</v>
      </c>
      <c r="Q287" s="95">
        <v>-1</v>
      </c>
      <c r="R287" s="95">
        <v>-1</v>
      </c>
      <c r="S287" s="95">
        <v>-1</v>
      </c>
      <c r="T287" s="95">
        <v>0</v>
      </c>
      <c r="U287" s="95">
        <v>0</v>
      </c>
      <c r="V287" s="95">
        <v>-1</v>
      </c>
      <c r="W287" s="99">
        <v>0</v>
      </c>
      <c r="X287" s="99">
        <v>0</v>
      </c>
      <c r="Y287" s="95">
        <v>0</v>
      </c>
      <c r="Z287" s="99">
        <v>0</v>
      </c>
      <c r="AA287" s="99">
        <v>0</v>
      </c>
      <c r="AB287" s="95">
        <v>-1</v>
      </c>
      <c r="AC287" s="95">
        <v>-1</v>
      </c>
      <c r="AD287" s="95">
        <v>0</v>
      </c>
      <c r="AE287" s="99">
        <v>0</v>
      </c>
      <c r="AF287" s="99">
        <v>0</v>
      </c>
      <c r="AG287" s="95">
        <v>-1</v>
      </c>
      <c r="AH287" s="95">
        <v>-1</v>
      </c>
      <c r="AI287" s="95">
        <v>-1</v>
      </c>
      <c r="AJ287" s="95">
        <v>-1</v>
      </c>
      <c r="AK287" s="95">
        <v>-1</v>
      </c>
      <c r="AL287" s="95">
        <v>-1</v>
      </c>
      <c r="AM287" s="95">
        <v>-1</v>
      </c>
      <c r="AN287" s="95">
        <v>-1</v>
      </c>
      <c r="AO287" s="95">
        <v>-1</v>
      </c>
      <c r="AP287" s="95">
        <v>-1</v>
      </c>
    </row>
    <row r="288" spans="1:42" ht="15" customHeight="1">
      <c r="A288" s="93">
        <v>277</v>
      </c>
      <c r="B288" s="94" t="s">
        <v>204</v>
      </c>
      <c r="C288" s="94">
        <f t="shared" si="20"/>
        <v>11</v>
      </c>
      <c r="D288" s="94">
        <f t="shared" si="21"/>
        <v>0</v>
      </c>
      <c r="E288" s="130">
        <f t="shared" si="22"/>
        <v>11</v>
      </c>
      <c r="F288" s="96">
        <f t="shared" si="23"/>
        <v>1</v>
      </c>
      <c r="G288" s="95">
        <v>-1</v>
      </c>
      <c r="H288" s="95">
        <v>-1</v>
      </c>
      <c r="I288" s="95">
        <v>-1</v>
      </c>
      <c r="J288" s="95">
        <v>100</v>
      </c>
      <c r="K288" s="95">
        <v>-1</v>
      </c>
      <c r="L288" s="95">
        <v>100</v>
      </c>
      <c r="M288" s="95">
        <v>100</v>
      </c>
      <c r="N288" s="95">
        <v>-1</v>
      </c>
      <c r="O288" s="95">
        <v>-1</v>
      </c>
      <c r="P288" s="95">
        <v>-1</v>
      </c>
      <c r="Q288" s="95">
        <v>100</v>
      </c>
      <c r="R288" s="95">
        <v>-1</v>
      </c>
      <c r="S288" s="95">
        <v>-1</v>
      </c>
      <c r="T288" s="95">
        <v>-1</v>
      </c>
      <c r="U288" s="95">
        <v>-1</v>
      </c>
      <c r="V288" s="95">
        <v>-1</v>
      </c>
      <c r="W288" s="99">
        <v>99.896551724137922</v>
      </c>
      <c r="X288" s="99">
        <v>100</v>
      </c>
      <c r="Y288" s="95">
        <v>-1</v>
      </c>
      <c r="Z288" s="99">
        <v>100</v>
      </c>
      <c r="AA288" s="99">
        <v>100</v>
      </c>
      <c r="AB288" s="95">
        <v>-1</v>
      </c>
      <c r="AC288" s="95">
        <v>-1</v>
      </c>
      <c r="AD288" s="95">
        <v>100</v>
      </c>
      <c r="AE288" s="99">
        <v>100</v>
      </c>
      <c r="AF288" s="99">
        <v>100</v>
      </c>
      <c r="AG288" s="95">
        <v>-1</v>
      </c>
      <c r="AH288" s="95">
        <v>-1</v>
      </c>
      <c r="AI288" s="95">
        <v>-1</v>
      </c>
      <c r="AJ288" s="95">
        <v>-1</v>
      </c>
      <c r="AK288" s="95">
        <v>-1</v>
      </c>
      <c r="AL288" s="95">
        <v>-1</v>
      </c>
      <c r="AM288" s="95">
        <v>-1</v>
      </c>
      <c r="AN288" s="95">
        <v>-1</v>
      </c>
      <c r="AO288" s="95">
        <v>-1</v>
      </c>
      <c r="AP288" s="95">
        <v>-1</v>
      </c>
    </row>
    <row r="289" spans="1:42" ht="15" customHeight="1">
      <c r="A289" s="93">
        <v>278</v>
      </c>
      <c r="B289" s="94" t="s">
        <v>148</v>
      </c>
      <c r="C289" s="94">
        <f t="shared" si="20"/>
        <v>10</v>
      </c>
      <c r="D289" s="94">
        <f t="shared" si="21"/>
        <v>9</v>
      </c>
      <c r="E289" s="130">
        <f t="shared" si="22"/>
        <v>0</v>
      </c>
      <c r="F289" s="96">
        <f t="shared" si="23"/>
        <v>0</v>
      </c>
      <c r="G289" s="95">
        <v>-1</v>
      </c>
      <c r="H289" s="95">
        <v>-1</v>
      </c>
      <c r="I289" s="95">
        <v>-1</v>
      </c>
      <c r="J289" s="95">
        <v>0</v>
      </c>
      <c r="K289" s="95">
        <v>-1</v>
      </c>
      <c r="L289" s="95">
        <v>-1</v>
      </c>
      <c r="M289" s="95">
        <v>-1</v>
      </c>
      <c r="N289" s="95">
        <v>-1</v>
      </c>
      <c r="O289" s="95">
        <v>-1</v>
      </c>
      <c r="P289" s="95">
        <v>-1</v>
      </c>
      <c r="Q289" s="95">
        <v>0</v>
      </c>
      <c r="R289" s="95">
        <v>-1</v>
      </c>
      <c r="S289" s="95">
        <v>-1</v>
      </c>
      <c r="T289" s="95">
        <v>-1</v>
      </c>
      <c r="U289" s="95">
        <v>-1</v>
      </c>
      <c r="V289" s="95">
        <v>-1</v>
      </c>
      <c r="W289" s="99">
        <v>0</v>
      </c>
      <c r="X289" s="99">
        <v>1.8404907975460123</v>
      </c>
      <c r="Y289" s="95">
        <v>0</v>
      </c>
      <c r="Z289" s="99">
        <v>0</v>
      </c>
      <c r="AA289" s="99">
        <v>0</v>
      </c>
      <c r="AB289" s="95">
        <v>-1</v>
      </c>
      <c r="AC289" s="95">
        <v>-1</v>
      </c>
      <c r="AD289" s="95">
        <v>0</v>
      </c>
      <c r="AE289" s="99">
        <v>0</v>
      </c>
      <c r="AF289" s="99">
        <v>0</v>
      </c>
      <c r="AG289" s="95">
        <v>-1</v>
      </c>
      <c r="AH289" s="95">
        <v>-1</v>
      </c>
      <c r="AI289" s="95">
        <v>-1</v>
      </c>
      <c r="AJ289" s="95">
        <v>-1</v>
      </c>
      <c r="AK289" s="95">
        <v>-1</v>
      </c>
      <c r="AL289" s="95">
        <v>-1</v>
      </c>
      <c r="AM289" s="95">
        <v>-1</v>
      </c>
      <c r="AN289" s="95">
        <v>-1</v>
      </c>
      <c r="AO289" s="95">
        <v>-1</v>
      </c>
      <c r="AP289" s="95">
        <v>-1</v>
      </c>
    </row>
    <row r="290" spans="1:42" ht="15" customHeight="1">
      <c r="A290" s="93">
        <v>279</v>
      </c>
      <c r="B290" s="94" t="s">
        <v>193</v>
      </c>
      <c r="C290" s="94">
        <f t="shared" si="20"/>
        <v>11</v>
      </c>
      <c r="D290" s="94">
        <f t="shared" si="21"/>
        <v>11</v>
      </c>
      <c r="E290" s="130">
        <f t="shared" si="22"/>
        <v>0</v>
      </c>
      <c r="F290" s="96">
        <f t="shared" si="23"/>
        <v>0</v>
      </c>
      <c r="G290" s="95">
        <v>0</v>
      </c>
      <c r="H290" s="95">
        <v>-1</v>
      </c>
      <c r="I290" s="95">
        <v>-1</v>
      </c>
      <c r="J290" s="95">
        <v>0</v>
      </c>
      <c r="K290" s="95">
        <v>-1</v>
      </c>
      <c r="L290" s="95">
        <v>-1</v>
      </c>
      <c r="M290" s="95">
        <v>-1</v>
      </c>
      <c r="N290" s="95">
        <v>-1</v>
      </c>
      <c r="O290" s="95">
        <v>-1</v>
      </c>
      <c r="P290" s="95">
        <v>-1</v>
      </c>
      <c r="Q290" s="95">
        <v>0</v>
      </c>
      <c r="R290" s="95">
        <v>-1</v>
      </c>
      <c r="S290" s="95">
        <v>-1</v>
      </c>
      <c r="T290" s="95">
        <v>0</v>
      </c>
      <c r="U290" s="95">
        <v>-1</v>
      </c>
      <c r="V290" s="95">
        <v>-1</v>
      </c>
      <c r="W290" s="99">
        <v>0</v>
      </c>
      <c r="X290" s="99">
        <v>0</v>
      </c>
      <c r="Y290" s="95">
        <v>0</v>
      </c>
      <c r="Z290" s="99">
        <v>0</v>
      </c>
      <c r="AA290" s="99">
        <v>-1</v>
      </c>
      <c r="AB290" s="95">
        <v>-1</v>
      </c>
      <c r="AC290" s="95">
        <v>-1</v>
      </c>
      <c r="AD290" s="95">
        <v>0</v>
      </c>
      <c r="AE290" s="99">
        <v>0</v>
      </c>
      <c r="AF290" s="99">
        <v>0</v>
      </c>
      <c r="AG290" s="95">
        <v>-1</v>
      </c>
      <c r="AH290" s="95">
        <v>-1</v>
      </c>
      <c r="AI290" s="95">
        <v>-1</v>
      </c>
      <c r="AJ290" s="95">
        <v>-1</v>
      </c>
      <c r="AK290" s="95">
        <v>-1</v>
      </c>
      <c r="AL290" s="95">
        <v>-1</v>
      </c>
      <c r="AM290" s="95">
        <v>-1</v>
      </c>
      <c r="AN290" s="95">
        <v>-1</v>
      </c>
      <c r="AO290" s="95">
        <v>-1</v>
      </c>
      <c r="AP290" s="95">
        <v>-1</v>
      </c>
    </row>
    <row r="291" spans="1:42" ht="15" customHeight="1">
      <c r="A291" s="93">
        <v>280</v>
      </c>
      <c r="B291" s="94" t="s">
        <v>166</v>
      </c>
      <c r="C291" s="94">
        <f t="shared" si="20"/>
        <v>13</v>
      </c>
      <c r="D291" s="94">
        <f t="shared" si="21"/>
        <v>13</v>
      </c>
      <c r="E291" s="130">
        <f t="shared" si="22"/>
        <v>0</v>
      </c>
      <c r="F291" s="96">
        <f t="shared" si="23"/>
        <v>0</v>
      </c>
      <c r="G291" s="95">
        <v>-1</v>
      </c>
      <c r="H291" s="95">
        <v>-1</v>
      </c>
      <c r="I291" s="95">
        <v>-1</v>
      </c>
      <c r="J291" s="95">
        <v>0</v>
      </c>
      <c r="K291" s="95">
        <v>-1</v>
      </c>
      <c r="L291" s="95">
        <v>-1</v>
      </c>
      <c r="M291" s="95">
        <v>0</v>
      </c>
      <c r="N291" s="95">
        <v>-1</v>
      </c>
      <c r="O291" s="95">
        <v>-1</v>
      </c>
      <c r="P291" s="95">
        <v>-1</v>
      </c>
      <c r="Q291" s="95">
        <v>0</v>
      </c>
      <c r="R291" s="95">
        <v>0</v>
      </c>
      <c r="S291" s="95">
        <v>-1</v>
      </c>
      <c r="T291" s="95">
        <v>0</v>
      </c>
      <c r="U291" s="95">
        <v>-1</v>
      </c>
      <c r="V291" s="95">
        <v>-1</v>
      </c>
      <c r="W291" s="99">
        <v>0</v>
      </c>
      <c r="X291" s="99">
        <v>0</v>
      </c>
      <c r="Y291" s="95">
        <v>0</v>
      </c>
      <c r="Z291" s="99">
        <v>0</v>
      </c>
      <c r="AA291" s="99">
        <v>0</v>
      </c>
      <c r="AB291" s="95">
        <v>-1</v>
      </c>
      <c r="AC291" s="95">
        <v>-1</v>
      </c>
      <c r="AD291" s="95">
        <v>0</v>
      </c>
      <c r="AE291" s="99">
        <v>0</v>
      </c>
      <c r="AF291" s="99">
        <v>0</v>
      </c>
      <c r="AG291" s="95">
        <v>-1</v>
      </c>
      <c r="AH291" s="95">
        <v>-1</v>
      </c>
      <c r="AI291" s="95">
        <v>-1</v>
      </c>
      <c r="AJ291" s="95">
        <v>-1</v>
      </c>
      <c r="AK291" s="95">
        <v>-1</v>
      </c>
      <c r="AL291" s="95">
        <v>-1</v>
      </c>
      <c r="AM291" s="95">
        <v>-1</v>
      </c>
      <c r="AN291" s="95">
        <v>-1</v>
      </c>
      <c r="AO291" s="95">
        <v>-1</v>
      </c>
      <c r="AP291" s="95">
        <v>-1</v>
      </c>
    </row>
    <row r="292" spans="1:42" ht="15" customHeight="1">
      <c r="A292" s="93">
        <v>281</v>
      </c>
      <c r="B292" s="94" t="s">
        <v>3</v>
      </c>
      <c r="C292" s="94">
        <f t="shared" si="20"/>
        <v>11</v>
      </c>
      <c r="D292" s="94">
        <f t="shared" si="21"/>
        <v>0</v>
      </c>
      <c r="E292" s="130">
        <f t="shared" si="22"/>
        <v>10</v>
      </c>
      <c r="F292" s="96">
        <f t="shared" si="23"/>
        <v>0.90909090909090906</v>
      </c>
      <c r="G292" s="95">
        <v>-1</v>
      </c>
      <c r="H292" s="95">
        <v>-1</v>
      </c>
      <c r="I292" s="95">
        <v>-1</v>
      </c>
      <c r="J292" s="95">
        <v>96.022727272727266</v>
      </c>
      <c r="K292" s="95">
        <v>-1</v>
      </c>
      <c r="L292" s="95">
        <v>-1</v>
      </c>
      <c r="M292" s="95">
        <v>-1</v>
      </c>
      <c r="N292" s="95">
        <v>-1</v>
      </c>
      <c r="O292" s="95">
        <v>-1</v>
      </c>
      <c r="P292" s="95">
        <v>-1</v>
      </c>
      <c r="Q292" s="95">
        <v>92.473118279569889</v>
      </c>
      <c r="R292" s="95">
        <v>-1</v>
      </c>
      <c r="S292" s="95">
        <v>-1</v>
      </c>
      <c r="T292" s="95">
        <v>-1</v>
      </c>
      <c r="U292" s="95">
        <v>-1</v>
      </c>
      <c r="V292" s="95">
        <v>-1</v>
      </c>
      <c r="W292" s="99">
        <v>99.94329565644729</v>
      </c>
      <c r="X292" s="99">
        <v>99.835616438356169</v>
      </c>
      <c r="Y292" s="95">
        <v>60</v>
      </c>
      <c r="Z292" s="99">
        <v>99.984827795478679</v>
      </c>
      <c r="AA292" s="99">
        <v>100</v>
      </c>
      <c r="AB292" s="95">
        <v>-1</v>
      </c>
      <c r="AC292" s="95">
        <v>-1</v>
      </c>
      <c r="AD292" s="95">
        <v>100</v>
      </c>
      <c r="AE292" s="99">
        <v>100</v>
      </c>
      <c r="AF292" s="99">
        <v>100</v>
      </c>
      <c r="AG292" s="95">
        <v>-1</v>
      </c>
      <c r="AH292" s="95">
        <v>100</v>
      </c>
      <c r="AI292" s="95">
        <v>-1</v>
      </c>
      <c r="AJ292" s="95">
        <v>-1</v>
      </c>
      <c r="AK292" s="95">
        <v>-1</v>
      </c>
      <c r="AL292" s="95">
        <v>-1</v>
      </c>
      <c r="AM292" s="95">
        <v>-1</v>
      </c>
      <c r="AN292" s="95">
        <v>-1</v>
      </c>
      <c r="AO292" s="95">
        <v>-1</v>
      </c>
      <c r="AP292" s="95">
        <v>-1</v>
      </c>
    </row>
    <row r="293" spans="1:42" ht="15" customHeight="1">
      <c r="A293" s="93">
        <v>282</v>
      </c>
      <c r="B293" s="94" t="s">
        <v>210</v>
      </c>
      <c r="C293" s="94">
        <f t="shared" si="20"/>
        <v>15</v>
      </c>
      <c r="D293" s="94">
        <f t="shared" si="21"/>
        <v>15</v>
      </c>
      <c r="E293" s="130">
        <f t="shared" si="22"/>
        <v>0</v>
      </c>
      <c r="F293" s="96">
        <f t="shared" si="23"/>
        <v>0</v>
      </c>
      <c r="G293" s="95">
        <v>-1</v>
      </c>
      <c r="H293" s="95">
        <v>-1</v>
      </c>
      <c r="I293" s="95">
        <v>-1</v>
      </c>
      <c r="J293" s="95">
        <v>0</v>
      </c>
      <c r="K293" s="95">
        <v>0</v>
      </c>
      <c r="L293" s="95">
        <v>0</v>
      </c>
      <c r="M293" s="95">
        <v>0</v>
      </c>
      <c r="N293" s="95">
        <v>0</v>
      </c>
      <c r="O293" s="95">
        <v>0</v>
      </c>
      <c r="P293" s="95">
        <v>-1</v>
      </c>
      <c r="Q293" s="95">
        <v>0</v>
      </c>
      <c r="R293" s="95">
        <v>-1</v>
      </c>
      <c r="S293" s="95">
        <v>-1</v>
      </c>
      <c r="T293" s="95">
        <v>-1</v>
      </c>
      <c r="U293" s="95">
        <v>-1</v>
      </c>
      <c r="V293" s="95">
        <v>-1</v>
      </c>
      <c r="W293" s="99">
        <v>0</v>
      </c>
      <c r="X293" s="99">
        <v>0</v>
      </c>
      <c r="Y293" s="95">
        <v>0</v>
      </c>
      <c r="Z293" s="99">
        <v>0</v>
      </c>
      <c r="AA293" s="99">
        <v>0</v>
      </c>
      <c r="AB293" s="95">
        <v>-1</v>
      </c>
      <c r="AC293" s="95">
        <v>-1</v>
      </c>
      <c r="AD293" s="95">
        <v>0</v>
      </c>
      <c r="AE293" s="99">
        <v>0</v>
      </c>
      <c r="AF293" s="99">
        <v>0</v>
      </c>
      <c r="AG293" s="95">
        <v>-1</v>
      </c>
      <c r="AH293" s="95">
        <v>-1</v>
      </c>
      <c r="AI293" s="95">
        <v>-1</v>
      </c>
      <c r="AJ293" s="95">
        <v>-1</v>
      </c>
      <c r="AK293" s="95">
        <v>-1</v>
      </c>
      <c r="AL293" s="95">
        <v>-1</v>
      </c>
      <c r="AM293" s="95">
        <v>-1</v>
      </c>
      <c r="AN293" s="95">
        <v>-1</v>
      </c>
      <c r="AO293" s="95">
        <v>-1</v>
      </c>
      <c r="AP293" s="95">
        <v>-1</v>
      </c>
    </row>
    <row r="294" spans="1:42" ht="15" customHeight="1">
      <c r="A294" s="93">
        <v>283</v>
      </c>
      <c r="B294" s="94" t="s">
        <v>276</v>
      </c>
      <c r="C294" s="94">
        <f t="shared" si="20"/>
        <v>8</v>
      </c>
      <c r="D294" s="94">
        <f t="shared" si="21"/>
        <v>8</v>
      </c>
      <c r="E294" s="130">
        <f t="shared" si="22"/>
        <v>0</v>
      </c>
      <c r="F294" s="96">
        <f t="shared" si="23"/>
        <v>0</v>
      </c>
      <c r="G294" s="95">
        <v>0</v>
      </c>
      <c r="H294" s="95">
        <v>0</v>
      </c>
      <c r="I294" s="95">
        <v>-1</v>
      </c>
      <c r="J294" s="95">
        <v>-1</v>
      </c>
      <c r="K294" s="95">
        <v>-1</v>
      </c>
      <c r="L294" s="95">
        <v>-1</v>
      </c>
      <c r="M294" s="95">
        <v>-1</v>
      </c>
      <c r="N294" s="95">
        <v>-1</v>
      </c>
      <c r="O294" s="95">
        <v>-1</v>
      </c>
      <c r="P294" s="95">
        <v>-1</v>
      </c>
      <c r="Q294" s="95">
        <v>-1</v>
      </c>
      <c r="R294" s="95">
        <v>-1</v>
      </c>
      <c r="S294" s="95">
        <v>-1</v>
      </c>
      <c r="T294" s="95">
        <v>-1</v>
      </c>
      <c r="U294" s="95">
        <v>-1</v>
      </c>
      <c r="V294" s="95">
        <v>-1</v>
      </c>
      <c r="W294" s="99">
        <v>0</v>
      </c>
      <c r="X294" s="99">
        <v>0</v>
      </c>
      <c r="Y294" s="95">
        <v>-1</v>
      </c>
      <c r="Z294" s="99">
        <v>0</v>
      </c>
      <c r="AA294" s="99">
        <v>0</v>
      </c>
      <c r="AB294" s="95">
        <v>-1</v>
      </c>
      <c r="AC294" s="95">
        <v>-1</v>
      </c>
      <c r="AD294" s="95">
        <v>0</v>
      </c>
      <c r="AE294" s="99">
        <v>0</v>
      </c>
      <c r="AF294" s="99">
        <v>-1</v>
      </c>
      <c r="AG294" s="95">
        <v>-1</v>
      </c>
      <c r="AH294" s="95">
        <v>-1</v>
      </c>
      <c r="AI294" s="95">
        <v>-1</v>
      </c>
      <c r="AJ294" s="95">
        <v>-1</v>
      </c>
      <c r="AK294" s="95">
        <v>-1</v>
      </c>
      <c r="AL294" s="95">
        <v>-1</v>
      </c>
      <c r="AM294" s="95">
        <v>-1</v>
      </c>
      <c r="AN294" s="95">
        <v>-1</v>
      </c>
      <c r="AO294" s="95">
        <v>-1</v>
      </c>
      <c r="AP294" s="95">
        <v>-1</v>
      </c>
    </row>
    <row r="295" spans="1:42" ht="15" customHeight="1">
      <c r="A295" s="93">
        <v>284</v>
      </c>
      <c r="B295" s="94" t="s">
        <v>102</v>
      </c>
      <c r="C295" s="94">
        <f t="shared" si="20"/>
        <v>11</v>
      </c>
      <c r="D295" s="94">
        <f t="shared" si="21"/>
        <v>1</v>
      </c>
      <c r="E295" s="130">
        <f t="shared" si="22"/>
        <v>9</v>
      </c>
      <c r="F295" s="96">
        <f t="shared" si="23"/>
        <v>0.81818181818181823</v>
      </c>
      <c r="G295" s="95">
        <v>-1</v>
      </c>
      <c r="H295" s="95">
        <v>-1</v>
      </c>
      <c r="I295" s="95">
        <v>-1</v>
      </c>
      <c r="J295" s="95">
        <v>92.592592592592595</v>
      </c>
      <c r="K295" s="95">
        <v>-1</v>
      </c>
      <c r="L295" s="95">
        <v>-1</v>
      </c>
      <c r="M295" s="95">
        <v>-1</v>
      </c>
      <c r="N295" s="95">
        <v>-1</v>
      </c>
      <c r="O295" s="95">
        <v>-1</v>
      </c>
      <c r="P295" s="95">
        <v>-1</v>
      </c>
      <c r="Q295" s="95">
        <v>93.75</v>
      </c>
      <c r="R295" s="95">
        <v>-1</v>
      </c>
      <c r="S295" s="95">
        <v>-1</v>
      </c>
      <c r="T295" s="95">
        <v>-1</v>
      </c>
      <c r="U295" s="95">
        <v>-1</v>
      </c>
      <c r="V295" s="95">
        <v>66.666666666666657</v>
      </c>
      <c r="W295" s="99">
        <v>99.649191190801005</v>
      </c>
      <c r="X295" s="99">
        <v>100</v>
      </c>
      <c r="Y295" s="95">
        <v>-1</v>
      </c>
      <c r="Z295" s="99">
        <v>99.772209567198175</v>
      </c>
      <c r="AA295" s="99">
        <v>100</v>
      </c>
      <c r="AB295" s="95">
        <v>-1</v>
      </c>
      <c r="AC295" s="95">
        <v>-1</v>
      </c>
      <c r="AD295" s="95">
        <v>100</v>
      </c>
      <c r="AE295" s="99">
        <v>100</v>
      </c>
      <c r="AF295" s="99">
        <v>96.15384615384616</v>
      </c>
      <c r="AG295" s="95">
        <v>-1</v>
      </c>
      <c r="AH295" s="95">
        <v>0</v>
      </c>
      <c r="AI295" s="95">
        <v>-1</v>
      </c>
      <c r="AJ295" s="95">
        <v>-1</v>
      </c>
      <c r="AK295" s="95">
        <v>-1</v>
      </c>
      <c r="AL295" s="95">
        <v>-1</v>
      </c>
      <c r="AM295" s="95">
        <v>-1</v>
      </c>
      <c r="AN295" s="95">
        <v>-1</v>
      </c>
      <c r="AO295" s="95">
        <v>-1</v>
      </c>
      <c r="AP295" s="95">
        <v>-1</v>
      </c>
    </row>
    <row r="296" spans="1:42" ht="15" customHeight="1">
      <c r="A296" s="93">
        <v>285</v>
      </c>
      <c r="B296" s="94" t="s">
        <v>62</v>
      </c>
      <c r="C296" s="94">
        <f t="shared" si="20"/>
        <v>12</v>
      </c>
      <c r="D296" s="94">
        <f t="shared" si="21"/>
        <v>0</v>
      </c>
      <c r="E296" s="130">
        <f t="shared" si="22"/>
        <v>11</v>
      </c>
      <c r="F296" s="96">
        <f t="shared" si="23"/>
        <v>0.91666666666666663</v>
      </c>
      <c r="G296" s="95">
        <v>-1</v>
      </c>
      <c r="H296" s="95">
        <v>-1</v>
      </c>
      <c r="I296" s="95">
        <v>-1</v>
      </c>
      <c r="J296" s="95">
        <v>100</v>
      </c>
      <c r="K296" s="95">
        <v>-1</v>
      </c>
      <c r="L296" s="95">
        <v>-1</v>
      </c>
      <c r="M296" s="95">
        <v>-1</v>
      </c>
      <c r="N296" s="95">
        <v>-1</v>
      </c>
      <c r="O296" s="95">
        <v>-1</v>
      </c>
      <c r="P296" s="95">
        <v>-1</v>
      </c>
      <c r="Q296" s="95">
        <v>100</v>
      </c>
      <c r="R296" s="95">
        <v>66.666666666666657</v>
      </c>
      <c r="S296" s="95">
        <v>-1</v>
      </c>
      <c r="T296" s="95">
        <v>-1</v>
      </c>
      <c r="U296" s="95">
        <v>-1</v>
      </c>
      <c r="V296" s="95">
        <v>100</v>
      </c>
      <c r="W296" s="99">
        <v>100</v>
      </c>
      <c r="X296" s="99">
        <v>100</v>
      </c>
      <c r="Y296" s="95">
        <v>100</v>
      </c>
      <c r="Z296" s="99">
        <v>100</v>
      </c>
      <c r="AA296" s="99">
        <v>100</v>
      </c>
      <c r="AB296" s="95">
        <v>-1</v>
      </c>
      <c r="AC296" s="95">
        <v>-1</v>
      </c>
      <c r="AD296" s="95">
        <v>100</v>
      </c>
      <c r="AE296" s="99">
        <v>100</v>
      </c>
      <c r="AF296" s="99">
        <v>96.969696969696969</v>
      </c>
      <c r="AG296" s="95">
        <v>-1</v>
      </c>
      <c r="AH296" s="95">
        <v>-1</v>
      </c>
      <c r="AI296" s="95">
        <v>-1</v>
      </c>
      <c r="AJ296" s="95">
        <v>-1</v>
      </c>
      <c r="AK296" s="95">
        <v>-1</v>
      </c>
      <c r="AL296" s="95">
        <v>-1</v>
      </c>
      <c r="AM296" s="95">
        <v>-1</v>
      </c>
      <c r="AN296" s="95">
        <v>-1</v>
      </c>
      <c r="AO296" s="95">
        <v>-1</v>
      </c>
      <c r="AP296" s="95">
        <v>-1</v>
      </c>
    </row>
    <row r="297" spans="1:42" ht="15" customHeight="1">
      <c r="A297" s="93">
        <v>286</v>
      </c>
      <c r="B297" s="94" t="s">
        <v>233</v>
      </c>
      <c r="C297" s="94">
        <f t="shared" si="20"/>
        <v>10</v>
      </c>
      <c r="D297" s="94">
        <f t="shared" si="21"/>
        <v>10</v>
      </c>
      <c r="E297" s="130">
        <f t="shared" si="22"/>
        <v>0</v>
      </c>
      <c r="F297" s="96">
        <f t="shared" si="23"/>
        <v>0</v>
      </c>
      <c r="G297" s="95">
        <v>-1</v>
      </c>
      <c r="H297" s="95">
        <v>-1</v>
      </c>
      <c r="I297" s="95">
        <v>-1</v>
      </c>
      <c r="J297" s="95">
        <v>0</v>
      </c>
      <c r="K297" s="95">
        <v>-1</v>
      </c>
      <c r="L297" s="95">
        <v>0</v>
      </c>
      <c r="M297" s="95">
        <v>-1</v>
      </c>
      <c r="N297" s="95">
        <v>-1</v>
      </c>
      <c r="O297" s="95">
        <v>-1</v>
      </c>
      <c r="P297" s="95">
        <v>-1</v>
      </c>
      <c r="Q297" s="95">
        <v>0</v>
      </c>
      <c r="R297" s="95">
        <v>-1</v>
      </c>
      <c r="S297" s="95">
        <v>-1</v>
      </c>
      <c r="T297" s="95">
        <v>-1</v>
      </c>
      <c r="U297" s="95">
        <v>-1</v>
      </c>
      <c r="V297" s="95">
        <v>-1</v>
      </c>
      <c r="W297" s="99">
        <v>0</v>
      </c>
      <c r="X297" s="99">
        <v>0</v>
      </c>
      <c r="Y297" s="95">
        <v>-1</v>
      </c>
      <c r="Z297" s="99">
        <v>0</v>
      </c>
      <c r="AA297" s="99">
        <v>0</v>
      </c>
      <c r="AB297" s="95">
        <v>-1</v>
      </c>
      <c r="AC297" s="95">
        <v>-1</v>
      </c>
      <c r="AD297" s="95">
        <v>0</v>
      </c>
      <c r="AE297" s="99">
        <v>0</v>
      </c>
      <c r="AF297" s="99">
        <v>0</v>
      </c>
      <c r="AG297" s="95">
        <v>-1</v>
      </c>
      <c r="AH297" s="95">
        <v>-1</v>
      </c>
      <c r="AI297" s="95">
        <v>-1</v>
      </c>
      <c r="AJ297" s="95">
        <v>-1</v>
      </c>
      <c r="AK297" s="95">
        <v>-1</v>
      </c>
      <c r="AL297" s="95">
        <v>-1</v>
      </c>
      <c r="AM297" s="95">
        <v>-1</v>
      </c>
      <c r="AN297" s="95">
        <v>-1</v>
      </c>
      <c r="AO297" s="95">
        <v>-1</v>
      </c>
      <c r="AP297" s="95">
        <v>-1</v>
      </c>
    </row>
    <row r="298" spans="1:42" ht="15" customHeight="1">
      <c r="A298" s="93">
        <v>287</v>
      </c>
      <c r="B298" s="94" t="s">
        <v>182</v>
      </c>
      <c r="C298" s="94">
        <f t="shared" si="20"/>
        <v>11</v>
      </c>
      <c r="D298" s="94">
        <f t="shared" si="21"/>
        <v>11</v>
      </c>
      <c r="E298" s="130">
        <f t="shared" si="22"/>
        <v>0</v>
      </c>
      <c r="F298" s="96">
        <f t="shared" si="23"/>
        <v>0</v>
      </c>
      <c r="G298" s="95">
        <v>-1</v>
      </c>
      <c r="H298" s="95">
        <v>-1</v>
      </c>
      <c r="I298" s="95">
        <v>-1</v>
      </c>
      <c r="J298" s="95">
        <v>0</v>
      </c>
      <c r="K298" s="95">
        <v>-1</v>
      </c>
      <c r="L298" s="95">
        <v>-1</v>
      </c>
      <c r="M298" s="95">
        <v>-1</v>
      </c>
      <c r="N298" s="95">
        <v>-1</v>
      </c>
      <c r="O298" s="95">
        <v>-1</v>
      </c>
      <c r="P298" s="95">
        <v>-1</v>
      </c>
      <c r="Q298" s="95">
        <v>0</v>
      </c>
      <c r="R298" s="95">
        <v>0</v>
      </c>
      <c r="S298" s="95">
        <v>-1</v>
      </c>
      <c r="T298" s="95">
        <v>-1</v>
      </c>
      <c r="U298" s="95">
        <v>-1</v>
      </c>
      <c r="V298" s="95">
        <v>-1</v>
      </c>
      <c r="W298" s="99">
        <v>0</v>
      </c>
      <c r="X298" s="99">
        <v>0</v>
      </c>
      <c r="Y298" s="95">
        <v>0</v>
      </c>
      <c r="Z298" s="99">
        <v>0</v>
      </c>
      <c r="AA298" s="99">
        <v>0</v>
      </c>
      <c r="AB298" s="95">
        <v>-1</v>
      </c>
      <c r="AC298" s="95">
        <v>-1</v>
      </c>
      <c r="AD298" s="95">
        <v>0</v>
      </c>
      <c r="AE298" s="99">
        <v>0</v>
      </c>
      <c r="AF298" s="99">
        <v>0</v>
      </c>
      <c r="AG298" s="95">
        <v>-1</v>
      </c>
      <c r="AH298" s="95">
        <v>-1</v>
      </c>
      <c r="AI298" s="95">
        <v>-1</v>
      </c>
      <c r="AJ298" s="95">
        <v>-1</v>
      </c>
      <c r="AK298" s="95">
        <v>-1</v>
      </c>
      <c r="AL298" s="95">
        <v>-1</v>
      </c>
      <c r="AM298" s="95">
        <v>-1</v>
      </c>
      <c r="AN298" s="95">
        <v>-1</v>
      </c>
      <c r="AO298" s="95">
        <v>-1</v>
      </c>
      <c r="AP298" s="95">
        <v>-1</v>
      </c>
    </row>
    <row r="299" spans="1:42" ht="15" customHeight="1">
      <c r="A299" s="93">
        <v>288</v>
      </c>
      <c r="B299" s="94" t="s">
        <v>115</v>
      </c>
      <c r="C299" s="94">
        <f t="shared" si="20"/>
        <v>12</v>
      </c>
      <c r="D299" s="94">
        <f t="shared" si="21"/>
        <v>0</v>
      </c>
      <c r="E299" s="130">
        <f t="shared" si="22"/>
        <v>10</v>
      </c>
      <c r="F299" s="96">
        <f t="shared" si="23"/>
        <v>0.83333333333333337</v>
      </c>
      <c r="G299" s="95">
        <v>-1</v>
      </c>
      <c r="H299" s="95">
        <v>-1</v>
      </c>
      <c r="I299" s="95">
        <v>-1</v>
      </c>
      <c r="J299" s="95">
        <v>100</v>
      </c>
      <c r="K299" s="95">
        <v>-1</v>
      </c>
      <c r="L299" s="95">
        <v>100</v>
      </c>
      <c r="M299" s="95">
        <v>85.714285714285708</v>
      </c>
      <c r="N299" s="95">
        <v>100</v>
      </c>
      <c r="O299" s="95">
        <v>-1</v>
      </c>
      <c r="P299" s="95">
        <v>-1</v>
      </c>
      <c r="Q299" s="95">
        <v>100</v>
      </c>
      <c r="R299" s="95">
        <v>-1</v>
      </c>
      <c r="S299" s="95">
        <v>-1</v>
      </c>
      <c r="T299" s="95">
        <v>-1</v>
      </c>
      <c r="U299" s="95">
        <v>-1</v>
      </c>
      <c r="V299" s="95">
        <v>100</v>
      </c>
      <c r="W299" s="99">
        <v>99.154411764705884</v>
      </c>
      <c r="X299" s="99">
        <v>95.476190476190482</v>
      </c>
      <c r="Y299" s="95">
        <v>-1</v>
      </c>
      <c r="Z299" s="99">
        <v>100</v>
      </c>
      <c r="AA299" s="99">
        <v>100</v>
      </c>
      <c r="AB299" s="95">
        <v>-1</v>
      </c>
      <c r="AC299" s="95">
        <v>-1</v>
      </c>
      <c r="AD299" s="95">
        <v>100</v>
      </c>
      <c r="AE299" s="99">
        <v>-1</v>
      </c>
      <c r="AF299" s="99">
        <v>80</v>
      </c>
      <c r="AG299" s="95">
        <v>-1</v>
      </c>
      <c r="AH299" s="95">
        <v>-1</v>
      </c>
      <c r="AI299" s="95">
        <v>-1</v>
      </c>
      <c r="AJ299" s="95">
        <v>-1</v>
      </c>
      <c r="AK299" s="95">
        <v>-1</v>
      </c>
      <c r="AL299" s="95">
        <v>-1</v>
      </c>
      <c r="AM299" s="95">
        <v>-1</v>
      </c>
      <c r="AN299" s="95">
        <v>-1</v>
      </c>
      <c r="AO299" s="95">
        <v>-1</v>
      </c>
      <c r="AP299" s="95">
        <v>-1</v>
      </c>
    </row>
    <row r="300" spans="1:42" ht="15" customHeight="1">
      <c r="A300" s="93">
        <v>289</v>
      </c>
      <c r="B300" s="94" t="s">
        <v>285</v>
      </c>
      <c r="C300" s="94">
        <f t="shared" si="20"/>
        <v>12</v>
      </c>
      <c r="D300" s="94">
        <f t="shared" si="21"/>
        <v>0</v>
      </c>
      <c r="E300" s="130">
        <f t="shared" si="22"/>
        <v>11</v>
      </c>
      <c r="F300" s="96">
        <f t="shared" si="23"/>
        <v>0.91666666666666663</v>
      </c>
      <c r="G300" s="95">
        <v>-1</v>
      </c>
      <c r="H300" s="95">
        <v>-1</v>
      </c>
      <c r="I300" s="95">
        <v>-1</v>
      </c>
      <c r="J300" s="95">
        <v>100</v>
      </c>
      <c r="K300" s="95">
        <v>-1</v>
      </c>
      <c r="L300" s="95">
        <v>100</v>
      </c>
      <c r="M300" s="95">
        <v>86.36363636363636</v>
      </c>
      <c r="N300" s="95">
        <v>100</v>
      </c>
      <c r="O300" s="95">
        <v>-1</v>
      </c>
      <c r="P300" s="95">
        <v>-1</v>
      </c>
      <c r="Q300" s="95">
        <v>100</v>
      </c>
      <c r="R300" s="95">
        <v>-1</v>
      </c>
      <c r="S300" s="95">
        <v>-1</v>
      </c>
      <c r="T300" s="95">
        <v>-1</v>
      </c>
      <c r="U300" s="95">
        <v>-1</v>
      </c>
      <c r="V300" s="95">
        <v>-1</v>
      </c>
      <c r="W300" s="99">
        <v>100</v>
      </c>
      <c r="X300" s="99">
        <v>100</v>
      </c>
      <c r="Y300" s="95">
        <v>-1</v>
      </c>
      <c r="Z300" s="99">
        <v>100</v>
      </c>
      <c r="AA300" s="99">
        <v>100</v>
      </c>
      <c r="AB300" s="95">
        <v>-1</v>
      </c>
      <c r="AC300" s="95">
        <v>-1</v>
      </c>
      <c r="AD300" s="95">
        <v>100</v>
      </c>
      <c r="AE300" s="99">
        <v>100</v>
      </c>
      <c r="AF300" s="99">
        <v>100</v>
      </c>
      <c r="AG300" s="95">
        <v>-1</v>
      </c>
      <c r="AH300" s="95">
        <v>-1</v>
      </c>
      <c r="AI300" s="95">
        <v>-1</v>
      </c>
      <c r="AJ300" s="95">
        <v>-1</v>
      </c>
      <c r="AK300" s="95">
        <v>-1</v>
      </c>
      <c r="AL300" s="95">
        <v>-1</v>
      </c>
      <c r="AM300" s="95">
        <v>-1</v>
      </c>
      <c r="AN300" s="95">
        <v>-1</v>
      </c>
      <c r="AO300" s="95">
        <v>-1</v>
      </c>
      <c r="AP300" s="95">
        <v>-1</v>
      </c>
    </row>
    <row r="301" spans="1:42" ht="15" customHeight="1">
      <c r="A301" s="93">
        <v>290</v>
      </c>
      <c r="B301" s="94" t="s">
        <v>179</v>
      </c>
      <c r="C301" s="94">
        <f t="shared" si="20"/>
        <v>12</v>
      </c>
      <c r="D301" s="94">
        <f t="shared" si="21"/>
        <v>12</v>
      </c>
      <c r="E301" s="130">
        <f t="shared" si="22"/>
        <v>0</v>
      </c>
      <c r="F301" s="96">
        <f t="shared" si="23"/>
        <v>0</v>
      </c>
      <c r="G301" s="95">
        <v>0</v>
      </c>
      <c r="H301" s="95">
        <v>-1</v>
      </c>
      <c r="I301" s="95">
        <v>-1</v>
      </c>
      <c r="J301" s="95">
        <v>0</v>
      </c>
      <c r="K301" s="95">
        <v>0</v>
      </c>
      <c r="L301" s="95">
        <v>-1</v>
      </c>
      <c r="M301" s="95">
        <v>-1</v>
      </c>
      <c r="N301" s="95">
        <v>-1</v>
      </c>
      <c r="O301" s="95">
        <v>-1</v>
      </c>
      <c r="P301" s="95">
        <v>-1</v>
      </c>
      <c r="Q301" s="95">
        <v>0</v>
      </c>
      <c r="R301" s="95">
        <v>-1</v>
      </c>
      <c r="S301" s="95">
        <v>-1</v>
      </c>
      <c r="T301" s="95">
        <v>0</v>
      </c>
      <c r="U301" s="95">
        <v>-1</v>
      </c>
      <c r="V301" s="95">
        <v>-1</v>
      </c>
      <c r="W301" s="99">
        <v>0</v>
      </c>
      <c r="X301" s="99">
        <v>0</v>
      </c>
      <c r="Y301" s="95">
        <v>0</v>
      </c>
      <c r="Z301" s="99">
        <v>0</v>
      </c>
      <c r="AA301" s="99">
        <v>0</v>
      </c>
      <c r="AB301" s="95">
        <v>-1</v>
      </c>
      <c r="AC301" s="95">
        <v>-1</v>
      </c>
      <c r="AD301" s="95">
        <v>0</v>
      </c>
      <c r="AE301" s="99">
        <v>0</v>
      </c>
      <c r="AF301" s="99">
        <v>-1</v>
      </c>
      <c r="AG301" s="95">
        <v>-1</v>
      </c>
      <c r="AH301" s="95">
        <v>-1</v>
      </c>
      <c r="AI301" s="95">
        <v>-1</v>
      </c>
      <c r="AJ301" s="95">
        <v>-1</v>
      </c>
      <c r="AK301" s="95">
        <v>-1</v>
      </c>
      <c r="AL301" s="95">
        <v>-1</v>
      </c>
      <c r="AM301" s="95">
        <v>-1</v>
      </c>
      <c r="AN301" s="95">
        <v>-1</v>
      </c>
      <c r="AO301" s="95">
        <v>-1</v>
      </c>
      <c r="AP301" s="95">
        <v>-1</v>
      </c>
    </row>
    <row r="302" spans="1:42" ht="15" customHeight="1">
      <c r="A302" s="93">
        <v>291</v>
      </c>
      <c r="B302" s="94" t="s">
        <v>156</v>
      </c>
      <c r="C302" s="94">
        <f t="shared" si="20"/>
        <v>10</v>
      </c>
      <c r="D302" s="94">
        <f t="shared" si="21"/>
        <v>0</v>
      </c>
      <c r="E302" s="130">
        <f t="shared" si="22"/>
        <v>10</v>
      </c>
      <c r="F302" s="96">
        <f t="shared" si="23"/>
        <v>1</v>
      </c>
      <c r="G302" s="95">
        <v>-1</v>
      </c>
      <c r="H302" s="95">
        <v>-1</v>
      </c>
      <c r="I302" s="95">
        <v>-1</v>
      </c>
      <c r="J302" s="95">
        <v>100</v>
      </c>
      <c r="K302" s="95">
        <v>-1</v>
      </c>
      <c r="L302" s="95">
        <v>-1</v>
      </c>
      <c r="M302" s="95">
        <v>-1</v>
      </c>
      <c r="N302" s="95">
        <v>-1</v>
      </c>
      <c r="O302" s="95">
        <v>-1</v>
      </c>
      <c r="P302" s="95">
        <v>-1</v>
      </c>
      <c r="Q302" s="95">
        <v>100</v>
      </c>
      <c r="R302" s="95">
        <v>-1</v>
      </c>
      <c r="S302" s="95">
        <v>-1</v>
      </c>
      <c r="T302" s="95">
        <v>-1</v>
      </c>
      <c r="U302" s="95">
        <v>-1</v>
      </c>
      <c r="V302" s="95">
        <v>-1</v>
      </c>
      <c r="W302" s="99">
        <v>99.971089910378723</v>
      </c>
      <c r="X302" s="99">
        <v>99.830938292476759</v>
      </c>
      <c r="Y302" s="95">
        <v>-1</v>
      </c>
      <c r="Z302" s="99">
        <v>100</v>
      </c>
      <c r="AA302" s="99">
        <v>100</v>
      </c>
      <c r="AB302" s="95">
        <v>-1</v>
      </c>
      <c r="AC302" s="95">
        <v>-1</v>
      </c>
      <c r="AD302" s="95">
        <v>100</v>
      </c>
      <c r="AE302" s="99">
        <v>100</v>
      </c>
      <c r="AF302" s="99">
        <v>100</v>
      </c>
      <c r="AG302" s="95">
        <v>-1</v>
      </c>
      <c r="AH302" s="95">
        <v>100</v>
      </c>
      <c r="AI302" s="95">
        <v>-1</v>
      </c>
      <c r="AJ302" s="95">
        <v>-1</v>
      </c>
      <c r="AK302" s="95">
        <v>-1</v>
      </c>
      <c r="AL302" s="95">
        <v>-1</v>
      </c>
      <c r="AM302" s="95">
        <v>-1</v>
      </c>
      <c r="AN302" s="95">
        <v>-1</v>
      </c>
      <c r="AO302" s="95">
        <v>-1</v>
      </c>
      <c r="AP302" s="95">
        <v>-1</v>
      </c>
    </row>
    <row r="303" spans="1:42" ht="15" customHeight="1">
      <c r="A303" s="93">
        <v>292</v>
      </c>
      <c r="B303" s="94" t="s">
        <v>104</v>
      </c>
      <c r="C303" s="94">
        <f t="shared" si="20"/>
        <v>12</v>
      </c>
      <c r="D303" s="94">
        <f t="shared" si="21"/>
        <v>12</v>
      </c>
      <c r="E303" s="130">
        <f t="shared" si="22"/>
        <v>0</v>
      </c>
      <c r="F303" s="96">
        <f t="shared" si="23"/>
        <v>0</v>
      </c>
      <c r="G303" s="95">
        <v>0</v>
      </c>
      <c r="H303" s="95">
        <v>-1</v>
      </c>
      <c r="I303" s="95">
        <v>-1</v>
      </c>
      <c r="J303" s="95">
        <v>0</v>
      </c>
      <c r="K303" s="95">
        <v>0</v>
      </c>
      <c r="L303" s="95">
        <v>-1</v>
      </c>
      <c r="M303" s="95">
        <v>-1</v>
      </c>
      <c r="N303" s="95">
        <v>-1</v>
      </c>
      <c r="O303" s="95">
        <v>-1</v>
      </c>
      <c r="P303" s="95">
        <v>-1</v>
      </c>
      <c r="Q303" s="95">
        <v>0</v>
      </c>
      <c r="R303" s="95">
        <v>-1</v>
      </c>
      <c r="S303" s="95">
        <v>-1</v>
      </c>
      <c r="T303" s="95">
        <v>0</v>
      </c>
      <c r="U303" s="95">
        <v>-1</v>
      </c>
      <c r="V303" s="95">
        <v>-1</v>
      </c>
      <c r="W303" s="99">
        <v>0</v>
      </c>
      <c r="X303" s="99">
        <v>0</v>
      </c>
      <c r="Y303" s="95">
        <v>-1</v>
      </c>
      <c r="Z303" s="99">
        <v>0</v>
      </c>
      <c r="AA303" s="99">
        <v>0</v>
      </c>
      <c r="AB303" s="95">
        <v>-1</v>
      </c>
      <c r="AC303" s="95">
        <v>-1</v>
      </c>
      <c r="AD303" s="95">
        <v>0</v>
      </c>
      <c r="AE303" s="99">
        <v>0</v>
      </c>
      <c r="AF303" s="99">
        <v>0</v>
      </c>
      <c r="AG303" s="95">
        <v>-1</v>
      </c>
      <c r="AH303" s="95">
        <v>-1</v>
      </c>
      <c r="AI303" s="95">
        <v>-1</v>
      </c>
      <c r="AJ303" s="95">
        <v>-1</v>
      </c>
      <c r="AK303" s="95">
        <v>-1</v>
      </c>
      <c r="AL303" s="95">
        <v>-1</v>
      </c>
      <c r="AM303" s="95">
        <v>-1</v>
      </c>
      <c r="AN303" s="95">
        <v>-1</v>
      </c>
      <c r="AO303" s="95">
        <v>-1</v>
      </c>
      <c r="AP303" s="95">
        <v>-1</v>
      </c>
    </row>
    <row r="304" spans="1:42" ht="15" customHeight="1">
      <c r="A304" s="93">
        <v>293</v>
      </c>
      <c r="B304" s="94" t="s">
        <v>17</v>
      </c>
      <c r="C304" s="94">
        <f t="shared" si="20"/>
        <v>13</v>
      </c>
      <c r="D304" s="94">
        <f t="shared" si="21"/>
        <v>12</v>
      </c>
      <c r="E304" s="130">
        <f t="shared" si="22"/>
        <v>0</v>
      </c>
      <c r="F304" s="96">
        <f t="shared" si="23"/>
        <v>0</v>
      </c>
      <c r="G304" s="95">
        <v>0</v>
      </c>
      <c r="H304" s="95">
        <v>0</v>
      </c>
      <c r="I304" s="95">
        <v>0</v>
      </c>
      <c r="J304" s="95">
        <v>0</v>
      </c>
      <c r="K304" s="95">
        <v>-1</v>
      </c>
      <c r="L304" s="95">
        <v>-1</v>
      </c>
      <c r="M304" s="95">
        <v>-1</v>
      </c>
      <c r="N304" s="95">
        <v>-1</v>
      </c>
      <c r="O304" s="95">
        <v>-1</v>
      </c>
      <c r="P304" s="95">
        <v>-1</v>
      </c>
      <c r="Q304" s="95">
        <v>0</v>
      </c>
      <c r="R304" s="95">
        <v>-1</v>
      </c>
      <c r="S304" s="95">
        <v>-1</v>
      </c>
      <c r="T304" s="95">
        <v>-1</v>
      </c>
      <c r="U304" s="95">
        <v>-1</v>
      </c>
      <c r="V304" s="95">
        <v>-1</v>
      </c>
      <c r="W304" s="99">
        <v>0</v>
      </c>
      <c r="X304" s="99">
        <v>9.0252707581227443E-2</v>
      </c>
      <c r="Y304" s="95">
        <v>0</v>
      </c>
      <c r="Z304" s="99">
        <v>0</v>
      </c>
      <c r="AA304" s="99">
        <v>0</v>
      </c>
      <c r="AB304" s="95">
        <v>-1</v>
      </c>
      <c r="AC304" s="95">
        <v>-1</v>
      </c>
      <c r="AD304" s="95">
        <v>0</v>
      </c>
      <c r="AE304" s="99">
        <v>0</v>
      </c>
      <c r="AF304" s="99">
        <v>0</v>
      </c>
      <c r="AG304" s="95">
        <v>-1</v>
      </c>
      <c r="AH304" s="95">
        <v>-1</v>
      </c>
      <c r="AI304" s="95">
        <v>-1</v>
      </c>
      <c r="AJ304" s="95">
        <v>-1</v>
      </c>
      <c r="AK304" s="95">
        <v>-1</v>
      </c>
      <c r="AL304" s="95">
        <v>-1</v>
      </c>
      <c r="AM304" s="95">
        <v>-1</v>
      </c>
      <c r="AN304" s="95">
        <v>-1</v>
      </c>
      <c r="AO304" s="95">
        <v>-1</v>
      </c>
      <c r="AP304" s="95">
        <v>-1</v>
      </c>
    </row>
    <row r="305" spans="1:42" ht="15" customHeight="1">
      <c r="A305" s="93">
        <v>294</v>
      </c>
      <c r="B305" s="94" t="s">
        <v>198</v>
      </c>
      <c r="C305" s="94">
        <f t="shared" si="20"/>
        <v>12</v>
      </c>
      <c r="D305" s="94">
        <f t="shared" si="21"/>
        <v>12</v>
      </c>
      <c r="E305" s="130">
        <f t="shared" si="22"/>
        <v>0</v>
      </c>
      <c r="F305" s="96">
        <f t="shared" si="23"/>
        <v>0</v>
      </c>
      <c r="G305" s="95">
        <v>0</v>
      </c>
      <c r="H305" s="95">
        <v>-1</v>
      </c>
      <c r="I305" s="95">
        <v>-1</v>
      </c>
      <c r="J305" s="95">
        <v>0</v>
      </c>
      <c r="K305" s="95">
        <v>-1</v>
      </c>
      <c r="L305" s="95">
        <v>-1</v>
      </c>
      <c r="M305" s="95">
        <v>-1</v>
      </c>
      <c r="N305" s="95">
        <v>-1</v>
      </c>
      <c r="O305" s="95">
        <v>-1</v>
      </c>
      <c r="P305" s="95">
        <v>-1</v>
      </c>
      <c r="Q305" s="95">
        <v>0</v>
      </c>
      <c r="R305" s="95">
        <v>0</v>
      </c>
      <c r="S305" s="95">
        <v>-1</v>
      </c>
      <c r="T305" s="95">
        <v>-1</v>
      </c>
      <c r="U305" s="95">
        <v>-1</v>
      </c>
      <c r="V305" s="95">
        <v>-1</v>
      </c>
      <c r="W305" s="99">
        <v>0</v>
      </c>
      <c r="X305" s="99">
        <v>0</v>
      </c>
      <c r="Y305" s="95">
        <v>0</v>
      </c>
      <c r="Z305" s="99">
        <v>0</v>
      </c>
      <c r="AA305" s="99">
        <v>0</v>
      </c>
      <c r="AB305" s="95">
        <v>-1</v>
      </c>
      <c r="AC305" s="95">
        <v>-1</v>
      </c>
      <c r="AD305" s="95">
        <v>0</v>
      </c>
      <c r="AE305" s="99">
        <v>0</v>
      </c>
      <c r="AF305" s="99">
        <v>0</v>
      </c>
      <c r="AG305" s="95">
        <v>-1</v>
      </c>
      <c r="AH305" s="95">
        <v>-1</v>
      </c>
      <c r="AI305" s="95">
        <v>-1</v>
      </c>
      <c r="AJ305" s="95">
        <v>-1</v>
      </c>
      <c r="AK305" s="95">
        <v>-1</v>
      </c>
      <c r="AL305" s="95">
        <v>-1</v>
      </c>
      <c r="AM305" s="95">
        <v>-1</v>
      </c>
      <c r="AN305" s="95">
        <v>-1</v>
      </c>
      <c r="AO305" s="95">
        <v>-1</v>
      </c>
      <c r="AP305" s="95">
        <v>-1</v>
      </c>
    </row>
    <row r="306" spans="1:42" ht="15" customHeight="1">
      <c r="A306" s="93">
        <v>295</v>
      </c>
      <c r="B306" s="94" t="s">
        <v>56</v>
      </c>
      <c r="C306" s="94">
        <f t="shared" si="20"/>
        <v>12</v>
      </c>
      <c r="D306" s="94">
        <f t="shared" si="21"/>
        <v>12</v>
      </c>
      <c r="E306" s="130">
        <f t="shared" si="22"/>
        <v>0</v>
      </c>
      <c r="F306" s="96">
        <f t="shared" si="23"/>
        <v>0</v>
      </c>
      <c r="G306" s="95">
        <v>0</v>
      </c>
      <c r="H306" s="95">
        <v>0</v>
      </c>
      <c r="I306" s="95">
        <v>0</v>
      </c>
      <c r="J306" s="95">
        <v>-1</v>
      </c>
      <c r="K306" s="95">
        <v>-1</v>
      </c>
      <c r="L306" s="95">
        <v>-1</v>
      </c>
      <c r="M306" s="95">
        <v>-1</v>
      </c>
      <c r="N306" s="95">
        <v>-1</v>
      </c>
      <c r="O306" s="95">
        <v>-1</v>
      </c>
      <c r="P306" s="95">
        <v>-1</v>
      </c>
      <c r="Q306" s="95">
        <v>0</v>
      </c>
      <c r="R306" s="95">
        <v>-1</v>
      </c>
      <c r="S306" s="95">
        <v>-1</v>
      </c>
      <c r="T306" s="95">
        <v>-1</v>
      </c>
      <c r="U306" s="95">
        <v>-1</v>
      </c>
      <c r="V306" s="95">
        <v>-1</v>
      </c>
      <c r="W306" s="99">
        <v>0</v>
      </c>
      <c r="X306" s="99">
        <v>0</v>
      </c>
      <c r="Y306" s="95">
        <v>0</v>
      </c>
      <c r="Z306" s="99">
        <v>0</v>
      </c>
      <c r="AA306" s="99">
        <v>0</v>
      </c>
      <c r="AB306" s="95">
        <v>-1</v>
      </c>
      <c r="AC306" s="95">
        <v>-1</v>
      </c>
      <c r="AD306" s="95">
        <v>0</v>
      </c>
      <c r="AE306" s="99">
        <v>0</v>
      </c>
      <c r="AF306" s="99">
        <v>0</v>
      </c>
      <c r="AG306" s="95">
        <v>-1</v>
      </c>
      <c r="AH306" s="95">
        <v>-1</v>
      </c>
      <c r="AI306" s="95">
        <v>-1</v>
      </c>
      <c r="AJ306" s="95">
        <v>-1</v>
      </c>
      <c r="AK306" s="95">
        <v>-1</v>
      </c>
      <c r="AL306" s="95">
        <v>-1</v>
      </c>
      <c r="AM306" s="95">
        <v>-1</v>
      </c>
      <c r="AN306" s="95">
        <v>-1</v>
      </c>
      <c r="AO306" s="95">
        <v>-1</v>
      </c>
      <c r="AP306" s="95">
        <v>-1</v>
      </c>
    </row>
    <row r="307" spans="1:42" ht="15" customHeight="1">
      <c r="A307" s="93">
        <v>296</v>
      </c>
      <c r="B307" s="94" t="s">
        <v>218</v>
      </c>
      <c r="C307" s="94">
        <f t="shared" si="20"/>
        <v>14</v>
      </c>
      <c r="D307" s="94">
        <f t="shared" si="21"/>
        <v>14</v>
      </c>
      <c r="E307" s="130">
        <f t="shared" si="22"/>
        <v>0</v>
      </c>
      <c r="F307" s="96">
        <f t="shared" si="23"/>
        <v>0</v>
      </c>
      <c r="G307" s="95">
        <v>0</v>
      </c>
      <c r="H307" s="95">
        <v>0</v>
      </c>
      <c r="I307" s="95">
        <v>-1</v>
      </c>
      <c r="J307" s="95">
        <v>0</v>
      </c>
      <c r="K307" s="95">
        <v>-1</v>
      </c>
      <c r="L307" s="95">
        <v>-1</v>
      </c>
      <c r="M307" s="95">
        <v>-1</v>
      </c>
      <c r="N307" s="95">
        <v>-1</v>
      </c>
      <c r="O307" s="95">
        <v>-1</v>
      </c>
      <c r="P307" s="95">
        <v>-1</v>
      </c>
      <c r="Q307" s="95">
        <v>0</v>
      </c>
      <c r="R307" s="95">
        <v>-1</v>
      </c>
      <c r="S307" s="95">
        <v>-1</v>
      </c>
      <c r="T307" s="95">
        <v>0</v>
      </c>
      <c r="U307" s="95">
        <v>0</v>
      </c>
      <c r="V307" s="95">
        <v>-1</v>
      </c>
      <c r="W307" s="99">
        <v>0</v>
      </c>
      <c r="X307" s="99">
        <v>0</v>
      </c>
      <c r="Y307" s="95">
        <v>0</v>
      </c>
      <c r="Z307" s="99">
        <v>0</v>
      </c>
      <c r="AA307" s="99">
        <v>0</v>
      </c>
      <c r="AB307" s="95">
        <v>-1</v>
      </c>
      <c r="AC307" s="95">
        <v>-1</v>
      </c>
      <c r="AD307" s="95">
        <v>0</v>
      </c>
      <c r="AE307" s="99">
        <v>0</v>
      </c>
      <c r="AF307" s="99">
        <v>0</v>
      </c>
      <c r="AG307" s="95">
        <v>-1</v>
      </c>
      <c r="AH307" s="95">
        <v>-1</v>
      </c>
      <c r="AI307" s="95">
        <v>-1</v>
      </c>
      <c r="AJ307" s="95">
        <v>-1</v>
      </c>
      <c r="AK307" s="95">
        <v>-1</v>
      </c>
      <c r="AL307" s="95">
        <v>-1</v>
      </c>
      <c r="AM307" s="95">
        <v>-1</v>
      </c>
      <c r="AN307" s="95">
        <v>-1</v>
      </c>
      <c r="AO307" s="95">
        <v>-1</v>
      </c>
      <c r="AP307" s="95">
        <v>-1</v>
      </c>
    </row>
    <row r="308" spans="1:42" ht="15" customHeight="1">
      <c r="A308" s="93">
        <v>297</v>
      </c>
      <c r="B308" s="94" t="s">
        <v>315</v>
      </c>
      <c r="C308" s="94">
        <f t="shared" si="20"/>
        <v>9</v>
      </c>
      <c r="D308" s="94">
        <f t="shared" si="21"/>
        <v>0</v>
      </c>
      <c r="E308" s="130">
        <f t="shared" si="22"/>
        <v>6</v>
      </c>
      <c r="F308" s="96">
        <f t="shared" si="23"/>
        <v>0.66666666666666663</v>
      </c>
      <c r="G308" s="95">
        <v>-1</v>
      </c>
      <c r="H308" s="95">
        <v>-1</v>
      </c>
      <c r="I308" s="95">
        <v>-1</v>
      </c>
      <c r="J308" s="95">
        <v>100</v>
      </c>
      <c r="K308" s="95">
        <v>-1</v>
      </c>
      <c r="L308" s="95">
        <v>25</v>
      </c>
      <c r="M308" s="95">
        <v>-1</v>
      </c>
      <c r="N308" s="95">
        <v>100</v>
      </c>
      <c r="O308" s="95">
        <v>-1</v>
      </c>
      <c r="P308" s="95">
        <v>-1</v>
      </c>
      <c r="Q308" s="95">
        <v>-1</v>
      </c>
      <c r="R308" s="95">
        <v>50</v>
      </c>
      <c r="S308" s="95">
        <v>-1</v>
      </c>
      <c r="T308" s="95">
        <v>-1</v>
      </c>
      <c r="U308" s="95">
        <v>-1</v>
      </c>
      <c r="V308" s="95">
        <v>-1</v>
      </c>
      <c r="W308" s="99">
        <v>92.022263450834885</v>
      </c>
      <c r="X308" s="99">
        <v>-1</v>
      </c>
      <c r="Y308" s="95">
        <v>100</v>
      </c>
      <c r="Z308" s="99">
        <v>100</v>
      </c>
      <c r="AA308" s="99">
        <v>100</v>
      </c>
      <c r="AB308" s="95">
        <v>-1</v>
      </c>
      <c r="AC308" s="95">
        <v>-1</v>
      </c>
      <c r="AD308" s="95">
        <v>83.333333333333343</v>
      </c>
      <c r="AE308" s="99">
        <v>-1</v>
      </c>
      <c r="AF308" s="99">
        <v>-1</v>
      </c>
      <c r="AG308" s="95">
        <v>-1</v>
      </c>
      <c r="AH308" s="95">
        <v>-1</v>
      </c>
      <c r="AI308" s="95">
        <v>-1</v>
      </c>
      <c r="AJ308" s="95">
        <v>-1</v>
      </c>
      <c r="AK308" s="95">
        <v>-1</v>
      </c>
      <c r="AL308" s="95">
        <v>-1</v>
      </c>
      <c r="AM308" s="95">
        <v>-1</v>
      </c>
      <c r="AN308" s="95">
        <v>-1</v>
      </c>
      <c r="AO308" s="95">
        <v>-1</v>
      </c>
      <c r="AP308" s="95">
        <v>-1</v>
      </c>
    </row>
    <row r="309" spans="1:42" ht="15" customHeight="1">
      <c r="A309" s="93">
        <v>298</v>
      </c>
      <c r="B309" s="94" t="s">
        <v>257</v>
      </c>
      <c r="C309" s="94">
        <f t="shared" si="20"/>
        <v>12</v>
      </c>
      <c r="D309" s="94">
        <f t="shared" si="21"/>
        <v>0</v>
      </c>
      <c r="E309" s="130">
        <f t="shared" si="22"/>
        <v>11</v>
      </c>
      <c r="F309" s="96">
        <f t="shared" si="23"/>
        <v>0.91666666666666663</v>
      </c>
      <c r="G309" s="95">
        <v>-1</v>
      </c>
      <c r="H309" s="95">
        <v>-1</v>
      </c>
      <c r="I309" s="95">
        <v>-1</v>
      </c>
      <c r="J309" s="95">
        <v>100</v>
      </c>
      <c r="K309" s="95">
        <v>-1</v>
      </c>
      <c r="L309" s="95">
        <v>100</v>
      </c>
      <c r="M309" s="95">
        <v>100</v>
      </c>
      <c r="N309" s="95">
        <v>100</v>
      </c>
      <c r="O309" s="95">
        <v>-1</v>
      </c>
      <c r="P309" s="95">
        <v>-1</v>
      </c>
      <c r="Q309" s="95">
        <v>100</v>
      </c>
      <c r="R309" s="95">
        <v>-1</v>
      </c>
      <c r="S309" s="95">
        <v>-1</v>
      </c>
      <c r="T309" s="95">
        <v>-1</v>
      </c>
      <c r="U309" s="95">
        <v>-1</v>
      </c>
      <c r="V309" s="95">
        <v>-1</v>
      </c>
      <c r="W309" s="99">
        <v>99.893673577884101</v>
      </c>
      <c r="X309" s="99">
        <v>100</v>
      </c>
      <c r="Y309" s="95">
        <v>-1</v>
      </c>
      <c r="Z309" s="99">
        <v>100</v>
      </c>
      <c r="AA309" s="99">
        <v>100</v>
      </c>
      <c r="AB309" s="95">
        <v>-1</v>
      </c>
      <c r="AC309" s="95">
        <v>-1</v>
      </c>
      <c r="AD309" s="95">
        <v>100</v>
      </c>
      <c r="AE309" s="99">
        <v>100</v>
      </c>
      <c r="AF309" s="99">
        <v>66.666666666666657</v>
      </c>
      <c r="AG309" s="95">
        <v>-1</v>
      </c>
      <c r="AH309" s="95">
        <v>-1</v>
      </c>
      <c r="AI309" s="95">
        <v>-1</v>
      </c>
      <c r="AJ309" s="95">
        <v>-1</v>
      </c>
      <c r="AK309" s="95">
        <v>-1</v>
      </c>
      <c r="AL309" s="95">
        <v>-1</v>
      </c>
      <c r="AM309" s="95">
        <v>-1</v>
      </c>
      <c r="AN309" s="95">
        <v>-1</v>
      </c>
      <c r="AO309" s="95">
        <v>-1</v>
      </c>
      <c r="AP309" s="95">
        <v>-1</v>
      </c>
    </row>
    <row r="310" spans="1:42" ht="15" customHeight="1">
      <c r="A310" s="93">
        <v>299</v>
      </c>
      <c r="B310" s="94" t="s">
        <v>205</v>
      </c>
      <c r="C310" s="94">
        <f t="shared" si="20"/>
        <v>17</v>
      </c>
      <c r="D310" s="94">
        <f t="shared" si="21"/>
        <v>3</v>
      </c>
      <c r="E310" s="130">
        <f t="shared" si="22"/>
        <v>12</v>
      </c>
      <c r="F310" s="96">
        <f t="shared" si="23"/>
        <v>0.70588235294117652</v>
      </c>
      <c r="G310" s="95">
        <v>-1</v>
      </c>
      <c r="H310" s="95">
        <v>-1</v>
      </c>
      <c r="I310" s="95">
        <v>-1</v>
      </c>
      <c r="J310" s="95">
        <v>100</v>
      </c>
      <c r="K310" s="95">
        <v>100</v>
      </c>
      <c r="L310" s="95">
        <v>88.888888888888886</v>
      </c>
      <c r="M310" s="95">
        <v>86.666666666666671</v>
      </c>
      <c r="N310" s="95">
        <v>100</v>
      </c>
      <c r="O310" s="95">
        <v>-1</v>
      </c>
      <c r="P310" s="95">
        <v>-1</v>
      </c>
      <c r="Q310" s="95">
        <v>100</v>
      </c>
      <c r="R310" s="95">
        <v>-1</v>
      </c>
      <c r="S310" s="95">
        <v>0</v>
      </c>
      <c r="T310" s="95">
        <v>0</v>
      </c>
      <c r="U310" s="95">
        <v>0</v>
      </c>
      <c r="V310" s="95">
        <v>-1</v>
      </c>
      <c r="W310" s="99">
        <v>99.587912087912088</v>
      </c>
      <c r="X310" s="99">
        <v>93.07692307692308</v>
      </c>
      <c r="Y310" s="95">
        <v>100</v>
      </c>
      <c r="Z310" s="99">
        <v>100</v>
      </c>
      <c r="AA310" s="99">
        <v>100</v>
      </c>
      <c r="AB310" s="95">
        <v>-1</v>
      </c>
      <c r="AC310" s="95">
        <v>-1</v>
      </c>
      <c r="AD310" s="95">
        <v>100</v>
      </c>
      <c r="AE310" s="99">
        <v>100</v>
      </c>
      <c r="AF310" s="99">
        <v>100</v>
      </c>
      <c r="AG310" s="95">
        <v>-1</v>
      </c>
      <c r="AH310" s="95">
        <v>-1</v>
      </c>
      <c r="AI310" s="95">
        <v>-1</v>
      </c>
      <c r="AJ310" s="95">
        <v>-1</v>
      </c>
      <c r="AK310" s="95">
        <v>-1</v>
      </c>
      <c r="AL310" s="95">
        <v>-1</v>
      </c>
      <c r="AM310" s="95">
        <v>-1</v>
      </c>
      <c r="AN310" s="95">
        <v>-1</v>
      </c>
      <c r="AO310" s="95">
        <v>-1</v>
      </c>
      <c r="AP310" s="95">
        <v>-1</v>
      </c>
    </row>
    <row r="311" spans="1:42" ht="15" customHeight="1">
      <c r="A311" s="93">
        <v>300</v>
      </c>
      <c r="B311" s="94" t="s">
        <v>209</v>
      </c>
      <c r="C311" s="94">
        <f t="shared" si="20"/>
        <v>11</v>
      </c>
      <c r="D311" s="94">
        <f t="shared" si="21"/>
        <v>3</v>
      </c>
      <c r="E311" s="130">
        <f t="shared" si="22"/>
        <v>3</v>
      </c>
      <c r="F311" s="96">
        <f t="shared" si="23"/>
        <v>0.27272727272727271</v>
      </c>
      <c r="G311" s="95">
        <v>-1</v>
      </c>
      <c r="H311" s="95">
        <v>-1</v>
      </c>
      <c r="I311" s="95">
        <v>-1</v>
      </c>
      <c r="J311" s="95">
        <v>87.5</v>
      </c>
      <c r="K311" s="95">
        <v>-1</v>
      </c>
      <c r="L311" s="95">
        <v>-1</v>
      </c>
      <c r="M311" s="95">
        <v>0</v>
      </c>
      <c r="N311" s="95">
        <v>-1</v>
      </c>
      <c r="O311" s="95">
        <v>-1</v>
      </c>
      <c r="P311" s="95">
        <v>-1</v>
      </c>
      <c r="Q311" s="95">
        <v>22.222222222222221</v>
      </c>
      <c r="R311" s="95">
        <v>-1</v>
      </c>
      <c r="S311" s="95">
        <v>-1</v>
      </c>
      <c r="T311" s="95">
        <v>-1</v>
      </c>
      <c r="U311" s="95">
        <v>-1</v>
      </c>
      <c r="V311" s="95">
        <v>-1</v>
      </c>
      <c r="W311" s="99">
        <v>32.830899670277908</v>
      </c>
      <c r="X311" s="99">
        <v>0</v>
      </c>
      <c r="Y311" s="95">
        <v>-1</v>
      </c>
      <c r="Z311" s="99">
        <v>100</v>
      </c>
      <c r="AA311" s="99">
        <v>100</v>
      </c>
      <c r="AB311" s="95">
        <v>-1</v>
      </c>
      <c r="AC311" s="95">
        <v>-1</v>
      </c>
      <c r="AD311" s="95">
        <v>40</v>
      </c>
      <c r="AE311" s="99">
        <v>40</v>
      </c>
      <c r="AF311" s="99">
        <v>0</v>
      </c>
      <c r="AG311" s="95">
        <v>-1</v>
      </c>
      <c r="AH311" s="95">
        <v>100</v>
      </c>
      <c r="AI311" s="95">
        <v>-1</v>
      </c>
      <c r="AJ311" s="95">
        <v>-1</v>
      </c>
      <c r="AK311" s="95">
        <v>-1</v>
      </c>
      <c r="AL311" s="95">
        <v>-1</v>
      </c>
      <c r="AM311" s="95">
        <v>-1</v>
      </c>
      <c r="AN311" s="95">
        <v>-1</v>
      </c>
      <c r="AO311" s="95">
        <v>-1</v>
      </c>
      <c r="AP311" s="95">
        <v>-1</v>
      </c>
    </row>
    <row r="312" spans="1:42" ht="15" customHeight="1">
      <c r="A312" s="93">
        <v>301</v>
      </c>
      <c r="B312" s="94" t="s">
        <v>165</v>
      </c>
      <c r="C312" s="94">
        <f t="shared" si="20"/>
        <v>13</v>
      </c>
      <c r="D312" s="94">
        <f t="shared" si="21"/>
        <v>0</v>
      </c>
      <c r="E312" s="130">
        <f t="shared" si="22"/>
        <v>12</v>
      </c>
      <c r="F312" s="96">
        <f t="shared" si="23"/>
        <v>0.92307692307692313</v>
      </c>
      <c r="G312" s="95">
        <v>-1</v>
      </c>
      <c r="H312" s="95">
        <v>-1</v>
      </c>
      <c r="I312" s="95">
        <v>-1</v>
      </c>
      <c r="J312" s="95">
        <v>100</v>
      </c>
      <c r="K312" s="95">
        <v>-1</v>
      </c>
      <c r="L312" s="95">
        <v>100</v>
      </c>
      <c r="M312" s="95">
        <v>100</v>
      </c>
      <c r="N312" s="95">
        <v>-1</v>
      </c>
      <c r="O312" s="95">
        <v>-1</v>
      </c>
      <c r="P312" s="95">
        <v>-1</v>
      </c>
      <c r="Q312" s="95">
        <v>100</v>
      </c>
      <c r="R312" s="95">
        <v>100</v>
      </c>
      <c r="S312" s="95">
        <v>-1</v>
      </c>
      <c r="T312" s="95">
        <v>-1</v>
      </c>
      <c r="U312" s="95">
        <v>-1</v>
      </c>
      <c r="V312" s="95">
        <v>-1</v>
      </c>
      <c r="W312" s="99">
        <v>99.906279287722583</v>
      </c>
      <c r="X312" s="99">
        <v>90.049751243781088</v>
      </c>
      <c r="Y312" s="95">
        <v>100</v>
      </c>
      <c r="Z312" s="99">
        <v>100</v>
      </c>
      <c r="AA312" s="99">
        <v>100</v>
      </c>
      <c r="AB312" s="95">
        <v>-1</v>
      </c>
      <c r="AC312" s="95">
        <v>-1</v>
      </c>
      <c r="AD312" s="95">
        <v>100</v>
      </c>
      <c r="AE312" s="99">
        <v>100</v>
      </c>
      <c r="AF312" s="99">
        <v>85.714285714285708</v>
      </c>
      <c r="AG312" s="95">
        <v>-1</v>
      </c>
      <c r="AH312" s="95">
        <v>-1</v>
      </c>
      <c r="AI312" s="95">
        <v>-1</v>
      </c>
      <c r="AJ312" s="95">
        <v>-1</v>
      </c>
      <c r="AK312" s="95">
        <v>-1</v>
      </c>
      <c r="AL312" s="95">
        <v>-1</v>
      </c>
      <c r="AM312" s="95">
        <v>-1</v>
      </c>
      <c r="AN312" s="95">
        <v>-1</v>
      </c>
      <c r="AO312" s="95">
        <v>-1</v>
      </c>
      <c r="AP312" s="95">
        <v>-1</v>
      </c>
    </row>
    <row r="313" spans="1:42" ht="15" customHeight="1">
      <c r="A313" s="93">
        <v>302</v>
      </c>
      <c r="B313" s="94" t="s">
        <v>344</v>
      </c>
      <c r="C313" s="94">
        <f t="shared" si="20"/>
        <v>6</v>
      </c>
      <c r="D313" s="94">
        <f t="shared" si="21"/>
        <v>0</v>
      </c>
      <c r="E313" s="130">
        <f t="shared" si="22"/>
        <v>3</v>
      </c>
      <c r="F313" s="96">
        <f t="shared" si="23"/>
        <v>0.5</v>
      </c>
      <c r="G313" s="95">
        <v>-1</v>
      </c>
      <c r="H313" s="95">
        <v>-1</v>
      </c>
      <c r="I313" s="95">
        <v>-1</v>
      </c>
      <c r="J313" s="95">
        <v>-1</v>
      </c>
      <c r="K313" s="95">
        <v>-1</v>
      </c>
      <c r="L313" s="95">
        <v>83.333333333333343</v>
      </c>
      <c r="M313" s="95">
        <v>81.818181818181827</v>
      </c>
      <c r="N313" s="95">
        <v>50</v>
      </c>
      <c r="O313" s="95">
        <v>-1</v>
      </c>
      <c r="P313" s="95">
        <v>-1</v>
      </c>
      <c r="Q313" s="95">
        <v>-1</v>
      </c>
      <c r="R313" s="95">
        <v>-1</v>
      </c>
      <c r="S313" s="95">
        <v>-1</v>
      </c>
      <c r="T313" s="95">
        <v>-1</v>
      </c>
      <c r="U313" s="95">
        <v>-1</v>
      </c>
      <c r="V313" s="95">
        <v>-1</v>
      </c>
      <c r="W313" s="99">
        <v>100</v>
      </c>
      <c r="X313" s="99">
        <v>-1</v>
      </c>
      <c r="Y313" s="95">
        <v>-1</v>
      </c>
      <c r="Z313" s="99">
        <v>100</v>
      </c>
      <c r="AA313" s="99">
        <v>-1</v>
      </c>
      <c r="AB313" s="95">
        <v>-1</v>
      </c>
      <c r="AC313" s="95">
        <v>-1</v>
      </c>
      <c r="AD313" s="95">
        <v>100</v>
      </c>
      <c r="AE313" s="99">
        <v>-1</v>
      </c>
      <c r="AF313" s="99">
        <v>-1</v>
      </c>
      <c r="AG313" s="95">
        <v>-1</v>
      </c>
      <c r="AH313" s="95">
        <v>-1</v>
      </c>
      <c r="AI313" s="95">
        <v>-1</v>
      </c>
      <c r="AJ313" s="95">
        <v>-1</v>
      </c>
      <c r="AK313" s="95">
        <v>-1</v>
      </c>
      <c r="AL313" s="95">
        <v>-1</v>
      </c>
      <c r="AM313" s="95">
        <v>-1</v>
      </c>
      <c r="AN313" s="95">
        <v>-1</v>
      </c>
      <c r="AO313" s="95">
        <v>-1</v>
      </c>
      <c r="AP313" s="95">
        <v>-1</v>
      </c>
    </row>
    <row r="314" spans="1:42" ht="15" customHeight="1">
      <c r="A314" s="93">
        <v>303</v>
      </c>
      <c r="B314" s="94" t="s">
        <v>220</v>
      </c>
      <c r="C314" s="94">
        <f t="shared" si="20"/>
        <v>17</v>
      </c>
      <c r="D314" s="94">
        <f t="shared" si="21"/>
        <v>3</v>
      </c>
      <c r="E314" s="130">
        <f t="shared" si="22"/>
        <v>13</v>
      </c>
      <c r="F314" s="96">
        <f t="shared" si="23"/>
        <v>0.76470588235294112</v>
      </c>
      <c r="G314" s="95">
        <v>-1</v>
      </c>
      <c r="H314" s="95">
        <v>-1</v>
      </c>
      <c r="I314" s="95">
        <v>-1</v>
      </c>
      <c r="J314" s="95">
        <v>93.75</v>
      </c>
      <c r="K314" s="95">
        <v>-1</v>
      </c>
      <c r="L314" s="95">
        <v>100</v>
      </c>
      <c r="M314" s="95">
        <v>100</v>
      </c>
      <c r="N314" s="95">
        <v>100</v>
      </c>
      <c r="O314" s="95">
        <v>-1</v>
      </c>
      <c r="P314" s="95">
        <v>-1</v>
      </c>
      <c r="Q314" s="95">
        <v>90</v>
      </c>
      <c r="R314" s="95">
        <v>100</v>
      </c>
      <c r="S314" s="95">
        <v>0</v>
      </c>
      <c r="T314" s="95">
        <v>0</v>
      </c>
      <c r="U314" s="95">
        <v>0</v>
      </c>
      <c r="V314" s="95">
        <v>-1</v>
      </c>
      <c r="W314" s="99">
        <v>98.36979836979836</v>
      </c>
      <c r="X314" s="99">
        <v>90.938511326860834</v>
      </c>
      <c r="Y314" s="95">
        <v>100</v>
      </c>
      <c r="Z314" s="99">
        <v>100</v>
      </c>
      <c r="AA314" s="99">
        <v>100</v>
      </c>
      <c r="AB314" s="95">
        <v>-1</v>
      </c>
      <c r="AC314" s="95">
        <v>-1</v>
      </c>
      <c r="AD314" s="95">
        <v>100</v>
      </c>
      <c r="AE314" s="99">
        <v>100</v>
      </c>
      <c r="AF314" s="99">
        <v>100</v>
      </c>
      <c r="AG314" s="95">
        <v>-1</v>
      </c>
      <c r="AH314" s="95">
        <v>-1</v>
      </c>
      <c r="AI314" s="95">
        <v>-1</v>
      </c>
      <c r="AJ314" s="95">
        <v>-1</v>
      </c>
      <c r="AK314" s="95">
        <v>-1</v>
      </c>
      <c r="AL314" s="95">
        <v>-1</v>
      </c>
      <c r="AM314" s="95">
        <v>-1</v>
      </c>
      <c r="AN314" s="95">
        <v>-1</v>
      </c>
      <c r="AO314" s="95">
        <v>-1</v>
      </c>
      <c r="AP314" s="95">
        <v>-1</v>
      </c>
    </row>
    <row r="315" spans="1:42" ht="15" customHeight="1">
      <c r="A315" s="93">
        <v>304</v>
      </c>
      <c r="B315" s="94" t="s">
        <v>136</v>
      </c>
      <c r="C315" s="94">
        <f t="shared" si="20"/>
        <v>15</v>
      </c>
      <c r="D315" s="94">
        <f t="shared" si="21"/>
        <v>0</v>
      </c>
      <c r="E315" s="130">
        <f t="shared" si="22"/>
        <v>14</v>
      </c>
      <c r="F315" s="96">
        <f t="shared" si="23"/>
        <v>0.93333333333333335</v>
      </c>
      <c r="G315" s="95">
        <v>-1</v>
      </c>
      <c r="H315" s="95">
        <v>-1</v>
      </c>
      <c r="I315" s="95">
        <v>-1</v>
      </c>
      <c r="J315" s="95">
        <v>100</v>
      </c>
      <c r="K315" s="95">
        <v>-1</v>
      </c>
      <c r="L315" s="95">
        <v>92.857142857142861</v>
      </c>
      <c r="M315" s="95">
        <v>100</v>
      </c>
      <c r="N315" s="95">
        <v>100</v>
      </c>
      <c r="O315" s="95">
        <v>100</v>
      </c>
      <c r="P315" s="95">
        <v>-1</v>
      </c>
      <c r="Q315" s="95">
        <v>100</v>
      </c>
      <c r="R315" s="95">
        <v>50</v>
      </c>
      <c r="S315" s="95">
        <v>-1</v>
      </c>
      <c r="T315" s="95">
        <v>-1</v>
      </c>
      <c r="U315" s="95">
        <v>-1</v>
      </c>
      <c r="V315" s="95">
        <v>-1</v>
      </c>
      <c r="W315" s="99">
        <v>99.914163090128767</v>
      </c>
      <c r="X315" s="99">
        <v>92.333058532563896</v>
      </c>
      <c r="Y315" s="95">
        <v>100</v>
      </c>
      <c r="Z315" s="99">
        <v>100</v>
      </c>
      <c r="AA315" s="99">
        <v>100</v>
      </c>
      <c r="AB315" s="95">
        <v>-1</v>
      </c>
      <c r="AC315" s="95">
        <v>-1</v>
      </c>
      <c r="AD315" s="95">
        <v>100</v>
      </c>
      <c r="AE315" s="99">
        <v>100</v>
      </c>
      <c r="AF315" s="99">
        <v>100</v>
      </c>
      <c r="AG315" s="95">
        <v>-1</v>
      </c>
      <c r="AH315" s="95">
        <v>-1</v>
      </c>
      <c r="AI315" s="95">
        <v>-1</v>
      </c>
      <c r="AJ315" s="95">
        <v>-1</v>
      </c>
      <c r="AK315" s="95">
        <v>-1</v>
      </c>
      <c r="AL315" s="95">
        <v>-1</v>
      </c>
      <c r="AM315" s="95">
        <v>-1</v>
      </c>
      <c r="AN315" s="95">
        <v>-1</v>
      </c>
      <c r="AO315" s="95">
        <v>-1</v>
      </c>
      <c r="AP315" s="95">
        <v>-1</v>
      </c>
    </row>
    <row r="316" spans="1:42" ht="15" customHeight="1">
      <c r="A316" s="93">
        <v>305</v>
      </c>
      <c r="B316" s="94" t="s">
        <v>72</v>
      </c>
      <c r="C316" s="94">
        <f t="shared" si="20"/>
        <v>10</v>
      </c>
      <c r="D316" s="94">
        <f t="shared" si="21"/>
        <v>0</v>
      </c>
      <c r="E316" s="130">
        <f t="shared" si="22"/>
        <v>10</v>
      </c>
      <c r="F316" s="96">
        <f t="shared" si="23"/>
        <v>1</v>
      </c>
      <c r="G316" s="95">
        <v>-1</v>
      </c>
      <c r="H316" s="95">
        <v>-1</v>
      </c>
      <c r="I316" s="95">
        <v>-1</v>
      </c>
      <c r="J316" s="95">
        <v>100</v>
      </c>
      <c r="K316" s="95">
        <v>100</v>
      </c>
      <c r="L316" s="95">
        <v>-1</v>
      </c>
      <c r="M316" s="95">
        <v>-1</v>
      </c>
      <c r="N316" s="95">
        <v>-1</v>
      </c>
      <c r="O316" s="95">
        <v>-1</v>
      </c>
      <c r="P316" s="95">
        <v>-1</v>
      </c>
      <c r="Q316" s="95">
        <v>100</v>
      </c>
      <c r="R316" s="95">
        <v>-1</v>
      </c>
      <c r="S316" s="95">
        <v>-1</v>
      </c>
      <c r="T316" s="95">
        <v>-1</v>
      </c>
      <c r="U316" s="95">
        <v>-1</v>
      </c>
      <c r="V316" s="95">
        <v>-1</v>
      </c>
      <c r="W316" s="99">
        <v>99.904015357542804</v>
      </c>
      <c r="X316" s="99">
        <v>99.52893674293405</v>
      </c>
      <c r="Y316" s="95">
        <v>-1</v>
      </c>
      <c r="Z316" s="99">
        <v>100</v>
      </c>
      <c r="AA316" s="99">
        <v>100</v>
      </c>
      <c r="AB316" s="95">
        <v>-1</v>
      </c>
      <c r="AC316" s="95">
        <v>-1</v>
      </c>
      <c r="AD316" s="95">
        <v>100</v>
      </c>
      <c r="AE316" s="99">
        <v>100</v>
      </c>
      <c r="AF316" s="99">
        <v>100</v>
      </c>
      <c r="AG316" s="95">
        <v>-1</v>
      </c>
      <c r="AH316" s="95">
        <v>-1</v>
      </c>
      <c r="AI316" s="95">
        <v>-1</v>
      </c>
      <c r="AJ316" s="95">
        <v>-1</v>
      </c>
      <c r="AK316" s="95">
        <v>-1</v>
      </c>
      <c r="AL316" s="95">
        <v>-1</v>
      </c>
      <c r="AM316" s="95">
        <v>-1</v>
      </c>
      <c r="AN316" s="95">
        <v>-1</v>
      </c>
      <c r="AO316" s="95">
        <v>-1</v>
      </c>
      <c r="AP316" s="95">
        <v>-1</v>
      </c>
    </row>
    <row r="317" spans="1:42" ht="15" customHeight="1">
      <c r="A317" s="93">
        <v>306</v>
      </c>
      <c r="B317" s="94" t="s">
        <v>307</v>
      </c>
      <c r="C317" s="94">
        <f t="shared" si="20"/>
        <v>8</v>
      </c>
      <c r="D317" s="94">
        <f t="shared" si="21"/>
        <v>8</v>
      </c>
      <c r="E317" s="130">
        <f t="shared" si="22"/>
        <v>0</v>
      </c>
      <c r="F317" s="96">
        <f t="shared" si="23"/>
        <v>0</v>
      </c>
      <c r="G317" s="95">
        <v>0</v>
      </c>
      <c r="H317" s="95">
        <v>-1</v>
      </c>
      <c r="I317" s="95">
        <v>-1</v>
      </c>
      <c r="J317" s="95">
        <v>-1</v>
      </c>
      <c r="K317" s="95">
        <v>-1</v>
      </c>
      <c r="L317" s="95">
        <v>-1</v>
      </c>
      <c r="M317" s="95">
        <v>-1</v>
      </c>
      <c r="N317" s="95">
        <v>-1</v>
      </c>
      <c r="O317" s="95">
        <v>-1</v>
      </c>
      <c r="P317" s="95">
        <v>-1</v>
      </c>
      <c r="Q317" s="95">
        <v>0</v>
      </c>
      <c r="R317" s="95">
        <v>-1</v>
      </c>
      <c r="S317" s="95">
        <v>-1</v>
      </c>
      <c r="T317" s="95">
        <v>0</v>
      </c>
      <c r="U317" s="95">
        <v>-1</v>
      </c>
      <c r="V317" s="95">
        <v>-1</v>
      </c>
      <c r="W317" s="99">
        <v>0</v>
      </c>
      <c r="X317" s="99">
        <v>-1</v>
      </c>
      <c r="Y317" s="95">
        <v>0</v>
      </c>
      <c r="Z317" s="99">
        <v>0</v>
      </c>
      <c r="AA317" s="99">
        <v>0</v>
      </c>
      <c r="AB317" s="95">
        <v>-1</v>
      </c>
      <c r="AC317" s="95">
        <v>-1</v>
      </c>
      <c r="AD317" s="95">
        <v>0</v>
      </c>
      <c r="AE317" s="99">
        <v>-1</v>
      </c>
      <c r="AF317" s="99">
        <v>-1</v>
      </c>
      <c r="AG317" s="95">
        <v>-1</v>
      </c>
      <c r="AH317" s="95">
        <v>-1</v>
      </c>
      <c r="AI317" s="95">
        <v>-1</v>
      </c>
      <c r="AJ317" s="95">
        <v>-1</v>
      </c>
      <c r="AK317" s="95">
        <v>-1</v>
      </c>
      <c r="AL317" s="95">
        <v>-1</v>
      </c>
      <c r="AM317" s="95">
        <v>-1</v>
      </c>
      <c r="AN317" s="95">
        <v>-1</v>
      </c>
      <c r="AO317" s="95">
        <v>-1</v>
      </c>
      <c r="AP317" s="95">
        <v>-1</v>
      </c>
    </row>
    <row r="318" spans="1:42" ht="15" customHeight="1">
      <c r="A318" s="93">
        <v>307</v>
      </c>
      <c r="B318" s="94" t="s">
        <v>75</v>
      </c>
      <c r="C318" s="94">
        <f t="shared" si="20"/>
        <v>12</v>
      </c>
      <c r="D318" s="94">
        <f t="shared" si="21"/>
        <v>12</v>
      </c>
      <c r="E318" s="130">
        <f t="shared" si="22"/>
        <v>0</v>
      </c>
      <c r="F318" s="96">
        <f t="shared" si="23"/>
        <v>0</v>
      </c>
      <c r="G318" s="95">
        <v>0</v>
      </c>
      <c r="H318" s="95">
        <v>0</v>
      </c>
      <c r="I318" s="95">
        <v>-1</v>
      </c>
      <c r="J318" s="95">
        <v>0</v>
      </c>
      <c r="K318" s="95">
        <v>-1</v>
      </c>
      <c r="L318" s="95">
        <v>-1</v>
      </c>
      <c r="M318" s="95">
        <v>-1</v>
      </c>
      <c r="N318" s="95">
        <v>-1</v>
      </c>
      <c r="O318" s="95">
        <v>-1</v>
      </c>
      <c r="P318" s="95">
        <v>-1</v>
      </c>
      <c r="Q318" s="95">
        <v>0</v>
      </c>
      <c r="R318" s="95">
        <v>-1</v>
      </c>
      <c r="S318" s="95">
        <v>0</v>
      </c>
      <c r="T318" s="95">
        <v>-1</v>
      </c>
      <c r="U318" s="95">
        <v>-1</v>
      </c>
      <c r="V318" s="95">
        <v>-1</v>
      </c>
      <c r="W318" s="99">
        <v>0</v>
      </c>
      <c r="X318" s="99">
        <v>0</v>
      </c>
      <c r="Y318" s="95">
        <v>-1</v>
      </c>
      <c r="Z318" s="99">
        <v>0</v>
      </c>
      <c r="AA318" s="99">
        <v>0</v>
      </c>
      <c r="AB318" s="95">
        <v>-1</v>
      </c>
      <c r="AC318" s="95">
        <v>-1</v>
      </c>
      <c r="AD318" s="95">
        <v>0</v>
      </c>
      <c r="AE318" s="99">
        <v>0</v>
      </c>
      <c r="AF318" s="99">
        <v>0</v>
      </c>
      <c r="AG318" s="95">
        <v>-1</v>
      </c>
      <c r="AH318" s="95">
        <v>-1</v>
      </c>
      <c r="AI318" s="95">
        <v>-1</v>
      </c>
      <c r="AJ318" s="95">
        <v>-1</v>
      </c>
      <c r="AK318" s="95">
        <v>-1</v>
      </c>
      <c r="AL318" s="95">
        <v>-1</v>
      </c>
      <c r="AM318" s="95">
        <v>-1</v>
      </c>
      <c r="AN318" s="95">
        <v>-1</v>
      </c>
      <c r="AO318" s="95">
        <v>-1</v>
      </c>
      <c r="AP318" s="95">
        <v>-1</v>
      </c>
    </row>
    <row r="319" spans="1:42" ht="15" customHeight="1">
      <c r="A319" s="93">
        <v>308</v>
      </c>
      <c r="B319" s="94" t="s">
        <v>28</v>
      </c>
      <c r="C319" s="94">
        <f t="shared" si="20"/>
        <v>13</v>
      </c>
      <c r="D319" s="94">
        <f t="shared" si="21"/>
        <v>0</v>
      </c>
      <c r="E319" s="130">
        <f t="shared" si="22"/>
        <v>13</v>
      </c>
      <c r="F319" s="96">
        <f t="shared" si="23"/>
        <v>1</v>
      </c>
      <c r="G319" s="95">
        <v>-1</v>
      </c>
      <c r="H319" s="95">
        <v>-1</v>
      </c>
      <c r="I319" s="95">
        <v>-1</v>
      </c>
      <c r="J319" s="95">
        <v>100</v>
      </c>
      <c r="K319" s="95">
        <v>100</v>
      </c>
      <c r="L319" s="95">
        <v>-1</v>
      </c>
      <c r="M319" s="95">
        <v>-1</v>
      </c>
      <c r="N319" s="95">
        <v>-1</v>
      </c>
      <c r="O319" s="95">
        <v>100</v>
      </c>
      <c r="P319" s="95">
        <v>-1</v>
      </c>
      <c r="Q319" s="95">
        <v>100</v>
      </c>
      <c r="R319" s="95">
        <v>100</v>
      </c>
      <c r="S319" s="95">
        <v>-1</v>
      </c>
      <c r="T319" s="95">
        <v>-1</v>
      </c>
      <c r="U319" s="95">
        <v>-1</v>
      </c>
      <c r="V319" s="95">
        <v>100</v>
      </c>
      <c r="W319" s="99">
        <v>99.954212454212453</v>
      </c>
      <c r="X319" s="99">
        <v>98.834304746044964</v>
      </c>
      <c r="Y319" s="95">
        <v>-1</v>
      </c>
      <c r="Z319" s="99">
        <v>100</v>
      </c>
      <c r="AA319" s="99">
        <v>100</v>
      </c>
      <c r="AB319" s="95">
        <v>-1</v>
      </c>
      <c r="AC319" s="95">
        <v>-1</v>
      </c>
      <c r="AD319" s="95">
        <v>100</v>
      </c>
      <c r="AE319" s="99">
        <v>100</v>
      </c>
      <c r="AF319" s="99">
        <v>100</v>
      </c>
      <c r="AG319" s="95">
        <v>-1</v>
      </c>
      <c r="AH319" s="95">
        <v>-1</v>
      </c>
      <c r="AI319" s="95">
        <v>-1</v>
      </c>
      <c r="AJ319" s="95">
        <v>-1</v>
      </c>
      <c r="AK319" s="95">
        <v>-1</v>
      </c>
      <c r="AL319" s="95">
        <v>-1</v>
      </c>
      <c r="AM319" s="95">
        <v>-1</v>
      </c>
      <c r="AN319" s="95">
        <v>-1</v>
      </c>
      <c r="AO319" s="95">
        <v>-1</v>
      </c>
      <c r="AP319" s="95">
        <v>-1</v>
      </c>
    </row>
    <row r="320" spans="1:42" ht="15" customHeight="1">
      <c r="A320" s="93">
        <v>309</v>
      </c>
      <c r="B320" s="94" t="s">
        <v>189</v>
      </c>
      <c r="C320" s="94">
        <f t="shared" si="20"/>
        <v>15</v>
      </c>
      <c r="D320" s="94">
        <f t="shared" si="21"/>
        <v>1</v>
      </c>
      <c r="E320" s="130">
        <f t="shared" si="22"/>
        <v>11</v>
      </c>
      <c r="F320" s="96">
        <f t="shared" si="23"/>
        <v>0.73333333333333328</v>
      </c>
      <c r="G320" s="95">
        <v>-1</v>
      </c>
      <c r="H320" s="95">
        <v>-1</v>
      </c>
      <c r="I320" s="95">
        <v>-1</v>
      </c>
      <c r="J320" s="95">
        <v>100</v>
      </c>
      <c r="K320" s="95">
        <v>50</v>
      </c>
      <c r="L320" s="95">
        <v>88.888888888888886</v>
      </c>
      <c r="M320" s="95">
        <v>67.857142857142861</v>
      </c>
      <c r="N320" s="95">
        <v>96.15384615384616</v>
      </c>
      <c r="O320" s="95">
        <v>-1</v>
      </c>
      <c r="P320" s="95">
        <v>-1</v>
      </c>
      <c r="Q320" s="95">
        <v>100</v>
      </c>
      <c r="R320" s="95">
        <v>0</v>
      </c>
      <c r="S320" s="95">
        <v>-1</v>
      </c>
      <c r="T320" s="95">
        <v>-1</v>
      </c>
      <c r="U320" s="95">
        <v>-1</v>
      </c>
      <c r="V320" s="95">
        <v>-1</v>
      </c>
      <c r="W320" s="99">
        <v>99.961656441717793</v>
      </c>
      <c r="X320" s="99">
        <v>100</v>
      </c>
      <c r="Y320" s="95">
        <v>100</v>
      </c>
      <c r="Z320" s="99">
        <v>100</v>
      </c>
      <c r="AA320" s="99">
        <v>100</v>
      </c>
      <c r="AB320" s="95">
        <v>-1</v>
      </c>
      <c r="AC320" s="95">
        <v>-1</v>
      </c>
      <c r="AD320" s="95">
        <v>100</v>
      </c>
      <c r="AE320" s="99">
        <v>100</v>
      </c>
      <c r="AF320" s="99">
        <v>100</v>
      </c>
      <c r="AG320" s="95">
        <v>-1</v>
      </c>
      <c r="AH320" s="95">
        <v>-1</v>
      </c>
      <c r="AI320" s="95">
        <v>-1</v>
      </c>
      <c r="AJ320" s="95">
        <v>-1</v>
      </c>
      <c r="AK320" s="95">
        <v>-1</v>
      </c>
      <c r="AL320" s="95">
        <v>-1</v>
      </c>
      <c r="AM320" s="95">
        <v>-1</v>
      </c>
      <c r="AN320" s="95">
        <v>-1</v>
      </c>
      <c r="AO320" s="95">
        <v>-1</v>
      </c>
      <c r="AP320" s="95">
        <v>-1</v>
      </c>
    </row>
    <row r="321" spans="1:42" ht="15" customHeight="1">
      <c r="A321" s="93">
        <v>310</v>
      </c>
      <c r="B321" s="94" t="s">
        <v>34</v>
      </c>
      <c r="C321" s="94">
        <f t="shared" si="20"/>
        <v>14</v>
      </c>
      <c r="D321" s="94">
        <f t="shared" si="21"/>
        <v>14</v>
      </c>
      <c r="E321" s="130">
        <f t="shared" si="22"/>
        <v>0</v>
      </c>
      <c r="F321" s="96">
        <f t="shared" si="23"/>
        <v>0</v>
      </c>
      <c r="G321" s="95">
        <v>0</v>
      </c>
      <c r="H321" s="95">
        <v>0</v>
      </c>
      <c r="I321" s="95">
        <v>-1</v>
      </c>
      <c r="J321" s="95">
        <v>0</v>
      </c>
      <c r="K321" s="95">
        <v>-1</v>
      </c>
      <c r="L321" s="95">
        <v>-1</v>
      </c>
      <c r="M321" s="95">
        <v>0</v>
      </c>
      <c r="N321" s="95">
        <v>-1</v>
      </c>
      <c r="O321" s="95">
        <v>-1</v>
      </c>
      <c r="P321" s="95">
        <v>-1</v>
      </c>
      <c r="Q321" s="95">
        <v>0</v>
      </c>
      <c r="R321" s="95">
        <v>-1</v>
      </c>
      <c r="S321" s="95">
        <v>-1</v>
      </c>
      <c r="T321" s="95">
        <v>0</v>
      </c>
      <c r="U321" s="95">
        <v>-1</v>
      </c>
      <c r="V321" s="95">
        <v>-1</v>
      </c>
      <c r="W321" s="99">
        <v>0</v>
      </c>
      <c r="X321" s="99">
        <v>0</v>
      </c>
      <c r="Y321" s="95">
        <v>0</v>
      </c>
      <c r="Z321" s="99">
        <v>0</v>
      </c>
      <c r="AA321" s="99">
        <v>0</v>
      </c>
      <c r="AB321" s="95">
        <v>-1</v>
      </c>
      <c r="AC321" s="95">
        <v>-1</v>
      </c>
      <c r="AD321" s="95">
        <v>0</v>
      </c>
      <c r="AE321" s="99">
        <v>0</v>
      </c>
      <c r="AF321" s="99">
        <v>0</v>
      </c>
      <c r="AG321" s="95">
        <v>-1</v>
      </c>
      <c r="AH321" s="95">
        <v>-1</v>
      </c>
      <c r="AI321" s="95">
        <v>-1</v>
      </c>
      <c r="AJ321" s="95">
        <v>-1</v>
      </c>
      <c r="AK321" s="95">
        <v>-1</v>
      </c>
      <c r="AL321" s="95">
        <v>-1</v>
      </c>
      <c r="AM321" s="95">
        <v>-1</v>
      </c>
      <c r="AN321" s="95">
        <v>-1</v>
      </c>
      <c r="AO321" s="95">
        <v>-1</v>
      </c>
      <c r="AP321" s="95">
        <v>-1</v>
      </c>
    </row>
    <row r="322" spans="1:42" ht="15" customHeight="1">
      <c r="A322" s="93">
        <v>311</v>
      </c>
      <c r="B322" s="94" t="s">
        <v>256</v>
      </c>
      <c r="C322" s="94">
        <f t="shared" si="20"/>
        <v>18</v>
      </c>
      <c r="D322" s="94">
        <f t="shared" si="21"/>
        <v>2</v>
      </c>
      <c r="E322" s="130">
        <f t="shared" si="22"/>
        <v>13</v>
      </c>
      <c r="F322" s="96">
        <f t="shared" si="23"/>
        <v>0.72222222222222221</v>
      </c>
      <c r="G322" s="95">
        <v>-1</v>
      </c>
      <c r="H322" s="95">
        <v>-1</v>
      </c>
      <c r="I322" s="95">
        <v>-1</v>
      </c>
      <c r="J322" s="95">
        <v>100</v>
      </c>
      <c r="K322" s="95">
        <v>50</v>
      </c>
      <c r="L322" s="95">
        <v>100</v>
      </c>
      <c r="M322" s="95">
        <v>100</v>
      </c>
      <c r="N322" s="95">
        <v>100</v>
      </c>
      <c r="O322" s="95">
        <v>-1</v>
      </c>
      <c r="P322" s="95">
        <v>-1</v>
      </c>
      <c r="Q322" s="95">
        <v>100</v>
      </c>
      <c r="R322" s="95">
        <v>50</v>
      </c>
      <c r="S322" s="95">
        <v>33.333333333333329</v>
      </c>
      <c r="T322" s="95">
        <v>0</v>
      </c>
      <c r="U322" s="95">
        <v>0</v>
      </c>
      <c r="V322" s="95">
        <v>-1</v>
      </c>
      <c r="W322" s="99">
        <v>99.619192688499609</v>
      </c>
      <c r="X322" s="99">
        <v>97.058823529411768</v>
      </c>
      <c r="Y322" s="95">
        <v>100</v>
      </c>
      <c r="Z322" s="99">
        <v>100</v>
      </c>
      <c r="AA322" s="99">
        <v>100</v>
      </c>
      <c r="AB322" s="95">
        <v>-1</v>
      </c>
      <c r="AC322" s="95">
        <v>-1</v>
      </c>
      <c r="AD322" s="95">
        <v>100</v>
      </c>
      <c r="AE322" s="99">
        <v>100</v>
      </c>
      <c r="AF322" s="99">
        <v>100</v>
      </c>
      <c r="AG322" s="95">
        <v>-1</v>
      </c>
      <c r="AH322" s="95">
        <v>-1</v>
      </c>
      <c r="AI322" s="95">
        <v>-1</v>
      </c>
      <c r="AJ322" s="95">
        <v>-1</v>
      </c>
      <c r="AK322" s="95">
        <v>-1</v>
      </c>
      <c r="AL322" s="95">
        <v>-1</v>
      </c>
      <c r="AM322" s="95">
        <v>-1</v>
      </c>
      <c r="AN322" s="95">
        <v>-1</v>
      </c>
      <c r="AO322" s="95">
        <v>-1</v>
      </c>
      <c r="AP322" s="95">
        <v>-1</v>
      </c>
    </row>
    <row r="323" spans="1:42" ht="15" customHeight="1">
      <c r="A323" s="93">
        <v>312</v>
      </c>
      <c r="B323" s="94" t="s">
        <v>334</v>
      </c>
      <c r="C323" s="94">
        <f t="shared" si="20"/>
        <v>13</v>
      </c>
      <c r="D323" s="94">
        <f t="shared" si="21"/>
        <v>1</v>
      </c>
      <c r="E323" s="130">
        <f t="shared" si="22"/>
        <v>6</v>
      </c>
      <c r="F323" s="96">
        <f t="shared" si="23"/>
        <v>0.46153846153846156</v>
      </c>
      <c r="G323" s="95">
        <v>-1</v>
      </c>
      <c r="H323" s="95">
        <v>-1</v>
      </c>
      <c r="I323" s="95">
        <v>-1</v>
      </c>
      <c r="J323" s="95">
        <v>50</v>
      </c>
      <c r="K323" s="95">
        <v>-1</v>
      </c>
      <c r="L323" s="95">
        <v>80</v>
      </c>
      <c r="M323" s="95">
        <v>100</v>
      </c>
      <c r="N323" s="95">
        <v>87.5</v>
      </c>
      <c r="O323" s="95">
        <v>-1</v>
      </c>
      <c r="P323" s="95">
        <v>-1</v>
      </c>
      <c r="Q323" s="95">
        <v>-1</v>
      </c>
      <c r="R323" s="95">
        <v>-1</v>
      </c>
      <c r="S323" s="95">
        <v>20</v>
      </c>
      <c r="T323" s="95">
        <v>0</v>
      </c>
      <c r="U323" s="95">
        <v>-1</v>
      </c>
      <c r="V323" s="95">
        <v>100</v>
      </c>
      <c r="W323" s="99">
        <v>98.529411764705884</v>
      </c>
      <c r="X323" s="99">
        <v>-1</v>
      </c>
      <c r="Y323" s="95">
        <v>90</v>
      </c>
      <c r="Z323" s="99">
        <v>100</v>
      </c>
      <c r="AA323" s="99">
        <v>100</v>
      </c>
      <c r="AB323" s="95">
        <v>-1</v>
      </c>
      <c r="AC323" s="95">
        <v>-1</v>
      </c>
      <c r="AD323" s="95">
        <v>80</v>
      </c>
      <c r="AE323" s="99">
        <v>100</v>
      </c>
      <c r="AF323" s="99">
        <v>-1</v>
      </c>
      <c r="AG323" s="95">
        <v>-1</v>
      </c>
      <c r="AH323" s="95">
        <v>-1</v>
      </c>
      <c r="AI323" s="95">
        <v>-1</v>
      </c>
      <c r="AJ323" s="95">
        <v>-1</v>
      </c>
      <c r="AK323" s="95">
        <v>-1</v>
      </c>
      <c r="AL323" s="95">
        <v>-1</v>
      </c>
      <c r="AM323" s="95">
        <v>-1</v>
      </c>
      <c r="AN323" s="95">
        <v>-1</v>
      </c>
      <c r="AO323" s="95">
        <v>-1</v>
      </c>
      <c r="AP323" s="95">
        <v>-1</v>
      </c>
    </row>
    <row r="324" spans="1:42" ht="15" customHeight="1">
      <c r="A324" s="93">
        <v>313</v>
      </c>
      <c r="B324" s="94" t="s">
        <v>341</v>
      </c>
      <c r="C324" s="94">
        <f t="shared" si="20"/>
        <v>9</v>
      </c>
      <c r="D324" s="94">
        <f t="shared" si="21"/>
        <v>9</v>
      </c>
      <c r="E324" s="130">
        <f t="shared" si="22"/>
        <v>0</v>
      </c>
      <c r="F324" s="96">
        <f t="shared" si="23"/>
        <v>0</v>
      </c>
      <c r="G324" s="95">
        <v>-1</v>
      </c>
      <c r="H324" s="95">
        <v>-1</v>
      </c>
      <c r="I324" s="95">
        <v>-1</v>
      </c>
      <c r="J324" s="95">
        <v>0</v>
      </c>
      <c r="K324" s="95">
        <v>-1</v>
      </c>
      <c r="L324" s="95">
        <v>0</v>
      </c>
      <c r="M324" s="95">
        <v>0</v>
      </c>
      <c r="N324" s="95">
        <v>0</v>
      </c>
      <c r="O324" s="95">
        <v>-1</v>
      </c>
      <c r="P324" s="95">
        <v>-1</v>
      </c>
      <c r="Q324" s="95">
        <v>-1</v>
      </c>
      <c r="R324" s="95">
        <v>-1</v>
      </c>
      <c r="S324" s="95">
        <v>0</v>
      </c>
      <c r="T324" s="95">
        <v>-1</v>
      </c>
      <c r="U324" s="95">
        <v>0</v>
      </c>
      <c r="V324" s="95">
        <v>-1</v>
      </c>
      <c r="W324" s="99">
        <v>0</v>
      </c>
      <c r="X324" s="99">
        <v>-1</v>
      </c>
      <c r="Y324" s="95">
        <v>0</v>
      </c>
      <c r="Z324" s="99">
        <v>-1</v>
      </c>
      <c r="AA324" s="99">
        <v>-1</v>
      </c>
      <c r="AB324" s="95">
        <v>-1</v>
      </c>
      <c r="AC324" s="95">
        <v>-1</v>
      </c>
      <c r="AD324" s="95">
        <v>0</v>
      </c>
      <c r="AE324" s="99">
        <v>-1</v>
      </c>
      <c r="AF324" s="99">
        <v>-1</v>
      </c>
      <c r="AG324" s="95">
        <v>-1</v>
      </c>
      <c r="AH324" s="95">
        <v>-1</v>
      </c>
      <c r="AI324" s="95">
        <v>-1</v>
      </c>
      <c r="AJ324" s="95">
        <v>-1</v>
      </c>
      <c r="AK324" s="95">
        <v>-1</v>
      </c>
      <c r="AL324" s="95">
        <v>-1</v>
      </c>
      <c r="AM324" s="95">
        <v>-1</v>
      </c>
      <c r="AN324" s="95">
        <v>-1</v>
      </c>
      <c r="AO324" s="95">
        <v>-1</v>
      </c>
      <c r="AP324" s="95">
        <v>-1</v>
      </c>
    </row>
    <row r="325" spans="1:42" ht="15" customHeight="1">
      <c r="A325" s="93">
        <v>314</v>
      </c>
      <c r="B325" s="94" t="s">
        <v>66</v>
      </c>
      <c r="C325" s="94">
        <f t="shared" si="20"/>
        <v>11</v>
      </c>
      <c r="D325" s="94">
        <f t="shared" si="21"/>
        <v>0</v>
      </c>
      <c r="E325" s="130">
        <f t="shared" si="22"/>
        <v>11</v>
      </c>
      <c r="F325" s="96">
        <f t="shared" si="23"/>
        <v>1</v>
      </c>
      <c r="G325" s="95">
        <v>-1</v>
      </c>
      <c r="H325" s="95">
        <v>-1</v>
      </c>
      <c r="I325" s="95">
        <v>-1</v>
      </c>
      <c r="J325" s="95">
        <v>100</v>
      </c>
      <c r="K325" s="95">
        <v>100</v>
      </c>
      <c r="L325" s="95">
        <v>-1</v>
      </c>
      <c r="M325" s="95">
        <v>-1</v>
      </c>
      <c r="N325" s="95">
        <v>-1</v>
      </c>
      <c r="O325" s="95">
        <v>-1</v>
      </c>
      <c r="P325" s="95">
        <v>-1</v>
      </c>
      <c r="Q325" s="95">
        <v>100</v>
      </c>
      <c r="R325" s="95">
        <v>100</v>
      </c>
      <c r="S325" s="95">
        <v>-1</v>
      </c>
      <c r="T325" s="95">
        <v>-1</v>
      </c>
      <c r="U325" s="95">
        <v>-1</v>
      </c>
      <c r="V325" s="95">
        <v>-1</v>
      </c>
      <c r="W325" s="99">
        <v>99.964912280701753</v>
      </c>
      <c r="X325" s="99">
        <v>100</v>
      </c>
      <c r="Y325" s="95">
        <v>-1</v>
      </c>
      <c r="Z325" s="99">
        <v>100</v>
      </c>
      <c r="AA325" s="99">
        <v>100</v>
      </c>
      <c r="AB325" s="95">
        <v>-1</v>
      </c>
      <c r="AC325" s="95">
        <v>-1</v>
      </c>
      <c r="AD325" s="95">
        <v>100</v>
      </c>
      <c r="AE325" s="99">
        <v>100</v>
      </c>
      <c r="AF325" s="99">
        <v>100</v>
      </c>
      <c r="AG325" s="95">
        <v>-1</v>
      </c>
      <c r="AH325" s="95">
        <v>-1</v>
      </c>
      <c r="AI325" s="95">
        <v>-1</v>
      </c>
      <c r="AJ325" s="95">
        <v>-1</v>
      </c>
      <c r="AK325" s="95">
        <v>-1</v>
      </c>
      <c r="AL325" s="95">
        <v>-1</v>
      </c>
      <c r="AM325" s="95">
        <v>-1</v>
      </c>
      <c r="AN325" s="95">
        <v>-1</v>
      </c>
      <c r="AO325" s="95">
        <v>-1</v>
      </c>
      <c r="AP325" s="95">
        <v>-1</v>
      </c>
    </row>
    <row r="326" spans="1:42" ht="15" customHeight="1">
      <c r="A326" s="93">
        <v>315</v>
      </c>
      <c r="B326" s="94" t="s">
        <v>152</v>
      </c>
      <c r="C326" s="94">
        <f t="shared" si="20"/>
        <v>10</v>
      </c>
      <c r="D326" s="94">
        <f t="shared" si="21"/>
        <v>10</v>
      </c>
      <c r="E326" s="130">
        <f t="shared" si="22"/>
        <v>0</v>
      </c>
      <c r="F326" s="96">
        <f t="shared" si="23"/>
        <v>0</v>
      </c>
      <c r="G326" s="95">
        <v>0</v>
      </c>
      <c r="H326" s="95">
        <v>-1</v>
      </c>
      <c r="I326" s="95">
        <v>-1</v>
      </c>
      <c r="J326" s="95">
        <v>0</v>
      </c>
      <c r="K326" s="95">
        <v>-1</v>
      </c>
      <c r="L326" s="95">
        <v>-1</v>
      </c>
      <c r="M326" s="95">
        <v>-1</v>
      </c>
      <c r="N326" s="95">
        <v>-1</v>
      </c>
      <c r="O326" s="95">
        <v>-1</v>
      </c>
      <c r="P326" s="95">
        <v>-1</v>
      </c>
      <c r="Q326" s="95">
        <v>0</v>
      </c>
      <c r="R326" s="95">
        <v>-1</v>
      </c>
      <c r="S326" s="95">
        <v>-1</v>
      </c>
      <c r="T326" s="95">
        <v>-1</v>
      </c>
      <c r="U326" s="95">
        <v>-1</v>
      </c>
      <c r="V326" s="95">
        <v>-1</v>
      </c>
      <c r="W326" s="99">
        <v>0</v>
      </c>
      <c r="X326" s="99">
        <v>0</v>
      </c>
      <c r="Y326" s="95">
        <v>-1</v>
      </c>
      <c r="Z326" s="99">
        <v>0</v>
      </c>
      <c r="AA326" s="99">
        <v>0</v>
      </c>
      <c r="AB326" s="95">
        <v>-1</v>
      </c>
      <c r="AC326" s="95">
        <v>-1</v>
      </c>
      <c r="AD326" s="95">
        <v>0</v>
      </c>
      <c r="AE326" s="99">
        <v>0</v>
      </c>
      <c r="AF326" s="99">
        <v>0</v>
      </c>
      <c r="AG326" s="95">
        <v>-1</v>
      </c>
      <c r="AH326" s="95">
        <v>-1</v>
      </c>
      <c r="AI326" s="95">
        <v>-1</v>
      </c>
      <c r="AJ326" s="95">
        <v>-1</v>
      </c>
      <c r="AK326" s="95">
        <v>-1</v>
      </c>
      <c r="AL326" s="95">
        <v>-1</v>
      </c>
      <c r="AM326" s="95">
        <v>-1</v>
      </c>
      <c r="AN326" s="95">
        <v>-1</v>
      </c>
      <c r="AO326" s="95">
        <v>-1</v>
      </c>
      <c r="AP326" s="95">
        <v>-1</v>
      </c>
    </row>
    <row r="327" spans="1:42" ht="15" customHeight="1">
      <c r="A327" s="93">
        <v>316</v>
      </c>
      <c r="B327" s="94" t="s">
        <v>128</v>
      </c>
      <c r="C327" s="94">
        <f t="shared" si="20"/>
        <v>13</v>
      </c>
      <c r="D327" s="94">
        <f t="shared" si="21"/>
        <v>4</v>
      </c>
      <c r="E327" s="130">
        <f t="shared" si="22"/>
        <v>7</v>
      </c>
      <c r="F327" s="96">
        <f t="shared" si="23"/>
        <v>0.53846153846153844</v>
      </c>
      <c r="G327" s="95">
        <v>-1</v>
      </c>
      <c r="H327" s="95">
        <v>-1</v>
      </c>
      <c r="I327" s="95">
        <v>-1</v>
      </c>
      <c r="J327" s="95">
        <v>31.707317073170731</v>
      </c>
      <c r="K327" s="95">
        <v>-1</v>
      </c>
      <c r="L327" s="95">
        <v>100</v>
      </c>
      <c r="M327" s="95">
        <v>-1</v>
      </c>
      <c r="N327" s="95">
        <v>0</v>
      </c>
      <c r="O327" s="95">
        <v>-1</v>
      </c>
      <c r="P327" s="95">
        <v>-1</v>
      </c>
      <c r="Q327" s="95">
        <v>13.333333333333334</v>
      </c>
      <c r="R327" s="95">
        <v>0</v>
      </c>
      <c r="S327" s="95">
        <v>-1</v>
      </c>
      <c r="T327" s="95">
        <v>-1</v>
      </c>
      <c r="U327" s="95">
        <v>-1</v>
      </c>
      <c r="V327" s="95">
        <v>-1</v>
      </c>
      <c r="W327" s="99">
        <v>99.845360824742272</v>
      </c>
      <c r="X327" s="99">
        <v>0</v>
      </c>
      <c r="Y327" s="95">
        <v>0</v>
      </c>
      <c r="Z327" s="99">
        <v>99.8046875</v>
      </c>
      <c r="AA327" s="99">
        <v>100</v>
      </c>
      <c r="AB327" s="95">
        <v>-1</v>
      </c>
      <c r="AC327" s="95">
        <v>-1</v>
      </c>
      <c r="AD327" s="95">
        <v>100</v>
      </c>
      <c r="AE327" s="99">
        <v>99.492385786802032</v>
      </c>
      <c r="AF327" s="99">
        <v>95</v>
      </c>
      <c r="AG327" s="95">
        <v>-1</v>
      </c>
      <c r="AH327" s="95">
        <v>-1</v>
      </c>
      <c r="AI327" s="95">
        <v>-1</v>
      </c>
      <c r="AJ327" s="95">
        <v>-1</v>
      </c>
      <c r="AK327" s="95">
        <v>-1</v>
      </c>
      <c r="AL327" s="95">
        <v>-1</v>
      </c>
      <c r="AM327" s="95">
        <v>-1</v>
      </c>
      <c r="AN327" s="95">
        <v>-1</v>
      </c>
      <c r="AO327" s="95">
        <v>-1</v>
      </c>
      <c r="AP327" s="95">
        <v>-1</v>
      </c>
    </row>
    <row r="328" spans="1:42" ht="15" customHeight="1">
      <c r="A328" s="93">
        <v>317</v>
      </c>
      <c r="B328" s="94" t="s">
        <v>91</v>
      </c>
      <c r="C328" s="94">
        <f t="shared" si="20"/>
        <v>11</v>
      </c>
      <c r="D328" s="94">
        <f t="shared" si="21"/>
        <v>0</v>
      </c>
      <c r="E328" s="130">
        <f t="shared" si="22"/>
        <v>8</v>
      </c>
      <c r="F328" s="96">
        <f t="shared" si="23"/>
        <v>0.72727272727272729</v>
      </c>
      <c r="G328" s="95">
        <v>-1</v>
      </c>
      <c r="H328" s="95">
        <v>100</v>
      </c>
      <c r="I328" s="95">
        <v>-1</v>
      </c>
      <c r="J328" s="95">
        <v>42.857142857142854</v>
      </c>
      <c r="K328" s="95">
        <v>-1</v>
      </c>
      <c r="L328" s="95">
        <v>-1</v>
      </c>
      <c r="M328" s="95">
        <v>-1</v>
      </c>
      <c r="N328" s="95">
        <v>-1</v>
      </c>
      <c r="O328" s="95">
        <v>-1</v>
      </c>
      <c r="P328" s="95">
        <v>-1</v>
      </c>
      <c r="Q328" s="95">
        <v>14.285714285714285</v>
      </c>
      <c r="R328" s="95">
        <v>-1</v>
      </c>
      <c r="S328" s="95">
        <v>-1</v>
      </c>
      <c r="T328" s="95">
        <v>-1</v>
      </c>
      <c r="U328" s="95">
        <v>-1</v>
      </c>
      <c r="V328" s="95">
        <v>-1</v>
      </c>
      <c r="W328" s="99">
        <v>100</v>
      </c>
      <c r="X328" s="99">
        <v>100</v>
      </c>
      <c r="Y328" s="95">
        <v>-1</v>
      </c>
      <c r="Z328" s="99">
        <v>100</v>
      </c>
      <c r="AA328" s="99">
        <v>100</v>
      </c>
      <c r="AB328" s="95">
        <v>-1</v>
      </c>
      <c r="AC328" s="95">
        <v>-1</v>
      </c>
      <c r="AD328" s="95">
        <v>100</v>
      </c>
      <c r="AE328" s="99">
        <v>100</v>
      </c>
      <c r="AF328" s="99">
        <v>61.53846153846154</v>
      </c>
      <c r="AG328" s="95">
        <v>-1</v>
      </c>
      <c r="AH328" s="95">
        <v>100</v>
      </c>
      <c r="AI328" s="95">
        <v>-1</v>
      </c>
      <c r="AJ328" s="95">
        <v>-1</v>
      </c>
      <c r="AK328" s="95">
        <v>-1</v>
      </c>
      <c r="AL328" s="95">
        <v>-1</v>
      </c>
      <c r="AM328" s="95">
        <v>-1</v>
      </c>
      <c r="AN328" s="95">
        <v>-1</v>
      </c>
      <c r="AO328" s="95">
        <v>-1</v>
      </c>
      <c r="AP328" s="95">
        <v>-1</v>
      </c>
    </row>
    <row r="329" spans="1:42" ht="15" customHeight="1">
      <c r="A329" s="93">
        <v>318</v>
      </c>
      <c r="B329" s="94" t="s">
        <v>164</v>
      </c>
      <c r="C329" s="94">
        <f t="shared" si="20"/>
        <v>9</v>
      </c>
      <c r="D329" s="94">
        <f t="shared" si="21"/>
        <v>2</v>
      </c>
      <c r="E329" s="130">
        <f t="shared" si="22"/>
        <v>4</v>
      </c>
      <c r="F329" s="96">
        <f t="shared" si="23"/>
        <v>0.44444444444444442</v>
      </c>
      <c r="G329" s="95">
        <v>-1</v>
      </c>
      <c r="H329" s="95">
        <v>-1</v>
      </c>
      <c r="I329" s="95">
        <v>-1</v>
      </c>
      <c r="J329" s="95">
        <v>60</v>
      </c>
      <c r="K329" s="95">
        <v>-1</v>
      </c>
      <c r="L329" s="95">
        <v>-1</v>
      </c>
      <c r="M329" s="95">
        <v>-1</v>
      </c>
      <c r="N329" s="95">
        <v>-1</v>
      </c>
      <c r="O329" s="95">
        <v>-1</v>
      </c>
      <c r="P329" s="95">
        <v>-1</v>
      </c>
      <c r="Q329" s="95">
        <v>13.513513513513514</v>
      </c>
      <c r="R329" s="95">
        <v>-1</v>
      </c>
      <c r="S329" s="95">
        <v>-1</v>
      </c>
      <c r="T329" s="95">
        <v>-1</v>
      </c>
      <c r="U329" s="95">
        <v>-1</v>
      </c>
      <c r="V329" s="95">
        <v>-1</v>
      </c>
      <c r="W329" s="99">
        <v>97.365884998393838</v>
      </c>
      <c r="X329" s="99">
        <v>0</v>
      </c>
      <c r="Y329" s="95">
        <v>0</v>
      </c>
      <c r="Z329" s="99">
        <v>100</v>
      </c>
      <c r="AA329" s="99">
        <v>100</v>
      </c>
      <c r="AB329" s="95">
        <v>-1</v>
      </c>
      <c r="AC329" s="95">
        <v>-1</v>
      </c>
      <c r="AD329" s="95">
        <v>98.876404494382015</v>
      </c>
      <c r="AE329" s="99">
        <v>62.5</v>
      </c>
      <c r="AF329" s="99">
        <v>-1</v>
      </c>
      <c r="AG329" s="95">
        <v>-1</v>
      </c>
      <c r="AH329" s="95">
        <v>-1</v>
      </c>
      <c r="AI329" s="95">
        <v>-1</v>
      </c>
      <c r="AJ329" s="95">
        <v>-1</v>
      </c>
      <c r="AK329" s="95">
        <v>-1</v>
      </c>
      <c r="AL329" s="95">
        <v>-1</v>
      </c>
      <c r="AM329" s="95">
        <v>-1</v>
      </c>
      <c r="AN329" s="95">
        <v>-1</v>
      </c>
      <c r="AO329" s="95">
        <v>-1</v>
      </c>
      <c r="AP329" s="95">
        <v>-1</v>
      </c>
    </row>
    <row r="330" spans="1:42" ht="15" customHeight="1">
      <c r="A330" s="93">
        <v>319</v>
      </c>
      <c r="B330" s="94" t="s">
        <v>332</v>
      </c>
      <c r="C330" s="94">
        <f t="shared" si="20"/>
        <v>12</v>
      </c>
      <c r="D330" s="94">
        <f t="shared" si="21"/>
        <v>0</v>
      </c>
      <c r="E330" s="130">
        <f t="shared" si="22"/>
        <v>10</v>
      </c>
      <c r="F330" s="96">
        <f t="shared" si="23"/>
        <v>0.83333333333333337</v>
      </c>
      <c r="G330" s="95">
        <v>-1</v>
      </c>
      <c r="H330" s="95">
        <v>-1</v>
      </c>
      <c r="I330" s="95">
        <v>-1</v>
      </c>
      <c r="J330" s="95">
        <v>100</v>
      </c>
      <c r="K330" s="95">
        <v>50</v>
      </c>
      <c r="L330" s="95">
        <v>82.758620689655174</v>
      </c>
      <c r="M330" s="95">
        <v>100</v>
      </c>
      <c r="N330" s="95">
        <v>100</v>
      </c>
      <c r="O330" s="95">
        <v>-1</v>
      </c>
      <c r="P330" s="95">
        <v>-1</v>
      </c>
      <c r="Q330" s="95">
        <v>100</v>
      </c>
      <c r="R330" s="95">
        <v>-1</v>
      </c>
      <c r="S330" s="95">
        <v>-1</v>
      </c>
      <c r="T330" s="95">
        <v>-1</v>
      </c>
      <c r="U330" s="95">
        <v>-1</v>
      </c>
      <c r="V330" s="95">
        <v>-1</v>
      </c>
      <c r="W330" s="99">
        <v>97.859327217125383</v>
      </c>
      <c r="X330" s="99">
        <v>100</v>
      </c>
      <c r="Y330" s="95">
        <v>90.476190476190482</v>
      </c>
      <c r="Z330" s="99">
        <v>100</v>
      </c>
      <c r="AA330" s="99">
        <v>-1</v>
      </c>
      <c r="AB330" s="95">
        <v>-1</v>
      </c>
      <c r="AC330" s="95">
        <v>-1</v>
      </c>
      <c r="AD330" s="95">
        <v>100</v>
      </c>
      <c r="AE330" s="99">
        <v>100</v>
      </c>
      <c r="AF330" s="99">
        <v>-1</v>
      </c>
      <c r="AG330" s="95">
        <v>-1</v>
      </c>
      <c r="AH330" s="95">
        <v>-1</v>
      </c>
      <c r="AI330" s="95">
        <v>-1</v>
      </c>
      <c r="AJ330" s="95">
        <v>-1</v>
      </c>
      <c r="AK330" s="95">
        <v>-1</v>
      </c>
      <c r="AL330" s="95">
        <v>-1</v>
      </c>
      <c r="AM330" s="95">
        <v>-1</v>
      </c>
      <c r="AN330" s="95">
        <v>-1</v>
      </c>
      <c r="AO330" s="95">
        <v>-1</v>
      </c>
      <c r="AP330" s="95">
        <v>-1</v>
      </c>
    </row>
    <row r="331" spans="1:42" ht="15" customHeight="1">
      <c r="A331" s="93">
        <v>320</v>
      </c>
      <c r="B331" s="94" t="s">
        <v>284</v>
      </c>
      <c r="C331" s="94">
        <f t="shared" si="20"/>
        <v>10</v>
      </c>
      <c r="D331" s="94">
        <f t="shared" si="21"/>
        <v>0</v>
      </c>
      <c r="E331" s="130">
        <f t="shared" si="22"/>
        <v>10</v>
      </c>
      <c r="F331" s="96">
        <f t="shared" si="23"/>
        <v>1</v>
      </c>
      <c r="G331" s="95">
        <v>-1</v>
      </c>
      <c r="H331" s="95">
        <v>-1</v>
      </c>
      <c r="I331" s="95">
        <v>-1</v>
      </c>
      <c r="J331" s="95">
        <v>100</v>
      </c>
      <c r="K331" s="95">
        <v>-1</v>
      </c>
      <c r="L331" s="95">
        <v>100</v>
      </c>
      <c r="M331" s="95">
        <v>100</v>
      </c>
      <c r="N331" s="95">
        <v>-1</v>
      </c>
      <c r="O331" s="95">
        <v>-1</v>
      </c>
      <c r="P331" s="95">
        <v>-1</v>
      </c>
      <c r="Q331" s="95">
        <v>100</v>
      </c>
      <c r="R331" s="95">
        <v>-1</v>
      </c>
      <c r="S331" s="95">
        <v>-1</v>
      </c>
      <c r="T331" s="95">
        <v>-1</v>
      </c>
      <c r="U331" s="95">
        <v>-1</v>
      </c>
      <c r="V331" s="95">
        <v>-1</v>
      </c>
      <c r="W331" s="99">
        <v>99.641255605381161</v>
      </c>
      <c r="X331" s="99">
        <v>100</v>
      </c>
      <c r="Y331" s="95">
        <v>-1</v>
      </c>
      <c r="Z331" s="99">
        <v>100</v>
      </c>
      <c r="AA331" s="99">
        <v>100</v>
      </c>
      <c r="AB331" s="95">
        <v>-1</v>
      </c>
      <c r="AC331" s="95">
        <v>-1</v>
      </c>
      <c r="AD331" s="95">
        <v>100</v>
      </c>
      <c r="AE331" s="99">
        <v>-1</v>
      </c>
      <c r="AF331" s="99">
        <v>100</v>
      </c>
      <c r="AG331" s="95">
        <v>-1</v>
      </c>
      <c r="AH331" s="95">
        <v>-1</v>
      </c>
      <c r="AI331" s="95">
        <v>-1</v>
      </c>
      <c r="AJ331" s="95">
        <v>-1</v>
      </c>
      <c r="AK331" s="95">
        <v>-1</v>
      </c>
      <c r="AL331" s="95">
        <v>-1</v>
      </c>
      <c r="AM331" s="95">
        <v>-1</v>
      </c>
      <c r="AN331" s="95">
        <v>-1</v>
      </c>
      <c r="AO331" s="95">
        <v>-1</v>
      </c>
      <c r="AP331" s="95">
        <v>-1</v>
      </c>
    </row>
    <row r="332" spans="1:42" ht="15" customHeight="1">
      <c r="A332" s="93">
        <v>321</v>
      </c>
      <c r="B332" s="94" t="s">
        <v>228</v>
      </c>
      <c r="C332" s="94">
        <f t="shared" si="20"/>
        <v>13</v>
      </c>
      <c r="D332" s="94">
        <f t="shared" si="21"/>
        <v>13</v>
      </c>
      <c r="E332" s="130">
        <f t="shared" si="22"/>
        <v>0</v>
      </c>
      <c r="F332" s="96">
        <f t="shared" si="23"/>
        <v>0</v>
      </c>
      <c r="G332" s="95">
        <v>0</v>
      </c>
      <c r="H332" s="95">
        <v>-1</v>
      </c>
      <c r="I332" s="95">
        <v>-1</v>
      </c>
      <c r="J332" s="95">
        <v>0</v>
      </c>
      <c r="K332" s="95">
        <v>0</v>
      </c>
      <c r="L332" s="95">
        <v>0</v>
      </c>
      <c r="M332" s="95">
        <v>-1</v>
      </c>
      <c r="N332" s="95">
        <v>-1</v>
      </c>
      <c r="O332" s="95">
        <v>-1</v>
      </c>
      <c r="P332" s="95">
        <v>-1</v>
      </c>
      <c r="Q332" s="95">
        <v>0</v>
      </c>
      <c r="R332" s="95">
        <v>-1</v>
      </c>
      <c r="S332" s="95">
        <v>-1</v>
      </c>
      <c r="T332" s="95">
        <v>0</v>
      </c>
      <c r="U332" s="95">
        <v>-1</v>
      </c>
      <c r="V332" s="95">
        <v>-1</v>
      </c>
      <c r="W332" s="99">
        <v>0</v>
      </c>
      <c r="X332" s="99">
        <v>0</v>
      </c>
      <c r="Y332" s="95">
        <v>-1</v>
      </c>
      <c r="Z332" s="99">
        <v>0</v>
      </c>
      <c r="AA332" s="99">
        <v>0</v>
      </c>
      <c r="AB332" s="95">
        <v>-1</v>
      </c>
      <c r="AC332" s="95">
        <v>-1</v>
      </c>
      <c r="AD332" s="95">
        <v>0</v>
      </c>
      <c r="AE332" s="99">
        <v>0</v>
      </c>
      <c r="AF332" s="99">
        <v>0</v>
      </c>
      <c r="AG332" s="95">
        <v>-1</v>
      </c>
      <c r="AH332" s="95">
        <v>-1</v>
      </c>
      <c r="AI332" s="95">
        <v>-1</v>
      </c>
      <c r="AJ332" s="95">
        <v>-1</v>
      </c>
      <c r="AK332" s="95">
        <v>-1</v>
      </c>
      <c r="AL332" s="95">
        <v>-1</v>
      </c>
      <c r="AM332" s="95">
        <v>-1</v>
      </c>
      <c r="AN332" s="95">
        <v>-1</v>
      </c>
      <c r="AO332" s="95">
        <v>-1</v>
      </c>
      <c r="AP332" s="95">
        <v>-1</v>
      </c>
    </row>
    <row r="333" spans="1:42" ht="15" customHeight="1">
      <c r="A333" s="93">
        <v>322</v>
      </c>
      <c r="B333" s="94" t="s">
        <v>227</v>
      </c>
      <c r="C333" s="94">
        <f t="shared" ref="C333:C362" si="24">COUNTIF(G333:AP333,"&gt;-0.5")</f>
        <v>14</v>
      </c>
      <c r="D333" s="94">
        <f t="shared" ref="D333:D362" si="25">COUNTIF(G333:AP333,"=0")</f>
        <v>1</v>
      </c>
      <c r="E333" s="130">
        <f t="shared" ref="E333:E362" si="26">COUNTIF(G333:AP333,"&gt;90")</f>
        <v>9</v>
      </c>
      <c r="F333" s="96">
        <f t="shared" ref="F333:F362" si="27">E333/C333</f>
        <v>0.6428571428571429</v>
      </c>
      <c r="G333" s="95">
        <v>-1</v>
      </c>
      <c r="H333" s="95">
        <v>-1</v>
      </c>
      <c r="I333" s="95">
        <v>-1</v>
      </c>
      <c r="J333" s="95">
        <v>85</v>
      </c>
      <c r="K333" s="95">
        <v>50</v>
      </c>
      <c r="L333" s="95">
        <v>-1</v>
      </c>
      <c r="M333" s="95">
        <v>91.666666666666657</v>
      </c>
      <c r="N333" s="95">
        <v>100</v>
      </c>
      <c r="O333" s="95">
        <v>-1</v>
      </c>
      <c r="P333" s="95">
        <v>-1</v>
      </c>
      <c r="Q333" s="95">
        <v>70.833333333333343</v>
      </c>
      <c r="R333" s="95">
        <v>-1</v>
      </c>
      <c r="S333" s="95">
        <v>0</v>
      </c>
      <c r="T333" s="95">
        <v>-1</v>
      </c>
      <c r="U333" s="95">
        <v>-1</v>
      </c>
      <c r="V333" s="95">
        <v>-1</v>
      </c>
      <c r="W333" s="99">
        <v>96.998123827392121</v>
      </c>
      <c r="X333" s="99">
        <v>97.777777777777771</v>
      </c>
      <c r="Y333" s="95">
        <v>50</v>
      </c>
      <c r="Z333" s="99">
        <v>97.560975609756099</v>
      </c>
      <c r="AA333" s="99">
        <v>100</v>
      </c>
      <c r="AB333" s="95">
        <v>-1</v>
      </c>
      <c r="AC333" s="95">
        <v>-1</v>
      </c>
      <c r="AD333" s="95">
        <v>100</v>
      </c>
      <c r="AE333" s="99">
        <v>100</v>
      </c>
      <c r="AF333" s="99">
        <v>100</v>
      </c>
      <c r="AG333" s="95">
        <v>-1</v>
      </c>
      <c r="AH333" s="95">
        <v>-1</v>
      </c>
      <c r="AI333" s="95">
        <v>-1</v>
      </c>
      <c r="AJ333" s="95">
        <v>-1</v>
      </c>
      <c r="AK333" s="95">
        <v>-1</v>
      </c>
      <c r="AL333" s="95">
        <v>-1</v>
      </c>
      <c r="AM333" s="95">
        <v>-1</v>
      </c>
      <c r="AN333" s="95">
        <v>-1</v>
      </c>
      <c r="AO333" s="95">
        <v>-1</v>
      </c>
      <c r="AP333" s="95">
        <v>-1</v>
      </c>
    </row>
    <row r="334" spans="1:42" ht="15" customHeight="1">
      <c r="A334" s="93">
        <v>323</v>
      </c>
      <c r="B334" s="94" t="s">
        <v>258</v>
      </c>
      <c r="C334" s="94">
        <f t="shared" si="24"/>
        <v>15</v>
      </c>
      <c r="D334" s="94">
        <f t="shared" si="25"/>
        <v>15</v>
      </c>
      <c r="E334" s="130">
        <f t="shared" si="26"/>
        <v>0</v>
      </c>
      <c r="F334" s="96">
        <f t="shared" si="27"/>
        <v>0</v>
      </c>
      <c r="G334" s="95">
        <v>0</v>
      </c>
      <c r="H334" s="95">
        <v>-1</v>
      </c>
      <c r="I334" s="95">
        <v>-1</v>
      </c>
      <c r="J334" s="95">
        <v>0</v>
      </c>
      <c r="K334" s="95">
        <v>0</v>
      </c>
      <c r="L334" s="95">
        <v>-1</v>
      </c>
      <c r="M334" s="95">
        <v>0</v>
      </c>
      <c r="N334" s="95">
        <v>-1</v>
      </c>
      <c r="O334" s="95">
        <v>-1</v>
      </c>
      <c r="P334" s="95">
        <v>-1</v>
      </c>
      <c r="Q334" s="95">
        <v>0</v>
      </c>
      <c r="R334" s="95">
        <v>-1</v>
      </c>
      <c r="S334" s="95">
        <v>0</v>
      </c>
      <c r="T334" s="95">
        <v>0</v>
      </c>
      <c r="U334" s="95">
        <v>-1</v>
      </c>
      <c r="V334" s="95">
        <v>-1</v>
      </c>
      <c r="W334" s="99">
        <v>0</v>
      </c>
      <c r="X334" s="99">
        <v>0</v>
      </c>
      <c r="Y334" s="95">
        <v>0</v>
      </c>
      <c r="Z334" s="99">
        <v>0</v>
      </c>
      <c r="AA334" s="99">
        <v>0</v>
      </c>
      <c r="AB334" s="95">
        <v>-1</v>
      </c>
      <c r="AC334" s="95">
        <v>-1</v>
      </c>
      <c r="AD334" s="95">
        <v>0</v>
      </c>
      <c r="AE334" s="99">
        <v>0</v>
      </c>
      <c r="AF334" s="99">
        <v>0</v>
      </c>
      <c r="AG334" s="95">
        <v>-1</v>
      </c>
      <c r="AH334" s="95">
        <v>-1</v>
      </c>
      <c r="AI334" s="95">
        <v>-1</v>
      </c>
      <c r="AJ334" s="95">
        <v>-1</v>
      </c>
      <c r="AK334" s="95">
        <v>-1</v>
      </c>
      <c r="AL334" s="95">
        <v>-1</v>
      </c>
      <c r="AM334" s="95">
        <v>-1</v>
      </c>
      <c r="AN334" s="95">
        <v>-1</v>
      </c>
      <c r="AO334" s="95">
        <v>-1</v>
      </c>
      <c r="AP334" s="95">
        <v>-1</v>
      </c>
    </row>
    <row r="335" spans="1:42" ht="15" customHeight="1">
      <c r="A335" s="93">
        <v>324</v>
      </c>
      <c r="B335" s="94" t="s">
        <v>271</v>
      </c>
      <c r="C335" s="94">
        <f t="shared" si="24"/>
        <v>11</v>
      </c>
      <c r="D335" s="94">
        <f t="shared" si="25"/>
        <v>1</v>
      </c>
      <c r="E335" s="130">
        <f t="shared" si="26"/>
        <v>9</v>
      </c>
      <c r="F335" s="96">
        <f t="shared" si="27"/>
        <v>0.81818181818181823</v>
      </c>
      <c r="G335" s="95">
        <v>-1</v>
      </c>
      <c r="H335" s="95">
        <v>-1</v>
      </c>
      <c r="I335" s="95">
        <v>-1</v>
      </c>
      <c r="J335" s="95">
        <v>100</v>
      </c>
      <c r="K335" s="95">
        <v>-1</v>
      </c>
      <c r="L335" s="95">
        <v>83.333333333333343</v>
      </c>
      <c r="M335" s="95">
        <v>91.666666666666657</v>
      </c>
      <c r="N335" s="95">
        <v>100</v>
      </c>
      <c r="O335" s="95">
        <v>-1</v>
      </c>
      <c r="P335" s="95">
        <v>-1</v>
      </c>
      <c r="Q335" s="95">
        <v>100</v>
      </c>
      <c r="R335" s="95">
        <v>-1</v>
      </c>
      <c r="S335" s="95">
        <v>-1</v>
      </c>
      <c r="T335" s="95">
        <v>-1</v>
      </c>
      <c r="U335" s="95">
        <v>0</v>
      </c>
      <c r="V335" s="95">
        <v>-1</v>
      </c>
      <c r="W335" s="99">
        <v>99.639249639249641</v>
      </c>
      <c r="X335" s="99">
        <v>95.890410958904098</v>
      </c>
      <c r="Y335" s="95">
        <v>-1</v>
      </c>
      <c r="Z335" s="99">
        <v>94.285714285714278</v>
      </c>
      <c r="AA335" s="99">
        <v>100</v>
      </c>
      <c r="AB335" s="95">
        <v>-1</v>
      </c>
      <c r="AC335" s="95">
        <v>-1</v>
      </c>
      <c r="AD335" s="95">
        <v>100</v>
      </c>
      <c r="AE335" s="99">
        <v>-1</v>
      </c>
      <c r="AF335" s="99">
        <v>-1</v>
      </c>
      <c r="AG335" s="95">
        <v>-1</v>
      </c>
      <c r="AH335" s="95">
        <v>-1</v>
      </c>
      <c r="AI335" s="95">
        <v>-1</v>
      </c>
      <c r="AJ335" s="95">
        <v>-1</v>
      </c>
      <c r="AK335" s="95">
        <v>-1</v>
      </c>
      <c r="AL335" s="95">
        <v>-1</v>
      </c>
      <c r="AM335" s="95">
        <v>-1</v>
      </c>
      <c r="AN335" s="95">
        <v>-1</v>
      </c>
      <c r="AO335" s="95">
        <v>-1</v>
      </c>
      <c r="AP335" s="95">
        <v>-1</v>
      </c>
    </row>
    <row r="336" spans="1:42" ht="15" customHeight="1">
      <c r="A336" s="93">
        <v>325</v>
      </c>
      <c r="B336" s="94" t="s">
        <v>71</v>
      </c>
      <c r="C336" s="94">
        <f t="shared" si="24"/>
        <v>11</v>
      </c>
      <c r="D336" s="94">
        <f t="shared" si="25"/>
        <v>11</v>
      </c>
      <c r="E336" s="130">
        <f t="shared" si="26"/>
        <v>0</v>
      </c>
      <c r="F336" s="96">
        <f t="shared" si="27"/>
        <v>0</v>
      </c>
      <c r="G336" s="95">
        <v>0</v>
      </c>
      <c r="H336" s="95">
        <v>0</v>
      </c>
      <c r="I336" s="95">
        <v>-1</v>
      </c>
      <c r="J336" s="95">
        <v>-1</v>
      </c>
      <c r="K336" s="95">
        <v>-1</v>
      </c>
      <c r="L336" s="95">
        <v>-1</v>
      </c>
      <c r="M336" s="95">
        <v>-1</v>
      </c>
      <c r="N336" s="95">
        <v>-1</v>
      </c>
      <c r="O336" s="95">
        <v>-1</v>
      </c>
      <c r="P336" s="95">
        <v>-1</v>
      </c>
      <c r="Q336" s="95">
        <v>0</v>
      </c>
      <c r="R336" s="95">
        <v>-1</v>
      </c>
      <c r="S336" s="95">
        <v>-1</v>
      </c>
      <c r="T336" s="95">
        <v>-1</v>
      </c>
      <c r="U336" s="95">
        <v>-1</v>
      </c>
      <c r="V336" s="95">
        <v>-1</v>
      </c>
      <c r="W336" s="99">
        <v>0</v>
      </c>
      <c r="X336" s="99">
        <v>0</v>
      </c>
      <c r="Y336" s="95">
        <v>0</v>
      </c>
      <c r="Z336" s="99">
        <v>0</v>
      </c>
      <c r="AA336" s="99">
        <v>0</v>
      </c>
      <c r="AB336" s="95">
        <v>-1</v>
      </c>
      <c r="AC336" s="95">
        <v>-1</v>
      </c>
      <c r="AD336" s="95">
        <v>0</v>
      </c>
      <c r="AE336" s="99">
        <v>0</v>
      </c>
      <c r="AF336" s="99">
        <v>0</v>
      </c>
      <c r="AG336" s="95">
        <v>-1</v>
      </c>
      <c r="AH336" s="95">
        <v>-1</v>
      </c>
      <c r="AI336" s="95">
        <v>-1</v>
      </c>
      <c r="AJ336" s="95">
        <v>-1</v>
      </c>
      <c r="AK336" s="95">
        <v>-1</v>
      </c>
      <c r="AL336" s="95">
        <v>-1</v>
      </c>
      <c r="AM336" s="95">
        <v>-1</v>
      </c>
      <c r="AN336" s="95">
        <v>-1</v>
      </c>
      <c r="AO336" s="95">
        <v>-1</v>
      </c>
      <c r="AP336" s="95">
        <v>-1</v>
      </c>
    </row>
    <row r="337" spans="1:42" ht="15" customHeight="1">
      <c r="A337" s="93">
        <v>326</v>
      </c>
      <c r="B337" s="94" t="s">
        <v>311</v>
      </c>
      <c r="C337" s="94">
        <f t="shared" si="24"/>
        <v>14</v>
      </c>
      <c r="D337" s="94">
        <f t="shared" si="25"/>
        <v>14</v>
      </c>
      <c r="E337" s="130">
        <f t="shared" si="26"/>
        <v>0</v>
      </c>
      <c r="F337" s="96">
        <f t="shared" si="27"/>
        <v>0</v>
      </c>
      <c r="G337" s="95">
        <v>-1</v>
      </c>
      <c r="H337" s="95">
        <v>-1</v>
      </c>
      <c r="I337" s="95">
        <v>-1</v>
      </c>
      <c r="J337" s="95">
        <v>0</v>
      </c>
      <c r="K337" s="95">
        <v>-1</v>
      </c>
      <c r="L337" s="95">
        <v>0</v>
      </c>
      <c r="M337" s="95">
        <v>-1</v>
      </c>
      <c r="N337" s="95">
        <v>0</v>
      </c>
      <c r="O337" s="95">
        <v>-1</v>
      </c>
      <c r="P337" s="95">
        <v>-1</v>
      </c>
      <c r="Q337" s="95">
        <v>0</v>
      </c>
      <c r="R337" s="95">
        <v>-1</v>
      </c>
      <c r="S337" s="95">
        <v>0</v>
      </c>
      <c r="T337" s="95">
        <v>0</v>
      </c>
      <c r="U337" s="95">
        <v>0</v>
      </c>
      <c r="V337" s="95">
        <v>0</v>
      </c>
      <c r="W337" s="99">
        <v>0</v>
      </c>
      <c r="X337" s="99">
        <v>-1</v>
      </c>
      <c r="Y337" s="95">
        <v>0</v>
      </c>
      <c r="Z337" s="99">
        <v>0</v>
      </c>
      <c r="AA337" s="99">
        <v>0</v>
      </c>
      <c r="AB337" s="95">
        <v>-1</v>
      </c>
      <c r="AC337" s="95">
        <v>-1</v>
      </c>
      <c r="AD337" s="95">
        <v>0</v>
      </c>
      <c r="AE337" s="99">
        <v>0</v>
      </c>
      <c r="AF337" s="99">
        <v>-1</v>
      </c>
      <c r="AG337" s="95">
        <v>-1</v>
      </c>
      <c r="AH337" s="95">
        <v>-1</v>
      </c>
      <c r="AI337" s="95">
        <v>-1</v>
      </c>
      <c r="AJ337" s="95">
        <v>-1</v>
      </c>
      <c r="AK337" s="95">
        <v>-1</v>
      </c>
      <c r="AL337" s="95">
        <v>-1</v>
      </c>
      <c r="AM337" s="95">
        <v>-1</v>
      </c>
      <c r="AN337" s="95">
        <v>-1</v>
      </c>
      <c r="AO337" s="95">
        <v>-1</v>
      </c>
      <c r="AP337" s="95">
        <v>-1</v>
      </c>
    </row>
    <row r="338" spans="1:42" ht="15" customHeight="1">
      <c r="A338" s="93">
        <v>327</v>
      </c>
      <c r="B338" s="94" t="s">
        <v>247</v>
      </c>
      <c r="C338" s="94">
        <f t="shared" si="24"/>
        <v>14</v>
      </c>
      <c r="D338" s="94">
        <f t="shared" si="25"/>
        <v>3</v>
      </c>
      <c r="E338" s="130">
        <f t="shared" si="26"/>
        <v>9</v>
      </c>
      <c r="F338" s="96">
        <f t="shared" si="27"/>
        <v>0.6428571428571429</v>
      </c>
      <c r="G338" s="95">
        <v>-1</v>
      </c>
      <c r="H338" s="95">
        <v>-1</v>
      </c>
      <c r="I338" s="95">
        <v>-1</v>
      </c>
      <c r="J338" s="95">
        <v>94.73684210526315</v>
      </c>
      <c r="K338" s="95">
        <v>100</v>
      </c>
      <c r="L338" s="95">
        <v>100</v>
      </c>
      <c r="M338" s="95">
        <v>100</v>
      </c>
      <c r="N338" s="95">
        <v>75</v>
      </c>
      <c r="O338" s="95">
        <v>-1</v>
      </c>
      <c r="P338" s="95">
        <v>-1</v>
      </c>
      <c r="Q338" s="95">
        <v>27.27272727272727</v>
      </c>
      <c r="R338" s="95">
        <v>0</v>
      </c>
      <c r="S338" s="95">
        <v>-1</v>
      </c>
      <c r="T338" s="95">
        <v>-1</v>
      </c>
      <c r="U338" s="95">
        <v>-1</v>
      </c>
      <c r="V338" s="95">
        <v>-1</v>
      </c>
      <c r="W338" s="99">
        <v>98.654104979811578</v>
      </c>
      <c r="X338" s="99">
        <v>0</v>
      </c>
      <c r="Y338" s="95">
        <v>100</v>
      </c>
      <c r="Z338" s="99">
        <v>100</v>
      </c>
      <c r="AA338" s="99">
        <v>100</v>
      </c>
      <c r="AB338" s="95">
        <v>-1</v>
      </c>
      <c r="AC338" s="95">
        <v>-1</v>
      </c>
      <c r="AD338" s="95">
        <v>99.425287356321832</v>
      </c>
      <c r="AE338" s="99">
        <v>0</v>
      </c>
      <c r="AF338" s="99">
        <v>-1</v>
      </c>
      <c r="AG338" s="95">
        <v>-1</v>
      </c>
      <c r="AH338" s="95">
        <v>-1</v>
      </c>
      <c r="AI338" s="95">
        <v>-1</v>
      </c>
      <c r="AJ338" s="95">
        <v>-1</v>
      </c>
      <c r="AK338" s="95">
        <v>-1</v>
      </c>
      <c r="AL338" s="95">
        <v>-1</v>
      </c>
      <c r="AM338" s="95">
        <v>-1</v>
      </c>
      <c r="AN338" s="95">
        <v>-1</v>
      </c>
      <c r="AO338" s="95">
        <v>-1</v>
      </c>
      <c r="AP338" s="95">
        <v>-1</v>
      </c>
    </row>
    <row r="339" spans="1:42" ht="15" customHeight="1">
      <c r="A339" s="93">
        <v>328</v>
      </c>
      <c r="B339" s="94" t="s">
        <v>126</v>
      </c>
      <c r="C339" s="94">
        <f t="shared" si="24"/>
        <v>17</v>
      </c>
      <c r="D339" s="94">
        <f t="shared" si="25"/>
        <v>1</v>
      </c>
      <c r="E339" s="130">
        <f t="shared" si="26"/>
        <v>14</v>
      </c>
      <c r="F339" s="96">
        <f t="shared" si="27"/>
        <v>0.82352941176470584</v>
      </c>
      <c r="G339" s="95">
        <v>-1</v>
      </c>
      <c r="H339" s="95">
        <v>-1</v>
      </c>
      <c r="I339" s="95">
        <v>-1</v>
      </c>
      <c r="J339" s="95">
        <v>96.551724137931032</v>
      </c>
      <c r="K339" s="95">
        <v>100</v>
      </c>
      <c r="L339" s="95">
        <v>100</v>
      </c>
      <c r="M339" s="95">
        <v>100</v>
      </c>
      <c r="N339" s="95">
        <v>100</v>
      </c>
      <c r="O339" s="95">
        <v>100</v>
      </c>
      <c r="P339" s="95">
        <v>-1</v>
      </c>
      <c r="Q339" s="95">
        <v>77.777777777777786</v>
      </c>
      <c r="R339" s="95">
        <v>0</v>
      </c>
      <c r="S339" s="95">
        <v>-1</v>
      </c>
      <c r="T339" s="95">
        <v>-1</v>
      </c>
      <c r="U339" s="95">
        <v>-1</v>
      </c>
      <c r="V339" s="95">
        <v>-1</v>
      </c>
      <c r="W339" s="99">
        <v>99.821017642546664</v>
      </c>
      <c r="X339" s="99">
        <v>82.78500382555471</v>
      </c>
      <c r="Y339" s="95">
        <v>100</v>
      </c>
      <c r="Z339" s="99">
        <v>99.324324324324323</v>
      </c>
      <c r="AA339" s="99">
        <v>100</v>
      </c>
      <c r="AB339" s="95">
        <v>100</v>
      </c>
      <c r="AC339" s="95">
        <v>-1</v>
      </c>
      <c r="AD339" s="95">
        <v>100</v>
      </c>
      <c r="AE339" s="99">
        <v>100</v>
      </c>
      <c r="AF339" s="99">
        <v>100</v>
      </c>
      <c r="AG339" s="95">
        <v>-1</v>
      </c>
      <c r="AH339" s="95">
        <v>-1</v>
      </c>
      <c r="AI339" s="95">
        <v>-1</v>
      </c>
      <c r="AJ339" s="95">
        <v>-1</v>
      </c>
      <c r="AK339" s="95">
        <v>-1</v>
      </c>
      <c r="AL339" s="95">
        <v>-1</v>
      </c>
      <c r="AM339" s="95">
        <v>-1</v>
      </c>
      <c r="AN339" s="95">
        <v>-1</v>
      </c>
      <c r="AO339" s="95">
        <v>-1</v>
      </c>
      <c r="AP339" s="95">
        <v>-1</v>
      </c>
    </row>
    <row r="340" spans="1:42" ht="15" customHeight="1">
      <c r="A340" s="93">
        <v>329</v>
      </c>
      <c r="B340" s="94" t="s">
        <v>40</v>
      </c>
      <c r="C340" s="94">
        <f t="shared" si="24"/>
        <v>13</v>
      </c>
      <c r="D340" s="94">
        <f t="shared" si="25"/>
        <v>13</v>
      </c>
      <c r="E340" s="130">
        <f t="shared" si="26"/>
        <v>0</v>
      </c>
      <c r="F340" s="96">
        <f t="shared" si="27"/>
        <v>0</v>
      </c>
      <c r="G340" s="95">
        <v>0</v>
      </c>
      <c r="H340" s="95">
        <v>0</v>
      </c>
      <c r="I340" s="95">
        <v>-1</v>
      </c>
      <c r="J340" s="95">
        <v>0</v>
      </c>
      <c r="K340" s="95">
        <v>-1</v>
      </c>
      <c r="L340" s="95">
        <v>-1</v>
      </c>
      <c r="M340" s="95">
        <v>-1</v>
      </c>
      <c r="N340" s="95">
        <v>-1</v>
      </c>
      <c r="O340" s="95">
        <v>-1</v>
      </c>
      <c r="P340" s="95">
        <v>-1</v>
      </c>
      <c r="Q340" s="95">
        <v>0</v>
      </c>
      <c r="R340" s="95">
        <v>-1</v>
      </c>
      <c r="S340" s="95">
        <v>-1</v>
      </c>
      <c r="T340" s="95">
        <v>0</v>
      </c>
      <c r="U340" s="95">
        <v>-1</v>
      </c>
      <c r="V340" s="95">
        <v>-1</v>
      </c>
      <c r="W340" s="99">
        <v>0</v>
      </c>
      <c r="X340" s="99">
        <v>0</v>
      </c>
      <c r="Y340" s="95">
        <v>0</v>
      </c>
      <c r="Z340" s="99">
        <v>0</v>
      </c>
      <c r="AA340" s="99">
        <v>0</v>
      </c>
      <c r="AB340" s="95">
        <v>-1</v>
      </c>
      <c r="AC340" s="95">
        <v>-1</v>
      </c>
      <c r="AD340" s="95">
        <v>0</v>
      </c>
      <c r="AE340" s="99">
        <v>0</v>
      </c>
      <c r="AF340" s="99">
        <v>0</v>
      </c>
      <c r="AG340" s="95">
        <v>-1</v>
      </c>
      <c r="AH340" s="95">
        <v>-1</v>
      </c>
      <c r="AI340" s="95">
        <v>-1</v>
      </c>
      <c r="AJ340" s="95">
        <v>-1</v>
      </c>
      <c r="AK340" s="95">
        <v>-1</v>
      </c>
      <c r="AL340" s="95">
        <v>-1</v>
      </c>
      <c r="AM340" s="95">
        <v>-1</v>
      </c>
      <c r="AN340" s="95">
        <v>-1</v>
      </c>
      <c r="AO340" s="95">
        <v>-1</v>
      </c>
      <c r="AP340" s="95">
        <v>-1</v>
      </c>
    </row>
    <row r="341" spans="1:42" ht="15" customHeight="1">
      <c r="A341" s="93">
        <v>330</v>
      </c>
      <c r="B341" s="94" t="s">
        <v>76</v>
      </c>
      <c r="C341" s="94">
        <f t="shared" si="24"/>
        <v>13</v>
      </c>
      <c r="D341" s="94">
        <f t="shared" si="25"/>
        <v>0</v>
      </c>
      <c r="E341" s="130">
        <f t="shared" si="26"/>
        <v>12</v>
      </c>
      <c r="F341" s="96">
        <f t="shared" si="27"/>
        <v>0.92307692307692313</v>
      </c>
      <c r="G341" s="95">
        <v>-1</v>
      </c>
      <c r="H341" s="95">
        <v>-1</v>
      </c>
      <c r="I341" s="95">
        <v>-1</v>
      </c>
      <c r="J341" s="95">
        <v>100</v>
      </c>
      <c r="K341" s="95">
        <v>-1</v>
      </c>
      <c r="L341" s="95">
        <v>100</v>
      </c>
      <c r="M341" s="95">
        <v>93.333333333333329</v>
      </c>
      <c r="N341" s="95">
        <v>100</v>
      </c>
      <c r="O341" s="95">
        <v>-1</v>
      </c>
      <c r="P341" s="95">
        <v>-1</v>
      </c>
      <c r="Q341" s="95">
        <v>75</v>
      </c>
      <c r="R341" s="95">
        <v>100</v>
      </c>
      <c r="S341" s="95">
        <v>-1</v>
      </c>
      <c r="T341" s="95">
        <v>-1</v>
      </c>
      <c r="U341" s="95">
        <v>-1</v>
      </c>
      <c r="V341" s="95">
        <v>-1</v>
      </c>
      <c r="W341" s="99">
        <v>99.968948920975009</v>
      </c>
      <c r="X341" s="99">
        <v>99.658935879945432</v>
      </c>
      <c r="Y341" s="95">
        <v>-1</v>
      </c>
      <c r="Z341" s="99">
        <v>100</v>
      </c>
      <c r="AA341" s="99">
        <v>100</v>
      </c>
      <c r="AB341" s="95">
        <v>-1</v>
      </c>
      <c r="AC341" s="95">
        <v>-1</v>
      </c>
      <c r="AD341" s="95">
        <v>100</v>
      </c>
      <c r="AE341" s="99">
        <v>100</v>
      </c>
      <c r="AF341" s="99">
        <v>100</v>
      </c>
      <c r="AG341" s="95">
        <v>-1</v>
      </c>
      <c r="AH341" s="95">
        <v>-1</v>
      </c>
      <c r="AI341" s="95">
        <v>-1</v>
      </c>
      <c r="AJ341" s="95">
        <v>-1</v>
      </c>
      <c r="AK341" s="95">
        <v>-1</v>
      </c>
      <c r="AL341" s="95">
        <v>-1</v>
      </c>
      <c r="AM341" s="95">
        <v>-1</v>
      </c>
      <c r="AN341" s="95">
        <v>-1</v>
      </c>
      <c r="AO341" s="95">
        <v>-1</v>
      </c>
      <c r="AP341" s="95">
        <v>-1</v>
      </c>
    </row>
    <row r="342" spans="1:42" ht="15" customHeight="1">
      <c r="A342" s="93">
        <v>331</v>
      </c>
      <c r="B342" s="94" t="s">
        <v>305</v>
      </c>
      <c r="C342" s="94">
        <f t="shared" si="24"/>
        <v>14</v>
      </c>
      <c r="D342" s="94">
        <f t="shared" si="25"/>
        <v>14</v>
      </c>
      <c r="E342" s="130">
        <f t="shared" si="26"/>
        <v>0</v>
      </c>
      <c r="F342" s="96">
        <f t="shared" si="27"/>
        <v>0</v>
      </c>
      <c r="G342" s="95">
        <v>0</v>
      </c>
      <c r="H342" s="95">
        <v>-1</v>
      </c>
      <c r="I342" s="95">
        <v>-1</v>
      </c>
      <c r="J342" s="95">
        <v>0</v>
      </c>
      <c r="K342" s="95">
        <v>-1</v>
      </c>
      <c r="L342" s="95">
        <v>0</v>
      </c>
      <c r="M342" s="95">
        <v>0</v>
      </c>
      <c r="N342" s="95">
        <v>0</v>
      </c>
      <c r="O342" s="95">
        <v>-1</v>
      </c>
      <c r="P342" s="95">
        <v>-1</v>
      </c>
      <c r="Q342" s="95">
        <v>0</v>
      </c>
      <c r="R342" s="95">
        <v>-1</v>
      </c>
      <c r="S342" s="95">
        <v>0</v>
      </c>
      <c r="T342" s="95">
        <v>0</v>
      </c>
      <c r="U342" s="95">
        <v>-1</v>
      </c>
      <c r="V342" s="95">
        <v>-1</v>
      </c>
      <c r="W342" s="99">
        <v>0</v>
      </c>
      <c r="X342" s="99">
        <v>0</v>
      </c>
      <c r="Y342" s="95">
        <v>0</v>
      </c>
      <c r="Z342" s="99">
        <v>0</v>
      </c>
      <c r="AA342" s="99">
        <v>0</v>
      </c>
      <c r="AB342" s="95">
        <v>-1</v>
      </c>
      <c r="AC342" s="95">
        <v>-1</v>
      </c>
      <c r="AD342" s="95">
        <v>0</v>
      </c>
      <c r="AE342" s="99">
        <v>-1</v>
      </c>
      <c r="AF342" s="99">
        <v>-1</v>
      </c>
      <c r="AG342" s="95">
        <v>-1</v>
      </c>
      <c r="AH342" s="95">
        <v>-1</v>
      </c>
      <c r="AI342" s="95">
        <v>-1</v>
      </c>
      <c r="AJ342" s="95">
        <v>-1</v>
      </c>
      <c r="AK342" s="95">
        <v>-1</v>
      </c>
      <c r="AL342" s="95">
        <v>-1</v>
      </c>
      <c r="AM342" s="95">
        <v>-1</v>
      </c>
      <c r="AN342" s="95">
        <v>-1</v>
      </c>
      <c r="AO342" s="95">
        <v>-1</v>
      </c>
      <c r="AP342" s="95">
        <v>-1</v>
      </c>
    </row>
    <row r="343" spans="1:42" ht="15" customHeight="1">
      <c r="A343" s="93">
        <v>332</v>
      </c>
      <c r="B343" s="94" t="s">
        <v>201</v>
      </c>
      <c r="C343" s="94">
        <f t="shared" si="24"/>
        <v>11</v>
      </c>
      <c r="D343" s="94">
        <f t="shared" si="25"/>
        <v>11</v>
      </c>
      <c r="E343" s="130">
        <f t="shared" si="26"/>
        <v>0</v>
      </c>
      <c r="F343" s="96">
        <f t="shared" si="27"/>
        <v>0</v>
      </c>
      <c r="G343" s="95">
        <v>0</v>
      </c>
      <c r="H343" s="95">
        <v>-1</v>
      </c>
      <c r="I343" s="95">
        <v>-1</v>
      </c>
      <c r="J343" s="95">
        <v>0</v>
      </c>
      <c r="K343" s="95">
        <v>-1</v>
      </c>
      <c r="L343" s="95">
        <v>-1</v>
      </c>
      <c r="M343" s="95">
        <v>-1</v>
      </c>
      <c r="N343" s="95">
        <v>-1</v>
      </c>
      <c r="O343" s="95">
        <v>-1</v>
      </c>
      <c r="P343" s="95">
        <v>-1</v>
      </c>
      <c r="Q343" s="95">
        <v>0</v>
      </c>
      <c r="R343" s="95">
        <v>-1</v>
      </c>
      <c r="S343" s="95">
        <v>-1</v>
      </c>
      <c r="T343" s="95">
        <v>-1</v>
      </c>
      <c r="U343" s="95">
        <v>-1</v>
      </c>
      <c r="V343" s="95">
        <v>-1</v>
      </c>
      <c r="W343" s="99">
        <v>0</v>
      </c>
      <c r="X343" s="99">
        <v>0</v>
      </c>
      <c r="Y343" s="95">
        <v>0</v>
      </c>
      <c r="Z343" s="99">
        <v>0</v>
      </c>
      <c r="AA343" s="99">
        <v>0</v>
      </c>
      <c r="AB343" s="95">
        <v>-1</v>
      </c>
      <c r="AC343" s="95">
        <v>-1</v>
      </c>
      <c r="AD343" s="95">
        <v>0</v>
      </c>
      <c r="AE343" s="99">
        <v>0</v>
      </c>
      <c r="AF343" s="99">
        <v>0</v>
      </c>
      <c r="AG343" s="95">
        <v>-1</v>
      </c>
      <c r="AH343" s="95">
        <v>-1</v>
      </c>
      <c r="AI343" s="95">
        <v>-1</v>
      </c>
      <c r="AJ343" s="95">
        <v>-1</v>
      </c>
      <c r="AK343" s="95">
        <v>-1</v>
      </c>
      <c r="AL343" s="95">
        <v>-1</v>
      </c>
      <c r="AM343" s="95">
        <v>-1</v>
      </c>
      <c r="AN343" s="95">
        <v>-1</v>
      </c>
      <c r="AO343" s="95">
        <v>-1</v>
      </c>
      <c r="AP343" s="95">
        <v>-1</v>
      </c>
    </row>
    <row r="344" spans="1:42" ht="15" customHeight="1">
      <c r="A344" s="93">
        <v>333</v>
      </c>
      <c r="B344" s="94" t="s">
        <v>197</v>
      </c>
      <c r="C344" s="94">
        <f t="shared" si="24"/>
        <v>6</v>
      </c>
      <c r="D344" s="94">
        <f t="shared" si="25"/>
        <v>6</v>
      </c>
      <c r="E344" s="130">
        <f t="shared" si="26"/>
        <v>0</v>
      </c>
      <c r="F344" s="96">
        <f t="shared" si="27"/>
        <v>0</v>
      </c>
      <c r="G344" s="95">
        <v>0</v>
      </c>
      <c r="H344" s="95">
        <v>-1</v>
      </c>
      <c r="I344" s="95">
        <v>-1</v>
      </c>
      <c r="J344" s="95">
        <v>-1</v>
      </c>
      <c r="K344" s="95">
        <v>-1</v>
      </c>
      <c r="L344" s="95">
        <v>-1</v>
      </c>
      <c r="M344" s="95">
        <v>-1</v>
      </c>
      <c r="N344" s="95">
        <v>-1</v>
      </c>
      <c r="O344" s="95">
        <v>-1</v>
      </c>
      <c r="P344" s="95">
        <v>-1</v>
      </c>
      <c r="Q344" s="95">
        <v>-1</v>
      </c>
      <c r="R344" s="95">
        <v>-1</v>
      </c>
      <c r="S344" s="95">
        <v>-1</v>
      </c>
      <c r="T344" s="95">
        <v>-1</v>
      </c>
      <c r="U344" s="95">
        <v>-1</v>
      </c>
      <c r="V344" s="95">
        <v>-1</v>
      </c>
      <c r="W344" s="99">
        <v>0</v>
      </c>
      <c r="X344" s="99">
        <v>0</v>
      </c>
      <c r="Y344" s="95">
        <v>-1</v>
      </c>
      <c r="Z344" s="99">
        <v>0</v>
      </c>
      <c r="AA344" s="99">
        <v>-1</v>
      </c>
      <c r="AB344" s="95">
        <v>-1</v>
      </c>
      <c r="AC344" s="95">
        <v>-1</v>
      </c>
      <c r="AD344" s="95">
        <v>0</v>
      </c>
      <c r="AE344" s="99">
        <v>0</v>
      </c>
      <c r="AF344" s="99">
        <v>-1</v>
      </c>
      <c r="AG344" s="95">
        <v>-1</v>
      </c>
      <c r="AH344" s="95">
        <v>-1</v>
      </c>
      <c r="AI344" s="95">
        <v>-1</v>
      </c>
      <c r="AJ344" s="95">
        <v>-1</v>
      </c>
      <c r="AK344" s="95">
        <v>-1</v>
      </c>
      <c r="AL344" s="95">
        <v>-1</v>
      </c>
      <c r="AM344" s="95">
        <v>-1</v>
      </c>
      <c r="AN344" s="95">
        <v>-1</v>
      </c>
      <c r="AO344" s="95">
        <v>-1</v>
      </c>
      <c r="AP344" s="95">
        <v>-1</v>
      </c>
    </row>
    <row r="345" spans="1:42" ht="15" customHeight="1">
      <c r="A345" s="93">
        <v>334</v>
      </c>
      <c r="B345" s="94" t="s">
        <v>87</v>
      </c>
      <c r="C345" s="94">
        <f t="shared" si="24"/>
        <v>14</v>
      </c>
      <c r="D345" s="94">
        <f t="shared" si="25"/>
        <v>3</v>
      </c>
      <c r="E345" s="130">
        <f t="shared" si="26"/>
        <v>3</v>
      </c>
      <c r="F345" s="96">
        <f t="shared" si="27"/>
        <v>0.21428571428571427</v>
      </c>
      <c r="G345" s="95">
        <v>-1</v>
      </c>
      <c r="H345" s="95">
        <v>-1</v>
      </c>
      <c r="I345" s="95">
        <v>-1</v>
      </c>
      <c r="J345" s="95">
        <v>89.130434782608688</v>
      </c>
      <c r="K345" s="95">
        <v>-1</v>
      </c>
      <c r="L345" s="95">
        <v>70</v>
      </c>
      <c r="M345" s="95">
        <v>78.48101265822784</v>
      </c>
      <c r="N345" s="95">
        <v>72.222222222222214</v>
      </c>
      <c r="O345" s="95">
        <v>-1</v>
      </c>
      <c r="P345" s="95">
        <v>-1</v>
      </c>
      <c r="Q345" s="95">
        <v>48.148148148148145</v>
      </c>
      <c r="R345" s="95">
        <v>-1</v>
      </c>
      <c r="S345" s="95">
        <v>-1</v>
      </c>
      <c r="T345" s="95">
        <v>0</v>
      </c>
      <c r="U345" s="95">
        <v>0</v>
      </c>
      <c r="V345" s="95">
        <v>-1</v>
      </c>
      <c r="W345" s="99">
        <v>89.746960236608615</v>
      </c>
      <c r="X345" s="99">
        <v>0.58139534883720934</v>
      </c>
      <c r="Y345" s="95">
        <v>-1</v>
      </c>
      <c r="Z345" s="99">
        <v>99.082568807339456</v>
      </c>
      <c r="AA345" s="99">
        <v>100</v>
      </c>
      <c r="AB345" s="95">
        <v>-1</v>
      </c>
      <c r="AC345" s="95">
        <v>-1</v>
      </c>
      <c r="AD345" s="95">
        <v>91.616766467065872</v>
      </c>
      <c r="AE345" s="99">
        <v>7.6923076923076925</v>
      </c>
      <c r="AF345" s="99">
        <v>0</v>
      </c>
      <c r="AG345" s="95">
        <v>-1</v>
      </c>
      <c r="AH345" s="95">
        <v>-1</v>
      </c>
      <c r="AI345" s="95">
        <v>-1</v>
      </c>
      <c r="AJ345" s="95">
        <v>-1</v>
      </c>
      <c r="AK345" s="95">
        <v>-1</v>
      </c>
      <c r="AL345" s="95">
        <v>-1</v>
      </c>
      <c r="AM345" s="95">
        <v>-1</v>
      </c>
      <c r="AN345" s="95">
        <v>-1</v>
      </c>
      <c r="AO345" s="95">
        <v>-1</v>
      </c>
      <c r="AP345" s="95">
        <v>-1</v>
      </c>
    </row>
    <row r="346" spans="1:42" ht="15" customHeight="1">
      <c r="A346" s="93">
        <v>335</v>
      </c>
      <c r="B346" s="94" t="s">
        <v>163</v>
      </c>
      <c r="C346" s="94">
        <f t="shared" si="24"/>
        <v>8</v>
      </c>
      <c r="D346" s="94">
        <f t="shared" si="25"/>
        <v>8</v>
      </c>
      <c r="E346" s="130">
        <f t="shared" si="26"/>
        <v>0</v>
      </c>
      <c r="F346" s="96">
        <f t="shared" si="27"/>
        <v>0</v>
      </c>
      <c r="G346" s="95">
        <v>-1</v>
      </c>
      <c r="H346" s="95">
        <v>-1</v>
      </c>
      <c r="I346" s="95">
        <v>-1</v>
      </c>
      <c r="J346" s="95">
        <v>0</v>
      </c>
      <c r="K346" s="95">
        <v>-1</v>
      </c>
      <c r="L346" s="95">
        <v>-1</v>
      </c>
      <c r="M346" s="95">
        <v>-1</v>
      </c>
      <c r="N346" s="95">
        <v>-1</v>
      </c>
      <c r="O346" s="95">
        <v>-1</v>
      </c>
      <c r="P346" s="95">
        <v>-1</v>
      </c>
      <c r="Q346" s="95">
        <v>-1</v>
      </c>
      <c r="R346" s="95">
        <v>-1</v>
      </c>
      <c r="S346" s="95">
        <v>-1</v>
      </c>
      <c r="T346" s="95">
        <v>-1</v>
      </c>
      <c r="U346" s="95">
        <v>-1</v>
      </c>
      <c r="V346" s="95">
        <v>-1</v>
      </c>
      <c r="W346" s="99">
        <v>0</v>
      </c>
      <c r="X346" s="99">
        <v>0</v>
      </c>
      <c r="Y346" s="95">
        <v>-1</v>
      </c>
      <c r="Z346" s="99">
        <v>0</v>
      </c>
      <c r="AA346" s="99">
        <v>0</v>
      </c>
      <c r="AB346" s="95">
        <v>-1</v>
      </c>
      <c r="AC346" s="95">
        <v>-1</v>
      </c>
      <c r="AD346" s="95">
        <v>0</v>
      </c>
      <c r="AE346" s="99">
        <v>0</v>
      </c>
      <c r="AF346" s="99">
        <v>0</v>
      </c>
      <c r="AG346" s="95">
        <v>-1</v>
      </c>
      <c r="AH346" s="95">
        <v>-1</v>
      </c>
      <c r="AI346" s="95">
        <v>-1</v>
      </c>
      <c r="AJ346" s="95">
        <v>-1</v>
      </c>
      <c r="AK346" s="95">
        <v>-1</v>
      </c>
      <c r="AL346" s="95">
        <v>-1</v>
      </c>
      <c r="AM346" s="95">
        <v>-1</v>
      </c>
      <c r="AN346" s="95">
        <v>-1</v>
      </c>
      <c r="AO346" s="95">
        <v>-1</v>
      </c>
      <c r="AP346" s="95">
        <v>-1</v>
      </c>
    </row>
    <row r="347" spans="1:42" ht="15" customHeight="1">
      <c r="A347" s="93">
        <v>336</v>
      </c>
      <c r="B347" s="94" t="s">
        <v>18</v>
      </c>
      <c r="C347" s="94">
        <f t="shared" si="24"/>
        <v>8</v>
      </c>
      <c r="D347" s="94">
        <f t="shared" si="25"/>
        <v>2</v>
      </c>
      <c r="E347" s="130">
        <f t="shared" si="26"/>
        <v>5</v>
      </c>
      <c r="F347" s="96">
        <f t="shared" si="27"/>
        <v>0.625</v>
      </c>
      <c r="G347" s="95">
        <v>-1</v>
      </c>
      <c r="H347" s="95">
        <v>-1</v>
      </c>
      <c r="I347" s="95">
        <v>-1</v>
      </c>
      <c r="J347" s="95">
        <v>-1</v>
      </c>
      <c r="K347" s="95">
        <v>-1</v>
      </c>
      <c r="L347" s="95">
        <v>-1</v>
      </c>
      <c r="M347" s="95">
        <v>-1</v>
      </c>
      <c r="N347" s="95">
        <v>-1</v>
      </c>
      <c r="O347" s="95">
        <v>-1</v>
      </c>
      <c r="P347" s="95">
        <v>-1</v>
      </c>
      <c r="Q347" s="95">
        <v>-1</v>
      </c>
      <c r="R347" s="95">
        <v>-1</v>
      </c>
      <c r="S347" s="95">
        <v>-1</v>
      </c>
      <c r="T347" s="95">
        <v>-1</v>
      </c>
      <c r="U347" s="95">
        <v>-1</v>
      </c>
      <c r="V347" s="95">
        <v>-1</v>
      </c>
      <c r="W347" s="99">
        <v>99.693182668562457</v>
      </c>
      <c r="X347" s="99">
        <v>0</v>
      </c>
      <c r="Y347" s="95">
        <v>0</v>
      </c>
      <c r="Z347" s="99">
        <v>99.853372434017601</v>
      </c>
      <c r="AA347" s="99">
        <v>100</v>
      </c>
      <c r="AB347" s="95">
        <v>-1</v>
      </c>
      <c r="AC347" s="95">
        <v>-1</v>
      </c>
      <c r="AD347" s="95">
        <v>100</v>
      </c>
      <c r="AE347" s="99">
        <v>98.901098901098905</v>
      </c>
      <c r="AF347" s="99">
        <v>25</v>
      </c>
      <c r="AG347" s="95">
        <v>-1</v>
      </c>
      <c r="AH347" s="95">
        <v>-1</v>
      </c>
      <c r="AI347" s="95">
        <v>-1</v>
      </c>
      <c r="AJ347" s="95">
        <v>-1</v>
      </c>
      <c r="AK347" s="95">
        <v>-1</v>
      </c>
      <c r="AL347" s="95">
        <v>-1</v>
      </c>
      <c r="AM347" s="95">
        <v>-1</v>
      </c>
      <c r="AN347" s="95">
        <v>-1</v>
      </c>
      <c r="AO347" s="95">
        <v>-1</v>
      </c>
      <c r="AP347" s="95">
        <v>-1</v>
      </c>
    </row>
    <row r="348" spans="1:42" ht="15" customHeight="1">
      <c r="A348" s="93">
        <v>337</v>
      </c>
      <c r="B348" s="94" t="s">
        <v>308</v>
      </c>
      <c r="C348" s="94">
        <f t="shared" si="24"/>
        <v>11</v>
      </c>
      <c r="D348" s="94">
        <f t="shared" si="25"/>
        <v>2</v>
      </c>
      <c r="E348" s="130">
        <f t="shared" si="26"/>
        <v>8</v>
      </c>
      <c r="F348" s="96">
        <f t="shared" si="27"/>
        <v>0.72727272727272729</v>
      </c>
      <c r="G348" s="95">
        <v>-1</v>
      </c>
      <c r="H348" s="95">
        <v>-1</v>
      </c>
      <c r="I348" s="95">
        <v>85.714285714285708</v>
      </c>
      <c r="J348" s="95">
        <v>100</v>
      </c>
      <c r="K348" s="95">
        <v>-1</v>
      </c>
      <c r="L348" s="95">
        <v>-1</v>
      </c>
      <c r="M348" s="95">
        <v>-1</v>
      </c>
      <c r="N348" s="95">
        <v>-1</v>
      </c>
      <c r="O348" s="95">
        <v>-1</v>
      </c>
      <c r="P348" s="95">
        <v>0</v>
      </c>
      <c r="Q348" s="95">
        <v>100</v>
      </c>
      <c r="R348" s="95">
        <v>0</v>
      </c>
      <c r="S348" s="95">
        <v>-1</v>
      </c>
      <c r="T348" s="95">
        <v>-1</v>
      </c>
      <c r="U348" s="95">
        <v>-1</v>
      </c>
      <c r="V348" s="95">
        <v>-1</v>
      </c>
      <c r="W348" s="99">
        <v>99.118165784832442</v>
      </c>
      <c r="X348" s="99">
        <v>-1</v>
      </c>
      <c r="Y348" s="95">
        <v>100</v>
      </c>
      <c r="Z348" s="99">
        <v>100</v>
      </c>
      <c r="AA348" s="99">
        <v>100</v>
      </c>
      <c r="AB348" s="95">
        <v>-1</v>
      </c>
      <c r="AC348" s="95">
        <v>-1</v>
      </c>
      <c r="AD348" s="95">
        <v>100</v>
      </c>
      <c r="AE348" s="99">
        <v>100</v>
      </c>
      <c r="AF348" s="99">
        <v>-1</v>
      </c>
      <c r="AG348" s="95">
        <v>-1</v>
      </c>
      <c r="AH348" s="95">
        <v>-1</v>
      </c>
      <c r="AI348" s="95">
        <v>-1</v>
      </c>
      <c r="AJ348" s="95">
        <v>-1</v>
      </c>
      <c r="AK348" s="95">
        <v>-1</v>
      </c>
      <c r="AL348" s="95">
        <v>-1</v>
      </c>
      <c r="AM348" s="95">
        <v>-1</v>
      </c>
      <c r="AN348" s="95">
        <v>-1</v>
      </c>
      <c r="AO348" s="95">
        <v>-1</v>
      </c>
      <c r="AP348" s="95">
        <v>-1</v>
      </c>
    </row>
    <row r="349" spans="1:42" ht="15" customHeight="1">
      <c r="A349" s="93">
        <v>338</v>
      </c>
      <c r="B349" s="94" t="s">
        <v>162</v>
      </c>
      <c r="C349" s="94">
        <f t="shared" si="24"/>
        <v>13</v>
      </c>
      <c r="D349" s="94">
        <f t="shared" si="25"/>
        <v>0</v>
      </c>
      <c r="E349" s="130">
        <f t="shared" si="26"/>
        <v>10</v>
      </c>
      <c r="F349" s="96">
        <f t="shared" si="27"/>
        <v>0.76923076923076927</v>
      </c>
      <c r="G349" s="95">
        <v>-1</v>
      </c>
      <c r="H349" s="95">
        <v>-1</v>
      </c>
      <c r="I349" s="95">
        <v>-1</v>
      </c>
      <c r="J349" s="95">
        <v>90</v>
      </c>
      <c r="K349" s="95">
        <v>100</v>
      </c>
      <c r="L349" s="95">
        <v>-1</v>
      </c>
      <c r="M349" s="95">
        <v>-1</v>
      </c>
      <c r="N349" s="95">
        <v>-1</v>
      </c>
      <c r="O349" s="95">
        <v>-1</v>
      </c>
      <c r="P349" s="95">
        <v>-1</v>
      </c>
      <c r="Q349" s="95">
        <v>88.461538461538453</v>
      </c>
      <c r="R349" s="95">
        <v>50</v>
      </c>
      <c r="S349" s="95">
        <v>-1</v>
      </c>
      <c r="T349" s="95">
        <v>100</v>
      </c>
      <c r="U349" s="95">
        <v>-1</v>
      </c>
      <c r="V349" s="95">
        <v>-1</v>
      </c>
      <c r="W349" s="99">
        <v>99.82352941176471</v>
      </c>
      <c r="X349" s="99">
        <v>91.379310344827587</v>
      </c>
      <c r="Y349" s="95">
        <v>100</v>
      </c>
      <c r="Z349" s="99">
        <v>100</v>
      </c>
      <c r="AA349" s="99">
        <v>100</v>
      </c>
      <c r="AB349" s="95">
        <v>-1</v>
      </c>
      <c r="AC349" s="95">
        <v>-1</v>
      </c>
      <c r="AD349" s="95">
        <v>100</v>
      </c>
      <c r="AE349" s="99">
        <v>100</v>
      </c>
      <c r="AF349" s="99">
        <v>100</v>
      </c>
      <c r="AG349" s="95">
        <v>-1</v>
      </c>
      <c r="AH349" s="95">
        <v>-1</v>
      </c>
      <c r="AI349" s="95">
        <v>-1</v>
      </c>
      <c r="AJ349" s="95">
        <v>-1</v>
      </c>
      <c r="AK349" s="95">
        <v>-1</v>
      </c>
      <c r="AL349" s="95">
        <v>-1</v>
      </c>
      <c r="AM349" s="95">
        <v>-1</v>
      </c>
      <c r="AN349" s="95">
        <v>-1</v>
      </c>
      <c r="AO349" s="95">
        <v>-1</v>
      </c>
      <c r="AP349" s="95">
        <v>-1</v>
      </c>
    </row>
    <row r="350" spans="1:42" ht="15" customHeight="1">
      <c r="A350" s="93">
        <v>339</v>
      </c>
      <c r="B350" s="94" t="s">
        <v>140</v>
      </c>
      <c r="C350" s="94">
        <f t="shared" si="24"/>
        <v>12</v>
      </c>
      <c r="D350" s="94">
        <f t="shared" si="25"/>
        <v>12</v>
      </c>
      <c r="E350" s="130">
        <f t="shared" si="26"/>
        <v>0</v>
      </c>
      <c r="F350" s="96">
        <f t="shared" si="27"/>
        <v>0</v>
      </c>
      <c r="G350" s="95">
        <v>0</v>
      </c>
      <c r="H350" s="95">
        <v>-1</v>
      </c>
      <c r="I350" s="95">
        <v>-1</v>
      </c>
      <c r="J350" s="95">
        <v>0</v>
      </c>
      <c r="K350" s="95">
        <v>-1</v>
      </c>
      <c r="L350" s="95">
        <v>-1</v>
      </c>
      <c r="M350" s="95">
        <v>-1</v>
      </c>
      <c r="N350" s="95">
        <v>-1</v>
      </c>
      <c r="O350" s="95">
        <v>-1</v>
      </c>
      <c r="P350" s="95">
        <v>-1</v>
      </c>
      <c r="Q350" s="95">
        <v>0</v>
      </c>
      <c r="R350" s="95">
        <v>-1</v>
      </c>
      <c r="S350" s="95">
        <v>-1</v>
      </c>
      <c r="T350" s="95">
        <v>0</v>
      </c>
      <c r="U350" s="95">
        <v>0</v>
      </c>
      <c r="V350" s="95">
        <v>-1</v>
      </c>
      <c r="W350" s="99">
        <v>0</v>
      </c>
      <c r="X350" s="99">
        <v>0</v>
      </c>
      <c r="Y350" s="95">
        <v>-1</v>
      </c>
      <c r="Z350" s="99">
        <v>0</v>
      </c>
      <c r="AA350" s="99">
        <v>0</v>
      </c>
      <c r="AB350" s="95">
        <v>-1</v>
      </c>
      <c r="AC350" s="95">
        <v>-1</v>
      </c>
      <c r="AD350" s="95">
        <v>0</v>
      </c>
      <c r="AE350" s="99">
        <v>0</v>
      </c>
      <c r="AF350" s="99">
        <v>0</v>
      </c>
      <c r="AG350" s="95">
        <v>-1</v>
      </c>
      <c r="AH350" s="95">
        <v>-1</v>
      </c>
      <c r="AI350" s="95">
        <v>-1</v>
      </c>
      <c r="AJ350" s="95">
        <v>-1</v>
      </c>
      <c r="AK350" s="95">
        <v>-1</v>
      </c>
      <c r="AL350" s="95">
        <v>-1</v>
      </c>
      <c r="AM350" s="95">
        <v>-1</v>
      </c>
      <c r="AN350" s="95">
        <v>-1</v>
      </c>
      <c r="AO350" s="95">
        <v>-1</v>
      </c>
      <c r="AP350" s="95">
        <v>-1</v>
      </c>
    </row>
    <row r="351" spans="1:42" ht="15" customHeight="1">
      <c r="A351" s="93">
        <v>340</v>
      </c>
      <c r="B351" s="94" t="s">
        <v>293</v>
      </c>
      <c r="C351" s="94">
        <f t="shared" si="24"/>
        <v>16</v>
      </c>
      <c r="D351" s="94">
        <f t="shared" si="25"/>
        <v>2</v>
      </c>
      <c r="E351" s="130">
        <f t="shared" si="26"/>
        <v>9</v>
      </c>
      <c r="F351" s="96">
        <f t="shared" si="27"/>
        <v>0.5625</v>
      </c>
      <c r="G351" s="95">
        <v>-1</v>
      </c>
      <c r="H351" s="95">
        <v>-1</v>
      </c>
      <c r="I351" s="95">
        <v>-1</v>
      </c>
      <c r="J351" s="95">
        <v>100</v>
      </c>
      <c r="K351" s="95">
        <v>-1</v>
      </c>
      <c r="L351" s="95">
        <v>100</v>
      </c>
      <c r="M351" s="95">
        <v>69.230769230769226</v>
      </c>
      <c r="N351" s="95">
        <v>95.454545454545453</v>
      </c>
      <c r="O351" s="95">
        <v>-1</v>
      </c>
      <c r="P351" s="95">
        <v>-1</v>
      </c>
      <c r="Q351" s="95">
        <v>7.6923076923076925</v>
      </c>
      <c r="R351" s="95">
        <v>-1</v>
      </c>
      <c r="S351" s="95">
        <v>81.818181818181827</v>
      </c>
      <c r="T351" s="95">
        <v>79.166666666666657</v>
      </c>
      <c r="U351" s="95">
        <v>40</v>
      </c>
      <c r="V351" s="95">
        <v>-1</v>
      </c>
      <c r="W351" s="99">
        <v>99.174690508940856</v>
      </c>
      <c r="X351" s="99">
        <v>0</v>
      </c>
      <c r="Y351" s="95">
        <v>100</v>
      </c>
      <c r="Z351" s="99">
        <v>100</v>
      </c>
      <c r="AA351" s="99">
        <v>100</v>
      </c>
      <c r="AB351" s="95">
        <v>-1</v>
      </c>
      <c r="AC351" s="95">
        <v>-1</v>
      </c>
      <c r="AD351" s="95">
        <v>100</v>
      </c>
      <c r="AE351" s="99">
        <v>100</v>
      </c>
      <c r="AF351" s="99">
        <v>0</v>
      </c>
      <c r="AG351" s="95">
        <v>-1</v>
      </c>
      <c r="AH351" s="95">
        <v>-1</v>
      </c>
      <c r="AI351" s="95">
        <v>-1</v>
      </c>
      <c r="AJ351" s="95">
        <v>-1</v>
      </c>
      <c r="AK351" s="95">
        <v>-1</v>
      </c>
      <c r="AL351" s="95">
        <v>-1</v>
      </c>
      <c r="AM351" s="95">
        <v>-1</v>
      </c>
      <c r="AN351" s="95">
        <v>-1</v>
      </c>
      <c r="AO351" s="95">
        <v>-1</v>
      </c>
      <c r="AP351" s="95">
        <v>-1</v>
      </c>
    </row>
    <row r="352" spans="1:42" ht="15" customHeight="1">
      <c r="A352" s="93">
        <v>341</v>
      </c>
      <c r="B352" s="94" t="s">
        <v>238</v>
      </c>
      <c r="C352" s="94">
        <f t="shared" si="24"/>
        <v>14</v>
      </c>
      <c r="D352" s="94">
        <f t="shared" si="25"/>
        <v>0</v>
      </c>
      <c r="E352" s="130">
        <f t="shared" si="26"/>
        <v>7</v>
      </c>
      <c r="F352" s="96">
        <f t="shared" si="27"/>
        <v>0.5</v>
      </c>
      <c r="G352" s="95">
        <v>-1</v>
      </c>
      <c r="H352" s="95">
        <v>-1</v>
      </c>
      <c r="I352" s="95">
        <v>-1</v>
      </c>
      <c r="J352" s="95">
        <v>60</v>
      </c>
      <c r="K352" s="95">
        <v>-1</v>
      </c>
      <c r="L352" s="95">
        <v>86.36363636363636</v>
      </c>
      <c r="M352" s="95">
        <v>97.222222222222214</v>
      </c>
      <c r="N352" s="95">
        <v>100</v>
      </c>
      <c r="O352" s="95">
        <v>-1</v>
      </c>
      <c r="P352" s="95">
        <v>-1</v>
      </c>
      <c r="Q352" s="95">
        <v>66.666666666666657</v>
      </c>
      <c r="R352" s="95">
        <v>-1</v>
      </c>
      <c r="S352" s="95">
        <v>-1</v>
      </c>
      <c r="T352" s="95">
        <v>-1</v>
      </c>
      <c r="U352" s="95">
        <v>-1</v>
      </c>
      <c r="V352" s="95">
        <v>-1</v>
      </c>
      <c r="W352" s="99">
        <v>100</v>
      </c>
      <c r="X352" s="99">
        <v>100</v>
      </c>
      <c r="Y352" s="95">
        <v>50</v>
      </c>
      <c r="Z352" s="99">
        <v>100</v>
      </c>
      <c r="AA352" s="99">
        <v>100</v>
      </c>
      <c r="AB352" s="95">
        <v>-1</v>
      </c>
      <c r="AC352" s="95">
        <v>-1</v>
      </c>
      <c r="AD352" s="95">
        <v>100</v>
      </c>
      <c r="AE352" s="99">
        <v>17.647058823529413</v>
      </c>
      <c r="AF352" s="99">
        <v>50</v>
      </c>
      <c r="AG352" s="95">
        <v>-1</v>
      </c>
      <c r="AH352" s="95">
        <v>25</v>
      </c>
      <c r="AI352" s="95">
        <v>-1</v>
      </c>
      <c r="AJ352" s="95">
        <v>-1</v>
      </c>
      <c r="AK352" s="95">
        <v>-1</v>
      </c>
      <c r="AL352" s="95">
        <v>-1</v>
      </c>
      <c r="AM352" s="95">
        <v>-1</v>
      </c>
      <c r="AN352" s="95">
        <v>-1</v>
      </c>
      <c r="AO352" s="95">
        <v>-1</v>
      </c>
      <c r="AP352" s="95">
        <v>-1</v>
      </c>
    </row>
    <row r="353" spans="1:42" ht="15" customHeight="1">
      <c r="A353" s="93">
        <v>342</v>
      </c>
      <c r="B353" s="94" t="s">
        <v>81</v>
      </c>
      <c r="C353" s="94">
        <f t="shared" si="24"/>
        <v>8</v>
      </c>
      <c r="D353" s="94">
        <f t="shared" si="25"/>
        <v>0</v>
      </c>
      <c r="E353" s="130">
        <f t="shared" si="26"/>
        <v>8</v>
      </c>
      <c r="F353" s="96">
        <f t="shared" si="27"/>
        <v>1</v>
      </c>
      <c r="G353" s="95">
        <v>-1</v>
      </c>
      <c r="H353" s="95">
        <v>100</v>
      </c>
      <c r="I353" s="95">
        <v>-1</v>
      </c>
      <c r="J353" s="95">
        <v>-1</v>
      </c>
      <c r="K353" s="95">
        <v>-1</v>
      </c>
      <c r="L353" s="95">
        <v>-1</v>
      </c>
      <c r="M353" s="95">
        <v>-1</v>
      </c>
      <c r="N353" s="95">
        <v>-1</v>
      </c>
      <c r="O353" s="95">
        <v>-1</v>
      </c>
      <c r="P353" s="95">
        <v>-1</v>
      </c>
      <c r="Q353" s="95">
        <v>-1</v>
      </c>
      <c r="R353" s="95">
        <v>-1</v>
      </c>
      <c r="S353" s="95">
        <v>-1</v>
      </c>
      <c r="T353" s="95">
        <v>-1</v>
      </c>
      <c r="U353" s="95">
        <v>-1</v>
      </c>
      <c r="V353" s="95">
        <v>-1</v>
      </c>
      <c r="W353" s="99">
        <v>99.803591470258141</v>
      </c>
      <c r="X353" s="99">
        <v>99.324324324324323</v>
      </c>
      <c r="Y353" s="95">
        <v>-1</v>
      </c>
      <c r="Z353" s="99">
        <v>100</v>
      </c>
      <c r="AA353" s="99">
        <v>100</v>
      </c>
      <c r="AB353" s="95">
        <v>-1</v>
      </c>
      <c r="AC353" s="95">
        <v>-1</v>
      </c>
      <c r="AD353" s="95">
        <v>92.857142857142861</v>
      </c>
      <c r="AE353" s="99">
        <v>100</v>
      </c>
      <c r="AF353" s="99">
        <v>100</v>
      </c>
      <c r="AG353" s="95">
        <v>-1</v>
      </c>
      <c r="AH353" s="95">
        <v>-1</v>
      </c>
      <c r="AI353" s="95">
        <v>-1</v>
      </c>
      <c r="AJ353" s="95">
        <v>-1</v>
      </c>
      <c r="AK353" s="95">
        <v>-1</v>
      </c>
      <c r="AL353" s="95">
        <v>-1</v>
      </c>
      <c r="AM353" s="95">
        <v>-1</v>
      </c>
      <c r="AN353" s="95">
        <v>-1</v>
      </c>
      <c r="AO353" s="95">
        <v>-1</v>
      </c>
      <c r="AP353" s="95">
        <v>-1</v>
      </c>
    </row>
    <row r="354" spans="1:42" ht="15" customHeight="1">
      <c r="A354" s="93">
        <v>343</v>
      </c>
      <c r="B354" s="94" t="s">
        <v>176</v>
      </c>
      <c r="C354" s="94">
        <f t="shared" si="24"/>
        <v>16</v>
      </c>
      <c r="D354" s="94">
        <f t="shared" si="25"/>
        <v>2</v>
      </c>
      <c r="E354" s="130">
        <f t="shared" si="26"/>
        <v>10</v>
      </c>
      <c r="F354" s="96">
        <f t="shared" si="27"/>
        <v>0.625</v>
      </c>
      <c r="G354" s="95">
        <v>-1</v>
      </c>
      <c r="H354" s="95">
        <v>-1</v>
      </c>
      <c r="I354" s="95">
        <v>-1</v>
      </c>
      <c r="J354" s="95">
        <v>100</v>
      </c>
      <c r="K354" s="95">
        <v>33.333333333333329</v>
      </c>
      <c r="L354" s="95">
        <v>54.54545454545454</v>
      </c>
      <c r="M354" s="95">
        <v>86.36363636363636</v>
      </c>
      <c r="N354" s="95">
        <v>66.666666666666657</v>
      </c>
      <c r="O354" s="95">
        <v>-1</v>
      </c>
      <c r="P354" s="95">
        <v>-1</v>
      </c>
      <c r="Q354" s="95">
        <v>100</v>
      </c>
      <c r="R354" s="95">
        <v>0</v>
      </c>
      <c r="S354" s="95">
        <v>0</v>
      </c>
      <c r="T354" s="95">
        <v>-1</v>
      </c>
      <c r="U354" s="95">
        <v>-1</v>
      </c>
      <c r="V354" s="95">
        <v>-1</v>
      </c>
      <c r="W354" s="99">
        <v>99.896013864818016</v>
      </c>
      <c r="X354" s="99">
        <v>100</v>
      </c>
      <c r="Y354" s="95">
        <v>90.909090909090907</v>
      </c>
      <c r="Z354" s="99">
        <v>100</v>
      </c>
      <c r="AA354" s="99">
        <v>100</v>
      </c>
      <c r="AB354" s="95">
        <v>-1</v>
      </c>
      <c r="AC354" s="95">
        <v>-1</v>
      </c>
      <c r="AD354" s="95">
        <v>100</v>
      </c>
      <c r="AE354" s="99">
        <v>100</v>
      </c>
      <c r="AF354" s="99">
        <v>100</v>
      </c>
      <c r="AG354" s="95">
        <v>-1</v>
      </c>
      <c r="AH354" s="95">
        <v>-1</v>
      </c>
      <c r="AI354" s="95">
        <v>-1</v>
      </c>
      <c r="AJ354" s="95">
        <v>-1</v>
      </c>
      <c r="AK354" s="95">
        <v>-1</v>
      </c>
      <c r="AL354" s="95">
        <v>-1</v>
      </c>
      <c r="AM354" s="95">
        <v>-1</v>
      </c>
      <c r="AN354" s="95">
        <v>-1</v>
      </c>
      <c r="AO354" s="95">
        <v>-1</v>
      </c>
      <c r="AP354" s="95">
        <v>-1</v>
      </c>
    </row>
    <row r="355" spans="1:42" ht="15" customHeight="1">
      <c r="A355" s="93">
        <v>344</v>
      </c>
      <c r="B355" s="94" t="s">
        <v>100</v>
      </c>
      <c r="C355" s="94">
        <f t="shared" si="24"/>
        <v>9</v>
      </c>
      <c r="D355" s="94">
        <f t="shared" si="25"/>
        <v>0</v>
      </c>
      <c r="E355" s="130">
        <f t="shared" si="26"/>
        <v>9</v>
      </c>
      <c r="F355" s="96">
        <f t="shared" si="27"/>
        <v>1</v>
      </c>
      <c r="G355" s="95">
        <v>-1</v>
      </c>
      <c r="H355" s="95">
        <v>-1</v>
      </c>
      <c r="I355" s="95">
        <v>-1</v>
      </c>
      <c r="J355" s="95">
        <v>100</v>
      </c>
      <c r="K355" s="95">
        <v>-1</v>
      </c>
      <c r="L355" s="95">
        <v>-1</v>
      </c>
      <c r="M355" s="95">
        <v>-1</v>
      </c>
      <c r="N355" s="95">
        <v>-1</v>
      </c>
      <c r="O355" s="95">
        <v>-1</v>
      </c>
      <c r="P355" s="95">
        <v>-1</v>
      </c>
      <c r="Q355" s="95">
        <v>100</v>
      </c>
      <c r="R355" s="95">
        <v>-1</v>
      </c>
      <c r="S355" s="95">
        <v>-1</v>
      </c>
      <c r="T355" s="95">
        <v>-1</v>
      </c>
      <c r="U355" s="95">
        <v>-1</v>
      </c>
      <c r="V355" s="95">
        <v>-1</v>
      </c>
      <c r="W355" s="99">
        <v>99.982391266067978</v>
      </c>
      <c r="X355" s="99">
        <v>100</v>
      </c>
      <c r="Y355" s="95">
        <v>-1</v>
      </c>
      <c r="Z355" s="99">
        <v>100</v>
      </c>
      <c r="AA355" s="99">
        <v>100</v>
      </c>
      <c r="AB355" s="95">
        <v>-1</v>
      </c>
      <c r="AC355" s="95">
        <v>-1</v>
      </c>
      <c r="AD355" s="95">
        <v>100</v>
      </c>
      <c r="AE355" s="99">
        <v>100</v>
      </c>
      <c r="AF355" s="99">
        <v>100</v>
      </c>
      <c r="AG355" s="95">
        <v>-1</v>
      </c>
      <c r="AH355" s="95">
        <v>-1</v>
      </c>
      <c r="AI355" s="95">
        <v>-1</v>
      </c>
      <c r="AJ355" s="95">
        <v>-1</v>
      </c>
      <c r="AK355" s="95">
        <v>-1</v>
      </c>
      <c r="AL355" s="95">
        <v>-1</v>
      </c>
      <c r="AM355" s="95">
        <v>-1</v>
      </c>
      <c r="AN355" s="95">
        <v>-1</v>
      </c>
      <c r="AO355" s="95">
        <v>-1</v>
      </c>
      <c r="AP355" s="95">
        <v>-1</v>
      </c>
    </row>
    <row r="356" spans="1:42" ht="15" customHeight="1">
      <c r="A356" s="93">
        <v>345</v>
      </c>
      <c r="B356" s="94" t="s">
        <v>326</v>
      </c>
      <c r="C356" s="94">
        <f t="shared" si="24"/>
        <v>10</v>
      </c>
      <c r="D356" s="94">
        <f t="shared" si="25"/>
        <v>1</v>
      </c>
      <c r="E356" s="130">
        <f t="shared" si="26"/>
        <v>7</v>
      </c>
      <c r="F356" s="96">
        <f t="shared" si="27"/>
        <v>0.7</v>
      </c>
      <c r="G356" s="95">
        <v>-1</v>
      </c>
      <c r="H356" s="95">
        <v>-1</v>
      </c>
      <c r="I356" s="95">
        <v>-1</v>
      </c>
      <c r="J356" s="95">
        <v>100</v>
      </c>
      <c r="K356" s="95">
        <v>-1</v>
      </c>
      <c r="L356" s="95">
        <v>90.909090909090907</v>
      </c>
      <c r="M356" s="95">
        <v>83.333333333333343</v>
      </c>
      <c r="N356" s="95">
        <v>87.5</v>
      </c>
      <c r="O356" s="95">
        <v>-1</v>
      </c>
      <c r="P356" s="95">
        <v>-1</v>
      </c>
      <c r="Q356" s="95">
        <v>-1</v>
      </c>
      <c r="R356" s="95">
        <v>0</v>
      </c>
      <c r="S356" s="95">
        <v>-1</v>
      </c>
      <c r="T356" s="95">
        <v>-1</v>
      </c>
      <c r="U356" s="95">
        <v>-1</v>
      </c>
      <c r="V356" s="95">
        <v>-1</v>
      </c>
      <c r="W356" s="99">
        <v>100</v>
      </c>
      <c r="X356" s="99">
        <v>-1</v>
      </c>
      <c r="Y356" s="95">
        <v>100</v>
      </c>
      <c r="Z356" s="99">
        <v>100</v>
      </c>
      <c r="AA356" s="99">
        <v>100</v>
      </c>
      <c r="AB356" s="95">
        <v>-1</v>
      </c>
      <c r="AC356" s="95">
        <v>-1</v>
      </c>
      <c r="AD356" s="95">
        <v>100</v>
      </c>
      <c r="AE356" s="99">
        <v>-1</v>
      </c>
      <c r="AF356" s="99">
        <v>-1</v>
      </c>
      <c r="AG356" s="95">
        <v>-1</v>
      </c>
      <c r="AH356" s="95">
        <v>-1</v>
      </c>
      <c r="AI356" s="95">
        <v>-1</v>
      </c>
      <c r="AJ356" s="95">
        <v>-1</v>
      </c>
      <c r="AK356" s="95">
        <v>-1</v>
      </c>
      <c r="AL356" s="95">
        <v>-1</v>
      </c>
      <c r="AM356" s="95">
        <v>-1</v>
      </c>
      <c r="AN356" s="95">
        <v>-1</v>
      </c>
      <c r="AO356" s="95">
        <v>-1</v>
      </c>
      <c r="AP356" s="95">
        <v>-1</v>
      </c>
    </row>
    <row r="357" spans="1:42" ht="15" customHeight="1">
      <c r="A357" s="93">
        <v>346</v>
      </c>
      <c r="B357" s="94" t="s">
        <v>146</v>
      </c>
      <c r="C357" s="94">
        <f t="shared" si="24"/>
        <v>7</v>
      </c>
      <c r="D357" s="94">
        <f t="shared" si="25"/>
        <v>5</v>
      </c>
      <c r="E357" s="130">
        <f t="shared" si="26"/>
        <v>0</v>
      </c>
      <c r="F357" s="96">
        <f t="shared" si="27"/>
        <v>0</v>
      </c>
      <c r="G357" s="95">
        <v>-1</v>
      </c>
      <c r="H357" s="95">
        <v>-1</v>
      </c>
      <c r="I357" s="95">
        <v>-1</v>
      </c>
      <c r="J357" s="95">
        <v>-1</v>
      </c>
      <c r="K357" s="95">
        <v>-1</v>
      </c>
      <c r="L357" s="95">
        <v>-1</v>
      </c>
      <c r="M357" s="95">
        <v>-1</v>
      </c>
      <c r="N357" s="95">
        <v>-1</v>
      </c>
      <c r="O357" s="95">
        <v>-1</v>
      </c>
      <c r="P357" s="95">
        <v>-1</v>
      </c>
      <c r="Q357" s="95">
        <v>-1</v>
      </c>
      <c r="R357" s="95">
        <v>-1</v>
      </c>
      <c r="S357" s="95">
        <v>-1</v>
      </c>
      <c r="T357" s="95">
        <v>-1</v>
      </c>
      <c r="U357" s="95">
        <v>-1</v>
      </c>
      <c r="V357" s="95">
        <v>-1</v>
      </c>
      <c r="W357" s="99">
        <v>0</v>
      </c>
      <c r="X357" s="99">
        <v>0.83777608530083769</v>
      </c>
      <c r="Y357" s="95">
        <v>-1</v>
      </c>
      <c r="Z357" s="99">
        <v>0</v>
      </c>
      <c r="AA357" s="99">
        <v>0.45871559633027525</v>
      </c>
      <c r="AB357" s="95">
        <v>-1</v>
      </c>
      <c r="AC357" s="95">
        <v>-1</v>
      </c>
      <c r="AD357" s="95">
        <v>0</v>
      </c>
      <c r="AE357" s="99">
        <v>0</v>
      </c>
      <c r="AF357" s="99">
        <v>0</v>
      </c>
      <c r="AG357" s="95">
        <v>-1</v>
      </c>
      <c r="AH357" s="95">
        <v>-1</v>
      </c>
      <c r="AI357" s="95">
        <v>-1</v>
      </c>
      <c r="AJ357" s="95">
        <v>-1</v>
      </c>
      <c r="AK357" s="95">
        <v>-1</v>
      </c>
      <c r="AL357" s="95">
        <v>-1</v>
      </c>
      <c r="AM357" s="95">
        <v>-1</v>
      </c>
      <c r="AN357" s="95">
        <v>-1</v>
      </c>
      <c r="AO357" s="95">
        <v>-1</v>
      </c>
      <c r="AP357" s="95">
        <v>-1</v>
      </c>
    </row>
    <row r="358" spans="1:42" ht="15" customHeight="1">
      <c r="A358" s="93">
        <v>347</v>
      </c>
      <c r="B358" s="94" t="s">
        <v>43</v>
      </c>
      <c r="C358" s="94">
        <f t="shared" si="24"/>
        <v>9</v>
      </c>
      <c r="D358" s="94">
        <f t="shared" si="25"/>
        <v>9</v>
      </c>
      <c r="E358" s="130">
        <f t="shared" si="26"/>
        <v>0</v>
      </c>
      <c r="F358" s="96">
        <f t="shared" si="27"/>
        <v>0</v>
      </c>
      <c r="G358" s="95">
        <v>-1</v>
      </c>
      <c r="H358" s="95">
        <v>-1</v>
      </c>
      <c r="I358" s="95">
        <v>-1</v>
      </c>
      <c r="J358" s="95">
        <v>0</v>
      </c>
      <c r="K358" s="95">
        <v>-1</v>
      </c>
      <c r="L358" s="95">
        <v>-1</v>
      </c>
      <c r="M358" s="95">
        <v>-1</v>
      </c>
      <c r="N358" s="95">
        <v>-1</v>
      </c>
      <c r="O358" s="95">
        <v>-1</v>
      </c>
      <c r="P358" s="95">
        <v>-1</v>
      </c>
      <c r="Q358" s="95">
        <v>0</v>
      </c>
      <c r="R358" s="95">
        <v>-1</v>
      </c>
      <c r="S358" s="95">
        <v>-1</v>
      </c>
      <c r="T358" s="95">
        <v>-1</v>
      </c>
      <c r="U358" s="95">
        <v>-1</v>
      </c>
      <c r="V358" s="95">
        <v>-1</v>
      </c>
      <c r="W358" s="99">
        <v>0</v>
      </c>
      <c r="X358" s="99">
        <v>0</v>
      </c>
      <c r="Y358" s="95">
        <v>-1</v>
      </c>
      <c r="Z358" s="99">
        <v>0</v>
      </c>
      <c r="AA358" s="99">
        <v>0</v>
      </c>
      <c r="AB358" s="95">
        <v>-1</v>
      </c>
      <c r="AC358" s="95">
        <v>-1</v>
      </c>
      <c r="AD358" s="95">
        <v>0</v>
      </c>
      <c r="AE358" s="99">
        <v>0</v>
      </c>
      <c r="AF358" s="99">
        <v>0</v>
      </c>
      <c r="AG358" s="95">
        <v>-1</v>
      </c>
      <c r="AH358" s="95">
        <v>-1</v>
      </c>
      <c r="AI358" s="95">
        <v>-1</v>
      </c>
      <c r="AJ358" s="95">
        <v>-1</v>
      </c>
      <c r="AK358" s="95">
        <v>-1</v>
      </c>
      <c r="AL358" s="95">
        <v>-1</v>
      </c>
      <c r="AM358" s="95">
        <v>-1</v>
      </c>
      <c r="AN358" s="95">
        <v>-1</v>
      </c>
      <c r="AO358" s="95">
        <v>-1</v>
      </c>
      <c r="AP358" s="95">
        <v>-1</v>
      </c>
    </row>
    <row r="359" spans="1:42" ht="15" customHeight="1">
      <c r="A359" s="93">
        <v>348</v>
      </c>
      <c r="B359" s="94" t="s">
        <v>2</v>
      </c>
      <c r="C359" s="94">
        <f t="shared" si="24"/>
        <v>11</v>
      </c>
      <c r="D359" s="94">
        <f t="shared" si="25"/>
        <v>11</v>
      </c>
      <c r="E359" s="130">
        <f t="shared" si="26"/>
        <v>0</v>
      </c>
      <c r="F359" s="96">
        <f t="shared" si="27"/>
        <v>0</v>
      </c>
      <c r="G359" s="95">
        <v>-1</v>
      </c>
      <c r="H359" s="95">
        <v>-1</v>
      </c>
      <c r="I359" s="95">
        <v>-1</v>
      </c>
      <c r="J359" s="95">
        <v>0</v>
      </c>
      <c r="K359" s="95">
        <v>-1</v>
      </c>
      <c r="L359" s="95">
        <v>-1</v>
      </c>
      <c r="M359" s="95">
        <v>-1</v>
      </c>
      <c r="N359" s="95">
        <v>-1</v>
      </c>
      <c r="O359" s="95">
        <v>-1</v>
      </c>
      <c r="P359" s="95">
        <v>-1</v>
      </c>
      <c r="Q359" s="95">
        <v>0</v>
      </c>
      <c r="R359" s="95">
        <v>-1</v>
      </c>
      <c r="S359" s="95">
        <v>-1</v>
      </c>
      <c r="T359" s="95">
        <v>-1</v>
      </c>
      <c r="U359" s="95">
        <v>-1</v>
      </c>
      <c r="V359" s="95">
        <v>-1</v>
      </c>
      <c r="W359" s="99">
        <v>0</v>
      </c>
      <c r="X359" s="99">
        <v>0</v>
      </c>
      <c r="Y359" s="95">
        <v>0</v>
      </c>
      <c r="Z359" s="99">
        <v>0</v>
      </c>
      <c r="AA359" s="99">
        <v>0</v>
      </c>
      <c r="AB359" s="95">
        <v>-1</v>
      </c>
      <c r="AC359" s="95">
        <v>-1</v>
      </c>
      <c r="AD359" s="95">
        <v>0</v>
      </c>
      <c r="AE359" s="99">
        <v>0</v>
      </c>
      <c r="AF359" s="99">
        <v>0</v>
      </c>
      <c r="AG359" s="95">
        <v>-1</v>
      </c>
      <c r="AH359" s="95">
        <v>0</v>
      </c>
      <c r="AI359" s="95">
        <v>-1</v>
      </c>
      <c r="AJ359" s="95">
        <v>-1</v>
      </c>
      <c r="AK359" s="95">
        <v>-1</v>
      </c>
      <c r="AL359" s="95">
        <v>-1</v>
      </c>
      <c r="AM359" s="95">
        <v>-1</v>
      </c>
      <c r="AN359" s="95">
        <v>-1</v>
      </c>
      <c r="AO359" s="95">
        <v>-1</v>
      </c>
      <c r="AP359" s="95">
        <v>-1</v>
      </c>
    </row>
    <row r="360" spans="1:42" ht="15" customHeight="1">
      <c r="A360" s="93">
        <v>349</v>
      </c>
      <c r="B360" s="94" t="s">
        <v>327</v>
      </c>
      <c r="C360" s="94">
        <f t="shared" si="24"/>
        <v>12</v>
      </c>
      <c r="D360" s="94">
        <f t="shared" si="25"/>
        <v>1</v>
      </c>
      <c r="E360" s="130">
        <f t="shared" si="26"/>
        <v>10</v>
      </c>
      <c r="F360" s="96">
        <f t="shared" si="27"/>
        <v>0.83333333333333337</v>
      </c>
      <c r="G360" s="95">
        <v>-1</v>
      </c>
      <c r="H360" s="95">
        <v>-1</v>
      </c>
      <c r="I360" s="95">
        <v>-1</v>
      </c>
      <c r="J360" s="95">
        <v>100</v>
      </c>
      <c r="K360" s="95">
        <v>100</v>
      </c>
      <c r="L360" s="95">
        <v>88.235294117647058</v>
      </c>
      <c r="M360" s="95">
        <v>100</v>
      </c>
      <c r="N360" s="95">
        <v>100</v>
      </c>
      <c r="O360" s="95">
        <v>-1</v>
      </c>
      <c r="P360" s="95">
        <v>-1</v>
      </c>
      <c r="Q360" s="95">
        <v>100</v>
      </c>
      <c r="R360" s="95">
        <v>0</v>
      </c>
      <c r="S360" s="95">
        <v>-1</v>
      </c>
      <c r="T360" s="95">
        <v>-1</v>
      </c>
      <c r="U360" s="95">
        <v>-1</v>
      </c>
      <c r="V360" s="95">
        <v>-1</v>
      </c>
      <c r="W360" s="99">
        <v>99.173553719008268</v>
      </c>
      <c r="X360" s="99">
        <v>-1</v>
      </c>
      <c r="Y360" s="95">
        <v>100</v>
      </c>
      <c r="Z360" s="99">
        <v>100</v>
      </c>
      <c r="AA360" s="99">
        <v>100</v>
      </c>
      <c r="AB360" s="95">
        <v>-1</v>
      </c>
      <c r="AC360" s="95">
        <v>-1</v>
      </c>
      <c r="AD360" s="95">
        <v>100</v>
      </c>
      <c r="AE360" s="99">
        <v>-1</v>
      </c>
      <c r="AF360" s="99">
        <v>-1</v>
      </c>
      <c r="AG360" s="95">
        <v>-1</v>
      </c>
      <c r="AH360" s="95">
        <v>-1</v>
      </c>
      <c r="AI360" s="95">
        <v>-1</v>
      </c>
      <c r="AJ360" s="95">
        <v>-1</v>
      </c>
      <c r="AK360" s="95">
        <v>-1</v>
      </c>
      <c r="AL360" s="95">
        <v>-1</v>
      </c>
      <c r="AM360" s="95">
        <v>-1</v>
      </c>
      <c r="AN360" s="95">
        <v>-1</v>
      </c>
      <c r="AO360" s="95">
        <v>-1</v>
      </c>
      <c r="AP360" s="95">
        <v>-1</v>
      </c>
    </row>
    <row r="361" spans="1:42" ht="15" customHeight="1">
      <c r="A361" s="93">
        <v>350</v>
      </c>
      <c r="B361" s="94" t="s">
        <v>178</v>
      </c>
      <c r="C361" s="94">
        <f t="shared" si="24"/>
        <v>11</v>
      </c>
      <c r="D361" s="94">
        <f t="shared" si="25"/>
        <v>11</v>
      </c>
      <c r="E361" s="130">
        <f t="shared" si="26"/>
        <v>0</v>
      </c>
      <c r="F361" s="96">
        <f t="shared" si="27"/>
        <v>0</v>
      </c>
      <c r="G361" s="95">
        <v>0</v>
      </c>
      <c r="H361" s="95">
        <v>-1</v>
      </c>
      <c r="I361" s="95">
        <v>-1</v>
      </c>
      <c r="J361" s="95">
        <v>0</v>
      </c>
      <c r="K361" s="95">
        <v>-1</v>
      </c>
      <c r="L361" s="95">
        <v>-1</v>
      </c>
      <c r="M361" s="95">
        <v>-1</v>
      </c>
      <c r="N361" s="95">
        <v>0</v>
      </c>
      <c r="O361" s="95">
        <v>-1</v>
      </c>
      <c r="P361" s="95">
        <v>-1</v>
      </c>
      <c r="Q361" s="95">
        <v>0</v>
      </c>
      <c r="R361" s="95">
        <v>-1</v>
      </c>
      <c r="S361" s="95">
        <v>-1</v>
      </c>
      <c r="T361" s="95">
        <v>-1</v>
      </c>
      <c r="U361" s="95">
        <v>-1</v>
      </c>
      <c r="V361" s="95">
        <v>-1</v>
      </c>
      <c r="W361" s="99">
        <v>0</v>
      </c>
      <c r="X361" s="99">
        <v>0</v>
      </c>
      <c r="Y361" s="95">
        <v>-1</v>
      </c>
      <c r="Z361" s="99">
        <v>0</v>
      </c>
      <c r="AA361" s="99">
        <v>0</v>
      </c>
      <c r="AB361" s="95">
        <v>-1</v>
      </c>
      <c r="AC361" s="95">
        <v>-1</v>
      </c>
      <c r="AD361" s="95">
        <v>0</v>
      </c>
      <c r="AE361" s="99">
        <v>0</v>
      </c>
      <c r="AF361" s="99">
        <v>0</v>
      </c>
      <c r="AG361" s="95">
        <v>-1</v>
      </c>
      <c r="AH361" s="95">
        <v>-1</v>
      </c>
      <c r="AI361" s="95">
        <v>-1</v>
      </c>
      <c r="AJ361" s="95">
        <v>-1</v>
      </c>
      <c r="AK361" s="95">
        <v>-1</v>
      </c>
      <c r="AL361" s="95">
        <v>-1</v>
      </c>
      <c r="AM361" s="95">
        <v>-1</v>
      </c>
      <c r="AN361" s="95">
        <v>-1</v>
      </c>
      <c r="AO361" s="95">
        <v>-1</v>
      </c>
      <c r="AP361" s="95">
        <v>-1</v>
      </c>
    </row>
    <row r="362" spans="1:42" ht="15" customHeight="1">
      <c r="A362" s="93">
        <v>351</v>
      </c>
      <c r="B362" s="94" t="s">
        <v>23</v>
      </c>
      <c r="C362" s="94">
        <f t="shared" si="24"/>
        <v>10</v>
      </c>
      <c r="D362" s="94">
        <f t="shared" si="25"/>
        <v>10</v>
      </c>
      <c r="E362" s="130">
        <f t="shared" si="26"/>
        <v>0</v>
      </c>
      <c r="F362" s="96">
        <f t="shared" si="27"/>
        <v>0</v>
      </c>
      <c r="G362" s="95">
        <v>0</v>
      </c>
      <c r="H362" s="95">
        <v>-1</v>
      </c>
      <c r="I362" s="95">
        <v>-1</v>
      </c>
      <c r="J362" s="95">
        <v>-1</v>
      </c>
      <c r="K362" s="95">
        <v>-1</v>
      </c>
      <c r="L362" s="95">
        <v>-1</v>
      </c>
      <c r="M362" s="95">
        <v>-1</v>
      </c>
      <c r="N362" s="95">
        <v>-1</v>
      </c>
      <c r="O362" s="95">
        <v>-1</v>
      </c>
      <c r="P362" s="95">
        <v>-1</v>
      </c>
      <c r="Q362" s="95">
        <v>0</v>
      </c>
      <c r="R362" s="95">
        <v>-1</v>
      </c>
      <c r="S362" s="95">
        <v>-1</v>
      </c>
      <c r="T362" s="95">
        <v>-1</v>
      </c>
      <c r="U362" s="95">
        <v>-1</v>
      </c>
      <c r="V362" s="95">
        <v>-1</v>
      </c>
      <c r="W362" s="99">
        <v>0</v>
      </c>
      <c r="X362" s="99">
        <v>0</v>
      </c>
      <c r="Y362" s="95">
        <v>-1</v>
      </c>
      <c r="Z362" s="99">
        <v>0</v>
      </c>
      <c r="AA362" s="99">
        <v>0</v>
      </c>
      <c r="AB362" s="95">
        <v>-1</v>
      </c>
      <c r="AC362" s="95">
        <v>-1</v>
      </c>
      <c r="AD362" s="95">
        <v>0</v>
      </c>
      <c r="AE362" s="99">
        <v>0</v>
      </c>
      <c r="AF362" s="99">
        <v>0</v>
      </c>
      <c r="AG362" s="95">
        <v>-1</v>
      </c>
      <c r="AH362" s="95">
        <v>0</v>
      </c>
      <c r="AI362" s="95">
        <v>-1</v>
      </c>
      <c r="AJ362" s="95">
        <v>-1</v>
      </c>
      <c r="AK362" s="95">
        <v>-1</v>
      </c>
      <c r="AL362" s="95">
        <v>-1</v>
      </c>
      <c r="AM362" s="95">
        <v>-1</v>
      </c>
      <c r="AN362" s="95">
        <v>-1</v>
      </c>
      <c r="AO362" s="95">
        <v>-1</v>
      </c>
      <c r="AP362" s="95">
        <v>-1</v>
      </c>
    </row>
  </sheetData>
  <hyperlinks>
    <hyperlink ref="A1" location="'Table of Contents'!A1" display="Return to Table of Contents" xr:uid="{40DF5B95-5901-4498-AAD0-158529CD3A0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08B1-8075-4C8E-98E8-E851EE631FA6}">
  <dimension ref="A1:K45"/>
  <sheetViews>
    <sheetView workbookViewId="0">
      <selection activeCell="A3" sqref="A3"/>
    </sheetView>
  </sheetViews>
  <sheetFormatPr defaultRowHeight="15"/>
  <cols>
    <col min="1" max="1" width="22.28515625" customWidth="1"/>
  </cols>
  <sheetData>
    <row r="1" spans="1:8">
      <c r="A1" s="261" t="s">
        <v>26157</v>
      </c>
    </row>
    <row r="3" spans="1:8">
      <c r="A3" s="75" t="s">
        <v>26247</v>
      </c>
    </row>
    <row r="5" spans="1:8">
      <c r="A5" t="s">
        <v>3471</v>
      </c>
    </row>
    <row r="6" spans="1:8">
      <c r="A6" t="s">
        <v>3479</v>
      </c>
    </row>
    <row r="7" spans="1:8">
      <c r="A7" s="159" t="s">
        <v>369</v>
      </c>
      <c r="B7" s="159" t="s">
        <v>3477</v>
      </c>
      <c r="C7" s="159" t="s">
        <v>3476</v>
      </c>
      <c r="D7" s="159" t="s">
        <v>3475</v>
      </c>
      <c r="E7" s="159" t="s">
        <v>3474</v>
      </c>
      <c r="F7" s="159" t="s">
        <v>3473</v>
      </c>
      <c r="G7" s="159" t="s">
        <v>3472</v>
      </c>
      <c r="H7" s="159" t="s">
        <v>3478</v>
      </c>
    </row>
    <row r="8" spans="1:8">
      <c r="A8" s="160" t="s">
        <v>387</v>
      </c>
      <c r="B8" s="161">
        <v>718419</v>
      </c>
      <c r="C8" s="161">
        <v>708829</v>
      </c>
      <c r="D8" s="161">
        <v>7228</v>
      </c>
      <c r="E8" s="161">
        <v>150</v>
      </c>
      <c r="F8" s="161">
        <v>36</v>
      </c>
      <c r="G8" s="161">
        <v>6</v>
      </c>
      <c r="H8" s="161">
        <v>45</v>
      </c>
    </row>
    <row r="9" spans="1:8">
      <c r="A9" s="160" t="s">
        <v>390</v>
      </c>
      <c r="B9" s="161">
        <v>75365</v>
      </c>
      <c r="C9" s="161">
        <v>1314</v>
      </c>
      <c r="D9" s="161">
        <v>69981</v>
      </c>
      <c r="E9" s="161">
        <v>570</v>
      </c>
      <c r="F9" s="161">
        <v>30</v>
      </c>
      <c r="G9" s="161">
        <v>3</v>
      </c>
      <c r="H9" s="161">
        <v>10</v>
      </c>
    </row>
    <row r="10" spans="1:8">
      <c r="A10" s="160" t="s">
        <v>391</v>
      </c>
      <c r="B10" s="161">
        <v>33930</v>
      </c>
      <c r="C10" s="161">
        <v>73</v>
      </c>
      <c r="D10" s="161">
        <v>141</v>
      </c>
      <c r="E10" s="161">
        <v>20737</v>
      </c>
      <c r="F10" s="161">
        <v>91</v>
      </c>
      <c r="G10" s="161">
        <v>8</v>
      </c>
      <c r="H10" s="161">
        <v>7</v>
      </c>
    </row>
    <row r="11" spans="1:8">
      <c r="A11" s="163" t="s">
        <v>3480</v>
      </c>
    </row>
    <row r="12" spans="1:8">
      <c r="A12" s="159" t="s">
        <v>369</v>
      </c>
      <c r="B12" s="159" t="s">
        <v>3477</v>
      </c>
      <c r="C12" s="159" t="s">
        <v>3476</v>
      </c>
      <c r="D12" s="159" t="s">
        <v>3475</v>
      </c>
      <c r="E12" s="159" t="s">
        <v>3474</v>
      </c>
      <c r="F12" s="159" t="s">
        <v>3473</v>
      </c>
      <c r="G12" s="159" t="s">
        <v>3472</v>
      </c>
      <c r="H12" s="159" t="s">
        <v>3478</v>
      </c>
    </row>
    <row r="13" spans="1:8">
      <c r="A13" s="160" t="s">
        <v>387</v>
      </c>
      <c r="B13" s="161">
        <v>0</v>
      </c>
      <c r="C13" s="161">
        <v>708829</v>
      </c>
      <c r="D13" s="161">
        <v>14456</v>
      </c>
      <c r="E13" s="161">
        <v>450</v>
      </c>
      <c r="F13" s="161">
        <v>144</v>
      </c>
      <c r="G13" s="161">
        <v>30</v>
      </c>
      <c r="H13" s="161">
        <v>590</v>
      </c>
    </row>
    <row r="14" spans="1:8">
      <c r="A14" s="160" t="s">
        <v>390</v>
      </c>
      <c r="B14" s="161">
        <v>0</v>
      </c>
      <c r="C14" s="161">
        <v>1314</v>
      </c>
      <c r="D14" s="161">
        <v>139962</v>
      </c>
      <c r="E14" s="161">
        <v>1710</v>
      </c>
      <c r="F14" s="161">
        <v>120</v>
      </c>
      <c r="G14" s="161">
        <v>15</v>
      </c>
      <c r="H14" s="161">
        <v>107</v>
      </c>
    </row>
    <row r="15" spans="1:8">
      <c r="A15" s="160" t="s">
        <v>391</v>
      </c>
      <c r="B15" s="161">
        <v>0</v>
      </c>
      <c r="C15" s="161">
        <v>73</v>
      </c>
      <c r="D15" s="161">
        <v>282</v>
      </c>
      <c r="E15" s="161">
        <v>62211</v>
      </c>
      <c r="F15" s="161">
        <v>364</v>
      </c>
      <c r="G15" s="161">
        <v>40</v>
      </c>
      <c r="H15" s="161">
        <v>76</v>
      </c>
    </row>
    <row r="16" spans="1:8">
      <c r="A16" s="162" t="s">
        <v>3482</v>
      </c>
    </row>
    <row r="17" spans="1:11">
      <c r="A17" s="159" t="s">
        <v>369</v>
      </c>
      <c r="B17" s="159" t="s">
        <v>3477</v>
      </c>
      <c r="C17" s="159" t="s">
        <v>3476</v>
      </c>
      <c r="D17" s="159" t="s">
        <v>3475</v>
      </c>
      <c r="E17" s="159" t="s">
        <v>3474</v>
      </c>
      <c r="F17" s="159" t="s">
        <v>3473</v>
      </c>
      <c r="G17" s="159" t="s">
        <v>3472</v>
      </c>
      <c r="H17" s="159" t="s">
        <v>3478</v>
      </c>
    </row>
    <row r="18" spans="1:11">
      <c r="A18" s="160" t="s">
        <v>387</v>
      </c>
      <c r="B18" s="161">
        <v>489</v>
      </c>
      <c r="C18" s="161">
        <v>1426759</v>
      </c>
      <c r="D18" s="161">
        <v>7228</v>
      </c>
      <c r="E18" s="161">
        <v>150</v>
      </c>
      <c r="F18" s="161">
        <v>36</v>
      </c>
      <c r="G18" s="161">
        <v>6</v>
      </c>
      <c r="H18" s="161">
        <v>45</v>
      </c>
    </row>
    <row r="19" spans="1:11">
      <c r="A19" s="160" t="s">
        <v>390</v>
      </c>
      <c r="B19" s="161">
        <v>15</v>
      </c>
      <c r="C19" s="161">
        <v>1314</v>
      </c>
      <c r="D19" s="161">
        <v>145331</v>
      </c>
      <c r="E19" s="161">
        <v>570</v>
      </c>
      <c r="F19" s="161">
        <v>30</v>
      </c>
      <c r="G19" s="161">
        <v>3</v>
      </c>
      <c r="H19" s="161">
        <v>10</v>
      </c>
    </row>
    <row r="20" spans="1:11">
      <c r="A20" s="160" t="s">
        <v>391</v>
      </c>
      <c r="B20" s="161">
        <v>3</v>
      </c>
      <c r="C20" s="161">
        <v>73</v>
      </c>
      <c r="D20" s="161">
        <v>141</v>
      </c>
      <c r="E20" s="161">
        <v>54664</v>
      </c>
      <c r="F20" s="161">
        <v>91</v>
      </c>
      <c r="G20" s="161">
        <v>8</v>
      </c>
      <c r="H20" s="161">
        <v>7</v>
      </c>
    </row>
    <row r="21" spans="1:11">
      <c r="A21" s="162" t="s">
        <v>3481</v>
      </c>
    </row>
    <row r="22" spans="1:11" ht="30">
      <c r="A22" s="159" t="s">
        <v>369</v>
      </c>
      <c r="B22" s="159" t="s">
        <v>3477</v>
      </c>
      <c r="C22" s="159" t="s">
        <v>3476</v>
      </c>
      <c r="D22" s="159" t="s">
        <v>3475</v>
      </c>
      <c r="E22" s="159" t="s">
        <v>3474</v>
      </c>
      <c r="F22" s="159" t="s">
        <v>3473</v>
      </c>
      <c r="G22" s="159" t="s">
        <v>3472</v>
      </c>
      <c r="H22" s="166" t="s">
        <v>3478</v>
      </c>
      <c r="I22" s="168" t="s">
        <v>3483</v>
      </c>
      <c r="J22" s="168" t="s">
        <v>3484</v>
      </c>
      <c r="K22" s="168" t="s">
        <v>3485</v>
      </c>
    </row>
    <row r="23" spans="1:11">
      <c r="A23" s="160" t="s">
        <v>387</v>
      </c>
      <c r="B23" s="161">
        <v>0</v>
      </c>
      <c r="C23" s="165">
        <v>1426759</v>
      </c>
      <c r="D23" s="165">
        <v>14456</v>
      </c>
      <c r="E23" s="164">
        <v>450</v>
      </c>
      <c r="F23" s="164">
        <v>144</v>
      </c>
      <c r="G23" s="164">
        <v>30</v>
      </c>
      <c r="H23" s="167">
        <v>590</v>
      </c>
      <c r="I23" s="10">
        <f>SUM(E23:H23)</f>
        <v>1214</v>
      </c>
      <c r="J23" s="10"/>
      <c r="K23" s="10">
        <f>I23-J23</f>
        <v>1214</v>
      </c>
    </row>
    <row r="24" spans="1:11">
      <c r="A24" s="160" t="s">
        <v>390</v>
      </c>
      <c r="B24" s="161">
        <v>0</v>
      </c>
      <c r="C24" s="164">
        <v>1314</v>
      </c>
      <c r="D24" s="165">
        <v>290662</v>
      </c>
      <c r="E24" s="165">
        <v>1710</v>
      </c>
      <c r="F24" s="164">
        <v>120</v>
      </c>
      <c r="G24" s="164">
        <v>15</v>
      </c>
      <c r="H24" s="167">
        <v>107</v>
      </c>
      <c r="I24" s="10">
        <f>SUM(F24:H24)</f>
        <v>242</v>
      </c>
      <c r="J24" s="10">
        <f>SUM(C24)</f>
        <v>1314</v>
      </c>
      <c r="K24" s="10">
        <f>I24-J24</f>
        <v>-1072</v>
      </c>
    </row>
    <row r="25" spans="1:11">
      <c r="A25" s="160" t="s">
        <v>391</v>
      </c>
      <c r="B25" s="161">
        <v>0</v>
      </c>
      <c r="C25" s="164">
        <v>73</v>
      </c>
      <c r="D25" s="164">
        <v>282</v>
      </c>
      <c r="E25" s="165">
        <v>163992</v>
      </c>
      <c r="F25" s="165">
        <v>364</v>
      </c>
      <c r="G25" s="164">
        <v>40</v>
      </c>
      <c r="H25" s="167">
        <v>76</v>
      </c>
      <c r="I25" s="10">
        <f>SUM(G25:H25)</f>
        <v>116</v>
      </c>
      <c r="J25" s="10">
        <f>SUM(C25:D25)</f>
        <v>355</v>
      </c>
      <c r="K25" s="10">
        <f>I25-J25</f>
        <v>-239</v>
      </c>
    </row>
    <row r="26" spans="1:11">
      <c r="I26" s="10">
        <f>SUM(I23:I25)</f>
        <v>1572</v>
      </c>
      <c r="J26" s="10">
        <f>SUM(J23:J25)</f>
        <v>1669</v>
      </c>
      <c r="K26" s="73">
        <f>I26-J26</f>
        <v>-97</v>
      </c>
    </row>
    <row r="27" spans="1:11">
      <c r="A27" s="169" t="s">
        <v>3486</v>
      </c>
    </row>
    <row r="28" spans="1:11">
      <c r="A28" s="163" t="s">
        <v>3487</v>
      </c>
    </row>
    <row r="29" spans="1:11">
      <c r="A29" s="170" t="s">
        <v>3489</v>
      </c>
    </row>
    <row r="30" spans="1:11">
      <c r="A30" t="s">
        <v>3488</v>
      </c>
    </row>
    <row r="31" spans="1:11">
      <c r="A31" t="s">
        <v>3499</v>
      </c>
    </row>
    <row r="32" spans="1:11">
      <c r="A32" t="s">
        <v>3503</v>
      </c>
    </row>
    <row r="33" spans="1:2">
      <c r="B33" t="s">
        <v>3490</v>
      </c>
    </row>
    <row r="34" spans="1:2">
      <c r="B34" t="s">
        <v>3491</v>
      </c>
    </row>
    <row r="35" spans="1:2">
      <c r="B35" t="s">
        <v>3492</v>
      </c>
    </row>
    <row r="36" spans="1:2">
      <c r="B36" t="s">
        <v>3493</v>
      </c>
    </row>
    <row r="37" spans="1:2">
      <c r="A37" t="s">
        <v>3500</v>
      </c>
    </row>
    <row r="38" spans="1:2">
      <c r="B38" t="s">
        <v>3494</v>
      </c>
    </row>
    <row r="39" spans="1:2">
      <c r="B39" t="s">
        <v>3495</v>
      </c>
    </row>
    <row r="40" spans="1:2">
      <c r="A40" t="s">
        <v>3501</v>
      </c>
    </row>
    <row r="41" spans="1:2">
      <c r="B41" t="s">
        <v>3504</v>
      </c>
    </row>
    <row r="42" spans="1:2">
      <c r="B42" t="s">
        <v>3496</v>
      </c>
    </row>
    <row r="43" spans="1:2">
      <c r="A43" t="s">
        <v>3502</v>
      </c>
    </row>
    <row r="44" spans="1:2">
      <c r="B44" t="s">
        <v>3497</v>
      </c>
    </row>
    <row r="45" spans="1:2">
      <c r="B45" t="s">
        <v>3498</v>
      </c>
    </row>
  </sheetData>
  <hyperlinks>
    <hyperlink ref="A1" location="'Table of Contents'!A1" display="Return to Table of Contents" xr:uid="{2B8DE6E5-226C-4DDF-BFC9-7842E8C6AA9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5FF81-751C-4332-818B-C1B91531C874}">
  <dimension ref="A1:V36"/>
  <sheetViews>
    <sheetView workbookViewId="0">
      <selection activeCell="A6" sqref="A6"/>
    </sheetView>
  </sheetViews>
  <sheetFormatPr defaultRowHeight="15"/>
  <sheetData>
    <row r="1" spans="1:22">
      <c r="A1" s="261" t="s">
        <v>26157</v>
      </c>
    </row>
    <row r="2" spans="1:22">
      <c r="A2" s="261"/>
    </row>
    <row r="3" spans="1:22">
      <c r="A3" s="75" t="s">
        <v>26248</v>
      </c>
    </row>
    <row r="5" spans="1:22" ht="18.75">
      <c r="A5" s="219" t="s">
        <v>26249</v>
      </c>
    </row>
    <row r="6" spans="1:22" ht="18.75">
      <c r="A6" s="219" t="s">
        <v>25655</v>
      </c>
      <c r="L6" t="s">
        <v>25627</v>
      </c>
    </row>
    <row r="7" spans="1:22">
      <c r="B7" t="s">
        <v>25607</v>
      </c>
      <c r="L7" s="214" t="s">
        <v>25629</v>
      </c>
      <c r="M7" t="s">
        <v>25628</v>
      </c>
    </row>
    <row r="8" spans="1:22" ht="18.75">
      <c r="A8" t="s">
        <v>25606</v>
      </c>
      <c r="B8" t="s">
        <v>25608</v>
      </c>
      <c r="M8" t="s">
        <v>25630</v>
      </c>
      <c r="V8" s="219" t="s">
        <v>25654</v>
      </c>
    </row>
    <row r="9" spans="1:22" ht="18.75">
      <c r="B9" t="s">
        <v>25609</v>
      </c>
      <c r="M9" t="s">
        <v>25631</v>
      </c>
      <c r="V9" s="219" t="s">
        <v>25655</v>
      </c>
    </row>
    <row r="10" spans="1:22">
      <c r="B10" t="s">
        <v>25610</v>
      </c>
      <c r="M10" s="216" t="s">
        <v>25632</v>
      </c>
    </row>
    <row r="11" spans="1:22">
      <c r="B11" t="s">
        <v>25611</v>
      </c>
      <c r="N11" t="s">
        <v>25633</v>
      </c>
    </row>
    <row r="12" spans="1:22">
      <c r="B12" t="s">
        <v>25612</v>
      </c>
      <c r="O12" t="s">
        <v>25634</v>
      </c>
    </row>
    <row r="13" spans="1:22">
      <c r="B13" t="s">
        <v>25614</v>
      </c>
      <c r="O13" t="s">
        <v>25635</v>
      </c>
    </row>
    <row r="14" spans="1:22">
      <c r="B14" t="s">
        <v>25613</v>
      </c>
      <c r="O14" t="s">
        <v>25642</v>
      </c>
    </row>
    <row r="15" spans="1:22">
      <c r="C15" s="216" t="s">
        <v>25615</v>
      </c>
      <c r="M15" t="s">
        <v>25637</v>
      </c>
    </row>
    <row r="16" spans="1:22">
      <c r="L16" t="s">
        <v>25636</v>
      </c>
      <c r="M16" t="s">
        <v>25638</v>
      </c>
    </row>
    <row r="17" spans="1:15">
      <c r="M17" t="s">
        <v>25639</v>
      </c>
    </row>
    <row r="18" spans="1:15">
      <c r="B18" t="s">
        <v>25617</v>
      </c>
      <c r="M18" t="s">
        <v>25640</v>
      </c>
    </row>
    <row r="19" spans="1:15">
      <c r="A19" t="s">
        <v>25616</v>
      </c>
      <c r="B19" t="s">
        <v>25618</v>
      </c>
      <c r="M19" t="s">
        <v>25641</v>
      </c>
    </row>
    <row r="20" spans="1:15">
      <c r="B20" t="s">
        <v>25619</v>
      </c>
      <c r="M20" s="215" t="s">
        <v>25643</v>
      </c>
    </row>
    <row r="21" spans="1:15">
      <c r="B21" t="s">
        <v>25620</v>
      </c>
    </row>
    <row r="22" spans="1:15">
      <c r="B22" t="s">
        <v>25621</v>
      </c>
      <c r="L22" t="s">
        <v>25644</v>
      </c>
      <c r="M22" t="s">
        <v>25645</v>
      </c>
    </row>
    <row r="23" spans="1:15">
      <c r="B23" t="s">
        <v>25622</v>
      </c>
    </row>
    <row r="24" spans="1:15">
      <c r="B24" t="s">
        <v>25623</v>
      </c>
      <c r="L24" s="218" t="s">
        <v>25646</v>
      </c>
      <c r="M24" s="98" t="s">
        <v>25647</v>
      </c>
      <c r="N24" s="98"/>
      <c r="O24" s="98"/>
    </row>
    <row r="25" spans="1:15">
      <c r="C25" t="s">
        <v>25624</v>
      </c>
      <c r="L25" s="98"/>
      <c r="M25" s="98" t="s">
        <v>25648</v>
      </c>
      <c r="N25" s="98"/>
      <c r="O25" s="98"/>
    </row>
    <row r="26" spans="1:15">
      <c r="C26" t="s">
        <v>25625</v>
      </c>
      <c r="L26" s="98"/>
      <c r="M26" s="98" t="s">
        <v>25649</v>
      </c>
      <c r="N26" s="98"/>
      <c r="O26" s="98"/>
    </row>
    <row r="27" spans="1:15">
      <c r="C27" s="216" t="s">
        <v>25626</v>
      </c>
      <c r="L27" s="98"/>
      <c r="M27" s="98"/>
      <c r="N27" s="98"/>
      <c r="O27" s="98"/>
    </row>
    <row r="29" spans="1:15">
      <c r="B29" s="98"/>
      <c r="C29" s="98"/>
      <c r="D29" s="98"/>
      <c r="E29" s="98"/>
      <c r="F29" s="98"/>
      <c r="G29" s="98"/>
      <c r="H29" s="98"/>
      <c r="I29" s="98"/>
    </row>
    <row r="30" spans="1:15">
      <c r="B30" s="98"/>
      <c r="C30" s="98"/>
      <c r="D30" s="98"/>
      <c r="E30" s="98"/>
      <c r="F30" s="98"/>
      <c r="G30" s="98"/>
      <c r="H30" s="98"/>
      <c r="I30" s="98"/>
      <c r="M30" t="s">
        <v>25650</v>
      </c>
    </row>
    <row r="31" spans="1:15">
      <c r="A31" s="217" t="s">
        <v>25651</v>
      </c>
      <c r="B31" s="98"/>
      <c r="C31" s="98"/>
      <c r="D31" s="98"/>
      <c r="E31" s="98"/>
      <c r="F31" s="98"/>
      <c r="G31" s="98"/>
      <c r="H31" s="98"/>
      <c r="I31" s="98"/>
    </row>
    <row r="32" spans="1:15">
      <c r="A32" s="217" t="s">
        <v>25652</v>
      </c>
    </row>
    <row r="33" spans="1:1">
      <c r="A33" s="217" t="s">
        <v>25653</v>
      </c>
    </row>
    <row r="35" spans="1:1">
      <c r="A35" s="213"/>
    </row>
    <row r="36" spans="1:1">
      <c r="A36" s="213"/>
    </row>
  </sheetData>
  <hyperlinks>
    <hyperlink ref="A1" location="'Table of Contents'!A1" display="Return to Table of Contents" xr:uid="{69CECFC9-EB85-458E-9A36-CCF6A095D0D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21E6C-03B0-4282-873D-1F3C55ACD6B7}">
  <dimension ref="A1:D18"/>
  <sheetViews>
    <sheetView workbookViewId="0">
      <selection activeCell="A3" sqref="A3"/>
    </sheetView>
  </sheetViews>
  <sheetFormatPr defaultRowHeight="15"/>
  <sheetData>
    <row r="1" spans="1:4">
      <c r="A1" s="261" t="s">
        <v>26157</v>
      </c>
    </row>
    <row r="3" spans="1:4">
      <c r="A3" s="75" t="s">
        <v>26250</v>
      </c>
    </row>
    <row r="5" spans="1:4">
      <c r="A5" t="s">
        <v>3516</v>
      </c>
    </row>
    <row r="6" spans="1:4">
      <c r="B6" t="s">
        <v>3507</v>
      </c>
    </row>
    <row r="7" spans="1:4">
      <c r="C7" t="s">
        <v>3506</v>
      </c>
    </row>
    <row r="8" spans="1:4">
      <c r="C8" t="s">
        <v>3508</v>
      </c>
    </row>
    <row r="9" spans="1:4">
      <c r="B9" t="s">
        <v>3509</v>
      </c>
    </row>
    <row r="10" spans="1:4">
      <c r="C10" t="s">
        <v>3510</v>
      </c>
    </row>
    <row r="11" spans="1:4">
      <c r="D11" t="s">
        <v>3511</v>
      </c>
    </row>
    <row r="12" spans="1:4">
      <c r="D12" t="s">
        <v>3512</v>
      </c>
    </row>
    <row r="13" spans="1:4">
      <c r="D13" t="s">
        <v>3513</v>
      </c>
    </row>
    <row r="14" spans="1:4">
      <c r="C14" t="s">
        <v>3514</v>
      </c>
    </row>
    <row r="15" spans="1:4">
      <c r="D15" t="s">
        <v>3515</v>
      </c>
    </row>
    <row r="16" spans="1:4">
      <c r="B16" t="s">
        <v>3517</v>
      </c>
    </row>
    <row r="18" spans="2:2">
      <c r="B18" t="s">
        <v>3518</v>
      </c>
    </row>
  </sheetData>
  <hyperlinks>
    <hyperlink ref="A1" location="'Table of Contents'!A1" display="Return to Table of Contents" xr:uid="{20737B67-8906-4023-91B3-EFE42E85B2A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F40D1-7282-46CB-A5CF-DD99E6DED120}">
  <dimension ref="A1:T977"/>
  <sheetViews>
    <sheetView zoomScaleNormal="100" workbookViewId="0">
      <selection activeCell="D25" sqref="D25"/>
    </sheetView>
  </sheetViews>
  <sheetFormatPr defaultRowHeight="15"/>
  <cols>
    <col min="5" max="5" width="26.7109375" customWidth="1"/>
    <col min="6" max="6" width="11.7109375" customWidth="1"/>
    <col min="7" max="7" width="8.28515625" customWidth="1"/>
    <col min="8" max="8" width="16.42578125" customWidth="1"/>
    <col min="9" max="9" width="12.28515625" customWidth="1"/>
    <col min="10" max="10" width="12.5703125" customWidth="1"/>
    <col min="11" max="11" width="10.28515625" customWidth="1"/>
    <col min="12" max="12" width="10.85546875" customWidth="1"/>
    <col min="13" max="13" width="19.42578125" customWidth="1"/>
    <col min="14" max="14" width="26.7109375" customWidth="1"/>
    <col min="17" max="17" width="23.140625" customWidth="1"/>
  </cols>
  <sheetData>
    <row r="1" spans="1:17">
      <c r="A1" s="261" t="s">
        <v>26157</v>
      </c>
    </row>
    <row r="2" spans="1:17">
      <c r="A2" s="75" t="s">
        <v>26251</v>
      </c>
    </row>
    <row r="3" spans="1:17">
      <c r="A3" t="s">
        <v>3519</v>
      </c>
    </row>
    <row r="4" spans="1:17">
      <c r="B4" t="s">
        <v>3520</v>
      </c>
      <c r="N4" s="73" t="s">
        <v>4090</v>
      </c>
      <c r="O4" s="73"/>
      <c r="P4" s="73"/>
      <c r="Q4" s="73"/>
    </row>
    <row r="5" spans="1:17">
      <c r="C5" t="s">
        <v>3521</v>
      </c>
      <c r="N5" s="178" t="s">
        <v>4091</v>
      </c>
      <c r="O5" s="178" t="s">
        <v>4085</v>
      </c>
      <c r="P5" s="178" t="s">
        <v>4086</v>
      </c>
      <c r="Q5" s="178" t="s">
        <v>4087</v>
      </c>
    </row>
    <row r="6" spans="1:17">
      <c r="D6" t="s">
        <v>3522</v>
      </c>
      <c r="N6" s="74">
        <v>0</v>
      </c>
      <c r="O6" s="73"/>
      <c r="P6" s="74">
        <v>12389</v>
      </c>
      <c r="Q6" s="74">
        <v>1758</v>
      </c>
    </row>
    <row r="7" spans="1:17">
      <c r="C7" t="s">
        <v>3523</v>
      </c>
      <c r="N7" s="74">
        <v>500</v>
      </c>
      <c r="O7" s="74">
        <v>1</v>
      </c>
      <c r="P7" s="74">
        <v>120227</v>
      </c>
      <c r="Q7" s="73"/>
    </row>
    <row r="8" spans="1:17">
      <c r="B8" t="s">
        <v>3524</v>
      </c>
      <c r="N8" s="74">
        <v>1000</v>
      </c>
      <c r="O8" s="74">
        <v>5</v>
      </c>
      <c r="P8" s="74">
        <v>125614</v>
      </c>
      <c r="Q8" s="73"/>
    </row>
    <row r="9" spans="1:17">
      <c r="C9" t="s">
        <v>3525</v>
      </c>
      <c r="N9" s="74">
        <v>1500</v>
      </c>
      <c r="O9" s="74">
        <v>2</v>
      </c>
      <c r="P9" s="74">
        <v>54478</v>
      </c>
      <c r="Q9" s="73"/>
    </row>
    <row r="10" spans="1:17">
      <c r="D10" t="s">
        <v>3526</v>
      </c>
      <c r="N10" s="74">
        <v>2000</v>
      </c>
      <c r="O10" s="74">
        <v>2</v>
      </c>
      <c r="P10" s="74">
        <v>24391</v>
      </c>
      <c r="Q10" s="73"/>
    </row>
    <row r="11" spans="1:17">
      <c r="C11" t="s">
        <v>3527</v>
      </c>
      <c r="N11" s="74">
        <v>2500</v>
      </c>
      <c r="O11" s="74">
        <v>2</v>
      </c>
      <c r="P11" s="74">
        <v>8313</v>
      </c>
      <c r="Q11" s="73"/>
    </row>
    <row r="12" spans="1:17">
      <c r="C12" t="s">
        <v>3528</v>
      </c>
      <c r="N12" s="74">
        <v>3000</v>
      </c>
      <c r="O12" s="74">
        <v>2</v>
      </c>
      <c r="P12" s="74">
        <v>2900</v>
      </c>
      <c r="Q12" s="73"/>
    </row>
    <row r="13" spans="1:17">
      <c r="D13" t="s">
        <v>3529</v>
      </c>
      <c r="N13" s="74">
        <v>3500</v>
      </c>
      <c r="O13" s="73"/>
      <c r="P13" s="74">
        <v>1212</v>
      </c>
      <c r="Q13" s="73"/>
    </row>
    <row r="14" spans="1:17">
      <c r="D14" t="s">
        <v>4082</v>
      </c>
      <c r="N14" s="74">
        <v>4000</v>
      </c>
      <c r="O14" s="73"/>
      <c r="P14" s="74">
        <v>489</v>
      </c>
      <c r="Q14" s="73"/>
    </row>
    <row r="15" spans="1:17">
      <c r="C15" t="s">
        <v>3533</v>
      </c>
      <c r="N15" s="74">
        <v>4500</v>
      </c>
      <c r="O15" s="73"/>
      <c r="P15" s="74">
        <v>273</v>
      </c>
      <c r="Q15" s="73"/>
    </row>
    <row r="16" spans="1:17">
      <c r="D16" t="s">
        <v>3530</v>
      </c>
      <c r="N16" s="74" t="s">
        <v>4088</v>
      </c>
      <c r="O16" s="73">
        <v>1</v>
      </c>
      <c r="P16" s="74">
        <v>292</v>
      </c>
      <c r="Q16" s="73"/>
    </row>
    <row r="17" spans="2:20">
      <c r="C17" t="s">
        <v>3531</v>
      </c>
      <c r="N17" s="74" t="s">
        <v>4089</v>
      </c>
      <c r="O17" s="73">
        <v>7</v>
      </c>
      <c r="P17" s="74">
        <v>41</v>
      </c>
      <c r="Q17" s="73"/>
    </row>
    <row r="18" spans="2:20">
      <c r="D18" t="s">
        <v>3532</v>
      </c>
    </row>
    <row r="19" spans="2:20">
      <c r="B19" t="s">
        <v>3534</v>
      </c>
      <c r="Q19" s="174"/>
      <c r="R19" s="174"/>
      <c r="S19" s="174"/>
      <c r="T19" s="175"/>
    </row>
    <row r="20" spans="2:20">
      <c r="C20" t="s">
        <v>4083</v>
      </c>
      <c r="Q20" s="174"/>
      <c r="R20" s="175"/>
      <c r="S20" s="174"/>
      <c r="T20" s="175"/>
    </row>
    <row r="21" spans="2:20">
      <c r="C21" t="s">
        <v>3535</v>
      </c>
      <c r="Q21" s="174"/>
      <c r="R21" s="175"/>
      <c r="S21" s="174"/>
      <c r="T21" s="175"/>
    </row>
    <row r="22" spans="2:20">
      <c r="D22" t="s">
        <v>3536</v>
      </c>
      <c r="Q22" s="174"/>
      <c r="R22" s="175"/>
      <c r="S22" s="174"/>
      <c r="T22" s="175"/>
    </row>
    <row r="23" spans="2:20">
      <c r="D23" s="75" t="s">
        <v>4081</v>
      </c>
      <c r="Q23" s="174"/>
      <c r="R23" s="175"/>
      <c r="S23" s="174"/>
      <c r="T23" s="175"/>
    </row>
    <row r="24" spans="2:20">
      <c r="D24" s="75" t="s">
        <v>25656</v>
      </c>
      <c r="Q24" s="174"/>
      <c r="R24" s="175"/>
      <c r="S24" s="174"/>
      <c r="T24" s="175"/>
    </row>
    <row r="25" spans="2:20">
      <c r="D25" s="75" t="s">
        <v>26252</v>
      </c>
      <c r="Q25" s="174"/>
      <c r="R25" s="175"/>
      <c r="S25" s="174"/>
      <c r="T25" s="175"/>
    </row>
    <row r="26" spans="2:20">
      <c r="E26" s="171" t="s">
        <v>1811</v>
      </c>
      <c r="F26" s="171" t="s">
        <v>3537</v>
      </c>
      <c r="G26" s="171" t="s">
        <v>464</v>
      </c>
      <c r="H26" s="171" t="s">
        <v>3538</v>
      </c>
      <c r="I26" s="171" t="s">
        <v>3539</v>
      </c>
      <c r="J26" s="171" t="s">
        <v>1813</v>
      </c>
      <c r="K26" s="171" t="s">
        <v>847</v>
      </c>
      <c r="L26" s="171" t="s">
        <v>3540</v>
      </c>
      <c r="M26" s="171" t="s">
        <v>876</v>
      </c>
      <c r="N26" s="171" t="s">
        <v>0</v>
      </c>
      <c r="Q26" s="174"/>
      <c r="R26" s="174"/>
      <c r="S26" s="175"/>
      <c r="T26" s="175"/>
    </row>
    <row r="27" spans="2:20">
      <c r="E27" s="172">
        <v>606</v>
      </c>
      <c r="F27" s="173" t="s">
        <v>1809</v>
      </c>
      <c r="G27" s="172">
        <v>318</v>
      </c>
      <c r="H27" s="173" t="s">
        <v>3541</v>
      </c>
      <c r="I27" s="172">
        <v>250200</v>
      </c>
      <c r="J27" s="172">
        <v>0</v>
      </c>
      <c r="K27" s="172">
        <v>250200</v>
      </c>
      <c r="L27" s="172">
        <v>317</v>
      </c>
      <c r="M27" s="173" t="s">
        <v>3542</v>
      </c>
      <c r="N27" s="173" t="s">
        <v>100</v>
      </c>
      <c r="Q27" s="174"/>
      <c r="R27" s="175"/>
      <c r="S27" s="174"/>
      <c r="T27" s="175"/>
    </row>
    <row r="28" spans="2:20">
      <c r="E28" s="172">
        <v>0</v>
      </c>
      <c r="F28" s="173" t="s">
        <v>1809</v>
      </c>
      <c r="G28" s="172">
        <v>104</v>
      </c>
      <c r="H28" s="173" t="s">
        <v>3462</v>
      </c>
      <c r="I28" s="172">
        <v>2358900</v>
      </c>
      <c r="J28" s="172">
        <v>946400</v>
      </c>
      <c r="K28" s="172">
        <v>1412500</v>
      </c>
      <c r="L28" s="172">
        <v>2</v>
      </c>
      <c r="M28" s="173" t="s">
        <v>3543</v>
      </c>
      <c r="N28" s="173" t="s">
        <v>3</v>
      </c>
      <c r="Q28" s="174"/>
      <c r="R28" s="175"/>
      <c r="S28" s="174"/>
      <c r="T28" s="175"/>
    </row>
    <row r="29" spans="2:20">
      <c r="E29" s="172">
        <v>1092</v>
      </c>
      <c r="F29" s="173" t="s">
        <v>1809</v>
      </c>
      <c r="G29" s="172">
        <v>90</v>
      </c>
      <c r="H29" s="173" t="s">
        <v>3544</v>
      </c>
      <c r="I29" s="172">
        <v>180500</v>
      </c>
      <c r="J29" s="172">
        <v>0</v>
      </c>
      <c r="K29" s="172">
        <v>180500</v>
      </c>
      <c r="L29" s="172">
        <v>44</v>
      </c>
      <c r="M29" s="173" t="s">
        <v>3545</v>
      </c>
      <c r="N29" s="173" t="s">
        <v>173</v>
      </c>
      <c r="Q29" s="174"/>
      <c r="R29" s="175"/>
      <c r="S29" s="174"/>
      <c r="T29" s="175"/>
    </row>
    <row r="30" spans="2:20">
      <c r="E30" s="172">
        <v>1044</v>
      </c>
      <c r="F30" s="173" t="s">
        <v>1809</v>
      </c>
      <c r="G30" s="172">
        <v>90</v>
      </c>
      <c r="H30" s="173" t="s">
        <v>3544</v>
      </c>
      <c r="I30" s="172">
        <v>193900</v>
      </c>
      <c r="J30" s="172">
        <v>0</v>
      </c>
      <c r="K30" s="172">
        <v>193900</v>
      </c>
      <c r="L30" s="172">
        <v>44</v>
      </c>
      <c r="M30" s="173" t="s">
        <v>3545</v>
      </c>
      <c r="N30" s="173" t="s">
        <v>173</v>
      </c>
      <c r="Q30" s="174"/>
      <c r="R30" s="175"/>
      <c r="S30" s="174"/>
      <c r="T30" s="175"/>
    </row>
    <row r="31" spans="2:20">
      <c r="E31" s="172">
        <v>1068</v>
      </c>
      <c r="F31" s="173" t="s">
        <v>1809</v>
      </c>
      <c r="G31" s="172">
        <v>90</v>
      </c>
      <c r="H31" s="173" t="s">
        <v>3544</v>
      </c>
      <c r="I31" s="172">
        <v>187100</v>
      </c>
      <c r="J31" s="172">
        <v>0</v>
      </c>
      <c r="K31" s="172">
        <v>187100</v>
      </c>
      <c r="L31" s="172">
        <v>44</v>
      </c>
      <c r="M31" s="173" t="s">
        <v>3545</v>
      </c>
      <c r="N31" s="173" t="s">
        <v>173</v>
      </c>
      <c r="Q31" s="174"/>
      <c r="R31" s="175"/>
      <c r="S31" s="174"/>
      <c r="T31" s="175"/>
    </row>
    <row r="32" spans="2:20">
      <c r="E32" s="172">
        <v>1394</v>
      </c>
      <c r="F32" s="173" t="s">
        <v>1809</v>
      </c>
      <c r="G32" s="172">
        <v>90</v>
      </c>
      <c r="H32" s="173" t="s">
        <v>3544</v>
      </c>
      <c r="I32" s="172">
        <v>220200</v>
      </c>
      <c r="J32" s="172">
        <v>0</v>
      </c>
      <c r="K32" s="172">
        <v>220200</v>
      </c>
      <c r="L32" s="172">
        <v>44</v>
      </c>
      <c r="M32" s="173" t="s">
        <v>3545</v>
      </c>
      <c r="N32" s="173" t="s">
        <v>173</v>
      </c>
      <c r="Q32" s="174"/>
      <c r="R32" s="175"/>
      <c r="S32" s="174"/>
      <c r="T32" s="175"/>
    </row>
    <row r="33" spans="5:20">
      <c r="E33" s="172">
        <v>1092</v>
      </c>
      <c r="F33" s="173" t="s">
        <v>1809</v>
      </c>
      <c r="G33" s="172">
        <v>90</v>
      </c>
      <c r="H33" s="173" t="s">
        <v>3544</v>
      </c>
      <c r="I33" s="172">
        <v>178700</v>
      </c>
      <c r="J33" s="172">
        <v>0</v>
      </c>
      <c r="K33" s="172">
        <v>178700</v>
      </c>
      <c r="L33" s="172">
        <v>44</v>
      </c>
      <c r="M33" s="173" t="s">
        <v>3545</v>
      </c>
      <c r="N33" s="173" t="s">
        <v>173</v>
      </c>
      <c r="Q33" s="174"/>
      <c r="R33" s="175"/>
      <c r="S33" s="174"/>
      <c r="T33" s="175"/>
    </row>
    <row r="34" spans="5:20">
      <c r="E34" s="172">
        <v>1032</v>
      </c>
      <c r="F34" s="173" t="s">
        <v>1809</v>
      </c>
      <c r="G34" s="172">
        <v>90</v>
      </c>
      <c r="H34" s="173" t="s">
        <v>3544</v>
      </c>
      <c r="I34" s="172">
        <v>183400</v>
      </c>
      <c r="J34" s="172">
        <v>0</v>
      </c>
      <c r="K34" s="172">
        <v>183400</v>
      </c>
      <c r="L34" s="172">
        <v>44</v>
      </c>
      <c r="M34" s="173" t="s">
        <v>3545</v>
      </c>
      <c r="N34" s="173" t="s">
        <v>173</v>
      </c>
      <c r="Q34" s="174"/>
      <c r="R34" s="175"/>
      <c r="S34" s="174"/>
      <c r="T34" s="175"/>
    </row>
    <row r="35" spans="5:20">
      <c r="E35" s="172">
        <v>1412</v>
      </c>
      <c r="F35" s="173" t="s">
        <v>1809</v>
      </c>
      <c r="G35" s="172">
        <v>90</v>
      </c>
      <c r="H35" s="173" t="s">
        <v>3544</v>
      </c>
      <c r="I35" s="172">
        <v>219700</v>
      </c>
      <c r="J35" s="172">
        <v>0</v>
      </c>
      <c r="K35" s="172">
        <v>219700</v>
      </c>
      <c r="L35" s="172">
        <v>44</v>
      </c>
      <c r="M35" s="173" t="s">
        <v>3545</v>
      </c>
      <c r="N35" s="173" t="s">
        <v>173</v>
      </c>
      <c r="Q35" s="174"/>
      <c r="R35" s="174"/>
      <c r="S35" s="175"/>
      <c r="T35" s="175"/>
    </row>
    <row r="36" spans="5:20">
      <c r="E36" s="172">
        <v>1092</v>
      </c>
      <c r="F36" s="173" t="s">
        <v>1809</v>
      </c>
      <c r="G36" s="172">
        <v>90</v>
      </c>
      <c r="H36" s="173" t="s">
        <v>3544</v>
      </c>
      <c r="I36" s="172">
        <v>178700</v>
      </c>
      <c r="J36" s="172">
        <v>0</v>
      </c>
      <c r="K36" s="172">
        <v>178700</v>
      </c>
      <c r="L36" s="172">
        <v>44</v>
      </c>
      <c r="M36" s="173" t="s">
        <v>3545</v>
      </c>
      <c r="N36" s="173" t="s">
        <v>173</v>
      </c>
      <c r="Q36" s="174"/>
      <c r="R36" s="175"/>
      <c r="S36" s="174"/>
      <c r="T36" s="175"/>
    </row>
    <row r="37" spans="5:20">
      <c r="E37" s="172">
        <v>1412</v>
      </c>
      <c r="F37" s="173" t="s">
        <v>1809</v>
      </c>
      <c r="G37" s="172">
        <v>90</v>
      </c>
      <c r="H37" s="173" t="s">
        <v>3544</v>
      </c>
      <c r="I37" s="172">
        <v>219700</v>
      </c>
      <c r="J37" s="172">
        <v>0</v>
      </c>
      <c r="K37" s="172">
        <v>219700</v>
      </c>
      <c r="L37" s="172">
        <v>44</v>
      </c>
      <c r="M37" s="173" t="s">
        <v>3545</v>
      </c>
      <c r="N37" s="173" t="s">
        <v>173</v>
      </c>
      <c r="Q37" s="174"/>
      <c r="R37" s="175"/>
      <c r="S37" s="174"/>
      <c r="T37" s="175"/>
    </row>
    <row r="38" spans="5:20">
      <c r="E38" s="172">
        <v>1185</v>
      </c>
      <c r="F38" s="173" t="s">
        <v>1809</v>
      </c>
      <c r="G38" s="172">
        <v>77</v>
      </c>
      <c r="H38" s="173" t="s">
        <v>3546</v>
      </c>
      <c r="I38" s="172">
        <v>363000</v>
      </c>
      <c r="J38" s="172">
        <v>0</v>
      </c>
      <c r="K38" s="172">
        <v>363000</v>
      </c>
      <c r="L38" s="172">
        <v>165</v>
      </c>
      <c r="M38" s="173" t="s">
        <v>3547</v>
      </c>
      <c r="N38" s="173" t="s">
        <v>120</v>
      </c>
      <c r="Q38" s="174"/>
      <c r="R38" s="175"/>
      <c r="S38" s="174"/>
      <c r="T38" s="175"/>
    </row>
    <row r="39" spans="5:20">
      <c r="E39" s="172">
        <v>1166</v>
      </c>
      <c r="F39" s="173" t="s">
        <v>1809</v>
      </c>
      <c r="G39" s="172">
        <v>77</v>
      </c>
      <c r="H39" s="173" t="s">
        <v>3546</v>
      </c>
      <c r="I39" s="172">
        <v>358600</v>
      </c>
      <c r="J39" s="172">
        <v>0</v>
      </c>
      <c r="K39" s="172">
        <v>358600</v>
      </c>
      <c r="L39" s="172">
        <v>165</v>
      </c>
      <c r="M39" s="173" t="s">
        <v>3547</v>
      </c>
      <c r="N39" s="173" t="s">
        <v>120</v>
      </c>
      <c r="Q39" s="174"/>
      <c r="R39" s="174"/>
      <c r="S39" s="174"/>
      <c r="T39" s="175"/>
    </row>
    <row r="40" spans="5:20">
      <c r="E40" s="172">
        <v>771</v>
      </c>
      <c r="F40" s="173" t="s">
        <v>1809</v>
      </c>
      <c r="G40" s="172">
        <v>77</v>
      </c>
      <c r="H40" s="173" t="s">
        <v>3546</v>
      </c>
      <c r="I40" s="172">
        <v>285600</v>
      </c>
      <c r="J40" s="172">
        <v>0</v>
      </c>
      <c r="K40" s="172">
        <v>285600</v>
      </c>
      <c r="L40" s="172">
        <v>165</v>
      </c>
      <c r="M40" s="173" t="s">
        <v>3547</v>
      </c>
      <c r="N40" s="173" t="s">
        <v>120</v>
      </c>
      <c r="Q40" s="174"/>
      <c r="R40" s="175"/>
      <c r="S40" s="174"/>
      <c r="T40" s="175"/>
    </row>
    <row r="41" spans="5:20">
      <c r="E41" s="172">
        <v>1173</v>
      </c>
      <c r="F41" s="173" t="s">
        <v>1809</v>
      </c>
      <c r="G41" s="172">
        <v>77</v>
      </c>
      <c r="H41" s="173" t="s">
        <v>3546</v>
      </c>
      <c r="I41" s="172">
        <v>361200</v>
      </c>
      <c r="J41" s="172">
        <v>0</v>
      </c>
      <c r="K41" s="172">
        <v>361200</v>
      </c>
      <c r="L41" s="172">
        <v>165</v>
      </c>
      <c r="M41" s="173" t="s">
        <v>3547</v>
      </c>
      <c r="N41" s="173" t="s">
        <v>120</v>
      </c>
      <c r="Q41" s="174"/>
      <c r="R41" s="175"/>
      <c r="S41" s="174"/>
      <c r="T41" s="175"/>
    </row>
    <row r="42" spans="5:20">
      <c r="E42" s="172">
        <v>771</v>
      </c>
      <c r="F42" s="173" t="s">
        <v>1809</v>
      </c>
      <c r="G42" s="172">
        <v>77</v>
      </c>
      <c r="H42" s="173" t="s">
        <v>3546</v>
      </c>
      <c r="I42" s="172">
        <v>285600</v>
      </c>
      <c r="J42" s="172">
        <v>0</v>
      </c>
      <c r="K42" s="172">
        <v>285600</v>
      </c>
      <c r="L42" s="172">
        <v>165</v>
      </c>
      <c r="M42" s="173" t="s">
        <v>3547</v>
      </c>
      <c r="N42" s="173" t="s">
        <v>120</v>
      </c>
      <c r="Q42" s="174"/>
      <c r="R42" s="175"/>
      <c r="S42" s="174"/>
      <c r="T42" s="175"/>
    </row>
    <row r="43" spans="5:20">
      <c r="E43" s="172">
        <v>1073</v>
      </c>
      <c r="F43" s="173" t="s">
        <v>1809</v>
      </c>
      <c r="G43" s="172">
        <v>77</v>
      </c>
      <c r="H43" s="173" t="s">
        <v>3546</v>
      </c>
      <c r="I43" s="172">
        <v>343700</v>
      </c>
      <c r="J43" s="172">
        <v>0</v>
      </c>
      <c r="K43" s="172">
        <v>343700</v>
      </c>
      <c r="L43" s="172">
        <v>165</v>
      </c>
      <c r="M43" s="173" t="s">
        <v>3547</v>
      </c>
      <c r="N43" s="173" t="s">
        <v>120</v>
      </c>
      <c r="Q43" s="174"/>
      <c r="R43" s="175"/>
      <c r="S43" s="174"/>
      <c r="T43" s="175"/>
    </row>
    <row r="44" spans="5:20">
      <c r="E44" s="172">
        <v>771</v>
      </c>
      <c r="F44" s="173" t="s">
        <v>1809</v>
      </c>
      <c r="G44" s="172">
        <v>77</v>
      </c>
      <c r="H44" s="173" t="s">
        <v>3546</v>
      </c>
      <c r="I44" s="172">
        <v>285600</v>
      </c>
      <c r="J44" s="172">
        <v>0</v>
      </c>
      <c r="K44" s="172">
        <v>285600</v>
      </c>
      <c r="L44" s="172">
        <v>165</v>
      </c>
      <c r="M44" s="173" t="s">
        <v>3547</v>
      </c>
      <c r="N44" s="173" t="s">
        <v>120</v>
      </c>
      <c r="Q44" s="174"/>
      <c r="R44" s="175"/>
      <c r="S44" s="174"/>
      <c r="T44" s="175"/>
    </row>
    <row r="45" spans="5:20">
      <c r="E45" s="172">
        <v>1173</v>
      </c>
      <c r="F45" s="173" t="s">
        <v>1809</v>
      </c>
      <c r="G45" s="172">
        <v>77</v>
      </c>
      <c r="H45" s="173" t="s">
        <v>3546</v>
      </c>
      <c r="I45" s="172">
        <v>361200</v>
      </c>
      <c r="J45" s="172">
        <v>0</v>
      </c>
      <c r="K45" s="172">
        <v>361200</v>
      </c>
      <c r="L45" s="172">
        <v>165</v>
      </c>
      <c r="M45" s="173" t="s">
        <v>3547</v>
      </c>
      <c r="N45" s="173" t="s">
        <v>120</v>
      </c>
      <c r="Q45" s="174"/>
      <c r="R45" s="175"/>
      <c r="S45" s="174"/>
      <c r="T45" s="175"/>
    </row>
    <row r="46" spans="5:20">
      <c r="E46" s="172">
        <v>784</v>
      </c>
      <c r="F46" s="173" t="s">
        <v>1809</v>
      </c>
      <c r="G46" s="172">
        <v>77</v>
      </c>
      <c r="H46" s="173" t="s">
        <v>3546</v>
      </c>
      <c r="I46" s="172">
        <v>288300</v>
      </c>
      <c r="J46" s="172">
        <v>0</v>
      </c>
      <c r="K46" s="172">
        <v>288300</v>
      </c>
      <c r="L46" s="172">
        <v>165</v>
      </c>
      <c r="M46" s="173" t="s">
        <v>3547</v>
      </c>
      <c r="N46" s="173" t="s">
        <v>120</v>
      </c>
      <c r="Q46" s="174"/>
      <c r="R46" s="175"/>
      <c r="S46" s="174"/>
      <c r="T46" s="175"/>
    </row>
    <row r="47" spans="5:20">
      <c r="E47" s="172">
        <v>784</v>
      </c>
      <c r="F47" s="173" t="s">
        <v>1809</v>
      </c>
      <c r="G47" s="172">
        <v>77</v>
      </c>
      <c r="H47" s="173" t="s">
        <v>3546</v>
      </c>
      <c r="I47" s="172">
        <v>288300</v>
      </c>
      <c r="J47" s="172">
        <v>0</v>
      </c>
      <c r="K47" s="172">
        <v>288300</v>
      </c>
      <c r="L47" s="172">
        <v>165</v>
      </c>
      <c r="M47" s="173" t="s">
        <v>3547</v>
      </c>
      <c r="N47" s="173" t="s">
        <v>120</v>
      </c>
      <c r="Q47" s="174"/>
      <c r="R47" s="174"/>
      <c r="S47" s="175"/>
      <c r="T47" s="175"/>
    </row>
    <row r="48" spans="5:20">
      <c r="E48" s="172">
        <v>1166</v>
      </c>
      <c r="F48" s="173" t="s">
        <v>1809</v>
      </c>
      <c r="G48" s="172">
        <v>77</v>
      </c>
      <c r="H48" s="173" t="s">
        <v>3546</v>
      </c>
      <c r="I48" s="172">
        <v>358600</v>
      </c>
      <c r="J48" s="172">
        <v>0</v>
      </c>
      <c r="K48" s="172">
        <v>358600</v>
      </c>
      <c r="L48" s="172">
        <v>165</v>
      </c>
      <c r="M48" s="173" t="s">
        <v>3547</v>
      </c>
      <c r="N48" s="173" t="s">
        <v>120</v>
      </c>
      <c r="Q48" s="174"/>
      <c r="R48" s="175"/>
      <c r="S48" s="174"/>
      <c r="T48" s="175"/>
    </row>
    <row r="49" spans="5:20">
      <c r="E49" s="172">
        <v>1073</v>
      </c>
      <c r="F49" s="173" t="s">
        <v>1809</v>
      </c>
      <c r="G49" s="172">
        <v>77</v>
      </c>
      <c r="H49" s="173" t="s">
        <v>3546</v>
      </c>
      <c r="I49" s="172">
        <v>343700</v>
      </c>
      <c r="J49" s="172">
        <v>0</v>
      </c>
      <c r="K49" s="172">
        <v>343700</v>
      </c>
      <c r="L49" s="172">
        <v>165</v>
      </c>
      <c r="M49" s="173" t="s">
        <v>3547</v>
      </c>
      <c r="N49" s="173" t="s">
        <v>120</v>
      </c>
      <c r="Q49" s="174"/>
      <c r="R49" s="175"/>
      <c r="S49" s="174"/>
      <c r="T49" s="175"/>
    </row>
    <row r="50" spans="5:20">
      <c r="E50" s="172">
        <v>786</v>
      </c>
      <c r="F50" s="173" t="s">
        <v>1809</v>
      </c>
      <c r="G50" s="172">
        <v>77</v>
      </c>
      <c r="H50" s="173" t="s">
        <v>3546</v>
      </c>
      <c r="I50" s="172">
        <v>288700</v>
      </c>
      <c r="J50" s="172">
        <v>0</v>
      </c>
      <c r="K50" s="172">
        <v>288700</v>
      </c>
      <c r="L50" s="172">
        <v>165</v>
      </c>
      <c r="M50" s="173" t="s">
        <v>3547</v>
      </c>
      <c r="N50" s="173" t="s">
        <v>120</v>
      </c>
      <c r="Q50" s="174"/>
      <c r="R50" s="175"/>
      <c r="S50" s="174"/>
      <c r="T50" s="175"/>
    </row>
    <row r="51" spans="5:20">
      <c r="E51" s="172">
        <v>1073</v>
      </c>
      <c r="F51" s="173" t="s">
        <v>1809</v>
      </c>
      <c r="G51" s="172">
        <v>77</v>
      </c>
      <c r="H51" s="173" t="s">
        <v>3546</v>
      </c>
      <c r="I51" s="172">
        <v>343700</v>
      </c>
      <c r="J51" s="172">
        <v>0</v>
      </c>
      <c r="K51" s="172">
        <v>343700</v>
      </c>
      <c r="L51" s="172">
        <v>165</v>
      </c>
      <c r="M51" s="173" t="s">
        <v>3547</v>
      </c>
      <c r="N51" s="173" t="s">
        <v>120</v>
      </c>
      <c r="Q51" s="174"/>
      <c r="R51" s="175"/>
      <c r="S51" s="174"/>
      <c r="T51" s="175"/>
    </row>
    <row r="52" spans="5:20">
      <c r="E52" s="172">
        <v>1166</v>
      </c>
      <c r="F52" s="173" t="s">
        <v>1809</v>
      </c>
      <c r="G52" s="172">
        <v>77</v>
      </c>
      <c r="H52" s="173" t="s">
        <v>3546</v>
      </c>
      <c r="I52" s="172">
        <v>377900</v>
      </c>
      <c r="J52" s="172">
        <v>0</v>
      </c>
      <c r="K52" s="172">
        <v>377900</v>
      </c>
      <c r="L52" s="172">
        <v>165</v>
      </c>
      <c r="M52" s="173" t="s">
        <v>3547</v>
      </c>
      <c r="N52" s="173" t="s">
        <v>120</v>
      </c>
      <c r="Q52" s="174"/>
      <c r="R52" s="174"/>
      <c r="S52" s="175"/>
      <c r="T52" s="175"/>
    </row>
    <row r="53" spans="5:20">
      <c r="E53" s="172">
        <v>1166</v>
      </c>
      <c r="F53" s="173" t="s">
        <v>1809</v>
      </c>
      <c r="G53" s="172">
        <v>77</v>
      </c>
      <c r="H53" s="173" t="s">
        <v>3546</v>
      </c>
      <c r="I53" s="172">
        <v>358600</v>
      </c>
      <c r="J53" s="172">
        <v>0</v>
      </c>
      <c r="K53" s="172">
        <v>358600</v>
      </c>
      <c r="L53" s="172">
        <v>165</v>
      </c>
      <c r="M53" s="173" t="s">
        <v>3547</v>
      </c>
      <c r="N53" s="173" t="s">
        <v>120</v>
      </c>
      <c r="Q53" s="174"/>
      <c r="R53" s="175"/>
      <c r="S53" s="174"/>
      <c r="T53" s="175"/>
    </row>
    <row r="54" spans="5:20">
      <c r="E54" s="172">
        <v>1162</v>
      </c>
      <c r="F54" s="173" t="s">
        <v>1809</v>
      </c>
      <c r="G54" s="172">
        <v>77</v>
      </c>
      <c r="H54" s="173" t="s">
        <v>3546</v>
      </c>
      <c r="I54" s="172">
        <v>358000</v>
      </c>
      <c r="J54" s="172">
        <v>0</v>
      </c>
      <c r="K54" s="172">
        <v>358000</v>
      </c>
      <c r="L54" s="172">
        <v>165</v>
      </c>
      <c r="M54" s="173" t="s">
        <v>3547</v>
      </c>
      <c r="N54" s="173" t="s">
        <v>120</v>
      </c>
      <c r="Q54" s="174"/>
      <c r="R54" s="174"/>
      <c r="S54" s="175"/>
      <c r="T54" s="175"/>
    </row>
    <row r="55" spans="5:20">
      <c r="E55" s="172">
        <v>1166</v>
      </c>
      <c r="F55" s="173" t="s">
        <v>1809</v>
      </c>
      <c r="G55" s="172">
        <v>77</v>
      </c>
      <c r="H55" s="173" t="s">
        <v>3546</v>
      </c>
      <c r="I55" s="172">
        <v>360200</v>
      </c>
      <c r="J55" s="172">
        <v>0</v>
      </c>
      <c r="K55" s="172">
        <v>360200</v>
      </c>
      <c r="L55" s="172">
        <v>165</v>
      </c>
      <c r="M55" s="173" t="s">
        <v>3547</v>
      </c>
      <c r="N55" s="173" t="s">
        <v>120</v>
      </c>
      <c r="Q55" s="174"/>
      <c r="R55" s="175"/>
      <c r="S55" s="174"/>
      <c r="T55" s="175"/>
    </row>
    <row r="56" spans="5:20">
      <c r="E56" s="172">
        <v>784</v>
      </c>
      <c r="F56" s="173" t="s">
        <v>1809</v>
      </c>
      <c r="G56" s="172">
        <v>77</v>
      </c>
      <c r="H56" s="173" t="s">
        <v>3546</v>
      </c>
      <c r="I56" s="172">
        <v>289600</v>
      </c>
      <c r="J56" s="172">
        <v>0</v>
      </c>
      <c r="K56" s="172">
        <v>289600</v>
      </c>
      <c r="L56" s="172">
        <v>165</v>
      </c>
      <c r="M56" s="173" t="s">
        <v>3547</v>
      </c>
      <c r="N56" s="173" t="s">
        <v>120</v>
      </c>
      <c r="T56" s="175"/>
    </row>
    <row r="57" spans="5:20">
      <c r="E57" s="172">
        <v>786</v>
      </c>
      <c r="F57" s="173" t="s">
        <v>1809</v>
      </c>
      <c r="G57" s="172">
        <v>77</v>
      </c>
      <c r="H57" s="173" t="s">
        <v>3546</v>
      </c>
      <c r="I57" s="172">
        <v>288700</v>
      </c>
      <c r="J57" s="172">
        <v>0</v>
      </c>
      <c r="K57" s="172">
        <v>288700</v>
      </c>
      <c r="L57" s="172">
        <v>165</v>
      </c>
      <c r="M57" s="173" t="s">
        <v>3547</v>
      </c>
      <c r="N57" s="173" t="s">
        <v>120</v>
      </c>
      <c r="T57" s="175"/>
    </row>
    <row r="58" spans="5:20">
      <c r="E58" s="172">
        <v>1166</v>
      </c>
      <c r="F58" s="173" t="s">
        <v>1809</v>
      </c>
      <c r="G58" s="172">
        <v>77</v>
      </c>
      <c r="H58" s="173" t="s">
        <v>3546</v>
      </c>
      <c r="I58" s="172">
        <v>360200</v>
      </c>
      <c r="J58" s="172">
        <v>0</v>
      </c>
      <c r="K58" s="172">
        <v>360200</v>
      </c>
      <c r="L58" s="172">
        <v>165</v>
      </c>
      <c r="M58" s="173" t="s">
        <v>3547</v>
      </c>
      <c r="N58" s="173" t="s">
        <v>120</v>
      </c>
      <c r="T58" s="175"/>
    </row>
    <row r="59" spans="5:20">
      <c r="E59" s="172">
        <v>784</v>
      </c>
      <c r="F59" s="173" t="s">
        <v>1809</v>
      </c>
      <c r="G59" s="172">
        <v>77</v>
      </c>
      <c r="H59" s="173" t="s">
        <v>3546</v>
      </c>
      <c r="I59" s="172">
        <v>288300</v>
      </c>
      <c r="J59" s="172">
        <v>0</v>
      </c>
      <c r="K59" s="172">
        <v>288300</v>
      </c>
      <c r="L59" s="172">
        <v>165</v>
      </c>
      <c r="M59" s="173" t="s">
        <v>3547</v>
      </c>
      <c r="N59" s="173" t="s">
        <v>120</v>
      </c>
      <c r="T59" s="175"/>
    </row>
    <row r="60" spans="5:20">
      <c r="E60" s="172">
        <v>1185</v>
      </c>
      <c r="F60" s="173" t="s">
        <v>1809</v>
      </c>
      <c r="G60" s="172">
        <v>77</v>
      </c>
      <c r="H60" s="173" t="s">
        <v>3546</v>
      </c>
      <c r="I60" s="172">
        <v>361300</v>
      </c>
      <c r="J60" s="172">
        <v>0</v>
      </c>
      <c r="K60" s="172">
        <v>361300</v>
      </c>
      <c r="L60" s="172">
        <v>165</v>
      </c>
      <c r="M60" s="173" t="s">
        <v>3547</v>
      </c>
      <c r="N60" s="173" t="s">
        <v>120</v>
      </c>
      <c r="T60" s="175"/>
    </row>
    <row r="61" spans="5:20">
      <c r="E61" s="172">
        <v>1166</v>
      </c>
      <c r="F61" s="173" t="s">
        <v>1809</v>
      </c>
      <c r="G61" s="172">
        <v>77</v>
      </c>
      <c r="H61" s="173" t="s">
        <v>3546</v>
      </c>
      <c r="I61" s="172">
        <v>358600</v>
      </c>
      <c r="J61" s="172">
        <v>0</v>
      </c>
      <c r="K61" s="172">
        <v>358600</v>
      </c>
      <c r="L61" s="172">
        <v>165</v>
      </c>
      <c r="M61" s="173" t="s">
        <v>3547</v>
      </c>
      <c r="N61" s="173" t="s">
        <v>120</v>
      </c>
      <c r="T61" s="175"/>
    </row>
    <row r="62" spans="5:20">
      <c r="E62" s="172">
        <v>1166</v>
      </c>
      <c r="F62" s="173" t="s">
        <v>1809</v>
      </c>
      <c r="G62" s="172">
        <v>77</v>
      </c>
      <c r="H62" s="173" t="s">
        <v>3546</v>
      </c>
      <c r="I62" s="172">
        <v>360200</v>
      </c>
      <c r="J62" s="172">
        <v>0</v>
      </c>
      <c r="K62" s="172">
        <v>360200</v>
      </c>
      <c r="L62" s="172">
        <v>165</v>
      </c>
      <c r="M62" s="173" t="s">
        <v>3547</v>
      </c>
      <c r="N62" s="173" t="s">
        <v>120</v>
      </c>
      <c r="T62" s="175"/>
    </row>
    <row r="63" spans="5:20">
      <c r="E63" s="172">
        <v>786</v>
      </c>
      <c r="F63" s="173" t="s">
        <v>1809</v>
      </c>
      <c r="G63" s="172">
        <v>77</v>
      </c>
      <c r="H63" s="173" t="s">
        <v>3546</v>
      </c>
      <c r="I63" s="172">
        <v>288700</v>
      </c>
      <c r="J63" s="172">
        <v>0</v>
      </c>
      <c r="K63" s="172">
        <v>288700</v>
      </c>
      <c r="L63" s="172">
        <v>165</v>
      </c>
      <c r="M63" s="173" t="s">
        <v>3547</v>
      </c>
      <c r="N63" s="173" t="s">
        <v>120</v>
      </c>
      <c r="T63" s="175"/>
    </row>
    <row r="64" spans="5:20">
      <c r="E64" s="172">
        <v>1162</v>
      </c>
      <c r="F64" s="173" t="s">
        <v>1809</v>
      </c>
      <c r="G64" s="172">
        <v>77</v>
      </c>
      <c r="H64" s="173" t="s">
        <v>3546</v>
      </c>
      <c r="I64" s="172">
        <v>358000</v>
      </c>
      <c r="J64" s="172">
        <v>0</v>
      </c>
      <c r="K64" s="172">
        <v>358000</v>
      </c>
      <c r="L64" s="172">
        <v>165</v>
      </c>
      <c r="M64" s="173" t="s">
        <v>3547</v>
      </c>
      <c r="N64" s="173" t="s">
        <v>120</v>
      </c>
      <c r="T64" s="175"/>
    </row>
    <row r="65" spans="5:14">
      <c r="E65" s="172">
        <v>771</v>
      </c>
      <c r="F65" s="173" t="s">
        <v>1809</v>
      </c>
      <c r="G65" s="172">
        <v>77</v>
      </c>
      <c r="H65" s="173" t="s">
        <v>3546</v>
      </c>
      <c r="I65" s="172">
        <v>285600</v>
      </c>
      <c r="J65" s="172">
        <v>0</v>
      </c>
      <c r="K65" s="172">
        <v>285600</v>
      </c>
      <c r="L65" s="172">
        <v>165</v>
      </c>
      <c r="M65" s="173" t="s">
        <v>3547</v>
      </c>
      <c r="N65" s="173" t="s">
        <v>120</v>
      </c>
    </row>
    <row r="66" spans="5:14">
      <c r="E66" s="172">
        <v>1675</v>
      </c>
      <c r="F66" s="173" t="s">
        <v>1809</v>
      </c>
      <c r="G66" s="172">
        <v>77</v>
      </c>
      <c r="H66" s="173" t="s">
        <v>3546</v>
      </c>
      <c r="I66" s="172">
        <v>467600</v>
      </c>
      <c r="J66" s="172">
        <v>0</v>
      </c>
      <c r="K66" s="172">
        <v>467600</v>
      </c>
      <c r="L66" s="172">
        <v>165</v>
      </c>
      <c r="M66" s="173" t="s">
        <v>3547</v>
      </c>
      <c r="N66" s="173" t="s">
        <v>120</v>
      </c>
    </row>
    <row r="67" spans="5:14">
      <c r="E67" s="172">
        <v>1073</v>
      </c>
      <c r="F67" s="173" t="s">
        <v>1809</v>
      </c>
      <c r="G67" s="172">
        <v>77</v>
      </c>
      <c r="H67" s="173" t="s">
        <v>3546</v>
      </c>
      <c r="I67" s="172">
        <v>355700</v>
      </c>
      <c r="J67" s="172">
        <v>0</v>
      </c>
      <c r="K67" s="172">
        <v>355700</v>
      </c>
      <c r="L67" s="172">
        <v>165</v>
      </c>
      <c r="M67" s="173" t="s">
        <v>3547</v>
      </c>
      <c r="N67" s="173" t="s">
        <v>120</v>
      </c>
    </row>
    <row r="68" spans="5:14">
      <c r="E68" s="172">
        <v>1166</v>
      </c>
      <c r="F68" s="173" t="s">
        <v>1809</v>
      </c>
      <c r="G68" s="172">
        <v>77</v>
      </c>
      <c r="H68" s="173" t="s">
        <v>3546</v>
      </c>
      <c r="I68" s="172">
        <v>360200</v>
      </c>
      <c r="J68" s="172">
        <v>0</v>
      </c>
      <c r="K68" s="172">
        <v>360200</v>
      </c>
      <c r="L68" s="172">
        <v>165</v>
      </c>
      <c r="M68" s="173" t="s">
        <v>3547</v>
      </c>
      <c r="N68" s="173" t="s">
        <v>120</v>
      </c>
    </row>
    <row r="69" spans="5:14">
      <c r="E69" s="172">
        <v>771</v>
      </c>
      <c r="F69" s="173" t="s">
        <v>1809</v>
      </c>
      <c r="G69" s="172">
        <v>77</v>
      </c>
      <c r="H69" s="173" t="s">
        <v>3546</v>
      </c>
      <c r="I69" s="172">
        <v>285600</v>
      </c>
      <c r="J69" s="172">
        <v>0</v>
      </c>
      <c r="K69" s="172">
        <v>285600</v>
      </c>
      <c r="L69" s="172">
        <v>165</v>
      </c>
      <c r="M69" s="173" t="s">
        <v>3547</v>
      </c>
      <c r="N69" s="173" t="s">
        <v>120</v>
      </c>
    </row>
    <row r="70" spans="5:14">
      <c r="E70" s="172">
        <v>1185</v>
      </c>
      <c r="F70" s="173" t="s">
        <v>1809</v>
      </c>
      <c r="G70" s="172">
        <v>77</v>
      </c>
      <c r="H70" s="173" t="s">
        <v>3546</v>
      </c>
      <c r="I70" s="172">
        <v>361300</v>
      </c>
      <c r="J70" s="172">
        <v>0</v>
      </c>
      <c r="K70" s="172">
        <v>361300</v>
      </c>
      <c r="L70" s="172">
        <v>165</v>
      </c>
      <c r="M70" s="173" t="s">
        <v>3547</v>
      </c>
      <c r="N70" s="173" t="s">
        <v>120</v>
      </c>
    </row>
    <row r="71" spans="5:14">
      <c r="E71" s="172">
        <v>1288</v>
      </c>
      <c r="F71" s="173" t="s">
        <v>1809</v>
      </c>
      <c r="G71" s="172">
        <v>77</v>
      </c>
      <c r="H71" s="173" t="s">
        <v>3546</v>
      </c>
      <c r="I71" s="172">
        <v>380600</v>
      </c>
      <c r="J71" s="172">
        <v>0</v>
      </c>
      <c r="K71" s="172">
        <v>380600</v>
      </c>
      <c r="L71" s="172">
        <v>165</v>
      </c>
      <c r="M71" s="173" t="s">
        <v>3547</v>
      </c>
      <c r="N71" s="173" t="s">
        <v>120</v>
      </c>
    </row>
    <row r="72" spans="5:14">
      <c r="E72" s="172">
        <v>1166</v>
      </c>
      <c r="F72" s="173" t="s">
        <v>1809</v>
      </c>
      <c r="G72" s="172">
        <v>77</v>
      </c>
      <c r="H72" s="173" t="s">
        <v>3546</v>
      </c>
      <c r="I72" s="172">
        <v>358600</v>
      </c>
      <c r="J72" s="172">
        <v>0</v>
      </c>
      <c r="K72" s="172">
        <v>358600</v>
      </c>
      <c r="L72" s="172">
        <v>165</v>
      </c>
      <c r="M72" s="173" t="s">
        <v>3547</v>
      </c>
      <c r="N72" s="173" t="s">
        <v>120</v>
      </c>
    </row>
    <row r="73" spans="5:14">
      <c r="E73" s="172">
        <v>1288</v>
      </c>
      <c r="F73" s="173" t="s">
        <v>1809</v>
      </c>
      <c r="G73" s="172">
        <v>77</v>
      </c>
      <c r="H73" s="173" t="s">
        <v>3546</v>
      </c>
      <c r="I73" s="172">
        <v>380600</v>
      </c>
      <c r="J73" s="172">
        <v>0</v>
      </c>
      <c r="K73" s="172">
        <v>380600</v>
      </c>
      <c r="L73" s="172">
        <v>165</v>
      </c>
      <c r="M73" s="173" t="s">
        <v>3547</v>
      </c>
      <c r="N73" s="173" t="s">
        <v>120</v>
      </c>
    </row>
    <row r="74" spans="5:14">
      <c r="E74" s="172">
        <v>1166</v>
      </c>
      <c r="F74" s="173" t="s">
        <v>1809</v>
      </c>
      <c r="G74" s="172">
        <v>77</v>
      </c>
      <c r="H74" s="173" t="s">
        <v>3546</v>
      </c>
      <c r="I74" s="172">
        <v>358600</v>
      </c>
      <c r="J74" s="172">
        <v>0</v>
      </c>
      <c r="K74" s="172">
        <v>358600</v>
      </c>
      <c r="L74" s="172">
        <v>165</v>
      </c>
      <c r="M74" s="173" t="s">
        <v>3547</v>
      </c>
      <c r="N74" s="173" t="s">
        <v>120</v>
      </c>
    </row>
    <row r="75" spans="5:14">
      <c r="E75" s="172">
        <v>1166</v>
      </c>
      <c r="F75" s="173" t="s">
        <v>1809</v>
      </c>
      <c r="G75" s="172">
        <v>77</v>
      </c>
      <c r="H75" s="173" t="s">
        <v>3546</v>
      </c>
      <c r="I75" s="172">
        <v>358600</v>
      </c>
      <c r="J75" s="172">
        <v>0</v>
      </c>
      <c r="K75" s="172">
        <v>358600</v>
      </c>
      <c r="L75" s="172">
        <v>165</v>
      </c>
      <c r="M75" s="173" t="s">
        <v>3547</v>
      </c>
      <c r="N75" s="173" t="s">
        <v>120</v>
      </c>
    </row>
    <row r="76" spans="5:14">
      <c r="E76" s="172">
        <v>786</v>
      </c>
      <c r="F76" s="173" t="s">
        <v>1809</v>
      </c>
      <c r="G76" s="172">
        <v>77</v>
      </c>
      <c r="H76" s="173" t="s">
        <v>3546</v>
      </c>
      <c r="I76" s="172">
        <v>288700</v>
      </c>
      <c r="J76" s="172">
        <v>0</v>
      </c>
      <c r="K76" s="172">
        <v>288700</v>
      </c>
      <c r="L76" s="172">
        <v>165</v>
      </c>
      <c r="M76" s="173" t="s">
        <v>3547</v>
      </c>
      <c r="N76" s="173" t="s">
        <v>120</v>
      </c>
    </row>
    <row r="77" spans="5:14">
      <c r="E77" s="172">
        <v>1173</v>
      </c>
      <c r="F77" s="173" t="s">
        <v>1809</v>
      </c>
      <c r="G77" s="172">
        <v>77</v>
      </c>
      <c r="H77" s="173" t="s">
        <v>3546</v>
      </c>
      <c r="I77" s="172">
        <v>361200</v>
      </c>
      <c r="J77" s="172">
        <v>0</v>
      </c>
      <c r="K77" s="172">
        <v>361200</v>
      </c>
      <c r="L77" s="172">
        <v>165</v>
      </c>
      <c r="M77" s="173" t="s">
        <v>3547</v>
      </c>
      <c r="N77" s="173" t="s">
        <v>120</v>
      </c>
    </row>
    <row r="78" spans="5:14">
      <c r="E78" s="172">
        <v>786</v>
      </c>
      <c r="F78" s="173" t="s">
        <v>1809</v>
      </c>
      <c r="G78" s="172">
        <v>77</v>
      </c>
      <c r="H78" s="173" t="s">
        <v>3546</v>
      </c>
      <c r="I78" s="172">
        <v>288700</v>
      </c>
      <c r="J78" s="172">
        <v>0</v>
      </c>
      <c r="K78" s="172">
        <v>288700</v>
      </c>
      <c r="L78" s="172">
        <v>165</v>
      </c>
      <c r="M78" s="173" t="s">
        <v>3547</v>
      </c>
      <c r="N78" s="173" t="s">
        <v>120</v>
      </c>
    </row>
    <row r="79" spans="5:14">
      <c r="E79" s="172">
        <v>1288</v>
      </c>
      <c r="F79" s="173" t="s">
        <v>1809</v>
      </c>
      <c r="G79" s="172">
        <v>77</v>
      </c>
      <c r="H79" s="173" t="s">
        <v>3546</v>
      </c>
      <c r="I79" s="172">
        <v>380600</v>
      </c>
      <c r="J79" s="172">
        <v>0</v>
      </c>
      <c r="K79" s="172">
        <v>380600</v>
      </c>
      <c r="L79" s="172">
        <v>165</v>
      </c>
      <c r="M79" s="173" t="s">
        <v>3547</v>
      </c>
      <c r="N79" s="173" t="s">
        <v>120</v>
      </c>
    </row>
    <row r="80" spans="5:14">
      <c r="E80" s="172">
        <v>1166</v>
      </c>
      <c r="F80" s="173" t="s">
        <v>1809</v>
      </c>
      <c r="G80" s="172">
        <v>77</v>
      </c>
      <c r="H80" s="173" t="s">
        <v>3546</v>
      </c>
      <c r="I80" s="172">
        <v>355300</v>
      </c>
      <c r="J80" s="172">
        <v>0</v>
      </c>
      <c r="K80" s="172">
        <v>355300</v>
      </c>
      <c r="L80" s="172">
        <v>165</v>
      </c>
      <c r="M80" s="173" t="s">
        <v>3547</v>
      </c>
      <c r="N80" s="173" t="s">
        <v>120</v>
      </c>
    </row>
    <row r="81" spans="5:14">
      <c r="E81" s="172">
        <v>1173</v>
      </c>
      <c r="F81" s="173" t="s">
        <v>1809</v>
      </c>
      <c r="G81" s="172">
        <v>77</v>
      </c>
      <c r="H81" s="173" t="s">
        <v>3546</v>
      </c>
      <c r="I81" s="172">
        <v>359600</v>
      </c>
      <c r="J81" s="172">
        <v>0</v>
      </c>
      <c r="K81" s="172">
        <v>359600</v>
      </c>
      <c r="L81" s="172">
        <v>165</v>
      </c>
      <c r="M81" s="173" t="s">
        <v>3547</v>
      </c>
      <c r="N81" s="173" t="s">
        <v>120</v>
      </c>
    </row>
    <row r="82" spans="5:14">
      <c r="E82" s="172">
        <v>1166</v>
      </c>
      <c r="F82" s="173" t="s">
        <v>1809</v>
      </c>
      <c r="G82" s="172">
        <v>77</v>
      </c>
      <c r="H82" s="173" t="s">
        <v>3546</v>
      </c>
      <c r="I82" s="172">
        <v>358600</v>
      </c>
      <c r="J82" s="172">
        <v>0</v>
      </c>
      <c r="K82" s="172">
        <v>358600</v>
      </c>
      <c r="L82" s="172">
        <v>165</v>
      </c>
      <c r="M82" s="173" t="s">
        <v>3547</v>
      </c>
      <c r="N82" s="173" t="s">
        <v>120</v>
      </c>
    </row>
    <row r="83" spans="5:14">
      <c r="E83" s="172">
        <v>1166</v>
      </c>
      <c r="F83" s="173" t="s">
        <v>1809</v>
      </c>
      <c r="G83" s="172">
        <v>77</v>
      </c>
      <c r="H83" s="173" t="s">
        <v>3546</v>
      </c>
      <c r="I83" s="172">
        <v>360200</v>
      </c>
      <c r="J83" s="172">
        <v>0</v>
      </c>
      <c r="K83" s="172">
        <v>360200</v>
      </c>
      <c r="L83" s="172">
        <v>165</v>
      </c>
      <c r="M83" s="173" t="s">
        <v>3547</v>
      </c>
      <c r="N83" s="173" t="s">
        <v>120</v>
      </c>
    </row>
    <row r="84" spans="5:14">
      <c r="E84" s="172">
        <v>1073</v>
      </c>
      <c r="F84" s="173" t="s">
        <v>1809</v>
      </c>
      <c r="G84" s="172">
        <v>77</v>
      </c>
      <c r="H84" s="173" t="s">
        <v>3546</v>
      </c>
      <c r="I84" s="172">
        <v>343700</v>
      </c>
      <c r="J84" s="172">
        <v>0</v>
      </c>
      <c r="K84" s="172">
        <v>343700</v>
      </c>
      <c r="L84" s="172">
        <v>165</v>
      </c>
      <c r="M84" s="173" t="s">
        <v>3547</v>
      </c>
      <c r="N84" s="173" t="s">
        <v>120</v>
      </c>
    </row>
    <row r="85" spans="5:14">
      <c r="E85" s="172">
        <v>786</v>
      </c>
      <c r="F85" s="173" t="s">
        <v>1809</v>
      </c>
      <c r="G85" s="172">
        <v>77</v>
      </c>
      <c r="H85" s="173" t="s">
        <v>3546</v>
      </c>
      <c r="I85" s="172">
        <v>291300</v>
      </c>
      <c r="J85" s="172">
        <v>0</v>
      </c>
      <c r="K85" s="172">
        <v>291300</v>
      </c>
      <c r="L85" s="172">
        <v>165</v>
      </c>
      <c r="M85" s="173" t="s">
        <v>3547</v>
      </c>
      <c r="N85" s="173" t="s">
        <v>120</v>
      </c>
    </row>
    <row r="86" spans="5:14">
      <c r="E86" s="172">
        <v>1185</v>
      </c>
      <c r="F86" s="173" t="s">
        <v>1809</v>
      </c>
      <c r="G86" s="172">
        <v>77</v>
      </c>
      <c r="H86" s="173" t="s">
        <v>3546</v>
      </c>
      <c r="I86" s="172">
        <v>361300</v>
      </c>
      <c r="J86" s="172">
        <v>0</v>
      </c>
      <c r="K86" s="172">
        <v>361300</v>
      </c>
      <c r="L86" s="172">
        <v>165</v>
      </c>
      <c r="M86" s="173" t="s">
        <v>3547</v>
      </c>
      <c r="N86" s="173" t="s">
        <v>120</v>
      </c>
    </row>
    <row r="87" spans="5:14">
      <c r="E87" s="172">
        <v>1166</v>
      </c>
      <c r="F87" s="173" t="s">
        <v>1809</v>
      </c>
      <c r="G87" s="172">
        <v>77</v>
      </c>
      <c r="H87" s="173" t="s">
        <v>3546</v>
      </c>
      <c r="I87" s="172">
        <v>361800</v>
      </c>
      <c r="J87" s="172">
        <v>0</v>
      </c>
      <c r="K87" s="172">
        <v>361800</v>
      </c>
      <c r="L87" s="172">
        <v>165</v>
      </c>
      <c r="M87" s="173" t="s">
        <v>3547</v>
      </c>
      <c r="N87" s="173" t="s">
        <v>120</v>
      </c>
    </row>
    <row r="88" spans="5:14">
      <c r="E88" s="172">
        <v>1173</v>
      </c>
      <c r="F88" s="173" t="s">
        <v>1809</v>
      </c>
      <c r="G88" s="172">
        <v>77</v>
      </c>
      <c r="H88" s="173" t="s">
        <v>3546</v>
      </c>
      <c r="I88" s="172">
        <v>359600</v>
      </c>
      <c r="J88" s="172">
        <v>0</v>
      </c>
      <c r="K88" s="172">
        <v>359600</v>
      </c>
      <c r="L88" s="172">
        <v>165</v>
      </c>
      <c r="M88" s="173" t="s">
        <v>3547</v>
      </c>
      <c r="N88" s="173" t="s">
        <v>120</v>
      </c>
    </row>
    <row r="89" spans="5:14">
      <c r="E89" s="172">
        <v>786</v>
      </c>
      <c r="F89" s="173" t="s">
        <v>1809</v>
      </c>
      <c r="G89" s="172">
        <v>77</v>
      </c>
      <c r="H89" s="173" t="s">
        <v>3546</v>
      </c>
      <c r="I89" s="172">
        <v>288700</v>
      </c>
      <c r="J89" s="172">
        <v>0</v>
      </c>
      <c r="K89" s="172">
        <v>288700</v>
      </c>
      <c r="L89" s="172">
        <v>165</v>
      </c>
      <c r="M89" s="173" t="s">
        <v>3547</v>
      </c>
      <c r="N89" s="173" t="s">
        <v>120</v>
      </c>
    </row>
    <row r="90" spans="5:14">
      <c r="E90" s="172">
        <v>1166</v>
      </c>
      <c r="F90" s="173" t="s">
        <v>1809</v>
      </c>
      <c r="G90" s="172">
        <v>77</v>
      </c>
      <c r="H90" s="173" t="s">
        <v>3546</v>
      </c>
      <c r="I90" s="172">
        <v>358600</v>
      </c>
      <c r="J90" s="172">
        <v>0</v>
      </c>
      <c r="K90" s="172">
        <v>358600</v>
      </c>
      <c r="L90" s="172">
        <v>165</v>
      </c>
      <c r="M90" s="173" t="s">
        <v>3547</v>
      </c>
      <c r="N90" s="173" t="s">
        <v>120</v>
      </c>
    </row>
    <row r="91" spans="5:14">
      <c r="E91" s="172">
        <v>1288</v>
      </c>
      <c r="F91" s="173" t="s">
        <v>1809</v>
      </c>
      <c r="G91" s="172">
        <v>77</v>
      </c>
      <c r="H91" s="173" t="s">
        <v>3546</v>
      </c>
      <c r="I91" s="172">
        <v>380600</v>
      </c>
      <c r="J91" s="172">
        <v>0</v>
      </c>
      <c r="K91" s="172">
        <v>380600</v>
      </c>
      <c r="L91" s="172">
        <v>165</v>
      </c>
      <c r="M91" s="173" t="s">
        <v>3547</v>
      </c>
      <c r="N91" s="173" t="s">
        <v>120</v>
      </c>
    </row>
    <row r="92" spans="5:14">
      <c r="E92" s="172">
        <v>1166</v>
      </c>
      <c r="F92" s="173" t="s">
        <v>1809</v>
      </c>
      <c r="G92" s="172">
        <v>77</v>
      </c>
      <c r="H92" s="173" t="s">
        <v>3546</v>
      </c>
      <c r="I92" s="172">
        <v>358600</v>
      </c>
      <c r="J92" s="172">
        <v>0</v>
      </c>
      <c r="K92" s="172">
        <v>358600</v>
      </c>
      <c r="L92" s="172">
        <v>165</v>
      </c>
      <c r="M92" s="173" t="s">
        <v>3547</v>
      </c>
      <c r="N92" s="173" t="s">
        <v>120</v>
      </c>
    </row>
    <row r="93" spans="5:14">
      <c r="E93" s="172">
        <v>1185</v>
      </c>
      <c r="F93" s="173" t="s">
        <v>1809</v>
      </c>
      <c r="G93" s="172">
        <v>77</v>
      </c>
      <c r="H93" s="173" t="s">
        <v>3546</v>
      </c>
      <c r="I93" s="172">
        <v>361300</v>
      </c>
      <c r="J93" s="172">
        <v>0</v>
      </c>
      <c r="K93" s="172">
        <v>361300</v>
      </c>
      <c r="L93" s="172">
        <v>165</v>
      </c>
      <c r="M93" s="173" t="s">
        <v>3547</v>
      </c>
      <c r="N93" s="173" t="s">
        <v>120</v>
      </c>
    </row>
    <row r="94" spans="5:14">
      <c r="E94" s="172">
        <v>771</v>
      </c>
      <c r="F94" s="173" t="s">
        <v>1809</v>
      </c>
      <c r="G94" s="172">
        <v>77</v>
      </c>
      <c r="H94" s="173" t="s">
        <v>3546</v>
      </c>
      <c r="I94" s="172">
        <v>285600</v>
      </c>
      <c r="J94" s="172">
        <v>0</v>
      </c>
      <c r="K94" s="172">
        <v>285600</v>
      </c>
      <c r="L94" s="172">
        <v>165</v>
      </c>
      <c r="M94" s="173" t="s">
        <v>3547</v>
      </c>
      <c r="N94" s="173" t="s">
        <v>120</v>
      </c>
    </row>
    <row r="95" spans="5:14">
      <c r="E95" s="172">
        <v>786</v>
      </c>
      <c r="F95" s="173" t="s">
        <v>1809</v>
      </c>
      <c r="G95" s="172">
        <v>77</v>
      </c>
      <c r="H95" s="173" t="s">
        <v>3546</v>
      </c>
      <c r="I95" s="172">
        <v>288700</v>
      </c>
      <c r="J95" s="172">
        <v>0</v>
      </c>
      <c r="K95" s="172">
        <v>288700</v>
      </c>
      <c r="L95" s="172">
        <v>165</v>
      </c>
      <c r="M95" s="173" t="s">
        <v>3547</v>
      </c>
      <c r="N95" s="173" t="s">
        <v>120</v>
      </c>
    </row>
    <row r="96" spans="5:14">
      <c r="E96" s="172">
        <v>1162</v>
      </c>
      <c r="F96" s="173" t="s">
        <v>1809</v>
      </c>
      <c r="G96" s="172">
        <v>77</v>
      </c>
      <c r="H96" s="173" t="s">
        <v>3546</v>
      </c>
      <c r="I96" s="172">
        <v>358000</v>
      </c>
      <c r="J96" s="172">
        <v>0</v>
      </c>
      <c r="K96" s="172">
        <v>358000</v>
      </c>
      <c r="L96" s="172">
        <v>165</v>
      </c>
      <c r="M96" s="173" t="s">
        <v>3547</v>
      </c>
      <c r="N96" s="173" t="s">
        <v>120</v>
      </c>
    </row>
    <row r="97" spans="5:14">
      <c r="E97" s="172">
        <v>1162</v>
      </c>
      <c r="F97" s="173" t="s">
        <v>1809</v>
      </c>
      <c r="G97" s="172">
        <v>77</v>
      </c>
      <c r="H97" s="173" t="s">
        <v>3546</v>
      </c>
      <c r="I97" s="172">
        <v>358000</v>
      </c>
      <c r="J97" s="172">
        <v>0</v>
      </c>
      <c r="K97" s="172">
        <v>358000</v>
      </c>
      <c r="L97" s="172">
        <v>165</v>
      </c>
      <c r="M97" s="173" t="s">
        <v>3547</v>
      </c>
      <c r="N97" s="173" t="s">
        <v>120</v>
      </c>
    </row>
    <row r="98" spans="5:14">
      <c r="E98" s="172">
        <v>786</v>
      </c>
      <c r="F98" s="173" t="s">
        <v>1809</v>
      </c>
      <c r="G98" s="172">
        <v>77</v>
      </c>
      <c r="H98" s="173" t="s">
        <v>3546</v>
      </c>
      <c r="I98" s="172">
        <v>288700</v>
      </c>
      <c r="J98" s="172">
        <v>0</v>
      </c>
      <c r="K98" s="172">
        <v>288700</v>
      </c>
      <c r="L98" s="172">
        <v>165</v>
      </c>
      <c r="M98" s="173" t="s">
        <v>3547</v>
      </c>
      <c r="N98" s="173" t="s">
        <v>120</v>
      </c>
    </row>
    <row r="99" spans="5:14">
      <c r="E99" s="172">
        <v>1166</v>
      </c>
      <c r="F99" s="173" t="s">
        <v>1809</v>
      </c>
      <c r="G99" s="172">
        <v>77</v>
      </c>
      <c r="H99" s="173" t="s">
        <v>3546</v>
      </c>
      <c r="I99" s="172">
        <v>358600</v>
      </c>
      <c r="J99" s="172">
        <v>0</v>
      </c>
      <c r="K99" s="172">
        <v>358600</v>
      </c>
      <c r="L99" s="172">
        <v>165</v>
      </c>
      <c r="M99" s="173" t="s">
        <v>3547</v>
      </c>
      <c r="N99" s="173" t="s">
        <v>120</v>
      </c>
    </row>
    <row r="100" spans="5:14">
      <c r="E100" s="172">
        <v>1162</v>
      </c>
      <c r="F100" s="173" t="s">
        <v>1809</v>
      </c>
      <c r="G100" s="172">
        <v>77</v>
      </c>
      <c r="H100" s="173" t="s">
        <v>3546</v>
      </c>
      <c r="I100" s="172">
        <v>358000</v>
      </c>
      <c r="J100" s="172">
        <v>0</v>
      </c>
      <c r="K100" s="172">
        <v>358000</v>
      </c>
      <c r="L100" s="172">
        <v>165</v>
      </c>
      <c r="M100" s="173" t="s">
        <v>3547</v>
      </c>
      <c r="N100" s="173" t="s">
        <v>120</v>
      </c>
    </row>
    <row r="101" spans="5:14">
      <c r="E101" s="172">
        <v>1173</v>
      </c>
      <c r="F101" s="173" t="s">
        <v>1809</v>
      </c>
      <c r="G101" s="172">
        <v>77</v>
      </c>
      <c r="H101" s="173" t="s">
        <v>3546</v>
      </c>
      <c r="I101" s="172">
        <v>359600</v>
      </c>
      <c r="J101" s="172">
        <v>0</v>
      </c>
      <c r="K101" s="172">
        <v>359600</v>
      </c>
      <c r="L101" s="172">
        <v>165</v>
      </c>
      <c r="M101" s="173" t="s">
        <v>3547</v>
      </c>
      <c r="N101" s="173" t="s">
        <v>120</v>
      </c>
    </row>
    <row r="102" spans="5:14">
      <c r="E102" s="172">
        <v>786</v>
      </c>
      <c r="F102" s="173" t="s">
        <v>1809</v>
      </c>
      <c r="G102" s="172">
        <v>77</v>
      </c>
      <c r="H102" s="173" t="s">
        <v>3546</v>
      </c>
      <c r="I102" s="172">
        <v>288700</v>
      </c>
      <c r="J102" s="172">
        <v>0</v>
      </c>
      <c r="K102" s="172">
        <v>288700</v>
      </c>
      <c r="L102" s="172">
        <v>165</v>
      </c>
      <c r="M102" s="173" t="s">
        <v>3547</v>
      </c>
      <c r="N102" s="173" t="s">
        <v>120</v>
      </c>
    </row>
    <row r="103" spans="5:14">
      <c r="E103" s="172">
        <v>1166</v>
      </c>
      <c r="F103" s="173" t="s">
        <v>1809</v>
      </c>
      <c r="G103" s="172">
        <v>77</v>
      </c>
      <c r="H103" s="173" t="s">
        <v>3546</v>
      </c>
      <c r="I103" s="172">
        <v>360200</v>
      </c>
      <c r="J103" s="172">
        <v>0</v>
      </c>
      <c r="K103" s="172">
        <v>360200</v>
      </c>
      <c r="L103" s="172">
        <v>165</v>
      </c>
      <c r="M103" s="173" t="s">
        <v>3547</v>
      </c>
      <c r="N103" s="173" t="s">
        <v>120</v>
      </c>
    </row>
    <row r="104" spans="5:14">
      <c r="E104" s="172">
        <v>1073</v>
      </c>
      <c r="F104" s="173" t="s">
        <v>1809</v>
      </c>
      <c r="G104" s="172">
        <v>77</v>
      </c>
      <c r="H104" s="173" t="s">
        <v>3546</v>
      </c>
      <c r="I104" s="172">
        <v>343700</v>
      </c>
      <c r="J104" s="172">
        <v>0</v>
      </c>
      <c r="K104" s="172">
        <v>343700</v>
      </c>
      <c r="L104" s="172">
        <v>165</v>
      </c>
      <c r="M104" s="173" t="s">
        <v>3547</v>
      </c>
      <c r="N104" s="173" t="s">
        <v>120</v>
      </c>
    </row>
    <row r="105" spans="5:14">
      <c r="E105" s="172">
        <v>1162</v>
      </c>
      <c r="F105" s="173" t="s">
        <v>1809</v>
      </c>
      <c r="G105" s="172">
        <v>77</v>
      </c>
      <c r="H105" s="173" t="s">
        <v>3546</v>
      </c>
      <c r="I105" s="172">
        <v>358000</v>
      </c>
      <c r="J105" s="172">
        <v>0</v>
      </c>
      <c r="K105" s="172">
        <v>358000</v>
      </c>
      <c r="L105" s="172">
        <v>165</v>
      </c>
      <c r="M105" s="173" t="s">
        <v>3547</v>
      </c>
      <c r="N105" s="173" t="s">
        <v>120</v>
      </c>
    </row>
    <row r="106" spans="5:14">
      <c r="E106" s="172">
        <v>784</v>
      </c>
      <c r="F106" s="173" t="s">
        <v>1809</v>
      </c>
      <c r="G106" s="172">
        <v>77</v>
      </c>
      <c r="H106" s="173" t="s">
        <v>3546</v>
      </c>
      <c r="I106" s="172">
        <v>288300</v>
      </c>
      <c r="J106" s="172">
        <v>0</v>
      </c>
      <c r="K106" s="172">
        <v>288300</v>
      </c>
      <c r="L106" s="172">
        <v>165</v>
      </c>
      <c r="M106" s="173" t="s">
        <v>3547</v>
      </c>
      <c r="N106" s="173" t="s">
        <v>120</v>
      </c>
    </row>
    <row r="107" spans="5:14">
      <c r="E107" s="172">
        <v>1166</v>
      </c>
      <c r="F107" s="173" t="s">
        <v>1809</v>
      </c>
      <c r="G107" s="172">
        <v>77</v>
      </c>
      <c r="H107" s="173" t="s">
        <v>3546</v>
      </c>
      <c r="I107" s="172">
        <v>376200</v>
      </c>
      <c r="J107" s="172">
        <v>0</v>
      </c>
      <c r="K107" s="172">
        <v>376200</v>
      </c>
      <c r="L107" s="172">
        <v>165</v>
      </c>
      <c r="M107" s="173" t="s">
        <v>3547</v>
      </c>
      <c r="N107" s="173" t="s">
        <v>120</v>
      </c>
    </row>
    <row r="108" spans="5:14">
      <c r="E108" s="172">
        <v>786</v>
      </c>
      <c r="F108" s="173" t="s">
        <v>1809</v>
      </c>
      <c r="G108" s="172">
        <v>77</v>
      </c>
      <c r="H108" s="173" t="s">
        <v>3546</v>
      </c>
      <c r="I108" s="172">
        <v>288700</v>
      </c>
      <c r="J108" s="172">
        <v>0</v>
      </c>
      <c r="K108" s="172">
        <v>288700</v>
      </c>
      <c r="L108" s="172">
        <v>165</v>
      </c>
      <c r="M108" s="173" t="s">
        <v>3547</v>
      </c>
      <c r="N108" s="173" t="s">
        <v>120</v>
      </c>
    </row>
    <row r="109" spans="5:14">
      <c r="E109" s="172">
        <v>1288</v>
      </c>
      <c r="F109" s="173" t="s">
        <v>1809</v>
      </c>
      <c r="G109" s="172">
        <v>77</v>
      </c>
      <c r="H109" s="173" t="s">
        <v>3546</v>
      </c>
      <c r="I109" s="172">
        <v>380600</v>
      </c>
      <c r="J109" s="172">
        <v>0</v>
      </c>
      <c r="K109" s="172">
        <v>380600</v>
      </c>
      <c r="L109" s="172">
        <v>165</v>
      </c>
      <c r="M109" s="173" t="s">
        <v>3547</v>
      </c>
      <c r="N109" s="173" t="s">
        <v>120</v>
      </c>
    </row>
    <row r="110" spans="5:14">
      <c r="E110" s="172">
        <v>786</v>
      </c>
      <c r="F110" s="173" t="s">
        <v>1809</v>
      </c>
      <c r="G110" s="172">
        <v>77</v>
      </c>
      <c r="H110" s="173" t="s">
        <v>3546</v>
      </c>
      <c r="I110" s="172">
        <v>288700</v>
      </c>
      <c r="J110" s="172">
        <v>0</v>
      </c>
      <c r="K110" s="172">
        <v>288700</v>
      </c>
      <c r="L110" s="172">
        <v>165</v>
      </c>
      <c r="M110" s="173" t="s">
        <v>3547</v>
      </c>
      <c r="N110" s="173" t="s">
        <v>120</v>
      </c>
    </row>
    <row r="111" spans="5:14">
      <c r="E111" s="172">
        <v>1185</v>
      </c>
      <c r="F111" s="173" t="s">
        <v>1809</v>
      </c>
      <c r="G111" s="172">
        <v>77</v>
      </c>
      <c r="H111" s="173" t="s">
        <v>3546</v>
      </c>
      <c r="I111" s="172">
        <v>361300</v>
      </c>
      <c r="J111" s="172">
        <v>0</v>
      </c>
      <c r="K111" s="172">
        <v>361300</v>
      </c>
      <c r="L111" s="172">
        <v>165</v>
      </c>
      <c r="M111" s="173" t="s">
        <v>3547</v>
      </c>
      <c r="N111" s="173" t="s">
        <v>120</v>
      </c>
    </row>
    <row r="112" spans="5:14">
      <c r="E112" s="172">
        <v>784</v>
      </c>
      <c r="F112" s="173" t="s">
        <v>1809</v>
      </c>
      <c r="G112" s="172">
        <v>77</v>
      </c>
      <c r="H112" s="173" t="s">
        <v>3546</v>
      </c>
      <c r="I112" s="172">
        <v>288300</v>
      </c>
      <c r="J112" s="172">
        <v>0</v>
      </c>
      <c r="K112" s="172">
        <v>288300</v>
      </c>
      <c r="L112" s="172">
        <v>165</v>
      </c>
      <c r="M112" s="173" t="s">
        <v>3547</v>
      </c>
      <c r="N112" s="173" t="s">
        <v>120</v>
      </c>
    </row>
    <row r="113" spans="5:14">
      <c r="E113" s="172">
        <v>1288</v>
      </c>
      <c r="F113" s="173" t="s">
        <v>1809</v>
      </c>
      <c r="G113" s="172">
        <v>77</v>
      </c>
      <c r="H113" s="173" t="s">
        <v>3546</v>
      </c>
      <c r="I113" s="172">
        <v>380600</v>
      </c>
      <c r="J113" s="172">
        <v>0</v>
      </c>
      <c r="K113" s="172">
        <v>380600</v>
      </c>
      <c r="L113" s="172">
        <v>165</v>
      </c>
      <c r="M113" s="173" t="s">
        <v>3547</v>
      </c>
      <c r="N113" s="173" t="s">
        <v>120</v>
      </c>
    </row>
    <row r="114" spans="5:14">
      <c r="E114" s="172">
        <v>1166</v>
      </c>
      <c r="F114" s="173" t="s">
        <v>1809</v>
      </c>
      <c r="G114" s="172">
        <v>77</v>
      </c>
      <c r="H114" s="173" t="s">
        <v>3546</v>
      </c>
      <c r="I114" s="172">
        <v>358600</v>
      </c>
      <c r="J114" s="172">
        <v>0</v>
      </c>
      <c r="K114" s="172">
        <v>358600</v>
      </c>
      <c r="L114" s="172">
        <v>165</v>
      </c>
      <c r="M114" s="173" t="s">
        <v>3547</v>
      </c>
      <c r="N114" s="173" t="s">
        <v>120</v>
      </c>
    </row>
    <row r="115" spans="5:14">
      <c r="E115" s="172">
        <v>877</v>
      </c>
      <c r="F115" s="173" t="s">
        <v>1809</v>
      </c>
      <c r="G115" s="172">
        <v>77</v>
      </c>
      <c r="H115" s="173" t="s">
        <v>3548</v>
      </c>
      <c r="I115" s="172">
        <v>859400</v>
      </c>
      <c r="J115" s="172">
        <v>0</v>
      </c>
      <c r="K115" s="172">
        <v>859400</v>
      </c>
      <c r="L115" s="172">
        <v>77</v>
      </c>
      <c r="M115" s="173" t="s">
        <v>3549</v>
      </c>
      <c r="N115" s="173" t="s">
        <v>1</v>
      </c>
    </row>
    <row r="116" spans="5:14">
      <c r="E116" s="172">
        <v>1145</v>
      </c>
      <c r="F116" s="173" t="s">
        <v>1809</v>
      </c>
      <c r="G116" s="172">
        <v>55</v>
      </c>
      <c r="H116" s="173" t="s">
        <v>3550</v>
      </c>
      <c r="I116" s="172">
        <v>181200</v>
      </c>
      <c r="J116" s="172">
        <v>0</v>
      </c>
      <c r="K116" s="172">
        <v>181200</v>
      </c>
      <c r="L116" s="172">
        <v>55</v>
      </c>
      <c r="M116" s="173" t="s">
        <v>3551</v>
      </c>
      <c r="N116" s="173" t="s">
        <v>12</v>
      </c>
    </row>
    <row r="117" spans="5:14">
      <c r="E117" s="172">
        <v>1634</v>
      </c>
      <c r="F117" s="173" t="s">
        <v>1809</v>
      </c>
      <c r="G117" s="172">
        <v>51</v>
      </c>
      <c r="H117" s="173" t="s">
        <v>3552</v>
      </c>
      <c r="I117" s="172">
        <v>505900</v>
      </c>
      <c r="J117" s="172">
        <v>0</v>
      </c>
      <c r="K117" s="172">
        <v>505900</v>
      </c>
      <c r="L117" s="172">
        <v>66</v>
      </c>
      <c r="M117" s="173" t="s">
        <v>3553</v>
      </c>
      <c r="N117" s="173" t="s">
        <v>52</v>
      </c>
    </row>
    <row r="118" spans="5:14">
      <c r="E118" s="172">
        <v>32301</v>
      </c>
      <c r="F118" s="173" t="s">
        <v>1809</v>
      </c>
      <c r="G118" s="172">
        <v>44</v>
      </c>
      <c r="H118" s="173" t="s">
        <v>3550</v>
      </c>
      <c r="I118" s="172">
        <v>3277800</v>
      </c>
      <c r="J118" s="172">
        <v>0</v>
      </c>
      <c r="K118" s="172">
        <v>3277800</v>
      </c>
      <c r="L118" s="172">
        <v>3</v>
      </c>
      <c r="M118" s="173" t="s">
        <v>3554</v>
      </c>
      <c r="N118" s="173" t="s">
        <v>12</v>
      </c>
    </row>
    <row r="119" spans="5:14">
      <c r="E119" s="172">
        <v>989</v>
      </c>
      <c r="F119" s="173" t="s">
        <v>1809</v>
      </c>
      <c r="G119" s="172">
        <v>39</v>
      </c>
      <c r="H119" s="173" t="s">
        <v>3546</v>
      </c>
      <c r="I119" s="172">
        <v>424900</v>
      </c>
      <c r="J119" s="172">
        <v>0</v>
      </c>
      <c r="K119" s="172">
        <v>424900</v>
      </c>
      <c r="L119" s="172">
        <v>36</v>
      </c>
      <c r="M119" s="173" t="s">
        <v>3555</v>
      </c>
      <c r="N119" s="173" t="s">
        <v>120</v>
      </c>
    </row>
    <row r="120" spans="5:14">
      <c r="E120" s="172">
        <v>1366</v>
      </c>
      <c r="F120" s="173" t="s">
        <v>1809</v>
      </c>
      <c r="G120" s="172">
        <v>39</v>
      </c>
      <c r="H120" s="173" t="s">
        <v>3546</v>
      </c>
      <c r="I120" s="172">
        <v>511300</v>
      </c>
      <c r="J120" s="172">
        <v>0</v>
      </c>
      <c r="K120" s="172">
        <v>511300</v>
      </c>
      <c r="L120" s="172">
        <v>36</v>
      </c>
      <c r="M120" s="173" t="s">
        <v>3555</v>
      </c>
      <c r="N120" s="173" t="s">
        <v>120</v>
      </c>
    </row>
    <row r="121" spans="5:14">
      <c r="E121" s="172">
        <v>1147</v>
      </c>
      <c r="F121" s="173" t="s">
        <v>1809</v>
      </c>
      <c r="G121" s="172">
        <v>39</v>
      </c>
      <c r="H121" s="173" t="s">
        <v>3546</v>
      </c>
      <c r="I121" s="172">
        <v>460800</v>
      </c>
      <c r="J121" s="172">
        <v>0</v>
      </c>
      <c r="K121" s="172">
        <v>460800</v>
      </c>
      <c r="L121" s="172">
        <v>36</v>
      </c>
      <c r="M121" s="173" t="s">
        <v>3555</v>
      </c>
      <c r="N121" s="173" t="s">
        <v>120</v>
      </c>
    </row>
    <row r="122" spans="5:14">
      <c r="E122" s="172">
        <v>1284</v>
      </c>
      <c r="F122" s="173" t="s">
        <v>1809</v>
      </c>
      <c r="G122" s="172">
        <v>39</v>
      </c>
      <c r="H122" s="173" t="s">
        <v>3546</v>
      </c>
      <c r="I122" s="172">
        <v>492400</v>
      </c>
      <c r="J122" s="172">
        <v>0</v>
      </c>
      <c r="K122" s="172">
        <v>492400</v>
      </c>
      <c r="L122" s="172">
        <v>36</v>
      </c>
      <c r="M122" s="173" t="s">
        <v>3555</v>
      </c>
      <c r="N122" s="173" t="s">
        <v>120</v>
      </c>
    </row>
    <row r="123" spans="5:14">
      <c r="E123" s="172">
        <v>1390</v>
      </c>
      <c r="F123" s="173" t="s">
        <v>1809</v>
      </c>
      <c r="G123" s="172">
        <v>39</v>
      </c>
      <c r="H123" s="173" t="s">
        <v>3546</v>
      </c>
      <c r="I123" s="172">
        <v>516600</v>
      </c>
      <c r="J123" s="172">
        <v>0</v>
      </c>
      <c r="K123" s="172">
        <v>516600</v>
      </c>
      <c r="L123" s="172">
        <v>36</v>
      </c>
      <c r="M123" s="173" t="s">
        <v>3555</v>
      </c>
      <c r="N123" s="173" t="s">
        <v>120</v>
      </c>
    </row>
    <row r="124" spans="5:14">
      <c r="E124" s="172">
        <v>969</v>
      </c>
      <c r="F124" s="173" t="s">
        <v>1809</v>
      </c>
      <c r="G124" s="172">
        <v>39</v>
      </c>
      <c r="H124" s="173" t="s">
        <v>3546</v>
      </c>
      <c r="I124" s="172">
        <v>419700</v>
      </c>
      <c r="J124" s="172">
        <v>0</v>
      </c>
      <c r="K124" s="172">
        <v>419700</v>
      </c>
      <c r="L124" s="172">
        <v>36</v>
      </c>
      <c r="M124" s="173" t="s">
        <v>3555</v>
      </c>
      <c r="N124" s="173" t="s">
        <v>120</v>
      </c>
    </row>
    <row r="125" spans="5:14">
      <c r="E125" s="172">
        <v>1309</v>
      </c>
      <c r="F125" s="173" t="s">
        <v>1809</v>
      </c>
      <c r="G125" s="172">
        <v>39</v>
      </c>
      <c r="H125" s="173" t="s">
        <v>3546</v>
      </c>
      <c r="I125" s="172">
        <v>498300</v>
      </c>
      <c r="J125" s="172">
        <v>0</v>
      </c>
      <c r="K125" s="172">
        <v>498300</v>
      </c>
      <c r="L125" s="172">
        <v>36</v>
      </c>
      <c r="M125" s="173" t="s">
        <v>3555</v>
      </c>
      <c r="N125" s="173" t="s">
        <v>120</v>
      </c>
    </row>
    <row r="126" spans="5:14">
      <c r="E126" s="172">
        <v>969</v>
      </c>
      <c r="F126" s="173" t="s">
        <v>1809</v>
      </c>
      <c r="G126" s="172">
        <v>39</v>
      </c>
      <c r="H126" s="173" t="s">
        <v>3546</v>
      </c>
      <c r="I126" s="172">
        <v>419700</v>
      </c>
      <c r="J126" s="172">
        <v>0</v>
      </c>
      <c r="K126" s="172">
        <v>419700</v>
      </c>
      <c r="L126" s="172">
        <v>36</v>
      </c>
      <c r="M126" s="173" t="s">
        <v>3555</v>
      </c>
      <c r="N126" s="173" t="s">
        <v>120</v>
      </c>
    </row>
    <row r="127" spans="5:14">
      <c r="E127" s="172">
        <v>966</v>
      </c>
      <c r="F127" s="173" t="s">
        <v>1809</v>
      </c>
      <c r="G127" s="172">
        <v>39</v>
      </c>
      <c r="H127" s="173" t="s">
        <v>3546</v>
      </c>
      <c r="I127" s="172">
        <v>418900</v>
      </c>
      <c r="J127" s="172">
        <v>0</v>
      </c>
      <c r="K127" s="172">
        <v>418900</v>
      </c>
      <c r="L127" s="172">
        <v>36</v>
      </c>
      <c r="M127" s="173" t="s">
        <v>3555</v>
      </c>
      <c r="N127" s="173" t="s">
        <v>120</v>
      </c>
    </row>
    <row r="128" spans="5:14">
      <c r="E128" s="172">
        <v>1149</v>
      </c>
      <c r="F128" s="173" t="s">
        <v>1809</v>
      </c>
      <c r="G128" s="172">
        <v>39</v>
      </c>
      <c r="H128" s="173" t="s">
        <v>3546</v>
      </c>
      <c r="I128" s="172">
        <v>461200</v>
      </c>
      <c r="J128" s="172">
        <v>0</v>
      </c>
      <c r="K128" s="172">
        <v>461200</v>
      </c>
      <c r="L128" s="172">
        <v>36</v>
      </c>
      <c r="M128" s="173" t="s">
        <v>3555</v>
      </c>
      <c r="N128" s="173" t="s">
        <v>120</v>
      </c>
    </row>
    <row r="129" spans="5:14">
      <c r="E129" s="172">
        <v>1584</v>
      </c>
      <c r="F129" s="173" t="s">
        <v>1809</v>
      </c>
      <c r="G129" s="172">
        <v>39</v>
      </c>
      <c r="H129" s="173" t="s">
        <v>3546</v>
      </c>
      <c r="I129" s="172">
        <v>560200</v>
      </c>
      <c r="J129" s="172">
        <v>0</v>
      </c>
      <c r="K129" s="172">
        <v>560200</v>
      </c>
      <c r="L129" s="172">
        <v>36</v>
      </c>
      <c r="M129" s="173" t="s">
        <v>3555</v>
      </c>
      <c r="N129" s="173" t="s">
        <v>120</v>
      </c>
    </row>
    <row r="130" spans="5:14">
      <c r="E130" s="172">
        <v>1249</v>
      </c>
      <c r="F130" s="173" t="s">
        <v>1809</v>
      </c>
      <c r="G130" s="172">
        <v>39</v>
      </c>
      <c r="H130" s="173" t="s">
        <v>3546</v>
      </c>
      <c r="I130" s="172">
        <v>483900</v>
      </c>
      <c r="J130" s="172">
        <v>0</v>
      </c>
      <c r="K130" s="172">
        <v>483900</v>
      </c>
      <c r="L130" s="172">
        <v>36</v>
      </c>
      <c r="M130" s="173" t="s">
        <v>3555</v>
      </c>
      <c r="N130" s="173" t="s">
        <v>120</v>
      </c>
    </row>
    <row r="131" spans="5:14">
      <c r="E131" s="172">
        <v>1291</v>
      </c>
      <c r="F131" s="173" t="s">
        <v>1809</v>
      </c>
      <c r="G131" s="172">
        <v>39</v>
      </c>
      <c r="H131" s="173" t="s">
        <v>3546</v>
      </c>
      <c r="I131" s="172">
        <v>494100</v>
      </c>
      <c r="J131" s="172">
        <v>0</v>
      </c>
      <c r="K131" s="172">
        <v>494100</v>
      </c>
      <c r="L131" s="172">
        <v>36</v>
      </c>
      <c r="M131" s="173" t="s">
        <v>3555</v>
      </c>
      <c r="N131" s="173" t="s">
        <v>120</v>
      </c>
    </row>
    <row r="132" spans="5:14">
      <c r="E132" s="172">
        <v>1295</v>
      </c>
      <c r="F132" s="173" t="s">
        <v>1809</v>
      </c>
      <c r="G132" s="172">
        <v>39</v>
      </c>
      <c r="H132" s="173" t="s">
        <v>3546</v>
      </c>
      <c r="I132" s="172">
        <v>495100</v>
      </c>
      <c r="J132" s="172">
        <v>0</v>
      </c>
      <c r="K132" s="172">
        <v>495100</v>
      </c>
      <c r="L132" s="172">
        <v>36</v>
      </c>
      <c r="M132" s="173" t="s">
        <v>3555</v>
      </c>
      <c r="N132" s="173" t="s">
        <v>120</v>
      </c>
    </row>
    <row r="133" spans="5:14">
      <c r="E133" s="172">
        <v>1316</v>
      </c>
      <c r="F133" s="173" t="s">
        <v>1809</v>
      </c>
      <c r="G133" s="172">
        <v>39</v>
      </c>
      <c r="H133" s="173" t="s">
        <v>3546</v>
      </c>
      <c r="I133" s="172">
        <v>500000</v>
      </c>
      <c r="J133" s="172">
        <v>0</v>
      </c>
      <c r="K133" s="172">
        <v>500000</v>
      </c>
      <c r="L133" s="172">
        <v>36</v>
      </c>
      <c r="M133" s="173" t="s">
        <v>3555</v>
      </c>
      <c r="N133" s="173" t="s">
        <v>120</v>
      </c>
    </row>
    <row r="134" spans="5:14">
      <c r="E134" s="172">
        <v>1225</v>
      </c>
      <c r="F134" s="173" t="s">
        <v>1809</v>
      </c>
      <c r="G134" s="172">
        <v>39</v>
      </c>
      <c r="H134" s="173" t="s">
        <v>3546</v>
      </c>
      <c r="I134" s="172">
        <v>477900</v>
      </c>
      <c r="J134" s="172">
        <v>0</v>
      </c>
      <c r="K134" s="172">
        <v>477900</v>
      </c>
      <c r="L134" s="172">
        <v>36</v>
      </c>
      <c r="M134" s="173" t="s">
        <v>3555</v>
      </c>
      <c r="N134" s="173" t="s">
        <v>120</v>
      </c>
    </row>
    <row r="135" spans="5:14">
      <c r="E135" s="172">
        <v>1291</v>
      </c>
      <c r="F135" s="173" t="s">
        <v>1809</v>
      </c>
      <c r="G135" s="172">
        <v>39</v>
      </c>
      <c r="H135" s="173" t="s">
        <v>3546</v>
      </c>
      <c r="I135" s="172">
        <v>494100</v>
      </c>
      <c r="J135" s="172">
        <v>0</v>
      </c>
      <c r="K135" s="172">
        <v>494100</v>
      </c>
      <c r="L135" s="172">
        <v>36</v>
      </c>
      <c r="M135" s="173" t="s">
        <v>3555</v>
      </c>
      <c r="N135" s="173" t="s">
        <v>120</v>
      </c>
    </row>
    <row r="136" spans="5:14">
      <c r="E136" s="172">
        <v>1334</v>
      </c>
      <c r="F136" s="173" t="s">
        <v>1809</v>
      </c>
      <c r="G136" s="172">
        <v>39</v>
      </c>
      <c r="H136" s="173" t="s">
        <v>3546</v>
      </c>
      <c r="I136" s="172">
        <v>504100</v>
      </c>
      <c r="J136" s="172">
        <v>0</v>
      </c>
      <c r="K136" s="172">
        <v>504100</v>
      </c>
      <c r="L136" s="172">
        <v>36</v>
      </c>
      <c r="M136" s="173" t="s">
        <v>3555</v>
      </c>
      <c r="N136" s="173" t="s">
        <v>120</v>
      </c>
    </row>
    <row r="137" spans="5:14">
      <c r="E137" s="172">
        <v>1225</v>
      </c>
      <c r="F137" s="173" t="s">
        <v>1809</v>
      </c>
      <c r="G137" s="172">
        <v>39</v>
      </c>
      <c r="H137" s="173" t="s">
        <v>3546</v>
      </c>
      <c r="I137" s="172">
        <v>477900</v>
      </c>
      <c r="J137" s="172">
        <v>0</v>
      </c>
      <c r="K137" s="172">
        <v>477900</v>
      </c>
      <c r="L137" s="172">
        <v>36</v>
      </c>
      <c r="M137" s="173" t="s">
        <v>3555</v>
      </c>
      <c r="N137" s="173" t="s">
        <v>120</v>
      </c>
    </row>
    <row r="138" spans="5:14">
      <c r="E138" s="172">
        <v>1149</v>
      </c>
      <c r="F138" s="173" t="s">
        <v>1809</v>
      </c>
      <c r="G138" s="172">
        <v>39</v>
      </c>
      <c r="H138" s="173" t="s">
        <v>3546</v>
      </c>
      <c r="I138" s="172">
        <v>461200</v>
      </c>
      <c r="J138" s="172">
        <v>0</v>
      </c>
      <c r="K138" s="172">
        <v>461200</v>
      </c>
      <c r="L138" s="172">
        <v>36</v>
      </c>
      <c r="M138" s="173" t="s">
        <v>3555</v>
      </c>
      <c r="N138" s="173" t="s">
        <v>120</v>
      </c>
    </row>
    <row r="139" spans="5:14">
      <c r="E139" s="172">
        <v>1584</v>
      </c>
      <c r="F139" s="173" t="s">
        <v>1809</v>
      </c>
      <c r="G139" s="172">
        <v>39</v>
      </c>
      <c r="H139" s="173" t="s">
        <v>3546</v>
      </c>
      <c r="I139" s="172">
        <v>560200</v>
      </c>
      <c r="J139" s="172">
        <v>0</v>
      </c>
      <c r="K139" s="172">
        <v>560200</v>
      </c>
      <c r="L139" s="172">
        <v>36</v>
      </c>
      <c r="M139" s="173" t="s">
        <v>3555</v>
      </c>
      <c r="N139" s="173" t="s">
        <v>120</v>
      </c>
    </row>
    <row r="140" spans="5:14">
      <c r="E140" s="172">
        <v>1257</v>
      </c>
      <c r="F140" s="173" t="s">
        <v>1809</v>
      </c>
      <c r="G140" s="172">
        <v>39</v>
      </c>
      <c r="H140" s="173" t="s">
        <v>3546</v>
      </c>
      <c r="I140" s="172">
        <v>485900</v>
      </c>
      <c r="J140" s="172">
        <v>0</v>
      </c>
      <c r="K140" s="172">
        <v>485900</v>
      </c>
      <c r="L140" s="172">
        <v>36</v>
      </c>
      <c r="M140" s="173" t="s">
        <v>3555</v>
      </c>
      <c r="N140" s="173" t="s">
        <v>120</v>
      </c>
    </row>
    <row r="141" spans="5:14">
      <c r="E141" s="172">
        <v>1225</v>
      </c>
      <c r="F141" s="173" t="s">
        <v>1809</v>
      </c>
      <c r="G141" s="172">
        <v>39</v>
      </c>
      <c r="H141" s="173" t="s">
        <v>3546</v>
      </c>
      <c r="I141" s="172">
        <v>477900</v>
      </c>
      <c r="J141" s="172">
        <v>0</v>
      </c>
      <c r="K141" s="172">
        <v>477900</v>
      </c>
      <c r="L141" s="172">
        <v>36</v>
      </c>
      <c r="M141" s="173" t="s">
        <v>3555</v>
      </c>
      <c r="N141" s="173" t="s">
        <v>120</v>
      </c>
    </row>
    <row r="142" spans="5:14">
      <c r="E142" s="172">
        <v>1631</v>
      </c>
      <c r="F142" s="173" t="s">
        <v>1809</v>
      </c>
      <c r="G142" s="172">
        <v>39</v>
      </c>
      <c r="H142" s="173" t="s">
        <v>3546</v>
      </c>
      <c r="I142" s="172">
        <v>571200</v>
      </c>
      <c r="J142" s="172">
        <v>0</v>
      </c>
      <c r="K142" s="172">
        <v>571200</v>
      </c>
      <c r="L142" s="172">
        <v>36</v>
      </c>
      <c r="M142" s="173" t="s">
        <v>3555</v>
      </c>
      <c r="N142" s="173" t="s">
        <v>120</v>
      </c>
    </row>
    <row r="143" spans="5:14">
      <c r="E143" s="172">
        <v>1640</v>
      </c>
      <c r="F143" s="173" t="s">
        <v>1809</v>
      </c>
      <c r="G143" s="172">
        <v>39</v>
      </c>
      <c r="H143" s="173" t="s">
        <v>3546</v>
      </c>
      <c r="I143" s="172">
        <v>573300</v>
      </c>
      <c r="J143" s="172">
        <v>0</v>
      </c>
      <c r="K143" s="172">
        <v>573300</v>
      </c>
      <c r="L143" s="172">
        <v>36</v>
      </c>
      <c r="M143" s="173" t="s">
        <v>3555</v>
      </c>
      <c r="N143" s="173" t="s">
        <v>120</v>
      </c>
    </row>
    <row r="144" spans="5:14">
      <c r="E144" s="172">
        <v>974</v>
      </c>
      <c r="F144" s="173" t="s">
        <v>1809</v>
      </c>
      <c r="G144" s="172">
        <v>39</v>
      </c>
      <c r="H144" s="173" t="s">
        <v>3546</v>
      </c>
      <c r="I144" s="172">
        <v>421000</v>
      </c>
      <c r="J144" s="172">
        <v>0</v>
      </c>
      <c r="K144" s="172">
        <v>421000</v>
      </c>
      <c r="L144" s="172">
        <v>36</v>
      </c>
      <c r="M144" s="173" t="s">
        <v>3555</v>
      </c>
      <c r="N144" s="173" t="s">
        <v>120</v>
      </c>
    </row>
    <row r="145" spans="5:14">
      <c r="E145" s="172">
        <v>1555</v>
      </c>
      <c r="F145" s="173" t="s">
        <v>1809</v>
      </c>
      <c r="G145" s="172">
        <v>39</v>
      </c>
      <c r="H145" s="173" t="s">
        <v>3546</v>
      </c>
      <c r="I145" s="172">
        <v>553200</v>
      </c>
      <c r="J145" s="172">
        <v>0</v>
      </c>
      <c r="K145" s="172">
        <v>553200</v>
      </c>
      <c r="L145" s="172">
        <v>36</v>
      </c>
      <c r="M145" s="173" t="s">
        <v>3555</v>
      </c>
      <c r="N145" s="173" t="s">
        <v>120</v>
      </c>
    </row>
    <row r="146" spans="5:14">
      <c r="E146" s="172">
        <v>989</v>
      </c>
      <c r="F146" s="173" t="s">
        <v>1809</v>
      </c>
      <c r="G146" s="172">
        <v>39</v>
      </c>
      <c r="H146" s="173" t="s">
        <v>3546</v>
      </c>
      <c r="I146" s="172">
        <v>437900</v>
      </c>
      <c r="J146" s="172">
        <v>0</v>
      </c>
      <c r="K146" s="172">
        <v>437900</v>
      </c>
      <c r="L146" s="172">
        <v>36</v>
      </c>
      <c r="M146" s="173" t="s">
        <v>3555</v>
      </c>
      <c r="N146" s="173" t="s">
        <v>120</v>
      </c>
    </row>
    <row r="147" spans="5:14">
      <c r="E147" s="172">
        <v>1147</v>
      </c>
      <c r="F147" s="173" t="s">
        <v>1809</v>
      </c>
      <c r="G147" s="172">
        <v>39</v>
      </c>
      <c r="H147" s="173" t="s">
        <v>3546</v>
      </c>
      <c r="I147" s="172">
        <v>460800</v>
      </c>
      <c r="J147" s="172">
        <v>0</v>
      </c>
      <c r="K147" s="172">
        <v>460800</v>
      </c>
      <c r="L147" s="172">
        <v>36</v>
      </c>
      <c r="M147" s="173" t="s">
        <v>3555</v>
      </c>
      <c r="N147" s="173" t="s">
        <v>120</v>
      </c>
    </row>
    <row r="148" spans="5:14">
      <c r="E148" s="172">
        <v>966</v>
      </c>
      <c r="F148" s="173" t="s">
        <v>1809</v>
      </c>
      <c r="G148" s="172">
        <v>39</v>
      </c>
      <c r="H148" s="173" t="s">
        <v>3546</v>
      </c>
      <c r="I148" s="172">
        <v>418900</v>
      </c>
      <c r="J148" s="172">
        <v>0</v>
      </c>
      <c r="K148" s="172">
        <v>418900</v>
      </c>
      <c r="L148" s="172">
        <v>36</v>
      </c>
      <c r="M148" s="173" t="s">
        <v>3555</v>
      </c>
      <c r="N148" s="173" t="s">
        <v>120</v>
      </c>
    </row>
    <row r="149" spans="5:14">
      <c r="E149" s="172">
        <v>974</v>
      </c>
      <c r="F149" s="173" t="s">
        <v>1809</v>
      </c>
      <c r="G149" s="172">
        <v>39</v>
      </c>
      <c r="H149" s="173" t="s">
        <v>3546</v>
      </c>
      <c r="I149" s="172">
        <v>421000</v>
      </c>
      <c r="J149" s="172">
        <v>0</v>
      </c>
      <c r="K149" s="172">
        <v>421000</v>
      </c>
      <c r="L149" s="172">
        <v>36</v>
      </c>
      <c r="M149" s="173" t="s">
        <v>3555</v>
      </c>
      <c r="N149" s="173" t="s">
        <v>120</v>
      </c>
    </row>
    <row r="150" spans="5:14">
      <c r="E150" s="172">
        <v>1225</v>
      </c>
      <c r="F150" s="173" t="s">
        <v>1809</v>
      </c>
      <c r="G150" s="172">
        <v>39</v>
      </c>
      <c r="H150" s="173" t="s">
        <v>3546</v>
      </c>
      <c r="I150" s="172">
        <v>477900</v>
      </c>
      <c r="J150" s="172">
        <v>0</v>
      </c>
      <c r="K150" s="172">
        <v>477900</v>
      </c>
      <c r="L150" s="172">
        <v>36</v>
      </c>
      <c r="M150" s="173" t="s">
        <v>3555</v>
      </c>
      <c r="N150" s="173" t="s">
        <v>120</v>
      </c>
    </row>
    <row r="151" spans="5:14">
      <c r="E151" s="172">
        <v>1249</v>
      </c>
      <c r="F151" s="173" t="s">
        <v>1809</v>
      </c>
      <c r="G151" s="172">
        <v>39</v>
      </c>
      <c r="H151" s="173" t="s">
        <v>3546</v>
      </c>
      <c r="I151" s="172">
        <v>483900</v>
      </c>
      <c r="J151" s="172">
        <v>0</v>
      </c>
      <c r="K151" s="172">
        <v>483900</v>
      </c>
      <c r="L151" s="172">
        <v>36</v>
      </c>
      <c r="M151" s="173" t="s">
        <v>3555</v>
      </c>
      <c r="N151" s="173" t="s">
        <v>120</v>
      </c>
    </row>
    <row r="152" spans="5:14">
      <c r="E152" s="172">
        <v>1385</v>
      </c>
      <c r="F152" s="173" t="s">
        <v>1809</v>
      </c>
      <c r="G152" s="172">
        <v>39</v>
      </c>
      <c r="H152" s="173" t="s">
        <v>3546</v>
      </c>
      <c r="I152" s="172">
        <v>515500</v>
      </c>
      <c r="J152" s="172">
        <v>0</v>
      </c>
      <c r="K152" s="172">
        <v>515500</v>
      </c>
      <c r="L152" s="172">
        <v>36</v>
      </c>
      <c r="M152" s="173" t="s">
        <v>3555</v>
      </c>
      <c r="N152" s="173" t="s">
        <v>120</v>
      </c>
    </row>
    <row r="153" spans="5:14">
      <c r="E153" s="172">
        <v>1257</v>
      </c>
      <c r="F153" s="173" t="s">
        <v>1809</v>
      </c>
      <c r="G153" s="172">
        <v>39</v>
      </c>
      <c r="H153" s="173" t="s">
        <v>3546</v>
      </c>
      <c r="I153" s="172">
        <v>485900</v>
      </c>
      <c r="J153" s="172">
        <v>0</v>
      </c>
      <c r="K153" s="172">
        <v>485900</v>
      </c>
      <c r="L153" s="172">
        <v>36</v>
      </c>
      <c r="M153" s="173" t="s">
        <v>3555</v>
      </c>
      <c r="N153" s="173" t="s">
        <v>120</v>
      </c>
    </row>
    <row r="154" spans="5:14">
      <c r="E154" s="172">
        <v>1555</v>
      </c>
      <c r="F154" s="173" t="s">
        <v>1809</v>
      </c>
      <c r="G154" s="172">
        <v>39</v>
      </c>
      <c r="H154" s="173" t="s">
        <v>3546</v>
      </c>
      <c r="I154" s="172">
        <v>553200</v>
      </c>
      <c r="J154" s="172">
        <v>0</v>
      </c>
      <c r="K154" s="172">
        <v>553200</v>
      </c>
      <c r="L154" s="172">
        <v>36</v>
      </c>
      <c r="M154" s="173" t="s">
        <v>3555</v>
      </c>
      <c r="N154" s="173" t="s">
        <v>120</v>
      </c>
    </row>
    <row r="155" spans="5:14">
      <c r="E155" s="172">
        <v>11772</v>
      </c>
      <c r="F155" s="173" t="s">
        <v>1809</v>
      </c>
      <c r="G155" s="172">
        <v>37</v>
      </c>
      <c r="H155" s="173" t="s">
        <v>3556</v>
      </c>
      <c r="I155" s="172">
        <v>911000</v>
      </c>
      <c r="J155" s="172">
        <v>0</v>
      </c>
      <c r="K155" s="172">
        <v>911000</v>
      </c>
      <c r="L155" s="172">
        <v>2</v>
      </c>
      <c r="M155" s="173" t="s">
        <v>3557</v>
      </c>
      <c r="N155" s="173" t="s">
        <v>49</v>
      </c>
    </row>
    <row r="156" spans="5:14">
      <c r="E156" s="172">
        <v>747</v>
      </c>
      <c r="F156" s="173" t="s">
        <v>1809</v>
      </c>
      <c r="G156" s="172">
        <v>32</v>
      </c>
      <c r="H156" s="173" t="s">
        <v>3546</v>
      </c>
      <c r="I156" s="172">
        <v>305800</v>
      </c>
      <c r="J156" s="172">
        <v>0</v>
      </c>
      <c r="K156" s="172">
        <v>305800</v>
      </c>
      <c r="L156" s="172">
        <v>32</v>
      </c>
      <c r="M156" s="173" t="s">
        <v>3558</v>
      </c>
      <c r="N156" s="173" t="s">
        <v>120</v>
      </c>
    </row>
    <row r="157" spans="5:14">
      <c r="E157" s="172">
        <v>737</v>
      </c>
      <c r="F157" s="173" t="s">
        <v>1809</v>
      </c>
      <c r="G157" s="172">
        <v>32</v>
      </c>
      <c r="H157" s="173" t="s">
        <v>3546</v>
      </c>
      <c r="I157" s="172">
        <v>277800</v>
      </c>
      <c r="J157" s="172">
        <v>0</v>
      </c>
      <c r="K157" s="172">
        <v>277800</v>
      </c>
      <c r="L157" s="172">
        <v>32</v>
      </c>
      <c r="M157" s="173" t="s">
        <v>3558</v>
      </c>
      <c r="N157" s="173" t="s">
        <v>120</v>
      </c>
    </row>
    <row r="158" spans="5:14">
      <c r="E158" s="172">
        <v>737</v>
      </c>
      <c r="F158" s="173" t="s">
        <v>1809</v>
      </c>
      <c r="G158" s="172">
        <v>32</v>
      </c>
      <c r="H158" s="173" t="s">
        <v>3546</v>
      </c>
      <c r="I158" s="172">
        <v>273800</v>
      </c>
      <c r="J158" s="172">
        <v>0</v>
      </c>
      <c r="K158" s="172">
        <v>273800</v>
      </c>
      <c r="L158" s="172">
        <v>32</v>
      </c>
      <c r="M158" s="173" t="s">
        <v>3558</v>
      </c>
      <c r="N158" s="173" t="s">
        <v>120</v>
      </c>
    </row>
    <row r="159" spans="5:14">
      <c r="E159" s="172">
        <v>757</v>
      </c>
      <c r="F159" s="173" t="s">
        <v>1809</v>
      </c>
      <c r="G159" s="172">
        <v>32</v>
      </c>
      <c r="H159" s="173" t="s">
        <v>3546</v>
      </c>
      <c r="I159" s="172">
        <v>280500</v>
      </c>
      <c r="J159" s="172">
        <v>0</v>
      </c>
      <c r="K159" s="172">
        <v>280500</v>
      </c>
      <c r="L159" s="172">
        <v>32</v>
      </c>
      <c r="M159" s="173" t="s">
        <v>3558</v>
      </c>
      <c r="N159" s="173" t="s">
        <v>120</v>
      </c>
    </row>
    <row r="160" spans="5:14">
      <c r="E160" s="172">
        <v>754</v>
      </c>
      <c r="F160" s="173" t="s">
        <v>1809</v>
      </c>
      <c r="G160" s="172">
        <v>32</v>
      </c>
      <c r="H160" s="173" t="s">
        <v>3546</v>
      </c>
      <c r="I160" s="172">
        <v>276100</v>
      </c>
      <c r="J160" s="172">
        <v>0</v>
      </c>
      <c r="K160" s="172">
        <v>276100</v>
      </c>
      <c r="L160" s="172">
        <v>32</v>
      </c>
      <c r="M160" s="173" t="s">
        <v>3558</v>
      </c>
      <c r="N160" s="173" t="s">
        <v>120</v>
      </c>
    </row>
    <row r="161" spans="5:14">
      <c r="E161" s="172">
        <v>752</v>
      </c>
      <c r="F161" s="173" t="s">
        <v>1809</v>
      </c>
      <c r="G161" s="172">
        <v>32</v>
      </c>
      <c r="H161" s="173" t="s">
        <v>3546</v>
      </c>
      <c r="I161" s="172">
        <v>275800</v>
      </c>
      <c r="J161" s="172">
        <v>0</v>
      </c>
      <c r="K161" s="172">
        <v>275800</v>
      </c>
      <c r="L161" s="172">
        <v>32</v>
      </c>
      <c r="M161" s="173" t="s">
        <v>3558</v>
      </c>
      <c r="N161" s="173" t="s">
        <v>120</v>
      </c>
    </row>
    <row r="162" spans="5:14">
      <c r="E162" s="172">
        <v>749</v>
      </c>
      <c r="F162" s="173" t="s">
        <v>1809</v>
      </c>
      <c r="G162" s="172">
        <v>32</v>
      </c>
      <c r="H162" s="173" t="s">
        <v>3546</v>
      </c>
      <c r="I162" s="172">
        <v>287500</v>
      </c>
      <c r="J162" s="172">
        <v>0</v>
      </c>
      <c r="K162" s="172">
        <v>287500</v>
      </c>
      <c r="L162" s="172">
        <v>32</v>
      </c>
      <c r="M162" s="173" t="s">
        <v>3558</v>
      </c>
      <c r="N162" s="173" t="s">
        <v>120</v>
      </c>
    </row>
    <row r="163" spans="5:14">
      <c r="E163" s="172">
        <v>765</v>
      </c>
      <c r="F163" s="173" t="s">
        <v>1809</v>
      </c>
      <c r="G163" s="172">
        <v>32</v>
      </c>
      <c r="H163" s="173" t="s">
        <v>3546</v>
      </c>
      <c r="I163" s="172">
        <v>277600</v>
      </c>
      <c r="J163" s="172">
        <v>0</v>
      </c>
      <c r="K163" s="172">
        <v>277600</v>
      </c>
      <c r="L163" s="172">
        <v>32</v>
      </c>
      <c r="M163" s="173" t="s">
        <v>3558</v>
      </c>
      <c r="N163" s="173" t="s">
        <v>120</v>
      </c>
    </row>
    <row r="164" spans="5:14">
      <c r="E164" s="172">
        <v>725</v>
      </c>
      <c r="F164" s="173" t="s">
        <v>1809</v>
      </c>
      <c r="G164" s="172">
        <v>32</v>
      </c>
      <c r="H164" s="173" t="s">
        <v>3546</v>
      </c>
      <c r="I164" s="172">
        <v>272200</v>
      </c>
      <c r="J164" s="172">
        <v>0</v>
      </c>
      <c r="K164" s="172">
        <v>272200</v>
      </c>
      <c r="L164" s="172">
        <v>32</v>
      </c>
      <c r="M164" s="173" t="s">
        <v>3558</v>
      </c>
      <c r="N164" s="173" t="s">
        <v>120</v>
      </c>
    </row>
    <row r="165" spans="5:14">
      <c r="E165" s="172">
        <v>640</v>
      </c>
      <c r="F165" s="173" t="s">
        <v>1809</v>
      </c>
      <c r="G165" s="172">
        <v>32</v>
      </c>
      <c r="H165" s="173" t="s">
        <v>3546</v>
      </c>
      <c r="I165" s="172">
        <v>257700</v>
      </c>
      <c r="J165" s="172">
        <v>0</v>
      </c>
      <c r="K165" s="172">
        <v>257700</v>
      </c>
      <c r="L165" s="172">
        <v>32</v>
      </c>
      <c r="M165" s="173" t="s">
        <v>3558</v>
      </c>
      <c r="N165" s="173" t="s">
        <v>120</v>
      </c>
    </row>
    <row r="166" spans="5:14">
      <c r="E166" s="172">
        <v>636</v>
      </c>
      <c r="F166" s="173" t="s">
        <v>1809</v>
      </c>
      <c r="G166" s="172">
        <v>32</v>
      </c>
      <c r="H166" s="173" t="s">
        <v>3546</v>
      </c>
      <c r="I166" s="172">
        <v>256900</v>
      </c>
      <c r="J166" s="172">
        <v>0</v>
      </c>
      <c r="K166" s="172">
        <v>256900</v>
      </c>
      <c r="L166" s="172">
        <v>32</v>
      </c>
      <c r="M166" s="173" t="s">
        <v>3558</v>
      </c>
      <c r="N166" s="173" t="s">
        <v>120</v>
      </c>
    </row>
    <row r="167" spans="5:14">
      <c r="E167" s="172">
        <v>577</v>
      </c>
      <c r="F167" s="173" t="s">
        <v>1809</v>
      </c>
      <c r="G167" s="172">
        <v>32</v>
      </c>
      <c r="H167" s="173" t="s">
        <v>3546</v>
      </c>
      <c r="I167" s="172">
        <v>247400</v>
      </c>
      <c r="J167" s="172">
        <v>0</v>
      </c>
      <c r="K167" s="172">
        <v>247400</v>
      </c>
      <c r="L167" s="172">
        <v>32</v>
      </c>
      <c r="M167" s="173" t="s">
        <v>3558</v>
      </c>
      <c r="N167" s="173" t="s">
        <v>120</v>
      </c>
    </row>
    <row r="168" spans="5:14">
      <c r="E168" s="172">
        <v>622</v>
      </c>
      <c r="F168" s="173" t="s">
        <v>1809</v>
      </c>
      <c r="G168" s="172">
        <v>32</v>
      </c>
      <c r="H168" s="173" t="s">
        <v>3546</v>
      </c>
      <c r="I168" s="172">
        <v>254000</v>
      </c>
      <c r="J168" s="172">
        <v>0</v>
      </c>
      <c r="K168" s="172">
        <v>254000</v>
      </c>
      <c r="L168" s="172">
        <v>32</v>
      </c>
      <c r="M168" s="173" t="s">
        <v>3558</v>
      </c>
      <c r="N168" s="173" t="s">
        <v>120</v>
      </c>
    </row>
    <row r="169" spans="5:14">
      <c r="E169" s="172">
        <v>771</v>
      </c>
      <c r="F169" s="173" t="s">
        <v>1809</v>
      </c>
      <c r="G169" s="172">
        <v>32</v>
      </c>
      <c r="H169" s="173" t="s">
        <v>3546</v>
      </c>
      <c r="I169" s="172">
        <v>278800</v>
      </c>
      <c r="J169" s="172">
        <v>0</v>
      </c>
      <c r="K169" s="172">
        <v>278800</v>
      </c>
      <c r="L169" s="172">
        <v>32</v>
      </c>
      <c r="M169" s="173" t="s">
        <v>3558</v>
      </c>
      <c r="N169" s="173" t="s">
        <v>120</v>
      </c>
    </row>
    <row r="170" spans="5:14">
      <c r="E170" s="172">
        <v>315</v>
      </c>
      <c r="F170" s="173" t="s">
        <v>1809</v>
      </c>
      <c r="G170" s="172">
        <v>32</v>
      </c>
      <c r="H170" s="173" t="s">
        <v>3546</v>
      </c>
      <c r="I170" s="172">
        <v>133000</v>
      </c>
      <c r="J170" s="172">
        <v>0</v>
      </c>
      <c r="K170" s="172">
        <v>133000</v>
      </c>
      <c r="L170" s="172">
        <v>32</v>
      </c>
      <c r="M170" s="173" t="s">
        <v>3558</v>
      </c>
      <c r="N170" s="173" t="s">
        <v>120</v>
      </c>
    </row>
    <row r="171" spans="5:14">
      <c r="E171" s="172">
        <v>594</v>
      </c>
      <c r="F171" s="173" t="s">
        <v>1809</v>
      </c>
      <c r="G171" s="172">
        <v>32</v>
      </c>
      <c r="H171" s="173" t="s">
        <v>3546</v>
      </c>
      <c r="I171" s="172">
        <v>249700</v>
      </c>
      <c r="J171" s="172">
        <v>0</v>
      </c>
      <c r="K171" s="172">
        <v>249700</v>
      </c>
      <c r="L171" s="172">
        <v>32</v>
      </c>
      <c r="M171" s="173" t="s">
        <v>3558</v>
      </c>
      <c r="N171" s="173" t="s">
        <v>120</v>
      </c>
    </row>
    <row r="172" spans="5:14">
      <c r="E172" s="172">
        <v>752</v>
      </c>
      <c r="F172" s="173" t="s">
        <v>1809</v>
      </c>
      <c r="G172" s="172">
        <v>32</v>
      </c>
      <c r="H172" s="173" t="s">
        <v>3546</v>
      </c>
      <c r="I172" s="172">
        <v>275800</v>
      </c>
      <c r="J172" s="172">
        <v>0</v>
      </c>
      <c r="K172" s="172">
        <v>275800</v>
      </c>
      <c r="L172" s="172">
        <v>32</v>
      </c>
      <c r="M172" s="173" t="s">
        <v>3558</v>
      </c>
      <c r="N172" s="173" t="s">
        <v>120</v>
      </c>
    </row>
    <row r="173" spans="5:14">
      <c r="E173" s="172">
        <v>629</v>
      </c>
      <c r="F173" s="173" t="s">
        <v>1809</v>
      </c>
      <c r="G173" s="172">
        <v>32</v>
      </c>
      <c r="H173" s="173" t="s">
        <v>3546</v>
      </c>
      <c r="I173" s="172">
        <v>255500</v>
      </c>
      <c r="J173" s="172">
        <v>0</v>
      </c>
      <c r="K173" s="172">
        <v>255500</v>
      </c>
      <c r="L173" s="172">
        <v>32</v>
      </c>
      <c r="M173" s="173" t="s">
        <v>3558</v>
      </c>
      <c r="N173" s="173" t="s">
        <v>120</v>
      </c>
    </row>
    <row r="174" spans="5:14">
      <c r="E174" s="172">
        <v>575</v>
      </c>
      <c r="F174" s="173" t="s">
        <v>1809</v>
      </c>
      <c r="G174" s="172">
        <v>32</v>
      </c>
      <c r="H174" s="173" t="s">
        <v>3546</v>
      </c>
      <c r="I174" s="172">
        <v>250700</v>
      </c>
      <c r="J174" s="172">
        <v>0</v>
      </c>
      <c r="K174" s="172">
        <v>250700</v>
      </c>
      <c r="L174" s="172">
        <v>32</v>
      </c>
      <c r="M174" s="173" t="s">
        <v>3558</v>
      </c>
      <c r="N174" s="173" t="s">
        <v>120</v>
      </c>
    </row>
    <row r="175" spans="5:14">
      <c r="E175" s="172">
        <v>757</v>
      </c>
      <c r="F175" s="173" t="s">
        <v>1809</v>
      </c>
      <c r="G175" s="172">
        <v>32</v>
      </c>
      <c r="H175" s="173" t="s">
        <v>3546</v>
      </c>
      <c r="I175" s="172">
        <v>276500</v>
      </c>
      <c r="J175" s="172">
        <v>0</v>
      </c>
      <c r="K175" s="172">
        <v>276500</v>
      </c>
      <c r="L175" s="172">
        <v>32</v>
      </c>
      <c r="M175" s="173" t="s">
        <v>3558</v>
      </c>
      <c r="N175" s="173" t="s">
        <v>120</v>
      </c>
    </row>
    <row r="176" spans="5:14">
      <c r="E176" s="172">
        <v>723</v>
      </c>
      <c r="F176" s="173" t="s">
        <v>1809</v>
      </c>
      <c r="G176" s="172">
        <v>32</v>
      </c>
      <c r="H176" s="173" t="s">
        <v>3546</v>
      </c>
      <c r="I176" s="172">
        <v>271900</v>
      </c>
      <c r="J176" s="172">
        <v>0</v>
      </c>
      <c r="K176" s="172">
        <v>271900</v>
      </c>
      <c r="L176" s="172">
        <v>32</v>
      </c>
      <c r="M176" s="173" t="s">
        <v>3558</v>
      </c>
      <c r="N176" s="173" t="s">
        <v>120</v>
      </c>
    </row>
    <row r="177" spans="5:14">
      <c r="E177" s="172">
        <v>658</v>
      </c>
      <c r="F177" s="173" t="s">
        <v>1809</v>
      </c>
      <c r="G177" s="172">
        <v>32</v>
      </c>
      <c r="H177" s="173" t="s">
        <v>3546</v>
      </c>
      <c r="I177" s="172">
        <v>261100</v>
      </c>
      <c r="J177" s="172">
        <v>0</v>
      </c>
      <c r="K177" s="172">
        <v>261100</v>
      </c>
      <c r="L177" s="172">
        <v>32</v>
      </c>
      <c r="M177" s="173" t="s">
        <v>3558</v>
      </c>
      <c r="N177" s="173" t="s">
        <v>120</v>
      </c>
    </row>
    <row r="178" spans="5:14">
      <c r="E178" s="172">
        <v>738</v>
      </c>
      <c r="F178" s="173" t="s">
        <v>1809</v>
      </c>
      <c r="G178" s="172">
        <v>32</v>
      </c>
      <c r="H178" s="173" t="s">
        <v>3546</v>
      </c>
      <c r="I178" s="172">
        <v>278000</v>
      </c>
      <c r="J178" s="172">
        <v>0</v>
      </c>
      <c r="K178" s="172">
        <v>278000</v>
      </c>
      <c r="L178" s="172">
        <v>32</v>
      </c>
      <c r="M178" s="173" t="s">
        <v>3558</v>
      </c>
      <c r="N178" s="173" t="s">
        <v>120</v>
      </c>
    </row>
    <row r="179" spans="5:14">
      <c r="E179" s="172">
        <v>631</v>
      </c>
      <c r="F179" s="173" t="s">
        <v>1809</v>
      </c>
      <c r="G179" s="172">
        <v>32</v>
      </c>
      <c r="H179" s="173" t="s">
        <v>3546</v>
      </c>
      <c r="I179" s="172">
        <v>259600</v>
      </c>
      <c r="J179" s="172">
        <v>0</v>
      </c>
      <c r="K179" s="172">
        <v>259600</v>
      </c>
      <c r="L179" s="172">
        <v>32</v>
      </c>
      <c r="M179" s="173" t="s">
        <v>3558</v>
      </c>
      <c r="N179" s="173" t="s">
        <v>120</v>
      </c>
    </row>
    <row r="180" spans="5:14">
      <c r="E180" s="172">
        <v>594</v>
      </c>
      <c r="F180" s="173" t="s">
        <v>1809</v>
      </c>
      <c r="G180" s="172">
        <v>32</v>
      </c>
      <c r="H180" s="173" t="s">
        <v>3546</v>
      </c>
      <c r="I180" s="172">
        <v>260600</v>
      </c>
      <c r="J180" s="172">
        <v>0</v>
      </c>
      <c r="K180" s="172">
        <v>260600</v>
      </c>
      <c r="L180" s="172">
        <v>32</v>
      </c>
      <c r="M180" s="173" t="s">
        <v>3558</v>
      </c>
      <c r="N180" s="173" t="s">
        <v>120</v>
      </c>
    </row>
    <row r="181" spans="5:14">
      <c r="E181" s="172">
        <v>639</v>
      </c>
      <c r="F181" s="173" t="s">
        <v>1809</v>
      </c>
      <c r="G181" s="172">
        <v>32</v>
      </c>
      <c r="H181" s="173" t="s">
        <v>3546</v>
      </c>
      <c r="I181" s="172">
        <v>261200</v>
      </c>
      <c r="J181" s="172">
        <v>0</v>
      </c>
      <c r="K181" s="172">
        <v>261200</v>
      </c>
      <c r="L181" s="172">
        <v>32</v>
      </c>
      <c r="M181" s="173" t="s">
        <v>3558</v>
      </c>
      <c r="N181" s="173" t="s">
        <v>120</v>
      </c>
    </row>
    <row r="182" spans="5:14">
      <c r="E182" s="172">
        <v>764</v>
      </c>
      <c r="F182" s="173" t="s">
        <v>1809</v>
      </c>
      <c r="G182" s="172">
        <v>32</v>
      </c>
      <c r="H182" s="173" t="s">
        <v>3546</v>
      </c>
      <c r="I182" s="172">
        <v>281400</v>
      </c>
      <c r="J182" s="172">
        <v>0</v>
      </c>
      <c r="K182" s="172">
        <v>281400</v>
      </c>
      <c r="L182" s="172">
        <v>32</v>
      </c>
      <c r="M182" s="173" t="s">
        <v>3558</v>
      </c>
      <c r="N182" s="173" t="s">
        <v>120</v>
      </c>
    </row>
    <row r="183" spans="5:14">
      <c r="E183" s="172">
        <v>636</v>
      </c>
      <c r="F183" s="173" t="s">
        <v>1809</v>
      </c>
      <c r="G183" s="172">
        <v>32</v>
      </c>
      <c r="H183" s="173" t="s">
        <v>3546</v>
      </c>
      <c r="I183" s="172">
        <v>260600</v>
      </c>
      <c r="J183" s="172">
        <v>0</v>
      </c>
      <c r="K183" s="172">
        <v>260600</v>
      </c>
      <c r="L183" s="172">
        <v>32</v>
      </c>
      <c r="M183" s="173" t="s">
        <v>3558</v>
      </c>
      <c r="N183" s="173" t="s">
        <v>120</v>
      </c>
    </row>
    <row r="184" spans="5:14">
      <c r="E184" s="172">
        <v>752</v>
      </c>
      <c r="F184" s="173" t="s">
        <v>1809</v>
      </c>
      <c r="G184" s="172">
        <v>32</v>
      </c>
      <c r="H184" s="173" t="s">
        <v>3546</v>
      </c>
      <c r="I184" s="172">
        <v>275800</v>
      </c>
      <c r="J184" s="172">
        <v>0</v>
      </c>
      <c r="K184" s="172">
        <v>275800</v>
      </c>
      <c r="L184" s="172">
        <v>32</v>
      </c>
      <c r="M184" s="173" t="s">
        <v>3558</v>
      </c>
      <c r="N184" s="173" t="s">
        <v>120</v>
      </c>
    </row>
    <row r="185" spans="5:14">
      <c r="E185" s="172">
        <v>610</v>
      </c>
      <c r="F185" s="173" t="s">
        <v>1809</v>
      </c>
      <c r="G185" s="172">
        <v>32</v>
      </c>
      <c r="H185" s="173" t="s">
        <v>3546</v>
      </c>
      <c r="I185" s="172">
        <v>263500</v>
      </c>
      <c r="J185" s="172">
        <v>0</v>
      </c>
      <c r="K185" s="172">
        <v>263500</v>
      </c>
      <c r="L185" s="172">
        <v>32</v>
      </c>
      <c r="M185" s="173" t="s">
        <v>3558</v>
      </c>
      <c r="N185" s="173" t="s">
        <v>120</v>
      </c>
    </row>
    <row r="186" spans="5:14">
      <c r="E186" s="172">
        <v>558</v>
      </c>
      <c r="F186" s="173" t="s">
        <v>1809</v>
      </c>
      <c r="G186" s="172">
        <v>32</v>
      </c>
      <c r="H186" s="173" t="s">
        <v>3546</v>
      </c>
      <c r="I186" s="172">
        <v>244500</v>
      </c>
      <c r="J186" s="172">
        <v>0</v>
      </c>
      <c r="K186" s="172">
        <v>244500</v>
      </c>
      <c r="L186" s="172">
        <v>32</v>
      </c>
      <c r="M186" s="173" t="s">
        <v>3558</v>
      </c>
      <c r="N186" s="173" t="s">
        <v>120</v>
      </c>
    </row>
    <row r="187" spans="5:14">
      <c r="E187" s="172">
        <v>763</v>
      </c>
      <c r="F187" s="173" t="s">
        <v>1809</v>
      </c>
      <c r="G187" s="172">
        <v>32</v>
      </c>
      <c r="H187" s="173" t="s">
        <v>3546</v>
      </c>
      <c r="I187" s="172">
        <v>281200</v>
      </c>
      <c r="J187" s="172">
        <v>0</v>
      </c>
      <c r="K187" s="172">
        <v>281200</v>
      </c>
      <c r="L187" s="172">
        <v>32</v>
      </c>
      <c r="M187" s="173" t="s">
        <v>3558</v>
      </c>
      <c r="N187" s="173" t="s">
        <v>120</v>
      </c>
    </row>
    <row r="188" spans="5:14">
      <c r="E188" s="172">
        <v>24348</v>
      </c>
      <c r="F188" s="173" t="s">
        <v>1809</v>
      </c>
      <c r="G188" s="172">
        <v>24</v>
      </c>
      <c r="H188" s="173" t="s">
        <v>3556</v>
      </c>
      <c r="I188" s="172">
        <v>3945200</v>
      </c>
      <c r="J188" s="172">
        <v>0</v>
      </c>
      <c r="K188" s="172">
        <v>3945200</v>
      </c>
      <c r="L188" s="172">
        <v>2</v>
      </c>
      <c r="M188" s="173" t="s">
        <v>3559</v>
      </c>
      <c r="N188" s="173" t="s">
        <v>41</v>
      </c>
    </row>
    <row r="189" spans="5:14">
      <c r="E189" s="172">
        <v>1554</v>
      </c>
      <c r="F189" s="173" t="s">
        <v>1809</v>
      </c>
      <c r="G189" s="172">
        <v>17</v>
      </c>
      <c r="H189" s="173" t="s">
        <v>3560</v>
      </c>
      <c r="I189" s="172">
        <v>948300</v>
      </c>
      <c r="J189" s="172">
        <v>0</v>
      </c>
      <c r="K189" s="172">
        <v>948300</v>
      </c>
      <c r="L189" s="172">
        <v>17</v>
      </c>
      <c r="M189" s="173" t="s">
        <v>3561</v>
      </c>
      <c r="N189" s="173" t="s">
        <v>1</v>
      </c>
    </row>
    <row r="190" spans="5:14">
      <c r="E190" s="172">
        <v>1142</v>
      </c>
      <c r="F190" s="173" t="s">
        <v>1809</v>
      </c>
      <c r="G190" s="172">
        <v>17</v>
      </c>
      <c r="H190" s="173" t="s">
        <v>3560</v>
      </c>
      <c r="I190" s="172">
        <v>770300</v>
      </c>
      <c r="J190" s="172">
        <v>0</v>
      </c>
      <c r="K190" s="172">
        <v>770300</v>
      </c>
      <c r="L190" s="172">
        <v>17</v>
      </c>
      <c r="M190" s="173" t="s">
        <v>3561</v>
      </c>
      <c r="N190" s="173" t="s">
        <v>1</v>
      </c>
    </row>
    <row r="191" spans="5:14">
      <c r="E191" s="172">
        <v>1560</v>
      </c>
      <c r="F191" s="173" t="s">
        <v>1809</v>
      </c>
      <c r="G191" s="172">
        <v>17</v>
      </c>
      <c r="H191" s="173" t="s">
        <v>3560</v>
      </c>
      <c r="I191" s="172">
        <v>913800</v>
      </c>
      <c r="J191" s="172">
        <v>0</v>
      </c>
      <c r="K191" s="172">
        <v>913800</v>
      </c>
      <c r="L191" s="172">
        <v>17</v>
      </c>
      <c r="M191" s="173" t="s">
        <v>3561</v>
      </c>
      <c r="N191" s="173" t="s">
        <v>1</v>
      </c>
    </row>
    <row r="192" spans="5:14">
      <c r="E192" s="172">
        <v>1228</v>
      </c>
      <c r="F192" s="173" t="s">
        <v>1809</v>
      </c>
      <c r="G192" s="172">
        <v>17</v>
      </c>
      <c r="H192" s="173" t="s">
        <v>3560</v>
      </c>
      <c r="I192" s="172">
        <v>769600</v>
      </c>
      <c r="J192" s="172">
        <v>0</v>
      </c>
      <c r="K192" s="172">
        <v>769600</v>
      </c>
      <c r="L192" s="172">
        <v>17</v>
      </c>
      <c r="M192" s="173" t="s">
        <v>3561</v>
      </c>
      <c r="N192" s="173" t="s">
        <v>1</v>
      </c>
    </row>
    <row r="193" spans="5:14">
      <c r="E193" s="172">
        <v>1152</v>
      </c>
      <c r="F193" s="173" t="s">
        <v>1809</v>
      </c>
      <c r="G193" s="172">
        <v>17</v>
      </c>
      <c r="H193" s="173" t="s">
        <v>3560</v>
      </c>
      <c r="I193" s="172">
        <v>777400</v>
      </c>
      <c r="J193" s="172">
        <v>0</v>
      </c>
      <c r="K193" s="172">
        <v>777400</v>
      </c>
      <c r="L193" s="172">
        <v>17</v>
      </c>
      <c r="M193" s="173" t="s">
        <v>3561</v>
      </c>
      <c r="N193" s="173" t="s">
        <v>1</v>
      </c>
    </row>
    <row r="194" spans="5:14">
      <c r="E194" s="172">
        <v>646</v>
      </c>
      <c r="F194" s="173" t="s">
        <v>1809</v>
      </c>
      <c r="G194" s="172">
        <v>17</v>
      </c>
      <c r="H194" s="173" t="s">
        <v>3560</v>
      </c>
      <c r="I194" s="172">
        <v>541700</v>
      </c>
      <c r="J194" s="172">
        <v>0</v>
      </c>
      <c r="K194" s="172">
        <v>541700</v>
      </c>
      <c r="L194" s="172">
        <v>17</v>
      </c>
      <c r="M194" s="173" t="s">
        <v>3561</v>
      </c>
      <c r="N194" s="173" t="s">
        <v>1</v>
      </c>
    </row>
    <row r="195" spans="5:14">
      <c r="E195" s="172">
        <v>1064</v>
      </c>
      <c r="F195" s="173" t="s">
        <v>1809</v>
      </c>
      <c r="G195" s="172">
        <v>17</v>
      </c>
      <c r="H195" s="173" t="s">
        <v>3560</v>
      </c>
      <c r="I195" s="172">
        <v>297400</v>
      </c>
      <c r="J195" s="172">
        <v>0</v>
      </c>
      <c r="K195" s="172">
        <v>297400</v>
      </c>
      <c r="L195" s="172">
        <v>17</v>
      </c>
      <c r="M195" s="173" t="s">
        <v>3561</v>
      </c>
      <c r="N195" s="173" t="s">
        <v>1</v>
      </c>
    </row>
    <row r="196" spans="5:14">
      <c r="E196" s="172">
        <v>1201</v>
      </c>
      <c r="F196" s="173" t="s">
        <v>1809</v>
      </c>
      <c r="G196" s="172">
        <v>17</v>
      </c>
      <c r="H196" s="173" t="s">
        <v>3560</v>
      </c>
      <c r="I196" s="172">
        <v>710000</v>
      </c>
      <c r="J196" s="172">
        <v>0</v>
      </c>
      <c r="K196" s="172">
        <v>710000</v>
      </c>
      <c r="L196" s="172">
        <v>17</v>
      </c>
      <c r="M196" s="173" t="s">
        <v>3561</v>
      </c>
      <c r="N196" s="173" t="s">
        <v>1</v>
      </c>
    </row>
    <row r="197" spans="5:14">
      <c r="E197" s="172">
        <v>1259</v>
      </c>
      <c r="F197" s="173" t="s">
        <v>1809</v>
      </c>
      <c r="G197" s="172">
        <v>17</v>
      </c>
      <c r="H197" s="173" t="s">
        <v>3560</v>
      </c>
      <c r="I197" s="172">
        <v>757000</v>
      </c>
      <c r="J197" s="172">
        <v>0</v>
      </c>
      <c r="K197" s="172">
        <v>757000</v>
      </c>
      <c r="L197" s="172">
        <v>17</v>
      </c>
      <c r="M197" s="173" t="s">
        <v>3561</v>
      </c>
      <c r="N197" s="173" t="s">
        <v>1</v>
      </c>
    </row>
    <row r="198" spans="5:14">
      <c r="E198" s="172">
        <v>1247</v>
      </c>
      <c r="F198" s="173" t="s">
        <v>1809</v>
      </c>
      <c r="G198" s="172">
        <v>17</v>
      </c>
      <c r="H198" s="173" t="s">
        <v>3560</v>
      </c>
      <c r="I198" s="172">
        <v>815400</v>
      </c>
      <c r="J198" s="172">
        <v>0</v>
      </c>
      <c r="K198" s="172">
        <v>815400</v>
      </c>
      <c r="L198" s="172">
        <v>17</v>
      </c>
      <c r="M198" s="173" t="s">
        <v>3561</v>
      </c>
      <c r="N198" s="173" t="s">
        <v>1</v>
      </c>
    </row>
    <row r="199" spans="5:14">
      <c r="E199" s="172">
        <v>645</v>
      </c>
      <c r="F199" s="173" t="s">
        <v>1809</v>
      </c>
      <c r="G199" s="172">
        <v>17</v>
      </c>
      <c r="H199" s="173" t="s">
        <v>3560</v>
      </c>
      <c r="I199" s="172">
        <v>540700</v>
      </c>
      <c r="J199" s="172">
        <v>0</v>
      </c>
      <c r="K199" s="172">
        <v>540700</v>
      </c>
      <c r="L199" s="172">
        <v>17</v>
      </c>
      <c r="M199" s="173" t="s">
        <v>3561</v>
      </c>
      <c r="N199" s="173" t="s">
        <v>1</v>
      </c>
    </row>
    <row r="200" spans="5:14">
      <c r="E200" s="172">
        <v>1247</v>
      </c>
      <c r="F200" s="173" t="s">
        <v>1809</v>
      </c>
      <c r="G200" s="172">
        <v>17</v>
      </c>
      <c r="H200" s="173" t="s">
        <v>3560</v>
      </c>
      <c r="I200" s="172">
        <v>788600</v>
      </c>
      <c r="J200" s="172">
        <v>0</v>
      </c>
      <c r="K200" s="172">
        <v>788600</v>
      </c>
      <c r="L200" s="172">
        <v>17</v>
      </c>
      <c r="M200" s="173" t="s">
        <v>3561</v>
      </c>
      <c r="N200" s="173" t="s">
        <v>1</v>
      </c>
    </row>
    <row r="201" spans="5:14">
      <c r="E201" s="172">
        <v>1556</v>
      </c>
      <c r="F201" s="173" t="s">
        <v>1809</v>
      </c>
      <c r="G201" s="172">
        <v>17</v>
      </c>
      <c r="H201" s="173" t="s">
        <v>3560</v>
      </c>
      <c r="I201" s="172">
        <v>940100</v>
      </c>
      <c r="J201" s="172">
        <v>0</v>
      </c>
      <c r="K201" s="172">
        <v>940100</v>
      </c>
      <c r="L201" s="172">
        <v>17</v>
      </c>
      <c r="M201" s="173" t="s">
        <v>3561</v>
      </c>
      <c r="N201" s="173" t="s">
        <v>1</v>
      </c>
    </row>
    <row r="202" spans="5:14">
      <c r="E202" s="172">
        <v>1136</v>
      </c>
      <c r="F202" s="173" t="s">
        <v>1809</v>
      </c>
      <c r="G202" s="172">
        <v>17</v>
      </c>
      <c r="H202" s="173" t="s">
        <v>3560</v>
      </c>
      <c r="I202" s="172">
        <v>715400</v>
      </c>
      <c r="J202" s="172">
        <v>0</v>
      </c>
      <c r="K202" s="172">
        <v>715400</v>
      </c>
      <c r="L202" s="172">
        <v>17</v>
      </c>
      <c r="M202" s="173" t="s">
        <v>3561</v>
      </c>
      <c r="N202" s="173" t="s">
        <v>1</v>
      </c>
    </row>
    <row r="203" spans="5:14">
      <c r="E203" s="172">
        <v>689</v>
      </c>
      <c r="F203" s="173" t="s">
        <v>1809</v>
      </c>
      <c r="G203" s="172">
        <v>16</v>
      </c>
      <c r="H203" s="173" t="s">
        <v>3546</v>
      </c>
      <c r="I203" s="172">
        <v>215500</v>
      </c>
      <c r="J203" s="172">
        <v>0</v>
      </c>
      <c r="K203" s="172">
        <v>215500</v>
      </c>
      <c r="L203" s="172">
        <v>16</v>
      </c>
      <c r="M203" s="173" t="s">
        <v>3562</v>
      </c>
      <c r="N203" s="173" t="s">
        <v>120</v>
      </c>
    </row>
    <row r="204" spans="5:14">
      <c r="E204" s="172">
        <v>689</v>
      </c>
      <c r="F204" s="173" t="s">
        <v>1809</v>
      </c>
      <c r="G204" s="172">
        <v>16</v>
      </c>
      <c r="H204" s="173" t="s">
        <v>3546</v>
      </c>
      <c r="I204" s="172">
        <v>215500</v>
      </c>
      <c r="J204" s="172">
        <v>0</v>
      </c>
      <c r="K204" s="172">
        <v>215500</v>
      </c>
      <c r="L204" s="172">
        <v>16</v>
      </c>
      <c r="M204" s="173" t="s">
        <v>3562</v>
      </c>
      <c r="N204" s="173" t="s">
        <v>120</v>
      </c>
    </row>
    <row r="205" spans="5:14">
      <c r="E205" s="172">
        <v>689</v>
      </c>
      <c r="F205" s="173" t="s">
        <v>1809</v>
      </c>
      <c r="G205" s="172">
        <v>16</v>
      </c>
      <c r="H205" s="173" t="s">
        <v>3546</v>
      </c>
      <c r="I205" s="172">
        <v>215500</v>
      </c>
      <c r="J205" s="172">
        <v>0</v>
      </c>
      <c r="K205" s="172">
        <v>215500</v>
      </c>
      <c r="L205" s="172">
        <v>16</v>
      </c>
      <c r="M205" s="173" t="s">
        <v>3562</v>
      </c>
      <c r="N205" s="173" t="s">
        <v>120</v>
      </c>
    </row>
    <row r="206" spans="5:14">
      <c r="E206" s="172">
        <v>678</v>
      </c>
      <c r="F206" s="173" t="s">
        <v>1809</v>
      </c>
      <c r="G206" s="172">
        <v>16</v>
      </c>
      <c r="H206" s="173" t="s">
        <v>3546</v>
      </c>
      <c r="I206" s="172">
        <v>208100</v>
      </c>
      <c r="J206" s="172">
        <v>0</v>
      </c>
      <c r="K206" s="172">
        <v>208100</v>
      </c>
      <c r="L206" s="172">
        <v>16</v>
      </c>
      <c r="M206" s="173" t="s">
        <v>3562</v>
      </c>
      <c r="N206" s="173" t="s">
        <v>120</v>
      </c>
    </row>
    <row r="207" spans="5:14">
      <c r="E207" s="172">
        <v>689</v>
      </c>
      <c r="F207" s="173" t="s">
        <v>1809</v>
      </c>
      <c r="G207" s="172">
        <v>16</v>
      </c>
      <c r="H207" s="173" t="s">
        <v>3546</v>
      </c>
      <c r="I207" s="172">
        <v>215500</v>
      </c>
      <c r="J207" s="172">
        <v>0</v>
      </c>
      <c r="K207" s="172">
        <v>215500</v>
      </c>
      <c r="L207" s="172">
        <v>16</v>
      </c>
      <c r="M207" s="173" t="s">
        <v>3562</v>
      </c>
      <c r="N207" s="173" t="s">
        <v>120</v>
      </c>
    </row>
    <row r="208" spans="5:14">
      <c r="E208" s="172">
        <v>689</v>
      </c>
      <c r="F208" s="173" t="s">
        <v>1809</v>
      </c>
      <c r="G208" s="172">
        <v>16</v>
      </c>
      <c r="H208" s="173" t="s">
        <v>3546</v>
      </c>
      <c r="I208" s="172">
        <v>209500</v>
      </c>
      <c r="J208" s="172">
        <v>0</v>
      </c>
      <c r="K208" s="172">
        <v>209500</v>
      </c>
      <c r="L208" s="172">
        <v>16</v>
      </c>
      <c r="M208" s="173" t="s">
        <v>3562</v>
      </c>
      <c r="N208" s="173" t="s">
        <v>120</v>
      </c>
    </row>
    <row r="209" spans="5:14">
      <c r="E209" s="172">
        <v>689</v>
      </c>
      <c r="F209" s="173" t="s">
        <v>1809</v>
      </c>
      <c r="G209" s="172">
        <v>16</v>
      </c>
      <c r="H209" s="173" t="s">
        <v>3546</v>
      </c>
      <c r="I209" s="172">
        <v>215500</v>
      </c>
      <c r="J209" s="172">
        <v>0</v>
      </c>
      <c r="K209" s="172">
        <v>215500</v>
      </c>
      <c r="L209" s="172">
        <v>16</v>
      </c>
      <c r="M209" s="173" t="s">
        <v>3562</v>
      </c>
      <c r="N209" s="173" t="s">
        <v>120</v>
      </c>
    </row>
    <row r="210" spans="5:14">
      <c r="E210" s="172">
        <v>689</v>
      </c>
      <c r="F210" s="173" t="s">
        <v>1809</v>
      </c>
      <c r="G210" s="172">
        <v>16</v>
      </c>
      <c r="H210" s="173" t="s">
        <v>3546</v>
      </c>
      <c r="I210" s="172">
        <v>215500</v>
      </c>
      <c r="J210" s="172">
        <v>0</v>
      </c>
      <c r="K210" s="172">
        <v>215500</v>
      </c>
      <c r="L210" s="172">
        <v>16</v>
      </c>
      <c r="M210" s="173" t="s">
        <v>3562</v>
      </c>
      <c r="N210" s="173" t="s">
        <v>120</v>
      </c>
    </row>
    <row r="211" spans="5:14">
      <c r="E211" s="172">
        <v>689</v>
      </c>
      <c r="F211" s="173" t="s">
        <v>1809</v>
      </c>
      <c r="G211" s="172">
        <v>16</v>
      </c>
      <c r="H211" s="173" t="s">
        <v>3546</v>
      </c>
      <c r="I211" s="172">
        <v>209500</v>
      </c>
      <c r="J211" s="172">
        <v>0</v>
      </c>
      <c r="K211" s="172">
        <v>209500</v>
      </c>
      <c r="L211" s="172">
        <v>16</v>
      </c>
      <c r="M211" s="173" t="s">
        <v>3562</v>
      </c>
      <c r="N211" s="173" t="s">
        <v>120</v>
      </c>
    </row>
    <row r="212" spans="5:14">
      <c r="E212" s="172">
        <v>648</v>
      </c>
      <c r="F212" s="173" t="s">
        <v>1809</v>
      </c>
      <c r="G212" s="172">
        <v>16</v>
      </c>
      <c r="H212" s="173" t="s">
        <v>3546</v>
      </c>
      <c r="I212" s="172">
        <v>209500</v>
      </c>
      <c r="J212" s="172">
        <v>0</v>
      </c>
      <c r="K212" s="172">
        <v>209500</v>
      </c>
      <c r="L212" s="172">
        <v>16</v>
      </c>
      <c r="M212" s="173" t="s">
        <v>3562</v>
      </c>
      <c r="N212" s="173" t="s">
        <v>120</v>
      </c>
    </row>
    <row r="213" spans="5:14">
      <c r="E213" s="172">
        <v>689</v>
      </c>
      <c r="F213" s="173" t="s">
        <v>1809</v>
      </c>
      <c r="G213" s="172">
        <v>16</v>
      </c>
      <c r="H213" s="173" t="s">
        <v>3546</v>
      </c>
      <c r="I213" s="172">
        <v>215500</v>
      </c>
      <c r="J213" s="172">
        <v>0</v>
      </c>
      <c r="K213" s="172">
        <v>215500</v>
      </c>
      <c r="L213" s="172">
        <v>16</v>
      </c>
      <c r="M213" s="173" t="s">
        <v>3562</v>
      </c>
      <c r="N213" s="173" t="s">
        <v>120</v>
      </c>
    </row>
    <row r="214" spans="5:14">
      <c r="E214" s="172">
        <v>689</v>
      </c>
      <c r="F214" s="173" t="s">
        <v>1809</v>
      </c>
      <c r="G214" s="172">
        <v>16</v>
      </c>
      <c r="H214" s="173" t="s">
        <v>3546</v>
      </c>
      <c r="I214" s="172">
        <v>215500</v>
      </c>
      <c r="J214" s="172">
        <v>0</v>
      </c>
      <c r="K214" s="172">
        <v>215500</v>
      </c>
      <c r="L214" s="172">
        <v>16</v>
      </c>
      <c r="M214" s="173" t="s">
        <v>3562</v>
      </c>
      <c r="N214" s="173" t="s">
        <v>120</v>
      </c>
    </row>
    <row r="215" spans="5:14">
      <c r="E215" s="172">
        <v>430</v>
      </c>
      <c r="F215" s="173" t="s">
        <v>1809</v>
      </c>
      <c r="G215" s="172">
        <v>16</v>
      </c>
      <c r="H215" s="173" t="s">
        <v>3546</v>
      </c>
      <c r="I215" s="172">
        <v>180200</v>
      </c>
      <c r="J215" s="172">
        <v>0</v>
      </c>
      <c r="K215" s="172">
        <v>180200</v>
      </c>
      <c r="L215" s="172">
        <v>16</v>
      </c>
      <c r="M215" s="173" t="s">
        <v>3562</v>
      </c>
      <c r="N215" s="173" t="s">
        <v>120</v>
      </c>
    </row>
    <row r="216" spans="5:14">
      <c r="E216" s="172">
        <v>689</v>
      </c>
      <c r="F216" s="173" t="s">
        <v>1809</v>
      </c>
      <c r="G216" s="172">
        <v>16</v>
      </c>
      <c r="H216" s="173" t="s">
        <v>3546</v>
      </c>
      <c r="I216" s="172">
        <v>215500</v>
      </c>
      <c r="J216" s="172">
        <v>0</v>
      </c>
      <c r="K216" s="172">
        <v>215500</v>
      </c>
      <c r="L216" s="172">
        <v>16</v>
      </c>
      <c r="M216" s="173" t="s">
        <v>3562</v>
      </c>
      <c r="N216" s="173" t="s">
        <v>120</v>
      </c>
    </row>
    <row r="217" spans="5:14">
      <c r="E217" s="172">
        <v>678</v>
      </c>
      <c r="F217" s="173" t="s">
        <v>1809</v>
      </c>
      <c r="G217" s="172">
        <v>16</v>
      </c>
      <c r="H217" s="173" t="s">
        <v>3546</v>
      </c>
      <c r="I217" s="172">
        <v>208100</v>
      </c>
      <c r="J217" s="172">
        <v>0</v>
      </c>
      <c r="K217" s="172">
        <v>208100</v>
      </c>
      <c r="L217" s="172">
        <v>16</v>
      </c>
      <c r="M217" s="173" t="s">
        <v>3562</v>
      </c>
      <c r="N217" s="173" t="s">
        <v>120</v>
      </c>
    </row>
    <row r="218" spans="5:14">
      <c r="E218" s="172">
        <v>689</v>
      </c>
      <c r="F218" s="173" t="s">
        <v>1809</v>
      </c>
      <c r="G218" s="172">
        <v>16</v>
      </c>
      <c r="H218" s="173" t="s">
        <v>3546</v>
      </c>
      <c r="I218" s="172">
        <v>215500</v>
      </c>
      <c r="J218" s="172">
        <v>0</v>
      </c>
      <c r="K218" s="172">
        <v>215500</v>
      </c>
      <c r="L218" s="172">
        <v>16</v>
      </c>
      <c r="M218" s="173" t="s">
        <v>3562</v>
      </c>
      <c r="N218" s="173" t="s">
        <v>120</v>
      </c>
    </row>
    <row r="219" spans="5:14">
      <c r="E219" s="172">
        <v>10987</v>
      </c>
      <c r="F219" s="173" t="s">
        <v>1809</v>
      </c>
      <c r="G219" s="172">
        <v>14</v>
      </c>
      <c r="H219" s="173" t="s">
        <v>3550</v>
      </c>
      <c r="I219" s="172">
        <v>1542500</v>
      </c>
      <c r="J219" s="172">
        <v>0</v>
      </c>
      <c r="K219" s="172">
        <v>1542500</v>
      </c>
      <c r="L219" s="172">
        <v>3</v>
      </c>
      <c r="M219" s="173" t="s">
        <v>3554</v>
      </c>
      <c r="N219" s="173" t="s">
        <v>12</v>
      </c>
    </row>
    <row r="220" spans="5:14">
      <c r="E220" s="172">
        <v>13810</v>
      </c>
      <c r="F220" s="173" t="s">
        <v>1809</v>
      </c>
      <c r="G220" s="172">
        <v>13</v>
      </c>
      <c r="H220" s="173" t="s">
        <v>3556</v>
      </c>
      <c r="I220" s="172">
        <v>2128600</v>
      </c>
      <c r="J220" s="172">
        <v>0</v>
      </c>
      <c r="K220" s="172">
        <v>2128600</v>
      </c>
      <c r="L220" s="172">
        <v>2</v>
      </c>
      <c r="M220" s="173" t="s">
        <v>3559</v>
      </c>
      <c r="N220" s="173" t="s">
        <v>41</v>
      </c>
    </row>
    <row r="221" spans="5:14">
      <c r="E221" s="172">
        <v>1249</v>
      </c>
      <c r="F221" s="173" t="s">
        <v>1809</v>
      </c>
      <c r="G221" s="172">
        <v>12</v>
      </c>
      <c r="H221" s="173" t="s">
        <v>3563</v>
      </c>
      <c r="I221" s="172">
        <v>345600</v>
      </c>
      <c r="J221" s="172">
        <v>0</v>
      </c>
      <c r="K221" s="172">
        <v>342400</v>
      </c>
      <c r="L221" s="172">
        <v>12</v>
      </c>
      <c r="M221" s="173" t="s">
        <v>3564</v>
      </c>
      <c r="N221" s="173" t="s">
        <v>13</v>
      </c>
    </row>
    <row r="222" spans="5:14">
      <c r="E222" s="172">
        <v>1249</v>
      </c>
      <c r="F222" s="173" t="s">
        <v>1809</v>
      </c>
      <c r="G222" s="172">
        <v>12</v>
      </c>
      <c r="H222" s="173" t="s">
        <v>3563</v>
      </c>
      <c r="I222" s="172">
        <v>342600</v>
      </c>
      <c r="J222" s="172">
        <v>0</v>
      </c>
      <c r="K222" s="172">
        <v>336200</v>
      </c>
      <c r="L222" s="172">
        <v>12</v>
      </c>
      <c r="M222" s="173" t="s">
        <v>3564</v>
      </c>
      <c r="N222" s="173" t="s">
        <v>13</v>
      </c>
    </row>
    <row r="223" spans="5:14">
      <c r="E223" s="172">
        <v>1249</v>
      </c>
      <c r="F223" s="173" t="s">
        <v>1809</v>
      </c>
      <c r="G223" s="172">
        <v>12</v>
      </c>
      <c r="H223" s="173" t="s">
        <v>3563</v>
      </c>
      <c r="I223" s="172">
        <v>339400</v>
      </c>
      <c r="J223" s="172">
        <v>0</v>
      </c>
      <c r="K223" s="172">
        <v>336200</v>
      </c>
      <c r="L223" s="172">
        <v>12</v>
      </c>
      <c r="M223" s="173" t="s">
        <v>3564</v>
      </c>
      <c r="N223" s="173" t="s">
        <v>13</v>
      </c>
    </row>
    <row r="224" spans="5:14">
      <c r="E224" s="172">
        <v>1249</v>
      </c>
      <c r="F224" s="173" t="s">
        <v>1809</v>
      </c>
      <c r="G224" s="172">
        <v>12</v>
      </c>
      <c r="H224" s="173" t="s">
        <v>3563</v>
      </c>
      <c r="I224" s="172">
        <v>346400</v>
      </c>
      <c r="J224" s="172">
        <v>0</v>
      </c>
      <c r="K224" s="172">
        <v>340000</v>
      </c>
      <c r="L224" s="172">
        <v>12</v>
      </c>
      <c r="M224" s="173" t="s">
        <v>3564</v>
      </c>
      <c r="N224" s="173" t="s">
        <v>13</v>
      </c>
    </row>
    <row r="225" spans="5:14">
      <c r="E225" s="172">
        <v>1249</v>
      </c>
      <c r="F225" s="173" t="s">
        <v>1809</v>
      </c>
      <c r="G225" s="172">
        <v>12</v>
      </c>
      <c r="H225" s="173" t="s">
        <v>3563</v>
      </c>
      <c r="I225" s="172">
        <v>342600</v>
      </c>
      <c r="J225" s="172">
        <v>0</v>
      </c>
      <c r="K225" s="172">
        <v>336200</v>
      </c>
      <c r="L225" s="172">
        <v>12</v>
      </c>
      <c r="M225" s="173" t="s">
        <v>3564</v>
      </c>
      <c r="N225" s="173" t="s">
        <v>13</v>
      </c>
    </row>
    <row r="226" spans="5:14">
      <c r="E226" s="172">
        <v>1249</v>
      </c>
      <c r="F226" s="173" t="s">
        <v>1809</v>
      </c>
      <c r="G226" s="172">
        <v>12</v>
      </c>
      <c r="H226" s="173" t="s">
        <v>3563</v>
      </c>
      <c r="I226" s="172">
        <v>339400</v>
      </c>
      <c r="J226" s="172">
        <v>0</v>
      </c>
      <c r="K226" s="172">
        <v>336200</v>
      </c>
      <c r="L226" s="172">
        <v>12</v>
      </c>
      <c r="M226" s="173" t="s">
        <v>3564</v>
      </c>
      <c r="N226" s="173" t="s">
        <v>13</v>
      </c>
    </row>
    <row r="227" spans="5:14">
      <c r="E227" s="172">
        <v>1249</v>
      </c>
      <c r="F227" s="173" t="s">
        <v>1809</v>
      </c>
      <c r="G227" s="172">
        <v>12</v>
      </c>
      <c r="H227" s="173" t="s">
        <v>3563</v>
      </c>
      <c r="I227" s="172">
        <v>345800</v>
      </c>
      <c r="J227" s="172">
        <v>0</v>
      </c>
      <c r="K227" s="172">
        <v>336200</v>
      </c>
      <c r="L227" s="172">
        <v>12</v>
      </c>
      <c r="M227" s="173" t="s">
        <v>3564</v>
      </c>
      <c r="N227" s="173" t="s">
        <v>13</v>
      </c>
    </row>
    <row r="228" spans="5:14">
      <c r="E228" s="172">
        <v>1249</v>
      </c>
      <c r="F228" s="173" t="s">
        <v>1809</v>
      </c>
      <c r="G228" s="172">
        <v>12</v>
      </c>
      <c r="H228" s="173" t="s">
        <v>3563</v>
      </c>
      <c r="I228" s="172">
        <v>339400</v>
      </c>
      <c r="J228" s="172">
        <v>0</v>
      </c>
      <c r="K228" s="172">
        <v>336200</v>
      </c>
      <c r="L228" s="172">
        <v>12</v>
      </c>
      <c r="M228" s="173" t="s">
        <v>3564</v>
      </c>
      <c r="N228" s="173" t="s">
        <v>13</v>
      </c>
    </row>
    <row r="229" spans="5:14">
      <c r="E229" s="172">
        <v>1249</v>
      </c>
      <c r="F229" s="173" t="s">
        <v>1809</v>
      </c>
      <c r="G229" s="172">
        <v>12</v>
      </c>
      <c r="H229" s="173" t="s">
        <v>3563</v>
      </c>
      <c r="I229" s="172">
        <v>339400</v>
      </c>
      <c r="J229" s="172">
        <v>0</v>
      </c>
      <c r="K229" s="172">
        <v>336200</v>
      </c>
      <c r="L229" s="172">
        <v>12</v>
      </c>
      <c r="M229" s="173" t="s">
        <v>3564</v>
      </c>
      <c r="N229" s="173" t="s">
        <v>13</v>
      </c>
    </row>
    <row r="230" spans="5:14">
      <c r="E230" s="172">
        <v>1249</v>
      </c>
      <c r="F230" s="173" t="s">
        <v>1809</v>
      </c>
      <c r="G230" s="172">
        <v>12</v>
      </c>
      <c r="H230" s="173" t="s">
        <v>3563</v>
      </c>
      <c r="I230" s="172">
        <v>336200</v>
      </c>
      <c r="J230" s="172">
        <v>0</v>
      </c>
      <c r="K230" s="172">
        <v>336200</v>
      </c>
      <c r="L230" s="172">
        <v>12</v>
      </c>
      <c r="M230" s="173" t="s">
        <v>3564</v>
      </c>
      <c r="N230" s="173" t="s">
        <v>13</v>
      </c>
    </row>
    <row r="231" spans="5:14">
      <c r="E231" s="172">
        <v>1249</v>
      </c>
      <c r="F231" s="173" t="s">
        <v>1809</v>
      </c>
      <c r="G231" s="172">
        <v>12</v>
      </c>
      <c r="H231" s="173" t="s">
        <v>3563</v>
      </c>
      <c r="I231" s="172">
        <v>342600</v>
      </c>
      <c r="J231" s="172">
        <v>0</v>
      </c>
      <c r="K231" s="172">
        <v>336200</v>
      </c>
      <c r="L231" s="172">
        <v>12</v>
      </c>
      <c r="M231" s="173" t="s">
        <v>3564</v>
      </c>
      <c r="N231" s="173" t="s">
        <v>13</v>
      </c>
    </row>
    <row r="232" spans="5:14">
      <c r="E232" s="172">
        <v>950</v>
      </c>
      <c r="F232" s="173" t="s">
        <v>1809</v>
      </c>
      <c r="G232" s="172">
        <v>12</v>
      </c>
      <c r="H232" s="173" t="s">
        <v>3546</v>
      </c>
      <c r="I232" s="172">
        <v>335900</v>
      </c>
      <c r="J232" s="172">
        <v>0</v>
      </c>
      <c r="K232" s="172">
        <v>335900</v>
      </c>
      <c r="L232" s="172">
        <v>12</v>
      </c>
      <c r="M232" s="173" t="s">
        <v>3565</v>
      </c>
      <c r="N232" s="173" t="s">
        <v>120</v>
      </c>
    </row>
    <row r="233" spans="5:14">
      <c r="E233" s="172">
        <v>1185</v>
      </c>
      <c r="F233" s="173" t="s">
        <v>1809</v>
      </c>
      <c r="G233" s="172">
        <v>12</v>
      </c>
      <c r="H233" s="173" t="s">
        <v>3546</v>
      </c>
      <c r="I233" s="172">
        <v>375400</v>
      </c>
      <c r="J233" s="172">
        <v>0</v>
      </c>
      <c r="K233" s="172">
        <v>375400</v>
      </c>
      <c r="L233" s="172">
        <v>12</v>
      </c>
      <c r="M233" s="173" t="s">
        <v>3565</v>
      </c>
      <c r="N233" s="173" t="s">
        <v>120</v>
      </c>
    </row>
    <row r="234" spans="5:14">
      <c r="E234" s="172">
        <v>565</v>
      </c>
      <c r="F234" s="173" t="s">
        <v>1809</v>
      </c>
      <c r="G234" s="172">
        <v>12</v>
      </c>
      <c r="H234" s="173" t="s">
        <v>3546</v>
      </c>
      <c r="I234" s="172">
        <v>204300</v>
      </c>
      <c r="J234" s="172">
        <v>0</v>
      </c>
      <c r="K234" s="172">
        <v>204300</v>
      </c>
      <c r="L234" s="172">
        <v>12</v>
      </c>
      <c r="M234" s="173" t="s">
        <v>3565</v>
      </c>
      <c r="N234" s="173" t="s">
        <v>120</v>
      </c>
    </row>
    <row r="235" spans="5:14">
      <c r="E235" s="172">
        <v>730</v>
      </c>
      <c r="F235" s="173" t="s">
        <v>1809</v>
      </c>
      <c r="G235" s="172">
        <v>12</v>
      </c>
      <c r="H235" s="173" t="s">
        <v>3546</v>
      </c>
      <c r="I235" s="172">
        <v>294000</v>
      </c>
      <c r="J235" s="172">
        <v>0</v>
      </c>
      <c r="K235" s="172">
        <v>294000</v>
      </c>
      <c r="L235" s="172">
        <v>12</v>
      </c>
      <c r="M235" s="173" t="s">
        <v>3565</v>
      </c>
      <c r="N235" s="173" t="s">
        <v>120</v>
      </c>
    </row>
    <row r="236" spans="5:14">
      <c r="E236" s="172">
        <v>840</v>
      </c>
      <c r="F236" s="173" t="s">
        <v>1809</v>
      </c>
      <c r="G236" s="172">
        <v>12</v>
      </c>
      <c r="H236" s="173" t="s">
        <v>3546</v>
      </c>
      <c r="I236" s="172">
        <v>317500</v>
      </c>
      <c r="J236" s="172">
        <v>0</v>
      </c>
      <c r="K236" s="172">
        <v>317500</v>
      </c>
      <c r="L236" s="172">
        <v>12</v>
      </c>
      <c r="M236" s="173" t="s">
        <v>3565</v>
      </c>
      <c r="N236" s="173" t="s">
        <v>120</v>
      </c>
    </row>
    <row r="237" spans="5:14">
      <c r="E237" s="172">
        <v>886</v>
      </c>
      <c r="F237" s="173" t="s">
        <v>1809</v>
      </c>
      <c r="G237" s="172">
        <v>12</v>
      </c>
      <c r="H237" s="173" t="s">
        <v>3546</v>
      </c>
      <c r="I237" s="172">
        <v>322800</v>
      </c>
      <c r="J237" s="172">
        <v>0</v>
      </c>
      <c r="K237" s="172">
        <v>322800</v>
      </c>
      <c r="L237" s="172">
        <v>12</v>
      </c>
      <c r="M237" s="173" t="s">
        <v>3565</v>
      </c>
      <c r="N237" s="173" t="s">
        <v>120</v>
      </c>
    </row>
    <row r="238" spans="5:14">
      <c r="E238" s="172">
        <v>940</v>
      </c>
      <c r="F238" s="173" t="s">
        <v>1809</v>
      </c>
      <c r="G238" s="172">
        <v>12</v>
      </c>
      <c r="H238" s="173" t="s">
        <v>3546</v>
      </c>
      <c r="I238" s="172">
        <v>332900</v>
      </c>
      <c r="J238" s="172">
        <v>0</v>
      </c>
      <c r="K238" s="172">
        <v>332900</v>
      </c>
      <c r="L238" s="172">
        <v>12</v>
      </c>
      <c r="M238" s="173" t="s">
        <v>3565</v>
      </c>
      <c r="N238" s="173" t="s">
        <v>120</v>
      </c>
    </row>
    <row r="239" spans="5:14">
      <c r="E239" s="172">
        <v>790</v>
      </c>
      <c r="F239" s="173" t="s">
        <v>1809</v>
      </c>
      <c r="G239" s="172">
        <v>12</v>
      </c>
      <c r="H239" s="173" t="s">
        <v>3546</v>
      </c>
      <c r="I239" s="172">
        <v>307400</v>
      </c>
      <c r="J239" s="172">
        <v>0</v>
      </c>
      <c r="K239" s="172">
        <v>307400</v>
      </c>
      <c r="L239" s="172">
        <v>12</v>
      </c>
      <c r="M239" s="173" t="s">
        <v>3565</v>
      </c>
      <c r="N239" s="173" t="s">
        <v>120</v>
      </c>
    </row>
    <row r="240" spans="5:14">
      <c r="E240" s="172">
        <v>690</v>
      </c>
      <c r="F240" s="173" t="s">
        <v>1809</v>
      </c>
      <c r="G240" s="172">
        <v>12</v>
      </c>
      <c r="H240" s="173" t="s">
        <v>3546</v>
      </c>
      <c r="I240" s="172">
        <v>291500</v>
      </c>
      <c r="J240" s="172">
        <v>0</v>
      </c>
      <c r="K240" s="172">
        <v>291500</v>
      </c>
      <c r="L240" s="172">
        <v>12</v>
      </c>
      <c r="M240" s="173" t="s">
        <v>3565</v>
      </c>
      <c r="N240" s="173" t="s">
        <v>120</v>
      </c>
    </row>
    <row r="241" spans="5:14">
      <c r="E241" s="172">
        <v>670</v>
      </c>
      <c r="F241" s="173" t="s">
        <v>1809</v>
      </c>
      <c r="G241" s="172">
        <v>12</v>
      </c>
      <c r="H241" s="173" t="s">
        <v>3546</v>
      </c>
      <c r="I241" s="172">
        <v>283700</v>
      </c>
      <c r="J241" s="172">
        <v>0</v>
      </c>
      <c r="K241" s="172">
        <v>283700</v>
      </c>
      <c r="L241" s="172">
        <v>12</v>
      </c>
      <c r="M241" s="173" t="s">
        <v>3565</v>
      </c>
      <c r="N241" s="173" t="s">
        <v>120</v>
      </c>
    </row>
    <row r="242" spans="5:14">
      <c r="E242" s="172">
        <v>1155</v>
      </c>
      <c r="F242" s="173" t="s">
        <v>1809</v>
      </c>
      <c r="G242" s="172">
        <v>12</v>
      </c>
      <c r="H242" s="173" t="s">
        <v>3546</v>
      </c>
      <c r="I242" s="172">
        <v>373600</v>
      </c>
      <c r="J242" s="172">
        <v>0</v>
      </c>
      <c r="K242" s="172">
        <v>373600</v>
      </c>
      <c r="L242" s="172">
        <v>12</v>
      </c>
      <c r="M242" s="173" t="s">
        <v>3565</v>
      </c>
      <c r="N242" s="173" t="s">
        <v>120</v>
      </c>
    </row>
    <row r="243" spans="5:14">
      <c r="E243" s="172">
        <v>850</v>
      </c>
      <c r="F243" s="173" t="s">
        <v>1809</v>
      </c>
      <c r="G243" s="172">
        <v>12</v>
      </c>
      <c r="H243" s="173" t="s">
        <v>3546</v>
      </c>
      <c r="I243" s="172">
        <v>316400</v>
      </c>
      <c r="J243" s="172">
        <v>0</v>
      </c>
      <c r="K243" s="172">
        <v>316400</v>
      </c>
      <c r="L243" s="172">
        <v>12</v>
      </c>
      <c r="M243" s="173" t="s">
        <v>3565</v>
      </c>
      <c r="N243" s="173" t="s">
        <v>120</v>
      </c>
    </row>
    <row r="244" spans="5:14">
      <c r="E244" s="172">
        <v>1534</v>
      </c>
      <c r="F244" s="173" t="s">
        <v>1809</v>
      </c>
      <c r="G244" s="172">
        <v>10</v>
      </c>
      <c r="H244" s="173" t="s">
        <v>444</v>
      </c>
      <c r="I244" s="172">
        <v>495400</v>
      </c>
      <c r="J244" s="172">
        <v>0</v>
      </c>
      <c r="K244" s="172">
        <v>495400</v>
      </c>
      <c r="L244" s="172">
        <v>23</v>
      </c>
      <c r="M244" s="173" t="s">
        <v>3566</v>
      </c>
      <c r="N244" s="173" t="s">
        <v>81</v>
      </c>
    </row>
    <row r="245" spans="5:14">
      <c r="E245" s="172">
        <v>2004</v>
      </c>
      <c r="F245" s="173" t="s">
        <v>1809</v>
      </c>
      <c r="G245" s="172">
        <v>10</v>
      </c>
      <c r="H245" s="173" t="s">
        <v>3567</v>
      </c>
      <c r="I245" s="172">
        <v>494200</v>
      </c>
      <c r="J245" s="172">
        <v>0</v>
      </c>
      <c r="K245" s="172">
        <v>494200</v>
      </c>
      <c r="L245" s="172">
        <v>24</v>
      </c>
      <c r="M245" s="173" t="s">
        <v>3568</v>
      </c>
      <c r="N245" s="173" t="s">
        <v>60</v>
      </c>
    </row>
    <row r="246" spans="5:14">
      <c r="E246" s="172">
        <v>2424</v>
      </c>
      <c r="F246" s="173" t="s">
        <v>1809</v>
      </c>
      <c r="G246" s="172">
        <v>10</v>
      </c>
      <c r="H246" s="173" t="s">
        <v>3569</v>
      </c>
      <c r="I246" s="172">
        <v>597300</v>
      </c>
      <c r="J246" s="172">
        <v>0</v>
      </c>
      <c r="K246" s="172">
        <v>592700</v>
      </c>
      <c r="L246" s="172">
        <v>12</v>
      </c>
      <c r="M246" s="173" t="s">
        <v>3570</v>
      </c>
      <c r="N246" s="173" t="s">
        <v>61</v>
      </c>
    </row>
    <row r="247" spans="5:14">
      <c r="E247" s="172">
        <v>1016</v>
      </c>
      <c r="F247" s="173" t="s">
        <v>1809</v>
      </c>
      <c r="G247" s="172">
        <v>9</v>
      </c>
      <c r="H247" s="173" t="s">
        <v>3571</v>
      </c>
      <c r="I247" s="172">
        <v>269200</v>
      </c>
      <c r="J247" s="172">
        <v>0</v>
      </c>
      <c r="K247" s="172">
        <v>269200</v>
      </c>
      <c r="L247" s="172">
        <v>6</v>
      </c>
      <c r="M247" s="173" t="s">
        <v>3572</v>
      </c>
      <c r="N247" s="173" t="s">
        <v>41</v>
      </c>
    </row>
    <row r="248" spans="5:14">
      <c r="E248" s="172">
        <v>648</v>
      </c>
      <c r="F248" s="173" t="s">
        <v>1809</v>
      </c>
      <c r="G248" s="172">
        <v>9</v>
      </c>
      <c r="H248" s="173" t="s">
        <v>3571</v>
      </c>
      <c r="I248" s="172">
        <v>208500</v>
      </c>
      <c r="J248" s="172">
        <v>0</v>
      </c>
      <c r="K248" s="172">
        <v>208500</v>
      </c>
      <c r="L248" s="172">
        <v>6</v>
      </c>
      <c r="M248" s="173" t="s">
        <v>3572</v>
      </c>
      <c r="N248" s="173" t="s">
        <v>41</v>
      </c>
    </row>
    <row r="249" spans="5:14">
      <c r="E249" s="172">
        <v>450</v>
      </c>
      <c r="F249" s="173" t="s">
        <v>1809</v>
      </c>
      <c r="G249" s="172">
        <v>9</v>
      </c>
      <c r="H249" s="173" t="s">
        <v>3571</v>
      </c>
      <c r="I249" s="172">
        <v>178700</v>
      </c>
      <c r="J249" s="172">
        <v>0</v>
      </c>
      <c r="K249" s="172">
        <v>178700</v>
      </c>
      <c r="L249" s="172">
        <v>6</v>
      </c>
      <c r="M249" s="173" t="s">
        <v>3572</v>
      </c>
      <c r="N249" s="173" t="s">
        <v>41</v>
      </c>
    </row>
    <row r="250" spans="5:14">
      <c r="E250" s="172">
        <v>1018</v>
      </c>
      <c r="F250" s="173" t="s">
        <v>1809</v>
      </c>
      <c r="G250" s="172">
        <v>9</v>
      </c>
      <c r="H250" s="173" t="s">
        <v>3571</v>
      </c>
      <c r="I250" s="172">
        <v>374400</v>
      </c>
      <c r="J250" s="172">
        <v>0</v>
      </c>
      <c r="K250" s="172">
        <v>374400</v>
      </c>
      <c r="L250" s="172">
        <v>6</v>
      </c>
      <c r="M250" s="173" t="s">
        <v>3572</v>
      </c>
      <c r="N250" s="173" t="s">
        <v>41</v>
      </c>
    </row>
    <row r="251" spans="5:14">
      <c r="E251" s="172">
        <v>462</v>
      </c>
      <c r="F251" s="173" t="s">
        <v>1809</v>
      </c>
      <c r="G251" s="172">
        <v>9</v>
      </c>
      <c r="H251" s="173" t="s">
        <v>3571</v>
      </c>
      <c r="I251" s="172">
        <v>182100</v>
      </c>
      <c r="J251" s="172">
        <v>0</v>
      </c>
      <c r="K251" s="172">
        <v>182100</v>
      </c>
      <c r="L251" s="172">
        <v>6</v>
      </c>
      <c r="M251" s="173" t="s">
        <v>3572</v>
      </c>
      <c r="N251" s="173" t="s">
        <v>41</v>
      </c>
    </row>
    <row r="252" spans="5:14">
      <c r="E252" s="172">
        <v>520</v>
      </c>
      <c r="F252" s="173" t="s">
        <v>1809</v>
      </c>
      <c r="G252" s="172">
        <v>9</v>
      </c>
      <c r="H252" s="173" t="s">
        <v>3571</v>
      </c>
      <c r="I252" s="172">
        <v>198500</v>
      </c>
      <c r="J252" s="172">
        <v>0</v>
      </c>
      <c r="K252" s="172">
        <v>198500</v>
      </c>
      <c r="L252" s="172">
        <v>6</v>
      </c>
      <c r="M252" s="173" t="s">
        <v>3572</v>
      </c>
      <c r="N252" s="173" t="s">
        <v>41</v>
      </c>
    </row>
    <row r="253" spans="5:14">
      <c r="E253" s="172">
        <v>2752</v>
      </c>
      <c r="F253" s="173" t="s">
        <v>1809</v>
      </c>
      <c r="G253" s="172">
        <v>9</v>
      </c>
      <c r="H253" s="173" t="s">
        <v>3550</v>
      </c>
      <c r="I253" s="172">
        <v>896100</v>
      </c>
      <c r="J253" s="172">
        <v>0</v>
      </c>
      <c r="K253" s="172">
        <v>896100</v>
      </c>
      <c r="L253" s="172">
        <v>8</v>
      </c>
      <c r="M253" s="173" t="s">
        <v>3573</v>
      </c>
      <c r="N253" s="173" t="s">
        <v>12</v>
      </c>
    </row>
    <row r="254" spans="5:14">
      <c r="E254" s="172">
        <v>877</v>
      </c>
      <c r="F254" s="173" t="s">
        <v>1809</v>
      </c>
      <c r="G254" s="172">
        <v>9</v>
      </c>
      <c r="H254" s="173" t="s">
        <v>3560</v>
      </c>
      <c r="I254" s="172">
        <v>547400</v>
      </c>
      <c r="J254" s="172">
        <v>0</v>
      </c>
      <c r="K254" s="172">
        <v>547400</v>
      </c>
      <c r="L254" s="172">
        <v>9</v>
      </c>
      <c r="M254" s="173" t="s">
        <v>3574</v>
      </c>
      <c r="N254" s="173" t="s">
        <v>1</v>
      </c>
    </row>
    <row r="255" spans="5:14">
      <c r="E255" s="172">
        <v>604</v>
      </c>
      <c r="F255" s="173" t="s">
        <v>1809</v>
      </c>
      <c r="G255" s="172">
        <v>9</v>
      </c>
      <c r="H255" s="173" t="s">
        <v>3560</v>
      </c>
      <c r="I255" s="172">
        <v>429500</v>
      </c>
      <c r="J255" s="172">
        <v>0</v>
      </c>
      <c r="K255" s="172">
        <v>429500</v>
      </c>
      <c r="L255" s="172">
        <v>9</v>
      </c>
      <c r="M255" s="173" t="s">
        <v>3574</v>
      </c>
      <c r="N255" s="173" t="s">
        <v>1</v>
      </c>
    </row>
    <row r="256" spans="5:14">
      <c r="E256" s="172">
        <v>886</v>
      </c>
      <c r="F256" s="173" t="s">
        <v>1809</v>
      </c>
      <c r="G256" s="172">
        <v>9</v>
      </c>
      <c r="H256" s="173" t="s">
        <v>3560</v>
      </c>
      <c r="I256" s="172">
        <v>551000</v>
      </c>
      <c r="J256" s="172">
        <v>0</v>
      </c>
      <c r="K256" s="172">
        <v>551000</v>
      </c>
      <c r="L256" s="172">
        <v>9</v>
      </c>
      <c r="M256" s="173" t="s">
        <v>3574</v>
      </c>
      <c r="N256" s="173" t="s">
        <v>1</v>
      </c>
    </row>
    <row r="257" spans="5:14">
      <c r="E257" s="172">
        <v>604</v>
      </c>
      <c r="F257" s="173" t="s">
        <v>1809</v>
      </c>
      <c r="G257" s="172">
        <v>9</v>
      </c>
      <c r="H257" s="173" t="s">
        <v>3560</v>
      </c>
      <c r="I257" s="172">
        <v>430500</v>
      </c>
      <c r="J257" s="172">
        <v>0</v>
      </c>
      <c r="K257" s="172">
        <v>430500</v>
      </c>
      <c r="L257" s="172">
        <v>9</v>
      </c>
      <c r="M257" s="173" t="s">
        <v>3574</v>
      </c>
      <c r="N257" s="173" t="s">
        <v>1</v>
      </c>
    </row>
    <row r="258" spans="5:14">
      <c r="E258" s="172">
        <v>886</v>
      </c>
      <c r="F258" s="173" t="s">
        <v>1809</v>
      </c>
      <c r="G258" s="172">
        <v>9</v>
      </c>
      <c r="H258" s="173" t="s">
        <v>3560</v>
      </c>
      <c r="I258" s="172">
        <v>550500</v>
      </c>
      <c r="J258" s="172">
        <v>0</v>
      </c>
      <c r="K258" s="172">
        <v>550500</v>
      </c>
      <c r="L258" s="172">
        <v>9</v>
      </c>
      <c r="M258" s="173" t="s">
        <v>3574</v>
      </c>
      <c r="N258" s="173" t="s">
        <v>1</v>
      </c>
    </row>
    <row r="259" spans="5:14">
      <c r="E259" s="172">
        <v>829</v>
      </c>
      <c r="F259" s="173" t="s">
        <v>1809</v>
      </c>
      <c r="G259" s="172">
        <v>9</v>
      </c>
      <c r="H259" s="173" t="s">
        <v>3560</v>
      </c>
      <c r="I259" s="172">
        <v>463500</v>
      </c>
      <c r="J259" s="172">
        <v>0</v>
      </c>
      <c r="K259" s="172">
        <v>463500</v>
      </c>
      <c r="L259" s="172">
        <v>9</v>
      </c>
      <c r="M259" s="173" t="s">
        <v>3574</v>
      </c>
      <c r="N259" s="173" t="s">
        <v>1</v>
      </c>
    </row>
    <row r="260" spans="5:14">
      <c r="E260" s="172">
        <v>837</v>
      </c>
      <c r="F260" s="173" t="s">
        <v>1809</v>
      </c>
      <c r="G260" s="172">
        <v>9</v>
      </c>
      <c r="H260" s="173" t="s">
        <v>3560</v>
      </c>
      <c r="I260" s="172">
        <v>436000</v>
      </c>
      <c r="J260" s="172">
        <v>0</v>
      </c>
      <c r="K260" s="172">
        <v>436000</v>
      </c>
      <c r="L260" s="172">
        <v>9</v>
      </c>
      <c r="M260" s="173" t="s">
        <v>3574</v>
      </c>
      <c r="N260" s="173" t="s">
        <v>1</v>
      </c>
    </row>
    <row r="261" spans="5:14">
      <c r="E261" s="172">
        <v>727</v>
      </c>
      <c r="F261" s="173" t="s">
        <v>1809</v>
      </c>
      <c r="G261" s="172">
        <v>9</v>
      </c>
      <c r="H261" s="173" t="s">
        <v>3560</v>
      </c>
      <c r="I261" s="172">
        <v>442100</v>
      </c>
      <c r="J261" s="172">
        <v>0</v>
      </c>
      <c r="K261" s="172">
        <v>442100</v>
      </c>
      <c r="L261" s="172">
        <v>9</v>
      </c>
      <c r="M261" s="173" t="s">
        <v>3574</v>
      </c>
      <c r="N261" s="173" t="s">
        <v>1</v>
      </c>
    </row>
    <row r="262" spans="5:14">
      <c r="E262" s="172">
        <v>604</v>
      </c>
      <c r="F262" s="173" t="s">
        <v>1809</v>
      </c>
      <c r="G262" s="172">
        <v>9</v>
      </c>
      <c r="H262" s="173" t="s">
        <v>3560</v>
      </c>
      <c r="I262" s="172">
        <v>430000</v>
      </c>
      <c r="J262" s="172">
        <v>0</v>
      </c>
      <c r="K262" s="172">
        <v>430000</v>
      </c>
      <c r="L262" s="172">
        <v>9</v>
      </c>
      <c r="M262" s="173" t="s">
        <v>3574</v>
      </c>
      <c r="N262" s="173" t="s">
        <v>1</v>
      </c>
    </row>
    <row r="263" spans="5:14">
      <c r="E263" s="172">
        <v>4503</v>
      </c>
      <c r="F263" s="173" t="s">
        <v>1809</v>
      </c>
      <c r="G263" s="172">
        <v>8</v>
      </c>
      <c r="H263" s="173" t="s">
        <v>3556</v>
      </c>
      <c r="I263" s="172">
        <v>423600</v>
      </c>
      <c r="J263" s="172">
        <v>0</v>
      </c>
      <c r="K263" s="172">
        <v>423600</v>
      </c>
      <c r="L263" s="172">
        <v>2</v>
      </c>
      <c r="M263" s="173" t="s">
        <v>3557</v>
      </c>
      <c r="N263" s="173" t="s">
        <v>49</v>
      </c>
    </row>
    <row r="264" spans="5:14">
      <c r="E264" s="172">
        <v>1355</v>
      </c>
      <c r="F264" s="173" t="s">
        <v>1809</v>
      </c>
      <c r="G264" s="172">
        <v>7</v>
      </c>
      <c r="H264" s="173" t="s">
        <v>3541</v>
      </c>
      <c r="I264" s="172">
        <v>187600</v>
      </c>
      <c r="J264" s="172">
        <v>0</v>
      </c>
      <c r="K264" s="172">
        <v>187600</v>
      </c>
      <c r="L264" s="172">
        <v>7</v>
      </c>
      <c r="M264" s="173" t="s">
        <v>3575</v>
      </c>
      <c r="N264" s="173" t="s">
        <v>15</v>
      </c>
    </row>
    <row r="265" spans="5:14">
      <c r="E265" s="172">
        <v>974</v>
      </c>
      <c r="F265" s="173" t="s">
        <v>1809</v>
      </c>
      <c r="G265" s="172">
        <v>6</v>
      </c>
      <c r="H265" s="173" t="s">
        <v>3576</v>
      </c>
      <c r="I265" s="172">
        <v>465400</v>
      </c>
      <c r="J265" s="172">
        <v>0</v>
      </c>
      <c r="K265" s="172">
        <v>465400</v>
      </c>
      <c r="L265" s="172">
        <v>74</v>
      </c>
      <c r="M265" s="173" t="s">
        <v>3577</v>
      </c>
      <c r="N265" s="173" t="s">
        <v>41</v>
      </c>
    </row>
    <row r="266" spans="5:14">
      <c r="E266" s="172">
        <v>1586</v>
      </c>
      <c r="F266" s="173" t="s">
        <v>1809</v>
      </c>
      <c r="G266" s="172">
        <v>6</v>
      </c>
      <c r="H266" s="173" t="s">
        <v>3578</v>
      </c>
      <c r="I266" s="172">
        <v>423700</v>
      </c>
      <c r="J266" s="172">
        <v>0</v>
      </c>
      <c r="K266" s="172">
        <v>423700</v>
      </c>
      <c r="L266" s="172">
        <v>12</v>
      </c>
      <c r="M266" s="173" t="s">
        <v>3579</v>
      </c>
      <c r="N266" s="173" t="s">
        <v>58</v>
      </c>
    </row>
    <row r="267" spans="5:14">
      <c r="E267" s="172">
        <v>2349</v>
      </c>
      <c r="F267" s="173" t="s">
        <v>1809</v>
      </c>
      <c r="G267" s="172">
        <v>6</v>
      </c>
      <c r="H267" s="173" t="s">
        <v>3580</v>
      </c>
      <c r="I267" s="172">
        <v>694600</v>
      </c>
      <c r="J267" s="172">
        <v>0</v>
      </c>
      <c r="K267" s="172">
        <v>662500</v>
      </c>
      <c r="L267" s="172">
        <v>6</v>
      </c>
      <c r="M267" s="173" t="s">
        <v>3581</v>
      </c>
      <c r="N267" s="173" t="s">
        <v>9</v>
      </c>
    </row>
    <row r="268" spans="5:14">
      <c r="E268" s="172">
        <v>2092</v>
      </c>
      <c r="F268" s="173" t="s">
        <v>1809</v>
      </c>
      <c r="G268" s="172">
        <v>6</v>
      </c>
      <c r="H268" s="173" t="s">
        <v>3580</v>
      </c>
      <c r="I268" s="172">
        <v>633000</v>
      </c>
      <c r="J268" s="172">
        <v>0</v>
      </c>
      <c r="K268" s="172">
        <v>600900</v>
      </c>
      <c r="L268" s="172">
        <v>6</v>
      </c>
      <c r="M268" s="173" t="s">
        <v>3581</v>
      </c>
      <c r="N268" s="173" t="s">
        <v>9</v>
      </c>
    </row>
    <row r="269" spans="5:14">
      <c r="E269" s="172">
        <v>2333</v>
      </c>
      <c r="F269" s="173" t="s">
        <v>1809</v>
      </c>
      <c r="G269" s="172">
        <v>6</v>
      </c>
      <c r="H269" s="173" t="s">
        <v>3580</v>
      </c>
      <c r="I269" s="172">
        <v>689400</v>
      </c>
      <c r="J269" s="172">
        <v>0</v>
      </c>
      <c r="K269" s="172">
        <v>657300</v>
      </c>
      <c r="L269" s="172">
        <v>6</v>
      </c>
      <c r="M269" s="173" t="s">
        <v>3581</v>
      </c>
      <c r="N269" s="173" t="s">
        <v>9</v>
      </c>
    </row>
    <row r="270" spans="5:14">
      <c r="E270" s="172">
        <v>2349</v>
      </c>
      <c r="F270" s="173" t="s">
        <v>1809</v>
      </c>
      <c r="G270" s="172">
        <v>6</v>
      </c>
      <c r="H270" s="173" t="s">
        <v>3580</v>
      </c>
      <c r="I270" s="172">
        <v>717900</v>
      </c>
      <c r="J270" s="172">
        <v>0</v>
      </c>
      <c r="K270" s="172">
        <v>689900</v>
      </c>
      <c r="L270" s="172">
        <v>6</v>
      </c>
      <c r="M270" s="173" t="s">
        <v>3581</v>
      </c>
      <c r="N270" s="173" t="s">
        <v>9</v>
      </c>
    </row>
    <row r="271" spans="5:14">
      <c r="E271" s="172">
        <v>2349</v>
      </c>
      <c r="F271" s="173" t="s">
        <v>1809</v>
      </c>
      <c r="G271" s="172">
        <v>6</v>
      </c>
      <c r="H271" s="173" t="s">
        <v>3580</v>
      </c>
      <c r="I271" s="172">
        <v>694600</v>
      </c>
      <c r="J271" s="172">
        <v>0</v>
      </c>
      <c r="K271" s="172">
        <v>662500</v>
      </c>
      <c r="L271" s="172">
        <v>6</v>
      </c>
      <c r="M271" s="173" t="s">
        <v>3581</v>
      </c>
      <c r="N271" s="173" t="s">
        <v>9</v>
      </c>
    </row>
    <row r="272" spans="5:14">
      <c r="E272" s="172">
        <v>2349</v>
      </c>
      <c r="F272" s="173" t="s">
        <v>1809</v>
      </c>
      <c r="G272" s="172">
        <v>6</v>
      </c>
      <c r="H272" s="173" t="s">
        <v>3580</v>
      </c>
      <c r="I272" s="172">
        <v>706300</v>
      </c>
      <c r="J272" s="172">
        <v>0</v>
      </c>
      <c r="K272" s="172">
        <v>675200</v>
      </c>
      <c r="L272" s="172">
        <v>6</v>
      </c>
      <c r="M272" s="173" t="s">
        <v>3581</v>
      </c>
      <c r="N272" s="173" t="s">
        <v>9</v>
      </c>
    </row>
    <row r="273" spans="5:14">
      <c r="E273" s="172">
        <v>1066</v>
      </c>
      <c r="F273" s="173" t="s">
        <v>1809</v>
      </c>
      <c r="G273" s="172">
        <v>6</v>
      </c>
      <c r="H273" s="173" t="s">
        <v>3546</v>
      </c>
      <c r="I273" s="172">
        <v>327500</v>
      </c>
      <c r="J273" s="172">
        <v>0</v>
      </c>
      <c r="K273" s="172">
        <v>327500</v>
      </c>
      <c r="L273" s="172">
        <v>7</v>
      </c>
      <c r="M273" s="173" t="s">
        <v>3582</v>
      </c>
      <c r="N273" s="173" t="s">
        <v>120</v>
      </c>
    </row>
    <row r="274" spans="5:14">
      <c r="E274" s="172">
        <v>720</v>
      </c>
      <c r="F274" s="173" t="s">
        <v>1809</v>
      </c>
      <c r="G274" s="172">
        <v>6</v>
      </c>
      <c r="H274" s="173" t="s">
        <v>3546</v>
      </c>
      <c r="I274" s="172">
        <v>269400</v>
      </c>
      <c r="J274" s="172">
        <v>0</v>
      </c>
      <c r="K274" s="172">
        <v>269400</v>
      </c>
      <c r="L274" s="172">
        <v>7</v>
      </c>
      <c r="M274" s="173" t="s">
        <v>3582</v>
      </c>
      <c r="N274" s="173" t="s">
        <v>120</v>
      </c>
    </row>
    <row r="275" spans="5:14">
      <c r="E275" s="172">
        <v>720</v>
      </c>
      <c r="F275" s="173" t="s">
        <v>1809</v>
      </c>
      <c r="G275" s="172">
        <v>6</v>
      </c>
      <c r="H275" s="173" t="s">
        <v>3546</v>
      </c>
      <c r="I275" s="172">
        <v>305300</v>
      </c>
      <c r="J275" s="172">
        <v>0</v>
      </c>
      <c r="K275" s="172">
        <v>305300</v>
      </c>
      <c r="L275" s="172">
        <v>7</v>
      </c>
      <c r="M275" s="173" t="s">
        <v>3582</v>
      </c>
      <c r="N275" s="173" t="s">
        <v>120</v>
      </c>
    </row>
    <row r="276" spans="5:14">
      <c r="E276" s="172">
        <v>780</v>
      </c>
      <c r="F276" s="173" t="s">
        <v>1809</v>
      </c>
      <c r="G276" s="172">
        <v>6</v>
      </c>
      <c r="H276" s="173" t="s">
        <v>3546</v>
      </c>
      <c r="I276" s="172">
        <v>278500</v>
      </c>
      <c r="J276" s="172">
        <v>0</v>
      </c>
      <c r="K276" s="172">
        <v>278500</v>
      </c>
      <c r="L276" s="172">
        <v>7</v>
      </c>
      <c r="M276" s="173" t="s">
        <v>3582</v>
      </c>
      <c r="N276" s="173" t="s">
        <v>120</v>
      </c>
    </row>
    <row r="277" spans="5:14">
      <c r="E277" s="172">
        <v>720</v>
      </c>
      <c r="F277" s="173" t="s">
        <v>1809</v>
      </c>
      <c r="G277" s="172">
        <v>6</v>
      </c>
      <c r="H277" s="173" t="s">
        <v>3546</v>
      </c>
      <c r="I277" s="172">
        <v>269400</v>
      </c>
      <c r="J277" s="172">
        <v>0</v>
      </c>
      <c r="K277" s="172">
        <v>269400</v>
      </c>
      <c r="L277" s="172">
        <v>7</v>
      </c>
      <c r="M277" s="173" t="s">
        <v>3582</v>
      </c>
      <c r="N277" s="173" t="s">
        <v>120</v>
      </c>
    </row>
    <row r="278" spans="5:14">
      <c r="E278" s="172">
        <v>622</v>
      </c>
      <c r="F278" s="173" t="s">
        <v>1809</v>
      </c>
      <c r="G278" s="172">
        <v>6</v>
      </c>
      <c r="H278" s="173" t="s">
        <v>3546</v>
      </c>
      <c r="I278" s="172">
        <v>253300</v>
      </c>
      <c r="J278" s="172">
        <v>0</v>
      </c>
      <c r="K278" s="172">
        <v>253300</v>
      </c>
      <c r="L278" s="172">
        <v>7</v>
      </c>
      <c r="M278" s="173" t="s">
        <v>3582</v>
      </c>
      <c r="N278" s="173" t="s">
        <v>120</v>
      </c>
    </row>
    <row r="279" spans="5:14">
      <c r="E279" s="172">
        <v>732</v>
      </c>
      <c r="F279" s="173" t="s">
        <v>1809</v>
      </c>
      <c r="G279" s="172">
        <v>6</v>
      </c>
      <c r="H279" s="173" t="s">
        <v>3546</v>
      </c>
      <c r="I279" s="172">
        <v>271100</v>
      </c>
      <c r="J279" s="172">
        <v>0</v>
      </c>
      <c r="K279" s="172">
        <v>271100</v>
      </c>
      <c r="L279" s="172">
        <v>7</v>
      </c>
      <c r="M279" s="173" t="s">
        <v>3582</v>
      </c>
      <c r="N279" s="173" t="s">
        <v>120</v>
      </c>
    </row>
    <row r="280" spans="5:14">
      <c r="E280" s="172">
        <v>1796</v>
      </c>
      <c r="F280" s="173" t="s">
        <v>1809</v>
      </c>
      <c r="G280" s="172">
        <v>6</v>
      </c>
      <c r="H280" s="173" t="s">
        <v>3560</v>
      </c>
      <c r="I280" s="172">
        <v>829500</v>
      </c>
      <c r="J280" s="172">
        <v>0</v>
      </c>
      <c r="K280" s="172">
        <v>829500</v>
      </c>
      <c r="L280" s="172">
        <v>6</v>
      </c>
      <c r="M280" s="173" t="s">
        <v>3583</v>
      </c>
      <c r="N280" s="173" t="s">
        <v>1</v>
      </c>
    </row>
    <row r="281" spans="5:14">
      <c r="E281" s="172">
        <v>1959</v>
      </c>
      <c r="F281" s="173" t="s">
        <v>1809</v>
      </c>
      <c r="G281" s="172">
        <v>6</v>
      </c>
      <c r="H281" s="173" t="s">
        <v>3560</v>
      </c>
      <c r="I281" s="172">
        <v>794200</v>
      </c>
      <c r="J281" s="172">
        <v>0</v>
      </c>
      <c r="K281" s="172">
        <v>794200</v>
      </c>
      <c r="L281" s="172">
        <v>6</v>
      </c>
      <c r="M281" s="173" t="s">
        <v>3584</v>
      </c>
      <c r="N281" s="173" t="s">
        <v>1</v>
      </c>
    </row>
    <row r="282" spans="5:14">
      <c r="E282" s="172">
        <v>1359</v>
      </c>
      <c r="F282" s="173" t="s">
        <v>1809</v>
      </c>
      <c r="G282" s="172">
        <v>6</v>
      </c>
      <c r="H282" s="173" t="s">
        <v>3560</v>
      </c>
      <c r="I282" s="172">
        <v>641500</v>
      </c>
      <c r="J282" s="172">
        <v>0</v>
      </c>
      <c r="K282" s="172">
        <v>641500</v>
      </c>
      <c r="L282" s="172">
        <v>6</v>
      </c>
      <c r="M282" s="173" t="s">
        <v>3584</v>
      </c>
      <c r="N282" s="173" t="s">
        <v>1</v>
      </c>
    </row>
    <row r="283" spans="5:14">
      <c r="E283" s="172">
        <v>2045</v>
      </c>
      <c r="F283" s="173" t="s">
        <v>1809</v>
      </c>
      <c r="G283" s="172">
        <v>6</v>
      </c>
      <c r="H283" s="173" t="s">
        <v>3560</v>
      </c>
      <c r="I283" s="172">
        <v>807600</v>
      </c>
      <c r="J283" s="172">
        <v>0</v>
      </c>
      <c r="K283" s="172">
        <v>807600</v>
      </c>
      <c r="L283" s="172">
        <v>6</v>
      </c>
      <c r="M283" s="173" t="s">
        <v>3584</v>
      </c>
      <c r="N283" s="173" t="s">
        <v>1</v>
      </c>
    </row>
    <row r="284" spans="5:14">
      <c r="E284" s="172">
        <v>1733</v>
      </c>
      <c r="F284" s="173" t="s">
        <v>1809</v>
      </c>
      <c r="G284" s="172">
        <v>6</v>
      </c>
      <c r="H284" s="173" t="s">
        <v>3560</v>
      </c>
      <c r="I284" s="172">
        <v>842100</v>
      </c>
      <c r="J284" s="172">
        <v>0</v>
      </c>
      <c r="K284" s="172">
        <v>842100</v>
      </c>
      <c r="L284" s="172">
        <v>6</v>
      </c>
      <c r="M284" s="173" t="s">
        <v>3584</v>
      </c>
      <c r="N284" s="173" t="s">
        <v>1</v>
      </c>
    </row>
    <row r="285" spans="5:14">
      <c r="E285" s="172">
        <v>1359</v>
      </c>
      <c r="F285" s="173" t="s">
        <v>1809</v>
      </c>
      <c r="G285" s="172">
        <v>6</v>
      </c>
      <c r="H285" s="173" t="s">
        <v>3560</v>
      </c>
      <c r="I285" s="172">
        <v>641500</v>
      </c>
      <c r="J285" s="172">
        <v>0</v>
      </c>
      <c r="K285" s="172">
        <v>641500</v>
      </c>
      <c r="L285" s="172">
        <v>6</v>
      </c>
      <c r="M285" s="173" t="s">
        <v>3584</v>
      </c>
      <c r="N285" s="173" t="s">
        <v>1</v>
      </c>
    </row>
    <row r="286" spans="5:14">
      <c r="E286" s="172">
        <v>1829</v>
      </c>
      <c r="F286" s="173" t="s">
        <v>1809</v>
      </c>
      <c r="G286" s="172">
        <v>6</v>
      </c>
      <c r="H286" s="173" t="s">
        <v>3560</v>
      </c>
      <c r="I286" s="172">
        <v>825100</v>
      </c>
      <c r="J286" s="172">
        <v>0</v>
      </c>
      <c r="K286" s="172">
        <v>825100</v>
      </c>
      <c r="L286" s="172">
        <v>6</v>
      </c>
      <c r="M286" s="173" t="s">
        <v>3584</v>
      </c>
      <c r="N286" s="173" t="s">
        <v>1</v>
      </c>
    </row>
    <row r="287" spans="5:14">
      <c r="E287" s="172">
        <v>781</v>
      </c>
      <c r="F287" s="173" t="s">
        <v>1809</v>
      </c>
      <c r="G287" s="172">
        <v>6</v>
      </c>
      <c r="H287" s="173" t="s">
        <v>3541</v>
      </c>
      <c r="I287" s="172">
        <v>421000</v>
      </c>
      <c r="J287" s="172">
        <v>0</v>
      </c>
      <c r="K287" s="172">
        <v>421000</v>
      </c>
      <c r="L287" s="172">
        <v>8</v>
      </c>
      <c r="M287" s="173" t="s">
        <v>3585</v>
      </c>
      <c r="N287" s="173" t="s">
        <v>44</v>
      </c>
    </row>
    <row r="288" spans="5:14">
      <c r="E288" s="172">
        <v>737</v>
      </c>
      <c r="F288" s="173" t="s">
        <v>1809</v>
      </c>
      <c r="G288" s="172">
        <v>6</v>
      </c>
      <c r="H288" s="173" t="s">
        <v>3541</v>
      </c>
      <c r="I288" s="172">
        <v>416500</v>
      </c>
      <c r="J288" s="172">
        <v>0</v>
      </c>
      <c r="K288" s="172">
        <v>416500</v>
      </c>
      <c r="L288" s="172">
        <v>8</v>
      </c>
      <c r="M288" s="173" t="s">
        <v>3585</v>
      </c>
      <c r="N288" s="173" t="s">
        <v>44</v>
      </c>
    </row>
    <row r="289" spans="5:14">
      <c r="E289" s="172">
        <v>669</v>
      </c>
      <c r="F289" s="173" t="s">
        <v>1809</v>
      </c>
      <c r="G289" s="172">
        <v>6</v>
      </c>
      <c r="H289" s="173" t="s">
        <v>3541</v>
      </c>
      <c r="I289" s="172">
        <v>398800</v>
      </c>
      <c r="J289" s="172">
        <v>0</v>
      </c>
      <c r="K289" s="172">
        <v>398800</v>
      </c>
      <c r="L289" s="172">
        <v>8</v>
      </c>
      <c r="M289" s="173" t="s">
        <v>3585</v>
      </c>
      <c r="N289" s="173" t="s">
        <v>44</v>
      </c>
    </row>
    <row r="290" spans="5:14">
      <c r="E290" s="172">
        <v>987</v>
      </c>
      <c r="F290" s="173" t="s">
        <v>1809</v>
      </c>
      <c r="G290" s="172">
        <v>5</v>
      </c>
      <c r="H290" s="173" t="s">
        <v>3586</v>
      </c>
      <c r="I290" s="172">
        <v>450400</v>
      </c>
      <c r="J290" s="172">
        <v>0</v>
      </c>
      <c r="K290" s="172">
        <v>450400</v>
      </c>
      <c r="L290" s="172">
        <v>5</v>
      </c>
      <c r="M290" s="173" t="s">
        <v>3587</v>
      </c>
      <c r="N290" s="173" t="s">
        <v>41</v>
      </c>
    </row>
    <row r="291" spans="5:14">
      <c r="E291" s="172">
        <v>793</v>
      </c>
      <c r="F291" s="173" t="s">
        <v>1809</v>
      </c>
      <c r="G291" s="172">
        <v>5</v>
      </c>
      <c r="H291" s="173" t="s">
        <v>3571</v>
      </c>
      <c r="I291" s="172">
        <v>402100</v>
      </c>
      <c r="J291" s="172">
        <v>0</v>
      </c>
      <c r="K291" s="172">
        <v>402100</v>
      </c>
      <c r="L291" s="172">
        <v>5</v>
      </c>
      <c r="M291" s="173" t="s">
        <v>3588</v>
      </c>
      <c r="N291" s="173" t="s">
        <v>41</v>
      </c>
    </row>
    <row r="292" spans="5:14">
      <c r="E292" s="172">
        <v>882</v>
      </c>
      <c r="F292" s="173" t="s">
        <v>1809</v>
      </c>
      <c r="G292" s="172">
        <v>5</v>
      </c>
      <c r="H292" s="173" t="s">
        <v>3571</v>
      </c>
      <c r="I292" s="172">
        <v>406200</v>
      </c>
      <c r="J292" s="172">
        <v>0</v>
      </c>
      <c r="K292" s="172">
        <v>406200</v>
      </c>
      <c r="L292" s="172">
        <v>5</v>
      </c>
      <c r="M292" s="173" t="s">
        <v>3588</v>
      </c>
      <c r="N292" s="173" t="s">
        <v>41</v>
      </c>
    </row>
    <row r="293" spans="5:14">
      <c r="E293" s="172">
        <v>722</v>
      </c>
      <c r="F293" s="173" t="s">
        <v>1809</v>
      </c>
      <c r="G293" s="172">
        <v>5</v>
      </c>
      <c r="H293" s="173" t="s">
        <v>3571</v>
      </c>
      <c r="I293" s="172">
        <v>380600</v>
      </c>
      <c r="J293" s="172">
        <v>0</v>
      </c>
      <c r="K293" s="172">
        <v>380600</v>
      </c>
      <c r="L293" s="172">
        <v>5</v>
      </c>
      <c r="M293" s="173" t="s">
        <v>3588</v>
      </c>
      <c r="N293" s="173" t="s">
        <v>41</v>
      </c>
    </row>
    <row r="294" spans="5:14">
      <c r="E294" s="172">
        <v>875</v>
      </c>
      <c r="F294" s="173" t="s">
        <v>1809</v>
      </c>
      <c r="G294" s="172">
        <v>5</v>
      </c>
      <c r="H294" s="173" t="s">
        <v>3571</v>
      </c>
      <c r="I294" s="172">
        <v>397500</v>
      </c>
      <c r="J294" s="172">
        <v>0</v>
      </c>
      <c r="K294" s="172">
        <v>397500</v>
      </c>
      <c r="L294" s="172">
        <v>5</v>
      </c>
      <c r="M294" s="173" t="s">
        <v>3588</v>
      </c>
      <c r="N294" s="173" t="s">
        <v>41</v>
      </c>
    </row>
    <row r="295" spans="5:14">
      <c r="E295" s="172">
        <v>1292</v>
      </c>
      <c r="F295" s="173" t="s">
        <v>1809</v>
      </c>
      <c r="G295" s="172">
        <v>5</v>
      </c>
      <c r="H295" s="173" t="s">
        <v>3576</v>
      </c>
      <c r="I295" s="172">
        <v>521000</v>
      </c>
      <c r="J295" s="172">
        <v>0</v>
      </c>
      <c r="K295" s="172">
        <v>521000</v>
      </c>
      <c r="L295" s="172">
        <v>5</v>
      </c>
      <c r="M295" s="173" t="s">
        <v>3588</v>
      </c>
      <c r="N295" s="173" t="s">
        <v>41</v>
      </c>
    </row>
    <row r="296" spans="5:14">
      <c r="E296" s="172">
        <v>685</v>
      </c>
      <c r="F296" s="173" t="s">
        <v>1809</v>
      </c>
      <c r="G296" s="172">
        <v>5</v>
      </c>
      <c r="H296" s="173" t="s">
        <v>3563</v>
      </c>
      <c r="I296" s="172">
        <v>260000</v>
      </c>
      <c r="J296" s="172">
        <v>0</v>
      </c>
      <c r="K296" s="172">
        <v>260000</v>
      </c>
      <c r="L296" s="172">
        <v>24</v>
      </c>
      <c r="M296" s="173" t="s">
        <v>3589</v>
      </c>
      <c r="N296" s="173" t="s">
        <v>13</v>
      </c>
    </row>
    <row r="297" spans="5:14">
      <c r="E297" s="172">
        <v>1068</v>
      </c>
      <c r="F297" s="173" t="s">
        <v>1809</v>
      </c>
      <c r="G297" s="172">
        <v>5</v>
      </c>
      <c r="H297" s="173" t="s">
        <v>3571</v>
      </c>
      <c r="I297" s="172">
        <v>468400</v>
      </c>
      <c r="J297" s="172">
        <v>0</v>
      </c>
      <c r="K297" s="172">
        <v>468400</v>
      </c>
      <c r="L297" s="172">
        <v>23</v>
      </c>
      <c r="M297" s="173" t="s">
        <v>3590</v>
      </c>
      <c r="N297" s="173" t="s">
        <v>98</v>
      </c>
    </row>
    <row r="298" spans="5:14">
      <c r="E298" s="172">
        <v>1600</v>
      </c>
      <c r="F298" s="173" t="s">
        <v>1809</v>
      </c>
      <c r="G298" s="172">
        <v>5</v>
      </c>
      <c r="H298" s="173" t="s">
        <v>3591</v>
      </c>
      <c r="I298" s="172">
        <v>420200</v>
      </c>
      <c r="J298" s="172">
        <v>0</v>
      </c>
      <c r="K298" s="172">
        <v>420200</v>
      </c>
      <c r="L298" s="172">
        <v>5</v>
      </c>
      <c r="M298" s="173" t="s">
        <v>3592</v>
      </c>
      <c r="N298" s="173" t="s">
        <v>220</v>
      </c>
    </row>
    <row r="299" spans="5:14">
      <c r="E299" s="172">
        <v>2183</v>
      </c>
      <c r="F299" s="173" t="s">
        <v>1809</v>
      </c>
      <c r="G299" s="172">
        <v>5</v>
      </c>
      <c r="H299" s="173" t="s">
        <v>3552</v>
      </c>
      <c r="I299" s="172">
        <v>484700</v>
      </c>
      <c r="J299" s="172">
        <v>0</v>
      </c>
      <c r="K299" s="172">
        <v>467000</v>
      </c>
      <c r="L299" s="172">
        <v>10</v>
      </c>
      <c r="M299" s="173" t="s">
        <v>3593</v>
      </c>
      <c r="N299" s="173" t="s">
        <v>53</v>
      </c>
    </row>
    <row r="300" spans="5:14">
      <c r="E300" s="172">
        <v>2086</v>
      </c>
      <c r="F300" s="173" t="s">
        <v>1809</v>
      </c>
      <c r="G300" s="172">
        <v>5</v>
      </c>
      <c r="H300" s="173" t="s">
        <v>3552</v>
      </c>
      <c r="I300" s="172">
        <v>529400</v>
      </c>
      <c r="J300" s="172">
        <v>0</v>
      </c>
      <c r="K300" s="172">
        <v>508000</v>
      </c>
      <c r="L300" s="172">
        <v>10</v>
      </c>
      <c r="M300" s="173" t="s">
        <v>3593</v>
      </c>
      <c r="N300" s="173" t="s">
        <v>53</v>
      </c>
    </row>
    <row r="301" spans="5:14">
      <c r="E301" s="172">
        <v>2145</v>
      </c>
      <c r="F301" s="173" t="s">
        <v>1809</v>
      </c>
      <c r="G301" s="172">
        <v>5</v>
      </c>
      <c r="H301" s="173" t="s">
        <v>3552</v>
      </c>
      <c r="I301" s="172">
        <v>513600</v>
      </c>
      <c r="J301" s="172">
        <v>0</v>
      </c>
      <c r="K301" s="172">
        <v>492200</v>
      </c>
      <c r="L301" s="172">
        <v>10</v>
      </c>
      <c r="M301" s="173" t="s">
        <v>3593</v>
      </c>
      <c r="N301" s="173" t="s">
        <v>53</v>
      </c>
    </row>
    <row r="302" spans="5:14">
      <c r="E302" s="172">
        <v>1974</v>
      </c>
      <c r="F302" s="173" t="s">
        <v>1809</v>
      </c>
      <c r="G302" s="172">
        <v>5</v>
      </c>
      <c r="H302" s="173" t="s">
        <v>3552</v>
      </c>
      <c r="I302" s="172">
        <v>439800</v>
      </c>
      <c r="J302" s="172">
        <v>0</v>
      </c>
      <c r="K302" s="172">
        <v>420700</v>
      </c>
      <c r="L302" s="172">
        <v>10</v>
      </c>
      <c r="M302" s="173" t="s">
        <v>3593</v>
      </c>
      <c r="N302" s="173" t="s">
        <v>53</v>
      </c>
    </row>
    <row r="303" spans="5:14">
      <c r="E303" s="172">
        <v>1944</v>
      </c>
      <c r="F303" s="173" t="s">
        <v>1809</v>
      </c>
      <c r="G303" s="172">
        <v>5</v>
      </c>
      <c r="H303" s="173" t="s">
        <v>3552</v>
      </c>
      <c r="I303" s="172">
        <v>463900</v>
      </c>
      <c r="J303" s="172">
        <v>0</v>
      </c>
      <c r="K303" s="172">
        <v>442500</v>
      </c>
      <c r="L303" s="172">
        <v>10</v>
      </c>
      <c r="M303" s="173" t="s">
        <v>3593</v>
      </c>
      <c r="N303" s="173" t="s">
        <v>53</v>
      </c>
    </row>
    <row r="304" spans="5:14">
      <c r="E304" s="172">
        <v>2218</v>
      </c>
      <c r="F304" s="173" t="s">
        <v>1809</v>
      </c>
      <c r="G304" s="172">
        <v>5</v>
      </c>
      <c r="H304" s="173" t="s">
        <v>3552</v>
      </c>
      <c r="I304" s="172">
        <v>464100</v>
      </c>
      <c r="J304" s="172">
        <v>0</v>
      </c>
      <c r="K304" s="172">
        <v>442700</v>
      </c>
      <c r="L304" s="172">
        <v>10</v>
      </c>
      <c r="M304" s="173" t="s">
        <v>3593</v>
      </c>
      <c r="N304" s="173" t="s">
        <v>53</v>
      </c>
    </row>
    <row r="305" spans="5:14">
      <c r="E305" s="172">
        <v>2145</v>
      </c>
      <c r="F305" s="173" t="s">
        <v>1809</v>
      </c>
      <c r="G305" s="172">
        <v>5</v>
      </c>
      <c r="H305" s="173" t="s">
        <v>3552</v>
      </c>
      <c r="I305" s="172">
        <v>555200</v>
      </c>
      <c r="J305" s="172">
        <v>0</v>
      </c>
      <c r="K305" s="172">
        <v>533800</v>
      </c>
      <c r="L305" s="172">
        <v>10</v>
      </c>
      <c r="M305" s="173" t="s">
        <v>3593</v>
      </c>
      <c r="N305" s="173" t="s">
        <v>53</v>
      </c>
    </row>
    <row r="306" spans="5:14">
      <c r="E306" s="172">
        <v>1944</v>
      </c>
      <c r="F306" s="173" t="s">
        <v>1809</v>
      </c>
      <c r="G306" s="172">
        <v>5</v>
      </c>
      <c r="H306" s="173" t="s">
        <v>3552</v>
      </c>
      <c r="I306" s="172">
        <v>456100</v>
      </c>
      <c r="J306" s="172">
        <v>0</v>
      </c>
      <c r="K306" s="172">
        <v>434700</v>
      </c>
      <c r="L306" s="172">
        <v>10</v>
      </c>
      <c r="M306" s="173" t="s">
        <v>3593</v>
      </c>
      <c r="N306" s="173" t="s">
        <v>53</v>
      </c>
    </row>
    <row r="307" spans="5:14">
      <c r="E307" s="172">
        <v>2204</v>
      </c>
      <c r="F307" s="173" t="s">
        <v>1809</v>
      </c>
      <c r="G307" s="172">
        <v>5</v>
      </c>
      <c r="H307" s="173" t="s">
        <v>3552</v>
      </c>
      <c r="I307" s="172">
        <v>473900</v>
      </c>
      <c r="J307" s="172">
        <v>0</v>
      </c>
      <c r="K307" s="172">
        <v>452500</v>
      </c>
      <c r="L307" s="172">
        <v>10</v>
      </c>
      <c r="M307" s="173" t="s">
        <v>3593</v>
      </c>
      <c r="N307" s="173" t="s">
        <v>53</v>
      </c>
    </row>
    <row r="308" spans="5:14">
      <c r="E308" s="172">
        <v>1963</v>
      </c>
      <c r="F308" s="173" t="s">
        <v>1809</v>
      </c>
      <c r="G308" s="172">
        <v>5</v>
      </c>
      <c r="H308" s="173" t="s">
        <v>3550</v>
      </c>
      <c r="I308" s="172">
        <v>569200</v>
      </c>
      <c r="J308" s="172">
        <v>0</v>
      </c>
      <c r="K308" s="172">
        <v>569200</v>
      </c>
      <c r="L308" s="172">
        <v>9</v>
      </c>
      <c r="M308" s="173" t="s">
        <v>3594</v>
      </c>
      <c r="N308" s="173" t="s">
        <v>12</v>
      </c>
    </row>
    <row r="309" spans="5:14">
      <c r="E309" s="172">
        <v>566</v>
      </c>
      <c r="F309" s="173" t="s">
        <v>1809</v>
      </c>
      <c r="G309" s="172">
        <v>5</v>
      </c>
      <c r="H309" s="173" t="s">
        <v>3541</v>
      </c>
      <c r="I309" s="172">
        <v>349300</v>
      </c>
      <c r="J309" s="172">
        <v>0</v>
      </c>
      <c r="K309" s="172">
        <v>349300</v>
      </c>
      <c r="L309" s="172">
        <v>8</v>
      </c>
      <c r="M309" s="173" t="s">
        <v>3585</v>
      </c>
      <c r="N309" s="173" t="s">
        <v>44</v>
      </c>
    </row>
    <row r="310" spans="5:14">
      <c r="E310" s="172">
        <v>5792</v>
      </c>
      <c r="F310" s="173" t="s">
        <v>1809</v>
      </c>
      <c r="G310" s="172">
        <v>4</v>
      </c>
      <c r="H310" s="173" t="s">
        <v>3595</v>
      </c>
      <c r="I310" s="172">
        <v>908800</v>
      </c>
      <c r="J310" s="172">
        <v>0</v>
      </c>
      <c r="K310" s="172">
        <v>898000</v>
      </c>
      <c r="L310" s="172">
        <v>3</v>
      </c>
      <c r="M310" s="173" t="s">
        <v>3596</v>
      </c>
      <c r="N310" s="173" t="s">
        <v>268</v>
      </c>
    </row>
    <row r="311" spans="5:14">
      <c r="E311" s="172">
        <v>1708</v>
      </c>
      <c r="F311" s="173" t="s">
        <v>1809</v>
      </c>
      <c r="G311" s="172">
        <v>4</v>
      </c>
      <c r="H311" s="173" t="s">
        <v>3552</v>
      </c>
      <c r="I311" s="172">
        <v>328800</v>
      </c>
      <c r="J311" s="172">
        <v>0</v>
      </c>
      <c r="K311" s="172">
        <v>328800</v>
      </c>
      <c r="L311" s="172">
        <v>2</v>
      </c>
      <c r="M311" s="173" t="s">
        <v>3597</v>
      </c>
      <c r="N311" s="173" t="s">
        <v>159</v>
      </c>
    </row>
    <row r="312" spans="5:14">
      <c r="E312" s="172">
        <v>1016</v>
      </c>
      <c r="F312" s="173" t="s">
        <v>1809</v>
      </c>
      <c r="G312" s="172">
        <v>4</v>
      </c>
      <c r="H312" s="173" t="s">
        <v>3571</v>
      </c>
      <c r="I312" s="172">
        <v>488800</v>
      </c>
      <c r="J312" s="172">
        <v>0</v>
      </c>
      <c r="K312" s="172">
        <v>488800</v>
      </c>
      <c r="L312" s="172">
        <v>4</v>
      </c>
      <c r="M312" s="173" t="s">
        <v>3598</v>
      </c>
      <c r="N312" s="173" t="s">
        <v>41</v>
      </c>
    </row>
    <row r="313" spans="5:14">
      <c r="E313" s="172">
        <v>1011</v>
      </c>
      <c r="F313" s="173" t="s">
        <v>1809</v>
      </c>
      <c r="G313" s="172">
        <v>4</v>
      </c>
      <c r="H313" s="173" t="s">
        <v>3586</v>
      </c>
      <c r="I313" s="172">
        <v>397300</v>
      </c>
      <c r="J313" s="172">
        <v>0</v>
      </c>
      <c r="K313" s="172">
        <v>397300</v>
      </c>
      <c r="L313" s="172">
        <v>4</v>
      </c>
      <c r="M313" s="173" t="s">
        <v>3599</v>
      </c>
      <c r="N313" s="173" t="s">
        <v>41</v>
      </c>
    </row>
    <row r="314" spans="5:14">
      <c r="E314" s="172">
        <v>1145</v>
      </c>
      <c r="F314" s="173" t="s">
        <v>1809</v>
      </c>
      <c r="G314" s="172">
        <v>4</v>
      </c>
      <c r="H314" s="173" t="s">
        <v>3586</v>
      </c>
      <c r="I314" s="172">
        <v>422200</v>
      </c>
      <c r="J314" s="172">
        <v>0</v>
      </c>
      <c r="K314" s="172">
        <v>422200</v>
      </c>
      <c r="L314" s="172">
        <v>4</v>
      </c>
      <c r="M314" s="173" t="s">
        <v>3599</v>
      </c>
      <c r="N314" s="173" t="s">
        <v>41</v>
      </c>
    </row>
    <row r="315" spans="5:14">
      <c r="E315" s="172">
        <v>1200</v>
      </c>
      <c r="F315" s="173" t="s">
        <v>1809</v>
      </c>
      <c r="G315" s="172">
        <v>4</v>
      </c>
      <c r="H315" s="173" t="s">
        <v>3586</v>
      </c>
      <c r="I315" s="172">
        <v>437700</v>
      </c>
      <c r="J315" s="172">
        <v>0</v>
      </c>
      <c r="K315" s="172">
        <v>437700</v>
      </c>
      <c r="L315" s="172">
        <v>4</v>
      </c>
      <c r="M315" s="173" t="s">
        <v>3599</v>
      </c>
      <c r="N315" s="173" t="s">
        <v>41</v>
      </c>
    </row>
    <row r="316" spans="5:14">
      <c r="E316" s="172">
        <v>1247</v>
      </c>
      <c r="F316" s="173" t="s">
        <v>1809</v>
      </c>
      <c r="G316" s="172">
        <v>4</v>
      </c>
      <c r="H316" s="173" t="s">
        <v>3586</v>
      </c>
      <c r="I316" s="172">
        <v>414000</v>
      </c>
      <c r="J316" s="172">
        <v>0</v>
      </c>
      <c r="K316" s="172">
        <v>414000</v>
      </c>
      <c r="L316" s="172">
        <v>4</v>
      </c>
      <c r="M316" s="173" t="s">
        <v>3599</v>
      </c>
      <c r="N316" s="173" t="s">
        <v>41</v>
      </c>
    </row>
    <row r="317" spans="5:14">
      <c r="E317" s="172">
        <v>3540</v>
      </c>
      <c r="F317" s="173" t="s">
        <v>1809</v>
      </c>
      <c r="G317" s="172">
        <v>4</v>
      </c>
      <c r="H317" s="173" t="s">
        <v>3600</v>
      </c>
      <c r="I317" s="172">
        <v>761000</v>
      </c>
      <c r="J317" s="172">
        <v>0</v>
      </c>
      <c r="K317" s="172">
        <v>761000</v>
      </c>
      <c r="L317" s="172">
        <v>2</v>
      </c>
      <c r="M317" s="173" t="s">
        <v>3601</v>
      </c>
      <c r="N317" s="173" t="s">
        <v>13</v>
      </c>
    </row>
    <row r="318" spans="5:14">
      <c r="E318" s="172">
        <v>3434</v>
      </c>
      <c r="F318" s="173" t="s">
        <v>1809</v>
      </c>
      <c r="G318" s="172">
        <v>4</v>
      </c>
      <c r="H318" s="173" t="s">
        <v>3600</v>
      </c>
      <c r="I318" s="172">
        <v>758200</v>
      </c>
      <c r="J318" s="172">
        <v>0</v>
      </c>
      <c r="K318" s="172">
        <v>758200</v>
      </c>
      <c r="L318" s="172">
        <v>2</v>
      </c>
      <c r="M318" s="173" t="s">
        <v>3601</v>
      </c>
      <c r="N318" s="173" t="s">
        <v>13</v>
      </c>
    </row>
    <row r="319" spans="5:14">
      <c r="E319" s="172">
        <v>593</v>
      </c>
      <c r="F319" s="173" t="s">
        <v>1809</v>
      </c>
      <c r="G319" s="172">
        <v>4</v>
      </c>
      <c r="H319" s="173" t="s">
        <v>3541</v>
      </c>
      <c r="I319" s="172">
        <v>196800</v>
      </c>
      <c r="J319" s="172">
        <v>0</v>
      </c>
      <c r="K319" s="172">
        <v>0</v>
      </c>
      <c r="L319" s="172">
        <v>3</v>
      </c>
      <c r="M319" s="173" t="s">
        <v>3602</v>
      </c>
      <c r="N319" s="173" t="s">
        <v>171</v>
      </c>
    </row>
    <row r="320" spans="5:14">
      <c r="E320" s="172">
        <v>1480</v>
      </c>
      <c r="F320" s="173" t="s">
        <v>1809</v>
      </c>
      <c r="G320" s="172">
        <v>4</v>
      </c>
      <c r="H320" s="173" t="s">
        <v>3541</v>
      </c>
      <c r="I320" s="172">
        <v>323800</v>
      </c>
      <c r="J320" s="172">
        <v>0</v>
      </c>
      <c r="K320" s="172">
        <v>0</v>
      </c>
      <c r="L320" s="172">
        <v>3</v>
      </c>
      <c r="M320" s="173" t="s">
        <v>3602</v>
      </c>
      <c r="N320" s="173" t="s">
        <v>171</v>
      </c>
    </row>
    <row r="321" spans="5:14">
      <c r="E321" s="172">
        <v>598</v>
      </c>
      <c r="F321" s="173" t="s">
        <v>1809</v>
      </c>
      <c r="G321" s="172">
        <v>4</v>
      </c>
      <c r="H321" s="173" t="s">
        <v>3541</v>
      </c>
      <c r="I321" s="172">
        <v>198100</v>
      </c>
      <c r="J321" s="172">
        <v>0</v>
      </c>
      <c r="K321" s="172">
        <v>0</v>
      </c>
      <c r="L321" s="172">
        <v>3</v>
      </c>
      <c r="M321" s="173" t="s">
        <v>3602</v>
      </c>
      <c r="N321" s="173" t="s">
        <v>171</v>
      </c>
    </row>
    <row r="322" spans="5:14">
      <c r="E322" s="172">
        <v>2868</v>
      </c>
      <c r="F322" s="173" t="s">
        <v>1809</v>
      </c>
      <c r="G322" s="172">
        <v>4</v>
      </c>
      <c r="H322" s="173" t="s">
        <v>3552</v>
      </c>
      <c r="I322" s="172">
        <v>673600</v>
      </c>
      <c r="J322" s="172">
        <v>0</v>
      </c>
      <c r="K322" s="172">
        <v>0</v>
      </c>
      <c r="L322" s="172">
        <v>21</v>
      </c>
      <c r="M322" s="173" t="s">
        <v>3603</v>
      </c>
      <c r="N322" s="173" t="s">
        <v>171</v>
      </c>
    </row>
    <row r="323" spans="5:14" ht="30">
      <c r="E323" s="172">
        <v>1680</v>
      </c>
      <c r="F323" s="173" t="s">
        <v>1809</v>
      </c>
      <c r="G323" s="172">
        <v>4</v>
      </c>
      <c r="H323" s="173" t="s">
        <v>3604</v>
      </c>
      <c r="I323" s="172">
        <v>400000</v>
      </c>
      <c r="J323" s="172">
        <v>0</v>
      </c>
      <c r="K323" s="172">
        <v>400000</v>
      </c>
      <c r="L323" s="172">
        <v>4</v>
      </c>
      <c r="M323" s="173" t="s">
        <v>3605</v>
      </c>
      <c r="N323" s="173" t="s">
        <v>60</v>
      </c>
    </row>
    <row r="324" spans="5:14">
      <c r="E324" s="172">
        <v>1208</v>
      </c>
      <c r="F324" s="173" t="s">
        <v>1809</v>
      </c>
      <c r="G324" s="172">
        <v>4</v>
      </c>
      <c r="H324" s="173" t="s">
        <v>3586</v>
      </c>
      <c r="I324" s="172">
        <v>313100</v>
      </c>
      <c r="J324" s="172">
        <v>0</v>
      </c>
      <c r="K324" s="172">
        <v>313100</v>
      </c>
      <c r="L324" s="172">
        <v>3</v>
      </c>
      <c r="M324" s="173" t="s">
        <v>3606</v>
      </c>
      <c r="N324" s="173" t="s">
        <v>156</v>
      </c>
    </row>
    <row r="325" spans="5:14">
      <c r="E325" s="172">
        <v>928</v>
      </c>
      <c r="F325" s="173" t="s">
        <v>1809</v>
      </c>
      <c r="G325" s="172">
        <v>4</v>
      </c>
      <c r="H325" s="173" t="s">
        <v>3607</v>
      </c>
      <c r="I325" s="172">
        <v>187900</v>
      </c>
      <c r="J325" s="172">
        <v>0</v>
      </c>
      <c r="K325" s="172">
        <v>187900</v>
      </c>
      <c r="L325" s="172">
        <v>6</v>
      </c>
      <c r="M325" s="173" t="s">
        <v>3608</v>
      </c>
      <c r="N325" s="173" t="s">
        <v>11</v>
      </c>
    </row>
    <row r="326" spans="5:14">
      <c r="E326" s="172">
        <v>2412</v>
      </c>
      <c r="F326" s="173" t="s">
        <v>1809</v>
      </c>
      <c r="G326" s="172">
        <v>4</v>
      </c>
      <c r="H326" s="173" t="s">
        <v>3552</v>
      </c>
      <c r="I326" s="172">
        <v>586600</v>
      </c>
      <c r="J326" s="172">
        <v>0</v>
      </c>
      <c r="K326" s="172">
        <v>586600</v>
      </c>
      <c r="L326" s="172">
        <v>4</v>
      </c>
      <c r="M326" s="173" t="s">
        <v>3609</v>
      </c>
      <c r="N326" s="173" t="s">
        <v>74</v>
      </c>
    </row>
    <row r="327" spans="5:14">
      <c r="E327" s="172">
        <v>1777</v>
      </c>
      <c r="F327" s="173" t="s">
        <v>1809</v>
      </c>
      <c r="G327" s="172">
        <v>4</v>
      </c>
      <c r="H327" s="173" t="s">
        <v>3552</v>
      </c>
      <c r="I327" s="172">
        <v>505800</v>
      </c>
      <c r="J327" s="172">
        <v>0</v>
      </c>
      <c r="K327" s="172">
        <v>505800</v>
      </c>
      <c r="L327" s="172">
        <v>4</v>
      </c>
      <c r="M327" s="173" t="s">
        <v>3609</v>
      </c>
      <c r="N327" s="173" t="s">
        <v>74</v>
      </c>
    </row>
    <row r="328" spans="5:14">
      <c r="E328" s="172">
        <v>2322</v>
      </c>
      <c r="F328" s="173" t="s">
        <v>1809</v>
      </c>
      <c r="G328" s="172">
        <v>4</v>
      </c>
      <c r="H328" s="173" t="s">
        <v>3552</v>
      </c>
      <c r="I328" s="172">
        <v>575100</v>
      </c>
      <c r="J328" s="172">
        <v>0</v>
      </c>
      <c r="K328" s="172">
        <v>575100</v>
      </c>
      <c r="L328" s="172">
        <v>4</v>
      </c>
      <c r="M328" s="173" t="s">
        <v>3609</v>
      </c>
      <c r="N328" s="173" t="s">
        <v>74</v>
      </c>
    </row>
    <row r="329" spans="5:14">
      <c r="E329" s="172">
        <v>1646</v>
      </c>
      <c r="F329" s="173" t="s">
        <v>1809</v>
      </c>
      <c r="G329" s="172">
        <v>4</v>
      </c>
      <c r="H329" s="173" t="s">
        <v>3552</v>
      </c>
      <c r="I329" s="172">
        <v>493100</v>
      </c>
      <c r="J329" s="172">
        <v>0</v>
      </c>
      <c r="K329" s="172">
        <v>493100</v>
      </c>
      <c r="L329" s="172">
        <v>4</v>
      </c>
      <c r="M329" s="173" t="s">
        <v>3609</v>
      </c>
      <c r="N329" s="173" t="s">
        <v>74</v>
      </c>
    </row>
    <row r="330" spans="5:14">
      <c r="E330" s="172">
        <v>811</v>
      </c>
      <c r="F330" s="173" t="s">
        <v>1809</v>
      </c>
      <c r="G330" s="172">
        <v>4</v>
      </c>
      <c r="H330" s="173" t="s">
        <v>444</v>
      </c>
      <c r="I330" s="172">
        <v>312000</v>
      </c>
      <c r="J330" s="172">
        <v>0</v>
      </c>
      <c r="K330" s="172">
        <v>312000</v>
      </c>
      <c r="L330" s="172">
        <v>4</v>
      </c>
      <c r="M330" s="173" t="s">
        <v>3610</v>
      </c>
      <c r="N330" s="173" t="s">
        <v>120</v>
      </c>
    </row>
    <row r="331" spans="5:14">
      <c r="E331" s="172">
        <v>826</v>
      </c>
      <c r="F331" s="173" t="s">
        <v>1809</v>
      </c>
      <c r="G331" s="172">
        <v>4</v>
      </c>
      <c r="H331" s="173" t="s">
        <v>444</v>
      </c>
      <c r="I331" s="172">
        <v>322700</v>
      </c>
      <c r="J331" s="172">
        <v>0</v>
      </c>
      <c r="K331" s="172">
        <v>322700</v>
      </c>
      <c r="L331" s="172">
        <v>4</v>
      </c>
      <c r="M331" s="173" t="s">
        <v>3610</v>
      </c>
      <c r="N331" s="173" t="s">
        <v>120</v>
      </c>
    </row>
    <row r="332" spans="5:14">
      <c r="E332" s="172">
        <v>876</v>
      </c>
      <c r="F332" s="173" t="s">
        <v>1809</v>
      </c>
      <c r="G332" s="172">
        <v>4</v>
      </c>
      <c r="H332" s="173" t="s">
        <v>444</v>
      </c>
      <c r="I332" s="172">
        <v>324300</v>
      </c>
      <c r="J332" s="172">
        <v>0</v>
      </c>
      <c r="K332" s="172">
        <v>324300</v>
      </c>
      <c r="L332" s="172">
        <v>4</v>
      </c>
      <c r="M332" s="173" t="s">
        <v>3610</v>
      </c>
      <c r="N332" s="173" t="s">
        <v>120</v>
      </c>
    </row>
    <row r="333" spans="5:14">
      <c r="E333" s="172">
        <v>814</v>
      </c>
      <c r="F333" s="173" t="s">
        <v>1809</v>
      </c>
      <c r="G333" s="172">
        <v>4</v>
      </c>
      <c r="H333" s="173" t="s">
        <v>444</v>
      </c>
      <c r="I333" s="172">
        <v>318700</v>
      </c>
      <c r="J333" s="172">
        <v>0</v>
      </c>
      <c r="K333" s="172">
        <v>318700</v>
      </c>
      <c r="L333" s="172">
        <v>4</v>
      </c>
      <c r="M333" s="173" t="s">
        <v>3610</v>
      </c>
      <c r="N333" s="173" t="s">
        <v>120</v>
      </c>
    </row>
    <row r="334" spans="5:14">
      <c r="E334" s="172">
        <v>2034</v>
      </c>
      <c r="F334" s="173" t="s">
        <v>1809</v>
      </c>
      <c r="G334" s="172">
        <v>4</v>
      </c>
      <c r="H334" s="173" t="s">
        <v>3611</v>
      </c>
      <c r="I334" s="172">
        <v>761900</v>
      </c>
      <c r="J334" s="172">
        <v>0</v>
      </c>
      <c r="K334" s="172">
        <v>761900</v>
      </c>
      <c r="L334" s="172">
        <v>4</v>
      </c>
      <c r="M334" s="173" t="s">
        <v>3612</v>
      </c>
      <c r="N334" s="173" t="s">
        <v>1</v>
      </c>
    </row>
    <row r="335" spans="5:14">
      <c r="E335" s="172">
        <v>2045</v>
      </c>
      <c r="F335" s="173" t="s">
        <v>1809</v>
      </c>
      <c r="G335" s="172">
        <v>4</v>
      </c>
      <c r="H335" s="173" t="s">
        <v>3611</v>
      </c>
      <c r="I335" s="172">
        <v>674300</v>
      </c>
      <c r="J335" s="172">
        <v>0</v>
      </c>
      <c r="K335" s="172">
        <v>674300</v>
      </c>
      <c r="L335" s="172">
        <v>4</v>
      </c>
      <c r="M335" s="173" t="s">
        <v>3612</v>
      </c>
      <c r="N335" s="173" t="s">
        <v>1</v>
      </c>
    </row>
    <row r="336" spans="5:14">
      <c r="E336" s="172">
        <v>2045</v>
      </c>
      <c r="F336" s="173" t="s">
        <v>1809</v>
      </c>
      <c r="G336" s="172">
        <v>4</v>
      </c>
      <c r="H336" s="173" t="s">
        <v>3611</v>
      </c>
      <c r="I336" s="172">
        <v>674300</v>
      </c>
      <c r="J336" s="172">
        <v>0</v>
      </c>
      <c r="K336" s="172">
        <v>674300</v>
      </c>
      <c r="L336" s="172">
        <v>4</v>
      </c>
      <c r="M336" s="173" t="s">
        <v>3612</v>
      </c>
      <c r="N336" s="173" t="s">
        <v>1</v>
      </c>
    </row>
    <row r="337" spans="5:14">
      <c r="E337" s="172">
        <v>2034</v>
      </c>
      <c r="F337" s="173" t="s">
        <v>1809</v>
      </c>
      <c r="G337" s="172">
        <v>4</v>
      </c>
      <c r="H337" s="173" t="s">
        <v>3611</v>
      </c>
      <c r="I337" s="172">
        <v>761900</v>
      </c>
      <c r="J337" s="172">
        <v>0</v>
      </c>
      <c r="K337" s="172">
        <v>761900</v>
      </c>
      <c r="L337" s="172">
        <v>4</v>
      </c>
      <c r="M337" s="173" t="s">
        <v>3612</v>
      </c>
      <c r="N337" s="173" t="s">
        <v>1</v>
      </c>
    </row>
    <row r="338" spans="5:14">
      <c r="E338" s="172">
        <v>915</v>
      </c>
      <c r="F338" s="173" t="s">
        <v>1809</v>
      </c>
      <c r="G338" s="172">
        <v>4</v>
      </c>
      <c r="H338" s="173" t="s">
        <v>3541</v>
      </c>
      <c r="I338" s="172">
        <v>347900</v>
      </c>
      <c r="J338" s="172">
        <v>0</v>
      </c>
      <c r="K338" s="172">
        <v>347900</v>
      </c>
      <c r="L338" s="172">
        <v>4</v>
      </c>
      <c r="M338" s="173" t="s">
        <v>3613</v>
      </c>
      <c r="N338" s="173" t="s">
        <v>44</v>
      </c>
    </row>
    <row r="339" spans="5:14">
      <c r="E339" s="172">
        <v>915</v>
      </c>
      <c r="F339" s="173" t="s">
        <v>1809</v>
      </c>
      <c r="G339" s="172">
        <v>4</v>
      </c>
      <c r="H339" s="173" t="s">
        <v>3541</v>
      </c>
      <c r="I339" s="172">
        <v>341300</v>
      </c>
      <c r="J339" s="172">
        <v>0</v>
      </c>
      <c r="K339" s="172">
        <v>341300</v>
      </c>
      <c r="L339" s="172">
        <v>4</v>
      </c>
      <c r="M339" s="173" t="s">
        <v>3613</v>
      </c>
      <c r="N339" s="173" t="s">
        <v>44</v>
      </c>
    </row>
    <row r="340" spans="5:14">
      <c r="E340" s="172">
        <v>1001</v>
      </c>
      <c r="F340" s="173" t="s">
        <v>1809</v>
      </c>
      <c r="G340" s="172">
        <v>4</v>
      </c>
      <c r="H340" s="173" t="s">
        <v>3541</v>
      </c>
      <c r="I340" s="172">
        <v>363100</v>
      </c>
      <c r="J340" s="172">
        <v>0</v>
      </c>
      <c r="K340" s="172">
        <v>363100</v>
      </c>
      <c r="L340" s="172">
        <v>4</v>
      </c>
      <c r="M340" s="173" t="s">
        <v>3613</v>
      </c>
      <c r="N340" s="173" t="s">
        <v>44</v>
      </c>
    </row>
    <row r="341" spans="5:14">
      <c r="E341" s="172">
        <v>1074</v>
      </c>
      <c r="F341" s="173" t="s">
        <v>1809</v>
      </c>
      <c r="G341" s="172">
        <v>4</v>
      </c>
      <c r="H341" s="173" t="s">
        <v>3552</v>
      </c>
      <c r="I341" s="172">
        <v>251900</v>
      </c>
      <c r="J341" s="172">
        <v>0</v>
      </c>
      <c r="K341" s="172">
        <v>251900</v>
      </c>
      <c r="L341" s="172">
        <v>4</v>
      </c>
      <c r="M341" s="173" t="s">
        <v>3614</v>
      </c>
      <c r="N341" s="173" t="s">
        <v>15</v>
      </c>
    </row>
    <row r="342" spans="5:14">
      <c r="E342" s="172">
        <v>2080</v>
      </c>
      <c r="F342" s="173" t="s">
        <v>1809</v>
      </c>
      <c r="G342" s="172">
        <v>4</v>
      </c>
      <c r="H342" s="173" t="s">
        <v>3615</v>
      </c>
      <c r="I342" s="172">
        <v>725000</v>
      </c>
      <c r="J342" s="172">
        <v>0</v>
      </c>
      <c r="K342" s="172">
        <v>723600</v>
      </c>
      <c r="L342" s="172">
        <v>4</v>
      </c>
      <c r="M342" s="173" t="s">
        <v>3616</v>
      </c>
      <c r="N342" s="173" t="s">
        <v>83</v>
      </c>
    </row>
    <row r="343" spans="5:14">
      <c r="E343" s="172">
        <v>2080</v>
      </c>
      <c r="F343" s="173" t="s">
        <v>1809</v>
      </c>
      <c r="G343" s="172">
        <v>4</v>
      </c>
      <c r="H343" s="173" t="s">
        <v>3615</v>
      </c>
      <c r="I343" s="172">
        <v>720800</v>
      </c>
      <c r="J343" s="172">
        <v>0</v>
      </c>
      <c r="K343" s="172">
        <v>719400</v>
      </c>
      <c r="L343" s="172">
        <v>4</v>
      </c>
      <c r="M343" s="173" t="s">
        <v>3616</v>
      </c>
      <c r="N343" s="173" t="s">
        <v>83</v>
      </c>
    </row>
    <row r="344" spans="5:14">
      <c r="E344" s="172">
        <v>2080</v>
      </c>
      <c r="F344" s="173" t="s">
        <v>1809</v>
      </c>
      <c r="G344" s="172">
        <v>4</v>
      </c>
      <c r="H344" s="173" t="s">
        <v>3615</v>
      </c>
      <c r="I344" s="172">
        <v>722200</v>
      </c>
      <c r="J344" s="172">
        <v>0</v>
      </c>
      <c r="K344" s="172">
        <v>720800</v>
      </c>
      <c r="L344" s="172">
        <v>4</v>
      </c>
      <c r="M344" s="173" t="s">
        <v>3616</v>
      </c>
      <c r="N344" s="173" t="s">
        <v>83</v>
      </c>
    </row>
    <row r="345" spans="5:14">
      <c r="E345" s="172">
        <v>2080</v>
      </c>
      <c r="F345" s="173" t="s">
        <v>1809</v>
      </c>
      <c r="G345" s="172">
        <v>4</v>
      </c>
      <c r="H345" s="173" t="s">
        <v>3615</v>
      </c>
      <c r="I345" s="172">
        <v>722400</v>
      </c>
      <c r="J345" s="172">
        <v>0</v>
      </c>
      <c r="K345" s="172">
        <v>721000</v>
      </c>
      <c r="L345" s="172">
        <v>4</v>
      </c>
      <c r="M345" s="173" t="s">
        <v>3616</v>
      </c>
      <c r="N345" s="173" t="s">
        <v>83</v>
      </c>
    </row>
    <row r="346" spans="5:14">
      <c r="E346" s="172">
        <v>2418</v>
      </c>
      <c r="F346" s="173" t="s">
        <v>1809</v>
      </c>
      <c r="G346" s="172">
        <v>4</v>
      </c>
      <c r="H346" s="173" t="s">
        <v>3617</v>
      </c>
      <c r="I346" s="172">
        <v>482900</v>
      </c>
      <c r="J346" s="172">
        <v>0</v>
      </c>
      <c r="K346" s="172">
        <v>482900</v>
      </c>
      <c r="L346" s="172">
        <v>13</v>
      </c>
      <c r="M346" s="173" t="s">
        <v>3618</v>
      </c>
      <c r="N346" s="173" t="s">
        <v>173</v>
      </c>
    </row>
    <row r="347" spans="5:14">
      <c r="E347" s="172">
        <v>2214</v>
      </c>
      <c r="F347" s="173" t="s">
        <v>1809</v>
      </c>
      <c r="G347" s="172">
        <v>4</v>
      </c>
      <c r="H347" s="173" t="s">
        <v>3617</v>
      </c>
      <c r="I347" s="172">
        <v>478300</v>
      </c>
      <c r="J347" s="172">
        <v>0</v>
      </c>
      <c r="K347" s="172">
        <v>478300</v>
      </c>
      <c r="L347" s="172">
        <v>13</v>
      </c>
      <c r="M347" s="173" t="s">
        <v>3618</v>
      </c>
      <c r="N347" s="173" t="s">
        <v>173</v>
      </c>
    </row>
    <row r="348" spans="5:14">
      <c r="E348" s="172">
        <v>1908</v>
      </c>
      <c r="F348" s="173" t="s">
        <v>1809</v>
      </c>
      <c r="G348" s="172">
        <v>4</v>
      </c>
      <c r="H348" s="173" t="s">
        <v>3617</v>
      </c>
      <c r="I348" s="172">
        <v>407300</v>
      </c>
      <c r="J348" s="172">
        <v>0</v>
      </c>
      <c r="K348" s="172">
        <v>407300</v>
      </c>
      <c r="L348" s="172">
        <v>13</v>
      </c>
      <c r="M348" s="173" t="s">
        <v>3618</v>
      </c>
      <c r="N348" s="173" t="s">
        <v>173</v>
      </c>
    </row>
    <row r="349" spans="5:14">
      <c r="E349" s="172">
        <v>2412</v>
      </c>
      <c r="F349" s="173" t="s">
        <v>1809</v>
      </c>
      <c r="G349" s="172">
        <v>4</v>
      </c>
      <c r="H349" s="173" t="s">
        <v>3617</v>
      </c>
      <c r="I349" s="172">
        <v>452900</v>
      </c>
      <c r="J349" s="172">
        <v>0</v>
      </c>
      <c r="K349" s="172">
        <v>452900</v>
      </c>
      <c r="L349" s="172">
        <v>13</v>
      </c>
      <c r="M349" s="173" t="s">
        <v>3618</v>
      </c>
      <c r="N349" s="173" t="s">
        <v>173</v>
      </c>
    </row>
    <row r="350" spans="5:14">
      <c r="E350" s="172">
        <v>2418</v>
      </c>
      <c r="F350" s="173" t="s">
        <v>1809</v>
      </c>
      <c r="G350" s="172">
        <v>4</v>
      </c>
      <c r="H350" s="173" t="s">
        <v>3617</v>
      </c>
      <c r="I350" s="172">
        <v>453900</v>
      </c>
      <c r="J350" s="172">
        <v>0</v>
      </c>
      <c r="K350" s="172">
        <v>453900</v>
      </c>
      <c r="L350" s="172">
        <v>13</v>
      </c>
      <c r="M350" s="173" t="s">
        <v>3618</v>
      </c>
      <c r="N350" s="173" t="s">
        <v>173</v>
      </c>
    </row>
    <row r="351" spans="5:14">
      <c r="E351" s="172">
        <v>1572</v>
      </c>
      <c r="F351" s="173" t="s">
        <v>1809</v>
      </c>
      <c r="G351" s="172">
        <v>4</v>
      </c>
      <c r="H351" s="173" t="s">
        <v>3617</v>
      </c>
      <c r="I351" s="172">
        <v>357300</v>
      </c>
      <c r="J351" s="172">
        <v>0</v>
      </c>
      <c r="K351" s="172">
        <v>357300</v>
      </c>
      <c r="L351" s="172">
        <v>13</v>
      </c>
      <c r="M351" s="173" t="s">
        <v>3618</v>
      </c>
      <c r="N351" s="173" t="s">
        <v>173</v>
      </c>
    </row>
    <row r="352" spans="5:14">
      <c r="E352" s="172">
        <v>1716</v>
      </c>
      <c r="F352" s="173" t="s">
        <v>1809</v>
      </c>
      <c r="G352" s="172">
        <v>4</v>
      </c>
      <c r="H352" s="173" t="s">
        <v>3617</v>
      </c>
      <c r="I352" s="172">
        <v>365900</v>
      </c>
      <c r="J352" s="172">
        <v>0</v>
      </c>
      <c r="K352" s="172">
        <v>365900</v>
      </c>
      <c r="L352" s="172">
        <v>13</v>
      </c>
      <c r="M352" s="173" t="s">
        <v>3618</v>
      </c>
      <c r="N352" s="173" t="s">
        <v>173</v>
      </c>
    </row>
    <row r="353" spans="5:14">
      <c r="E353" s="172">
        <v>2305</v>
      </c>
      <c r="F353" s="173" t="s">
        <v>1809</v>
      </c>
      <c r="G353" s="172">
        <v>4</v>
      </c>
      <c r="H353" s="173" t="s">
        <v>3617</v>
      </c>
      <c r="I353" s="172">
        <v>469000</v>
      </c>
      <c r="J353" s="172">
        <v>0</v>
      </c>
      <c r="K353" s="172">
        <v>469000</v>
      </c>
      <c r="L353" s="172">
        <v>13</v>
      </c>
      <c r="M353" s="173" t="s">
        <v>3618</v>
      </c>
      <c r="N353" s="173" t="s">
        <v>173</v>
      </c>
    </row>
    <row r="354" spans="5:14">
      <c r="E354" s="172">
        <v>2418</v>
      </c>
      <c r="F354" s="173" t="s">
        <v>1809</v>
      </c>
      <c r="G354" s="172">
        <v>4</v>
      </c>
      <c r="H354" s="173" t="s">
        <v>3617</v>
      </c>
      <c r="I354" s="172">
        <v>482900</v>
      </c>
      <c r="J354" s="172">
        <v>0</v>
      </c>
      <c r="K354" s="172">
        <v>482900</v>
      </c>
      <c r="L354" s="172">
        <v>13</v>
      </c>
      <c r="M354" s="173" t="s">
        <v>3618</v>
      </c>
      <c r="N354" s="173" t="s">
        <v>173</v>
      </c>
    </row>
    <row r="355" spans="5:14">
      <c r="E355" s="172">
        <v>2214</v>
      </c>
      <c r="F355" s="173" t="s">
        <v>1809</v>
      </c>
      <c r="G355" s="172">
        <v>4</v>
      </c>
      <c r="H355" s="173" t="s">
        <v>3617</v>
      </c>
      <c r="I355" s="172">
        <v>482900</v>
      </c>
      <c r="J355" s="172">
        <v>0</v>
      </c>
      <c r="K355" s="172">
        <v>482900</v>
      </c>
      <c r="L355" s="172">
        <v>13</v>
      </c>
      <c r="M355" s="173" t="s">
        <v>3618</v>
      </c>
      <c r="N355" s="173" t="s">
        <v>173</v>
      </c>
    </row>
    <row r="356" spans="5:14">
      <c r="E356" s="172">
        <v>2363</v>
      </c>
      <c r="F356" s="173" t="s">
        <v>1809</v>
      </c>
      <c r="G356" s="172">
        <v>4</v>
      </c>
      <c r="H356" s="173" t="s">
        <v>3617</v>
      </c>
      <c r="I356" s="172">
        <v>516000</v>
      </c>
      <c r="J356" s="172">
        <v>0</v>
      </c>
      <c r="K356" s="172">
        <v>516000</v>
      </c>
      <c r="L356" s="172">
        <v>13</v>
      </c>
      <c r="M356" s="173" t="s">
        <v>3618</v>
      </c>
      <c r="N356" s="173" t="s">
        <v>173</v>
      </c>
    </row>
    <row r="357" spans="5:14">
      <c r="E357" s="172">
        <v>2325</v>
      </c>
      <c r="F357" s="173" t="s">
        <v>1809</v>
      </c>
      <c r="G357" s="172">
        <v>4</v>
      </c>
      <c r="H357" s="173" t="s">
        <v>3617</v>
      </c>
      <c r="I357" s="172">
        <v>500100</v>
      </c>
      <c r="J357" s="172">
        <v>0</v>
      </c>
      <c r="K357" s="172">
        <v>500100</v>
      </c>
      <c r="L357" s="172">
        <v>13</v>
      </c>
      <c r="M357" s="173" t="s">
        <v>3618</v>
      </c>
      <c r="N357" s="173" t="s">
        <v>173</v>
      </c>
    </row>
    <row r="358" spans="5:14">
      <c r="E358" s="172">
        <v>715</v>
      </c>
      <c r="F358" s="173" t="s">
        <v>1809</v>
      </c>
      <c r="G358" s="172">
        <v>3</v>
      </c>
      <c r="H358" s="173" t="s">
        <v>3576</v>
      </c>
      <c r="I358" s="172">
        <v>254500</v>
      </c>
      <c r="J358" s="172">
        <v>0</v>
      </c>
      <c r="K358" s="172">
        <v>254500</v>
      </c>
      <c r="L358" s="172">
        <v>3</v>
      </c>
      <c r="M358" s="173" t="s">
        <v>3619</v>
      </c>
      <c r="N358" s="173" t="s">
        <v>41</v>
      </c>
    </row>
    <row r="359" spans="5:14">
      <c r="E359" s="172">
        <v>660</v>
      </c>
      <c r="F359" s="173" t="s">
        <v>1809</v>
      </c>
      <c r="G359" s="172">
        <v>3</v>
      </c>
      <c r="H359" s="173" t="s">
        <v>3586</v>
      </c>
      <c r="I359" s="172">
        <v>320200</v>
      </c>
      <c r="J359" s="172">
        <v>0</v>
      </c>
      <c r="K359" s="172">
        <v>320200</v>
      </c>
      <c r="L359" s="172">
        <v>3</v>
      </c>
      <c r="M359" s="173" t="s">
        <v>3620</v>
      </c>
      <c r="N359" s="173" t="s">
        <v>41</v>
      </c>
    </row>
    <row r="360" spans="5:14">
      <c r="E360" s="172">
        <v>1510</v>
      </c>
      <c r="F360" s="173" t="s">
        <v>1809</v>
      </c>
      <c r="G360" s="172">
        <v>3</v>
      </c>
      <c r="H360" s="173" t="s">
        <v>3586</v>
      </c>
      <c r="I360" s="172">
        <v>520300</v>
      </c>
      <c r="J360" s="172">
        <v>0</v>
      </c>
      <c r="K360" s="172">
        <v>520300</v>
      </c>
      <c r="L360" s="172">
        <v>2</v>
      </c>
      <c r="M360" s="173" t="s">
        <v>3621</v>
      </c>
      <c r="N360" s="173" t="s">
        <v>41</v>
      </c>
    </row>
    <row r="361" spans="5:14">
      <c r="E361" s="172">
        <v>1193</v>
      </c>
      <c r="F361" s="173" t="s">
        <v>1809</v>
      </c>
      <c r="G361" s="172">
        <v>3</v>
      </c>
      <c r="H361" s="173" t="s">
        <v>3571</v>
      </c>
      <c r="I361" s="172">
        <v>527100</v>
      </c>
      <c r="J361" s="172">
        <v>0</v>
      </c>
      <c r="K361" s="172">
        <v>527100</v>
      </c>
      <c r="L361" s="172">
        <v>3</v>
      </c>
      <c r="M361" s="173" t="s">
        <v>3622</v>
      </c>
      <c r="N361" s="173" t="s">
        <v>41</v>
      </c>
    </row>
    <row r="362" spans="5:14">
      <c r="E362" s="172">
        <v>1070</v>
      </c>
      <c r="F362" s="173" t="s">
        <v>1809</v>
      </c>
      <c r="G362" s="172">
        <v>3</v>
      </c>
      <c r="H362" s="173" t="s">
        <v>3571</v>
      </c>
      <c r="I362" s="172">
        <v>507700</v>
      </c>
      <c r="J362" s="172">
        <v>0</v>
      </c>
      <c r="K362" s="172">
        <v>504100</v>
      </c>
      <c r="L362" s="172">
        <v>3</v>
      </c>
      <c r="M362" s="173" t="s">
        <v>3622</v>
      </c>
      <c r="N362" s="173" t="s">
        <v>41</v>
      </c>
    </row>
    <row r="363" spans="5:14">
      <c r="E363" s="172">
        <v>1005</v>
      </c>
      <c r="F363" s="173" t="s">
        <v>1809</v>
      </c>
      <c r="G363" s="172">
        <v>3</v>
      </c>
      <c r="H363" s="173" t="s">
        <v>3571</v>
      </c>
      <c r="I363" s="172">
        <v>434300</v>
      </c>
      <c r="J363" s="172">
        <v>0</v>
      </c>
      <c r="K363" s="172">
        <v>434300</v>
      </c>
      <c r="L363" s="172">
        <v>3</v>
      </c>
      <c r="M363" s="173" t="s">
        <v>3622</v>
      </c>
      <c r="N363" s="173" t="s">
        <v>41</v>
      </c>
    </row>
    <row r="364" spans="5:14">
      <c r="E364" s="172">
        <v>1102</v>
      </c>
      <c r="F364" s="173" t="s">
        <v>1809</v>
      </c>
      <c r="G364" s="172">
        <v>3</v>
      </c>
      <c r="H364" s="173" t="s">
        <v>3586</v>
      </c>
      <c r="I364" s="172">
        <v>570000</v>
      </c>
      <c r="J364" s="172">
        <v>0</v>
      </c>
      <c r="K364" s="172">
        <v>570000</v>
      </c>
      <c r="L364" s="172">
        <v>18</v>
      </c>
      <c r="M364" s="173" t="s">
        <v>3623</v>
      </c>
      <c r="N364" s="173" t="s">
        <v>41</v>
      </c>
    </row>
    <row r="365" spans="5:14">
      <c r="E365" s="172">
        <v>1231</v>
      </c>
      <c r="F365" s="173" t="s">
        <v>1809</v>
      </c>
      <c r="G365" s="172">
        <v>3</v>
      </c>
      <c r="H365" s="173" t="s">
        <v>3586</v>
      </c>
      <c r="I365" s="172">
        <v>593000</v>
      </c>
      <c r="J365" s="172">
        <v>0</v>
      </c>
      <c r="K365" s="172">
        <v>593000</v>
      </c>
      <c r="L365" s="172">
        <v>18</v>
      </c>
      <c r="M365" s="173" t="s">
        <v>3623</v>
      </c>
      <c r="N365" s="173" t="s">
        <v>41</v>
      </c>
    </row>
    <row r="366" spans="5:14">
      <c r="E366" s="172">
        <v>1179</v>
      </c>
      <c r="F366" s="173" t="s">
        <v>1809</v>
      </c>
      <c r="G366" s="172">
        <v>3</v>
      </c>
      <c r="H366" s="173" t="s">
        <v>3586</v>
      </c>
      <c r="I366" s="172">
        <v>369200</v>
      </c>
      <c r="J366" s="172">
        <v>0</v>
      </c>
      <c r="K366" s="172">
        <v>369200</v>
      </c>
      <c r="L366" s="172">
        <v>3</v>
      </c>
      <c r="M366" s="173" t="s">
        <v>3624</v>
      </c>
      <c r="N366" s="173" t="s">
        <v>41</v>
      </c>
    </row>
    <row r="367" spans="5:14">
      <c r="E367" s="172">
        <v>1016</v>
      </c>
      <c r="F367" s="173" t="s">
        <v>1809</v>
      </c>
      <c r="G367" s="172">
        <v>3</v>
      </c>
      <c r="H367" s="173" t="s">
        <v>3586</v>
      </c>
      <c r="I367" s="172">
        <v>349600</v>
      </c>
      <c r="J367" s="172">
        <v>0</v>
      </c>
      <c r="K367" s="172">
        <v>349600</v>
      </c>
      <c r="L367" s="172">
        <v>3</v>
      </c>
      <c r="M367" s="173" t="s">
        <v>3624</v>
      </c>
      <c r="N367" s="173" t="s">
        <v>41</v>
      </c>
    </row>
    <row r="368" spans="5:14">
      <c r="E368" s="172">
        <v>1202</v>
      </c>
      <c r="F368" s="173" t="s">
        <v>1809</v>
      </c>
      <c r="G368" s="172">
        <v>3</v>
      </c>
      <c r="H368" s="173" t="s">
        <v>3571</v>
      </c>
      <c r="I368" s="172">
        <v>396400</v>
      </c>
      <c r="J368" s="172">
        <v>0</v>
      </c>
      <c r="K368" s="172">
        <v>365200</v>
      </c>
      <c r="L368" s="172">
        <v>14</v>
      </c>
      <c r="M368" s="173" t="s">
        <v>3625</v>
      </c>
      <c r="N368" s="173" t="s">
        <v>41</v>
      </c>
    </row>
    <row r="369" spans="5:14">
      <c r="E369" s="172">
        <v>557</v>
      </c>
      <c r="F369" s="173" t="s">
        <v>1809</v>
      </c>
      <c r="G369" s="172">
        <v>3</v>
      </c>
      <c r="H369" s="173" t="s">
        <v>3571</v>
      </c>
      <c r="I369" s="172">
        <v>239600</v>
      </c>
      <c r="J369" s="172">
        <v>0</v>
      </c>
      <c r="K369" s="172">
        <v>239600</v>
      </c>
      <c r="L369" s="172">
        <v>14</v>
      </c>
      <c r="M369" s="173" t="s">
        <v>3625</v>
      </c>
      <c r="N369" s="173" t="s">
        <v>41</v>
      </c>
    </row>
    <row r="370" spans="5:14">
      <c r="E370" s="172">
        <v>1463</v>
      </c>
      <c r="F370" s="173" t="s">
        <v>1809</v>
      </c>
      <c r="G370" s="172">
        <v>3</v>
      </c>
      <c r="H370" s="173" t="s">
        <v>3576</v>
      </c>
      <c r="I370" s="172">
        <v>419800</v>
      </c>
      <c r="J370" s="172">
        <v>0</v>
      </c>
      <c r="K370" s="172">
        <v>386600</v>
      </c>
      <c r="L370" s="172">
        <v>14</v>
      </c>
      <c r="M370" s="173" t="s">
        <v>3625</v>
      </c>
      <c r="N370" s="173" t="s">
        <v>41</v>
      </c>
    </row>
    <row r="371" spans="5:14">
      <c r="E371" s="172">
        <v>1030</v>
      </c>
      <c r="F371" s="173" t="s">
        <v>1809</v>
      </c>
      <c r="G371" s="172">
        <v>3</v>
      </c>
      <c r="H371" s="173" t="s">
        <v>3586</v>
      </c>
      <c r="I371" s="172">
        <v>334600</v>
      </c>
      <c r="J371" s="172">
        <v>0</v>
      </c>
      <c r="K371" s="172">
        <v>334600</v>
      </c>
      <c r="L371" s="172">
        <v>3</v>
      </c>
      <c r="M371" s="173" t="s">
        <v>3626</v>
      </c>
      <c r="N371" s="173" t="s">
        <v>41</v>
      </c>
    </row>
    <row r="372" spans="5:14">
      <c r="E372" s="172">
        <v>970</v>
      </c>
      <c r="F372" s="173" t="s">
        <v>1809</v>
      </c>
      <c r="G372" s="172">
        <v>3</v>
      </c>
      <c r="H372" s="173" t="s">
        <v>3586</v>
      </c>
      <c r="I372" s="172">
        <v>322100</v>
      </c>
      <c r="J372" s="172">
        <v>0</v>
      </c>
      <c r="K372" s="172">
        <v>322100</v>
      </c>
      <c r="L372" s="172">
        <v>3</v>
      </c>
      <c r="M372" s="173" t="s">
        <v>3626</v>
      </c>
      <c r="N372" s="173" t="s">
        <v>41</v>
      </c>
    </row>
    <row r="373" spans="5:14">
      <c r="E373" s="172">
        <v>1075</v>
      </c>
      <c r="F373" s="173" t="s">
        <v>1809</v>
      </c>
      <c r="G373" s="172">
        <v>3</v>
      </c>
      <c r="H373" s="173" t="s">
        <v>3586</v>
      </c>
      <c r="I373" s="172">
        <v>344600</v>
      </c>
      <c r="J373" s="172">
        <v>0</v>
      </c>
      <c r="K373" s="172">
        <v>339800</v>
      </c>
      <c r="L373" s="172">
        <v>3</v>
      </c>
      <c r="M373" s="173" t="s">
        <v>3626</v>
      </c>
      <c r="N373" s="173" t="s">
        <v>41</v>
      </c>
    </row>
    <row r="374" spans="5:14">
      <c r="E374" s="172">
        <v>726</v>
      </c>
      <c r="F374" s="173" t="s">
        <v>1809</v>
      </c>
      <c r="G374" s="172">
        <v>3</v>
      </c>
      <c r="H374" s="173" t="s">
        <v>3586</v>
      </c>
      <c r="I374" s="172">
        <v>330400</v>
      </c>
      <c r="J374" s="172">
        <v>0</v>
      </c>
      <c r="K374" s="172">
        <v>330400</v>
      </c>
      <c r="L374" s="172">
        <v>3</v>
      </c>
      <c r="M374" s="173" t="s">
        <v>3627</v>
      </c>
      <c r="N374" s="173" t="s">
        <v>41</v>
      </c>
    </row>
    <row r="375" spans="5:14">
      <c r="E375" s="172">
        <v>1547</v>
      </c>
      <c r="F375" s="173" t="s">
        <v>1809</v>
      </c>
      <c r="G375" s="172">
        <v>3</v>
      </c>
      <c r="H375" s="173" t="s">
        <v>3571</v>
      </c>
      <c r="I375" s="172">
        <v>584700</v>
      </c>
      <c r="J375" s="172">
        <v>0</v>
      </c>
      <c r="K375" s="172">
        <v>583400</v>
      </c>
      <c r="L375" s="172">
        <v>3</v>
      </c>
      <c r="M375" s="173" t="s">
        <v>3628</v>
      </c>
      <c r="N375" s="173" t="s">
        <v>41</v>
      </c>
    </row>
    <row r="376" spans="5:14">
      <c r="E376" s="172">
        <v>1124</v>
      </c>
      <c r="F376" s="173" t="s">
        <v>1809</v>
      </c>
      <c r="G376" s="172">
        <v>3</v>
      </c>
      <c r="H376" s="173" t="s">
        <v>3571</v>
      </c>
      <c r="I376" s="172">
        <v>453200</v>
      </c>
      <c r="J376" s="172">
        <v>0</v>
      </c>
      <c r="K376" s="172">
        <v>453200</v>
      </c>
      <c r="L376" s="172">
        <v>3</v>
      </c>
      <c r="M376" s="173" t="s">
        <v>3629</v>
      </c>
      <c r="N376" s="173" t="s">
        <v>41</v>
      </c>
    </row>
    <row r="377" spans="5:14">
      <c r="E377" s="172">
        <v>1337</v>
      </c>
      <c r="F377" s="173" t="s">
        <v>1809</v>
      </c>
      <c r="G377" s="172">
        <v>3</v>
      </c>
      <c r="H377" s="173" t="s">
        <v>3571</v>
      </c>
      <c r="I377" s="172">
        <v>507600</v>
      </c>
      <c r="J377" s="172">
        <v>0</v>
      </c>
      <c r="K377" s="172">
        <v>507600</v>
      </c>
      <c r="L377" s="172">
        <v>3</v>
      </c>
      <c r="M377" s="173" t="s">
        <v>3629</v>
      </c>
      <c r="N377" s="173" t="s">
        <v>41</v>
      </c>
    </row>
    <row r="378" spans="5:14">
      <c r="E378" s="172">
        <v>1338</v>
      </c>
      <c r="F378" s="173" t="s">
        <v>1809</v>
      </c>
      <c r="G378" s="172">
        <v>3</v>
      </c>
      <c r="H378" s="173" t="s">
        <v>3571</v>
      </c>
      <c r="I378" s="172">
        <v>524800</v>
      </c>
      <c r="J378" s="172">
        <v>0</v>
      </c>
      <c r="K378" s="172">
        <v>524800</v>
      </c>
      <c r="L378" s="172">
        <v>3</v>
      </c>
      <c r="M378" s="173" t="s">
        <v>3629</v>
      </c>
      <c r="N378" s="173" t="s">
        <v>41</v>
      </c>
    </row>
    <row r="379" spans="5:14">
      <c r="E379" s="172">
        <v>1235</v>
      </c>
      <c r="F379" s="173" t="s">
        <v>1809</v>
      </c>
      <c r="G379" s="172">
        <v>3</v>
      </c>
      <c r="H379" s="173" t="s">
        <v>3571</v>
      </c>
      <c r="I379" s="172">
        <v>433000</v>
      </c>
      <c r="J379" s="172">
        <v>0</v>
      </c>
      <c r="K379" s="172">
        <v>433000</v>
      </c>
      <c r="L379" s="172">
        <v>3</v>
      </c>
      <c r="M379" s="173" t="s">
        <v>3630</v>
      </c>
      <c r="N379" s="173" t="s">
        <v>41</v>
      </c>
    </row>
    <row r="380" spans="5:14">
      <c r="E380" s="172">
        <v>1235</v>
      </c>
      <c r="F380" s="173" t="s">
        <v>1809</v>
      </c>
      <c r="G380" s="172">
        <v>3</v>
      </c>
      <c r="H380" s="173" t="s">
        <v>3571</v>
      </c>
      <c r="I380" s="172">
        <v>448500</v>
      </c>
      <c r="J380" s="172">
        <v>0</v>
      </c>
      <c r="K380" s="172">
        <v>448500</v>
      </c>
      <c r="L380" s="172">
        <v>3</v>
      </c>
      <c r="M380" s="173" t="s">
        <v>3630</v>
      </c>
      <c r="N380" s="173" t="s">
        <v>41</v>
      </c>
    </row>
    <row r="381" spans="5:14" ht="30">
      <c r="E381" s="172">
        <v>836</v>
      </c>
      <c r="F381" s="173" t="s">
        <v>1809</v>
      </c>
      <c r="G381" s="172">
        <v>3</v>
      </c>
      <c r="H381" s="173" t="s">
        <v>3631</v>
      </c>
      <c r="I381" s="172">
        <v>246800</v>
      </c>
      <c r="J381" s="172">
        <v>0</v>
      </c>
      <c r="K381" s="172">
        <v>246800</v>
      </c>
      <c r="L381" s="172">
        <v>3</v>
      </c>
      <c r="M381" s="173" t="s">
        <v>3632</v>
      </c>
      <c r="N381" s="173" t="s">
        <v>146</v>
      </c>
    </row>
    <row r="382" spans="5:14" ht="30">
      <c r="E382" s="172">
        <v>914</v>
      </c>
      <c r="F382" s="173" t="s">
        <v>1809</v>
      </c>
      <c r="G382" s="172">
        <v>3</v>
      </c>
      <c r="H382" s="173" t="s">
        <v>3631</v>
      </c>
      <c r="I382" s="172">
        <v>266300</v>
      </c>
      <c r="J382" s="172">
        <v>0</v>
      </c>
      <c r="K382" s="172">
        <v>266300</v>
      </c>
      <c r="L382" s="172">
        <v>3</v>
      </c>
      <c r="M382" s="173" t="s">
        <v>3632</v>
      </c>
      <c r="N382" s="173" t="s">
        <v>146</v>
      </c>
    </row>
    <row r="383" spans="5:14" ht="30">
      <c r="E383" s="172">
        <v>836</v>
      </c>
      <c r="F383" s="173" t="s">
        <v>1809</v>
      </c>
      <c r="G383" s="172">
        <v>3</v>
      </c>
      <c r="H383" s="173" t="s">
        <v>3631</v>
      </c>
      <c r="I383" s="172">
        <v>246800</v>
      </c>
      <c r="J383" s="172">
        <v>0</v>
      </c>
      <c r="K383" s="172">
        <v>246800</v>
      </c>
      <c r="L383" s="172">
        <v>3</v>
      </c>
      <c r="M383" s="173" t="s">
        <v>3632</v>
      </c>
      <c r="N383" s="173" t="s">
        <v>146</v>
      </c>
    </row>
    <row r="384" spans="5:14" ht="30">
      <c r="E384" s="172">
        <v>1369</v>
      </c>
      <c r="F384" s="173" t="s">
        <v>1809</v>
      </c>
      <c r="G384" s="172">
        <v>3</v>
      </c>
      <c r="H384" s="173" t="s">
        <v>3631</v>
      </c>
      <c r="I384" s="172">
        <v>321800</v>
      </c>
      <c r="J384" s="172">
        <v>0</v>
      </c>
      <c r="K384" s="172">
        <v>321800</v>
      </c>
      <c r="L384" s="172">
        <v>3</v>
      </c>
      <c r="M384" s="173" t="s">
        <v>3633</v>
      </c>
      <c r="N384" s="173" t="s">
        <v>146</v>
      </c>
    </row>
    <row r="385" spans="5:14" ht="30">
      <c r="E385" s="172">
        <v>1374</v>
      </c>
      <c r="F385" s="173" t="s">
        <v>1809</v>
      </c>
      <c r="G385" s="172">
        <v>3</v>
      </c>
      <c r="H385" s="173" t="s">
        <v>3631</v>
      </c>
      <c r="I385" s="172">
        <v>322600</v>
      </c>
      <c r="J385" s="172">
        <v>0</v>
      </c>
      <c r="K385" s="172">
        <v>322600</v>
      </c>
      <c r="L385" s="172">
        <v>3</v>
      </c>
      <c r="M385" s="173" t="s">
        <v>3633</v>
      </c>
      <c r="N385" s="173" t="s">
        <v>146</v>
      </c>
    </row>
    <row r="386" spans="5:14" ht="30">
      <c r="E386" s="172">
        <v>1353</v>
      </c>
      <c r="F386" s="173" t="s">
        <v>1809</v>
      </c>
      <c r="G386" s="172">
        <v>3</v>
      </c>
      <c r="H386" s="173" t="s">
        <v>3631</v>
      </c>
      <c r="I386" s="172">
        <v>319400</v>
      </c>
      <c r="J386" s="172">
        <v>0</v>
      </c>
      <c r="K386" s="172">
        <v>319400</v>
      </c>
      <c r="L386" s="172">
        <v>3</v>
      </c>
      <c r="M386" s="173" t="s">
        <v>3633</v>
      </c>
      <c r="N386" s="173" t="s">
        <v>146</v>
      </c>
    </row>
    <row r="387" spans="5:14" ht="30">
      <c r="E387" s="172">
        <v>1271</v>
      </c>
      <c r="F387" s="173" t="s">
        <v>1809</v>
      </c>
      <c r="G387" s="172">
        <v>3</v>
      </c>
      <c r="H387" s="173" t="s">
        <v>3631</v>
      </c>
      <c r="I387" s="172">
        <v>262300</v>
      </c>
      <c r="J387" s="172">
        <v>0</v>
      </c>
      <c r="K387" s="172">
        <v>262300</v>
      </c>
      <c r="L387" s="172">
        <v>3</v>
      </c>
      <c r="M387" s="173" t="s">
        <v>3634</v>
      </c>
      <c r="N387" s="173" t="s">
        <v>146</v>
      </c>
    </row>
    <row r="388" spans="5:14" ht="30">
      <c r="E388" s="172">
        <v>1074</v>
      </c>
      <c r="F388" s="173" t="s">
        <v>1809</v>
      </c>
      <c r="G388" s="172">
        <v>3</v>
      </c>
      <c r="H388" s="173" t="s">
        <v>3631</v>
      </c>
      <c r="I388" s="172">
        <v>262500</v>
      </c>
      <c r="J388" s="172">
        <v>0</v>
      </c>
      <c r="K388" s="172">
        <v>262000</v>
      </c>
      <c r="L388" s="172">
        <v>3</v>
      </c>
      <c r="M388" s="173" t="s">
        <v>3634</v>
      </c>
      <c r="N388" s="173" t="s">
        <v>146</v>
      </c>
    </row>
    <row r="389" spans="5:14" ht="30">
      <c r="E389" s="172">
        <v>1277</v>
      </c>
      <c r="F389" s="173" t="s">
        <v>1809</v>
      </c>
      <c r="G389" s="172">
        <v>3</v>
      </c>
      <c r="H389" s="173" t="s">
        <v>3631</v>
      </c>
      <c r="I389" s="172">
        <v>263100</v>
      </c>
      <c r="J389" s="172">
        <v>0</v>
      </c>
      <c r="K389" s="172">
        <v>263100</v>
      </c>
      <c r="L389" s="172">
        <v>3</v>
      </c>
      <c r="M389" s="173" t="s">
        <v>3634</v>
      </c>
      <c r="N389" s="173" t="s">
        <v>146</v>
      </c>
    </row>
    <row r="390" spans="5:14">
      <c r="E390" s="172">
        <v>1380</v>
      </c>
      <c r="F390" s="173" t="s">
        <v>1809</v>
      </c>
      <c r="G390" s="172">
        <v>3</v>
      </c>
      <c r="H390" s="173" t="s">
        <v>3635</v>
      </c>
      <c r="I390" s="172">
        <v>729500</v>
      </c>
      <c r="J390" s="172">
        <v>0</v>
      </c>
      <c r="K390" s="172">
        <v>711000</v>
      </c>
      <c r="L390" s="172">
        <v>3</v>
      </c>
      <c r="M390" s="173" t="s">
        <v>3636</v>
      </c>
      <c r="N390" s="173" t="s">
        <v>66</v>
      </c>
    </row>
    <row r="391" spans="5:14">
      <c r="E391" s="172">
        <v>1124</v>
      </c>
      <c r="F391" s="173" t="s">
        <v>1809</v>
      </c>
      <c r="G391" s="172">
        <v>3</v>
      </c>
      <c r="H391" s="173" t="s">
        <v>3635</v>
      </c>
      <c r="I391" s="172">
        <v>571500</v>
      </c>
      <c r="J391" s="172">
        <v>0</v>
      </c>
      <c r="K391" s="172">
        <v>567900</v>
      </c>
      <c r="L391" s="172">
        <v>3</v>
      </c>
      <c r="M391" s="173" t="s">
        <v>3637</v>
      </c>
      <c r="N391" s="173" t="s">
        <v>66</v>
      </c>
    </row>
    <row r="392" spans="5:14">
      <c r="E392" s="172">
        <v>2010</v>
      </c>
      <c r="F392" s="173" t="s">
        <v>1809</v>
      </c>
      <c r="G392" s="172">
        <v>3</v>
      </c>
      <c r="H392" s="173" t="s">
        <v>3638</v>
      </c>
      <c r="I392" s="172">
        <v>780500</v>
      </c>
      <c r="J392" s="172">
        <v>0</v>
      </c>
      <c r="K392" s="172">
        <v>771700</v>
      </c>
      <c r="L392" s="172">
        <v>2</v>
      </c>
      <c r="M392" s="173" t="s">
        <v>3639</v>
      </c>
      <c r="N392" s="173" t="s">
        <v>66</v>
      </c>
    </row>
    <row r="393" spans="5:14">
      <c r="E393" s="172">
        <v>1662</v>
      </c>
      <c r="F393" s="173" t="s">
        <v>1809</v>
      </c>
      <c r="G393" s="172">
        <v>3</v>
      </c>
      <c r="H393" s="173" t="s">
        <v>3638</v>
      </c>
      <c r="I393" s="172">
        <v>730800</v>
      </c>
      <c r="J393" s="172">
        <v>0</v>
      </c>
      <c r="K393" s="172">
        <v>722000</v>
      </c>
      <c r="L393" s="172">
        <v>2</v>
      </c>
      <c r="M393" s="173" t="s">
        <v>3639</v>
      </c>
      <c r="N393" s="173" t="s">
        <v>66</v>
      </c>
    </row>
    <row r="394" spans="5:14">
      <c r="E394" s="172">
        <v>1875</v>
      </c>
      <c r="F394" s="173" t="s">
        <v>1809</v>
      </c>
      <c r="G394" s="172">
        <v>3</v>
      </c>
      <c r="H394" s="173" t="s">
        <v>3635</v>
      </c>
      <c r="I394" s="172">
        <v>603500</v>
      </c>
      <c r="J394" s="172">
        <v>0</v>
      </c>
      <c r="K394" s="172">
        <v>603500</v>
      </c>
      <c r="L394" s="172">
        <v>3</v>
      </c>
      <c r="M394" s="173" t="s">
        <v>3640</v>
      </c>
      <c r="N394" s="173" t="s">
        <v>66</v>
      </c>
    </row>
    <row r="395" spans="5:14">
      <c r="E395" s="172">
        <v>604</v>
      </c>
      <c r="F395" s="173" t="s">
        <v>1809</v>
      </c>
      <c r="G395" s="172">
        <v>3</v>
      </c>
      <c r="H395" s="173" t="s">
        <v>3635</v>
      </c>
      <c r="I395" s="172">
        <v>335500</v>
      </c>
      <c r="J395" s="172">
        <v>0</v>
      </c>
      <c r="K395" s="172">
        <v>331000</v>
      </c>
      <c r="L395" s="172">
        <v>3</v>
      </c>
      <c r="M395" s="173" t="s">
        <v>3641</v>
      </c>
      <c r="N395" s="173" t="s">
        <v>66</v>
      </c>
    </row>
    <row r="396" spans="5:14">
      <c r="E396" s="172">
        <v>1335</v>
      </c>
      <c r="F396" s="173" t="s">
        <v>1809</v>
      </c>
      <c r="G396" s="172">
        <v>3</v>
      </c>
      <c r="H396" s="173" t="s">
        <v>3635</v>
      </c>
      <c r="I396" s="172">
        <v>465800</v>
      </c>
      <c r="J396" s="172">
        <v>0</v>
      </c>
      <c r="K396" s="172">
        <v>461500</v>
      </c>
      <c r="L396" s="172">
        <v>3</v>
      </c>
      <c r="M396" s="173" t="s">
        <v>3641</v>
      </c>
      <c r="N396" s="173" t="s">
        <v>66</v>
      </c>
    </row>
    <row r="397" spans="5:14">
      <c r="E397" s="172">
        <v>1144</v>
      </c>
      <c r="F397" s="173" t="s">
        <v>1809</v>
      </c>
      <c r="G397" s="172">
        <v>3</v>
      </c>
      <c r="H397" s="173" t="s">
        <v>3635</v>
      </c>
      <c r="I397" s="172">
        <v>520000</v>
      </c>
      <c r="J397" s="172">
        <v>0</v>
      </c>
      <c r="K397" s="172">
        <v>515500</v>
      </c>
      <c r="L397" s="172">
        <v>3</v>
      </c>
      <c r="M397" s="173" t="s">
        <v>3641</v>
      </c>
      <c r="N397" s="173" t="s">
        <v>66</v>
      </c>
    </row>
    <row r="398" spans="5:14">
      <c r="E398" s="172">
        <v>3045</v>
      </c>
      <c r="F398" s="173" t="s">
        <v>1809</v>
      </c>
      <c r="G398" s="172">
        <v>3</v>
      </c>
      <c r="H398" s="173" t="s">
        <v>3642</v>
      </c>
      <c r="I398" s="172">
        <v>1412100</v>
      </c>
      <c r="J398" s="172">
        <v>0</v>
      </c>
      <c r="K398" s="172">
        <v>1387200</v>
      </c>
      <c r="L398" s="172">
        <v>5</v>
      </c>
      <c r="M398" s="173" t="s">
        <v>3643</v>
      </c>
      <c r="N398" s="173" t="s">
        <v>66</v>
      </c>
    </row>
    <row r="399" spans="5:14">
      <c r="E399" s="172">
        <v>2934</v>
      </c>
      <c r="F399" s="173" t="s">
        <v>1809</v>
      </c>
      <c r="G399" s="172">
        <v>3</v>
      </c>
      <c r="H399" s="173" t="s">
        <v>3642</v>
      </c>
      <c r="I399" s="172">
        <v>1337900</v>
      </c>
      <c r="J399" s="172">
        <v>0</v>
      </c>
      <c r="K399" s="172">
        <v>1313000</v>
      </c>
      <c r="L399" s="172">
        <v>5</v>
      </c>
      <c r="M399" s="173" t="s">
        <v>3643</v>
      </c>
      <c r="N399" s="173" t="s">
        <v>66</v>
      </c>
    </row>
    <row r="400" spans="5:14">
      <c r="E400" s="172">
        <v>3012</v>
      </c>
      <c r="F400" s="173" t="s">
        <v>1809</v>
      </c>
      <c r="G400" s="172">
        <v>3</v>
      </c>
      <c r="H400" s="173" t="s">
        <v>3642</v>
      </c>
      <c r="I400" s="172">
        <v>1365800</v>
      </c>
      <c r="J400" s="172">
        <v>0</v>
      </c>
      <c r="K400" s="172">
        <v>1340900</v>
      </c>
      <c r="L400" s="172">
        <v>5</v>
      </c>
      <c r="M400" s="173" t="s">
        <v>3643</v>
      </c>
      <c r="N400" s="173" t="s">
        <v>66</v>
      </c>
    </row>
    <row r="401" spans="5:14">
      <c r="E401" s="172">
        <v>1220</v>
      </c>
      <c r="F401" s="173" t="s">
        <v>1809</v>
      </c>
      <c r="G401" s="172">
        <v>3</v>
      </c>
      <c r="H401" s="173" t="s">
        <v>3462</v>
      </c>
      <c r="I401" s="172">
        <v>232200</v>
      </c>
      <c r="J401" s="172">
        <v>0</v>
      </c>
      <c r="K401" s="172">
        <v>227400</v>
      </c>
      <c r="L401" s="172">
        <v>3</v>
      </c>
      <c r="M401" s="173" t="s">
        <v>3644</v>
      </c>
      <c r="N401" s="173" t="s">
        <v>81</v>
      </c>
    </row>
    <row r="402" spans="5:14">
      <c r="E402" s="172">
        <v>1830</v>
      </c>
      <c r="F402" s="173" t="s">
        <v>1809</v>
      </c>
      <c r="G402" s="172">
        <v>3</v>
      </c>
      <c r="H402" s="173" t="s">
        <v>3635</v>
      </c>
      <c r="I402" s="172">
        <v>792600</v>
      </c>
      <c r="J402" s="172">
        <v>0</v>
      </c>
      <c r="K402" s="172">
        <v>781400</v>
      </c>
      <c r="L402" s="172">
        <v>2</v>
      </c>
      <c r="M402" s="173" t="s">
        <v>3645</v>
      </c>
      <c r="N402" s="173" t="s">
        <v>66</v>
      </c>
    </row>
    <row r="403" spans="5:14">
      <c r="E403" s="172">
        <v>1792</v>
      </c>
      <c r="F403" s="173" t="s">
        <v>1809</v>
      </c>
      <c r="G403" s="172">
        <v>3</v>
      </c>
      <c r="H403" s="173" t="s">
        <v>3635</v>
      </c>
      <c r="I403" s="172">
        <v>768900</v>
      </c>
      <c r="J403" s="172">
        <v>0</v>
      </c>
      <c r="K403" s="172">
        <v>757700</v>
      </c>
      <c r="L403" s="172">
        <v>2</v>
      </c>
      <c r="M403" s="173" t="s">
        <v>3645</v>
      </c>
      <c r="N403" s="173" t="s">
        <v>66</v>
      </c>
    </row>
    <row r="404" spans="5:14">
      <c r="E404" s="172">
        <v>1558</v>
      </c>
      <c r="F404" s="173" t="s">
        <v>1809</v>
      </c>
      <c r="G404" s="172">
        <v>3</v>
      </c>
      <c r="H404" s="173" t="s">
        <v>3576</v>
      </c>
      <c r="I404" s="172">
        <v>550100</v>
      </c>
      <c r="J404" s="172">
        <v>0</v>
      </c>
      <c r="K404" s="172">
        <v>550100</v>
      </c>
      <c r="L404" s="172">
        <v>12</v>
      </c>
      <c r="M404" s="173" t="s">
        <v>3646</v>
      </c>
      <c r="N404" s="173" t="s">
        <v>98</v>
      </c>
    </row>
    <row r="405" spans="5:14">
      <c r="E405" s="172">
        <v>1734</v>
      </c>
      <c r="F405" s="173" t="s">
        <v>1809</v>
      </c>
      <c r="G405" s="172">
        <v>3</v>
      </c>
      <c r="H405" s="173" t="s">
        <v>3576</v>
      </c>
      <c r="I405" s="172">
        <v>547300</v>
      </c>
      <c r="J405" s="172">
        <v>0</v>
      </c>
      <c r="K405" s="172">
        <v>547300</v>
      </c>
      <c r="L405" s="172">
        <v>12</v>
      </c>
      <c r="M405" s="173" t="s">
        <v>3646</v>
      </c>
      <c r="N405" s="173" t="s">
        <v>98</v>
      </c>
    </row>
    <row r="406" spans="5:14">
      <c r="E406" s="172">
        <v>1599</v>
      </c>
      <c r="F406" s="173" t="s">
        <v>1809</v>
      </c>
      <c r="G406" s="172">
        <v>3</v>
      </c>
      <c r="H406" s="173" t="s">
        <v>3647</v>
      </c>
      <c r="I406" s="172">
        <v>302600</v>
      </c>
      <c r="J406" s="172">
        <v>0</v>
      </c>
      <c r="K406" s="172">
        <v>302600</v>
      </c>
      <c r="L406" s="172">
        <v>2</v>
      </c>
      <c r="M406" s="173" t="s">
        <v>3648</v>
      </c>
      <c r="N406" s="173" t="s">
        <v>249</v>
      </c>
    </row>
    <row r="407" spans="5:14">
      <c r="E407" s="172">
        <v>2093</v>
      </c>
      <c r="F407" s="173" t="s">
        <v>1809</v>
      </c>
      <c r="G407" s="172">
        <v>3</v>
      </c>
      <c r="H407" s="173" t="s">
        <v>3552</v>
      </c>
      <c r="I407" s="172">
        <v>457400</v>
      </c>
      <c r="J407" s="172">
        <v>0</v>
      </c>
      <c r="K407" s="172">
        <v>0</v>
      </c>
      <c r="L407" s="172">
        <v>6</v>
      </c>
      <c r="M407" s="173" t="s">
        <v>3649</v>
      </c>
      <c r="N407" s="173" t="s">
        <v>171</v>
      </c>
    </row>
    <row r="408" spans="5:14">
      <c r="E408" s="172">
        <v>1982</v>
      </c>
      <c r="F408" s="173" t="s">
        <v>1809</v>
      </c>
      <c r="G408" s="172">
        <v>3</v>
      </c>
      <c r="H408" s="173" t="s">
        <v>3552</v>
      </c>
      <c r="I408" s="172">
        <v>472300</v>
      </c>
      <c r="J408" s="172">
        <v>0</v>
      </c>
      <c r="K408" s="172">
        <v>0</v>
      </c>
      <c r="L408" s="172">
        <v>6</v>
      </c>
      <c r="M408" s="173" t="s">
        <v>3649</v>
      </c>
      <c r="N408" s="173" t="s">
        <v>171</v>
      </c>
    </row>
    <row r="409" spans="5:14">
      <c r="E409" s="172">
        <v>1197</v>
      </c>
      <c r="F409" s="173" t="s">
        <v>1809</v>
      </c>
      <c r="G409" s="172">
        <v>3</v>
      </c>
      <c r="H409" s="173" t="s">
        <v>3650</v>
      </c>
      <c r="I409" s="172">
        <v>330800</v>
      </c>
      <c r="J409" s="172">
        <v>0</v>
      </c>
      <c r="K409" s="172">
        <v>330800</v>
      </c>
      <c r="L409" s="172">
        <v>8</v>
      </c>
      <c r="M409" s="173" t="s">
        <v>3651</v>
      </c>
      <c r="N409" s="173" t="s">
        <v>60</v>
      </c>
    </row>
    <row r="410" spans="5:14" ht="30">
      <c r="E410" s="172">
        <v>1224</v>
      </c>
      <c r="F410" s="173" t="s">
        <v>1809</v>
      </c>
      <c r="G410" s="172">
        <v>3</v>
      </c>
      <c r="H410" s="173" t="s">
        <v>3652</v>
      </c>
      <c r="I410" s="172">
        <v>330000</v>
      </c>
      <c r="J410" s="172">
        <v>0</v>
      </c>
      <c r="K410" s="172">
        <v>330000</v>
      </c>
      <c r="L410" s="172">
        <v>3</v>
      </c>
      <c r="M410" s="173" t="s">
        <v>3653</v>
      </c>
      <c r="N410" s="173" t="s">
        <v>60</v>
      </c>
    </row>
    <row r="411" spans="5:14">
      <c r="E411" s="172">
        <v>1164</v>
      </c>
      <c r="F411" s="173" t="s">
        <v>1809</v>
      </c>
      <c r="G411" s="172">
        <v>3</v>
      </c>
      <c r="H411" s="173" t="s">
        <v>3550</v>
      </c>
      <c r="I411" s="172">
        <v>349200</v>
      </c>
      <c r="J411" s="172">
        <v>0</v>
      </c>
      <c r="K411" s="172">
        <v>349200</v>
      </c>
      <c r="L411" s="172">
        <v>3</v>
      </c>
      <c r="M411" s="173" t="s">
        <v>3654</v>
      </c>
      <c r="N411" s="173" t="s">
        <v>12</v>
      </c>
    </row>
    <row r="412" spans="5:14">
      <c r="E412" s="172">
        <v>726</v>
      </c>
      <c r="F412" s="173" t="s">
        <v>1809</v>
      </c>
      <c r="G412" s="172">
        <v>3</v>
      </c>
      <c r="H412" s="173" t="s">
        <v>3550</v>
      </c>
      <c r="I412" s="172">
        <v>276000</v>
      </c>
      <c r="J412" s="172">
        <v>0</v>
      </c>
      <c r="K412" s="172">
        <v>276000</v>
      </c>
      <c r="L412" s="172">
        <v>9</v>
      </c>
      <c r="M412" s="173" t="s">
        <v>3594</v>
      </c>
      <c r="N412" s="173" t="s">
        <v>12</v>
      </c>
    </row>
    <row r="413" spans="5:14">
      <c r="E413" s="172">
        <v>1161</v>
      </c>
      <c r="F413" s="173" t="s">
        <v>1809</v>
      </c>
      <c r="G413" s="172">
        <v>3</v>
      </c>
      <c r="H413" s="173" t="s">
        <v>444</v>
      </c>
      <c r="I413" s="172">
        <v>110200</v>
      </c>
      <c r="J413" s="172">
        <v>0</v>
      </c>
      <c r="K413" s="172">
        <v>108700</v>
      </c>
      <c r="L413" s="172">
        <v>3</v>
      </c>
      <c r="M413" s="173" t="s">
        <v>3655</v>
      </c>
      <c r="N413" s="173" t="s">
        <v>73</v>
      </c>
    </row>
    <row r="414" spans="5:14">
      <c r="E414" s="172">
        <v>928</v>
      </c>
      <c r="F414" s="173" t="s">
        <v>1809</v>
      </c>
      <c r="G414" s="172">
        <v>3</v>
      </c>
      <c r="H414" s="173" t="s">
        <v>444</v>
      </c>
      <c r="I414" s="172">
        <v>95000</v>
      </c>
      <c r="J414" s="172">
        <v>0</v>
      </c>
      <c r="K414" s="172">
        <v>93500</v>
      </c>
      <c r="L414" s="172">
        <v>3</v>
      </c>
      <c r="M414" s="173" t="s">
        <v>3655</v>
      </c>
      <c r="N414" s="173" t="s">
        <v>73</v>
      </c>
    </row>
    <row r="415" spans="5:14">
      <c r="E415" s="172">
        <v>1147</v>
      </c>
      <c r="F415" s="173" t="s">
        <v>1809</v>
      </c>
      <c r="G415" s="172">
        <v>3</v>
      </c>
      <c r="H415" s="173" t="s">
        <v>444</v>
      </c>
      <c r="I415" s="172">
        <v>200900</v>
      </c>
      <c r="J415" s="172">
        <v>0</v>
      </c>
      <c r="K415" s="172">
        <v>199400</v>
      </c>
      <c r="L415" s="172">
        <v>3</v>
      </c>
      <c r="M415" s="173" t="s">
        <v>3655</v>
      </c>
      <c r="N415" s="173" t="s">
        <v>73</v>
      </c>
    </row>
    <row r="416" spans="5:14">
      <c r="E416" s="172">
        <v>2673</v>
      </c>
      <c r="F416" s="173" t="s">
        <v>1809</v>
      </c>
      <c r="G416" s="172">
        <v>3</v>
      </c>
      <c r="H416" s="173" t="s">
        <v>3586</v>
      </c>
      <c r="I416" s="172">
        <v>585700</v>
      </c>
      <c r="J416" s="172">
        <v>0</v>
      </c>
      <c r="K416" s="172">
        <v>585700</v>
      </c>
      <c r="L416" s="172">
        <v>2</v>
      </c>
      <c r="M416" s="173" t="s">
        <v>3656</v>
      </c>
      <c r="N416" s="173" t="s">
        <v>156</v>
      </c>
    </row>
    <row r="417" spans="5:14">
      <c r="E417" s="172">
        <v>906</v>
      </c>
      <c r="F417" s="173" t="s">
        <v>1809</v>
      </c>
      <c r="G417" s="172">
        <v>3</v>
      </c>
      <c r="H417" s="173" t="s">
        <v>3607</v>
      </c>
      <c r="I417" s="172">
        <v>193900</v>
      </c>
      <c r="J417" s="172">
        <v>0</v>
      </c>
      <c r="K417" s="172">
        <v>193900</v>
      </c>
      <c r="L417" s="172">
        <v>6</v>
      </c>
      <c r="M417" s="173" t="s">
        <v>3608</v>
      </c>
      <c r="N417" s="173" t="s">
        <v>11</v>
      </c>
    </row>
    <row r="418" spans="5:14">
      <c r="E418" s="172">
        <v>978</v>
      </c>
      <c r="F418" s="173" t="s">
        <v>1809</v>
      </c>
      <c r="G418" s="172">
        <v>3</v>
      </c>
      <c r="H418" s="173" t="s">
        <v>3541</v>
      </c>
      <c r="I418" s="172">
        <v>294300</v>
      </c>
      <c r="J418" s="172">
        <v>0</v>
      </c>
      <c r="K418" s="172">
        <v>294300</v>
      </c>
      <c r="L418" s="172">
        <v>3</v>
      </c>
      <c r="M418" s="173" t="s">
        <v>3657</v>
      </c>
      <c r="N418" s="173" t="s">
        <v>74</v>
      </c>
    </row>
    <row r="419" spans="5:14">
      <c r="E419" s="172">
        <v>905</v>
      </c>
      <c r="F419" s="173" t="s">
        <v>1809</v>
      </c>
      <c r="G419" s="172">
        <v>3</v>
      </c>
      <c r="H419" s="173" t="s">
        <v>3541</v>
      </c>
      <c r="I419" s="172">
        <v>254000</v>
      </c>
      <c r="J419" s="172">
        <v>0</v>
      </c>
      <c r="K419" s="172">
        <v>254000</v>
      </c>
      <c r="L419" s="172">
        <v>3</v>
      </c>
      <c r="M419" s="173" t="s">
        <v>3657</v>
      </c>
      <c r="N419" s="173" t="s">
        <v>74</v>
      </c>
    </row>
    <row r="420" spans="5:14">
      <c r="E420" s="172">
        <v>708</v>
      </c>
      <c r="F420" s="173" t="s">
        <v>1809</v>
      </c>
      <c r="G420" s="172">
        <v>3</v>
      </c>
      <c r="H420" s="173" t="s">
        <v>3541</v>
      </c>
      <c r="I420" s="172">
        <v>299400</v>
      </c>
      <c r="J420" s="172">
        <v>0</v>
      </c>
      <c r="K420" s="172">
        <v>299400</v>
      </c>
      <c r="L420" s="172">
        <v>3</v>
      </c>
      <c r="M420" s="173" t="s">
        <v>3657</v>
      </c>
      <c r="N420" s="173" t="s">
        <v>74</v>
      </c>
    </row>
    <row r="421" spans="5:14">
      <c r="E421" s="172">
        <v>881</v>
      </c>
      <c r="F421" s="173" t="s">
        <v>1809</v>
      </c>
      <c r="G421" s="172">
        <v>3</v>
      </c>
      <c r="H421" s="173" t="s">
        <v>3552</v>
      </c>
      <c r="I421" s="172">
        <v>263200</v>
      </c>
      <c r="J421" s="172">
        <v>0</v>
      </c>
      <c r="K421" s="172">
        <v>263200</v>
      </c>
      <c r="L421" s="172">
        <v>3</v>
      </c>
      <c r="M421" s="173" t="s">
        <v>3658</v>
      </c>
      <c r="N421" s="173" t="s">
        <v>74</v>
      </c>
    </row>
    <row r="422" spans="5:14">
      <c r="E422" s="172">
        <v>892</v>
      </c>
      <c r="F422" s="173" t="s">
        <v>1809</v>
      </c>
      <c r="G422" s="172">
        <v>3</v>
      </c>
      <c r="H422" s="173" t="s">
        <v>3552</v>
      </c>
      <c r="I422" s="172">
        <v>264500</v>
      </c>
      <c r="J422" s="172">
        <v>0</v>
      </c>
      <c r="K422" s="172">
        <v>264500</v>
      </c>
      <c r="L422" s="172">
        <v>3</v>
      </c>
      <c r="M422" s="173" t="s">
        <v>3658</v>
      </c>
      <c r="N422" s="173" t="s">
        <v>74</v>
      </c>
    </row>
    <row r="423" spans="5:14">
      <c r="E423" s="172">
        <v>734</v>
      </c>
      <c r="F423" s="173" t="s">
        <v>1809</v>
      </c>
      <c r="G423" s="172">
        <v>3</v>
      </c>
      <c r="H423" s="173" t="s">
        <v>3552</v>
      </c>
      <c r="I423" s="172">
        <v>246100</v>
      </c>
      <c r="J423" s="172">
        <v>0</v>
      </c>
      <c r="K423" s="172">
        <v>246100</v>
      </c>
      <c r="L423" s="172">
        <v>3</v>
      </c>
      <c r="M423" s="173" t="s">
        <v>3658</v>
      </c>
      <c r="N423" s="173" t="s">
        <v>74</v>
      </c>
    </row>
    <row r="424" spans="5:14">
      <c r="E424" s="172">
        <v>1071</v>
      </c>
      <c r="F424" s="173" t="s">
        <v>1809</v>
      </c>
      <c r="G424" s="172">
        <v>3</v>
      </c>
      <c r="H424" s="173" t="s">
        <v>3659</v>
      </c>
      <c r="I424" s="172">
        <v>257400</v>
      </c>
      <c r="J424" s="172">
        <v>0</v>
      </c>
      <c r="K424" s="172">
        <v>257400</v>
      </c>
      <c r="L424" s="172">
        <v>33</v>
      </c>
      <c r="M424" s="173" t="s">
        <v>3660</v>
      </c>
      <c r="N424" s="173" t="s">
        <v>11</v>
      </c>
    </row>
    <row r="425" spans="5:14" ht="30">
      <c r="E425" s="172">
        <v>2060</v>
      </c>
      <c r="F425" s="173" t="s">
        <v>1809</v>
      </c>
      <c r="G425" s="172">
        <v>3</v>
      </c>
      <c r="H425" s="173" t="s">
        <v>3631</v>
      </c>
      <c r="I425" s="172">
        <v>733100</v>
      </c>
      <c r="J425" s="172">
        <v>0</v>
      </c>
      <c r="K425" s="172">
        <v>713900</v>
      </c>
      <c r="L425" s="172">
        <v>3</v>
      </c>
      <c r="M425" s="173" t="s">
        <v>3661</v>
      </c>
      <c r="N425" s="173" t="s">
        <v>9</v>
      </c>
    </row>
    <row r="426" spans="5:14" ht="30">
      <c r="E426" s="172">
        <v>1246</v>
      </c>
      <c r="F426" s="173" t="s">
        <v>1809</v>
      </c>
      <c r="G426" s="172">
        <v>3</v>
      </c>
      <c r="H426" s="173" t="s">
        <v>3631</v>
      </c>
      <c r="I426" s="172">
        <v>429400</v>
      </c>
      <c r="J426" s="172">
        <v>0</v>
      </c>
      <c r="K426" s="172">
        <v>429400</v>
      </c>
      <c r="L426" s="172">
        <v>3</v>
      </c>
      <c r="M426" s="173" t="s">
        <v>3661</v>
      </c>
      <c r="N426" s="173" t="s">
        <v>9</v>
      </c>
    </row>
    <row r="427" spans="5:14" ht="30">
      <c r="E427" s="172">
        <v>1455</v>
      </c>
      <c r="F427" s="173" t="s">
        <v>1809</v>
      </c>
      <c r="G427" s="172">
        <v>3</v>
      </c>
      <c r="H427" s="173" t="s">
        <v>3631</v>
      </c>
      <c r="I427" s="172">
        <v>500000</v>
      </c>
      <c r="J427" s="172">
        <v>0</v>
      </c>
      <c r="K427" s="172">
        <v>480800</v>
      </c>
      <c r="L427" s="172">
        <v>3</v>
      </c>
      <c r="M427" s="173" t="s">
        <v>3661</v>
      </c>
      <c r="N427" s="173" t="s">
        <v>9</v>
      </c>
    </row>
    <row r="428" spans="5:14" ht="30">
      <c r="E428" s="172">
        <v>2209</v>
      </c>
      <c r="F428" s="173" t="s">
        <v>1809</v>
      </c>
      <c r="G428" s="172">
        <v>3</v>
      </c>
      <c r="H428" s="173" t="s">
        <v>3631</v>
      </c>
      <c r="I428" s="172">
        <v>352300</v>
      </c>
      <c r="J428" s="172">
        <v>0</v>
      </c>
      <c r="K428" s="172">
        <v>352300</v>
      </c>
      <c r="L428" s="172">
        <v>3</v>
      </c>
      <c r="M428" s="173" t="s">
        <v>3662</v>
      </c>
      <c r="N428" s="173" t="s">
        <v>9</v>
      </c>
    </row>
    <row r="429" spans="5:14" ht="30">
      <c r="E429" s="172">
        <v>1988</v>
      </c>
      <c r="F429" s="173" t="s">
        <v>1809</v>
      </c>
      <c r="G429" s="172">
        <v>3</v>
      </c>
      <c r="H429" s="173" t="s">
        <v>3631</v>
      </c>
      <c r="I429" s="172">
        <v>412300</v>
      </c>
      <c r="J429" s="172">
        <v>0</v>
      </c>
      <c r="K429" s="172">
        <v>401100</v>
      </c>
      <c r="L429" s="172">
        <v>3</v>
      </c>
      <c r="M429" s="173" t="s">
        <v>3662</v>
      </c>
      <c r="N429" s="173" t="s">
        <v>9</v>
      </c>
    </row>
    <row r="430" spans="5:14" ht="30">
      <c r="E430" s="172">
        <v>2108</v>
      </c>
      <c r="F430" s="173" t="s">
        <v>1809</v>
      </c>
      <c r="G430" s="172">
        <v>3</v>
      </c>
      <c r="H430" s="173" t="s">
        <v>3631</v>
      </c>
      <c r="I430" s="172">
        <v>339100</v>
      </c>
      <c r="J430" s="172">
        <v>0</v>
      </c>
      <c r="K430" s="172">
        <v>339100</v>
      </c>
      <c r="L430" s="172">
        <v>3</v>
      </c>
      <c r="M430" s="173" t="s">
        <v>3662</v>
      </c>
      <c r="N430" s="173" t="s">
        <v>9</v>
      </c>
    </row>
    <row r="431" spans="5:14">
      <c r="E431" s="172">
        <v>850</v>
      </c>
      <c r="F431" s="173" t="s">
        <v>1809</v>
      </c>
      <c r="G431" s="172">
        <v>3</v>
      </c>
      <c r="H431" s="173" t="s">
        <v>3663</v>
      </c>
      <c r="I431" s="172">
        <v>302000</v>
      </c>
      <c r="J431" s="172">
        <v>0</v>
      </c>
      <c r="K431" s="172">
        <v>302000</v>
      </c>
      <c r="L431" s="172">
        <v>3</v>
      </c>
      <c r="M431" s="173" t="s">
        <v>3664</v>
      </c>
      <c r="N431" s="173" t="s">
        <v>207</v>
      </c>
    </row>
    <row r="432" spans="5:14">
      <c r="E432" s="172">
        <v>1600</v>
      </c>
      <c r="F432" s="173" t="s">
        <v>1809</v>
      </c>
      <c r="G432" s="172">
        <v>3</v>
      </c>
      <c r="H432" s="173" t="s">
        <v>3663</v>
      </c>
      <c r="I432" s="172">
        <v>354200</v>
      </c>
      <c r="J432" s="172">
        <v>0</v>
      </c>
      <c r="K432" s="172">
        <v>354200</v>
      </c>
      <c r="L432" s="172">
        <v>3</v>
      </c>
      <c r="M432" s="173" t="s">
        <v>3664</v>
      </c>
      <c r="N432" s="173" t="s">
        <v>207</v>
      </c>
    </row>
    <row r="433" spans="5:14">
      <c r="E433" s="172">
        <v>2046</v>
      </c>
      <c r="F433" s="173" t="s">
        <v>1809</v>
      </c>
      <c r="G433" s="172">
        <v>3</v>
      </c>
      <c r="H433" s="173" t="s">
        <v>3580</v>
      </c>
      <c r="I433" s="172">
        <v>649600</v>
      </c>
      <c r="J433" s="172">
        <v>0</v>
      </c>
      <c r="K433" s="172">
        <v>649600</v>
      </c>
      <c r="L433" s="172">
        <v>3</v>
      </c>
      <c r="M433" s="173" t="s">
        <v>3665</v>
      </c>
      <c r="N433" s="173" t="s">
        <v>9</v>
      </c>
    </row>
    <row r="434" spans="5:14">
      <c r="E434" s="172">
        <v>2180</v>
      </c>
      <c r="F434" s="173" t="s">
        <v>1809</v>
      </c>
      <c r="G434" s="172">
        <v>3</v>
      </c>
      <c r="H434" s="173" t="s">
        <v>3580</v>
      </c>
      <c r="I434" s="172">
        <v>687100</v>
      </c>
      <c r="J434" s="172">
        <v>0</v>
      </c>
      <c r="K434" s="172">
        <v>687100</v>
      </c>
      <c r="L434" s="172">
        <v>3</v>
      </c>
      <c r="M434" s="173" t="s">
        <v>3665</v>
      </c>
      <c r="N434" s="173" t="s">
        <v>9</v>
      </c>
    </row>
    <row r="435" spans="5:14">
      <c r="E435" s="172">
        <v>2058</v>
      </c>
      <c r="F435" s="173" t="s">
        <v>1809</v>
      </c>
      <c r="G435" s="172">
        <v>3</v>
      </c>
      <c r="H435" s="173" t="s">
        <v>3580</v>
      </c>
      <c r="I435" s="172">
        <v>657200</v>
      </c>
      <c r="J435" s="172">
        <v>0</v>
      </c>
      <c r="K435" s="172">
        <v>657200</v>
      </c>
      <c r="L435" s="172">
        <v>3</v>
      </c>
      <c r="M435" s="173" t="s">
        <v>3665</v>
      </c>
      <c r="N435" s="173" t="s">
        <v>9</v>
      </c>
    </row>
    <row r="436" spans="5:14">
      <c r="E436" s="172">
        <v>450</v>
      </c>
      <c r="F436" s="173" t="s">
        <v>1809</v>
      </c>
      <c r="G436" s="172">
        <v>3</v>
      </c>
      <c r="H436" s="173" t="s">
        <v>3546</v>
      </c>
      <c r="I436" s="172">
        <v>224700</v>
      </c>
      <c r="J436" s="172">
        <v>0</v>
      </c>
      <c r="K436" s="172">
        <v>224700</v>
      </c>
      <c r="L436" s="172">
        <v>3</v>
      </c>
      <c r="M436" s="173" t="s">
        <v>3666</v>
      </c>
      <c r="N436" s="173" t="s">
        <v>120</v>
      </c>
    </row>
    <row r="437" spans="5:14">
      <c r="E437" s="172">
        <v>990</v>
      </c>
      <c r="F437" s="173" t="s">
        <v>1809</v>
      </c>
      <c r="G437" s="172">
        <v>3</v>
      </c>
      <c r="H437" s="173" t="s">
        <v>3546</v>
      </c>
      <c r="I437" s="172">
        <v>314200</v>
      </c>
      <c r="J437" s="172">
        <v>0</v>
      </c>
      <c r="K437" s="172">
        <v>314200</v>
      </c>
      <c r="L437" s="172">
        <v>3</v>
      </c>
      <c r="M437" s="173" t="s">
        <v>3666</v>
      </c>
      <c r="N437" s="173" t="s">
        <v>120</v>
      </c>
    </row>
    <row r="438" spans="5:14">
      <c r="E438" s="172">
        <v>990</v>
      </c>
      <c r="F438" s="173" t="s">
        <v>1809</v>
      </c>
      <c r="G438" s="172">
        <v>3</v>
      </c>
      <c r="H438" s="173" t="s">
        <v>3546</v>
      </c>
      <c r="I438" s="172">
        <v>314200</v>
      </c>
      <c r="J438" s="172">
        <v>0</v>
      </c>
      <c r="K438" s="172">
        <v>314200</v>
      </c>
      <c r="L438" s="172">
        <v>3</v>
      </c>
      <c r="M438" s="173" t="s">
        <v>3666</v>
      </c>
      <c r="N438" s="173" t="s">
        <v>120</v>
      </c>
    </row>
    <row r="439" spans="5:14">
      <c r="E439" s="172">
        <v>621</v>
      </c>
      <c r="F439" s="173" t="s">
        <v>1809</v>
      </c>
      <c r="G439" s="172">
        <v>3</v>
      </c>
      <c r="H439" s="173" t="s">
        <v>3667</v>
      </c>
      <c r="I439" s="172">
        <v>545000</v>
      </c>
      <c r="J439" s="172">
        <v>0</v>
      </c>
      <c r="K439" s="172">
        <v>545000</v>
      </c>
      <c r="L439" s="172">
        <v>3</v>
      </c>
      <c r="M439" s="173" t="s">
        <v>3668</v>
      </c>
      <c r="N439" s="173" t="s">
        <v>1</v>
      </c>
    </row>
    <row r="440" spans="5:14">
      <c r="E440" s="172">
        <v>1050</v>
      </c>
      <c r="F440" s="173" t="s">
        <v>1809</v>
      </c>
      <c r="G440" s="172">
        <v>3</v>
      </c>
      <c r="H440" s="173" t="s">
        <v>3667</v>
      </c>
      <c r="I440" s="172">
        <v>704500</v>
      </c>
      <c r="J440" s="172">
        <v>0</v>
      </c>
      <c r="K440" s="172">
        <v>704500</v>
      </c>
      <c r="L440" s="172">
        <v>3</v>
      </c>
      <c r="M440" s="173" t="s">
        <v>3668</v>
      </c>
      <c r="N440" s="173" t="s">
        <v>1</v>
      </c>
    </row>
    <row r="441" spans="5:14">
      <c r="E441" s="172">
        <v>503</v>
      </c>
      <c r="F441" s="173" t="s">
        <v>1809</v>
      </c>
      <c r="G441" s="172">
        <v>3</v>
      </c>
      <c r="H441" s="173" t="s">
        <v>3667</v>
      </c>
      <c r="I441" s="172">
        <v>481600</v>
      </c>
      <c r="J441" s="172">
        <v>0</v>
      </c>
      <c r="K441" s="172">
        <v>481600</v>
      </c>
      <c r="L441" s="172">
        <v>3</v>
      </c>
      <c r="M441" s="173" t="s">
        <v>3668</v>
      </c>
      <c r="N441" s="173" t="s">
        <v>1</v>
      </c>
    </row>
    <row r="442" spans="5:14">
      <c r="E442" s="172">
        <v>972</v>
      </c>
      <c r="F442" s="173" t="s">
        <v>1809</v>
      </c>
      <c r="G442" s="172">
        <v>3</v>
      </c>
      <c r="H442" s="173" t="s">
        <v>3669</v>
      </c>
      <c r="I442" s="172">
        <v>584900</v>
      </c>
      <c r="J442" s="172">
        <v>0</v>
      </c>
      <c r="K442" s="172">
        <v>584900</v>
      </c>
      <c r="L442" s="172">
        <v>3</v>
      </c>
      <c r="M442" s="173" t="s">
        <v>3670</v>
      </c>
      <c r="N442" s="173" t="s">
        <v>1</v>
      </c>
    </row>
    <row r="443" spans="5:14">
      <c r="E443" s="172">
        <v>676</v>
      </c>
      <c r="F443" s="173" t="s">
        <v>1809</v>
      </c>
      <c r="G443" s="172">
        <v>3</v>
      </c>
      <c r="H443" s="173" t="s">
        <v>3669</v>
      </c>
      <c r="I443" s="172">
        <v>486200</v>
      </c>
      <c r="J443" s="172">
        <v>0</v>
      </c>
      <c r="K443" s="172">
        <v>486200</v>
      </c>
      <c r="L443" s="172">
        <v>3</v>
      </c>
      <c r="M443" s="173" t="s">
        <v>3670</v>
      </c>
      <c r="N443" s="173" t="s">
        <v>1</v>
      </c>
    </row>
    <row r="444" spans="5:14">
      <c r="E444" s="172">
        <v>418</v>
      </c>
      <c r="F444" s="173" t="s">
        <v>1809</v>
      </c>
      <c r="G444" s="172">
        <v>3</v>
      </c>
      <c r="H444" s="173" t="s">
        <v>3669</v>
      </c>
      <c r="I444" s="172">
        <v>396700</v>
      </c>
      <c r="J444" s="172">
        <v>0</v>
      </c>
      <c r="K444" s="172">
        <v>396700</v>
      </c>
      <c r="L444" s="172">
        <v>3</v>
      </c>
      <c r="M444" s="173" t="s">
        <v>3670</v>
      </c>
      <c r="N444" s="173" t="s">
        <v>1</v>
      </c>
    </row>
    <row r="445" spans="5:14">
      <c r="E445" s="172">
        <v>754</v>
      </c>
      <c r="F445" s="173" t="s">
        <v>1809</v>
      </c>
      <c r="G445" s="172">
        <v>3</v>
      </c>
      <c r="H445" s="173" t="s">
        <v>444</v>
      </c>
      <c r="I445" s="172">
        <v>230500</v>
      </c>
      <c r="J445" s="172">
        <v>0</v>
      </c>
      <c r="K445" s="172">
        <v>230500</v>
      </c>
      <c r="L445" s="172">
        <v>3</v>
      </c>
      <c r="M445" s="173" t="s">
        <v>3671</v>
      </c>
      <c r="N445" s="173" t="s">
        <v>120</v>
      </c>
    </row>
    <row r="446" spans="5:14">
      <c r="E446" s="172">
        <v>1386</v>
      </c>
      <c r="F446" s="173" t="s">
        <v>1809</v>
      </c>
      <c r="G446" s="172">
        <v>3</v>
      </c>
      <c r="H446" s="173" t="s">
        <v>444</v>
      </c>
      <c r="I446" s="172">
        <v>364800</v>
      </c>
      <c r="J446" s="172">
        <v>0</v>
      </c>
      <c r="K446" s="172">
        <v>364800</v>
      </c>
      <c r="L446" s="172">
        <v>3</v>
      </c>
      <c r="M446" s="173" t="s">
        <v>3671</v>
      </c>
      <c r="N446" s="173" t="s">
        <v>120</v>
      </c>
    </row>
    <row r="447" spans="5:14">
      <c r="E447" s="172">
        <v>1266</v>
      </c>
      <c r="F447" s="173" t="s">
        <v>1809</v>
      </c>
      <c r="G447" s="172">
        <v>3</v>
      </c>
      <c r="H447" s="173" t="s">
        <v>444</v>
      </c>
      <c r="I447" s="172">
        <v>315500</v>
      </c>
      <c r="J447" s="172">
        <v>0</v>
      </c>
      <c r="K447" s="172">
        <v>315500</v>
      </c>
      <c r="L447" s="172">
        <v>3</v>
      </c>
      <c r="M447" s="173" t="s">
        <v>3671</v>
      </c>
      <c r="N447" s="173" t="s">
        <v>120</v>
      </c>
    </row>
    <row r="448" spans="5:14">
      <c r="E448" s="172">
        <v>633</v>
      </c>
      <c r="F448" s="173" t="s">
        <v>1809</v>
      </c>
      <c r="G448" s="172">
        <v>3</v>
      </c>
      <c r="H448" s="173" t="s">
        <v>444</v>
      </c>
      <c r="I448" s="172">
        <v>225000</v>
      </c>
      <c r="J448" s="172">
        <v>0</v>
      </c>
      <c r="K448" s="172">
        <v>225000</v>
      </c>
      <c r="L448" s="172">
        <v>3</v>
      </c>
      <c r="M448" s="173" t="s">
        <v>3672</v>
      </c>
      <c r="N448" s="173" t="s">
        <v>120</v>
      </c>
    </row>
    <row r="449" spans="5:14">
      <c r="E449" s="172">
        <v>577</v>
      </c>
      <c r="F449" s="173" t="s">
        <v>1809</v>
      </c>
      <c r="G449" s="172">
        <v>3</v>
      </c>
      <c r="H449" s="173" t="s">
        <v>444</v>
      </c>
      <c r="I449" s="172">
        <v>280900</v>
      </c>
      <c r="J449" s="172">
        <v>0</v>
      </c>
      <c r="K449" s="172">
        <v>280900</v>
      </c>
      <c r="L449" s="172">
        <v>3</v>
      </c>
      <c r="M449" s="173" t="s">
        <v>3672</v>
      </c>
      <c r="N449" s="173" t="s">
        <v>120</v>
      </c>
    </row>
    <row r="450" spans="5:14">
      <c r="E450" s="172">
        <v>574</v>
      </c>
      <c r="F450" s="173" t="s">
        <v>1809</v>
      </c>
      <c r="G450" s="172">
        <v>3</v>
      </c>
      <c r="H450" s="173" t="s">
        <v>444</v>
      </c>
      <c r="I450" s="172">
        <v>216300</v>
      </c>
      <c r="J450" s="172">
        <v>0</v>
      </c>
      <c r="K450" s="172">
        <v>216300</v>
      </c>
      <c r="L450" s="172">
        <v>3</v>
      </c>
      <c r="M450" s="173" t="s">
        <v>3672</v>
      </c>
      <c r="N450" s="173" t="s">
        <v>120</v>
      </c>
    </row>
    <row r="451" spans="5:14">
      <c r="E451" s="172">
        <v>1383</v>
      </c>
      <c r="F451" s="173" t="s">
        <v>1809</v>
      </c>
      <c r="G451" s="172">
        <v>3</v>
      </c>
      <c r="H451" s="173" t="s">
        <v>444</v>
      </c>
      <c r="I451" s="172">
        <v>322700</v>
      </c>
      <c r="J451" s="172">
        <v>0</v>
      </c>
      <c r="K451" s="172">
        <v>322700</v>
      </c>
      <c r="L451" s="172">
        <v>3</v>
      </c>
      <c r="M451" s="173" t="s">
        <v>3673</v>
      </c>
      <c r="N451" s="173" t="s">
        <v>120</v>
      </c>
    </row>
    <row r="452" spans="5:14">
      <c r="E452" s="172">
        <v>1054</v>
      </c>
      <c r="F452" s="173" t="s">
        <v>1809</v>
      </c>
      <c r="G452" s="172">
        <v>3</v>
      </c>
      <c r="H452" s="173" t="s">
        <v>444</v>
      </c>
      <c r="I452" s="172">
        <v>276000</v>
      </c>
      <c r="J452" s="172">
        <v>0</v>
      </c>
      <c r="K452" s="172">
        <v>276000</v>
      </c>
      <c r="L452" s="172">
        <v>3</v>
      </c>
      <c r="M452" s="173" t="s">
        <v>3673</v>
      </c>
      <c r="N452" s="173" t="s">
        <v>120</v>
      </c>
    </row>
    <row r="453" spans="5:14">
      <c r="E453" s="172">
        <v>1312</v>
      </c>
      <c r="F453" s="173" t="s">
        <v>1809</v>
      </c>
      <c r="G453" s="172">
        <v>3</v>
      </c>
      <c r="H453" s="173" t="s">
        <v>444</v>
      </c>
      <c r="I453" s="172">
        <v>333800</v>
      </c>
      <c r="J453" s="172">
        <v>0</v>
      </c>
      <c r="K453" s="172">
        <v>333800</v>
      </c>
      <c r="L453" s="172">
        <v>3</v>
      </c>
      <c r="M453" s="173" t="s">
        <v>3673</v>
      </c>
      <c r="N453" s="173" t="s">
        <v>120</v>
      </c>
    </row>
    <row r="454" spans="5:14">
      <c r="E454" s="172">
        <v>1055</v>
      </c>
      <c r="F454" s="173" t="s">
        <v>1809</v>
      </c>
      <c r="G454" s="172">
        <v>3</v>
      </c>
      <c r="H454" s="173" t="s">
        <v>3674</v>
      </c>
      <c r="I454" s="172">
        <v>517000</v>
      </c>
      <c r="J454" s="172">
        <v>0</v>
      </c>
      <c r="K454" s="172">
        <v>517000</v>
      </c>
      <c r="L454" s="172">
        <v>4</v>
      </c>
      <c r="M454" s="173" t="s">
        <v>3675</v>
      </c>
      <c r="N454" s="173" t="s">
        <v>1</v>
      </c>
    </row>
    <row r="455" spans="5:14">
      <c r="E455" s="172">
        <v>650</v>
      </c>
      <c r="F455" s="173" t="s">
        <v>1809</v>
      </c>
      <c r="G455" s="172">
        <v>3</v>
      </c>
      <c r="H455" s="173" t="s">
        <v>444</v>
      </c>
      <c r="I455" s="172">
        <v>236600</v>
      </c>
      <c r="J455" s="172">
        <v>0</v>
      </c>
      <c r="K455" s="172">
        <v>236600</v>
      </c>
      <c r="L455" s="172">
        <v>3</v>
      </c>
      <c r="M455" s="173" t="s">
        <v>3676</v>
      </c>
      <c r="N455" s="173" t="s">
        <v>120</v>
      </c>
    </row>
    <row r="456" spans="5:14">
      <c r="E456" s="172">
        <v>598</v>
      </c>
      <c r="F456" s="173" t="s">
        <v>1809</v>
      </c>
      <c r="G456" s="172">
        <v>3</v>
      </c>
      <c r="H456" s="173" t="s">
        <v>444</v>
      </c>
      <c r="I456" s="172">
        <v>227900</v>
      </c>
      <c r="J456" s="172">
        <v>0</v>
      </c>
      <c r="K456" s="172">
        <v>227900</v>
      </c>
      <c r="L456" s="172">
        <v>3</v>
      </c>
      <c r="M456" s="173" t="s">
        <v>3676</v>
      </c>
      <c r="N456" s="173" t="s">
        <v>120</v>
      </c>
    </row>
    <row r="457" spans="5:14">
      <c r="E457" s="172">
        <v>591</v>
      </c>
      <c r="F457" s="173" t="s">
        <v>1809</v>
      </c>
      <c r="G457" s="172">
        <v>3</v>
      </c>
      <c r="H457" s="173" t="s">
        <v>444</v>
      </c>
      <c r="I457" s="172">
        <v>227100</v>
      </c>
      <c r="J457" s="172">
        <v>0</v>
      </c>
      <c r="K457" s="172">
        <v>227100</v>
      </c>
      <c r="L457" s="172">
        <v>3</v>
      </c>
      <c r="M457" s="173" t="s">
        <v>3676</v>
      </c>
      <c r="N457" s="173" t="s">
        <v>120</v>
      </c>
    </row>
    <row r="458" spans="5:14">
      <c r="E458" s="172">
        <v>965</v>
      </c>
      <c r="F458" s="173" t="s">
        <v>1809</v>
      </c>
      <c r="G458" s="172">
        <v>3</v>
      </c>
      <c r="H458" s="173" t="s">
        <v>444</v>
      </c>
      <c r="I458" s="172">
        <v>300300</v>
      </c>
      <c r="J458" s="172">
        <v>0</v>
      </c>
      <c r="K458" s="172">
        <v>300300</v>
      </c>
      <c r="L458" s="172">
        <v>3</v>
      </c>
      <c r="M458" s="173" t="s">
        <v>3677</v>
      </c>
      <c r="N458" s="173" t="s">
        <v>120</v>
      </c>
    </row>
    <row r="459" spans="5:14">
      <c r="E459" s="172">
        <v>1205</v>
      </c>
      <c r="F459" s="173" t="s">
        <v>1809</v>
      </c>
      <c r="G459" s="172">
        <v>3</v>
      </c>
      <c r="H459" s="173" t="s">
        <v>444</v>
      </c>
      <c r="I459" s="172">
        <v>357600</v>
      </c>
      <c r="J459" s="172">
        <v>0</v>
      </c>
      <c r="K459" s="172">
        <v>357600</v>
      </c>
      <c r="L459" s="172">
        <v>3</v>
      </c>
      <c r="M459" s="173" t="s">
        <v>3677</v>
      </c>
      <c r="N459" s="173" t="s">
        <v>120</v>
      </c>
    </row>
    <row r="460" spans="5:14">
      <c r="E460" s="172">
        <v>1225</v>
      </c>
      <c r="F460" s="173" t="s">
        <v>1809</v>
      </c>
      <c r="G460" s="172">
        <v>3</v>
      </c>
      <c r="H460" s="173" t="s">
        <v>444</v>
      </c>
      <c r="I460" s="172">
        <v>320100</v>
      </c>
      <c r="J460" s="172">
        <v>0</v>
      </c>
      <c r="K460" s="172">
        <v>320100</v>
      </c>
      <c r="L460" s="172">
        <v>3</v>
      </c>
      <c r="M460" s="173" t="s">
        <v>3677</v>
      </c>
      <c r="N460" s="173" t="s">
        <v>120</v>
      </c>
    </row>
    <row r="461" spans="5:14">
      <c r="E461" s="172">
        <v>1350</v>
      </c>
      <c r="F461" s="173" t="s">
        <v>1809</v>
      </c>
      <c r="G461" s="172">
        <v>3</v>
      </c>
      <c r="H461" s="173" t="s">
        <v>3678</v>
      </c>
      <c r="I461" s="172">
        <v>395900</v>
      </c>
      <c r="J461" s="172">
        <v>0</v>
      </c>
      <c r="K461" s="172">
        <v>395900</v>
      </c>
      <c r="L461" s="172">
        <v>3</v>
      </c>
      <c r="M461" s="173" t="s">
        <v>3679</v>
      </c>
      <c r="N461" s="173" t="s">
        <v>120</v>
      </c>
    </row>
    <row r="462" spans="5:14">
      <c r="E462" s="172">
        <v>1338</v>
      </c>
      <c r="F462" s="173" t="s">
        <v>1809</v>
      </c>
      <c r="G462" s="172">
        <v>3</v>
      </c>
      <c r="H462" s="173" t="s">
        <v>3678</v>
      </c>
      <c r="I462" s="172">
        <v>394100</v>
      </c>
      <c r="J462" s="172">
        <v>0</v>
      </c>
      <c r="K462" s="172">
        <v>394100</v>
      </c>
      <c r="L462" s="172">
        <v>3</v>
      </c>
      <c r="M462" s="173" t="s">
        <v>3679</v>
      </c>
      <c r="N462" s="173" t="s">
        <v>120</v>
      </c>
    </row>
    <row r="463" spans="5:14">
      <c r="E463" s="172">
        <v>1338</v>
      </c>
      <c r="F463" s="173" t="s">
        <v>1809</v>
      </c>
      <c r="G463" s="172">
        <v>3</v>
      </c>
      <c r="H463" s="173" t="s">
        <v>3678</v>
      </c>
      <c r="I463" s="172">
        <v>394100</v>
      </c>
      <c r="J463" s="172">
        <v>0</v>
      </c>
      <c r="K463" s="172">
        <v>394100</v>
      </c>
      <c r="L463" s="172">
        <v>3</v>
      </c>
      <c r="M463" s="173" t="s">
        <v>3679</v>
      </c>
      <c r="N463" s="173" t="s">
        <v>120</v>
      </c>
    </row>
    <row r="464" spans="5:14">
      <c r="E464" s="172">
        <v>1604</v>
      </c>
      <c r="F464" s="173" t="s">
        <v>1809</v>
      </c>
      <c r="G464" s="172">
        <v>3</v>
      </c>
      <c r="H464" s="173" t="s">
        <v>3678</v>
      </c>
      <c r="I464" s="172">
        <v>424200</v>
      </c>
      <c r="J464" s="172">
        <v>0</v>
      </c>
      <c r="K464" s="172">
        <v>424200</v>
      </c>
      <c r="L464" s="172">
        <v>3</v>
      </c>
      <c r="M464" s="173" t="s">
        <v>3680</v>
      </c>
      <c r="N464" s="173" t="s">
        <v>120</v>
      </c>
    </row>
    <row r="465" spans="5:14">
      <c r="E465" s="172">
        <v>1604</v>
      </c>
      <c r="F465" s="173" t="s">
        <v>1809</v>
      </c>
      <c r="G465" s="172">
        <v>3</v>
      </c>
      <c r="H465" s="173" t="s">
        <v>3678</v>
      </c>
      <c r="I465" s="172">
        <v>457200</v>
      </c>
      <c r="J465" s="172">
        <v>0</v>
      </c>
      <c r="K465" s="172">
        <v>457200</v>
      </c>
      <c r="L465" s="172">
        <v>3</v>
      </c>
      <c r="M465" s="173" t="s">
        <v>3680</v>
      </c>
      <c r="N465" s="173" t="s">
        <v>120</v>
      </c>
    </row>
    <row r="466" spans="5:14">
      <c r="E466" s="172">
        <v>1604</v>
      </c>
      <c r="F466" s="173" t="s">
        <v>1809</v>
      </c>
      <c r="G466" s="172">
        <v>3</v>
      </c>
      <c r="H466" s="173" t="s">
        <v>3678</v>
      </c>
      <c r="I466" s="172">
        <v>424200</v>
      </c>
      <c r="J466" s="172">
        <v>0</v>
      </c>
      <c r="K466" s="172">
        <v>424200</v>
      </c>
      <c r="L466" s="172">
        <v>3</v>
      </c>
      <c r="M466" s="173" t="s">
        <v>3680</v>
      </c>
      <c r="N466" s="173" t="s">
        <v>120</v>
      </c>
    </row>
    <row r="467" spans="5:14">
      <c r="E467" s="172">
        <v>626</v>
      </c>
      <c r="F467" s="173" t="s">
        <v>1809</v>
      </c>
      <c r="G467" s="172">
        <v>3</v>
      </c>
      <c r="H467" s="173" t="s">
        <v>444</v>
      </c>
      <c r="I467" s="172">
        <v>249500</v>
      </c>
      <c r="J467" s="172">
        <v>0</v>
      </c>
      <c r="K467" s="172">
        <v>249500</v>
      </c>
      <c r="L467" s="172">
        <v>3</v>
      </c>
      <c r="M467" s="173" t="s">
        <v>3681</v>
      </c>
      <c r="N467" s="173" t="s">
        <v>120</v>
      </c>
    </row>
    <row r="468" spans="5:14">
      <c r="E468" s="172">
        <v>848</v>
      </c>
      <c r="F468" s="173" t="s">
        <v>1809</v>
      </c>
      <c r="G468" s="172">
        <v>3</v>
      </c>
      <c r="H468" s="173" t="s">
        <v>444</v>
      </c>
      <c r="I468" s="172">
        <v>287200</v>
      </c>
      <c r="J468" s="172">
        <v>0</v>
      </c>
      <c r="K468" s="172">
        <v>287200</v>
      </c>
      <c r="L468" s="172">
        <v>3</v>
      </c>
      <c r="M468" s="173" t="s">
        <v>3681</v>
      </c>
      <c r="N468" s="173" t="s">
        <v>120</v>
      </c>
    </row>
    <row r="469" spans="5:14">
      <c r="E469" s="172">
        <v>592</v>
      </c>
      <c r="F469" s="173" t="s">
        <v>1809</v>
      </c>
      <c r="G469" s="172">
        <v>3</v>
      </c>
      <c r="H469" s="173" t="s">
        <v>444</v>
      </c>
      <c r="I469" s="172">
        <v>246500</v>
      </c>
      <c r="J469" s="172">
        <v>0</v>
      </c>
      <c r="K469" s="172">
        <v>246500</v>
      </c>
      <c r="L469" s="172">
        <v>3</v>
      </c>
      <c r="M469" s="173" t="s">
        <v>3681</v>
      </c>
      <c r="N469" s="173" t="s">
        <v>120</v>
      </c>
    </row>
    <row r="470" spans="5:14">
      <c r="E470" s="172">
        <v>1257</v>
      </c>
      <c r="F470" s="173" t="s">
        <v>1809</v>
      </c>
      <c r="G470" s="172">
        <v>3</v>
      </c>
      <c r="H470" s="173" t="s">
        <v>3682</v>
      </c>
      <c r="I470" s="172">
        <v>547300</v>
      </c>
      <c r="J470" s="172">
        <v>0</v>
      </c>
      <c r="K470" s="172">
        <v>534800</v>
      </c>
      <c r="L470" s="172">
        <v>4</v>
      </c>
      <c r="M470" s="173" t="s">
        <v>3683</v>
      </c>
      <c r="N470" s="173" t="s">
        <v>78</v>
      </c>
    </row>
    <row r="471" spans="5:14">
      <c r="E471" s="172">
        <v>513</v>
      </c>
      <c r="F471" s="173" t="s">
        <v>1809</v>
      </c>
      <c r="G471" s="172">
        <v>3</v>
      </c>
      <c r="H471" s="173" t="s">
        <v>444</v>
      </c>
      <c r="I471" s="172">
        <v>235300</v>
      </c>
      <c r="J471" s="172">
        <v>0</v>
      </c>
      <c r="K471" s="172">
        <v>235300</v>
      </c>
      <c r="L471" s="172">
        <v>3</v>
      </c>
      <c r="M471" s="173" t="s">
        <v>3684</v>
      </c>
      <c r="N471" s="173" t="s">
        <v>120</v>
      </c>
    </row>
    <row r="472" spans="5:14">
      <c r="E472" s="172">
        <v>448</v>
      </c>
      <c r="F472" s="173" t="s">
        <v>1809</v>
      </c>
      <c r="G472" s="172">
        <v>3</v>
      </c>
      <c r="H472" s="173" t="s">
        <v>444</v>
      </c>
      <c r="I472" s="172">
        <v>261100</v>
      </c>
      <c r="J472" s="172">
        <v>0</v>
      </c>
      <c r="K472" s="172">
        <v>261100</v>
      </c>
      <c r="L472" s="172">
        <v>3</v>
      </c>
      <c r="M472" s="173" t="s">
        <v>3684</v>
      </c>
      <c r="N472" s="173" t="s">
        <v>120</v>
      </c>
    </row>
    <row r="473" spans="5:14">
      <c r="E473" s="172">
        <v>549</v>
      </c>
      <c r="F473" s="173" t="s">
        <v>1809</v>
      </c>
      <c r="G473" s="172">
        <v>3</v>
      </c>
      <c r="H473" s="173" t="s">
        <v>444</v>
      </c>
      <c r="I473" s="172">
        <v>293900</v>
      </c>
      <c r="J473" s="172">
        <v>0</v>
      </c>
      <c r="K473" s="172">
        <v>293900</v>
      </c>
      <c r="L473" s="172">
        <v>3</v>
      </c>
      <c r="M473" s="173" t="s">
        <v>3684</v>
      </c>
      <c r="N473" s="173" t="s">
        <v>120</v>
      </c>
    </row>
    <row r="474" spans="5:14">
      <c r="E474" s="172">
        <v>500</v>
      </c>
      <c r="F474" s="173" t="s">
        <v>1809</v>
      </c>
      <c r="G474" s="172">
        <v>3</v>
      </c>
      <c r="H474" s="173" t="s">
        <v>444</v>
      </c>
      <c r="I474" s="172">
        <v>339700</v>
      </c>
      <c r="J474" s="172">
        <v>0</v>
      </c>
      <c r="K474" s="172">
        <v>339700</v>
      </c>
      <c r="L474" s="172">
        <v>3</v>
      </c>
      <c r="M474" s="173" t="s">
        <v>3685</v>
      </c>
      <c r="N474" s="173" t="s">
        <v>120</v>
      </c>
    </row>
    <row r="475" spans="5:14">
      <c r="E475" s="172">
        <v>600</v>
      </c>
      <c r="F475" s="173" t="s">
        <v>1809</v>
      </c>
      <c r="G475" s="172">
        <v>3</v>
      </c>
      <c r="H475" s="173" t="s">
        <v>444</v>
      </c>
      <c r="I475" s="172">
        <v>367500</v>
      </c>
      <c r="J475" s="172">
        <v>0</v>
      </c>
      <c r="K475" s="172">
        <v>367500</v>
      </c>
      <c r="L475" s="172">
        <v>3</v>
      </c>
      <c r="M475" s="173" t="s">
        <v>3685</v>
      </c>
      <c r="N475" s="173" t="s">
        <v>120</v>
      </c>
    </row>
    <row r="476" spans="5:14">
      <c r="E476" s="172">
        <v>600</v>
      </c>
      <c r="F476" s="173" t="s">
        <v>1809</v>
      </c>
      <c r="G476" s="172">
        <v>3</v>
      </c>
      <c r="H476" s="173" t="s">
        <v>444</v>
      </c>
      <c r="I476" s="172">
        <v>367500</v>
      </c>
      <c r="J476" s="172">
        <v>0</v>
      </c>
      <c r="K476" s="172">
        <v>367500</v>
      </c>
      <c r="L476" s="172">
        <v>3</v>
      </c>
      <c r="M476" s="173" t="s">
        <v>3685</v>
      </c>
      <c r="N476" s="173" t="s">
        <v>120</v>
      </c>
    </row>
    <row r="477" spans="5:14">
      <c r="E477" s="172">
        <v>467</v>
      </c>
      <c r="F477" s="173" t="s">
        <v>1809</v>
      </c>
      <c r="G477" s="172">
        <v>3</v>
      </c>
      <c r="H477" s="173" t="s">
        <v>444</v>
      </c>
      <c r="I477" s="172">
        <v>305000</v>
      </c>
      <c r="J477" s="172">
        <v>0</v>
      </c>
      <c r="K477" s="172">
        <v>305000</v>
      </c>
      <c r="L477" s="172">
        <v>3</v>
      </c>
      <c r="M477" s="173" t="s">
        <v>3686</v>
      </c>
      <c r="N477" s="173" t="s">
        <v>120</v>
      </c>
    </row>
    <row r="478" spans="5:14">
      <c r="E478" s="172">
        <v>667</v>
      </c>
      <c r="F478" s="173" t="s">
        <v>1809</v>
      </c>
      <c r="G478" s="172">
        <v>3</v>
      </c>
      <c r="H478" s="173" t="s">
        <v>444</v>
      </c>
      <c r="I478" s="172">
        <v>363700</v>
      </c>
      <c r="J478" s="172">
        <v>0</v>
      </c>
      <c r="K478" s="172">
        <v>363700</v>
      </c>
      <c r="L478" s="172">
        <v>3</v>
      </c>
      <c r="M478" s="173" t="s">
        <v>3686</v>
      </c>
      <c r="N478" s="173" t="s">
        <v>120</v>
      </c>
    </row>
    <row r="479" spans="5:14">
      <c r="E479" s="172">
        <v>524</v>
      </c>
      <c r="F479" s="173" t="s">
        <v>1809</v>
      </c>
      <c r="G479" s="172">
        <v>3</v>
      </c>
      <c r="H479" s="173" t="s">
        <v>444</v>
      </c>
      <c r="I479" s="172">
        <v>318200</v>
      </c>
      <c r="J479" s="172">
        <v>0</v>
      </c>
      <c r="K479" s="172">
        <v>318200</v>
      </c>
      <c r="L479" s="172">
        <v>3</v>
      </c>
      <c r="M479" s="173" t="s">
        <v>3686</v>
      </c>
      <c r="N479" s="173" t="s">
        <v>120</v>
      </c>
    </row>
    <row r="480" spans="5:14">
      <c r="E480" s="172">
        <v>518</v>
      </c>
      <c r="F480" s="173" t="s">
        <v>1809</v>
      </c>
      <c r="G480" s="172">
        <v>3</v>
      </c>
      <c r="H480" s="173" t="s">
        <v>444</v>
      </c>
      <c r="I480" s="172">
        <v>344000</v>
      </c>
      <c r="J480" s="172">
        <v>0</v>
      </c>
      <c r="K480" s="172">
        <v>344000</v>
      </c>
      <c r="L480" s="172">
        <v>3</v>
      </c>
      <c r="M480" s="173" t="s">
        <v>3687</v>
      </c>
      <c r="N480" s="173" t="s">
        <v>120</v>
      </c>
    </row>
    <row r="481" spans="5:14">
      <c r="E481" s="172">
        <v>623</v>
      </c>
      <c r="F481" s="173" t="s">
        <v>1809</v>
      </c>
      <c r="G481" s="172">
        <v>3</v>
      </c>
      <c r="H481" s="173" t="s">
        <v>444</v>
      </c>
      <c r="I481" s="172">
        <v>350000</v>
      </c>
      <c r="J481" s="172">
        <v>0</v>
      </c>
      <c r="K481" s="172">
        <v>350000</v>
      </c>
      <c r="L481" s="172">
        <v>3</v>
      </c>
      <c r="M481" s="173" t="s">
        <v>3687</v>
      </c>
      <c r="N481" s="173" t="s">
        <v>120</v>
      </c>
    </row>
    <row r="482" spans="5:14">
      <c r="E482" s="172">
        <v>1065</v>
      </c>
      <c r="F482" s="173" t="s">
        <v>1809</v>
      </c>
      <c r="G482" s="172">
        <v>3</v>
      </c>
      <c r="H482" s="173" t="s">
        <v>444</v>
      </c>
      <c r="I482" s="172">
        <v>458500</v>
      </c>
      <c r="J482" s="172">
        <v>0</v>
      </c>
      <c r="K482" s="172">
        <v>455600</v>
      </c>
      <c r="L482" s="172">
        <v>3</v>
      </c>
      <c r="M482" s="173" t="s">
        <v>3687</v>
      </c>
      <c r="N482" s="173" t="s">
        <v>120</v>
      </c>
    </row>
    <row r="483" spans="5:14">
      <c r="E483" s="172">
        <v>773</v>
      </c>
      <c r="F483" s="173" t="s">
        <v>1809</v>
      </c>
      <c r="G483" s="172">
        <v>3</v>
      </c>
      <c r="H483" s="173" t="s">
        <v>444</v>
      </c>
      <c r="I483" s="172">
        <v>293600</v>
      </c>
      <c r="J483" s="172">
        <v>0</v>
      </c>
      <c r="K483" s="172">
        <v>293600</v>
      </c>
      <c r="L483" s="172">
        <v>3</v>
      </c>
      <c r="M483" s="173" t="s">
        <v>3688</v>
      </c>
      <c r="N483" s="173" t="s">
        <v>120</v>
      </c>
    </row>
    <row r="484" spans="5:14">
      <c r="E484" s="172">
        <v>449</v>
      </c>
      <c r="F484" s="173" t="s">
        <v>1809</v>
      </c>
      <c r="G484" s="172">
        <v>3</v>
      </c>
      <c r="H484" s="173" t="s">
        <v>444</v>
      </c>
      <c r="I484" s="172">
        <v>241000</v>
      </c>
      <c r="J484" s="172">
        <v>0</v>
      </c>
      <c r="K484" s="172">
        <v>241000</v>
      </c>
      <c r="L484" s="172">
        <v>3</v>
      </c>
      <c r="M484" s="173" t="s">
        <v>3688</v>
      </c>
      <c r="N484" s="173" t="s">
        <v>120</v>
      </c>
    </row>
    <row r="485" spans="5:14">
      <c r="E485" s="172">
        <v>706</v>
      </c>
      <c r="F485" s="173" t="s">
        <v>1809</v>
      </c>
      <c r="G485" s="172">
        <v>3</v>
      </c>
      <c r="H485" s="173" t="s">
        <v>444</v>
      </c>
      <c r="I485" s="172">
        <v>282300</v>
      </c>
      <c r="J485" s="172">
        <v>0</v>
      </c>
      <c r="K485" s="172">
        <v>282300</v>
      </c>
      <c r="L485" s="172">
        <v>3</v>
      </c>
      <c r="M485" s="173" t="s">
        <v>3688</v>
      </c>
      <c r="N485" s="173" t="s">
        <v>120</v>
      </c>
    </row>
    <row r="486" spans="5:14">
      <c r="E486" s="172">
        <v>976</v>
      </c>
      <c r="F486" s="173" t="s">
        <v>1809</v>
      </c>
      <c r="G486" s="172">
        <v>3</v>
      </c>
      <c r="H486" s="173" t="s">
        <v>3541</v>
      </c>
      <c r="I486" s="172">
        <v>381000</v>
      </c>
      <c r="J486" s="172">
        <v>0</v>
      </c>
      <c r="K486" s="172">
        <v>381000</v>
      </c>
      <c r="L486" s="172">
        <v>4</v>
      </c>
      <c r="M486" s="173" t="s">
        <v>3689</v>
      </c>
      <c r="N486" s="173" t="s">
        <v>44</v>
      </c>
    </row>
    <row r="487" spans="5:14">
      <c r="E487" s="172">
        <v>880</v>
      </c>
      <c r="F487" s="173" t="s">
        <v>1809</v>
      </c>
      <c r="G487" s="172">
        <v>3</v>
      </c>
      <c r="H487" s="173" t="s">
        <v>3541</v>
      </c>
      <c r="I487" s="172">
        <v>371200</v>
      </c>
      <c r="J487" s="172">
        <v>0</v>
      </c>
      <c r="K487" s="172">
        <v>371200</v>
      </c>
      <c r="L487" s="172">
        <v>4</v>
      </c>
      <c r="M487" s="173" t="s">
        <v>3689</v>
      </c>
      <c r="N487" s="173" t="s">
        <v>44</v>
      </c>
    </row>
    <row r="488" spans="5:14">
      <c r="E488" s="172">
        <v>1075</v>
      </c>
      <c r="F488" s="173" t="s">
        <v>1809</v>
      </c>
      <c r="G488" s="172">
        <v>3</v>
      </c>
      <c r="H488" s="173" t="s">
        <v>3541</v>
      </c>
      <c r="I488" s="172">
        <v>362200</v>
      </c>
      <c r="J488" s="172">
        <v>0</v>
      </c>
      <c r="K488" s="172">
        <v>362200</v>
      </c>
      <c r="L488" s="172">
        <v>3</v>
      </c>
      <c r="M488" s="173" t="s">
        <v>3690</v>
      </c>
      <c r="N488" s="173" t="s">
        <v>44</v>
      </c>
    </row>
    <row r="489" spans="5:14">
      <c r="E489" s="172">
        <v>1075</v>
      </c>
      <c r="F489" s="173" t="s">
        <v>1809</v>
      </c>
      <c r="G489" s="172">
        <v>3</v>
      </c>
      <c r="H489" s="173" t="s">
        <v>3541</v>
      </c>
      <c r="I489" s="172">
        <v>357900</v>
      </c>
      <c r="J489" s="172">
        <v>0</v>
      </c>
      <c r="K489" s="172">
        <v>357900</v>
      </c>
      <c r="L489" s="172">
        <v>3</v>
      </c>
      <c r="M489" s="173" t="s">
        <v>3690</v>
      </c>
      <c r="N489" s="173" t="s">
        <v>44</v>
      </c>
    </row>
    <row r="490" spans="5:14">
      <c r="E490" s="172">
        <v>1870</v>
      </c>
      <c r="F490" s="173" t="s">
        <v>1809</v>
      </c>
      <c r="G490" s="172">
        <v>3</v>
      </c>
      <c r="H490" s="173" t="s">
        <v>3691</v>
      </c>
      <c r="I490" s="172">
        <v>557500</v>
      </c>
      <c r="J490" s="172">
        <v>0</v>
      </c>
      <c r="K490" s="172">
        <v>557500</v>
      </c>
      <c r="L490" s="172">
        <v>3</v>
      </c>
      <c r="M490" s="173" t="s">
        <v>3692</v>
      </c>
      <c r="N490" s="173" t="s">
        <v>72</v>
      </c>
    </row>
    <row r="491" spans="5:14">
      <c r="E491" s="172">
        <v>1500</v>
      </c>
      <c r="F491" s="173" t="s">
        <v>1809</v>
      </c>
      <c r="G491" s="172">
        <v>3</v>
      </c>
      <c r="H491" s="173" t="s">
        <v>3541</v>
      </c>
      <c r="I491" s="172">
        <v>501200</v>
      </c>
      <c r="J491" s="172">
        <v>0</v>
      </c>
      <c r="K491" s="172">
        <v>501200</v>
      </c>
      <c r="L491" s="172">
        <v>12</v>
      </c>
      <c r="M491" s="173" t="s">
        <v>3693</v>
      </c>
      <c r="N491" s="173" t="s">
        <v>44</v>
      </c>
    </row>
    <row r="492" spans="5:14">
      <c r="E492" s="172">
        <v>1575</v>
      </c>
      <c r="F492" s="173" t="s">
        <v>1809</v>
      </c>
      <c r="G492" s="172">
        <v>3</v>
      </c>
      <c r="H492" s="173" t="s">
        <v>3541</v>
      </c>
      <c r="I492" s="172">
        <v>509700</v>
      </c>
      <c r="J492" s="172">
        <v>0</v>
      </c>
      <c r="K492" s="172">
        <v>509700</v>
      </c>
      <c r="L492" s="172">
        <v>12</v>
      </c>
      <c r="M492" s="173" t="s">
        <v>3693</v>
      </c>
      <c r="N492" s="173" t="s">
        <v>44</v>
      </c>
    </row>
    <row r="493" spans="5:14">
      <c r="E493" s="172">
        <v>3750</v>
      </c>
      <c r="F493" s="173" t="s">
        <v>1809</v>
      </c>
      <c r="G493" s="172">
        <v>3</v>
      </c>
      <c r="H493" s="173" t="s">
        <v>3667</v>
      </c>
      <c r="I493" s="172">
        <v>6784500</v>
      </c>
      <c r="J493" s="172">
        <v>0</v>
      </c>
      <c r="K493" s="172">
        <v>6784500</v>
      </c>
      <c r="L493" s="172">
        <v>3</v>
      </c>
      <c r="M493" s="173" t="s">
        <v>3694</v>
      </c>
      <c r="N493" s="173" t="s">
        <v>1</v>
      </c>
    </row>
    <row r="494" spans="5:14">
      <c r="E494" s="172">
        <v>1217</v>
      </c>
      <c r="F494" s="173" t="s">
        <v>1809</v>
      </c>
      <c r="G494" s="172">
        <v>3</v>
      </c>
      <c r="H494" s="173" t="s">
        <v>3674</v>
      </c>
      <c r="I494" s="172">
        <v>768800</v>
      </c>
      <c r="J494" s="172">
        <v>0</v>
      </c>
      <c r="K494" s="172">
        <v>768800</v>
      </c>
      <c r="L494" s="172">
        <v>3</v>
      </c>
      <c r="M494" s="173" t="s">
        <v>3695</v>
      </c>
      <c r="N494" s="173" t="s">
        <v>1</v>
      </c>
    </row>
    <row r="495" spans="5:14">
      <c r="E495" s="172">
        <v>960</v>
      </c>
      <c r="F495" s="173" t="s">
        <v>1809</v>
      </c>
      <c r="G495" s="172">
        <v>3</v>
      </c>
      <c r="H495" s="173" t="s">
        <v>3611</v>
      </c>
      <c r="I495" s="172">
        <v>474400</v>
      </c>
      <c r="J495" s="172">
        <v>0</v>
      </c>
      <c r="K495" s="172">
        <v>474400</v>
      </c>
      <c r="L495" s="172">
        <v>3</v>
      </c>
      <c r="M495" s="173" t="s">
        <v>3696</v>
      </c>
      <c r="N495" s="173" t="s">
        <v>1</v>
      </c>
    </row>
    <row r="496" spans="5:14">
      <c r="E496" s="172">
        <v>1625</v>
      </c>
      <c r="F496" s="173" t="s">
        <v>1809</v>
      </c>
      <c r="G496" s="172">
        <v>3</v>
      </c>
      <c r="H496" s="173" t="s">
        <v>3576</v>
      </c>
      <c r="I496" s="172">
        <v>715100</v>
      </c>
      <c r="J496" s="172">
        <v>0</v>
      </c>
      <c r="K496" s="172">
        <v>715100</v>
      </c>
      <c r="L496" s="172">
        <v>3</v>
      </c>
      <c r="M496" s="173" t="s">
        <v>3697</v>
      </c>
      <c r="N496" s="173" t="s">
        <v>31</v>
      </c>
    </row>
    <row r="497" spans="5:14">
      <c r="E497" s="172">
        <v>2367</v>
      </c>
      <c r="F497" s="173" t="s">
        <v>1809</v>
      </c>
      <c r="G497" s="172">
        <v>3</v>
      </c>
      <c r="H497" s="173" t="s">
        <v>3576</v>
      </c>
      <c r="I497" s="172">
        <v>1077600</v>
      </c>
      <c r="J497" s="172">
        <v>0</v>
      </c>
      <c r="K497" s="172">
        <v>1077600</v>
      </c>
      <c r="L497" s="172">
        <v>2</v>
      </c>
      <c r="M497" s="173" t="s">
        <v>3698</v>
      </c>
      <c r="N497" s="173" t="s">
        <v>31</v>
      </c>
    </row>
    <row r="498" spans="5:14">
      <c r="E498" s="172">
        <v>1994</v>
      </c>
      <c r="F498" s="173" t="s">
        <v>1809</v>
      </c>
      <c r="G498" s="172">
        <v>3</v>
      </c>
      <c r="H498" s="173" t="s">
        <v>3699</v>
      </c>
      <c r="I498" s="172">
        <v>842300</v>
      </c>
      <c r="J498" s="172">
        <v>0</v>
      </c>
      <c r="K498" s="172">
        <v>842300</v>
      </c>
      <c r="L498" s="172">
        <v>3</v>
      </c>
      <c r="M498" s="173" t="s">
        <v>3700</v>
      </c>
      <c r="N498" s="173" t="s">
        <v>1</v>
      </c>
    </row>
    <row r="499" spans="5:14">
      <c r="E499" s="172">
        <v>946</v>
      </c>
      <c r="F499" s="173" t="s">
        <v>1809</v>
      </c>
      <c r="G499" s="172">
        <v>3</v>
      </c>
      <c r="H499" s="173" t="s">
        <v>3701</v>
      </c>
      <c r="I499" s="172">
        <v>412600</v>
      </c>
      <c r="J499" s="172">
        <v>0</v>
      </c>
      <c r="K499" s="172">
        <v>412600</v>
      </c>
      <c r="L499" s="172">
        <v>2</v>
      </c>
      <c r="M499" s="173" t="s">
        <v>3702</v>
      </c>
      <c r="N499" s="173" t="s">
        <v>31</v>
      </c>
    </row>
    <row r="500" spans="5:14">
      <c r="E500" s="172">
        <v>1155</v>
      </c>
      <c r="F500" s="173" t="s">
        <v>1809</v>
      </c>
      <c r="G500" s="172">
        <v>3</v>
      </c>
      <c r="H500" s="173" t="s">
        <v>3701</v>
      </c>
      <c r="I500" s="172">
        <v>496300</v>
      </c>
      <c r="J500" s="172">
        <v>0</v>
      </c>
      <c r="K500" s="172">
        <v>496300</v>
      </c>
      <c r="L500" s="172">
        <v>2</v>
      </c>
      <c r="M500" s="173" t="s">
        <v>3702</v>
      </c>
      <c r="N500" s="173" t="s">
        <v>31</v>
      </c>
    </row>
    <row r="501" spans="5:14">
      <c r="E501" s="172">
        <v>1417</v>
      </c>
      <c r="F501" s="173" t="s">
        <v>1809</v>
      </c>
      <c r="G501" s="172">
        <v>3</v>
      </c>
      <c r="H501" s="173" t="s">
        <v>3611</v>
      </c>
      <c r="I501" s="172">
        <v>728600</v>
      </c>
      <c r="J501" s="172">
        <v>0</v>
      </c>
      <c r="K501" s="172">
        <v>728600</v>
      </c>
      <c r="L501" s="172">
        <v>3</v>
      </c>
      <c r="M501" s="173" t="s">
        <v>3703</v>
      </c>
      <c r="N501" s="173" t="s">
        <v>1</v>
      </c>
    </row>
    <row r="502" spans="5:14">
      <c r="E502" s="172">
        <v>1417</v>
      </c>
      <c r="F502" s="173" t="s">
        <v>1809</v>
      </c>
      <c r="G502" s="172">
        <v>3</v>
      </c>
      <c r="H502" s="173" t="s">
        <v>3611</v>
      </c>
      <c r="I502" s="172">
        <v>728600</v>
      </c>
      <c r="J502" s="172">
        <v>0</v>
      </c>
      <c r="K502" s="172">
        <v>728600</v>
      </c>
      <c r="L502" s="172">
        <v>3</v>
      </c>
      <c r="M502" s="173" t="s">
        <v>3703</v>
      </c>
      <c r="N502" s="173" t="s">
        <v>1</v>
      </c>
    </row>
    <row r="503" spans="5:14">
      <c r="E503" s="172">
        <v>2460</v>
      </c>
      <c r="F503" s="173" t="s">
        <v>1809</v>
      </c>
      <c r="G503" s="172">
        <v>3</v>
      </c>
      <c r="H503" s="173" t="s">
        <v>3611</v>
      </c>
      <c r="I503" s="172">
        <v>824400</v>
      </c>
      <c r="J503" s="172">
        <v>0</v>
      </c>
      <c r="K503" s="172">
        <v>824400</v>
      </c>
      <c r="L503" s="172">
        <v>3</v>
      </c>
      <c r="M503" s="173" t="s">
        <v>3703</v>
      </c>
      <c r="N503" s="173" t="s">
        <v>1</v>
      </c>
    </row>
    <row r="504" spans="5:14">
      <c r="E504" s="172">
        <v>0</v>
      </c>
      <c r="F504" s="173" t="s">
        <v>1809</v>
      </c>
      <c r="G504" s="172">
        <v>3</v>
      </c>
      <c r="H504" s="173" t="s">
        <v>3704</v>
      </c>
      <c r="I504" s="172">
        <v>24700</v>
      </c>
      <c r="J504" s="172">
        <v>0</v>
      </c>
      <c r="K504" s="172">
        <v>24700</v>
      </c>
      <c r="L504" s="172">
        <v>3</v>
      </c>
      <c r="M504" s="173" t="s">
        <v>3705</v>
      </c>
      <c r="N504" s="173" t="s">
        <v>28</v>
      </c>
    </row>
    <row r="505" spans="5:14">
      <c r="E505" s="172">
        <v>1006</v>
      </c>
      <c r="F505" s="173" t="s">
        <v>1809</v>
      </c>
      <c r="G505" s="172">
        <v>3</v>
      </c>
      <c r="H505" s="173" t="s">
        <v>3552</v>
      </c>
      <c r="I505" s="172">
        <v>362800</v>
      </c>
      <c r="J505" s="172">
        <v>0</v>
      </c>
      <c r="K505" s="172">
        <v>362800</v>
      </c>
      <c r="L505" s="172">
        <v>4</v>
      </c>
      <c r="M505" s="173" t="s">
        <v>3706</v>
      </c>
      <c r="N505" s="173" t="s">
        <v>28</v>
      </c>
    </row>
    <row r="506" spans="5:14">
      <c r="E506" s="172">
        <v>1524</v>
      </c>
      <c r="F506" s="173" t="s">
        <v>1809</v>
      </c>
      <c r="G506" s="172">
        <v>3</v>
      </c>
      <c r="H506" s="173" t="s">
        <v>3552</v>
      </c>
      <c r="I506" s="172">
        <v>581100</v>
      </c>
      <c r="J506" s="172">
        <v>0</v>
      </c>
      <c r="K506" s="172">
        <v>581100</v>
      </c>
      <c r="L506" s="172">
        <v>3</v>
      </c>
      <c r="M506" s="173" t="s">
        <v>3707</v>
      </c>
      <c r="N506" s="173" t="s">
        <v>28</v>
      </c>
    </row>
    <row r="507" spans="5:14">
      <c r="E507" s="172">
        <v>1606</v>
      </c>
      <c r="F507" s="173" t="s">
        <v>1809</v>
      </c>
      <c r="G507" s="172">
        <v>3</v>
      </c>
      <c r="H507" s="173" t="s">
        <v>3552</v>
      </c>
      <c r="I507" s="172">
        <v>600200</v>
      </c>
      <c r="J507" s="172">
        <v>0</v>
      </c>
      <c r="K507" s="172">
        <v>600200</v>
      </c>
      <c r="L507" s="172">
        <v>3</v>
      </c>
      <c r="M507" s="173" t="s">
        <v>3707</v>
      </c>
      <c r="N507" s="173" t="s">
        <v>28</v>
      </c>
    </row>
    <row r="508" spans="5:14">
      <c r="E508" s="172">
        <v>1072</v>
      </c>
      <c r="F508" s="173" t="s">
        <v>1809</v>
      </c>
      <c r="G508" s="172">
        <v>3</v>
      </c>
      <c r="H508" s="173" t="s">
        <v>3552</v>
      </c>
      <c r="I508" s="172">
        <v>463300</v>
      </c>
      <c r="J508" s="172">
        <v>0</v>
      </c>
      <c r="K508" s="172">
        <v>463300</v>
      </c>
      <c r="L508" s="172">
        <v>3</v>
      </c>
      <c r="M508" s="173" t="s">
        <v>3707</v>
      </c>
      <c r="N508" s="173" t="s">
        <v>28</v>
      </c>
    </row>
    <row r="509" spans="5:14">
      <c r="E509" s="172">
        <v>825</v>
      </c>
      <c r="F509" s="173" t="s">
        <v>1809</v>
      </c>
      <c r="G509" s="172">
        <v>3</v>
      </c>
      <c r="H509" s="173" t="s">
        <v>3541</v>
      </c>
      <c r="I509" s="172">
        <v>425700</v>
      </c>
      <c r="J509" s="172">
        <v>0</v>
      </c>
      <c r="K509" s="172">
        <v>425700</v>
      </c>
      <c r="L509" s="172">
        <v>3</v>
      </c>
      <c r="M509" s="173" t="s">
        <v>3708</v>
      </c>
      <c r="N509" s="173" t="s">
        <v>28</v>
      </c>
    </row>
    <row r="510" spans="5:14">
      <c r="E510" s="172">
        <v>713</v>
      </c>
      <c r="F510" s="173" t="s">
        <v>1809</v>
      </c>
      <c r="G510" s="172">
        <v>3</v>
      </c>
      <c r="H510" s="173" t="s">
        <v>3541</v>
      </c>
      <c r="I510" s="172">
        <v>390600</v>
      </c>
      <c r="J510" s="172">
        <v>0</v>
      </c>
      <c r="K510" s="172">
        <v>390600</v>
      </c>
      <c r="L510" s="172">
        <v>3</v>
      </c>
      <c r="M510" s="173" t="s">
        <v>3708</v>
      </c>
      <c r="N510" s="173" t="s">
        <v>28</v>
      </c>
    </row>
    <row r="511" spans="5:14">
      <c r="E511" s="172">
        <v>2844</v>
      </c>
      <c r="F511" s="173" t="s">
        <v>1809</v>
      </c>
      <c r="G511" s="172">
        <v>3</v>
      </c>
      <c r="H511" s="173" t="s">
        <v>3541</v>
      </c>
      <c r="I511" s="172">
        <v>668200</v>
      </c>
      <c r="J511" s="172">
        <v>0</v>
      </c>
      <c r="K511" s="172">
        <v>668200</v>
      </c>
      <c r="L511" s="172">
        <v>3</v>
      </c>
      <c r="M511" s="173" t="s">
        <v>3708</v>
      </c>
      <c r="N511" s="173" t="s">
        <v>28</v>
      </c>
    </row>
    <row r="512" spans="5:14">
      <c r="E512" s="172">
        <v>1074</v>
      </c>
      <c r="F512" s="173" t="s">
        <v>1809</v>
      </c>
      <c r="G512" s="172">
        <v>3</v>
      </c>
      <c r="H512" s="173" t="s">
        <v>3709</v>
      </c>
      <c r="I512" s="172">
        <v>204900</v>
      </c>
      <c r="J512" s="172">
        <v>0</v>
      </c>
      <c r="K512" s="172">
        <v>204900</v>
      </c>
      <c r="L512" s="172">
        <v>3</v>
      </c>
      <c r="M512" s="173" t="s">
        <v>3710</v>
      </c>
      <c r="N512" s="173" t="s">
        <v>123</v>
      </c>
    </row>
    <row r="513" spans="5:14">
      <c r="E513" s="172">
        <v>3424</v>
      </c>
      <c r="F513" s="173" t="s">
        <v>1809</v>
      </c>
      <c r="G513" s="172">
        <v>3</v>
      </c>
      <c r="H513" s="173" t="s">
        <v>3541</v>
      </c>
      <c r="I513" s="172">
        <v>328200</v>
      </c>
      <c r="J513" s="172">
        <v>0</v>
      </c>
      <c r="K513" s="172">
        <v>328200</v>
      </c>
      <c r="L513" s="172">
        <v>19</v>
      </c>
      <c r="M513" s="173" t="s">
        <v>3711</v>
      </c>
      <c r="N513" s="173" t="s">
        <v>270</v>
      </c>
    </row>
    <row r="514" spans="5:14">
      <c r="E514" s="172">
        <v>4540</v>
      </c>
      <c r="F514" s="173" t="s">
        <v>1809</v>
      </c>
      <c r="G514" s="172">
        <v>2</v>
      </c>
      <c r="H514" s="173" t="s">
        <v>3712</v>
      </c>
      <c r="I514" s="172">
        <v>518000</v>
      </c>
      <c r="J514" s="172">
        <v>0</v>
      </c>
      <c r="K514" s="172">
        <v>518000</v>
      </c>
      <c r="L514" s="172">
        <v>59</v>
      </c>
      <c r="M514" s="173" t="s">
        <v>3713</v>
      </c>
      <c r="N514" s="173" t="s">
        <v>245</v>
      </c>
    </row>
    <row r="515" spans="5:14">
      <c r="E515" s="172">
        <v>2499</v>
      </c>
      <c r="F515" s="173" t="s">
        <v>1809</v>
      </c>
      <c r="G515" s="172">
        <v>2</v>
      </c>
      <c r="H515" s="173" t="s">
        <v>3586</v>
      </c>
      <c r="I515" s="172">
        <v>1130300</v>
      </c>
      <c r="J515" s="172">
        <v>0</v>
      </c>
      <c r="K515" s="172">
        <v>1130300</v>
      </c>
      <c r="L515" s="172">
        <v>12</v>
      </c>
      <c r="M515" s="173" t="s">
        <v>1761</v>
      </c>
      <c r="N515" s="173" t="s">
        <v>238</v>
      </c>
    </row>
    <row r="516" spans="5:14">
      <c r="E516" s="172">
        <v>2037</v>
      </c>
      <c r="F516" s="173" t="s">
        <v>1809</v>
      </c>
      <c r="G516" s="172">
        <v>2</v>
      </c>
      <c r="H516" s="173" t="s">
        <v>3586</v>
      </c>
      <c r="I516" s="172">
        <v>1008200</v>
      </c>
      <c r="J516" s="172">
        <v>0</v>
      </c>
      <c r="K516" s="172">
        <v>1008200</v>
      </c>
      <c r="L516" s="172">
        <v>12</v>
      </c>
      <c r="M516" s="173" t="s">
        <v>1761</v>
      </c>
      <c r="N516" s="173" t="s">
        <v>238</v>
      </c>
    </row>
    <row r="517" spans="5:14">
      <c r="E517" s="172">
        <v>2499</v>
      </c>
      <c r="F517" s="173" t="s">
        <v>1809</v>
      </c>
      <c r="G517" s="172">
        <v>2</v>
      </c>
      <c r="H517" s="173" t="s">
        <v>3586</v>
      </c>
      <c r="I517" s="172">
        <v>1130300</v>
      </c>
      <c r="J517" s="172">
        <v>0</v>
      </c>
      <c r="K517" s="172">
        <v>1130300</v>
      </c>
      <c r="L517" s="172">
        <v>12</v>
      </c>
      <c r="M517" s="173" t="s">
        <v>1761</v>
      </c>
      <c r="N517" s="173" t="s">
        <v>238</v>
      </c>
    </row>
    <row r="518" spans="5:14">
      <c r="E518" s="172">
        <v>2499</v>
      </c>
      <c r="F518" s="173" t="s">
        <v>1809</v>
      </c>
      <c r="G518" s="172">
        <v>2</v>
      </c>
      <c r="H518" s="173" t="s">
        <v>3586</v>
      </c>
      <c r="I518" s="172">
        <v>1130300</v>
      </c>
      <c r="J518" s="172">
        <v>0</v>
      </c>
      <c r="K518" s="172">
        <v>1130300</v>
      </c>
      <c r="L518" s="172">
        <v>12</v>
      </c>
      <c r="M518" s="173" t="s">
        <v>1761</v>
      </c>
      <c r="N518" s="173" t="s">
        <v>238</v>
      </c>
    </row>
    <row r="519" spans="5:14">
      <c r="E519" s="172">
        <v>2037</v>
      </c>
      <c r="F519" s="173" t="s">
        <v>1809</v>
      </c>
      <c r="G519" s="172">
        <v>2</v>
      </c>
      <c r="H519" s="173" t="s">
        <v>3586</v>
      </c>
      <c r="I519" s="172">
        <v>951100</v>
      </c>
      <c r="J519" s="172">
        <v>0</v>
      </c>
      <c r="K519" s="172">
        <v>951100</v>
      </c>
      <c r="L519" s="172">
        <v>12</v>
      </c>
      <c r="M519" s="173" t="s">
        <v>1761</v>
      </c>
      <c r="N519" s="173" t="s">
        <v>238</v>
      </c>
    </row>
    <row r="520" spans="5:14">
      <c r="E520" s="172">
        <v>2037</v>
      </c>
      <c r="F520" s="173" t="s">
        <v>1809</v>
      </c>
      <c r="G520" s="172">
        <v>2</v>
      </c>
      <c r="H520" s="173" t="s">
        <v>3586</v>
      </c>
      <c r="I520" s="172">
        <v>1008200</v>
      </c>
      <c r="J520" s="172">
        <v>0</v>
      </c>
      <c r="K520" s="172">
        <v>1008200</v>
      </c>
      <c r="L520" s="172">
        <v>12</v>
      </c>
      <c r="M520" s="173" t="s">
        <v>1761</v>
      </c>
      <c r="N520" s="173" t="s">
        <v>238</v>
      </c>
    </row>
    <row r="521" spans="5:14">
      <c r="E521" s="172">
        <v>2236</v>
      </c>
      <c r="F521" s="173" t="s">
        <v>1809</v>
      </c>
      <c r="G521" s="172">
        <v>2</v>
      </c>
      <c r="H521" s="173" t="s">
        <v>3714</v>
      </c>
      <c r="I521" s="172">
        <v>304200</v>
      </c>
      <c r="J521" s="172">
        <v>0</v>
      </c>
      <c r="K521" s="172">
        <v>279400</v>
      </c>
      <c r="L521" s="172">
        <v>32</v>
      </c>
      <c r="M521" s="173" t="s">
        <v>3715</v>
      </c>
      <c r="N521" s="173" t="s">
        <v>200</v>
      </c>
    </row>
    <row r="522" spans="5:14">
      <c r="E522" s="172">
        <v>2037</v>
      </c>
      <c r="F522" s="173" t="s">
        <v>1809</v>
      </c>
      <c r="G522" s="172">
        <v>2</v>
      </c>
      <c r="H522" s="173" t="s">
        <v>3716</v>
      </c>
      <c r="I522" s="172">
        <v>249300</v>
      </c>
      <c r="J522" s="172">
        <v>0</v>
      </c>
      <c r="K522" s="172">
        <v>249300</v>
      </c>
      <c r="L522" s="172">
        <v>2</v>
      </c>
      <c r="M522" s="173" t="s">
        <v>3717</v>
      </c>
      <c r="N522" s="173" t="s">
        <v>200</v>
      </c>
    </row>
    <row r="523" spans="5:14">
      <c r="E523" s="172">
        <v>1818</v>
      </c>
      <c r="F523" s="173" t="s">
        <v>1809</v>
      </c>
      <c r="G523" s="172">
        <v>2</v>
      </c>
      <c r="H523" s="173" t="s">
        <v>3716</v>
      </c>
      <c r="I523" s="172">
        <v>226200</v>
      </c>
      <c r="J523" s="172">
        <v>0</v>
      </c>
      <c r="K523" s="172">
        <v>225600</v>
      </c>
      <c r="L523" s="172">
        <v>2</v>
      </c>
      <c r="M523" s="173" t="s">
        <v>3717</v>
      </c>
      <c r="N523" s="173" t="s">
        <v>200</v>
      </c>
    </row>
    <row r="524" spans="5:14">
      <c r="E524" s="172">
        <v>1756</v>
      </c>
      <c r="F524" s="173" t="s">
        <v>1809</v>
      </c>
      <c r="G524" s="172">
        <v>2</v>
      </c>
      <c r="H524" s="173" t="s">
        <v>3718</v>
      </c>
      <c r="I524" s="172">
        <v>494500</v>
      </c>
      <c r="J524" s="172">
        <v>0</v>
      </c>
      <c r="K524" s="172">
        <v>494500</v>
      </c>
      <c r="L524" s="172">
        <v>24</v>
      </c>
      <c r="M524" s="173" t="s">
        <v>3719</v>
      </c>
      <c r="N524" s="173" t="s">
        <v>200</v>
      </c>
    </row>
    <row r="525" spans="5:14">
      <c r="E525" s="172">
        <v>1451</v>
      </c>
      <c r="F525" s="173" t="s">
        <v>1809</v>
      </c>
      <c r="G525" s="172">
        <v>2</v>
      </c>
      <c r="H525" s="173" t="s">
        <v>3586</v>
      </c>
      <c r="I525" s="172">
        <v>1644600</v>
      </c>
      <c r="J525" s="172">
        <v>0</v>
      </c>
      <c r="K525" s="172">
        <v>1644600</v>
      </c>
      <c r="L525" s="172">
        <v>9</v>
      </c>
      <c r="M525" s="173" t="s">
        <v>3720</v>
      </c>
      <c r="N525" s="173" t="s">
        <v>177</v>
      </c>
    </row>
    <row r="526" spans="5:14">
      <c r="E526" s="172">
        <v>966</v>
      </c>
      <c r="F526" s="173" t="s">
        <v>1809</v>
      </c>
      <c r="G526" s="172">
        <v>2</v>
      </c>
      <c r="H526" s="173" t="s">
        <v>3586</v>
      </c>
      <c r="I526" s="172">
        <v>1492200</v>
      </c>
      <c r="J526" s="172">
        <v>0</v>
      </c>
      <c r="K526" s="172">
        <v>1492200</v>
      </c>
      <c r="L526" s="172">
        <v>9</v>
      </c>
      <c r="M526" s="173" t="s">
        <v>3720</v>
      </c>
      <c r="N526" s="173" t="s">
        <v>177</v>
      </c>
    </row>
    <row r="527" spans="5:14">
      <c r="E527" s="172">
        <v>1653</v>
      </c>
      <c r="F527" s="173" t="s">
        <v>1809</v>
      </c>
      <c r="G527" s="172">
        <v>2</v>
      </c>
      <c r="H527" s="173" t="s">
        <v>3586</v>
      </c>
      <c r="I527" s="172">
        <v>2496900</v>
      </c>
      <c r="J527" s="172">
        <v>0</v>
      </c>
      <c r="K527" s="172">
        <v>2496900</v>
      </c>
      <c r="L527" s="172">
        <v>3</v>
      </c>
      <c r="M527" s="173" t="s">
        <v>3721</v>
      </c>
      <c r="N527" s="173" t="s">
        <v>177</v>
      </c>
    </row>
    <row r="528" spans="5:14">
      <c r="E528" s="172">
        <v>2088</v>
      </c>
      <c r="F528" s="173" t="s">
        <v>1809</v>
      </c>
      <c r="G528" s="172">
        <v>2</v>
      </c>
      <c r="H528" s="173" t="s">
        <v>3586</v>
      </c>
      <c r="I528" s="172">
        <v>948000</v>
      </c>
      <c r="J528" s="172">
        <v>0</v>
      </c>
      <c r="K528" s="172">
        <v>948000</v>
      </c>
      <c r="L528" s="172">
        <v>3</v>
      </c>
      <c r="M528" s="173" t="s">
        <v>3722</v>
      </c>
      <c r="N528" s="173" t="s">
        <v>177</v>
      </c>
    </row>
    <row r="529" spans="5:14">
      <c r="E529" s="172">
        <v>1355</v>
      </c>
      <c r="F529" s="173" t="s">
        <v>1809</v>
      </c>
      <c r="G529" s="172">
        <v>2</v>
      </c>
      <c r="H529" s="173" t="s">
        <v>3723</v>
      </c>
      <c r="I529" s="172">
        <v>392200</v>
      </c>
      <c r="J529" s="172">
        <v>0</v>
      </c>
      <c r="K529" s="172">
        <v>383700</v>
      </c>
      <c r="L529" s="172">
        <v>2</v>
      </c>
      <c r="M529" s="173" t="s">
        <v>3724</v>
      </c>
      <c r="N529" s="173" t="s">
        <v>268</v>
      </c>
    </row>
    <row r="530" spans="5:14">
      <c r="E530" s="172">
        <v>1776</v>
      </c>
      <c r="F530" s="173" t="s">
        <v>1809</v>
      </c>
      <c r="G530" s="172">
        <v>2</v>
      </c>
      <c r="H530" s="173" t="s">
        <v>3723</v>
      </c>
      <c r="I530" s="172">
        <v>524000</v>
      </c>
      <c r="J530" s="172">
        <v>0</v>
      </c>
      <c r="K530" s="172">
        <v>515500</v>
      </c>
      <c r="L530" s="172">
        <v>2</v>
      </c>
      <c r="M530" s="173" t="s">
        <v>3724</v>
      </c>
      <c r="N530" s="173" t="s">
        <v>268</v>
      </c>
    </row>
    <row r="531" spans="5:14">
      <c r="E531" s="172">
        <v>1100</v>
      </c>
      <c r="F531" s="173" t="s">
        <v>1809</v>
      </c>
      <c r="G531" s="172">
        <v>2</v>
      </c>
      <c r="H531" s="173" t="s">
        <v>3595</v>
      </c>
      <c r="I531" s="172">
        <v>301700</v>
      </c>
      <c r="J531" s="172">
        <v>0</v>
      </c>
      <c r="K531" s="172">
        <v>301200</v>
      </c>
      <c r="L531" s="172">
        <v>2</v>
      </c>
      <c r="M531" s="173" t="s">
        <v>3725</v>
      </c>
      <c r="N531" s="173" t="s">
        <v>268</v>
      </c>
    </row>
    <row r="532" spans="5:14">
      <c r="E532" s="172">
        <v>1250</v>
      </c>
      <c r="F532" s="173" t="s">
        <v>1809</v>
      </c>
      <c r="G532" s="172">
        <v>2</v>
      </c>
      <c r="H532" s="173" t="s">
        <v>3595</v>
      </c>
      <c r="I532" s="172">
        <v>371000</v>
      </c>
      <c r="J532" s="172">
        <v>0</v>
      </c>
      <c r="K532" s="172">
        <v>371000</v>
      </c>
      <c r="L532" s="172">
        <v>2</v>
      </c>
      <c r="M532" s="173" t="s">
        <v>3725</v>
      </c>
      <c r="N532" s="173" t="s">
        <v>268</v>
      </c>
    </row>
    <row r="533" spans="5:14">
      <c r="E533" s="172">
        <v>1368</v>
      </c>
      <c r="F533" s="173" t="s">
        <v>1809</v>
      </c>
      <c r="G533" s="172">
        <v>2</v>
      </c>
      <c r="H533" s="173" t="s">
        <v>3595</v>
      </c>
      <c r="I533" s="172">
        <v>561500</v>
      </c>
      <c r="J533" s="172">
        <v>0</v>
      </c>
      <c r="K533" s="172">
        <v>561300</v>
      </c>
      <c r="L533" s="172">
        <v>2</v>
      </c>
      <c r="M533" s="173" t="s">
        <v>3726</v>
      </c>
      <c r="N533" s="173" t="s">
        <v>268</v>
      </c>
    </row>
    <row r="534" spans="5:14">
      <c r="E534" s="172">
        <v>1298</v>
      </c>
      <c r="F534" s="173" t="s">
        <v>1809</v>
      </c>
      <c r="G534" s="172">
        <v>2</v>
      </c>
      <c r="H534" s="173" t="s">
        <v>3595</v>
      </c>
      <c r="I534" s="172">
        <v>631900</v>
      </c>
      <c r="J534" s="172">
        <v>0</v>
      </c>
      <c r="K534" s="172">
        <v>631700</v>
      </c>
      <c r="L534" s="172">
        <v>2</v>
      </c>
      <c r="M534" s="173" t="s">
        <v>3726</v>
      </c>
      <c r="N534" s="173" t="s">
        <v>268</v>
      </c>
    </row>
    <row r="535" spans="5:14">
      <c r="E535" s="172">
        <v>3176</v>
      </c>
      <c r="F535" s="173" t="s">
        <v>1809</v>
      </c>
      <c r="G535" s="172">
        <v>2</v>
      </c>
      <c r="H535" s="173" t="s">
        <v>3723</v>
      </c>
      <c r="I535" s="172">
        <v>1187200</v>
      </c>
      <c r="J535" s="172">
        <v>0</v>
      </c>
      <c r="K535" s="172">
        <v>1187200</v>
      </c>
      <c r="L535" s="172">
        <v>3</v>
      </c>
      <c r="M535" s="173" t="s">
        <v>3727</v>
      </c>
      <c r="N535" s="173" t="s">
        <v>268</v>
      </c>
    </row>
    <row r="536" spans="5:14">
      <c r="E536" s="172">
        <v>890</v>
      </c>
      <c r="F536" s="173" t="s">
        <v>1809</v>
      </c>
      <c r="G536" s="172">
        <v>2</v>
      </c>
      <c r="H536" s="173" t="s">
        <v>3595</v>
      </c>
      <c r="I536" s="172">
        <v>366600</v>
      </c>
      <c r="J536" s="172">
        <v>0</v>
      </c>
      <c r="K536" s="172">
        <v>358100</v>
      </c>
      <c r="L536" s="172">
        <v>3</v>
      </c>
      <c r="M536" s="173" t="s">
        <v>3728</v>
      </c>
      <c r="N536" s="173" t="s">
        <v>268</v>
      </c>
    </row>
    <row r="537" spans="5:14">
      <c r="E537" s="172">
        <v>785</v>
      </c>
      <c r="F537" s="173" t="s">
        <v>1809</v>
      </c>
      <c r="G537" s="172">
        <v>2</v>
      </c>
      <c r="H537" s="173" t="s">
        <v>3595</v>
      </c>
      <c r="I537" s="172">
        <v>338800</v>
      </c>
      <c r="J537" s="172">
        <v>0</v>
      </c>
      <c r="K537" s="172">
        <v>330300</v>
      </c>
      <c r="L537" s="172">
        <v>3</v>
      </c>
      <c r="M537" s="173" t="s">
        <v>3728</v>
      </c>
      <c r="N537" s="173" t="s">
        <v>268</v>
      </c>
    </row>
    <row r="538" spans="5:14">
      <c r="E538" s="172">
        <v>790</v>
      </c>
      <c r="F538" s="173" t="s">
        <v>1809</v>
      </c>
      <c r="G538" s="172">
        <v>2</v>
      </c>
      <c r="H538" s="173" t="s">
        <v>3595</v>
      </c>
      <c r="I538" s="172">
        <v>340800</v>
      </c>
      <c r="J538" s="172">
        <v>0</v>
      </c>
      <c r="K538" s="172">
        <v>332300</v>
      </c>
      <c r="L538" s="172">
        <v>3</v>
      </c>
      <c r="M538" s="173" t="s">
        <v>3728</v>
      </c>
      <c r="N538" s="173" t="s">
        <v>268</v>
      </c>
    </row>
    <row r="539" spans="5:14">
      <c r="E539" s="172">
        <v>2343</v>
      </c>
      <c r="F539" s="173" t="s">
        <v>1809</v>
      </c>
      <c r="G539" s="172">
        <v>2</v>
      </c>
      <c r="H539" s="173" t="s">
        <v>3729</v>
      </c>
      <c r="I539" s="172">
        <v>964900</v>
      </c>
      <c r="J539" s="172">
        <v>0</v>
      </c>
      <c r="K539" s="172">
        <v>964900</v>
      </c>
      <c r="L539" s="172">
        <v>2</v>
      </c>
      <c r="M539" s="173" t="s">
        <v>3730</v>
      </c>
      <c r="N539" s="173" t="s">
        <v>268</v>
      </c>
    </row>
    <row r="540" spans="5:14">
      <c r="E540" s="172">
        <v>2141</v>
      </c>
      <c r="F540" s="173" t="s">
        <v>1809</v>
      </c>
      <c r="G540" s="172">
        <v>2</v>
      </c>
      <c r="H540" s="173" t="s">
        <v>3729</v>
      </c>
      <c r="I540" s="172">
        <v>846700</v>
      </c>
      <c r="J540" s="172">
        <v>0</v>
      </c>
      <c r="K540" s="172">
        <v>846700</v>
      </c>
      <c r="L540" s="172">
        <v>2</v>
      </c>
      <c r="M540" s="173" t="s">
        <v>3730</v>
      </c>
      <c r="N540" s="173" t="s">
        <v>268</v>
      </c>
    </row>
    <row r="541" spans="5:14">
      <c r="E541" s="172">
        <v>2430</v>
      </c>
      <c r="F541" s="173" t="s">
        <v>1809</v>
      </c>
      <c r="G541" s="172">
        <v>2</v>
      </c>
      <c r="H541" s="173" t="s">
        <v>3723</v>
      </c>
      <c r="I541" s="172">
        <v>593500</v>
      </c>
      <c r="J541" s="172">
        <v>0</v>
      </c>
      <c r="K541" s="172">
        <v>593000</v>
      </c>
      <c r="L541" s="172">
        <v>2</v>
      </c>
      <c r="M541" s="173" t="s">
        <v>3731</v>
      </c>
      <c r="N541" s="173" t="s">
        <v>268</v>
      </c>
    </row>
    <row r="542" spans="5:14">
      <c r="E542" s="172">
        <v>1495</v>
      </c>
      <c r="F542" s="173" t="s">
        <v>1809</v>
      </c>
      <c r="G542" s="172">
        <v>2</v>
      </c>
      <c r="H542" s="173" t="s">
        <v>3732</v>
      </c>
      <c r="I542" s="172">
        <v>567200</v>
      </c>
      <c r="J542" s="172">
        <v>0</v>
      </c>
      <c r="K542" s="172">
        <v>556800</v>
      </c>
      <c r="L542" s="172">
        <v>2</v>
      </c>
      <c r="M542" s="173" t="s">
        <v>3733</v>
      </c>
      <c r="N542" s="173" t="s">
        <v>268</v>
      </c>
    </row>
    <row r="543" spans="5:14">
      <c r="E543" s="172">
        <v>1844</v>
      </c>
      <c r="F543" s="173" t="s">
        <v>1809</v>
      </c>
      <c r="G543" s="172">
        <v>2</v>
      </c>
      <c r="H543" s="173" t="s">
        <v>3734</v>
      </c>
      <c r="I543" s="172">
        <v>619600</v>
      </c>
      <c r="J543" s="172">
        <v>0</v>
      </c>
      <c r="K543" s="172">
        <v>619000</v>
      </c>
      <c r="L543" s="172">
        <v>2</v>
      </c>
      <c r="M543" s="173" t="s">
        <v>3733</v>
      </c>
      <c r="N543" s="173" t="s">
        <v>268</v>
      </c>
    </row>
    <row r="544" spans="5:14">
      <c r="E544" s="172">
        <v>1580</v>
      </c>
      <c r="F544" s="173" t="s">
        <v>1809</v>
      </c>
      <c r="G544" s="172">
        <v>2</v>
      </c>
      <c r="H544" s="173" t="s">
        <v>3735</v>
      </c>
      <c r="I544" s="172">
        <v>70000</v>
      </c>
      <c r="J544" s="172">
        <v>0</v>
      </c>
      <c r="K544" s="172">
        <v>70000</v>
      </c>
      <c r="L544" s="172">
        <v>2</v>
      </c>
      <c r="M544" s="173" t="s">
        <v>3736</v>
      </c>
      <c r="N544" s="173" t="s">
        <v>219</v>
      </c>
    </row>
    <row r="545" spans="5:14">
      <c r="E545" s="172">
        <v>1256</v>
      </c>
      <c r="F545" s="173" t="s">
        <v>1809</v>
      </c>
      <c r="G545" s="172">
        <v>2</v>
      </c>
      <c r="H545" s="173" t="s">
        <v>3735</v>
      </c>
      <c r="I545" s="172">
        <v>66700</v>
      </c>
      <c r="J545" s="172">
        <v>0</v>
      </c>
      <c r="K545" s="172">
        <v>66700</v>
      </c>
      <c r="L545" s="172">
        <v>2</v>
      </c>
      <c r="M545" s="173" t="s">
        <v>3736</v>
      </c>
      <c r="N545" s="173" t="s">
        <v>219</v>
      </c>
    </row>
    <row r="546" spans="5:14">
      <c r="E546" s="172">
        <v>1521</v>
      </c>
      <c r="F546" s="173" t="s">
        <v>1809</v>
      </c>
      <c r="G546" s="172">
        <v>2</v>
      </c>
      <c r="H546" s="173" t="s">
        <v>3723</v>
      </c>
      <c r="I546" s="172">
        <v>460400</v>
      </c>
      <c r="J546" s="172">
        <v>0</v>
      </c>
      <c r="K546" s="172">
        <v>459500</v>
      </c>
      <c r="L546" s="172">
        <v>2</v>
      </c>
      <c r="M546" s="173" t="s">
        <v>3737</v>
      </c>
      <c r="N546" s="173" t="s">
        <v>268</v>
      </c>
    </row>
    <row r="547" spans="5:14">
      <c r="E547" s="172">
        <v>1521</v>
      </c>
      <c r="F547" s="173" t="s">
        <v>1809</v>
      </c>
      <c r="G547" s="172">
        <v>2</v>
      </c>
      <c r="H547" s="173" t="s">
        <v>3723</v>
      </c>
      <c r="I547" s="172">
        <v>459700</v>
      </c>
      <c r="J547" s="172">
        <v>0</v>
      </c>
      <c r="K547" s="172">
        <v>459300</v>
      </c>
      <c r="L547" s="172">
        <v>2</v>
      </c>
      <c r="M547" s="173" t="s">
        <v>3737</v>
      </c>
      <c r="N547" s="173" t="s">
        <v>268</v>
      </c>
    </row>
    <row r="548" spans="5:14">
      <c r="E548" s="172">
        <v>753</v>
      </c>
      <c r="F548" s="173" t="s">
        <v>1809</v>
      </c>
      <c r="G548" s="172">
        <v>2</v>
      </c>
      <c r="H548" s="173" t="s">
        <v>3541</v>
      </c>
      <c r="I548" s="172">
        <v>316500</v>
      </c>
      <c r="J548" s="172">
        <v>0</v>
      </c>
      <c r="K548" s="172">
        <v>316500</v>
      </c>
      <c r="L548" s="172">
        <v>4</v>
      </c>
      <c r="M548" s="173" t="s">
        <v>3738</v>
      </c>
      <c r="N548" s="173" t="s">
        <v>159</v>
      </c>
    </row>
    <row r="549" spans="5:14">
      <c r="E549" s="172">
        <v>1754</v>
      </c>
      <c r="F549" s="173" t="s">
        <v>1809</v>
      </c>
      <c r="G549" s="172">
        <v>2</v>
      </c>
      <c r="H549" s="173" t="s">
        <v>3552</v>
      </c>
      <c r="I549" s="172">
        <v>566300</v>
      </c>
      <c r="J549" s="172">
        <v>0</v>
      </c>
      <c r="K549" s="172">
        <v>566300</v>
      </c>
      <c r="L549" s="172">
        <v>4</v>
      </c>
      <c r="M549" s="173" t="s">
        <v>3738</v>
      </c>
      <c r="N549" s="173" t="s">
        <v>159</v>
      </c>
    </row>
    <row r="550" spans="5:14">
      <c r="E550" s="172">
        <v>1708</v>
      </c>
      <c r="F550" s="173" t="s">
        <v>1809</v>
      </c>
      <c r="G550" s="172">
        <v>2</v>
      </c>
      <c r="H550" s="173" t="s">
        <v>3552</v>
      </c>
      <c r="I550" s="172">
        <v>328800</v>
      </c>
      <c r="J550" s="172">
        <v>0</v>
      </c>
      <c r="K550" s="172">
        <v>328800</v>
      </c>
      <c r="L550" s="172">
        <v>2</v>
      </c>
      <c r="M550" s="173" t="s">
        <v>3597</v>
      </c>
      <c r="N550" s="173" t="s">
        <v>159</v>
      </c>
    </row>
    <row r="551" spans="5:14">
      <c r="E551" s="172">
        <v>1376</v>
      </c>
      <c r="F551" s="173" t="s">
        <v>1809</v>
      </c>
      <c r="G551" s="172">
        <v>2</v>
      </c>
      <c r="H551" s="173" t="s">
        <v>3552</v>
      </c>
      <c r="I551" s="172">
        <v>435000</v>
      </c>
      <c r="J551" s="172">
        <v>0</v>
      </c>
      <c r="K551" s="172">
        <v>435000</v>
      </c>
      <c r="L551" s="172">
        <v>3</v>
      </c>
      <c r="M551" s="173" t="s">
        <v>3739</v>
      </c>
      <c r="N551" s="173" t="s">
        <v>159</v>
      </c>
    </row>
    <row r="552" spans="5:14">
      <c r="E552" s="172">
        <v>1376</v>
      </c>
      <c r="F552" s="173" t="s">
        <v>1809</v>
      </c>
      <c r="G552" s="172">
        <v>2</v>
      </c>
      <c r="H552" s="173" t="s">
        <v>3552</v>
      </c>
      <c r="I552" s="172">
        <v>433300</v>
      </c>
      <c r="J552" s="172">
        <v>0</v>
      </c>
      <c r="K552" s="172">
        <v>433300</v>
      </c>
      <c r="L552" s="172">
        <v>3</v>
      </c>
      <c r="M552" s="173" t="s">
        <v>3739</v>
      </c>
      <c r="N552" s="173" t="s">
        <v>159</v>
      </c>
    </row>
    <row r="553" spans="5:14">
      <c r="E553" s="172">
        <v>1919</v>
      </c>
      <c r="F553" s="173" t="s">
        <v>1809</v>
      </c>
      <c r="G553" s="172">
        <v>2</v>
      </c>
      <c r="H553" s="173" t="s">
        <v>3552</v>
      </c>
      <c r="I553" s="172">
        <v>361800</v>
      </c>
      <c r="J553" s="172">
        <v>0</v>
      </c>
      <c r="K553" s="172">
        <v>361800</v>
      </c>
      <c r="L553" s="172">
        <v>2</v>
      </c>
      <c r="M553" s="173" t="s">
        <v>3740</v>
      </c>
      <c r="N553" s="173" t="s">
        <v>159</v>
      </c>
    </row>
    <row r="554" spans="5:14">
      <c r="E554" s="172">
        <v>2272</v>
      </c>
      <c r="F554" s="173" t="s">
        <v>1809</v>
      </c>
      <c r="G554" s="172">
        <v>2</v>
      </c>
      <c r="H554" s="173" t="s">
        <v>3741</v>
      </c>
      <c r="I554" s="172">
        <v>436800</v>
      </c>
      <c r="J554" s="172">
        <v>0</v>
      </c>
      <c r="K554" s="172">
        <v>436200</v>
      </c>
      <c r="L554" s="172">
        <v>2</v>
      </c>
      <c r="M554" s="173" t="s">
        <v>3742</v>
      </c>
      <c r="N554" s="173" t="s">
        <v>159</v>
      </c>
    </row>
    <row r="555" spans="5:14">
      <c r="E555" s="172">
        <v>1083</v>
      </c>
      <c r="F555" s="173" t="s">
        <v>1809</v>
      </c>
      <c r="G555" s="172">
        <v>2</v>
      </c>
      <c r="H555" s="173" t="s">
        <v>3552</v>
      </c>
      <c r="I555" s="172">
        <v>298300</v>
      </c>
      <c r="J555" s="172">
        <v>0</v>
      </c>
      <c r="K555" s="172">
        <v>298300</v>
      </c>
      <c r="L555" s="172">
        <v>2</v>
      </c>
      <c r="M555" s="173" t="s">
        <v>3743</v>
      </c>
      <c r="N555" s="173" t="s">
        <v>219</v>
      </c>
    </row>
    <row r="556" spans="5:14">
      <c r="E556" s="172">
        <v>2590</v>
      </c>
      <c r="F556" s="173" t="s">
        <v>1809</v>
      </c>
      <c r="G556" s="172">
        <v>2</v>
      </c>
      <c r="H556" s="173" t="s">
        <v>3635</v>
      </c>
      <c r="I556" s="172">
        <v>750800</v>
      </c>
      <c r="J556" s="172">
        <v>0</v>
      </c>
      <c r="K556" s="172">
        <v>750800</v>
      </c>
      <c r="L556" s="172">
        <v>2</v>
      </c>
      <c r="M556" s="173" t="s">
        <v>3744</v>
      </c>
      <c r="N556" s="173" t="s">
        <v>216</v>
      </c>
    </row>
    <row r="557" spans="5:14">
      <c r="E557" s="172">
        <v>2465</v>
      </c>
      <c r="F557" s="173" t="s">
        <v>1809</v>
      </c>
      <c r="G557" s="172">
        <v>2</v>
      </c>
      <c r="H557" s="173" t="s">
        <v>3635</v>
      </c>
      <c r="I557" s="172">
        <v>741300</v>
      </c>
      <c r="J557" s="172">
        <v>0</v>
      </c>
      <c r="K557" s="172">
        <v>741300</v>
      </c>
      <c r="L557" s="172">
        <v>2</v>
      </c>
      <c r="M557" s="173" t="s">
        <v>3744</v>
      </c>
      <c r="N557" s="173" t="s">
        <v>216</v>
      </c>
    </row>
    <row r="558" spans="5:14">
      <c r="E558" s="172">
        <v>688</v>
      </c>
      <c r="F558" s="173" t="s">
        <v>1809</v>
      </c>
      <c r="G558" s="172">
        <v>2</v>
      </c>
      <c r="H558" s="173" t="s">
        <v>3586</v>
      </c>
      <c r="I558" s="172">
        <v>313600</v>
      </c>
      <c r="J558" s="172">
        <v>0</v>
      </c>
      <c r="K558" s="172">
        <v>311800</v>
      </c>
      <c r="L558" s="172">
        <v>2</v>
      </c>
      <c r="M558" s="173" t="s">
        <v>3745</v>
      </c>
      <c r="N558" s="173" t="s">
        <v>41</v>
      </c>
    </row>
    <row r="559" spans="5:14">
      <c r="E559" s="172">
        <v>1010</v>
      </c>
      <c r="F559" s="173" t="s">
        <v>1809</v>
      </c>
      <c r="G559" s="172">
        <v>2</v>
      </c>
      <c r="H559" s="173" t="s">
        <v>3571</v>
      </c>
      <c r="I559" s="172">
        <v>496700</v>
      </c>
      <c r="J559" s="172">
        <v>0</v>
      </c>
      <c r="K559" s="172">
        <v>496700</v>
      </c>
      <c r="L559" s="172">
        <v>2</v>
      </c>
      <c r="M559" s="173" t="s">
        <v>3746</v>
      </c>
      <c r="N559" s="173" t="s">
        <v>41</v>
      </c>
    </row>
    <row r="560" spans="5:14">
      <c r="E560" s="172">
        <v>992</v>
      </c>
      <c r="F560" s="173" t="s">
        <v>1809</v>
      </c>
      <c r="G560" s="172">
        <v>2</v>
      </c>
      <c r="H560" s="173" t="s">
        <v>3571</v>
      </c>
      <c r="I560" s="172">
        <v>366900</v>
      </c>
      <c r="J560" s="172">
        <v>0</v>
      </c>
      <c r="K560" s="172">
        <v>366900</v>
      </c>
      <c r="L560" s="172">
        <v>2</v>
      </c>
      <c r="M560" s="173" t="s">
        <v>3747</v>
      </c>
      <c r="N560" s="173" t="s">
        <v>41</v>
      </c>
    </row>
    <row r="561" spans="5:14">
      <c r="E561" s="172">
        <v>836</v>
      </c>
      <c r="F561" s="173" t="s">
        <v>1809</v>
      </c>
      <c r="G561" s="172">
        <v>2</v>
      </c>
      <c r="H561" s="173" t="s">
        <v>3586</v>
      </c>
      <c r="I561" s="172">
        <v>405100</v>
      </c>
      <c r="J561" s="172">
        <v>0</v>
      </c>
      <c r="K561" s="172">
        <v>405100</v>
      </c>
      <c r="L561" s="172">
        <v>3</v>
      </c>
      <c r="M561" s="173" t="s">
        <v>3748</v>
      </c>
      <c r="N561" s="173" t="s">
        <v>41</v>
      </c>
    </row>
    <row r="562" spans="5:14">
      <c r="E562" s="172">
        <v>1117</v>
      </c>
      <c r="F562" s="173" t="s">
        <v>1809</v>
      </c>
      <c r="G562" s="172">
        <v>2</v>
      </c>
      <c r="H562" s="173" t="s">
        <v>3586</v>
      </c>
      <c r="I562" s="172">
        <v>404100</v>
      </c>
      <c r="J562" s="172">
        <v>0</v>
      </c>
      <c r="K562" s="172">
        <v>404100</v>
      </c>
      <c r="L562" s="172">
        <v>3</v>
      </c>
      <c r="M562" s="173" t="s">
        <v>3749</v>
      </c>
      <c r="N562" s="173" t="s">
        <v>41</v>
      </c>
    </row>
    <row r="563" spans="5:14">
      <c r="E563" s="172">
        <v>3342</v>
      </c>
      <c r="F563" s="173" t="s">
        <v>1809</v>
      </c>
      <c r="G563" s="172">
        <v>2</v>
      </c>
      <c r="H563" s="173" t="s">
        <v>3586</v>
      </c>
      <c r="I563" s="172">
        <v>624900</v>
      </c>
      <c r="J563" s="172">
        <v>0</v>
      </c>
      <c r="K563" s="172">
        <v>624900</v>
      </c>
      <c r="L563" s="172">
        <v>2</v>
      </c>
      <c r="M563" s="173" t="s">
        <v>3750</v>
      </c>
      <c r="N563" s="173" t="s">
        <v>41</v>
      </c>
    </row>
    <row r="564" spans="5:14">
      <c r="E564" s="172">
        <v>857</v>
      </c>
      <c r="F564" s="173" t="s">
        <v>1809</v>
      </c>
      <c r="G564" s="172">
        <v>2</v>
      </c>
      <c r="H564" s="173" t="s">
        <v>3586</v>
      </c>
      <c r="I564" s="172">
        <v>348400</v>
      </c>
      <c r="J564" s="172">
        <v>0</v>
      </c>
      <c r="K564" s="172">
        <v>348400</v>
      </c>
      <c r="L564" s="172">
        <v>2</v>
      </c>
      <c r="M564" s="173" t="s">
        <v>3751</v>
      </c>
      <c r="N564" s="173" t="s">
        <v>41</v>
      </c>
    </row>
    <row r="565" spans="5:14">
      <c r="E565" s="172">
        <v>3539</v>
      </c>
      <c r="F565" s="173" t="s">
        <v>1809</v>
      </c>
      <c r="G565" s="172">
        <v>2</v>
      </c>
      <c r="H565" s="173" t="s">
        <v>3576</v>
      </c>
      <c r="I565" s="172">
        <v>591000</v>
      </c>
      <c r="J565" s="172">
        <v>0</v>
      </c>
      <c r="K565" s="172">
        <v>586600</v>
      </c>
      <c r="L565" s="172">
        <v>2</v>
      </c>
      <c r="M565" s="173" t="s">
        <v>3752</v>
      </c>
      <c r="N565" s="173" t="s">
        <v>41</v>
      </c>
    </row>
    <row r="566" spans="5:14">
      <c r="E566" s="172">
        <v>2568</v>
      </c>
      <c r="F566" s="173" t="s">
        <v>1809</v>
      </c>
      <c r="G566" s="172">
        <v>2</v>
      </c>
      <c r="H566" s="173" t="s">
        <v>3586</v>
      </c>
      <c r="I566" s="172">
        <v>678100</v>
      </c>
      <c r="J566" s="172">
        <v>0</v>
      </c>
      <c r="K566" s="172">
        <v>678100</v>
      </c>
      <c r="L566" s="172">
        <v>2</v>
      </c>
      <c r="M566" s="173" t="s">
        <v>3753</v>
      </c>
      <c r="N566" s="173" t="s">
        <v>41</v>
      </c>
    </row>
    <row r="567" spans="5:14">
      <c r="E567" s="172">
        <v>2031</v>
      </c>
      <c r="F567" s="173" t="s">
        <v>1809</v>
      </c>
      <c r="G567" s="172">
        <v>2</v>
      </c>
      <c r="H567" s="173" t="s">
        <v>3586</v>
      </c>
      <c r="I567" s="172">
        <v>625400</v>
      </c>
      <c r="J567" s="172">
        <v>0</v>
      </c>
      <c r="K567" s="172">
        <v>625400</v>
      </c>
      <c r="L567" s="172">
        <v>2</v>
      </c>
      <c r="M567" s="173" t="s">
        <v>3753</v>
      </c>
      <c r="N567" s="173" t="s">
        <v>41</v>
      </c>
    </row>
    <row r="568" spans="5:14">
      <c r="E568" s="172">
        <v>1824</v>
      </c>
      <c r="F568" s="173" t="s">
        <v>1809</v>
      </c>
      <c r="G568" s="172">
        <v>2</v>
      </c>
      <c r="H568" s="173" t="s">
        <v>3586</v>
      </c>
      <c r="I568" s="172">
        <v>799200</v>
      </c>
      <c r="J568" s="172">
        <v>0</v>
      </c>
      <c r="K568" s="172">
        <v>798700</v>
      </c>
      <c r="L568" s="172">
        <v>2</v>
      </c>
      <c r="M568" s="173" t="s">
        <v>3754</v>
      </c>
      <c r="N568" s="173" t="s">
        <v>41</v>
      </c>
    </row>
    <row r="569" spans="5:14">
      <c r="E569" s="172">
        <v>1444</v>
      </c>
      <c r="F569" s="173" t="s">
        <v>1809</v>
      </c>
      <c r="G569" s="172">
        <v>2</v>
      </c>
      <c r="H569" s="173" t="s">
        <v>3586</v>
      </c>
      <c r="I569" s="172">
        <v>546700</v>
      </c>
      <c r="J569" s="172">
        <v>0</v>
      </c>
      <c r="K569" s="172">
        <v>546700</v>
      </c>
      <c r="L569" s="172">
        <v>2</v>
      </c>
      <c r="M569" s="173" t="s">
        <v>3755</v>
      </c>
      <c r="N569" s="173" t="s">
        <v>41</v>
      </c>
    </row>
    <row r="570" spans="5:14">
      <c r="E570" s="172">
        <v>934</v>
      </c>
      <c r="F570" s="173" t="s">
        <v>1809</v>
      </c>
      <c r="G570" s="172">
        <v>2</v>
      </c>
      <c r="H570" s="173" t="s">
        <v>3586</v>
      </c>
      <c r="I570" s="172">
        <v>353800</v>
      </c>
      <c r="J570" s="172">
        <v>0</v>
      </c>
      <c r="K570" s="172">
        <v>353800</v>
      </c>
      <c r="L570" s="172">
        <v>2</v>
      </c>
      <c r="M570" s="173" t="s">
        <v>3756</v>
      </c>
      <c r="N570" s="173" t="s">
        <v>41</v>
      </c>
    </row>
    <row r="571" spans="5:14">
      <c r="E571" s="172">
        <v>850</v>
      </c>
      <c r="F571" s="173" t="s">
        <v>1809</v>
      </c>
      <c r="G571" s="172">
        <v>2</v>
      </c>
      <c r="H571" s="173" t="s">
        <v>3586</v>
      </c>
      <c r="I571" s="172">
        <v>371500</v>
      </c>
      <c r="J571" s="172">
        <v>0</v>
      </c>
      <c r="K571" s="172">
        <v>371400</v>
      </c>
      <c r="L571" s="172">
        <v>11</v>
      </c>
      <c r="M571" s="173" t="s">
        <v>3757</v>
      </c>
      <c r="N571" s="173" t="s">
        <v>41</v>
      </c>
    </row>
    <row r="572" spans="5:14">
      <c r="E572" s="172">
        <v>1831</v>
      </c>
      <c r="F572" s="173" t="s">
        <v>1809</v>
      </c>
      <c r="G572" s="172">
        <v>2</v>
      </c>
      <c r="H572" s="173" t="s">
        <v>3586</v>
      </c>
      <c r="I572" s="172">
        <v>531000</v>
      </c>
      <c r="J572" s="172">
        <v>0</v>
      </c>
      <c r="K572" s="172">
        <v>531000</v>
      </c>
      <c r="L572" s="172">
        <v>11</v>
      </c>
      <c r="M572" s="173" t="s">
        <v>3757</v>
      </c>
      <c r="N572" s="173" t="s">
        <v>41</v>
      </c>
    </row>
    <row r="573" spans="5:14">
      <c r="E573" s="172">
        <v>1460</v>
      </c>
      <c r="F573" s="173" t="s">
        <v>1809</v>
      </c>
      <c r="G573" s="172">
        <v>2</v>
      </c>
      <c r="H573" s="173" t="s">
        <v>3586</v>
      </c>
      <c r="I573" s="172">
        <v>613400</v>
      </c>
      <c r="J573" s="172">
        <v>0</v>
      </c>
      <c r="K573" s="172">
        <v>613400</v>
      </c>
      <c r="L573" s="172">
        <v>6</v>
      </c>
      <c r="M573" s="173" t="s">
        <v>3758</v>
      </c>
      <c r="N573" s="173" t="s">
        <v>41</v>
      </c>
    </row>
    <row r="574" spans="5:14">
      <c r="E574" s="172">
        <v>1660</v>
      </c>
      <c r="F574" s="173" t="s">
        <v>1809</v>
      </c>
      <c r="G574" s="172">
        <v>2</v>
      </c>
      <c r="H574" s="173" t="s">
        <v>3586</v>
      </c>
      <c r="I574" s="172">
        <v>297500</v>
      </c>
      <c r="J574" s="172">
        <v>0</v>
      </c>
      <c r="K574" s="172">
        <v>296400</v>
      </c>
      <c r="L574" s="172">
        <v>2</v>
      </c>
      <c r="M574" s="173" t="s">
        <v>3759</v>
      </c>
      <c r="N574" s="173" t="s">
        <v>284</v>
      </c>
    </row>
    <row r="575" spans="5:14">
      <c r="E575" s="172">
        <v>1036</v>
      </c>
      <c r="F575" s="173" t="s">
        <v>1809</v>
      </c>
      <c r="G575" s="172">
        <v>2</v>
      </c>
      <c r="H575" s="173" t="s">
        <v>3586</v>
      </c>
      <c r="I575" s="172">
        <v>213800</v>
      </c>
      <c r="J575" s="172">
        <v>0</v>
      </c>
      <c r="K575" s="172">
        <v>213800</v>
      </c>
      <c r="L575" s="172">
        <v>2</v>
      </c>
      <c r="M575" s="173" t="s">
        <v>3759</v>
      </c>
      <c r="N575" s="173" t="s">
        <v>284</v>
      </c>
    </row>
    <row r="576" spans="5:14">
      <c r="E576" s="172">
        <v>1390</v>
      </c>
      <c r="F576" s="173" t="s">
        <v>1809</v>
      </c>
      <c r="G576" s="172">
        <v>2</v>
      </c>
      <c r="H576" s="173" t="s">
        <v>3576</v>
      </c>
      <c r="I576" s="172">
        <v>388200</v>
      </c>
      <c r="J576" s="172">
        <v>0</v>
      </c>
      <c r="K576" s="172">
        <v>388200</v>
      </c>
      <c r="L576" s="172">
        <v>2</v>
      </c>
      <c r="M576" s="173" t="s">
        <v>3760</v>
      </c>
      <c r="N576" s="173" t="s">
        <v>41</v>
      </c>
    </row>
    <row r="577" spans="5:14">
      <c r="E577" s="172">
        <v>2238</v>
      </c>
      <c r="F577" s="173" t="s">
        <v>1809</v>
      </c>
      <c r="G577" s="172">
        <v>2</v>
      </c>
      <c r="H577" s="173" t="s">
        <v>3576</v>
      </c>
      <c r="I577" s="172">
        <v>536900</v>
      </c>
      <c r="J577" s="172">
        <v>0</v>
      </c>
      <c r="K577" s="172">
        <v>530400</v>
      </c>
      <c r="L577" s="172">
        <v>2</v>
      </c>
      <c r="M577" s="173" t="s">
        <v>3761</v>
      </c>
      <c r="N577" s="173" t="s">
        <v>41</v>
      </c>
    </row>
    <row r="578" spans="5:14">
      <c r="E578" s="172">
        <v>2245</v>
      </c>
      <c r="F578" s="173" t="s">
        <v>1809</v>
      </c>
      <c r="G578" s="172">
        <v>2</v>
      </c>
      <c r="H578" s="173" t="s">
        <v>3571</v>
      </c>
      <c r="I578" s="172">
        <v>480000</v>
      </c>
      <c r="J578" s="172">
        <v>0</v>
      </c>
      <c r="K578" s="172">
        <v>480000</v>
      </c>
      <c r="L578" s="172">
        <v>2</v>
      </c>
      <c r="M578" s="173" t="s">
        <v>3762</v>
      </c>
      <c r="N578" s="173" t="s">
        <v>41</v>
      </c>
    </row>
    <row r="579" spans="5:14">
      <c r="E579" s="172">
        <v>2456</v>
      </c>
      <c r="F579" s="173" t="s">
        <v>1809</v>
      </c>
      <c r="G579" s="172">
        <v>2</v>
      </c>
      <c r="H579" s="173" t="s">
        <v>3586</v>
      </c>
      <c r="I579" s="172">
        <v>604500</v>
      </c>
      <c r="J579" s="172">
        <v>0</v>
      </c>
      <c r="K579" s="172">
        <v>604500</v>
      </c>
      <c r="L579" s="172">
        <v>9</v>
      </c>
      <c r="M579" s="173" t="s">
        <v>3763</v>
      </c>
      <c r="N579" s="173" t="s">
        <v>41</v>
      </c>
    </row>
    <row r="580" spans="5:14">
      <c r="E580" s="172">
        <v>2456</v>
      </c>
      <c r="F580" s="173" t="s">
        <v>1809</v>
      </c>
      <c r="G580" s="172">
        <v>2</v>
      </c>
      <c r="H580" s="173" t="s">
        <v>3586</v>
      </c>
      <c r="I580" s="172">
        <v>598400</v>
      </c>
      <c r="J580" s="172">
        <v>0</v>
      </c>
      <c r="K580" s="172">
        <v>598400</v>
      </c>
      <c r="L580" s="172">
        <v>8</v>
      </c>
      <c r="M580" s="173" t="s">
        <v>3764</v>
      </c>
      <c r="N580" s="173" t="s">
        <v>41</v>
      </c>
    </row>
    <row r="581" spans="5:14">
      <c r="E581" s="172">
        <v>1102</v>
      </c>
      <c r="F581" s="173" t="s">
        <v>1809</v>
      </c>
      <c r="G581" s="172">
        <v>2</v>
      </c>
      <c r="H581" s="173" t="s">
        <v>3552</v>
      </c>
      <c r="I581" s="172">
        <v>322100</v>
      </c>
      <c r="J581" s="172">
        <v>0</v>
      </c>
      <c r="K581" s="172">
        <v>322100</v>
      </c>
      <c r="L581" s="172">
        <v>44</v>
      </c>
      <c r="M581" s="173" t="s">
        <v>3765</v>
      </c>
      <c r="N581" s="173" t="s">
        <v>162</v>
      </c>
    </row>
    <row r="582" spans="5:14">
      <c r="E582" s="172">
        <v>2195</v>
      </c>
      <c r="F582" s="173" t="s">
        <v>1809</v>
      </c>
      <c r="G582" s="172">
        <v>2</v>
      </c>
      <c r="H582" s="173" t="s">
        <v>3586</v>
      </c>
      <c r="I582" s="172">
        <v>544100</v>
      </c>
      <c r="J582" s="172">
        <v>0</v>
      </c>
      <c r="K582" s="172">
        <v>544100</v>
      </c>
      <c r="L582" s="172">
        <v>2</v>
      </c>
      <c r="M582" s="173" t="s">
        <v>3766</v>
      </c>
      <c r="N582" s="173" t="s">
        <v>41</v>
      </c>
    </row>
    <row r="583" spans="5:14">
      <c r="E583" s="172">
        <v>743</v>
      </c>
      <c r="F583" s="173" t="s">
        <v>1809</v>
      </c>
      <c r="G583" s="172">
        <v>2</v>
      </c>
      <c r="H583" s="173" t="s">
        <v>3571</v>
      </c>
      <c r="I583" s="172">
        <v>400400</v>
      </c>
      <c r="J583" s="172">
        <v>0</v>
      </c>
      <c r="K583" s="172">
        <v>400400</v>
      </c>
      <c r="L583" s="172">
        <v>2</v>
      </c>
      <c r="M583" s="173" t="s">
        <v>3767</v>
      </c>
      <c r="N583" s="173" t="s">
        <v>41</v>
      </c>
    </row>
    <row r="584" spans="5:14">
      <c r="E584" s="172">
        <v>2396</v>
      </c>
      <c r="F584" s="173" t="s">
        <v>1809</v>
      </c>
      <c r="G584" s="172">
        <v>2</v>
      </c>
      <c r="H584" s="173" t="s">
        <v>3576</v>
      </c>
      <c r="I584" s="172">
        <v>538800</v>
      </c>
      <c r="J584" s="172">
        <v>0</v>
      </c>
      <c r="K584" s="172">
        <v>538800</v>
      </c>
      <c r="L584" s="172">
        <v>2</v>
      </c>
      <c r="M584" s="173" t="s">
        <v>3768</v>
      </c>
      <c r="N584" s="173" t="s">
        <v>41</v>
      </c>
    </row>
    <row r="585" spans="5:14">
      <c r="E585" s="172">
        <v>1027</v>
      </c>
      <c r="F585" s="173" t="s">
        <v>1809</v>
      </c>
      <c r="G585" s="172">
        <v>2</v>
      </c>
      <c r="H585" s="173" t="s">
        <v>3571</v>
      </c>
      <c r="I585" s="172">
        <v>323100</v>
      </c>
      <c r="J585" s="172">
        <v>0</v>
      </c>
      <c r="K585" s="172">
        <v>323100</v>
      </c>
      <c r="L585" s="172">
        <v>2</v>
      </c>
      <c r="M585" s="173" t="s">
        <v>3769</v>
      </c>
      <c r="N585" s="173" t="s">
        <v>41</v>
      </c>
    </row>
    <row r="586" spans="5:14">
      <c r="E586" s="172">
        <v>1683</v>
      </c>
      <c r="F586" s="173" t="s">
        <v>1809</v>
      </c>
      <c r="G586" s="172">
        <v>2</v>
      </c>
      <c r="H586" s="173" t="s">
        <v>3586</v>
      </c>
      <c r="I586" s="172">
        <v>426800</v>
      </c>
      <c r="J586" s="172">
        <v>0</v>
      </c>
      <c r="K586" s="172">
        <v>426800</v>
      </c>
      <c r="L586" s="172">
        <v>2</v>
      </c>
      <c r="M586" s="173" t="s">
        <v>3769</v>
      </c>
      <c r="N586" s="173" t="s">
        <v>41</v>
      </c>
    </row>
    <row r="587" spans="5:14">
      <c r="E587" s="172">
        <v>1345</v>
      </c>
      <c r="F587" s="173" t="s">
        <v>1809</v>
      </c>
      <c r="G587" s="172">
        <v>2</v>
      </c>
      <c r="H587" s="173" t="s">
        <v>3571</v>
      </c>
      <c r="I587" s="172">
        <v>390900</v>
      </c>
      <c r="J587" s="172">
        <v>0</v>
      </c>
      <c r="K587" s="172">
        <v>390900</v>
      </c>
      <c r="L587" s="172">
        <v>3</v>
      </c>
      <c r="M587" s="173" t="s">
        <v>3770</v>
      </c>
      <c r="N587" s="173" t="s">
        <v>41</v>
      </c>
    </row>
    <row r="588" spans="5:14">
      <c r="E588" s="172">
        <v>655</v>
      </c>
      <c r="F588" s="173" t="s">
        <v>1809</v>
      </c>
      <c r="G588" s="172">
        <v>2</v>
      </c>
      <c r="H588" s="173" t="s">
        <v>3552</v>
      </c>
      <c r="I588" s="172">
        <v>316000</v>
      </c>
      <c r="J588" s="172">
        <v>0</v>
      </c>
      <c r="K588" s="172">
        <v>316000</v>
      </c>
      <c r="L588" s="172">
        <v>2</v>
      </c>
      <c r="M588" s="173" t="s">
        <v>3771</v>
      </c>
      <c r="N588" s="173" t="s">
        <v>289</v>
      </c>
    </row>
    <row r="589" spans="5:14">
      <c r="E589" s="172">
        <v>2151</v>
      </c>
      <c r="F589" s="173" t="s">
        <v>1809</v>
      </c>
      <c r="G589" s="172">
        <v>2</v>
      </c>
      <c r="H589" s="173" t="s">
        <v>3576</v>
      </c>
      <c r="I589" s="172">
        <v>495100</v>
      </c>
      <c r="J589" s="172">
        <v>0</v>
      </c>
      <c r="K589" s="172">
        <v>495100</v>
      </c>
      <c r="L589" s="172">
        <v>140</v>
      </c>
      <c r="M589" s="173" t="s">
        <v>3772</v>
      </c>
      <c r="N589" s="173" t="s">
        <v>41</v>
      </c>
    </row>
    <row r="590" spans="5:14">
      <c r="E590" s="172">
        <v>1822</v>
      </c>
      <c r="F590" s="173" t="s">
        <v>1809</v>
      </c>
      <c r="G590" s="172">
        <v>2</v>
      </c>
      <c r="H590" s="173" t="s">
        <v>3773</v>
      </c>
      <c r="I590" s="172">
        <v>489000</v>
      </c>
      <c r="J590" s="172">
        <v>0</v>
      </c>
      <c r="K590" s="172">
        <v>489000</v>
      </c>
      <c r="L590" s="172">
        <v>2</v>
      </c>
      <c r="M590" s="173" t="s">
        <v>3774</v>
      </c>
      <c r="N590" s="173" t="s">
        <v>13</v>
      </c>
    </row>
    <row r="591" spans="5:14">
      <c r="E591" s="172">
        <v>1867</v>
      </c>
      <c r="F591" s="173" t="s">
        <v>1809</v>
      </c>
      <c r="G591" s="172">
        <v>2</v>
      </c>
      <c r="H591" s="173" t="s">
        <v>3773</v>
      </c>
      <c r="I591" s="172">
        <v>488000</v>
      </c>
      <c r="J591" s="172">
        <v>0</v>
      </c>
      <c r="K591" s="172">
        <v>488000</v>
      </c>
      <c r="L591" s="172">
        <v>2</v>
      </c>
      <c r="M591" s="173" t="s">
        <v>3774</v>
      </c>
      <c r="N591" s="173" t="s">
        <v>13</v>
      </c>
    </row>
    <row r="592" spans="5:14" ht="30">
      <c r="E592" s="172">
        <v>1451</v>
      </c>
      <c r="F592" s="173" t="s">
        <v>1809</v>
      </c>
      <c r="G592" s="172">
        <v>2</v>
      </c>
      <c r="H592" s="173" t="s">
        <v>3631</v>
      </c>
      <c r="I592" s="172">
        <v>312800</v>
      </c>
      <c r="J592" s="172">
        <v>0</v>
      </c>
      <c r="K592" s="172">
        <v>312800</v>
      </c>
      <c r="L592" s="172">
        <v>2</v>
      </c>
      <c r="M592" s="173" t="s">
        <v>3775</v>
      </c>
      <c r="N592" s="173" t="s">
        <v>146</v>
      </c>
    </row>
    <row r="593" spans="5:14" ht="30">
      <c r="E593" s="172">
        <v>1264</v>
      </c>
      <c r="F593" s="173" t="s">
        <v>1809</v>
      </c>
      <c r="G593" s="172">
        <v>2</v>
      </c>
      <c r="H593" s="173" t="s">
        <v>3631</v>
      </c>
      <c r="I593" s="172">
        <v>275600</v>
      </c>
      <c r="J593" s="172">
        <v>0</v>
      </c>
      <c r="K593" s="172">
        <v>275600</v>
      </c>
      <c r="L593" s="172">
        <v>2</v>
      </c>
      <c r="M593" s="173" t="s">
        <v>3775</v>
      </c>
      <c r="N593" s="173" t="s">
        <v>146</v>
      </c>
    </row>
    <row r="594" spans="5:14">
      <c r="E594" s="172">
        <v>2542</v>
      </c>
      <c r="F594" s="173" t="s">
        <v>1809</v>
      </c>
      <c r="G594" s="172">
        <v>2</v>
      </c>
      <c r="H594" s="173" t="s">
        <v>3552</v>
      </c>
      <c r="I594" s="172">
        <v>634700</v>
      </c>
      <c r="J594" s="172">
        <v>0</v>
      </c>
      <c r="K594" s="172">
        <v>634700</v>
      </c>
      <c r="L594" s="172">
        <v>2</v>
      </c>
      <c r="M594" s="173" t="s">
        <v>3776</v>
      </c>
      <c r="N594" s="173" t="s">
        <v>271</v>
      </c>
    </row>
    <row r="595" spans="5:14">
      <c r="E595" s="172">
        <v>1094</v>
      </c>
      <c r="F595" s="173" t="s">
        <v>1809</v>
      </c>
      <c r="G595" s="172">
        <v>2</v>
      </c>
      <c r="H595" s="173" t="s">
        <v>3552</v>
      </c>
      <c r="I595" s="172">
        <v>400200</v>
      </c>
      <c r="J595" s="172">
        <v>0</v>
      </c>
      <c r="K595" s="172">
        <v>400200</v>
      </c>
      <c r="L595" s="172">
        <v>4</v>
      </c>
      <c r="M595" s="173" t="s">
        <v>3777</v>
      </c>
      <c r="N595" s="173" t="s">
        <v>65</v>
      </c>
    </row>
    <row r="596" spans="5:14">
      <c r="E596" s="172">
        <v>3178</v>
      </c>
      <c r="F596" s="173" t="s">
        <v>1809</v>
      </c>
      <c r="G596" s="172">
        <v>2</v>
      </c>
      <c r="H596" s="173" t="s">
        <v>3642</v>
      </c>
      <c r="I596" s="172">
        <v>867400</v>
      </c>
      <c r="J596" s="172">
        <v>0</v>
      </c>
      <c r="K596" s="172">
        <v>844500</v>
      </c>
      <c r="L596" s="172">
        <v>2</v>
      </c>
      <c r="M596" s="173" t="s">
        <v>3778</v>
      </c>
      <c r="N596" s="173" t="s">
        <v>66</v>
      </c>
    </row>
    <row r="597" spans="5:14">
      <c r="E597" s="172">
        <v>2549</v>
      </c>
      <c r="F597" s="173" t="s">
        <v>1809</v>
      </c>
      <c r="G597" s="172">
        <v>2</v>
      </c>
      <c r="H597" s="173" t="s">
        <v>3642</v>
      </c>
      <c r="I597" s="172">
        <v>769000</v>
      </c>
      <c r="J597" s="172">
        <v>0</v>
      </c>
      <c r="K597" s="172">
        <v>753000</v>
      </c>
      <c r="L597" s="172">
        <v>2</v>
      </c>
      <c r="M597" s="173" t="s">
        <v>3778</v>
      </c>
      <c r="N597" s="173" t="s">
        <v>66</v>
      </c>
    </row>
    <row r="598" spans="5:14">
      <c r="E598" s="172">
        <v>1581</v>
      </c>
      <c r="F598" s="173" t="s">
        <v>1809</v>
      </c>
      <c r="G598" s="172">
        <v>2</v>
      </c>
      <c r="H598" s="173" t="s">
        <v>3635</v>
      </c>
      <c r="I598" s="172">
        <v>841800</v>
      </c>
      <c r="J598" s="172">
        <v>0</v>
      </c>
      <c r="K598" s="172">
        <v>826200</v>
      </c>
      <c r="L598" s="172">
        <v>2</v>
      </c>
      <c r="M598" s="173" t="s">
        <v>3779</v>
      </c>
      <c r="N598" s="173" t="s">
        <v>66</v>
      </c>
    </row>
    <row r="599" spans="5:14">
      <c r="E599" s="172">
        <v>1110</v>
      </c>
      <c r="F599" s="173" t="s">
        <v>1809</v>
      </c>
      <c r="G599" s="172">
        <v>2</v>
      </c>
      <c r="H599" s="173" t="s">
        <v>3635</v>
      </c>
      <c r="I599" s="172">
        <v>693400</v>
      </c>
      <c r="J599" s="172">
        <v>0</v>
      </c>
      <c r="K599" s="172">
        <v>685100</v>
      </c>
      <c r="L599" s="172">
        <v>2</v>
      </c>
      <c r="M599" s="173" t="s">
        <v>3779</v>
      </c>
      <c r="N599" s="173" t="s">
        <v>66</v>
      </c>
    </row>
    <row r="600" spans="5:14">
      <c r="E600" s="172">
        <v>1642</v>
      </c>
      <c r="F600" s="173" t="s">
        <v>1809</v>
      </c>
      <c r="G600" s="172">
        <v>2</v>
      </c>
      <c r="H600" s="173" t="s">
        <v>3635</v>
      </c>
      <c r="I600" s="172">
        <v>868300</v>
      </c>
      <c r="J600" s="172">
        <v>0</v>
      </c>
      <c r="K600" s="172">
        <v>868300</v>
      </c>
      <c r="L600" s="172">
        <v>3</v>
      </c>
      <c r="M600" s="173" t="s">
        <v>3780</v>
      </c>
      <c r="N600" s="173" t="s">
        <v>66</v>
      </c>
    </row>
    <row r="601" spans="5:14">
      <c r="E601" s="172">
        <v>2170</v>
      </c>
      <c r="F601" s="173" t="s">
        <v>1809</v>
      </c>
      <c r="G601" s="172">
        <v>2</v>
      </c>
      <c r="H601" s="173" t="s">
        <v>3635</v>
      </c>
      <c r="I601" s="172">
        <v>889700</v>
      </c>
      <c r="J601" s="172">
        <v>0</v>
      </c>
      <c r="K601" s="172">
        <v>874500</v>
      </c>
      <c r="L601" s="172">
        <v>2</v>
      </c>
      <c r="M601" s="173" t="s">
        <v>3781</v>
      </c>
      <c r="N601" s="173" t="s">
        <v>66</v>
      </c>
    </row>
    <row r="602" spans="5:14">
      <c r="E602" s="172">
        <v>1980</v>
      </c>
      <c r="F602" s="173" t="s">
        <v>1809</v>
      </c>
      <c r="G602" s="172">
        <v>2</v>
      </c>
      <c r="H602" s="173" t="s">
        <v>3635</v>
      </c>
      <c r="I602" s="172">
        <v>765100</v>
      </c>
      <c r="J602" s="172">
        <v>0</v>
      </c>
      <c r="K602" s="172">
        <v>749900</v>
      </c>
      <c r="L602" s="172">
        <v>2</v>
      </c>
      <c r="M602" s="173" t="s">
        <v>3781</v>
      </c>
      <c r="N602" s="173" t="s">
        <v>66</v>
      </c>
    </row>
    <row r="603" spans="5:14">
      <c r="E603" s="172">
        <v>968</v>
      </c>
      <c r="F603" s="173" t="s">
        <v>1809</v>
      </c>
      <c r="G603" s="172">
        <v>2</v>
      </c>
      <c r="H603" s="173" t="s">
        <v>3635</v>
      </c>
      <c r="I603" s="172">
        <v>536000</v>
      </c>
      <c r="J603" s="172">
        <v>0</v>
      </c>
      <c r="K603" s="172">
        <v>524100</v>
      </c>
      <c r="L603" s="172">
        <v>2</v>
      </c>
      <c r="M603" s="173" t="s">
        <v>3782</v>
      </c>
      <c r="N603" s="173" t="s">
        <v>66</v>
      </c>
    </row>
    <row r="604" spans="5:14">
      <c r="E604" s="172">
        <v>2055</v>
      </c>
      <c r="F604" s="173" t="s">
        <v>1809</v>
      </c>
      <c r="G604" s="172">
        <v>2</v>
      </c>
      <c r="H604" s="173" t="s">
        <v>3635</v>
      </c>
      <c r="I604" s="172">
        <v>659500</v>
      </c>
      <c r="J604" s="172">
        <v>0</v>
      </c>
      <c r="K604" s="172">
        <v>659500</v>
      </c>
      <c r="L604" s="172">
        <v>2</v>
      </c>
      <c r="M604" s="173" t="s">
        <v>3783</v>
      </c>
      <c r="N604" s="173" t="s">
        <v>66</v>
      </c>
    </row>
    <row r="605" spans="5:14">
      <c r="E605" s="172">
        <v>1035</v>
      </c>
      <c r="F605" s="173" t="s">
        <v>1809</v>
      </c>
      <c r="G605" s="172">
        <v>2</v>
      </c>
      <c r="H605" s="173" t="s">
        <v>3635</v>
      </c>
      <c r="I605" s="172">
        <v>517500</v>
      </c>
      <c r="J605" s="172">
        <v>0</v>
      </c>
      <c r="K605" s="172">
        <v>517500</v>
      </c>
      <c r="L605" s="172">
        <v>2</v>
      </c>
      <c r="M605" s="173" t="s">
        <v>3783</v>
      </c>
      <c r="N605" s="173" t="s">
        <v>66</v>
      </c>
    </row>
    <row r="606" spans="5:14">
      <c r="E606" s="172">
        <v>1155</v>
      </c>
      <c r="F606" s="173" t="s">
        <v>1809</v>
      </c>
      <c r="G606" s="172">
        <v>2</v>
      </c>
      <c r="H606" s="173" t="s">
        <v>3784</v>
      </c>
      <c r="I606" s="172">
        <v>459900</v>
      </c>
      <c r="J606" s="172">
        <v>0</v>
      </c>
      <c r="K606" s="172">
        <v>459900</v>
      </c>
      <c r="L606" s="172">
        <v>2</v>
      </c>
      <c r="M606" s="173" t="s">
        <v>3785</v>
      </c>
      <c r="N606" s="173" t="s">
        <v>66</v>
      </c>
    </row>
    <row r="607" spans="5:14">
      <c r="E607" s="172">
        <v>1139</v>
      </c>
      <c r="F607" s="173" t="s">
        <v>1809</v>
      </c>
      <c r="G607" s="172">
        <v>2</v>
      </c>
      <c r="H607" s="173" t="s">
        <v>3784</v>
      </c>
      <c r="I607" s="172">
        <v>439200</v>
      </c>
      <c r="J607" s="172">
        <v>0</v>
      </c>
      <c r="K607" s="172">
        <v>439200</v>
      </c>
      <c r="L607" s="172">
        <v>2</v>
      </c>
      <c r="M607" s="173" t="s">
        <v>3785</v>
      </c>
      <c r="N607" s="173" t="s">
        <v>66</v>
      </c>
    </row>
    <row r="608" spans="5:14">
      <c r="E608" s="172">
        <v>1131</v>
      </c>
      <c r="F608" s="173" t="s">
        <v>1809</v>
      </c>
      <c r="G608" s="172">
        <v>2</v>
      </c>
      <c r="H608" s="173" t="s">
        <v>3635</v>
      </c>
      <c r="I608" s="172">
        <v>595200</v>
      </c>
      <c r="J608" s="172">
        <v>0</v>
      </c>
      <c r="K608" s="172">
        <v>582100</v>
      </c>
      <c r="L608" s="172">
        <v>2</v>
      </c>
      <c r="M608" s="173" t="s">
        <v>3786</v>
      </c>
      <c r="N608" s="173" t="s">
        <v>66</v>
      </c>
    </row>
    <row r="609" spans="5:14">
      <c r="E609" s="172">
        <v>1967</v>
      </c>
      <c r="F609" s="173" t="s">
        <v>1809</v>
      </c>
      <c r="G609" s="172">
        <v>2</v>
      </c>
      <c r="H609" s="173" t="s">
        <v>3635</v>
      </c>
      <c r="I609" s="172">
        <v>720500</v>
      </c>
      <c r="J609" s="172">
        <v>0</v>
      </c>
      <c r="K609" s="172">
        <v>701200</v>
      </c>
      <c r="L609" s="172">
        <v>2</v>
      </c>
      <c r="M609" s="173" t="s">
        <v>3786</v>
      </c>
      <c r="N609" s="173" t="s">
        <v>66</v>
      </c>
    </row>
    <row r="610" spans="5:14">
      <c r="E610" s="172">
        <v>2033</v>
      </c>
      <c r="F610" s="173" t="s">
        <v>1809</v>
      </c>
      <c r="G610" s="172">
        <v>2</v>
      </c>
      <c r="H610" s="173" t="s">
        <v>3635</v>
      </c>
      <c r="I610" s="172">
        <v>774500</v>
      </c>
      <c r="J610" s="172">
        <v>0</v>
      </c>
      <c r="K610" s="172">
        <v>759800</v>
      </c>
      <c r="L610" s="172">
        <v>2</v>
      </c>
      <c r="M610" s="173" t="s">
        <v>3787</v>
      </c>
      <c r="N610" s="173" t="s">
        <v>66</v>
      </c>
    </row>
    <row r="611" spans="5:14">
      <c r="E611" s="172">
        <v>1183</v>
      </c>
      <c r="F611" s="173" t="s">
        <v>1809</v>
      </c>
      <c r="G611" s="172">
        <v>2</v>
      </c>
      <c r="H611" s="173" t="s">
        <v>3635</v>
      </c>
      <c r="I611" s="172">
        <v>477600</v>
      </c>
      <c r="J611" s="172">
        <v>0</v>
      </c>
      <c r="K611" s="172">
        <v>466100</v>
      </c>
      <c r="L611" s="172">
        <v>2</v>
      </c>
      <c r="M611" s="173" t="s">
        <v>3787</v>
      </c>
      <c r="N611" s="173" t="s">
        <v>66</v>
      </c>
    </row>
    <row r="612" spans="5:14">
      <c r="E612" s="172">
        <v>1860</v>
      </c>
      <c r="F612" s="173" t="s">
        <v>1809</v>
      </c>
      <c r="G612" s="172">
        <v>2</v>
      </c>
      <c r="H612" s="173" t="s">
        <v>3784</v>
      </c>
      <c r="I612" s="172">
        <v>791300</v>
      </c>
      <c r="J612" s="172">
        <v>0</v>
      </c>
      <c r="K612" s="172">
        <v>780100</v>
      </c>
      <c r="L612" s="172">
        <v>2</v>
      </c>
      <c r="M612" s="173" t="s">
        <v>3788</v>
      </c>
      <c r="N612" s="173" t="s">
        <v>66</v>
      </c>
    </row>
    <row r="613" spans="5:14">
      <c r="E613" s="172">
        <v>1179</v>
      </c>
      <c r="F613" s="173" t="s">
        <v>1809</v>
      </c>
      <c r="G613" s="172">
        <v>2</v>
      </c>
      <c r="H613" s="173" t="s">
        <v>3635</v>
      </c>
      <c r="I613" s="172">
        <v>563200</v>
      </c>
      <c r="J613" s="172">
        <v>0</v>
      </c>
      <c r="K613" s="172">
        <v>558600</v>
      </c>
      <c r="L613" s="172">
        <v>2</v>
      </c>
      <c r="M613" s="173" t="s">
        <v>3789</v>
      </c>
      <c r="N613" s="173" t="s">
        <v>66</v>
      </c>
    </row>
    <row r="614" spans="5:14">
      <c r="E614" s="172">
        <v>1679</v>
      </c>
      <c r="F614" s="173" t="s">
        <v>1809</v>
      </c>
      <c r="G614" s="172">
        <v>2</v>
      </c>
      <c r="H614" s="173" t="s">
        <v>3635</v>
      </c>
      <c r="I614" s="172">
        <v>730800</v>
      </c>
      <c r="J614" s="172">
        <v>0</v>
      </c>
      <c r="K614" s="172">
        <v>721600</v>
      </c>
      <c r="L614" s="172">
        <v>2</v>
      </c>
      <c r="M614" s="173" t="s">
        <v>3789</v>
      </c>
      <c r="N614" s="173" t="s">
        <v>66</v>
      </c>
    </row>
    <row r="615" spans="5:14">
      <c r="E615" s="172">
        <v>1034</v>
      </c>
      <c r="F615" s="173" t="s">
        <v>1809</v>
      </c>
      <c r="G615" s="172">
        <v>2</v>
      </c>
      <c r="H615" s="173" t="s">
        <v>3635</v>
      </c>
      <c r="I615" s="172">
        <v>413200</v>
      </c>
      <c r="J615" s="172">
        <v>0</v>
      </c>
      <c r="K615" s="172">
        <v>404800</v>
      </c>
      <c r="L615" s="172">
        <v>2</v>
      </c>
      <c r="M615" s="173" t="s">
        <v>3790</v>
      </c>
      <c r="N615" s="173" t="s">
        <v>66</v>
      </c>
    </row>
    <row r="616" spans="5:14">
      <c r="E616" s="172">
        <v>1692</v>
      </c>
      <c r="F616" s="173" t="s">
        <v>1809</v>
      </c>
      <c r="G616" s="172">
        <v>2</v>
      </c>
      <c r="H616" s="173" t="s">
        <v>3635</v>
      </c>
      <c r="I616" s="172">
        <v>585200</v>
      </c>
      <c r="J616" s="172">
        <v>0</v>
      </c>
      <c r="K616" s="172">
        <v>575700</v>
      </c>
      <c r="L616" s="172">
        <v>2</v>
      </c>
      <c r="M616" s="173" t="s">
        <v>3791</v>
      </c>
      <c r="N616" s="173" t="s">
        <v>66</v>
      </c>
    </row>
    <row r="617" spans="5:14">
      <c r="E617" s="172">
        <v>2312</v>
      </c>
      <c r="F617" s="173" t="s">
        <v>1809</v>
      </c>
      <c r="G617" s="172">
        <v>2</v>
      </c>
      <c r="H617" s="173" t="s">
        <v>3642</v>
      </c>
      <c r="I617" s="172">
        <v>790200</v>
      </c>
      <c r="J617" s="172">
        <v>0</v>
      </c>
      <c r="K617" s="172">
        <v>790200</v>
      </c>
      <c r="L617" s="172">
        <v>2</v>
      </c>
      <c r="M617" s="173" t="s">
        <v>3792</v>
      </c>
      <c r="N617" s="173" t="s">
        <v>66</v>
      </c>
    </row>
    <row r="618" spans="5:14">
      <c r="E618" s="172">
        <v>1265</v>
      </c>
      <c r="F618" s="173" t="s">
        <v>1809</v>
      </c>
      <c r="G618" s="172">
        <v>2</v>
      </c>
      <c r="H618" s="173" t="s">
        <v>3635</v>
      </c>
      <c r="I618" s="172">
        <v>598500</v>
      </c>
      <c r="J618" s="172">
        <v>0</v>
      </c>
      <c r="K618" s="172">
        <v>595400</v>
      </c>
      <c r="L618" s="172">
        <v>2</v>
      </c>
      <c r="M618" s="173" t="s">
        <v>3793</v>
      </c>
      <c r="N618" s="173" t="s">
        <v>66</v>
      </c>
    </row>
    <row r="619" spans="5:14">
      <c r="E619" s="172">
        <v>2041</v>
      </c>
      <c r="F619" s="173" t="s">
        <v>1809</v>
      </c>
      <c r="G619" s="172">
        <v>2</v>
      </c>
      <c r="H619" s="173" t="s">
        <v>3635</v>
      </c>
      <c r="I619" s="172">
        <v>781000</v>
      </c>
      <c r="J619" s="172">
        <v>0</v>
      </c>
      <c r="K619" s="172">
        <v>767600</v>
      </c>
      <c r="L619" s="172">
        <v>2</v>
      </c>
      <c r="M619" s="173" t="s">
        <v>3793</v>
      </c>
      <c r="N619" s="173" t="s">
        <v>66</v>
      </c>
    </row>
    <row r="620" spans="5:14">
      <c r="E620" s="172">
        <v>1489</v>
      </c>
      <c r="F620" s="173" t="s">
        <v>1809</v>
      </c>
      <c r="G620" s="172">
        <v>2</v>
      </c>
      <c r="H620" s="173" t="s">
        <v>3635</v>
      </c>
      <c r="I620" s="172">
        <v>683000</v>
      </c>
      <c r="J620" s="172">
        <v>0</v>
      </c>
      <c r="K620" s="172">
        <v>671000</v>
      </c>
      <c r="L620" s="172">
        <v>2</v>
      </c>
      <c r="M620" s="173" t="s">
        <v>3794</v>
      </c>
      <c r="N620" s="173" t="s">
        <v>66</v>
      </c>
    </row>
    <row r="621" spans="5:14">
      <c r="E621" s="172">
        <v>1035</v>
      </c>
      <c r="F621" s="173" t="s">
        <v>1809</v>
      </c>
      <c r="G621" s="172">
        <v>2</v>
      </c>
      <c r="H621" s="173" t="s">
        <v>3635</v>
      </c>
      <c r="I621" s="172">
        <v>584300</v>
      </c>
      <c r="J621" s="172">
        <v>0</v>
      </c>
      <c r="K621" s="172">
        <v>571800</v>
      </c>
      <c r="L621" s="172">
        <v>2</v>
      </c>
      <c r="M621" s="173" t="s">
        <v>3794</v>
      </c>
      <c r="N621" s="173" t="s">
        <v>66</v>
      </c>
    </row>
    <row r="622" spans="5:14">
      <c r="E622" s="172">
        <v>1042</v>
      </c>
      <c r="F622" s="173" t="s">
        <v>1809</v>
      </c>
      <c r="G622" s="172">
        <v>2</v>
      </c>
      <c r="H622" s="173" t="s">
        <v>3784</v>
      </c>
      <c r="I622" s="172">
        <v>461400</v>
      </c>
      <c r="J622" s="172">
        <v>0</v>
      </c>
      <c r="K622" s="172">
        <v>453900</v>
      </c>
      <c r="L622" s="172">
        <v>2</v>
      </c>
      <c r="M622" s="173" t="s">
        <v>3795</v>
      </c>
      <c r="N622" s="173" t="s">
        <v>66</v>
      </c>
    </row>
    <row r="623" spans="5:14">
      <c r="E623" s="172">
        <v>2046</v>
      </c>
      <c r="F623" s="173" t="s">
        <v>1809</v>
      </c>
      <c r="G623" s="172">
        <v>2</v>
      </c>
      <c r="H623" s="173" t="s">
        <v>3635</v>
      </c>
      <c r="I623" s="172">
        <v>645200</v>
      </c>
      <c r="J623" s="172">
        <v>0</v>
      </c>
      <c r="K623" s="172">
        <v>629200</v>
      </c>
      <c r="L623" s="172">
        <v>2</v>
      </c>
      <c r="M623" s="173" t="s">
        <v>3796</v>
      </c>
      <c r="N623" s="173" t="s">
        <v>66</v>
      </c>
    </row>
    <row r="624" spans="5:14">
      <c r="E624" s="172">
        <v>1104</v>
      </c>
      <c r="F624" s="173" t="s">
        <v>1809</v>
      </c>
      <c r="G624" s="172">
        <v>2</v>
      </c>
      <c r="H624" s="173" t="s">
        <v>3635</v>
      </c>
      <c r="I624" s="172">
        <v>564500</v>
      </c>
      <c r="J624" s="172">
        <v>0</v>
      </c>
      <c r="K624" s="172">
        <v>551600</v>
      </c>
      <c r="L624" s="172">
        <v>2</v>
      </c>
      <c r="M624" s="173" t="s">
        <v>3796</v>
      </c>
      <c r="N624" s="173" t="s">
        <v>66</v>
      </c>
    </row>
    <row r="625" spans="5:14">
      <c r="E625" s="172">
        <v>1203</v>
      </c>
      <c r="F625" s="173" t="s">
        <v>1809</v>
      </c>
      <c r="G625" s="172">
        <v>2</v>
      </c>
      <c r="H625" s="173" t="s">
        <v>3784</v>
      </c>
      <c r="I625" s="172">
        <v>503200</v>
      </c>
      <c r="J625" s="172">
        <v>0</v>
      </c>
      <c r="K625" s="172">
        <v>496900</v>
      </c>
      <c r="L625" s="172">
        <v>2</v>
      </c>
      <c r="M625" s="173" t="s">
        <v>3797</v>
      </c>
      <c r="N625" s="173" t="s">
        <v>66</v>
      </c>
    </row>
    <row r="626" spans="5:14">
      <c r="E626" s="172">
        <v>1553</v>
      </c>
      <c r="F626" s="173" t="s">
        <v>1809</v>
      </c>
      <c r="G626" s="172">
        <v>2</v>
      </c>
      <c r="H626" s="173" t="s">
        <v>3635</v>
      </c>
      <c r="I626" s="172">
        <v>814100</v>
      </c>
      <c r="J626" s="172">
        <v>0</v>
      </c>
      <c r="K626" s="172">
        <v>814100</v>
      </c>
      <c r="L626" s="172">
        <v>2</v>
      </c>
      <c r="M626" s="173" t="s">
        <v>3798</v>
      </c>
      <c r="N626" s="173" t="s">
        <v>66</v>
      </c>
    </row>
    <row r="627" spans="5:14">
      <c r="E627" s="172">
        <v>2100</v>
      </c>
      <c r="F627" s="173" t="s">
        <v>1809</v>
      </c>
      <c r="G627" s="172">
        <v>2</v>
      </c>
      <c r="H627" s="173" t="s">
        <v>3635</v>
      </c>
      <c r="I627" s="172">
        <v>854900</v>
      </c>
      <c r="J627" s="172">
        <v>0</v>
      </c>
      <c r="K627" s="172">
        <v>827800</v>
      </c>
      <c r="L627" s="172">
        <v>2</v>
      </c>
      <c r="M627" s="173" t="s">
        <v>3799</v>
      </c>
      <c r="N627" s="173" t="s">
        <v>66</v>
      </c>
    </row>
    <row r="628" spans="5:14">
      <c r="E628" s="172">
        <v>1340</v>
      </c>
      <c r="F628" s="173" t="s">
        <v>1809</v>
      </c>
      <c r="G628" s="172">
        <v>2</v>
      </c>
      <c r="H628" s="173" t="s">
        <v>3635</v>
      </c>
      <c r="I628" s="172">
        <v>536500</v>
      </c>
      <c r="J628" s="172">
        <v>0</v>
      </c>
      <c r="K628" s="172">
        <v>526300</v>
      </c>
      <c r="L628" s="172">
        <v>2</v>
      </c>
      <c r="M628" s="173" t="s">
        <v>3800</v>
      </c>
      <c r="N628" s="173" t="s">
        <v>66</v>
      </c>
    </row>
    <row r="629" spans="5:14">
      <c r="E629" s="172">
        <v>2430</v>
      </c>
      <c r="F629" s="173" t="s">
        <v>1809</v>
      </c>
      <c r="G629" s="172">
        <v>2</v>
      </c>
      <c r="H629" s="173" t="s">
        <v>3635</v>
      </c>
      <c r="I629" s="172">
        <v>726100</v>
      </c>
      <c r="J629" s="172">
        <v>0</v>
      </c>
      <c r="K629" s="172">
        <v>715900</v>
      </c>
      <c r="L629" s="172">
        <v>2</v>
      </c>
      <c r="M629" s="173" t="s">
        <v>3800</v>
      </c>
      <c r="N629" s="173" t="s">
        <v>66</v>
      </c>
    </row>
    <row r="630" spans="5:14">
      <c r="E630" s="172">
        <v>954</v>
      </c>
      <c r="F630" s="173" t="s">
        <v>1809</v>
      </c>
      <c r="G630" s="172">
        <v>2</v>
      </c>
      <c r="H630" s="173" t="s">
        <v>3635</v>
      </c>
      <c r="I630" s="172">
        <v>480900</v>
      </c>
      <c r="J630" s="172">
        <v>0</v>
      </c>
      <c r="K630" s="172">
        <v>480900</v>
      </c>
      <c r="L630" s="172">
        <v>2</v>
      </c>
      <c r="M630" s="173" t="s">
        <v>3801</v>
      </c>
      <c r="N630" s="173" t="s">
        <v>66</v>
      </c>
    </row>
    <row r="631" spans="5:14">
      <c r="E631" s="172">
        <v>1462</v>
      </c>
      <c r="F631" s="173" t="s">
        <v>1809</v>
      </c>
      <c r="G631" s="172">
        <v>2</v>
      </c>
      <c r="H631" s="173" t="s">
        <v>3635</v>
      </c>
      <c r="I631" s="172">
        <v>549800</v>
      </c>
      <c r="J631" s="172">
        <v>0</v>
      </c>
      <c r="K631" s="172">
        <v>549800</v>
      </c>
      <c r="L631" s="172">
        <v>2</v>
      </c>
      <c r="M631" s="173" t="s">
        <v>3801</v>
      </c>
      <c r="N631" s="173" t="s">
        <v>66</v>
      </c>
    </row>
    <row r="632" spans="5:14">
      <c r="E632" s="172">
        <v>1740</v>
      </c>
      <c r="F632" s="173" t="s">
        <v>1809</v>
      </c>
      <c r="G632" s="172">
        <v>2</v>
      </c>
      <c r="H632" s="173" t="s">
        <v>3635</v>
      </c>
      <c r="I632" s="172">
        <v>767100</v>
      </c>
      <c r="J632" s="172">
        <v>0</v>
      </c>
      <c r="K632" s="172">
        <v>767100</v>
      </c>
      <c r="L632" s="172">
        <v>2</v>
      </c>
      <c r="M632" s="173" t="s">
        <v>3802</v>
      </c>
      <c r="N632" s="173" t="s">
        <v>66</v>
      </c>
    </row>
    <row r="633" spans="5:14">
      <c r="E633" s="172">
        <v>1410</v>
      </c>
      <c r="F633" s="173" t="s">
        <v>1809</v>
      </c>
      <c r="G633" s="172">
        <v>2</v>
      </c>
      <c r="H633" s="173" t="s">
        <v>3635</v>
      </c>
      <c r="I633" s="172">
        <v>699400</v>
      </c>
      <c r="J633" s="172">
        <v>0</v>
      </c>
      <c r="K633" s="172">
        <v>690200</v>
      </c>
      <c r="L633" s="172">
        <v>2</v>
      </c>
      <c r="M633" s="173" t="s">
        <v>3803</v>
      </c>
      <c r="N633" s="173" t="s">
        <v>66</v>
      </c>
    </row>
    <row r="634" spans="5:14">
      <c r="E634" s="172">
        <v>1661</v>
      </c>
      <c r="F634" s="173" t="s">
        <v>1809</v>
      </c>
      <c r="G634" s="172">
        <v>2</v>
      </c>
      <c r="H634" s="173" t="s">
        <v>3635</v>
      </c>
      <c r="I634" s="172">
        <v>655300</v>
      </c>
      <c r="J634" s="172">
        <v>0</v>
      </c>
      <c r="K634" s="172">
        <v>641500</v>
      </c>
      <c r="L634" s="172">
        <v>2</v>
      </c>
      <c r="M634" s="173" t="s">
        <v>3804</v>
      </c>
      <c r="N634" s="173" t="s">
        <v>66</v>
      </c>
    </row>
    <row r="635" spans="5:14">
      <c r="E635" s="172">
        <v>1423</v>
      </c>
      <c r="F635" s="173" t="s">
        <v>1809</v>
      </c>
      <c r="G635" s="172">
        <v>2</v>
      </c>
      <c r="H635" s="173" t="s">
        <v>3635</v>
      </c>
      <c r="I635" s="172">
        <v>591200</v>
      </c>
      <c r="J635" s="172">
        <v>0</v>
      </c>
      <c r="K635" s="172">
        <v>580300</v>
      </c>
      <c r="L635" s="172">
        <v>2</v>
      </c>
      <c r="M635" s="173" t="s">
        <v>3805</v>
      </c>
      <c r="N635" s="173" t="s">
        <v>66</v>
      </c>
    </row>
    <row r="636" spans="5:14">
      <c r="E636" s="172">
        <v>1140</v>
      </c>
      <c r="F636" s="173" t="s">
        <v>1809</v>
      </c>
      <c r="G636" s="172">
        <v>2</v>
      </c>
      <c r="H636" s="173" t="s">
        <v>3635</v>
      </c>
      <c r="I636" s="172">
        <v>496500</v>
      </c>
      <c r="J636" s="172">
        <v>0</v>
      </c>
      <c r="K636" s="172">
        <v>485600</v>
      </c>
      <c r="L636" s="172">
        <v>2</v>
      </c>
      <c r="M636" s="173" t="s">
        <v>3805</v>
      </c>
      <c r="N636" s="173" t="s">
        <v>66</v>
      </c>
    </row>
    <row r="637" spans="5:14">
      <c r="E637" s="172">
        <v>1751</v>
      </c>
      <c r="F637" s="173" t="s">
        <v>1809</v>
      </c>
      <c r="G637" s="172">
        <v>2</v>
      </c>
      <c r="H637" s="173" t="s">
        <v>3642</v>
      </c>
      <c r="I637" s="172">
        <v>741200</v>
      </c>
      <c r="J637" s="172">
        <v>0</v>
      </c>
      <c r="K637" s="172">
        <v>722400</v>
      </c>
      <c r="L637" s="172">
        <v>2</v>
      </c>
      <c r="M637" s="173" t="s">
        <v>3806</v>
      </c>
      <c r="N637" s="173" t="s">
        <v>66</v>
      </c>
    </row>
    <row r="638" spans="5:14">
      <c r="E638" s="172">
        <v>1795</v>
      </c>
      <c r="F638" s="173" t="s">
        <v>1809</v>
      </c>
      <c r="G638" s="172">
        <v>2</v>
      </c>
      <c r="H638" s="173" t="s">
        <v>3642</v>
      </c>
      <c r="I638" s="172">
        <v>819000</v>
      </c>
      <c r="J638" s="172">
        <v>0</v>
      </c>
      <c r="K638" s="172">
        <v>800200</v>
      </c>
      <c r="L638" s="172">
        <v>2</v>
      </c>
      <c r="M638" s="173" t="s">
        <v>3806</v>
      </c>
      <c r="N638" s="173" t="s">
        <v>66</v>
      </c>
    </row>
    <row r="639" spans="5:14">
      <c r="E639" s="172">
        <v>2460</v>
      </c>
      <c r="F639" s="173" t="s">
        <v>1809</v>
      </c>
      <c r="G639" s="172">
        <v>2</v>
      </c>
      <c r="H639" s="173" t="s">
        <v>3635</v>
      </c>
      <c r="I639" s="172">
        <v>941500</v>
      </c>
      <c r="J639" s="172">
        <v>0</v>
      </c>
      <c r="K639" s="172">
        <v>930900</v>
      </c>
      <c r="L639" s="172">
        <v>2</v>
      </c>
      <c r="M639" s="173" t="s">
        <v>3807</v>
      </c>
      <c r="N639" s="173" t="s">
        <v>66</v>
      </c>
    </row>
    <row r="640" spans="5:14">
      <c r="E640" s="172">
        <v>2052</v>
      </c>
      <c r="F640" s="173" t="s">
        <v>1809</v>
      </c>
      <c r="G640" s="172">
        <v>2</v>
      </c>
      <c r="H640" s="173" t="s">
        <v>3635</v>
      </c>
      <c r="I640" s="172">
        <v>810000</v>
      </c>
      <c r="J640" s="172">
        <v>0</v>
      </c>
      <c r="K640" s="172">
        <v>800600</v>
      </c>
      <c r="L640" s="172">
        <v>2</v>
      </c>
      <c r="M640" s="173" t="s">
        <v>3808</v>
      </c>
      <c r="N640" s="173" t="s">
        <v>66</v>
      </c>
    </row>
    <row r="641" spans="5:14">
      <c r="E641" s="172">
        <v>1120</v>
      </c>
      <c r="F641" s="173" t="s">
        <v>1809</v>
      </c>
      <c r="G641" s="172">
        <v>2</v>
      </c>
      <c r="H641" s="173" t="s">
        <v>3635</v>
      </c>
      <c r="I641" s="172">
        <v>480900</v>
      </c>
      <c r="J641" s="172">
        <v>0</v>
      </c>
      <c r="K641" s="172">
        <v>480900</v>
      </c>
      <c r="L641" s="172">
        <v>2</v>
      </c>
      <c r="M641" s="173" t="s">
        <v>3809</v>
      </c>
      <c r="N641" s="173" t="s">
        <v>66</v>
      </c>
    </row>
    <row r="642" spans="5:14">
      <c r="E642" s="172">
        <v>2181</v>
      </c>
      <c r="F642" s="173" t="s">
        <v>1809</v>
      </c>
      <c r="G642" s="172">
        <v>2</v>
      </c>
      <c r="H642" s="173" t="s">
        <v>3635</v>
      </c>
      <c r="I642" s="172">
        <v>871600</v>
      </c>
      <c r="J642" s="172">
        <v>0</v>
      </c>
      <c r="K642" s="172">
        <v>865300</v>
      </c>
      <c r="L642" s="172">
        <v>2</v>
      </c>
      <c r="M642" s="173" t="s">
        <v>3810</v>
      </c>
      <c r="N642" s="173" t="s">
        <v>66</v>
      </c>
    </row>
    <row r="643" spans="5:14">
      <c r="E643" s="172">
        <v>1810</v>
      </c>
      <c r="F643" s="173" t="s">
        <v>1809</v>
      </c>
      <c r="G643" s="172">
        <v>2</v>
      </c>
      <c r="H643" s="173" t="s">
        <v>3635</v>
      </c>
      <c r="I643" s="172">
        <v>849600</v>
      </c>
      <c r="J643" s="172">
        <v>0</v>
      </c>
      <c r="K643" s="172">
        <v>843300</v>
      </c>
      <c r="L643" s="172">
        <v>2</v>
      </c>
      <c r="M643" s="173" t="s">
        <v>3810</v>
      </c>
      <c r="N643" s="173" t="s">
        <v>66</v>
      </c>
    </row>
    <row r="644" spans="5:14">
      <c r="E644" s="172">
        <v>2030</v>
      </c>
      <c r="F644" s="173" t="s">
        <v>1809</v>
      </c>
      <c r="G644" s="172">
        <v>2</v>
      </c>
      <c r="H644" s="173" t="s">
        <v>3635</v>
      </c>
      <c r="I644" s="172">
        <v>824800</v>
      </c>
      <c r="J644" s="172">
        <v>0</v>
      </c>
      <c r="K644" s="172">
        <v>813000</v>
      </c>
      <c r="L644" s="172">
        <v>2</v>
      </c>
      <c r="M644" s="173" t="s">
        <v>3811</v>
      </c>
      <c r="N644" s="173" t="s">
        <v>66</v>
      </c>
    </row>
    <row r="645" spans="5:14">
      <c r="E645" s="172">
        <v>1104</v>
      </c>
      <c r="F645" s="173" t="s">
        <v>1809</v>
      </c>
      <c r="G645" s="172">
        <v>2</v>
      </c>
      <c r="H645" s="173" t="s">
        <v>3635</v>
      </c>
      <c r="I645" s="172">
        <v>649800</v>
      </c>
      <c r="J645" s="172">
        <v>0</v>
      </c>
      <c r="K645" s="172">
        <v>638000</v>
      </c>
      <c r="L645" s="172">
        <v>2</v>
      </c>
      <c r="M645" s="173" t="s">
        <v>3811</v>
      </c>
      <c r="N645" s="173" t="s">
        <v>66</v>
      </c>
    </row>
    <row r="646" spans="5:14">
      <c r="E646" s="172">
        <v>1236</v>
      </c>
      <c r="F646" s="173" t="s">
        <v>1809</v>
      </c>
      <c r="G646" s="172">
        <v>2</v>
      </c>
      <c r="H646" s="173" t="s">
        <v>3635</v>
      </c>
      <c r="I646" s="172">
        <v>644700</v>
      </c>
      <c r="J646" s="172">
        <v>0</v>
      </c>
      <c r="K646" s="172">
        <v>635500</v>
      </c>
      <c r="L646" s="172">
        <v>2</v>
      </c>
      <c r="M646" s="173" t="s">
        <v>3812</v>
      </c>
      <c r="N646" s="173" t="s">
        <v>66</v>
      </c>
    </row>
    <row r="647" spans="5:14">
      <c r="E647" s="172">
        <v>1005</v>
      </c>
      <c r="F647" s="173" t="s">
        <v>1809</v>
      </c>
      <c r="G647" s="172">
        <v>2</v>
      </c>
      <c r="H647" s="173" t="s">
        <v>3635</v>
      </c>
      <c r="I647" s="172">
        <v>601800</v>
      </c>
      <c r="J647" s="172">
        <v>0</v>
      </c>
      <c r="K647" s="172">
        <v>592600</v>
      </c>
      <c r="L647" s="172">
        <v>2</v>
      </c>
      <c r="M647" s="173" t="s">
        <v>3812</v>
      </c>
      <c r="N647" s="173" t="s">
        <v>66</v>
      </c>
    </row>
    <row r="648" spans="5:14">
      <c r="E648" s="172">
        <v>1629</v>
      </c>
      <c r="F648" s="173" t="s">
        <v>1809</v>
      </c>
      <c r="G648" s="172">
        <v>2</v>
      </c>
      <c r="H648" s="173" t="s">
        <v>3642</v>
      </c>
      <c r="I648" s="172">
        <v>575700</v>
      </c>
      <c r="J648" s="172">
        <v>0</v>
      </c>
      <c r="K648" s="172">
        <v>566700</v>
      </c>
      <c r="L648" s="172">
        <v>2</v>
      </c>
      <c r="M648" s="173" t="s">
        <v>3813</v>
      </c>
      <c r="N648" s="173" t="s">
        <v>66</v>
      </c>
    </row>
    <row r="649" spans="5:14">
      <c r="E649" s="172">
        <v>1464</v>
      </c>
      <c r="F649" s="173" t="s">
        <v>1809</v>
      </c>
      <c r="G649" s="172">
        <v>2</v>
      </c>
      <c r="H649" s="173" t="s">
        <v>3642</v>
      </c>
      <c r="I649" s="172">
        <v>523900</v>
      </c>
      <c r="J649" s="172">
        <v>0</v>
      </c>
      <c r="K649" s="172">
        <v>504200</v>
      </c>
      <c r="L649" s="172">
        <v>2</v>
      </c>
      <c r="M649" s="173" t="s">
        <v>3813</v>
      </c>
      <c r="N649" s="173" t="s">
        <v>66</v>
      </c>
    </row>
    <row r="650" spans="5:14">
      <c r="E650" s="172">
        <v>1500</v>
      </c>
      <c r="F650" s="173" t="s">
        <v>1809</v>
      </c>
      <c r="G650" s="172">
        <v>2</v>
      </c>
      <c r="H650" s="173" t="s">
        <v>3635</v>
      </c>
      <c r="I650" s="172">
        <v>434600</v>
      </c>
      <c r="J650" s="172">
        <v>0</v>
      </c>
      <c r="K650" s="172">
        <v>425600</v>
      </c>
      <c r="L650" s="172">
        <v>2</v>
      </c>
      <c r="M650" s="173" t="s">
        <v>3814</v>
      </c>
      <c r="N650" s="173" t="s">
        <v>66</v>
      </c>
    </row>
    <row r="651" spans="5:14">
      <c r="E651" s="172">
        <v>1809</v>
      </c>
      <c r="F651" s="173" t="s">
        <v>1809</v>
      </c>
      <c r="G651" s="172">
        <v>2</v>
      </c>
      <c r="H651" s="173" t="s">
        <v>3635</v>
      </c>
      <c r="I651" s="172">
        <v>416700</v>
      </c>
      <c r="J651" s="172">
        <v>0</v>
      </c>
      <c r="K651" s="172">
        <v>407700</v>
      </c>
      <c r="L651" s="172">
        <v>2</v>
      </c>
      <c r="M651" s="173" t="s">
        <v>3814</v>
      </c>
      <c r="N651" s="173" t="s">
        <v>66</v>
      </c>
    </row>
    <row r="652" spans="5:14">
      <c r="E652" s="172">
        <v>869</v>
      </c>
      <c r="F652" s="173" t="s">
        <v>1809</v>
      </c>
      <c r="G652" s="172">
        <v>2</v>
      </c>
      <c r="H652" s="173" t="s">
        <v>3642</v>
      </c>
      <c r="I652" s="172">
        <v>541500</v>
      </c>
      <c r="J652" s="172">
        <v>0</v>
      </c>
      <c r="K652" s="172">
        <v>541500</v>
      </c>
      <c r="L652" s="172">
        <v>2</v>
      </c>
      <c r="M652" s="173" t="s">
        <v>3815</v>
      </c>
      <c r="N652" s="173" t="s">
        <v>66</v>
      </c>
    </row>
    <row r="653" spans="5:14">
      <c r="E653" s="172">
        <v>869</v>
      </c>
      <c r="F653" s="173" t="s">
        <v>1809</v>
      </c>
      <c r="G653" s="172">
        <v>2</v>
      </c>
      <c r="H653" s="173" t="s">
        <v>3642</v>
      </c>
      <c r="I653" s="172">
        <v>541500</v>
      </c>
      <c r="J653" s="172">
        <v>0</v>
      </c>
      <c r="K653" s="172">
        <v>541500</v>
      </c>
      <c r="L653" s="172">
        <v>2</v>
      </c>
      <c r="M653" s="173" t="s">
        <v>3815</v>
      </c>
      <c r="N653" s="173" t="s">
        <v>66</v>
      </c>
    </row>
    <row r="654" spans="5:14">
      <c r="E654" s="172">
        <v>1900</v>
      </c>
      <c r="F654" s="173" t="s">
        <v>1809</v>
      </c>
      <c r="G654" s="172">
        <v>2</v>
      </c>
      <c r="H654" s="173" t="s">
        <v>3642</v>
      </c>
      <c r="I654" s="172">
        <v>278600</v>
      </c>
      <c r="J654" s="172">
        <v>0</v>
      </c>
      <c r="K654" s="172">
        <v>270500</v>
      </c>
      <c r="L654" s="172">
        <v>2</v>
      </c>
      <c r="M654" s="173" t="s">
        <v>3816</v>
      </c>
      <c r="N654" s="173" t="s">
        <v>66</v>
      </c>
    </row>
    <row r="655" spans="5:14">
      <c r="E655" s="172">
        <v>1069</v>
      </c>
      <c r="F655" s="173" t="s">
        <v>1809</v>
      </c>
      <c r="G655" s="172">
        <v>2</v>
      </c>
      <c r="H655" s="173" t="s">
        <v>3642</v>
      </c>
      <c r="I655" s="172">
        <v>583500</v>
      </c>
      <c r="J655" s="172">
        <v>0</v>
      </c>
      <c r="K655" s="172">
        <v>583500</v>
      </c>
      <c r="L655" s="172">
        <v>2</v>
      </c>
      <c r="M655" s="173" t="s">
        <v>3817</v>
      </c>
      <c r="N655" s="173" t="s">
        <v>66</v>
      </c>
    </row>
    <row r="656" spans="5:14">
      <c r="E656" s="172">
        <v>1719</v>
      </c>
      <c r="F656" s="173" t="s">
        <v>1809</v>
      </c>
      <c r="G656" s="172">
        <v>2</v>
      </c>
      <c r="H656" s="173" t="s">
        <v>3638</v>
      </c>
      <c r="I656" s="172">
        <v>658400</v>
      </c>
      <c r="J656" s="172">
        <v>0</v>
      </c>
      <c r="K656" s="172">
        <v>652100</v>
      </c>
      <c r="L656" s="172">
        <v>2</v>
      </c>
      <c r="M656" s="173" t="s">
        <v>3818</v>
      </c>
      <c r="N656" s="173" t="s">
        <v>66</v>
      </c>
    </row>
    <row r="657" spans="5:14">
      <c r="E657" s="172">
        <v>1559</v>
      </c>
      <c r="F657" s="173" t="s">
        <v>1809</v>
      </c>
      <c r="G657" s="172">
        <v>2</v>
      </c>
      <c r="H657" s="173" t="s">
        <v>3635</v>
      </c>
      <c r="I657" s="172">
        <v>528100</v>
      </c>
      <c r="J657" s="172">
        <v>0</v>
      </c>
      <c r="K657" s="172">
        <v>528100</v>
      </c>
      <c r="L657" s="172">
        <v>4</v>
      </c>
      <c r="M657" s="173" t="s">
        <v>3819</v>
      </c>
      <c r="N657" s="173" t="s">
        <v>66</v>
      </c>
    </row>
    <row r="658" spans="5:14">
      <c r="E658" s="172">
        <v>1367</v>
      </c>
      <c r="F658" s="173" t="s">
        <v>1809</v>
      </c>
      <c r="G658" s="172">
        <v>2</v>
      </c>
      <c r="H658" s="173" t="s">
        <v>3635</v>
      </c>
      <c r="I658" s="172">
        <v>564500</v>
      </c>
      <c r="J658" s="172">
        <v>0</v>
      </c>
      <c r="K658" s="172">
        <v>545800</v>
      </c>
      <c r="L658" s="172">
        <v>2</v>
      </c>
      <c r="M658" s="173" t="s">
        <v>3820</v>
      </c>
      <c r="N658" s="173" t="s">
        <v>66</v>
      </c>
    </row>
    <row r="659" spans="5:14">
      <c r="E659" s="172">
        <v>2360</v>
      </c>
      <c r="F659" s="173" t="s">
        <v>1809</v>
      </c>
      <c r="G659" s="172">
        <v>2</v>
      </c>
      <c r="H659" s="173" t="s">
        <v>3642</v>
      </c>
      <c r="I659" s="172">
        <v>753000</v>
      </c>
      <c r="J659" s="172">
        <v>0</v>
      </c>
      <c r="K659" s="172">
        <v>753000</v>
      </c>
      <c r="L659" s="172">
        <v>2</v>
      </c>
      <c r="M659" s="173" t="s">
        <v>3821</v>
      </c>
      <c r="N659" s="173" t="s">
        <v>66</v>
      </c>
    </row>
    <row r="660" spans="5:14">
      <c r="E660" s="172">
        <v>1188</v>
      </c>
      <c r="F660" s="173" t="s">
        <v>1809</v>
      </c>
      <c r="G660" s="172">
        <v>2</v>
      </c>
      <c r="H660" s="173" t="s">
        <v>3784</v>
      </c>
      <c r="I660" s="172">
        <v>536300</v>
      </c>
      <c r="J660" s="172">
        <v>0</v>
      </c>
      <c r="K660" s="172">
        <v>536300</v>
      </c>
      <c r="L660" s="172">
        <v>2</v>
      </c>
      <c r="M660" s="173" t="s">
        <v>3822</v>
      </c>
      <c r="N660" s="173" t="s">
        <v>66</v>
      </c>
    </row>
    <row r="661" spans="5:14">
      <c r="E661" s="172">
        <v>1982</v>
      </c>
      <c r="F661" s="173" t="s">
        <v>1809</v>
      </c>
      <c r="G661" s="172">
        <v>2</v>
      </c>
      <c r="H661" s="173" t="s">
        <v>3642</v>
      </c>
      <c r="I661" s="172">
        <v>782600</v>
      </c>
      <c r="J661" s="172">
        <v>0</v>
      </c>
      <c r="K661" s="172">
        <v>772700</v>
      </c>
      <c r="L661" s="172">
        <v>2</v>
      </c>
      <c r="M661" s="173" t="s">
        <v>3823</v>
      </c>
      <c r="N661" s="173" t="s">
        <v>66</v>
      </c>
    </row>
    <row r="662" spans="5:14">
      <c r="E662" s="172">
        <v>1982</v>
      </c>
      <c r="F662" s="173" t="s">
        <v>1809</v>
      </c>
      <c r="G662" s="172">
        <v>2</v>
      </c>
      <c r="H662" s="173" t="s">
        <v>3642</v>
      </c>
      <c r="I662" s="172">
        <v>766600</v>
      </c>
      <c r="J662" s="172">
        <v>0</v>
      </c>
      <c r="K662" s="172">
        <v>756700</v>
      </c>
      <c r="L662" s="172">
        <v>2</v>
      </c>
      <c r="M662" s="173" t="s">
        <v>3823</v>
      </c>
      <c r="N662" s="173" t="s">
        <v>66</v>
      </c>
    </row>
    <row r="663" spans="5:14">
      <c r="E663" s="172">
        <v>2650</v>
      </c>
      <c r="F663" s="173" t="s">
        <v>1809</v>
      </c>
      <c r="G663" s="172">
        <v>2</v>
      </c>
      <c r="H663" s="173" t="s">
        <v>3642</v>
      </c>
      <c r="I663" s="172">
        <v>1134000</v>
      </c>
      <c r="J663" s="172">
        <v>0</v>
      </c>
      <c r="K663" s="172">
        <v>1134000</v>
      </c>
      <c r="L663" s="172">
        <v>2</v>
      </c>
      <c r="M663" s="173" t="s">
        <v>3824</v>
      </c>
      <c r="N663" s="173" t="s">
        <v>66</v>
      </c>
    </row>
    <row r="664" spans="5:14">
      <c r="E664" s="172">
        <v>2076</v>
      </c>
      <c r="F664" s="173" t="s">
        <v>1809</v>
      </c>
      <c r="G664" s="172">
        <v>2</v>
      </c>
      <c r="H664" s="173" t="s">
        <v>3635</v>
      </c>
      <c r="I664" s="172">
        <v>850700</v>
      </c>
      <c r="J664" s="172">
        <v>0</v>
      </c>
      <c r="K664" s="172">
        <v>827600</v>
      </c>
      <c r="L664" s="172">
        <v>2</v>
      </c>
      <c r="M664" s="173" t="s">
        <v>3825</v>
      </c>
      <c r="N664" s="173" t="s">
        <v>66</v>
      </c>
    </row>
    <row r="665" spans="5:14">
      <c r="E665" s="172">
        <v>2076</v>
      </c>
      <c r="F665" s="173" t="s">
        <v>1809</v>
      </c>
      <c r="G665" s="172">
        <v>2</v>
      </c>
      <c r="H665" s="173" t="s">
        <v>3635</v>
      </c>
      <c r="I665" s="172">
        <v>850700</v>
      </c>
      <c r="J665" s="172">
        <v>0</v>
      </c>
      <c r="K665" s="172">
        <v>827600</v>
      </c>
      <c r="L665" s="172">
        <v>2</v>
      </c>
      <c r="M665" s="173" t="s">
        <v>3825</v>
      </c>
      <c r="N665" s="173" t="s">
        <v>66</v>
      </c>
    </row>
    <row r="666" spans="5:14">
      <c r="E666" s="172">
        <v>2202</v>
      </c>
      <c r="F666" s="173" t="s">
        <v>1809</v>
      </c>
      <c r="G666" s="172">
        <v>2</v>
      </c>
      <c r="H666" s="173" t="s">
        <v>3642</v>
      </c>
      <c r="I666" s="172">
        <v>837100</v>
      </c>
      <c r="J666" s="172">
        <v>0</v>
      </c>
      <c r="K666" s="172">
        <v>824600</v>
      </c>
      <c r="L666" s="172">
        <v>2</v>
      </c>
      <c r="M666" s="173" t="s">
        <v>3826</v>
      </c>
      <c r="N666" s="173" t="s">
        <v>66</v>
      </c>
    </row>
    <row r="667" spans="5:14">
      <c r="E667" s="172">
        <v>2290</v>
      </c>
      <c r="F667" s="173" t="s">
        <v>1809</v>
      </c>
      <c r="G667" s="172">
        <v>2</v>
      </c>
      <c r="H667" s="173" t="s">
        <v>3642</v>
      </c>
      <c r="I667" s="172">
        <v>848500</v>
      </c>
      <c r="J667" s="172">
        <v>0</v>
      </c>
      <c r="K667" s="172">
        <v>836000</v>
      </c>
      <c r="L667" s="172">
        <v>2</v>
      </c>
      <c r="M667" s="173" t="s">
        <v>3826</v>
      </c>
      <c r="N667" s="173" t="s">
        <v>66</v>
      </c>
    </row>
    <row r="668" spans="5:14">
      <c r="E668" s="172">
        <v>1591</v>
      </c>
      <c r="F668" s="173" t="s">
        <v>1809</v>
      </c>
      <c r="G668" s="172">
        <v>2</v>
      </c>
      <c r="H668" s="173" t="s">
        <v>3635</v>
      </c>
      <c r="I668" s="172">
        <v>523600</v>
      </c>
      <c r="J668" s="172">
        <v>0</v>
      </c>
      <c r="K668" s="172">
        <v>523600</v>
      </c>
      <c r="L668" s="172">
        <v>2</v>
      </c>
      <c r="M668" s="173" t="s">
        <v>3827</v>
      </c>
      <c r="N668" s="173" t="s">
        <v>66</v>
      </c>
    </row>
    <row r="669" spans="5:14">
      <c r="E669" s="172">
        <v>3732</v>
      </c>
      <c r="F669" s="173" t="s">
        <v>1809</v>
      </c>
      <c r="G669" s="172">
        <v>2</v>
      </c>
      <c r="H669" s="173" t="s">
        <v>3642</v>
      </c>
      <c r="I669" s="172">
        <v>1038900</v>
      </c>
      <c r="J669" s="172">
        <v>0</v>
      </c>
      <c r="K669" s="172">
        <v>1029000</v>
      </c>
      <c r="L669" s="172">
        <v>2</v>
      </c>
      <c r="M669" s="173" t="s">
        <v>3828</v>
      </c>
      <c r="N669" s="173" t="s">
        <v>66</v>
      </c>
    </row>
    <row r="670" spans="5:14">
      <c r="E670" s="172">
        <v>3732</v>
      </c>
      <c r="F670" s="173" t="s">
        <v>1809</v>
      </c>
      <c r="G670" s="172">
        <v>2</v>
      </c>
      <c r="H670" s="173" t="s">
        <v>3642</v>
      </c>
      <c r="I670" s="172">
        <v>1038900</v>
      </c>
      <c r="J670" s="172">
        <v>0</v>
      </c>
      <c r="K670" s="172">
        <v>1029000</v>
      </c>
      <c r="L670" s="172">
        <v>2</v>
      </c>
      <c r="M670" s="173" t="s">
        <v>3828</v>
      </c>
      <c r="N670" s="173" t="s">
        <v>66</v>
      </c>
    </row>
    <row r="671" spans="5:14">
      <c r="E671" s="172">
        <v>2196</v>
      </c>
      <c r="F671" s="173" t="s">
        <v>1809</v>
      </c>
      <c r="G671" s="172">
        <v>2</v>
      </c>
      <c r="H671" s="173" t="s">
        <v>3642</v>
      </c>
      <c r="I671" s="172">
        <v>836700</v>
      </c>
      <c r="J671" s="172">
        <v>0</v>
      </c>
      <c r="K671" s="172">
        <v>826700</v>
      </c>
      <c r="L671" s="172">
        <v>2</v>
      </c>
      <c r="M671" s="173" t="s">
        <v>3829</v>
      </c>
      <c r="N671" s="173" t="s">
        <v>66</v>
      </c>
    </row>
    <row r="672" spans="5:14">
      <c r="E672" s="172">
        <v>2196</v>
      </c>
      <c r="F672" s="173" t="s">
        <v>1809</v>
      </c>
      <c r="G672" s="172">
        <v>2</v>
      </c>
      <c r="H672" s="173" t="s">
        <v>3642</v>
      </c>
      <c r="I672" s="172">
        <v>836700</v>
      </c>
      <c r="J672" s="172">
        <v>0</v>
      </c>
      <c r="K672" s="172">
        <v>826700</v>
      </c>
      <c r="L672" s="172">
        <v>2</v>
      </c>
      <c r="M672" s="173" t="s">
        <v>3829</v>
      </c>
      <c r="N672" s="173" t="s">
        <v>66</v>
      </c>
    </row>
    <row r="673" spans="5:14">
      <c r="E673" s="172">
        <v>2108</v>
      </c>
      <c r="F673" s="173" t="s">
        <v>1809</v>
      </c>
      <c r="G673" s="172">
        <v>2</v>
      </c>
      <c r="H673" s="173" t="s">
        <v>3642</v>
      </c>
      <c r="I673" s="172">
        <v>780500</v>
      </c>
      <c r="J673" s="172">
        <v>0</v>
      </c>
      <c r="K673" s="172">
        <v>764700</v>
      </c>
      <c r="L673" s="172">
        <v>2</v>
      </c>
      <c r="M673" s="173" t="s">
        <v>3830</v>
      </c>
      <c r="N673" s="173" t="s">
        <v>66</v>
      </c>
    </row>
    <row r="674" spans="5:14">
      <c r="E674" s="172">
        <v>2225</v>
      </c>
      <c r="F674" s="173" t="s">
        <v>1809</v>
      </c>
      <c r="G674" s="172">
        <v>2</v>
      </c>
      <c r="H674" s="173" t="s">
        <v>3642</v>
      </c>
      <c r="I674" s="172">
        <v>801600</v>
      </c>
      <c r="J674" s="172">
        <v>0</v>
      </c>
      <c r="K674" s="172">
        <v>779500</v>
      </c>
      <c r="L674" s="172">
        <v>2</v>
      </c>
      <c r="M674" s="173" t="s">
        <v>3830</v>
      </c>
      <c r="N674" s="173" t="s">
        <v>66</v>
      </c>
    </row>
    <row r="675" spans="5:14">
      <c r="E675" s="172">
        <v>1942</v>
      </c>
      <c r="F675" s="173" t="s">
        <v>1809</v>
      </c>
      <c r="G675" s="172">
        <v>2</v>
      </c>
      <c r="H675" s="173" t="s">
        <v>3642</v>
      </c>
      <c r="I675" s="172">
        <v>833800</v>
      </c>
      <c r="J675" s="172">
        <v>0</v>
      </c>
      <c r="K675" s="172">
        <v>833800</v>
      </c>
      <c r="L675" s="172">
        <v>2</v>
      </c>
      <c r="M675" s="173" t="s">
        <v>3831</v>
      </c>
      <c r="N675" s="173" t="s">
        <v>66</v>
      </c>
    </row>
    <row r="676" spans="5:14">
      <c r="E676" s="172">
        <v>1616</v>
      </c>
      <c r="F676" s="173" t="s">
        <v>1809</v>
      </c>
      <c r="G676" s="172">
        <v>2</v>
      </c>
      <c r="H676" s="173" t="s">
        <v>3642</v>
      </c>
      <c r="I676" s="172">
        <v>754200</v>
      </c>
      <c r="J676" s="172">
        <v>0</v>
      </c>
      <c r="K676" s="172">
        <v>754200</v>
      </c>
      <c r="L676" s="172">
        <v>2</v>
      </c>
      <c r="M676" s="173" t="s">
        <v>3831</v>
      </c>
      <c r="N676" s="173" t="s">
        <v>66</v>
      </c>
    </row>
    <row r="677" spans="5:14">
      <c r="E677" s="172">
        <v>1289</v>
      </c>
      <c r="F677" s="173" t="s">
        <v>1809</v>
      </c>
      <c r="G677" s="172">
        <v>2</v>
      </c>
      <c r="H677" s="173" t="s">
        <v>3635</v>
      </c>
      <c r="I677" s="172">
        <v>523400</v>
      </c>
      <c r="J677" s="172">
        <v>0</v>
      </c>
      <c r="K677" s="172">
        <v>506800</v>
      </c>
      <c r="L677" s="172">
        <v>2</v>
      </c>
      <c r="M677" s="173" t="s">
        <v>3832</v>
      </c>
      <c r="N677" s="173" t="s">
        <v>66</v>
      </c>
    </row>
    <row r="678" spans="5:14">
      <c r="E678" s="172">
        <v>1110</v>
      </c>
      <c r="F678" s="173" t="s">
        <v>1809</v>
      </c>
      <c r="G678" s="172">
        <v>2</v>
      </c>
      <c r="H678" s="173" t="s">
        <v>3635</v>
      </c>
      <c r="I678" s="172">
        <v>514100</v>
      </c>
      <c r="J678" s="172">
        <v>0</v>
      </c>
      <c r="K678" s="172">
        <v>506300</v>
      </c>
      <c r="L678" s="172">
        <v>2</v>
      </c>
      <c r="M678" s="173" t="s">
        <v>3832</v>
      </c>
      <c r="N678" s="173" t="s">
        <v>66</v>
      </c>
    </row>
    <row r="679" spans="5:14">
      <c r="E679" s="172">
        <v>2134</v>
      </c>
      <c r="F679" s="173" t="s">
        <v>1809</v>
      </c>
      <c r="G679" s="172">
        <v>2</v>
      </c>
      <c r="H679" s="173" t="s">
        <v>3635</v>
      </c>
      <c r="I679" s="172">
        <v>542100</v>
      </c>
      <c r="J679" s="172">
        <v>0</v>
      </c>
      <c r="K679" s="172">
        <v>542100</v>
      </c>
      <c r="L679" s="172">
        <v>2</v>
      </c>
      <c r="M679" s="173" t="s">
        <v>3833</v>
      </c>
      <c r="N679" s="173" t="s">
        <v>66</v>
      </c>
    </row>
    <row r="680" spans="5:14">
      <c r="E680" s="172">
        <v>1415</v>
      </c>
      <c r="F680" s="173" t="s">
        <v>1809</v>
      </c>
      <c r="G680" s="172">
        <v>2</v>
      </c>
      <c r="H680" s="173" t="s">
        <v>3642</v>
      </c>
      <c r="I680" s="172">
        <v>580100</v>
      </c>
      <c r="J680" s="172">
        <v>0</v>
      </c>
      <c r="K680" s="172">
        <v>567600</v>
      </c>
      <c r="L680" s="172">
        <v>2</v>
      </c>
      <c r="M680" s="173" t="s">
        <v>3834</v>
      </c>
      <c r="N680" s="173" t="s">
        <v>66</v>
      </c>
    </row>
    <row r="681" spans="5:14">
      <c r="E681" s="172">
        <v>1317</v>
      </c>
      <c r="F681" s="173" t="s">
        <v>1809</v>
      </c>
      <c r="G681" s="172">
        <v>2</v>
      </c>
      <c r="H681" s="173" t="s">
        <v>3642</v>
      </c>
      <c r="I681" s="172">
        <v>597300</v>
      </c>
      <c r="J681" s="172">
        <v>0</v>
      </c>
      <c r="K681" s="172">
        <v>591000</v>
      </c>
      <c r="L681" s="172">
        <v>2</v>
      </c>
      <c r="M681" s="173" t="s">
        <v>3835</v>
      </c>
      <c r="N681" s="173" t="s">
        <v>66</v>
      </c>
    </row>
    <row r="682" spans="5:14">
      <c r="E682" s="172">
        <v>1317</v>
      </c>
      <c r="F682" s="173" t="s">
        <v>1809</v>
      </c>
      <c r="G682" s="172">
        <v>2</v>
      </c>
      <c r="H682" s="173" t="s">
        <v>3642</v>
      </c>
      <c r="I682" s="172">
        <v>597300</v>
      </c>
      <c r="J682" s="172">
        <v>0</v>
      </c>
      <c r="K682" s="172">
        <v>591000</v>
      </c>
      <c r="L682" s="172">
        <v>2</v>
      </c>
      <c r="M682" s="173" t="s">
        <v>3835</v>
      </c>
      <c r="N682" s="173" t="s">
        <v>66</v>
      </c>
    </row>
    <row r="683" spans="5:14">
      <c r="E683" s="172">
        <v>2037</v>
      </c>
      <c r="F683" s="173" t="s">
        <v>1809</v>
      </c>
      <c r="G683" s="172">
        <v>2</v>
      </c>
      <c r="H683" s="173" t="s">
        <v>3635</v>
      </c>
      <c r="I683" s="172">
        <v>685400</v>
      </c>
      <c r="J683" s="172">
        <v>0</v>
      </c>
      <c r="K683" s="172">
        <v>666600</v>
      </c>
      <c r="L683" s="172">
        <v>2</v>
      </c>
      <c r="M683" s="173" t="s">
        <v>3836</v>
      </c>
      <c r="N683" s="173" t="s">
        <v>66</v>
      </c>
    </row>
    <row r="684" spans="5:14">
      <c r="E684" s="172">
        <v>1065</v>
      </c>
      <c r="F684" s="173" t="s">
        <v>1809</v>
      </c>
      <c r="G684" s="172">
        <v>2</v>
      </c>
      <c r="H684" s="173" t="s">
        <v>3635</v>
      </c>
      <c r="I684" s="172">
        <v>521500</v>
      </c>
      <c r="J684" s="172">
        <v>0</v>
      </c>
      <c r="K684" s="172">
        <v>509000</v>
      </c>
      <c r="L684" s="172">
        <v>2</v>
      </c>
      <c r="M684" s="173" t="s">
        <v>3836</v>
      </c>
      <c r="N684" s="173" t="s">
        <v>66</v>
      </c>
    </row>
    <row r="685" spans="5:14">
      <c r="E685" s="172">
        <v>1356</v>
      </c>
      <c r="F685" s="173" t="s">
        <v>1809</v>
      </c>
      <c r="G685" s="172">
        <v>2</v>
      </c>
      <c r="H685" s="173" t="s">
        <v>3635</v>
      </c>
      <c r="I685" s="172">
        <v>487300</v>
      </c>
      <c r="J685" s="172">
        <v>0</v>
      </c>
      <c r="K685" s="172">
        <v>487300</v>
      </c>
      <c r="L685" s="172">
        <v>2</v>
      </c>
      <c r="M685" s="173" t="s">
        <v>3837</v>
      </c>
      <c r="N685" s="173" t="s">
        <v>66</v>
      </c>
    </row>
    <row r="686" spans="5:14">
      <c r="E686" s="172">
        <v>1482</v>
      </c>
      <c r="F686" s="173" t="s">
        <v>1809</v>
      </c>
      <c r="G686" s="172">
        <v>2</v>
      </c>
      <c r="H686" s="173" t="s">
        <v>3642</v>
      </c>
      <c r="I686" s="172">
        <v>618000</v>
      </c>
      <c r="J686" s="172">
        <v>0</v>
      </c>
      <c r="K686" s="172">
        <v>605500</v>
      </c>
      <c r="L686" s="172">
        <v>2</v>
      </c>
      <c r="M686" s="173" t="s">
        <v>3838</v>
      </c>
      <c r="N686" s="173" t="s">
        <v>66</v>
      </c>
    </row>
    <row r="687" spans="5:14">
      <c r="E687" s="172">
        <v>1374</v>
      </c>
      <c r="F687" s="173" t="s">
        <v>1809</v>
      </c>
      <c r="G687" s="172">
        <v>2</v>
      </c>
      <c r="H687" s="173" t="s">
        <v>3642</v>
      </c>
      <c r="I687" s="172">
        <v>589100</v>
      </c>
      <c r="J687" s="172">
        <v>0</v>
      </c>
      <c r="K687" s="172">
        <v>576600</v>
      </c>
      <c r="L687" s="172">
        <v>2</v>
      </c>
      <c r="M687" s="173" t="s">
        <v>3838</v>
      </c>
      <c r="N687" s="173" t="s">
        <v>66</v>
      </c>
    </row>
    <row r="688" spans="5:14">
      <c r="E688" s="172">
        <v>1229</v>
      </c>
      <c r="F688" s="173" t="s">
        <v>1809</v>
      </c>
      <c r="G688" s="172">
        <v>2</v>
      </c>
      <c r="H688" s="173" t="s">
        <v>3635</v>
      </c>
      <c r="I688" s="172">
        <v>466700</v>
      </c>
      <c r="J688" s="172">
        <v>0</v>
      </c>
      <c r="K688" s="172">
        <v>463700</v>
      </c>
      <c r="L688" s="172">
        <v>2</v>
      </c>
      <c r="M688" s="173" t="s">
        <v>3839</v>
      </c>
      <c r="N688" s="173" t="s">
        <v>66</v>
      </c>
    </row>
    <row r="689" spans="5:14">
      <c r="E689" s="172">
        <v>1280</v>
      </c>
      <c r="F689" s="173" t="s">
        <v>1809</v>
      </c>
      <c r="G689" s="172">
        <v>2</v>
      </c>
      <c r="H689" s="173" t="s">
        <v>3784</v>
      </c>
      <c r="I689" s="172">
        <v>557800</v>
      </c>
      <c r="J689" s="172">
        <v>0</v>
      </c>
      <c r="K689" s="172">
        <v>557800</v>
      </c>
      <c r="L689" s="172">
        <v>2</v>
      </c>
      <c r="M689" s="173" t="s">
        <v>3840</v>
      </c>
      <c r="N689" s="173" t="s">
        <v>66</v>
      </c>
    </row>
    <row r="690" spans="5:14">
      <c r="E690" s="172">
        <v>1544</v>
      </c>
      <c r="F690" s="173" t="s">
        <v>1809</v>
      </c>
      <c r="G690" s="172">
        <v>2</v>
      </c>
      <c r="H690" s="173" t="s">
        <v>3552</v>
      </c>
      <c r="I690" s="172">
        <v>408900</v>
      </c>
      <c r="J690" s="172">
        <v>0</v>
      </c>
      <c r="K690" s="172">
        <v>408600</v>
      </c>
      <c r="L690" s="172">
        <v>2</v>
      </c>
      <c r="M690" s="173" t="s">
        <v>3841</v>
      </c>
      <c r="N690" s="173" t="s">
        <v>29</v>
      </c>
    </row>
    <row r="691" spans="5:14">
      <c r="E691" s="172">
        <v>1544</v>
      </c>
      <c r="F691" s="173" t="s">
        <v>1809</v>
      </c>
      <c r="G691" s="172">
        <v>2</v>
      </c>
      <c r="H691" s="173" t="s">
        <v>3552</v>
      </c>
      <c r="I691" s="172">
        <v>408900</v>
      </c>
      <c r="J691" s="172">
        <v>0</v>
      </c>
      <c r="K691" s="172">
        <v>408600</v>
      </c>
      <c r="L691" s="172">
        <v>2</v>
      </c>
      <c r="M691" s="173" t="s">
        <v>3841</v>
      </c>
      <c r="N691" s="173" t="s">
        <v>29</v>
      </c>
    </row>
    <row r="692" spans="5:14">
      <c r="E692" s="172">
        <v>825</v>
      </c>
      <c r="F692" s="173" t="s">
        <v>1809</v>
      </c>
      <c r="G692" s="172">
        <v>2</v>
      </c>
      <c r="H692" s="173" t="s">
        <v>3552</v>
      </c>
      <c r="I692" s="172">
        <v>222500</v>
      </c>
      <c r="J692" s="172">
        <v>0</v>
      </c>
      <c r="K692" s="172">
        <v>217100</v>
      </c>
      <c r="L692" s="172">
        <v>2</v>
      </c>
      <c r="M692" s="173" t="s">
        <v>3842</v>
      </c>
      <c r="N692" s="173" t="s">
        <v>29</v>
      </c>
    </row>
    <row r="693" spans="5:14">
      <c r="E693" s="172">
        <v>1308</v>
      </c>
      <c r="F693" s="173" t="s">
        <v>1809</v>
      </c>
      <c r="G693" s="172">
        <v>2</v>
      </c>
      <c r="H693" s="173" t="s">
        <v>3552</v>
      </c>
      <c r="I693" s="172">
        <v>345900</v>
      </c>
      <c r="J693" s="172">
        <v>0</v>
      </c>
      <c r="K693" s="172">
        <v>345000</v>
      </c>
      <c r="L693" s="172">
        <v>2</v>
      </c>
      <c r="M693" s="173" t="s">
        <v>3843</v>
      </c>
      <c r="N693" s="173" t="s">
        <v>29</v>
      </c>
    </row>
    <row r="694" spans="5:14">
      <c r="E694" s="172">
        <v>1828</v>
      </c>
      <c r="F694" s="173" t="s">
        <v>1809</v>
      </c>
      <c r="G694" s="172">
        <v>2</v>
      </c>
      <c r="H694" s="173" t="s">
        <v>3552</v>
      </c>
      <c r="I694" s="172">
        <v>431800</v>
      </c>
      <c r="J694" s="172">
        <v>0</v>
      </c>
      <c r="K694" s="172">
        <v>430900</v>
      </c>
      <c r="L694" s="172">
        <v>2</v>
      </c>
      <c r="M694" s="173" t="s">
        <v>3843</v>
      </c>
      <c r="N694" s="173" t="s">
        <v>29</v>
      </c>
    </row>
    <row r="695" spans="5:14">
      <c r="E695" s="172">
        <v>2278</v>
      </c>
      <c r="F695" s="173" t="s">
        <v>1809</v>
      </c>
      <c r="G695" s="172">
        <v>2</v>
      </c>
      <c r="H695" s="173" t="s">
        <v>3552</v>
      </c>
      <c r="I695" s="172">
        <v>477600</v>
      </c>
      <c r="J695" s="172">
        <v>0</v>
      </c>
      <c r="K695" s="172">
        <v>477600</v>
      </c>
      <c r="L695" s="172">
        <v>57</v>
      </c>
      <c r="M695" s="173" t="s">
        <v>3844</v>
      </c>
      <c r="N695" s="173" t="s">
        <v>29</v>
      </c>
    </row>
    <row r="696" spans="5:14">
      <c r="E696" s="172">
        <v>2340</v>
      </c>
      <c r="F696" s="173" t="s">
        <v>1809</v>
      </c>
      <c r="G696" s="172">
        <v>2</v>
      </c>
      <c r="H696" s="173" t="s">
        <v>3552</v>
      </c>
      <c r="I696" s="172">
        <v>485100</v>
      </c>
      <c r="J696" s="172">
        <v>0</v>
      </c>
      <c r="K696" s="172">
        <v>485100</v>
      </c>
      <c r="L696" s="172">
        <v>2</v>
      </c>
      <c r="M696" s="173" t="s">
        <v>3845</v>
      </c>
      <c r="N696" s="173" t="s">
        <v>29</v>
      </c>
    </row>
    <row r="697" spans="5:14">
      <c r="E697" s="172">
        <v>981</v>
      </c>
      <c r="F697" s="173" t="s">
        <v>1809</v>
      </c>
      <c r="G697" s="172">
        <v>2</v>
      </c>
      <c r="H697" s="173" t="s">
        <v>3552</v>
      </c>
      <c r="I697" s="172">
        <v>301300</v>
      </c>
      <c r="J697" s="172">
        <v>0</v>
      </c>
      <c r="K697" s="172">
        <v>301300</v>
      </c>
      <c r="L697" s="172">
        <v>2</v>
      </c>
      <c r="M697" s="173" t="s">
        <v>3846</v>
      </c>
      <c r="N697" s="173" t="s">
        <v>29</v>
      </c>
    </row>
    <row r="698" spans="5:14">
      <c r="E698" s="172">
        <v>1788</v>
      </c>
      <c r="F698" s="173" t="s">
        <v>1809</v>
      </c>
      <c r="G698" s="172">
        <v>2</v>
      </c>
      <c r="H698" s="173" t="s">
        <v>3552</v>
      </c>
      <c r="I698" s="172">
        <v>412500</v>
      </c>
      <c r="J698" s="172">
        <v>0</v>
      </c>
      <c r="K698" s="172">
        <v>412500</v>
      </c>
      <c r="L698" s="172">
        <v>2</v>
      </c>
      <c r="M698" s="173" t="s">
        <v>3847</v>
      </c>
      <c r="N698" s="173" t="s">
        <v>29</v>
      </c>
    </row>
    <row r="699" spans="5:14">
      <c r="E699" s="172">
        <v>1720</v>
      </c>
      <c r="F699" s="173" t="s">
        <v>1809</v>
      </c>
      <c r="G699" s="172">
        <v>2</v>
      </c>
      <c r="H699" s="173" t="s">
        <v>3552</v>
      </c>
      <c r="I699" s="172">
        <v>380900</v>
      </c>
      <c r="J699" s="172">
        <v>0</v>
      </c>
      <c r="K699" s="172">
        <v>380900</v>
      </c>
      <c r="L699" s="172">
        <v>2</v>
      </c>
      <c r="M699" s="173" t="s">
        <v>3848</v>
      </c>
      <c r="N699" s="173" t="s">
        <v>29</v>
      </c>
    </row>
    <row r="700" spans="5:14">
      <c r="E700" s="172">
        <v>1214</v>
      </c>
      <c r="F700" s="173" t="s">
        <v>1809</v>
      </c>
      <c r="G700" s="172">
        <v>2</v>
      </c>
      <c r="H700" s="173" t="s">
        <v>3541</v>
      </c>
      <c r="I700" s="172">
        <v>224300</v>
      </c>
      <c r="J700" s="172">
        <v>0</v>
      </c>
      <c r="K700" s="172">
        <v>223800</v>
      </c>
      <c r="L700" s="172">
        <v>2</v>
      </c>
      <c r="M700" s="173" t="s">
        <v>3849</v>
      </c>
      <c r="N700" s="173" t="s">
        <v>29</v>
      </c>
    </row>
    <row r="701" spans="5:14">
      <c r="E701" s="172">
        <v>2189</v>
      </c>
      <c r="F701" s="173" t="s">
        <v>1809</v>
      </c>
      <c r="G701" s="172">
        <v>2</v>
      </c>
      <c r="H701" s="173" t="s">
        <v>3541</v>
      </c>
      <c r="I701" s="172">
        <v>318000</v>
      </c>
      <c r="J701" s="172">
        <v>0</v>
      </c>
      <c r="K701" s="172">
        <v>317500</v>
      </c>
      <c r="L701" s="172">
        <v>2</v>
      </c>
      <c r="M701" s="173" t="s">
        <v>3849</v>
      </c>
      <c r="N701" s="173" t="s">
        <v>29</v>
      </c>
    </row>
    <row r="702" spans="5:14" ht="30">
      <c r="E702" s="172">
        <v>1861</v>
      </c>
      <c r="F702" s="173" t="s">
        <v>1809</v>
      </c>
      <c r="G702" s="172">
        <v>2</v>
      </c>
      <c r="H702" s="173" t="s">
        <v>3850</v>
      </c>
      <c r="I702" s="172">
        <v>327400</v>
      </c>
      <c r="J702" s="172">
        <v>0</v>
      </c>
      <c r="K702" s="172">
        <v>327400</v>
      </c>
      <c r="L702" s="172">
        <v>2</v>
      </c>
      <c r="M702" s="173" t="s">
        <v>3851</v>
      </c>
      <c r="N702" s="173" t="s">
        <v>58</v>
      </c>
    </row>
    <row r="703" spans="5:14">
      <c r="E703" s="172">
        <v>2119</v>
      </c>
      <c r="F703" s="173" t="s">
        <v>1809</v>
      </c>
      <c r="G703" s="172">
        <v>2</v>
      </c>
      <c r="H703" s="173" t="s">
        <v>3552</v>
      </c>
      <c r="I703" s="172">
        <v>530200</v>
      </c>
      <c r="J703" s="172">
        <v>0</v>
      </c>
      <c r="K703" s="172">
        <v>0</v>
      </c>
      <c r="L703" s="172">
        <v>2</v>
      </c>
      <c r="M703" s="173" t="s">
        <v>3852</v>
      </c>
      <c r="N703" s="173" t="s">
        <v>171</v>
      </c>
    </row>
    <row r="704" spans="5:14">
      <c r="E704" s="172">
        <v>1624</v>
      </c>
      <c r="F704" s="173" t="s">
        <v>1809</v>
      </c>
      <c r="G704" s="172">
        <v>2</v>
      </c>
      <c r="H704" s="173" t="s">
        <v>3853</v>
      </c>
      <c r="I704" s="172">
        <v>281200</v>
      </c>
      <c r="J704" s="172">
        <v>0</v>
      </c>
      <c r="K704" s="172">
        <v>281200</v>
      </c>
      <c r="L704" s="172">
        <v>2</v>
      </c>
      <c r="M704" s="173" t="s">
        <v>3854</v>
      </c>
      <c r="N704" s="173" t="s">
        <v>298</v>
      </c>
    </row>
    <row r="705" spans="5:14">
      <c r="E705" s="172">
        <v>1624</v>
      </c>
      <c r="F705" s="173" t="s">
        <v>1809</v>
      </c>
      <c r="G705" s="172">
        <v>2</v>
      </c>
      <c r="H705" s="173" t="s">
        <v>3853</v>
      </c>
      <c r="I705" s="172">
        <v>283500</v>
      </c>
      <c r="J705" s="172">
        <v>0</v>
      </c>
      <c r="K705" s="172">
        <v>281200</v>
      </c>
      <c r="L705" s="172">
        <v>2</v>
      </c>
      <c r="M705" s="173" t="s">
        <v>3854</v>
      </c>
      <c r="N705" s="173" t="s">
        <v>298</v>
      </c>
    </row>
    <row r="706" spans="5:14">
      <c r="E706" s="172">
        <v>1008</v>
      </c>
      <c r="F706" s="173" t="s">
        <v>1809</v>
      </c>
      <c r="G706" s="172">
        <v>2</v>
      </c>
      <c r="H706" s="173" t="s">
        <v>3552</v>
      </c>
      <c r="I706" s="172">
        <v>185200</v>
      </c>
      <c r="J706" s="172">
        <v>0</v>
      </c>
      <c r="K706" s="172">
        <v>185200</v>
      </c>
      <c r="L706" s="172">
        <v>2</v>
      </c>
      <c r="M706" s="173" t="s">
        <v>3855</v>
      </c>
      <c r="N706" s="173" t="s">
        <v>298</v>
      </c>
    </row>
    <row r="707" spans="5:14">
      <c r="E707" s="172">
        <v>1512</v>
      </c>
      <c r="F707" s="173" t="s">
        <v>1809</v>
      </c>
      <c r="G707" s="172">
        <v>2</v>
      </c>
      <c r="H707" s="173" t="s">
        <v>3552</v>
      </c>
      <c r="I707" s="172">
        <v>361100</v>
      </c>
      <c r="J707" s="172">
        <v>0</v>
      </c>
      <c r="K707" s="172">
        <v>361100</v>
      </c>
      <c r="L707" s="172">
        <v>2</v>
      </c>
      <c r="M707" s="173" t="s">
        <v>3856</v>
      </c>
      <c r="N707" s="173" t="s">
        <v>192</v>
      </c>
    </row>
    <row r="708" spans="5:14">
      <c r="E708" s="172">
        <v>1512</v>
      </c>
      <c r="F708" s="173" t="s">
        <v>1809</v>
      </c>
      <c r="G708" s="172">
        <v>2</v>
      </c>
      <c r="H708" s="173" t="s">
        <v>3552</v>
      </c>
      <c r="I708" s="172">
        <v>361100</v>
      </c>
      <c r="J708" s="172">
        <v>0</v>
      </c>
      <c r="K708" s="172">
        <v>361100</v>
      </c>
      <c r="L708" s="172">
        <v>2</v>
      </c>
      <c r="M708" s="173" t="s">
        <v>3856</v>
      </c>
      <c r="N708" s="173" t="s">
        <v>192</v>
      </c>
    </row>
    <row r="709" spans="5:14">
      <c r="E709" s="172">
        <v>2376</v>
      </c>
      <c r="F709" s="173" t="s">
        <v>1809</v>
      </c>
      <c r="G709" s="172">
        <v>2</v>
      </c>
      <c r="H709" s="173" t="s">
        <v>3552</v>
      </c>
      <c r="I709" s="172">
        <v>432000</v>
      </c>
      <c r="J709" s="172">
        <v>0</v>
      </c>
      <c r="K709" s="172">
        <v>432000</v>
      </c>
      <c r="L709" s="172">
        <v>2</v>
      </c>
      <c r="M709" s="173" t="s">
        <v>3857</v>
      </c>
      <c r="N709" s="173" t="s">
        <v>192</v>
      </c>
    </row>
    <row r="710" spans="5:14">
      <c r="E710" s="172">
        <v>2045</v>
      </c>
      <c r="F710" s="173" t="s">
        <v>1809</v>
      </c>
      <c r="G710" s="172">
        <v>2</v>
      </c>
      <c r="H710" s="173" t="s">
        <v>3541</v>
      </c>
      <c r="I710" s="172">
        <v>357800</v>
      </c>
      <c r="J710" s="172">
        <v>0</v>
      </c>
      <c r="K710" s="172">
        <v>357800</v>
      </c>
      <c r="L710" s="172">
        <v>88</v>
      </c>
      <c r="M710" s="173" t="s">
        <v>3858</v>
      </c>
      <c r="N710" s="173" t="s">
        <v>124</v>
      </c>
    </row>
    <row r="711" spans="5:14">
      <c r="E711" s="172">
        <v>1408</v>
      </c>
      <c r="F711" s="173" t="s">
        <v>1809</v>
      </c>
      <c r="G711" s="172">
        <v>2</v>
      </c>
      <c r="H711" s="173" t="s">
        <v>3859</v>
      </c>
      <c r="I711" s="172">
        <v>254800</v>
      </c>
      <c r="J711" s="172">
        <v>0</v>
      </c>
      <c r="K711" s="172">
        <v>254800</v>
      </c>
      <c r="L711" s="172">
        <v>2</v>
      </c>
      <c r="M711" s="173" t="s">
        <v>3860</v>
      </c>
      <c r="N711" s="173" t="s">
        <v>306</v>
      </c>
    </row>
    <row r="712" spans="5:14">
      <c r="E712" s="172">
        <v>2181</v>
      </c>
      <c r="F712" s="173" t="s">
        <v>1809</v>
      </c>
      <c r="G712" s="172">
        <v>2</v>
      </c>
      <c r="H712" s="173" t="s">
        <v>3552</v>
      </c>
      <c r="I712" s="172">
        <v>337300</v>
      </c>
      <c r="J712" s="172">
        <v>0</v>
      </c>
      <c r="K712" s="172">
        <v>337300</v>
      </c>
      <c r="L712" s="172">
        <v>4</v>
      </c>
      <c r="M712" s="173" t="s">
        <v>3861</v>
      </c>
      <c r="N712" s="173" t="s">
        <v>285</v>
      </c>
    </row>
    <row r="713" spans="5:14">
      <c r="E713" s="172">
        <v>2181</v>
      </c>
      <c r="F713" s="173" t="s">
        <v>1809</v>
      </c>
      <c r="G713" s="172">
        <v>2</v>
      </c>
      <c r="H713" s="173" t="s">
        <v>3552</v>
      </c>
      <c r="I713" s="172">
        <v>333300</v>
      </c>
      <c r="J713" s="172">
        <v>0</v>
      </c>
      <c r="K713" s="172">
        <v>333300</v>
      </c>
      <c r="L713" s="172">
        <v>4</v>
      </c>
      <c r="M713" s="173" t="s">
        <v>3861</v>
      </c>
      <c r="N713" s="173" t="s">
        <v>285</v>
      </c>
    </row>
    <row r="714" spans="5:14">
      <c r="E714" s="172">
        <v>1901</v>
      </c>
      <c r="F714" s="173" t="s">
        <v>1809</v>
      </c>
      <c r="G714" s="172">
        <v>2</v>
      </c>
      <c r="H714" s="173" t="s">
        <v>3552</v>
      </c>
      <c r="I714" s="172">
        <v>280000</v>
      </c>
      <c r="J714" s="172">
        <v>0</v>
      </c>
      <c r="K714" s="172">
        <v>280000</v>
      </c>
      <c r="L714" s="172">
        <v>4</v>
      </c>
      <c r="M714" s="173" t="s">
        <v>3861</v>
      </c>
      <c r="N714" s="173" t="s">
        <v>285</v>
      </c>
    </row>
    <row r="715" spans="5:14">
      <c r="E715" s="172">
        <v>1870</v>
      </c>
      <c r="F715" s="173" t="s">
        <v>1809</v>
      </c>
      <c r="G715" s="172">
        <v>2</v>
      </c>
      <c r="H715" s="173" t="s">
        <v>3552</v>
      </c>
      <c r="I715" s="172">
        <v>284900</v>
      </c>
      <c r="J715" s="172">
        <v>0</v>
      </c>
      <c r="K715" s="172">
        <v>284900</v>
      </c>
      <c r="L715" s="172">
        <v>4</v>
      </c>
      <c r="M715" s="173" t="s">
        <v>3861</v>
      </c>
      <c r="N715" s="173" t="s">
        <v>285</v>
      </c>
    </row>
    <row r="716" spans="5:14">
      <c r="E716" s="172">
        <v>3633</v>
      </c>
      <c r="F716" s="173" t="s">
        <v>1809</v>
      </c>
      <c r="G716" s="172">
        <v>2</v>
      </c>
      <c r="H716" s="173" t="s">
        <v>3650</v>
      </c>
      <c r="I716" s="172">
        <v>255900</v>
      </c>
      <c r="J716" s="172">
        <v>0</v>
      </c>
      <c r="K716" s="172">
        <v>255900</v>
      </c>
      <c r="L716" s="172">
        <v>8</v>
      </c>
      <c r="M716" s="173" t="s">
        <v>3651</v>
      </c>
      <c r="N716" s="173" t="s">
        <v>60</v>
      </c>
    </row>
    <row r="717" spans="5:14">
      <c r="E717" s="172">
        <v>1196</v>
      </c>
      <c r="F717" s="173" t="s">
        <v>1809</v>
      </c>
      <c r="G717" s="172">
        <v>2</v>
      </c>
      <c r="H717" s="173" t="s">
        <v>3650</v>
      </c>
      <c r="I717" s="172">
        <v>257800</v>
      </c>
      <c r="J717" s="172">
        <v>0</v>
      </c>
      <c r="K717" s="172">
        <v>257800</v>
      </c>
      <c r="L717" s="172">
        <v>8</v>
      </c>
      <c r="M717" s="173" t="s">
        <v>3651</v>
      </c>
      <c r="N717" s="173" t="s">
        <v>60</v>
      </c>
    </row>
    <row r="718" spans="5:14" ht="30">
      <c r="E718" s="172">
        <v>2022</v>
      </c>
      <c r="F718" s="173" t="s">
        <v>1809</v>
      </c>
      <c r="G718" s="172">
        <v>2</v>
      </c>
      <c r="H718" s="173" t="s">
        <v>3652</v>
      </c>
      <c r="I718" s="172">
        <v>367500</v>
      </c>
      <c r="J718" s="172">
        <v>0</v>
      </c>
      <c r="K718" s="172">
        <v>367500</v>
      </c>
      <c r="L718" s="172">
        <v>4</v>
      </c>
      <c r="M718" s="173" t="s">
        <v>3862</v>
      </c>
      <c r="N718" s="173" t="s">
        <v>60</v>
      </c>
    </row>
    <row r="719" spans="5:14" ht="30">
      <c r="E719" s="172">
        <v>1484</v>
      </c>
      <c r="F719" s="173" t="s">
        <v>1809</v>
      </c>
      <c r="G719" s="172">
        <v>2</v>
      </c>
      <c r="H719" s="173" t="s">
        <v>3652</v>
      </c>
      <c r="I719" s="172">
        <v>247400</v>
      </c>
      <c r="J719" s="172">
        <v>0</v>
      </c>
      <c r="K719" s="172">
        <v>247400</v>
      </c>
      <c r="L719" s="172">
        <v>2</v>
      </c>
      <c r="M719" s="173" t="s">
        <v>3863</v>
      </c>
      <c r="N719" s="173" t="s">
        <v>60</v>
      </c>
    </row>
    <row r="720" spans="5:14" ht="30">
      <c r="E720" s="172">
        <v>1116</v>
      </c>
      <c r="F720" s="173" t="s">
        <v>1809</v>
      </c>
      <c r="G720" s="172">
        <v>2</v>
      </c>
      <c r="H720" s="173" t="s">
        <v>3652</v>
      </c>
      <c r="I720" s="172">
        <v>278300</v>
      </c>
      <c r="J720" s="172">
        <v>0</v>
      </c>
      <c r="K720" s="172">
        <v>278300</v>
      </c>
      <c r="L720" s="172">
        <v>2</v>
      </c>
      <c r="M720" s="173" t="s">
        <v>3864</v>
      </c>
      <c r="N720" s="173" t="s">
        <v>60</v>
      </c>
    </row>
    <row r="721" spans="5:14">
      <c r="E721" s="172">
        <v>942</v>
      </c>
      <c r="F721" s="173" t="s">
        <v>1809</v>
      </c>
      <c r="G721" s="172">
        <v>2</v>
      </c>
      <c r="H721" s="173" t="s">
        <v>3865</v>
      </c>
      <c r="I721" s="172">
        <v>325000</v>
      </c>
      <c r="J721" s="172">
        <v>0</v>
      </c>
      <c r="K721" s="172">
        <v>325000</v>
      </c>
      <c r="L721" s="172">
        <v>2</v>
      </c>
      <c r="M721" s="173" t="s">
        <v>3866</v>
      </c>
      <c r="N721" s="173" t="s">
        <v>60</v>
      </c>
    </row>
    <row r="722" spans="5:14" ht="30">
      <c r="E722" s="172">
        <v>796</v>
      </c>
      <c r="F722" s="173" t="s">
        <v>1809</v>
      </c>
      <c r="G722" s="172">
        <v>2</v>
      </c>
      <c r="H722" s="173" t="s">
        <v>3652</v>
      </c>
      <c r="I722" s="172">
        <v>209400</v>
      </c>
      <c r="J722" s="172">
        <v>0</v>
      </c>
      <c r="K722" s="172">
        <v>209400</v>
      </c>
      <c r="L722" s="172">
        <v>2</v>
      </c>
      <c r="M722" s="173" t="s">
        <v>3867</v>
      </c>
      <c r="N722" s="173" t="s">
        <v>60</v>
      </c>
    </row>
    <row r="723" spans="5:14" ht="30">
      <c r="E723" s="172">
        <v>3246</v>
      </c>
      <c r="F723" s="173" t="s">
        <v>1809</v>
      </c>
      <c r="G723" s="172">
        <v>2</v>
      </c>
      <c r="H723" s="173" t="s">
        <v>3652</v>
      </c>
      <c r="I723" s="172">
        <v>635000</v>
      </c>
      <c r="J723" s="172">
        <v>0</v>
      </c>
      <c r="K723" s="172">
        <v>635000</v>
      </c>
      <c r="L723" s="172">
        <v>2</v>
      </c>
      <c r="M723" s="173" t="s">
        <v>3868</v>
      </c>
      <c r="N723" s="173" t="s">
        <v>60</v>
      </c>
    </row>
    <row r="724" spans="5:14" ht="30">
      <c r="E724" s="172">
        <v>1052</v>
      </c>
      <c r="F724" s="173" t="s">
        <v>1809</v>
      </c>
      <c r="G724" s="172">
        <v>2</v>
      </c>
      <c r="H724" s="173" t="s">
        <v>3652</v>
      </c>
      <c r="I724" s="172">
        <v>175400</v>
      </c>
      <c r="J724" s="172">
        <v>0</v>
      </c>
      <c r="K724" s="172">
        <v>175400</v>
      </c>
      <c r="L724" s="172">
        <v>2</v>
      </c>
      <c r="M724" s="173" t="s">
        <v>3869</v>
      </c>
      <c r="N724" s="173" t="s">
        <v>60</v>
      </c>
    </row>
    <row r="725" spans="5:14" ht="30">
      <c r="E725" s="172">
        <v>1337</v>
      </c>
      <c r="F725" s="173" t="s">
        <v>1809</v>
      </c>
      <c r="G725" s="172">
        <v>2</v>
      </c>
      <c r="H725" s="173" t="s">
        <v>3652</v>
      </c>
      <c r="I725" s="172">
        <v>340000</v>
      </c>
      <c r="J725" s="172">
        <v>0</v>
      </c>
      <c r="K725" s="172">
        <v>340000</v>
      </c>
      <c r="L725" s="172">
        <v>3</v>
      </c>
      <c r="M725" s="173" t="s">
        <v>3870</v>
      </c>
      <c r="N725" s="173" t="s">
        <v>60</v>
      </c>
    </row>
    <row r="726" spans="5:14">
      <c r="E726" s="172">
        <v>1670</v>
      </c>
      <c r="F726" s="173" t="s">
        <v>1809</v>
      </c>
      <c r="G726" s="172">
        <v>2</v>
      </c>
      <c r="H726" s="173" t="s">
        <v>3865</v>
      </c>
      <c r="I726" s="172">
        <v>340000</v>
      </c>
      <c r="J726" s="172">
        <v>0</v>
      </c>
      <c r="K726" s="172">
        <v>340000</v>
      </c>
      <c r="L726" s="172">
        <v>2</v>
      </c>
      <c r="M726" s="173" t="s">
        <v>3871</v>
      </c>
      <c r="N726" s="173" t="s">
        <v>60</v>
      </c>
    </row>
    <row r="727" spans="5:14">
      <c r="E727" s="172">
        <v>1110</v>
      </c>
      <c r="F727" s="173" t="s">
        <v>1809</v>
      </c>
      <c r="G727" s="172">
        <v>2</v>
      </c>
      <c r="H727" s="173" t="s">
        <v>3552</v>
      </c>
      <c r="I727" s="172">
        <v>226400</v>
      </c>
      <c r="J727" s="172">
        <v>0</v>
      </c>
      <c r="K727" s="172">
        <v>226400</v>
      </c>
      <c r="L727" s="172">
        <v>5</v>
      </c>
      <c r="M727" s="173" t="s">
        <v>3872</v>
      </c>
      <c r="N727" s="173" t="s">
        <v>53</v>
      </c>
    </row>
    <row r="728" spans="5:14">
      <c r="E728" s="172">
        <v>776</v>
      </c>
      <c r="F728" s="173" t="s">
        <v>1809</v>
      </c>
      <c r="G728" s="172">
        <v>2</v>
      </c>
      <c r="H728" s="173" t="s">
        <v>3873</v>
      </c>
      <c r="I728" s="172">
        <v>146700</v>
      </c>
      <c r="J728" s="172">
        <v>0</v>
      </c>
      <c r="K728" s="172">
        <v>146700</v>
      </c>
      <c r="L728" s="172">
        <v>18</v>
      </c>
      <c r="M728" s="173" t="s">
        <v>3874</v>
      </c>
      <c r="N728" s="173" t="s">
        <v>5</v>
      </c>
    </row>
    <row r="729" spans="5:14">
      <c r="E729" s="172">
        <v>2099</v>
      </c>
      <c r="F729" s="173" t="s">
        <v>1809</v>
      </c>
      <c r="G729" s="172">
        <v>2</v>
      </c>
      <c r="H729" s="173" t="s">
        <v>3550</v>
      </c>
      <c r="I729" s="172">
        <v>392900</v>
      </c>
      <c r="J729" s="172">
        <v>0</v>
      </c>
      <c r="K729" s="172">
        <v>392900</v>
      </c>
      <c r="L729" s="172">
        <v>6</v>
      </c>
      <c r="M729" s="173" t="s">
        <v>3875</v>
      </c>
      <c r="N729" s="173" t="s">
        <v>12</v>
      </c>
    </row>
    <row r="730" spans="5:14">
      <c r="E730" s="172">
        <v>1908</v>
      </c>
      <c r="F730" s="173" t="s">
        <v>1809</v>
      </c>
      <c r="G730" s="172">
        <v>2</v>
      </c>
      <c r="H730" s="173" t="s">
        <v>3876</v>
      </c>
      <c r="I730" s="172">
        <v>394000</v>
      </c>
      <c r="J730" s="172">
        <v>0</v>
      </c>
      <c r="K730" s="172">
        <v>394000</v>
      </c>
      <c r="L730" s="172">
        <v>79</v>
      </c>
      <c r="M730" s="173" t="s">
        <v>3877</v>
      </c>
      <c r="N730" s="173" t="s">
        <v>5</v>
      </c>
    </row>
    <row r="731" spans="5:14">
      <c r="E731" s="172">
        <v>1000</v>
      </c>
      <c r="F731" s="173" t="s">
        <v>1809</v>
      </c>
      <c r="G731" s="172">
        <v>2</v>
      </c>
      <c r="H731" s="173" t="s">
        <v>3876</v>
      </c>
      <c r="I731" s="172">
        <v>174600</v>
      </c>
      <c r="J731" s="172">
        <v>0</v>
      </c>
      <c r="K731" s="172">
        <v>174600</v>
      </c>
      <c r="L731" s="172">
        <v>2</v>
      </c>
      <c r="M731" s="173" t="s">
        <v>3878</v>
      </c>
      <c r="N731" s="173" t="s">
        <v>5</v>
      </c>
    </row>
    <row r="732" spans="5:14">
      <c r="E732" s="172">
        <v>1619</v>
      </c>
      <c r="F732" s="173" t="s">
        <v>1809</v>
      </c>
      <c r="G732" s="172">
        <v>2</v>
      </c>
      <c r="H732" s="173" t="s">
        <v>3876</v>
      </c>
      <c r="I732" s="172">
        <v>144200</v>
      </c>
      <c r="J732" s="172">
        <v>0</v>
      </c>
      <c r="K732" s="172">
        <v>144200</v>
      </c>
      <c r="L732" s="172">
        <v>47</v>
      </c>
      <c r="M732" s="173" t="s">
        <v>3879</v>
      </c>
      <c r="N732" s="173" t="s">
        <v>5</v>
      </c>
    </row>
    <row r="733" spans="5:14">
      <c r="E733" s="172">
        <v>1844</v>
      </c>
      <c r="F733" s="173" t="s">
        <v>1809</v>
      </c>
      <c r="G733" s="172">
        <v>2</v>
      </c>
      <c r="H733" s="173" t="s">
        <v>3880</v>
      </c>
      <c r="I733" s="172">
        <v>410700</v>
      </c>
      <c r="J733" s="172">
        <v>0</v>
      </c>
      <c r="K733" s="172">
        <v>410700</v>
      </c>
      <c r="L733" s="172">
        <v>216</v>
      </c>
      <c r="M733" s="173" t="s">
        <v>3881</v>
      </c>
      <c r="N733" s="173" t="s">
        <v>5</v>
      </c>
    </row>
    <row r="734" spans="5:14">
      <c r="E734" s="172">
        <v>1476</v>
      </c>
      <c r="F734" s="173" t="s">
        <v>1809</v>
      </c>
      <c r="G734" s="172">
        <v>2</v>
      </c>
      <c r="H734" s="173" t="s">
        <v>3550</v>
      </c>
      <c r="I734" s="172">
        <v>370800</v>
      </c>
      <c r="J734" s="172">
        <v>0</v>
      </c>
      <c r="K734" s="172">
        <v>370800</v>
      </c>
      <c r="L734" s="172">
        <v>4</v>
      </c>
      <c r="M734" s="173" t="s">
        <v>3882</v>
      </c>
      <c r="N734" s="173" t="s">
        <v>12</v>
      </c>
    </row>
    <row r="735" spans="5:14">
      <c r="E735" s="172">
        <v>2361</v>
      </c>
      <c r="F735" s="173" t="s">
        <v>1809</v>
      </c>
      <c r="G735" s="172">
        <v>2</v>
      </c>
      <c r="H735" s="173" t="s">
        <v>3550</v>
      </c>
      <c r="I735" s="172">
        <v>747100</v>
      </c>
      <c r="J735" s="172">
        <v>0</v>
      </c>
      <c r="K735" s="172">
        <v>747100</v>
      </c>
      <c r="L735" s="172">
        <v>2</v>
      </c>
      <c r="M735" s="173" t="s">
        <v>3883</v>
      </c>
      <c r="N735" s="173" t="s">
        <v>12</v>
      </c>
    </row>
    <row r="736" spans="5:14">
      <c r="E736" s="172">
        <v>2361</v>
      </c>
      <c r="F736" s="173" t="s">
        <v>1809</v>
      </c>
      <c r="G736" s="172">
        <v>2</v>
      </c>
      <c r="H736" s="173" t="s">
        <v>3550</v>
      </c>
      <c r="I736" s="172">
        <v>742300</v>
      </c>
      <c r="J736" s="172">
        <v>0</v>
      </c>
      <c r="K736" s="172">
        <v>742300</v>
      </c>
      <c r="L736" s="172">
        <v>2</v>
      </c>
      <c r="M736" s="173" t="s">
        <v>3883</v>
      </c>
      <c r="N736" s="173" t="s">
        <v>12</v>
      </c>
    </row>
    <row r="737" spans="5:14">
      <c r="E737" s="172">
        <v>1844</v>
      </c>
      <c r="F737" s="173" t="s">
        <v>1809</v>
      </c>
      <c r="G737" s="172">
        <v>2</v>
      </c>
      <c r="H737" s="173" t="s">
        <v>3880</v>
      </c>
      <c r="I737" s="172">
        <v>382600</v>
      </c>
      <c r="J737" s="172">
        <v>0</v>
      </c>
      <c r="K737" s="172">
        <v>382600</v>
      </c>
      <c r="L737" s="172">
        <v>85</v>
      </c>
      <c r="M737" s="173" t="s">
        <v>3884</v>
      </c>
      <c r="N737" s="173" t="s">
        <v>5</v>
      </c>
    </row>
    <row r="738" spans="5:14">
      <c r="E738" s="172">
        <v>1392</v>
      </c>
      <c r="F738" s="173" t="s">
        <v>1809</v>
      </c>
      <c r="G738" s="172">
        <v>2</v>
      </c>
      <c r="H738" s="173" t="s">
        <v>3885</v>
      </c>
      <c r="I738" s="172">
        <v>487200</v>
      </c>
      <c r="J738" s="172">
        <v>0</v>
      </c>
      <c r="K738" s="172">
        <v>487200</v>
      </c>
      <c r="L738" s="172">
        <v>2</v>
      </c>
      <c r="M738" s="173" t="s">
        <v>3886</v>
      </c>
      <c r="N738" s="173" t="s">
        <v>12</v>
      </c>
    </row>
    <row r="739" spans="5:14">
      <c r="E739" s="172">
        <v>1392</v>
      </c>
      <c r="F739" s="173" t="s">
        <v>1809</v>
      </c>
      <c r="G739" s="172">
        <v>2</v>
      </c>
      <c r="H739" s="173" t="s">
        <v>3885</v>
      </c>
      <c r="I739" s="172">
        <v>487200</v>
      </c>
      <c r="J739" s="172">
        <v>0</v>
      </c>
      <c r="K739" s="172">
        <v>487200</v>
      </c>
      <c r="L739" s="172">
        <v>2</v>
      </c>
      <c r="M739" s="173" t="s">
        <v>3886</v>
      </c>
      <c r="N739" s="173" t="s">
        <v>12</v>
      </c>
    </row>
    <row r="740" spans="5:14">
      <c r="E740" s="172">
        <v>1152</v>
      </c>
      <c r="F740" s="173" t="s">
        <v>1809</v>
      </c>
      <c r="G740" s="172">
        <v>2</v>
      </c>
      <c r="H740" s="173" t="s">
        <v>3550</v>
      </c>
      <c r="I740" s="172">
        <v>291000</v>
      </c>
      <c r="J740" s="172">
        <v>0</v>
      </c>
      <c r="K740" s="172">
        <v>289600</v>
      </c>
      <c r="L740" s="172">
        <v>2</v>
      </c>
      <c r="M740" s="173" t="s">
        <v>3887</v>
      </c>
      <c r="N740" s="173" t="s">
        <v>12</v>
      </c>
    </row>
    <row r="741" spans="5:14">
      <c r="E741" s="172">
        <v>1152</v>
      </c>
      <c r="F741" s="173" t="s">
        <v>1809</v>
      </c>
      <c r="G741" s="172">
        <v>2</v>
      </c>
      <c r="H741" s="173" t="s">
        <v>3550</v>
      </c>
      <c r="I741" s="172">
        <v>292800</v>
      </c>
      <c r="J741" s="172">
        <v>0</v>
      </c>
      <c r="K741" s="172">
        <v>291400</v>
      </c>
      <c r="L741" s="172">
        <v>2</v>
      </c>
      <c r="M741" s="173" t="s">
        <v>3887</v>
      </c>
      <c r="N741" s="173" t="s">
        <v>12</v>
      </c>
    </row>
    <row r="742" spans="5:14">
      <c r="E742" s="172">
        <v>1376</v>
      </c>
      <c r="F742" s="173" t="s">
        <v>1809</v>
      </c>
      <c r="G742" s="172">
        <v>2</v>
      </c>
      <c r="H742" s="173" t="s">
        <v>3550</v>
      </c>
      <c r="I742" s="172">
        <v>495700</v>
      </c>
      <c r="J742" s="172">
        <v>0</v>
      </c>
      <c r="K742" s="172">
        <v>492800</v>
      </c>
      <c r="L742" s="172">
        <v>4</v>
      </c>
      <c r="M742" s="173" t="s">
        <v>3888</v>
      </c>
      <c r="N742" s="173" t="s">
        <v>12</v>
      </c>
    </row>
    <row r="743" spans="5:14">
      <c r="E743" s="172">
        <v>2058</v>
      </c>
      <c r="F743" s="173" t="s">
        <v>1809</v>
      </c>
      <c r="G743" s="172">
        <v>2</v>
      </c>
      <c r="H743" s="173" t="s">
        <v>3876</v>
      </c>
      <c r="I743" s="172">
        <v>292300</v>
      </c>
      <c r="J743" s="172">
        <v>0</v>
      </c>
      <c r="K743" s="172">
        <v>289600</v>
      </c>
      <c r="L743" s="172">
        <v>2</v>
      </c>
      <c r="M743" s="173" t="s">
        <v>3889</v>
      </c>
      <c r="N743" s="173" t="s">
        <v>5</v>
      </c>
    </row>
    <row r="744" spans="5:14">
      <c r="E744" s="172">
        <v>2203</v>
      </c>
      <c r="F744" s="173" t="s">
        <v>1809</v>
      </c>
      <c r="G744" s="172">
        <v>2</v>
      </c>
      <c r="H744" s="173" t="s">
        <v>3876</v>
      </c>
      <c r="I744" s="172">
        <v>345400</v>
      </c>
      <c r="J744" s="172">
        <v>0</v>
      </c>
      <c r="K744" s="172">
        <v>345400</v>
      </c>
      <c r="L744" s="172">
        <v>62</v>
      </c>
      <c r="M744" s="173" t="s">
        <v>3890</v>
      </c>
      <c r="N744" s="173" t="s">
        <v>5</v>
      </c>
    </row>
    <row r="745" spans="5:14">
      <c r="E745" s="172">
        <v>2785</v>
      </c>
      <c r="F745" s="173" t="s">
        <v>1809</v>
      </c>
      <c r="G745" s="172">
        <v>2</v>
      </c>
      <c r="H745" s="173" t="s">
        <v>3552</v>
      </c>
      <c r="I745" s="172">
        <v>617100</v>
      </c>
      <c r="J745" s="172">
        <v>0</v>
      </c>
      <c r="K745" s="172">
        <v>605700</v>
      </c>
      <c r="L745" s="172">
        <v>2</v>
      </c>
      <c r="M745" s="173" t="s">
        <v>3891</v>
      </c>
      <c r="N745" s="173" t="s">
        <v>254</v>
      </c>
    </row>
    <row r="746" spans="5:14">
      <c r="E746" s="172">
        <v>1297</v>
      </c>
      <c r="F746" s="173" t="s">
        <v>1809</v>
      </c>
      <c r="G746" s="172">
        <v>2</v>
      </c>
      <c r="H746" s="173" t="s">
        <v>3552</v>
      </c>
      <c r="I746" s="172">
        <v>455700</v>
      </c>
      <c r="J746" s="172">
        <v>0</v>
      </c>
      <c r="K746" s="172">
        <v>454200</v>
      </c>
      <c r="L746" s="172">
        <v>2</v>
      </c>
      <c r="M746" s="173" t="s">
        <v>3892</v>
      </c>
      <c r="N746" s="173" t="s">
        <v>138</v>
      </c>
    </row>
    <row r="747" spans="5:14">
      <c r="E747" s="172">
        <v>2143</v>
      </c>
      <c r="F747" s="173" t="s">
        <v>1809</v>
      </c>
      <c r="G747" s="172">
        <v>2</v>
      </c>
      <c r="H747" s="173" t="s">
        <v>3552</v>
      </c>
      <c r="I747" s="172">
        <v>670000</v>
      </c>
      <c r="J747" s="172">
        <v>0</v>
      </c>
      <c r="K747" s="172">
        <v>670000</v>
      </c>
      <c r="L747" s="172">
        <v>2</v>
      </c>
      <c r="M747" s="173" t="s">
        <v>3893</v>
      </c>
      <c r="N747" s="173" t="s">
        <v>154</v>
      </c>
    </row>
    <row r="748" spans="5:14">
      <c r="E748" s="172">
        <v>2191</v>
      </c>
      <c r="F748" s="173" t="s">
        <v>1809</v>
      </c>
      <c r="G748" s="172">
        <v>2</v>
      </c>
      <c r="H748" s="173" t="s">
        <v>3552</v>
      </c>
      <c r="I748" s="172">
        <v>669000</v>
      </c>
      <c r="J748" s="172">
        <v>0</v>
      </c>
      <c r="K748" s="172">
        <v>669000</v>
      </c>
      <c r="L748" s="172">
        <v>2</v>
      </c>
      <c r="M748" s="173" t="s">
        <v>3893</v>
      </c>
      <c r="N748" s="173" t="s">
        <v>154</v>
      </c>
    </row>
    <row r="749" spans="5:14">
      <c r="E749" s="172">
        <v>2408</v>
      </c>
      <c r="F749" s="173" t="s">
        <v>1809</v>
      </c>
      <c r="G749" s="172">
        <v>2</v>
      </c>
      <c r="H749" s="173" t="s">
        <v>3894</v>
      </c>
      <c r="I749" s="172">
        <v>550800</v>
      </c>
      <c r="J749" s="172">
        <v>0</v>
      </c>
      <c r="K749" s="172">
        <v>550800</v>
      </c>
      <c r="L749" s="172">
        <v>7</v>
      </c>
      <c r="M749" s="173" t="s">
        <v>3895</v>
      </c>
      <c r="N749" s="173" t="s">
        <v>138</v>
      </c>
    </row>
    <row r="750" spans="5:14">
      <c r="E750" s="172">
        <v>875</v>
      </c>
      <c r="F750" s="173" t="s">
        <v>1809</v>
      </c>
      <c r="G750" s="172">
        <v>2</v>
      </c>
      <c r="H750" s="173" t="s">
        <v>3896</v>
      </c>
      <c r="I750" s="172">
        <v>148000</v>
      </c>
      <c r="J750" s="172">
        <v>0</v>
      </c>
      <c r="K750" s="172">
        <v>148000</v>
      </c>
      <c r="L750" s="172">
        <v>3</v>
      </c>
      <c r="M750" s="173" t="s">
        <v>3897</v>
      </c>
      <c r="N750" s="173" t="s">
        <v>154</v>
      </c>
    </row>
    <row r="751" spans="5:14">
      <c r="E751" s="172">
        <v>810</v>
      </c>
      <c r="F751" s="173" t="s">
        <v>1809</v>
      </c>
      <c r="G751" s="172">
        <v>2</v>
      </c>
      <c r="H751" s="173" t="s">
        <v>3541</v>
      </c>
      <c r="I751" s="172">
        <v>247100</v>
      </c>
      <c r="J751" s="172">
        <v>0</v>
      </c>
      <c r="K751" s="172">
        <v>247100</v>
      </c>
      <c r="L751" s="172">
        <v>2</v>
      </c>
      <c r="M751" s="173" t="s">
        <v>3898</v>
      </c>
      <c r="N751" s="173" t="s">
        <v>154</v>
      </c>
    </row>
    <row r="752" spans="5:14">
      <c r="E752" s="172">
        <v>1300</v>
      </c>
      <c r="F752" s="173" t="s">
        <v>1809</v>
      </c>
      <c r="G752" s="172">
        <v>2</v>
      </c>
      <c r="H752" s="173" t="s">
        <v>3541</v>
      </c>
      <c r="I752" s="172">
        <v>336800</v>
      </c>
      <c r="J752" s="172">
        <v>0</v>
      </c>
      <c r="K752" s="172">
        <v>336800</v>
      </c>
      <c r="L752" s="172">
        <v>2</v>
      </c>
      <c r="M752" s="173" t="s">
        <v>3898</v>
      </c>
      <c r="N752" s="173" t="s">
        <v>154</v>
      </c>
    </row>
    <row r="753" spans="5:14">
      <c r="E753" s="172">
        <v>2210</v>
      </c>
      <c r="F753" s="173" t="s">
        <v>1809</v>
      </c>
      <c r="G753" s="172">
        <v>2</v>
      </c>
      <c r="H753" s="173" t="s">
        <v>3899</v>
      </c>
      <c r="I753" s="172">
        <v>207600</v>
      </c>
      <c r="J753" s="172">
        <v>0</v>
      </c>
      <c r="K753" s="172">
        <v>207600</v>
      </c>
      <c r="L753" s="172">
        <v>2</v>
      </c>
      <c r="M753" s="173" t="s">
        <v>3900</v>
      </c>
      <c r="N753" s="173" t="s">
        <v>95</v>
      </c>
    </row>
    <row r="754" spans="5:14">
      <c r="E754" s="172">
        <v>2138</v>
      </c>
      <c r="F754" s="173" t="s">
        <v>1809</v>
      </c>
      <c r="G754" s="172">
        <v>2</v>
      </c>
      <c r="H754" s="173" t="s">
        <v>3552</v>
      </c>
      <c r="I754" s="172">
        <v>690600</v>
      </c>
      <c r="J754" s="172">
        <v>0</v>
      </c>
      <c r="K754" s="172">
        <v>690600</v>
      </c>
      <c r="L754" s="172">
        <v>2</v>
      </c>
      <c r="M754" s="173" t="s">
        <v>3901</v>
      </c>
      <c r="N754" s="173" t="s">
        <v>95</v>
      </c>
    </row>
    <row r="755" spans="5:14">
      <c r="E755" s="172">
        <v>1690</v>
      </c>
      <c r="F755" s="173" t="s">
        <v>1809</v>
      </c>
      <c r="G755" s="172">
        <v>2</v>
      </c>
      <c r="H755" s="173" t="s">
        <v>3586</v>
      </c>
      <c r="I755" s="172">
        <v>401200</v>
      </c>
      <c r="J755" s="172">
        <v>0</v>
      </c>
      <c r="K755" s="172">
        <v>401200</v>
      </c>
      <c r="L755" s="172">
        <v>2</v>
      </c>
      <c r="M755" s="173" t="s">
        <v>3902</v>
      </c>
      <c r="N755" s="173" t="s">
        <v>156</v>
      </c>
    </row>
    <row r="756" spans="5:14">
      <c r="E756" s="172">
        <v>2606</v>
      </c>
      <c r="F756" s="173" t="s">
        <v>1809</v>
      </c>
      <c r="G756" s="172">
        <v>2</v>
      </c>
      <c r="H756" s="173" t="s">
        <v>3586</v>
      </c>
      <c r="I756" s="172">
        <v>716600</v>
      </c>
      <c r="J756" s="172">
        <v>0</v>
      </c>
      <c r="K756" s="172">
        <v>716600</v>
      </c>
      <c r="L756" s="172">
        <v>2</v>
      </c>
      <c r="M756" s="173" t="s">
        <v>3903</v>
      </c>
      <c r="N756" s="173" t="s">
        <v>156</v>
      </c>
    </row>
    <row r="757" spans="5:14">
      <c r="E757" s="172">
        <v>1467</v>
      </c>
      <c r="F757" s="173" t="s">
        <v>1809</v>
      </c>
      <c r="G757" s="172">
        <v>2</v>
      </c>
      <c r="H757" s="173" t="s">
        <v>3586</v>
      </c>
      <c r="I757" s="172">
        <v>719600</v>
      </c>
      <c r="J757" s="172">
        <v>0</v>
      </c>
      <c r="K757" s="172">
        <v>710700</v>
      </c>
      <c r="L757" s="172">
        <v>2</v>
      </c>
      <c r="M757" s="173" t="s">
        <v>3904</v>
      </c>
      <c r="N757" s="173" t="s">
        <v>156</v>
      </c>
    </row>
    <row r="758" spans="5:14">
      <c r="E758" s="172">
        <v>2893</v>
      </c>
      <c r="F758" s="173" t="s">
        <v>1809</v>
      </c>
      <c r="G758" s="172">
        <v>2</v>
      </c>
      <c r="H758" s="173" t="s">
        <v>3586</v>
      </c>
      <c r="I758" s="172">
        <v>894800</v>
      </c>
      <c r="J758" s="172">
        <v>0</v>
      </c>
      <c r="K758" s="172">
        <v>894800</v>
      </c>
      <c r="L758" s="172">
        <v>2</v>
      </c>
      <c r="M758" s="173" t="s">
        <v>3904</v>
      </c>
      <c r="N758" s="173" t="s">
        <v>156</v>
      </c>
    </row>
    <row r="759" spans="5:14">
      <c r="E759" s="172">
        <v>586</v>
      </c>
      <c r="F759" s="173" t="s">
        <v>1809</v>
      </c>
      <c r="G759" s="172">
        <v>2</v>
      </c>
      <c r="H759" s="173" t="s">
        <v>3552</v>
      </c>
      <c r="I759" s="172">
        <v>269100</v>
      </c>
      <c r="J759" s="172">
        <v>0</v>
      </c>
      <c r="K759" s="172">
        <v>269100</v>
      </c>
      <c r="L759" s="172">
        <v>2</v>
      </c>
      <c r="M759" s="173" t="s">
        <v>3905</v>
      </c>
      <c r="N759" s="173" t="s">
        <v>74</v>
      </c>
    </row>
    <row r="760" spans="5:14">
      <c r="E760" s="172">
        <v>586</v>
      </c>
      <c r="F760" s="173" t="s">
        <v>1809</v>
      </c>
      <c r="G760" s="172">
        <v>2</v>
      </c>
      <c r="H760" s="173" t="s">
        <v>3552</v>
      </c>
      <c r="I760" s="172">
        <v>265600</v>
      </c>
      <c r="J760" s="172">
        <v>0</v>
      </c>
      <c r="K760" s="172">
        <v>265600</v>
      </c>
      <c r="L760" s="172">
        <v>2</v>
      </c>
      <c r="M760" s="173" t="s">
        <v>3905</v>
      </c>
      <c r="N760" s="173" t="s">
        <v>74</v>
      </c>
    </row>
    <row r="761" spans="5:14">
      <c r="E761" s="172">
        <v>1430</v>
      </c>
      <c r="F761" s="173" t="s">
        <v>1809</v>
      </c>
      <c r="G761" s="172">
        <v>2</v>
      </c>
      <c r="H761" s="173" t="s">
        <v>3586</v>
      </c>
      <c r="I761" s="172">
        <v>482900</v>
      </c>
      <c r="J761" s="172">
        <v>0</v>
      </c>
      <c r="K761" s="172">
        <v>482900</v>
      </c>
      <c r="L761" s="172">
        <v>2</v>
      </c>
      <c r="M761" s="173" t="s">
        <v>3906</v>
      </c>
      <c r="N761" s="173" t="s">
        <v>156</v>
      </c>
    </row>
    <row r="762" spans="5:14">
      <c r="E762" s="172">
        <v>4079</v>
      </c>
      <c r="F762" s="173" t="s">
        <v>1809</v>
      </c>
      <c r="G762" s="172">
        <v>2</v>
      </c>
      <c r="H762" s="173" t="s">
        <v>3552</v>
      </c>
      <c r="I762" s="172">
        <v>527700</v>
      </c>
      <c r="J762" s="172">
        <v>0</v>
      </c>
      <c r="K762" s="172">
        <v>527700</v>
      </c>
      <c r="L762" s="172">
        <v>2</v>
      </c>
      <c r="M762" s="173" t="s">
        <v>3907</v>
      </c>
      <c r="N762" s="173" t="s">
        <v>74</v>
      </c>
    </row>
    <row r="763" spans="5:14">
      <c r="E763" s="172">
        <v>1614</v>
      </c>
      <c r="F763" s="173" t="s">
        <v>1809</v>
      </c>
      <c r="G763" s="172">
        <v>2</v>
      </c>
      <c r="H763" s="173" t="s">
        <v>3552</v>
      </c>
      <c r="I763" s="172">
        <v>350400</v>
      </c>
      <c r="J763" s="172">
        <v>0</v>
      </c>
      <c r="K763" s="172">
        <v>350400</v>
      </c>
      <c r="L763" s="172">
        <v>2</v>
      </c>
      <c r="M763" s="173" t="s">
        <v>3908</v>
      </c>
      <c r="N763" s="173" t="s">
        <v>74</v>
      </c>
    </row>
    <row r="764" spans="5:14">
      <c r="E764" s="172">
        <v>1633</v>
      </c>
      <c r="F764" s="173" t="s">
        <v>1809</v>
      </c>
      <c r="G764" s="172">
        <v>2</v>
      </c>
      <c r="H764" s="173" t="s">
        <v>3552</v>
      </c>
      <c r="I764" s="172">
        <v>358300</v>
      </c>
      <c r="J764" s="172">
        <v>0</v>
      </c>
      <c r="K764" s="172">
        <v>358300</v>
      </c>
      <c r="L764" s="172">
        <v>2</v>
      </c>
      <c r="M764" s="173" t="s">
        <v>3908</v>
      </c>
      <c r="N764" s="173" t="s">
        <v>74</v>
      </c>
    </row>
    <row r="765" spans="5:14">
      <c r="E765" s="172">
        <v>1300</v>
      </c>
      <c r="F765" s="173" t="s">
        <v>1809</v>
      </c>
      <c r="G765" s="172">
        <v>2</v>
      </c>
      <c r="H765" s="173" t="s">
        <v>3909</v>
      </c>
      <c r="I765" s="172">
        <v>168900</v>
      </c>
      <c r="J765" s="172">
        <v>0</v>
      </c>
      <c r="K765" s="172">
        <v>168900</v>
      </c>
      <c r="L765" s="172">
        <v>2</v>
      </c>
      <c r="M765" s="173" t="s">
        <v>3910</v>
      </c>
      <c r="N765" s="173" t="s">
        <v>74</v>
      </c>
    </row>
    <row r="766" spans="5:14">
      <c r="E766" s="172">
        <v>1300</v>
      </c>
      <c r="F766" s="173" t="s">
        <v>1809</v>
      </c>
      <c r="G766" s="172">
        <v>2</v>
      </c>
      <c r="H766" s="173" t="s">
        <v>3909</v>
      </c>
      <c r="I766" s="172">
        <v>168900</v>
      </c>
      <c r="J766" s="172">
        <v>0</v>
      </c>
      <c r="K766" s="172">
        <v>168900</v>
      </c>
      <c r="L766" s="172">
        <v>2</v>
      </c>
      <c r="M766" s="173" t="s">
        <v>3910</v>
      </c>
      <c r="N766" s="173" t="s">
        <v>74</v>
      </c>
    </row>
    <row r="767" spans="5:14">
      <c r="E767" s="172">
        <v>1437</v>
      </c>
      <c r="F767" s="173" t="s">
        <v>1809</v>
      </c>
      <c r="G767" s="172">
        <v>2</v>
      </c>
      <c r="H767" s="173" t="s">
        <v>3552</v>
      </c>
      <c r="I767" s="172">
        <v>380900</v>
      </c>
      <c r="J767" s="172">
        <v>0</v>
      </c>
      <c r="K767" s="172">
        <v>380900</v>
      </c>
      <c r="L767" s="172">
        <v>2</v>
      </c>
      <c r="M767" s="173" t="s">
        <v>3911</v>
      </c>
      <c r="N767" s="173" t="s">
        <v>74</v>
      </c>
    </row>
    <row r="768" spans="5:14">
      <c r="E768" s="172">
        <v>3390</v>
      </c>
      <c r="F768" s="173" t="s">
        <v>1809</v>
      </c>
      <c r="G768" s="172">
        <v>2</v>
      </c>
      <c r="H768" s="173" t="s">
        <v>3552</v>
      </c>
      <c r="I768" s="172">
        <v>597100</v>
      </c>
      <c r="J768" s="172">
        <v>0</v>
      </c>
      <c r="K768" s="172">
        <v>597100</v>
      </c>
      <c r="L768" s="172">
        <v>2</v>
      </c>
      <c r="M768" s="173" t="s">
        <v>3911</v>
      </c>
      <c r="N768" s="173" t="s">
        <v>74</v>
      </c>
    </row>
    <row r="769" spans="5:14">
      <c r="E769" s="172">
        <v>1538</v>
      </c>
      <c r="F769" s="173" t="s">
        <v>1809</v>
      </c>
      <c r="G769" s="172">
        <v>2</v>
      </c>
      <c r="H769" s="173" t="s">
        <v>3541</v>
      </c>
      <c r="I769" s="172">
        <v>345900</v>
      </c>
      <c r="J769" s="172">
        <v>0</v>
      </c>
      <c r="K769" s="172">
        <v>345900</v>
      </c>
      <c r="L769" s="172">
        <v>2</v>
      </c>
      <c r="M769" s="173" t="s">
        <v>3912</v>
      </c>
      <c r="N769" s="173" t="s">
        <v>74</v>
      </c>
    </row>
    <row r="770" spans="5:14">
      <c r="E770" s="172">
        <v>1879</v>
      </c>
      <c r="F770" s="173" t="s">
        <v>1809</v>
      </c>
      <c r="G770" s="172">
        <v>2</v>
      </c>
      <c r="H770" s="173" t="s">
        <v>3541</v>
      </c>
      <c r="I770" s="172">
        <v>487900</v>
      </c>
      <c r="J770" s="172">
        <v>0</v>
      </c>
      <c r="K770" s="172">
        <v>487900</v>
      </c>
      <c r="L770" s="172">
        <v>2</v>
      </c>
      <c r="M770" s="173" t="s">
        <v>3912</v>
      </c>
      <c r="N770" s="173" t="s">
        <v>74</v>
      </c>
    </row>
    <row r="771" spans="5:14">
      <c r="E771" s="172">
        <v>1148</v>
      </c>
      <c r="F771" s="173" t="s">
        <v>1809</v>
      </c>
      <c r="G771" s="172">
        <v>2</v>
      </c>
      <c r="H771" s="173" t="s">
        <v>3552</v>
      </c>
      <c r="I771" s="172">
        <v>313500</v>
      </c>
      <c r="J771" s="172">
        <v>0</v>
      </c>
      <c r="K771" s="172">
        <v>313500</v>
      </c>
      <c r="L771" s="172">
        <v>2</v>
      </c>
      <c r="M771" s="173" t="s">
        <v>3913</v>
      </c>
      <c r="N771" s="173" t="s">
        <v>74</v>
      </c>
    </row>
    <row r="772" spans="5:14">
      <c r="E772" s="172">
        <v>1006</v>
      </c>
      <c r="F772" s="173" t="s">
        <v>1809</v>
      </c>
      <c r="G772" s="172">
        <v>2</v>
      </c>
      <c r="H772" s="173" t="s">
        <v>3552</v>
      </c>
      <c r="I772" s="172">
        <v>303400</v>
      </c>
      <c r="J772" s="172">
        <v>0</v>
      </c>
      <c r="K772" s="172">
        <v>303400</v>
      </c>
      <c r="L772" s="172">
        <v>2</v>
      </c>
      <c r="M772" s="173" t="s">
        <v>3913</v>
      </c>
      <c r="N772" s="173" t="s">
        <v>74</v>
      </c>
    </row>
    <row r="773" spans="5:14">
      <c r="E773" s="172">
        <v>1325</v>
      </c>
      <c r="F773" s="173" t="s">
        <v>1809</v>
      </c>
      <c r="G773" s="172">
        <v>2</v>
      </c>
      <c r="H773" s="173" t="s">
        <v>3541</v>
      </c>
      <c r="I773" s="172">
        <v>408200</v>
      </c>
      <c r="J773" s="172">
        <v>0</v>
      </c>
      <c r="K773" s="172">
        <v>400100</v>
      </c>
      <c r="L773" s="172">
        <v>2</v>
      </c>
      <c r="M773" s="173" t="s">
        <v>3914</v>
      </c>
      <c r="N773" s="173" t="s">
        <v>74</v>
      </c>
    </row>
    <row r="774" spans="5:14">
      <c r="E774" s="172">
        <v>1024</v>
      </c>
      <c r="F774" s="173" t="s">
        <v>1809</v>
      </c>
      <c r="G774" s="172">
        <v>2</v>
      </c>
      <c r="H774" s="173" t="s">
        <v>3552</v>
      </c>
      <c r="I774" s="172">
        <v>238800</v>
      </c>
      <c r="J774" s="172">
        <v>0</v>
      </c>
      <c r="K774" s="172">
        <v>238800</v>
      </c>
      <c r="L774" s="172">
        <v>2</v>
      </c>
      <c r="M774" s="173" t="s">
        <v>3915</v>
      </c>
      <c r="N774" s="173" t="s">
        <v>74</v>
      </c>
    </row>
    <row r="775" spans="5:14">
      <c r="E775" s="172">
        <v>1024</v>
      </c>
      <c r="F775" s="173" t="s">
        <v>1809</v>
      </c>
      <c r="G775" s="172">
        <v>2</v>
      </c>
      <c r="H775" s="173" t="s">
        <v>3552</v>
      </c>
      <c r="I775" s="172">
        <v>238800</v>
      </c>
      <c r="J775" s="172">
        <v>0</v>
      </c>
      <c r="K775" s="172">
        <v>238800</v>
      </c>
      <c r="L775" s="172">
        <v>2</v>
      </c>
      <c r="M775" s="173" t="s">
        <v>3915</v>
      </c>
      <c r="N775" s="173" t="s">
        <v>74</v>
      </c>
    </row>
    <row r="776" spans="5:14" ht="30">
      <c r="E776" s="172">
        <v>1576</v>
      </c>
      <c r="F776" s="173" t="s">
        <v>1809</v>
      </c>
      <c r="G776" s="172">
        <v>2</v>
      </c>
      <c r="H776" s="173" t="s">
        <v>3916</v>
      </c>
      <c r="I776" s="172">
        <v>406100</v>
      </c>
      <c r="J776" s="172">
        <v>0</v>
      </c>
      <c r="K776" s="172">
        <v>406100</v>
      </c>
      <c r="L776" s="172">
        <v>2</v>
      </c>
      <c r="M776" s="173" t="s">
        <v>3917</v>
      </c>
      <c r="N776" s="173" t="s">
        <v>27</v>
      </c>
    </row>
    <row r="777" spans="5:14">
      <c r="E777" s="172">
        <v>1152</v>
      </c>
      <c r="F777" s="173" t="s">
        <v>1809</v>
      </c>
      <c r="G777" s="172">
        <v>2</v>
      </c>
      <c r="H777" s="173" t="s">
        <v>3586</v>
      </c>
      <c r="I777" s="172">
        <v>247800</v>
      </c>
      <c r="J777" s="172">
        <v>0</v>
      </c>
      <c r="K777" s="172">
        <v>247800</v>
      </c>
      <c r="L777" s="172">
        <v>2</v>
      </c>
      <c r="M777" s="173" t="s">
        <v>3918</v>
      </c>
      <c r="N777" s="173" t="s">
        <v>74</v>
      </c>
    </row>
    <row r="778" spans="5:14">
      <c r="E778" s="172">
        <v>1152</v>
      </c>
      <c r="F778" s="173" t="s">
        <v>1809</v>
      </c>
      <c r="G778" s="172">
        <v>2</v>
      </c>
      <c r="H778" s="173" t="s">
        <v>3586</v>
      </c>
      <c r="I778" s="172">
        <v>247800</v>
      </c>
      <c r="J778" s="172">
        <v>0</v>
      </c>
      <c r="K778" s="172">
        <v>247800</v>
      </c>
      <c r="L778" s="172">
        <v>2</v>
      </c>
      <c r="M778" s="173" t="s">
        <v>3918</v>
      </c>
      <c r="N778" s="173" t="s">
        <v>74</v>
      </c>
    </row>
    <row r="779" spans="5:14">
      <c r="E779" s="172">
        <v>3292</v>
      </c>
      <c r="F779" s="173" t="s">
        <v>1809</v>
      </c>
      <c r="G779" s="172">
        <v>2</v>
      </c>
      <c r="H779" s="173" t="s">
        <v>3552</v>
      </c>
      <c r="I779" s="172">
        <v>836600</v>
      </c>
      <c r="J779" s="172">
        <v>0</v>
      </c>
      <c r="K779" s="172">
        <v>836600</v>
      </c>
      <c r="L779" s="172">
        <v>18</v>
      </c>
      <c r="M779" s="173" t="s">
        <v>3919</v>
      </c>
      <c r="N779" s="173" t="s">
        <v>45</v>
      </c>
    </row>
    <row r="780" spans="5:14">
      <c r="E780" s="172">
        <v>3824</v>
      </c>
      <c r="F780" s="173" t="s">
        <v>1809</v>
      </c>
      <c r="G780" s="172">
        <v>2</v>
      </c>
      <c r="H780" s="173" t="s">
        <v>3552</v>
      </c>
      <c r="I780" s="172">
        <v>1011800</v>
      </c>
      <c r="J780" s="172">
        <v>0</v>
      </c>
      <c r="K780" s="172">
        <v>1011800</v>
      </c>
      <c r="L780" s="172">
        <v>18</v>
      </c>
      <c r="M780" s="173" t="s">
        <v>3919</v>
      </c>
      <c r="N780" s="173" t="s">
        <v>45</v>
      </c>
    </row>
    <row r="781" spans="5:14" ht="30">
      <c r="E781" s="172">
        <v>1026</v>
      </c>
      <c r="F781" s="173" t="s">
        <v>1809</v>
      </c>
      <c r="G781" s="172">
        <v>2</v>
      </c>
      <c r="H781" s="173" t="s">
        <v>3916</v>
      </c>
      <c r="I781" s="172">
        <v>359100</v>
      </c>
      <c r="J781" s="172">
        <v>0</v>
      </c>
      <c r="K781" s="172">
        <v>359100</v>
      </c>
      <c r="L781" s="172">
        <v>2</v>
      </c>
      <c r="M781" s="173" t="s">
        <v>3920</v>
      </c>
      <c r="N781" s="173" t="s">
        <v>27</v>
      </c>
    </row>
    <row r="782" spans="5:14">
      <c r="E782" s="172">
        <v>1885</v>
      </c>
      <c r="F782" s="173" t="s">
        <v>1809</v>
      </c>
      <c r="G782" s="172">
        <v>2</v>
      </c>
      <c r="H782" s="173" t="s">
        <v>3552</v>
      </c>
      <c r="I782" s="172">
        <v>377000</v>
      </c>
      <c r="J782" s="172">
        <v>0</v>
      </c>
      <c r="K782" s="172">
        <v>376800</v>
      </c>
      <c r="L782" s="172">
        <v>2</v>
      </c>
      <c r="M782" s="173" t="s">
        <v>3921</v>
      </c>
      <c r="N782" s="173" t="s">
        <v>32</v>
      </c>
    </row>
    <row r="783" spans="5:14">
      <c r="E783" s="172">
        <v>2489</v>
      </c>
      <c r="F783" s="173" t="s">
        <v>1809</v>
      </c>
      <c r="G783" s="172">
        <v>2</v>
      </c>
      <c r="H783" s="173" t="s">
        <v>3552</v>
      </c>
      <c r="I783" s="172">
        <v>646400</v>
      </c>
      <c r="J783" s="172">
        <v>0</v>
      </c>
      <c r="K783" s="172">
        <v>601800</v>
      </c>
      <c r="L783" s="172">
        <v>49</v>
      </c>
      <c r="M783" s="173" t="s">
        <v>3922</v>
      </c>
      <c r="N783" s="173" t="s">
        <v>45</v>
      </c>
    </row>
    <row r="784" spans="5:14">
      <c r="E784" s="172">
        <v>1415</v>
      </c>
      <c r="F784" s="173" t="s">
        <v>1809</v>
      </c>
      <c r="G784" s="172">
        <v>2</v>
      </c>
      <c r="H784" s="173" t="s">
        <v>3663</v>
      </c>
      <c r="I784" s="172">
        <v>507100</v>
      </c>
      <c r="J784" s="172">
        <v>0</v>
      </c>
      <c r="K784" s="172">
        <v>507100</v>
      </c>
      <c r="L784" s="172">
        <v>2</v>
      </c>
      <c r="M784" s="173" t="s">
        <v>3923</v>
      </c>
      <c r="N784" s="173" t="s">
        <v>207</v>
      </c>
    </row>
    <row r="785" spans="5:14">
      <c r="E785" s="172">
        <v>1934</v>
      </c>
      <c r="F785" s="173" t="s">
        <v>1809</v>
      </c>
      <c r="G785" s="172">
        <v>2</v>
      </c>
      <c r="H785" s="173" t="s">
        <v>3552</v>
      </c>
      <c r="I785" s="172">
        <v>491600</v>
      </c>
      <c r="J785" s="172">
        <v>0</v>
      </c>
      <c r="K785" s="172">
        <v>491600</v>
      </c>
      <c r="L785" s="172">
        <v>2</v>
      </c>
      <c r="M785" s="173" t="s">
        <v>3924</v>
      </c>
      <c r="N785" s="173" t="s">
        <v>32</v>
      </c>
    </row>
    <row r="786" spans="5:14">
      <c r="E786" s="172">
        <v>2411</v>
      </c>
      <c r="F786" s="173" t="s">
        <v>1809</v>
      </c>
      <c r="G786" s="172">
        <v>2</v>
      </c>
      <c r="H786" s="173" t="s">
        <v>3663</v>
      </c>
      <c r="I786" s="172">
        <v>627700</v>
      </c>
      <c r="J786" s="172">
        <v>0</v>
      </c>
      <c r="K786" s="172">
        <v>627700</v>
      </c>
      <c r="L786" s="172">
        <v>2</v>
      </c>
      <c r="M786" s="173" t="s">
        <v>3925</v>
      </c>
      <c r="N786" s="173" t="s">
        <v>207</v>
      </c>
    </row>
    <row r="787" spans="5:14">
      <c r="E787" s="172">
        <v>2226</v>
      </c>
      <c r="F787" s="173" t="s">
        <v>1809</v>
      </c>
      <c r="G787" s="172">
        <v>2</v>
      </c>
      <c r="H787" s="173" t="s">
        <v>3663</v>
      </c>
      <c r="I787" s="172">
        <v>613800</v>
      </c>
      <c r="J787" s="172">
        <v>0</v>
      </c>
      <c r="K787" s="172">
        <v>613800</v>
      </c>
      <c r="L787" s="172">
        <v>2</v>
      </c>
      <c r="M787" s="173" t="s">
        <v>3926</v>
      </c>
      <c r="N787" s="173" t="s">
        <v>207</v>
      </c>
    </row>
    <row r="788" spans="5:14">
      <c r="E788" s="172">
        <v>2236</v>
      </c>
      <c r="F788" s="173" t="s">
        <v>1809</v>
      </c>
      <c r="G788" s="172">
        <v>2</v>
      </c>
      <c r="H788" s="173" t="s">
        <v>3663</v>
      </c>
      <c r="I788" s="172">
        <v>614900</v>
      </c>
      <c r="J788" s="172">
        <v>0</v>
      </c>
      <c r="K788" s="172">
        <v>614900</v>
      </c>
      <c r="L788" s="172">
        <v>2</v>
      </c>
      <c r="M788" s="173" t="s">
        <v>3926</v>
      </c>
      <c r="N788" s="173" t="s">
        <v>207</v>
      </c>
    </row>
    <row r="789" spans="5:14">
      <c r="E789" s="172">
        <v>1856</v>
      </c>
      <c r="F789" s="173" t="s">
        <v>1809</v>
      </c>
      <c r="G789" s="172">
        <v>2</v>
      </c>
      <c r="H789" s="173" t="s">
        <v>3635</v>
      </c>
      <c r="I789" s="172">
        <v>440500</v>
      </c>
      <c r="J789" s="172">
        <v>0</v>
      </c>
      <c r="K789" s="172">
        <v>440500</v>
      </c>
      <c r="L789" s="172">
        <v>4</v>
      </c>
      <c r="M789" s="173" t="s">
        <v>3927</v>
      </c>
      <c r="N789" s="173" t="s">
        <v>32</v>
      </c>
    </row>
    <row r="790" spans="5:14">
      <c r="E790" s="172">
        <v>1824</v>
      </c>
      <c r="F790" s="173" t="s">
        <v>1809</v>
      </c>
      <c r="G790" s="172">
        <v>2</v>
      </c>
      <c r="H790" s="173" t="s">
        <v>3635</v>
      </c>
      <c r="I790" s="172">
        <v>459500</v>
      </c>
      <c r="J790" s="172">
        <v>0</v>
      </c>
      <c r="K790" s="172">
        <v>459500</v>
      </c>
      <c r="L790" s="172">
        <v>4</v>
      </c>
      <c r="M790" s="173" t="s">
        <v>3927</v>
      </c>
      <c r="N790" s="173" t="s">
        <v>32</v>
      </c>
    </row>
    <row r="791" spans="5:14">
      <c r="E791" s="172">
        <v>1673</v>
      </c>
      <c r="F791" s="173" t="s">
        <v>1809</v>
      </c>
      <c r="G791" s="172">
        <v>2</v>
      </c>
      <c r="H791" s="173" t="s">
        <v>3663</v>
      </c>
      <c r="I791" s="172">
        <v>517800</v>
      </c>
      <c r="J791" s="172">
        <v>0</v>
      </c>
      <c r="K791" s="172">
        <v>517800</v>
      </c>
      <c r="L791" s="172">
        <v>2</v>
      </c>
      <c r="M791" s="173" t="s">
        <v>3928</v>
      </c>
      <c r="N791" s="173" t="s">
        <v>207</v>
      </c>
    </row>
    <row r="792" spans="5:14">
      <c r="E792" s="172">
        <v>1270</v>
      </c>
      <c r="F792" s="173" t="s">
        <v>1809</v>
      </c>
      <c r="G792" s="172">
        <v>2</v>
      </c>
      <c r="H792" s="173" t="s">
        <v>3663</v>
      </c>
      <c r="I792" s="172">
        <v>436600</v>
      </c>
      <c r="J792" s="172">
        <v>0</v>
      </c>
      <c r="K792" s="172">
        <v>436600</v>
      </c>
      <c r="L792" s="172">
        <v>2</v>
      </c>
      <c r="M792" s="173" t="s">
        <v>3929</v>
      </c>
      <c r="N792" s="173" t="s">
        <v>207</v>
      </c>
    </row>
    <row r="793" spans="5:14">
      <c r="E793" s="172">
        <v>1270</v>
      </c>
      <c r="F793" s="173" t="s">
        <v>1809</v>
      </c>
      <c r="G793" s="172">
        <v>2</v>
      </c>
      <c r="H793" s="173" t="s">
        <v>3663</v>
      </c>
      <c r="I793" s="172">
        <v>436600</v>
      </c>
      <c r="J793" s="172">
        <v>0</v>
      </c>
      <c r="K793" s="172">
        <v>436600</v>
      </c>
      <c r="L793" s="172">
        <v>2</v>
      </c>
      <c r="M793" s="173" t="s">
        <v>3929</v>
      </c>
      <c r="N793" s="173" t="s">
        <v>207</v>
      </c>
    </row>
    <row r="794" spans="5:14">
      <c r="E794" s="172">
        <v>661</v>
      </c>
      <c r="F794" s="173" t="s">
        <v>1809</v>
      </c>
      <c r="G794" s="172">
        <v>2</v>
      </c>
      <c r="H794" s="173" t="s">
        <v>3541</v>
      </c>
      <c r="I794" s="172">
        <v>194000</v>
      </c>
      <c r="J794" s="172">
        <v>0</v>
      </c>
      <c r="K794" s="172">
        <v>194000</v>
      </c>
      <c r="L794" s="172">
        <v>87</v>
      </c>
      <c r="M794" s="173" t="s">
        <v>3930</v>
      </c>
      <c r="N794" s="173" t="s">
        <v>32</v>
      </c>
    </row>
    <row r="795" spans="5:14">
      <c r="E795" s="172">
        <v>2254</v>
      </c>
      <c r="F795" s="173" t="s">
        <v>1809</v>
      </c>
      <c r="G795" s="172">
        <v>2</v>
      </c>
      <c r="H795" s="173" t="s">
        <v>3552</v>
      </c>
      <c r="I795" s="172">
        <v>610500</v>
      </c>
      <c r="J795" s="172">
        <v>0</v>
      </c>
      <c r="K795" s="172">
        <v>610500</v>
      </c>
      <c r="L795" s="172">
        <v>2</v>
      </c>
      <c r="M795" s="173" t="s">
        <v>3931</v>
      </c>
      <c r="N795" s="173" t="s">
        <v>32</v>
      </c>
    </row>
    <row r="796" spans="5:14">
      <c r="E796" s="172">
        <v>2176</v>
      </c>
      <c r="F796" s="173" t="s">
        <v>1809</v>
      </c>
      <c r="G796" s="172">
        <v>2</v>
      </c>
      <c r="H796" s="173" t="s">
        <v>3552</v>
      </c>
      <c r="I796" s="172">
        <v>529800</v>
      </c>
      <c r="J796" s="172">
        <v>0</v>
      </c>
      <c r="K796" s="172">
        <v>526900</v>
      </c>
      <c r="L796" s="172">
        <v>2</v>
      </c>
      <c r="M796" s="173" t="s">
        <v>3932</v>
      </c>
      <c r="N796" s="173" t="s">
        <v>32</v>
      </c>
    </row>
    <row r="797" spans="5:14">
      <c r="E797" s="172">
        <v>1047</v>
      </c>
      <c r="F797" s="173" t="s">
        <v>1809</v>
      </c>
      <c r="G797" s="172">
        <v>2</v>
      </c>
      <c r="H797" s="173" t="s">
        <v>3663</v>
      </c>
      <c r="I797" s="172">
        <v>504200</v>
      </c>
      <c r="J797" s="172">
        <v>0</v>
      </c>
      <c r="K797" s="172">
        <v>504200</v>
      </c>
      <c r="L797" s="172">
        <v>2</v>
      </c>
      <c r="M797" s="173" t="s">
        <v>3933</v>
      </c>
      <c r="N797" s="173" t="s">
        <v>207</v>
      </c>
    </row>
    <row r="798" spans="5:14">
      <c r="E798" s="172">
        <v>1190</v>
      </c>
      <c r="F798" s="173" t="s">
        <v>1809</v>
      </c>
      <c r="G798" s="172">
        <v>2</v>
      </c>
      <c r="H798" s="173" t="s">
        <v>3663</v>
      </c>
      <c r="I798" s="172">
        <v>535500</v>
      </c>
      <c r="J798" s="172">
        <v>0</v>
      </c>
      <c r="K798" s="172">
        <v>535500</v>
      </c>
      <c r="L798" s="172">
        <v>2</v>
      </c>
      <c r="M798" s="173" t="s">
        <v>3933</v>
      </c>
      <c r="N798" s="173" t="s">
        <v>207</v>
      </c>
    </row>
    <row r="799" spans="5:14">
      <c r="E799" s="172">
        <v>1555</v>
      </c>
      <c r="F799" s="173" t="s">
        <v>1809</v>
      </c>
      <c r="G799" s="172">
        <v>2</v>
      </c>
      <c r="H799" s="173" t="s">
        <v>3541</v>
      </c>
      <c r="I799" s="172">
        <v>524200</v>
      </c>
      <c r="J799" s="172">
        <v>0</v>
      </c>
      <c r="K799" s="172">
        <v>524200</v>
      </c>
      <c r="L799" s="172">
        <v>2</v>
      </c>
      <c r="M799" s="173" t="s">
        <v>3934</v>
      </c>
      <c r="N799" s="173" t="s">
        <v>44</v>
      </c>
    </row>
    <row r="800" spans="5:14">
      <c r="E800" s="172">
        <v>1714</v>
      </c>
      <c r="F800" s="173" t="s">
        <v>1809</v>
      </c>
      <c r="G800" s="172">
        <v>2</v>
      </c>
      <c r="H800" s="173" t="s">
        <v>3678</v>
      </c>
      <c r="I800" s="172">
        <v>522000</v>
      </c>
      <c r="J800" s="172">
        <v>0</v>
      </c>
      <c r="K800" s="172">
        <v>522000</v>
      </c>
      <c r="L800" s="172">
        <v>2</v>
      </c>
      <c r="M800" s="173" t="s">
        <v>3935</v>
      </c>
      <c r="N800" s="173" t="s">
        <v>120</v>
      </c>
    </row>
    <row r="801" spans="5:14">
      <c r="E801" s="172">
        <v>1714</v>
      </c>
      <c r="F801" s="173" t="s">
        <v>1809</v>
      </c>
      <c r="G801" s="172">
        <v>2</v>
      </c>
      <c r="H801" s="173" t="s">
        <v>3678</v>
      </c>
      <c r="I801" s="172">
        <v>522000</v>
      </c>
      <c r="J801" s="172">
        <v>0</v>
      </c>
      <c r="K801" s="172">
        <v>522000</v>
      </c>
      <c r="L801" s="172">
        <v>2</v>
      </c>
      <c r="M801" s="173" t="s">
        <v>3935</v>
      </c>
      <c r="N801" s="173" t="s">
        <v>120</v>
      </c>
    </row>
    <row r="802" spans="5:14">
      <c r="E802" s="172">
        <v>2368</v>
      </c>
      <c r="F802" s="173" t="s">
        <v>1809</v>
      </c>
      <c r="G802" s="172">
        <v>2</v>
      </c>
      <c r="H802" s="173" t="s">
        <v>3663</v>
      </c>
      <c r="I802" s="172">
        <v>613300</v>
      </c>
      <c r="J802" s="172">
        <v>0</v>
      </c>
      <c r="K802" s="172">
        <v>613300</v>
      </c>
      <c r="L802" s="172">
        <v>2</v>
      </c>
      <c r="M802" s="173" t="s">
        <v>3936</v>
      </c>
      <c r="N802" s="173" t="s">
        <v>207</v>
      </c>
    </row>
    <row r="803" spans="5:14">
      <c r="E803" s="172">
        <v>2285</v>
      </c>
      <c r="F803" s="173" t="s">
        <v>1809</v>
      </c>
      <c r="G803" s="172">
        <v>2</v>
      </c>
      <c r="H803" s="173" t="s">
        <v>3663</v>
      </c>
      <c r="I803" s="172">
        <v>628200</v>
      </c>
      <c r="J803" s="172">
        <v>0</v>
      </c>
      <c r="K803" s="172">
        <v>628200</v>
      </c>
      <c r="L803" s="172">
        <v>2</v>
      </c>
      <c r="M803" s="173" t="s">
        <v>3936</v>
      </c>
      <c r="N803" s="173" t="s">
        <v>207</v>
      </c>
    </row>
    <row r="804" spans="5:14">
      <c r="E804" s="172">
        <v>1120</v>
      </c>
      <c r="F804" s="173" t="s">
        <v>1809</v>
      </c>
      <c r="G804" s="172">
        <v>2</v>
      </c>
      <c r="H804" s="173" t="s">
        <v>3678</v>
      </c>
      <c r="I804" s="172">
        <v>334400</v>
      </c>
      <c r="J804" s="172">
        <v>0</v>
      </c>
      <c r="K804" s="172">
        <v>334400</v>
      </c>
      <c r="L804" s="172">
        <v>2</v>
      </c>
      <c r="M804" s="173" t="s">
        <v>3937</v>
      </c>
      <c r="N804" s="173" t="s">
        <v>120</v>
      </c>
    </row>
    <row r="805" spans="5:14">
      <c r="E805" s="172">
        <v>1120</v>
      </c>
      <c r="F805" s="173" t="s">
        <v>1809</v>
      </c>
      <c r="G805" s="172">
        <v>2</v>
      </c>
      <c r="H805" s="173" t="s">
        <v>3678</v>
      </c>
      <c r="I805" s="172">
        <v>336900</v>
      </c>
      <c r="J805" s="172">
        <v>0</v>
      </c>
      <c r="K805" s="172">
        <v>336900</v>
      </c>
      <c r="L805" s="172">
        <v>2</v>
      </c>
      <c r="M805" s="173" t="s">
        <v>3937</v>
      </c>
      <c r="N805" s="173" t="s">
        <v>120</v>
      </c>
    </row>
    <row r="806" spans="5:14">
      <c r="E806" s="172">
        <v>2285</v>
      </c>
      <c r="F806" s="173" t="s">
        <v>1809</v>
      </c>
      <c r="G806" s="172">
        <v>2</v>
      </c>
      <c r="H806" s="173" t="s">
        <v>3663</v>
      </c>
      <c r="I806" s="172">
        <v>628200</v>
      </c>
      <c r="J806" s="172">
        <v>0</v>
      </c>
      <c r="K806" s="172">
        <v>628200</v>
      </c>
      <c r="L806" s="172">
        <v>2</v>
      </c>
      <c r="M806" s="173" t="s">
        <v>3938</v>
      </c>
      <c r="N806" s="173" t="s">
        <v>207</v>
      </c>
    </row>
    <row r="807" spans="5:14">
      <c r="E807" s="172">
        <v>2368</v>
      </c>
      <c r="F807" s="173" t="s">
        <v>1809</v>
      </c>
      <c r="G807" s="172">
        <v>2</v>
      </c>
      <c r="H807" s="173" t="s">
        <v>3663</v>
      </c>
      <c r="I807" s="172">
        <v>617200</v>
      </c>
      <c r="J807" s="172">
        <v>0</v>
      </c>
      <c r="K807" s="172">
        <v>617200</v>
      </c>
      <c r="L807" s="172">
        <v>2</v>
      </c>
      <c r="M807" s="173" t="s">
        <v>3938</v>
      </c>
      <c r="N807" s="173" t="s">
        <v>207</v>
      </c>
    </row>
    <row r="808" spans="5:14">
      <c r="E808" s="172">
        <v>1051</v>
      </c>
      <c r="F808" s="173" t="s">
        <v>1809</v>
      </c>
      <c r="G808" s="172">
        <v>2</v>
      </c>
      <c r="H808" s="173" t="s">
        <v>3552</v>
      </c>
      <c r="I808" s="172">
        <v>484100</v>
      </c>
      <c r="J808" s="172">
        <v>0</v>
      </c>
      <c r="K808" s="172">
        <v>484100</v>
      </c>
      <c r="L808" s="172">
        <v>4</v>
      </c>
      <c r="M808" s="173" t="s">
        <v>3939</v>
      </c>
      <c r="N808" s="173" t="s">
        <v>78</v>
      </c>
    </row>
    <row r="809" spans="5:14">
      <c r="E809" s="172">
        <v>1051</v>
      </c>
      <c r="F809" s="173" t="s">
        <v>1809</v>
      </c>
      <c r="G809" s="172">
        <v>2</v>
      </c>
      <c r="H809" s="173" t="s">
        <v>3552</v>
      </c>
      <c r="I809" s="172">
        <v>484100</v>
      </c>
      <c r="J809" s="172">
        <v>0</v>
      </c>
      <c r="K809" s="172">
        <v>484100</v>
      </c>
      <c r="L809" s="172">
        <v>4</v>
      </c>
      <c r="M809" s="173" t="s">
        <v>3939</v>
      </c>
      <c r="N809" s="173" t="s">
        <v>78</v>
      </c>
    </row>
    <row r="810" spans="5:14">
      <c r="E810" s="172">
        <v>0</v>
      </c>
      <c r="F810" s="173" t="s">
        <v>1809</v>
      </c>
      <c r="G810" s="172">
        <v>2</v>
      </c>
      <c r="H810" s="173" t="s">
        <v>3462</v>
      </c>
      <c r="I810" s="172">
        <v>0</v>
      </c>
      <c r="J810" s="172">
        <v>0</v>
      </c>
      <c r="K810" s="172">
        <v>0</v>
      </c>
      <c r="L810" s="172">
        <v>3</v>
      </c>
      <c r="M810" s="173" t="s">
        <v>3940</v>
      </c>
      <c r="N810" s="173" t="s">
        <v>78</v>
      </c>
    </row>
    <row r="811" spans="5:14">
      <c r="E811" s="172">
        <v>0</v>
      </c>
      <c r="F811" s="173" t="s">
        <v>1809</v>
      </c>
      <c r="G811" s="172">
        <v>2</v>
      </c>
      <c r="H811" s="173" t="s">
        <v>3552</v>
      </c>
      <c r="I811" s="172">
        <v>0</v>
      </c>
      <c r="J811" s="172">
        <v>0</v>
      </c>
      <c r="K811" s="172">
        <v>0</v>
      </c>
      <c r="L811" s="172">
        <v>3</v>
      </c>
      <c r="M811" s="173" t="s">
        <v>3941</v>
      </c>
      <c r="N811" s="173" t="s">
        <v>78</v>
      </c>
    </row>
    <row r="812" spans="5:14">
      <c r="E812" s="172">
        <v>1320</v>
      </c>
      <c r="F812" s="173" t="s">
        <v>1809</v>
      </c>
      <c r="G812" s="172">
        <v>2</v>
      </c>
      <c r="H812" s="173" t="s">
        <v>444</v>
      </c>
      <c r="I812" s="172">
        <v>386400</v>
      </c>
      <c r="J812" s="172">
        <v>0</v>
      </c>
      <c r="K812" s="172">
        <v>386400</v>
      </c>
      <c r="L812" s="172">
        <v>2</v>
      </c>
      <c r="M812" s="173" t="s">
        <v>3942</v>
      </c>
      <c r="N812" s="173" t="s">
        <v>120</v>
      </c>
    </row>
    <row r="813" spans="5:14">
      <c r="E813" s="172">
        <v>900</v>
      </c>
      <c r="F813" s="173" t="s">
        <v>1809</v>
      </c>
      <c r="G813" s="172">
        <v>2</v>
      </c>
      <c r="H813" s="173" t="s">
        <v>444</v>
      </c>
      <c r="I813" s="172">
        <v>310600</v>
      </c>
      <c r="J813" s="172">
        <v>0</v>
      </c>
      <c r="K813" s="172">
        <v>310600</v>
      </c>
      <c r="L813" s="172">
        <v>2</v>
      </c>
      <c r="M813" s="173" t="s">
        <v>3942</v>
      </c>
      <c r="N813" s="173" t="s">
        <v>120</v>
      </c>
    </row>
    <row r="814" spans="5:14">
      <c r="E814" s="172">
        <v>1225</v>
      </c>
      <c r="F814" s="173" t="s">
        <v>1809</v>
      </c>
      <c r="G814" s="172">
        <v>2</v>
      </c>
      <c r="H814" s="173" t="s">
        <v>444</v>
      </c>
      <c r="I814" s="172">
        <v>447700</v>
      </c>
      <c r="J814" s="172">
        <v>0</v>
      </c>
      <c r="K814" s="172">
        <v>447700</v>
      </c>
      <c r="L814" s="172">
        <v>2</v>
      </c>
      <c r="M814" s="173" t="s">
        <v>3943</v>
      </c>
      <c r="N814" s="173" t="s">
        <v>120</v>
      </c>
    </row>
    <row r="815" spans="5:14">
      <c r="E815" s="172">
        <v>1160</v>
      </c>
      <c r="F815" s="173" t="s">
        <v>1809</v>
      </c>
      <c r="G815" s="172">
        <v>2</v>
      </c>
      <c r="H815" s="173" t="s">
        <v>444</v>
      </c>
      <c r="I815" s="172">
        <v>432000</v>
      </c>
      <c r="J815" s="172">
        <v>0</v>
      </c>
      <c r="K815" s="172">
        <v>432000</v>
      </c>
      <c r="L815" s="172">
        <v>2</v>
      </c>
      <c r="M815" s="173" t="s">
        <v>3943</v>
      </c>
      <c r="N815" s="173" t="s">
        <v>120</v>
      </c>
    </row>
    <row r="816" spans="5:14">
      <c r="E816" s="172">
        <v>1399</v>
      </c>
      <c r="F816" s="173" t="s">
        <v>1809</v>
      </c>
      <c r="G816" s="172">
        <v>2</v>
      </c>
      <c r="H816" s="173" t="s">
        <v>444</v>
      </c>
      <c r="I816" s="172">
        <v>379100</v>
      </c>
      <c r="J816" s="172">
        <v>0</v>
      </c>
      <c r="K816" s="172">
        <v>379100</v>
      </c>
      <c r="L816" s="172">
        <v>2</v>
      </c>
      <c r="M816" s="173" t="s">
        <v>3944</v>
      </c>
      <c r="N816" s="173" t="s">
        <v>120</v>
      </c>
    </row>
    <row r="817" spans="5:14">
      <c r="E817" s="172">
        <v>1486</v>
      </c>
      <c r="F817" s="173" t="s">
        <v>1809</v>
      </c>
      <c r="G817" s="172">
        <v>2</v>
      </c>
      <c r="H817" s="173" t="s">
        <v>444</v>
      </c>
      <c r="I817" s="172">
        <v>407000</v>
      </c>
      <c r="J817" s="172">
        <v>0</v>
      </c>
      <c r="K817" s="172">
        <v>407000</v>
      </c>
      <c r="L817" s="172">
        <v>2</v>
      </c>
      <c r="M817" s="173" t="s">
        <v>3944</v>
      </c>
      <c r="N817" s="173" t="s">
        <v>120</v>
      </c>
    </row>
    <row r="818" spans="5:14">
      <c r="E818" s="172">
        <v>1174</v>
      </c>
      <c r="F818" s="173" t="s">
        <v>1809</v>
      </c>
      <c r="G818" s="172">
        <v>2</v>
      </c>
      <c r="H818" s="173" t="s">
        <v>444</v>
      </c>
      <c r="I818" s="172">
        <v>345500</v>
      </c>
      <c r="J818" s="172">
        <v>0</v>
      </c>
      <c r="K818" s="172">
        <v>345500</v>
      </c>
      <c r="L818" s="172">
        <v>2</v>
      </c>
      <c r="M818" s="173" t="s">
        <v>3945</v>
      </c>
      <c r="N818" s="173" t="s">
        <v>120</v>
      </c>
    </row>
    <row r="819" spans="5:14">
      <c r="E819" s="172">
        <v>1127</v>
      </c>
      <c r="F819" s="173" t="s">
        <v>1809</v>
      </c>
      <c r="G819" s="172">
        <v>2</v>
      </c>
      <c r="H819" s="173" t="s">
        <v>444</v>
      </c>
      <c r="I819" s="172">
        <v>338500</v>
      </c>
      <c r="J819" s="172">
        <v>0</v>
      </c>
      <c r="K819" s="172">
        <v>338500</v>
      </c>
      <c r="L819" s="172">
        <v>2</v>
      </c>
      <c r="M819" s="173" t="s">
        <v>3945</v>
      </c>
      <c r="N819" s="173" t="s">
        <v>120</v>
      </c>
    </row>
    <row r="820" spans="5:14">
      <c r="E820" s="172">
        <v>1139</v>
      </c>
      <c r="F820" s="173" t="s">
        <v>1809</v>
      </c>
      <c r="G820" s="172">
        <v>2</v>
      </c>
      <c r="H820" s="173" t="s">
        <v>3541</v>
      </c>
      <c r="I820" s="172">
        <v>459100</v>
      </c>
      <c r="J820" s="172">
        <v>0</v>
      </c>
      <c r="K820" s="172">
        <v>459100</v>
      </c>
      <c r="L820" s="172">
        <v>2</v>
      </c>
      <c r="M820" s="173" t="s">
        <v>3946</v>
      </c>
      <c r="N820" s="173" t="s">
        <v>44</v>
      </c>
    </row>
    <row r="821" spans="5:14">
      <c r="E821" s="172">
        <v>1667</v>
      </c>
      <c r="F821" s="173" t="s">
        <v>1809</v>
      </c>
      <c r="G821" s="172">
        <v>2</v>
      </c>
      <c r="H821" s="173" t="s">
        <v>3541</v>
      </c>
      <c r="I821" s="172">
        <v>224600</v>
      </c>
      <c r="J821" s="172">
        <v>0</v>
      </c>
      <c r="K821" s="172">
        <v>224600</v>
      </c>
      <c r="L821" s="172">
        <v>2</v>
      </c>
      <c r="M821" s="173" t="s">
        <v>3947</v>
      </c>
      <c r="N821" s="173" t="s">
        <v>15</v>
      </c>
    </row>
    <row r="822" spans="5:14">
      <c r="E822" s="172">
        <v>2352</v>
      </c>
      <c r="F822" s="173" t="s">
        <v>1809</v>
      </c>
      <c r="G822" s="172">
        <v>2</v>
      </c>
      <c r="H822" s="173" t="s">
        <v>3541</v>
      </c>
      <c r="I822" s="172">
        <v>721000</v>
      </c>
      <c r="J822" s="172">
        <v>0</v>
      </c>
      <c r="K822" s="172">
        <v>721000</v>
      </c>
      <c r="L822" s="172">
        <v>2</v>
      </c>
      <c r="M822" s="173" t="s">
        <v>3948</v>
      </c>
      <c r="N822" s="173" t="s">
        <v>44</v>
      </c>
    </row>
    <row r="823" spans="5:14">
      <c r="E823" s="172">
        <v>1815</v>
      </c>
      <c r="F823" s="173" t="s">
        <v>1809</v>
      </c>
      <c r="G823" s="172">
        <v>2</v>
      </c>
      <c r="H823" s="173" t="s">
        <v>3678</v>
      </c>
      <c r="I823" s="172">
        <v>538500</v>
      </c>
      <c r="J823" s="172">
        <v>0</v>
      </c>
      <c r="K823" s="172">
        <v>538500</v>
      </c>
      <c r="L823" s="172">
        <v>2</v>
      </c>
      <c r="M823" s="173" t="s">
        <v>3949</v>
      </c>
      <c r="N823" s="173" t="s">
        <v>120</v>
      </c>
    </row>
    <row r="824" spans="5:14">
      <c r="E824" s="172">
        <v>807</v>
      </c>
      <c r="F824" s="173" t="s">
        <v>1809</v>
      </c>
      <c r="G824" s="172">
        <v>2</v>
      </c>
      <c r="H824" s="173" t="s">
        <v>3678</v>
      </c>
      <c r="I824" s="172">
        <v>336100</v>
      </c>
      <c r="J824" s="172">
        <v>0</v>
      </c>
      <c r="K824" s="172">
        <v>336100</v>
      </c>
      <c r="L824" s="172">
        <v>2</v>
      </c>
      <c r="M824" s="173" t="s">
        <v>3949</v>
      </c>
      <c r="N824" s="173" t="s">
        <v>120</v>
      </c>
    </row>
    <row r="825" spans="5:14">
      <c r="E825" s="172">
        <v>1790</v>
      </c>
      <c r="F825" s="173" t="s">
        <v>1809</v>
      </c>
      <c r="G825" s="172">
        <v>2</v>
      </c>
      <c r="H825" s="173" t="s">
        <v>3541</v>
      </c>
      <c r="I825" s="172">
        <v>419900</v>
      </c>
      <c r="J825" s="172">
        <v>0</v>
      </c>
      <c r="K825" s="172">
        <v>418500</v>
      </c>
      <c r="L825" s="172">
        <v>3</v>
      </c>
      <c r="M825" s="173" t="s">
        <v>3950</v>
      </c>
      <c r="N825" s="173" t="s">
        <v>44</v>
      </c>
    </row>
    <row r="826" spans="5:14">
      <c r="E826" s="172">
        <v>1763</v>
      </c>
      <c r="F826" s="173" t="s">
        <v>1809</v>
      </c>
      <c r="G826" s="172">
        <v>2</v>
      </c>
      <c r="H826" s="173" t="s">
        <v>3552</v>
      </c>
      <c r="I826" s="172">
        <v>501700</v>
      </c>
      <c r="J826" s="172">
        <v>0</v>
      </c>
      <c r="K826" s="172">
        <v>500200</v>
      </c>
      <c r="L826" s="172">
        <v>2</v>
      </c>
      <c r="M826" s="173" t="s">
        <v>3951</v>
      </c>
      <c r="N826" s="173" t="s">
        <v>44</v>
      </c>
    </row>
    <row r="827" spans="5:14">
      <c r="E827" s="172">
        <v>1762</v>
      </c>
      <c r="F827" s="173" t="s">
        <v>1809</v>
      </c>
      <c r="G827" s="172">
        <v>2</v>
      </c>
      <c r="H827" s="173" t="s">
        <v>3552</v>
      </c>
      <c r="I827" s="172">
        <v>504500</v>
      </c>
      <c r="J827" s="172">
        <v>0</v>
      </c>
      <c r="K827" s="172">
        <v>504500</v>
      </c>
      <c r="L827" s="172">
        <v>2</v>
      </c>
      <c r="M827" s="173" t="s">
        <v>3951</v>
      </c>
      <c r="N827" s="173" t="s">
        <v>44</v>
      </c>
    </row>
    <row r="828" spans="5:14">
      <c r="E828" s="172">
        <v>8176</v>
      </c>
      <c r="F828" s="173" t="s">
        <v>1809</v>
      </c>
      <c r="G828" s="172">
        <v>2</v>
      </c>
      <c r="H828" s="173" t="s">
        <v>3462</v>
      </c>
      <c r="I828" s="172">
        <v>0</v>
      </c>
      <c r="J828" s="172">
        <v>0</v>
      </c>
      <c r="K828" s="172">
        <v>0</v>
      </c>
      <c r="L828" s="172">
        <v>7</v>
      </c>
      <c r="M828" s="173" t="s">
        <v>3952</v>
      </c>
      <c r="N828" s="173" t="s">
        <v>78</v>
      </c>
    </row>
    <row r="829" spans="5:14">
      <c r="E829" s="172">
        <v>1876</v>
      </c>
      <c r="F829" s="173" t="s">
        <v>1809</v>
      </c>
      <c r="G829" s="172">
        <v>2</v>
      </c>
      <c r="H829" s="173" t="s">
        <v>3552</v>
      </c>
      <c r="I829" s="172">
        <v>719900</v>
      </c>
      <c r="J829" s="172">
        <v>0</v>
      </c>
      <c r="K829" s="172">
        <v>719900</v>
      </c>
      <c r="L829" s="172">
        <v>2</v>
      </c>
      <c r="M829" s="173" t="s">
        <v>3953</v>
      </c>
      <c r="N829" s="173" t="s">
        <v>77</v>
      </c>
    </row>
    <row r="830" spans="5:14">
      <c r="E830" s="172">
        <v>2632</v>
      </c>
      <c r="F830" s="173" t="s">
        <v>1809</v>
      </c>
      <c r="G830" s="172">
        <v>2</v>
      </c>
      <c r="H830" s="173" t="s">
        <v>3954</v>
      </c>
      <c r="I830" s="172">
        <v>624400</v>
      </c>
      <c r="J830" s="172">
        <v>0</v>
      </c>
      <c r="K830" s="172">
        <v>624400</v>
      </c>
      <c r="L830" s="172">
        <v>2</v>
      </c>
      <c r="M830" s="173" t="s">
        <v>3955</v>
      </c>
      <c r="N830" s="173" t="s">
        <v>72</v>
      </c>
    </row>
    <row r="831" spans="5:14">
      <c r="E831" s="172">
        <v>2564</v>
      </c>
      <c r="F831" s="173" t="s">
        <v>1809</v>
      </c>
      <c r="G831" s="172">
        <v>2</v>
      </c>
      <c r="H831" s="173" t="s">
        <v>3954</v>
      </c>
      <c r="I831" s="172">
        <v>620100</v>
      </c>
      <c r="J831" s="172">
        <v>0</v>
      </c>
      <c r="K831" s="172">
        <v>620100</v>
      </c>
      <c r="L831" s="172">
        <v>2</v>
      </c>
      <c r="M831" s="173" t="s">
        <v>3955</v>
      </c>
      <c r="N831" s="173" t="s">
        <v>72</v>
      </c>
    </row>
    <row r="832" spans="5:14">
      <c r="E832" s="172">
        <v>1846</v>
      </c>
      <c r="F832" s="173" t="s">
        <v>1809</v>
      </c>
      <c r="G832" s="172">
        <v>2</v>
      </c>
      <c r="H832" s="173" t="s">
        <v>3611</v>
      </c>
      <c r="I832" s="172">
        <v>596400</v>
      </c>
      <c r="J832" s="172">
        <v>0</v>
      </c>
      <c r="K832" s="172">
        <v>596400</v>
      </c>
      <c r="L832" s="172">
        <v>2</v>
      </c>
      <c r="M832" s="173" t="s">
        <v>3956</v>
      </c>
      <c r="N832" s="173" t="s">
        <v>1</v>
      </c>
    </row>
    <row r="833" spans="5:14">
      <c r="E833" s="172">
        <v>1078</v>
      </c>
      <c r="F833" s="173" t="s">
        <v>1809</v>
      </c>
      <c r="G833" s="172">
        <v>2</v>
      </c>
      <c r="H833" s="173" t="s">
        <v>3611</v>
      </c>
      <c r="I833" s="172">
        <v>509500</v>
      </c>
      <c r="J833" s="172">
        <v>0</v>
      </c>
      <c r="K833" s="172">
        <v>509500</v>
      </c>
      <c r="L833" s="172">
        <v>2</v>
      </c>
      <c r="M833" s="173" t="s">
        <v>3956</v>
      </c>
      <c r="N833" s="173" t="s">
        <v>1</v>
      </c>
    </row>
    <row r="834" spans="5:14">
      <c r="E834" s="172">
        <v>2102</v>
      </c>
      <c r="F834" s="173" t="s">
        <v>1809</v>
      </c>
      <c r="G834" s="172">
        <v>2</v>
      </c>
      <c r="H834" s="173" t="s">
        <v>3954</v>
      </c>
      <c r="I834" s="172">
        <v>642500</v>
      </c>
      <c r="J834" s="172">
        <v>0</v>
      </c>
      <c r="K834" s="172">
        <v>642500</v>
      </c>
      <c r="L834" s="172">
        <v>2</v>
      </c>
      <c r="M834" s="173" t="s">
        <v>3957</v>
      </c>
      <c r="N834" s="173" t="s">
        <v>72</v>
      </c>
    </row>
    <row r="835" spans="5:14">
      <c r="E835" s="172">
        <v>2102</v>
      </c>
      <c r="F835" s="173" t="s">
        <v>1809</v>
      </c>
      <c r="G835" s="172">
        <v>2</v>
      </c>
      <c r="H835" s="173" t="s">
        <v>3954</v>
      </c>
      <c r="I835" s="172">
        <v>643200</v>
      </c>
      <c r="J835" s="172">
        <v>0</v>
      </c>
      <c r="K835" s="172">
        <v>643200</v>
      </c>
      <c r="L835" s="172">
        <v>2</v>
      </c>
      <c r="M835" s="173" t="s">
        <v>3957</v>
      </c>
      <c r="N835" s="173" t="s">
        <v>72</v>
      </c>
    </row>
    <row r="836" spans="5:14">
      <c r="E836" s="172">
        <v>2122</v>
      </c>
      <c r="F836" s="173" t="s">
        <v>1809</v>
      </c>
      <c r="G836" s="172">
        <v>2</v>
      </c>
      <c r="H836" s="173" t="s">
        <v>3954</v>
      </c>
      <c r="I836" s="172">
        <v>783300</v>
      </c>
      <c r="J836" s="172">
        <v>0</v>
      </c>
      <c r="K836" s="172">
        <v>783300</v>
      </c>
      <c r="L836" s="172">
        <v>2</v>
      </c>
      <c r="M836" s="173" t="s">
        <v>3958</v>
      </c>
      <c r="N836" s="173" t="s">
        <v>72</v>
      </c>
    </row>
    <row r="837" spans="5:14">
      <c r="E837" s="172">
        <v>1353</v>
      </c>
      <c r="F837" s="173" t="s">
        <v>1809</v>
      </c>
      <c r="G837" s="172">
        <v>2</v>
      </c>
      <c r="H837" s="173" t="s">
        <v>3552</v>
      </c>
      <c r="I837" s="172">
        <v>452500</v>
      </c>
      <c r="J837" s="172">
        <v>0</v>
      </c>
      <c r="K837" s="172">
        <v>452500</v>
      </c>
      <c r="L837" s="172">
        <v>3</v>
      </c>
      <c r="M837" s="173" t="s">
        <v>3959</v>
      </c>
      <c r="N837" s="173" t="s">
        <v>78</v>
      </c>
    </row>
    <row r="838" spans="5:14">
      <c r="E838" s="172">
        <v>1840</v>
      </c>
      <c r="F838" s="173" t="s">
        <v>1809</v>
      </c>
      <c r="G838" s="172">
        <v>2</v>
      </c>
      <c r="H838" s="173" t="s">
        <v>3682</v>
      </c>
      <c r="I838" s="172">
        <v>601300</v>
      </c>
      <c r="J838" s="172">
        <v>0</v>
      </c>
      <c r="K838" s="172">
        <v>594300</v>
      </c>
      <c r="L838" s="172">
        <v>2</v>
      </c>
      <c r="M838" s="173" t="s">
        <v>3960</v>
      </c>
      <c r="N838" s="173" t="s">
        <v>78</v>
      </c>
    </row>
    <row r="839" spans="5:14">
      <c r="E839" s="172">
        <v>1041</v>
      </c>
      <c r="F839" s="173" t="s">
        <v>1809</v>
      </c>
      <c r="G839" s="172">
        <v>2</v>
      </c>
      <c r="H839" s="173" t="s">
        <v>3541</v>
      </c>
      <c r="I839" s="172">
        <v>440400</v>
      </c>
      <c r="J839" s="172">
        <v>0</v>
      </c>
      <c r="K839" s="172">
        <v>440400</v>
      </c>
      <c r="L839" s="172">
        <v>2</v>
      </c>
      <c r="M839" s="173" t="s">
        <v>3961</v>
      </c>
      <c r="N839" s="173" t="s">
        <v>77</v>
      </c>
    </row>
    <row r="840" spans="5:14">
      <c r="E840" s="172">
        <v>1034</v>
      </c>
      <c r="F840" s="173" t="s">
        <v>1809</v>
      </c>
      <c r="G840" s="172">
        <v>2</v>
      </c>
      <c r="H840" s="173" t="s">
        <v>3552</v>
      </c>
      <c r="I840" s="172">
        <v>422100</v>
      </c>
      <c r="J840" s="172">
        <v>0</v>
      </c>
      <c r="K840" s="172">
        <v>422100</v>
      </c>
      <c r="L840" s="172">
        <v>2</v>
      </c>
      <c r="M840" s="173" t="s">
        <v>3961</v>
      </c>
      <c r="N840" s="173" t="s">
        <v>77</v>
      </c>
    </row>
    <row r="841" spans="5:14">
      <c r="E841" s="172">
        <v>1935</v>
      </c>
      <c r="F841" s="173" t="s">
        <v>1809</v>
      </c>
      <c r="G841" s="172">
        <v>2</v>
      </c>
      <c r="H841" s="173" t="s">
        <v>3962</v>
      </c>
      <c r="I841" s="172">
        <v>473900</v>
      </c>
      <c r="J841" s="172">
        <v>0</v>
      </c>
      <c r="K841" s="172">
        <v>473900</v>
      </c>
      <c r="L841" s="172">
        <v>2</v>
      </c>
      <c r="M841" s="173" t="s">
        <v>3963</v>
      </c>
      <c r="N841" s="173" t="s">
        <v>93</v>
      </c>
    </row>
    <row r="842" spans="5:14">
      <c r="E842" s="172">
        <v>1808</v>
      </c>
      <c r="F842" s="173" t="s">
        <v>1809</v>
      </c>
      <c r="G842" s="172">
        <v>2</v>
      </c>
      <c r="H842" s="173" t="s">
        <v>3954</v>
      </c>
      <c r="I842" s="172">
        <v>753600</v>
      </c>
      <c r="J842" s="172">
        <v>0</v>
      </c>
      <c r="K842" s="172">
        <v>753600</v>
      </c>
      <c r="L842" s="172">
        <v>2</v>
      </c>
      <c r="M842" s="173" t="s">
        <v>3964</v>
      </c>
      <c r="N842" s="173" t="s">
        <v>72</v>
      </c>
    </row>
    <row r="843" spans="5:14">
      <c r="E843" s="172">
        <v>1808</v>
      </c>
      <c r="F843" s="173" t="s">
        <v>1809</v>
      </c>
      <c r="G843" s="172">
        <v>2</v>
      </c>
      <c r="H843" s="173" t="s">
        <v>3954</v>
      </c>
      <c r="I843" s="172">
        <v>753600</v>
      </c>
      <c r="J843" s="172">
        <v>0</v>
      </c>
      <c r="K843" s="172">
        <v>753600</v>
      </c>
      <c r="L843" s="172">
        <v>2</v>
      </c>
      <c r="M843" s="173" t="s">
        <v>3964</v>
      </c>
      <c r="N843" s="173" t="s">
        <v>72</v>
      </c>
    </row>
    <row r="844" spans="5:14">
      <c r="E844" s="172">
        <v>2378</v>
      </c>
      <c r="F844" s="173" t="s">
        <v>1809</v>
      </c>
      <c r="G844" s="172">
        <v>2</v>
      </c>
      <c r="H844" s="173" t="s">
        <v>3954</v>
      </c>
      <c r="I844" s="172">
        <v>433200</v>
      </c>
      <c r="J844" s="172">
        <v>0</v>
      </c>
      <c r="K844" s="172">
        <v>433200</v>
      </c>
      <c r="L844" s="172">
        <v>2</v>
      </c>
      <c r="M844" s="173" t="s">
        <v>3965</v>
      </c>
      <c r="N844" s="173" t="s">
        <v>72</v>
      </c>
    </row>
    <row r="845" spans="5:14">
      <c r="E845" s="172">
        <v>2378</v>
      </c>
      <c r="F845" s="173" t="s">
        <v>1809</v>
      </c>
      <c r="G845" s="172">
        <v>2</v>
      </c>
      <c r="H845" s="173" t="s">
        <v>3954</v>
      </c>
      <c r="I845" s="172">
        <v>433200</v>
      </c>
      <c r="J845" s="172">
        <v>0</v>
      </c>
      <c r="K845" s="172">
        <v>433200</v>
      </c>
      <c r="L845" s="172">
        <v>2</v>
      </c>
      <c r="M845" s="173" t="s">
        <v>3965</v>
      </c>
      <c r="N845" s="173" t="s">
        <v>72</v>
      </c>
    </row>
    <row r="846" spans="5:14">
      <c r="E846" s="172">
        <v>2871</v>
      </c>
      <c r="F846" s="173" t="s">
        <v>1809</v>
      </c>
      <c r="G846" s="172">
        <v>2</v>
      </c>
      <c r="H846" s="173" t="s">
        <v>3954</v>
      </c>
      <c r="I846" s="172">
        <v>574200</v>
      </c>
      <c r="J846" s="172">
        <v>0</v>
      </c>
      <c r="K846" s="172">
        <v>574200</v>
      </c>
      <c r="L846" s="172">
        <v>2</v>
      </c>
      <c r="M846" s="173" t="s">
        <v>3966</v>
      </c>
      <c r="N846" s="173" t="s">
        <v>72</v>
      </c>
    </row>
    <row r="847" spans="5:14">
      <c r="E847" s="172">
        <v>2071</v>
      </c>
      <c r="F847" s="173" t="s">
        <v>1809</v>
      </c>
      <c r="G847" s="172">
        <v>2</v>
      </c>
      <c r="H847" s="173" t="s">
        <v>3552</v>
      </c>
      <c r="I847" s="172">
        <v>431600</v>
      </c>
      <c r="J847" s="172">
        <v>0</v>
      </c>
      <c r="K847" s="172">
        <v>431600</v>
      </c>
      <c r="L847" s="172">
        <v>3</v>
      </c>
      <c r="M847" s="173" t="s">
        <v>3967</v>
      </c>
      <c r="N847" s="173" t="s">
        <v>77</v>
      </c>
    </row>
    <row r="848" spans="5:14">
      <c r="E848" s="172">
        <v>2071</v>
      </c>
      <c r="F848" s="173" t="s">
        <v>1809</v>
      </c>
      <c r="G848" s="172">
        <v>2</v>
      </c>
      <c r="H848" s="173" t="s">
        <v>3552</v>
      </c>
      <c r="I848" s="172">
        <v>452900</v>
      </c>
      <c r="J848" s="172">
        <v>0</v>
      </c>
      <c r="K848" s="172">
        <v>452900</v>
      </c>
      <c r="L848" s="172">
        <v>3</v>
      </c>
      <c r="M848" s="173" t="s">
        <v>3967</v>
      </c>
      <c r="N848" s="173" t="s">
        <v>77</v>
      </c>
    </row>
    <row r="849" spans="5:14">
      <c r="E849" s="172">
        <v>1549</v>
      </c>
      <c r="F849" s="173" t="s">
        <v>1809</v>
      </c>
      <c r="G849" s="172">
        <v>2</v>
      </c>
      <c r="H849" s="173" t="s">
        <v>3667</v>
      </c>
      <c r="I849" s="172">
        <v>2585100</v>
      </c>
      <c r="J849" s="172">
        <v>0</v>
      </c>
      <c r="K849" s="172">
        <v>2585100</v>
      </c>
      <c r="L849" s="172">
        <v>2</v>
      </c>
      <c r="M849" s="173" t="s">
        <v>3968</v>
      </c>
      <c r="N849" s="173" t="s">
        <v>1</v>
      </c>
    </row>
    <row r="850" spans="5:14">
      <c r="E850" s="172">
        <v>1278</v>
      </c>
      <c r="F850" s="173" t="s">
        <v>1809</v>
      </c>
      <c r="G850" s="172">
        <v>2</v>
      </c>
      <c r="H850" s="173" t="s">
        <v>3691</v>
      </c>
      <c r="I850" s="172">
        <v>423700</v>
      </c>
      <c r="J850" s="172">
        <v>0</v>
      </c>
      <c r="K850" s="172">
        <v>423700</v>
      </c>
      <c r="L850" s="172">
        <v>2</v>
      </c>
      <c r="M850" s="173" t="s">
        <v>3969</v>
      </c>
      <c r="N850" s="173" t="s">
        <v>72</v>
      </c>
    </row>
    <row r="851" spans="5:14">
      <c r="E851" s="172">
        <v>1542</v>
      </c>
      <c r="F851" s="173" t="s">
        <v>1809</v>
      </c>
      <c r="G851" s="172">
        <v>2</v>
      </c>
      <c r="H851" s="173" t="s">
        <v>3691</v>
      </c>
      <c r="I851" s="172">
        <v>517400</v>
      </c>
      <c r="J851" s="172">
        <v>0</v>
      </c>
      <c r="K851" s="172">
        <v>517400</v>
      </c>
      <c r="L851" s="172">
        <v>2</v>
      </c>
      <c r="M851" s="173" t="s">
        <v>3969</v>
      </c>
      <c r="N851" s="173" t="s">
        <v>72</v>
      </c>
    </row>
    <row r="852" spans="5:14">
      <c r="E852" s="172">
        <v>928</v>
      </c>
      <c r="F852" s="173" t="s">
        <v>1809</v>
      </c>
      <c r="G852" s="172">
        <v>2</v>
      </c>
      <c r="H852" s="173" t="s">
        <v>3552</v>
      </c>
      <c r="I852" s="172">
        <v>478400</v>
      </c>
      <c r="J852" s="172">
        <v>0</v>
      </c>
      <c r="K852" s="172">
        <v>478400</v>
      </c>
      <c r="L852" s="172">
        <v>2</v>
      </c>
      <c r="M852" s="173" t="s">
        <v>3970</v>
      </c>
      <c r="N852" s="173" t="s">
        <v>77</v>
      </c>
    </row>
    <row r="853" spans="5:14">
      <c r="E853" s="172">
        <v>1337</v>
      </c>
      <c r="F853" s="173" t="s">
        <v>1809</v>
      </c>
      <c r="G853" s="172">
        <v>2</v>
      </c>
      <c r="H853" s="173" t="s">
        <v>3552</v>
      </c>
      <c r="I853" s="172">
        <v>533000</v>
      </c>
      <c r="J853" s="172">
        <v>0</v>
      </c>
      <c r="K853" s="172">
        <v>533000</v>
      </c>
      <c r="L853" s="172">
        <v>2</v>
      </c>
      <c r="M853" s="173" t="s">
        <v>3970</v>
      </c>
      <c r="N853" s="173" t="s">
        <v>77</v>
      </c>
    </row>
    <row r="854" spans="5:14">
      <c r="E854" s="172">
        <v>2369</v>
      </c>
      <c r="F854" s="173" t="s">
        <v>1809</v>
      </c>
      <c r="G854" s="172">
        <v>2</v>
      </c>
      <c r="H854" s="173" t="s">
        <v>3954</v>
      </c>
      <c r="I854" s="172">
        <v>561800</v>
      </c>
      <c r="J854" s="172">
        <v>0</v>
      </c>
      <c r="K854" s="172">
        <v>561800</v>
      </c>
      <c r="L854" s="172">
        <v>2</v>
      </c>
      <c r="M854" s="173" t="s">
        <v>3971</v>
      </c>
      <c r="N854" s="173" t="s">
        <v>72</v>
      </c>
    </row>
    <row r="855" spans="5:14">
      <c r="E855" s="172">
        <v>2397</v>
      </c>
      <c r="F855" s="173" t="s">
        <v>1809</v>
      </c>
      <c r="G855" s="172">
        <v>2</v>
      </c>
      <c r="H855" s="173" t="s">
        <v>3954</v>
      </c>
      <c r="I855" s="172">
        <v>564300</v>
      </c>
      <c r="J855" s="172">
        <v>0</v>
      </c>
      <c r="K855" s="172">
        <v>564300</v>
      </c>
      <c r="L855" s="172">
        <v>2</v>
      </c>
      <c r="M855" s="173" t="s">
        <v>3971</v>
      </c>
      <c r="N855" s="173" t="s">
        <v>72</v>
      </c>
    </row>
    <row r="856" spans="5:14">
      <c r="E856" s="172">
        <v>1525</v>
      </c>
      <c r="F856" s="173" t="s">
        <v>1809</v>
      </c>
      <c r="G856" s="172">
        <v>2</v>
      </c>
      <c r="H856" s="173" t="s">
        <v>3611</v>
      </c>
      <c r="I856" s="172">
        <v>360700</v>
      </c>
      <c r="J856" s="172">
        <v>0</v>
      </c>
      <c r="K856" s="172">
        <v>360700</v>
      </c>
      <c r="L856" s="172">
        <v>16</v>
      </c>
      <c r="M856" s="173" t="s">
        <v>3972</v>
      </c>
      <c r="N856" s="173" t="s">
        <v>1</v>
      </c>
    </row>
    <row r="857" spans="5:14">
      <c r="E857" s="172">
        <v>0</v>
      </c>
      <c r="F857" s="173" t="s">
        <v>1809</v>
      </c>
      <c r="G857" s="172">
        <v>2</v>
      </c>
      <c r="H857" s="173" t="s">
        <v>3973</v>
      </c>
      <c r="I857" s="172">
        <v>535000</v>
      </c>
      <c r="J857" s="172">
        <v>0</v>
      </c>
      <c r="K857" s="172">
        <v>535000</v>
      </c>
      <c r="L857" s="172">
        <v>5</v>
      </c>
      <c r="M857" s="173" t="s">
        <v>3974</v>
      </c>
      <c r="N857" s="173" t="s">
        <v>1</v>
      </c>
    </row>
    <row r="858" spans="5:14">
      <c r="E858" s="172">
        <v>0</v>
      </c>
      <c r="F858" s="173" t="s">
        <v>1809</v>
      </c>
      <c r="G858" s="172">
        <v>2</v>
      </c>
      <c r="H858" s="173" t="s">
        <v>3973</v>
      </c>
      <c r="I858" s="172">
        <v>530000</v>
      </c>
      <c r="J858" s="172">
        <v>0</v>
      </c>
      <c r="K858" s="172">
        <v>530000</v>
      </c>
      <c r="L858" s="172">
        <v>5</v>
      </c>
      <c r="M858" s="173" t="s">
        <v>3974</v>
      </c>
      <c r="N858" s="173" t="s">
        <v>1</v>
      </c>
    </row>
    <row r="859" spans="5:14">
      <c r="E859" s="172">
        <v>0</v>
      </c>
      <c r="F859" s="173" t="s">
        <v>1809</v>
      </c>
      <c r="G859" s="172">
        <v>2</v>
      </c>
      <c r="H859" s="173" t="s">
        <v>3973</v>
      </c>
      <c r="I859" s="172">
        <v>520000</v>
      </c>
      <c r="J859" s="172">
        <v>0</v>
      </c>
      <c r="K859" s="172">
        <v>520000</v>
      </c>
      <c r="L859" s="172">
        <v>5</v>
      </c>
      <c r="M859" s="173" t="s">
        <v>3974</v>
      </c>
      <c r="N859" s="173" t="s">
        <v>1</v>
      </c>
    </row>
    <row r="860" spans="5:14">
      <c r="E860" s="172">
        <v>1797</v>
      </c>
      <c r="F860" s="173" t="s">
        <v>1809</v>
      </c>
      <c r="G860" s="172">
        <v>2</v>
      </c>
      <c r="H860" s="173" t="s">
        <v>3691</v>
      </c>
      <c r="I860" s="172">
        <v>569600</v>
      </c>
      <c r="J860" s="172">
        <v>0</v>
      </c>
      <c r="K860" s="172">
        <v>569600</v>
      </c>
      <c r="L860" s="172">
        <v>2</v>
      </c>
      <c r="M860" s="173" t="s">
        <v>3975</v>
      </c>
      <c r="N860" s="173" t="s">
        <v>72</v>
      </c>
    </row>
    <row r="861" spans="5:14">
      <c r="E861" s="172">
        <v>931</v>
      </c>
      <c r="F861" s="173" t="s">
        <v>1809</v>
      </c>
      <c r="G861" s="172">
        <v>2</v>
      </c>
      <c r="H861" s="173" t="s">
        <v>3691</v>
      </c>
      <c r="I861" s="172">
        <v>391700</v>
      </c>
      <c r="J861" s="172">
        <v>0</v>
      </c>
      <c r="K861" s="172">
        <v>391700</v>
      </c>
      <c r="L861" s="172">
        <v>2</v>
      </c>
      <c r="M861" s="173" t="s">
        <v>3975</v>
      </c>
      <c r="N861" s="173" t="s">
        <v>72</v>
      </c>
    </row>
    <row r="862" spans="5:14">
      <c r="E862" s="172">
        <v>3407</v>
      </c>
      <c r="F862" s="173" t="s">
        <v>1809</v>
      </c>
      <c r="G862" s="172">
        <v>2</v>
      </c>
      <c r="H862" s="173" t="s">
        <v>3667</v>
      </c>
      <c r="I862" s="172">
        <v>3293200</v>
      </c>
      <c r="J862" s="172">
        <v>0</v>
      </c>
      <c r="K862" s="172">
        <v>3293200</v>
      </c>
      <c r="L862" s="172">
        <v>2</v>
      </c>
      <c r="M862" s="173" t="s">
        <v>3976</v>
      </c>
      <c r="N862" s="173" t="s">
        <v>1</v>
      </c>
    </row>
    <row r="863" spans="5:14">
      <c r="E863" s="172">
        <v>2500</v>
      </c>
      <c r="F863" s="173" t="s">
        <v>1809</v>
      </c>
      <c r="G863" s="172">
        <v>2</v>
      </c>
      <c r="H863" s="173" t="s">
        <v>3667</v>
      </c>
      <c r="I863" s="172">
        <v>3212500</v>
      </c>
      <c r="J863" s="172">
        <v>0</v>
      </c>
      <c r="K863" s="172">
        <v>3212500</v>
      </c>
      <c r="L863" s="172">
        <v>2</v>
      </c>
      <c r="M863" s="173" t="s">
        <v>3976</v>
      </c>
      <c r="N863" s="173" t="s">
        <v>1</v>
      </c>
    </row>
    <row r="864" spans="5:14">
      <c r="E864" s="172">
        <v>1157</v>
      </c>
      <c r="F864" s="173" t="s">
        <v>1809</v>
      </c>
      <c r="G864" s="172">
        <v>2</v>
      </c>
      <c r="H864" s="173" t="s">
        <v>3962</v>
      </c>
      <c r="I864" s="172">
        <v>591400</v>
      </c>
      <c r="J864" s="172">
        <v>0</v>
      </c>
      <c r="K864" s="172">
        <v>580900</v>
      </c>
      <c r="L864" s="172">
        <v>2</v>
      </c>
      <c r="M864" s="173" t="s">
        <v>3977</v>
      </c>
      <c r="N864" s="173" t="s">
        <v>93</v>
      </c>
    </row>
    <row r="865" spans="5:14">
      <c r="E865" s="172">
        <v>3664</v>
      </c>
      <c r="F865" s="173" t="s">
        <v>1809</v>
      </c>
      <c r="G865" s="172">
        <v>2</v>
      </c>
      <c r="H865" s="173" t="s">
        <v>3667</v>
      </c>
      <c r="I865" s="172">
        <v>6607700</v>
      </c>
      <c r="J865" s="172">
        <v>0</v>
      </c>
      <c r="K865" s="172">
        <v>6607700</v>
      </c>
      <c r="L865" s="172">
        <v>2</v>
      </c>
      <c r="M865" s="173" t="s">
        <v>3978</v>
      </c>
      <c r="N865" s="173" t="s">
        <v>1</v>
      </c>
    </row>
    <row r="866" spans="5:14">
      <c r="E866" s="172">
        <v>1664</v>
      </c>
      <c r="F866" s="173" t="s">
        <v>1809</v>
      </c>
      <c r="G866" s="172">
        <v>2</v>
      </c>
      <c r="H866" s="173" t="s">
        <v>3699</v>
      </c>
      <c r="I866" s="172">
        <v>448300</v>
      </c>
      <c r="J866" s="172">
        <v>0</v>
      </c>
      <c r="K866" s="172">
        <v>448300</v>
      </c>
      <c r="L866" s="172">
        <v>5</v>
      </c>
      <c r="M866" s="173" t="s">
        <v>3979</v>
      </c>
      <c r="N866" s="173" t="s">
        <v>1</v>
      </c>
    </row>
    <row r="867" spans="5:14">
      <c r="E867" s="172">
        <v>1000</v>
      </c>
      <c r="F867" s="173" t="s">
        <v>1809</v>
      </c>
      <c r="G867" s="172">
        <v>2</v>
      </c>
      <c r="H867" s="173" t="s">
        <v>3541</v>
      </c>
      <c r="I867" s="172">
        <v>298100</v>
      </c>
      <c r="J867" s="172">
        <v>0</v>
      </c>
      <c r="K867" s="172">
        <v>298100</v>
      </c>
      <c r="L867" s="172">
        <v>2</v>
      </c>
      <c r="M867" s="173" t="s">
        <v>3980</v>
      </c>
      <c r="N867" s="173" t="s">
        <v>102</v>
      </c>
    </row>
    <row r="868" spans="5:14">
      <c r="E868" s="172">
        <v>1315</v>
      </c>
      <c r="F868" s="173" t="s">
        <v>1809</v>
      </c>
      <c r="G868" s="172">
        <v>2</v>
      </c>
      <c r="H868" s="173" t="s">
        <v>3667</v>
      </c>
      <c r="I868" s="172">
        <v>2321000</v>
      </c>
      <c r="J868" s="172">
        <v>0</v>
      </c>
      <c r="K868" s="172">
        <v>2321000</v>
      </c>
      <c r="L868" s="172">
        <v>3</v>
      </c>
      <c r="M868" s="173" t="s">
        <v>3694</v>
      </c>
      <c r="N868" s="173" t="s">
        <v>1</v>
      </c>
    </row>
    <row r="869" spans="5:14">
      <c r="E869" s="172">
        <v>1200</v>
      </c>
      <c r="F869" s="173" t="s">
        <v>1809</v>
      </c>
      <c r="G869" s="172">
        <v>2</v>
      </c>
      <c r="H869" s="173" t="s">
        <v>3981</v>
      </c>
      <c r="I869" s="172">
        <v>292600</v>
      </c>
      <c r="J869" s="172">
        <v>0</v>
      </c>
      <c r="K869" s="172">
        <v>292600</v>
      </c>
      <c r="L869" s="172">
        <v>2</v>
      </c>
      <c r="M869" s="173" t="s">
        <v>3982</v>
      </c>
      <c r="N869" s="173" t="s">
        <v>17</v>
      </c>
    </row>
    <row r="870" spans="5:14">
      <c r="E870" s="172">
        <v>1200</v>
      </c>
      <c r="F870" s="173" t="s">
        <v>1809</v>
      </c>
      <c r="G870" s="172">
        <v>2</v>
      </c>
      <c r="H870" s="173" t="s">
        <v>3981</v>
      </c>
      <c r="I870" s="172">
        <v>292600</v>
      </c>
      <c r="J870" s="172">
        <v>0</v>
      </c>
      <c r="K870" s="172">
        <v>292600</v>
      </c>
      <c r="L870" s="172">
        <v>2</v>
      </c>
      <c r="M870" s="173" t="s">
        <v>3982</v>
      </c>
      <c r="N870" s="173" t="s">
        <v>17</v>
      </c>
    </row>
    <row r="871" spans="5:14">
      <c r="E871" s="172">
        <v>2576</v>
      </c>
      <c r="F871" s="173" t="s">
        <v>1809</v>
      </c>
      <c r="G871" s="172">
        <v>2</v>
      </c>
      <c r="H871" s="173" t="s">
        <v>3954</v>
      </c>
      <c r="I871" s="172">
        <v>472500</v>
      </c>
      <c r="J871" s="172">
        <v>0</v>
      </c>
      <c r="K871" s="172">
        <v>472500</v>
      </c>
      <c r="L871" s="172">
        <v>2</v>
      </c>
      <c r="M871" s="173" t="s">
        <v>3983</v>
      </c>
      <c r="N871" s="173" t="s">
        <v>72</v>
      </c>
    </row>
    <row r="872" spans="5:14">
      <c r="E872" s="172">
        <v>2576</v>
      </c>
      <c r="F872" s="173" t="s">
        <v>1809</v>
      </c>
      <c r="G872" s="172">
        <v>2</v>
      </c>
      <c r="H872" s="173" t="s">
        <v>3954</v>
      </c>
      <c r="I872" s="172">
        <v>472500</v>
      </c>
      <c r="J872" s="172">
        <v>0</v>
      </c>
      <c r="K872" s="172">
        <v>472500</v>
      </c>
      <c r="L872" s="172">
        <v>2</v>
      </c>
      <c r="M872" s="173" t="s">
        <v>3983</v>
      </c>
      <c r="N872" s="173" t="s">
        <v>72</v>
      </c>
    </row>
    <row r="873" spans="5:14">
      <c r="E873" s="172">
        <v>2114</v>
      </c>
      <c r="F873" s="173" t="s">
        <v>1809</v>
      </c>
      <c r="G873" s="172">
        <v>2</v>
      </c>
      <c r="H873" s="173" t="s">
        <v>3541</v>
      </c>
      <c r="I873" s="172">
        <v>551000</v>
      </c>
      <c r="J873" s="172">
        <v>0</v>
      </c>
      <c r="K873" s="172">
        <v>544200</v>
      </c>
      <c r="L873" s="172">
        <v>2</v>
      </c>
      <c r="M873" s="173" t="s">
        <v>3984</v>
      </c>
      <c r="N873" s="173" t="s">
        <v>44</v>
      </c>
    </row>
    <row r="874" spans="5:14">
      <c r="E874" s="172">
        <v>948</v>
      </c>
      <c r="F874" s="173" t="s">
        <v>1809</v>
      </c>
      <c r="G874" s="172">
        <v>2</v>
      </c>
      <c r="H874" s="173" t="s">
        <v>3962</v>
      </c>
      <c r="I874" s="172">
        <v>308500</v>
      </c>
      <c r="J874" s="172">
        <v>0</v>
      </c>
      <c r="K874" s="172">
        <v>303400</v>
      </c>
      <c r="L874" s="172">
        <v>2</v>
      </c>
      <c r="M874" s="173" t="s">
        <v>3985</v>
      </c>
      <c r="N874" s="173" t="s">
        <v>93</v>
      </c>
    </row>
    <row r="875" spans="5:14">
      <c r="E875" s="172">
        <v>1388</v>
      </c>
      <c r="F875" s="173" t="s">
        <v>1809</v>
      </c>
      <c r="G875" s="172">
        <v>2</v>
      </c>
      <c r="H875" s="173" t="s">
        <v>3552</v>
      </c>
      <c r="I875" s="172">
        <v>349200</v>
      </c>
      <c r="J875" s="172">
        <v>0</v>
      </c>
      <c r="K875" s="172">
        <v>349200</v>
      </c>
      <c r="L875" s="172">
        <v>2</v>
      </c>
      <c r="M875" s="173" t="s">
        <v>3986</v>
      </c>
      <c r="N875" s="173" t="s">
        <v>62</v>
      </c>
    </row>
    <row r="876" spans="5:14">
      <c r="E876" s="172">
        <v>1422</v>
      </c>
      <c r="F876" s="173" t="s">
        <v>1809</v>
      </c>
      <c r="G876" s="172">
        <v>2</v>
      </c>
      <c r="H876" s="173" t="s">
        <v>3552</v>
      </c>
      <c r="I876" s="172">
        <v>460200</v>
      </c>
      <c r="J876" s="172">
        <v>0</v>
      </c>
      <c r="K876" s="172">
        <v>460200</v>
      </c>
      <c r="L876" s="172">
        <v>2</v>
      </c>
      <c r="M876" s="173" t="s">
        <v>3987</v>
      </c>
      <c r="N876" s="173" t="s">
        <v>102</v>
      </c>
    </row>
    <row r="877" spans="5:14">
      <c r="E877" s="172">
        <v>1265</v>
      </c>
      <c r="F877" s="173" t="s">
        <v>1809</v>
      </c>
      <c r="G877" s="172">
        <v>2</v>
      </c>
      <c r="H877" s="173" t="s">
        <v>3552</v>
      </c>
      <c r="I877" s="172">
        <v>264100</v>
      </c>
      <c r="J877" s="172">
        <v>0</v>
      </c>
      <c r="K877" s="172">
        <v>263600</v>
      </c>
      <c r="L877" s="172">
        <v>2</v>
      </c>
      <c r="M877" s="173" t="s">
        <v>3988</v>
      </c>
      <c r="N877" s="173" t="s">
        <v>15</v>
      </c>
    </row>
    <row r="878" spans="5:14">
      <c r="E878" s="172">
        <v>1516</v>
      </c>
      <c r="F878" s="173" t="s">
        <v>1809</v>
      </c>
      <c r="G878" s="172">
        <v>2</v>
      </c>
      <c r="H878" s="173" t="s">
        <v>3552</v>
      </c>
      <c r="I878" s="172">
        <v>306500</v>
      </c>
      <c r="J878" s="172">
        <v>0</v>
      </c>
      <c r="K878" s="172">
        <v>306500</v>
      </c>
      <c r="L878" s="172">
        <v>2</v>
      </c>
      <c r="M878" s="173" t="s">
        <v>3989</v>
      </c>
      <c r="N878" s="173" t="s">
        <v>15</v>
      </c>
    </row>
    <row r="879" spans="5:14">
      <c r="E879" s="172">
        <v>1770</v>
      </c>
      <c r="F879" s="173" t="s">
        <v>1809</v>
      </c>
      <c r="G879" s="172">
        <v>2</v>
      </c>
      <c r="H879" s="173" t="s">
        <v>3552</v>
      </c>
      <c r="I879" s="172">
        <v>272000</v>
      </c>
      <c r="J879" s="172">
        <v>0</v>
      </c>
      <c r="K879" s="172">
        <v>271600</v>
      </c>
      <c r="L879" s="172">
        <v>2</v>
      </c>
      <c r="M879" s="173" t="s">
        <v>3990</v>
      </c>
      <c r="N879" s="173" t="s">
        <v>15</v>
      </c>
    </row>
    <row r="880" spans="5:14">
      <c r="E880" s="172">
        <v>1350</v>
      </c>
      <c r="F880" s="173" t="s">
        <v>1809</v>
      </c>
      <c r="G880" s="172">
        <v>2</v>
      </c>
      <c r="H880" s="173" t="s">
        <v>3552</v>
      </c>
      <c r="I880" s="172">
        <v>240700</v>
      </c>
      <c r="J880" s="172">
        <v>0</v>
      </c>
      <c r="K880" s="172">
        <v>240700</v>
      </c>
      <c r="L880" s="172">
        <v>2</v>
      </c>
      <c r="M880" s="173" t="s">
        <v>3990</v>
      </c>
      <c r="N880" s="173" t="s">
        <v>15</v>
      </c>
    </row>
    <row r="881" spans="5:14">
      <c r="E881" s="172">
        <v>1774</v>
      </c>
      <c r="F881" s="173" t="s">
        <v>1809</v>
      </c>
      <c r="G881" s="172">
        <v>2</v>
      </c>
      <c r="H881" s="173" t="s">
        <v>3552</v>
      </c>
      <c r="I881" s="172">
        <v>408800</v>
      </c>
      <c r="J881" s="172">
        <v>0</v>
      </c>
      <c r="K881" s="172">
        <v>408800</v>
      </c>
      <c r="L881" s="172">
        <v>2</v>
      </c>
      <c r="M881" s="173" t="s">
        <v>3991</v>
      </c>
      <c r="N881" s="173" t="s">
        <v>15</v>
      </c>
    </row>
    <row r="882" spans="5:14">
      <c r="E882" s="172">
        <v>1708</v>
      </c>
      <c r="F882" s="173" t="s">
        <v>1809</v>
      </c>
      <c r="G882" s="172">
        <v>2</v>
      </c>
      <c r="H882" s="173" t="s">
        <v>3552</v>
      </c>
      <c r="I882" s="172">
        <v>370900</v>
      </c>
      <c r="J882" s="172">
        <v>0</v>
      </c>
      <c r="K882" s="172">
        <v>370900</v>
      </c>
      <c r="L882" s="172">
        <v>2</v>
      </c>
      <c r="M882" s="173" t="s">
        <v>3992</v>
      </c>
      <c r="N882" s="173" t="s">
        <v>62</v>
      </c>
    </row>
    <row r="883" spans="5:14">
      <c r="E883" s="172">
        <v>1757</v>
      </c>
      <c r="F883" s="173" t="s">
        <v>1809</v>
      </c>
      <c r="G883" s="172">
        <v>2</v>
      </c>
      <c r="H883" s="173" t="s">
        <v>3611</v>
      </c>
      <c r="I883" s="172">
        <v>563800</v>
      </c>
      <c r="J883" s="172">
        <v>0</v>
      </c>
      <c r="K883" s="172">
        <v>563800</v>
      </c>
      <c r="L883" s="172">
        <v>3</v>
      </c>
      <c r="M883" s="173" t="s">
        <v>3993</v>
      </c>
      <c r="N883" s="173" t="s">
        <v>1</v>
      </c>
    </row>
    <row r="884" spans="5:14">
      <c r="E884" s="172">
        <v>2050</v>
      </c>
      <c r="F884" s="173" t="s">
        <v>1809</v>
      </c>
      <c r="G884" s="172">
        <v>2</v>
      </c>
      <c r="H884" s="173" t="s">
        <v>3973</v>
      </c>
      <c r="I884" s="172">
        <v>832900</v>
      </c>
      <c r="J884" s="172">
        <v>0</v>
      </c>
      <c r="K884" s="172">
        <v>832900</v>
      </c>
      <c r="L884" s="172">
        <v>2</v>
      </c>
      <c r="M884" s="173" t="s">
        <v>3994</v>
      </c>
      <c r="N884" s="173" t="s">
        <v>1</v>
      </c>
    </row>
    <row r="885" spans="5:14">
      <c r="E885" s="172">
        <v>5100</v>
      </c>
      <c r="F885" s="173" t="s">
        <v>1809</v>
      </c>
      <c r="G885" s="172">
        <v>2</v>
      </c>
      <c r="H885" s="173" t="s">
        <v>3611</v>
      </c>
      <c r="I885" s="172">
        <v>839700</v>
      </c>
      <c r="J885" s="172">
        <v>0</v>
      </c>
      <c r="K885" s="172">
        <v>839700</v>
      </c>
      <c r="L885" s="172">
        <v>2</v>
      </c>
      <c r="M885" s="173" t="s">
        <v>3995</v>
      </c>
      <c r="N885" s="173" t="s">
        <v>1</v>
      </c>
    </row>
    <row r="886" spans="5:14">
      <c r="E886" s="172">
        <v>1344</v>
      </c>
      <c r="F886" s="173" t="s">
        <v>1809</v>
      </c>
      <c r="G886" s="172">
        <v>2</v>
      </c>
      <c r="H886" s="173" t="s">
        <v>3576</v>
      </c>
      <c r="I886" s="172">
        <v>328500</v>
      </c>
      <c r="J886" s="172">
        <v>0</v>
      </c>
      <c r="K886" s="172">
        <v>328500</v>
      </c>
      <c r="L886" s="172">
        <v>65</v>
      </c>
      <c r="M886" s="173" t="s">
        <v>3996</v>
      </c>
      <c r="N886" s="173" t="s">
        <v>26</v>
      </c>
    </row>
    <row r="887" spans="5:14">
      <c r="E887" s="172">
        <v>996</v>
      </c>
      <c r="F887" s="173" t="s">
        <v>1809</v>
      </c>
      <c r="G887" s="172">
        <v>2</v>
      </c>
      <c r="H887" s="173" t="s">
        <v>3611</v>
      </c>
      <c r="I887" s="172">
        <v>462100</v>
      </c>
      <c r="J887" s="172">
        <v>0</v>
      </c>
      <c r="K887" s="172">
        <v>462100</v>
      </c>
      <c r="L887" s="172">
        <v>3</v>
      </c>
      <c r="M887" s="173" t="s">
        <v>3997</v>
      </c>
      <c r="N887" s="173" t="s">
        <v>1</v>
      </c>
    </row>
    <row r="888" spans="5:14">
      <c r="E888" s="172">
        <v>4615</v>
      </c>
      <c r="F888" s="173" t="s">
        <v>1809</v>
      </c>
      <c r="G888" s="172">
        <v>2</v>
      </c>
      <c r="H888" s="173" t="s">
        <v>3552</v>
      </c>
      <c r="I888" s="172">
        <v>1457800</v>
      </c>
      <c r="J888" s="172">
        <v>0</v>
      </c>
      <c r="K888" s="172">
        <v>1457800</v>
      </c>
      <c r="L888" s="172">
        <v>2</v>
      </c>
      <c r="M888" s="173" t="s">
        <v>3998</v>
      </c>
      <c r="N888" s="173" t="s">
        <v>100</v>
      </c>
    </row>
    <row r="889" spans="5:14">
      <c r="E889" s="172">
        <v>2341</v>
      </c>
      <c r="F889" s="173" t="s">
        <v>1809</v>
      </c>
      <c r="G889" s="172">
        <v>2</v>
      </c>
      <c r="H889" s="173" t="s">
        <v>3552</v>
      </c>
      <c r="I889" s="172">
        <v>737400</v>
      </c>
      <c r="J889" s="172">
        <v>0</v>
      </c>
      <c r="K889" s="172">
        <v>732500</v>
      </c>
      <c r="L889" s="172">
        <v>2</v>
      </c>
      <c r="M889" s="173" t="s">
        <v>3999</v>
      </c>
      <c r="N889" s="173" t="s">
        <v>100</v>
      </c>
    </row>
    <row r="890" spans="5:14">
      <c r="E890" s="172">
        <v>1269</v>
      </c>
      <c r="F890" s="173" t="s">
        <v>1809</v>
      </c>
      <c r="G890" s="172">
        <v>2</v>
      </c>
      <c r="H890" s="173" t="s">
        <v>3576</v>
      </c>
      <c r="I890" s="172">
        <v>431000</v>
      </c>
      <c r="J890" s="172">
        <v>0</v>
      </c>
      <c r="K890" s="172">
        <v>431000</v>
      </c>
      <c r="L890" s="172">
        <v>2</v>
      </c>
      <c r="M890" s="173" t="s">
        <v>4000</v>
      </c>
      <c r="N890" s="173" t="s">
        <v>31</v>
      </c>
    </row>
    <row r="891" spans="5:14">
      <c r="E891" s="172">
        <v>1415</v>
      </c>
      <c r="F891" s="173" t="s">
        <v>1809</v>
      </c>
      <c r="G891" s="172">
        <v>2</v>
      </c>
      <c r="H891" s="173" t="s">
        <v>3552</v>
      </c>
      <c r="I891" s="172">
        <v>698900</v>
      </c>
      <c r="J891" s="172">
        <v>0</v>
      </c>
      <c r="K891" s="172">
        <v>692300</v>
      </c>
      <c r="L891" s="172">
        <v>2</v>
      </c>
      <c r="M891" s="173" t="s">
        <v>4001</v>
      </c>
      <c r="N891" s="173" t="s">
        <v>100</v>
      </c>
    </row>
    <row r="892" spans="5:14">
      <c r="E892" s="172">
        <v>3220</v>
      </c>
      <c r="F892" s="173" t="s">
        <v>1809</v>
      </c>
      <c r="G892" s="172">
        <v>2</v>
      </c>
      <c r="H892" s="173" t="s">
        <v>3552</v>
      </c>
      <c r="I892" s="172">
        <v>1168700</v>
      </c>
      <c r="J892" s="172">
        <v>0</v>
      </c>
      <c r="K892" s="172">
        <v>1165800</v>
      </c>
      <c r="L892" s="172">
        <v>2</v>
      </c>
      <c r="M892" s="173" t="s">
        <v>4002</v>
      </c>
      <c r="N892" s="173" t="s">
        <v>100</v>
      </c>
    </row>
    <row r="893" spans="5:14">
      <c r="E893" s="172">
        <v>3220</v>
      </c>
      <c r="F893" s="173" t="s">
        <v>1809</v>
      </c>
      <c r="G893" s="172">
        <v>2</v>
      </c>
      <c r="H893" s="173" t="s">
        <v>3552</v>
      </c>
      <c r="I893" s="172">
        <v>1062800</v>
      </c>
      <c r="J893" s="172">
        <v>0</v>
      </c>
      <c r="K893" s="172">
        <v>1062800</v>
      </c>
      <c r="L893" s="172">
        <v>2</v>
      </c>
      <c r="M893" s="173" t="s">
        <v>4002</v>
      </c>
      <c r="N893" s="173" t="s">
        <v>100</v>
      </c>
    </row>
    <row r="894" spans="5:14">
      <c r="E894" s="172">
        <v>1072</v>
      </c>
      <c r="F894" s="173" t="s">
        <v>1809</v>
      </c>
      <c r="G894" s="172">
        <v>2</v>
      </c>
      <c r="H894" s="173" t="s">
        <v>3701</v>
      </c>
      <c r="I894" s="172">
        <v>334900</v>
      </c>
      <c r="J894" s="172">
        <v>0</v>
      </c>
      <c r="K894" s="172">
        <v>334900</v>
      </c>
      <c r="L894" s="172">
        <v>2</v>
      </c>
      <c r="M894" s="173" t="s">
        <v>4003</v>
      </c>
      <c r="N894" s="173" t="s">
        <v>31</v>
      </c>
    </row>
    <row r="895" spans="5:14">
      <c r="E895" s="172">
        <v>1121</v>
      </c>
      <c r="F895" s="173" t="s">
        <v>1809</v>
      </c>
      <c r="G895" s="172">
        <v>2</v>
      </c>
      <c r="H895" s="173" t="s">
        <v>3552</v>
      </c>
      <c r="I895" s="172">
        <v>156000</v>
      </c>
      <c r="J895" s="172">
        <v>0</v>
      </c>
      <c r="K895" s="172">
        <v>156000</v>
      </c>
      <c r="L895" s="172">
        <v>2</v>
      </c>
      <c r="M895" s="173" t="s">
        <v>4004</v>
      </c>
      <c r="N895" s="173" t="s">
        <v>100</v>
      </c>
    </row>
    <row r="896" spans="5:14">
      <c r="E896" s="172">
        <v>942</v>
      </c>
      <c r="F896" s="173" t="s">
        <v>1809</v>
      </c>
      <c r="G896" s="172">
        <v>2</v>
      </c>
      <c r="H896" s="173" t="s">
        <v>3701</v>
      </c>
      <c r="I896" s="172">
        <v>483600</v>
      </c>
      <c r="J896" s="172">
        <v>0</v>
      </c>
      <c r="K896" s="172">
        <v>483600</v>
      </c>
      <c r="L896" s="172">
        <v>2</v>
      </c>
      <c r="M896" s="173" t="s">
        <v>4005</v>
      </c>
      <c r="N896" s="173" t="s">
        <v>31</v>
      </c>
    </row>
    <row r="897" spans="5:14">
      <c r="E897" s="172">
        <v>1220</v>
      </c>
      <c r="F897" s="173" t="s">
        <v>1809</v>
      </c>
      <c r="G897" s="172">
        <v>2</v>
      </c>
      <c r="H897" s="173" t="s">
        <v>3701</v>
      </c>
      <c r="I897" s="172">
        <v>687400</v>
      </c>
      <c r="J897" s="172">
        <v>0</v>
      </c>
      <c r="K897" s="172">
        <v>684300</v>
      </c>
      <c r="L897" s="172">
        <v>2</v>
      </c>
      <c r="M897" s="173" t="s">
        <v>4006</v>
      </c>
      <c r="N897" s="173" t="s">
        <v>31</v>
      </c>
    </row>
    <row r="898" spans="5:14">
      <c r="E898" s="172">
        <v>1157</v>
      </c>
      <c r="F898" s="173" t="s">
        <v>1809</v>
      </c>
      <c r="G898" s="172">
        <v>2</v>
      </c>
      <c r="H898" s="173" t="s">
        <v>3701</v>
      </c>
      <c r="I898" s="172">
        <v>541100</v>
      </c>
      <c r="J898" s="172">
        <v>0</v>
      </c>
      <c r="K898" s="172">
        <v>541100</v>
      </c>
      <c r="L898" s="172">
        <v>2</v>
      </c>
      <c r="M898" s="173" t="s">
        <v>4007</v>
      </c>
      <c r="N898" s="173" t="s">
        <v>31</v>
      </c>
    </row>
    <row r="899" spans="5:14">
      <c r="E899" s="172">
        <v>2185</v>
      </c>
      <c r="F899" s="173" t="s">
        <v>1809</v>
      </c>
      <c r="G899" s="172">
        <v>2</v>
      </c>
      <c r="H899" s="173" t="s">
        <v>3701</v>
      </c>
      <c r="I899" s="172">
        <v>789100</v>
      </c>
      <c r="J899" s="172">
        <v>0</v>
      </c>
      <c r="K899" s="172">
        <v>783800</v>
      </c>
      <c r="L899" s="172">
        <v>2</v>
      </c>
      <c r="M899" s="173" t="s">
        <v>4008</v>
      </c>
      <c r="N899" s="173" t="s">
        <v>31</v>
      </c>
    </row>
    <row r="900" spans="5:14">
      <c r="E900" s="172">
        <v>1699</v>
      </c>
      <c r="F900" s="173" t="s">
        <v>1809</v>
      </c>
      <c r="G900" s="172">
        <v>2</v>
      </c>
      <c r="H900" s="173" t="s">
        <v>3701</v>
      </c>
      <c r="I900" s="172">
        <v>785600</v>
      </c>
      <c r="J900" s="172">
        <v>0</v>
      </c>
      <c r="K900" s="172">
        <v>785600</v>
      </c>
      <c r="L900" s="172">
        <v>2</v>
      </c>
      <c r="M900" s="173" t="s">
        <v>4009</v>
      </c>
      <c r="N900" s="173" t="s">
        <v>31</v>
      </c>
    </row>
    <row r="901" spans="5:14">
      <c r="E901" s="172">
        <v>1455</v>
      </c>
      <c r="F901" s="173" t="s">
        <v>1809</v>
      </c>
      <c r="G901" s="172">
        <v>2</v>
      </c>
      <c r="H901" s="173" t="s">
        <v>3701</v>
      </c>
      <c r="I901" s="172">
        <v>741000</v>
      </c>
      <c r="J901" s="172">
        <v>0</v>
      </c>
      <c r="K901" s="172">
        <v>741000</v>
      </c>
      <c r="L901" s="172">
        <v>2</v>
      </c>
      <c r="M901" s="173" t="s">
        <v>4010</v>
      </c>
      <c r="N901" s="173" t="s">
        <v>31</v>
      </c>
    </row>
    <row r="902" spans="5:14">
      <c r="E902" s="172">
        <v>981</v>
      </c>
      <c r="F902" s="173" t="s">
        <v>1809</v>
      </c>
      <c r="G902" s="172">
        <v>2</v>
      </c>
      <c r="H902" s="173" t="s">
        <v>3701</v>
      </c>
      <c r="I902" s="172">
        <v>472900</v>
      </c>
      <c r="J902" s="172">
        <v>0</v>
      </c>
      <c r="K902" s="172">
        <v>469800</v>
      </c>
      <c r="L902" s="172">
        <v>2</v>
      </c>
      <c r="M902" s="173" t="s">
        <v>4011</v>
      </c>
      <c r="N902" s="173" t="s">
        <v>31</v>
      </c>
    </row>
    <row r="903" spans="5:14">
      <c r="E903" s="172">
        <v>1739</v>
      </c>
      <c r="F903" s="173" t="s">
        <v>1809</v>
      </c>
      <c r="G903" s="172">
        <v>2</v>
      </c>
      <c r="H903" s="173" t="s">
        <v>3701</v>
      </c>
      <c r="I903" s="172">
        <v>714200</v>
      </c>
      <c r="J903" s="172">
        <v>0</v>
      </c>
      <c r="K903" s="172">
        <v>710900</v>
      </c>
      <c r="L903" s="172">
        <v>2</v>
      </c>
      <c r="M903" s="173" t="s">
        <v>4012</v>
      </c>
      <c r="N903" s="173" t="s">
        <v>31</v>
      </c>
    </row>
    <row r="904" spans="5:14">
      <c r="E904" s="172">
        <v>1968</v>
      </c>
      <c r="F904" s="173" t="s">
        <v>1809</v>
      </c>
      <c r="G904" s="172">
        <v>2</v>
      </c>
      <c r="H904" s="173" t="s">
        <v>3701</v>
      </c>
      <c r="I904" s="172">
        <v>897100</v>
      </c>
      <c r="J904" s="172">
        <v>0</v>
      </c>
      <c r="K904" s="172">
        <v>897100</v>
      </c>
      <c r="L904" s="172">
        <v>2</v>
      </c>
      <c r="M904" s="173" t="s">
        <v>4013</v>
      </c>
      <c r="N904" s="173" t="s">
        <v>31</v>
      </c>
    </row>
    <row r="905" spans="5:14">
      <c r="E905" s="172">
        <v>1027</v>
      </c>
      <c r="F905" s="173" t="s">
        <v>1809</v>
      </c>
      <c r="G905" s="172">
        <v>2</v>
      </c>
      <c r="H905" s="173" t="s">
        <v>3701</v>
      </c>
      <c r="I905" s="172">
        <v>599100</v>
      </c>
      <c r="J905" s="172">
        <v>0</v>
      </c>
      <c r="K905" s="172">
        <v>599100</v>
      </c>
      <c r="L905" s="172">
        <v>2</v>
      </c>
      <c r="M905" s="173" t="s">
        <v>4013</v>
      </c>
      <c r="N905" s="173" t="s">
        <v>31</v>
      </c>
    </row>
    <row r="906" spans="5:14">
      <c r="E906" s="172">
        <v>1591</v>
      </c>
      <c r="F906" s="173" t="s">
        <v>1809</v>
      </c>
      <c r="G906" s="172">
        <v>2</v>
      </c>
      <c r="H906" s="173" t="s">
        <v>3701</v>
      </c>
      <c r="I906" s="172">
        <v>763300</v>
      </c>
      <c r="J906" s="172">
        <v>0</v>
      </c>
      <c r="K906" s="172">
        <v>763300</v>
      </c>
      <c r="L906" s="172">
        <v>2</v>
      </c>
      <c r="M906" s="173" t="s">
        <v>4014</v>
      </c>
      <c r="N906" s="173" t="s">
        <v>31</v>
      </c>
    </row>
    <row r="907" spans="5:14">
      <c r="E907" s="172">
        <v>1591</v>
      </c>
      <c r="F907" s="173" t="s">
        <v>1809</v>
      </c>
      <c r="G907" s="172">
        <v>2</v>
      </c>
      <c r="H907" s="173" t="s">
        <v>3701</v>
      </c>
      <c r="I907" s="172">
        <v>763300</v>
      </c>
      <c r="J907" s="172">
        <v>0</v>
      </c>
      <c r="K907" s="172">
        <v>763300</v>
      </c>
      <c r="L907" s="172">
        <v>2</v>
      </c>
      <c r="M907" s="173" t="s">
        <v>4014</v>
      </c>
      <c r="N907" s="173" t="s">
        <v>31</v>
      </c>
    </row>
    <row r="908" spans="5:14">
      <c r="E908" s="172">
        <v>1274</v>
      </c>
      <c r="F908" s="173" t="s">
        <v>1809</v>
      </c>
      <c r="G908" s="172">
        <v>2</v>
      </c>
      <c r="H908" s="173" t="s">
        <v>3701</v>
      </c>
      <c r="I908" s="172">
        <v>605900</v>
      </c>
      <c r="J908" s="172">
        <v>0</v>
      </c>
      <c r="K908" s="172">
        <v>605900</v>
      </c>
      <c r="L908" s="172">
        <v>2</v>
      </c>
      <c r="M908" s="173" t="s">
        <v>4015</v>
      </c>
      <c r="N908" s="173" t="s">
        <v>31</v>
      </c>
    </row>
    <row r="909" spans="5:14">
      <c r="E909" s="172">
        <v>2823</v>
      </c>
      <c r="F909" s="173" t="s">
        <v>1809</v>
      </c>
      <c r="G909" s="172">
        <v>2</v>
      </c>
      <c r="H909" s="173" t="s">
        <v>3576</v>
      </c>
      <c r="I909" s="172">
        <v>948800</v>
      </c>
      <c r="J909" s="172">
        <v>0</v>
      </c>
      <c r="K909" s="172">
        <v>948800</v>
      </c>
      <c r="L909" s="172">
        <v>2</v>
      </c>
      <c r="M909" s="173" t="s">
        <v>4016</v>
      </c>
      <c r="N909" s="173" t="s">
        <v>31</v>
      </c>
    </row>
    <row r="910" spans="5:14">
      <c r="E910" s="172">
        <v>2298</v>
      </c>
      <c r="F910" s="173" t="s">
        <v>1809</v>
      </c>
      <c r="G910" s="172">
        <v>2</v>
      </c>
      <c r="H910" s="173" t="s">
        <v>3576</v>
      </c>
      <c r="I910" s="172">
        <v>916600</v>
      </c>
      <c r="J910" s="172">
        <v>0</v>
      </c>
      <c r="K910" s="172">
        <v>916600</v>
      </c>
      <c r="L910" s="172">
        <v>2</v>
      </c>
      <c r="M910" s="173" t="s">
        <v>4017</v>
      </c>
      <c r="N910" s="173" t="s">
        <v>31</v>
      </c>
    </row>
    <row r="911" spans="5:14">
      <c r="E911" s="172">
        <v>3279</v>
      </c>
      <c r="F911" s="173" t="s">
        <v>1809</v>
      </c>
      <c r="G911" s="172">
        <v>2</v>
      </c>
      <c r="H911" s="173" t="s">
        <v>3701</v>
      </c>
      <c r="I911" s="172">
        <v>923200</v>
      </c>
      <c r="J911" s="172">
        <v>0</v>
      </c>
      <c r="K911" s="172">
        <v>923200</v>
      </c>
      <c r="L911" s="172">
        <v>2</v>
      </c>
      <c r="M911" s="173" t="s">
        <v>4018</v>
      </c>
      <c r="N911" s="173" t="s">
        <v>31</v>
      </c>
    </row>
    <row r="912" spans="5:14">
      <c r="E912" s="172">
        <v>1928</v>
      </c>
      <c r="F912" s="173" t="s">
        <v>1809</v>
      </c>
      <c r="G912" s="172">
        <v>2</v>
      </c>
      <c r="H912" s="173" t="s">
        <v>4019</v>
      </c>
      <c r="I912" s="172">
        <v>230300</v>
      </c>
      <c r="J912" s="172">
        <v>0</v>
      </c>
      <c r="K912" s="172">
        <v>230300</v>
      </c>
      <c r="L912" s="172">
        <v>29</v>
      </c>
      <c r="M912" s="173" t="s">
        <v>4020</v>
      </c>
      <c r="N912" s="173" t="s">
        <v>46</v>
      </c>
    </row>
    <row r="913" spans="5:14">
      <c r="E913" s="172">
        <v>1925</v>
      </c>
      <c r="F913" s="173" t="s">
        <v>1809</v>
      </c>
      <c r="G913" s="172">
        <v>2</v>
      </c>
      <c r="H913" s="173" t="s">
        <v>3701</v>
      </c>
      <c r="I913" s="172">
        <v>910100</v>
      </c>
      <c r="J913" s="172">
        <v>0</v>
      </c>
      <c r="K913" s="172">
        <v>906200</v>
      </c>
      <c r="L913" s="172">
        <v>2</v>
      </c>
      <c r="M913" s="173" t="s">
        <v>4021</v>
      </c>
      <c r="N913" s="173" t="s">
        <v>31</v>
      </c>
    </row>
    <row r="914" spans="5:14">
      <c r="E914" s="172">
        <v>1052</v>
      </c>
      <c r="F914" s="173" t="s">
        <v>1809</v>
      </c>
      <c r="G914" s="172">
        <v>2</v>
      </c>
      <c r="H914" s="173" t="s">
        <v>3701</v>
      </c>
      <c r="I914" s="172">
        <v>577400</v>
      </c>
      <c r="J914" s="172">
        <v>0</v>
      </c>
      <c r="K914" s="172">
        <v>573500</v>
      </c>
      <c r="L914" s="172">
        <v>2</v>
      </c>
      <c r="M914" s="173" t="s">
        <v>4021</v>
      </c>
      <c r="N914" s="173" t="s">
        <v>31</v>
      </c>
    </row>
    <row r="915" spans="5:14">
      <c r="E915" s="172">
        <v>1586</v>
      </c>
      <c r="F915" s="173" t="s">
        <v>1809</v>
      </c>
      <c r="G915" s="172">
        <v>2</v>
      </c>
      <c r="H915" s="173" t="s">
        <v>4022</v>
      </c>
      <c r="I915" s="172">
        <v>753000</v>
      </c>
      <c r="J915" s="172">
        <v>0</v>
      </c>
      <c r="K915" s="172">
        <v>750000</v>
      </c>
      <c r="L915" s="172">
        <v>2</v>
      </c>
      <c r="M915" s="173" t="s">
        <v>4023</v>
      </c>
      <c r="N915" s="173" t="s">
        <v>97</v>
      </c>
    </row>
    <row r="916" spans="5:14">
      <c r="E916" s="172">
        <v>1985</v>
      </c>
      <c r="F916" s="173" t="s">
        <v>1809</v>
      </c>
      <c r="G916" s="172">
        <v>2</v>
      </c>
      <c r="H916" s="173" t="s">
        <v>3701</v>
      </c>
      <c r="I916" s="172">
        <v>562700</v>
      </c>
      <c r="J916" s="172">
        <v>0</v>
      </c>
      <c r="K916" s="172">
        <v>562700</v>
      </c>
      <c r="L916" s="172">
        <v>2</v>
      </c>
      <c r="M916" s="173" t="s">
        <v>4024</v>
      </c>
      <c r="N916" s="173" t="s">
        <v>31</v>
      </c>
    </row>
    <row r="917" spans="5:14">
      <c r="E917" s="172">
        <v>1175</v>
      </c>
      <c r="F917" s="173" t="s">
        <v>1809</v>
      </c>
      <c r="G917" s="172">
        <v>2</v>
      </c>
      <c r="H917" s="173" t="s">
        <v>3701</v>
      </c>
      <c r="I917" s="172">
        <v>429300</v>
      </c>
      <c r="J917" s="172">
        <v>0</v>
      </c>
      <c r="K917" s="172">
        <v>429300</v>
      </c>
      <c r="L917" s="172">
        <v>2</v>
      </c>
      <c r="M917" s="173" t="s">
        <v>4024</v>
      </c>
      <c r="N917" s="173" t="s">
        <v>31</v>
      </c>
    </row>
    <row r="918" spans="5:14">
      <c r="E918" s="172">
        <v>2082</v>
      </c>
      <c r="F918" s="173" t="s">
        <v>1809</v>
      </c>
      <c r="G918" s="172">
        <v>2</v>
      </c>
      <c r="H918" s="173" t="s">
        <v>3576</v>
      </c>
      <c r="I918" s="172">
        <v>387200</v>
      </c>
      <c r="J918" s="172">
        <v>0</v>
      </c>
      <c r="K918" s="172">
        <v>378000</v>
      </c>
      <c r="L918" s="172">
        <v>2</v>
      </c>
      <c r="M918" s="173" t="s">
        <v>4025</v>
      </c>
      <c r="N918" s="173" t="s">
        <v>26</v>
      </c>
    </row>
    <row r="919" spans="5:14">
      <c r="E919" s="172">
        <v>1144</v>
      </c>
      <c r="F919" s="173" t="s">
        <v>1809</v>
      </c>
      <c r="G919" s="172">
        <v>2</v>
      </c>
      <c r="H919" s="173" t="s">
        <v>3701</v>
      </c>
      <c r="I919" s="172">
        <v>769100</v>
      </c>
      <c r="J919" s="172">
        <v>0</v>
      </c>
      <c r="K919" s="172">
        <v>766000</v>
      </c>
      <c r="L919" s="172">
        <v>2</v>
      </c>
      <c r="M919" s="173" t="s">
        <v>4026</v>
      </c>
      <c r="N919" s="173" t="s">
        <v>31</v>
      </c>
    </row>
    <row r="920" spans="5:14">
      <c r="E920" s="172">
        <v>1047</v>
      </c>
      <c r="F920" s="173" t="s">
        <v>1809</v>
      </c>
      <c r="G920" s="172">
        <v>2</v>
      </c>
      <c r="H920" s="173" t="s">
        <v>3701</v>
      </c>
      <c r="I920" s="172">
        <v>576100</v>
      </c>
      <c r="J920" s="172">
        <v>0</v>
      </c>
      <c r="K920" s="172">
        <v>576100</v>
      </c>
      <c r="L920" s="172">
        <v>2</v>
      </c>
      <c r="M920" s="173" t="s">
        <v>4027</v>
      </c>
      <c r="N920" s="173" t="s">
        <v>31</v>
      </c>
    </row>
    <row r="921" spans="5:14">
      <c r="E921" s="172">
        <v>1655</v>
      </c>
      <c r="F921" s="173" t="s">
        <v>1809</v>
      </c>
      <c r="G921" s="172">
        <v>2</v>
      </c>
      <c r="H921" s="173" t="s">
        <v>3701</v>
      </c>
      <c r="I921" s="172">
        <v>548500</v>
      </c>
      <c r="J921" s="172">
        <v>0</v>
      </c>
      <c r="K921" s="172">
        <v>544800</v>
      </c>
      <c r="L921" s="172">
        <v>2</v>
      </c>
      <c r="M921" s="173" t="s">
        <v>4028</v>
      </c>
      <c r="N921" s="173" t="s">
        <v>31</v>
      </c>
    </row>
    <row r="922" spans="5:14">
      <c r="E922" s="172">
        <v>2400</v>
      </c>
      <c r="F922" s="173" t="s">
        <v>1809</v>
      </c>
      <c r="G922" s="172">
        <v>2</v>
      </c>
      <c r="H922" s="173" t="s">
        <v>3701</v>
      </c>
      <c r="I922" s="172">
        <v>739900</v>
      </c>
      <c r="J922" s="172">
        <v>0</v>
      </c>
      <c r="K922" s="172">
        <v>736600</v>
      </c>
      <c r="L922" s="172">
        <v>2</v>
      </c>
      <c r="M922" s="173" t="s">
        <v>4028</v>
      </c>
      <c r="N922" s="173" t="s">
        <v>31</v>
      </c>
    </row>
    <row r="923" spans="5:14">
      <c r="E923" s="172">
        <v>1587</v>
      </c>
      <c r="F923" s="173" t="s">
        <v>1809</v>
      </c>
      <c r="G923" s="172">
        <v>2</v>
      </c>
      <c r="H923" s="173" t="s">
        <v>3701</v>
      </c>
      <c r="I923" s="172">
        <v>610600</v>
      </c>
      <c r="J923" s="172">
        <v>0</v>
      </c>
      <c r="K923" s="172">
        <v>610600</v>
      </c>
      <c r="L923" s="172">
        <v>2</v>
      </c>
      <c r="M923" s="173" t="s">
        <v>4029</v>
      </c>
      <c r="N923" s="173" t="s">
        <v>31</v>
      </c>
    </row>
    <row r="924" spans="5:14">
      <c r="E924" s="172">
        <v>940</v>
      </c>
      <c r="F924" s="173" t="s">
        <v>1809</v>
      </c>
      <c r="G924" s="172">
        <v>2</v>
      </c>
      <c r="H924" s="173" t="s">
        <v>3701</v>
      </c>
      <c r="I924" s="172">
        <v>524800</v>
      </c>
      <c r="J924" s="172">
        <v>0</v>
      </c>
      <c r="K924" s="172">
        <v>524800</v>
      </c>
      <c r="L924" s="172">
        <v>3</v>
      </c>
      <c r="M924" s="173" t="s">
        <v>4030</v>
      </c>
      <c r="N924" s="173" t="s">
        <v>31</v>
      </c>
    </row>
    <row r="925" spans="5:14">
      <c r="E925" s="172">
        <v>945</v>
      </c>
      <c r="F925" s="173" t="s">
        <v>1809</v>
      </c>
      <c r="G925" s="172">
        <v>2</v>
      </c>
      <c r="H925" s="173" t="s">
        <v>3701</v>
      </c>
      <c r="I925" s="172">
        <v>563700</v>
      </c>
      <c r="J925" s="172">
        <v>0</v>
      </c>
      <c r="K925" s="172">
        <v>563700</v>
      </c>
      <c r="L925" s="172">
        <v>2</v>
      </c>
      <c r="M925" s="173" t="s">
        <v>4031</v>
      </c>
      <c r="N925" s="173" t="s">
        <v>31</v>
      </c>
    </row>
    <row r="926" spans="5:14">
      <c r="E926" s="172">
        <v>2089</v>
      </c>
      <c r="F926" s="173" t="s">
        <v>1809</v>
      </c>
      <c r="G926" s="172">
        <v>2</v>
      </c>
      <c r="H926" s="173" t="s">
        <v>3576</v>
      </c>
      <c r="I926" s="172">
        <v>830000</v>
      </c>
      <c r="J926" s="172">
        <v>0</v>
      </c>
      <c r="K926" s="172">
        <v>830000</v>
      </c>
      <c r="L926" s="172">
        <v>2</v>
      </c>
      <c r="M926" s="173" t="s">
        <v>4032</v>
      </c>
      <c r="N926" s="173" t="s">
        <v>31</v>
      </c>
    </row>
    <row r="927" spans="5:14">
      <c r="E927" s="172">
        <v>730</v>
      </c>
      <c r="F927" s="173" t="s">
        <v>1809</v>
      </c>
      <c r="G927" s="172">
        <v>2</v>
      </c>
      <c r="H927" s="173" t="s">
        <v>3541</v>
      </c>
      <c r="I927" s="172">
        <v>354400</v>
      </c>
      <c r="J927" s="172">
        <v>0</v>
      </c>
      <c r="K927" s="172">
        <v>354400</v>
      </c>
      <c r="L927" s="172">
        <v>111</v>
      </c>
      <c r="M927" s="173" t="s">
        <v>4033</v>
      </c>
      <c r="N927" s="173" t="s">
        <v>28</v>
      </c>
    </row>
    <row r="928" spans="5:14">
      <c r="E928" s="172">
        <v>4549</v>
      </c>
      <c r="F928" s="173" t="s">
        <v>1809</v>
      </c>
      <c r="G928" s="172">
        <v>2</v>
      </c>
      <c r="H928" s="173" t="s">
        <v>3552</v>
      </c>
      <c r="I928" s="172">
        <v>837300</v>
      </c>
      <c r="J928" s="172">
        <v>0</v>
      </c>
      <c r="K928" s="172">
        <v>837300</v>
      </c>
      <c r="L928" s="172">
        <v>2</v>
      </c>
      <c r="M928" s="173" t="s">
        <v>4034</v>
      </c>
      <c r="N928" s="173" t="s">
        <v>28</v>
      </c>
    </row>
    <row r="929" spans="5:14">
      <c r="E929" s="172">
        <v>1577</v>
      </c>
      <c r="F929" s="173" t="s">
        <v>1809</v>
      </c>
      <c r="G929" s="172">
        <v>2</v>
      </c>
      <c r="H929" s="173" t="s">
        <v>3552</v>
      </c>
      <c r="I929" s="172">
        <v>443700</v>
      </c>
      <c r="J929" s="172">
        <v>0</v>
      </c>
      <c r="K929" s="172">
        <v>443700</v>
      </c>
      <c r="L929" s="172">
        <v>34</v>
      </c>
      <c r="M929" s="173" t="s">
        <v>4035</v>
      </c>
      <c r="N929" s="173" t="s">
        <v>28</v>
      </c>
    </row>
    <row r="930" spans="5:14">
      <c r="E930" s="172">
        <v>1590</v>
      </c>
      <c r="F930" s="173" t="s">
        <v>1809</v>
      </c>
      <c r="G930" s="172">
        <v>2</v>
      </c>
      <c r="H930" s="173" t="s">
        <v>3552</v>
      </c>
      <c r="I930" s="172">
        <v>445900</v>
      </c>
      <c r="J930" s="172">
        <v>0</v>
      </c>
      <c r="K930" s="172">
        <v>445900</v>
      </c>
      <c r="L930" s="172">
        <v>34</v>
      </c>
      <c r="M930" s="173" t="s">
        <v>4035</v>
      </c>
      <c r="N930" s="173" t="s">
        <v>28</v>
      </c>
    </row>
    <row r="931" spans="5:14">
      <c r="E931" s="172">
        <v>1603</v>
      </c>
      <c r="F931" s="173" t="s">
        <v>1809</v>
      </c>
      <c r="G931" s="172">
        <v>2</v>
      </c>
      <c r="H931" s="173" t="s">
        <v>3552</v>
      </c>
      <c r="I931" s="172">
        <v>448100</v>
      </c>
      <c r="J931" s="172">
        <v>0</v>
      </c>
      <c r="K931" s="172">
        <v>448100</v>
      </c>
      <c r="L931" s="172">
        <v>34</v>
      </c>
      <c r="M931" s="173" t="s">
        <v>4035</v>
      </c>
      <c r="N931" s="173" t="s">
        <v>28</v>
      </c>
    </row>
    <row r="932" spans="5:14">
      <c r="E932" s="172">
        <v>1590</v>
      </c>
      <c r="F932" s="173" t="s">
        <v>1809</v>
      </c>
      <c r="G932" s="172">
        <v>2</v>
      </c>
      <c r="H932" s="173" t="s">
        <v>3552</v>
      </c>
      <c r="I932" s="172">
        <v>455900</v>
      </c>
      <c r="J932" s="172">
        <v>0</v>
      </c>
      <c r="K932" s="172">
        <v>455900</v>
      </c>
      <c r="L932" s="172">
        <v>34</v>
      </c>
      <c r="M932" s="173" t="s">
        <v>4035</v>
      </c>
      <c r="N932" s="173" t="s">
        <v>28</v>
      </c>
    </row>
    <row r="933" spans="5:14">
      <c r="E933" s="172">
        <v>1590</v>
      </c>
      <c r="F933" s="173" t="s">
        <v>1809</v>
      </c>
      <c r="G933" s="172">
        <v>2</v>
      </c>
      <c r="H933" s="173" t="s">
        <v>3552</v>
      </c>
      <c r="I933" s="172">
        <v>445900</v>
      </c>
      <c r="J933" s="172">
        <v>0</v>
      </c>
      <c r="K933" s="172">
        <v>445900</v>
      </c>
      <c r="L933" s="172">
        <v>34</v>
      </c>
      <c r="M933" s="173" t="s">
        <v>4035</v>
      </c>
      <c r="N933" s="173" t="s">
        <v>28</v>
      </c>
    </row>
    <row r="934" spans="5:14">
      <c r="E934" s="172">
        <v>1590</v>
      </c>
      <c r="F934" s="173" t="s">
        <v>1809</v>
      </c>
      <c r="G934" s="172">
        <v>2</v>
      </c>
      <c r="H934" s="173" t="s">
        <v>3552</v>
      </c>
      <c r="I934" s="172">
        <v>445900</v>
      </c>
      <c r="J934" s="172">
        <v>0</v>
      </c>
      <c r="K934" s="172">
        <v>445900</v>
      </c>
      <c r="L934" s="172">
        <v>34</v>
      </c>
      <c r="M934" s="173" t="s">
        <v>4035</v>
      </c>
      <c r="N934" s="173" t="s">
        <v>28</v>
      </c>
    </row>
    <row r="935" spans="5:14">
      <c r="E935" s="172">
        <v>2765</v>
      </c>
      <c r="F935" s="173" t="s">
        <v>1809</v>
      </c>
      <c r="G935" s="172">
        <v>2</v>
      </c>
      <c r="H935" s="173" t="s">
        <v>3552</v>
      </c>
      <c r="I935" s="172">
        <v>768500</v>
      </c>
      <c r="J935" s="172">
        <v>0</v>
      </c>
      <c r="K935" s="172">
        <v>768500</v>
      </c>
      <c r="L935" s="172">
        <v>88</v>
      </c>
      <c r="M935" s="173" t="s">
        <v>4036</v>
      </c>
      <c r="N935" s="173" t="s">
        <v>28</v>
      </c>
    </row>
    <row r="936" spans="5:14">
      <c r="E936" s="172">
        <v>1801</v>
      </c>
      <c r="F936" s="173" t="s">
        <v>1809</v>
      </c>
      <c r="G936" s="172">
        <v>2</v>
      </c>
      <c r="H936" s="173" t="s">
        <v>3552</v>
      </c>
      <c r="I936" s="172">
        <v>750100</v>
      </c>
      <c r="J936" s="172">
        <v>0</v>
      </c>
      <c r="K936" s="172">
        <v>750100</v>
      </c>
      <c r="L936" s="172">
        <v>2</v>
      </c>
      <c r="M936" s="173" t="s">
        <v>4037</v>
      </c>
      <c r="N936" s="173" t="s">
        <v>28</v>
      </c>
    </row>
    <row r="937" spans="5:14">
      <c r="E937" s="172">
        <v>1801</v>
      </c>
      <c r="F937" s="173" t="s">
        <v>1809</v>
      </c>
      <c r="G937" s="172">
        <v>2</v>
      </c>
      <c r="H937" s="173" t="s">
        <v>3552</v>
      </c>
      <c r="I937" s="172">
        <v>750100</v>
      </c>
      <c r="J937" s="172">
        <v>0</v>
      </c>
      <c r="K937" s="172">
        <v>750100</v>
      </c>
      <c r="L937" s="172">
        <v>2</v>
      </c>
      <c r="M937" s="173" t="s">
        <v>4037</v>
      </c>
      <c r="N937" s="173" t="s">
        <v>28</v>
      </c>
    </row>
    <row r="938" spans="5:14">
      <c r="E938" s="172">
        <v>772</v>
      </c>
      <c r="F938" s="173" t="s">
        <v>1809</v>
      </c>
      <c r="G938" s="172">
        <v>2</v>
      </c>
      <c r="H938" s="173" t="s">
        <v>3638</v>
      </c>
      <c r="I938" s="172">
        <v>265000</v>
      </c>
      <c r="J938" s="172">
        <v>0</v>
      </c>
      <c r="K938" s="172">
        <v>264000</v>
      </c>
      <c r="L938" s="172">
        <v>2</v>
      </c>
      <c r="M938" s="173" t="s">
        <v>4038</v>
      </c>
      <c r="N938" s="173" t="s">
        <v>172</v>
      </c>
    </row>
    <row r="939" spans="5:14">
      <c r="E939" s="172">
        <v>3192</v>
      </c>
      <c r="F939" s="173" t="s">
        <v>1809</v>
      </c>
      <c r="G939" s="172">
        <v>2</v>
      </c>
      <c r="H939" s="173" t="s">
        <v>3552</v>
      </c>
      <c r="I939" s="172">
        <v>875100</v>
      </c>
      <c r="J939" s="172">
        <v>0</v>
      </c>
      <c r="K939" s="172">
        <v>875100</v>
      </c>
      <c r="L939" s="172">
        <v>2</v>
      </c>
      <c r="M939" s="173" t="s">
        <v>4039</v>
      </c>
      <c r="N939" s="173" t="s">
        <v>172</v>
      </c>
    </row>
    <row r="940" spans="5:14">
      <c r="E940" s="172">
        <v>3192</v>
      </c>
      <c r="F940" s="173" t="s">
        <v>1809</v>
      </c>
      <c r="G940" s="172">
        <v>2</v>
      </c>
      <c r="H940" s="173" t="s">
        <v>3552</v>
      </c>
      <c r="I940" s="172">
        <v>875100</v>
      </c>
      <c r="J940" s="172">
        <v>0</v>
      </c>
      <c r="K940" s="172">
        <v>875100</v>
      </c>
      <c r="L940" s="172">
        <v>2</v>
      </c>
      <c r="M940" s="173" t="s">
        <v>4039</v>
      </c>
      <c r="N940" s="173" t="s">
        <v>172</v>
      </c>
    </row>
    <row r="941" spans="5:14">
      <c r="E941" s="172">
        <v>3360</v>
      </c>
      <c r="F941" s="173" t="s">
        <v>1809</v>
      </c>
      <c r="G941" s="172">
        <v>2</v>
      </c>
      <c r="H941" s="173" t="s">
        <v>4040</v>
      </c>
      <c r="I941" s="172">
        <v>875000</v>
      </c>
      <c r="J941" s="172">
        <v>0</v>
      </c>
      <c r="K941" s="172">
        <v>875000</v>
      </c>
      <c r="L941" s="172">
        <v>13</v>
      </c>
      <c r="M941" s="173" t="s">
        <v>4041</v>
      </c>
      <c r="N941" s="173" t="s">
        <v>91</v>
      </c>
    </row>
    <row r="942" spans="5:14">
      <c r="E942" s="172">
        <v>1789</v>
      </c>
      <c r="F942" s="173" t="s">
        <v>1809</v>
      </c>
      <c r="G942" s="172">
        <v>2</v>
      </c>
      <c r="H942" s="173" t="s">
        <v>4042</v>
      </c>
      <c r="I942" s="172">
        <v>616200</v>
      </c>
      <c r="J942" s="172">
        <v>0</v>
      </c>
      <c r="K942" s="172">
        <v>616200</v>
      </c>
      <c r="L942" s="172">
        <v>2</v>
      </c>
      <c r="M942" s="173" t="s">
        <v>4043</v>
      </c>
      <c r="N942" s="173" t="s">
        <v>180</v>
      </c>
    </row>
    <row r="943" spans="5:14">
      <c r="E943" s="172">
        <v>1618</v>
      </c>
      <c r="F943" s="173" t="s">
        <v>1809</v>
      </c>
      <c r="G943" s="172">
        <v>2</v>
      </c>
      <c r="H943" s="173" t="s">
        <v>4042</v>
      </c>
      <c r="I943" s="172">
        <v>570300</v>
      </c>
      <c r="J943" s="172">
        <v>0</v>
      </c>
      <c r="K943" s="172">
        <v>570300</v>
      </c>
      <c r="L943" s="172">
        <v>2</v>
      </c>
      <c r="M943" s="173" t="s">
        <v>4043</v>
      </c>
      <c r="N943" s="173" t="s">
        <v>180</v>
      </c>
    </row>
    <row r="944" spans="5:14">
      <c r="E944" s="172">
        <v>0</v>
      </c>
      <c r="F944" s="173" t="s">
        <v>1809</v>
      </c>
      <c r="G944" s="172">
        <v>2</v>
      </c>
      <c r="H944" s="173" t="s">
        <v>3462</v>
      </c>
      <c r="I944" s="172">
        <v>0</v>
      </c>
      <c r="J944" s="172">
        <v>0</v>
      </c>
      <c r="K944" s="172">
        <v>0</v>
      </c>
      <c r="L944" s="172">
        <v>3</v>
      </c>
      <c r="M944" s="173" t="s">
        <v>4044</v>
      </c>
      <c r="N944" s="173" t="s">
        <v>37</v>
      </c>
    </row>
    <row r="945" spans="5:14">
      <c r="E945" s="172">
        <v>1215</v>
      </c>
      <c r="F945" s="173" t="s">
        <v>1809</v>
      </c>
      <c r="G945" s="172">
        <v>2</v>
      </c>
      <c r="H945" s="173" t="s">
        <v>3552</v>
      </c>
      <c r="I945" s="172">
        <v>217000</v>
      </c>
      <c r="J945" s="172">
        <v>0</v>
      </c>
      <c r="K945" s="172">
        <v>217000</v>
      </c>
      <c r="L945" s="172">
        <v>37</v>
      </c>
      <c r="M945" s="173" t="s">
        <v>4045</v>
      </c>
      <c r="N945" s="173" t="s">
        <v>76</v>
      </c>
    </row>
    <row r="946" spans="5:14">
      <c r="E946" s="172">
        <v>1923</v>
      </c>
      <c r="F946" s="173" t="s">
        <v>1809</v>
      </c>
      <c r="G946" s="172">
        <v>2</v>
      </c>
      <c r="H946" s="173" t="s">
        <v>3552</v>
      </c>
      <c r="I946" s="172">
        <v>554200</v>
      </c>
      <c r="J946" s="172">
        <v>0</v>
      </c>
      <c r="K946" s="172">
        <v>554200</v>
      </c>
      <c r="L946" s="172">
        <v>166</v>
      </c>
      <c r="M946" s="173" t="s">
        <v>4046</v>
      </c>
      <c r="N946" s="173" t="s">
        <v>76</v>
      </c>
    </row>
    <row r="947" spans="5:14">
      <c r="E947" s="172">
        <v>1605</v>
      </c>
      <c r="F947" s="173" t="s">
        <v>1809</v>
      </c>
      <c r="G947" s="172">
        <v>2</v>
      </c>
      <c r="H947" s="173" t="s">
        <v>4047</v>
      </c>
      <c r="I947" s="172">
        <v>582100</v>
      </c>
      <c r="J947" s="172">
        <v>0</v>
      </c>
      <c r="K947" s="172">
        <v>582100</v>
      </c>
      <c r="L947" s="172">
        <v>14</v>
      </c>
      <c r="M947" s="173" t="s">
        <v>4048</v>
      </c>
      <c r="N947" s="173" t="s">
        <v>76</v>
      </c>
    </row>
    <row r="948" spans="5:14">
      <c r="E948" s="172">
        <v>1320</v>
      </c>
      <c r="F948" s="173" t="s">
        <v>1809</v>
      </c>
      <c r="G948" s="172">
        <v>2</v>
      </c>
      <c r="H948" s="173" t="s">
        <v>3552</v>
      </c>
      <c r="I948" s="172">
        <v>171500</v>
      </c>
      <c r="J948" s="172">
        <v>0</v>
      </c>
      <c r="K948" s="172">
        <v>171500</v>
      </c>
      <c r="L948" s="172">
        <v>28</v>
      </c>
      <c r="M948" s="173" t="s">
        <v>4049</v>
      </c>
      <c r="N948" s="173" t="s">
        <v>76</v>
      </c>
    </row>
    <row r="949" spans="5:14">
      <c r="E949" s="172">
        <v>1320</v>
      </c>
      <c r="F949" s="173" t="s">
        <v>1809</v>
      </c>
      <c r="G949" s="172">
        <v>2</v>
      </c>
      <c r="H949" s="173" t="s">
        <v>3552</v>
      </c>
      <c r="I949" s="172">
        <v>521900</v>
      </c>
      <c r="J949" s="172">
        <v>0</v>
      </c>
      <c r="K949" s="172">
        <v>521900</v>
      </c>
      <c r="L949" s="172">
        <v>28</v>
      </c>
      <c r="M949" s="173" t="s">
        <v>4049</v>
      </c>
      <c r="N949" s="173" t="s">
        <v>76</v>
      </c>
    </row>
    <row r="950" spans="5:14">
      <c r="E950" s="172">
        <v>2045</v>
      </c>
      <c r="F950" s="173" t="s">
        <v>1809</v>
      </c>
      <c r="G950" s="172">
        <v>2</v>
      </c>
      <c r="H950" s="173" t="s">
        <v>3552</v>
      </c>
      <c r="I950" s="172">
        <v>388300</v>
      </c>
      <c r="J950" s="172">
        <v>0</v>
      </c>
      <c r="K950" s="172">
        <v>388300</v>
      </c>
      <c r="L950" s="172">
        <v>250</v>
      </c>
      <c r="M950" s="173" t="s">
        <v>4050</v>
      </c>
      <c r="N950" s="173" t="s">
        <v>123</v>
      </c>
    </row>
    <row r="951" spans="5:14">
      <c r="E951" s="172">
        <v>3945</v>
      </c>
      <c r="F951" s="173" t="s">
        <v>1809</v>
      </c>
      <c r="G951" s="172">
        <v>2</v>
      </c>
      <c r="H951" s="173" t="s">
        <v>4051</v>
      </c>
      <c r="I951" s="172">
        <v>539900</v>
      </c>
      <c r="J951" s="172">
        <v>0</v>
      </c>
      <c r="K951" s="172">
        <v>529000</v>
      </c>
      <c r="L951" s="172">
        <v>2</v>
      </c>
      <c r="M951" s="173" t="s">
        <v>4052</v>
      </c>
      <c r="N951" s="173" t="s">
        <v>123</v>
      </c>
    </row>
    <row r="952" spans="5:14">
      <c r="E952" s="172">
        <v>1040</v>
      </c>
      <c r="F952" s="173" t="s">
        <v>1809</v>
      </c>
      <c r="G952" s="172">
        <v>2</v>
      </c>
      <c r="H952" s="173" t="s">
        <v>3709</v>
      </c>
      <c r="I952" s="172">
        <v>220200</v>
      </c>
      <c r="J952" s="172">
        <v>0</v>
      </c>
      <c r="K952" s="172">
        <v>220200</v>
      </c>
      <c r="L952" s="172">
        <v>2</v>
      </c>
      <c r="M952" s="173" t="s">
        <v>4053</v>
      </c>
      <c r="N952" s="173" t="s">
        <v>123</v>
      </c>
    </row>
    <row r="953" spans="5:14">
      <c r="E953" s="172">
        <v>1215</v>
      </c>
      <c r="F953" s="173" t="s">
        <v>1809</v>
      </c>
      <c r="G953" s="172">
        <v>2</v>
      </c>
      <c r="H953" s="173" t="s">
        <v>4054</v>
      </c>
      <c r="I953" s="172">
        <v>217100</v>
      </c>
      <c r="J953" s="172">
        <v>0</v>
      </c>
      <c r="K953" s="172">
        <v>217100</v>
      </c>
      <c r="L953" s="172">
        <v>2</v>
      </c>
      <c r="M953" s="173" t="s">
        <v>4055</v>
      </c>
      <c r="N953" s="173" t="s">
        <v>190</v>
      </c>
    </row>
    <row r="954" spans="5:14">
      <c r="E954" s="172">
        <v>1215</v>
      </c>
      <c r="F954" s="173" t="s">
        <v>1809</v>
      </c>
      <c r="G954" s="172">
        <v>2</v>
      </c>
      <c r="H954" s="173" t="s">
        <v>4054</v>
      </c>
      <c r="I954" s="172">
        <v>237100</v>
      </c>
      <c r="J954" s="172">
        <v>0</v>
      </c>
      <c r="K954" s="172">
        <v>232800</v>
      </c>
      <c r="L954" s="172">
        <v>2</v>
      </c>
      <c r="M954" s="173" t="s">
        <v>4055</v>
      </c>
      <c r="N954" s="173" t="s">
        <v>190</v>
      </c>
    </row>
    <row r="955" spans="5:14">
      <c r="E955" s="172">
        <v>2412</v>
      </c>
      <c r="F955" s="173" t="s">
        <v>1809</v>
      </c>
      <c r="G955" s="172">
        <v>2</v>
      </c>
      <c r="H955" s="173" t="s">
        <v>3709</v>
      </c>
      <c r="I955" s="172">
        <v>408200</v>
      </c>
      <c r="J955" s="172">
        <v>0</v>
      </c>
      <c r="K955" s="172">
        <v>408200</v>
      </c>
      <c r="L955" s="172">
        <v>2</v>
      </c>
      <c r="M955" s="173" t="s">
        <v>4056</v>
      </c>
      <c r="N955" s="173" t="s">
        <v>123</v>
      </c>
    </row>
    <row r="956" spans="5:14">
      <c r="E956" s="172">
        <v>2180</v>
      </c>
      <c r="F956" s="173" t="s">
        <v>1809</v>
      </c>
      <c r="G956" s="172">
        <v>2</v>
      </c>
      <c r="H956" s="173" t="s">
        <v>3552</v>
      </c>
      <c r="I956" s="172">
        <v>457100</v>
      </c>
      <c r="J956" s="172">
        <v>0</v>
      </c>
      <c r="K956" s="172">
        <v>457100</v>
      </c>
      <c r="L956" s="172">
        <v>36</v>
      </c>
      <c r="M956" s="173" t="s">
        <v>4057</v>
      </c>
      <c r="N956" s="173" t="s">
        <v>123</v>
      </c>
    </row>
    <row r="957" spans="5:14">
      <c r="E957" s="172">
        <v>1789</v>
      </c>
      <c r="F957" s="173" t="s">
        <v>1809</v>
      </c>
      <c r="G957" s="172">
        <v>2</v>
      </c>
      <c r="H957" s="173" t="s">
        <v>4058</v>
      </c>
      <c r="I957" s="172">
        <v>400400</v>
      </c>
      <c r="J957" s="172">
        <v>0</v>
      </c>
      <c r="K957" s="172">
        <v>400000</v>
      </c>
      <c r="L957" s="172">
        <v>44</v>
      </c>
      <c r="M957" s="173" t="s">
        <v>4059</v>
      </c>
      <c r="N957" s="173" t="s">
        <v>190</v>
      </c>
    </row>
    <row r="958" spans="5:14">
      <c r="E958" s="172">
        <v>2303</v>
      </c>
      <c r="F958" s="173" t="s">
        <v>1809</v>
      </c>
      <c r="G958" s="172">
        <v>2</v>
      </c>
      <c r="H958" s="173" t="s">
        <v>4060</v>
      </c>
      <c r="I958" s="172">
        <v>851200</v>
      </c>
      <c r="J958" s="172">
        <v>0</v>
      </c>
      <c r="K958" s="172">
        <v>851200</v>
      </c>
      <c r="L958" s="172">
        <v>42</v>
      </c>
      <c r="M958" s="173" t="s">
        <v>4061</v>
      </c>
      <c r="N958" s="173" t="s">
        <v>111</v>
      </c>
    </row>
    <row r="959" spans="5:14">
      <c r="E959" s="172">
        <v>1804</v>
      </c>
      <c r="F959" s="173" t="s">
        <v>1809</v>
      </c>
      <c r="G959" s="172">
        <v>2</v>
      </c>
      <c r="H959" s="173" t="s">
        <v>4062</v>
      </c>
      <c r="I959" s="172">
        <v>512000</v>
      </c>
      <c r="J959" s="172">
        <v>0</v>
      </c>
      <c r="K959" s="172">
        <v>512000</v>
      </c>
      <c r="L959" s="172">
        <v>18</v>
      </c>
      <c r="M959" s="173" t="s">
        <v>4063</v>
      </c>
      <c r="N959" s="173" t="s">
        <v>190</v>
      </c>
    </row>
    <row r="960" spans="5:14">
      <c r="E960" s="172">
        <v>1791</v>
      </c>
      <c r="F960" s="173" t="s">
        <v>1809</v>
      </c>
      <c r="G960" s="172">
        <v>2</v>
      </c>
      <c r="H960" s="173" t="s">
        <v>3709</v>
      </c>
      <c r="I960" s="172">
        <v>344200</v>
      </c>
      <c r="J960" s="172">
        <v>0</v>
      </c>
      <c r="K960" s="172">
        <v>343900</v>
      </c>
      <c r="L960" s="172">
        <v>2</v>
      </c>
      <c r="M960" s="173" t="s">
        <v>4064</v>
      </c>
      <c r="N960" s="173" t="s">
        <v>67</v>
      </c>
    </row>
    <row r="961" spans="5:14">
      <c r="E961" s="172">
        <v>1578</v>
      </c>
      <c r="F961" s="173" t="s">
        <v>1809</v>
      </c>
      <c r="G961" s="172">
        <v>2</v>
      </c>
      <c r="H961" s="173" t="s">
        <v>4065</v>
      </c>
      <c r="I961" s="172">
        <v>324600</v>
      </c>
      <c r="J961" s="172">
        <v>0</v>
      </c>
      <c r="K961" s="172">
        <v>324600</v>
      </c>
      <c r="L961" s="172">
        <v>2</v>
      </c>
      <c r="M961" s="173" t="s">
        <v>4066</v>
      </c>
      <c r="N961" s="173" t="s">
        <v>173</v>
      </c>
    </row>
    <row r="962" spans="5:14">
      <c r="E962" s="172">
        <v>2717</v>
      </c>
      <c r="F962" s="173" t="s">
        <v>1809</v>
      </c>
      <c r="G962" s="172">
        <v>2</v>
      </c>
      <c r="H962" s="173" t="s">
        <v>3552</v>
      </c>
      <c r="I962" s="172">
        <v>837800</v>
      </c>
      <c r="J962" s="172">
        <v>0</v>
      </c>
      <c r="K962" s="172">
        <v>837800</v>
      </c>
      <c r="L962" s="172">
        <v>45</v>
      </c>
      <c r="M962" s="173" t="s">
        <v>4067</v>
      </c>
      <c r="N962" s="173" t="s">
        <v>251</v>
      </c>
    </row>
    <row r="963" spans="5:14">
      <c r="E963" s="172">
        <v>2732</v>
      </c>
      <c r="F963" s="173" t="s">
        <v>1809</v>
      </c>
      <c r="G963" s="172">
        <v>2</v>
      </c>
      <c r="H963" s="173" t="s">
        <v>3552</v>
      </c>
      <c r="I963" s="172">
        <v>837100</v>
      </c>
      <c r="J963" s="172">
        <v>0</v>
      </c>
      <c r="K963" s="172">
        <v>837100</v>
      </c>
      <c r="L963" s="172">
        <v>45</v>
      </c>
      <c r="M963" s="173" t="s">
        <v>4067</v>
      </c>
      <c r="N963" s="173" t="s">
        <v>251</v>
      </c>
    </row>
    <row r="964" spans="5:14">
      <c r="E964" s="172">
        <v>2350</v>
      </c>
      <c r="F964" s="173" t="s">
        <v>1809</v>
      </c>
      <c r="G964" s="172">
        <v>2</v>
      </c>
      <c r="H964" s="173" t="s">
        <v>3552</v>
      </c>
      <c r="I964" s="172">
        <v>746400</v>
      </c>
      <c r="J964" s="172">
        <v>0</v>
      </c>
      <c r="K964" s="172">
        <v>746400</v>
      </c>
      <c r="L964" s="172">
        <v>45</v>
      </c>
      <c r="M964" s="173" t="s">
        <v>4067</v>
      </c>
      <c r="N964" s="173" t="s">
        <v>251</v>
      </c>
    </row>
    <row r="965" spans="5:14">
      <c r="E965" s="172">
        <v>3238</v>
      </c>
      <c r="F965" s="173" t="s">
        <v>1809</v>
      </c>
      <c r="G965" s="172">
        <v>2</v>
      </c>
      <c r="H965" s="173" t="s">
        <v>3709</v>
      </c>
      <c r="I965" s="172">
        <v>575700</v>
      </c>
      <c r="J965" s="172">
        <v>0</v>
      </c>
      <c r="K965" s="172">
        <v>575700</v>
      </c>
      <c r="L965" s="172">
        <v>2</v>
      </c>
      <c r="M965" s="173" t="s">
        <v>4068</v>
      </c>
      <c r="N965" s="173" t="s">
        <v>67</v>
      </c>
    </row>
    <row r="966" spans="5:14">
      <c r="E966" s="172">
        <v>3219</v>
      </c>
      <c r="F966" s="173" t="s">
        <v>1809</v>
      </c>
      <c r="G966" s="172">
        <v>2</v>
      </c>
      <c r="H966" s="173" t="s">
        <v>3709</v>
      </c>
      <c r="I966" s="172">
        <v>544600</v>
      </c>
      <c r="J966" s="172">
        <v>0</v>
      </c>
      <c r="K966" s="172">
        <v>544600</v>
      </c>
      <c r="L966" s="172">
        <v>2</v>
      </c>
      <c r="M966" s="173" t="s">
        <v>4068</v>
      </c>
      <c r="N966" s="173" t="s">
        <v>67</v>
      </c>
    </row>
    <row r="967" spans="5:14">
      <c r="E967" s="172">
        <v>928</v>
      </c>
      <c r="F967" s="173" t="s">
        <v>1809</v>
      </c>
      <c r="G967" s="172">
        <v>2</v>
      </c>
      <c r="H967" s="173" t="s">
        <v>3709</v>
      </c>
      <c r="I967" s="172">
        <v>227300</v>
      </c>
      <c r="J967" s="172">
        <v>0</v>
      </c>
      <c r="K967" s="172">
        <v>227300</v>
      </c>
      <c r="L967" s="172">
        <v>2</v>
      </c>
      <c r="M967" s="173" t="s">
        <v>4069</v>
      </c>
      <c r="N967" s="173" t="s">
        <v>67</v>
      </c>
    </row>
    <row r="968" spans="5:14" ht="30">
      <c r="E968" s="172">
        <v>1515</v>
      </c>
      <c r="F968" s="173" t="s">
        <v>1809</v>
      </c>
      <c r="G968" s="172">
        <v>2</v>
      </c>
      <c r="H968" s="173" t="s">
        <v>4070</v>
      </c>
      <c r="I968" s="172">
        <v>148950</v>
      </c>
      <c r="J968" s="172">
        <v>0</v>
      </c>
      <c r="K968" s="172">
        <v>148950</v>
      </c>
      <c r="L968" s="172">
        <v>7</v>
      </c>
      <c r="M968" s="173" t="s">
        <v>4071</v>
      </c>
      <c r="N968" s="173" t="s">
        <v>173</v>
      </c>
    </row>
    <row r="969" spans="5:14">
      <c r="E969" s="172">
        <v>1352</v>
      </c>
      <c r="F969" s="173" t="s">
        <v>1809</v>
      </c>
      <c r="G969" s="172">
        <v>2</v>
      </c>
      <c r="H969" s="173" t="s">
        <v>3552</v>
      </c>
      <c r="I969" s="172">
        <v>199300</v>
      </c>
      <c r="J969" s="172">
        <v>0</v>
      </c>
      <c r="K969" s="172">
        <v>198600</v>
      </c>
      <c r="L969" s="172">
        <v>2</v>
      </c>
      <c r="M969" s="173" t="s">
        <v>4072</v>
      </c>
      <c r="N969" s="173" t="s">
        <v>246</v>
      </c>
    </row>
    <row r="970" spans="5:14">
      <c r="E970" s="172">
        <v>1718</v>
      </c>
      <c r="F970" s="173" t="s">
        <v>1809</v>
      </c>
      <c r="G970" s="172">
        <v>2</v>
      </c>
      <c r="H970" s="173" t="s">
        <v>3552</v>
      </c>
      <c r="I970" s="172">
        <v>304600</v>
      </c>
      <c r="J970" s="172">
        <v>0</v>
      </c>
      <c r="K970" s="172">
        <v>304600</v>
      </c>
      <c r="L970" s="172">
        <v>2</v>
      </c>
      <c r="M970" s="173" t="s">
        <v>4073</v>
      </c>
      <c r="N970" s="173" t="s">
        <v>126</v>
      </c>
    </row>
    <row r="971" spans="5:14">
      <c r="E971" s="172">
        <v>1324</v>
      </c>
      <c r="F971" s="173" t="s">
        <v>1809</v>
      </c>
      <c r="G971" s="172">
        <v>2</v>
      </c>
      <c r="H971" s="173" t="s">
        <v>3552</v>
      </c>
      <c r="I971" s="172">
        <v>173300</v>
      </c>
      <c r="J971" s="172">
        <v>0</v>
      </c>
      <c r="K971" s="172">
        <v>173300</v>
      </c>
      <c r="L971" s="172">
        <v>29</v>
      </c>
      <c r="M971" s="173" t="s">
        <v>4074</v>
      </c>
      <c r="N971" s="173" t="s">
        <v>133</v>
      </c>
    </row>
    <row r="972" spans="5:14">
      <c r="E972" s="172">
        <v>1924</v>
      </c>
      <c r="F972" s="173" t="s">
        <v>1809</v>
      </c>
      <c r="G972" s="172">
        <v>2</v>
      </c>
      <c r="H972" s="173" t="s">
        <v>444</v>
      </c>
      <c r="I972" s="172">
        <v>133700</v>
      </c>
      <c r="J972" s="172">
        <v>0</v>
      </c>
      <c r="K972" s="172">
        <v>127000</v>
      </c>
      <c r="L972" s="172">
        <v>3</v>
      </c>
      <c r="M972" s="173" t="s">
        <v>4075</v>
      </c>
      <c r="N972" s="173" t="s">
        <v>148</v>
      </c>
    </row>
    <row r="973" spans="5:14">
      <c r="E973" s="172">
        <v>1964</v>
      </c>
      <c r="F973" s="173" t="s">
        <v>1809</v>
      </c>
      <c r="G973" s="172">
        <v>2</v>
      </c>
      <c r="H973" s="173" t="s">
        <v>444</v>
      </c>
      <c r="I973" s="172">
        <v>136000</v>
      </c>
      <c r="J973" s="172">
        <v>0</v>
      </c>
      <c r="K973" s="172">
        <v>129300</v>
      </c>
      <c r="L973" s="172">
        <v>3</v>
      </c>
      <c r="M973" s="173" t="s">
        <v>4075</v>
      </c>
      <c r="N973" s="173" t="s">
        <v>148</v>
      </c>
    </row>
    <row r="974" spans="5:14">
      <c r="E974" s="172">
        <v>1102</v>
      </c>
      <c r="F974" s="173" t="s">
        <v>1809</v>
      </c>
      <c r="G974" s="172">
        <v>2</v>
      </c>
      <c r="H974" s="173" t="s">
        <v>444</v>
      </c>
      <c r="I974" s="172">
        <v>75900</v>
      </c>
      <c r="J974" s="172">
        <v>0</v>
      </c>
      <c r="K974" s="172">
        <v>75900</v>
      </c>
      <c r="L974" s="172">
        <v>3</v>
      </c>
      <c r="M974" s="173" t="s">
        <v>4075</v>
      </c>
      <c r="N974" s="173" t="s">
        <v>148</v>
      </c>
    </row>
    <row r="975" spans="5:14">
      <c r="E975" s="172">
        <v>1719</v>
      </c>
      <c r="F975" s="173" t="s">
        <v>1809</v>
      </c>
      <c r="G975" s="172">
        <v>2</v>
      </c>
      <c r="H975" s="173" t="s">
        <v>4076</v>
      </c>
      <c r="I975" s="172">
        <v>129900</v>
      </c>
      <c r="J975" s="172">
        <v>0</v>
      </c>
      <c r="K975" s="172">
        <v>129900</v>
      </c>
      <c r="L975" s="172">
        <v>2</v>
      </c>
      <c r="M975" s="173" t="s">
        <v>4077</v>
      </c>
      <c r="N975" s="173" t="s">
        <v>22</v>
      </c>
    </row>
    <row r="976" spans="5:14">
      <c r="E976" s="172">
        <v>320</v>
      </c>
      <c r="F976" s="173" t="s">
        <v>1809</v>
      </c>
      <c r="G976" s="172">
        <v>2</v>
      </c>
      <c r="H976" s="173" t="s">
        <v>4078</v>
      </c>
      <c r="I976" s="172">
        <v>169600</v>
      </c>
      <c r="J976" s="172">
        <v>0</v>
      </c>
      <c r="K976" s="172">
        <v>169000</v>
      </c>
      <c r="L976" s="172">
        <v>8</v>
      </c>
      <c r="M976" s="173" t="s">
        <v>4079</v>
      </c>
      <c r="N976" s="173" t="s">
        <v>25</v>
      </c>
    </row>
    <row r="977" spans="5:14">
      <c r="E977" s="172">
        <v>560</v>
      </c>
      <c r="F977" s="173" t="s">
        <v>1809</v>
      </c>
      <c r="G977" s="172">
        <v>2</v>
      </c>
      <c r="H977" s="173" t="s">
        <v>4078</v>
      </c>
      <c r="I977" s="172">
        <v>183300</v>
      </c>
      <c r="J977" s="172">
        <v>0</v>
      </c>
      <c r="K977" s="172">
        <v>182600</v>
      </c>
      <c r="L977" s="172">
        <v>2</v>
      </c>
      <c r="M977" s="173" t="s">
        <v>4080</v>
      </c>
      <c r="N977" s="173" t="s">
        <v>25</v>
      </c>
    </row>
  </sheetData>
  <hyperlinks>
    <hyperlink ref="A1" location="'Table of Contents'!A1" display="Return to Table of Contents" xr:uid="{45A3165E-DA06-4141-9F40-7180A0090CB8}"/>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867E1-2A79-4F85-8282-BEB972E0BCFA}">
  <dimension ref="A1:R6488"/>
  <sheetViews>
    <sheetView workbookViewId="0">
      <selection activeCell="A2" sqref="A2"/>
    </sheetView>
  </sheetViews>
  <sheetFormatPr defaultRowHeight="15"/>
  <cols>
    <col min="1" max="6" width="18" customWidth="1"/>
    <col min="9" max="9" width="15.42578125" customWidth="1"/>
  </cols>
  <sheetData>
    <row r="1" spans="1:18">
      <c r="A1" s="261" t="s">
        <v>26157</v>
      </c>
    </row>
    <row r="2" spans="1:18">
      <c r="A2" s="75" t="s">
        <v>26253</v>
      </c>
    </row>
    <row r="3" spans="1:18">
      <c r="A3" t="s">
        <v>21587</v>
      </c>
    </row>
    <row r="4" spans="1:18">
      <c r="Q4" t="s">
        <v>26136</v>
      </c>
    </row>
    <row r="5" spans="1:18">
      <c r="B5" t="s">
        <v>21588</v>
      </c>
      <c r="Q5" t="s">
        <v>25592</v>
      </c>
    </row>
    <row r="6" spans="1:18">
      <c r="Q6" t="s">
        <v>25591</v>
      </c>
    </row>
    <row r="7" spans="1:18">
      <c r="A7" s="194" t="s">
        <v>369</v>
      </c>
      <c r="B7" s="194" t="s">
        <v>1811</v>
      </c>
      <c r="C7" s="194" t="s">
        <v>847</v>
      </c>
      <c r="D7" s="194" t="s">
        <v>464</v>
      </c>
      <c r="E7" s="194" t="s">
        <v>876</v>
      </c>
      <c r="F7" s="194" t="s">
        <v>0</v>
      </c>
      <c r="H7" t="s">
        <v>466</v>
      </c>
      <c r="Q7" t="s">
        <v>25593</v>
      </c>
    </row>
    <row r="8" spans="1:18" ht="15.75" thickBot="1">
      <c r="A8" s="195" t="s">
        <v>395</v>
      </c>
      <c r="B8" s="196">
        <v>1806</v>
      </c>
      <c r="C8" s="196">
        <v>217400</v>
      </c>
      <c r="D8" s="196">
        <v>6</v>
      </c>
      <c r="E8" s="195" t="s">
        <v>15138</v>
      </c>
      <c r="F8" s="195" t="s">
        <v>159</v>
      </c>
      <c r="R8" t="s">
        <v>25594</v>
      </c>
    </row>
    <row r="9" spans="1:18">
      <c r="A9" s="195" t="s">
        <v>395</v>
      </c>
      <c r="B9" s="196">
        <v>1040</v>
      </c>
      <c r="C9" s="196">
        <v>191600</v>
      </c>
      <c r="D9" s="196">
        <v>1</v>
      </c>
      <c r="E9" s="195" t="s">
        <v>15139</v>
      </c>
      <c r="F9" s="195" t="s">
        <v>195</v>
      </c>
      <c r="H9" s="144" t="s">
        <v>467</v>
      </c>
      <c r="I9" s="144"/>
      <c r="Q9" t="s">
        <v>25595</v>
      </c>
    </row>
    <row r="10" spans="1:18">
      <c r="A10" s="195" t="s">
        <v>395</v>
      </c>
      <c r="B10" s="196">
        <v>1462</v>
      </c>
      <c r="C10" s="196">
        <v>308500</v>
      </c>
      <c r="D10" s="196">
        <v>1</v>
      </c>
      <c r="E10" s="195" t="s">
        <v>15140</v>
      </c>
      <c r="F10" s="195" t="s">
        <v>106</v>
      </c>
      <c r="H10" t="s">
        <v>468</v>
      </c>
      <c r="I10">
        <v>0.42183359549348343</v>
      </c>
    </row>
    <row r="11" spans="1:18" ht="30">
      <c r="A11" s="195" t="s">
        <v>395</v>
      </c>
      <c r="B11" s="196">
        <v>2777</v>
      </c>
      <c r="C11" s="196">
        <v>462200</v>
      </c>
      <c r="D11" s="196">
        <v>1</v>
      </c>
      <c r="E11" s="195" t="s">
        <v>15141</v>
      </c>
      <c r="F11" s="195" t="s">
        <v>25</v>
      </c>
      <c r="H11" t="s">
        <v>469</v>
      </c>
      <c r="I11">
        <v>0.17794358228695981</v>
      </c>
    </row>
    <row r="12" spans="1:18">
      <c r="A12" s="195" t="s">
        <v>395</v>
      </c>
      <c r="B12" s="196">
        <v>4652</v>
      </c>
      <c r="C12" s="196">
        <v>756100</v>
      </c>
      <c r="D12" s="196">
        <v>4</v>
      </c>
      <c r="E12" s="195" t="s">
        <v>15142</v>
      </c>
      <c r="F12" s="195" t="s">
        <v>28</v>
      </c>
      <c r="H12" t="s">
        <v>470</v>
      </c>
      <c r="I12">
        <v>0.1776897828372182</v>
      </c>
    </row>
    <row r="13" spans="1:18">
      <c r="A13" s="195" t="s">
        <v>395</v>
      </c>
      <c r="B13" s="196">
        <v>4686</v>
      </c>
      <c r="C13" s="196">
        <v>731000</v>
      </c>
      <c r="D13" s="196">
        <v>2</v>
      </c>
      <c r="E13" s="195" t="s">
        <v>15143</v>
      </c>
      <c r="F13" s="195" t="s">
        <v>216</v>
      </c>
      <c r="H13" t="s">
        <v>471</v>
      </c>
      <c r="I13">
        <v>1.1838397556672144</v>
      </c>
    </row>
    <row r="14" spans="1:18" ht="15.75" thickBot="1">
      <c r="A14" s="195" t="s">
        <v>395</v>
      </c>
      <c r="B14" s="196">
        <v>845</v>
      </c>
      <c r="C14" s="196">
        <v>1490200</v>
      </c>
      <c r="D14" s="196">
        <v>1</v>
      </c>
      <c r="E14" s="195" t="s">
        <v>15144</v>
      </c>
      <c r="F14" s="195" t="s">
        <v>247</v>
      </c>
      <c r="H14" s="142" t="s">
        <v>472</v>
      </c>
      <c r="I14" s="142">
        <v>6481</v>
      </c>
    </row>
    <row r="15" spans="1:18">
      <c r="A15" s="195" t="s">
        <v>395</v>
      </c>
      <c r="B15" s="196">
        <v>1625</v>
      </c>
      <c r="C15" s="196">
        <v>440500</v>
      </c>
      <c r="D15" s="196">
        <v>1</v>
      </c>
      <c r="E15" s="195" t="s">
        <v>15145</v>
      </c>
      <c r="F15" s="195" t="s">
        <v>261</v>
      </c>
    </row>
    <row r="16" spans="1:18" ht="15.75" thickBot="1">
      <c r="A16" s="195" t="s">
        <v>395</v>
      </c>
      <c r="B16" s="196">
        <v>2260</v>
      </c>
      <c r="C16" s="196">
        <v>1192400</v>
      </c>
      <c r="D16" s="196">
        <v>1</v>
      </c>
      <c r="E16" s="195" t="s">
        <v>15146</v>
      </c>
      <c r="F16" s="195" t="s">
        <v>168</v>
      </c>
      <c r="H16" t="s">
        <v>473</v>
      </c>
    </row>
    <row r="17" spans="1:16">
      <c r="A17" s="195" t="s">
        <v>395</v>
      </c>
      <c r="B17" s="196">
        <v>2616</v>
      </c>
      <c r="C17" s="196">
        <v>408200</v>
      </c>
      <c r="D17" s="196">
        <v>1</v>
      </c>
      <c r="E17" s="195" t="s">
        <v>15147</v>
      </c>
      <c r="F17" s="195" t="s">
        <v>195</v>
      </c>
      <c r="H17" s="143"/>
      <c r="I17" s="143" t="s">
        <v>477</v>
      </c>
      <c r="J17" s="143" t="s">
        <v>478</v>
      </c>
      <c r="K17" s="143" t="s">
        <v>479</v>
      </c>
      <c r="L17" s="143" t="s">
        <v>480</v>
      </c>
      <c r="M17" s="143" t="s">
        <v>481</v>
      </c>
    </row>
    <row r="18" spans="1:16">
      <c r="A18" s="195" t="s">
        <v>395</v>
      </c>
      <c r="B18" s="196">
        <v>1940</v>
      </c>
      <c r="C18" s="196">
        <v>357900</v>
      </c>
      <c r="D18" s="196">
        <v>1</v>
      </c>
      <c r="E18" s="195" t="s">
        <v>15148</v>
      </c>
      <c r="F18" s="195" t="s">
        <v>87</v>
      </c>
      <c r="H18" t="s">
        <v>474</v>
      </c>
      <c r="I18">
        <v>2</v>
      </c>
      <c r="J18">
        <v>1965.2033217139851</v>
      </c>
      <c r="K18">
        <v>982.60166085699257</v>
      </c>
      <c r="L18">
        <v>701.11886557724767</v>
      </c>
      <c r="M18">
        <v>2.3246668861426385E-276</v>
      </c>
    </row>
    <row r="19" spans="1:16">
      <c r="A19" s="195" t="s">
        <v>395</v>
      </c>
      <c r="B19" s="196">
        <v>2638</v>
      </c>
      <c r="C19" s="196">
        <v>622700</v>
      </c>
      <c r="D19" s="196">
        <v>2</v>
      </c>
      <c r="E19" s="195" t="s">
        <v>15149</v>
      </c>
      <c r="F19" s="195" t="s">
        <v>7</v>
      </c>
      <c r="H19" t="s">
        <v>475</v>
      </c>
      <c r="I19">
        <v>6478</v>
      </c>
      <c r="J19">
        <v>9078.7652016622051</v>
      </c>
      <c r="K19">
        <v>1.4014765670982101</v>
      </c>
    </row>
    <row r="20" spans="1:16" ht="15.75" thickBot="1">
      <c r="A20" s="195" t="s">
        <v>395</v>
      </c>
      <c r="B20" s="196">
        <v>13347</v>
      </c>
      <c r="C20" s="196">
        <v>2075700</v>
      </c>
      <c r="D20" s="196">
        <v>3</v>
      </c>
      <c r="E20" s="195" t="s">
        <v>15150</v>
      </c>
      <c r="F20" s="195" t="s">
        <v>253</v>
      </c>
      <c r="H20" s="142" t="s">
        <v>465</v>
      </c>
      <c r="I20" s="142">
        <v>6480</v>
      </c>
      <c r="J20" s="142">
        <v>11043.96852337619</v>
      </c>
      <c r="K20" s="142"/>
      <c r="L20" s="142"/>
      <c r="M20" s="142"/>
    </row>
    <row r="21" spans="1:16" ht="30.75" thickBot="1">
      <c r="A21" s="195" t="s">
        <v>395</v>
      </c>
      <c r="B21" s="196">
        <v>1764</v>
      </c>
      <c r="C21" s="196">
        <v>871100</v>
      </c>
      <c r="D21" s="196">
        <v>1</v>
      </c>
      <c r="E21" s="195" t="s">
        <v>15151</v>
      </c>
      <c r="F21" s="195" t="s">
        <v>209</v>
      </c>
    </row>
    <row r="22" spans="1:16">
      <c r="A22" s="195" t="s">
        <v>395</v>
      </c>
      <c r="B22" s="196">
        <v>2512</v>
      </c>
      <c r="C22" s="196">
        <v>429400</v>
      </c>
      <c r="D22" s="196">
        <v>2</v>
      </c>
      <c r="E22" s="195" t="s">
        <v>15152</v>
      </c>
      <c r="F22" s="195" t="s">
        <v>154</v>
      </c>
      <c r="H22" s="143"/>
      <c r="I22" s="143" t="s">
        <v>482</v>
      </c>
      <c r="J22" s="143" t="s">
        <v>471</v>
      </c>
      <c r="K22" s="143" t="s">
        <v>483</v>
      </c>
      <c r="L22" s="143" t="s">
        <v>484</v>
      </c>
      <c r="M22" s="143" t="s">
        <v>485</v>
      </c>
      <c r="N22" s="143" t="s">
        <v>486</v>
      </c>
      <c r="O22" s="143" t="s">
        <v>487</v>
      </c>
      <c r="P22" s="143" t="s">
        <v>488</v>
      </c>
    </row>
    <row r="23" spans="1:16">
      <c r="A23" s="195" t="s">
        <v>395</v>
      </c>
      <c r="B23" s="196">
        <v>805</v>
      </c>
      <c r="C23" s="196">
        <v>105400</v>
      </c>
      <c r="D23" s="196">
        <v>1</v>
      </c>
      <c r="E23" s="195" t="s">
        <v>15153</v>
      </c>
      <c r="F23" s="195" t="s">
        <v>57</v>
      </c>
      <c r="H23" t="s">
        <v>476</v>
      </c>
      <c r="I23">
        <v>1.4054142298516126</v>
      </c>
      <c r="J23">
        <v>2.2972915323688448E-2</v>
      </c>
      <c r="K23">
        <v>61.177008231185368</v>
      </c>
      <c r="L23">
        <v>0</v>
      </c>
      <c r="M23">
        <v>1.3603797288723607</v>
      </c>
      <c r="N23">
        <v>1.4504487308308645</v>
      </c>
      <c r="O23">
        <v>1.3603797288723607</v>
      </c>
      <c r="P23">
        <v>1.4504487308308645</v>
      </c>
    </row>
    <row r="24" spans="1:16">
      <c r="A24" s="195" t="s">
        <v>395</v>
      </c>
      <c r="B24" s="196">
        <v>1616</v>
      </c>
      <c r="C24" s="196">
        <v>551700</v>
      </c>
      <c r="D24" s="196">
        <v>1</v>
      </c>
      <c r="E24" s="195" t="s">
        <v>15154</v>
      </c>
      <c r="F24" s="195" t="s">
        <v>164</v>
      </c>
      <c r="H24" t="s">
        <v>1811</v>
      </c>
      <c r="I24">
        <v>2.4466634792093424E-4</v>
      </c>
      <c r="J24">
        <v>6.5719966197654201E-6</v>
      </c>
      <c r="K24">
        <v>37.228617431892005</v>
      </c>
      <c r="L24">
        <v>4.427033055716304E-275</v>
      </c>
      <c r="M24">
        <v>2.3178306410439218E-4</v>
      </c>
      <c r="N24">
        <v>2.5754963173747628E-4</v>
      </c>
      <c r="O24">
        <v>2.3178306410439218E-4</v>
      </c>
      <c r="P24">
        <v>2.5754963173747628E-4</v>
      </c>
    </row>
    <row r="25" spans="1:16" ht="15.75" thickBot="1">
      <c r="A25" s="195" t="s">
        <v>395</v>
      </c>
      <c r="B25" s="196">
        <v>4065</v>
      </c>
      <c r="C25" s="196">
        <v>398200</v>
      </c>
      <c r="D25" s="196">
        <v>2</v>
      </c>
      <c r="E25" s="195" t="s">
        <v>15155</v>
      </c>
      <c r="F25" s="195" t="s">
        <v>65</v>
      </c>
      <c r="H25" s="142" t="s">
        <v>847</v>
      </c>
      <c r="I25" s="184">
        <v>-4.4601660546755534E-7</v>
      </c>
      <c r="J25" s="142">
        <v>2.0067707095772031E-8</v>
      </c>
      <c r="K25" s="142">
        <v>-22.225588770005739</v>
      </c>
      <c r="L25" s="142">
        <v>1.5758049352358331E-105</v>
      </c>
      <c r="M25" s="142">
        <v>-4.8535593885742772E-7</v>
      </c>
      <c r="N25" s="142">
        <v>-4.0667727207768297E-7</v>
      </c>
      <c r="O25" s="142">
        <v>-4.8535593885742772E-7</v>
      </c>
      <c r="P25" s="142">
        <v>-4.0667727207768297E-7</v>
      </c>
    </row>
    <row r="26" spans="1:16">
      <c r="A26" s="195" t="s">
        <v>395</v>
      </c>
      <c r="B26" s="196">
        <v>3110</v>
      </c>
      <c r="C26" s="196">
        <v>427400</v>
      </c>
      <c r="D26" s="196">
        <v>2</v>
      </c>
      <c r="E26" s="195" t="s">
        <v>15156</v>
      </c>
      <c r="F26" s="195" t="s">
        <v>273</v>
      </c>
    </row>
    <row r="27" spans="1:16">
      <c r="A27" s="195" t="s">
        <v>395</v>
      </c>
      <c r="B27" s="196">
        <v>2285</v>
      </c>
      <c r="C27" s="196">
        <v>833900</v>
      </c>
      <c r="D27" s="196">
        <v>1</v>
      </c>
      <c r="E27" s="195" t="s">
        <v>15157</v>
      </c>
      <c r="F27" s="195" t="s">
        <v>247</v>
      </c>
    </row>
    <row r="28" spans="1:16">
      <c r="A28" s="195" t="s">
        <v>395</v>
      </c>
      <c r="B28" s="196">
        <v>1617</v>
      </c>
      <c r="C28" s="196">
        <v>585100</v>
      </c>
      <c r="D28" s="196">
        <v>1</v>
      </c>
      <c r="E28" s="195" t="s">
        <v>15158</v>
      </c>
      <c r="F28" s="195" t="s">
        <v>82</v>
      </c>
    </row>
    <row r="29" spans="1:16">
      <c r="A29" s="195" t="s">
        <v>395</v>
      </c>
      <c r="B29" s="196">
        <v>6280</v>
      </c>
      <c r="C29" s="196">
        <v>449000</v>
      </c>
      <c r="D29" s="196">
        <v>2</v>
      </c>
      <c r="E29" s="195" t="s">
        <v>15159</v>
      </c>
      <c r="F29" s="195" t="s">
        <v>74</v>
      </c>
    </row>
    <row r="30" spans="1:16">
      <c r="A30" s="195" t="s">
        <v>395</v>
      </c>
      <c r="B30" s="196">
        <v>5079</v>
      </c>
      <c r="C30" s="196">
        <v>482400</v>
      </c>
      <c r="D30" s="196">
        <v>3</v>
      </c>
      <c r="E30" s="195" t="s">
        <v>15160</v>
      </c>
      <c r="F30" s="195" t="s">
        <v>41</v>
      </c>
    </row>
    <row r="31" spans="1:16">
      <c r="A31" s="195" t="s">
        <v>395</v>
      </c>
      <c r="B31" s="196">
        <v>3452</v>
      </c>
      <c r="C31" s="196">
        <v>1079000</v>
      </c>
      <c r="D31" s="196">
        <v>1</v>
      </c>
      <c r="E31" s="195" t="s">
        <v>15161</v>
      </c>
      <c r="F31" s="195" t="s">
        <v>261</v>
      </c>
    </row>
    <row r="32" spans="1:16">
      <c r="A32" s="195" t="s">
        <v>395</v>
      </c>
      <c r="B32" s="196">
        <v>7814</v>
      </c>
      <c r="C32" s="196">
        <v>914900</v>
      </c>
      <c r="D32" s="196">
        <v>3</v>
      </c>
      <c r="E32" s="195" t="s">
        <v>15162</v>
      </c>
      <c r="F32" s="195" t="s">
        <v>41</v>
      </c>
    </row>
    <row r="33" spans="1:6" ht="30">
      <c r="A33" s="195" t="s">
        <v>395</v>
      </c>
      <c r="B33" s="196">
        <v>3555</v>
      </c>
      <c r="C33" s="196">
        <v>812100</v>
      </c>
      <c r="D33" s="196">
        <v>1</v>
      </c>
      <c r="E33" s="195" t="s">
        <v>15163</v>
      </c>
      <c r="F33" s="195" t="s">
        <v>99</v>
      </c>
    </row>
    <row r="34" spans="1:6">
      <c r="A34" s="195" t="s">
        <v>395</v>
      </c>
      <c r="B34" s="196">
        <v>1628</v>
      </c>
      <c r="C34" s="196">
        <v>702000</v>
      </c>
      <c r="D34" s="196">
        <v>1</v>
      </c>
      <c r="E34" s="195" t="s">
        <v>15164</v>
      </c>
      <c r="F34" s="195" t="s">
        <v>247</v>
      </c>
    </row>
    <row r="35" spans="1:6">
      <c r="A35" s="195" t="s">
        <v>395</v>
      </c>
      <c r="B35" s="196">
        <v>784</v>
      </c>
      <c r="C35" s="196">
        <v>242400</v>
      </c>
      <c r="D35" s="196">
        <v>1</v>
      </c>
      <c r="E35" s="195" t="s">
        <v>15165</v>
      </c>
      <c r="F35" s="195" t="s">
        <v>168</v>
      </c>
    </row>
    <row r="36" spans="1:6" ht="30">
      <c r="A36" s="195" t="s">
        <v>395</v>
      </c>
      <c r="B36" s="196">
        <v>3487</v>
      </c>
      <c r="C36" s="196">
        <v>642800</v>
      </c>
      <c r="D36" s="196">
        <v>1</v>
      </c>
      <c r="E36" s="195" t="s">
        <v>15166</v>
      </c>
      <c r="F36" s="195" t="s">
        <v>99</v>
      </c>
    </row>
    <row r="37" spans="1:6">
      <c r="A37" s="195" t="s">
        <v>395</v>
      </c>
      <c r="B37" s="196">
        <v>2215</v>
      </c>
      <c r="C37" s="196">
        <v>2362400</v>
      </c>
      <c r="D37" s="196">
        <v>1</v>
      </c>
      <c r="E37" s="195" t="s">
        <v>15167</v>
      </c>
      <c r="F37" s="195" t="s">
        <v>261</v>
      </c>
    </row>
    <row r="38" spans="1:6">
      <c r="A38" s="195" t="s">
        <v>395</v>
      </c>
      <c r="B38" s="196">
        <v>12161</v>
      </c>
      <c r="C38" s="196">
        <v>2355700</v>
      </c>
      <c r="D38" s="196">
        <v>3</v>
      </c>
      <c r="E38" s="195" t="s">
        <v>15168</v>
      </c>
      <c r="F38" s="195" t="s">
        <v>138</v>
      </c>
    </row>
    <row r="39" spans="1:6">
      <c r="A39" s="195" t="s">
        <v>395</v>
      </c>
      <c r="B39" s="196">
        <v>2357</v>
      </c>
      <c r="C39" s="196">
        <v>464200</v>
      </c>
      <c r="D39" s="196">
        <v>1</v>
      </c>
      <c r="E39" s="195" t="s">
        <v>15169</v>
      </c>
      <c r="F39" s="195" t="s">
        <v>57</v>
      </c>
    </row>
    <row r="40" spans="1:6" ht="30">
      <c r="A40" s="195" t="s">
        <v>395</v>
      </c>
      <c r="B40" s="196">
        <v>919</v>
      </c>
      <c r="C40" s="196">
        <v>253000</v>
      </c>
      <c r="D40" s="196">
        <v>1</v>
      </c>
      <c r="E40" s="195" t="s">
        <v>15170</v>
      </c>
      <c r="F40" s="195" t="s">
        <v>25</v>
      </c>
    </row>
    <row r="41" spans="1:6">
      <c r="A41" s="195" t="s">
        <v>395</v>
      </c>
      <c r="B41" s="196">
        <v>2587</v>
      </c>
      <c r="C41" s="196">
        <v>216900</v>
      </c>
      <c r="D41" s="196">
        <v>3</v>
      </c>
      <c r="E41" s="195" t="s">
        <v>15171</v>
      </c>
      <c r="F41" s="195" t="s">
        <v>14</v>
      </c>
    </row>
    <row r="42" spans="1:6">
      <c r="A42" s="195" t="s">
        <v>395</v>
      </c>
      <c r="B42" s="196">
        <v>2638</v>
      </c>
      <c r="C42" s="196">
        <v>858000</v>
      </c>
      <c r="D42" s="196">
        <v>1</v>
      </c>
      <c r="E42" s="195" t="s">
        <v>15172</v>
      </c>
      <c r="F42" s="195" t="s">
        <v>168</v>
      </c>
    </row>
    <row r="43" spans="1:6">
      <c r="A43" s="195" t="s">
        <v>395</v>
      </c>
      <c r="B43" s="196">
        <v>1388</v>
      </c>
      <c r="C43" s="196">
        <v>312200</v>
      </c>
      <c r="D43" s="196">
        <v>1</v>
      </c>
      <c r="E43" s="195" t="s">
        <v>15173</v>
      </c>
      <c r="F43" s="195" t="s">
        <v>247</v>
      </c>
    </row>
    <row r="44" spans="1:6">
      <c r="A44" s="195" t="s">
        <v>395</v>
      </c>
      <c r="B44" s="196">
        <v>2559</v>
      </c>
      <c r="C44" s="196">
        <v>629400</v>
      </c>
      <c r="D44" s="196">
        <v>1</v>
      </c>
      <c r="E44" s="195" t="s">
        <v>15174</v>
      </c>
      <c r="F44" s="195" t="s">
        <v>184</v>
      </c>
    </row>
    <row r="45" spans="1:6">
      <c r="A45" s="195" t="s">
        <v>395</v>
      </c>
      <c r="B45" s="196">
        <v>3805</v>
      </c>
      <c r="C45" s="196">
        <v>478900</v>
      </c>
      <c r="D45" s="196">
        <v>2</v>
      </c>
      <c r="E45" s="195" t="s">
        <v>15175</v>
      </c>
      <c r="F45" s="195" t="s">
        <v>49</v>
      </c>
    </row>
    <row r="46" spans="1:6">
      <c r="A46" s="195" t="s">
        <v>395</v>
      </c>
      <c r="B46" s="196">
        <v>2260</v>
      </c>
      <c r="C46" s="196">
        <v>570000</v>
      </c>
      <c r="D46" s="196">
        <v>1</v>
      </c>
      <c r="E46" s="195" t="s">
        <v>15176</v>
      </c>
      <c r="F46" s="195" t="s">
        <v>54</v>
      </c>
    </row>
    <row r="47" spans="1:6">
      <c r="A47" s="195" t="s">
        <v>395</v>
      </c>
      <c r="B47" s="196">
        <v>6860</v>
      </c>
      <c r="C47" s="196">
        <v>1126900</v>
      </c>
      <c r="D47" s="196">
        <v>3</v>
      </c>
      <c r="E47" s="195" t="s">
        <v>15177</v>
      </c>
      <c r="F47" s="195" t="s">
        <v>28</v>
      </c>
    </row>
    <row r="48" spans="1:6">
      <c r="A48" s="195" t="s">
        <v>395</v>
      </c>
      <c r="B48" s="196">
        <v>579</v>
      </c>
      <c r="C48" s="196">
        <v>353400</v>
      </c>
      <c r="D48" s="196">
        <v>2</v>
      </c>
      <c r="E48" s="195" t="s">
        <v>15178</v>
      </c>
      <c r="F48" s="195" t="s">
        <v>37</v>
      </c>
    </row>
    <row r="49" spans="1:6" ht="30">
      <c r="A49" s="195" t="s">
        <v>395</v>
      </c>
      <c r="B49" s="196">
        <v>3584</v>
      </c>
      <c r="C49" s="196">
        <v>1013000</v>
      </c>
      <c r="D49" s="196">
        <v>1</v>
      </c>
      <c r="E49" s="195" t="s">
        <v>15179</v>
      </c>
      <c r="F49" s="195" t="s">
        <v>25</v>
      </c>
    </row>
    <row r="50" spans="1:6">
      <c r="A50" s="195" t="s">
        <v>395</v>
      </c>
      <c r="B50" s="196">
        <v>991</v>
      </c>
      <c r="C50" s="196">
        <v>222400</v>
      </c>
      <c r="D50" s="196">
        <v>1</v>
      </c>
      <c r="E50" s="195" t="s">
        <v>15180</v>
      </c>
      <c r="F50" s="195" t="s">
        <v>53</v>
      </c>
    </row>
    <row r="51" spans="1:6">
      <c r="A51" s="195" t="s">
        <v>395</v>
      </c>
      <c r="B51" s="196">
        <v>2067</v>
      </c>
      <c r="C51" s="196">
        <v>473500</v>
      </c>
      <c r="D51" s="196">
        <v>1</v>
      </c>
      <c r="E51" s="195" t="s">
        <v>15181</v>
      </c>
      <c r="F51" s="195" t="s">
        <v>261</v>
      </c>
    </row>
    <row r="52" spans="1:6">
      <c r="A52" s="195" t="s">
        <v>395</v>
      </c>
      <c r="B52" s="196">
        <v>2461</v>
      </c>
      <c r="C52" s="196">
        <v>502500</v>
      </c>
      <c r="D52" s="196">
        <v>1</v>
      </c>
      <c r="E52" s="195" t="s">
        <v>15182</v>
      </c>
      <c r="F52" s="195" t="s">
        <v>261</v>
      </c>
    </row>
    <row r="53" spans="1:6">
      <c r="A53" s="195" t="s">
        <v>395</v>
      </c>
      <c r="B53" s="196">
        <v>3022</v>
      </c>
      <c r="C53" s="196">
        <v>439800</v>
      </c>
      <c r="D53" s="196">
        <v>3</v>
      </c>
      <c r="E53" s="195" t="s">
        <v>15183</v>
      </c>
      <c r="F53" s="195" t="s">
        <v>13</v>
      </c>
    </row>
    <row r="54" spans="1:6">
      <c r="A54" s="195" t="s">
        <v>395</v>
      </c>
      <c r="B54" s="196">
        <v>4794</v>
      </c>
      <c r="C54" s="196">
        <v>871900</v>
      </c>
      <c r="D54" s="196">
        <v>2</v>
      </c>
      <c r="E54" s="195" t="s">
        <v>15184</v>
      </c>
      <c r="F54" s="195" t="s">
        <v>65</v>
      </c>
    </row>
    <row r="55" spans="1:6">
      <c r="A55" s="195" t="s">
        <v>395</v>
      </c>
      <c r="B55" s="196">
        <v>2085</v>
      </c>
      <c r="C55" s="196">
        <v>220200</v>
      </c>
      <c r="D55" s="196">
        <v>3</v>
      </c>
      <c r="E55" s="195" t="s">
        <v>15185</v>
      </c>
      <c r="F55" s="195" t="s">
        <v>74</v>
      </c>
    </row>
    <row r="56" spans="1:6">
      <c r="A56" s="195" t="s">
        <v>395</v>
      </c>
      <c r="B56" s="196">
        <v>1605</v>
      </c>
      <c r="C56" s="196">
        <v>185200</v>
      </c>
      <c r="D56" s="196">
        <v>2</v>
      </c>
      <c r="E56" s="195" t="s">
        <v>15186</v>
      </c>
      <c r="F56" s="195" t="s">
        <v>15</v>
      </c>
    </row>
    <row r="57" spans="1:6" ht="30">
      <c r="A57" s="195" t="s">
        <v>395</v>
      </c>
      <c r="B57" s="196">
        <v>783</v>
      </c>
      <c r="C57" s="196">
        <v>161900</v>
      </c>
      <c r="D57" s="196">
        <v>1</v>
      </c>
      <c r="E57" s="195" t="s">
        <v>15187</v>
      </c>
      <c r="F57" s="195" t="s">
        <v>99</v>
      </c>
    </row>
    <row r="58" spans="1:6">
      <c r="A58" s="195" t="s">
        <v>395</v>
      </c>
      <c r="B58" s="196">
        <v>2734</v>
      </c>
      <c r="C58" s="196">
        <v>476200</v>
      </c>
      <c r="D58" s="196">
        <v>4</v>
      </c>
      <c r="E58" s="195" t="s">
        <v>15188</v>
      </c>
      <c r="F58" s="195" t="s">
        <v>268</v>
      </c>
    </row>
    <row r="59" spans="1:6">
      <c r="A59" s="195" t="s">
        <v>395</v>
      </c>
      <c r="B59" s="196">
        <v>3507</v>
      </c>
      <c r="C59" s="196">
        <v>673500</v>
      </c>
      <c r="D59" s="196">
        <v>4</v>
      </c>
      <c r="E59" s="195" t="s">
        <v>15189</v>
      </c>
      <c r="F59" s="195" t="s">
        <v>138</v>
      </c>
    </row>
    <row r="60" spans="1:6">
      <c r="A60" s="195" t="s">
        <v>395</v>
      </c>
      <c r="B60" s="196">
        <v>1571</v>
      </c>
      <c r="C60" s="196">
        <v>567000</v>
      </c>
      <c r="D60" s="196">
        <v>1</v>
      </c>
      <c r="E60" s="195" t="s">
        <v>15190</v>
      </c>
      <c r="F60" s="195" t="s">
        <v>164</v>
      </c>
    </row>
    <row r="61" spans="1:6">
      <c r="A61" s="195" t="s">
        <v>395</v>
      </c>
      <c r="B61" s="196">
        <v>3021</v>
      </c>
      <c r="C61" s="196">
        <v>324300</v>
      </c>
      <c r="D61" s="196">
        <v>4</v>
      </c>
      <c r="E61" s="195" t="s">
        <v>15191</v>
      </c>
      <c r="F61" s="195" t="s">
        <v>14</v>
      </c>
    </row>
    <row r="62" spans="1:6">
      <c r="A62" s="195" t="s">
        <v>395</v>
      </c>
      <c r="B62" s="196">
        <v>2558</v>
      </c>
      <c r="C62" s="196">
        <v>383700</v>
      </c>
      <c r="D62" s="196">
        <v>3</v>
      </c>
      <c r="E62" s="195" t="s">
        <v>15192</v>
      </c>
      <c r="F62" s="195" t="s">
        <v>16</v>
      </c>
    </row>
    <row r="63" spans="1:6">
      <c r="A63" s="195" t="s">
        <v>395</v>
      </c>
      <c r="B63" s="196">
        <v>3580</v>
      </c>
      <c r="C63" s="196">
        <v>791700</v>
      </c>
      <c r="D63" s="196">
        <v>1</v>
      </c>
      <c r="E63" s="195" t="s">
        <v>15193</v>
      </c>
      <c r="F63" s="195" t="s">
        <v>87</v>
      </c>
    </row>
    <row r="64" spans="1:6">
      <c r="A64" s="195" t="s">
        <v>395</v>
      </c>
      <c r="B64" s="196">
        <v>4572</v>
      </c>
      <c r="C64" s="196">
        <v>887600</v>
      </c>
      <c r="D64" s="196">
        <v>1</v>
      </c>
      <c r="E64" s="195" t="s">
        <v>15194</v>
      </c>
      <c r="F64" s="195" t="s">
        <v>24</v>
      </c>
    </row>
    <row r="65" spans="1:6">
      <c r="A65" s="195" t="s">
        <v>395</v>
      </c>
      <c r="B65" s="196">
        <v>1884</v>
      </c>
      <c r="C65" s="196">
        <v>272100</v>
      </c>
      <c r="D65" s="196">
        <v>2</v>
      </c>
      <c r="E65" s="195" t="s">
        <v>15195</v>
      </c>
      <c r="F65" s="195" t="s">
        <v>14</v>
      </c>
    </row>
    <row r="66" spans="1:6">
      <c r="A66" s="195" t="s">
        <v>395</v>
      </c>
      <c r="B66" s="196">
        <v>1897</v>
      </c>
      <c r="C66" s="196">
        <v>519900</v>
      </c>
      <c r="D66" s="196">
        <v>1</v>
      </c>
      <c r="E66" s="195" t="s">
        <v>15196</v>
      </c>
      <c r="F66" s="195" t="s">
        <v>53</v>
      </c>
    </row>
    <row r="67" spans="1:6">
      <c r="A67" s="195" t="s">
        <v>395</v>
      </c>
      <c r="B67" s="196">
        <v>1359</v>
      </c>
      <c r="C67" s="196">
        <v>220800</v>
      </c>
      <c r="D67" s="196">
        <v>2</v>
      </c>
      <c r="E67" s="195" t="s">
        <v>15197</v>
      </c>
      <c r="F67" s="195" t="s">
        <v>11</v>
      </c>
    </row>
    <row r="68" spans="1:6">
      <c r="A68" s="195" t="s">
        <v>395</v>
      </c>
      <c r="B68" s="196">
        <v>2158</v>
      </c>
      <c r="C68" s="196">
        <v>397100</v>
      </c>
      <c r="D68" s="196">
        <v>2</v>
      </c>
      <c r="E68" s="195" t="s">
        <v>15198</v>
      </c>
      <c r="F68" s="195" t="s">
        <v>289</v>
      </c>
    </row>
    <row r="69" spans="1:6">
      <c r="A69" s="195" t="s">
        <v>395</v>
      </c>
      <c r="B69" s="196">
        <v>1351</v>
      </c>
      <c r="C69" s="196">
        <v>139400</v>
      </c>
      <c r="D69" s="196">
        <v>1</v>
      </c>
      <c r="E69" s="195" t="s">
        <v>15199</v>
      </c>
      <c r="F69" s="195" t="s">
        <v>82</v>
      </c>
    </row>
    <row r="70" spans="1:6">
      <c r="A70" s="195" t="s">
        <v>395</v>
      </c>
      <c r="B70" s="196">
        <v>3425</v>
      </c>
      <c r="C70" s="196">
        <v>253000</v>
      </c>
      <c r="D70" s="196">
        <v>6</v>
      </c>
      <c r="E70" s="195" t="s">
        <v>15200</v>
      </c>
      <c r="F70" s="195" t="s">
        <v>159</v>
      </c>
    </row>
    <row r="71" spans="1:6">
      <c r="A71" s="195" t="s">
        <v>395</v>
      </c>
      <c r="B71" s="196">
        <v>3049</v>
      </c>
      <c r="C71" s="196">
        <v>315800</v>
      </c>
      <c r="D71" s="196">
        <v>3</v>
      </c>
      <c r="E71" s="195" t="s">
        <v>15201</v>
      </c>
      <c r="F71" s="195" t="s">
        <v>74</v>
      </c>
    </row>
    <row r="72" spans="1:6">
      <c r="A72" s="195" t="s">
        <v>395</v>
      </c>
      <c r="B72" s="196">
        <v>7099</v>
      </c>
      <c r="C72" s="196">
        <v>1719000</v>
      </c>
      <c r="D72" s="196">
        <v>2</v>
      </c>
      <c r="E72" s="195" t="s">
        <v>15202</v>
      </c>
      <c r="F72" s="195" t="s">
        <v>93</v>
      </c>
    </row>
    <row r="73" spans="1:6">
      <c r="A73" s="195" t="s">
        <v>395</v>
      </c>
      <c r="B73" s="196">
        <v>2015</v>
      </c>
      <c r="C73" s="196">
        <v>291500</v>
      </c>
      <c r="D73" s="196">
        <v>2</v>
      </c>
      <c r="E73" s="195" t="s">
        <v>15203</v>
      </c>
      <c r="F73" s="195" t="s">
        <v>28</v>
      </c>
    </row>
    <row r="74" spans="1:6">
      <c r="A74" s="195" t="s">
        <v>395</v>
      </c>
      <c r="B74" s="196">
        <v>649</v>
      </c>
      <c r="C74" s="196">
        <v>428100</v>
      </c>
      <c r="D74" s="196">
        <v>1</v>
      </c>
      <c r="E74" s="195" t="s">
        <v>15204</v>
      </c>
      <c r="F74" s="195" t="s">
        <v>82</v>
      </c>
    </row>
    <row r="75" spans="1:6">
      <c r="A75" s="195" t="s">
        <v>395</v>
      </c>
      <c r="B75" s="196">
        <v>5415</v>
      </c>
      <c r="C75" s="196">
        <v>798700</v>
      </c>
      <c r="D75" s="196">
        <v>2</v>
      </c>
      <c r="E75" s="195" t="s">
        <v>15205</v>
      </c>
      <c r="F75" s="195" t="s">
        <v>180</v>
      </c>
    </row>
    <row r="76" spans="1:6">
      <c r="A76" s="195" t="s">
        <v>395</v>
      </c>
      <c r="B76" s="196">
        <v>11194</v>
      </c>
      <c r="C76" s="196">
        <v>1520900</v>
      </c>
      <c r="D76" s="196">
        <v>3</v>
      </c>
      <c r="E76" s="195" t="s">
        <v>15206</v>
      </c>
      <c r="F76" s="195" t="s">
        <v>5</v>
      </c>
    </row>
    <row r="77" spans="1:6" ht="30">
      <c r="A77" s="195" t="s">
        <v>395</v>
      </c>
      <c r="B77" s="196">
        <v>1738</v>
      </c>
      <c r="C77" s="196">
        <v>314500</v>
      </c>
      <c r="D77" s="196">
        <v>1</v>
      </c>
      <c r="E77" s="195" t="s">
        <v>15207</v>
      </c>
      <c r="F77" s="195" t="s">
        <v>99</v>
      </c>
    </row>
    <row r="78" spans="1:6">
      <c r="A78" s="195" t="s">
        <v>395</v>
      </c>
      <c r="B78" s="196">
        <v>3394</v>
      </c>
      <c r="C78" s="196">
        <v>474000</v>
      </c>
      <c r="D78" s="196">
        <v>2</v>
      </c>
      <c r="E78" s="195" t="s">
        <v>15208</v>
      </c>
      <c r="F78" s="195" t="s">
        <v>112</v>
      </c>
    </row>
    <row r="79" spans="1:6" ht="30">
      <c r="A79" s="195" t="s">
        <v>395</v>
      </c>
      <c r="B79" s="196">
        <v>813</v>
      </c>
      <c r="C79" s="196">
        <v>99000</v>
      </c>
      <c r="D79" s="196">
        <v>1</v>
      </c>
      <c r="E79" s="195" t="s">
        <v>15209</v>
      </c>
      <c r="F79" s="195" t="s">
        <v>99</v>
      </c>
    </row>
    <row r="80" spans="1:6">
      <c r="A80" s="195" t="s">
        <v>395</v>
      </c>
      <c r="B80" s="196">
        <v>10086</v>
      </c>
      <c r="C80" s="196">
        <v>5461600</v>
      </c>
      <c r="D80" s="196">
        <v>1</v>
      </c>
      <c r="E80" s="195" t="s">
        <v>15210</v>
      </c>
      <c r="F80" s="195" t="s">
        <v>24</v>
      </c>
    </row>
    <row r="81" spans="1:6">
      <c r="A81" s="195" t="s">
        <v>395</v>
      </c>
      <c r="B81" s="196">
        <v>3455</v>
      </c>
      <c r="C81" s="196">
        <v>195500</v>
      </c>
      <c r="D81" s="196">
        <v>2</v>
      </c>
      <c r="E81" s="195" t="s">
        <v>15211</v>
      </c>
      <c r="F81" s="195" t="s">
        <v>14</v>
      </c>
    </row>
    <row r="82" spans="1:6">
      <c r="A82" s="195" t="s">
        <v>395</v>
      </c>
      <c r="B82" s="196">
        <v>3478</v>
      </c>
      <c r="C82" s="196">
        <v>357300</v>
      </c>
      <c r="D82" s="196">
        <v>3</v>
      </c>
      <c r="E82" s="195" t="s">
        <v>15212</v>
      </c>
      <c r="F82" s="195" t="s">
        <v>11</v>
      </c>
    </row>
    <row r="83" spans="1:6">
      <c r="A83" s="195" t="s">
        <v>395</v>
      </c>
      <c r="B83" s="196">
        <v>1257</v>
      </c>
      <c r="C83" s="196">
        <v>706700</v>
      </c>
      <c r="D83" s="196">
        <v>1</v>
      </c>
      <c r="E83" s="195" t="s">
        <v>15213</v>
      </c>
      <c r="F83" s="195" t="s">
        <v>261</v>
      </c>
    </row>
    <row r="84" spans="1:6">
      <c r="A84" s="195" t="s">
        <v>395</v>
      </c>
      <c r="B84" s="196">
        <v>3078</v>
      </c>
      <c r="C84" s="196">
        <v>511400</v>
      </c>
      <c r="D84" s="196">
        <v>2</v>
      </c>
      <c r="E84" s="195" t="s">
        <v>15214</v>
      </c>
      <c r="F84" s="195" t="s">
        <v>251</v>
      </c>
    </row>
    <row r="85" spans="1:6">
      <c r="A85" s="195" t="s">
        <v>395</v>
      </c>
      <c r="B85" s="196">
        <v>3478</v>
      </c>
      <c r="C85" s="196">
        <v>668600</v>
      </c>
      <c r="D85" s="196">
        <v>1</v>
      </c>
      <c r="E85" s="195" t="s">
        <v>15215</v>
      </c>
      <c r="F85" s="195" t="s">
        <v>87</v>
      </c>
    </row>
    <row r="86" spans="1:6">
      <c r="A86" s="195" t="s">
        <v>395</v>
      </c>
      <c r="B86" s="196">
        <v>2661</v>
      </c>
      <c r="C86" s="196">
        <v>896800</v>
      </c>
      <c r="D86" s="196">
        <v>1</v>
      </c>
      <c r="E86" s="195" t="s">
        <v>15216</v>
      </c>
      <c r="F86" s="195" t="s">
        <v>168</v>
      </c>
    </row>
    <row r="87" spans="1:6">
      <c r="A87" s="195" t="s">
        <v>395</v>
      </c>
      <c r="B87" s="196">
        <v>3007</v>
      </c>
      <c r="C87" s="196">
        <v>1625500</v>
      </c>
      <c r="D87" s="196">
        <v>2</v>
      </c>
      <c r="E87" s="195" t="s">
        <v>15217</v>
      </c>
      <c r="F87" s="195" t="s">
        <v>37</v>
      </c>
    </row>
    <row r="88" spans="1:6">
      <c r="A88" s="195" t="s">
        <v>395</v>
      </c>
      <c r="B88" s="196">
        <v>1411</v>
      </c>
      <c r="C88" s="196">
        <v>110500</v>
      </c>
      <c r="D88" s="196">
        <v>2</v>
      </c>
      <c r="E88" s="195" t="s">
        <v>15218</v>
      </c>
      <c r="F88" s="195" t="s">
        <v>98</v>
      </c>
    </row>
    <row r="89" spans="1:6">
      <c r="A89" s="195" t="s">
        <v>395</v>
      </c>
      <c r="B89" s="196">
        <v>1866</v>
      </c>
      <c r="C89" s="196">
        <v>127400</v>
      </c>
      <c r="D89" s="196">
        <v>2</v>
      </c>
      <c r="E89" s="195" t="s">
        <v>15219</v>
      </c>
      <c r="F89" s="195" t="s">
        <v>5</v>
      </c>
    </row>
    <row r="90" spans="1:6" ht="30">
      <c r="A90" s="195" t="s">
        <v>395</v>
      </c>
      <c r="B90" s="196">
        <v>1083</v>
      </c>
      <c r="C90" s="196">
        <v>234000</v>
      </c>
      <c r="D90" s="196">
        <v>1</v>
      </c>
      <c r="E90" s="195" t="s">
        <v>15220</v>
      </c>
      <c r="F90" s="195" t="s">
        <v>25</v>
      </c>
    </row>
    <row r="91" spans="1:6">
      <c r="A91" s="195" t="s">
        <v>395</v>
      </c>
      <c r="B91" s="196">
        <v>3115</v>
      </c>
      <c r="C91" s="196">
        <v>300800</v>
      </c>
      <c r="D91" s="196">
        <v>2</v>
      </c>
      <c r="E91" s="195" t="s">
        <v>15221</v>
      </c>
      <c r="F91" s="195" t="s">
        <v>5</v>
      </c>
    </row>
    <row r="92" spans="1:6">
      <c r="A92" s="195" t="s">
        <v>395</v>
      </c>
      <c r="B92" s="196">
        <v>2205</v>
      </c>
      <c r="C92" s="196">
        <v>847600</v>
      </c>
      <c r="D92" s="196">
        <v>1</v>
      </c>
      <c r="E92" s="195" t="s">
        <v>15222</v>
      </c>
      <c r="F92" s="195" t="s">
        <v>164</v>
      </c>
    </row>
    <row r="93" spans="1:6">
      <c r="A93" s="195" t="s">
        <v>395</v>
      </c>
      <c r="B93" s="196">
        <v>1800</v>
      </c>
      <c r="C93" s="196">
        <v>185100</v>
      </c>
      <c r="D93" s="196">
        <v>2</v>
      </c>
      <c r="E93" s="195" t="s">
        <v>15223</v>
      </c>
      <c r="F93" s="195" t="s">
        <v>26</v>
      </c>
    </row>
    <row r="94" spans="1:6" ht="30">
      <c r="A94" s="195" t="s">
        <v>395</v>
      </c>
      <c r="B94" s="196">
        <v>2726</v>
      </c>
      <c r="C94" s="196">
        <v>350600</v>
      </c>
      <c r="D94" s="196">
        <v>1</v>
      </c>
      <c r="E94" s="195" t="s">
        <v>15224</v>
      </c>
      <c r="F94" s="195" t="s">
        <v>25</v>
      </c>
    </row>
    <row r="95" spans="1:6">
      <c r="A95" s="195" t="s">
        <v>395</v>
      </c>
      <c r="B95" s="196">
        <v>4690</v>
      </c>
      <c r="C95" s="196">
        <v>1682800</v>
      </c>
      <c r="D95" s="196">
        <v>1</v>
      </c>
      <c r="E95" s="195" t="s">
        <v>15225</v>
      </c>
      <c r="F95" s="195" t="s">
        <v>87</v>
      </c>
    </row>
    <row r="96" spans="1:6">
      <c r="A96" s="195" t="s">
        <v>395</v>
      </c>
      <c r="B96" s="196">
        <v>2389</v>
      </c>
      <c r="C96" s="196">
        <v>440600</v>
      </c>
      <c r="D96" s="196">
        <v>4</v>
      </c>
      <c r="E96" s="195" t="s">
        <v>15226</v>
      </c>
      <c r="F96" s="195" t="s">
        <v>62</v>
      </c>
    </row>
    <row r="97" spans="1:6">
      <c r="A97" s="195" t="s">
        <v>395</v>
      </c>
      <c r="B97" s="196">
        <v>2736</v>
      </c>
      <c r="C97" s="196">
        <v>303600</v>
      </c>
      <c r="D97" s="196">
        <v>2</v>
      </c>
      <c r="E97" s="195" t="s">
        <v>15227</v>
      </c>
      <c r="F97" s="195" t="s">
        <v>58</v>
      </c>
    </row>
    <row r="98" spans="1:6">
      <c r="A98" s="195" t="s">
        <v>395</v>
      </c>
      <c r="B98" s="196">
        <v>1411</v>
      </c>
      <c r="C98" s="196">
        <v>471000</v>
      </c>
      <c r="D98" s="196">
        <v>1</v>
      </c>
      <c r="E98" s="195" t="s">
        <v>15228</v>
      </c>
      <c r="F98" s="195" t="s">
        <v>164</v>
      </c>
    </row>
    <row r="99" spans="1:6">
      <c r="A99" s="195" t="s">
        <v>395</v>
      </c>
      <c r="B99" s="196">
        <v>1768</v>
      </c>
      <c r="C99" s="196">
        <v>403000</v>
      </c>
      <c r="D99" s="196">
        <v>2</v>
      </c>
      <c r="E99" s="195" t="s">
        <v>15229</v>
      </c>
      <c r="F99" s="195" t="s">
        <v>88</v>
      </c>
    </row>
    <row r="100" spans="1:6">
      <c r="A100" s="195" t="s">
        <v>395</v>
      </c>
      <c r="B100" s="196">
        <v>12800</v>
      </c>
      <c r="C100" s="196">
        <v>2132400</v>
      </c>
      <c r="D100" s="196">
        <v>10</v>
      </c>
      <c r="E100" s="195" t="s">
        <v>15230</v>
      </c>
      <c r="F100" s="195" t="s">
        <v>12</v>
      </c>
    </row>
    <row r="101" spans="1:6">
      <c r="A101" s="195" t="s">
        <v>395</v>
      </c>
      <c r="B101" s="196">
        <v>2766</v>
      </c>
      <c r="C101" s="196">
        <v>327600</v>
      </c>
      <c r="D101" s="196">
        <v>3</v>
      </c>
      <c r="E101" s="195" t="s">
        <v>15231</v>
      </c>
      <c r="F101" s="195" t="s">
        <v>162</v>
      </c>
    </row>
    <row r="102" spans="1:6">
      <c r="A102" s="195" t="s">
        <v>395</v>
      </c>
      <c r="B102" s="196">
        <v>3790</v>
      </c>
      <c r="C102" s="196">
        <v>1952700</v>
      </c>
      <c r="D102" s="196">
        <v>2</v>
      </c>
      <c r="E102" s="195" t="s">
        <v>15232</v>
      </c>
      <c r="F102" s="195" t="s">
        <v>49</v>
      </c>
    </row>
    <row r="103" spans="1:6">
      <c r="A103" s="195" t="s">
        <v>395</v>
      </c>
      <c r="B103" s="196">
        <v>1284</v>
      </c>
      <c r="C103" s="196">
        <v>296300</v>
      </c>
      <c r="D103" s="196">
        <v>1</v>
      </c>
      <c r="E103" s="195" t="s">
        <v>15233</v>
      </c>
      <c r="F103" s="195" t="s">
        <v>54</v>
      </c>
    </row>
    <row r="104" spans="1:6" ht="30">
      <c r="A104" s="195" t="s">
        <v>395</v>
      </c>
      <c r="B104" s="196">
        <v>1314</v>
      </c>
      <c r="C104" s="196">
        <v>378800</v>
      </c>
      <c r="D104" s="196">
        <v>1</v>
      </c>
      <c r="E104" s="195" t="s">
        <v>15234</v>
      </c>
      <c r="F104" s="195" t="s">
        <v>99</v>
      </c>
    </row>
    <row r="105" spans="1:6">
      <c r="A105" s="195" t="s">
        <v>395</v>
      </c>
      <c r="B105" s="196">
        <v>2084</v>
      </c>
      <c r="C105" s="196">
        <v>196500</v>
      </c>
      <c r="D105" s="196">
        <v>2</v>
      </c>
      <c r="E105" s="195" t="s">
        <v>15235</v>
      </c>
      <c r="F105" s="195" t="s">
        <v>26</v>
      </c>
    </row>
    <row r="106" spans="1:6">
      <c r="A106" s="195" t="s">
        <v>395</v>
      </c>
      <c r="B106" s="196">
        <v>1652</v>
      </c>
      <c r="C106" s="196">
        <v>323600</v>
      </c>
      <c r="D106" s="196">
        <v>1</v>
      </c>
      <c r="E106" s="195" t="s">
        <v>15236</v>
      </c>
      <c r="F106" s="195" t="s">
        <v>139</v>
      </c>
    </row>
    <row r="107" spans="1:6">
      <c r="A107" s="195" t="s">
        <v>395</v>
      </c>
      <c r="B107" s="196">
        <v>1717</v>
      </c>
      <c r="C107" s="196">
        <v>216700</v>
      </c>
      <c r="D107" s="196">
        <v>2</v>
      </c>
      <c r="E107" s="195" t="s">
        <v>15237</v>
      </c>
      <c r="F107" s="195" t="s">
        <v>52</v>
      </c>
    </row>
    <row r="108" spans="1:6">
      <c r="A108" s="195" t="s">
        <v>395</v>
      </c>
      <c r="B108" s="196">
        <v>1864</v>
      </c>
      <c r="C108" s="196">
        <v>265200</v>
      </c>
      <c r="D108" s="196">
        <v>1</v>
      </c>
      <c r="E108" s="195" t="s">
        <v>15238</v>
      </c>
      <c r="F108" s="195" t="s">
        <v>57</v>
      </c>
    </row>
    <row r="109" spans="1:6" ht="30">
      <c r="A109" s="195" t="s">
        <v>395</v>
      </c>
      <c r="B109" s="196">
        <v>3382</v>
      </c>
      <c r="C109" s="196">
        <v>627600</v>
      </c>
      <c r="D109" s="196">
        <v>1</v>
      </c>
      <c r="E109" s="195" t="s">
        <v>15239</v>
      </c>
      <c r="F109" s="195" t="s">
        <v>25</v>
      </c>
    </row>
    <row r="110" spans="1:6">
      <c r="A110" s="195" t="s">
        <v>395</v>
      </c>
      <c r="B110" s="196">
        <v>1044</v>
      </c>
      <c r="C110" s="196">
        <v>191700</v>
      </c>
      <c r="D110" s="196">
        <v>1</v>
      </c>
      <c r="E110" s="195" t="s">
        <v>15240</v>
      </c>
      <c r="F110" s="195" t="s">
        <v>87</v>
      </c>
    </row>
    <row r="111" spans="1:6">
      <c r="A111" s="195" t="s">
        <v>395</v>
      </c>
      <c r="B111" s="196">
        <v>2537</v>
      </c>
      <c r="C111" s="196">
        <v>318100</v>
      </c>
      <c r="D111" s="196">
        <v>3</v>
      </c>
      <c r="E111" s="195" t="s">
        <v>15241</v>
      </c>
      <c r="F111" s="195" t="s">
        <v>74</v>
      </c>
    </row>
    <row r="112" spans="1:6">
      <c r="A112" s="195" t="s">
        <v>395</v>
      </c>
      <c r="B112" s="196">
        <v>2448</v>
      </c>
      <c r="C112" s="196">
        <v>375500</v>
      </c>
      <c r="D112" s="196">
        <v>4</v>
      </c>
      <c r="E112" s="195" t="s">
        <v>15242</v>
      </c>
      <c r="F112" s="195" t="s">
        <v>268</v>
      </c>
    </row>
    <row r="113" spans="1:6">
      <c r="A113" s="195" t="s">
        <v>395</v>
      </c>
      <c r="B113" s="196">
        <v>3822</v>
      </c>
      <c r="C113" s="196">
        <v>567800</v>
      </c>
      <c r="D113" s="196">
        <v>4</v>
      </c>
      <c r="E113" s="195" t="s">
        <v>15243</v>
      </c>
      <c r="F113" s="195" t="s">
        <v>28</v>
      </c>
    </row>
    <row r="114" spans="1:6">
      <c r="A114" s="195" t="s">
        <v>395</v>
      </c>
      <c r="B114" s="196">
        <v>3481</v>
      </c>
      <c r="C114" s="196">
        <v>682500</v>
      </c>
      <c r="D114" s="196">
        <v>1</v>
      </c>
      <c r="E114" s="195" t="s">
        <v>15244</v>
      </c>
      <c r="F114" s="195" t="s">
        <v>87</v>
      </c>
    </row>
    <row r="115" spans="1:6">
      <c r="A115" s="195" t="s">
        <v>395</v>
      </c>
      <c r="B115" s="196">
        <v>3242</v>
      </c>
      <c r="C115" s="196">
        <v>519800</v>
      </c>
      <c r="D115" s="196">
        <v>3</v>
      </c>
      <c r="E115" s="195" t="s">
        <v>15245</v>
      </c>
      <c r="F115" s="195" t="s">
        <v>13</v>
      </c>
    </row>
    <row r="116" spans="1:6">
      <c r="A116" s="195" t="s">
        <v>395</v>
      </c>
      <c r="B116" s="196">
        <v>1009</v>
      </c>
      <c r="C116" s="196">
        <v>369800</v>
      </c>
      <c r="D116" s="196">
        <v>1</v>
      </c>
      <c r="E116" s="195" t="s">
        <v>15246</v>
      </c>
      <c r="F116" s="195" t="s">
        <v>168</v>
      </c>
    </row>
    <row r="117" spans="1:6">
      <c r="A117" s="195" t="s">
        <v>395</v>
      </c>
      <c r="B117" s="196">
        <v>2496</v>
      </c>
      <c r="C117" s="196">
        <v>131800</v>
      </c>
      <c r="D117" s="196">
        <v>2</v>
      </c>
      <c r="E117" s="195" t="s">
        <v>15247</v>
      </c>
      <c r="F117" s="195" t="s">
        <v>185</v>
      </c>
    </row>
    <row r="118" spans="1:6">
      <c r="A118" s="195" t="s">
        <v>395</v>
      </c>
      <c r="B118" s="196">
        <v>11191</v>
      </c>
      <c r="C118" s="196">
        <v>4606900</v>
      </c>
      <c r="D118" s="196">
        <v>3</v>
      </c>
      <c r="E118" s="195" t="s">
        <v>15248</v>
      </c>
      <c r="F118" s="195" t="s">
        <v>289</v>
      </c>
    </row>
    <row r="119" spans="1:6">
      <c r="A119" s="195" t="s">
        <v>395</v>
      </c>
      <c r="B119" s="196">
        <v>1556</v>
      </c>
      <c r="C119" s="196">
        <v>584500</v>
      </c>
      <c r="D119" s="196">
        <v>3</v>
      </c>
      <c r="E119" s="195" t="s">
        <v>15249</v>
      </c>
      <c r="F119" s="195" t="s">
        <v>37</v>
      </c>
    </row>
    <row r="120" spans="1:6">
      <c r="A120" s="195" t="s">
        <v>395</v>
      </c>
      <c r="B120" s="196">
        <v>1956</v>
      </c>
      <c r="C120" s="196">
        <v>300600</v>
      </c>
      <c r="D120" s="196">
        <v>1</v>
      </c>
      <c r="E120" s="195" t="s">
        <v>15250</v>
      </c>
      <c r="F120" s="195" t="s">
        <v>57</v>
      </c>
    </row>
    <row r="121" spans="1:6">
      <c r="A121" s="195" t="s">
        <v>395</v>
      </c>
      <c r="B121" s="196">
        <v>1900</v>
      </c>
      <c r="C121" s="196">
        <v>240800</v>
      </c>
      <c r="D121" s="196">
        <v>2</v>
      </c>
      <c r="E121" s="195" t="s">
        <v>15251</v>
      </c>
      <c r="F121" s="195" t="s">
        <v>11</v>
      </c>
    </row>
    <row r="122" spans="1:6" ht="30">
      <c r="A122" s="195" t="s">
        <v>395</v>
      </c>
      <c r="B122" s="196">
        <v>2730</v>
      </c>
      <c r="C122" s="196">
        <v>892500</v>
      </c>
      <c r="D122" s="196">
        <v>1</v>
      </c>
      <c r="E122" s="195" t="s">
        <v>15252</v>
      </c>
      <c r="F122" s="195" t="s">
        <v>25</v>
      </c>
    </row>
    <row r="123" spans="1:6" ht="30">
      <c r="A123" s="195" t="s">
        <v>395</v>
      </c>
      <c r="B123" s="196">
        <v>1605</v>
      </c>
      <c r="C123" s="196">
        <v>456000</v>
      </c>
      <c r="D123" s="196">
        <v>1</v>
      </c>
      <c r="E123" s="195" t="s">
        <v>15253</v>
      </c>
      <c r="F123" s="195" t="s">
        <v>25</v>
      </c>
    </row>
    <row r="124" spans="1:6">
      <c r="A124" s="195" t="s">
        <v>395</v>
      </c>
      <c r="B124" s="196">
        <v>5014</v>
      </c>
      <c r="C124" s="196">
        <v>1093300</v>
      </c>
      <c r="D124" s="196">
        <v>1</v>
      </c>
      <c r="E124" s="195" t="s">
        <v>15254</v>
      </c>
      <c r="F124" s="195" t="s">
        <v>88</v>
      </c>
    </row>
    <row r="125" spans="1:6">
      <c r="A125" s="195" t="s">
        <v>395</v>
      </c>
      <c r="B125" s="196">
        <v>4674</v>
      </c>
      <c r="C125" s="196">
        <v>453400</v>
      </c>
      <c r="D125" s="196">
        <v>1</v>
      </c>
      <c r="E125" s="195" t="s">
        <v>15255</v>
      </c>
      <c r="F125" s="195" t="s">
        <v>12</v>
      </c>
    </row>
    <row r="126" spans="1:6">
      <c r="A126" s="195" t="s">
        <v>395</v>
      </c>
      <c r="B126" s="196">
        <v>2388</v>
      </c>
      <c r="C126" s="196">
        <v>612200</v>
      </c>
      <c r="D126" s="196">
        <v>4</v>
      </c>
      <c r="E126" s="195" t="s">
        <v>15256</v>
      </c>
      <c r="F126" s="195" t="s">
        <v>27</v>
      </c>
    </row>
    <row r="127" spans="1:6">
      <c r="A127" s="195" t="s">
        <v>395</v>
      </c>
      <c r="B127" s="196">
        <v>4346</v>
      </c>
      <c r="C127" s="196">
        <v>721200</v>
      </c>
      <c r="D127" s="196">
        <v>4</v>
      </c>
      <c r="E127" s="195" t="s">
        <v>15257</v>
      </c>
      <c r="F127" s="195" t="s">
        <v>28</v>
      </c>
    </row>
    <row r="128" spans="1:6" ht="30">
      <c r="A128" s="195" t="s">
        <v>395</v>
      </c>
      <c r="B128" s="196">
        <v>1392</v>
      </c>
      <c r="C128" s="196">
        <v>193700</v>
      </c>
      <c r="D128" s="196">
        <v>1</v>
      </c>
      <c r="E128" s="195" t="s">
        <v>15258</v>
      </c>
      <c r="F128" s="195" t="s">
        <v>25</v>
      </c>
    </row>
    <row r="129" spans="1:6">
      <c r="A129" s="195" t="s">
        <v>395</v>
      </c>
      <c r="B129" s="196">
        <v>1108</v>
      </c>
      <c r="C129" s="196">
        <v>423800</v>
      </c>
      <c r="D129" s="196">
        <v>1</v>
      </c>
      <c r="E129" s="195" t="s">
        <v>15259</v>
      </c>
      <c r="F129" s="195" t="s">
        <v>261</v>
      </c>
    </row>
    <row r="130" spans="1:6">
      <c r="A130" s="195" t="s">
        <v>395</v>
      </c>
      <c r="B130" s="196">
        <v>6709</v>
      </c>
      <c r="C130" s="196">
        <v>1522600</v>
      </c>
      <c r="D130" s="196">
        <v>4</v>
      </c>
      <c r="E130" s="195" t="s">
        <v>15260</v>
      </c>
      <c r="F130" s="195" t="s">
        <v>5</v>
      </c>
    </row>
    <row r="131" spans="1:6">
      <c r="A131" s="195" t="s">
        <v>395</v>
      </c>
      <c r="B131" s="196">
        <v>1081</v>
      </c>
      <c r="C131" s="196">
        <v>327400</v>
      </c>
      <c r="D131" s="196">
        <v>1</v>
      </c>
      <c r="E131" s="195" t="s">
        <v>15261</v>
      </c>
      <c r="F131" s="195" t="s">
        <v>164</v>
      </c>
    </row>
    <row r="132" spans="1:6">
      <c r="A132" s="195" t="s">
        <v>395</v>
      </c>
      <c r="B132" s="196">
        <v>1594</v>
      </c>
      <c r="C132" s="196">
        <v>242300</v>
      </c>
      <c r="D132" s="196">
        <v>1</v>
      </c>
      <c r="E132" s="195" t="s">
        <v>15262</v>
      </c>
      <c r="F132" s="195" t="s">
        <v>82</v>
      </c>
    </row>
    <row r="133" spans="1:6">
      <c r="A133" s="195" t="s">
        <v>395</v>
      </c>
      <c r="B133" s="196">
        <v>640</v>
      </c>
      <c r="C133" s="196">
        <v>795100</v>
      </c>
      <c r="D133" s="196">
        <v>1</v>
      </c>
      <c r="E133" s="195" t="s">
        <v>15263</v>
      </c>
      <c r="F133" s="195" t="s">
        <v>168</v>
      </c>
    </row>
    <row r="134" spans="1:6">
      <c r="A134" s="195" t="s">
        <v>395</v>
      </c>
      <c r="B134" s="196">
        <v>1919</v>
      </c>
      <c r="C134" s="196">
        <v>288900</v>
      </c>
      <c r="D134" s="196">
        <v>1</v>
      </c>
      <c r="E134" s="195" t="s">
        <v>15264</v>
      </c>
      <c r="F134" s="195" t="s">
        <v>138</v>
      </c>
    </row>
    <row r="135" spans="1:6">
      <c r="A135" s="195" t="s">
        <v>395</v>
      </c>
      <c r="B135" s="196">
        <v>9333</v>
      </c>
      <c r="C135" s="196">
        <v>2297400</v>
      </c>
      <c r="D135" s="196">
        <v>2</v>
      </c>
      <c r="E135" s="195" t="s">
        <v>15265</v>
      </c>
      <c r="F135" s="195" t="s">
        <v>49</v>
      </c>
    </row>
    <row r="136" spans="1:6">
      <c r="A136" s="195" t="s">
        <v>395</v>
      </c>
      <c r="B136" s="196">
        <v>5494</v>
      </c>
      <c r="C136" s="196">
        <v>794300</v>
      </c>
      <c r="D136" s="196">
        <v>1</v>
      </c>
      <c r="E136" s="195" t="s">
        <v>15266</v>
      </c>
      <c r="F136" s="195" t="s">
        <v>111</v>
      </c>
    </row>
    <row r="137" spans="1:6">
      <c r="A137" s="195" t="s">
        <v>395</v>
      </c>
      <c r="B137" s="196">
        <v>1284</v>
      </c>
      <c r="C137" s="196">
        <v>650000</v>
      </c>
      <c r="D137" s="196">
        <v>1</v>
      </c>
      <c r="E137" s="195" t="s">
        <v>15267</v>
      </c>
      <c r="F137" s="195" t="s">
        <v>168</v>
      </c>
    </row>
    <row r="138" spans="1:6">
      <c r="A138" s="195" t="s">
        <v>395</v>
      </c>
      <c r="B138" s="196">
        <v>1372</v>
      </c>
      <c r="C138" s="196">
        <v>212500</v>
      </c>
      <c r="D138" s="196">
        <v>2</v>
      </c>
      <c r="E138" s="195" t="s">
        <v>15268</v>
      </c>
      <c r="F138" s="195" t="s">
        <v>112</v>
      </c>
    </row>
    <row r="139" spans="1:6">
      <c r="A139" s="195" t="s">
        <v>395</v>
      </c>
      <c r="B139" s="196">
        <v>15448</v>
      </c>
      <c r="C139" s="196">
        <v>1593600</v>
      </c>
      <c r="D139" s="196">
        <v>2</v>
      </c>
      <c r="E139" s="195" t="s">
        <v>15269</v>
      </c>
      <c r="F139" s="195" t="s">
        <v>253</v>
      </c>
    </row>
    <row r="140" spans="1:6">
      <c r="A140" s="195" t="s">
        <v>395</v>
      </c>
      <c r="B140" s="196">
        <v>1556</v>
      </c>
      <c r="C140" s="196">
        <v>657700</v>
      </c>
      <c r="D140" s="196">
        <v>1</v>
      </c>
      <c r="E140" s="195" t="s">
        <v>15270</v>
      </c>
      <c r="F140" s="195" t="s">
        <v>247</v>
      </c>
    </row>
    <row r="141" spans="1:6">
      <c r="A141" s="195" t="s">
        <v>395</v>
      </c>
      <c r="B141" s="196">
        <v>1554</v>
      </c>
      <c r="C141" s="196">
        <v>157000</v>
      </c>
      <c r="D141" s="196">
        <v>2</v>
      </c>
      <c r="E141" s="195" t="s">
        <v>15271</v>
      </c>
      <c r="F141" s="195" t="s">
        <v>5</v>
      </c>
    </row>
    <row r="142" spans="1:6">
      <c r="A142" s="195" t="s">
        <v>395</v>
      </c>
      <c r="B142" s="196">
        <v>716</v>
      </c>
      <c r="C142" s="196">
        <v>132700</v>
      </c>
      <c r="D142" s="196">
        <v>1</v>
      </c>
      <c r="E142" s="195" t="s">
        <v>15272</v>
      </c>
      <c r="F142" s="195" t="s">
        <v>53</v>
      </c>
    </row>
    <row r="143" spans="1:6">
      <c r="A143" s="195" t="s">
        <v>395</v>
      </c>
      <c r="B143" s="196">
        <v>1550</v>
      </c>
      <c r="C143" s="196">
        <v>358900</v>
      </c>
      <c r="D143" s="196">
        <v>1</v>
      </c>
      <c r="E143" s="195" t="s">
        <v>15273</v>
      </c>
      <c r="F143" s="195" t="s">
        <v>106</v>
      </c>
    </row>
    <row r="144" spans="1:6">
      <c r="A144" s="195" t="s">
        <v>395</v>
      </c>
      <c r="B144" s="196">
        <v>2730</v>
      </c>
      <c r="C144" s="196">
        <v>348600</v>
      </c>
      <c r="D144" s="196">
        <v>2</v>
      </c>
      <c r="E144" s="195" t="s">
        <v>15274</v>
      </c>
      <c r="F144" s="195" t="s">
        <v>52</v>
      </c>
    </row>
    <row r="145" spans="1:6">
      <c r="A145" s="195" t="s">
        <v>395</v>
      </c>
      <c r="B145" s="196">
        <v>3200</v>
      </c>
      <c r="C145" s="196">
        <v>473200</v>
      </c>
      <c r="D145" s="196">
        <v>2</v>
      </c>
      <c r="E145" s="195" t="s">
        <v>15275</v>
      </c>
      <c r="F145" s="195" t="s">
        <v>46</v>
      </c>
    </row>
    <row r="146" spans="1:6">
      <c r="A146" s="195" t="s">
        <v>395</v>
      </c>
      <c r="B146" s="196">
        <v>3989</v>
      </c>
      <c r="C146" s="196">
        <v>946600</v>
      </c>
      <c r="D146" s="196">
        <v>1</v>
      </c>
      <c r="E146" s="195" t="s">
        <v>15276</v>
      </c>
      <c r="F146" s="195" t="s">
        <v>78</v>
      </c>
    </row>
    <row r="147" spans="1:6">
      <c r="A147" s="195" t="s">
        <v>395</v>
      </c>
      <c r="B147" s="196">
        <v>2574</v>
      </c>
      <c r="C147" s="196">
        <v>641700</v>
      </c>
      <c r="D147" s="196">
        <v>1</v>
      </c>
      <c r="E147" s="195" t="s">
        <v>15277</v>
      </c>
      <c r="F147" s="195" t="s">
        <v>164</v>
      </c>
    </row>
    <row r="148" spans="1:6">
      <c r="A148" s="195" t="s">
        <v>395</v>
      </c>
      <c r="B148" s="196">
        <v>3642</v>
      </c>
      <c r="C148" s="196">
        <v>450900</v>
      </c>
      <c r="D148" s="196">
        <v>3</v>
      </c>
      <c r="E148" s="195" t="s">
        <v>15278</v>
      </c>
      <c r="F148" s="195" t="s">
        <v>162</v>
      </c>
    </row>
    <row r="149" spans="1:6">
      <c r="A149" s="195" t="s">
        <v>395</v>
      </c>
      <c r="B149" s="196">
        <v>1953</v>
      </c>
      <c r="C149" s="196">
        <v>279900</v>
      </c>
      <c r="D149" s="196">
        <v>3</v>
      </c>
      <c r="E149" s="195" t="s">
        <v>15279</v>
      </c>
      <c r="F149" s="195" t="s">
        <v>27</v>
      </c>
    </row>
    <row r="150" spans="1:6">
      <c r="A150" s="195" t="s">
        <v>395</v>
      </c>
      <c r="B150" s="196">
        <v>10358</v>
      </c>
      <c r="C150" s="196">
        <v>989400</v>
      </c>
      <c r="D150" s="196">
        <v>5</v>
      </c>
      <c r="E150" s="195" t="s">
        <v>15280</v>
      </c>
      <c r="F150" s="195" t="s">
        <v>41</v>
      </c>
    </row>
    <row r="151" spans="1:6">
      <c r="A151" s="195" t="s">
        <v>395</v>
      </c>
      <c r="B151" s="196">
        <v>1804</v>
      </c>
      <c r="C151" s="196">
        <v>1004900</v>
      </c>
      <c r="D151" s="196">
        <v>1</v>
      </c>
      <c r="E151" s="195" t="s">
        <v>15281</v>
      </c>
      <c r="F151" s="195" t="s">
        <v>261</v>
      </c>
    </row>
    <row r="152" spans="1:6">
      <c r="A152" s="195" t="s">
        <v>395</v>
      </c>
      <c r="B152" s="196">
        <v>2398</v>
      </c>
      <c r="C152" s="196">
        <v>357500</v>
      </c>
      <c r="D152" s="196">
        <v>3</v>
      </c>
      <c r="E152" s="195" t="s">
        <v>15282</v>
      </c>
      <c r="F152" s="195" t="s">
        <v>62</v>
      </c>
    </row>
    <row r="153" spans="1:6">
      <c r="A153" s="195" t="s">
        <v>395</v>
      </c>
      <c r="B153" s="196">
        <v>4250</v>
      </c>
      <c r="C153" s="196">
        <v>2035400</v>
      </c>
      <c r="D153" s="196">
        <v>1</v>
      </c>
      <c r="E153" s="195" t="s">
        <v>15283</v>
      </c>
      <c r="F153" s="195" t="s">
        <v>88</v>
      </c>
    </row>
    <row r="154" spans="1:6">
      <c r="A154" s="195" t="s">
        <v>395</v>
      </c>
      <c r="B154" s="196">
        <v>2015</v>
      </c>
      <c r="C154" s="196">
        <v>1093000</v>
      </c>
      <c r="D154" s="196">
        <v>1</v>
      </c>
      <c r="E154" s="195" t="s">
        <v>15284</v>
      </c>
      <c r="F154" s="195" t="s">
        <v>168</v>
      </c>
    </row>
    <row r="155" spans="1:6">
      <c r="A155" s="195" t="s">
        <v>395</v>
      </c>
      <c r="B155" s="196">
        <v>1446</v>
      </c>
      <c r="C155" s="196">
        <v>114600</v>
      </c>
      <c r="D155" s="196">
        <v>1</v>
      </c>
      <c r="E155" s="195" t="s">
        <v>15285</v>
      </c>
      <c r="F155" s="195" t="s">
        <v>102</v>
      </c>
    </row>
    <row r="156" spans="1:6" ht="30">
      <c r="A156" s="195" t="s">
        <v>395</v>
      </c>
      <c r="B156" s="196">
        <v>1577</v>
      </c>
      <c r="C156" s="196">
        <v>107200</v>
      </c>
      <c r="D156" s="196">
        <v>1</v>
      </c>
      <c r="E156" s="195" t="s">
        <v>15286</v>
      </c>
      <c r="F156" s="195" t="s">
        <v>151</v>
      </c>
    </row>
    <row r="157" spans="1:6">
      <c r="A157" s="195" t="s">
        <v>395</v>
      </c>
      <c r="B157" s="196">
        <v>456</v>
      </c>
      <c r="C157" s="196">
        <v>738500</v>
      </c>
      <c r="D157" s="196">
        <v>1</v>
      </c>
      <c r="E157" s="195" t="s">
        <v>15287</v>
      </c>
      <c r="F157" s="195" t="s">
        <v>247</v>
      </c>
    </row>
    <row r="158" spans="1:6" ht="30">
      <c r="A158" s="195" t="s">
        <v>395</v>
      </c>
      <c r="B158" s="196">
        <v>2199</v>
      </c>
      <c r="C158" s="196">
        <v>321000</v>
      </c>
      <c r="D158" s="196">
        <v>1</v>
      </c>
      <c r="E158" s="195" t="s">
        <v>15288</v>
      </c>
      <c r="F158" s="195" t="s">
        <v>25</v>
      </c>
    </row>
    <row r="159" spans="1:6">
      <c r="A159" s="195" t="s">
        <v>395</v>
      </c>
      <c r="B159" s="196">
        <v>3935</v>
      </c>
      <c r="C159" s="196">
        <v>1332300</v>
      </c>
      <c r="D159" s="196">
        <v>1</v>
      </c>
      <c r="E159" s="195" t="s">
        <v>15289</v>
      </c>
      <c r="F159" s="195" t="s">
        <v>53</v>
      </c>
    </row>
    <row r="160" spans="1:6">
      <c r="A160" s="195" t="s">
        <v>395</v>
      </c>
      <c r="B160" s="196">
        <v>9246</v>
      </c>
      <c r="C160" s="196">
        <v>966600</v>
      </c>
      <c r="D160" s="196">
        <v>3</v>
      </c>
      <c r="E160" s="195" t="s">
        <v>15290</v>
      </c>
      <c r="F160" s="195" t="s">
        <v>284</v>
      </c>
    </row>
    <row r="161" spans="1:6">
      <c r="A161" s="195" t="s">
        <v>395</v>
      </c>
      <c r="B161" s="196">
        <v>3682</v>
      </c>
      <c r="C161" s="196">
        <v>317100</v>
      </c>
      <c r="D161" s="196">
        <v>4</v>
      </c>
      <c r="E161" s="195" t="s">
        <v>15291</v>
      </c>
      <c r="F161" s="195" t="s">
        <v>11</v>
      </c>
    </row>
    <row r="162" spans="1:6">
      <c r="A162" s="195" t="s">
        <v>395</v>
      </c>
      <c r="B162" s="196">
        <v>4559</v>
      </c>
      <c r="C162" s="196">
        <v>453700</v>
      </c>
      <c r="D162" s="196">
        <v>2</v>
      </c>
      <c r="E162" s="195" t="s">
        <v>15292</v>
      </c>
      <c r="F162" s="195" t="s">
        <v>165</v>
      </c>
    </row>
    <row r="163" spans="1:6">
      <c r="A163" s="195" t="s">
        <v>395</v>
      </c>
      <c r="B163" s="196">
        <v>2741</v>
      </c>
      <c r="C163" s="196">
        <v>729400</v>
      </c>
      <c r="D163" s="196">
        <v>1</v>
      </c>
      <c r="E163" s="195" t="s">
        <v>15293</v>
      </c>
      <c r="F163" s="195" t="s">
        <v>88</v>
      </c>
    </row>
    <row r="164" spans="1:6">
      <c r="A164" s="195" t="s">
        <v>395</v>
      </c>
      <c r="B164" s="196">
        <v>3996</v>
      </c>
      <c r="C164" s="196">
        <v>438500</v>
      </c>
      <c r="D164" s="196">
        <v>6</v>
      </c>
      <c r="E164" s="195" t="s">
        <v>15294</v>
      </c>
      <c r="F164" s="195" t="s">
        <v>206</v>
      </c>
    </row>
    <row r="165" spans="1:6">
      <c r="A165" s="195" t="s">
        <v>395</v>
      </c>
      <c r="B165" s="196">
        <v>1297</v>
      </c>
      <c r="C165" s="196">
        <v>703500</v>
      </c>
      <c r="D165" s="196">
        <v>2</v>
      </c>
      <c r="E165" s="195" t="s">
        <v>15295</v>
      </c>
      <c r="F165" s="195" t="s">
        <v>177</v>
      </c>
    </row>
    <row r="166" spans="1:6">
      <c r="A166" s="195" t="s">
        <v>395</v>
      </c>
      <c r="B166" s="196">
        <v>4182</v>
      </c>
      <c r="C166" s="196">
        <v>740200</v>
      </c>
      <c r="D166" s="196">
        <v>4</v>
      </c>
      <c r="E166" s="195" t="s">
        <v>15296</v>
      </c>
      <c r="F166" s="195" t="s">
        <v>28</v>
      </c>
    </row>
    <row r="167" spans="1:6">
      <c r="A167" s="195" t="s">
        <v>395</v>
      </c>
      <c r="B167" s="196">
        <v>3849</v>
      </c>
      <c r="C167" s="196">
        <v>568200</v>
      </c>
      <c r="D167" s="196">
        <v>2</v>
      </c>
      <c r="E167" s="195" t="s">
        <v>15297</v>
      </c>
      <c r="F167" s="195" t="s">
        <v>257</v>
      </c>
    </row>
    <row r="168" spans="1:6">
      <c r="A168" s="195" t="s">
        <v>395</v>
      </c>
      <c r="B168" s="196">
        <v>1620</v>
      </c>
      <c r="C168" s="196">
        <v>493200</v>
      </c>
      <c r="D168" s="196">
        <v>1</v>
      </c>
      <c r="E168" s="195" t="s">
        <v>15298</v>
      </c>
      <c r="F168" s="195" t="s">
        <v>87</v>
      </c>
    </row>
    <row r="169" spans="1:6">
      <c r="A169" s="195" t="s">
        <v>395</v>
      </c>
      <c r="B169" s="196">
        <v>1810</v>
      </c>
      <c r="C169" s="196">
        <v>545500</v>
      </c>
      <c r="D169" s="196">
        <v>1</v>
      </c>
      <c r="E169" s="195" t="s">
        <v>15299</v>
      </c>
      <c r="F169" s="195" t="s">
        <v>247</v>
      </c>
    </row>
    <row r="170" spans="1:6">
      <c r="A170" s="195" t="s">
        <v>395</v>
      </c>
      <c r="B170" s="196">
        <v>2620</v>
      </c>
      <c r="C170" s="196">
        <v>1019600</v>
      </c>
      <c r="D170" s="196">
        <v>1</v>
      </c>
      <c r="E170" s="195" t="s">
        <v>15300</v>
      </c>
      <c r="F170" s="195" t="s">
        <v>247</v>
      </c>
    </row>
    <row r="171" spans="1:6">
      <c r="A171" s="195" t="s">
        <v>395</v>
      </c>
      <c r="B171" s="196">
        <v>4291</v>
      </c>
      <c r="C171" s="196">
        <v>695600</v>
      </c>
      <c r="D171" s="196">
        <v>3</v>
      </c>
      <c r="E171" s="195" t="s">
        <v>15301</v>
      </c>
      <c r="F171" s="195" t="s">
        <v>253</v>
      </c>
    </row>
    <row r="172" spans="1:6">
      <c r="A172" s="195" t="s">
        <v>395</v>
      </c>
      <c r="B172" s="196">
        <v>1638</v>
      </c>
      <c r="C172" s="196">
        <v>413400</v>
      </c>
      <c r="D172" s="196">
        <v>2</v>
      </c>
      <c r="E172" s="195" t="s">
        <v>15302</v>
      </c>
      <c r="F172" s="195" t="s">
        <v>37</v>
      </c>
    </row>
    <row r="173" spans="1:6">
      <c r="A173" s="195" t="s">
        <v>395</v>
      </c>
      <c r="B173" s="196">
        <v>4005</v>
      </c>
      <c r="C173" s="196">
        <v>584300</v>
      </c>
      <c r="D173" s="196">
        <v>4</v>
      </c>
      <c r="E173" s="195" t="s">
        <v>15303</v>
      </c>
      <c r="F173" s="195" t="s">
        <v>28</v>
      </c>
    </row>
    <row r="174" spans="1:6" ht="30">
      <c r="A174" s="195" t="s">
        <v>395</v>
      </c>
      <c r="B174" s="196">
        <v>478</v>
      </c>
      <c r="C174" s="196">
        <v>95400</v>
      </c>
      <c r="D174" s="196">
        <v>1</v>
      </c>
      <c r="E174" s="195" t="s">
        <v>15304</v>
      </c>
      <c r="F174" s="195" t="s">
        <v>25</v>
      </c>
    </row>
    <row r="175" spans="1:6">
      <c r="A175" s="195" t="s">
        <v>395</v>
      </c>
      <c r="B175" s="196">
        <v>3360</v>
      </c>
      <c r="C175" s="196">
        <v>551400</v>
      </c>
      <c r="D175" s="196">
        <v>2</v>
      </c>
      <c r="E175" s="195" t="s">
        <v>15305</v>
      </c>
      <c r="F175" s="195" t="s">
        <v>162</v>
      </c>
    </row>
    <row r="176" spans="1:6">
      <c r="A176" s="195" t="s">
        <v>395</v>
      </c>
      <c r="B176" s="196">
        <v>2638</v>
      </c>
      <c r="C176" s="196">
        <v>632500</v>
      </c>
      <c r="D176" s="196">
        <v>1</v>
      </c>
      <c r="E176" s="195" t="s">
        <v>15306</v>
      </c>
      <c r="F176" s="195" t="s">
        <v>106</v>
      </c>
    </row>
    <row r="177" spans="1:6">
      <c r="A177" s="195" t="s">
        <v>395</v>
      </c>
      <c r="B177" s="196">
        <v>1968</v>
      </c>
      <c r="C177" s="196">
        <v>383100</v>
      </c>
      <c r="D177" s="196">
        <v>3</v>
      </c>
      <c r="E177" s="195" t="s">
        <v>15307</v>
      </c>
      <c r="F177" s="195" t="s">
        <v>13</v>
      </c>
    </row>
    <row r="178" spans="1:6">
      <c r="A178" s="195" t="s">
        <v>395</v>
      </c>
      <c r="B178" s="196">
        <v>1020</v>
      </c>
      <c r="C178" s="196">
        <v>145500</v>
      </c>
      <c r="D178" s="196">
        <v>1</v>
      </c>
      <c r="E178" s="195" t="s">
        <v>15308</v>
      </c>
      <c r="F178" s="195" t="s">
        <v>57</v>
      </c>
    </row>
    <row r="179" spans="1:6">
      <c r="A179" s="195" t="s">
        <v>395</v>
      </c>
      <c r="B179" s="196">
        <v>17467</v>
      </c>
      <c r="C179" s="196">
        <v>3450300</v>
      </c>
      <c r="D179" s="196">
        <v>3</v>
      </c>
      <c r="E179" s="195" t="s">
        <v>15309</v>
      </c>
      <c r="F179" s="195" t="s">
        <v>7</v>
      </c>
    </row>
    <row r="180" spans="1:6">
      <c r="A180" s="195" t="s">
        <v>395</v>
      </c>
      <c r="B180" s="196">
        <v>1458</v>
      </c>
      <c r="C180" s="196">
        <v>818300</v>
      </c>
      <c r="D180" s="196">
        <v>1</v>
      </c>
      <c r="E180" s="195" t="s">
        <v>15310</v>
      </c>
      <c r="F180" s="195" t="s">
        <v>168</v>
      </c>
    </row>
    <row r="181" spans="1:6" ht="30">
      <c r="A181" s="195" t="s">
        <v>395</v>
      </c>
      <c r="B181" s="196">
        <v>1766</v>
      </c>
      <c r="C181" s="196">
        <v>477200</v>
      </c>
      <c r="D181" s="196">
        <v>1</v>
      </c>
      <c r="E181" s="195" t="s">
        <v>15311</v>
      </c>
      <c r="F181" s="195" t="s">
        <v>209</v>
      </c>
    </row>
    <row r="182" spans="1:6">
      <c r="A182" s="195" t="s">
        <v>395</v>
      </c>
      <c r="B182" s="196">
        <v>1792</v>
      </c>
      <c r="C182" s="196">
        <v>489500</v>
      </c>
      <c r="D182" s="196">
        <v>1</v>
      </c>
      <c r="E182" s="195" t="s">
        <v>15312</v>
      </c>
      <c r="F182" s="195" t="s">
        <v>164</v>
      </c>
    </row>
    <row r="183" spans="1:6" ht="30">
      <c r="A183" s="195" t="s">
        <v>395</v>
      </c>
      <c r="B183" s="196">
        <v>1680</v>
      </c>
      <c r="C183" s="196">
        <v>239300</v>
      </c>
      <c r="D183" s="196">
        <v>1</v>
      </c>
      <c r="E183" s="195" t="s">
        <v>15313</v>
      </c>
      <c r="F183" s="195" t="s">
        <v>99</v>
      </c>
    </row>
    <row r="184" spans="1:6">
      <c r="A184" s="195" t="s">
        <v>395</v>
      </c>
      <c r="B184" s="196">
        <v>2519</v>
      </c>
      <c r="C184" s="196">
        <v>495700</v>
      </c>
      <c r="D184" s="196">
        <v>1</v>
      </c>
      <c r="E184" s="195" t="s">
        <v>15314</v>
      </c>
      <c r="F184" s="195" t="s">
        <v>54</v>
      </c>
    </row>
    <row r="185" spans="1:6">
      <c r="A185" s="195" t="s">
        <v>395</v>
      </c>
      <c r="B185" s="196">
        <v>1840</v>
      </c>
      <c r="C185" s="196">
        <v>263800</v>
      </c>
      <c r="D185" s="196">
        <v>2</v>
      </c>
      <c r="E185" s="195" t="s">
        <v>15315</v>
      </c>
      <c r="F185" s="195" t="s">
        <v>16</v>
      </c>
    </row>
    <row r="186" spans="1:6">
      <c r="A186" s="195" t="s">
        <v>395</v>
      </c>
      <c r="B186" s="196">
        <v>2299</v>
      </c>
      <c r="C186" s="196">
        <v>1039800</v>
      </c>
      <c r="D186" s="196">
        <v>1</v>
      </c>
      <c r="E186" s="195" t="s">
        <v>15316</v>
      </c>
      <c r="F186" s="195" t="s">
        <v>54</v>
      </c>
    </row>
    <row r="187" spans="1:6">
      <c r="A187" s="195" t="s">
        <v>395</v>
      </c>
      <c r="B187" s="196">
        <v>960</v>
      </c>
      <c r="C187" s="196">
        <v>295100</v>
      </c>
      <c r="D187" s="196">
        <v>1</v>
      </c>
      <c r="E187" s="195" t="s">
        <v>15317</v>
      </c>
      <c r="F187" s="195" t="s">
        <v>168</v>
      </c>
    </row>
    <row r="188" spans="1:6">
      <c r="A188" s="195" t="s">
        <v>395</v>
      </c>
      <c r="B188" s="196">
        <v>2294</v>
      </c>
      <c r="C188" s="196">
        <v>382100</v>
      </c>
      <c r="D188" s="196">
        <v>1</v>
      </c>
      <c r="E188" s="195" t="s">
        <v>15318</v>
      </c>
      <c r="F188" s="195" t="s">
        <v>57</v>
      </c>
    </row>
    <row r="189" spans="1:6" ht="30">
      <c r="A189" s="195" t="s">
        <v>395</v>
      </c>
      <c r="B189" s="196">
        <v>2926</v>
      </c>
      <c r="C189" s="196">
        <v>823300</v>
      </c>
      <c r="D189" s="196">
        <v>1</v>
      </c>
      <c r="E189" s="195" t="s">
        <v>15319</v>
      </c>
      <c r="F189" s="195" t="s">
        <v>99</v>
      </c>
    </row>
    <row r="190" spans="1:6">
      <c r="A190" s="195" t="s">
        <v>395</v>
      </c>
      <c r="B190" s="196">
        <v>2184</v>
      </c>
      <c r="C190" s="196">
        <v>591600</v>
      </c>
      <c r="D190" s="196">
        <v>1</v>
      </c>
      <c r="E190" s="195" t="s">
        <v>15320</v>
      </c>
      <c r="F190" s="195" t="s">
        <v>261</v>
      </c>
    </row>
    <row r="191" spans="1:6">
      <c r="A191" s="195" t="s">
        <v>395</v>
      </c>
      <c r="B191" s="196">
        <v>1309</v>
      </c>
      <c r="C191" s="196">
        <v>267800</v>
      </c>
      <c r="D191" s="196">
        <v>1</v>
      </c>
      <c r="E191" s="195" t="s">
        <v>15321</v>
      </c>
      <c r="F191" s="195" t="s">
        <v>184</v>
      </c>
    </row>
    <row r="192" spans="1:6">
      <c r="A192" s="195" t="s">
        <v>395</v>
      </c>
      <c r="B192" s="196">
        <v>5033</v>
      </c>
      <c r="C192" s="196">
        <v>475100</v>
      </c>
      <c r="D192" s="196">
        <v>2</v>
      </c>
      <c r="E192" s="195" t="s">
        <v>15322</v>
      </c>
      <c r="F192" s="195" t="s">
        <v>58</v>
      </c>
    </row>
    <row r="193" spans="1:6">
      <c r="A193" s="195" t="s">
        <v>395</v>
      </c>
      <c r="B193" s="196">
        <v>5450</v>
      </c>
      <c r="C193" s="196">
        <v>407000</v>
      </c>
      <c r="D193" s="196">
        <v>6</v>
      </c>
      <c r="E193" s="195" t="s">
        <v>15323</v>
      </c>
      <c r="F193" s="195" t="s">
        <v>95</v>
      </c>
    </row>
    <row r="194" spans="1:6">
      <c r="A194" s="195" t="s">
        <v>395</v>
      </c>
      <c r="B194" s="196">
        <v>2470</v>
      </c>
      <c r="C194" s="196">
        <v>868200</v>
      </c>
      <c r="D194" s="196">
        <v>1</v>
      </c>
      <c r="E194" s="195" t="s">
        <v>15324</v>
      </c>
      <c r="F194" s="195" t="s">
        <v>24</v>
      </c>
    </row>
    <row r="195" spans="1:6">
      <c r="A195" s="195" t="s">
        <v>395</v>
      </c>
      <c r="B195" s="196">
        <v>1004</v>
      </c>
      <c r="C195" s="196">
        <v>327100</v>
      </c>
      <c r="D195" s="196">
        <v>1</v>
      </c>
      <c r="E195" s="195" t="s">
        <v>15325</v>
      </c>
      <c r="F195" s="195" t="s">
        <v>18</v>
      </c>
    </row>
    <row r="196" spans="1:6">
      <c r="A196" s="195" t="s">
        <v>395</v>
      </c>
      <c r="B196" s="196">
        <v>5127</v>
      </c>
      <c r="C196" s="196">
        <v>465900</v>
      </c>
      <c r="D196" s="196">
        <v>4</v>
      </c>
      <c r="E196" s="195" t="s">
        <v>15326</v>
      </c>
      <c r="F196" s="195" t="s">
        <v>289</v>
      </c>
    </row>
    <row r="197" spans="1:6">
      <c r="A197" s="195" t="s">
        <v>395</v>
      </c>
      <c r="B197" s="196">
        <v>1566</v>
      </c>
      <c r="C197" s="196">
        <v>257900</v>
      </c>
      <c r="D197" s="196">
        <v>2</v>
      </c>
      <c r="E197" s="195" t="s">
        <v>15327</v>
      </c>
      <c r="F197" s="195" t="s">
        <v>45</v>
      </c>
    </row>
    <row r="198" spans="1:6">
      <c r="A198" s="195" t="s">
        <v>395</v>
      </c>
      <c r="B198" s="196">
        <v>2565</v>
      </c>
      <c r="C198" s="196">
        <v>343400</v>
      </c>
      <c r="D198" s="196">
        <v>3</v>
      </c>
      <c r="E198" s="195" t="s">
        <v>15328</v>
      </c>
      <c r="F198" s="195" t="s">
        <v>16</v>
      </c>
    </row>
    <row r="199" spans="1:6">
      <c r="A199" s="195" t="s">
        <v>395</v>
      </c>
      <c r="B199" s="196">
        <v>414</v>
      </c>
      <c r="C199" s="196">
        <v>392900</v>
      </c>
      <c r="D199" s="196">
        <v>1</v>
      </c>
      <c r="E199" s="195" t="s">
        <v>15329</v>
      </c>
      <c r="F199" s="195" t="s">
        <v>247</v>
      </c>
    </row>
    <row r="200" spans="1:6">
      <c r="A200" s="195" t="s">
        <v>395</v>
      </c>
      <c r="B200" s="196">
        <v>2133</v>
      </c>
      <c r="C200" s="196">
        <v>1067000</v>
      </c>
      <c r="D200" s="196">
        <v>1</v>
      </c>
      <c r="E200" s="195" t="s">
        <v>15330</v>
      </c>
      <c r="F200" s="195" t="s">
        <v>261</v>
      </c>
    </row>
    <row r="201" spans="1:6">
      <c r="A201" s="195" t="s">
        <v>395</v>
      </c>
      <c r="B201" s="196">
        <v>6790</v>
      </c>
      <c r="C201" s="196">
        <v>1492500</v>
      </c>
      <c r="D201" s="196">
        <v>1</v>
      </c>
      <c r="E201" s="195" t="s">
        <v>15331</v>
      </c>
      <c r="F201" s="195" t="s">
        <v>12</v>
      </c>
    </row>
    <row r="202" spans="1:6">
      <c r="A202" s="195" t="s">
        <v>395</v>
      </c>
      <c r="B202" s="196">
        <v>1344</v>
      </c>
      <c r="C202" s="196">
        <v>371700</v>
      </c>
      <c r="D202" s="196">
        <v>1</v>
      </c>
      <c r="E202" s="195" t="s">
        <v>15332</v>
      </c>
      <c r="F202" s="195" t="s">
        <v>247</v>
      </c>
    </row>
    <row r="203" spans="1:6">
      <c r="A203" s="195" t="s">
        <v>395</v>
      </c>
      <c r="B203" s="196">
        <v>1441</v>
      </c>
      <c r="C203" s="196">
        <v>759400</v>
      </c>
      <c r="D203" s="196">
        <v>2</v>
      </c>
      <c r="E203" s="195" t="s">
        <v>15333</v>
      </c>
      <c r="F203" s="195" t="s">
        <v>177</v>
      </c>
    </row>
    <row r="204" spans="1:6">
      <c r="A204" s="195" t="s">
        <v>395</v>
      </c>
      <c r="B204" s="196">
        <v>4584</v>
      </c>
      <c r="C204" s="196">
        <v>2838400</v>
      </c>
      <c r="D204" s="196">
        <v>1</v>
      </c>
      <c r="E204" s="195" t="s">
        <v>15334</v>
      </c>
      <c r="F204" s="195" t="s">
        <v>7</v>
      </c>
    </row>
    <row r="205" spans="1:6">
      <c r="A205" s="195" t="s">
        <v>395</v>
      </c>
      <c r="B205" s="196">
        <v>3704</v>
      </c>
      <c r="C205" s="196">
        <v>605600</v>
      </c>
      <c r="D205" s="196">
        <v>3</v>
      </c>
      <c r="E205" s="195" t="s">
        <v>15335</v>
      </c>
      <c r="F205" s="195" t="s">
        <v>254</v>
      </c>
    </row>
    <row r="206" spans="1:6">
      <c r="A206" s="195" t="s">
        <v>395</v>
      </c>
      <c r="B206" s="196">
        <v>7313</v>
      </c>
      <c r="C206" s="196">
        <v>1319200</v>
      </c>
      <c r="D206" s="196">
        <v>2</v>
      </c>
      <c r="E206" s="195" t="s">
        <v>15336</v>
      </c>
      <c r="F206" s="195" t="s">
        <v>253</v>
      </c>
    </row>
    <row r="207" spans="1:6">
      <c r="A207" s="195" t="s">
        <v>395</v>
      </c>
      <c r="B207" s="196">
        <v>2956</v>
      </c>
      <c r="C207" s="196">
        <v>134400</v>
      </c>
      <c r="D207" s="196">
        <v>2</v>
      </c>
      <c r="E207" s="195" t="s">
        <v>15337</v>
      </c>
      <c r="F207" s="195" t="s">
        <v>159</v>
      </c>
    </row>
    <row r="208" spans="1:6">
      <c r="A208" s="195" t="s">
        <v>395</v>
      </c>
      <c r="B208" s="196">
        <v>1623</v>
      </c>
      <c r="C208" s="196">
        <v>660300</v>
      </c>
      <c r="D208" s="196">
        <v>1</v>
      </c>
      <c r="E208" s="195" t="s">
        <v>15338</v>
      </c>
      <c r="F208" s="195" t="s">
        <v>247</v>
      </c>
    </row>
    <row r="209" spans="1:6">
      <c r="A209" s="195" t="s">
        <v>395</v>
      </c>
      <c r="B209" s="196">
        <v>3090</v>
      </c>
      <c r="C209" s="196">
        <v>1195100</v>
      </c>
      <c r="D209" s="196">
        <v>1</v>
      </c>
      <c r="E209" s="195" t="s">
        <v>15339</v>
      </c>
      <c r="F209" s="195" t="s">
        <v>247</v>
      </c>
    </row>
    <row r="210" spans="1:6">
      <c r="A210" s="195" t="s">
        <v>395</v>
      </c>
      <c r="B210" s="196">
        <v>1440</v>
      </c>
      <c r="C210" s="196">
        <v>646200</v>
      </c>
      <c r="D210" s="196">
        <v>1</v>
      </c>
      <c r="E210" s="195" t="s">
        <v>15340</v>
      </c>
      <c r="F210" s="195" t="s">
        <v>247</v>
      </c>
    </row>
    <row r="211" spans="1:6">
      <c r="A211" s="195" t="s">
        <v>395</v>
      </c>
      <c r="B211" s="196">
        <v>2918</v>
      </c>
      <c r="C211" s="196">
        <v>356700</v>
      </c>
      <c r="D211" s="196">
        <v>3</v>
      </c>
      <c r="E211" s="195" t="s">
        <v>15341</v>
      </c>
      <c r="F211" s="195" t="s">
        <v>11</v>
      </c>
    </row>
    <row r="212" spans="1:6">
      <c r="A212" s="195" t="s">
        <v>395</v>
      </c>
      <c r="B212" s="196">
        <v>2480</v>
      </c>
      <c r="C212" s="196">
        <v>2971900</v>
      </c>
      <c r="D212" s="196">
        <v>1</v>
      </c>
      <c r="E212" s="195" t="s">
        <v>15342</v>
      </c>
      <c r="F212" s="195" t="s">
        <v>247</v>
      </c>
    </row>
    <row r="213" spans="1:6">
      <c r="A213" s="195" t="s">
        <v>395</v>
      </c>
      <c r="B213" s="196">
        <v>1893</v>
      </c>
      <c r="C213" s="196">
        <v>262900</v>
      </c>
      <c r="D213" s="196">
        <v>2</v>
      </c>
      <c r="E213" s="195" t="s">
        <v>15343</v>
      </c>
      <c r="F213" s="195" t="s">
        <v>66</v>
      </c>
    </row>
    <row r="214" spans="1:6">
      <c r="A214" s="195" t="s">
        <v>395</v>
      </c>
      <c r="B214" s="196">
        <v>4013</v>
      </c>
      <c r="C214" s="196">
        <v>386100</v>
      </c>
      <c r="D214" s="196">
        <v>2</v>
      </c>
      <c r="E214" s="195" t="s">
        <v>15344</v>
      </c>
      <c r="F214" s="195" t="s">
        <v>253</v>
      </c>
    </row>
    <row r="215" spans="1:6">
      <c r="A215" s="195" t="s">
        <v>395</v>
      </c>
      <c r="B215" s="196">
        <v>6272</v>
      </c>
      <c r="C215" s="196">
        <v>2310200</v>
      </c>
      <c r="D215" s="196">
        <v>1</v>
      </c>
      <c r="E215" s="195" t="s">
        <v>15345</v>
      </c>
      <c r="F215" s="195" t="s">
        <v>57</v>
      </c>
    </row>
    <row r="216" spans="1:6">
      <c r="A216" s="195" t="s">
        <v>395</v>
      </c>
      <c r="B216" s="196">
        <v>7187</v>
      </c>
      <c r="C216" s="196">
        <v>1182700</v>
      </c>
      <c r="D216" s="196">
        <v>3</v>
      </c>
      <c r="E216" s="195" t="s">
        <v>15346</v>
      </c>
      <c r="F216" s="195" t="s">
        <v>273</v>
      </c>
    </row>
    <row r="217" spans="1:6">
      <c r="A217" s="195" t="s">
        <v>395</v>
      </c>
      <c r="B217" s="196">
        <v>1544</v>
      </c>
      <c r="C217" s="196">
        <v>322000</v>
      </c>
      <c r="D217" s="196">
        <v>1</v>
      </c>
      <c r="E217" s="195" t="s">
        <v>15347</v>
      </c>
      <c r="F217" s="195" t="s">
        <v>54</v>
      </c>
    </row>
    <row r="218" spans="1:6">
      <c r="A218" s="195" t="s">
        <v>395</v>
      </c>
      <c r="B218" s="196">
        <v>6130</v>
      </c>
      <c r="C218" s="196">
        <v>497600</v>
      </c>
      <c r="D218" s="196">
        <v>2</v>
      </c>
      <c r="E218" s="195" t="s">
        <v>15348</v>
      </c>
      <c r="F218" s="195" t="s">
        <v>5</v>
      </c>
    </row>
    <row r="219" spans="1:6">
      <c r="A219" s="195" t="s">
        <v>395</v>
      </c>
      <c r="B219" s="196">
        <v>2497</v>
      </c>
      <c r="C219" s="196">
        <v>1067400</v>
      </c>
      <c r="D219" s="196">
        <v>1</v>
      </c>
      <c r="E219" s="195" t="s">
        <v>15349</v>
      </c>
      <c r="F219" s="195" t="s">
        <v>247</v>
      </c>
    </row>
    <row r="220" spans="1:6">
      <c r="A220" s="195" t="s">
        <v>395</v>
      </c>
      <c r="B220" s="196">
        <v>5814</v>
      </c>
      <c r="C220" s="196">
        <v>897700</v>
      </c>
      <c r="D220" s="196">
        <v>3</v>
      </c>
      <c r="E220" s="195" t="s">
        <v>15350</v>
      </c>
      <c r="F220" s="195" t="s">
        <v>13</v>
      </c>
    </row>
    <row r="221" spans="1:6">
      <c r="A221" s="195" t="s">
        <v>395</v>
      </c>
      <c r="B221" s="196">
        <v>3674</v>
      </c>
      <c r="C221" s="196">
        <v>538200</v>
      </c>
      <c r="D221" s="196">
        <v>1</v>
      </c>
      <c r="E221" s="195" t="s">
        <v>15351</v>
      </c>
      <c r="F221" s="195" t="s">
        <v>216</v>
      </c>
    </row>
    <row r="222" spans="1:6">
      <c r="A222" s="195" t="s">
        <v>395</v>
      </c>
      <c r="B222" s="196">
        <v>3360</v>
      </c>
      <c r="C222" s="196">
        <v>324500</v>
      </c>
      <c r="D222" s="196">
        <v>3</v>
      </c>
      <c r="E222" s="195" t="s">
        <v>15352</v>
      </c>
      <c r="F222" s="195" t="s">
        <v>112</v>
      </c>
    </row>
    <row r="223" spans="1:6">
      <c r="A223" s="195" t="s">
        <v>395</v>
      </c>
      <c r="B223" s="196">
        <v>2171</v>
      </c>
      <c r="C223" s="196">
        <v>391000</v>
      </c>
      <c r="D223" s="196">
        <v>1</v>
      </c>
      <c r="E223" s="195" t="s">
        <v>15353</v>
      </c>
      <c r="F223" s="195" t="s">
        <v>91</v>
      </c>
    </row>
    <row r="224" spans="1:6">
      <c r="A224" s="195" t="s">
        <v>395</v>
      </c>
      <c r="B224" s="196">
        <v>6712</v>
      </c>
      <c r="C224" s="196">
        <v>1293000</v>
      </c>
      <c r="D224" s="196">
        <v>3</v>
      </c>
      <c r="E224" s="195" t="s">
        <v>15354</v>
      </c>
      <c r="F224" s="195" t="s">
        <v>54</v>
      </c>
    </row>
    <row r="225" spans="1:6">
      <c r="A225" s="195" t="s">
        <v>395</v>
      </c>
      <c r="B225" s="196">
        <v>4505</v>
      </c>
      <c r="C225" s="196">
        <v>2263100</v>
      </c>
      <c r="D225" s="196">
        <v>1</v>
      </c>
      <c r="E225" s="195" t="s">
        <v>15355</v>
      </c>
      <c r="F225" s="195" t="s">
        <v>82</v>
      </c>
    </row>
    <row r="226" spans="1:6">
      <c r="A226" s="195" t="s">
        <v>395</v>
      </c>
      <c r="B226" s="196">
        <v>1031</v>
      </c>
      <c r="C226" s="196">
        <v>57600</v>
      </c>
      <c r="D226" s="196">
        <v>2</v>
      </c>
      <c r="E226" s="195" t="s">
        <v>15356</v>
      </c>
      <c r="F226" s="195" t="s">
        <v>112</v>
      </c>
    </row>
    <row r="227" spans="1:6">
      <c r="A227" s="195" t="s">
        <v>395</v>
      </c>
      <c r="B227" s="196">
        <v>5507</v>
      </c>
      <c r="C227" s="196">
        <v>2377900</v>
      </c>
      <c r="D227" s="196">
        <v>1</v>
      </c>
      <c r="E227" s="195" t="s">
        <v>15357</v>
      </c>
      <c r="F227" s="195" t="s">
        <v>247</v>
      </c>
    </row>
    <row r="228" spans="1:6">
      <c r="A228" s="195" t="s">
        <v>395</v>
      </c>
      <c r="B228" s="196">
        <v>1200</v>
      </c>
      <c r="C228" s="196">
        <v>540100</v>
      </c>
      <c r="D228" s="196">
        <v>1</v>
      </c>
      <c r="E228" s="195" t="s">
        <v>15358</v>
      </c>
      <c r="F228" s="195" t="s">
        <v>164</v>
      </c>
    </row>
    <row r="229" spans="1:6">
      <c r="A229" s="195" t="s">
        <v>395</v>
      </c>
      <c r="B229" s="196">
        <v>1770</v>
      </c>
      <c r="C229" s="196">
        <v>467100</v>
      </c>
      <c r="D229" s="196">
        <v>4</v>
      </c>
      <c r="E229" s="195" t="s">
        <v>15359</v>
      </c>
      <c r="F229" s="195" t="s">
        <v>27</v>
      </c>
    </row>
    <row r="230" spans="1:6">
      <c r="A230" s="195" t="s">
        <v>395</v>
      </c>
      <c r="B230" s="196">
        <v>4387</v>
      </c>
      <c r="C230" s="196">
        <v>1881500</v>
      </c>
      <c r="D230" s="196">
        <v>2</v>
      </c>
      <c r="E230" s="195" t="s">
        <v>15360</v>
      </c>
      <c r="F230" s="195" t="s">
        <v>7</v>
      </c>
    </row>
    <row r="231" spans="1:6">
      <c r="A231" s="195" t="s">
        <v>395</v>
      </c>
      <c r="B231" s="196">
        <v>9267</v>
      </c>
      <c r="C231" s="196">
        <v>1711600</v>
      </c>
      <c r="D231" s="196">
        <v>2</v>
      </c>
      <c r="E231" s="195" t="s">
        <v>15361</v>
      </c>
      <c r="F231" s="195" t="s">
        <v>115</v>
      </c>
    </row>
    <row r="232" spans="1:6" ht="30">
      <c r="A232" s="195" t="s">
        <v>395</v>
      </c>
      <c r="B232" s="196">
        <v>734</v>
      </c>
      <c r="C232" s="196">
        <v>423000</v>
      </c>
      <c r="D232" s="196">
        <v>2</v>
      </c>
      <c r="E232" s="195" t="s">
        <v>15362</v>
      </c>
      <c r="F232" s="195" t="s">
        <v>134</v>
      </c>
    </row>
    <row r="233" spans="1:6">
      <c r="A233" s="195" t="s">
        <v>395</v>
      </c>
      <c r="B233" s="196">
        <v>1480</v>
      </c>
      <c r="C233" s="196">
        <v>445500</v>
      </c>
      <c r="D233" s="196">
        <v>1</v>
      </c>
      <c r="E233" s="195" t="s">
        <v>15363</v>
      </c>
      <c r="F233" s="195" t="s">
        <v>261</v>
      </c>
    </row>
    <row r="234" spans="1:6">
      <c r="A234" s="195" t="s">
        <v>395</v>
      </c>
      <c r="B234" s="196">
        <v>1821</v>
      </c>
      <c r="C234" s="196">
        <v>636700</v>
      </c>
      <c r="D234" s="196">
        <v>1</v>
      </c>
      <c r="E234" s="195" t="s">
        <v>15364</v>
      </c>
      <c r="F234" s="195" t="s">
        <v>88</v>
      </c>
    </row>
    <row r="235" spans="1:6">
      <c r="A235" s="195" t="s">
        <v>395</v>
      </c>
      <c r="B235" s="196">
        <v>1507</v>
      </c>
      <c r="C235" s="196">
        <v>238500</v>
      </c>
      <c r="D235" s="196">
        <v>3</v>
      </c>
      <c r="E235" s="195" t="s">
        <v>15365</v>
      </c>
      <c r="F235" s="195" t="s">
        <v>5</v>
      </c>
    </row>
    <row r="236" spans="1:6">
      <c r="A236" s="195" t="s">
        <v>395</v>
      </c>
      <c r="B236" s="196">
        <v>6464</v>
      </c>
      <c r="C236" s="196">
        <v>752100</v>
      </c>
      <c r="D236" s="196">
        <v>2</v>
      </c>
      <c r="E236" s="195" t="s">
        <v>15366</v>
      </c>
      <c r="F236" s="195" t="s">
        <v>49</v>
      </c>
    </row>
    <row r="237" spans="1:6">
      <c r="A237" s="195" t="s">
        <v>395</v>
      </c>
      <c r="B237" s="196">
        <v>1211</v>
      </c>
      <c r="C237" s="196">
        <v>259500</v>
      </c>
      <c r="D237" s="196">
        <v>1</v>
      </c>
      <c r="E237" s="195" t="s">
        <v>15367</v>
      </c>
      <c r="F237" s="195" t="s">
        <v>88</v>
      </c>
    </row>
    <row r="238" spans="1:6">
      <c r="A238" s="195" t="s">
        <v>395</v>
      </c>
      <c r="B238" s="196">
        <v>1243</v>
      </c>
      <c r="C238" s="196">
        <v>1335700</v>
      </c>
      <c r="D238" s="196">
        <v>1</v>
      </c>
      <c r="E238" s="195" t="s">
        <v>15368</v>
      </c>
      <c r="F238" s="195" t="s">
        <v>177</v>
      </c>
    </row>
    <row r="239" spans="1:6">
      <c r="A239" s="195" t="s">
        <v>395</v>
      </c>
      <c r="B239" s="196">
        <v>683</v>
      </c>
      <c r="C239" s="196">
        <v>222100</v>
      </c>
      <c r="D239" s="196">
        <v>1</v>
      </c>
      <c r="E239" s="195" t="s">
        <v>15369</v>
      </c>
      <c r="F239" s="195" t="s">
        <v>57</v>
      </c>
    </row>
    <row r="240" spans="1:6">
      <c r="A240" s="195" t="s">
        <v>395</v>
      </c>
      <c r="B240" s="196">
        <v>2060</v>
      </c>
      <c r="C240" s="196">
        <v>205400</v>
      </c>
      <c r="D240" s="196">
        <v>2</v>
      </c>
      <c r="E240" s="195" t="s">
        <v>15370</v>
      </c>
      <c r="F240" s="195" t="s">
        <v>112</v>
      </c>
    </row>
    <row r="241" spans="1:6">
      <c r="A241" s="195" t="s">
        <v>395</v>
      </c>
      <c r="B241" s="196">
        <v>2128</v>
      </c>
      <c r="C241" s="196">
        <v>2040600</v>
      </c>
      <c r="D241" s="196">
        <v>1</v>
      </c>
      <c r="E241" s="195" t="s">
        <v>15371</v>
      </c>
      <c r="F241" s="195" t="s">
        <v>261</v>
      </c>
    </row>
    <row r="242" spans="1:6">
      <c r="A242" s="195" t="s">
        <v>395</v>
      </c>
      <c r="B242" s="196">
        <v>3619</v>
      </c>
      <c r="C242" s="196">
        <v>294400</v>
      </c>
      <c r="D242" s="196">
        <v>3</v>
      </c>
      <c r="E242" s="195" t="s">
        <v>15372</v>
      </c>
      <c r="F242" s="195" t="s">
        <v>11</v>
      </c>
    </row>
    <row r="243" spans="1:6">
      <c r="A243" s="195" t="s">
        <v>395</v>
      </c>
      <c r="B243" s="196">
        <v>2528</v>
      </c>
      <c r="C243" s="196">
        <v>350300</v>
      </c>
      <c r="D243" s="196">
        <v>3</v>
      </c>
      <c r="E243" s="195" t="s">
        <v>15373</v>
      </c>
      <c r="F243" s="195" t="s">
        <v>27</v>
      </c>
    </row>
    <row r="244" spans="1:6">
      <c r="A244" s="195" t="s">
        <v>395</v>
      </c>
      <c r="B244" s="196">
        <v>696</v>
      </c>
      <c r="C244" s="196">
        <v>91700</v>
      </c>
      <c r="D244" s="196">
        <v>1</v>
      </c>
      <c r="E244" s="195" t="s">
        <v>15374</v>
      </c>
      <c r="F244" s="195" t="s">
        <v>90</v>
      </c>
    </row>
    <row r="245" spans="1:6">
      <c r="A245" s="195" t="s">
        <v>395</v>
      </c>
      <c r="B245" s="196">
        <v>720</v>
      </c>
      <c r="C245" s="196">
        <v>142300</v>
      </c>
      <c r="D245" s="196">
        <v>1</v>
      </c>
      <c r="E245" s="195" t="s">
        <v>15375</v>
      </c>
      <c r="F245" s="195" t="s">
        <v>87</v>
      </c>
    </row>
    <row r="246" spans="1:6" ht="30">
      <c r="A246" s="195" t="s">
        <v>395</v>
      </c>
      <c r="B246" s="196">
        <v>1158</v>
      </c>
      <c r="C246" s="196">
        <v>332100</v>
      </c>
      <c r="D246" s="196">
        <v>1</v>
      </c>
      <c r="E246" s="195" t="s">
        <v>15376</v>
      </c>
      <c r="F246" s="195" t="s">
        <v>25</v>
      </c>
    </row>
    <row r="247" spans="1:6">
      <c r="A247" s="195" t="s">
        <v>395</v>
      </c>
      <c r="B247" s="196">
        <v>7447</v>
      </c>
      <c r="C247" s="196">
        <v>1155600</v>
      </c>
      <c r="D247" s="196">
        <v>2</v>
      </c>
      <c r="E247" s="195" t="s">
        <v>15377</v>
      </c>
      <c r="F247" s="195" t="s">
        <v>269</v>
      </c>
    </row>
    <row r="248" spans="1:6">
      <c r="A248" s="195" t="s">
        <v>395</v>
      </c>
      <c r="B248" s="196">
        <v>1780</v>
      </c>
      <c r="C248" s="196">
        <v>184500</v>
      </c>
      <c r="D248" s="196">
        <v>2</v>
      </c>
      <c r="E248" s="195" t="s">
        <v>15378</v>
      </c>
      <c r="F248" s="195" t="s">
        <v>58</v>
      </c>
    </row>
    <row r="249" spans="1:6">
      <c r="A249" s="195" t="s">
        <v>395</v>
      </c>
      <c r="B249" s="196">
        <v>2274</v>
      </c>
      <c r="C249" s="196">
        <v>385600</v>
      </c>
      <c r="D249" s="196">
        <v>1</v>
      </c>
      <c r="E249" s="195" t="s">
        <v>15379</v>
      </c>
      <c r="F249" s="195" t="s">
        <v>164</v>
      </c>
    </row>
    <row r="250" spans="1:6" ht="30">
      <c r="A250" s="195" t="s">
        <v>395</v>
      </c>
      <c r="B250" s="196">
        <v>3266</v>
      </c>
      <c r="C250" s="196">
        <v>583900</v>
      </c>
      <c r="D250" s="196">
        <v>1</v>
      </c>
      <c r="E250" s="195" t="s">
        <v>15380</v>
      </c>
      <c r="F250" s="195" t="s">
        <v>99</v>
      </c>
    </row>
    <row r="251" spans="1:6">
      <c r="A251" s="195" t="s">
        <v>395</v>
      </c>
      <c r="B251" s="196">
        <v>1408</v>
      </c>
      <c r="C251" s="196">
        <v>666700</v>
      </c>
      <c r="D251" s="196">
        <v>1</v>
      </c>
      <c r="E251" s="195" t="s">
        <v>15381</v>
      </c>
      <c r="F251" s="195" t="s">
        <v>168</v>
      </c>
    </row>
    <row r="252" spans="1:6">
      <c r="A252" s="195" t="s">
        <v>395</v>
      </c>
      <c r="B252" s="196">
        <v>3015</v>
      </c>
      <c r="C252" s="196">
        <v>869400</v>
      </c>
      <c r="D252" s="196">
        <v>1</v>
      </c>
      <c r="E252" s="195" t="s">
        <v>15382</v>
      </c>
      <c r="F252" s="195" t="s">
        <v>24</v>
      </c>
    </row>
    <row r="253" spans="1:6" ht="30">
      <c r="A253" s="195" t="s">
        <v>395</v>
      </c>
      <c r="B253" s="196">
        <v>520</v>
      </c>
      <c r="C253" s="196">
        <v>182600</v>
      </c>
      <c r="D253" s="196">
        <v>1</v>
      </c>
      <c r="E253" s="195" t="s">
        <v>15383</v>
      </c>
      <c r="F253" s="195" t="s">
        <v>25</v>
      </c>
    </row>
    <row r="254" spans="1:6">
      <c r="A254" s="195" t="s">
        <v>395</v>
      </c>
      <c r="B254" s="196">
        <v>1925</v>
      </c>
      <c r="C254" s="196">
        <v>316400</v>
      </c>
      <c r="D254" s="196">
        <v>2</v>
      </c>
      <c r="E254" s="195" t="s">
        <v>15384</v>
      </c>
      <c r="F254" s="195" t="s">
        <v>69</v>
      </c>
    </row>
    <row r="255" spans="1:6">
      <c r="A255" s="195" t="s">
        <v>395</v>
      </c>
      <c r="B255" s="196">
        <v>2126</v>
      </c>
      <c r="C255" s="196">
        <v>400100</v>
      </c>
      <c r="D255" s="196">
        <v>2</v>
      </c>
      <c r="E255" s="195" t="s">
        <v>15385</v>
      </c>
      <c r="F255" s="195" t="s">
        <v>32</v>
      </c>
    </row>
    <row r="256" spans="1:6" ht="30">
      <c r="A256" s="195" t="s">
        <v>395</v>
      </c>
      <c r="B256" s="196">
        <v>2320</v>
      </c>
      <c r="C256" s="196">
        <v>862500</v>
      </c>
      <c r="D256" s="196">
        <v>1</v>
      </c>
      <c r="E256" s="195" t="s">
        <v>15386</v>
      </c>
      <c r="F256" s="195" t="s">
        <v>209</v>
      </c>
    </row>
    <row r="257" spans="1:6">
      <c r="A257" s="195" t="s">
        <v>395</v>
      </c>
      <c r="B257" s="196">
        <v>912</v>
      </c>
      <c r="C257" s="196">
        <v>235400</v>
      </c>
      <c r="D257" s="196">
        <v>1</v>
      </c>
      <c r="E257" s="195" t="s">
        <v>15387</v>
      </c>
      <c r="F257" s="195" t="s">
        <v>82</v>
      </c>
    </row>
    <row r="258" spans="1:6">
      <c r="A258" s="195" t="s">
        <v>395</v>
      </c>
      <c r="B258" s="196">
        <v>2104</v>
      </c>
      <c r="C258" s="196">
        <v>417000</v>
      </c>
      <c r="D258" s="196">
        <v>2</v>
      </c>
      <c r="E258" s="195" t="s">
        <v>15388</v>
      </c>
      <c r="F258" s="195" t="s">
        <v>18</v>
      </c>
    </row>
    <row r="259" spans="1:6">
      <c r="A259" s="195" t="s">
        <v>395</v>
      </c>
      <c r="B259" s="196">
        <v>4987</v>
      </c>
      <c r="C259" s="196">
        <v>1923300</v>
      </c>
      <c r="D259" s="196">
        <v>1</v>
      </c>
      <c r="E259" s="195" t="s">
        <v>15389</v>
      </c>
      <c r="F259" s="195" t="s">
        <v>24</v>
      </c>
    </row>
    <row r="260" spans="1:6">
      <c r="A260" s="195" t="s">
        <v>395</v>
      </c>
      <c r="B260" s="196">
        <v>2350</v>
      </c>
      <c r="C260" s="196">
        <v>295800</v>
      </c>
      <c r="D260" s="196">
        <v>2</v>
      </c>
      <c r="E260" s="195" t="s">
        <v>15390</v>
      </c>
      <c r="F260" s="195" t="s">
        <v>16</v>
      </c>
    </row>
    <row r="261" spans="1:6">
      <c r="A261" s="195" t="s">
        <v>395</v>
      </c>
      <c r="B261" s="196">
        <v>1593</v>
      </c>
      <c r="C261" s="196">
        <v>782400</v>
      </c>
      <c r="D261" s="196">
        <v>2</v>
      </c>
      <c r="E261" s="195" t="s">
        <v>15391</v>
      </c>
      <c r="F261" s="195" t="s">
        <v>54</v>
      </c>
    </row>
    <row r="262" spans="1:6">
      <c r="A262" s="195" t="s">
        <v>395</v>
      </c>
      <c r="B262" s="196">
        <v>3488</v>
      </c>
      <c r="C262" s="196">
        <v>288800</v>
      </c>
      <c r="D262" s="196">
        <v>1</v>
      </c>
      <c r="E262" s="195" t="s">
        <v>15392</v>
      </c>
      <c r="F262" s="195" t="s">
        <v>195</v>
      </c>
    </row>
    <row r="263" spans="1:6">
      <c r="A263" s="195" t="s">
        <v>395</v>
      </c>
      <c r="B263" s="196">
        <v>3017</v>
      </c>
      <c r="C263" s="196">
        <v>1218700</v>
      </c>
      <c r="D263" s="196">
        <v>1</v>
      </c>
      <c r="E263" s="195" t="s">
        <v>15393</v>
      </c>
      <c r="F263" s="195" t="s">
        <v>168</v>
      </c>
    </row>
    <row r="264" spans="1:6">
      <c r="A264" s="195" t="s">
        <v>395</v>
      </c>
      <c r="B264" s="196">
        <v>7901</v>
      </c>
      <c r="C264" s="196">
        <v>1001200</v>
      </c>
      <c r="D264" s="196">
        <v>2</v>
      </c>
      <c r="E264" s="195" t="s">
        <v>15394</v>
      </c>
      <c r="F264" s="195" t="s">
        <v>253</v>
      </c>
    </row>
    <row r="265" spans="1:6">
      <c r="A265" s="195" t="s">
        <v>395</v>
      </c>
      <c r="B265" s="196">
        <v>1227</v>
      </c>
      <c r="C265" s="196">
        <v>232200</v>
      </c>
      <c r="D265" s="196">
        <v>1</v>
      </c>
      <c r="E265" s="195" t="s">
        <v>15395</v>
      </c>
      <c r="F265" s="195" t="s">
        <v>57</v>
      </c>
    </row>
    <row r="266" spans="1:6">
      <c r="A266" s="195" t="s">
        <v>395</v>
      </c>
      <c r="B266" s="196">
        <v>6916</v>
      </c>
      <c r="C266" s="196">
        <v>1709700</v>
      </c>
      <c r="D266" s="196">
        <v>2</v>
      </c>
      <c r="E266" s="195" t="s">
        <v>15396</v>
      </c>
      <c r="F266" s="195" t="s">
        <v>7</v>
      </c>
    </row>
    <row r="267" spans="1:6">
      <c r="A267" s="195" t="s">
        <v>395</v>
      </c>
      <c r="B267" s="196">
        <v>1766</v>
      </c>
      <c r="C267" s="196">
        <v>644400</v>
      </c>
      <c r="D267" s="196">
        <v>1</v>
      </c>
      <c r="E267" s="195" t="s">
        <v>15397</v>
      </c>
      <c r="F267" s="195" t="s">
        <v>54</v>
      </c>
    </row>
    <row r="268" spans="1:6">
      <c r="A268" s="195" t="s">
        <v>395</v>
      </c>
      <c r="B268" s="196">
        <v>640</v>
      </c>
      <c r="C268" s="196">
        <v>211500</v>
      </c>
      <c r="D268" s="196">
        <v>1</v>
      </c>
      <c r="E268" s="195" t="s">
        <v>15398</v>
      </c>
      <c r="F268" s="195" t="s">
        <v>87</v>
      </c>
    </row>
    <row r="269" spans="1:6">
      <c r="A269" s="195" t="s">
        <v>395</v>
      </c>
      <c r="B269" s="196">
        <v>6640</v>
      </c>
      <c r="C269" s="196">
        <v>918400</v>
      </c>
      <c r="D269" s="196">
        <v>2</v>
      </c>
      <c r="E269" s="195" t="s">
        <v>15399</v>
      </c>
      <c r="F269" s="195" t="s">
        <v>253</v>
      </c>
    </row>
    <row r="270" spans="1:6" ht="30">
      <c r="A270" s="195" t="s">
        <v>395</v>
      </c>
      <c r="B270" s="196">
        <v>2474</v>
      </c>
      <c r="C270" s="196">
        <v>410000</v>
      </c>
      <c r="D270" s="196">
        <v>1</v>
      </c>
      <c r="E270" s="195" t="s">
        <v>15400</v>
      </c>
      <c r="F270" s="195" t="s">
        <v>25</v>
      </c>
    </row>
    <row r="271" spans="1:6">
      <c r="A271" s="195" t="s">
        <v>395</v>
      </c>
      <c r="B271" s="196">
        <v>4809</v>
      </c>
      <c r="C271" s="196">
        <v>358200</v>
      </c>
      <c r="D271" s="196">
        <v>4</v>
      </c>
      <c r="E271" s="195" t="s">
        <v>15401</v>
      </c>
      <c r="F271" s="195" t="s">
        <v>15</v>
      </c>
    </row>
    <row r="272" spans="1:6">
      <c r="A272" s="195" t="s">
        <v>395</v>
      </c>
      <c r="B272" s="196">
        <v>4178</v>
      </c>
      <c r="C272" s="196">
        <v>615800</v>
      </c>
      <c r="D272" s="196">
        <v>7</v>
      </c>
      <c r="E272" s="195" t="s">
        <v>15402</v>
      </c>
      <c r="F272" s="195" t="s">
        <v>12</v>
      </c>
    </row>
    <row r="273" spans="1:6">
      <c r="A273" s="195" t="s">
        <v>395</v>
      </c>
      <c r="B273" s="196">
        <v>2620</v>
      </c>
      <c r="C273" s="196">
        <v>287200</v>
      </c>
      <c r="D273" s="196">
        <v>2</v>
      </c>
      <c r="E273" s="195" t="s">
        <v>15403</v>
      </c>
      <c r="F273" s="195" t="s">
        <v>289</v>
      </c>
    </row>
    <row r="274" spans="1:6">
      <c r="A274" s="195" t="s">
        <v>395</v>
      </c>
      <c r="B274" s="196">
        <v>2512</v>
      </c>
      <c r="C274" s="196">
        <v>964900</v>
      </c>
      <c r="D274" s="196">
        <v>1</v>
      </c>
      <c r="E274" s="195" t="s">
        <v>15404</v>
      </c>
      <c r="F274" s="195" t="s">
        <v>164</v>
      </c>
    </row>
    <row r="275" spans="1:6">
      <c r="A275" s="195" t="s">
        <v>395</v>
      </c>
      <c r="B275" s="196">
        <v>3640</v>
      </c>
      <c r="C275" s="196">
        <v>1141200</v>
      </c>
      <c r="D275" s="196">
        <v>3</v>
      </c>
      <c r="E275" s="195" t="s">
        <v>15405</v>
      </c>
      <c r="F275" s="195" t="s">
        <v>177</v>
      </c>
    </row>
    <row r="276" spans="1:6">
      <c r="A276" s="195" t="s">
        <v>395</v>
      </c>
      <c r="B276" s="196">
        <v>1506</v>
      </c>
      <c r="C276" s="196">
        <v>268500</v>
      </c>
      <c r="D276" s="196">
        <v>2</v>
      </c>
      <c r="E276" s="195" t="s">
        <v>15406</v>
      </c>
      <c r="F276" s="195" t="s">
        <v>37</v>
      </c>
    </row>
    <row r="277" spans="1:6" ht="30">
      <c r="A277" s="195" t="s">
        <v>395</v>
      </c>
      <c r="B277" s="196">
        <v>1415</v>
      </c>
      <c r="C277" s="196">
        <v>271200</v>
      </c>
      <c r="D277" s="196">
        <v>1</v>
      </c>
      <c r="E277" s="195" t="s">
        <v>15407</v>
      </c>
      <c r="F277" s="195" t="s">
        <v>25</v>
      </c>
    </row>
    <row r="278" spans="1:6">
      <c r="A278" s="195" t="s">
        <v>395</v>
      </c>
      <c r="B278" s="196">
        <v>7872</v>
      </c>
      <c r="C278" s="196">
        <v>1112600</v>
      </c>
      <c r="D278" s="196">
        <v>9</v>
      </c>
      <c r="E278" s="195" t="s">
        <v>15408</v>
      </c>
      <c r="F278" s="195" t="s">
        <v>26</v>
      </c>
    </row>
    <row r="279" spans="1:6">
      <c r="A279" s="195" t="s">
        <v>395</v>
      </c>
      <c r="B279" s="196">
        <v>4672</v>
      </c>
      <c r="C279" s="196">
        <v>518100</v>
      </c>
      <c r="D279" s="196">
        <v>4</v>
      </c>
      <c r="E279" s="195" t="s">
        <v>15409</v>
      </c>
      <c r="F279" s="195" t="s">
        <v>190</v>
      </c>
    </row>
    <row r="280" spans="1:6" ht="30">
      <c r="A280" s="195" t="s">
        <v>395</v>
      </c>
      <c r="B280" s="196">
        <v>2977</v>
      </c>
      <c r="C280" s="196">
        <v>731000</v>
      </c>
      <c r="D280" s="196">
        <v>1</v>
      </c>
      <c r="E280" s="195" t="s">
        <v>15410</v>
      </c>
      <c r="F280" s="195" t="s">
        <v>99</v>
      </c>
    </row>
    <row r="281" spans="1:6">
      <c r="A281" s="195" t="s">
        <v>395</v>
      </c>
      <c r="B281" s="196">
        <v>2818</v>
      </c>
      <c r="C281" s="196">
        <v>350100</v>
      </c>
      <c r="D281" s="196">
        <v>2</v>
      </c>
      <c r="E281" s="195" t="s">
        <v>15411</v>
      </c>
      <c r="F281" s="195" t="s">
        <v>58</v>
      </c>
    </row>
    <row r="282" spans="1:6" ht="30">
      <c r="A282" s="195" t="s">
        <v>395</v>
      </c>
      <c r="B282" s="196">
        <v>2471</v>
      </c>
      <c r="C282" s="196">
        <v>378600</v>
      </c>
      <c r="D282" s="196">
        <v>1</v>
      </c>
      <c r="E282" s="195" t="s">
        <v>15412</v>
      </c>
      <c r="F282" s="195" t="s">
        <v>25</v>
      </c>
    </row>
    <row r="283" spans="1:6">
      <c r="A283" s="195" t="s">
        <v>395</v>
      </c>
      <c r="B283" s="196">
        <v>1964</v>
      </c>
      <c r="C283" s="196">
        <v>4679400</v>
      </c>
      <c r="D283" s="196">
        <v>1</v>
      </c>
      <c r="E283" s="195" t="s">
        <v>15413</v>
      </c>
      <c r="F283" s="195" t="s">
        <v>53</v>
      </c>
    </row>
    <row r="284" spans="1:6">
      <c r="A284" s="195" t="s">
        <v>395</v>
      </c>
      <c r="B284" s="196">
        <v>1351</v>
      </c>
      <c r="C284" s="196">
        <v>605200</v>
      </c>
      <c r="D284" s="196">
        <v>1</v>
      </c>
      <c r="E284" s="195" t="s">
        <v>15414</v>
      </c>
      <c r="F284" s="195" t="s">
        <v>164</v>
      </c>
    </row>
    <row r="285" spans="1:6">
      <c r="A285" s="195" t="s">
        <v>395</v>
      </c>
      <c r="B285" s="196">
        <v>3288</v>
      </c>
      <c r="C285" s="196">
        <v>797100</v>
      </c>
      <c r="D285" s="196">
        <v>2</v>
      </c>
      <c r="E285" s="195" t="s">
        <v>15415</v>
      </c>
      <c r="F285" s="195" t="s">
        <v>31</v>
      </c>
    </row>
    <row r="286" spans="1:6" ht="30">
      <c r="A286" s="195" t="s">
        <v>395</v>
      </c>
      <c r="B286" s="196">
        <v>1551</v>
      </c>
      <c r="C286" s="196">
        <v>166600</v>
      </c>
      <c r="D286" s="196">
        <v>1</v>
      </c>
      <c r="E286" s="195" t="s">
        <v>15416</v>
      </c>
      <c r="F286" s="195" t="s">
        <v>99</v>
      </c>
    </row>
    <row r="287" spans="1:6">
      <c r="A287" s="195" t="s">
        <v>395</v>
      </c>
      <c r="B287" s="196">
        <v>1628</v>
      </c>
      <c r="C287" s="196">
        <v>312800</v>
      </c>
      <c r="D287" s="196">
        <v>1</v>
      </c>
      <c r="E287" s="195" t="s">
        <v>15417</v>
      </c>
      <c r="F287" s="195" t="s">
        <v>261</v>
      </c>
    </row>
    <row r="288" spans="1:6">
      <c r="A288" s="195" t="s">
        <v>395</v>
      </c>
      <c r="B288" s="196">
        <v>4690</v>
      </c>
      <c r="C288" s="196">
        <v>1846400</v>
      </c>
      <c r="D288" s="196">
        <v>1</v>
      </c>
      <c r="E288" s="195" t="s">
        <v>15418</v>
      </c>
      <c r="F288" s="195" t="s">
        <v>7</v>
      </c>
    </row>
    <row r="289" spans="1:6">
      <c r="A289" s="195" t="s">
        <v>395</v>
      </c>
      <c r="B289" s="196">
        <v>1378</v>
      </c>
      <c r="C289" s="196">
        <v>356300</v>
      </c>
      <c r="D289" s="196">
        <v>1</v>
      </c>
      <c r="E289" s="195" t="s">
        <v>15419</v>
      </c>
      <c r="F289" s="195" t="s">
        <v>261</v>
      </c>
    </row>
    <row r="290" spans="1:6">
      <c r="A290" s="195" t="s">
        <v>395</v>
      </c>
      <c r="B290" s="196">
        <v>3316</v>
      </c>
      <c r="C290" s="196">
        <v>357400</v>
      </c>
      <c r="D290" s="196">
        <v>2</v>
      </c>
      <c r="E290" s="195" t="s">
        <v>15420</v>
      </c>
      <c r="F290" s="195" t="s">
        <v>76</v>
      </c>
    </row>
    <row r="291" spans="1:6">
      <c r="A291" s="195" t="s">
        <v>395</v>
      </c>
      <c r="B291" s="196">
        <v>1287</v>
      </c>
      <c r="C291" s="196">
        <v>350400</v>
      </c>
      <c r="D291" s="196">
        <v>1</v>
      </c>
      <c r="E291" s="195" t="s">
        <v>15421</v>
      </c>
      <c r="F291" s="195" t="s">
        <v>54</v>
      </c>
    </row>
    <row r="292" spans="1:6">
      <c r="A292" s="195" t="s">
        <v>395</v>
      </c>
      <c r="B292" s="196">
        <v>1024</v>
      </c>
      <c r="C292" s="196">
        <v>327900</v>
      </c>
      <c r="D292" s="196">
        <v>1</v>
      </c>
      <c r="E292" s="195" t="s">
        <v>15422</v>
      </c>
      <c r="F292" s="195" t="s">
        <v>184</v>
      </c>
    </row>
    <row r="293" spans="1:6">
      <c r="A293" s="195" t="s">
        <v>395</v>
      </c>
      <c r="B293" s="196">
        <v>926</v>
      </c>
      <c r="C293" s="196">
        <v>210200</v>
      </c>
      <c r="D293" s="196">
        <v>1</v>
      </c>
      <c r="E293" s="195" t="s">
        <v>15423</v>
      </c>
      <c r="F293" s="195" t="s">
        <v>53</v>
      </c>
    </row>
    <row r="294" spans="1:6">
      <c r="A294" s="195" t="s">
        <v>395</v>
      </c>
      <c r="B294" s="196">
        <v>1904</v>
      </c>
      <c r="C294" s="196">
        <v>444600</v>
      </c>
      <c r="D294" s="196">
        <v>1</v>
      </c>
      <c r="E294" s="195" t="s">
        <v>15424</v>
      </c>
      <c r="F294" s="195" t="s">
        <v>88</v>
      </c>
    </row>
    <row r="295" spans="1:6">
      <c r="A295" s="195" t="s">
        <v>395</v>
      </c>
      <c r="B295" s="196">
        <v>2571</v>
      </c>
      <c r="C295" s="196">
        <v>593100</v>
      </c>
      <c r="D295" s="196">
        <v>1</v>
      </c>
      <c r="E295" s="195" t="s">
        <v>15425</v>
      </c>
      <c r="F295" s="195" t="s">
        <v>168</v>
      </c>
    </row>
    <row r="296" spans="1:6" ht="30">
      <c r="A296" s="195" t="s">
        <v>395</v>
      </c>
      <c r="B296" s="196">
        <v>2923</v>
      </c>
      <c r="C296" s="196">
        <v>629000</v>
      </c>
      <c r="D296" s="196">
        <v>1</v>
      </c>
      <c r="E296" s="195" t="s">
        <v>15426</v>
      </c>
      <c r="F296" s="195" t="s">
        <v>99</v>
      </c>
    </row>
    <row r="297" spans="1:6">
      <c r="A297" s="195" t="s">
        <v>395</v>
      </c>
      <c r="B297" s="196">
        <v>2088</v>
      </c>
      <c r="C297" s="196">
        <v>197200</v>
      </c>
      <c r="D297" s="196">
        <v>2</v>
      </c>
      <c r="E297" s="195" t="s">
        <v>15427</v>
      </c>
      <c r="F297" s="195" t="s">
        <v>52</v>
      </c>
    </row>
    <row r="298" spans="1:6" ht="30">
      <c r="A298" s="195" t="s">
        <v>395</v>
      </c>
      <c r="B298" s="196">
        <v>1662</v>
      </c>
      <c r="C298" s="196">
        <v>293500</v>
      </c>
      <c r="D298" s="196">
        <v>1</v>
      </c>
      <c r="E298" s="195" t="s">
        <v>15428</v>
      </c>
      <c r="F298" s="195" t="s">
        <v>25</v>
      </c>
    </row>
    <row r="299" spans="1:6" ht="30">
      <c r="A299" s="195" t="s">
        <v>395</v>
      </c>
      <c r="B299" s="196">
        <v>5809</v>
      </c>
      <c r="C299" s="196">
        <v>1123500</v>
      </c>
      <c r="D299" s="196">
        <v>1</v>
      </c>
      <c r="E299" s="195" t="s">
        <v>15429</v>
      </c>
      <c r="F299" s="195" t="s">
        <v>99</v>
      </c>
    </row>
    <row r="300" spans="1:6">
      <c r="A300" s="195" t="s">
        <v>395</v>
      </c>
      <c r="B300" s="196">
        <v>1680</v>
      </c>
      <c r="C300" s="196">
        <v>297300</v>
      </c>
      <c r="D300" s="196">
        <v>1</v>
      </c>
      <c r="E300" s="195" t="s">
        <v>15430</v>
      </c>
      <c r="F300" s="195" t="s">
        <v>87</v>
      </c>
    </row>
    <row r="301" spans="1:6" ht="30">
      <c r="A301" s="195" t="s">
        <v>395</v>
      </c>
      <c r="B301" s="196">
        <v>922</v>
      </c>
      <c r="C301" s="196">
        <v>460100</v>
      </c>
      <c r="D301" s="196">
        <v>1</v>
      </c>
      <c r="E301" s="195" t="s">
        <v>15431</v>
      </c>
      <c r="F301" s="195" t="s">
        <v>25</v>
      </c>
    </row>
    <row r="302" spans="1:6">
      <c r="A302" s="195" t="s">
        <v>395</v>
      </c>
      <c r="B302" s="196">
        <v>2776</v>
      </c>
      <c r="C302" s="196">
        <v>508400</v>
      </c>
      <c r="D302" s="196">
        <v>2</v>
      </c>
      <c r="E302" s="195" t="s">
        <v>15432</v>
      </c>
      <c r="F302" s="195" t="s">
        <v>37</v>
      </c>
    </row>
    <row r="303" spans="1:6">
      <c r="A303" s="195" t="s">
        <v>395</v>
      </c>
      <c r="B303" s="196">
        <v>16863</v>
      </c>
      <c r="C303" s="196">
        <v>5302000</v>
      </c>
      <c r="D303" s="196">
        <v>3</v>
      </c>
      <c r="E303" s="195" t="s">
        <v>15433</v>
      </c>
      <c r="F303" s="195" t="s">
        <v>253</v>
      </c>
    </row>
    <row r="304" spans="1:6">
      <c r="A304" s="195" t="s">
        <v>395</v>
      </c>
      <c r="B304" s="196">
        <v>2146</v>
      </c>
      <c r="C304" s="196">
        <v>578800</v>
      </c>
      <c r="D304" s="196">
        <v>1</v>
      </c>
      <c r="E304" s="195" t="s">
        <v>15434</v>
      </c>
      <c r="F304" s="195" t="s">
        <v>54</v>
      </c>
    </row>
    <row r="305" spans="1:6">
      <c r="A305" s="195" t="s">
        <v>395</v>
      </c>
      <c r="B305" s="196">
        <v>2590</v>
      </c>
      <c r="C305" s="196">
        <v>293900</v>
      </c>
      <c r="D305" s="196">
        <v>1</v>
      </c>
      <c r="E305" s="195" t="s">
        <v>15435</v>
      </c>
      <c r="F305" s="195" t="s">
        <v>87</v>
      </c>
    </row>
    <row r="306" spans="1:6">
      <c r="A306" s="195" t="s">
        <v>395</v>
      </c>
      <c r="B306" s="196">
        <v>2073</v>
      </c>
      <c r="C306" s="196">
        <v>1690300</v>
      </c>
      <c r="D306" s="196">
        <v>1</v>
      </c>
      <c r="E306" s="195" t="s">
        <v>15436</v>
      </c>
      <c r="F306" s="195" t="s">
        <v>177</v>
      </c>
    </row>
    <row r="307" spans="1:6">
      <c r="A307" s="195" t="s">
        <v>395</v>
      </c>
      <c r="B307" s="196">
        <v>2777</v>
      </c>
      <c r="C307" s="196">
        <v>716300</v>
      </c>
      <c r="D307" s="196">
        <v>1</v>
      </c>
      <c r="E307" s="195" t="s">
        <v>15437</v>
      </c>
      <c r="F307" s="195" t="s">
        <v>82</v>
      </c>
    </row>
    <row r="308" spans="1:6">
      <c r="A308" s="195" t="s">
        <v>395</v>
      </c>
      <c r="B308" s="196">
        <v>9290</v>
      </c>
      <c r="C308" s="196">
        <v>2071300</v>
      </c>
      <c r="D308" s="196">
        <v>2</v>
      </c>
      <c r="E308" s="195" t="s">
        <v>15438</v>
      </c>
      <c r="F308" s="195" t="s">
        <v>254</v>
      </c>
    </row>
    <row r="309" spans="1:6">
      <c r="A309" s="195" t="s">
        <v>395</v>
      </c>
      <c r="B309" s="196">
        <v>2104</v>
      </c>
      <c r="C309" s="196">
        <v>432700</v>
      </c>
      <c r="D309" s="196">
        <v>1</v>
      </c>
      <c r="E309" s="195" t="s">
        <v>15439</v>
      </c>
      <c r="F309" s="195" t="s">
        <v>53</v>
      </c>
    </row>
    <row r="310" spans="1:6">
      <c r="A310" s="195" t="s">
        <v>395</v>
      </c>
      <c r="B310" s="196">
        <v>2369</v>
      </c>
      <c r="C310" s="196">
        <v>865900</v>
      </c>
      <c r="D310" s="196">
        <v>1</v>
      </c>
      <c r="E310" s="195" t="s">
        <v>15440</v>
      </c>
      <c r="F310" s="195" t="s">
        <v>261</v>
      </c>
    </row>
    <row r="311" spans="1:6" ht="30">
      <c r="A311" s="195" t="s">
        <v>395</v>
      </c>
      <c r="B311" s="196">
        <v>2077</v>
      </c>
      <c r="C311" s="196">
        <v>367800</v>
      </c>
      <c r="D311" s="196">
        <v>1</v>
      </c>
      <c r="E311" s="195" t="s">
        <v>15441</v>
      </c>
      <c r="F311" s="195" t="s">
        <v>99</v>
      </c>
    </row>
    <row r="312" spans="1:6">
      <c r="A312" s="195" t="s">
        <v>395</v>
      </c>
      <c r="B312" s="196">
        <v>864</v>
      </c>
      <c r="C312" s="196">
        <v>251700</v>
      </c>
      <c r="D312" s="196">
        <v>1</v>
      </c>
      <c r="E312" s="195" t="s">
        <v>15442</v>
      </c>
      <c r="F312" s="195" t="s">
        <v>164</v>
      </c>
    </row>
    <row r="313" spans="1:6">
      <c r="A313" s="195" t="s">
        <v>395</v>
      </c>
      <c r="B313" s="196">
        <v>4791</v>
      </c>
      <c r="C313" s="196">
        <v>574600</v>
      </c>
      <c r="D313" s="196">
        <v>3</v>
      </c>
      <c r="E313" s="195" t="s">
        <v>15443</v>
      </c>
      <c r="F313" s="195" t="s">
        <v>77</v>
      </c>
    </row>
    <row r="314" spans="1:6">
      <c r="A314" s="195" t="s">
        <v>395</v>
      </c>
      <c r="B314" s="196">
        <v>3735</v>
      </c>
      <c r="C314" s="196">
        <v>1412200</v>
      </c>
      <c r="D314" s="196">
        <v>1</v>
      </c>
      <c r="E314" s="195" t="s">
        <v>15444</v>
      </c>
      <c r="F314" s="195" t="s">
        <v>54</v>
      </c>
    </row>
    <row r="315" spans="1:6">
      <c r="A315" s="195" t="s">
        <v>395</v>
      </c>
      <c r="B315" s="196">
        <v>2782</v>
      </c>
      <c r="C315" s="196">
        <v>280300</v>
      </c>
      <c r="D315" s="196">
        <v>4</v>
      </c>
      <c r="E315" s="195" t="s">
        <v>15445</v>
      </c>
      <c r="F315" s="195" t="s">
        <v>268</v>
      </c>
    </row>
    <row r="316" spans="1:6">
      <c r="A316" s="195" t="s">
        <v>395</v>
      </c>
      <c r="B316" s="196">
        <v>4945</v>
      </c>
      <c r="C316" s="196">
        <v>434300</v>
      </c>
      <c r="D316" s="196">
        <v>4</v>
      </c>
      <c r="E316" s="195" t="s">
        <v>15446</v>
      </c>
      <c r="F316" s="195" t="s">
        <v>41</v>
      </c>
    </row>
    <row r="317" spans="1:6">
      <c r="A317" s="195" t="s">
        <v>395</v>
      </c>
      <c r="B317" s="196">
        <v>1436</v>
      </c>
      <c r="C317" s="196">
        <v>687000</v>
      </c>
      <c r="D317" s="196">
        <v>1</v>
      </c>
      <c r="E317" s="195" t="s">
        <v>15447</v>
      </c>
      <c r="F317" s="195" t="s">
        <v>261</v>
      </c>
    </row>
    <row r="318" spans="1:6">
      <c r="A318" s="195" t="s">
        <v>395</v>
      </c>
      <c r="B318" s="196">
        <v>3447</v>
      </c>
      <c r="C318" s="196">
        <v>404900</v>
      </c>
      <c r="D318" s="196">
        <v>3</v>
      </c>
      <c r="E318" s="195" t="s">
        <v>15448</v>
      </c>
      <c r="F318" s="195" t="s">
        <v>14</v>
      </c>
    </row>
    <row r="319" spans="1:6">
      <c r="A319" s="195" t="s">
        <v>395</v>
      </c>
      <c r="B319" s="196">
        <v>2370</v>
      </c>
      <c r="C319" s="196">
        <v>332000</v>
      </c>
      <c r="D319" s="196">
        <v>1</v>
      </c>
      <c r="E319" s="195" t="s">
        <v>15449</v>
      </c>
      <c r="F319" s="195" t="s">
        <v>91</v>
      </c>
    </row>
    <row r="320" spans="1:6" ht="30">
      <c r="A320" s="195" t="s">
        <v>395</v>
      </c>
      <c r="B320" s="196">
        <v>1884</v>
      </c>
      <c r="C320" s="196">
        <v>389300</v>
      </c>
      <c r="D320" s="196">
        <v>1</v>
      </c>
      <c r="E320" s="195" t="s">
        <v>15450</v>
      </c>
      <c r="F320" s="195" t="s">
        <v>25</v>
      </c>
    </row>
    <row r="321" spans="1:6">
      <c r="A321" s="195" t="s">
        <v>395</v>
      </c>
      <c r="B321" s="196">
        <v>4130</v>
      </c>
      <c r="C321" s="196">
        <v>988000</v>
      </c>
      <c r="D321" s="196">
        <v>1</v>
      </c>
      <c r="E321" s="195" t="s">
        <v>15451</v>
      </c>
      <c r="F321" s="195" t="s">
        <v>12</v>
      </c>
    </row>
    <row r="322" spans="1:6" ht="30">
      <c r="A322" s="195" t="s">
        <v>395</v>
      </c>
      <c r="B322" s="196">
        <v>1663</v>
      </c>
      <c r="C322" s="196">
        <v>351500</v>
      </c>
      <c r="D322" s="196">
        <v>1</v>
      </c>
      <c r="E322" s="195" t="s">
        <v>15452</v>
      </c>
      <c r="F322" s="195" t="s">
        <v>25</v>
      </c>
    </row>
    <row r="323" spans="1:6">
      <c r="A323" s="195" t="s">
        <v>395</v>
      </c>
      <c r="B323" s="196">
        <v>2482</v>
      </c>
      <c r="C323" s="196">
        <v>637400</v>
      </c>
      <c r="D323" s="196">
        <v>2</v>
      </c>
      <c r="E323" s="195" t="s">
        <v>15453</v>
      </c>
      <c r="F323" s="195" t="s">
        <v>289</v>
      </c>
    </row>
    <row r="324" spans="1:6" ht="30">
      <c r="A324" s="195" t="s">
        <v>395</v>
      </c>
      <c r="B324" s="196">
        <v>2204</v>
      </c>
      <c r="C324" s="196">
        <v>279100</v>
      </c>
      <c r="D324" s="196">
        <v>1</v>
      </c>
      <c r="E324" s="195" t="s">
        <v>15454</v>
      </c>
      <c r="F324" s="195" t="s">
        <v>99</v>
      </c>
    </row>
    <row r="325" spans="1:6">
      <c r="A325" s="195" t="s">
        <v>395</v>
      </c>
      <c r="B325" s="196">
        <v>3778</v>
      </c>
      <c r="C325" s="196">
        <v>419400</v>
      </c>
      <c r="D325" s="196">
        <v>3</v>
      </c>
      <c r="E325" s="195" t="s">
        <v>15455</v>
      </c>
      <c r="F325" s="195" t="s">
        <v>185</v>
      </c>
    </row>
    <row r="326" spans="1:6">
      <c r="A326" s="195" t="s">
        <v>395</v>
      </c>
      <c r="B326" s="196">
        <v>984</v>
      </c>
      <c r="C326" s="196">
        <v>122000</v>
      </c>
      <c r="D326" s="196">
        <v>2</v>
      </c>
      <c r="E326" s="195" t="s">
        <v>15456</v>
      </c>
      <c r="F326" s="195" t="s">
        <v>32</v>
      </c>
    </row>
    <row r="327" spans="1:6">
      <c r="A327" s="195" t="s">
        <v>395</v>
      </c>
      <c r="B327" s="196">
        <v>816</v>
      </c>
      <c r="C327" s="196">
        <v>1530500</v>
      </c>
      <c r="D327" s="196">
        <v>1</v>
      </c>
      <c r="E327" s="195" t="s">
        <v>15457</v>
      </c>
      <c r="F327" s="195" t="s">
        <v>247</v>
      </c>
    </row>
    <row r="328" spans="1:6">
      <c r="A328" s="195" t="s">
        <v>395</v>
      </c>
      <c r="B328" s="196">
        <v>1088</v>
      </c>
      <c r="C328" s="196">
        <v>194000</v>
      </c>
      <c r="D328" s="196">
        <v>1</v>
      </c>
      <c r="E328" s="195" t="s">
        <v>15458</v>
      </c>
      <c r="F328" s="195" t="s">
        <v>57</v>
      </c>
    </row>
    <row r="329" spans="1:6">
      <c r="A329" s="195" t="s">
        <v>395</v>
      </c>
      <c r="B329" s="196">
        <v>2007</v>
      </c>
      <c r="C329" s="196">
        <v>500300</v>
      </c>
      <c r="D329" s="196">
        <v>1</v>
      </c>
      <c r="E329" s="195" t="s">
        <v>15459</v>
      </c>
      <c r="F329" s="195" t="s">
        <v>54</v>
      </c>
    </row>
    <row r="330" spans="1:6">
      <c r="A330" s="195" t="s">
        <v>395</v>
      </c>
      <c r="B330" s="196">
        <v>1225</v>
      </c>
      <c r="C330" s="196">
        <v>304500</v>
      </c>
      <c r="D330" s="196">
        <v>1</v>
      </c>
      <c r="E330" s="195" t="s">
        <v>15460</v>
      </c>
      <c r="F330" s="195" t="s">
        <v>88</v>
      </c>
    </row>
    <row r="331" spans="1:6">
      <c r="A331" s="195" t="s">
        <v>395</v>
      </c>
      <c r="B331" s="196">
        <v>2520</v>
      </c>
      <c r="C331" s="196">
        <v>789500</v>
      </c>
      <c r="D331" s="196">
        <v>1</v>
      </c>
      <c r="E331" s="195" t="s">
        <v>15461</v>
      </c>
      <c r="F331" s="195" t="s">
        <v>247</v>
      </c>
    </row>
    <row r="332" spans="1:6">
      <c r="A332" s="195" t="s">
        <v>395</v>
      </c>
      <c r="B332" s="196">
        <v>206</v>
      </c>
      <c r="C332" s="196">
        <v>752600</v>
      </c>
      <c r="D332" s="196">
        <v>1</v>
      </c>
      <c r="E332" s="195" t="s">
        <v>15462</v>
      </c>
      <c r="F332" s="195" t="s">
        <v>53</v>
      </c>
    </row>
    <row r="333" spans="1:6">
      <c r="A333" s="195" t="s">
        <v>395</v>
      </c>
      <c r="B333" s="196">
        <v>3718</v>
      </c>
      <c r="C333" s="196">
        <v>1886700</v>
      </c>
      <c r="D333" s="196">
        <v>1</v>
      </c>
      <c r="E333" s="195" t="s">
        <v>15463</v>
      </c>
      <c r="F333" s="195" t="s">
        <v>54</v>
      </c>
    </row>
    <row r="334" spans="1:6">
      <c r="A334" s="195" t="s">
        <v>395</v>
      </c>
      <c r="B334" s="196">
        <v>3130</v>
      </c>
      <c r="C334" s="196">
        <v>511600</v>
      </c>
      <c r="D334" s="196">
        <v>2</v>
      </c>
      <c r="E334" s="195" t="s">
        <v>15464</v>
      </c>
      <c r="F334" s="195" t="s">
        <v>207</v>
      </c>
    </row>
    <row r="335" spans="1:6">
      <c r="A335" s="195" t="s">
        <v>395</v>
      </c>
      <c r="B335" s="196">
        <v>6384</v>
      </c>
      <c r="C335" s="196">
        <v>481900</v>
      </c>
      <c r="D335" s="196">
        <v>4</v>
      </c>
      <c r="E335" s="195" t="s">
        <v>15465</v>
      </c>
      <c r="F335" s="195" t="s">
        <v>41</v>
      </c>
    </row>
    <row r="336" spans="1:6">
      <c r="A336" s="195" t="s">
        <v>395</v>
      </c>
      <c r="B336" s="196">
        <v>1709</v>
      </c>
      <c r="C336" s="196">
        <v>508800</v>
      </c>
      <c r="D336" s="196">
        <v>2</v>
      </c>
      <c r="E336" s="195" t="s">
        <v>15466</v>
      </c>
      <c r="F336" s="195" t="s">
        <v>164</v>
      </c>
    </row>
    <row r="337" spans="1:6">
      <c r="A337" s="195" t="s">
        <v>395</v>
      </c>
      <c r="B337" s="196">
        <v>2832</v>
      </c>
      <c r="C337" s="196">
        <v>355700</v>
      </c>
      <c r="D337" s="196">
        <v>2</v>
      </c>
      <c r="E337" s="195" t="s">
        <v>15467</v>
      </c>
      <c r="F337" s="195" t="s">
        <v>87</v>
      </c>
    </row>
    <row r="338" spans="1:6">
      <c r="A338" s="195" t="s">
        <v>395</v>
      </c>
      <c r="B338" s="196">
        <v>1528</v>
      </c>
      <c r="C338" s="196">
        <v>339100</v>
      </c>
      <c r="D338" s="196">
        <v>1</v>
      </c>
      <c r="E338" s="195" t="s">
        <v>15468</v>
      </c>
      <c r="F338" s="195" t="s">
        <v>53</v>
      </c>
    </row>
    <row r="339" spans="1:6" ht="30">
      <c r="A339" s="195" t="s">
        <v>395</v>
      </c>
      <c r="B339" s="196">
        <v>3441</v>
      </c>
      <c r="C339" s="196">
        <v>1295100</v>
      </c>
      <c r="D339" s="196">
        <v>1</v>
      </c>
      <c r="E339" s="195" t="s">
        <v>15469</v>
      </c>
      <c r="F339" s="195" t="s">
        <v>99</v>
      </c>
    </row>
    <row r="340" spans="1:6">
      <c r="A340" s="195" t="s">
        <v>395</v>
      </c>
      <c r="B340" s="196">
        <v>2322</v>
      </c>
      <c r="C340" s="196">
        <v>336200</v>
      </c>
      <c r="D340" s="196">
        <v>1</v>
      </c>
      <c r="E340" s="195" t="s">
        <v>15470</v>
      </c>
      <c r="F340" s="195" t="s">
        <v>154</v>
      </c>
    </row>
    <row r="341" spans="1:6">
      <c r="A341" s="195" t="s">
        <v>395</v>
      </c>
      <c r="B341" s="196">
        <v>3157</v>
      </c>
      <c r="C341" s="196">
        <v>370800</v>
      </c>
      <c r="D341" s="196">
        <v>2</v>
      </c>
      <c r="E341" s="195" t="s">
        <v>15471</v>
      </c>
      <c r="F341" s="195" t="s">
        <v>154</v>
      </c>
    </row>
    <row r="342" spans="1:6">
      <c r="A342" s="195" t="s">
        <v>395</v>
      </c>
      <c r="B342" s="196">
        <v>2678</v>
      </c>
      <c r="C342" s="196">
        <v>428700</v>
      </c>
      <c r="D342" s="196">
        <v>2</v>
      </c>
      <c r="E342" s="195" t="s">
        <v>15472</v>
      </c>
      <c r="F342" s="195" t="s">
        <v>26</v>
      </c>
    </row>
    <row r="343" spans="1:6">
      <c r="A343" s="195" t="s">
        <v>395</v>
      </c>
      <c r="B343" s="196">
        <v>2830</v>
      </c>
      <c r="C343" s="196">
        <v>336500</v>
      </c>
      <c r="D343" s="196">
        <v>1</v>
      </c>
      <c r="E343" s="195" t="s">
        <v>15473</v>
      </c>
      <c r="F343" s="195" t="s">
        <v>87</v>
      </c>
    </row>
    <row r="344" spans="1:6">
      <c r="A344" s="195" t="s">
        <v>395</v>
      </c>
      <c r="B344" s="196">
        <v>3540</v>
      </c>
      <c r="C344" s="196">
        <v>294200</v>
      </c>
      <c r="D344" s="196">
        <v>3</v>
      </c>
      <c r="E344" s="195" t="s">
        <v>15474</v>
      </c>
      <c r="F344" s="195" t="s">
        <v>15</v>
      </c>
    </row>
    <row r="345" spans="1:6">
      <c r="A345" s="195" t="s">
        <v>395</v>
      </c>
      <c r="B345" s="196">
        <v>2877</v>
      </c>
      <c r="C345" s="196">
        <v>382400</v>
      </c>
      <c r="D345" s="196">
        <v>1</v>
      </c>
      <c r="E345" s="195" t="s">
        <v>15475</v>
      </c>
      <c r="F345" s="195" t="s">
        <v>12</v>
      </c>
    </row>
    <row r="346" spans="1:6" ht="30">
      <c r="A346" s="195" t="s">
        <v>395</v>
      </c>
      <c r="B346" s="196">
        <v>783</v>
      </c>
      <c r="C346" s="196">
        <v>259500</v>
      </c>
      <c r="D346" s="196">
        <v>1</v>
      </c>
      <c r="E346" s="195" t="s">
        <v>15476</v>
      </c>
      <c r="F346" s="195" t="s">
        <v>151</v>
      </c>
    </row>
    <row r="347" spans="1:6">
      <c r="A347" s="195" t="s">
        <v>395</v>
      </c>
      <c r="B347" s="196">
        <v>4028</v>
      </c>
      <c r="C347" s="196">
        <v>754400</v>
      </c>
      <c r="D347" s="196">
        <v>2</v>
      </c>
      <c r="E347" s="195" t="s">
        <v>15477</v>
      </c>
      <c r="F347" s="195" t="s">
        <v>93</v>
      </c>
    </row>
    <row r="348" spans="1:6">
      <c r="A348" s="195" t="s">
        <v>395</v>
      </c>
      <c r="B348" s="196">
        <v>1764</v>
      </c>
      <c r="C348" s="196">
        <v>585700</v>
      </c>
      <c r="D348" s="196">
        <v>1</v>
      </c>
      <c r="E348" s="195" t="s">
        <v>15478</v>
      </c>
      <c r="F348" s="195" t="s">
        <v>168</v>
      </c>
    </row>
    <row r="349" spans="1:6">
      <c r="A349" s="195" t="s">
        <v>395</v>
      </c>
      <c r="B349" s="196">
        <v>3392</v>
      </c>
      <c r="C349" s="196">
        <v>390300</v>
      </c>
      <c r="D349" s="196">
        <v>2</v>
      </c>
      <c r="E349" s="195" t="s">
        <v>15479</v>
      </c>
      <c r="F349" s="195" t="s">
        <v>190</v>
      </c>
    </row>
    <row r="350" spans="1:6">
      <c r="A350" s="195" t="s">
        <v>395</v>
      </c>
      <c r="B350" s="196">
        <v>1404</v>
      </c>
      <c r="C350" s="196">
        <v>222300</v>
      </c>
      <c r="D350" s="196">
        <v>1</v>
      </c>
      <c r="E350" s="195" t="s">
        <v>15480</v>
      </c>
      <c r="F350" s="195" t="s">
        <v>54</v>
      </c>
    </row>
    <row r="351" spans="1:6">
      <c r="A351" s="195" t="s">
        <v>395</v>
      </c>
      <c r="B351" s="196">
        <v>2846</v>
      </c>
      <c r="C351" s="196">
        <v>260900</v>
      </c>
      <c r="D351" s="196">
        <v>3</v>
      </c>
      <c r="E351" s="195" t="s">
        <v>15481</v>
      </c>
      <c r="F351" s="195" t="s">
        <v>158</v>
      </c>
    </row>
    <row r="352" spans="1:6" ht="30">
      <c r="A352" s="195" t="s">
        <v>395</v>
      </c>
      <c r="B352" s="196">
        <v>2744</v>
      </c>
      <c r="C352" s="196">
        <v>772200</v>
      </c>
      <c r="D352" s="196">
        <v>1</v>
      </c>
      <c r="E352" s="195" t="s">
        <v>15482</v>
      </c>
      <c r="F352" s="195" t="s">
        <v>99</v>
      </c>
    </row>
    <row r="353" spans="1:6">
      <c r="A353" s="195" t="s">
        <v>395</v>
      </c>
      <c r="B353" s="196">
        <v>3884</v>
      </c>
      <c r="C353" s="196">
        <v>1010500</v>
      </c>
      <c r="D353" s="196">
        <v>1</v>
      </c>
      <c r="E353" s="195" t="s">
        <v>15483</v>
      </c>
      <c r="F353" s="195" t="s">
        <v>261</v>
      </c>
    </row>
    <row r="354" spans="1:6">
      <c r="A354" s="195" t="s">
        <v>395</v>
      </c>
      <c r="B354" s="196">
        <v>3407</v>
      </c>
      <c r="C354" s="196">
        <v>484600</v>
      </c>
      <c r="D354" s="196">
        <v>1</v>
      </c>
      <c r="E354" s="195" t="s">
        <v>15484</v>
      </c>
      <c r="F354" s="195" t="s">
        <v>195</v>
      </c>
    </row>
    <row r="355" spans="1:6">
      <c r="A355" s="195" t="s">
        <v>395</v>
      </c>
      <c r="B355" s="196">
        <v>3870</v>
      </c>
      <c r="C355" s="196">
        <v>505500</v>
      </c>
      <c r="D355" s="196">
        <v>1</v>
      </c>
      <c r="E355" s="195" t="s">
        <v>15485</v>
      </c>
      <c r="F355" s="195" t="s">
        <v>54</v>
      </c>
    </row>
    <row r="356" spans="1:6">
      <c r="A356" s="195" t="s">
        <v>395</v>
      </c>
      <c r="B356" s="196">
        <v>4030</v>
      </c>
      <c r="C356" s="196">
        <v>609100</v>
      </c>
      <c r="D356" s="196">
        <v>3</v>
      </c>
      <c r="E356" s="195" t="s">
        <v>15486</v>
      </c>
      <c r="F356" s="195" t="s">
        <v>138</v>
      </c>
    </row>
    <row r="357" spans="1:6">
      <c r="A357" s="195" t="s">
        <v>395</v>
      </c>
      <c r="B357" s="196">
        <v>2044</v>
      </c>
      <c r="C357" s="196">
        <v>715000</v>
      </c>
      <c r="D357" s="196">
        <v>1</v>
      </c>
      <c r="E357" s="195" t="s">
        <v>15487</v>
      </c>
      <c r="F357" s="195" t="s">
        <v>261</v>
      </c>
    </row>
    <row r="358" spans="1:6">
      <c r="A358" s="195" t="s">
        <v>395</v>
      </c>
      <c r="B358" s="196">
        <v>1181</v>
      </c>
      <c r="C358" s="196">
        <v>577300</v>
      </c>
      <c r="D358" s="196">
        <v>1</v>
      </c>
      <c r="E358" s="195" t="s">
        <v>15488</v>
      </c>
      <c r="F358" s="195" t="s">
        <v>177</v>
      </c>
    </row>
    <row r="359" spans="1:6">
      <c r="A359" s="195" t="s">
        <v>395</v>
      </c>
      <c r="B359" s="196">
        <v>2698</v>
      </c>
      <c r="C359" s="196">
        <v>206200</v>
      </c>
      <c r="D359" s="196">
        <v>2</v>
      </c>
      <c r="E359" s="195" t="s">
        <v>15489</v>
      </c>
      <c r="F359" s="195" t="s">
        <v>5</v>
      </c>
    </row>
    <row r="360" spans="1:6">
      <c r="A360" s="195" t="s">
        <v>395</v>
      </c>
      <c r="B360" s="196">
        <v>4104</v>
      </c>
      <c r="C360" s="196">
        <v>432000</v>
      </c>
      <c r="D360" s="196">
        <v>5</v>
      </c>
      <c r="E360" s="195" t="s">
        <v>15490</v>
      </c>
      <c r="F360" s="195" t="s">
        <v>206</v>
      </c>
    </row>
    <row r="361" spans="1:6">
      <c r="A361" s="195" t="s">
        <v>395</v>
      </c>
      <c r="B361" s="196">
        <v>1448</v>
      </c>
      <c r="C361" s="196">
        <v>199800</v>
      </c>
      <c r="D361" s="196">
        <v>1</v>
      </c>
      <c r="E361" s="195" t="s">
        <v>15491</v>
      </c>
      <c r="F361" s="195" t="s">
        <v>103</v>
      </c>
    </row>
    <row r="362" spans="1:6">
      <c r="A362" s="195" t="s">
        <v>395</v>
      </c>
      <c r="B362" s="196">
        <v>4263</v>
      </c>
      <c r="C362" s="196">
        <v>641500</v>
      </c>
      <c r="D362" s="196">
        <v>3</v>
      </c>
      <c r="E362" s="195" t="s">
        <v>15492</v>
      </c>
      <c r="F362" s="195" t="s">
        <v>7</v>
      </c>
    </row>
    <row r="363" spans="1:6">
      <c r="A363" s="195" t="s">
        <v>395</v>
      </c>
      <c r="B363" s="196">
        <v>1584</v>
      </c>
      <c r="C363" s="196">
        <v>263600</v>
      </c>
      <c r="D363" s="196">
        <v>1</v>
      </c>
      <c r="E363" s="195" t="s">
        <v>15493</v>
      </c>
      <c r="F363" s="195" t="s">
        <v>12</v>
      </c>
    </row>
    <row r="364" spans="1:6">
      <c r="A364" s="195" t="s">
        <v>395</v>
      </c>
      <c r="B364" s="196">
        <v>2829</v>
      </c>
      <c r="C364" s="196">
        <v>1355200</v>
      </c>
      <c r="D364" s="196">
        <v>1</v>
      </c>
      <c r="E364" s="195" t="s">
        <v>15494</v>
      </c>
      <c r="F364" s="195" t="s">
        <v>261</v>
      </c>
    </row>
    <row r="365" spans="1:6">
      <c r="A365" s="195" t="s">
        <v>395</v>
      </c>
      <c r="B365" s="196">
        <v>27774</v>
      </c>
      <c r="C365" s="196">
        <v>4032700</v>
      </c>
      <c r="D365" s="196">
        <v>7</v>
      </c>
      <c r="E365" s="195" t="s">
        <v>15495</v>
      </c>
      <c r="F365" s="195" t="s">
        <v>46</v>
      </c>
    </row>
    <row r="366" spans="1:6">
      <c r="A366" s="195" t="s">
        <v>395</v>
      </c>
      <c r="B366" s="196">
        <v>2598</v>
      </c>
      <c r="C366" s="196">
        <v>1039500</v>
      </c>
      <c r="D366" s="196">
        <v>1</v>
      </c>
      <c r="E366" s="195" t="s">
        <v>15496</v>
      </c>
      <c r="F366" s="195" t="s">
        <v>247</v>
      </c>
    </row>
    <row r="367" spans="1:6">
      <c r="A367" s="195" t="s">
        <v>395</v>
      </c>
      <c r="B367" s="196">
        <v>3504</v>
      </c>
      <c r="C367" s="196">
        <v>575800</v>
      </c>
      <c r="D367" s="196">
        <v>2</v>
      </c>
      <c r="E367" s="195" t="s">
        <v>15497</v>
      </c>
      <c r="F367" s="195" t="s">
        <v>5</v>
      </c>
    </row>
    <row r="368" spans="1:6">
      <c r="A368" s="195" t="s">
        <v>395</v>
      </c>
      <c r="B368" s="196">
        <v>1469</v>
      </c>
      <c r="C368" s="196">
        <v>1044200</v>
      </c>
      <c r="D368" s="196">
        <v>2</v>
      </c>
      <c r="E368" s="195" t="s">
        <v>15498</v>
      </c>
      <c r="F368" s="195" t="s">
        <v>177</v>
      </c>
    </row>
    <row r="369" spans="1:6">
      <c r="A369" s="195" t="s">
        <v>395</v>
      </c>
      <c r="B369" s="196">
        <v>3076</v>
      </c>
      <c r="C369" s="196">
        <v>443400</v>
      </c>
      <c r="D369" s="196">
        <v>2</v>
      </c>
      <c r="E369" s="195" t="s">
        <v>15499</v>
      </c>
      <c r="F369" s="195" t="s">
        <v>88</v>
      </c>
    </row>
    <row r="370" spans="1:6">
      <c r="A370" s="195" t="s">
        <v>395</v>
      </c>
      <c r="B370" s="196">
        <v>3889</v>
      </c>
      <c r="C370" s="196">
        <v>666700</v>
      </c>
      <c r="D370" s="196">
        <v>2</v>
      </c>
      <c r="E370" s="195" t="s">
        <v>15500</v>
      </c>
      <c r="F370" s="195" t="s">
        <v>7</v>
      </c>
    </row>
    <row r="371" spans="1:6">
      <c r="A371" s="195" t="s">
        <v>395</v>
      </c>
      <c r="B371" s="196">
        <v>7883</v>
      </c>
      <c r="C371" s="196">
        <v>2348400</v>
      </c>
      <c r="D371" s="196">
        <v>1</v>
      </c>
      <c r="E371" s="195" t="s">
        <v>15501</v>
      </c>
      <c r="F371" s="195" t="s">
        <v>54</v>
      </c>
    </row>
    <row r="372" spans="1:6">
      <c r="A372" s="195" t="s">
        <v>395</v>
      </c>
      <c r="B372" s="196">
        <v>1341</v>
      </c>
      <c r="C372" s="196">
        <v>537000</v>
      </c>
      <c r="D372" s="196">
        <v>1</v>
      </c>
      <c r="E372" s="195" t="s">
        <v>15502</v>
      </c>
      <c r="F372" s="195" t="s">
        <v>88</v>
      </c>
    </row>
    <row r="373" spans="1:6">
      <c r="A373" s="195" t="s">
        <v>395</v>
      </c>
      <c r="B373" s="196">
        <v>1868</v>
      </c>
      <c r="C373" s="196">
        <v>621000</v>
      </c>
      <c r="D373" s="196">
        <v>1</v>
      </c>
      <c r="E373" s="195" t="s">
        <v>15503</v>
      </c>
      <c r="F373" s="195" t="s">
        <v>168</v>
      </c>
    </row>
    <row r="374" spans="1:6">
      <c r="A374" s="195" t="s">
        <v>395</v>
      </c>
      <c r="B374" s="196">
        <v>3938</v>
      </c>
      <c r="C374" s="196">
        <v>801200</v>
      </c>
      <c r="D374" s="196">
        <v>1</v>
      </c>
      <c r="E374" s="195" t="s">
        <v>15504</v>
      </c>
      <c r="F374" s="195" t="s">
        <v>164</v>
      </c>
    </row>
    <row r="375" spans="1:6">
      <c r="A375" s="195" t="s">
        <v>395</v>
      </c>
      <c r="B375" s="196">
        <v>1546</v>
      </c>
      <c r="C375" s="196">
        <v>989100</v>
      </c>
      <c r="D375" s="196">
        <v>1</v>
      </c>
      <c r="E375" s="195" t="s">
        <v>15505</v>
      </c>
      <c r="F375" s="195" t="s">
        <v>177</v>
      </c>
    </row>
    <row r="376" spans="1:6">
      <c r="A376" s="195" t="s">
        <v>395</v>
      </c>
      <c r="B376" s="196">
        <v>2145</v>
      </c>
      <c r="C376" s="196">
        <v>306500</v>
      </c>
      <c r="D376" s="196">
        <v>2</v>
      </c>
      <c r="E376" s="195" t="s">
        <v>15506</v>
      </c>
      <c r="F376" s="195" t="s">
        <v>62</v>
      </c>
    </row>
    <row r="377" spans="1:6">
      <c r="A377" s="195" t="s">
        <v>395</v>
      </c>
      <c r="B377" s="196">
        <v>4713</v>
      </c>
      <c r="C377" s="196">
        <v>486900</v>
      </c>
      <c r="D377" s="196">
        <v>6</v>
      </c>
      <c r="E377" s="195" t="s">
        <v>15507</v>
      </c>
      <c r="F377" s="195" t="s">
        <v>246</v>
      </c>
    </row>
    <row r="378" spans="1:6">
      <c r="A378" s="195" t="s">
        <v>395</v>
      </c>
      <c r="B378" s="196">
        <v>1950</v>
      </c>
      <c r="C378" s="196">
        <v>776000</v>
      </c>
      <c r="D378" s="196">
        <v>1</v>
      </c>
      <c r="E378" s="195" t="s">
        <v>15508</v>
      </c>
      <c r="F378" s="195" t="s">
        <v>168</v>
      </c>
    </row>
    <row r="379" spans="1:6">
      <c r="A379" s="195" t="s">
        <v>395</v>
      </c>
      <c r="B379" s="196">
        <v>588</v>
      </c>
      <c r="C379" s="196">
        <v>776600</v>
      </c>
      <c r="D379" s="196">
        <v>1</v>
      </c>
      <c r="E379" s="195" t="s">
        <v>15509</v>
      </c>
      <c r="F379" s="195" t="s">
        <v>247</v>
      </c>
    </row>
    <row r="380" spans="1:6">
      <c r="A380" s="195" t="s">
        <v>395</v>
      </c>
      <c r="B380" s="196">
        <v>3550</v>
      </c>
      <c r="C380" s="196">
        <v>231700</v>
      </c>
      <c r="D380" s="196">
        <v>2</v>
      </c>
      <c r="E380" s="195" t="s">
        <v>15510</v>
      </c>
      <c r="F380" s="195" t="s">
        <v>171</v>
      </c>
    </row>
    <row r="381" spans="1:6">
      <c r="A381" s="195" t="s">
        <v>395</v>
      </c>
      <c r="B381" s="196">
        <v>8515</v>
      </c>
      <c r="C381" s="196">
        <v>1104200</v>
      </c>
      <c r="D381" s="196">
        <v>2</v>
      </c>
      <c r="E381" s="195" t="s">
        <v>15511</v>
      </c>
      <c r="F381" s="195" t="s">
        <v>41</v>
      </c>
    </row>
    <row r="382" spans="1:6">
      <c r="A382" s="195" t="s">
        <v>395</v>
      </c>
      <c r="B382" s="196">
        <v>1580</v>
      </c>
      <c r="C382" s="196">
        <v>131400</v>
      </c>
      <c r="D382" s="196">
        <v>2</v>
      </c>
      <c r="E382" s="195" t="s">
        <v>15512</v>
      </c>
      <c r="F382" s="195" t="s">
        <v>5</v>
      </c>
    </row>
    <row r="383" spans="1:6">
      <c r="A383" s="195" t="s">
        <v>395</v>
      </c>
      <c r="B383" s="196">
        <v>2020</v>
      </c>
      <c r="C383" s="196">
        <v>389100</v>
      </c>
      <c r="D383" s="196">
        <v>3</v>
      </c>
      <c r="E383" s="195" t="s">
        <v>15513</v>
      </c>
      <c r="F383" s="195" t="s">
        <v>16</v>
      </c>
    </row>
    <row r="384" spans="1:6">
      <c r="A384" s="195" t="s">
        <v>395</v>
      </c>
      <c r="B384" s="196">
        <v>2591</v>
      </c>
      <c r="C384" s="196">
        <v>620100</v>
      </c>
      <c r="D384" s="196">
        <v>1</v>
      </c>
      <c r="E384" s="195" t="s">
        <v>15514</v>
      </c>
      <c r="F384" s="195" t="s">
        <v>168</v>
      </c>
    </row>
    <row r="385" spans="1:6">
      <c r="A385" s="195" t="s">
        <v>395</v>
      </c>
      <c r="B385" s="196">
        <v>1887</v>
      </c>
      <c r="C385" s="196">
        <v>218300</v>
      </c>
      <c r="D385" s="196">
        <v>2</v>
      </c>
      <c r="E385" s="195" t="s">
        <v>15515</v>
      </c>
      <c r="F385" s="195" t="s">
        <v>52</v>
      </c>
    </row>
    <row r="386" spans="1:6">
      <c r="A386" s="195" t="s">
        <v>395</v>
      </c>
      <c r="B386" s="196">
        <v>2135</v>
      </c>
      <c r="C386" s="196">
        <v>280800</v>
      </c>
      <c r="D386" s="196">
        <v>3</v>
      </c>
      <c r="E386" s="195" t="s">
        <v>15516</v>
      </c>
      <c r="F386" s="195" t="s">
        <v>11</v>
      </c>
    </row>
    <row r="387" spans="1:6" ht="30">
      <c r="A387" s="195" t="s">
        <v>395</v>
      </c>
      <c r="B387" s="196">
        <v>1843</v>
      </c>
      <c r="C387" s="196">
        <v>234800</v>
      </c>
      <c r="D387" s="196">
        <v>1</v>
      </c>
      <c r="E387" s="195" t="s">
        <v>15517</v>
      </c>
      <c r="F387" s="195" t="s">
        <v>99</v>
      </c>
    </row>
    <row r="388" spans="1:6" ht="30">
      <c r="A388" s="195" t="s">
        <v>395</v>
      </c>
      <c r="B388" s="196">
        <v>1598</v>
      </c>
      <c r="C388" s="196">
        <v>1173400</v>
      </c>
      <c r="D388" s="196">
        <v>1</v>
      </c>
      <c r="E388" s="195" t="s">
        <v>15518</v>
      </c>
      <c r="F388" s="195" t="s">
        <v>99</v>
      </c>
    </row>
    <row r="389" spans="1:6">
      <c r="A389" s="195" t="s">
        <v>395</v>
      </c>
      <c r="B389" s="196">
        <v>7202</v>
      </c>
      <c r="C389" s="196">
        <v>1148800</v>
      </c>
      <c r="D389" s="196">
        <v>2</v>
      </c>
      <c r="E389" s="195" t="s">
        <v>15519</v>
      </c>
      <c r="F389" s="195" t="s">
        <v>253</v>
      </c>
    </row>
    <row r="390" spans="1:6">
      <c r="A390" s="195" t="s">
        <v>395</v>
      </c>
      <c r="B390" s="196">
        <v>1860</v>
      </c>
      <c r="C390" s="196">
        <v>390500</v>
      </c>
      <c r="D390" s="196">
        <v>2</v>
      </c>
      <c r="E390" s="195" t="s">
        <v>15520</v>
      </c>
      <c r="F390" s="195" t="s">
        <v>87</v>
      </c>
    </row>
    <row r="391" spans="1:6">
      <c r="A391" s="195" t="s">
        <v>395</v>
      </c>
      <c r="B391" s="196">
        <v>3118</v>
      </c>
      <c r="C391" s="196">
        <v>417400</v>
      </c>
      <c r="D391" s="196">
        <v>3</v>
      </c>
      <c r="E391" s="195" t="s">
        <v>15521</v>
      </c>
      <c r="F391" s="195" t="s">
        <v>14</v>
      </c>
    </row>
    <row r="392" spans="1:6">
      <c r="A392" s="195" t="s">
        <v>395</v>
      </c>
      <c r="B392" s="196">
        <v>1368</v>
      </c>
      <c r="C392" s="196">
        <v>228300</v>
      </c>
      <c r="D392" s="196">
        <v>1</v>
      </c>
      <c r="E392" s="195" t="s">
        <v>15522</v>
      </c>
      <c r="F392" s="195" t="s">
        <v>87</v>
      </c>
    </row>
    <row r="393" spans="1:6">
      <c r="A393" s="195" t="s">
        <v>395</v>
      </c>
      <c r="B393" s="196">
        <v>1140</v>
      </c>
      <c r="C393" s="196">
        <v>616000</v>
      </c>
      <c r="D393" s="196">
        <v>2</v>
      </c>
      <c r="E393" s="195" t="s">
        <v>15523</v>
      </c>
      <c r="F393" s="195" t="s">
        <v>177</v>
      </c>
    </row>
    <row r="394" spans="1:6">
      <c r="A394" s="195" t="s">
        <v>395</v>
      </c>
      <c r="B394" s="196">
        <v>652</v>
      </c>
      <c r="C394" s="196">
        <v>148400</v>
      </c>
      <c r="D394" s="196">
        <v>1</v>
      </c>
      <c r="E394" s="195" t="s">
        <v>15524</v>
      </c>
      <c r="F394" s="195" t="s">
        <v>54</v>
      </c>
    </row>
    <row r="395" spans="1:6">
      <c r="A395" s="195" t="s">
        <v>395</v>
      </c>
      <c r="B395" s="196">
        <v>2589</v>
      </c>
      <c r="C395" s="196">
        <v>328100</v>
      </c>
      <c r="D395" s="196">
        <v>2</v>
      </c>
      <c r="E395" s="195" t="s">
        <v>15525</v>
      </c>
      <c r="F395" s="195" t="s">
        <v>14</v>
      </c>
    </row>
    <row r="396" spans="1:6">
      <c r="A396" s="195" t="s">
        <v>395</v>
      </c>
      <c r="B396" s="196">
        <v>988</v>
      </c>
      <c r="C396" s="196">
        <v>602700</v>
      </c>
      <c r="D396" s="196">
        <v>2</v>
      </c>
      <c r="E396" s="195" t="s">
        <v>15526</v>
      </c>
      <c r="F396" s="195" t="s">
        <v>57</v>
      </c>
    </row>
    <row r="397" spans="1:6">
      <c r="A397" s="195" t="s">
        <v>395</v>
      </c>
      <c r="B397" s="196">
        <v>2098</v>
      </c>
      <c r="C397" s="196">
        <v>261600</v>
      </c>
      <c r="D397" s="196">
        <v>3</v>
      </c>
      <c r="E397" s="195" t="s">
        <v>15527</v>
      </c>
      <c r="F397" s="195" t="s">
        <v>14</v>
      </c>
    </row>
    <row r="398" spans="1:6" ht="30">
      <c r="A398" s="195" t="s">
        <v>395</v>
      </c>
      <c r="B398" s="196">
        <v>2670</v>
      </c>
      <c r="C398" s="196">
        <v>426600</v>
      </c>
      <c r="D398" s="196">
        <v>1</v>
      </c>
      <c r="E398" s="195" t="s">
        <v>15528</v>
      </c>
      <c r="F398" s="195" t="s">
        <v>99</v>
      </c>
    </row>
    <row r="399" spans="1:6">
      <c r="A399" s="195" t="s">
        <v>395</v>
      </c>
      <c r="B399" s="196">
        <v>2644</v>
      </c>
      <c r="C399" s="196">
        <v>286700</v>
      </c>
      <c r="D399" s="196">
        <v>1</v>
      </c>
      <c r="E399" s="195" t="s">
        <v>15529</v>
      </c>
      <c r="F399" s="195" t="s">
        <v>7</v>
      </c>
    </row>
    <row r="400" spans="1:6">
      <c r="A400" s="195" t="s">
        <v>395</v>
      </c>
      <c r="B400" s="196">
        <v>2359</v>
      </c>
      <c r="C400" s="196">
        <v>803000</v>
      </c>
      <c r="D400" s="196">
        <v>1</v>
      </c>
      <c r="E400" s="195" t="s">
        <v>15530</v>
      </c>
      <c r="F400" s="195" t="s">
        <v>247</v>
      </c>
    </row>
    <row r="401" spans="1:6">
      <c r="A401" s="195" t="s">
        <v>395</v>
      </c>
      <c r="B401" s="196">
        <v>832</v>
      </c>
      <c r="C401" s="196">
        <v>293100</v>
      </c>
      <c r="D401" s="196">
        <v>1</v>
      </c>
      <c r="E401" s="195" t="s">
        <v>15531</v>
      </c>
      <c r="F401" s="195" t="s">
        <v>164</v>
      </c>
    </row>
    <row r="402" spans="1:6">
      <c r="A402" s="195" t="s">
        <v>395</v>
      </c>
      <c r="B402" s="196">
        <v>2389</v>
      </c>
      <c r="C402" s="196">
        <v>241400</v>
      </c>
      <c r="D402" s="196">
        <v>2</v>
      </c>
      <c r="E402" s="195" t="s">
        <v>15532</v>
      </c>
      <c r="F402" s="195" t="s">
        <v>41</v>
      </c>
    </row>
    <row r="403" spans="1:6">
      <c r="A403" s="195" t="s">
        <v>395</v>
      </c>
      <c r="B403" s="196">
        <v>960</v>
      </c>
      <c r="C403" s="196">
        <v>379400</v>
      </c>
      <c r="D403" s="196">
        <v>1</v>
      </c>
      <c r="E403" s="195" t="s">
        <v>15533</v>
      </c>
      <c r="F403" s="195" t="s">
        <v>54</v>
      </c>
    </row>
    <row r="404" spans="1:6">
      <c r="A404" s="195" t="s">
        <v>395</v>
      </c>
      <c r="B404" s="196">
        <v>4079</v>
      </c>
      <c r="C404" s="196">
        <v>359200</v>
      </c>
      <c r="D404" s="196">
        <v>2</v>
      </c>
      <c r="E404" s="195" t="s">
        <v>15534</v>
      </c>
      <c r="F404" s="195" t="s">
        <v>74</v>
      </c>
    </row>
    <row r="405" spans="1:6" ht="30">
      <c r="A405" s="195" t="s">
        <v>395</v>
      </c>
      <c r="B405" s="196">
        <v>8920</v>
      </c>
      <c r="C405" s="196">
        <v>5122700</v>
      </c>
      <c r="D405" s="196">
        <v>1</v>
      </c>
      <c r="E405" s="195" t="s">
        <v>15535</v>
      </c>
      <c r="F405" s="195" t="s">
        <v>99</v>
      </c>
    </row>
    <row r="406" spans="1:6">
      <c r="A406" s="195" t="s">
        <v>395</v>
      </c>
      <c r="B406" s="196">
        <v>3985</v>
      </c>
      <c r="C406" s="196">
        <v>342600</v>
      </c>
      <c r="D406" s="196">
        <v>4</v>
      </c>
      <c r="E406" s="195" t="s">
        <v>15536</v>
      </c>
      <c r="F406" s="195" t="s">
        <v>14</v>
      </c>
    </row>
    <row r="407" spans="1:6">
      <c r="A407" s="195" t="s">
        <v>395</v>
      </c>
      <c r="B407" s="196">
        <v>2982</v>
      </c>
      <c r="C407" s="196">
        <v>590700</v>
      </c>
      <c r="D407" s="196">
        <v>2</v>
      </c>
      <c r="E407" s="195" t="s">
        <v>15537</v>
      </c>
      <c r="F407" s="195" t="s">
        <v>138</v>
      </c>
    </row>
    <row r="408" spans="1:6">
      <c r="A408" s="195" t="s">
        <v>395</v>
      </c>
      <c r="B408" s="196">
        <v>5655</v>
      </c>
      <c r="C408" s="196">
        <v>631700</v>
      </c>
      <c r="D408" s="196">
        <v>4</v>
      </c>
      <c r="E408" s="195" t="s">
        <v>15538</v>
      </c>
      <c r="F408" s="195" t="s">
        <v>65</v>
      </c>
    </row>
    <row r="409" spans="1:6" ht="30">
      <c r="A409" s="195" t="s">
        <v>395</v>
      </c>
      <c r="B409" s="196">
        <v>2444</v>
      </c>
      <c r="C409" s="196">
        <v>760900</v>
      </c>
      <c r="D409" s="196">
        <v>1</v>
      </c>
      <c r="E409" s="195" t="s">
        <v>15539</v>
      </c>
      <c r="F409" s="195" t="s">
        <v>209</v>
      </c>
    </row>
    <row r="410" spans="1:6">
      <c r="A410" s="195" t="s">
        <v>395</v>
      </c>
      <c r="B410" s="196">
        <v>2087</v>
      </c>
      <c r="C410" s="196">
        <v>316400</v>
      </c>
      <c r="D410" s="196">
        <v>3</v>
      </c>
      <c r="E410" s="195" t="s">
        <v>15540</v>
      </c>
      <c r="F410" s="195" t="s">
        <v>12</v>
      </c>
    </row>
    <row r="411" spans="1:6">
      <c r="A411" s="195" t="s">
        <v>395</v>
      </c>
      <c r="B411" s="196">
        <v>2447</v>
      </c>
      <c r="C411" s="196">
        <v>380300</v>
      </c>
      <c r="D411" s="196">
        <v>1</v>
      </c>
      <c r="E411" s="195" t="s">
        <v>15541</v>
      </c>
      <c r="F411" s="195" t="s">
        <v>199</v>
      </c>
    </row>
    <row r="412" spans="1:6" ht="30">
      <c r="A412" s="195" t="s">
        <v>395</v>
      </c>
      <c r="B412" s="196">
        <v>1773</v>
      </c>
      <c r="C412" s="196">
        <v>35800</v>
      </c>
      <c r="D412" s="196">
        <v>1</v>
      </c>
      <c r="E412" s="195" t="s">
        <v>15542</v>
      </c>
      <c r="F412" s="195" t="s">
        <v>25</v>
      </c>
    </row>
    <row r="413" spans="1:6">
      <c r="A413" s="195" t="s">
        <v>395</v>
      </c>
      <c r="B413" s="196">
        <v>2021</v>
      </c>
      <c r="C413" s="196">
        <v>308000</v>
      </c>
      <c r="D413" s="196">
        <v>2</v>
      </c>
      <c r="E413" s="195" t="s">
        <v>15543</v>
      </c>
      <c r="F413" s="195" t="s">
        <v>69</v>
      </c>
    </row>
    <row r="414" spans="1:6">
      <c r="A414" s="195" t="s">
        <v>395</v>
      </c>
      <c r="B414" s="196">
        <v>440</v>
      </c>
      <c r="C414" s="196">
        <v>78200</v>
      </c>
      <c r="D414" s="196">
        <v>1</v>
      </c>
      <c r="E414" s="195" t="s">
        <v>15544</v>
      </c>
      <c r="F414" s="195" t="s">
        <v>87</v>
      </c>
    </row>
    <row r="415" spans="1:6">
      <c r="A415" s="195" t="s">
        <v>395</v>
      </c>
      <c r="B415" s="196">
        <v>1264</v>
      </c>
      <c r="C415" s="196">
        <v>296600</v>
      </c>
      <c r="D415" s="196">
        <v>1</v>
      </c>
      <c r="E415" s="195" t="s">
        <v>15545</v>
      </c>
      <c r="F415" s="195" t="s">
        <v>139</v>
      </c>
    </row>
    <row r="416" spans="1:6">
      <c r="A416" s="195" t="s">
        <v>395</v>
      </c>
      <c r="B416" s="196">
        <v>1565</v>
      </c>
      <c r="C416" s="196">
        <v>246400</v>
      </c>
      <c r="D416" s="196">
        <v>1</v>
      </c>
      <c r="E416" s="195" t="s">
        <v>15546</v>
      </c>
      <c r="F416" s="195" t="s">
        <v>57</v>
      </c>
    </row>
    <row r="417" spans="1:6">
      <c r="A417" s="195" t="s">
        <v>395</v>
      </c>
      <c r="B417" s="196">
        <v>1648</v>
      </c>
      <c r="C417" s="196">
        <v>336500</v>
      </c>
      <c r="D417" s="196">
        <v>2</v>
      </c>
      <c r="E417" s="195" t="s">
        <v>15547</v>
      </c>
      <c r="F417" s="195" t="s">
        <v>88</v>
      </c>
    </row>
    <row r="418" spans="1:6">
      <c r="A418" s="195" t="s">
        <v>395</v>
      </c>
      <c r="B418" s="196">
        <v>3788</v>
      </c>
      <c r="C418" s="196">
        <v>929300</v>
      </c>
      <c r="D418" s="196">
        <v>2</v>
      </c>
      <c r="E418" s="195" t="s">
        <v>15548</v>
      </c>
      <c r="F418" s="195" t="s">
        <v>93</v>
      </c>
    </row>
    <row r="419" spans="1:6">
      <c r="A419" s="195" t="s">
        <v>395</v>
      </c>
      <c r="B419" s="196">
        <v>553</v>
      </c>
      <c r="C419" s="196">
        <v>321200</v>
      </c>
      <c r="D419" s="196">
        <v>1</v>
      </c>
      <c r="E419" s="195" t="s">
        <v>15549</v>
      </c>
      <c r="F419" s="195" t="s">
        <v>261</v>
      </c>
    </row>
    <row r="420" spans="1:6">
      <c r="A420" s="195" t="s">
        <v>395</v>
      </c>
      <c r="B420" s="196">
        <v>1870</v>
      </c>
      <c r="C420" s="196">
        <v>1243000</v>
      </c>
      <c r="D420" s="196">
        <v>2</v>
      </c>
      <c r="E420" s="195" t="s">
        <v>15550</v>
      </c>
      <c r="F420" s="195" t="s">
        <v>177</v>
      </c>
    </row>
    <row r="421" spans="1:6">
      <c r="A421" s="195" t="s">
        <v>395</v>
      </c>
      <c r="B421" s="196">
        <v>3433</v>
      </c>
      <c r="C421" s="196">
        <v>389400</v>
      </c>
      <c r="D421" s="196">
        <v>2</v>
      </c>
      <c r="E421" s="195" t="s">
        <v>15551</v>
      </c>
      <c r="F421" s="195" t="s">
        <v>219</v>
      </c>
    </row>
    <row r="422" spans="1:6" ht="30">
      <c r="A422" s="195" t="s">
        <v>395</v>
      </c>
      <c r="B422" s="196">
        <v>1436</v>
      </c>
      <c r="C422" s="196">
        <v>53900</v>
      </c>
      <c r="D422" s="196">
        <v>1</v>
      </c>
      <c r="E422" s="195" t="s">
        <v>15552</v>
      </c>
      <c r="F422" s="195" t="s">
        <v>25</v>
      </c>
    </row>
    <row r="423" spans="1:6">
      <c r="A423" s="195" t="s">
        <v>395</v>
      </c>
      <c r="B423" s="196">
        <v>3504</v>
      </c>
      <c r="C423" s="196">
        <v>1143500</v>
      </c>
      <c r="D423" s="196">
        <v>1</v>
      </c>
      <c r="E423" s="195" t="s">
        <v>15553</v>
      </c>
      <c r="F423" s="195" t="s">
        <v>247</v>
      </c>
    </row>
    <row r="424" spans="1:6">
      <c r="A424" s="195" t="s">
        <v>395</v>
      </c>
      <c r="B424" s="196">
        <v>2254</v>
      </c>
      <c r="C424" s="196">
        <v>476900</v>
      </c>
      <c r="D424" s="196">
        <v>1</v>
      </c>
      <c r="E424" s="195" t="s">
        <v>15554</v>
      </c>
      <c r="F424" s="195" t="s">
        <v>247</v>
      </c>
    </row>
    <row r="425" spans="1:6">
      <c r="A425" s="195" t="s">
        <v>395</v>
      </c>
      <c r="B425" s="196">
        <v>5820</v>
      </c>
      <c r="C425" s="196">
        <v>538100</v>
      </c>
      <c r="D425" s="196">
        <v>4</v>
      </c>
      <c r="E425" s="195" t="s">
        <v>15555</v>
      </c>
      <c r="F425" s="195" t="s">
        <v>14</v>
      </c>
    </row>
    <row r="426" spans="1:6" ht="30">
      <c r="A426" s="195" t="s">
        <v>395</v>
      </c>
      <c r="B426" s="196">
        <v>3457</v>
      </c>
      <c r="C426" s="196">
        <v>384000</v>
      </c>
      <c r="D426" s="196">
        <v>1</v>
      </c>
      <c r="E426" s="195" t="s">
        <v>15556</v>
      </c>
      <c r="F426" s="195" t="s">
        <v>99</v>
      </c>
    </row>
    <row r="427" spans="1:6">
      <c r="A427" s="195" t="s">
        <v>395</v>
      </c>
      <c r="B427" s="196">
        <v>1304</v>
      </c>
      <c r="C427" s="196">
        <v>208100</v>
      </c>
      <c r="D427" s="196">
        <v>3</v>
      </c>
      <c r="E427" s="195" t="s">
        <v>15557</v>
      </c>
      <c r="F427" s="195" t="s">
        <v>154</v>
      </c>
    </row>
    <row r="428" spans="1:6">
      <c r="A428" s="195" t="s">
        <v>395</v>
      </c>
      <c r="B428" s="196">
        <v>1610</v>
      </c>
      <c r="C428" s="196">
        <v>309400</v>
      </c>
      <c r="D428" s="196">
        <v>1</v>
      </c>
      <c r="E428" s="195" t="s">
        <v>15558</v>
      </c>
      <c r="F428" s="195" t="s">
        <v>54</v>
      </c>
    </row>
    <row r="429" spans="1:6">
      <c r="A429" s="195" t="s">
        <v>395</v>
      </c>
      <c r="B429" s="196">
        <v>3477</v>
      </c>
      <c r="C429" s="196">
        <v>781700</v>
      </c>
      <c r="D429" s="196">
        <v>4</v>
      </c>
      <c r="E429" s="195" t="s">
        <v>15559</v>
      </c>
      <c r="F429" s="195" t="s">
        <v>268</v>
      </c>
    </row>
    <row r="430" spans="1:6" ht="30">
      <c r="A430" s="195" t="s">
        <v>395</v>
      </c>
      <c r="B430" s="196">
        <v>1280</v>
      </c>
      <c r="C430" s="196">
        <v>302300</v>
      </c>
      <c r="D430" s="196">
        <v>1</v>
      </c>
      <c r="E430" s="195" t="s">
        <v>15560</v>
      </c>
      <c r="F430" s="195" t="s">
        <v>25</v>
      </c>
    </row>
    <row r="431" spans="1:6">
      <c r="A431" s="195" t="s">
        <v>395</v>
      </c>
      <c r="B431" s="196">
        <v>6097</v>
      </c>
      <c r="C431" s="196">
        <v>754800</v>
      </c>
      <c r="D431" s="196">
        <v>3</v>
      </c>
      <c r="E431" s="195" t="s">
        <v>15561</v>
      </c>
      <c r="F431" s="195" t="s">
        <v>41</v>
      </c>
    </row>
    <row r="432" spans="1:6">
      <c r="A432" s="195" t="s">
        <v>395</v>
      </c>
      <c r="B432" s="196">
        <v>2772</v>
      </c>
      <c r="C432" s="196">
        <v>448400</v>
      </c>
      <c r="D432" s="196">
        <v>2</v>
      </c>
      <c r="E432" s="195" t="s">
        <v>15562</v>
      </c>
      <c r="F432" s="195" t="s">
        <v>29</v>
      </c>
    </row>
    <row r="433" spans="1:6">
      <c r="A433" s="195" t="s">
        <v>395</v>
      </c>
      <c r="B433" s="196">
        <v>4147</v>
      </c>
      <c r="C433" s="196">
        <v>943600</v>
      </c>
      <c r="D433" s="196">
        <v>2</v>
      </c>
      <c r="E433" s="195" t="s">
        <v>15563</v>
      </c>
      <c r="F433" s="195" t="s">
        <v>254</v>
      </c>
    </row>
    <row r="434" spans="1:6">
      <c r="A434" s="195" t="s">
        <v>395</v>
      </c>
      <c r="B434" s="196">
        <v>5367</v>
      </c>
      <c r="C434" s="196">
        <v>779900</v>
      </c>
      <c r="D434" s="196">
        <v>2</v>
      </c>
      <c r="E434" s="195" t="s">
        <v>15564</v>
      </c>
      <c r="F434" s="195" t="s">
        <v>123</v>
      </c>
    </row>
    <row r="435" spans="1:6">
      <c r="A435" s="195" t="s">
        <v>395</v>
      </c>
      <c r="B435" s="196">
        <v>2601</v>
      </c>
      <c r="C435" s="196">
        <v>374600</v>
      </c>
      <c r="D435" s="196">
        <v>2</v>
      </c>
      <c r="E435" s="195" t="s">
        <v>15565</v>
      </c>
      <c r="F435" s="195" t="s">
        <v>66</v>
      </c>
    </row>
    <row r="436" spans="1:6">
      <c r="A436" s="195" t="s">
        <v>395</v>
      </c>
      <c r="B436" s="196">
        <v>1892</v>
      </c>
      <c r="C436" s="196">
        <v>453900</v>
      </c>
      <c r="D436" s="196">
        <v>1</v>
      </c>
      <c r="E436" s="195" t="s">
        <v>15566</v>
      </c>
      <c r="F436" s="195" t="s">
        <v>87</v>
      </c>
    </row>
    <row r="437" spans="1:6">
      <c r="A437" s="195" t="s">
        <v>395</v>
      </c>
      <c r="B437" s="196">
        <v>7101</v>
      </c>
      <c r="C437" s="196">
        <v>564800</v>
      </c>
      <c r="D437" s="196">
        <v>6</v>
      </c>
      <c r="E437" s="195" t="s">
        <v>15567</v>
      </c>
      <c r="F437" s="195" t="s">
        <v>41</v>
      </c>
    </row>
    <row r="438" spans="1:6">
      <c r="A438" s="195" t="s">
        <v>395</v>
      </c>
      <c r="B438" s="196">
        <v>3072</v>
      </c>
      <c r="C438" s="196">
        <v>326700</v>
      </c>
      <c r="D438" s="196">
        <v>4</v>
      </c>
      <c r="E438" s="195" t="s">
        <v>15568</v>
      </c>
      <c r="F438" s="195" t="s">
        <v>246</v>
      </c>
    </row>
    <row r="439" spans="1:6">
      <c r="A439" s="195" t="s">
        <v>395</v>
      </c>
      <c r="B439" s="196">
        <v>1493</v>
      </c>
      <c r="C439" s="196">
        <v>219600</v>
      </c>
      <c r="D439" s="196">
        <v>2</v>
      </c>
      <c r="E439" s="195" t="s">
        <v>15569</v>
      </c>
      <c r="F439" s="195" t="s">
        <v>52</v>
      </c>
    </row>
    <row r="440" spans="1:6">
      <c r="A440" s="195" t="s">
        <v>395</v>
      </c>
      <c r="B440" s="196">
        <v>1326</v>
      </c>
      <c r="C440" s="196">
        <v>126400</v>
      </c>
      <c r="D440" s="196">
        <v>2</v>
      </c>
      <c r="E440" s="195" t="s">
        <v>15570</v>
      </c>
      <c r="F440" s="195" t="s">
        <v>5</v>
      </c>
    </row>
    <row r="441" spans="1:6">
      <c r="A441" s="195" t="s">
        <v>395</v>
      </c>
      <c r="B441" s="196">
        <v>5199</v>
      </c>
      <c r="C441" s="196">
        <v>1456200</v>
      </c>
      <c r="D441" s="196">
        <v>1</v>
      </c>
      <c r="E441" s="195" t="s">
        <v>15571</v>
      </c>
      <c r="F441" s="195" t="s">
        <v>53</v>
      </c>
    </row>
    <row r="442" spans="1:6" ht="30">
      <c r="A442" s="195" t="s">
        <v>395</v>
      </c>
      <c r="B442" s="196">
        <v>432</v>
      </c>
      <c r="C442" s="196">
        <v>127600</v>
      </c>
      <c r="D442" s="196">
        <v>1</v>
      </c>
      <c r="E442" s="195" t="s">
        <v>15572</v>
      </c>
      <c r="F442" s="195" t="s">
        <v>25</v>
      </c>
    </row>
    <row r="443" spans="1:6">
      <c r="A443" s="195" t="s">
        <v>395</v>
      </c>
      <c r="B443" s="196">
        <v>2602</v>
      </c>
      <c r="C443" s="196">
        <v>351800</v>
      </c>
      <c r="D443" s="196">
        <v>2</v>
      </c>
      <c r="E443" s="195" t="s">
        <v>15573</v>
      </c>
      <c r="F443" s="195" t="s">
        <v>29</v>
      </c>
    </row>
    <row r="444" spans="1:6">
      <c r="A444" s="195" t="s">
        <v>395</v>
      </c>
      <c r="B444" s="196">
        <v>2160</v>
      </c>
      <c r="C444" s="196">
        <v>560300</v>
      </c>
      <c r="D444" s="196">
        <v>1</v>
      </c>
      <c r="E444" s="195" t="s">
        <v>15574</v>
      </c>
      <c r="F444" s="195" t="s">
        <v>168</v>
      </c>
    </row>
    <row r="445" spans="1:6">
      <c r="A445" s="195" t="s">
        <v>395</v>
      </c>
      <c r="B445" s="196">
        <v>1765</v>
      </c>
      <c r="C445" s="196">
        <v>368800</v>
      </c>
      <c r="D445" s="196">
        <v>2</v>
      </c>
      <c r="E445" s="195" t="s">
        <v>15575</v>
      </c>
      <c r="F445" s="195" t="s">
        <v>62</v>
      </c>
    </row>
    <row r="446" spans="1:6">
      <c r="A446" s="195" t="s">
        <v>395</v>
      </c>
      <c r="B446" s="196">
        <v>3557</v>
      </c>
      <c r="C446" s="196">
        <v>1806600</v>
      </c>
      <c r="D446" s="196">
        <v>1</v>
      </c>
      <c r="E446" s="195" t="s">
        <v>15576</v>
      </c>
      <c r="F446" s="195" t="s">
        <v>7</v>
      </c>
    </row>
    <row r="447" spans="1:6">
      <c r="A447" s="195" t="s">
        <v>395</v>
      </c>
      <c r="B447" s="196">
        <v>1470</v>
      </c>
      <c r="C447" s="196">
        <v>391700</v>
      </c>
      <c r="D447" s="196">
        <v>1</v>
      </c>
      <c r="E447" s="195" t="s">
        <v>15577</v>
      </c>
      <c r="F447" s="195" t="s">
        <v>261</v>
      </c>
    </row>
    <row r="448" spans="1:6">
      <c r="A448" s="195" t="s">
        <v>395</v>
      </c>
      <c r="B448" s="196">
        <v>2610</v>
      </c>
      <c r="C448" s="196">
        <v>741000</v>
      </c>
      <c r="D448" s="196">
        <v>1</v>
      </c>
      <c r="E448" s="195" t="s">
        <v>15578</v>
      </c>
      <c r="F448" s="195" t="s">
        <v>87</v>
      </c>
    </row>
    <row r="449" spans="1:6">
      <c r="A449" s="195" t="s">
        <v>395</v>
      </c>
      <c r="B449" s="196">
        <v>1680</v>
      </c>
      <c r="C449" s="196">
        <v>379700</v>
      </c>
      <c r="D449" s="196">
        <v>1</v>
      </c>
      <c r="E449" s="195" t="s">
        <v>15579</v>
      </c>
      <c r="F449" s="195" t="s">
        <v>57</v>
      </c>
    </row>
    <row r="450" spans="1:6">
      <c r="A450" s="195" t="s">
        <v>395</v>
      </c>
      <c r="B450" s="196">
        <v>5474</v>
      </c>
      <c r="C450" s="196">
        <v>2336000</v>
      </c>
      <c r="D450" s="196">
        <v>1</v>
      </c>
      <c r="E450" s="195" t="s">
        <v>15580</v>
      </c>
      <c r="F450" s="195" t="s">
        <v>24</v>
      </c>
    </row>
    <row r="451" spans="1:6">
      <c r="A451" s="195" t="s">
        <v>395</v>
      </c>
      <c r="B451" s="196">
        <v>4399</v>
      </c>
      <c r="C451" s="196">
        <v>957100</v>
      </c>
      <c r="D451" s="196">
        <v>2</v>
      </c>
      <c r="E451" s="195" t="s">
        <v>15581</v>
      </c>
      <c r="F451" s="195" t="s">
        <v>93</v>
      </c>
    </row>
    <row r="452" spans="1:6">
      <c r="A452" s="195" t="s">
        <v>395</v>
      </c>
      <c r="B452" s="196">
        <v>4872</v>
      </c>
      <c r="C452" s="196">
        <v>455000</v>
      </c>
      <c r="D452" s="196">
        <v>4</v>
      </c>
      <c r="E452" s="195" t="s">
        <v>15582</v>
      </c>
      <c r="F452" s="195" t="s">
        <v>14</v>
      </c>
    </row>
    <row r="453" spans="1:6" ht="30">
      <c r="A453" s="195" t="s">
        <v>395</v>
      </c>
      <c r="B453" s="196">
        <v>2702</v>
      </c>
      <c r="C453" s="196">
        <v>463600</v>
      </c>
      <c r="D453" s="196">
        <v>1</v>
      </c>
      <c r="E453" s="195" t="s">
        <v>15583</v>
      </c>
      <c r="F453" s="195" t="s">
        <v>25</v>
      </c>
    </row>
    <row r="454" spans="1:6">
      <c r="A454" s="195" t="s">
        <v>395</v>
      </c>
      <c r="B454" s="196">
        <v>1417</v>
      </c>
      <c r="C454" s="196">
        <v>229700</v>
      </c>
      <c r="D454" s="196">
        <v>1</v>
      </c>
      <c r="E454" s="195" t="s">
        <v>15584</v>
      </c>
      <c r="F454" s="195" t="s">
        <v>57</v>
      </c>
    </row>
    <row r="455" spans="1:6">
      <c r="A455" s="195" t="s">
        <v>395</v>
      </c>
      <c r="B455" s="196">
        <v>1158</v>
      </c>
      <c r="C455" s="196">
        <v>170700</v>
      </c>
      <c r="D455" s="196">
        <v>2</v>
      </c>
      <c r="E455" s="195" t="s">
        <v>15585</v>
      </c>
      <c r="F455" s="195" t="s">
        <v>16</v>
      </c>
    </row>
    <row r="456" spans="1:6">
      <c r="A456" s="195" t="s">
        <v>395</v>
      </c>
      <c r="B456" s="196">
        <v>2622</v>
      </c>
      <c r="C456" s="196">
        <v>458100</v>
      </c>
      <c r="D456" s="196">
        <v>2</v>
      </c>
      <c r="E456" s="195" t="s">
        <v>15586</v>
      </c>
      <c r="F456" s="195" t="s">
        <v>90</v>
      </c>
    </row>
    <row r="457" spans="1:6" ht="30">
      <c r="A457" s="195" t="s">
        <v>395</v>
      </c>
      <c r="B457" s="196">
        <v>1855</v>
      </c>
      <c r="C457" s="196">
        <v>144700</v>
      </c>
      <c r="D457" s="196">
        <v>1</v>
      </c>
      <c r="E457" s="195" t="s">
        <v>15587</v>
      </c>
      <c r="F457" s="195" t="s">
        <v>99</v>
      </c>
    </row>
    <row r="458" spans="1:6">
      <c r="A458" s="195" t="s">
        <v>395</v>
      </c>
      <c r="B458" s="196">
        <v>1536</v>
      </c>
      <c r="C458" s="196">
        <v>458900</v>
      </c>
      <c r="D458" s="196">
        <v>1</v>
      </c>
      <c r="E458" s="195" t="s">
        <v>15588</v>
      </c>
      <c r="F458" s="195" t="s">
        <v>247</v>
      </c>
    </row>
    <row r="459" spans="1:6">
      <c r="A459" s="195" t="s">
        <v>395</v>
      </c>
      <c r="B459" s="196">
        <v>1388</v>
      </c>
      <c r="C459" s="196">
        <v>314000</v>
      </c>
      <c r="D459" s="196">
        <v>1</v>
      </c>
      <c r="E459" s="195" t="s">
        <v>15589</v>
      </c>
      <c r="F459" s="195" t="s">
        <v>54</v>
      </c>
    </row>
    <row r="460" spans="1:6">
      <c r="A460" s="195" t="s">
        <v>395</v>
      </c>
      <c r="B460" s="196">
        <v>1008</v>
      </c>
      <c r="C460" s="196">
        <v>238900</v>
      </c>
      <c r="D460" s="196">
        <v>1</v>
      </c>
      <c r="E460" s="195" t="s">
        <v>15590</v>
      </c>
      <c r="F460" s="195" t="s">
        <v>164</v>
      </c>
    </row>
    <row r="461" spans="1:6">
      <c r="A461" s="195" t="s">
        <v>395</v>
      </c>
      <c r="B461" s="196">
        <v>1384</v>
      </c>
      <c r="C461" s="196">
        <v>155500</v>
      </c>
      <c r="D461" s="196">
        <v>2</v>
      </c>
      <c r="E461" s="195" t="s">
        <v>15591</v>
      </c>
      <c r="F461" s="195" t="s">
        <v>14</v>
      </c>
    </row>
    <row r="462" spans="1:6">
      <c r="A462" s="195" t="s">
        <v>395</v>
      </c>
      <c r="B462" s="196">
        <v>2420</v>
      </c>
      <c r="C462" s="196">
        <v>635500</v>
      </c>
      <c r="D462" s="196">
        <v>2</v>
      </c>
      <c r="E462" s="195" t="s">
        <v>15592</v>
      </c>
      <c r="F462" s="195" t="s">
        <v>88</v>
      </c>
    </row>
    <row r="463" spans="1:6" ht="30">
      <c r="A463" s="195" t="s">
        <v>395</v>
      </c>
      <c r="B463" s="196">
        <v>1994</v>
      </c>
      <c r="C463" s="196">
        <v>547400</v>
      </c>
      <c r="D463" s="196">
        <v>1</v>
      </c>
      <c r="E463" s="195" t="s">
        <v>15593</v>
      </c>
      <c r="F463" s="195" t="s">
        <v>25</v>
      </c>
    </row>
    <row r="464" spans="1:6">
      <c r="A464" s="195" t="s">
        <v>395</v>
      </c>
      <c r="B464" s="196">
        <v>5228</v>
      </c>
      <c r="C464" s="196">
        <v>868800</v>
      </c>
      <c r="D464" s="196">
        <v>1</v>
      </c>
      <c r="E464" s="195" t="s">
        <v>15594</v>
      </c>
      <c r="F464" s="195" t="s">
        <v>78</v>
      </c>
    </row>
    <row r="465" spans="1:6">
      <c r="A465" s="195" t="s">
        <v>395</v>
      </c>
      <c r="B465" s="196">
        <v>3405</v>
      </c>
      <c r="C465" s="196">
        <v>1528000</v>
      </c>
      <c r="D465" s="196">
        <v>1</v>
      </c>
      <c r="E465" s="195" t="s">
        <v>15595</v>
      </c>
      <c r="F465" s="195" t="s">
        <v>177</v>
      </c>
    </row>
    <row r="466" spans="1:6">
      <c r="A466" s="195" t="s">
        <v>395</v>
      </c>
      <c r="B466" s="196">
        <v>3702</v>
      </c>
      <c r="C466" s="196">
        <v>490400</v>
      </c>
      <c r="D466" s="196">
        <v>2</v>
      </c>
      <c r="E466" s="195" t="s">
        <v>15596</v>
      </c>
      <c r="F466" s="195" t="s">
        <v>219</v>
      </c>
    </row>
    <row r="467" spans="1:6">
      <c r="A467" s="195" t="s">
        <v>395</v>
      </c>
      <c r="B467" s="196">
        <v>1408</v>
      </c>
      <c r="C467" s="196">
        <v>111100</v>
      </c>
      <c r="D467" s="196">
        <v>2</v>
      </c>
      <c r="E467" s="195" t="s">
        <v>15597</v>
      </c>
      <c r="F467" s="195" t="s">
        <v>5</v>
      </c>
    </row>
    <row r="468" spans="1:6">
      <c r="A468" s="195" t="s">
        <v>395</v>
      </c>
      <c r="B468" s="196">
        <v>5745</v>
      </c>
      <c r="C468" s="196">
        <v>2024300</v>
      </c>
      <c r="D468" s="196">
        <v>2</v>
      </c>
      <c r="E468" s="195" t="s">
        <v>15598</v>
      </c>
      <c r="F468" s="195" t="s">
        <v>49</v>
      </c>
    </row>
    <row r="469" spans="1:6">
      <c r="A469" s="195" t="s">
        <v>395</v>
      </c>
      <c r="B469" s="196">
        <v>2134</v>
      </c>
      <c r="C469" s="196">
        <v>1082000</v>
      </c>
      <c r="D469" s="196">
        <v>1</v>
      </c>
      <c r="E469" s="195" t="s">
        <v>15599</v>
      </c>
      <c r="F469" s="195" t="s">
        <v>168</v>
      </c>
    </row>
    <row r="470" spans="1:6" ht="30">
      <c r="A470" s="195" t="s">
        <v>395</v>
      </c>
      <c r="B470" s="196">
        <v>3253</v>
      </c>
      <c r="C470" s="196">
        <v>1158100</v>
      </c>
      <c r="D470" s="196">
        <v>1</v>
      </c>
      <c r="E470" s="195" t="s">
        <v>15600</v>
      </c>
      <c r="F470" s="195" t="s">
        <v>99</v>
      </c>
    </row>
    <row r="471" spans="1:6" ht="30">
      <c r="A471" s="195" t="s">
        <v>395</v>
      </c>
      <c r="B471" s="196">
        <v>1815</v>
      </c>
      <c r="C471" s="196">
        <v>358600</v>
      </c>
      <c r="D471" s="196">
        <v>1</v>
      </c>
      <c r="E471" s="195" t="s">
        <v>15601</v>
      </c>
      <c r="F471" s="195" t="s">
        <v>25</v>
      </c>
    </row>
    <row r="472" spans="1:6">
      <c r="A472" s="195" t="s">
        <v>395</v>
      </c>
      <c r="B472" s="196">
        <v>2356</v>
      </c>
      <c r="C472" s="196">
        <v>467800</v>
      </c>
      <c r="D472" s="196">
        <v>1</v>
      </c>
      <c r="E472" s="195" t="s">
        <v>15602</v>
      </c>
      <c r="F472" s="195" t="s">
        <v>87</v>
      </c>
    </row>
    <row r="473" spans="1:6">
      <c r="A473" s="195" t="s">
        <v>395</v>
      </c>
      <c r="B473" s="196">
        <v>1380</v>
      </c>
      <c r="C473" s="196">
        <v>301000</v>
      </c>
      <c r="D473" s="196">
        <v>1</v>
      </c>
      <c r="E473" s="195" t="s">
        <v>15603</v>
      </c>
      <c r="F473" s="195" t="s">
        <v>87</v>
      </c>
    </row>
    <row r="474" spans="1:6">
      <c r="A474" s="195" t="s">
        <v>395</v>
      </c>
      <c r="B474" s="196">
        <v>18834</v>
      </c>
      <c r="C474" s="196">
        <v>5918100</v>
      </c>
      <c r="D474" s="196">
        <v>3</v>
      </c>
      <c r="E474" s="195" t="s">
        <v>15604</v>
      </c>
      <c r="F474" s="195" t="s">
        <v>254</v>
      </c>
    </row>
    <row r="475" spans="1:6">
      <c r="A475" s="195" t="s">
        <v>395</v>
      </c>
      <c r="B475" s="196">
        <v>1792</v>
      </c>
      <c r="C475" s="196">
        <v>373000</v>
      </c>
      <c r="D475" s="196">
        <v>1</v>
      </c>
      <c r="E475" s="195" t="s">
        <v>15605</v>
      </c>
      <c r="F475" s="195" t="s">
        <v>82</v>
      </c>
    </row>
    <row r="476" spans="1:6">
      <c r="A476" s="195" t="s">
        <v>395</v>
      </c>
      <c r="B476" s="196">
        <v>3843</v>
      </c>
      <c r="C476" s="196">
        <v>519200</v>
      </c>
      <c r="D476" s="196">
        <v>4</v>
      </c>
      <c r="E476" s="195" t="s">
        <v>15606</v>
      </c>
      <c r="F476" s="195" t="s">
        <v>268</v>
      </c>
    </row>
    <row r="477" spans="1:6">
      <c r="A477" s="195" t="s">
        <v>395</v>
      </c>
      <c r="B477" s="196">
        <v>4118</v>
      </c>
      <c r="C477" s="196">
        <v>538600</v>
      </c>
      <c r="D477" s="196">
        <v>3</v>
      </c>
      <c r="E477" s="195" t="s">
        <v>15607</v>
      </c>
      <c r="F477" s="195" t="s">
        <v>123</v>
      </c>
    </row>
    <row r="478" spans="1:6">
      <c r="A478" s="195" t="s">
        <v>395</v>
      </c>
      <c r="B478" s="196">
        <v>3430</v>
      </c>
      <c r="C478" s="196">
        <v>331500</v>
      </c>
      <c r="D478" s="196">
        <v>2</v>
      </c>
      <c r="E478" s="195" t="s">
        <v>15608</v>
      </c>
      <c r="F478" s="195" t="s">
        <v>52</v>
      </c>
    </row>
    <row r="479" spans="1:6">
      <c r="A479" s="195" t="s">
        <v>395</v>
      </c>
      <c r="B479" s="196">
        <v>3615</v>
      </c>
      <c r="C479" s="196">
        <v>408800</v>
      </c>
      <c r="D479" s="196">
        <v>2</v>
      </c>
      <c r="E479" s="195" t="s">
        <v>15609</v>
      </c>
      <c r="F479" s="195" t="s">
        <v>12</v>
      </c>
    </row>
    <row r="480" spans="1:6">
      <c r="A480" s="195" t="s">
        <v>395</v>
      </c>
      <c r="B480" s="196">
        <v>1202</v>
      </c>
      <c r="C480" s="196">
        <v>272300</v>
      </c>
      <c r="D480" s="196">
        <v>1</v>
      </c>
      <c r="E480" s="195" t="s">
        <v>15610</v>
      </c>
      <c r="F480" s="195" t="s">
        <v>18</v>
      </c>
    </row>
    <row r="481" spans="1:6">
      <c r="A481" s="195" t="s">
        <v>395</v>
      </c>
      <c r="B481" s="196">
        <v>2115</v>
      </c>
      <c r="C481" s="196">
        <v>575400</v>
      </c>
      <c r="D481" s="196">
        <v>1</v>
      </c>
      <c r="E481" s="195" t="s">
        <v>15611</v>
      </c>
      <c r="F481" s="195" t="s">
        <v>24</v>
      </c>
    </row>
    <row r="482" spans="1:6">
      <c r="A482" s="195" t="s">
        <v>395</v>
      </c>
      <c r="B482" s="196">
        <v>1368</v>
      </c>
      <c r="C482" s="196">
        <v>376300</v>
      </c>
      <c r="D482" s="196">
        <v>1</v>
      </c>
      <c r="E482" s="195" t="s">
        <v>15612</v>
      </c>
      <c r="F482" s="195" t="s">
        <v>261</v>
      </c>
    </row>
    <row r="483" spans="1:6">
      <c r="A483" s="195" t="s">
        <v>395</v>
      </c>
      <c r="B483" s="196">
        <v>5204</v>
      </c>
      <c r="C483" s="196">
        <v>656800</v>
      </c>
      <c r="D483" s="196">
        <v>2</v>
      </c>
      <c r="E483" s="195" t="s">
        <v>15613</v>
      </c>
      <c r="F483" s="195" t="s">
        <v>5</v>
      </c>
    </row>
    <row r="484" spans="1:6">
      <c r="A484" s="195" t="s">
        <v>395</v>
      </c>
      <c r="B484" s="196">
        <v>3319</v>
      </c>
      <c r="C484" s="196">
        <v>510900</v>
      </c>
      <c r="D484" s="196">
        <v>1</v>
      </c>
      <c r="E484" s="195" t="s">
        <v>15614</v>
      </c>
      <c r="F484" s="195" t="s">
        <v>57</v>
      </c>
    </row>
    <row r="485" spans="1:6">
      <c r="A485" s="195" t="s">
        <v>395</v>
      </c>
      <c r="B485" s="196">
        <v>7197</v>
      </c>
      <c r="C485" s="196">
        <v>893300</v>
      </c>
      <c r="D485" s="196">
        <v>7</v>
      </c>
      <c r="E485" s="195" t="s">
        <v>15615</v>
      </c>
      <c r="F485" s="195" t="s">
        <v>32</v>
      </c>
    </row>
    <row r="486" spans="1:6">
      <c r="A486" s="195" t="s">
        <v>395</v>
      </c>
      <c r="B486" s="196">
        <v>2679</v>
      </c>
      <c r="C486" s="196">
        <v>157300</v>
      </c>
      <c r="D486" s="196">
        <v>2</v>
      </c>
      <c r="E486" s="195" t="s">
        <v>15616</v>
      </c>
      <c r="F486" s="195" t="s">
        <v>246</v>
      </c>
    </row>
    <row r="487" spans="1:6">
      <c r="A487" s="195" t="s">
        <v>395</v>
      </c>
      <c r="B487" s="196">
        <v>2372</v>
      </c>
      <c r="C487" s="196">
        <v>335300</v>
      </c>
      <c r="D487" s="196">
        <v>2</v>
      </c>
      <c r="E487" s="195" t="s">
        <v>15617</v>
      </c>
      <c r="F487" s="195" t="s">
        <v>65</v>
      </c>
    </row>
    <row r="488" spans="1:6">
      <c r="A488" s="195" t="s">
        <v>395</v>
      </c>
      <c r="B488" s="196">
        <v>1194</v>
      </c>
      <c r="C488" s="196">
        <v>206200</v>
      </c>
      <c r="D488" s="196">
        <v>2</v>
      </c>
      <c r="E488" s="195" t="s">
        <v>15618</v>
      </c>
      <c r="F488" s="195" t="s">
        <v>57</v>
      </c>
    </row>
    <row r="489" spans="1:6">
      <c r="A489" s="195" t="s">
        <v>395</v>
      </c>
      <c r="B489" s="196">
        <v>832</v>
      </c>
      <c r="C489" s="196">
        <v>184300</v>
      </c>
      <c r="D489" s="196">
        <v>1</v>
      </c>
      <c r="E489" s="195" t="s">
        <v>15619</v>
      </c>
      <c r="F489" s="195" t="s">
        <v>57</v>
      </c>
    </row>
    <row r="490" spans="1:6">
      <c r="A490" s="195" t="s">
        <v>395</v>
      </c>
      <c r="B490" s="196">
        <v>2017</v>
      </c>
      <c r="C490" s="196">
        <v>281200</v>
      </c>
      <c r="D490" s="196">
        <v>3</v>
      </c>
      <c r="E490" s="195" t="s">
        <v>15620</v>
      </c>
      <c r="F490" s="195" t="s">
        <v>14</v>
      </c>
    </row>
    <row r="491" spans="1:6" ht="30">
      <c r="A491" s="195" t="s">
        <v>395</v>
      </c>
      <c r="B491" s="196">
        <v>2836</v>
      </c>
      <c r="C491" s="196">
        <v>315400</v>
      </c>
      <c r="D491" s="196">
        <v>3</v>
      </c>
      <c r="E491" s="195" t="s">
        <v>15621</v>
      </c>
      <c r="F491" s="195" t="s">
        <v>151</v>
      </c>
    </row>
    <row r="492" spans="1:6">
      <c r="A492" s="195" t="s">
        <v>395</v>
      </c>
      <c r="B492" s="196">
        <v>6226</v>
      </c>
      <c r="C492" s="196">
        <v>990400</v>
      </c>
      <c r="D492" s="196">
        <v>2</v>
      </c>
      <c r="E492" s="195" t="s">
        <v>15622</v>
      </c>
      <c r="F492" s="195" t="s">
        <v>29</v>
      </c>
    </row>
    <row r="493" spans="1:6">
      <c r="A493" s="195" t="s">
        <v>395</v>
      </c>
      <c r="B493" s="196">
        <v>2330</v>
      </c>
      <c r="C493" s="196">
        <v>381500</v>
      </c>
      <c r="D493" s="196">
        <v>1</v>
      </c>
      <c r="E493" s="195" t="s">
        <v>15623</v>
      </c>
      <c r="F493" s="195" t="s">
        <v>164</v>
      </c>
    </row>
    <row r="494" spans="1:6" ht="30">
      <c r="A494" s="195" t="s">
        <v>395</v>
      </c>
      <c r="B494" s="196">
        <v>600</v>
      </c>
      <c r="C494" s="196">
        <v>151200</v>
      </c>
      <c r="D494" s="196">
        <v>1</v>
      </c>
      <c r="E494" s="195" t="s">
        <v>15624</v>
      </c>
      <c r="F494" s="195" t="s">
        <v>99</v>
      </c>
    </row>
    <row r="495" spans="1:6">
      <c r="A495" s="195" t="s">
        <v>395</v>
      </c>
      <c r="B495" s="196">
        <v>2222</v>
      </c>
      <c r="C495" s="196">
        <v>242300</v>
      </c>
      <c r="D495" s="196">
        <v>4</v>
      </c>
      <c r="E495" s="195" t="s">
        <v>15625</v>
      </c>
      <c r="F495" s="195" t="s">
        <v>268</v>
      </c>
    </row>
    <row r="496" spans="1:6">
      <c r="A496" s="195" t="s">
        <v>395</v>
      </c>
      <c r="B496" s="196">
        <v>2190</v>
      </c>
      <c r="C496" s="196">
        <v>300600</v>
      </c>
      <c r="D496" s="196">
        <v>2</v>
      </c>
      <c r="E496" s="195" t="s">
        <v>15626</v>
      </c>
      <c r="F496" s="195" t="s">
        <v>66</v>
      </c>
    </row>
    <row r="497" spans="1:6" ht="30">
      <c r="A497" s="195" t="s">
        <v>395</v>
      </c>
      <c r="B497" s="196">
        <v>3383</v>
      </c>
      <c r="C497" s="196">
        <v>1157500</v>
      </c>
      <c r="D497" s="196">
        <v>1</v>
      </c>
      <c r="E497" s="195" t="s">
        <v>15627</v>
      </c>
      <c r="F497" s="195" t="s">
        <v>99</v>
      </c>
    </row>
    <row r="498" spans="1:6" ht="30">
      <c r="A498" s="195" t="s">
        <v>395</v>
      </c>
      <c r="B498" s="196">
        <v>1380</v>
      </c>
      <c r="C498" s="196">
        <v>521400</v>
      </c>
      <c r="D498" s="196">
        <v>1</v>
      </c>
      <c r="E498" s="195" t="s">
        <v>15628</v>
      </c>
      <c r="F498" s="195" t="s">
        <v>25</v>
      </c>
    </row>
    <row r="499" spans="1:6">
      <c r="A499" s="195" t="s">
        <v>395</v>
      </c>
      <c r="B499" s="196">
        <v>4855</v>
      </c>
      <c r="C499" s="196">
        <v>719800</v>
      </c>
      <c r="D499" s="196">
        <v>2</v>
      </c>
      <c r="E499" s="195" t="s">
        <v>15629</v>
      </c>
      <c r="F499" s="195" t="s">
        <v>138</v>
      </c>
    </row>
    <row r="500" spans="1:6">
      <c r="A500" s="195" t="s">
        <v>395</v>
      </c>
      <c r="B500" s="196">
        <v>9312</v>
      </c>
      <c r="C500" s="196">
        <v>2406700</v>
      </c>
      <c r="D500" s="196">
        <v>2</v>
      </c>
      <c r="E500" s="195" t="s">
        <v>15630</v>
      </c>
      <c r="F500" s="195" t="s">
        <v>237</v>
      </c>
    </row>
    <row r="501" spans="1:6">
      <c r="A501" s="195" t="s">
        <v>395</v>
      </c>
      <c r="B501" s="196">
        <v>2682</v>
      </c>
      <c r="C501" s="196">
        <v>210200</v>
      </c>
      <c r="D501" s="196">
        <v>2</v>
      </c>
      <c r="E501" s="195" t="s">
        <v>15631</v>
      </c>
      <c r="F501" s="195" t="s">
        <v>26</v>
      </c>
    </row>
    <row r="502" spans="1:6">
      <c r="A502" s="195" t="s">
        <v>395</v>
      </c>
      <c r="B502" s="196">
        <v>5179</v>
      </c>
      <c r="C502" s="196">
        <v>811300</v>
      </c>
      <c r="D502" s="196">
        <v>1</v>
      </c>
      <c r="E502" s="195" t="s">
        <v>15632</v>
      </c>
      <c r="F502" s="195" t="s">
        <v>168</v>
      </c>
    </row>
    <row r="503" spans="1:6">
      <c r="A503" s="195" t="s">
        <v>395</v>
      </c>
      <c r="B503" s="196">
        <v>5228</v>
      </c>
      <c r="C503" s="196">
        <v>673400</v>
      </c>
      <c r="D503" s="196">
        <v>2</v>
      </c>
      <c r="E503" s="195" t="s">
        <v>15633</v>
      </c>
      <c r="F503" s="195" t="s">
        <v>69</v>
      </c>
    </row>
    <row r="504" spans="1:6">
      <c r="A504" s="195" t="s">
        <v>395</v>
      </c>
      <c r="B504" s="196">
        <v>2026</v>
      </c>
      <c r="C504" s="196">
        <v>626100</v>
      </c>
      <c r="D504" s="196">
        <v>1</v>
      </c>
      <c r="E504" s="195" t="s">
        <v>15634</v>
      </c>
      <c r="F504" s="195" t="s">
        <v>164</v>
      </c>
    </row>
    <row r="505" spans="1:6">
      <c r="A505" s="195" t="s">
        <v>395</v>
      </c>
      <c r="B505" s="196">
        <v>2457</v>
      </c>
      <c r="C505" s="196">
        <v>923500</v>
      </c>
      <c r="D505" s="196">
        <v>1</v>
      </c>
      <c r="E505" s="195" t="s">
        <v>15635</v>
      </c>
      <c r="F505" s="195" t="s">
        <v>247</v>
      </c>
    </row>
    <row r="506" spans="1:6">
      <c r="A506" s="195" t="s">
        <v>395</v>
      </c>
      <c r="B506" s="196">
        <v>3172</v>
      </c>
      <c r="C506" s="196">
        <v>6413900</v>
      </c>
      <c r="D506" s="196">
        <v>1</v>
      </c>
      <c r="E506" s="195" t="s">
        <v>15636</v>
      </c>
      <c r="F506" s="195" t="s">
        <v>261</v>
      </c>
    </row>
    <row r="507" spans="1:6">
      <c r="A507" s="195" t="s">
        <v>395</v>
      </c>
      <c r="B507" s="196">
        <v>2436</v>
      </c>
      <c r="C507" s="196">
        <v>780500</v>
      </c>
      <c r="D507" s="196">
        <v>1</v>
      </c>
      <c r="E507" s="195" t="s">
        <v>15637</v>
      </c>
      <c r="F507" s="195" t="s">
        <v>164</v>
      </c>
    </row>
    <row r="508" spans="1:6">
      <c r="A508" s="195" t="s">
        <v>395</v>
      </c>
      <c r="B508" s="196">
        <v>2121</v>
      </c>
      <c r="C508" s="196">
        <v>1237500</v>
      </c>
      <c r="D508" s="196">
        <v>1</v>
      </c>
      <c r="E508" s="195" t="s">
        <v>15638</v>
      </c>
      <c r="F508" s="195" t="s">
        <v>261</v>
      </c>
    </row>
    <row r="509" spans="1:6">
      <c r="A509" s="195" t="s">
        <v>395</v>
      </c>
      <c r="B509" s="196">
        <v>5038</v>
      </c>
      <c r="C509" s="196">
        <v>527900</v>
      </c>
      <c r="D509" s="196">
        <v>3</v>
      </c>
      <c r="E509" s="195" t="s">
        <v>15639</v>
      </c>
      <c r="F509" s="195" t="s">
        <v>14</v>
      </c>
    </row>
    <row r="510" spans="1:6">
      <c r="A510" s="195" t="s">
        <v>395</v>
      </c>
      <c r="B510" s="196">
        <v>2826</v>
      </c>
      <c r="C510" s="196">
        <v>429900</v>
      </c>
      <c r="D510" s="196">
        <v>1</v>
      </c>
      <c r="E510" s="195" t="s">
        <v>15640</v>
      </c>
      <c r="F510" s="195" t="s">
        <v>78</v>
      </c>
    </row>
    <row r="511" spans="1:6">
      <c r="A511" s="195" t="s">
        <v>395</v>
      </c>
      <c r="B511" s="196">
        <v>4517</v>
      </c>
      <c r="C511" s="196">
        <v>1086800</v>
      </c>
      <c r="D511" s="196">
        <v>1</v>
      </c>
      <c r="E511" s="195" t="s">
        <v>15641</v>
      </c>
      <c r="F511" s="195" t="s">
        <v>82</v>
      </c>
    </row>
    <row r="512" spans="1:6">
      <c r="A512" s="195" t="s">
        <v>395</v>
      </c>
      <c r="B512" s="196">
        <v>5453</v>
      </c>
      <c r="C512" s="196">
        <v>480200</v>
      </c>
      <c r="D512" s="196">
        <v>3</v>
      </c>
      <c r="E512" s="195" t="s">
        <v>15642</v>
      </c>
      <c r="F512" s="195" t="s">
        <v>219</v>
      </c>
    </row>
    <row r="513" spans="1:6">
      <c r="A513" s="195" t="s">
        <v>395</v>
      </c>
      <c r="B513" s="196">
        <v>2758</v>
      </c>
      <c r="C513" s="196">
        <v>207800</v>
      </c>
      <c r="D513" s="196">
        <v>3</v>
      </c>
      <c r="E513" s="195" t="s">
        <v>15643</v>
      </c>
      <c r="F513" s="195" t="s">
        <v>11</v>
      </c>
    </row>
    <row r="514" spans="1:6" ht="30">
      <c r="A514" s="195" t="s">
        <v>395</v>
      </c>
      <c r="B514" s="196">
        <v>1208</v>
      </c>
      <c r="C514" s="196">
        <v>351100</v>
      </c>
      <c r="D514" s="196">
        <v>1</v>
      </c>
      <c r="E514" s="195" t="s">
        <v>15644</v>
      </c>
      <c r="F514" s="195" t="s">
        <v>25</v>
      </c>
    </row>
    <row r="515" spans="1:6">
      <c r="A515" s="195" t="s">
        <v>395</v>
      </c>
      <c r="B515" s="196">
        <v>1830</v>
      </c>
      <c r="C515" s="196">
        <v>559100</v>
      </c>
      <c r="D515" s="196">
        <v>1</v>
      </c>
      <c r="E515" s="195" t="s">
        <v>15645</v>
      </c>
      <c r="F515" s="195" t="s">
        <v>247</v>
      </c>
    </row>
    <row r="516" spans="1:6">
      <c r="A516" s="195" t="s">
        <v>395</v>
      </c>
      <c r="B516" s="196">
        <v>2065</v>
      </c>
      <c r="C516" s="196">
        <v>323300</v>
      </c>
      <c r="D516" s="196">
        <v>1</v>
      </c>
      <c r="E516" s="195" t="s">
        <v>15646</v>
      </c>
      <c r="F516" s="195" t="s">
        <v>87</v>
      </c>
    </row>
    <row r="517" spans="1:6">
      <c r="A517" s="195" t="s">
        <v>395</v>
      </c>
      <c r="B517" s="196">
        <v>4079</v>
      </c>
      <c r="C517" s="196">
        <v>1076000</v>
      </c>
      <c r="D517" s="196">
        <v>3</v>
      </c>
      <c r="E517" s="195" t="s">
        <v>15647</v>
      </c>
      <c r="F517" s="195" t="s">
        <v>31</v>
      </c>
    </row>
    <row r="518" spans="1:6">
      <c r="A518" s="195" t="s">
        <v>395</v>
      </c>
      <c r="B518" s="196">
        <v>1782</v>
      </c>
      <c r="C518" s="196">
        <v>303800</v>
      </c>
      <c r="D518" s="196">
        <v>1</v>
      </c>
      <c r="E518" s="195" t="s">
        <v>15648</v>
      </c>
      <c r="F518" s="195" t="s">
        <v>57</v>
      </c>
    </row>
    <row r="519" spans="1:6" ht="30">
      <c r="A519" s="195" t="s">
        <v>395</v>
      </c>
      <c r="B519" s="196">
        <v>2327</v>
      </c>
      <c r="C519" s="196">
        <v>563000</v>
      </c>
      <c r="D519" s="196">
        <v>1</v>
      </c>
      <c r="E519" s="195" t="s">
        <v>15649</v>
      </c>
      <c r="F519" s="195" t="s">
        <v>151</v>
      </c>
    </row>
    <row r="520" spans="1:6" ht="30">
      <c r="A520" s="195" t="s">
        <v>395</v>
      </c>
      <c r="B520" s="196">
        <v>5119</v>
      </c>
      <c r="C520" s="196">
        <v>1496300</v>
      </c>
      <c r="D520" s="196">
        <v>2</v>
      </c>
      <c r="E520" s="195" t="s">
        <v>15650</v>
      </c>
      <c r="F520" s="195" t="s">
        <v>209</v>
      </c>
    </row>
    <row r="521" spans="1:6" ht="30">
      <c r="A521" s="195" t="s">
        <v>395</v>
      </c>
      <c r="B521" s="196">
        <v>1214</v>
      </c>
      <c r="C521" s="196">
        <v>352000</v>
      </c>
      <c r="D521" s="196">
        <v>1</v>
      </c>
      <c r="E521" s="195" t="s">
        <v>15651</v>
      </c>
      <c r="F521" s="195" t="s">
        <v>25</v>
      </c>
    </row>
    <row r="522" spans="1:6">
      <c r="A522" s="195" t="s">
        <v>395</v>
      </c>
      <c r="B522" s="196">
        <v>6091</v>
      </c>
      <c r="C522" s="196">
        <v>1320800</v>
      </c>
      <c r="D522" s="196">
        <v>3</v>
      </c>
      <c r="E522" s="195" t="s">
        <v>15652</v>
      </c>
      <c r="F522" s="195" t="s">
        <v>7</v>
      </c>
    </row>
    <row r="523" spans="1:6">
      <c r="A523" s="195" t="s">
        <v>395</v>
      </c>
      <c r="B523" s="196">
        <v>2905</v>
      </c>
      <c r="C523" s="196">
        <v>958900</v>
      </c>
      <c r="D523" s="196">
        <v>1</v>
      </c>
      <c r="E523" s="195" t="s">
        <v>15653</v>
      </c>
      <c r="F523" s="195" t="s">
        <v>247</v>
      </c>
    </row>
    <row r="524" spans="1:6">
      <c r="A524" s="195" t="s">
        <v>395</v>
      </c>
      <c r="B524" s="196">
        <v>1368</v>
      </c>
      <c r="C524" s="196">
        <v>695900</v>
      </c>
      <c r="D524" s="196">
        <v>1</v>
      </c>
      <c r="E524" s="195" t="s">
        <v>15654</v>
      </c>
      <c r="F524" s="195" t="s">
        <v>247</v>
      </c>
    </row>
    <row r="525" spans="1:6">
      <c r="A525" s="195" t="s">
        <v>395</v>
      </c>
      <c r="B525" s="196">
        <v>6467</v>
      </c>
      <c r="C525" s="196">
        <v>3368500</v>
      </c>
      <c r="D525" s="196">
        <v>1</v>
      </c>
      <c r="E525" s="195" t="s">
        <v>15655</v>
      </c>
      <c r="F525" s="195" t="s">
        <v>24</v>
      </c>
    </row>
    <row r="526" spans="1:6">
      <c r="A526" s="195" t="s">
        <v>395</v>
      </c>
      <c r="B526" s="196">
        <v>3631</v>
      </c>
      <c r="C526" s="196">
        <v>562700</v>
      </c>
      <c r="D526" s="196">
        <v>2</v>
      </c>
      <c r="E526" s="195" t="s">
        <v>15656</v>
      </c>
      <c r="F526" s="195" t="s">
        <v>106</v>
      </c>
    </row>
    <row r="527" spans="1:6">
      <c r="A527" s="195" t="s">
        <v>395</v>
      </c>
      <c r="B527" s="196">
        <v>2638</v>
      </c>
      <c r="C527" s="196">
        <v>269500</v>
      </c>
      <c r="D527" s="196">
        <v>2</v>
      </c>
      <c r="E527" s="195" t="s">
        <v>15657</v>
      </c>
      <c r="F527" s="195" t="s">
        <v>52</v>
      </c>
    </row>
    <row r="528" spans="1:6">
      <c r="A528" s="195" t="s">
        <v>395</v>
      </c>
      <c r="B528" s="196">
        <v>1358</v>
      </c>
      <c r="C528" s="196">
        <v>576300</v>
      </c>
      <c r="D528" s="196">
        <v>2</v>
      </c>
      <c r="E528" s="195" t="s">
        <v>15658</v>
      </c>
      <c r="F528" s="195" t="s">
        <v>177</v>
      </c>
    </row>
    <row r="529" spans="1:6">
      <c r="A529" s="195" t="s">
        <v>395</v>
      </c>
      <c r="B529" s="196">
        <v>1412</v>
      </c>
      <c r="C529" s="196">
        <v>696400</v>
      </c>
      <c r="D529" s="196">
        <v>1</v>
      </c>
      <c r="E529" s="195" t="s">
        <v>15659</v>
      </c>
      <c r="F529" s="195" t="s">
        <v>88</v>
      </c>
    </row>
    <row r="530" spans="1:6">
      <c r="A530" s="195" t="s">
        <v>395</v>
      </c>
      <c r="B530" s="196">
        <v>2648</v>
      </c>
      <c r="C530" s="196">
        <v>331300</v>
      </c>
      <c r="D530" s="196">
        <v>2</v>
      </c>
      <c r="E530" s="195" t="s">
        <v>15660</v>
      </c>
      <c r="F530" s="195" t="s">
        <v>52</v>
      </c>
    </row>
    <row r="531" spans="1:6">
      <c r="A531" s="195" t="s">
        <v>395</v>
      </c>
      <c r="B531" s="196">
        <v>4276</v>
      </c>
      <c r="C531" s="196">
        <v>631500</v>
      </c>
      <c r="D531" s="196">
        <v>3</v>
      </c>
      <c r="E531" s="195" t="s">
        <v>15661</v>
      </c>
      <c r="F531" s="195" t="s">
        <v>13</v>
      </c>
    </row>
    <row r="532" spans="1:6">
      <c r="A532" s="195" t="s">
        <v>395</v>
      </c>
      <c r="B532" s="196">
        <v>1415</v>
      </c>
      <c r="C532" s="196">
        <v>742700</v>
      </c>
      <c r="D532" s="196">
        <v>1</v>
      </c>
      <c r="E532" s="195" t="s">
        <v>15662</v>
      </c>
      <c r="F532" s="195" t="s">
        <v>247</v>
      </c>
    </row>
    <row r="533" spans="1:6">
      <c r="A533" s="195" t="s">
        <v>395</v>
      </c>
      <c r="B533" s="196">
        <v>1461</v>
      </c>
      <c r="C533" s="196">
        <v>529300</v>
      </c>
      <c r="D533" s="196">
        <v>1</v>
      </c>
      <c r="E533" s="195" t="s">
        <v>15663</v>
      </c>
      <c r="F533" s="195" t="s">
        <v>164</v>
      </c>
    </row>
    <row r="534" spans="1:6">
      <c r="A534" s="195" t="s">
        <v>395</v>
      </c>
      <c r="B534" s="196">
        <v>1633</v>
      </c>
      <c r="C534" s="196">
        <v>170000</v>
      </c>
      <c r="D534" s="196">
        <v>2</v>
      </c>
      <c r="E534" s="195" t="s">
        <v>15664</v>
      </c>
      <c r="F534" s="195" t="s">
        <v>12</v>
      </c>
    </row>
    <row r="535" spans="1:6">
      <c r="A535" s="195" t="s">
        <v>395</v>
      </c>
      <c r="B535" s="196">
        <v>2923</v>
      </c>
      <c r="C535" s="196">
        <v>369500</v>
      </c>
      <c r="D535" s="196">
        <v>1</v>
      </c>
      <c r="E535" s="195" t="s">
        <v>15665</v>
      </c>
      <c r="F535" s="195" t="s">
        <v>12</v>
      </c>
    </row>
    <row r="536" spans="1:6">
      <c r="A536" s="195" t="s">
        <v>395</v>
      </c>
      <c r="B536" s="196">
        <v>3162</v>
      </c>
      <c r="C536" s="196">
        <v>247200</v>
      </c>
      <c r="D536" s="196">
        <v>2</v>
      </c>
      <c r="E536" s="195" t="s">
        <v>15666</v>
      </c>
      <c r="F536" s="195" t="s">
        <v>171</v>
      </c>
    </row>
    <row r="537" spans="1:6">
      <c r="A537" s="195" t="s">
        <v>395</v>
      </c>
      <c r="B537" s="196">
        <v>2124</v>
      </c>
      <c r="C537" s="196">
        <v>394000</v>
      </c>
      <c r="D537" s="196">
        <v>2</v>
      </c>
      <c r="E537" s="195" t="s">
        <v>15667</v>
      </c>
      <c r="F537" s="195" t="s">
        <v>14</v>
      </c>
    </row>
    <row r="538" spans="1:6">
      <c r="A538" s="195" t="s">
        <v>395</v>
      </c>
      <c r="B538" s="196">
        <v>2772</v>
      </c>
      <c r="C538" s="196">
        <v>1196500</v>
      </c>
      <c r="D538" s="196">
        <v>1</v>
      </c>
      <c r="E538" s="195" t="s">
        <v>15668</v>
      </c>
      <c r="F538" s="195" t="s">
        <v>247</v>
      </c>
    </row>
    <row r="539" spans="1:6">
      <c r="A539" s="195" t="s">
        <v>395</v>
      </c>
      <c r="B539" s="196">
        <v>3868</v>
      </c>
      <c r="C539" s="196">
        <v>484800</v>
      </c>
      <c r="D539" s="196">
        <v>3</v>
      </c>
      <c r="E539" s="195" t="s">
        <v>15669</v>
      </c>
      <c r="F539" s="195" t="s">
        <v>16</v>
      </c>
    </row>
    <row r="540" spans="1:6">
      <c r="A540" s="195" t="s">
        <v>395</v>
      </c>
      <c r="B540" s="196">
        <v>1928</v>
      </c>
      <c r="C540" s="196">
        <v>248900</v>
      </c>
      <c r="D540" s="196">
        <v>2</v>
      </c>
      <c r="E540" s="195" t="s">
        <v>15670</v>
      </c>
      <c r="F540" s="195" t="s">
        <v>45</v>
      </c>
    </row>
    <row r="541" spans="1:6" ht="30">
      <c r="A541" s="195" t="s">
        <v>395</v>
      </c>
      <c r="B541" s="196">
        <v>2350</v>
      </c>
      <c r="C541" s="196">
        <v>459800</v>
      </c>
      <c r="D541" s="196">
        <v>1</v>
      </c>
      <c r="E541" s="195" t="s">
        <v>15671</v>
      </c>
      <c r="F541" s="195" t="s">
        <v>99</v>
      </c>
    </row>
    <row r="542" spans="1:6">
      <c r="A542" s="195" t="s">
        <v>395</v>
      </c>
      <c r="B542" s="196">
        <v>1386</v>
      </c>
      <c r="C542" s="196">
        <v>348300</v>
      </c>
      <c r="D542" s="196">
        <v>1</v>
      </c>
      <c r="E542" s="195" t="s">
        <v>15672</v>
      </c>
      <c r="F542" s="195" t="s">
        <v>88</v>
      </c>
    </row>
    <row r="543" spans="1:6" ht="30">
      <c r="A543" s="195" t="s">
        <v>395</v>
      </c>
      <c r="B543" s="196">
        <v>1746</v>
      </c>
      <c r="C543" s="196">
        <v>818300</v>
      </c>
      <c r="D543" s="196">
        <v>1</v>
      </c>
      <c r="E543" s="195" t="s">
        <v>15673</v>
      </c>
      <c r="F543" s="195" t="s">
        <v>209</v>
      </c>
    </row>
    <row r="544" spans="1:6" ht="30">
      <c r="A544" s="195" t="s">
        <v>395</v>
      </c>
      <c r="B544" s="196">
        <v>4188</v>
      </c>
      <c r="C544" s="196">
        <v>3859100</v>
      </c>
      <c r="D544" s="196">
        <v>1</v>
      </c>
      <c r="E544" s="195" t="s">
        <v>15674</v>
      </c>
      <c r="F544" s="195" t="s">
        <v>209</v>
      </c>
    </row>
    <row r="545" spans="1:6">
      <c r="A545" s="195" t="s">
        <v>395</v>
      </c>
      <c r="B545" s="196">
        <v>944</v>
      </c>
      <c r="C545" s="196">
        <v>474300</v>
      </c>
      <c r="D545" s="196">
        <v>1</v>
      </c>
      <c r="E545" s="195" t="s">
        <v>15675</v>
      </c>
      <c r="F545" s="195" t="s">
        <v>261</v>
      </c>
    </row>
    <row r="546" spans="1:6">
      <c r="A546" s="195" t="s">
        <v>395</v>
      </c>
      <c r="B546" s="196">
        <v>2538</v>
      </c>
      <c r="C546" s="196">
        <v>1248400</v>
      </c>
      <c r="D546" s="196">
        <v>2</v>
      </c>
      <c r="E546" s="195" t="s">
        <v>15676</v>
      </c>
      <c r="F546" s="195" t="s">
        <v>177</v>
      </c>
    </row>
    <row r="547" spans="1:6">
      <c r="A547" s="195" t="s">
        <v>395</v>
      </c>
      <c r="B547" s="196">
        <v>2281</v>
      </c>
      <c r="C547" s="196">
        <v>335600</v>
      </c>
      <c r="D547" s="196">
        <v>2</v>
      </c>
      <c r="E547" s="195" t="s">
        <v>15677</v>
      </c>
      <c r="F547" s="195" t="s">
        <v>29</v>
      </c>
    </row>
    <row r="548" spans="1:6">
      <c r="A548" s="195" t="s">
        <v>395</v>
      </c>
      <c r="B548" s="196">
        <v>2187</v>
      </c>
      <c r="C548" s="196">
        <v>779500</v>
      </c>
      <c r="D548" s="196">
        <v>1</v>
      </c>
      <c r="E548" s="195" t="s">
        <v>15678</v>
      </c>
      <c r="F548" s="195" t="s">
        <v>247</v>
      </c>
    </row>
    <row r="549" spans="1:6">
      <c r="A549" s="195" t="s">
        <v>395</v>
      </c>
      <c r="B549" s="196">
        <v>9769</v>
      </c>
      <c r="C549" s="196">
        <v>1360600</v>
      </c>
      <c r="D549" s="196">
        <v>4</v>
      </c>
      <c r="E549" s="195" t="s">
        <v>15679</v>
      </c>
      <c r="F549" s="195" t="s">
        <v>138</v>
      </c>
    </row>
    <row r="550" spans="1:6">
      <c r="A550" s="195" t="s">
        <v>395</v>
      </c>
      <c r="B550" s="196">
        <v>3133</v>
      </c>
      <c r="C550" s="196">
        <v>286800</v>
      </c>
      <c r="D550" s="196">
        <v>3</v>
      </c>
      <c r="E550" s="195" t="s">
        <v>15680</v>
      </c>
      <c r="F550" s="195" t="s">
        <v>154</v>
      </c>
    </row>
    <row r="551" spans="1:6">
      <c r="A551" s="195" t="s">
        <v>395</v>
      </c>
      <c r="B551" s="196">
        <v>2051</v>
      </c>
      <c r="C551" s="196">
        <v>377400</v>
      </c>
      <c r="D551" s="196">
        <v>1</v>
      </c>
      <c r="E551" s="195" t="s">
        <v>15681</v>
      </c>
      <c r="F551" s="195" t="s">
        <v>57</v>
      </c>
    </row>
    <row r="552" spans="1:6" ht="30">
      <c r="A552" s="195" t="s">
        <v>395</v>
      </c>
      <c r="B552" s="196">
        <v>2436</v>
      </c>
      <c r="C552" s="196">
        <v>501600</v>
      </c>
      <c r="D552" s="196">
        <v>1</v>
      </c>
      <c r="E552" s="195" t="s">
        <v>15682</v>
      </c>
      <c r="F552" s="195" t="s">
        <v>99</v>
      </c>
    </row>
    <row r="553" spans="1:6">
      <c r="A553" s="195" t="s">
        <v>395</v>
      </c>
      <c r="B553" s="196">
        <v>5619</v>
      </c>
      <c r="C553" s="196">
        <v>593300</v>
      </c>
      <c r="D553" s="196">
        <v>4</v>
      </c>
      <c r="E553" s="195" t="s">
        <v>15683</v>
      </c>
      <c r="F553" s="195" t="s">
        <v>32</v>
      </c>
    </row>
    <row r="554" spans="1:6">
      <c r="A554" s="195" t="s">
        <v>395</v>
      </c>
      <c r="B554" s="196">
        <v>320</v>
      </c>
      <c r="C554" s="196">
        <v>130800</v>
      </c>
      <c r="D554" s="196">
        <v>1</v>
      </c>
      <c r="E554" s="195" t="s">
        <v>15684</v>
      </c>
      <c r="F554" s="195" t="s">
        <v>177</v>
      </c>
    </row>
    <row r="555" spans="1:6" ht="30">
      <c r="A555" s="195" t="s">
        <v>395</v>
      </c>
      <c r="B555" s="196">
        <v>1901</v>
      </c>
      <c r="C555" s="196">
        <v>514000</v>
      </c>
      <c r="D555" s="196">
        <v>3</v>
      </c>
      <c r="E555" s="195" t="s">
        <v>15685</v>
      </c>
      <c r="F555" s="195" t="s">
        <v>209</v>
      </c>
    </row>
    <row r="556" spans="1:6">
      <c r="A556" s="195" t="s">
        <v>395</v>
      </c>
      <c r="B556" s="196">
        <v>1089</v>
      </c>
      <c r="C556" s="196">
        <v>167700</v>
      </c>
      <c r="D556" s="196">
        <v>1</v>
      </c>
      <c r="E556" s="195" t="s">
        <v>15686</v>
      </c>
      <c r="F556" s="195" t="s">
        <v>57</v>
      </c>
    </row>
    <row r="557" spans="1:6">
      <c r="A557" s="195" t="s">
        <v>395</v>
      </c>
      <c r="B557" s="196">
        <v>2050</v>
      </c>
      <c r="C557" s="196">
        <v>461400</v>
      </c>
      <c r="D557" s="196">
        <v>1</v>
      </c>
      <c r="E557" s="195" t="s">
        <v>15687</v>
      </c>
      <c r="F557" s="195" t="s">
        <v>57</v>
      </c>
    </row>
    <row r="558" spans="1:6">
      <c r="A558" s="195" t="s">
        <v>395</v>
      </c>
      <c r="B558" s="196">
        <v>1752</v>
      </c>
      <c r="C558" s="196">
        <v>55600</v>
      </c>
      <c r="D558" s="196">
        <v>2</v>
      </c>
      <c r="E558" s="195" t="s">
        <v>15688</v>
      </c>
      <c r="F558" s="195" t="s">
        <v>255</v>
      </c>
    </row>
    <row r="559" spans="1:6">
      <c r="A559" s="195" t="s">
        <v>395</v>
      </c>
      <c r="B559" s="196">
        <v>3270</v>
      </c>
      <c r="C559" s="196">
        <v>361700</v>
      </c>
      <c r="D559" s="196">
        <v>2</v>
      </c>
      <c r="E559" s="195" t="s">
        <v>15689</v>
      </c>
      <c r="F559" s="195" t="s">
        <v>52</v>
      </c>
    </row>
    <row r="560" spans="1:6">
      <c r="A560" s="195" t="s">
        <v>395</v>
      </c>
      <c r="B560" s="196">
        <v>480</v>
      </c>
      <c r="C560" s="196">
        <v>221100</v>
      </c>
      <c r="D560" s="196">
        <v>1</v>
      </c>
      <c r="E560" s="195" t="s">
        <v>15690</v>
      </c>
      <c r="F560" s="195" t="s">
        <v>53</v>
      </c>
    </row>
    <row r="561" spans="1:6">
      <c r="A561" s="195" t="s">
        <v>395</v>
      </c>
      <c r="B561" s="196">
        <v>1640</v>
      </c>
      <c r="C561" s="196">
        <v>619200</v>
      </c>
      <c r="D561" s="196">
        <v>1</v>
      </c>
      <c r="E561" s="195" t="s">
        <v>15691</v>
      </c>
      <c r="F561" s="195" t="s">
        <v>247</v>
      </c>
    </row>
    <row r="562" spans="1:6" ht="30">
      <c r="A562" s="195" t="s">
        <v>395</v>
      </c>
      <c r="B562" s="196">
        <v>4041</v>
      </c>
      <c r="C562" s="196">
        <v>881000</v>
      </c>
      <c r="D562" s="196">
        <v>1</v>
      </c>
      <c r="E562" s="195" t="s">
        <v>15692</v>
      </c>
      <c r="F562" s="195" t="s">
        <v>99</v>
      </c>
    </row>
    <row r="563" spans="1:6">
      <c r="A563" s="195" t="s">
        <v>395</v>
      </c>
      <c r="B563" s="196">
        <v>1939</v>
      </c>
      <c r="C563" s="196">
        <v>657000</v>
      </c>
      <c r="D563" s="196">
        <v>1</v>
      </c>
      <c r="E563" s="195" t="s">
        <v>15693</v>
      </c>
      <c r="F563" s="195" t="s">
        <v>247</v>
      </c>
    </row>
    <row r="564" spans="1:6">
      <c r="A564" s="195" t="s">
        <v>395</v>
      </c>
      <c r="B564" s="196">
        <v>1888</v>
      </c>
      <c r="C564" s="196">
        <v>532500</v>
      </c>
      <c r="D564" s="196">
        <v>1</v>
      </c>
      <c r="E564" s="195" t="s">
        <v>15694</v>
      </c>
      <c r="F564" s="195" t="s">
        <v>247</v>
      </c>
    </row>
    <row r="565" spans="1:6">
      <c r="A565" s="195" t="s">
        <v>395</v>
      </c>
      <c r="B565" s="196">
        <v>1440</v>
      </c>
      <c r="C565" s="196">
        <v>652700</v>
      </c>
      <c r="D565" s="196">
        <v>1</v>
      </c>
      <c r="E565" s="195" t="s">
        <v>15695</v>
      </c>
      <c r="F565" s="195" t="s">
        <v>24</v>
      </c>
    </row>
    <row r="566" spans="1:6">
      <c r="A566" s="195" t="s">
        <v>395</v>
      </c>
      <c r="B566" s="196">
        <v>3232</v>
      </c>
      <c r="C566" s="196">
        <v>278000</v>
      </c>
      <c r="D566" s="196">
        <v>2</v>
      </c>
      <c r="E566" s="195" t="s">
        <v>15696</v>
      </c>
      <c r="F566" s="195" t="s">
        <v>52</v>
      </c>
    </row>
    <row r="567" spans="1:6">
      <c r="A567" s="195" t="s">
        <v>395</v>
      </c>
      <c r="B567" s="196">
        <v>1359</v>
      </c>
      <c r="C567" s="196">
        <v>430700</v>
      </c>
      <c r="D567" s="196">
        <v>1</v>
      </c>
      <c r="E567" s="195" t="s">
        <v>15697</v>
      </c>
      <c r="F567" s="195" t="s">
        <v>53</v>
      </c>
    </row>
    <row r="568" spans="1:6">
      <c r="A568" s="195" t="s">
        <v>395</v>
      </c>
      <c r="B568" s="196">
        <v>1318</v>
      </c>
      <c r="C568" s="196">
        <v>283900</v>
      </c>
      <c r="D568" s="196">
        <v>1</v>
      </c>
      <c r="E568" s="195" t="s">
        <v>15698</v>
      </c>
      <c r="F568" s="195" t="s">
        <v>261</v>
      </c>
    </row>
    <row r="569" spans="1:6">
      <c r="A569" s="195" t="s">
        <v>395</v>
      </c>
      <c r="B569" s="196">
        <v>3319</v>
      </c>
      <c r="C569" s="196">
        <v>496000</v>
      </c>
      <c r="D569" s="196">
        <v>3</v>
      </c>
      <c r="E569" s="195" t="s">
        <v>15699</v>
      </c>
      <c r="F569" s="195" t="s">
        <v>102</v>
      </c>
    </row>
    <row r="570" spans="1:6">
      <c r="A570" s="195" t="s">
        <v>395</v>
      </c>
      <c r="B570" s="196">
        <v>4412</v>
      </c>
      <c r="C570" s="196">
        <v>699100</v>
      </c>
      <c r="D570" s="196">
        <v>1</v>
      </c>
      <c r="E570" s="195" t="s">
        <v>15700</v>
      </c>
      <c r="F570" s="195" t="s">
        <v>78</v>
      </c>
    </row>
    <row r="571" spans="1:6">
      <c r="A571" s="195" t="s">
        <v>395</v>
      </c>
      <c r="B571" s="196">
        <v>2894</v>
      </c>
      <c r="C571" s="196">
        <v>579400</v>
      </c>
      <c r="D571" s="196">
        <v>1</v>
      </c>
      <c r="E571" s="195" t="s">
        <v>15701</v>
      </c>
      <c r="F571" s="195" t="s">
        <v>88</v>
      </c>
    </row>
    <row r="572" spans="1:6">
      <c r="A572" s="195" t="s">
        <v>395</v>
      </c>
      <c r="B572" s="196">
        <v>2544</v>
      </c>
      <c r="C572" s="196">
        <v>388100</v>
      </c>
      <c r="D572" s="196">
        <v>1</v>
      </c>
      <c r="E572" s="195" t="s">
        <v>15702</v>
      </c>
      <c r="F572" s="195" t="s">
        <v>184</v>
      </c>
    </row>
    <row r="573" spans="1:6">
      <c r="A573" s="195" t="s">
        <v>395</v>
      </c>
      <c r="B573" s="196">
        <v>5216</v>
      </c>
      <c r="C573" s="196">
        <v>1209200</v>
      </c>
      <c r="D573" s="196">
        <v>3</v>
      </c>
      <c r="E573" s="195" t="s">
        <v>15703</v>
      </c>
      <c r="F573" s="195" t="s">
        <v>7</v>
      </c>
    </row>
    <row r="574" spans="1:6">
      <c r="A574" s="195" t="s">
        <v>395</v>
      </c>
      <c r="B574" s="196">
        <v>1350</v>
      </c>
      <c r="C574" s="196">
        <v>442900</v>
      </c>
      <c r="D574" s="196">
        <v>1</v>
      </c>
      <c r="E574" s="195" t="s">
        <v>15704</v>
      </c>
      <c r="F574" s="195" t="s">
        <v>168</v>
      </c>
    </row>
    <row r="575" spans="1:6">
      <c r="A575" s="195" t="s">
        <v>395</v>
      </c>
      <c r="B575" s="196">
        <v>1350</v>
      </c>
      <c r="C575" s="196">
        <v>463500</v>
      </c>
      <c r="D575" s="196">
        <v>1</v>
      </c>
      <c r="E575" s="195" t="s">
        <v>15705</v>
      </c>
      <c r="F575" s="195" t="s">
        <v>247</v>
      </c>
    </row>
    <row r="576" spans="1:6">
      <c r="A576" s="195" t="s">
        <v>395</v>
      </c>
      <c r="B576" s="196">
        <v>4747</v>
      </c>
      <c r="C576" s="196">
        <v>508200</v>
      </c>
      <c r="D576" s="196">
        <v>2</v>
      </c>
      <c r="E576" s="195" t="s">
        <v>15706</v>
      </c>
      <c r="F576" s="195" t="s">
        <v>273</v>
      </c>
    </row>
    <row r="577" spans="1:6" ht="30">
      <c r="A577" s="195" t="s">
        <v>395</v>
      </c>
      <c r="B577" s="196">
        <v>2481</v>
      </c>
      <c r="C577" s="196">
        <v>409600</v>
      </c>
      <c r="D577" s="196">
        <v>1</v>
      </c>
      <c r="E577" s="195" t="s">
        <v>15707</v>
      </c>
      <c r="F577" s="195" t="s">
        <v>151</v>
      </c>
    </row>
    <row r="578" spans="1:6">
      <c r="A578" s="195" t="s">
        <v>395</v>
      </c>
      <c r="B578" s="196">
        <v>3315</v>
      </c>
      <c r="C578" s="196">
        <v>707400</v>
      </c>
      <c r="D578" s="196">
        <v>1</v>
      </c>
      <c r="E578" s="195" t="s">
        <v>15708</v>
      </c>
      <c r="F578" s="195" t="s">
        <v>53</v>
      </c>
    </row>
    <row r="579" spans="1:6" ht="30">
      <c r="A579" s="195" t="s">
        <v>395</v>
      </c>
      <c r="B579" s="196">
        <v>1742</v>
      </c>
      <c r="C579" s="196">
        <v>233000</v>
      </c>
      <c r="D579" s="196">
        <v>1</v>
      </c>
      <c r="E579" s="195" t="s">
        <v>15709</v>
      </c>
      <c r="F579" s="195" t="s">
        <v>99</v>
      </c>
    </row>
    <row r="580" spans="1:6" ht="30">
      <c r="A580" s="195" t="s">
        <v>395</v>
      </c>
      <c r="B580" s="196">
        <v>624</v>
      </c>
      <c r="C580" s="196">
        <v>326900</v>
      </c>
      <c r="D580" s="196">
        <v>1</v>
      </c>
      <c r="E580" s="195" t="s">
        <v>15710</v>
      </c>
      <c r="F580" s="195" t="s">
        <v>25</v>
      </c>
    </row>
    <row r="581" spans="1:6">
      <c r="A581" s="195" t="s">
        <v>395</v>
      </c>
      <c r="B581" s="196">
        <v>3039</v>
      </c>
      <c r="C581" s="196">
        <v>505800</v>
      </c>
      <c r="D581" s="196">
        <v>2</v>
      </c>
      <c r="E581" s="195" t="s">
        <v>15711</v>
      </c>
      <c r="F581" s="195" t="s">
        <v>216</v>
      </c>
    </row>
    <row r="582" spans="1:6">
      <c r="A582" s="195" t="s">
        <v>395</v>
      </c>
      <c r="B582" s="196">
        <v>5371</v>
      </c>
      <c r="C582" s="196">
        <v>1507600</v>
      </c>
      <c r="D582" s="196">
        <v>3</v>
      </c>
      <c r="E582" s="195" t="s">
        <v>15712</v>
      </c>
      <c r="F582" s="195" t="s">
        <v>12</v>
      </c>
    </row>
    <row r="583" spans="1:6">
      <c r="A583" s="195" t="s">
        <v>395</v>
      </c>
      <c r="B583" s="196">
        <v>25957</v>
      </c>
      <c r="C583" s="196">
        <v>7787200</v>
      </c>
      <c r="D583" s="196">
        <v>3</v>
      </c>
      <c r="E583" s="195" t="s">
        <v>15713</v>
      </c>
      <c r="F583" s="195" t="s">
        <v>253</v>
      </c>
    </row>
    <row r="584" spans="1:6">
      <c r="A584" s="195" t="s">
        <v>395</v>
      </c>
      <c r="B584" s="196">
        <v>3441</v>
      </c>
      <c r="C584" s="196">
        <v>519300</v>
      </c>
      <c r="D584" s="196">
        <v>2</v>
      </c>
      <c r="E584" s="195" t="s">
        <v>15714</v>
      </c>
      <c r="F584" s="195" t="s">
        <v>46</v>
      </c>
    </row>
    <row r="585" spans="1:6">
      <c r="A585" s="195" t="s">
        <v>395</v>
      </c>
      <c r="B585" s="196">
        <v>1466</v>
      </c>
      <c r="C585" s="196">
        <v>221900</v>
      </c>
      <c r="D585" s="196">
        <v>1</v>
      </c>
      <c r="E585" s="195" t="s">
        <v>15715</v>
      </c>
      <c r="F585" s="195" t="s">
        <v>168</v>
      </c>
    </row>
    <row r="586" spans="1:6">
      <c r="A586" s="195" t="s">
        <v>395</v>
      </c>
      <c r="B586" s="196">
        <v>1400</v>
      </c>
      <c r="C586" s="196">
        <v>126900</v>
      </c>
      <c r="D586" s="196">
        <v>2</v>
      </c>
      <c r="E586" s="195" t="s">
        <v>15716</v>
      </c>
      <c r="F586" s="195" t="s">
        <v>5</v>
      </c>
    </row>
    <row r="587" spans="1:6" ht="30">
      <c r="A587" s="195" t="s">
        <v>395</v>
      </c>
      <c r="B587" s="196">
        <v>1310</v>
      </c>
      <c r="C587" s="196">
        <v>306400</v>
      </c>
      <c r="D587" s="196">
        <v>1</v>
      </c>
      <c r="E587" s="195" t="s">
        <v>15717</v>
      </c>
      <c r="F587" s="195" t="s">
        <v>25</v>
      </c>
    </row>
    <row r="588" spans="1:6">
      <c r="A588" s="195" t="s">
        <v>395</v>
      </c>
      <c r="B588" s="196">
        <v>2767</v>
      </c>
      <c r="C588" s="196">
        <v>317100</v>
      </c>
      <c r="D588" s="196">
        <v>4</v>
      </c>
      <c r="E588" s="195" t="s">
        <v>15718</v>
      </c>
      <c r="F588" s="195" t="s">
        <v>268</v>
      </c>
    </row>
    <row r="589" spans="1:6" ht="30">
      <c r="A589" s="195" t="s">
        <v>395</v>
      </c>
      <c r="B589" s="196">
        <v>1678</v>
      </c>
      <c r="C589" s="196">
        <v>314500</v>
      </c>
      <c r="D589" s="196">
        <v>1</v>
      </c>
      <c r="E589" s="195" t="s">
        <v>15719</v>
      </c>
      <c r="F589" s="195" t="s">
        <v>25</v>
      </c>
    </row>
    <row r="590" spans="1:6">
      <c r="A590" s="195" t="s">
        <v>395</v>
      </c>
      <c r="B590" s="196">
        <v>3870</v>
      </c>
      <c r="C590" s="196">
        <v>625200</v>
      </c>
      <c r="D590" s="196">
        <v>1</v>
      </c>
      <c r="E590" s="195" t="s">
        <v>15720</v>
      </c>
      <c r="F590" s="195" t="s">
        <v>12</v>
      </c>
    </row>
    <row r="591" spans="1:6">
      <c r="A591" s="195" t="s">
        <v>395</v>
      </c>
      <c r="B591" s="196">
        <v>2778</v>
      </c>
      <c r="C591" s="196">
        <v>475400</v>
      </c>
      <c r="D591" s="196">
        <v>2</v>
      </c>
      <c r="E591" s="195" t="s">
        <v>15721</v>
      </c>
      <c r="F591" s="195" t="s">
        <v>87</v>
      </c>
    </row>
    <row r="592" spans="1:6">
      <c r="A592" s="195" t="s">
        <v>395</v>
      </c>
      <c r="B592" s="196">
        <v>10036</v>
      </c>
      <c r="C592" s="196">
        <v>809400</v>
      </c>
      <c r="D592" s="196">
        <v>7</v>
      </c>
      <c r="E592" s="195" t="s">
        <v>15722</v>
      </c>
      <c r="F592" s="195" t="s">
        <v>41</v>
      </c>
    </row>
    <row r="593" spans="1:6">
      <c r="A593" s="195" t="s">
        <v>395</v>
      </c>
      <c r="B593" s="196">
        <v>1152</v>
      </c>
      <c r="C593" s="196">
        <v>196900</v>
      </c>
      <c r="D593" s="196">
        <v>1</v>
      </c>
      <c r="E593" s="195" t="s">
        <v>15723</v>
      </c>
      <c r="F593" s="195" t="s">
        <v>87</v>
      </c>
    </row>
    <row r="594" spans="1:6">
      <c r="A594" s="195" t="s">
        <v>395</v>
      </c>
      <c r="B594" s="196">
        <v>2346</v>
      </c>
      <c r="C594" s="196">
        <v>333100</v>
      </c>
      <c r="D594" s="196">
        <v>1</v>
      </c>
      <c r="E594" s="195" t="s">
        <v>15724</v>
      </c>
      <c r="F594" s="195" t="s">
        <v>57</v>
      </c>
    </row>
    <row r="595" spans="1:6" ht="30">
      <c r="A595" s="195" t="s">
        <v>395</v>
      </c>
      <c r="B595" s="196">
        <v>2567</v>
      </c>
      <c r="C595" s="196">
        <v>692100</v>
      </c>
      <c r="D595" s="196">
        <v>1</v>
      </c>
      <c r="E595" s="195" t="s">
        <v>15725</v>
      </c>
      <c r="F595" s="195" t="s">
        <v>25</v>
      </c>
    </row>
    <row r="596" spans="1:6">
      <c r="A596" s="195" t="s">
        <v>395</v>
      </c>
      <c r="B596" s="196">
        <v>2189</v>
      </c>
      <c r="C596" s="196">
        <v>478900</v>
      </c>
      <c r="D596" s="196">
        <v>1</v>
      </c>
      <c r="E596" s="195" t="s">
        <v>15726</v>
      </c>
      <c r="F596" s="195" t="s">
        <v>88</v>
      </c>
    </row>
    <row r="597" spans="1:6">
      <c r="A597" s="195" t="s">
        <v>395</v>
      </c>
      <c r="B597" s="196">
        <v>2703</v>
      </c>
      <c r="C597" s="196">
        <v>379500</v>
      </c>
      <c r="D597" s="196">
        <v>3</v>
      </c>
      <c r="E597" s="195" t="s">
        <v>15727</v>
      </c>
      <c r="F597" s="195" t="s">
        <v>268</v>
      </c>
    </row>
    <row r="598" spans="1:6" ht="30">
      <c r="A598" s="195" t="s">
        <v>395</v>
      </c>
      <c r="B598" s="196">
        <v>3172</v>
      </c>
      <c r="C598" s="196">
        <v>1029200</v>
      </c>
      <c r="D598" s="196">
        <v>1</v>
      </c>
      <c r="E598" s="195" t="s">
        <v>15728</v>
      </c>
      <c r="F598" s="195" t="s">
        <v>209</v>
      </c>
    </row>
    <row r="599" spans="1:6">
      <c r="A599" s="195" t="s">
        <v>395</v>
      </c>
      <c r="B599" s="196">
        <v>3071</v>
      </c>
      <c r="C599" s="196">
        <v>682100</v>
      </c>
      <c r="D599" s="196">
        <v>2</v>
      </c>
      <c r="E599" s="195" t="s">
        <v>15729</v>
      </c>
      <c r="F599" s="195" t="s">
        <v>289</v>
      </c>
    </row>
    <row r="600" spans="1:6">
      <c r="A600" s="195" t="s">
        <v>395</v>
      </c>
      <c r="B600" s="196">
        <v>3234</v>
      </c>
      <c r="C600" s="196">
        <v>701800</v>
      </c>
      <c r="D600" s="196">
        <v>1</v>
      </c>
      <c r="E600" s="195" t="s">
        <v>15730</v>
      </c>
      <c r="F600" s="195" t="s">
        <v>7</v>
      </c>
    </row>
    <row r="601" spans="1:6">
      <c r="A601" s="195" t="s">
        <v>395</v>
      </c>
      <c r="B601" s="196">
        <v>1488</v>
      </c>
      <c r="C601" s="196">
        <v>227000</v>
      </c>
      <c r="D601" s="196">
        <v>1</v>
      </c>
      <c r="E601" s="195" t="s">
        <v>15731</v>
      </c>
      <c r="F601" s="195" t="s">
        <v>91</v>
      </c>
    </row>
    <row r="602" spans="1:6">
      <c r="A602" s="195" t="s">
        <v>395</v>
      </c>
      <c r="B602" s="196">
        <v>2570</v>
      </c>
      <c r="C602" s="196">
        <v>587300</v>
      </c>
      <c r="D602" s="196">
        <v>1</v>
      </c>
      <c r="E602" s="195" t="s">
        <v>15732</v>
      </c>
      <c r="F602" s="195" t="s">
        <v>88</v>
      </c>
    </row>
    <row r="603" spans="1:6">
      <c r="A603" s="195" t="s">
        <v>395</v>
      </c>
      <c r="B603" s="196">
        <v>4001</v>
      </c>
      <c r="C603" s="196">
        <v>736100</v>
      </c>
      <c r="D603" s="196">
        <v>2</v>
      </c>
      <c r="E603" s="195" t="s">
        <v>15733</v>
      </c>
      <c r="F603" s="195" t="s">
        <v>31</v>
      </c>
    </row>
    <row r="604" spans="1:6">
      <c r="A604" s="195" t="s">
        <v>395</v>
      </c>
      <c r="B604" s="196">
        <v>2271</v>
      </c>
      <c r="C604" s="196">
        <v>502200</v>
      </c>
      <c r="D604" s="196">
        <v>1</v>
      </c>
      <c r="E604" s="195" t="s">
        <v>15734</v>
      </c>
      <c r="F604" s="195" t="s">
        <v>78</v>
      </c>
    </row>
    <row r="605" spans="1:6">
      <c r="A605" s="195" t="s">
        <v>395</v>
      </c>
      <c r="B605" s="196">
        <v>6017</v>
      </c>
      <c r="C605" s="196">
        <v>952000</v>
      </c>
      <c r="D605" s="196">
        <v>4</v>
      </c>
      <c r="E605" s="195" t="s">
        <v>15735</v>
      </c>
      <c r="F605" s="195" t="s">
        <v>66</v>
      </c>
    </row>
    <row r="606" spans="1:6" ht="30">
      <c r="A606" s="195" t="s">
        <v>395</v>
      </c>
      <c r="B606" s="196">
        <v>2764</v>
      </c>
      <c r="C606" s="196">
        <v>1314000</v>
      </c>
      <c r="D606" s="196">
        <v>1</v>
      </c>
      <c r="E606" s="195" t="s">
        <v>15736</v>
      </c>
      <c r="F606" s="195" t="s">
        <v>25</v>
      </c>
    </row>
    <row r="607" spans="1:6">
      <c r="A607" s="195" t="s">
        <v>395</v>
      </c>
      <c r="B607" s="196">
        <v>3872</v>
      </c>
      <c r="C607" s="196">
        <v>648800</v>
      </c>
      <c r="D607" s="196">
        <v>4</v>
      </c>
      <c r="E607" s="195" t="s">
        <v>15737</v>
      </c>
      <c r="F607" s="195" t="s">
        <v>26</v>
      </c>
    </row>
    <row r="608" spans="1:6">
      <c r="A608" s="195" t="s">
        <v>395</v>
      </c>
      <c r="B608" s="196">
        <v>3932</v>
      </c>
      <c r="C608" s="196">
        <v>394900</v>
      </c>
      <c r="D608" s="196">
        <v>3</v>
      </c>
      <c r="E608" s="195" t="s">
        <v>15738</v>
      </c>
      <c r="F608" s="195" t="s">
        <v>16</v>
      </c>
    </row>
    <row r="609" spans="1:6">
      <c r="A609" s="195" t="s">
        <v>395</v>
      </c>
      <c r="B609" s="196">
        <v>2560</v>
      </c>
      <c r="C609" s="196">
        <v>455000</v>
      </c>
      <c r="D609" s="196">
        <v>1</v>
      </c>
      <c r="E609" s="195" t="s">
        <v>15739</v>
      </c>
      <c r="F609" s="195" t="s">
        <v>87</v>
      </c>
    </row>
    <row r="610" spans="1:6" ht="30">
      <c r="A610" s="195" t="s">
        <v>395</v>
      </c>
      <c r="B610" s="196">
        <v>1550</v>
      </c>
      <c r="C610" s="196">
        <v>339200</v>
      </c>
      <c r="D610" s="196">
        <v>1</v>
      </c>
      <c r="E610" s="195" t="s">
        <v>15740</v>
      </c>
      <c r="F610" s="195" t="s">
        <v>209</v>
      </c>
    </row>
    <row r="611" spans="1:6">
      <c r="A611" s="195" t="s">
        <v>395</v>
      </c>
      <c r="B611" s="196">
        <v>1858</v>
      </c>
      <c r="C611" s="196">
        <v>1173000</v>
      </c>
      <c r="D611" s="196">
        <v>1</v>
      </c>
      <c r="E611" s="195" t="s">
        <v>15741</v>
      </c>
      <c r="F611" s="195" t="s">
        <v>177</v>
      </c>
    </row>
    <row r="612" spans="1:6">
      <c r="A612" s="195" t="s">
        <v>395</v>
      </c>
      <c r="B612" s="196">
        <v>2600</v>
      </c>
      <c r="C612" s="196">
        <v>1152700</v>
      </c>
      <c r="D612" s="196">
        <v>1</v>
      </c>
      <c r="E612" s="195" t="s">
        <v>15742</v>
      </c>
      <c r="F612" s="195" t="s">
        <v>177</v>
      </c>
    </row>
    <row r="613" spans="1:6">
      <c r="A613" s="195" t="s">
        <v>395</v>
      </c>
      <c r="B613" s="196">
        <v>1086</v>
      </c>
      <c r="C613" s="196">
        <v>132000</v>
      </c>
      <c r="D613" s="196">
        <v>1</v>
      </c>
      <c r="E613" s="195" t="s">
        <v>15743</v>
      </c>
      <c r="F613" s="195" t="s">
        <v>57</v>
      </c>
    </row>
    <row r="614" spans="1:6" ht="30">
      <c r="A614" s="195" t="s">
        <v>395</v>
      </c>
      <c r="B614" s="196">
        <v>848</v>
      </c>
      <c r="C614" s="196">
        <v>595300</v>
      </c>
      <c r="D614" s="196">
        <v>1</v>
      </c>
      <c r="E614" s="195" t="s">
        <v>15744</v>
      </c>
      <c r="F614" s="195" t="s">
        <v>25</v>
      </c>
    </row>
    <row r="615" spans="1:6" ht="30">
      <c r="A615" s="195" t="s">
        <v>395</v>
      </c>
      <c r="B615" s="196">
        <v>1181</v>
      </c>
      <c r="C615" s="196">
        <v>419600</v>
      </c>
      <c r="D615" s="196">
        <v>1</v>
      </c>
      <c r="E615" s="195" t="s">
        <v>15745</v>
      </c>
      <c r="F615" s="195" t="s">
        <v>25</v>
      </c>
    </row>
    <row r="616" spans="1:6">
      <c r="A616" s="195" t="s">
        <v>395</v>
      </c>
      <c r="B616" s="196">
        <v>4547</v>
      </c>
      <c r="C616" s="196">
        <v>1319900</v>
      </c>
      <c r="D616" s="196">
        <v>1</v>
      </c>
      <c r="E616" s="195" t="s">
        <v>15746</v>
      </c>
      <c r="F616" s="195" t="s">
        <v>88</v>
      </c>
    </row>
    <row r="617" spans="1:6">
      <c r="A617" s="195" t="s">
        <v>395</v>
      </c>
      <c r="B617" s="196">
        <v>908</v>
      </c>
      <c r="C617" s="196">
        <v>130100</v>
      </c>
      <c r="D617" s="196">
        <v>1</v>
      </c>
      <c r="E617" s="195" t="s">
        <v>15747</v>
      </c>
      <c r="F617" s="195" t="s">
        <v>87</v>
      </c>
    </row>
    <row r="618" spans="1:6">
      <c r="A618" s="195" t="s">
        <v>395</v>
      </c>
      <c r="B618" s="196">
        <v>3205</v>
      </c>
      <c r="C618" s="196">
        <v>1419200</v>
      </c>
      <c r="D618" s="196">
        <v>1</v>
      </c>
      <c r="E618" s="195" t="s">
        <v>15748</v>
      </c>
      <c r="F618" s="195" t="s">
        <v>261</v>
      </c>
    </row>
    <row r="619" spans="1:6">
      <c r="A619" s="195" t="s">
        <v>395</v>
      </c>
      <c r="B619" s="196">
        <v>1706</v>
      </c>
      <c r="C619" s="196">
        <v>649700</v>
      </c>
      <c r="D619" s="196">
        <v>1</v>
      </c>
      <c r="E619" s="195" t="s">
        <v>15749</v>
      </c>
      <c r="F619" s="195" t="s">
        <v>247</v>
      </c>
    </row>
    <row r="620" spans="1:6">
      <c r="A620" s="195" t="s">
        <v>395</v>
      </c>
      <c r="B620" s="196">
        <v>9611</v>
      </c>
      <c r="C620" s="196">
        <v>2760000</v>
      </c>
      <c r="D620" s="196">
        <v>2</v>
      </c>
      <c r="E620" s="195" t="s">
        <v>15750</v>
      </c>
      <c r="F620" s="195" t="s">
        <v>7</v>
      </c>
    </row>
    <row r="621" spans="1:6">
      <c r="A621" s="195" t="s">
        <v>395</v>
      </c>
      <c r="B621" s="196">
        <v>2098</v>
      </c>
      <c r="C621" s="196">
        <v>215800</v>
      </c>
      <c r="D621" s="196">
        <v>2</v>
      </c>
      <c r="E621" s="195" t="s">
        <v>15751</v>
      </c>
      <c r="F621" s="195" t="s">
        <v>138</v>
      </c>
    </row>
    <row r="622" spans="1:6">
      <c r="A622" s="195" t="s">
        <v>395</v>
      </c>
      <c r="B622" s="196">
        <v>3484</v>
      </c>
      <c r="C622" s="196">
        <v>1779200</v>
      </c>
      <c r="D622" s="196">
        <v>1</v>
      </c>
      <c r="E622" s="195" t="s">
        <v>15752</v>
      </c>
      <c r="F622" s="195" t="s">
        <v>247</v>
      </c>
    </row>
    <row r="623" spans="1:6">
      <c r="A623" s="195" t="s">
        <v>395</v>
      </c>
      <c r="B623" s="196">
        <v>2081</v>
      </c>
      <c r="C623" s="196">
        <v>247700</v>
      </c>
      <c r="D623" s="196">
        <v>2</v>
      </c>
      <c r="E623" s="195" t="s">
        <v>15753</v>
      </c>
      <c r="F623" s="195" t="s">
        <v>138</v>
      </c>
    </row>
    <row r="624" spans="1:6">
      <c r="A624" s="195" t="s">
        <v>395</v>
      </c>
      <c r="B624" s="196">
        <v>1908</v>
      </c>
      <c r="C624" s="196">
        <v>579900</v>
      </c>
      <c r="D624" s="196">
        <v>1</v>
      </c>
      <c r="E624" s="195" t="s">
        <v>15754</v>
      </c>
      <c r="F624" s="195" t="s">
        <v>247</v>
      </c>
    </row>
    <row r="625" spans="1:6">
      <c r="A625" s="195" t="s">
        <v>395</v>
      </c>
      <c r="B625" s="196">
        <v>900</v>
      </c>
      <c r="C625" s="196">
        <v>306400</v>
      </c>
      <c r="D625" s="196">
        <v>1</v>
      </c>
      <c r="E625" s="195" t="s">
        <v>15755</v>
      </c>
      <c r="F625" s="195" t="s">
        <v>261</v>
      </c>
    </row>
    <row r="626" spans="1:6">
      <c r="A626" s="195" t="s">
        <v>395</v>
      </c>
      <c r="B626" s="196">
        <v>975</v>
      </c>
      <c r="C626" s="196">
        <v>400500</v>
      </c>
      <c r="D626" s="196">
        <v>1</v>
      </c>
      <c r="E626" s="195" t="s">
        <v>15756</v>
      </c>
      <c r="F626" s="195" t="s">
        <v>168</v>
      </c>
    </row>
    <row r="627" spans="1:6">
      <c r="A627" s="195" t="s">
        <v>395</v>
      </c>
      <c r="B627" s="196">
        <v>2228</v>
      </c>
      <c r="C627" s="196">
        <v>574400</v>
      </c>
      <c r="D627" s="196">
        <v>1</v>
      </c>
      <c r="E627" s="195" t="s">
        <v>15757</v>
      </c>
      <c r="F627" s="195" t="s">
        <v>54</v>
      </c>
    </row>
    <row r="628" spans="1:6" ht="30">
      <c r="A628" s="195" t="s">
        <v>395</v>
      </c>
      <c r="B628" s="196">
        <v>4359</v>
      </c>
      <c r="C628" s="196">
        <v>721000</v>
      </c>
      <c r="D628" s="196">
        <v>1</v>
      </c>
      <c r="E628" s="195" t="s">
        <v>15758</v>
      </c>
      <c r="F628" s="195" t="s">
        <v>25</v>
      </c>
    </row>
    <row r="629" spans="1:6">
      <c r="A629" s="195" t="s">
        <v>395</v>
      </c>
      <c r="B629" s="196">
        <v>1770</v>
      </c>
      <c r="C629" s="196">
        <v>182000</v>
      </c>
      <c r="D629" s="196">
        <v>3</v>
      </c>
      <c r="E629" s="195" t="s">
        <v>15759</v>
      </c>
      <c r="F629" s="195" t="s">
        <v>37</v>
      </c>
    </row>
    <row r="630" spans="1:6">
      <c r="A630" s="195" t="s">
        <v>395</v>
      </c>
      <c r="B630" s="196">
        <v>1792</v>
      </c>
      <c r="C630" s="196">
        <v>99400</v>
      </c>
      <c r="D630" s="196">
        <v>2</v>
      </c>
      <c r="E630" s="195" t="s">
        <v>15760</v>
      </c>
      <c r="F630" s="195" t="s">
        <v>115</v>
      </c>
    </row>
    <row r="631" spans="1:6">
      <c r="A631" s="195" t="s">
        <v>395</v>
      </c>
      <c r="B631" s="196">
        <v>3416</v>
      </c>
      <c r="C631" s="196">
        <v>919200</v>
      </c>
      <c r="D631" s="196">
        <v>3</v>
      </c>
      <c r="E631" s="195" t="s">
        <v>15761</v>
      </c>
      <c r="F631" s="195" t="s">
        <v>44</v>
      </c>
    </row>
    <row r="632" spans="1:6">
      <c r="A632" s="195" t="s">
        <v>395</v>
      </c>
      <c r="B632" s="196">
        <v>4422</v>
      </c>
      <c r="C632" s="196">
        <v>170800</v>
      </c>
      <c r="D632" s="196">
        <v>2</v>
      </c>
      <c r="E632" s="195" t="s">
        <v>15762</v>
      </c>
      <c r="F632" s="195" t="s">
        <v>41</v>
      </c>
    </row>
    <row r="633" spans="1:6">
      <c r="A633" s="195" t="s">
        <v>395</v>
      </c>
      <c r="B633" s="196">
        <v>1056</v>
      </c>
      <c r="C633" s="196">
        <v>200000</v>
      </c>
      <c r="D633" s="196">
        <v>1</v>
      </c>
      <c r="E633" s="195" t="s">
        <v>15763</v>
      </c>
      <c r="F633" s="195" t="s">
        <v>199</v>
      </c>
    </row>
    <row r="634" spans="1:6">
      <c r="A634" s="195" t="s">
        <v>395</v>
      </c>
      <c r="B634" s="196">
        <v>2304</v>
      </c>
      <c r="C634" s="196">
        <v>230400</v>
      </c>
      <c r="D634" s="196">
        <v>2</v>
      </c>
      <c r="E634" s="195" t="s">
        <v>15764</v>
      </c>
      <c r="F634" s="195" t="s">
        <v>246</v>
      </c>
    </row>
    <row r="635" spans="1:6">
      <c r="A635" s="195" t="s">
        <v>395</v>
      </c>
      <c r="B635" s="196">
        <v>3607</v>
      </c>
      <c r="C635" s="196">
        <v>772400</v>
      </c>
      <c r="D635" s="196">
        <v>2</v>
      </c>
      <c r="E635" s="195" t="s">
        <v>15765</v>
      </c>
      <c r="F635" s="195" t="s">
        <v>45</v>
      </c>
    </row>
    <row r="636" spans="1:6">
      <c r="A636" s="195" t="s">
        <v>395</v>
      </c>
      <c r="B636" s="196">
        <v>1806</v>
      </c>
      <c r="C636" s="196">
        <v>441400</v>
      </c>
      <c r="D636" s="196">
        <v>1</v>
      </c>
      <c r="E636" s="195" t="s">
        <v>15766</v>
      </c>
      <c r="F636" s="195" t="s">
        <v>54</v>
      </c>
    </row>
    <row r="637" spans="1:6">
      <c r="A637" s="195" t="s">
        <v>395</v>
      </c>
      <c r="B637" s="196">
        <v>1499</v>
      </c>
      <c r="C637" s="196">
        <v>310500</v>
      </c>
      <c r="D637" s="196">
        <v>2</v>
      </c>
      <c r="E637" s="195" t="s">
        <v>15767</v>
      </c>
      <c r="F637" s="195" t="s">
        <v>54</v>
      </c>
    </row>
    <row r="638" spans="1:6" ht="30">
      <c r="A638" s="195" t="s">
        <v>395</v>
      </c>
      <c r="B638" s="196">
        <v>1980</v>
      </c>
      <c r="C638" s="196">
        <v>509400</v>
      </c>
      <c r="D638" s="196">
        <v>1</v>
      </c>
      <c r="E638" s="195" t="s">
        <v>15768</v>
      </c>
      <c r="F638" s="195" t="s">
        <v>209</v>
      </c>
    </row>
    <row r="639" spans="1:6" ht="30">
      <c r="A639" s="195" t="s">
        <v>395</v>
      </c>
      <c r="B639" s="196">
        <v>1452</v>
      </c>
      <c r="C639" s="196">
        <v>671300</v>
      </c>
      <c r="D639" s="196">
        <v>1</v>
      </c>
      <c r="E639" s="195" t="s">
        <v>15769</v>
      </c>
      <c r="F639" s="195" t="s">
        <v>25</v>
      </c>
    </row>
    <row r="640" spans="1:6">
      <c r="A640" s="195" t="s">
        <v>395</v>
      </c>
      <c r="B640" s="196">
        <v>2678</v>
      </c>
      <c r="C640" s="196">
        <v>872900</v>
      </c>
      <c r="D640" s="196">
        <v>1</v>
      </c>
      <c r="E640" s="195" t="s">
        <v>15770</v>
      </c>
      <c r="F640" s="195" t="s">
        <v>247</v>
      </c>
    </row>
    <row r="641" spans="1:6">
      <c r="A641" s="195" t="s">
        <v>395</v>
      </c>
      <c r="B641" s="196">
        <v>2316</v>
      </c>
      <c r="C641" s="196">
        <v>302100</v>
      </c>
      <c r="D641" s="196">
        <v>3</v>
      </c>
      <c r="E641" s="195" t="s">
        <v>15771</v>
      </c>
      <c r="F641" s="195" t="s">
        <v>246</v>
      </c>
    </row>
    <row r="642" spans="1:6">
      <c r="A642" s="195" t="s">
        <v>395</v>
      </c>
      <c r="B642" s="196">
        <v>1439</v>
      </c>
      <c r="C642" s="196">
        <v>372600</v>
      </c>
      <c r="D642" s="196">
        <v>1</v>
      </c>
      <c r="E642" s="195" t="s">
        <v>15772</v>
      </c>
      <c r="F642" s="195" t="s">
        <v>168</v>
      </c>
    </row>
    <row r="643" spans="1:6">
      <c r="A643" s="195" t="s">
        <v>395</v>
      </c>
      <c r="B643" s="196">
        <v>1861</v>
      </c>
      <c r="C643" s="196">
        <v>610000</v>
      </c>
      <c r="D643" s="196">
        <v>1</v>
      </c>
      <c r="E643" s="195" t="s">
        <v>15773</v>
      </c>
      <c r="F643" s="195" t="s">
        <v>247</v>
      </c>
    </row>
    <row r="644" spans="1:6">
      <c r="A644" s="195" t="s">
        <v>395</v>
      </c>
      <c r="B644" s="196">
        <v>1731</v>
      </c>
      <c r="C644" s="196">
        <v>701600</v>
      </c>
      <c r="D644" s="196">
        <v>1</v>
      </c>
      <c r="E644" s="195" t="s">
        <v>15774</v>
      </c>
      <c r="F644" s="195" t="s">
        <v>168</v>
      </c>
    </row>
    <row r="645" spans="1:6">
      <c r="A645" s="195" t="s">
        <v>395</v>
      </c>
      <c r="B645" s="196">
        <v>2551</v>
      </c>
      <c r="C645" s="196">
        <v>516800</v>
      </c>
      <c r="D645" s="196">
        <v>1</v>
      </c>
      <c r="E645" s="195" t="s">
        <v>15775</v>
      </c>
      <c r="F645" s="195" t="s">
        <v>92</v>
      </c>
    </row>
    <row r="646" spans="1:6">
      <c r="A646" s="195" t="s">
        <v>395</v>
      </c>
      <c r="B646" s="196">
        <v>13579</v>
      </c>
      <c r="C646" s="196">
        <v>2573200</v>
      </c>
      <c r="D646" s="196">
        <v>5</v>
      </c>
      <c r="E646" s="195" t="s">
        <v>15776</v>
      </c>
      <c r="F646" s="195" t="s">
        <v>257</v>
      </c>
    </row>
    <row r="647" spans="1:6">
      <c r="A647" s="195" t="s">
        <v>395</v>
      </c>
      <c r="B647" s="196">
        <v>9457</v>
      </c>
      <c r="C647" s="196">
        <v>978600</v>
      </c>
      <c r="D647" s="196">
        <v>2</v>
      </c>
      <c r="E647" s="195" t="s">
        <v>15777</v>
      </c>
      <c r="F647" s="195" t="s">
        <v>188</v>
      </c>
    </row>
    <row r="648" spans="1:6">
      <c r="A648" s="195" t="s">
        <v>395</v>
      </c>
      <c r="B648" s="196">
        <v>5839</v>
      </c>
      <c r="C648" s="196">
        <v>2952300</v>
      </c>
      <c r="D648" s="196">
        <v>1</v>
      </c>
      <c r="E648" s="195" t="s">
        <v>15778</v>
      </c>
      <c r="F648" s="195" t="s">
        <v>24</v>
      </c>
    </row>
    <row r="649" spans="1:6">
      <c r="A649" s="195" t="s">
        <v>395</v>
      </c>
      <c r="B649" s="196">
        <v>7753</v>
      </c>
      <c r="C649" s="196">
        <v>1246800</v>
      </c>
      <c r="D649" s="196">
        <v>2</v>
      </c>
      <c r="E649" s="195" t="s">
        <v>15779</v>
      </c>
      <c r="F649" s="195" t="s">
        <v>188</v>
      </c>
    </row>
    <row r="650" spans="1:6">
      <c r="A650" s="195" t="s">
        <v>395</v>
      </c>
      <c r="B650" s="196">
        <v>2778</v>
      </c>
      <c r="C650" s="196">
        <v>463000</v>
      </c>
      <c r="D650" s="196">
        <v>2</v>
      </c>
      <c r="E650" s="195" t="s">
        <v>15780</v>
      </c>
      <c r="F650" s="195" t="s">
        <v>66</v>
      </c>
    </row>
    <row r="651" spans="1:6">
      <c r="A651" s="195" t="s">
        <v>395</v>
      </c>
      <c r="B651" s="196">
        <v>7756</v>
      </c>
      <c r="C651" s="196">
        <v>1294300</v>
      </c>
      <c r="D651" s="196">
        <v>7</v>
      </c>
      <c r="E651" s="195" t="s">
        <v>15781</v>
      </c>
      <c r="F651" s="195" t="s">
        <v>28</v>
      </c>
    </row>
    <row r="652" spans="1:6">
      <c r="A652" s="195" t="s">
        <v>395</v>
      </c>
      <c r="B652" s="196">
        <v>3724</v>
      </c>
      <c r="C652" s="196">
        <v>386400</v>
      </c>
      <c r="D652" s="196">
        <v>4</v>
      </c>
      <c r="E652" s="195" t="s">
        <v>15782</v>
      </c>
      <c r="F652" s="195" t="s">
        <v>159</v>
      </c>
    </row>
    <row r="653" spans="1:6">
      <c r="A653" s="195" t="s">
        <v>395</v>
      </c>
      <c r="B653" s="196">
        <v>3220</v>
      </c>
      <c r="C653" s="196">
        <v>351900</v>
      </c>
      <c r="D653" s="196">
        <v>2</v>
      </c>
      <c r="E653" s="195" t="s">
        <v>15783</v>
      </c>
      <c r="F653" s="195" t="s">
        <v>58</v>
      </c>
    </row>
    <row r="654" spans="1:6">
      <c r="A654" s="195" t="s">
        <v>395</v>
      </c>
      <c r="B654" s="196">
        <v>2210</v>
      </c>
      <c r="C654" s="196">
        <v>254700</v>
      </c>
      <c r="D654" s="196">
        <v>2</v>
      </c>
      <c r="E654" s="195" t="s">
        <v>15784</v>
      </c>
      <c r="F654" s="195" t="s">
        <v>154</v>
      </c>
    </row>
    <row r="655" spans="1:6">
      <c r="A655" s="195" t="s">
        <v>395</v>
      </c>
      <c r="B655" s="196">
        <v>1400</v>
      </c>
      <c r="C655" s="196">
        <v>291200</v>
      </c>
      <c r="D655" s="196">
        <v>1</v>
      </c>
      <c r="E655" s="195" t="s">
        <v>15785</v>
      </c>
      <c r="F655" s="195" t="s">
        <v>261</v>
      </c>
    </row>
    <row r="656" spans="1:6">
      <c r="A656" s="195" t="s">
        <v>395</v>
      </c>
      <c r="B656" s="196">
        <v>3984</v>
      </c>
      <c r="C656" s="196">
        <v>305400</v>
      </c>
      <c r="D656" s="196">
        <v>3</v>
      </c>
      <c r="E656" s="195" t="s">
        <v>15786</v>
      </c>
      <c r="F656" s="195" t="s">
        <v>76</v>
      </c>
    </row>
    <row r="657" spans="1:6">
      <c r="A657" s="195" t="s">
        <v>395</v>
      </c>
      <c r="B657" s="196">
        <v>7308</v>
      </c>
      <c r="C657" s="196">
        <v>4174500</v>
      </c>
      <c r="D657" s="196">
        <v>1</v>
      </c>
      <c r="E657" s="195" t="s">
        <v>15787</v>
      </c>
      <c r="F657" s="195" t="s">
        <v>24</v>
      </c>
    </row>
    <row r="658" spans="1:6">
      <c r="A658" s="195" t="s">
        <v>395</v>
      </c>
      <c r="B658" s="196">
        <v>1982</v>
      </c>
      <c r="C658" s="196">
        <v>336300</v>
      </c>
      <c r="D658" s="196">
        <v>1</v>
      </c>
      <c r="E658" s="195" t="s">
        <v>15788</v>
      </c>
      <c r="F658" s="195" t="s">
        <v>261</v>
      </c>
    </row>
    <row r="659" spans="1:6">
      <c r="A659" s="195" t="s">
        <v>395</v>
      </c>
      <c r="B659" s="196">
        <v>1692</v>
      </c>
      <c r="C659" s="196">
        <v>187900</v>
      </c>
      <c r="D659" s="196">
        <v>2</v>
      </c>
      <c r="E659" s="195" t="s">
        <v>15789</v>
      </c>
      <c r="F659" s="195" t="s">
        <v>112</v>
      </c>
    </row>
    <row r="660" spans="1:6">
      <c r="A660" s="195" t="s">
        <v>395</v>
      </c>
      <c r="B660" s="196">
        <v>2476</v>
      </c>
      <c r="C660" s="196">
        <v>269200</v>
      </c>
      <c r="D660" s="196">
        <v>4</v>
      </c>
      <c r="E660" s="195" t="s">
        <v>15790</v>
      </c>
      <c r="F660" s="195" t="s">
        <v>12</v>
      </c>
    </row>
    <row r="661" spans="1:6" ht="30">
      <c r="A661" s="195" t="s">
        <v>395</v>
      </c>
      <c r="B661" s="196">
        <v>1397</v>
      </c>
      <c r="C661" s="196">
        <v>271800</v>
      </c>
      <c r="D661" s="196">
        <v>1</v>
      </c>
      <c r="E661" s="195" t="s">
        <v>15791</v>
      </c>
      <c r="F661" s="195" t="s">
        <v>25</v>
      </c>
    </row>
    <row r="662" spans="1:6">
      <c r="A662" s="195" t="s">
        <v>395</v>
      </c>
      <c r="B662" s="196">
        <v>384</v>
      </c>
      <c r="C662" s="196">
        <v>157800</v>
      </c>
      <c r="D662" s="196">
        <v>2</v>
      </c>
      <c r="E662" s="195" t="s">
        <v>15792</v>
      </c>
      <c r="F662" s="195" t="s">
        <v>37</v>
      </c>
    </row>
    <row r="663" spans="1:6">
      <c r="A663" s="195" t="s">
        <v>395</v>
      </c>
      <c r="B663" s="196">
        <v>22048</v>
      </c>
      <c r="C663" s="196">
        <v>8907000</v>
      </c>
      <c r="D663" s="196">
        <v>2</v>
      </c>
      <c r="E663" s="195" t="s">
        <v>15793</v>
      </c>
      <c r="F663" s="195" t="s">
        <v>49</v>
      </c>
    </row>
    <row r="664" spans="1:6">
      <c r="A664" s="195" t="s">
        <v>395</v>
      </c>
      <c r="B664" s="196">
        <v>3045</v>
      </c>
      <c r="C664" s="196">
        <v>469200</v>
      </c>
      <c r="D664" s="196">
        <v>3</v>
      </c>
      <c r="E664" s="195" t="s">
        <v>15794</v>
      </c>
      <c r="F664" s="195" t="s">
        <v>138</v>
      </c>
    </row>
    <row r="665" spans="1:6">
      <c r="A665" s="195" t="s">
        <v>395</v>
      </c>
      <c r="B665" s="196">
        <v>1972</v>
      </c>
      <c r="C665" s="196">
        <v>77600</v>
      </c>
      <c r="D665" s="196">
        <v>2</v>
      </c>
      <c r="E665" s="195" t="s">
        <v>15795</v>
      </c>
      <c r="F665" s="195" t="s">
        <v>246</v>
      </c>
    </row>
    <row r="666" spans="1:6">
      <c r="A666" s="195" t="s">
        <v>395</v>
      </c>
      <c r="B666" s="196">
        <v>6063</v>
      </c>
      <c r="C666" s="196">
        <v>1061200</v>
      </c>
      <c r="D666" s="196">
        <v>6</v>
      </c>
      <c r="E666" s="195" t="s">
        <v>15796</v>
      </c>
      <c r="F666" s="195" t="s">
        <v>32</v>
      </c>
    </row>
    <row r="667" spans="1:6" ht="30">
      <c r="A667" s="195" t="s">
        <v>395</v>
      </c>
      <c r="B667" s="196">
        <v>4805</v>
      </c>
      <c r="C667" s="196">
        <v>2265200</v>
      </c>
      <c r="D667" s="196">
        <v>1</v>
      </c>
      <c r="E667" s="195" t="s">
        <v>15797</v>
      </c>
      <c r="F667" s="195" t="s">
        <v>99</v>
      </c>
    </row>
    <row r="668" spans="1:6" ht="30">
      <c r="A668" s="195" t="s">
        <v>395</v>
      </c>
      <c r="B668" s="196">
        <v>1518</v>
      </c>
      <c r="C668" s="196">
        <v>685200</v>
      </c>
      <c r="D668" s="196">
        <v>1</v>
      </c>
      <c r="E668" s="195" t="s">
        <v>15798</v>
      </c>
      <c r="F668" s="195" t="s">
        <v>209</v>
      </c>
    </row>
    <row r="669" spans="1:6" ht="30">
      <c r="A669" s="195" t="s">
        <v>395</v>
      </c>
      <c r="B669" s="196">
        <v>2274</v>
      </c>
      <c r="C669" s="196">
        <v>511900</v>
      </c>
      <c r="D669" s="196">
        <v>1</v>
      </c>
      <c r="E669" s="195" t="s">
        <v>15799</v>
      </c>
      <c r="F669" s="195" t="s">
        <v>25</v>
      </c>
    </row>
    <row r="670" spans="1:6" ht="30">
      <c r="A670" s="195" t="s">
        <v>395</v>
      </c>
      <c r="B670" s="196">
        <v>1432</v>
      </c>
      <c r="C670" s="196">
        <v>265500</v>
      </c>
      <c r="D670" s="196">
        <v>1</v>
      </c>
      <c r="E670" s="195" t="s">
        <v>15800</v>
      </c>
      <c r="F670" s="195" t="s">
        <v>99</v>
      </c>
    </row>
    <row r="671" spans="1:6">
      <c r="A671" s="195" t="s">
        <v>395</v>
      </c>
      <c r="B671" s="196">
        <v>2048</v>
      </c>
      <c r="C671" s="196">
        <v>202900</v>
      </c>
      <c r="D671" s="196">
        <v>2</v>
      </c>
      <c r="E671" s="195" t="s">
        <v>15801</v>
      </c>
      <c r="F671" s="195" t="s">
        <v>52</v>
      </c>
    </row>
    <row r="672" spans="1:6">
      <c r="A672" s="195" t="s">
        <v>395</v>
      </c>
      <c r="B672" s="196">
        <v>2803</v>
      </c>
      <c r="C672" s="196">
        <v>481100</v>
      </c>
      <c r="D672" s="196">
        <v>3</v>
      </c>
      <c r="E672" s="195" t="s">
        <v>15802</v>
      </c>
      <c r="F672" s="195" t="s">
        <v>28</v>
      </c>
    </row>
    <row r="673" spans="1:6">
      <c r="A673" s="195" t="s">
        <v>395</v>
      </c>
      <c r="B673" s="196">
        <v>2298</v>
      </c>
      <c r="C673" s="196">
        <v>277000</v>
      </c>
      <c r="D673" s="196">
        <v>1</v>
      </c>
      <c r="E673" s="195" t="s">
        <v>15803</v>
      </c>
      <c r="F673" s="195" t="s">
        <v>103</v>
      </c>
    </row>
    <row r="674" spans="1:6">
      <c r="A674" s="195" t="s">
        <v>395</v>
      </c>
      <c r="B674" s="196">
        <v>723</v>
      </c>
      <c r="C674" s="196">
        <v>408600</v>
      </c>
      <c r="D674" s="196">
        <v>1</v>
      </c>
      <c r="E674" s="195" t="s">
        <v>15804</v>
      </c>
      <c r="F674" s="195" t="s">
        <v>164</v>
      </c>
    </row>
    <row r="675" spans="1:6">
      <c r="A675" s="195" t="s">
        <v>395</v>
      </c>
      <c r="B675" s="196">
        <v>1956</v>
      </c>
      <c r="C675" s="196">
        <v>173300</v>
      </c>
      <c r="D675" s="196">
        <v>2</v>
      </c>
      <c r="E675" s="195" t="s">
        <v>15805</v>
      </c>
      <c r="F675" s="195" t="s">
        <v>165</v>
      </c>
    </row>
    <row r="676" spans="1:6">
      <c r="A676" s="195" t="s">
        <v>395</v>
      </c>
      <c r="B676" s="196">
        <v>2079</v>
      </c>
      <c r="C676" s="196">
        <v>844500</v>
      </c>
      <c r="D676" s="196">
        <v>1</v>
      </c>
      <c r="E676" s="195" t="s">
        <v>15806</v>
      </c>
      <c r="F676" s="195" t="s">
        <v>88</v>
      </c>
    </row>
    <row r="677" spans="1:6">
      <c r="A677" s="195" t="s">
        <v>395</v>
      </c>
      <c r="B677" s="196">
        <v>2002</v>
      </c>
      <c r="C677" s="196">
        <v>607000</v>
      </c>
      <c r="D677" s="196">
        <v>1</v>
      </c>
      <c r="E677" s="195" t="s">
        <v>15807</v>
      </c>
      <c r="F677" s="195" t="s">
        <v>164</v>
      </c>
    </row>
    <row r="678" spans="1:6">
      <c r="A678" s="195" t="s">
        <v>395</v>
      </c>
      <c r="B678" s="196">
        <v>1664</v>
      </c>
      <c r="C678" s="196">
        <v>460300</v>
      </c>
      <c r="D678" s="196">
        <v>1</v>
      </c>
      <c r="E678" s="195" t="s">
        <v>15808</v>
      </c>
      <c r="F678" s="195" t="s">
        <v>164</v>
      </c>
    </row>
    <row r="679" spans="1:6">
      <c r="A679" s="195" t="s">
        <v>395</v>
      </c>
      <c r="B679" s="196">
        <v>4320</v>
      </c>
      <c r="C679" s="196">
        <v>838400</v>
      </c>
      <c r="D679" s="196">
        <v>1</v>
      </c>
      <c r="E679" s="195" t="s">
        <v>15809</v>
      </c>
      <c r="F679" s="195" t="s">
        <v>57</v>
      </c>
    </row>
    <row r="680" spans="1:6">
      <c r="A680" s="195" t="s">
        <v>395</v>
      </c>
      <c r="B680" s="196">
        <v>780</v>
      </c>
      <c r="C680" s="196">
        <v>150800</v>
      </c>
      <c r="D680" s="196">
        <v>1</v>
      </c>
      <c r="E680" s="195" t="s">
        <v>15810</v>
      </c>
      <c r="F680" s="195" t="s">
        <v>199</v>
      </c>
    </row>
    <row r="681" spans="1:6">
      <c r="A681" s="195" t="s">
        <v>395</v>
      </c>
      <c r="B681" s="196">
        <v>1862</v>
      </c>
      <c r="C681" s="196">
        <v>289200</v>
      </c>
      <c r="D681" s="196">
        <v>2</v>
      </c>
      <c r="E681" s="195" t="s">
        <v>15811</v>
      </c>
      <c r="F681" s="195" t="s">
        <v>199</v>
      </c>
    </row>
    <row r="682" spans="1:6" ht="30">
      <c r="A682" s="195" t="s">
        <v>395</v>
      </c>
      <c r="B682" s="196">
        <v>2682</v>
      </c>
      <c r="C682" s="196">
        <v>497200</v>
      </c>
      <c r="D682" s="196">
        <v>1</v>
      </c>
      <c r="E682" s="195" t="s">
        <v>15812</v>
      </c>
      <c r="F682" s="195" t="s">
        <v>25</v>
      </c>
    </row>
    <row r="683" spans="1:6">
      <c r="A683" s="195" t="s">
        <v>395</v>
      </c>
      <c r="B683" s="196">
        <v>1865</v>
      </c>
      <c r="C683" s="196">
        <v>197800</v>
      </c>
      <c r="D683" s="196">
        <v>2</v>
      </c>
      <c r="E683" s="195" t="s">
        <v>15813</v>
      </c>
      <c r="F683" s="195" t="s">
        <v>246</v>
      </c>
    </row>
    <row r="684" spans="1:6">
      <c r="A684" s="195" t="s">
        <v>395</v>
      </c>
      <c r="B684" s="196">
        <v>1808</v>
      </c>
      <c r="C684" s="196">
        <v>825900</v>
      </c>
      <c r="D684" s="196">
        <v>1</v>
      </c>
      <c r="E684" s="195" t="s">
        <v>15814</v>
      </c>
      <c r="F684" s="195" t="s">
        <v>247</v>
      </c>
    </row>
    <row r="685" spans="1:6">
      <c r="A685" s="195" t="s">
        <v>395</v>
      </c>
      <c r="B685" s="196">
        <v>2869</v>
      </c>
      <c r="C685" s="196">
        <v>506200</v>
      </c>
      <c r="D685" s="196">
        <v>3</v>
      </c>
      <c r="E685" s="195" t="s">
        <v>15815</v>
      </c>
      <c r="F685" s="195" t="s">
        <v>12</v>
      </c>
    </row>
    <row r="686" spans="1:6">
      <c r="A686" s="195" t="s">
        <v>395</v>
      </c>
      <c r="B686" s="196">
        <v>3880</v>
      </c>
      <c r="C686" s="196">
        <v>508700</v>
      </c>
      <c r="D686" s="196">
        <v>2</v>
      </c>
      <c r="E686" s="195" t="s">
        <v>15816</v>
      </c>
      <c r="F686" s="195" t="s">
        <v>5</v>
      </c>
    </row>
    <row r="687" spans="1:6">
      <c r="A687" s="195" t="s">
        <v>395</v>
      </c>
      <c r="B687" s="196">
        <v>4059</v>
      </c>
      <c r="C687" s="196">
        <v>507500</v>
      </c>
      <c r="D687" s="196">
        <v>3</v>
      </c>
      <c r="E687" s="195" t="s">
        <v>15817</v>
      </c>
      <c r="F687" s="195" t="s">
        <v>5</v>
      </c>
    </row>
    <row r="688" spans="1:6">
      <c r="A688" s="195" t="s">
        <v>395</v>
      </c>
      <c r="B688" s="196">
        <v>4220</v>
      </c>
      <c r="C688" s="196">
        <v>1694300</v>
      </c>
      <c r="D688" s="196">
        <v>1</v>
      </c>
      <c r="E688" s="195" t="s">
        <v>15818</v>
      </c>
      <c r="F688" s="195" t="s">
        <v>53</v>
      </c>
    </row>
    <row r="689" spans="1:6" ht="30">
      <c r="A689" s="195" t="s">
        <v>395</v>
      </c>
      <c r="B689" s="196">
        <v>480</v>
      </c>
      <c r="C689" s="196">
        <v>421700</v>
      </c>
      <c r="D689" s="196">
        <v>1</v>
      </c>
      <c r="E689" s="195" t="s">
        <v>15819</v>
      </c>
      <c r="F689" s="195" t="s">
        <v>99</v>
      </c>
    </row>
    <row r="690" spans="1:6">
      <c r="A690" s="195" t="s">
        <v>395</v>
      </c>
      <c r="B690" s="196">
        <v>1910</v>
      </c>
      <c r="C690" s="196">
        <v>241900</v>
      </c>
      <c r="D690" s="196">
        <v>1</v>
      </c>
      <c r="E690" s="195" t="s">
        <v>15820</v>
      </c>
      <c r="F690" s="195" t="s">
        <v>57</v>
      </c>
    </row>
    <row r="691" spans="1:6">
      <c r="A691" s="195" t="s">
        <v>395</v>
      </c>
      <c r="B691" s="196">
        <v>1964</v>
      </c>
      <c r="C691" s="196">
        <v>955700</v>
      </c>
      <c r="D691" s="196">
        <v>1</v>
      </c>
      <c r="E691" s="195" t="s">
        <v>15821</v>
      </c>
      <c r="F691" s="195" t="s">
        <v>261</v>
      </c>
    </row>
    <row r="692" spans="1:6" ht="30">
      <c r="A692" s="195" t="s">
        <v>395</v>
      </c>
      <c r="B692" s="196">
        <v>1764</v>
      </c>
      <c r="C692" s="196">
        <v>519700</v>
      </c>
      <c r="D692" s="196">
        <v>1</v>
      </c>
      <c r="E692" s="195" t="s">
        <v>15822</v>
      </c>
      <c r="F692" s="195" t="s">
        <v>209</v>
      </c>
    </row>
    <row r="693" spans="1:6">
      <c r="A693" s="195" t="s">
        <v>395</v>
      </c>
      <c r="B693" s="196">
        <v>7740</v>
      </c>
      <c r="C693" s="196">
        <v>5401700</v>
      </c>
      <c r="D693" s="196">
        <v>1</v>
      </c>
      <c r="E693" s="195" t="s">
        <v>15823</v>
      </c>
      <c r="F693" s="195" t="s">
        <v>24</v>
      </c>
    </row>
    <row r="694" spans="1:6" ht="30">
      <c r="A694" s="195" t="s">
        <v>395</v>
      </c>
      <c r="B694" s="196">
        <v>2663</v>
      </c>
      <c r="C694" s="196">
        <v>344800</v>
      </c>
      <c r="D694" s="196">
        <v>1</v>
      </c>
      <c r="E694" s="195" t="s">
        <v>15824</v>
      </c>
      <c r="F694" s="195" t="s">
        <v>99</v>
      </c>
    </row>
    <row r="695" spans="1:6">
      <c r="A695" s="195" t="s">
        <v>395</v>
      </c>
      <c r="B695" s="196">
        <v>18086</v>
      </c>
      <c r="C695" s="196">
        <v>1508800</v>
      </c>
      <c r="D695" s="196">
        <v>3</v>
      </c>
      <c r="E695" s="195" t="s">
        <v>15825</v>
      </c>
      <c r="F695" s="195" t="s">
        <v>41</v>
      </c>
    </row>
    <row r="696" spans="1:6">
      <c r="A696" s="195" t="s">
        <v>395</v>
      </c>
      <c r="B696" s="196">
        <v>845</v>
      </c>
      <c r="C696" s="196">
        <v>541300</v>
      </c>
      <c r="D696" s="196">
        <v>1</v>
      </c>
      <c r="E696" s="195" t="s">
        <v>15826</v>
      </c>
      <c r="F696" s="195" t="s">
        <v>247</v>
      </c>
    </row>
    <row r="697" spans="1:6">
      <c r="A697" s="195" t="s">
        <v>395</v>
      </c>
      <c r="B697" s="196">
        <v>1416</v>
      </c>
      <c r="C697" s="196">
        <v>573600</v>
      </c>
      <c r="D697" s="196">
        <v>1</v>
      </c>
      <c r="E697" s="195" t="s">
        <v>15827</v>
      </c>
      <c r="F697" s="195" t="s">
        <v>164</v>
      </c>
    </row>
    <row r="698" spans="1:6">
      <c r="A698" s="195" t="s">
        <v>395</v>
      </c>
      <c r="B698" s="196">
        <v>1560</v>
      </c>
      <c r="C698" s="196">
        <v>278300</v>
      </c>
      <c r="D698" s="196">
        <v>2</v>
      </c>
      <c r="E698" s="195" t="s">
        <v>15828</v>
      </c>
      <c r="F698" s="195" t="s">
        <v>76</v>
      </c>
    </row>
    <row r="699" spans="1:6">
      <c r="A699" s="195" t="s">
        <v>395</v>
      </c>
      <c r="B699" s="196">
        <v>1752</v>
      </c>
      <c r="C699" s="196">
        <v>224800</v>
      </c>
      <c r="D699" s="196">
        <v>1</v>
      </c>
      <c r="E699" s="195" t="s">
        <v>15829</v>
      </c>
      <c r="F699" s="195" t="s">
        <v>57</v>
      </c>
    </row>
    <row r="700" spans="1:6">
      <c r="A700" s="195" t="s">
        <v>395</v>
      </c>
      <c r="B700" s="196">
        <v>2270</v>
      </c>
      <c r="C700" s="196">
        <v>299600</v>
      </c>
      <c r="D700" s="196">
        <v>2</v>
      </c>
      <c r="E700" s="195" t="s">
        <v>15830</v>
      </c>
      <c r="F700" s="195" t="s">
        <v>58</v>
      </c>
    </row>
    <row r="701" spans="1:6">
      <c r="A701" s="195" t="s">
        <v>395</v>
      </c>
      <c r="B701" s="196">
        <v>4610</v>
      </c>
      <c r="C701" s="196">
        <v>486100</v>
      </c>
      <c r="D701" s="196">
        <v>1</v>
      </c>
      <c r="E701" s="195" t="s">
        <v>15831</v>
      </c>
      <c r="F701" s="195" t="s">
        <v>103</v>
      </c>
    </row>
    <row r="702" spans="1:6">
      <c r="A702" s="195" t="s">
        <v>395</v>
      </c>
      <c r="B702" s="196">
        <v>2062</v>
      </c>
      <c r="C702" s="196">
        <v>353300</v>
      </c>
      <c r="D702" s="196">
        <v>1</v>
      </c>
      <c r="E702" s="195" t="s">
        <v>15832</v>
      </c>
      <c r="F702" s="195" t="s">
        <v>87</v>
      </c>
    </row>
    <row r="703" spans="1:6" ht="30">
      <c r="A703" s="195" t="s">
        <v>395</v>
      </c>
      <c r="B703" s="196">
        <v>1122</v>
      </c>
      <c r="C703" s="196">
        <v>253100</v>
      </c>
      <c r="D703" s="196">
        <v>1</v>
      </c>
      <c r="E703" s="195" t="s">
        <v>15833</v>
      </c>
      <c r="F703" s="195" t="s">
        <v>25</v>
      </c>
    </row>
    <row r="704" spans="1:6">
      <c r="A704" s="195" t="s">
        <v>395</v>
      </c>
      <c r="B704" s="196">
        <v>2742</v>
      </c>
      <c r="C704" s="196">
        <v>504600</v>
      </c>
      <c r="D704" s="196">
        <v>2</v>
      </c>
      <c r="E704" s="195" t="s">
        <v>15834</v>
      </c>
      <c r="F704" s="195" t="s">
        <v>93</v>
      </c>
    </row>
    <row r="705" spans="1:6">
      <c r="A705" s="195" t="s">
        <v>395</v>
      </c>
      <c r="B705" s="196">
        <v>2149</v>
      </c>
      <c r="C705" s="196">
        <v>627200</v>
      </c>
      <c r="D705" s="196">
        <v>1</v>
      </c>
      <c r="E705" s="195" t="s">
        <v>15835</v>
      </c>
      <c r="F705" s="195" t="s">
        <v>168</v>
      </c>
    </row>
    <row r="706" spans="1:6" ht="30">
      <c r="A706" s="195" t="s">
        <v>395</v>
      </c>
      <c r="B706" s="196">
        <v>3892</v>
      </c>
      <c r="C706" s="196">
        <v>1493000</v>
      </c>
      <c r="D706" s="196">
        <v>1</v>
      </c>
      <c r="E706" s="195" t="s">
        <v>15836</v>
      </c>
      <c r="F706" s="195" t="s">
        <v>134</v>
      </c>
    </row>
    <row r="707" spans="1:6">
      <c r="A707" s="195" t="s">
        <v>395</v>
      </c>
      <c r="B707" s="196">
        <v>2978</v>
      </c>
      <c r="C707" s="196">
        <v>700200</v>
      </c>
      <c r="D707" s="196">
        <v>1</v>
      </c>
      <c r="E707" s="195" t="s">
        <v>15837</v>
      </c>
      <c r="F707" s="195" t="s">
        <v>111</v>
      </c>
    </row>
    <row r="708" spans="1:6">
      <c r="A708" s="195" t="s">
        <v>395</v>
      </c>
      <c r="B708" s="196">
        <v>3061</v>
      </c>
      <c r="C708" s="196">
        <v>685300</v>
      </c>
      <c r="D708" s="196">
        <v>1</v>
      </c>
      <c r="E708" s="195" t="s">
        <v>15838</v>
      </c>
      <c r="F708" s="195" t="s">
        <v>268</v>
      </c>
    </row>
    <row r="709" spans="1:6">
      <c r="A709" s="195" t="s">
        <v>395</v>
      </c>
      <c r="B709" s="196">
        <v>3292</v>
      </c>
      <c r="C709" s="196">
        <v>672600</v>
      </c>
      <c r="D709" s="196">
        <v>3</v>
      </c>
      <c r="E709" s="195" t="s">
        <v>15839</v>
      </c>
      <c r="F709" s="195" t="s">
        <v>78</v>
      </c>
    </row>
    <row r="710" spans="1:6">
      <c r="A710" s="195" t="s">
        <v>395</v>
      </c>
      <c r="B710" s="196">
        <v>1803</v>
      </c>
      <c r="C710" s="196">
        <v>614500</v>
      </c>
      <c r="D710" s="196">
        <v>1</v>
      </c>
      <c r="E710" s="195" t="s">
        <v>15840</v>
      </c>
      <c r="F710" s="195" t="s">
        <v>261</v>
      </c>
    </row>
    <row r="711" spans="1:6">
      <c r="A711" s="195" t="s">
        <v>395</v>
      </c>
      <c r="B711" s="196">
        <v>880</v>
      </c>
      <c r="C711" s="196">
        <v>153400</v>
      </c>
      <c r="D711" s="196">
        <v>1</v>
      </c>
      <c r="E711" s="195" t="s">
        <v>15841</v>
      </c>
      <c r="F711" s="195" t="s">
        <v>261</v>
      </c>
    </row>
    <row r="712" spans="1:6">
      <c r="A712" s="195" t="s">
        <v>395</v>
      </c>
      <c r="B712" s="196">
        <v>6894</v>
      </c>
      <c r="C712" s="196">
        <v>11811700</v>
      </c>
      <c r="D712" s="196">
        <v>1</v>
      </c>
      <c r="E712" s="195" t="s">
        <v>15842</v>
      </c>
      <c r="F712" s="195" t="s">
        <v>261</v>
      </c>
    </row>
    <row r="713" spans="1:6">
      <c r="A713" s="195" t="s">
        <v>395</v>
      </c>
      <c r="B713" s="196">
        <v>1127</v>
      </c>
      <c r="C713" s="196">
        <v>79600</v>
      </c>
      <c r="D713" s="196">
        <v>2</v>
      </c>
      <c r="E713" s="195" t="s">
        <v>15843</v>
      </c>
      <c r="F713" s="195" t="s">
        <v>5</v>
      </c>
    </row>
    <row r="714" spans="1:6">
      <c r="A714" s="195" t="s">
        <v>395</v>
      </c>
      <c r="B714" s="196">
        <v>2637</v>
      </c>
      <c r="C714" s="196">
        <v>306100</v>
      </c>
      <c r="D714" s="196">
        <v>3</v>
      </c>
      <c r="E714" s="195" t="s">
        <v>15844</v>
      </c>
      <c r="F714" s="195" t="s">
        <v>14</v>
      </c>
    </row>
    <row r="715" spans="1:6">
      <c r="A715" s="195" t="s">
        <v>395</v>
      </c>
      <c r="B715" s="196">
        <v>2034</v>
      </c>
      <c r="C715" s="196">
        <v>701400</v>
      </c>
      <c r="D715" s="196">
        <v>1</v>
      </c>
      <c r="E715" s="195" t="s">
        <v>15845</v>
      </c>
      <c r="F715" s="195" t="s">
        <v>247</v>
      </c>
    </row>
    <row r="716" spans="1:6">
      <c r="A716" s="195" t="s">
        <v>395</v>
      </c>
      <c r="B716" s="196">
        <v>2176</v>
      </c>
      <c r="C716" s="196">
        <v>274600</v>
      </c>
      <c r="D716" s="196">
        <v>2</v>
      </c>
      <c r="E716" s="195" t="s">
        <v>15846</v>
      </c>
      <c r="F716" s="195" t="s">
        <v>14</v>
      </c>
    </row>
    <row r="717" spans="1:6" ht="30">
      <c r="A717" s="195" t="s">
        <v>395</v>
      </c>
      <c r="B717" s="196">
        <v>420</v>
      </c>
      <c r="C717" s="196">
        <v>131200</v>
      </c>
      <c r="D717" s="196">
        <v>1</v>
      </c>
      <c r="E717" s="195" t="s">
        <v>15847</v>
      </c>
      <c r="F717" s="195" t="s">
        <v>25</v>
      </c>
    </row>
    <row r="718" spans="1:6">
      <c r="A718" s="195" t="s">
        <v>395</v>
      </c>
      <c r="B718" s="196">
        <v>2868</v>
      </c>
      <c r="C718" s="196">
        <v>439700</v>
      </c>
      <c r="D718" s="196">
        <v>1</v>
      </c>
      <c r="E718" s="195" t="s">
        <v>15848</v>
      </c>
      <c r="F718" s="195" t="s">
        <v>78</v>
      </c>
    </row>
    <row r="719" spans="1:6">
      <c r="A719" s="195" t="s">
        <v>395</v>
      </c>
      <c r="B719" s="196">
        <v>1917</v>
      </c>
      <c r="C719" s="196">
        <v>635100</v>
      </c>
      <c r="D719" s="196">
        <v>1</v>
      </c>
      <c r="E719" s="195" t="s">
        <v>15849</v>
      </c>
      <c r="F719" s="195" t="s">
        <v>247</v>
      </c>
    </row>
    <row r="720" spans="1:6">
      <c r="A720" s="195" t="s">
        <v>395</v>
      </c>
      <c r="B720" s="196">
        <v>2872</v>
      </c>
      <c r="C720" s="196">
        <v>1289800</v>
      </c>
      <c r="D720" s="196">
        <v>1</v>
      </c>
      <c r="E720" s="195" t="s">
        <v>15850</v>
      </c>
      <c r="F720" s="195" t="s">
        <v>247</v>
      </c>
    </row>
    <row r="721" spans="1:6" ht="30">
      <c r="A721" s="195" t="s">
        <v>395</v>
      </c>
      <c r="B721" s="196">
        <v>684</v>
      </c>
      <c r="C721" s="196">
        <v>63900</v>
      </c>
      <c r="D721" s="196">
        <v>1</v>
      </c>
      <c r="E721" s="195" t="s">
        <v>15851</v>
      </c>
      <c r="F721" s="195" t="s">
        <v>99</v>
      </c>
    </row>
    <row r="722" spans="1:6">
      <c r="A722" s="195" t="s">
        <v>395</v>
      </c>
      <c r="B722" s="196">
        <v>1836</v>
      </c>
      <c r="C722" s="196">
        <v>456000</v>
      </c>
      <c r="D722" s="196">
        <v>1</v>
      </c>
      <c r="E722" s="195" t="s">
        <v>15852</v>
      </c>
      <c r="F722" s="195" t="s">
        <v>57</v>
      </c>
    </row>
    <row r="723" spans="1:6">
      <c r="A723" s="195" t="s">
        <v>395</v>
      </c>
      <c r="B723" s="196">
        <v>3616</v>
      </c>
      <c r="C723" s="196">
        <v>1607800</v>
      </c>
      <c r="D723" s="196">
        <v>1</v>
      </c>
      <c r="E723" s="195" t="s">
        <v>15853</v>
      </c>
      <c r="F723" s="195" t="s">
        <v>261</v>
      </c>
    </row>
    <row r="724" spans="1:6">
      <c r="A724" s="195" t="s">
        <v>395</v>
      </c>
      <c r="B724" s="196">
        <v>2976</v>
      </c>
      <c r="C724" s="196">
        <v>540800</v>
      </c>
      <c r="D724" s="196">
        <v>1</v>
      </c>
      <c r="E724" s="195" t="s">
        <v>15854</v>
      </c>
      <c r="F724" s="195" t="s">
        <v>57</v>
      </c>
    </row>
    <row r="725" spans="1:6">
      <c r="A725" s="195" t="s">
        <v>395</v>
      </c>
      <c r="B725" s="196">
        <v>1776</v>
      </c>
      <c r="C725" s="196">
        <v>279900</v>
      </c>
      <c r="D725" s="196">
        <v>2</v>
      </c>
      <c r="E725" s="195" t="s">
        <v>15855</v>
      </c>
      <c r="F725" s="195" t="s">
        <v>32</v>
      </c>
    </row>
    <row r="726" spans="1:6">
      <c r="A726" s="195" t="s">
        <v>395</v>
      </c>
      <c r="B726" s="196">
        <v>1548</v>
      </c>
      <c r="C726" s="196">
        <v>278900</v>
      </c>
      <c r="D726" s="196">
        <v>1</v>
      </c>
      <c r="E726" s="195" t="s">
        <v>15856</v>
      </c>
      <c r="F726" s="195" t="s">
        <v>139</v>
      </c>
    </row>
    <row r="727" spans="1:6">
      <c r="A727" s="195" t="s">
        <v>395</v>
      </c>
      <c r="B727" s="196">
        <v>910</v>
      </c>
      <c r="C727" s="196">
        <v>424700</v>
      </c>
      <c r="D727" s="196">
        <v>1</v>
      </c>
      <c r="E727" s="195" t="s">
        <v>15857</v>
      </c>
      <c r="F727" s="195" t="s">
        <v>168</v>
      </c>
    </row>
    <row r="728" spans="1:6">
      <c r="A728" s="195" t="s">
        <v>395</v>
      </c>
      <c r="B728" s="196">
        <v>1150</v>
      </c>
      <c r="C728" s="196">
        <v>318000</v>
      </c>
      <c r="D728" s="196">
        <v>2</v>
      </c>
      <c r="E728" s="195" t="s">
        <v>15858</v>
      </c>
      <c r="F728" s="195" t="s">
        <v>168</v>
      </c>
    </row>
    <row r="729" spans="1:6">
      <c r="A729" s="195" t="s">
        <v>395</v>
      </c>
      <c r="B729" s="196">
        <v>951</v>
      </c>
      <c r="C729" s="196">
        <v>172000</v>
      </c>
      <c r="D729" s="196">
        <v>2</v>
      </c>
      <c r="E729" s="195" t="s">
        <v>15859</v>
      </c>
      <c r="F729" s="195" t="s">
        <v>13</v>
      </c>
    </row>
    <row r="730" spans="1:6">
      <c r="A730" s="195" t="s">
        <v>395</v>
      </c>
      <c r="B730" s="196">
        <v>1224</v>
      </c>
      <c r="C730" s="196">
        <v>273100</v>
      </c>
      <c r="D730" s="196">
        <v>1</v>
      </c>
      <c r="E730" s="195" t="s">
        <v>15860</v>
      </c>
      <c r="F730" s="195" t="s">
        <v>81</v>
      </c>
    </row>
    <row r="731" spans="1:6">
      <c r="A731" s="195" t="s">
        <v>395</v>
      </c>
      <c r="B731" s="196">
        <v>1966</v>
      </c>
      <c r="C731" s="196">
        <v>347900</v>
      </c>
      <c r="D731" s="196">
        <v>2</v>
      </c>
      <c r="E731" s="195" t="s">
        <v>15861</v>
      </c>
      <c r="F731" s="195" t="s">
        <v>177</v>
      </c>
    </row>
    <row r="732" spans="1:6">
      <c r="A732" s="195" t="s">
        <v>395</v>
      </c>
      <c r="B732" s="196">
        <v>6860</v>
      </c>
      <c r="C732" s="196">
        <v>1178000</v>
      </c>
      <c r="D732" s="196">
        <v>2</v>
      </c>
      <c r="E732" s="195" t="s">
        <v>15862</v>
      </c>
      <c r="F732" s="195" t="s">
        <v>49</v>
      </c>
    </row>
    <row r="733" spans="1:6">
      <c r="A733" s="195" t="s">
        <v>395</v>
      </c>
      <c r="B733" s="196">
        <v>4938</v>
      </c>
      <c r="C733" s="196">
        <v>521000</v>
      </c>
      <c r="D733" s="196">
        <v>3</v>
      </c>
      <c r="E733" s="195" t="s">
        <v>15863</v>
      </c>
      <c r="F733" s="195" t="s">
        <v>41</v>
      </c>
    </row>
    <row r="734" spans="1:6">
      <c r="A734" s="195" t="s">
        <v>395</v>
      </c>
      <c r="B734" s="196">
        <v>3836</v>
      </c>
      <c r="C734" s="196">
        <v>1231700</v>
      </c>
      <c r="D734" s="196">
        <v>1</v>
      </c>
      <c r="E734" s="195" t="s">
        <v>15864</v>
      </c>
      <c r="F734" s="195" t="s">
        <v>261</v>
      </c>
    </row>
    <row r="735" spans="1:6">
      <c r="A735" s="195" t="s">
        <v>395</v>
      </c>
      <c r="B735" s="196">
        <v>5672</v>
      </c>
      <c r="C735" s="196">
        <v>569000</v>
      </c>
      <c r="D735" s="196">
        <v>3</v>
      </c>
      <c r="E735" s="195" t="s">
        <v>15865</v>
      </c>
      <c r="F735" s="195" t="s">
        <v>16</v>
      </c>
    </row>
    <row r="736" spans="1:6">
      <c r="A736" s="195" t="s">
        <v>395</v>
      </c>
      <c r="B736" s="196">
        <v>1769</v>
      </c>
      <c r="C736" s="196">
        <v>390900</v>
      </c>
      <c r="D736" s="196">
        <v>1</v>
      </c>
      <c r="E736" s="195" t="s">
        <v>15866</v>
      </c>
      <c r="F736" s="195" t="s">
        <v>164</v>
      </c>
    </row>
    <row r="737" spans="1:6">
      <c r="A737" s="195" t="s">
        <v>395</v>
      </c>
      <c r="B737" s="196">
        <v>3624</v>
      </c>
      <c r="C737" s="196">
        <v>360000</v>
      </c>
      <c r="D737" s="196">
        <v>1</v>
      </c>
      <c r="E737" s="195" t="s">
        <v>15867</v>
      </c>
      <c r="F737" s="195" t="s">
        <v>91</v>
      </c>
    </row>
    <row r="738" spans="1:6" ht="30">
      <c r="A738" s="195" t="s">
        <v>395</v>
      </c>
      <c r="B738" s="196">
        <v>2916</v>
      </c>
      <c r="C738" s="196">
        <v>843700</v>
      </c>
      <c r="D738" s="196">
        <v>1</v>
      </c>
      <c r="E738" s="195" t="s">
        <v>15868</v>
      </c>
      <c r="F738" s="195" t="s">
        <v>209</v>
      </c>
    </row>
    <row r="739" spans="1:6">
      <c r="A739" s="195" t="s">
        <v>395</v>
      </c>
      <c r="B739" s="196">
        <v>2704</v>
      </c>
      <c r="C739" s="196">
        <v>483400</v>
      </c>
      <c r="D739" s="196">
        <v>2</v>
      </c>
      <c r="E739" s="195" t="s">
        <v>15869</v>
      </c>
      <c r="F739" s="195" t="s">
        <v>76</v>
      </c>
    </row>
    <row r="740" spans="1:6">
      <c r="A740" s="195" t="s">
        <v>395</v>
      </c>
      <c r="B740" s="196">
        <v>1010</v>
      </c>
      <c r="C740" s="196">
        <v>716800</v>
      </c>
      <c r="D740" s="196">
        <v>1</v>
      </c>
      <c r="E740" s="195" t="s">
        <v>15870</v>
      </c>
      <c r="F740" s="195" t="s">
        <v>177</v>
      </c>
    </row>
    <row r="741" spans="1:6">
      <c r="A741" s="195" t="s">
        <v>395</v>
      </c>
      <c r="B741" s="196">
        <v>4870</v>
      </c>
      <c r="C741" s="196">
        <v>576900</v>
      </c>
      <c r="D741" s="196">
        <v>3</v>
      </c>
      <c r="E741" s="195" t="s">
        <v>15871</v>
      </c>
      <c r="F741" s="195" t="s">
        <v>123</v>
      </c>
    </row>
    <row r="742" spans="1:6">
      <c r="A742" s="195" t="s">
        <v>395</v>
      </c>
      <c r="B742" s="196">
        <v>5922</v>
      </c>
      <c r="C742" s="196">
        <v>940400</v>
      </c>
      <c r="D742" s="196">
        <v>2</v>
      </c>
      <c r="E742" s="195" t="s">
        <v>15872</v>
      </c>
      <c r="F742" s="195" t="s">
        <v>216</v>
      </c>
    </row>
    <row r="743" spans="1:6">
      <c r="A743" s="195" t="s">
        <v>395</v>
      </c>
      <c r="B743" s="196">
        <v>2785</v>
      </c>
      <c r="C743" s="196">
        <v>1635300</v>
      </c>
      <c r="D743" s="196">
        <v>1</v>
      </c>
      <c r="E743" s="195" t="s">
        <v>15873</v>
      </c>
      <c r="F743" s="195" t="s">
        <v>261</v>
      </c>
    </row>
    <row r="744" spans="1:6">
      <c r="A744" s="195" t="s">
        <v>395</v>
      </c>
      <c r="B744" s="196">
        <v>2785</v>
      </c>
      <c r="C744" s="196">
        <v>287800</v>
      </c>
      <c r="D744" s="196">
        <v>2</v>
      </c>
      <c r="E744" s="195" t="s">
        <v>15874</v>
      </c>
      <c r="F744" s="195" t="s">
        <v>14</v>
      </c>
    </row>
    <row r="745" spans="1:6">
      <c r="A745" s="195" t="s">
        <v>395</v>
      </c>
      <c r="B745" s="196">
        <v>3251</v>
      </c>
      <c r="C745" s="196">
        <v>381900</v>
      </c>
      <c r="D745" s="196">
        <v>1</v>
      </c>
      <c r="E745" s="195" t="s">
        <v>15875</v>
      </c>
      <c r="F745" s="195" t="s">
        <v>183</v>
      </c>
    </row>
    <row r="746" spans="1:6">
      <c r="A746" s="195" t="s">
        <v>395</v>
      </c>
      <c r="B746" s="196">
        <v>5021</v>
      </c>
      <c r="C746" s="196">
        <v>498600</v>
      </c>
      <c r="D746" s="196">
        <v>4</v>
      </c>
      <c r="E746" s="195" t="s">
        <v>15876</v>
      </c>
      <c r="F746" s="195" t="s">
        <v>46</v>
      </c>
    </row>
    <row r="747" spans="1:6">
      <c r="A747" s="195" t="s">
        <v>395</v>
      </c>
      <c r="B747" s="196">
        <v>2672</v>
      </c>
      <c r="C747" s="196">
        <v>337900</v>
      </c>
      <c r="D747" s="196">
        <v>3</v>
      </c>
      <c r="E747" s="195" t="s">
        <v>15877</v>
      </c>
      <c r="F747" s="195" t="s">
        <v>207</v>
      </c>
    </row>
    <row r="748" spans="1:6">
      <c r="A748" s="195" t="s">
        <v>395</v>
      </c>
      <c r="B748" s="196">
        <v>2534</v>
      </c>
      <c r="C748" s="196">
        <v>417000</v>
      </c>
      <c r="D748" s="196">
        <v>2</v>
      </c>
      <c r="E748" s="195" t="s">
        <v>15878</v>
      </c>
      <c r="F748" s="195" t="s">
        <v>92</v>
      </c>
    </row>
    <row r="749" spans="1:6">
      <c r="A749" s="195" t="s">
        <v>395</v>
      </c>
      <c r="B749" s="196">
        <v>4795</v>
      </c>
      <c r="C749" s="196">
        <v>922300</v>
      </c>
      <c r="D749" s="196">
        <v>3</v>
      </c>
      <c r="E749" s="195" t="s">
        <v>15879</v>
      </c>
      <c r="F749" s="195" t="s">
        <v>7</v>
      </c>
    </row>
    <row r="750" spans="1:6">
      <c r="A750" s="195" t="s">
        <v>395</v>
      </c>
      <c r="B750" s="196">
        <v>4952</v>
      </c>
      <c r="C750" s="196">
        <v>3301200</v>
      </c>
      <c r="D750" s="196">
        <v>1</v>
      </c>
      <c r="E750" s="195" t="s">
        <v>15880</v>
      </c>
      <c r="F750" s="195" t="s">
        <v>7</v>
      </c>
    </row>
    <row r="751" spans="1:6">
      <c r="A751" s="195" t="s">
        <v>395</v>
      </c>
      <c r="B751" s="196">
        <v>1280</v>
      </c>
      <c r="C751" s="196">
        <v>132000</v>
      </c>
      <c r="D751" s="196">
        <v>2</v>
      </c>
      <c r="E751" s="195" t="s">
        <v>15881</v>
      </c>
      <c r="F751" s="195" t="s">
        <v>5</v>
      </c>
    </row>
    <row r="752" spans="1:6">
      <c r="A752" s="195" t="s">
        <v>395</v>
      </c>
      <c r="B752" s="196">
        <v>1919</v>
      </c>
      <c r="C752" s="196">
        <v>361700</v>
      </c>
      <c r="D752" s="196">
        <v>2</v>
      </c>
      <c r="E752" s="195" t="s">
        <v>15882</v>
      </c>
      <c r="F752" s="195" t="s">
        <v>18</v>
      </c>
    </row>
    <row r="753" spans="1:6">
      <c r="A753" s="195" t="s">
        <v>395</v>
      </c>
      <c r="B753" s="196">
        <v>2828</v>
      </c>
      <c r="C753" s="196">
        <v>370300</v>
      </c>
      <c r="D753" s="196">
        <v>2</v>
      </c>
      <c r="E753" s="195" t="s">
        <v>15883</v>
      </c>
      <c r="F753" s="195" t="s">
        <v>5</v>
      </c>
    </row>
    <row r="754" spans="1:6">
      <c r="A754" s="195" t="s">
        <v>395</v>
      </c>
      <c r="B754" s="196">
        <v>3043</v>
      </c>
      <c r="C754" s="196">
        <v>554800</v>
      </c>
      <c r="D754" s="196">
        <v>2</v>
      </c>
      <c r="E754" s="195" t="s">
        <v>15884</v>
      </c>
      <c r="F754" s="195" t="s">
        <v>12</v>
      </c>
    </row>
    <row r="755" spans="1:6">
      <c r="A755" s="195" t="s">
        <v>395</v>
      </c>
      <c r="B755" s="196">
        <v>1196</v>
      </c>
      <c r="C755" s="196">
        <v>321700</v>
      </c>
      <c r="D755" s="196">
        <v>1</v>
      </c>
      <c r="E755" s="195" t="s">
        <v>15885</v>
      </c>
      <c r="F755" s="195" t="s">
        <v>90</v>
      </c>
    </row>
    <row r="756" spans="1:6" ht="30">
      <c r="A756" s="195" t="s">
        <v>395</v>
      </c>
      <c r="B756" s="196">
        <v>1956</v>
      </c>
      <c r="C756" s="196">
        <v>498400</v>
      </c>
      <c r="D756" s="196">
        <v>2</v>
      </c>
      <c r="E756" s="195" t="s">
        <v>15886</v>
      </c>
      <c r="F756" s="195" t="s">
        <v>209</v>
      </c>
    </row>
    <row r="757" spans="1:6">
      <c r="A757" s="195" t="s">
        <v>395</v>
      </c>
      <c r="B757" s="196">
        <v>2200</v>
      </c>
      <c r="C757" s="196">
        <v>259200</v>
      </c>
      <c r="D757" s="196">
        <v>1</v>
      </c>
      <c r="E757" s="195" t="s">
        <v>15887</v>
      </c>
      <c r="F757" s="195" t="s">
        <v>291</v>
      </c>
    </row>
    <row r="758" spans="1:6">
      <c r="A758" s="195" t="s">
        <v>395</v>
      </c>
      <c r="B758" s="196">
        <v>7556</v>
      </c>
      <c r="C758" s="196">
        <v>2428500</v>
      </c>
      <c r="D758" s="196">
        <v>2</v>
      </c>
      <c r="E758" s="195" t="s">
        <v>15888</v>
      </c>
      <c r="F758" s="195" t="s">
        <v>254</v>
      </c>
    </row>
    <row r="759" spans="1:6">
      <c r="A759" s="195" t="s">
        <v>395</v>
      </c>
      <c r="B759" s="196">
        <v>2022</v>
      </c>
      <c r="C759" s="196">
        <v>351400</v>
      </c>
      <c r="D759" s="196">
        <v>2</v>
      </c>
      <c r="E759" s="195" t="s">
        <v>15889</v>
      </c>
      <c r="F759" s="195" t="s">
        <v>76</v>
      </c>
    </row>
    <row r="760" spans="1:6">
      <c r="A760" s="195" t="s">
        <v>395</v>
      </c>
      <c r="B760" s="196">
        <v>2494</v>
      </c>
      <c r="C760" s="196">
        <v>302200</v>
      </c>
      <c r="D760" s="196">
        <v>1</v>
      </c>
      <c r="E760" s="195" t="s">
        <v>15890</v>
      </c>
      <c r="F760" s="195" t="s">
        <v>103</v>
      </c>
    </row>
    <row r="761" spans="1:6">
      <c r="A761" s="195" t="s">
        <v>395</v>
      </c>
      <c r="B761" s="196">
        <v>1946</v>
      </c>
      <c r="C761" s="196">
        <v>675400</v>
      </c>
      <c r="D761" s="196">
        <v>1</v>
      </c>
      <c r="E761" s="195" t="s">
        <v>15891</v>
      </c>
      <c r="F761" s="195" t="s">
        <v>88</v>
      </c>
    </row>
    <row r="762" spans="1:6">
      <c r="A762" s="195" t="s">
        <v>395</v>
      </c>
      <c r="B762" s="196">
        <v>1768</v>
      </c>
      <c r="C762" s="196">
        <v>165600</v>
      </c>
      <c r="D762" s="196">
        <v>2</v>
      </c>
      <c r="E762" s="195" t="s">
        <v>15892</v>
      </c>
      <c r="F762" s="195" t="s">
        <v>52</v>
      </c>
    </row>
    <row r="763" spans="1:6">
      <c r="A763" s="195" t="s">
        <v>395</v>
      </c>
      <c r="B763" s="196">
        <v>920</v>
      </c>
      <c r="C763" s="196">
        <v>179100</v>
      </c>
      <c r="D763" s="196">
        <v>1</v>
      </c>
      <c r="E763" s="195" t="s">
        <v>15893</v>
      </c>
      <c r="F763" s="195" t="s">
        <v>54</v>
      </c>
    </row>
    <row r="764" spans="1:6">
      <c r="A764" s="195" t="s">
        <v>395</v>
      </c>
      <c r="B764" s="196">
        <v>1747</v>
      </c>
      <c r="C764" s="196">
        <v>275900</v>
      </c>
      <c r="D764" s="196">
        <v>4</v>
      </c>
      <c r="E764" s="195" t="s">
        <v>15894</v>
      </c>
      <c r="F764" s="195" t="s">
        <v>159</v>
      </c>
    </row>
    <row r="765" spans="1:6" ht="30">
      <c r="A765" s="195" t="s">
        <v>395</v>
      </c>
      <c r="B765" s="196">
        <v>6843</v>
      </c>
      <c r="C765" s="196">
        <v>2275100</v>
      </c>
      <c r="D765" s="196">
        <v>1</v>
      </c>
      <c r="E765" s="195" t="s">
        <v>15895</v>
      </c>
      <c r="F765" s="195" t="s">
        <v>99</v>
      </c>
    </row>
    <row r="766" spans="1:6">
      <c r="A766" s="195" t="s">
        <v>395</v>
      </c>
      <c r="B766" s="196">
        <v>1976</v>
      </c>
      <c r="C766" s="196">
        <v>160300</v>
      </c>
      <c r="D766" s="196">
        <v>1</v>
      </c>
      <c r="E766" s="195" t="s">
        <v>15896</v>
      </c>
      <c r="F766" s="195" t="s">
        <v>87</v>
      </c>
    </row>
    <row r="767" spans="1:6">
      <c r="A767" s="195" t="s">
        <v>395</v>
      </c>
      <c r="B767" s="196">
        <v>7048</v>
      </c>
      <c r="C767" s="196">
        <v>782500</v>
      </c>
      <c r="D767" s="196">
        <v>2</v>
      </c>
      <c r="E767" s="195" t="s">
        <v>15897</v>
      </c>
      <c r="F767" s="195" t="s">
        <v>49</v>
      </c>
    </row>
    <row r="768" spans="1:6">
      <c r="A768" s="195" t="s">
        <v>395</v>
      </c>
      <c r="B768" s="196">
        <v>1231</v>
      </c>
      <c r="C768" s="196">
        <v>107700</v>
      </c>
      <c r="D768" s="196">
        <v>1</v>
      </c>
      <c r="E768" s="195" t="s">
        <v>15898</v>
      </c>
      <c r="F768" s="195" t="s">
        <v>53</v>
      </c>
    </row>
    <row r="769" spans="1:6" ht="30">
      <c r="A769" s="195" t="s">
        <v>395</v>
      </c>
      <c r="B769" s="196">
        <v>960</v>
      </c>
      <c r="C769" s="196">
        <v>333100</v>
      </c>
      <c r="D769" s="196">
        <v>1</v>
      </c>
      <c r="E769" s="195" t="s">
        <v>15899</v>
      </c>
      <c r="F769" s="195" t="s">
        <v>25</v>
      </c>
    </row>
    <row r="770" spans="1:6">
      <c r="A770" s="195" t="s">
        <v>395</v>
      </c>
      <c r="B770" s="196">
        <v>1358</v>
      </c>
      <c r="C770" s="196">
        <v>348300</v>
      </c>
      <c r="D770" s="196">
        <v>1</v>
      </c>
      <c r="E770" s="195" t="s">
        <v>15900</v>
      </c>
      <c r="F770" s="195" t="s">
        <v>106</v>
      </c>
    </row>
    <row r="771" spans="1:6">
      <c r="A771" s="195" t="s">
        <v>395</v>
      </c>
      <c r="B771" s="196">
        <v>3281</v>
      </c>
      <c r="C771" s="196">
        <v>355100</v>
      </c>
      <c r="D771" s="196">
        <v>3</v>
      </c>
      <c r="E771" s="195" t="s">
        <v>15901</v>
      </c>
      <c r="F771" s="195" t="s">
        <v>14</v>
      </c>
    </row>
    <row r="772" spans="1:6">
      <c r="A772" s="195" t="s">
        <v>395</v>
      </c>
      <c r="B772" s="196">
        <v>2947</v>
      </c>
      <c r="C772" s="196">
        <v>328300</v>
      </c>
      <c r="D772" s="196">
        <v>2</v>
      </c>
      <c r="E772" s="195" t="s">
        <v>15902</v>
      </c>
      <c r="F772" s="195" t="s">
        <v>5</v>
      </c>
    </row>
    <row r="773" spans="1:6">
      <c r="A773" s="195" t="s">
        <v>395</v>
      </c>
      <c r="B773" s="196">
        <v>1320</v>
      </c>
      <c r="C773" s="196">
        <v>202600</v>
      </c>
      <c r="D773" s="196">
        <v>1</v>
      </c>
      <c r="E773" s="195" t="s">
        <v>15903</v>
      </c>
      <c r="F773" s="195" t="s">
        <v>57</v>
      </c>
    </row>
    <row r="774" spans="1:6">
      <c r="A774" s="195" t="s">
        <v>395</v>
      </c>
      <c r="B774" s="196">
        <v>5633</v>
      </c>
      <c r="C774" s="196">
        <v>520000</v>
      </c>
      <c r="D774" s="196">
        <v>3</v>
      </c>
      <c r="E774" s="195" t="s">
        <v>15904</v>
      </c>
      <c r="F774" s="195" t="s">
        <v>31</v>
      </c>
    </row>
    <row r="775" spans="1:6">
      <c r="A775" s="195" t="s">
        <v>395</v>
      </c>
      <c r="B775" s="196">
        <v>768</v>
      </c>
      <c r="C775" s="196">
        <v>175700</v>
      </c>
      <c r="D775" s="196">
        <v>1</v>
      </c>
      <c r="E775" s="195" t="s">
        <v>15905</v>
      </c>
      <c r="F775" s="195" t="s">
        <v>57</v>
      </c>
    </row>
    <row r="776" spans="1:6">
      <c r="A776" s="195" t="s">
        <v>395</v>
      </c>
      <c r="B776" s="196">
        <v>4883</v>
      </c>
      <c r="C776" s="196">
        <v>607500</v>
      </c>
      <c r="D776" s="196">
        <v>5</v>
      </c>
      <c r="E776" s="195" t="s">
        <v>15906</v>
      </c>
      <c r="F776" s="195" t="s">
        <v>26</v>
      </c>
    </row>
    <row r="777" spans="1:6">
      <c r="A777" s="195" t="s">
        <v>395</v>
      </c>
      <c r="B777" s="196">
        <v>2960</v>
      </c>
      <c r="C777" s="196">
        <v>460400</v>
      </c>
      <c r="D777" s="196">
        <v>1</v>
      </c>
      <c r="E777" s="195" t="s">
        <v>15907</v>
      </c>
      <c r="F777" s="195" t="s">
        <v>54</v>
      </c>
    </row>
    <row r="778" spans="1:6" ht="30">
      <c r="A778" s="195" t="s">
        <v>395</v>
      </c>
      <c r="B778" s="196">
        <v>5363</v>
      </c>
      <c r="C778" s="196">
        <v>2478600</v>
      </c>
      <c r="D778" s="196">
        <v>1</v>
      </c>
      <c r="E778" s="195" t="s">
        <v>15908</v>
      </c>
      <c r="F778" s="195" t="s">
        <v>99</v>
      </c>
    </row>
    <row r="779" spans="1:6">
      <c r="A779" s="195" t="s">
        <v>395</v>
      </c>
      <c r="B779" s="196">
        <v>1634</v>
      </c>
      <c r="C779" s="196">
        <v>325100</v>
      </c>
      <c r="D779" s="196">
        <v>2</v>
      </c>
      <c r="E779" s="195" t="s">
        <v>15909</v>
      </c>
      <c r="F779" s="195" t="s">
        <v>37</v>
      </c>
    </row>
    <row r="780" spans="1:6">
      <c r="A780" s="195" t="s">
        <v>395</v>
      </c>
      <c r="B780" s="196">
        <v>3096</v>
      </c>
      <c r="C780" s="196">
        <v>360300</v>
      </c>
      <c r="D780" s="196">
        <v>1</v>
      </c>
      <c r="E780" s="195" t="s">
        <v>15910</v>
      </c>
      <c r="F780" s="195" t="s">
        <v>103</v>
      </c>
    </row>
    <row r="781" spans="1:6" ht="30">
      <c r="A781" s="195" t="s">
        <v>395</v>
      </c>
      <c r="B781" s="196">
        <v>2221</v>
      </c>
      <c r="C781" s="196">
        <v>333300</v>
      </c>
      <c r="D781" s="196">
        <v>1</v>
      </c>
      <c r="E781" s="195" t="s">
        <v>15911</v>
      </c>
      <c r="F781" s="195" t="s">
        <v>99</v>
      </c>
    </row>
    <row r="782" spans="1:6">
      <c r="A782" s="195" t="s">
        <v>395</v>
      </c>
      <c r="B782" s="196">
        <v>4234</v>
      </c>
      <c r="C782" s="196">
        <v>772400</v>
      </c>
      <c r="D782" s="196">
        <v>2</v>
      </c>
      <c r="E782" s="195" t="s">
        <v>15912</v>
      </c>
      <c r="F782" s="195" t="s">
        <v>138</v>
      </c>
    </row>
    <row r="783" spans="1:6">
      <c r="A783" s="195" t="s">
        <v>395</v>
      </c>
      <c r="B783" s="196">
        <v>2269</v>
      </c>
      <c r="C783" s="196">
        <v>230300</v>
      </c>
      <c r="D783" s="196">
        <v>2</v>
      </c>
      <c r="E783" s="195" t="s">
        <v>15913</v>
      </c>
      <c r="F783" s="195" t="s">
        <v>58</v>
      </c>
    </row>
    <row r="784" spans="1:6">
      <c r="A784" s="195" t="s">
        <v>395</v>
      </c>
      <c r="B784" s="196">
        <v>5018</v>
      </c>
      <c r="C784" s="196">
        <v>613400</v>
      </c>
      <c r="D784" s="196">
        <v>3</v>
      </c>
      <c r="E784" s="195" t="s">
        <v>15914</v>
      </c>
      <c r="F784" s="195" t="s">
        <v>45</v>
      </c>
    </row>
    <row r="785" spans="1:6">
      <c r="A785" s="195" t="s">
        <v>395</v>
      </c>
      <c r="B785" s="196">
        <v>2976</v>
      </c>
      <c r="C785" s="196">
        <v>629900</v>
      </c>
      <c r="D785" s="196">
        <v>2</v>
      </c>
      <c r="E785" s="195" t="s">
        <v>15915</v>
      </c>
      <c r="F785" s="195" t="s">
        <v>90</v>
      </c>
    </row>
    <row r="786" spans="1:6">
      <c r="A786" s="195" t="s">
        <v>395</v>
      </c>
      <c r="B786" s="196">
        <v>991</v>
      </c>
      <c r="C786" s="196">
        <v>427200</v>
      </c>
      <c r="D786" s="196">
        <v>1</v>
      </c>
      <c r="E786" s="195" t="s">
        <v>15916</v>
      </c>
      <c r="F786" s="195" t="s">
        <v>247</v>
      </c>
    </row>
    <row r="787" spans="1:6" ht="30">
      <c r="A787" s="195" t="s">
        <v>395</v>
      </c>
      <c r="B787" s="196">
        <v>458</v>
      </c>
      <c r="C787" s="196">
        <v>262500</v>
      </c>
      <c r="D787" s="196">
        <v>1</v>
      </c>
      <c r="E787" s="195" t="s">
        <v>15917</v>
      </c>
      <c r="F787" s="195" t="s">
        <v>25</v>
      </c>
    </row>
    <row r="788" spans="1:6">
      <c r="A788" s="195" t="s">
        <v>395</v>
      </c>
      <c r="B788" s="196">
        <v>2886</v>
      </c>
      <c r="C788" s="196">
        <v>662600</v>
      </c>
      <c r="D788" s="196">
        <v>1</v>
      </c>
      <c r="E788" s="195" t="s">
        <v>15918</v>
      </c>
      <c r="F788" s="195" t="s">
        <v>111</v>
      </c>
    </row>
    <row r="789" spans="1:6">
      <c r="A789" s="195" t="s">
        <v>395</v>
      </c>
      <c r="B789" s="196">
        <v>1600</v>
      </c>
      <c r="C789" s="196">
        <v>312900</v>
      </c>
      <c r="D789" s="196">
        <v>2</v>
      </c>
      <c r="E789" s="195" t="s">
        <v>15919</v>
      </c>
      <c r="F789" s="195" t="s">
        <v>138</v>
      </c>
    </row>
    <row r="790" spans="1:6">
      <c r="A790" s="195" t="s">
        <v>395</v>
      </c>
      <c r="B790" s="196">
        <v>2579</v>
      </c>
      <c r="C790" s="196">
        <v>415400</v>
      </c>
      <c r="D790" s="196">
        <v>1</v>
      </c>
      <c r="E790" s="195" t="s">
        <v>15920</v>
      </c>
      <c r="F790" s="195" t="s">
        <v>54</v>
      </c>
    </row>
    <row r="791" spans="1:6">
      <c r="A791" s="195" t="s">
        <v>395</v>
      </c>
      <c r="B791" s="196">
        <v>2116</v>
      </c>
      <c r="C791" s="196">
        <v>6200</v>
      </c>
      <c r="D791" s="196">
        <v>2</v>
      </c>
      <c r="E791" s="195" t="s">
        <v>15921</v>
      </c>
      <c r="F791" s="195" t="s">
        <v>246</v>
      </c>
    </row>
    <row r="792" spans="1:6">
      <c r="A792" s="195" t="s">
        <v>395</v>
      </c>
      <c r="B792" s="196">
        <v>2972</v>
      </c>
      <c r="C792" s="196">
        <v>462700</v>
      </c>
      <c r="D792" s="196">
        <v>2</v>
      </c>
      <c r="E792" s="195" t="s">
        <v>15922</v>
      </c>
      <c r="F792" s="195" t="s">
        <v>254</v>
      </c>
    </row>
    <row r="793" spans="1:6">
      <c r="A793" s="195" t="s">
        <v>395</v>
      </c>
      <c r="B793" s="196">
        <v>3376</v>
      </c>
      <c r="C793" s="196">
        <v>1283700</v>
      </c>
      <c r="D793" s="196">
        <v>1</v>
      </c>
      <c r="E793" s="195" t="s">
        <v>15923</v>
      </c>
      <c r="F793" s="195" t="s">
        <v>261</v>
      </c>
    </row>
    <row r="794" spans="1:6" ht="30">
      <c r="A794" s="195" t="s">
        <v>395</v>
      </c>
      <c r="B794" s="196">
        <v>367</v>
      </c>
      <c r="C794" s="196">
        <v>282900</v>
      </c>
      <c r="D794" s="196">
        <v>1</v>
      </c>
      <c r="E794" s="195" t="s">
        <v>15924</v>
      </c>
      <c r="F794" s="195" t="s">
        <v>25</v>
      </c>
    </row>
    <row r="795" spans="1:6" ht="30">
      <c r="A795" s="195" t="s">
        <v>395</v>
      </c>
      <c r="B795" s="196">
        <v>680</v>
      </c>
      <c r="C795" s="196">
        <v>181300</v>
      </c>
      <c r="D795" s="196">
        <v>1</v>
      </c>
      <c r="E795" s="195" t="s">
        <v>15925</v>
      </c>
      <c r="F795" s="195" t="s">
        <v>25</v>
      </c>
    </row>
    <row r="796" spans="1:6">
      <c r="A796" s="195" t="s">
        <v>395</v>
      </c>
      <c r="B796" s="196">
        <v>4187</v>
      </c>
      <c r="C796" s="196">
        <v>733900</v>
      </c>
      <c r="D796" s="196">
        <v>1</v>
      </c>
      <c r="E796" s="195" t="s">
        <v>15926</v>
      </c>
      <c r="F796" s="195" t="s">
        <v>92</v>
      </c>
    </row>
    <row r="797" spans="1:6" ht="30">
      <c r="A797" s="195" t="s">
        <v>395</v>
      </c>
      <c r="B797" s="196">
        <v>1268</v>
      </c>
      <c r="C797" s="196">
        <v>326900</v>
      </c>
      <c r="D797" s="196">
        <v>1</v>
      </c>
      <c r="E797" s="195" t="s">
        <v>15927</v>
      </c>
      <c r="F797" s="195" t="s">
        <v>99</v>
      </c>
    </row>
    <row r="798" spans="1:6">
      <c r="A798" s="195" t="s">
        <v>395</v>
      </c>
      <c r="B798" s="196">
        <v>1591</v>
      </c>
      <c r="C798" s="196">
        <v>580500</v>
      </c>
      <c r="D798" s="196">
        <v>1</v>
      </c>
      <c r="E798" s="195" t="s">
        <v>15928</v>
      </c>
      <c r="F798" s="195" t="s">
        <v>81</v>
      </c>
    </row>
    <row r="799" spans="1:6">
      <c r="A799" s="195" t="s">
        <v>395</v>
      </c>
      <c r="B799" s="196">
        <v>1764</v>
      </c>
      <c r="C799" s="196">
        <v>747200</v>
      </c>
      <c r="D799" s="196">
        <v>1</v>
      </c>
      <c r="E799" s="195" t="s">
        <v>15929</v>
      </c>
      <c r="F799" s="195" t="s">
        <v>168</v>
      </c>
    </row>
    <row r="800" spans="1:6">
      <c r="A800" s="195" t="s">
        <v>395</v>
      </c>
      <c r="B800" s="196">
        <v>2731</v>
      </c>
      <c r="C800" s="196">
        <v>664600</v>
      </c>
      <c r="D800" s="196">
        <v>1</v>
      </c>
      <c r="E800" s="195" t="s">
        <v>15930</v>
      </c>
      <c r="F800" s="195" t="s">
        <v>261</v>
      </c>
    </row>
    <row r="801" spans="1:6">
      <c r="A801" s="195" t="s">
        <v>395</v>
      </c>
      <c r="B801" s="196">
        <v>2727</v>
      </c>
      <c r="C801" s="196">
        <v>234100</v>
      </c>
      <c r="D801" s="196">
        <v>2</v>
      </c>
      <c r="E801" s="195" t="s">
        <v>15931</v>
      </c>
      <c r="F801" s="195" t="s">
        <v>5</v>
      </c>
    </row>
    <row r="802" spans="1:6">
      <c r="A802" s="195" t="s">
        <v>395</v>
      </c>
      <c r="B802" s="196">
        <v>2158</v>
      </c>
      <c r="C802" s="196">
        <v>410900</v>
      </c>
      <c r="D802" s="196">
        <v>1</v>
      </c>
      <c r="E802" s="195" t="s">
        <v>15932</v>
      </c>
      <c r="F802" s="195" t="s">
        <v>87</v>
      </c>
    </row>
    <row r="803" spans="1:6">
      <c r="A803" s="195" t="s">
        <v>395</v>
      </c>
      <c r="B803" s="196">
        <v>4840</v>
      </c>
      <c r="C803" s="196">
        <v>1384700</v>
      </c>
      <c r="D803" s="196">
        <v>2</v>
      </c>
      <c r="E803" s="195" t="s">
        <v>15933</v>
      </c>
      <c r="F803" s="195" t="s">
        <v>12</v>
      </c>
    </row>
    <row r="804" spans="1:6">
      <c r="A804" s="195" t="s">
        <v>395</v>
      </c>
      <c r="B804" s="196">
        <v>2074</v>
      </c>
      <c r="C804" s="196">
        <v>289600</v>
      </c>
      <c r="D804" s="196">
        <v>2</v>
      </c>
      <c r="E804" s="195" t="s">
        <v>15934</v>
      </c>
      <c r="F804" s="195" t="s">
        <v>16</v>
      </c>
    </row>
    <row r="805" spans="1:6">
      <c r="A805" s="195" t="s">
        <v>395</v>
      </c>
      <c r="B805" s="196">
        <v>4256</v>
      </c>
      <c r="C805" s="196">
        <v>1216800</v>
      </c>
      <c r="D805" s="196">
        <v>2</v>
      </c>
      <c r="E805" s="195" t="s">
        <v>15935</v>
      </c>
      <c r="F805" s="195" t="s">
        <v>164</v>
      </c>
    </row>
    <row r="806" spans="1:6">
      <c r="A806" s="195" t="s">
        <v>395</v>
      </c>
      <c r="B806" s="196">
        <v>572</v>
      </c>
      <c r="C806" s="196">
        <v>909300</v>
      </c>
      <c r="D806" s="196">
        <v>1</v>
      </c>
      <c r="E806" s="195" t="s">
        <v>15936</v>
      </c>
      <c r="F806" s="195" t="s">
        <v>247</v>
      </c>
    </row>
    <row r="807" spans="1:6">
      <c r="A807" s="195" t="s">
        <v>395</v>
      </c>
      <c r="B807" s="196">
        <v>1396</v>
      </c>
      <c r="C807" s="196">
        <v>923500</v>
      </c>
      <c r="D807" s="196">
        <v>1</v>
      </c>
      <c r="E807" s="195" t="s">
        <v>15937</v>
      </c>
      <c r="F807" s="195" t="s">
        <v>57</v>
      </c>
    </row>
    <row r="808" spans="1:6">
      <c r="A808" s="195" t="s">
        <v>395</v>
      </c>
      <c r="B808" s="196">
        <v>3811</v>
      </c>
      <c r="C808" s="196">
        <v>448200</v>
      </c>
      <c r="D808" s="196">
        <v>1</v>
      </c>
      <c r="E808" s="195" t="s">
        <v>15938</v>
      </c>
      <c r="F808" s="195" t="s">
        <v>87</v>
      </c>
    </row>
    <row r="809" spans="1:6">
      <c r="A809" s="195" t="s">
        <v>395</v>
      </c>
      <c r="B809" s="196">
        <v>1874</v>
      </c>
      <c r="C809" s="196">
        <v>286000</v>
      </c>
      <c r="D809" s="196">
        <v>2</v>
      </c>
      <c r="E809" s="195" t="s">
        <v>15939</v>
      </c>
      <c r="F809" s="195" t="s">
        <v>138</v>
      </c>
    </row>
    <row r="810" spans="1:6">
      <c r="A810" s="195" t="s">
        <v>395</v>
      </c>
      <c r="B810" s="196">
        <v>1380</v>
      </c>
      <c r="C810" s="196">
        <v>212600</v>
      </c>
      <c r="D810" s="196">
        <v>2</v>
      </c>
      <c r="E810" s="195" t="s">
        <v>15940</v>
      </c>
      <c r="F810" s="195" t="s">
        <v>159</v>
      </c>
    </row>
    <row r="811" spans="1:6">
      <c r="A811" s="195" t="s">
        <v>395</v>
      </c>
      <c r="B811" s="196">
        <v>3239</v>
      </c>
      <c r="C811" s="196">
        <v>379800</v>
      </c>
      <c r="D811" s="196">
        <v>2</v>
      </c>
      <c r="E811" s="195" t="s">
        <v>15941</v>
      </c>
      <c r="F811" s="195" t="s">
        <v>52</v>
      </c>
    </row>
    <row r="812" spans="1:6">
      <c r="A812" s="195" t="s">
        <v>395</v>
      </c>
      <c r="B812" s="196">
        <v>1168</v>
      </c>
      <c r="C812" s="196">
        <v>623000</v>
      </c>
      <c r="D812" s="196">
        <v>1</v>
      </c>
      <c r="E812" s="195" t="s">
        <v>15942</v>
      </c>
      <c r="F812" s="195" t="s">
        <v>177</v>
      </c>
    </row>
    <row r="813" spans="1:6" ht="30">
      <c r="A813" s="195" t="s">
        <v>395</v>
      </c>
      <c r="B813" s="196">
        <v>600</v>
      </c>
      <c r="C813" s="196">
        <v>258500</v>
      </c>
      <c r="D813" s="196">
        <v>1</v>
      </c>
      <c r="E813" s="195" t="s">
        <v>15943</v>
      </c>
      <c r="F813" s="195" t="s">
        <v>25</v>
      </c>
    </row>
    <row r="814" spans="1:6">
      <c r="A814" s="195" t="s">
        <v>395</v>
      </c>
      <c r="B814" s="196">
        <v>5691</v>
      </c>
      <c r="C814" s="196">
        <v>1821000</v>
      </c>
      <c r="D814" s="196">
        <v>1</v>
      </c>
      <c r="E814" s="195" t="s">
        <v>15944</v>
      </c>
      <c r="F814" s="195" t="s">
        <v>168</v>
      </c>
    </row>
    <row r="815" spans="1:6" ht="30">
      <c r="A815" s="195" t="s">
        <v>395</v>
      </c>
      <c r="B815" s="196">
        <v>2221</v>
      </c>
      <c r="C815" s="196">
        <v>383100</v>
      </c>
      <c r="D815" s="196">
        <v>1</v>
      </c>
      <c r="E815" s="195" t="s">
        <v>15945</v>
      </c>
      <c r="F815" s="195" t="s">
        <v>25</v>
      </c>
    </row>
    <row r="816" spans="1:6">
      <c r="A816" s="195" t="s">
        <v>395</v>
      </c>
      <c r="B816" s="196">
        <v>1573</v>
      </c>
      <c r="C816" s="196">
        <v>322200</v>
      </c>
      <c r="D816" s="196">
        <v>2</v>
      </c>
      <c r="E816" s="195" t="s">
        <v>15946</v>
      </c>
      <c r="F816" s="195" t="s">
        <v>26</v>
      </c>
    </row>
    <row r="817" spans="1:6">
      <c r="A817" s="195" t="s">
        <v>395</v>
      </c>
      <c r="B817" s="196">
        <v>2480</v>
      </c>
      <c r="C817" s="196">
        <v>802800</v>
      </c>
      <c r="D817" s="196">
        <v>1</v>
      </c>
      <c r="E817" s="195" t="s">
        <v>15947</v>
      </c>
      <c r="F817" s="195" t="s">
        <v>247</v>
      </c>
    </row>
    <row r="818" spans="1:6">
      <c r="A818" s="195" t="s">
        <v>395</v>
      </c>
      <c r="B818" s="196">
        <v>4920</v>
      </c>
      <c r="C818" s="196">
        <v>667200</v>
      </c>
      <c r="D818" s="196">
        <v>4</v>
      </c>
      <c r="E818" s="195" t="s">
        <v>15948</v>
      </c>
      <c r="F818" s="195" t="s">
        <v>46</v>
      </c>
    </row>
    <row r="819" spans="1:6">
      <c r="A819" s="195" t="s">
        <v>395</v>
      </c>
      <c r="B819" s="196">
        <v>2779</v>
      </c>
      <c r="C819" s="196">
        <v>420800</v>
      </c>
      <c r="D819" s="196">
        <v>2</v>
      </c>
      <c r="E819" s="195" t="s">
        <v>15949</v>
      </c>
      <c r="F819" s="195" t="s">
        <v>58</v>
      </c>
    </row>
    <row r="820" spans="1:6">
      <c r="A820" s="195" t="s">
        <v>395</v>
      </c>
      <c r="B820" s="196">
        <v>2496</v>
      </c>
      <c r="C820" s="196">
        <v>359800</v>
      </c>
      <c r="D820" s="196">
        <v>2</v>
      </c>
      <c r="E820" s="195" t="s">
        <v>15950</v>
      </c>
      <c r="F820" s="195" t="s">
        <v>26</v>
      </c>
    </row>
    <row r="821" spans="1:6">
      <c r="A821" s="195" t="s">
        <v>395</v>
      </c>
      <c r="B821" s="196">
        <v>2257</v>
      </c>
      <c r="C821" s="196">
        <v>261300</v>
      </c>
      <c r="D821" s="196">
        <v>2</v>
      </c>
      <c r="E821" s="195" t="s">
        <v>15951</v>
      </c>
      <c r="F821" s="195" t="s">
        <v>74</v>
      </c>
    </row>
    <row r="822" spans="1:6">
      <c r="A822" s="195" t="s">
        <v>395</v>
      </c>
      <c r="B822" s="196">
        <v>3229</v>
      </c>
      <c r="C822" s="196">
        <v>278100</v>
      </c>
      <c r="D822" s="196">
        <v>2</v>
      </c>
      <c r="E822" s="195" t="s">
        <v>15952</v>
      </c>
      <c r="F822" s="195" t="s">
        <v>14</v>
      </c>
    </row>
    <row r="823" spans="1:6">
      <c r="A823" s="195" t="s">
        <v>395</v>
      </c>
      <c r="B823" s="196">
        <v>1850</v>
      </c>
      <c r="C823" s="196">
        <v>230100</v>
      </c>
      <c r="D823" s="196">
        <v>2</v>
      </c>
      <c r="E823" s="195" t="s">
        <v>15953</v>
      </c>
      <c r="F823" s="195" t="s">
        <v>58</v>
      </c>
    </row>
    <row r="824" spans="1:6">
      <c r="A824" s="195" t="s">
        <v>395</v>
      </c>
      <c r="B824" s="196">
        <v>4251</v>
      </c>
      <c r="C824" s="196">
        <v>669300</v>
      </c>
      <c r="D824" s="196">
        <v>3</v>
      </c>
      <c r="E824" s="195" t="s">
        <v>15954</v>
      </c>
      <c r="F824" s="195" t="s">
        <v>13</v>
      </c>
    </row>
    <row r="825" spans="1:6">
      <c r="A825" s="195" t="s">
        <v>395</v>
      </c>
      <c r="B825" s="196">
        <v>912</v>
      </c>
      <c r="C825" s="196">
        <v>412900</v>
      </c>
      <c r="D825" s="196">
        <v>1</v>
      </c>
      <c r="E825" s="195" t="s">
        <v>15955</v>
      </c>
      <c r="F825" s="195" t="s">
        <v>168</v>
      </c>
    </row>
    <row r="826" spans="1:6" ht="30">
      <c r="A826" s="195" t="s">
        <v>395</v>
      </c>
      <c r="B826" s="196">
        <v>1308</v>
      </c>
      <c r="C826" s="196">
        <v>307800</v>
      </c>
      <c r="D826" s="196">
        <v>1</v>
      </c>
      <c r="E826" s="195" t="s">
        <v>15956</v>
      </c>
      <c r="F826" s="195" t="s">
        <v>25</v>
      </c>
    </row>
    <row r="827" spans="1:6">
      <c r="A827" s="195" t="s">
        <v>395</v>
      </c>
      <c r="B827" s="196">
        <v>2091</v>
      </c>
      <c r="C827" s="196">
        <v>339400</v>
      </c>
      <c r="D827" s="196">
        <v>2</v>
      </c>
      <c r="E827" s="195" t="s">
        <v>15957</v>
      </c>
      <c r="F827" s="195" t="s">
        <v>13</v>
      </c>
    </row>
    <row r="828" spans="1:6">
      <c r="A828" s="195" t="s">
        <v>395</v>
      </c>
      <c r="B828" s="196">
        <v>3620</v>
      </c>
      <c r="C828" s="196">
        <v>487700</v>
      </c>
      <c r="D828" s="196">
        <v>5</v>
      </c>
      <c r="E828" s="195" t="s">
        <v>15958</v>
      </c>
      <c r="F828" s="195" t="s">
        <v>175</v>
      </c>
    </row>
    <row r="829" spans="1:6">
      <c r="A829" s="195" t="s">
        <v>395</v>
      </c>
      <c r="B829" s="196">
        <v>4399</v>
      </c>
      <c r="C829" s="196">
        <v>8263400</v>
      </c>
      <c r="D829" s="196">
        <v>1</v>
      </c>
      <c r="E829" s="195" t="s">
        <v>15959</v>
      </c>
      <c r="F829" s="195" t="s">
        <v>261</v>
      </c>
    </row>
    <row r="830" spans="1:6">
      <c r="A830" s="195" t="s">
        <v>395</v>
      </c>
      <c r="B830" s="196">
        <v>657</v>
      </c>
      <c r="C830" s="196">
        <v>249600</v>
      </c>
      <c r="D830" s="196">
        <v>1</v>
      </c>
      <c r="E830" s="195" t="s">
        <v>15960</v>
      </c>
      <c r="F830" s="195" t="s">
        <v>54</v>
      </c>
    </row>
    <row r="831" spans="1:6">
      <c r="A831" s="195" t="s">
        <v>395</v>
      </c>
      <c r="B831" s="196">
        <v>3584</v>
      </c>
      <c r="C831" s="196">
        <v>413700</v>
      </c>
      <c r="D831" s="196">
        <v>3</v>
      </c>
      <c r="E831" s="195" t="s">
        <v>15961</v>
      </c>
      <c r="F831" s="195" t="s">
        <v>206</v>
      </c>
    </row>
    <row r="832" spans="1:6">
      <c r="A832" s="195" t="s">
        <v>395</v>
      </c>
      <c r="B832" s="196">
        <v>1692</v>
      </c>
      <c r="C832" s="196">
        <v>153500</v>
      </c>
      <c r="D832" s="196">
        <v>3</v>
      </c>
      <c r="E832" s="195" t="s">
        <v>15962</v>
      </c>
      <c r="F832" s="195" t="s">
        <v>185</v>
      </c>
    </row>
    <row r="833" spans="1:6">
      <c r="A833" s="195" t="s">
        <v>395</v>
      </c>
      <c r="B833" s="196">
        <v>1064</v>
      </c>
      <c r="C833" s="196">
        <v>140400</v>
      </c>
      <c r="D833" s="196">
        <v>4</v>
      </c>
      <c r="E833" s="195" t="s">
        <v>15963</v>
      </c>
      <c r="F833" s="195" t="s">
        <v>159</v>
      </c>
    </row>
    <row r="834" spans="1:6">
      <c r="A834" s="195" t="s">
        <v>395</v>
      </c>
      <c r="B834" s="196">
        <v>2586</v>
      </c>
      <c r="C834" s="196">
        <v>359200</v>
      </c>
      <c r="D834" s="196">
        <v>4</v>
      </c>
      <c r="E834" s="195" t="s">
        <v>15964</v>
      </c>
      <c r="F834" s="195" t="s">
        <v>159</v>
      </c>
    </row>
    <row r="835" spans="1:6">
      <c r="A835" s="195" t="s">
        <v>395</v>
      </c>
      <c r="B835" s="196">
        <v>2893</v>
      </c>
      <c r="C835" s="196">
        <v>1516900</v>
      </c>
      <c r="D835" s="196">
        <v>1</v>
      </c>
      <c r="E835" s="195" t="s">
        <v>15965</v>
      </c>
      <c r="F835" s="195" t="s">
        <v>247</v>
      </c>
    </row>
    <row r="836" spans="1:6">
      <c r="A836" s="195" t="s">
        <v>395</v>
      </c>
      <c r="B836" s="196">
        <v>1708</v>
      </c>
      <c r="C836" s="196">
        <v>201400</v>
      </c>
      <c r="D836" s="196">
        <v>2</v>
      </c>
      <c r="E836" s="195" t="s">
        <v>15966</v>
      </c>
      <c r="F836" s="195" t="s">
        <v>5</v>
      </c>
    </row>
    <row r="837" spans="1:6">
      <c r="A837" s="195" t="s">
        <v>395</v>
      </c>
      <c r="B837" s="196">
        <v>2916</v>
      </c>
      <c r="C837" s="196">
        <v>375200</v>
      </c>
      <c r="D837" s="196">
        <v>3</v>
      </c>
      <c r="E837" s="195" t="s">
        <v>15967</v>
      </c>
      <c r="F837" s="195" t="s">
        <v>16</v>
      </c>
    </row>
    <row r="838" spans="1:6">
      <c r="A838" s="195" t="s">
        <v>395</v>
      </c>
      <c r="B838" s="196">
        <v>5058</v>
      </c>
      <c r="C838" s="196">
        <v>2449700</v>
      </c>
      <c r="D838" s="196">
        <v>1</v>
      </c>
      <c r="E838" s="195" t="s">
        <v>15968</v>
      </c>
      <c r="F838" s="195" t="s">
        <v>24</v>
      </c>
    </row>
    <row r="839" spans="1:6">
      <c r="A839" s="195" t="s">
        <v>395</v>
      </c>
      <c r="B839" s="196">
        <v>1309</v>
      </c>
      <c r="C839" s="196">
        <v>349400</v>
      </c>
      <c r="D839" s="196">
        <v>2</v>
      </c>
      <c r="E839" s="195" t="s">
        <v>15969</v>
      </c>
      <c r="F839" s="195" t="s">
        <v>164</v>
      </c>
    </row>
    <row r="840" spans="1:6">
      <c r="A840" s="195" t="s">
        <v>395</v>
      </c>
      <c r="B840" s="196">
        <v>2790</v>
      </c>
      <c r="C840" s="196">
        <v>568400</v>
      </c>
      <c r="D840" s="196">
        <v>3</v>
      </c>
      <c r="E840" s="195" t="s">
        <v>15970</v>
      </c>
      <c r="F840" s="195" t="s">
        <v>195</v>
      </c>
    </row>
    <row r="841" spans="1:6">
      <c r="A841" s="195" t="s">
        <v>395</v>
      </c>
      <c r="B841" s="196">
        <v>1040</v>
      </c>
      <c r="C841" s="196">
        <v>305700</v>
      </c>
      <c r="D841" s="196">
        <v>1</v>
      </c>
      <c r="E841" s="195" t="s">
        <v>15971</v>
      </c>
      <c r="F841" s="195" t="s">
        <v>54</v>
      </c>
    </row>
    <row r="842" spans="1:6">
      <c r="A842" s="195" t="s">
        <v>395</v>
      </c>
      <c r="B842" s="196">
        <v>2356</v>
      </c>
      <c r="C842" s="196">
        <v>881900</v>
      </c>
      <c r="D842" s="196">
        <v>1</v>
      </c>
      <c r="E842" s="195" t="s">
        <v>15972</v>
      </c>
      <c r="F842" s="195" t="s">
        <v>88</v>
      </c>
    </row>
    <row r="843" spans="1:6">
      <c r="A843" s="195" t="s">
        <v>395</v>
      </c>
      <c r="B843" s="196">
        <v>2865</v>
      </c>
      <c r="C843" s="196">
        <v>544300</v>
      </c>
      <c r="D843" s="196">
        <v>3</v>
      </c>
      <c r="E843" s="195" t="s">
        <v>15973</v>
      </c>
      <c r="F843" s="195" t="s">
        <v>13</v>
      </c>
    </row>
    <row r="844" spans="1:6">
      <c r="A844" s="195" t="s">
        <v>395</v>
      </c>
      <c r="B844" s="196">
        <v>5006</v>
      </c>
      <c r="C844" s="196">
        <v>479600</v>
      </c>
      <c r="D844" s="196">
        <v>2</v>
      </c>
      <c r="E844" s="195" t="s">
        <v>15974</v>
      </c>
      <c r="F844" s="195" t="s">
        <v>5</v>
      </c>
    </row>
    <row r="845" spans="1:6">
      <c r="A845" s="195" t="s">
        <v>395</v>
      </c>
      <c r="B845" s="196">
        <v>1769</v>
      </c>
      <c r="C845" s="196">
        <v>209800</v>
      </c>
      <c r="D845" s="196">
        <v>2</v>
      </c>
      <c r="E845" s="195" t="s">
        <v>15975</v>
      </c>
      <c r="F845" s="195" t="s">
        <v>185</v>
      </c>
    </row>
    <row r="846" spans="1:6">
      <c r="A846" s="195" t="s">
        <v>395</v>
      </c>
      <c r="B846" s="196">
        <v>5681</v>
      </c>
      <c r="C846" s="196">
        <v>729200</v>
      </c>
      <c r="D846" s="196">
        <v>3</v>
      </c>
      <c r="E846" s="195" t="s">
        <v>15976</v>
      </c>
      <c r="F846" s="195" t="s">
        <v>65</v>
      </c>
    </row>
    <row r="847" spans="1:6">
      <c r="A847" s="195" t="s">
        <v>395</v>
      </c>
      <c r="B847" s="196">
        <v>3534</v>
      </c>
      <c r="C847" s="196">
        <v>731200</v>
      </c>
      <c r="D847" s="196">
        <v>1</v>
      </c>
      <c r="E847" s="195" t="s">
        <v>15977</v>
      </c>
      <c r="F847" s="195" t="s">
        <v>7</v>
      </c>
    </row>
    <row r="848" spans="1:6">
      <c r="A848" s="195" t="s">
        <v>395</v>
      </c>
      <c r="B848" s="196">
        <v>2671</v>
      </c>
      <c r="C848" s="196">
        <v>259600</v>
      </c>
      <c r="D848" s="196">
        <v>3</v>
      </c>
      <c r="E848" s="195" t="s">
        <v>15978</v>
      </c>
      <c r="F848" s="195" t="s">
        <v>185</v>
      </c>
    </row>
    <row r="849" spans="1:6">
      <c r="A849" s="195" t="s">
        <v>395</v>
      </c>
      <c r="B849" s="196">
        <v>3697</v>
      </c>
      <c r="C849" s="196">
        <v>474700</v>
      </c>
      <c r="D849" s="196">
        <v>2</v>
      </c>
      <c r="E849" s="195" t="s">
        <v>15979</v>
      </c>
      <c r="F849" s="195" t="s">
        <v>26</v>
      </c>
    </row>
    <row r="850" spans="1:6">
      <c r="A850" s="195" t="s">
        <v>395</v>
      </c>
      <c r="B850" s="196">
        <v>6598</v>
      </c>
      <c r="C850" s="196">
        <v>2943300</v>
      </c>
      <c r="D850" s="196">
        <v>2</v>
      </c>
      <c r="E850" s="195" t="s">
        <v>15980</v>
      </c>
      <c r="F850" s="195" t="s">
        <v>7</v>
      </c>
    </row>
    <row r="851" spans="1:6">
      <c r="A851" s="195" t="s">
        <v>395</v>
      </c>
      <c r="B851" s="196">
        <v>4860</v>
      </c>
      <c r="C851" s="196">
        <v>766000</v>
      </c>
      <c r="D851" s="196">
        <v>1</v>
      </c>
      <c r="E851" s="195" t="s">
        <v>15981</v>
      </c>
      <c r="F851" s="195" t="s">
        <v>91</v>
      </c>
    </row>
    <row r="852" spans="1:6">
      <c r="A852" s="195" t="s">
        <v>395</v>
      </c>
      <c r="B852" s="196">
        <v>1398</v>
      </c>
      <c r="C852" s="196">
        <v>676300</v>
      </c>
      <c r="D852" s="196">
        <v>1</v>
      </c>
      <c r="E852" s="195" t="s">
        <v>15982</v>
      </c>
      <c r="F852" s="195" t="s">
        <v>53</v>
      </c>
    </row>
    <row r="853" spans="1:6">
      <c r="A853" s="195" t="s">
        <v>395</v>
      </c>
      <c r="B853" s="196">
        <v>3334</v>
      </c>
      <c r="C853" s="196">
        <v>866000</v>
      </c>
      <c r="D853" s="196">
        <v>1</v>
      </c>
      <c r="E853" s="195" t="s">
        <v>15983</v>
      </c>
      <c r="F853" s="195" t="s">
        <v>87</v>
      </c>
    </row>
    <row r="854" spans="1:6">
      <c r="A854" s="195" t="s">
        <v>395</v>
      </c>
      <c r="B854" s="196">
        <v>1258</v>
      </c>
      <c r="C854" s="196">
        <v>185100</v>
      </c>
      <c r="D854" s="196">
        <v>2</v>
      </c>
      <c r="E854" s="195" t="s">
        <v>15984</v>
      </c>
      <c r="F854" s="195" t="s">
        <v>219</v>
      </c>
    </row>
    <row r="855" spans="1:6">
      <c r="A855" s="195" t="s">
        <v>395</v>
      </c>
      <c r="B855" s="196">
        <v>2937</v>
      </c>
      <c r="C855" s="196">
        <v>321700</v>
      </c>
      <c r="D855" s="196">
        <v>3</v>
      </c>
      <c r="E855" s="195" t="s">
        <v>15985</v>
      </c>
      <c r="F855" s="195" t="s">
        <v>14</v>
      </c>
    </row>
    <row r="856" spans="1:6">
      <c r="A856" s="195" t="s">
        <v>395</v>
      </c>
      <c r="B856" s="196">
        <v>2688</v>
      </c>
      <c r="C856" s="196">
        <v>592100</v>
      </c>
      <c r="D856" s="196">
        <v>1</v>
      </c>
      <c r="E856" s="195" t="s">
        <v>15986</v>
      </c>
      <c r="F856" s="195" t="s">
        <v>261</v>
      </c>
    </row>
    <row r="857" spans="1:6">
      <c r="A857" s="195" t="s">
        <v>395</v>
      </c>
      <c r="B857" s="196">
        <v>3208</v>
      </c>
      <c r="C857" s="196">
        <v>306700</v>
      </c>
      <c r="D857" s="196">
        <v>2</v>
      </c>
      <c r="E857" s="195" t="s">
        <v>15987</v>
      </c>
      <c r="F857" s="195" t="s">
        <v>52</v>
      </c>
    </row>
    <row r="858" spans="1:6">
      <c r="A858" s="195" t="s">
        <v>395</v>
      </c>
      <c r="B858" s="196">
        <v>1818</v>
      </c>
      <c r="C858" s="196">
        <v>315100</v>
      </c>
      <c r="D858" s="196">
        <v>1</v>
      </c>
      <c r="E858" s="195" t="s">
        <v>15988</v>
      </c>
      <c r="F858" s="195" t="s">
        <v>88</v>
      </c>
    </row>
    <row r="859" spans="1:6">
      <c r="A859" s="195" t="s">
        <v>395</v>
      </c>
      <c r="B859" s="196">
        <v>2970</v>
      </c>
      <c r="C859" s="196">
        <v>408700</v>
      </c>
      <c r="D859" s="196">
        <v>2</v>
      </c>
      <c r="E859" s="195" t="s">
        <v>15989</v>
      </c>
      <c r="F859" s="195" t="s">
        <v>26</v>
      </c>
    </row>
    <row r="860" spans="1:6" ht="30">
      <c r="A860" s="195" t="s">
        <v>395</v>
      </c>
      <c r="B860" s="196">
        <v>2140</v>
      </c>
      <c r="C860" s="196">
        <v>272300</v>
      </c>
      <c r="D860" s="196">
        <v>2</v>
      </c>
      <c r="E860" s="195" t="s">
        <v>15990</v>
      </c>
      <c r="F860" s="195" t="s">
        <v>25</v>
      </c>
    </row>
    <row r="861" spans="1:6">
      <c r="A861" s="195" t="s">
        <v>395</v>
      </c>
      <c r="B861" s="196">
        <v>1144</v>
      </c>
      <c r="C861" s="196">
        <v>543800</v>
      </c>
      <c r="D861" s="196">
        <v>1</v>
      </c>
      <c r="E861" s="195" t="s">
        <v>15991</v>
      </c>
      <c r="F861" s="195" t="s">
        <v>18</v>
      </c>
    </row>
    <row r="862" spans="1:6">
      <c r="A862" s="195" t="s">
        <v>395</v>
      </c>
      <c r="B862" s="196">
        <v>9167</v>
      </c>
      <c r="C862" s="196">
        <v>642000</v>
      </c>
      <c r="D862" s="196">
        <v>8</v>
      </c>
      <c r="E862" s="195" t="s">
        <v>15992</v>
      </c>
      <c r="F862" s="195" t="s">
        <v>46</v>
      </c>
    </row>
    <row r="863" spans="1:6" ht="30">
      <c r="A863" s="195" t="s">
        <v>395</v>
      </c>
      <c r="B863" s="196">
        <v>2352</v>
      </c>
      <c r="C863" s="196">
        <v>519000</v>
      </c>
      <c r="D863" s="196">
        <v>1</v>
      </c>
      <c r="E863" s="195" t="s">
        <v>15993</v>
      </c>
      <c r="F863" s="195" t="s">
        <v>99</v>
      </c>
    </row>
    <row r="864" spans="1:6">
      <c r="A864" s="195" t="s">
        <v>395</v>
      </c>
      <c r="B864" s="196">
        <v>5536</v>
      </c>
      <c r="C864" s="196">
        <v>1629100</v>
      </c>
      <c r="D864" s="196">
        <v>2</v>
      </c>
      <c r="E864" s="195" t="s">
        <v>15994</v>
      </c>
      <c r="F864" s="195" t="s">
        <v>253</v>
      </c>
    </row>
    <row r="865" spans="1:6">
      <c r="A865" s="195" t="s">
        <v>395</v>
      </c>
      <c r="B865" s="196">
        <v>3616</v>
      </c>
      <c r="C865" s="196">
        <v>1345400</v>
      </c>
      <c r="D865" s="196">
        <v>1</v>
      </c>
      <c r="E865" s="195" t="s">
        <v>15995</v>
      </c>
      <c r="F865" s="195" t="s">
        <v>53</v>
      </c>
    </row>
    <row r="866" spans="1:6">
      <c r="A866" s="195" t="s">
        <v>395</v>
      </c>
      <c r="B866" s="196">
        <v>672</v>
      </c>
      <c r="C866" s="196">
        <v>259700</v>
      </c>
      <c r="D866" s="196">
        <v>3</v>
      </c>
      <c r="E866" s="195" t="s">
        <v>15996</v>
      </c>
      <c r="F866" s="195" t="s">
        <v>37</v>
      </c>
    </row>
    <row r="867" spans="1:6">
      <c r="A867" s="195" t="s">
        <v>395</v>
      </c>
      <c r="B867" s="196">
        <v>15317</v>
      </c>
      <c r="C867" s="196">
        <v>1788900</v>
      </c>
      <c r="D867" s="196">
        <v>12</v>
      </c>
      <c r="E867" s="195" t="s">
        <v>15997</v>
      </c>
      <c r="F867" s="195" t="s">
        <v>26</v>
      </c>
    </row>
    <row r="868" spans="1:6">
      <c r="A868" s="195" t="s">
        <v>395</v>
      </c>
      <c r="B868" s="196">
        <v>2872</v>
      </c>
      <c r="C868" s="196">
        <v>628800</v>
      </c>
      <c r="D868" s="196">
        <v>4</v>
      </c>
      <c r="E868" s="195" t="s">
        <v>15998</v>
      </c>
      <c r="F868" s="195" t="s">
        <v>254</v>
      </c>
    </row>
    <row r="869" spans="1:6">
      <c r="A869" s="195" t="s">
        <v>395</v>
      </c>
      <c r="B869" s="196">
        <v>2280</v>
      </c>
      <c r="C869" s="196">
        <v>686400</v>
      </c>
      <c r="D869" s="196">
        <v>1</v>
      </c>
      <c r="E869" s="195" t="s">
        <v>15999</v>
      </c>
      <c r="F869" s="195" t="s">
        <v>18</v>
      </c>
    </row>
    <row r="870" spans="1:6">
      <c r="A870" s="195" t="s">
        <v>395</v>
      </c>
      <c r="B870" s="196">
        <v>3793</v>
      </c>
      <c r="C870" s="196">
        <v>1437600</v>
      </c>
      <c r="D870" s="196">
        <v>1</v>
      </c>
      <c r="E870" s="195" t="s">
        <v>16000</v>
      </c>
      <c r="F870" s="195" t="s">
        <v>247</v>
      </c>
    </row>
    <row r="871" spans="1:6">
      <c r="A871" s="195" t="s">
        <v>395</v>
      </c>
      <c r="B871" s="196">
        <v>1880</v>
      </c>
      <c r="C871" s="196">
        <v>472700</v>
      </c>
      <c r="D871" s="196">
        <v>1</v>
      </c>
      <c r="E871" s="195" t="s">
        <v>16001</v>
      </c>
      <c r="F871" s="195" t="s">
        <v>247</v>
      </c>
    </row>
    <row r="872" spans="1:6">
      <c r="A872" s="195" t="s">
        <v>395</v>
      </c>
      <c r="B872" s="196">
        <v>3162</v>
      </c>
      <c r="C872" s="196">
        <v>855400</v>
      </c>
      <c r="D872" s="196">
        <v>1</v>
      </c>
      <c r="E872" s="195" t="s">
        <v>16002</v>
      </c>
      <c r="F872" s="195" t="s">
        <v>54</v>
      </c>
    </row>
    <row r="873" spans="1:6">
      <c r="A873" s="195" t="s">
        <v>395</v>
      </c>
      <c r="B873" s="196">
        <v>11249</v>
      </c>
      <c r="C873" s="196">
        <v>1636700</v>
      </c>
      <c r="D873" s="196">
        <v>2</v>
      </c>
      <c r="E873" s="195" t="s">
        <v>16003</v>
      </c>
      <c r="F873" s="195" t="s">
        <v>41</v>
      </c>
    </row>
    <row r="874" spans="1:6">
      <c r="A874" s="195" t="s">
        <v>395</v>
      </c>
      <c r="B874" s="196">
        <v>3143</v>
      </c>
      <c r="C874" s="196">
        <v>1294200</v>
      </c>
      <c r="D874" s="196">
        <v>1</v>
      </c>
      <c r="E874" s="195" t="s">
        <v>16004</v>
      </c>
      <c r="F874" s="195" t="s">
        <v>88</v>
      </c>
    </row>
    <row r="875" spans="1:6">
      <c r="A875" s="195" t="s">
        <v>395</v>
      </c>
      <c r="B875" s="196">
        <v>4226</v>
      </c>
      <c r="C875" s="196">
        <v>1110900</v>
      </c>
      <c r="D875" s="196">
        <v>2</v>
      </c>
      <c r="E875" s="195" t="s">
        <v>16005</v>
      </c>
      <c r="F875" s="195" t="s">
        <v>7</v>
      </c>
    </row>
    <row r="876" spans="1:6">
      <c r="A876" s="195" t="s">
        <v>395</v>
      </c>
      <c r="B876" s="196">
        <v>3373</v>
      </c>
      <c r="C876" s="196">
        <v>1224700</v>
      </c>
      <c r="D876" s="196">
        <v>2</v>
      </c>
      <c r="E876" s="195" t="s">
        <v>16006</v>
      </c>
      <c r="F876" s="195" t="s">
        <v>24</v>
      </c>
    </row>
    <row r="877" spans="1:6">
      <c r="A877" s="195" t="s">
        <v>395</v>
      </c>
      <c r="B877" s="196">
        <v>1517</v>
      </c>
      <c r="C877" s="196">
        <v>1312000</v>
      </c>
      <c r="D877" s="196">
        <v>1</v>
      </c>
      <c r="E877" s="195" t="s">
        <v>16007</v>
      </c>
      <c r="F877" s="195" t="s">
        <v>261</v>
      </c>
    </row>
    <row r="878" spans="1:6">
      <c r="A878" s="195" t="s">
        <v>395</v>
      </c>
      <c r="B878" s="196">
        <v>11369</v>
      </c>
      <c r="C878" s="196">
        <v>2326400</v>
      </c>
      <c r="D878" s="196">
        <v>2</v>
      </c>
      <c r="E878" s="195" t="s">
        <v>16008</v>
      </c>
      <c r="F878" s="195" t="s">
        <v>93</v>
      </c>
    </row>
    <row r="879" spans="1:6">
      <c r="A879" s="195" t="s">
        <v>395</v>
      </c>
      <c r="B879" s="196">
        <v>2697</v>
      </c>
      <c r="C879" s="196">
        <v>1026500</v>
      </c>
      <c r="D879" s="196">
        <v>1</v>
      </c>
      <c r="E879" s="195" t="s">
        <v>16009</v>
      </c>
      <c r="F879" s="195" t="s">
        <v>261</v>
      </c>
    </row>
    <row r="880" spans="1:6">
      <c r="A880" s="195" t="s">
        <v>395</v>
      </c>
      <c r="B880" s="196">
        <v>3455</v>
      </c>
      <c r="C880" s="196">
        <v>480400</v>
      </c>
      <c r="D880" s="196">
        <v>1</v>
      </c>
      <c r="E880" s="195" t="s">
        <v>16010</v>
      </c>
      <c r="F880" s="195" t="s">
        <v>57</v>
      </c>
    </row>
    <row r="881" spans="1:6">
      <c r="A881" s="195" t="s">
        <v>395</v>
      </c>
      <c r="B881" s="196">
        <v>5463</v>
      </c>
      <c r="C881" s="196">
        <v>1457200</v>
      </c>
      <c r="D881" s="196">
        <v>3</v>
      </c>
      <c r="E881" s="195" t="s">
        <v>16011</v>
      </c>
      <c r="F881" s="195" t="s">
        <v>7</v>
      </c>
    </row>
    <row r="882" spans="1:6">
      <c r="A882" s="195" t="s">
        <v>395</v>
      </c>
      <c r="B882" s="196">
        <v>2296</v>
      </c>
      <c r="C882" s="196">
        <v>309400</v>
      </c>
      <c r="D882" s="196">
        <v>4</v>
      </c>
      <c r="E882" s="195" t="s">
        <v>16012</v>
      </c>
      <c r="F882" s="195" t="s">
        <v>14</v>
      </c>
    </row>
    <row r="883" spans="1:6" ht="30">
      <c r="A883" s="195" t="s">
        <v>395</v>
      </c>
      <c r="B883" s="196">
        <v>1781</v>
      </c>
      <c r="C883" s="196">
        <v>400600</v>
      </c>
      <c r="D883" s="196">
        <v>1</v>
      </c>
      <c r="E883" s="195" t="s">
        <v>16013</v>
      </c>
      <c r="F883" s="195" t="s">
        <v>99</v>
      </c>
    </row>
    <row r="884" spans="1:6">
      <c r="A884" s="195" t="s">
        <v>395</v>
      </c>
      <c r="B884" s="196">
        <v>5653</v>
      </c>
      <c r="C884" s="196">
        <v>755500</v>
      </c>
      <c r="D884" s="196">
        <v>2</v>
      </c>
      <c r="E884" s="195" t="s">
        <v>16014</v>
      </c>
      <c r="F884" s="195" t="s">
        <v>183</v>
      </c>
    </row>
    <row r="885" spans="1:6">
      <c r="A885" s="195" t="s">
        <v>395</v>
      </c>
      <c r="B885" s="196">
        <v>3841</v>
      </c>
      <c r="C885" s="196">
        <v>354800</v>
      </c>
      <c r="D885" s="196">
        <v>3</v>
      </c>
      <c r="E885" s="195" t="s">
        <v>16015</v>
      </c>
      <c r="F885" s="195" t="s">
        <v>14</v>
      </c>
    </row>
    <row r="886" spans="1:6">
      <c r="A886" s="195" t="s">
        <v>395</v>
      </c>
      <c r="B886" s="196">
        <v>792</v>
      </c>
      <c r="C886" s="196">
        <v>645100</v>
      </c>
      <c r="D886" s="196">
        <v>1</v>
      </c>
      <c r="E886" s="195" t="s">
        <v>16016</v>
      </c>
      <c r="F886" s="195" t="s">
        <v>247</v>
      </c>
    </row>
    <row r="887" spans="1:6">
      <c r="A887" s="195" t="s">
        <v>395</v>
      </c>
      <c r="B887" s="196">
        <v>2615</v>
      </c>
      <c r="C887" s="196">
        <v>277800</v>
      </c>
      <c r="D887" s="196">
        <v>2</v>
      </c>
      <c r="E887" s="195" t="s">
        <v>16017</v>
      </c>
      <c r="F887" s="195" t="s">
        <v>14</v>
      </c>
    </row>
    <row r="888" spans="1:6">
      <c r="A888" s="195" t="s">
        <v>395</v>
      </c>
      <c r="B888" s="196">
        <v>2786</v>
      </c>
      <c r="C888" s="196">
        <v>228100</v>
      </c>
      <c r="D888" s="196">
        <v>2</v>
      </c>
      <c r="E888" s="195" t="s">
        <v>16018</v>
      </c>
      <c r="F888" s="195" t="s">
        <v>15</v>
      </c>
    </row>
    <row r="889" spans="1:6">
      <c r="A889" s="195" t="s">
        <v>395</v>
      </c>
      <c r="B889" s="196">
        <v>1262</v>
      </c>
      <c r="C889" s="196">
        <v>774500</v>
      </c>
      <c r="D889" s="196">
        <v>1</v>
      </c>
      <c r="E889" s="195" t="s">
        <v>16019</v>
      </c>
      <c r="F889" s="195" t="s">
        <v>261</v>
      </c>
    </row>
    <row r="890" spans="1:6">
      <c r="A890" s="195" t="s">
        <v>395</v>
      </c>
      <c r="B890" s="196">
        <v>3315</v>
      </c>
      <c r="C890" s="196">
        <v>429700</v>
      </c>
      <c r="D890" s="196">
        <v>2</v>
      </c>
      <c r="E890" s="195" t="s">
        <v>16020</v>
      </c>
      <c r="F890" s="195" t="s">
        <v>138</v>
      </c>
    </row>
    <row r="891" spans="1:6">
      <c r="A891" s="195" t="s">
        <v>395</v>
      </c>
      <c r="B891" s="196">
        <v>4714</v>
      </c>
      <c r="C891" s="196">
        <v>1071600</v>
      </c>
      <c r="D891" s="196">
        <v>2</v>
      </c>
      <c r="E891" s="195" t="s">
        <v>16021</v>
      </c>
      <c r="F891" s="195" t="s">
        <v>268</v>
      </c>
    </row>
    <row r="892" spans="1:6">
      <c r="A892" s="195" t="s">
        <v>395</v>
      </c>
      <c r="B892" s="196">
        <v>3872</v>
      </c>
      <c r="C892" s="196">
        <v>473900</v>
      </c>
      <c r="D892" s="196">
        <v>4</v>
      </c>
      <c r="E892" s="195" t="s">
        <v>16022</v>
      </c>
      <c r="F892" s="195" t="s">
        <v>62</v>
      </c>
    </row>
    <row r="893" spans="1:6">
      <c r="A893" s="195" t="s">
        <v>395</v>
      </c>
      <c r="B893" s="196">
        <v>2562</v>
      </c>
      <c r="C893" s="196">
        <v>402000</v>
      </c>
      <c r="D893" s="196">
        <v>1</v>
      </c>
      <c r="E893" s="195" t="s">
        <v>16023</v>
      </c>
      <c r="F893" s="195" t="s">
        <v>78</v>
      </c>
    </row>
    <row r="894" spans="1:6">
      <c r="A894" s="195" t="s">
        <v>395</v>
      </c>
      <c r="B894" s="196">
        <v>1125</v>
      </c>
      <c r="C894" s="196">
        <v>355900</v>
      </c>
      <c r="D894" s="196">
        <v>1</v>
      </c>
      <c r="E894" s="195" t="s">
        <v>16024</v>
      </c>
      <c r="F894" s="195" t="s">
        <v>164</v>
      </c>
    </row>
    <row r="895" spans="1:6">
      <c r="A895" s="195" t="s">
        <v>395</v>
      </c>
      <c r="B895" s="196">
        <v>800</v>
      </c>
      <c r="C895" s="196">
        <v>593900</v>
      </c>
      <c r="D895" s="196">
        <v>1</v>
      </c>
      <c r="E895" s="195" t="s">
        <v>16025</v>
      </c>
      <c r="F895" s="195" t="s">
        <v>247</v>
      </c>
    </row>
    <row r="896" spans="1:6">
      <c r="A896" s="195" t="s">
        <v>395</v>
      </c>
      <c r="B896" s="196">
        <v>4086</v>
      </c>
      <c r="C896" s="196">
        <v>1562200</v>
      </c>
      <c r="D896" s="196">
        <v>3</v>
      </c>
      <c r="E896" s="195" t="s">
        <v>16026</v>
      </c>
      <c r="F896" s="195" t="s">
        <v>7</v>
      </c>
    </row>
    <row r="897" spans="1:6">
      <c r="A897" s="195" t="s">
        <v>395</v>
      </c>
      <c r="B897" s="196">
        <v>4613</v>
      </c>
      <c r="C897" s="196">
        <v>716300</v>
      </c>
      <c r="D897" s="196">
        <v>4</v>
      </c>
      <c r="E897" s="195" t="s">
        <v>16027</v>
      </c>
      <c r="F897" s="195" t="s">
        <v>76</v>
      </c>
    </row>
    <row r="898" spans="1:6">
      <c r="A898" s="195" t="s">
        <v>395</v>
      </c>
      <c r="B898" s="196">
        <v>3972</v>
      </c>
      <c r="C898" s="196">
        <v>490100</v>
      </c>
      <c r="D898" s="196">
        <v>2</v>
      </c>
      <c r="E898" s="195" t="s">
        <v>16028</v>
      </c>
      <c r="F898" s="195" t="s">
        <v>41</v>
      </c>
    </row>
    <row r="899" spans="1:6">
      <c r="A899" s="195" t="s">
        <v>395</v>
      </c>
      <c r="B899" s="196">
        <v>12550</v>
      </c>
      <c r="C899" s="196">
        <v>625900</v>
      </c>
      <c r="D899" s="196">
        <v>15</v>
      </c>
      <c r="E899" s="195" t="s">
        <v>16029</v>
      </c>
      <c r="F899" s="195" t="s">
        <v>26</v>
      </c>
    </row>
    <row r="900" spans="1:6">
      <c r="A900" s="195" t="s">
        <v>395</v>
      </c>
      <c r="B900" s="196">
        <v>4912</v>
      </c>
      <c r="C900" s="196">
        <v>575900</v>
      </c>
      <c r="D900" s="196">
        <v>3</v>
      </c>
      <c r="E900" s="195" t="s">
        <v>16030</v>
      </c>
      <c r="F900" s="195" t="s">
        <v>26</v>
      </c>
    </row>
    <row r="901" spans="1:6" ht="30">
      <c r="A901" s="195" t="s">
        <v>395</v>
      </c>
      <c r="B901" s="196">
        <v>985</v>
      </c>
      <c r="C901" s="196">
        <v>118000</v>
      </c>
      <c r="D901" s="196">
        <v>1</v>
      </c>
      <c r="E901" s="195" t="s">
        <v>16031</v>
      </c>
      <c r="F901" s="195" t="s">
        <v>99</v>
      </c>
    </row>
    <row r="902" spans="1:6">
      <c r="A902" s="195" t="s">
        <v>395</v>
      </c>
      <c r="B902" s="196">
        <v>1708</v>
      </c>
      <c r="C902" s="196">
        <v>275600</v>
      </c>
      <c r="D902" s="196">
        <v>1</v>
      </c>
      <c r="E902" s="195" t="s">
        <v>16032</v>
      </c>
      <c r="F902" s="195" t="s">
        <v>57</v>
      </c>
    </row>
    <row r="903" spans="1:6">
      <c r="A903" s="195" t="s">
        <v>395</v>
      </c>
      <c r="B903" s="196">
        <v>6056</v>
      </c>
      <c r="C903" s="196">
        <v>575200</v>
      </c>
      <c r="D903" s="196">
        <v>2</v>
      </c>
      <c r="E903" s="195" t="s">
        <v>16033</v>
      </c>
      <c r="F903" s="195" t="s">
        <v>138</v>
      </c>
    </row>
    <row r="904" spans="1:6" ht="30">
      <c r="A904" s="195" t="s">
        <v>395</v>
      </c>
      <c r="B904" s="196">
        <v>1512</v>
      </c>
      <c r="C904" s="196">
        <v>172900</v>
      </c>
      <c r="D904" s="196">
        <v>1</v>
      </c>
      <c r="E904" s="195" t="s">
        <v>16034</v>
      </c>
      <c r="F904" s="195" t="s">
        <v>134</v>
      </c>
    </row>
    <row r="905" spans="1:6">
      <c r="A905" s="195" t="s">
        <v>395</v>
      </c>
      <c r="B905" s="196">
        <v>2882</v>
      </c>
      <c r="C905" s="196">
        <v>442400</v>
      </c>
      <c r="D905" s="196">
        <v>2</v>
      </c>
      <c r="E905" s="195" t="s">
        <v>16035</v>
      </c>
      <c r="F905" s="195" t="s">
        <v>216</v>
      </c>
    </row>
    <row r="906" spans="1:6">
      <c r="A906" s="195" t="s">
        <v>395</v>
      </c>
      <c r="B906" s="196">
        <v>1162</v>
      </c>
      <c r="C906" s="196">
        <v>362900</v>
      </c>
      <c r="D906" s="196">
        <v>1</v>
      </c>
      <c r="E906" s="195" t="s">
        <v>16036</v>
      </c>
      <c r="F906" s="195" t="s">
        <v>88</v>
      </c>
    </row>
    <row r="907" spans="1:6">
      <c r="A907" s="195" t="s">
        <v>395</v>
      </c>
      <c r="B907" s="196">
        <v>3000</v>
      </c>
      <c r="C907" s="196">
        <v>738600</v>
      </c>
      <c r="D907" s="196">
        <v>1</v>
      </c>
      <c r="E907" s="195" t="s">
        <v>16037</v>
      </c>
      <c r="F907" s="195" t="s">
        <v>261</v>
      </c>
    </row>
    <row r="908" spans="1:6">
      <c r="A908" s="195" t="s">
        <v>395</v>
      </c>
      <c r="B908" s="196">
        <v>5795</v>
      </c>
      <c r="C908" s="196">
        <v>1422900</v>
      </c>
      <c r="D908" s="196">
        <v>3</v>
      </c>
      <c r="E908" s="195" t="s">
        <v>16038</v>
      </c>
      <c r="F908" s="195" t="s">
        <v>7</v>
      </c>
    </row>
    <row r="909" spans="1:6" ht="30">
      <c r="A909" s="195" t="s">
        <v>395</v>
      </c>
      <c r="B909" s="196">
        <v>4869</v>
      </c>
      <c r="C909" s="196">
        <v>1668400</v>
      </c>
      <c r="D909" s="196">
        <v>1</v>
      </c>
      <c r="E909" s="195" t="s">
        <v>16039</v>
      </c>
      <c r="F909" s="195" t="s">
        <v>99</v>
      </c>
    </row>
    <row r="910" spans="1:6">
      <c r="A910" s="195" t="s">
        <v>395</v>
      </c>
      <c r="B910" s="196">
        <v>2326</v>
      </c>
      <c r="C910" s="196">
        <v>1077400</v>
      </c>
      <c r="D910" s="196">
        <v>1</v>
      </c>
      <c r="E910" s="195" t="s">
        <v>16040</v>
      </c>
      <c r="F910" s="195" t="s">
        <v>247</v>
      </c>
    </row>
    <row r="911" spans="1:6">
      <c r="A911" s="195" t="s">
        <v>395</v>
      </c>
      <c r="B911" s="196">
        <v>492</v>
      </c>
      <c r="C911" s="196">
        <v>256700</v>
      </c>
      <c r="D911" s="196">
        <v>1</v>
      </c>
      <c r="E911" s="195" t="s">
        <v>16041</v>
      </c>
      <c r="F911" s="195" t="s">
        <v>81</v>
      </c>
    </row>
    <row r="912" spans="1:6">
      <c r="A912" s="195" t="s">
        <v>395</v>
      </c>
      <c r="B912" s="196">
        <v>2454</v>
      </c>
      <c r="C912" s="196">
        <v>836800</v>
      </c>
      <c r="D912" s="196">
        <v>1</v>
      </c>
      <c r="E912" s="195" t="s">
        <v>16042</v>
      </c>
      <c r="F912" s="195" t="s">
        <v>88</v>
      </c>
    </row>
    <row r="913" spans="1:6">
      <c r="A913" s="195" t="s">
        <v>395</v>
      </c>
      <c r="B913" s="196">
        <v>840</v>
      </c>
      <c r="C913" s="196">
        <v>207100</v>
      </c>
      <c r="D913" s="196">
        <v>1</v>
      </c>
      <c r="E913" s="195" t="s">
        <v>16043</v>
      </c>
      <c r="F913" s="195" t="s">
        <v>106</v>
      </c>
    </row>
    <row r="914" spans="1:6">
      <c r="A914" s="195" t="s">
        <v>395</v>
      </c>
      <c r="B914" s="196">
        <v>2254</v>
      </c>
      <c r="C914" s="196">
        <v>337000</v>
      </c>
      <c r="D914" s="196">
        <v>1</v>
      </c>
      <c r="E914" s="195" t="s">
        <v>16044</v>
      </c>
      <c r="F914" s="195" t="s">
        <v>53</v>
      </c>
    </row>
    <row r="915" spans="1:6">
      <c r="A915" s="195" t="s">
        <v>395</v>
      </c>
      <c r="B915" s="196">
        <v>1010</v>
      </c>
      <c r="C915" s="196">
        <v>92100</v>
      </c>
      <c r="D915" s="196">
        <v>2</v>
      </c>
      <c r="E915" s="195" t="s">
        <v>16045</v>
      </c>
      <c r="F915" s="195" t="s">
        <v>52</v>
      </c>
    </row>
    <row r="916" spans="1:6">
      <c r="A916" s="195" t="s">
        <v>395</v>
      </c>
      <c r="B916" s="196">
        <v>5827</v>
      </c>
      <c r="C916" s="196">
        <v>519900</v>
      </c>
      <c r="D916" s="196">
        <v>1</v>
      </c>
      <c r="E916" s="195" t="s">
        <v>16046</v>
      </c>
      <c r="F916" s="195" t="s">
        <v>102</v>
      </c>
    </row>
    <row r="917" spans="1:6">
      <c r="A917" s="195" t="s">
        <v>395</v>
      </c>
      <c r="B917" s="196">
        <v>1972</v>
      </c>
      <c r="C917" s="196">
        <v>362900</v>
      </c>
      <c r="D917" s="196">
        <v>3</v>
      </c>
      <c r="E917" s="195" t="s">
        <v>16047</v>
      </c>
      <c r="F917" s="195" t="s">
        <v>28</v>
      </c>
    </row>
    <row r="918" spans="1:6">
      <c r="A918" s="195" t="s">
        <v>395</v>
      </c>
      <c r="B918" s="196">
        <v>2408</v>
      </c>
      <c r="C918" s="196">
        <v>516100</v>
      </c>
      <c r="D918" s="196">
        <v>1</v>
      </c>
      <c r="E918" s="195" t="s">
        <v>16048</v>
      </c>
      <c r="F918" s="195" t="s">
        <v>87</v>
      </c>
    </row>
    <row r="919" spans="1:6" ht="30">
      <c r="A919" s="195" t="s">
        <v>395</v>
      </c>
      <c r="B919" s="196">
        <v>1907</v>
      </c>
      <c r="C919" s="196">
        <v>325400</v>
      </c>
      <c r="D919" s="196">
        <v>1</v>
      </c>
      <c r="E919" s="195" t="s">
        <v>16049</v>
      </c>
      <c r="F919" s="195" t="s">
        <v>25</v>
      </c>
    </row>
    <row r="920" spans="1:6" ht="30">
      <c r="A920" s="195" t="s">
        <v>395</v>
      </c>
      <c r="B920" s="196">
        <v>2033</v>
      </c>
      <c r="C920" s="196">
        <v>298700</v>
      </c>
      <c r="D920" s="196">
        <v>1</v>
      </c>
      <c r="E920" s="195" t="s">
        <v>16050</v>
      </c>
      <c r="F920" s="195" t="s">
        <v>99</v>
      </c>
    </row>
    <row r="921" spans="1:6">
      <c r="A921" s="195" t="s">
        <v>395</v>
      </c>
      <c r="B921" s="196">
        <v>948</v>
      </c>
      <c r="C921" s="196">
        <v>753800</v>
      </c>
      <c r="D921" s="196">
        <v>2</v>
      </c>
      <c r="E921" s="195" t="s">
        <v>16051</v>
      </c>
      <c r="F921" s="195" t="s">
        <v>177</v>
      </c>
    </row>
    <row r="922" spans="1:6">
      <c r="A922" s="195" t="s">
        <v>395</v>
      </c>
      <c r="B922" s="196">
        <v>751</v>
      </c>
      <c r="C922" s="196">
        <v>352500</v>
      </c>
      <c r="D922" s="196">
        <v>1</v>
      </c>
      <c r="E922" s="195" t="s">
        <v>16052</v>
      </c>
      <c r="F922" s="195" t="s">
        <v>261</v>
      </c>
    </row>
    <row r="923" spans="1:6">
      <c r="A923" s="195" t="s">
        <v>395</v>
      </c>
      <c r="B923" s="196">
        <v>2352</v>
      </c>
      <c r="C923" s="196">
        <v>808600</v>
      </c>
      <c r="D923" s="196">
        <v>1</v>
      </c>
      <c r="E923" s="195" t="s">
        <v>16053</v>
      </c>
      <c r="F923" s="195" t="s">
        <v>247</v>
      </c>
    </row>
    <row r="924" spans="1:6">
      <c r="A924" s="195" t="s">
        <v>395</v>
      </c>
      <c r="B924" s="196">
        <v>2742</v>
      </c>
      <c r="C924" s="196">
        <v>273500</v>
      </c>
      <c r="D924" s="196">
        <v>2</v>
      </c>
      <c r="E924" s="195" t="s">
        <v>16054</v>
      </c>
      <c r="F924" s="195" t="s">
        <v>237</v>
      </c>
    </row>
    <row r="925" spans="1:6">
      <c r="A925" s="195" t="s">
        <v>395</v>
      </c>
      <c r="B925" s="196">
        <v>1078</v>
      </c>
      <c r="C925" s="196">
        <v>225700</v>
      </c>
      <c r="D925" s="196">
        <v>1</v>
      </c>
      <c r="E925" s="195" t="s">
        <v>16055</v>
      </c>
      <c r="F925" s="195" t="s">
        <v>53</v>
      </c>
    </row>
    <row r="926" spans="1:6">
      <c r="A926" s="195" t="s">
        <v>395</v>
      </c>
      <c r="B926" s="196">
        <v>1592</v>
      </c>
      <c r="C926" s="196">
        <v>582900</v>
      </c>
      <c r="D926" s="196">
        <v>1</v>
      </c>
      <c r="E926" s="195" t="s">
        <v>16056</v>
      </c>
      <c r="F926" s="195" t="s">
        <v>54</v>
      </c>
    </row>
    <row r="927" spans="1:6">
      <c r="A927" s="195" t="s">
        <v>395</v>
      </c>
      <c r="B927" s="196">
        <v>12077</v>
      </c>
      <c r="C927" s="196">
        <v>1947300</v>
      </c>
      <c r="D927" s="196">
        <v>3</v>
      </c>
      <c r="E927" s="195" t="s">
        <v>16057</v>
      </c>
      <c r="F927" s="195" t="s">
        <v>254</v>
      </c>
    </row>
    <row r="928" spans="1:6" ht="30">
      <c r="A928" s="195" t="s">
        <v>395</v>
      </c>
      <c r="B928" s="196">
        <v>1776</v>
      </c>
      <c r="C928" s="196">
        <v>255600</v>
      </c>
      <c r="D928" s="196">
        <v>1</v>
      </c>
      <c r="E928" s="195" t="s">
        <v>16058</v>
      </c>
      <c r="F928" s="195" t="s">
        <v>99</v>
      </c>
    </row>
    <row r="929" spans="1:6">
      <c r="A929" s="195" t="s">
        <v>395</v>
      </c>
      <c r="B929" s="196">
        <v>1018</v>
      </c>
      <c r="C929" s="196">
        <v>173900</v>
      </c>
      <c r="D929" s="196">
        <v>1</v>
      </c>
      <c r="E929" s="195" t="s">
        <v>16059</v>
      </c>
      <c r="F929" s="195" t="s">
        <v>88</v>
      </c>
    </row>
    <row r="930" spans="1:6">
      <c r="A930" s="195" t="s">
        <v>395</v>
      </c>
      <c r="B930" s="196">
        <v>2178</v>
      </c>
      <c r="C930" s="196">
        <v>882900</v>
      </c>
      <c r="D930" s="196">
        <v>1</v>
      </c>
      <c r="E930" s="195" t="s">
        <v>16060</v>
      </c>
      <c r="F930" s="195" t="s">
        <v>247</v>
      </c>
    </row>
    <row r="931" spans="1:6">
      <c r="A931" s="195" t="s">
        <v>395</v>
      </c>
      <c r="B931" s="196">
        <v>2004</v>
      </c>
      <c r="C931" s="196">
        <v>267200</v>
      </c>
      <c r="D931" s="196">
        <v>1</v>
      </c>
      <c r="E931" s="195" t="s">
        <v>16061</v>
      </c>
      <c r="F931" s="195" t="s">
        <v>90</v>
      </c>
    </row>
    <row r="932" spans="1:6">
      <c r="A932" s="195" t="s">
        <v>395</v>
      </c>
      <c r="B932" s="196">
        <v>2174</v>
      </c>
      <c r="C932" s="196">
        <v>414400</v>
      </c>
      <c r="D932" s="196">
        <v>1</v>
      </c>
      <c r="E932" s="195" t="s">
        <v>16062</v>
      </c>
      <c r="F932" s="195" t="s">
        <v>106</v>
      </c>
    </row>
    <row r="933" spans="1:6">
      <c r="A933" s="195" t="s">
        <v>395</v>
      </c>
      <c r="B933" s="196">
        <v>1275</v>
      </c>
      <c r="C933" s="196">
        <v>641600</v>
      </c>
      <c r="D933" s="196">
        <v>1</v>
      </c>
      <c r="E933" s="195" t="s">
        <v>16063</v>
      </c>
      <c r="F933" s="195" t="s">
        <v>247</v>
      </c>
    </row>
    <row r="934" spans="1:6">
      <c r="A934" s="195" t="s">
        <v>395</v>
      </c>
      <c r="B934" s="196">
        <v>2164</v>
      </c>
      <c r="C934" s="196">
        <v>337900</v>
      </c>
      <c r="D934" s="196">
        <v>3</v>
      </c>
      <c r="E934" s="195" t="s">
        <v>16064</v>
      </c>
      <c r="F934" s="195" t="s">
        <v>27</v>
      </c>
    </row>
    <row r="935" spans="1:6" ht="30">
      <c r="A935" s="195" t="s">
        <v>395</v>
      </c>
      <c r="B935" s="196">
        <v>4453</v>
      </c>
      <c r="C935" s="196">
        <v>1255800</v>
      </c>
      <c r="D935" s="196">
        <v>1</v>
      </c>
      <c r="E935" s="195" t="s">
        <v>16065</v>
      </c>
      <c r="F935" s="195" t="s">
        <v>25</v>
      </c>
    </row>
    <row r="936" spans="1:6">
      <c r="A936" s="195" t="s">
        <v>395</v>
      </c>
      <c r="B936" s="196">
        <v>7337</v>
      </c>
      <c r="C936" s="196">
        <v>3368800</v>
      </c>
      <c r="D936" s="196">
        <v>1</v>
      </c>
      <c r="E936" s="195" t="s">
        <v>16066</v>
      </c>
      <c r="F936" s="195" t="s">
        <v>24</v>
      </c>
    </row>
    <row r="937" spans="1:6">
      <c r="A937" s="195" t="s">
        <v>395</v>
      </c>
      <c r="B937" s="196">
        <v>1460</v>
      </c>
      <c r="C937" s="196">
        <v>325600</v>
      </c>
      <c r="D937" s="196">
        <v>1</v>
      </c>
      <c r="E937" s="195" t="s">
        <v>16067</v>
      </c>
      <c r="F937" s="195" t="s">
        <v>184</v>
      </c>
    </row>
    <row r="938" spans="1:6">
      <c r="A938" s="195" t="s">
        <v>395</v>
      </c>
      <c r="B938" s="196">
        <v>3046</v>
      </c>
      <c r="C938" s="196">
        <v>416900</v>
      </c>
      <c r="D938" s="196">
        <v>2</v>
      </c>
      <c r="E938" s="195" t="s">
        <v>16068</v>
      </c>
      <c r="F938" s="195" t="s">
        <v>216</v>
      </c>
    </row>
    <row r="939" spans="1:6">
      <c r="A939" s="195" t="s">
        <v>395</v>
      </c>
      <c r="B939" s="196">
        <v>3746</v>
      </c>
      <c r="C939" s="196">
        <v>1757200</v>
      </c>
      <c r="D939" s="196">
        <v>1</v>
      </c>
      <c r="E939" s="195" t="s">
        <v>16069</v>
      </c>
      <c r="F939" s="195" t="s">
        <v>7</v>
      </c>
    </row>
    <row r="940" spans="1:6">
      <c r="A940" s="195" t="s">
        <v>395</v>
      </c>
      <c r="B940" s="196">
        <v>3822</v>
      </c>
      <c r="C940" s="196">
        <v>374400</v>
      </c>
      <c r="D940" s="196">
        <v>3</v>
      </c>
      <c r="E940" s="195" t="s">
        <v>16070</v>
      </c>
      <c r="F940" s="195" t="s">
        <v>12</v>
      </c>
    </row>
    <row r="941" spans="1:6">
      <c r="A941" s="195" t="s">
        <v>395</v>
      </c>
      <c r="B941" s="196">
        <v>1941</v>
      </c>
      <c r="C941" s="196">
        <v>692700</v>
      </c>
      <c r="D941" s="196">
        <v>1</v>
      </c>
      <c r="E941" s="195" t="s">
        <v>16071</v>
      </c>
      <c r="F941" s="195" t="s">
        <v>247</v>
      </c>
    </row>
    <row r="942" spans="1:6">
      <c r="A942" s="195" t="s">
        <v>395</v>
      </c>
      <c r="B942" s="196">
        <v>4841</v>
      </c>
      <c r="C942" s="196">
        <v>695000</v>
      </c>
      <c r="D942" s="196">
        <v>2</v>
      </c>
      <c r="E942" s="195" t="s">
        <v>16072</v>
      </c>
      <c r="F942" s="195" t="s">
        <v>183</v>
      </c>
    </row>
    <row r="943" spans="1:6">
      <c r="A943" s="195" t="s">
        <v>395</v>
      </c>
      <c r="B943" s="196">
        <v>773</v>
      </c>
      <c r="C943" s="196">
        <v>580400</v>
      </c>
      <c r="D943" s="196">
        <v>1</v>
      </c>
      <c r="E943" s="195" t="s">
        <v>16073</v>
      </c>
      <c r="F943" s="195" t="s">
        <v>177</v>
      </c>
    </row>
    <row r="944" spans="1:6">
      <c r="A944" s="195" t="s">
        <v>395</v>
      </c>
      <c r="B944" s="196">
        <v>2766</v>
      </c>
      <c r="C944" s="196">
        <v>1982500</v>
      </c>
      <c r="D944" s="196">
        <v>1</v>
      </c>
      <c r="E944" s="195" t="s">
        <v>16074</v>
      </c>
      <c r="F944" s="195" t="s">
        <v>261</v>
      </c>
    </row>
    <row r="945" spans="1:6">
      <c r="A945" s="195" t="s">
        <v>395</v>
      </c>
      <c r="B945" s="196">
        <v>10208</v>
      </c>
      <c r="C945" s="196">
        <v>3578700</v>
      </c>
      <c r="D945" s="196">
        <v>3</v>
      </c>
      <c r="E945" s="195" t="s">
        <v>16075</v>
      </c>
      <c r="F945" s="195" t="s">
        <v>49</v>
      </c>
    </row>
    <row r="946" spans="1:6">
      <c r="A946" s="195" t="s">
        <v>395</v>
      </c>
      <c r="B946" s="196">
        <v>5979</v>
      </c>
      <c r="C946" s="196">
        <v>2087600</v>
      </c>
      <c r="D946" s="196">
        <v>2</v>
      </c>
      <c r="E946" s="195" t="s">
        <v>16076</v>
      </c>
      <c r="F946" s="195" t="s">
        <v>93</v>
      </c>
    </row>
    <row r="947" spans="1:6">
      <c r="A947" s="195" t="s">
        <v>395</v>
      </c>
      <c r="B947" s="196">
        <v>1503</v>
      </c>
      <c r="C947" s="196">
        <v>527300</v>
      </c>
      <c r="D947" s="196">
        <v>1</v>
      </c>
      <c r="E947" s="195" t="s">
        <v>16077</v>
      </c>
      <c r="F947" s="195" t="s">
        <v>164</v>
      </c>
    </row>
    <row r="948" spans="1:6">
      <c r="A948" s="195" t="s">
        <v>395</v>
      </c>
      <c r="B948" s="196">
        <v>4593</v>
      </c>
      <c r="C948" s="196">
        <v>653600</v>
      </c>
      <c r="D948" s="196">
        <v>2</v>
      </c>
      <c r="E948" s="195" t="s">
        <v>16078</v>
      </c>
      <c r="F948" s="195" t="s">
        <v>253</v>
      </c>
    </row>
    <row r="949" spans="1:6">
      <c r="A949" s="195" t="s">
        <v>395</v>
      </c>
      <c r="B949" s="196">
        <v>2640</v>
      </c>
      <c r="C949" s="196">
        <v>693600</v>
      </c>
      <c r="D949" s="196">
        <v>1</v>
      </c>
      <c r="E949" s="195" t="s">
        <v>16079</v>
      </c>
      <c r="F949" s="195" t="s">
        <v>7</v>
      </c>
    </row>
    <row r="950" spans="1:6">
      <c r="A950" s="195" t="s">
        <v>395</v>
      </c>
      <c r="B950" s="196">
        <v>11003</v>
      </c>
      <c r="C950" s="196">
        <v>5814200</v>
      </c>
      <c r="D950" s="196">
        <v>1</v>
      </c>
      <c r="E950" s="195" t="s">
        <v>16080</v>
      </c>
      <c r="F950" s="195" t="s">
        <v>24</v>
      </c>
    </row>
    <row r="951" spans="1:6">
      <c r="A951" s="195" t="s">
        <v>395</v>
      </c>
      <c r="B951" s="196">
        <v>2056</v>
      </c>
      <c r="C951" s="196">
        <v>238900</v>
      </c>
      <c r="D951" s="196">
        <v>2</v>
      </c>
      <c r="E951" s="195" t="s">
        <v>16081</v>
      </c>
      <c r="F951" s="195" t="s">
        <v>11</v>
      </c>
    </row>
    <row r="952" spans="1:6">
      <c r="A952" s="195" t="s">
        <v>395</v>
      </c>
      <c r="B952" s="196">
        <v>2281</v>
      </c>
      <c r="C952" s="196">
        <v>1054100</v>
      </c>
      <c r="D952" s="196">
        <v>1</v>
      </c>
      <c r="E952" s="195" t="s">
        <v>16082</v>
      </c>
      <c r="F952" s="195" t="s">
        <v>261</v>
      </c>
    </row>
    <row r="953" spans="1:6">
      <c r="A953" s="195" t="s">
        <v>395</v>
      </c>
      <c r="B953" s="196">
        <v>1113</v>
      </c>
      <c r="C953" s="196">
        <v>192600</v>
      </c>
      <c r="D953" s="196">
        <v>1</v>
      </c>
      <c r="E953" s="195" t="s">
        <v>16083</v>
      </c>
      <c r="F953" s="195" t="s">
        <v>87</v>
      </c>
    </row>
    <row r="954" spans="1:6">
      <c r="A954" s="195" t="s">
        <v>395</v>
      </c>
      <c r="B954" s="196">
        <v>1800</v>
      </c>
      <c r="C954" s="196">
        <v>680800</v>
      </c>
      <c r="D954" s="196">
        <v>1</v>
      </c>
      <c r="E954" s="195" t="s">
        <v>16084</v>
      </c>
      <c r="F954" s="195" t="s">
        <v>247</v>
      </c>
    </row>
    <row r="955" spans="1:6">
      <c r="A955" s="195" t="s">
        <v>395</v>
      </c>
      <c r="B955" s="196">
        <v>1884</v>
      </c>
      <c r="C955" s="196">
        <v>963800</v>
      </c>
      <c r="D955" s="196">
        <v>2</v>
      </c>
      <c r="E955" s="195" t="s">
        <v>16085</v>
      </c>
      <c r="F955" s="195" t="s">
        <v>177</v>
      </c>
    </row>
    <row r="956" spans="1:6">
      <c r="A956" s="195" t="s">
        <v>395</v>
      </c>
      <c r="B956" s="196">
        <v>3511</v>
      </c>
      <c r="C956" s="196">
        <v>1766800</v>
      </c>
      <c r="D956" s="196">
        <v>1</v>
      </c>
      <c r="E956" s="195" t="s">
        <v>16086</v>
      </c>
      <c r="F956" s="195" t="s">
        <v>168</v>
      </c>
    </row>
    <row r="957" spans="1:6">
      <c r="A957" s="195" t="s">
        <v>395</v>
      </c>
      <c r="B957" s="196">
        <v>4098</v>
      </c>
      <c r="C957" s="196">
        <v>342400</v>
      </c>
      <c r="D957" s="196">
        <v>1</v>
      </c>
      <c r="E957" s="195" t="s">
        <v>16087</v>
      </c>
      <c r="F957" s="195" t="s">
        <v>219</v>
      </c>
    </row>
    <row r="958" spans="1:6">
      <c r="A958" s="195" t="s">
        <v>395</v>
      </c>
      <c r="B958" s="196">
        <v>4227</v>
      </c>
      <c r="C958" s="196">
        <v>717100</v>
      </c>
      <c r="D958" s="196">
        <v>1</v>
      </c>
      <c r="E958" s="195" t="s">
        <v>16088</v>
      </c>
      <c r="F958" s="195" t="s">
        <v>12</v>
      </c>
    </row>
    <row r="959" spans="1:6">
      <c r="A959" s="195" t="s">
        <v>395</v>
      </c>
      <c r="B959" s="196">
        <v>1873</v>
      </c>
      <c r="C959" s="196">
        <v>187900</v>
      </c>
      <c r="D959" s="196">
        <v>2</v>
      </c>
      <c r="E959" s="195" t="s">
        <v>16089</v>
      </c>
      <c r="F959" s="195" t="s">
        <v>158</v>
      </c>
    </row>
    <row r="960" spans="1:6" ht="30">
      <c r="A960" s="195" t="s">
        <v>395</v>
      </c>
      <c r="B960" s="196">
        <v>1226</v>
      </c>
      <c r="C960" s="196">
        <v>306000</v>
      </c>
      <c r="D960" s="196">
        <v>1</v>
      </c>
      <c r="E960" s="195" t="s">
        <v>16090</v>
      </c>
      <c r="F960" s="195" t="s">
        <v>25</v>
      </c>
    </row>
    <row r="961" spans="1:6">
      <c r="A961" s="195" t="s">
        <v>395</v>
      </c>
      <c r="B961" s="196">
        <v>1572</v>
      </c>
      <c r="C961" s="196">
        <v>787000</v>
      </c>
      <c r="D961" s="196">
        <v>1</v>
      </c>
      <c r="E961" s="195" t="s">
        <v>16091</v>
      </c>
      <c r="F961" s="195" t="s">
        <v>177</v>
      </c>
    </row>
    <row r="962" spans="1:6">
      <c r="A962" s="195" t="s">
        <v>395</v>
      </c>
      <c r="B962" s="196">
        <v>1840</v>
      </c>
      <c r="C962" s="196">
        <v>503800</v>
      </c>
      <c r="D962" s="196">
        <v>1</v>
      </c>
      <c r="E962" s="195" t="s">
        <v>16092</v>
      </c>
      <c r="F962" s="195" t="s">
        <v>54</v>
      </c>
    </row>
    <row r="963" spans="1:6">
      <c r="A963" s="195" t="s">
        <v>395</v>
      </c>
      <c r="B963" s="196">
        <v>2233</v>
      </c>
      <c r="C963" s="196">
        <v>1300200</v>
      </c>
      <c r="D963" s="196">
        <v>2</v>
      </c>
      <c r="E963" s="195" t="s">
        <v>16093</v>
      </c>
      <c r="F963" s="195" t="s">
        <v>177</v>
      </c>
    </row>
    <row r="964" spans="1:6">
      <c r="A964" s="195" t="s">
        <v>395</v>
      </c>
      <c r="B964" s="196">
        <v>3380</v>
      </c>
      <c r="C964" s="196">
        <v>663100</v>
      </c>
      <c r="D964" s="196">
        <v>1</v>
      </c>
      <c r="E964" s="195" t="s">
        <v>16094</v>
      </c>
      <c r="F964" s="195" t="s">
        <v>82</v>
      </c>
    </row>
    <row r="965" spans="1:6">
      <c r="A965" s="195" t="s">
        <v>395</v>
      </c>
      <c r="B965" s="196">
        <v>5899</v>
      </c>
      <c r="C965" s="196">
        <v>1160000</v>
      </c>
      <c r="D965" s="196">
        <v>1</v>
      </c>
      <c r="E965" s="195" t="s">
        <v>16095</v>
      </c>
      <c r="F965" s="195" t="s">
        <v>12</v>
      </c>
    </row>
    <row r="966" spans="1:6">
      <c r="A966" s="195" t="s">
        <v>395</v>
      </c>
      <c r="B966" s="196">
        <v>1140</v>
      </c>
      <c r="C966" s="196">
        <v>536700</v>
      </c>
      <c r="D966" s="196">
        <v>1</v>
      </c>
      <c r="E966" s="195" t="s">
        <v>16096</v>
      </c>
      <c r="F966" s="195" t="s">
        <v>168</v>
      </c>
    </row>
    <row r="967" spans="1:6">
      <c r="A967" s="195" t="s">
        <v>395</v>
      </c>
      <c r="B967" s="196">
        <v>640</v>
      </c>
      <c r="C967" s="196">
        <v>274500</v>
      </c>
      <c r="D967" s="196">
        <v>1</v>
      </c>
      <c r="E967" s="195" t="s">
        <v>16097</v>
      </c>
      <c r="F967" s="195" t="s">
        <v>164</v>
      </c>
    </row>
    <row r="968" spans="1:6" ht="30">
      <c r="A968" s="195" t="s">
        <v>395</v>
      </c>
      <c r="B968" s="196">
        <v>1969</v>
      </c>
      <c r="C968" s="196">
        <v>581200</v>
      </c>
      <c r="D968" s="196">
        <v>1</v>
      </c>
      <c r="E968" s="195" t="s">
        <v>16098</v>
      </c>
      <c r="F968" s="195" t="s">
        <v>25</v>
      </c>
    </row>
    <row r="969" spans="1:6">
      <c r="A969" s="195" t="s">
        <v>395</v>
      </c>
      <c r="B969" s="196">
        <v>910</v>
      </c>
      <c r="C969" s="196">
        <v>105900</v>
      </c>
      <c r="D969" s="196">
        <v>1</v>
      </c>
      <c r="E969" s="195" t="s">
        <v>16099</v>
      </c>
      <c r="F969" s="195" t="s">
        <v>27</v>
      </c>
    </row>
    <row r="970" spans="1:6">
      <c r="A970" s="195" t="s">
        <v>395</v>
      </c>
      <c r="B970" s="196">
        <v>3367</v>
      </c>
      <c r="C970" s="196">
        <v>193100</v>
      </c>
      <c r="D970" s="196">
        <v>2</v>
      </c>
      <c r="E970" s="195" t="s">
        <v>16100</v>
      </c>
      <c r="F970" s="195" t="s">
        <v>5</v>
      </c>
    </row>
    <row r="971" spans="1:6">
      <c r="A971" s="195" t="s">
        <v>395</v>
      </c>
      <c r="B971" s="196">
        <v>8598</v>
      </c>
      <c r="C971" s="196">
        <v>745500</v>
      </c>
      <c r="D971" s="196">
        <v>3</v>
      </c>
      <c r="E971" s="195" t="s">
        <v>16101</v>
      </c>
      <c r="F971" s="195" t="s">
        <v>253</v>
      </c>
    </row>
    <row r="972" spans="1:6">
      <c r="A972" s="195" t="s">
        <v>395</v>
      </c>
      <c r="B972" s="196">
        <v>2682</v>
      </c>
      <c r="C972" s="196">
        <v>477200</v>
      </c>
      <c r="D972" s="196">
        <v>4</v>
      </c>
      <c r="E972" s="195" t="s">
        <v>16102</v>
      </c>
      <c r="F972" s="195" t="s">
        <v>159</v>
      </c>
    </row>
    <row r="973" spans="1:6">
      <c r="A973" s="195" t="s">
        <v>395</v>
      </c>
      <c r="B973" s="196">
        <v>3220</v>
      </c>
      <c r="C973" s="196">
        <v>533400</v>
      </c>
      <c r="D973" s="196">
        <v>1</v>
      </c>
      <c r="E973" s="195" t="s">
        <v>16103</v>
      </c>
      <c r="F973" s="195" t="s">
        <v>57</v>
      </c>
    </row>
    <row r="974" spans="1:6">
      <c r="A974" s="195" t="s">
        <v>395</v>
      </c>
      <c r="B974" s="196">
        <v>1125</v>
      </c>
      <c r="C974" s="196">
        <v>427400</v>
      </c>
      <c r="D974" s="196">
        <v>1</v>
      </c>
      <c r="E974" s="195" t="s">
        <v>16104</v>
      </c>
      <c r="F974" s="195" t="s">
        <v>247</v>
      </c>
    </row>
    <row r="975" spans="1:6">
      <c r="A975" s="195" t="s">
        <v>395</v>
      </c>
      <c r="B975" s="196">
        <v>1410</v>
      </c>
      <c r="C975" s="196">
        <v>834400</v>
      </c>
      <c r="D975" s="196">
        <v>1</v>
      </c>
      <c r="E975" s="195" t="s">
        <v>16105</v>
      </c>
      <c r="F975" s="195" t="s">
        <v>57</v>
      </c>
    </row>
    <row r="976" spans="1:6">
      <c r="A976" s="195" t="s">
        <v>395</v>
      </c>
      <c r="B976" s="196">
        <v>1344</v>
      </c>
      <c r="C976" s="196">
        <v>286800</v>
      </c>
      <c r="D976" s="196">
        <v>1</v>
      </c>
      <c r="E976" s="195" t="s">
        <v>16106</v>
      </c>
      <c r="F976" s="195" t="s">
        <v>247</v>
      </c>
    </row>
    <row r="977" spans="1:6">
      <c r="A977" s="195" t="s">
        <v>395</v>
      </c>
      <c r="B977" s="196">
        <v>3487</v>
      </c>
      <c r="C977" s="196">
        <v>636900</v>
      </c>
      <c r="D977" s="196">
        <v>1</v>
      </c>
      <c r="E977" s="195" t="s">
        <v>16107</v>
      </c>
      <c r="F977" s="195" t="s">
        <v>12</v>
      </c>
    </row>
    <row r="978" spans="1:6">
      <c r="A978" s="195" t="s">
        <v>395</v>
      </c>
      <c r="B978" s="196">
        <v>2171</v>
      </c>
      <c r="C978" s="196">
        <v>1745200</v>
      </c>
      <c r="D978" s="196">
        <v>1</v>
      </c>
      <c r="E978" s="195" t="s">
        <v>16108</v>
      </c>
      <c r="F978" s="195" t="s">
        <v>261</v>
      </c>
    </row>
    <row r="979" spans="1:6">
      <c r="A979" s="195" t="s">
        <v>395</v>
      </c>
      <c r="B979" s="196">
        <v>1584</v>
      </c>
      <c r="C979" s="196">
        <v>551700</v>
      </c>
      <c r="D979" s="196">
        <v>1</v>
      </c>
      <c r="E979" s="195" t="s">
        <v>16109</v>
      </c>
      <c r="F979" s="195" t="s">
        <v>168</v>
      </c>
    </row>
    <row r="980" spans="1:6" ht="30">
      <c r="A980" s="195" t="s">
        <v>395</v>
      </c>
      <c r="B980" s="196">
        <v>3009</v>
      </c>
      <c r="C980" s="196">
        <v>494500</v>
      </c>
      <c r="D980" s="196">
        <v>1</v>
      </c>
      <c r="E980" s="195" t="s">
        <v>16110</v>
      </c>
      <c r="F980" s="195" t="s">
        <v>25</v>
      </c>
    </row>
    <row r="981" spans="1:6">
      <c r="A981" s="195" t="s">
        <v>395</v>
      </c>
      <c r="B981" s="196">
        <v>2966</v>
      </c>
      <c r="C981" s="196">
        <v>1922600</v>
      </c>
      <c r="D981" s="196">
        <v>1</v>
      </c>
      <c r="E981" s="195" t="s">
        <v>16111</v>
      </c>
      <c r="F981" s="195" t="s">
        <v>54</v>
      </c>
    </row>
    <row r="982" spans="1:6">
      <c r="A982" s="195" t="s">
        <v>395</v>
      </c>
      <c r="B982" s="196">
        <v>4301</v>
      </c>
      <c r="C982" s="196">
        <v>716100</v>
      </c>
      <c r="D982" s="196">
        <v>2</v>
      </c>
      <c r="E982" s="195" t="s">
        <v>16112</v>
      </c>
      <c r="F982" s="195" t="s">
        <v>138</v>
      </c>
    </row>
    <row r="983" spans="1:6">
      <c r="A983" s="195" t="s">
        <v>395</v>
      </c>
      <c r="B983" s="196">
        <v>3683</v>
      </c>
      <c r="C983" s="196">
        <v>551100</v>
      </c>
      <c r="D983" s="196">
        <v>3</v>
      </c>
      <c r="E983" s="195" t="s">
        <v>16113</v>
      </c>
      <c r="F983" s="195" t="s">
        <v>32</v>
      </c>
    </row>
    <row r="984" spans="1:6">
      <c r="A984" s="195" t="s">
        <v>395</v>
      </c>
      <c r="B984" s="196">
        <v>2887</v>
      </c>
      <c r="C984" s="196">
        <v>404400</v>
      </c>
      <c r="D984" s="196">
        <v>2</v>
      </c>
      <c r="E984" s="195" t="s">
        <v>16114</v>
      </c>
      <c r="F984" s="195" t="s">
        <v>54</v>
      </c>
    </row>
    <row r="985" spans="1:6">
      <c r="A985" s="195" t="s">
        <v>395</v>
      </c>
      <c r="B985" s="196">
        <v>1862</v>
      </c>
      <c r="C985" s="196">
        <v>316600</v>
      </c>
      <c r="D985" s="196">
        <v>2</v>
      </c>
      <c r="E985" s="195" t="s">
        <v>16115</v>
      </c>
      <c r="F985" s="195" t="s">
        <v>65</v>
      </c>
    </row>
    <row r="986" spans="1:6" ht="30">
      <c r="A986" s="195" t="s">
        <v>395</v>
      </c>
      <c r="B986" s="196">
        <v>3438</v>
      </c>
      <c r="C986" s="196">
        <v>612000</v>
      </c>
      <c r="D986" s="196">
        <v>1</v>
      </c>
      <c r="E986" s="195" t="s">
        <v>16116</v>
      </c>
      <c r="F986" s="195" t="s">
        <v>99</v>
      </c>
    </row>
    <row r="987" spans="1:6">
      <c r="A987" s="195" t="s">
        <v>395</v>
      </c>
      <c r="B987" s="196">
        <v>986</v>
      </c>
      <c r="C987" s="196">
        <v>402400</v>
      </c>
      <c r="D987" s="196">
        <v>1</v>
      </c>
      <c r="E987" s="195" t="s">
        <v>16117</v>
      </c>
      <c r="F987" s="195" t="s">
        <v>168</v>
      </c>
    </row>
    <row r="988" spans="1:6">
      <c r="A988" s="195" t="s">
        <v>395</v>
      </c>
      <c r="B988" s="196">
        <v>1420</v>
      </c>
      <c r="C988" s="196">
        <v>204200</v>
      </c>
      <c r="D988" s="196">
        <v>1</v>
      </c>
      <c r="E988" s="195" t="s">
        <v>16118</v>
      </c>
      <c r="F988" s="195" t="s">
        <v>139</v>
      </c>
    </row>
    <row r="989" spans="1:6">
      <c r="A989" s="195" t="s">
        <v>395</v>
      </c>
      <c r="B989" s="196">
        <v>3084</v>
      </c>
      <c r="C989" s="196">
        <v>544500</v>
      </c>
      <c r="D989" s="196">
        <v>1</v>
      </c>
      <c r="E989" s="195" t="s">
        <v>16119</v>
      </c>
      <c r="F989" s="195" t="s">
        <v>159</v>
      </c>
    </row>
    <row r="990" spans="1:6">
      <c r="A990" s="195" t="s">
        <v>395</v>
      </c>
      <c r="B990" s="196">
        <v>2184</v>
      </c>
      <c r="C990" s="196">
        <v>666300</v>
      </c>
      <c r="D990" s="196">
        <v>1</v>
      </c>
      <c r="E990" s="195" t="s">
        <v>16120</v>
      </c>
      <c r="F990" s="195" t="s">
        <v>261</v>
      </c>
    </row>
    <row r="991" spans="1:6">
      <c r="A991" s="195" t="s">
        <v>395</v>
      </c>
      <c r="B991" s="196">
        <v>1600</v>
      </c>
      <c r="C991" s="196">
        <v>525600</v>
      </c>
      <c r="D991" s="196">
        <v>1</v>
      </c>
      <c r="E991" s="195" t="s">
        <v>16121</v>
      </c>
      <c r="F991" s="195" t="s">
        <v>247</v>
      </c>
    </row>
    <row r="992" spans="1:6">
      <c r="A992" s="195" t="s">
        <v>395</v>
      </c>
      <c r="B992" s="196">
        <v>1465</v>
      </c>
      <c r="C992" s="196">
        <v>281900</v>
      </c>
      <c r="D992" s="196">
        <v>1</v>
      </c>
      <c r="E992" s="195" t="s">
        <v>16122</v>
      </c>
      <c r="F992" s="195" t="s">
        <v>184</v>
      </c>
    </row>
    <row r="993" spans="1:6" ht="30">
      <c r="A993" s="195" t="s">
        <v>395</v>
      </c>
      <c r="B993" s="196">
        <v>2142</v>
      </c>
      <c r="C993" s="196">
        <v>995500</v>
      </c>
      <c r="D993" s="196">
        <v>1</v>
      </c>
      <c r="E993" s="195" t="s">
        <v>16123</v>
      </c>
      <c r="F993" s="195" t="s">
        <v>209</v>
      </c>
    </row>
    <row r="994" spans="1:6">
      <c r="A994" s="195" t="s">
        <v>395</v>
      </c>
      <c r="B994" s="196">
        <v>4254</v>
      </c>
      <c r="C994" s="196">
        <v>1161300</v>
      </c>
      <c r="D994" s="196">
        <v>2</v>
      </c>
      <c r="E994" s="195" t="s">
        <v>16124</v>
      </c>
      <c r="F994" s="195" t="s">
        <v>7</v>
      </c>
    </row>
    <row r="995" spans="1:6">
      <c r="A995" s="195" t="s">
        <v>395</v>
      </c>
      <c r="B995" s="196">
        <v>5066</v>
      </c>
      <c r="C995" s="196">
        <v>2239200</v>
      </c>
      <c r="D995" s="196">
        <v>1</v>
      </c>
      <c r="E995" s="195" t="s">
        <v>16125</v>
      </c>
      <c r="F995" s="195" t="s">
        <v>88</v>
      </c>
    </row>
    <row r="996" spans="1:6">
      <c r="A996" s="195" t="s">
        <v>395</v>
      </c>
      <c r="B996" s="196">
        <v>2150</v>
      </c>
      <c r="C996" s="196">
        <v>595800</v>
      </c>
      <c r="D996" s="196">
        <v>1</v>
      </c>
      <c r="E996" s="195" t="s">
        <v>16126</v>
      </c>
      <c r="F996" s="195" t="s">
        <v>164</v>
      </c>
    </row>
    <row r="997" spans="1:6">
      <c r="A997" s="195" t="s">
        <v>395</v>
      </c>
      <c r="B997" s="196">
        <v>1245</v>
      </c>
      <c r="C997" s="196">
        <v>249000</v>
      </c>
      <c r="D997" s="196">
        <v>1</v>
      </c>
      <c r="E997" s="195" t="s">
        <v>16127</v>
      </c>
      <c r="F997" s="195" t="s">
        <v>82</v>
      </c>
    </row>
    <row r="998" spans="1:6">
      <c r="A998" s="195" t="s">
        <v>395</v>
      </c>
      <c r="B998" s="196">
        <v>2543</v>
      </c>
      <c r="C998" s="196">
        <v>367800</v>
      </c>
      <c r="D998" s="196">
        <v>1</v>
      </c>
      <c r="E998" s="195" t="s">
        <v>16128</v>
      </c>
      <c r="F998" s="195" t="s">
        <v>78</v>
      </c>
    </row>
    <row r="999" spans="1:6" ht="30">
      <c r="A999" s="195" t="s">
        <v>395</v>
      </c>
      <c r="B999" s="196">
        <v>3501</v>
      </c>
      <c r="C999" s="196">
        <v>570700</v>
      </c>
      <c r="D999" s="196">
        <v>1</v>
      </c>
      <c r="E999" s="195" t="s">
        <v>16129</v>
      </c>
      <c r="F999" s="195" t="s">
        <v>25</v>
      </c>
    </row>
    <row r="1000" spans="1:6">
      <c r="A1000" s="195" t="s">
        <v>395</v>
      </c>
      <c r="B1000" s="196">
        <v>3704</v>
      </c>
      <c r="C1000" s="196">
        <v>481900</v>
      </c>
      <c r="D1000" s="196">
        <v>2</v>
      </c>
      <c r="E1000" s="195" t="s">
        <v>16130</v>
      </c>
      <c r="F1000" s="195" t="s">
        <v>14</v>
      </c>
    </row>
    <row r="1001" spans="1:6">
      <c r="A1001" s="195" t="s">
        <v>395</v>
      </c>
      <c r="B1001" s="196">
        <v>3078</v>
      </c>
      <c r="C1001" s="196">
        <v>480200</v>
      </c>
      <c r="D1001" s="196">
        <v>3</v>
      </c>
      <c r="E1001" s="195" t="s">
        <v>16131</v>
      </c>
      <c r="F1001" s="195" t="s">
        <v>13</v>
      </c>
    </row>
    <row r="1002" spans="1:6">
      <c r="A1002" s="195" t="s">
        <v>395</v>
      </c>
      <c r="B1002" s="196">
        <v>3141</v>
      </c>
      <c r="C1002" s="196">
        <v>257500</v>
      </c>
      <c r="D1002" s="196">
        <v>3</v>
      </c>
      <c r="E1002" s="195" t="s">
        <v>16132</v>
      </c>
      <c r="F1002" s="195" t="s">
        <v>5</v>
      </c>
    </row>
    <row r="1003" spans="1:6">
      <c r="A1003" s="195" t="s">
        <v>395</v>
      </c>
      <c r="B1003" s="196">
        <v>4134</v>
      </c>
      <c r="C1003" s="196">
        <v>396000</v>
      </c>
      <c r="D1003" s="196">
        <v>2</v>
      </c>
      <c r="E1003" s="195" t="s">
        <v>16133</v>
      </c>
      <c r="F1003" s="195" t="s">
        <v>165</v>
      </c>
    </row>
    <row r="1004" spans="1:6">
      <c r="A1004" s="195" t="s">
        <v>395</v>
      </c>
      <c r="B1004" s="196">
        <v>1040</v>
      </c>
      <c r="C1004" s="196">
        <v>351700</v>
      </c>
      <c r="D1004" s="196">
        <v>1</v>
      </c>
      <c r="E1004" s="195" t="s">
        <v>16134</v>
      </c>
      <c r="F1004" s="195" t="s">
        <v>195</v>
      </c>
    </row>
    <row r="1005" spans="1:6">
      <c r="A1005" s="195" t="s">
        <v>395</v>
      </c>
      <c r="B1005" s="196">
        <v>1314</v>
      </c>
      <c r="C1005" s="196">
        <v>467400</v>
      </c>
      <c r="D1005" s="196">
        <v>1</v>
      </c>
      <c r="E1005" s="195" t="s">
        <v>16135</v>
      </c>
      <c r="F1005" s="195" t="s">
        <v>164</v>
      </c>
    </row>
    <row r="1006" spans="1:6">
      <c r="A1006" s="195" t="s">
        <v>395</v>
      </c>
      <c r="B1006" s="196">
        <v>1912</v>
      </c>
      <c r="C1006" s="196">
        <v>261900</v>
      </c>
      <c r="D1006" s="196">
        <v>2</v>
      </c>
      <c r="E1006" s="195" t="s">
        <v>16136</v>
      </c>
      <c r="F1006" s="195" t="s">
        <v>11</v>
      </c>
    </row>
    <row r="1007" spans="1:6">
      <c r="A1007" s="195" t="s">
        <v>395</v>
      </c>
      <c r="B1007" s="196">
        <v>2677</v>
      </c>
      <c r="C1007" s="196">
        <v>340300</v>
      </c>
      <c r="D1007" s="196">
        <v>2</v>
      </c>
      <c r="E1007" s="195" t="s">
        <v>16137</v>
      </c>
      <c r="F1007" s="195" t="s">
        <v>14</v>
      </c>
    </row>
    <row r="1008" spans="1:6">
      <c r="A1008" s="195" t="s">
        <v>395</v>
      </c>
      <c r="B1008" s="196">
        <v>2894</v>
      </c>
      <c r="C1008" s="196">
        <v>365600</v>
      </c>
      <c r="D1008" s="196">
        <v>2</v>
      </c>
      <c r="E1008" s="195" t="s">
        <v>16138</v>
      </c>
      <c r="F1008" s="195" t="s">
        <v>162</v>
      </c>
    </row>
    <row r="1009" spans="1:6">
      <c r="A1009" s="195" t="s">
        <v>395</v>
      </c>
      <c r="B1009" s="196">
        <v>1527</v>
      </c>
      <c r="C1009" s="196">
        <v>282200</v>
      </c>
      <c r="D1009" s="196">
        <v>2</v>
      </c>
      <c r="E1009" s="195" t="s">
        <v>16139</v>
      </c>
      <c r="F1009" s="195" t="s">
        <v>138</v>
      </c>
    </row>
    <row r="1010" spans="1:6">
      <c r="A1010" s="195" t="s">
        <v>395</v>
      </c>
      <c r="B1010" s="196">
        <v>824</v>
      </c>
      <c r="C1010" s="196">
        <v>327900</v>
      </c>
      <c r="D1010" s="196">
        <v>1</v>
      </c>
      <c r="E1010" s="195" t="s">
        <v>16140</v>
      </c>
      <c r="F1010" s="195" t="s">
        <v>168</v>
      </c>
    </row>
    <row r="1011" spans="1:6">
      <c r="A1011" s="195" t="s">
        <v>395</v>
      </c>
      <c r="B1011" s="196">
        <v>2556</v>
      </c>
      <c r="C1011" s="196">
        <v>778100</v>
      </c>
      <c r="D1011" s="196">
        <v>1</v>
      </c>
      <c r="E1011" s="195" t="s">
        <v>16141</v>
      </c>
      <c r="F1011" s="195" t="s">
        <v>168</v>
      </c>
    </row>
    <row r="1012" spans="1:6">
      <c r="A1012" s="195" t="s">
        <v>395</v>
      </c>
      <c r="B1012" s="196">
        <v>2528</v>
      </c>
      <c r="C1012" s="196">
        <v>2047800</v>
      </c>
      <c r="D1012" s="196">
        <v>1</v>
      </c>
      <c r="E1012" s="195" t="s">
        <v>16142</v>
      </c>
      <c r="F1012" s="195" t="s">
        <v>261</v>
      </c>
    </row>
    <row r="1013" spans="1:6">
      <c r="A1013" s="195" t="s">
        <v>395</v>
      </c>
      <c r="B1013" s="196">
        <v>2236</v>
      </c>
      <c r="C1013" s="196">
        <v>853100</v>
      </c>
      <c r="D1013" s="196">
        <v>1</v>
      </c>
      <c r="E1013" s="195" t="s">
        <v>16143</v>
      </c>
      <c r="F1013" s="195" t="s">
        <v>247</v>
      </c>
    </row>
    <row r="1014" spans="1:6">
      <c r="A1014" s="195" t="s">
        <v>395</v>
      </c>
      <c r="B1014" s="196">
        <v>1582</v>
      </c>
      <c r="C1014" s="196">
        <v>625000</v>
      </c>
      <c r="D1014" s="196">
        <v>1</v>
      </c>
      <c r="E1014" s="195" t="s">
        <v>16144</v>
      </c>
      <c r="F1014" s="195" t="s">
        <v>247</v>
      </c>
    </row>
    <row r="1015" spans="1:6">
      <c r="A1015" s="195" t="s">
        <v>395</v>
      </c>
      <c r="B1015" s="196">
        <v>2869</v>
      </c>
      <c r="C1015" s="196">
        <v>826100</v>
      </c>
      <c r="D1015" s="196">
        <v>3</v>
      </c>
      <c r="E1015" s="195" t="s">
        <v>16145</v>
      </c>
      <c r="F1015" s="195" t="s">
        <v>7</v>
      </c>
    </row>
    <row r="1016" spans="1:6">
      <c r="A1016" s="195" t="s">
        <v>395</v>
      </c>
      <c r="B1016" s="196">
        <v>1196</v>
      </c>
      <c r="C1016" s="196">
        <v>554400</v>
      </c>
      <c r="D1016" s="196">
        <v>1</v>
      </c>
      <c r="E1016" s="195" t="s">
        <v>16146</v>
      </c>
      <c r="F1016" s="195" t="s">
        <v>168</v>
      </c>
    </row>
    <row r="1017" spans="1:6">
      <c r="A1017" s="195" t="s">
        <v>395</v>
      </c>
      <c r="B1017" s="196">
        <v>660</v>
      </c>
      <c r="C1017" s="196">
        <v>1494400</v>
      </c>
      <c r="D1017" s="196">
        <v>1</v>
      </c>
      <c r="E1017" s="195" t="s">
        <v>16147</v>
      </c>
      <c r="F1017" s="195" t="s">
        <v>82</v>
      </c>
    </row>
    <row r="1018" spans="1:6" ht="30">
      <c r="A1018" s="195" t="s">
        <v>395</v>
      </c>
      <c r="B1018" s="196">
        <v>2088</v>
      </c>
      <c r="C1018" s="196">
        <v>281600</v>
      </c>
      <c r="D1018" s="196">
        <v>1</v>
      </c>
      <c r="E1018" s="195" t="s">
        <v>16148</v>
      </c>
      <c r="F1018" s="195" t="s">
        <v>99</v>
      </c>
    </row>
    <row r="1019" spans="1:6">
      <c r="A1019" s="195" t="s">
        <v>395</v>
      </c>
      <c r="B1019" s="196">
        <v>1785</v>
      </c>
      <c r="C1019" s="196">
        <v>450400</v>
      </c>
      <c r="D1019" s="196">
        <v>1</v>
      </c>
      <c r="E1019" s="195" t="s">
        <v>16149</v>
      </c>
      <c r="F1019" s="195" t="s">
        <v>54</v>
      </c>
    </row>
    <row r="1020" spans="1:6">
      <c r="A1020" s="195" t="s">
        <v>395</v>
      </c>
      <c r="B1020" s="196">
        <v>3131</v>
      </c>
      <c r="C1020" s="196">
        <v>1131300</v>
      </c>
      <c r="D1020" s="196">
        <v>1</v>
      </c>
      <c r="E1020" s="195" t="s">
        <v>16150</v>
      </c>
      <c r="F1020" s="195" t="s">
        <v>247</v>
      </c>
    </row>
    <row r="1021" spans="1:6">
      <c r="A1021" s="195" t="s">
        <v>395</v>
      </c>
      <c r="B1021" s="196">
        <v>6045</v>
      </c>
      <c r="C1021" s="196">
        <v>564100</v>
      </c>
      <c r="D1021" s="196">
        <v>2</v>
      </c>
      <c r="E1021" s="195" t="s">
        <v>16151</v>
      </c>
      <c r="F1021" s="195" t="s">
        <v>271</v>
      </c>
    </row>
    <row r="1022" spans="1:6">
      <c r="A1022" s="195" t="s">
        <v>395</v>
      </c>
      <c r="B1022" s="196">
        <v>4144</v>
      </c>
      <c r="C1022" s="196">
        <v>2244700</v>
      </c>
      <c r="D1022" s="196">
        <v>1</v>
      </c>
      <c r="E1022" s="195" t="s">
        <v>16152</v>
      </c>
      <c r="F1022" s="195" t="s">
        <v>54</v>
      </c>
    </row>
    <row r="1023" spans="1:6">
      <c r="A1023" s="195" t="s">
        <v>395</v>
      </c>
      <c r="B1023" s="196">
        <v>1320</v>
      </c>
      <c r="C1023" s="196">
        <v>665900</v>
      </c>
      <c r="D1023" s="196">
        <v>2</v>
      </c>
      <c r="E1023" s="195" t="s">
        <v>16153</v>
      </c>
      <c r="F1023" s="195" t="s">
        <v>177</v>
      </c>
    </row>
    <row r="1024" spans="1:6">
      <c r="A1024" s="195" t="s">
        <v>395</v>
      </c>
      <c r="B1024" s="196">
        <v>3026</v>
      </c>
      <c r="C1024" s="196">
        <v>415100</v>
      </c>
      <c r="D1024" s="196">
        <v>3</v>
      </c>
      <c r="E1024" s="195" t="s">
        <v>16154</v>
      </c>
      <c r="F1024" s="195" t="s">
        <v>26</v>
      </c>
    </row>
    <row r="1025" spans="1:6">
      <c r="A1025" s="195" t="s">
        <v>395</v>
      </c>
      <c r="B1025" s="196">
        <v>1991</v>
      </c>
      <c r="C1025" s="196">
        <v>221600</v>
      </c>
      <c r="D1025" s="196">
        <v>2</v>
      </c>
      <c r="E1025" s="195" t="s">
        <v>16155</v>
      </c>
      <c r="F1025" s="195" t="s">
        <v>14</v>
      </c>
    </row>
    <row r="1026" spans="1:6">
      <c r="A1026" s="195" t="s">
        <v>395</v>
      </c>
      <c r="B1026" s="196">
        <v>2677</v>
      </c>
      <c r="C1026" s="196">
        <v>590500</v>
      </c>
      <c r="D1026" s="196">
        <v>5</v>
      </c>
      <c r="E1026" s="195" t="s">
        <v>16156</v>
      </c>
      <c r="F1026" s="195" t="s">
        <v>37</v>
      </c>
    </row>
    <row r="1027" spans="1:6">
      <c r="A1027" s="195" t="s">
        <v>395</v>
      </c>
      <c r="B1027" s="196">
        <v>2115</v>
      </c>
      <c r="C1027" s="196">
        <v>1109100</v>
      </c>
      <c r="D1027" s="196">
        <v>1</v>
      </c>
      <c r="E1027" s="195" t="s">
        <v>16157</v>
      </c>
      <c r="F1027" s="195" t="s">
        <v>261</v>
      </c>
    </row>
    <row r="1028" spans="1:6">
      <c r="A1028" s="195" t="s">
        <v>395</v>
      </c>
      <c r="B1028" s="196">
        <v>3670</v>
      </c>
      <c r="C1028" s="196">
        <v>529800</v>
      </c>
      <c r="D1028" s="196">
        <v>4</v>
      </c>
      <c r="E1028" s="195" t="s">
        <v>16158</v>
      </c>
      <c r="F1028" s="195" t="s">
        <v>28</v>
      </c>
    </row>
    <row r="1029" spans="1:6">
      <c r="A1029" s="195" t="s">
        <v>395</v>
      </c>
      <c r="B1029" s="196">
        <v>1842</v>
      </c>
      <c r="C1029" s="196">
        <v>592600</v>
      </c>
      <c r="D1029" s="196">
        <v>1</v>
      </c>
      <c r="E1029" s="195" t="s">
        <v>16159</v>
      </c>
      <c r="F1029" s="195" t="s">
        <v>247</v>
      </c>
    </row>
    <row r="1030" spans="1:6">
      <c r="A1030" s="195" t="s">
        <v>395</v>
      </c>
      <c r="B1030" s="196">
        <v>1659</v>
      </c>
      <c r="C1030" s="196">
        <v>461500</v>
      </c>
      <c r="D1030" s="196">
        <v>1</v>
      </c>
      <c r="E1030" s="195" t="s">
        <v>16160</v>
      </c>
      <c r="F1030" s="195" t="s">
        <v>168</v>
      </c>
    </row>
    <row r="1031" spans="1:6">
      <c r="A1031" s="195" t="s">
        <v>395</v>
      </c>
      <c r="B1031" s="196">
        <v>4956</v>
      </c>
      <c r="C1031" s="196">
        <v>620700</v>
      </c>
      <c r="D1031" s="196">
        <v>3</v>
      </c>
      <c r="E1031" s="195" t="s">
        <v>16161</v>
      </c>
      <c r="F1031" s="195" t="s">
        <v>268</v>
      </c>
    </row>
    <row r="1032" spans="1:6">
      <c r="A1032" s="195" t="s">
        <v>395</v>
      </c>
      <c r="B1032" s="196">
        <v>3413</v>
      </c>
      <c r="C1032" s="196">
        <v>724900</v>
      </c>
      <c r="D1032" s="196">
        <v>1</v>
      </c>
      <c r="E1032" s="195" t="s">
        <v>16162</v>
      </c>
      <c r="F1032" s="195" t="s">
        <v>88</v>
      </c>
    </row>
    <row r="1033" spans="1:6">
      <c r="A1033" s="195" t="s">
        <v>395</v>
      </c>
      <c r="B1033" s="196">
        <v>2072</v>
      </c>
      <c r="C1033" s="196">
        <v>406300</v>
      </c>
      <c r="D1033" s="196">
        <v>2</v>
      </c>
      <c r="E1033" s="195" t="s">
        <v>16163</v>
      </c>
      <c r="F1033" s="195" t="s">
        <v>12</v>
      </c>
    </row>
    <row r="1034" spans="1:6">
      <c r="A1034" s="195" t="s">
        <v>395</v>
      </c>
      <c r="B1034" s="196">
        <v>1655</v>
      </c>
      <c r="C1034" s="196">
        <v>253700</v>
      </c>
      <c r="D1034" s="196">
        <v>2</v>
      </c>
      <c r="E1034" s="195" t="s">
        <v>16164</v>
      </c>
      <c r="F1034" s="195" t="s">
        <v>123</v>
      </c>
    </row>
    <row r="1035" spans="1:6" ht="30">
      <c r="A1035" s="195" t="s">
        <v>395</v>
      </c>
      <c r="B1035" s="196">
        <v>2862</v>
      </c>
      <c r="C1035" s="196">
        <v>790900</v>
      </c>
      <c r="D1035" s="196">
        <v>1</v>
      </c>
      <c r="E1035" s="195" t="s">
        <v>16165</v>
      </c>
      <c r="F1035" s="195" t="s">
        <v>25</v>
      </c>
    </row>
    <row r="1036" spans="1:6">
      <c r="A1036" s="195" t="s">
        <v>395</v>
      </c>
      <c r="B1036" s="196">
        <v>750</v>
      </c>
      <c r="C1036" s="196">
        <v>128600</v>
      </c>
      <c r="D1036" s="196">
        <v>1</v>
      </c>
      <c r="E1036" s="195" t="s">
        <v>16166</v>
      </c>
      <c r="F1036" s="195" t="s">
        <v>53</v>
      </c>
    </row>
    <row r="1037" spans="1:6">
      <c r="A1037" s="195" t="s">
        <v>395</v>
      </c>
      <c r="B1037" s="196">
        <v>5361</v>
      </c>
      <c r="C1037" s="196">
        <v>871900</v>
      </c>
      <c r="D1037" s="196">
        <v>4</v>
      </c>
      <c r="E1037" s="195" t="s">
        <v>16167</v>
      </c>
      <c r="F1037" s="195" t="s">
        <v>44</v>
      </c>
    </row>
    <row r="1038" spans="1:6">
      <c r="A1038" s="195" t="s">
        <v>395</v>
      </c>
      <c r="B1038" s="196">
        <v>1692</v>
      </c>
      <c r="C1038" s="196">
        <v>489900</v>
      </c>
      <c r="D1038" s="196">
        <v>1</v>
      </c>
      <c r="E1038" s="195" t="s">
        <v>16168</v>
      </c>
      <c r="F1038" s="195" t="s">
        <v>195</v>
      </c>
    </row>
    <row r="1039" spans="1:6">
      <c r="A1039" s="195" t="s">
        <v>395</v>
      </c>
      <c r="B1039" s="196">
        <v>1576</v>
      </c>
      <c r="C1039" s="196">
        <v>348300</v>
      </c>
      <c r="D1039" s="196">
        <v>1</v>
      </c>
      <c r="E1039" s="195" t="s">
        <v>16169</v>
      </c>
      <c r="F1039" s="195" t="s">
        <v>199</v>
      </c>
    </row>
    <row r="1040" spans="1:6">
      <c r="A1040" s="195" t="s">
        <v>395</v>
      </c>
      <c r="B1040" s="196">
        <v>4276</v>
      </c>
      <c r="C1040" s="196">
        <v>706000</v>
      </c>
      <c r="D1040" s="196">
        <v>2</v>
      </c>
      <c r="E1040" s="195" t="s">
        <v>16170</v>
      </c>
      <c r="F1040" s="195" t="s">
        <v>284</v>
      </c>
    </row>
    <row r="1041" spans="1:6">
      <c r="A1041" s="195" t="s">
        <v>395</v>
      </c>
      <c r="B1041" s="196">
        <v>672</v>
      </c>
      <c r="C1041" s="196">
        <v>323600</v>
      </c>
      <c r="D1041" s="196">
        <v>1</v>
      </c>
      <c r="E1041" s="195" t="s">
        <v>16171</v>
      </c>
      <c r="F1041" s="195" t="s">
        <v>164</v>
      </c>
    </row>
    <row r="1042" spans="1:6" ht="30">
      <c r="A1042" s="195" t="s">
        <v>395</v>
      </c>
      <c r="B1042" s="196">
        <v>2329</v>
      </c>
      <c r="C1042" s="196">
        <v>439500</v>
      </c>
      <c r="D1042" s="196">
        <v>1</v>
      </c>
      <c r="E1042" s="195" t="s">
        <v>16172</v>
      </c>
      <c r="F1042" s="195" t="s">
        <v>151</v>
      </c>
    </row>
    <row r="1043" spans="1:6">
      <c r="A1043" s="195" t="s">
        <v>395</v>
      </c>
      <c r="B1043" s="196">
        <v>7719</v>
      </c>
      <c r="C1043" s="196">
        <v>2046800</v>
      </c>
      <c r="D1043" s="196">
        <v>2</v>
      </c>
      <c r="E1043" s="195" t="s">
        <v>16173</v>
      </c>
      <c r="F1043" s="195" t="s">
        <v>93</v>
      </c>
    </row>
    <row r="1044" spans="1:6">
      <c r="A1044" s="195" t="s">
        <v>395</v>
      </c>
      <c r="B1044" s="196">
        <v>1588</v>
      </c>
      <c r="C1044" s="196">
        <v>412000</v>
      </c>
      <c r="D1044" s="196">
        <v>1</v>
      </c>
      <c r="E1044" s="195" t="s">
        <v>16174</v>
      </c>
      <c r="F1044" s="195" t="s">
        <v>78</v>
      </c>
    </row>
    <row r="1045" spans="1:6">
      <c r="A1045" s="195" t="s">
        <v>395</v>
      </c>
      <c r="B1045" s="196">
        <v>7564</v>
      </c>
      <c r="C1045" s="196">
        <v>4500600</v>
      </c>
      <c r="D1045" s="196">
        <v>1</v>
      </c>
      <c r="E1045" s="195" t="s">
        <v>16175</v>
      </c>
      <c r="F1045" s="195" t="s">
        <v>57</v>
      </c>
    </row>
    <row r="1046" spans="1:6" ht="30">
      <c r="A1046" s="195" t="s">
        <v>395</v>
      </c>
      <c r="B1046" s="196">
        <v>520</v>
      </c>
      <c r="C1046" s="196">
        <v>181300</v>
      </c>
      <c r="D1046" s="196">
        <v>1</v>
      </c>
      <c r="E1046" s="195" t="s">
        <v>16176</v>
      </c>
      <c r="F1046" s="195" t="s">
        <v>25</v>
      </c>
    </row>
    <row r="1047" spans="1:6">
      <c r="A1047" s="195" t="s">
        <v>395</v>
      </c>
      <c r="B1047" s="196">
        <v>2704</v>
      </c>
      <c r="C1047" s="196">
        <v>293200</v>
      </c>
      <c r="D1047" s="196">
        <v>4</v>
      </c>
      <c r="E1047" s="195" t="s">
        <v>16177</v>
      </c>
      <c r="F1047" s="195" t="s">
        <v>159</v>
      </c>
    </row>
    <row r="1048" spans="1:6">
      <c r="A1048" s="195" t="s">
        <v>395</v>
      </c>
      <c r="B1048" s="196">
        <v>1998</v>
      </c>
      <c r="C1048" s="196">
        <v>212500</v>
      </c>
      <c r="D1048" s="196">
        <v>1</v>
      </c>
      <c r="E1048" s="195" t="s">
        <v>16178</v>
      </c>
      <c r="F1048" s="195" t="s">
        <v>103</v>
      </c>
    </row>
    <row r="1049" spans="1:6">
      <c r="A1049" s="195" t="s">
        <v>395</v>
      </c>
      <c r="B1049" s="196">
        <v>2444</v>
      </c>
      <c r="C1049" s="196">
        <v>698700</v>
      </c>
      <c r="D1049" s="196">
        <v>1</v>
      </c>
      <c r="E1049" s="195" t="s">
        <v>16179</v>
      </c>
      <c r="F1049" s="195" t="s">
        <v>87</v>
      </c>
    </row>
    <row r="1050" spans="1:6" ht="30">
      <c r="A1050" s="195" t="s">
        <v>395</v>
      </c>
      <c r="B1050" s="196">
        <v>1040</v>
      </c>
      <c r="C1050" s="196">
        <v>438900</v>
      </c>
      <c r="D1050" s="196">
        <v>1</v>
      </c>
      <c r="E1050" s="195" t="s">
        <v>16180</v>
      </c>
      <c r="F1050" s="195" t="s">
        <v>209</v>
      </c>
    </row>
    <row r="1051" spans="1:6">
      <c r="A1051" s="195" t="s">
        <v>395</v>
      </c>
      <c r="B1051" s="196">
        <v>3049</v>
      </c>
      <c r="C1051" s="196">
        <v>389200</v>
      </c>
      <c r="D1051" s="196">
        <v>3</v>
      </c>
      <c r="E1051" s="195" t="s">
        <v>16181</v>
      </c>
      <c r="F1051" s="195" t="s">
        <v>29</v>
      </c>
    </row>
    <row r="1052" spans="1:6">
      <c r="A1052" s="195" t="s">
        <v>395</v>
      </c>
      <c r="B1052" s="196">
        <v>3702</v>
      </c>
      <c r="C1052" s="196">
        <v>413000</v>
      </c>
      <c r="D1052" s="196">
        <v>1</v>
      </c>
      <c r="E1052" s="195" t="s">
        <v>16182</v>
      </c>
      <c r="F1052" s="195" t="s">
        <v>112</v>
      </c>
    </row>
    <row r="1053" spans="1:6">
      <c r="A1053" s="195" t="s">
        <v>395</v>
      </c>
      <c r="B1053" s="196">
        <v>1284</v>
      </c>
      <c r="C1053" s="196">
        <v>207800</v>
      </c>
      <c r="D1053" s="196">
        <v>1</v>
      </c>
      <c r="E1053" s="195" t="s">
        <v>16183</v>
      </c>
      <c r="F1053" s="195" t="s">
        <v>12</v>
      </c>
    </row>
    <row r="1054" spans="1:6" ht="30">
      <c r="A1054" s="195" t="s">
        <v>395</v>
      </c>
      <c r="B1054" s="196">
        <v>864</v>
      </c>
      <c r="C1054" s="196">
        <v>77300</v>
      </c>
      <c r="D1054" s="196">
        <v>1</v>
      </c>
      <c r="E1054" s="195" t="s">
        <v>16184</v>
      </c>
      <c r="F1054" s="195" t="s">
        <v>99</v>
      </c>
    </row>
    <row r="1055" spans="1:6">
      <c r="A1055" s="195" t="s">
        <v>395</v>
      </c>
      <c r="B1055" s="196">
        <v>2985</v>
      </c>
      <c r="C1055" s="196">
        <v>1212500</v>
      </c>
      <c r="D1055" s="196">
        <v>1</v>
      </c>
      <c r="E1055" s="195" t="s">
        <v>16185</v>
      </c>
      <c r="F1055" s="195" t="s">
        <v>87</v>
      </c>
    </row>
    <row r="1056" spans="1:6" ht="30">
      <c r="A1056" s="195" t="s">
        <v>395</v>
      </c>
      <c r="B1056" s="196">
        <v>2148</v>
      </c>
      <c r="C1056" s="196">
        <v>635800</v>
      </c>
      <c r="D1056" s="196">
        <v>1</v>
      </c>
      <c r="E1056" s="195" t="s">
        <v>16186</v>
      </c>
      <c r="F1056" s="195" t="s">
        <v>25</v>
      </c>
    </row>
    <row r="1057" spans="1:6">
      <c r="A1057" s="195" t="s">
        <v>395</v>
      </c>
      <c r="B1057" s="196">
        <v>702</v>
      </c>
      <c r="C1057" s="196">
        <v>440400</v>
      </c>
      <c r="D1057" s="196">
        <v>1</v>
      </c>
      <c r="E1057" s="195" t="s">
        <v>16187</v>
      </c>
      <c r="F1057" s="195" t="s">
        <v>88</v>
      </c>
    </row>
    <row r="1058" spans="1:6">
      <c r="A1058" s="195" t="s">
        <v>395</v>
      </c>
      <c r="B1058" s="196">
        <v>1974</v>
      </c>
      <c r="C1058" s="196">
        <v>704900</v>
      </c>
      <c r="D1058" s="196">
        <v>1</v>
      </c>
      <c r="E1058" s="195" t="s">
        <v>16188</v>
      </c>
      <c r="F1058" s="195" t="s">
        <v>247</v>
      </c>
    </row>
    <row r="1059" spans="1:6">
      <c r="A1059" s="195" t="s">
        <v>395</v>
      </c>
      <c r="B1059" s="196">
        <v>5238</v>
      </c>
      <c r="C1059" s="196">
        <v>422000</v>
      </c>
      <c r="D1059" s="196">
        <v>2</v>
      </c>
      <c r="E1059" s="195" t="s">
        <v>16189</v>
      </c>
      <c r="F1059" s="195" t="s">
        <v>273</v>
      </c>
    </row>
    <row r="1060" spans="1:6">
      <c r="A1060" s="195" t="s">
        <v>395</v>
      </c>
      <c r="B1060" s="196">
        <v>1764</v>
      </c>
      <c r="C1060" s="196">
        <v>242800</v>
      </c>
      <c r="D1060" s="196">
        <v>1</v>
      </c>
      <c r="E1060" s="195" t="s">
        <v>16190</v>
      </c>
      <c r="F1060" s="195" t="s">
        <v>87</v>
      </c>
    </row>
    <row r="1061" spans="1:6">
      <c r="A1061" s="195" t="s">
        <v>395</v>
      </c>
      <c r="B1061" s="196">
        <v>891</v>
      </c>
      <c r="C1061" s="196">
        <v>251700</v>
      </c>
      <c r="D1061" s="196">
        <v>1</v>
      </c>
      <c r="E1061" s="195" t="s">
        <v>16191</v>
      </c>
      <c r="F1061" s="195" t="s">
        <v>87</v>
      </c>
    </row>
    <row r="1062" spans="1:6">
      <c r="A1062" s="195" t="s">
        <v>395</v>
      </c>
      <c r="B1062" s="196">
        <v>3769</v>
      </c>
      <c r="C1062" s="196">
        <v>587600</v>
      </c>
      <c r="D1062" s="196">
        <v>2</v>
      </c>
      <c r="E1062" s="195" t="s">
        <v>16192</v>
      </c>
      <c r="F1062" s="195" t="s">
        <v>273</v>
      </c>
    </row>
    <row r="1063" spans="1:6">
      <c r="A1063" s="195" t="s">
        <v>395</v>
      </c>
      <c r="B1063" s="196">
        <v>983</v>
      </c>
      <c r="C1063" s="196">
        <v>124000</v>
      </c>
      <c r="D1063" s="196">
        <v>1</v>
      </c>
      <c r="E1063" s="195" t="s">
        <v>16193</v>
      </c>
      <c r="F1063" s="195" t="s">
        <v>87</v>
      </c>
    </row>
    <row r="1064" spans="1:6">
      <c r="A1064" s="195" t="s">
        <v>395</v>
      </c>
      <c r="B1064" s="196">
        <v>2006</v>
      </c>
      <c r="C1064" s="196">
        <v>416400</v>
      </c>
      <c r="D1064" s="196">
        <v>2</v>
      </c>
      <c r="E1064" s="195" t="s">
        <v>16194</v>
      </c>
      <c r="F1064" s="195" t="s">
        <v>49</v>
      </c>
    </row>
    <row r="1065" spans="1:6">
      <c r="A1065" s="195" t="s">
        <v>395</v>
      </c>
      <c r="B1065" s="196">
        <v>2133</v>
      </c>
      <c r="C1065" s="196">
        <v>553600</v>
      </c>
      <c r="D1065" s="196">
        <v>1</v>
      </c>
      <c r="E1065" s="195" t="s">
        <v>16195</v>
      </c>
      <c r="F1065" s="195" t="s">
        <v>87</v>
      </c>
    </row>
    <row r="1066" spans="1:6">
      <c r="A1066" s="195" t="s">
        <v>395</v>
      </c>
      <c r="B1066" s="196">
        <v>5947</v>
      </c>
      <c r="C1066" s="196">
        <v>2727800</v>
      </c>
      <c r="D1066" s="196">
        <v>1</v>
      </c>
      <c r="E1066" s="195" t="s">
        <v>16196</v>
      </c>
      <c r="F1066" s="195" t="s">
        <v>247</v>
      </c>
    </row>
    <row r="1067" spans="1:6">
      <c r="A1067" s="195" t="s">
        <v>395</v>
      </c>
      <c r="B1067" s="196">
        <v>6687</v>
      </c>
      <c r="C1067" s="196">
        <v>897700</v>
      </c>
      <c r="D1067" s="196">
        <v>4</v>
      </c>
      <c r="E1067" s="195" t="s">
        <v>16197</v>
      </c>
      <c r="F1067" s="195" t="s">
        <v>237</v>
      </c>
    </row>
    <row r="1068" spans="1:6">
      <c r="A1068" s="195" t="s">
        <v>395</v>
      </c>
      <c r="B1068" s="196">
        <v>4028</v>
      </c>
      <c r="C1068" s="196">
        <v>703500</v>
      </c>
      <c r="D1068" s="196">
        <v>4</v>
      </c>
      <c r="E1068" s="195" t="s">
        <v>16198</v>
      </c>
      <c r="F1068" s="195" t="s">
        <v>44</v>
      </c>
    </row>
    <row r="1069" spans="1:6" ht="30">
      <c r="A1069" s="195" t="s">
        <v>395</v>
      </c>
      <c r="B1069" s="196">
        <v>1949</v>
      </c>
      <c r="C1069" s="196">
        <v>413700</v>
      </c>
      <c r="D1069" s="196">
        <v>1</v>
      </c>
      <c r="E1069" s="195" t="s">
        <v>16199</v>
      </c>
      <c r="F1069" s="195" t="s">
        <v>25</v>
      </c>
    </row>
    <row r="1070" spans="1:6">
      <c r="A1070" s="195" t="s">
        <v>395</v>
      </c>
      <c r="B1070" s="196">
        <v>2002</v>
      </c>
      <c r="C1070" s="196">
        <v>1008900</v>
      </c>
      <c r="D1070" s="196">
        <v>1</v>
      </c>
      <c r="E1070" s="195" t="s">
        <v>16200</v>
      </c>
      <c r="F1070" s="195" t="s">
        <v>247</v>
      </c>
    </row>
    <row r="1071" spans="1:6">
      <c r="A1071" s="195" t="s">
        <v>395</v>
      </c>
      <c r="B1071" s="196">
        <v>3825</v>
      </c>
      <c r="C1071" s="196">
        <v>389400</v>
      </c>
      <c r="D1071" s="196">
        <v>2</v>
      </c>
      <c r="E1071" s="195" t="s">
        <v>16201</v>
      </c>
      <c r="F1071" s="195" t="s">
        <v>58</v>
      </c>
    </row>
    <row r="1072" spans="1:6" ht="30">
      <c r="A1072" s="195" t="s">
        <v>395</v>
      </c>
      <c r="B1072" s="196">
        <v>3848</v>
      </c>
      <c r="C1072" s="196">
        <v>278900</v>
      </c>
      <c r="D1072" s="196">
        <v>2</v>
      </c>
      <c r="E1072" s="195" t="s">
        <v>16202</v>
      </c>
      <c r="F1072" s="195" t="s">
        <v>151</v>
      </c>
    </row>
    <row r="1073" spans="1:6" ht="30">
      <c r="A1073" s="195" t="s">
        <v>395</v>
      </c>
      <c r="B1073" s="196">
        <v>552</v>
      </c>
      <c r="C1073" s="196">
        <v>682800</v>
      </c>
      <c r="D1073" s="196">
        <v>1</v>
      </c>
      <c r="E1073" s="195" t="s">
        <v>16203</v>
      </c>
      <c r="F1073" s="195" t="s">
        <v>25</v>
      </c>
    </row>
    <row r="1074" spans="1:6">
      <c r="A1074" s="195" t="s">
        <v>395</v>
      </c>
      <c r="B1074" s="196">
        <v>3541</v>
      </c>
      <c r="C1074" s="196">
        <v>416800</v>
      </c>
      <c r="D1074" s="196">
        <v>2</v>
      </c>
      <c r="E1074" s="195" t="s">
        <v>16204</v>
      </c>
      <c r="F1074" s="195" t="s">
        <v>46</v>
      </c>
    </row>
    <row r="1075" spans="1:6">
      <c r="A1075" s="195" t="s">
        <v>395</v>
      </c>
      <c r="B1075" s="196">
        <v>3151</v>
      </c>
      <c r="C1075" s="196">
        <v>465100</v>
      </c>
      <c r="D1075" s="196">
        <v>2</v>
      </c>
      <c r="E1075" s="195" t="s">
        <v>16205</v>
      </c>
      <c r="F1075" s="195" t="s">
        <v>139</v>
      </c>
    </row>
    <row r="1076" spans="1:6">
      <c r="A1076" s="195" t="s">
        <v>395</v>
      </c>
      <c r="B1076" s="196">
        <v>3124</v>
      </c>
      <c r="C1076" s="196">
        <v>532600</v>
      </c>
      <c r="D1076" s="196">
        <v>1</v>
      </c>
      <c r="E1076" s="195" t="s">
        <v>16206</v>
      </c>
      <c r="F1076" s="195" t="s">
        <v>57</v>
      </c>
    </row>
    <row r="1077" spans="1:6">
      <c r="A1077" s="195" t="s">
        <v>395</v>
      </c>
      <c r="B1077" s="196">
        <v>2680</v>
      </c>
      <c r="C1077" s="196">
        <v>416200</v>
      </c>
      <c r="D1077" s="196">
        <v>2</v>
      </c>
      <c r="E1077" s="195" t="s">
        <v>16207</v>
      </c>
      <c r="F1077" s="195" t="s">
        <v>29</v>
      </c>
    </row>
    <row r="1078" spans="1:6">
      <c r="A1078" s="195" t="s">
        <v>395</v>
      </c>
      <c r="B1078" s="196">
        <v>4178</v>
      </c>
      <c r="C1078" s="196">
        <v>265700</v>
      </c>
      <c r="D1078" s="196">
        <v>1</v>
      </c>
      <c r="E1078" s="195" t="s">
        <v>16208</v>
      </c>
      <c r="F1078" s="195" t="s">
        <v>29</v>
      </c>
    </row>
    <row r="1079" spans="1:6">
      <c r="A1079" s="195" t="s">
        <v>395</v>
      </c>
      <c r="B1079" s="196">
        <v>4146</v>
      </c>
      <c r="C1079" s="196">
        <v>454700</v>
      </c>
      <c r="D1079" s="196">
        <v>2</v>
      </c>
      <c r="E1079" s="195" t="s">
        <v>16209</v>
      </c>
      <c r="F1079" s="195" t="s">
        <v>5</v>
      </c>
    </row>
    <row r="1080" spans="1:6" ht="30">
      <c r="A1080" s="195" t="s">
        <v>395</v>
      </c>
      <c r="B1080" s="196">
        <v>3010</v>
      </c>
      <c r="C1080" s="196">
        <v>164600</v>
      </c>
      <c r="D1080" s="196">
        <v>1</v>
      </c>
      <c r="E1080" s="195" t="s">
        <v>16210</v>
      </c>
      <c r="F1080" s="195" t="s">
        <v>227</v>
      </c>
    </row>
    <row r="1081" spans="1:6" ht="30">
      <c r="A1081" s="195" t="s">
        <v>395</v>
      </c>
      <c r="B1081" s="196">
        <v>2240</v>
      </c>
      <c r="C1081" s="196">
        <v>301500</v>
      </c>
      <c r="D1081" s="196">
        <v>1</v>
      </c>
      <c r="E1081" s="195" t="s">
        <v>16211</v>
      </c>
      <c r="F1081" s="195" t="s">
        <v>99</v>
      </c>
    </row>
    <row r="1082" spans="1:6">
      <c r="A1082" s="195" t="s">
        <v>395</v>
      </c>
      <c r="B1082" s="196">
        <v>5133</v>
      </c>
      <c r="C1082" s="196">
        <v>4363300</v>
      </c>
      <c r="D1082" s="196">
        <v>1</v>
      </c>
      <c r="E1082" s="195" t="s">
        <v>16212</v>
      </c>
      <c r="F1082" s="195" t="s">
        <v>261</v>
      </c>
    </row>
    <row r="1083" spans="1:6">
      <c r="A1083" s="195" t="s">
        <v>395</v>
      </c>
      <c r="B1083" s="196">
        <v>1320</v>
      </c>
      <c r="C1083" s="196">
        <v>316200</v>
      </c>
      <c r="D1083" s="196">
        <v>1</v>
      </c>
      <c r="E1083" s="195" t="s">
        <v>16213</v>
      </c>
      <c r="F1083" s="195" t="s">
        <v>87</v>
      </c>
    </row>
    <row r="1084" spans="1:6">
      <c r="A1084" s="195" t="s">
        <v>395</v>
      </c>
      <c r="B1084" s="196">
        <v>3266</v>
      </c>
      <c r="C1084" s="196">
        <v>1541500</v>
      </c>
      <c r="D1084" s="196">
        <v>1</v>
      </c>
      <c r="E1084" s="195" t="s">
        <v>16214</v>
      </c>
      <c r="F1084" s="195" t="s">
        <v>261</v>
      </c>
    </row>
    <row r="1085" spans="1:6">
      <c r="A1085" s="195" t="s">
        <v>395</v>
      </c>
      <c r="B1085" s="196">
        <v>2523</v>
      </c>
      <c r="C1085" s="196">
        <v>927900</v>
      </c>
      <c r="D1085" s="196">
        <v>1</v>
      </c>
      <c r="E1085" s="195" t="s">
        <v>16215</v>
      </c>
      <c r="F1085" s="195" t="s">
        <v>261</v>
      </c>
    </row>
    <row r="1086" spans="1:6" ht="30">
      <c r="A1086" s="195" t="s">
        <v>395</v>
      </c>
      <c r="B1086" s="196">
        <v>1948</v>
      </c>
      <c r="C1086" s="196">
        <v>201800</v>
      </c>
      <c r="D1086" s="196">
        <v>1</v>
      </c>
      <c r="E1086" s="195" t="s">
        <v>16216</v>
      </c>
      <c r="F1086" s="195" t="s">
        <v>99</v>
      </c>
    </row>
    <row r="1087" spans="1:6">
      <c r="A1087" s="195" t="s">
        <v>395</v>
      </c>
      <c r="B1087" s="196">
        <v>3808</v>
      </c>
      <c r="C1087" s="196">
        <v>399300</v>
      </c>
      <c r="D1087" s="196">
        <v>4</v>
      </c>
      <c r="E1087" s="195" t="s">
        <v>16217</v>
      </c>
      <c r="F1087" s="195" t="s">
        <v>289</v>
      </c>
    </row>
    <row r="1088" spans="1:6">
      <c r="A1088" s="195" t="s">
        <v>395</v>
      </c>
      <c r="B1088" s="196">
        <v>3134</v>
      </c>
      <c r="C1088" s="196">
        <v>933600</v>
      </c>
      <c r="D1088" s="196">
        <v>1</v>
      </c>
      <c r="E1088" s="195" t="s">
        <v>16218</v>
      </c>
      <c r="F1088" s="195" t="s">
        <v>54</v>
      </c>
    </row>
    <row r="1089" spans="1:6">
      <c r="A1089" s="195" t="s">
        <v>395</v>
      </c>
      <c r="B1089" s="196">
        <v>2979</v>
      </c>
      <c r="C1089" s="196">
        <v>210000</v>
      </c>
      <c r="D1089" s="196">
        <v>2</v>
      </c>
      <c r="E1089" s="195" t="s">
        <v>16219</v>
      </c>
      <c r="F1089" s="195" t="s">
        <v>15</v>
      </c>
    </row>
    <row r="1090" spans="1:6">
      <c r="A1090" s="195" t="s">
        <v>395</v>
      </c>
      <c r="B1090" s="196">
        <v>3020</v>
      </c>
      <c r="C1090" s="196">
        <v>727900</v>
      </c>
      <c r="D1090" s="196">
        <v>1</v>
      </c>
      <c r="E1090" s="195" t="s">
        <v>16220</v>
      </c>
      <c r="F1090" s="195" t="s">
        <v>88</v>
      </c>
    </row>
    <row r="1091" spans="1:6">
      <c r="A1091" s="195" t="s">
        <v>395</v>
      </c>
      <c r="B1091" s="196">
        <v>694</v>
      </c>
      <c r="C1091" s="196">
        <v>487700</v>
      </c>
      <c r="D1091" s="196">
        <v>1</v>
      </c>
      <c r="E1091" s="195" t="s">
        <v>16221</v>
      </c>
      <c r="F1091" s="195" t="s">
        <v>247</v>
      </c>
    </row>
    <row r="1092" spans="1:6">
      <c r="A1092" s="195" t="s">
        <v>395</v>
      </c>
      <c r="B1092" s="196">
        <v>4405</v>
      </c>
      <c r="C1092" s="196">
        <v>295700</v>
      </c>
      <c r="D1092" s="196">
        <v>4</v>
      </c>
      <c r="E1092" s="195" t="s">
        <v>16222</v>
      </c>
      <c r="F1092" s="195" t="s">
        <v>15</v>
      </c>
    </row>
    <row r="1093" spans="1:6">
      <c r="A1093" s="195" t="s">
        <v>395</v>
      </c>
      <c r="B1093" s="196">
        <v>1427</v>
      </c>
      <c r="C1093" s="196">
        <v>281500</v>
      </c>
      <c r="D1093" s="196">
        <v>1</v>
      </c>
      <c r="E1093" s="195" t="s">
        <v>16223</v>
      </c>
      <c r="F1093" s="195" t="s">
        <v>57</v>
      </c>
    </row>
    <row r="1094" spans="1:6">
      <c r="A1094" s="195" t="s">
        <v>395</v>
      </c>
      <c r="B1094" s="196">
        <v>3822</v>
      </c>
      <c r="C1094" s="196">
        <v>861500</v>
      </c>
      <c r="D1094" s="196">
        <v>2</v>
      </c>
      <c r="E1094" s="195" t="s">
        <v>16224</v>
      </c>
      <c r="F1094" s="195" t="s">
        <v>273</v>
      </c>
    </row>
    <row r="1095" spans="1:6" ht="30">
      <c r="A1095" s="195" t="s">
        <v>395</v>
      </c>
      <c r="B1095" s="196">
        <v>1786</v>
      </c>
      <c r="C1095" s="196">
        <v>240400</v>
      </c>
      <c r="D1095" s="196">
        <v>2</v>
      </c>
      <c r="E1095" s="195" t="s">
        <v>16225</v>
      </c>
      <c r="F1095" s="195" t="s">
        <v>25</v>
      </c>
    </row>
    <row r="1096" spans="1:6" ht="30">
      <c r="A1096" s="195" t="s">
        <v>395</v>
      </c>
      <c r="B1096" s="196">
        <v>1548</v>
      </c>
      <c r="C1096" s="196">
        <v>520100</v>
      </c>
      <c r="D1096" s="196">
        <v>1</v>
      </c>
      <c r="E1096" s="195" t="s">
        <v>16226</v>
      </c>
      <c r="F1096" s="195" t="s">
        <v>25</v>
      </c>
    </row>
    <row r="1097" spans="1:6">
      <c r="A1097" s="195" t="s">
        <v>395</v>
      </c>
      <c r="B1097" s="196">
        <v>1594</v>
      </c>
      <c r="C1097" s="196">
        <v>711400</v>
      </c>
      <c r="D1097" s="196">
        <v>1</v>
      </c>
      <c r="E1097" s="195" t="s">
        <v>16227</v>
      </c>
      <c r="F1097" s="195" t="s">
        <v>177</v>
      </c>
    </row>
    <row r="1098" spans="1:6" ht="30">
      <c r="A1098" s="195" t="s">
        <v>395</v>
      </c>
      <c r="B1098" s="196">
        <v>6562</v>
      </c>
      <c r="C1098" s="196">
        <v>3887800</v>
      </c>
      <c r="D1098" s="196">
        <v>1</v>
      </c>
      <c r="E1098" s="195" t="s">
        <v>16228</v>
      </c>
      <c r="F1098" s="195" t="s">
        <v>99</v>
      </c>
    </row>
    <row r="1099" spans="1:6">
      <c r="A1099" s="195" t="s">
        <v>395</v>
      </c>
      <c r="B1099" s="196">
        <v>5799</v>
      </c>
      <c r="C1099" s="196">
        <v>556500</v>
      </c>
      <c r="D1099" s="196">
        <v>2</v>
      </c>
      <c r="E1099" s="195" t="s">
        <v>16229</v>
      </c>
      <c r="F1099" s="195" t="s">
        <v>11</v>
      </c>
    </row>
    <row r="1100" spans="1:6">
      <c r="A1100" s="195" t="s">
        <v>395</v>
      </c>
      <c r="B1100" s="196">
        <v>2458</v>
      </c>
      <c r="C1100" s="196">
        <v>641000</v>
      </c>
      <c r="D1100" s="196">
        <v>1</v>
      </c>
      <c r="E1100" s="195" t="s">
        <v>16230</v>
      </c>
      <c r="F1100" s="195" t="s">
        <v>168</v>
      </c>
    </row>
    <row r="1101" spans="1:6">
      <c r="A1101" s="195" t="s">
        <v>395</v>
      </c>
      <c r="B1101" s="196">
        <v>2442</v>
      </c>
      <c r="C1101" s="196">
        <v>689200</v>
      </c>
      <c r="D1101" s="196">
        <v>1</v>
      </c>
      <c r="E1101" s="195" t="s">
        <v>16231</v>
      </c>
      <c r="F1101" s="195" t="s">
        <v>168</v>
      </c>
    </row>
    <row r="1102" spans="1:6">
      <c r="A1102" s="195" t="s">
        <v>395</v>
      </c>
      <c r="B1102" s="196">
        <v>2684</v>
      </c>
      <c r="C1102" s="196">
        <v>737000</v>
      </c>
      <c r="D1102" s="196">
        <v>1</v>
      </c>
      <c r="E1102" s="195" t="s">
        <v>16232</v>
      </c>
      <c r="F1102" s="195" t="s">
        <v>12</v>
      </c>
    </row>
    <row r="1103" spans="1:6">
      <c r="A1103" s="195" t="s">
        <v>395</v>
      </c>
      <c r="B1103" s="196">
        <v>21133</v>
      </c>
      <c r="C1103" s="196">
        <v>1568900</v>
      </c>
      <c r="D1103" s="196">
        <v>2</v>
      </c>
      <c r="E1103" s="195" t="s">
        <v>16233</v>
      </c>
      <c r="F1103" s="195" t="s">
        <v>190</v>
      </c>
    </row>
    <row r="1104" spans="1:6">
      <c r="A1104" s="195" t="s">
        <v>395</v>
      </c>
      <c r="B1104" s="196">
        <v>2718</v>
      </c>
      <c r="C1104" s="196">
        <v>867700</v>
      </c>
      <c r="D1104" s="196">
        <v>1</v>
      </c>
      <c r="E1104" s="195" t="s">
        <v>16234</v>
      </c>
      <c r="F1104" s="195" t="s">
        <v>168</v>
      </c>
    </row>
    <row r="1105" spans="1:6">
      <c r="A1105" s="195" t="s">
        <v>395</v>
      </c>
      <c r="B1105" s="196">
        <v>2332</v>
      </c>
      <c r="C1105" s="196">
        <v>494000</v>
      </c>
      <c r="D1105" s="196">
        <v>1</v>
      </c>
      <c r="E1105" s="195" t="s">
        <v>16235</v>
      </c>
      <c r="F1105" s="195" t="s">
        <v>164</v>
      </c>
    </row>
    <row r="1106" spans="1:6">
      <c r="A1106" s="195" t="s">
        <v>395</v>
      </c>
      <c r="B1106" s="196">
        <v>2296</v>
      </c>
      <c r="C1106" s="196">
        <v>349700</v>
      </c>
      <c r="D1106" s="196">
        <v>1</v>
      </c>
      <c r="E1106" s="195" t="s">
        <v>16236</v>
      </c>
      <c r="F1106" s="195" t="s">
        <v>57</v>
      </c>
    </row>
    <row r="1107" spans="1:6">
      <c r="A1107" s="195" t="s">
        <v>395</v>
      </c>
      <c r="B1107" s="196">
        <v>3080</v>
      </c>
      <c r="C1107" s="196">
        <v>353700</v>
      </c>
      <c r="D1107" s="196">
        <v>2</v>
      </c>
      <c r="E1107" s="195" t="s">
        <v>16237</v>
      </c>
      <c r="F1107" s="195" t="s">
        <v>5</v>
      </c>
    </row>
    <row r="1108" spans="1:6">
      <c r="A1108" s="195" t="s">
        <v>395</v>
      </c>
      <c r="B1108" s="196">
        <v>2004</v>
      </c>
      <c r="C1108" s="196">
        <v>465200</v>
      </c>
      <c r="D1108" s="196">
        <v>1</v>
      </c>
      <c r="E1108" s="195" t="s">
        <v>16238</v>
      </c>
      <c r="F1108" s="195" t="s">
        <v>54</v>
      </c>
    </row>
    <row r="1109" spans="1:6">
      <c r="A1109" s="195" t="s">
        <v>395</v>
      </c>
      <c r="B1109" s="196">
        <v>2538</v>
      </c>
      <c r="C1109" s="196">
        <v>331300</v>
      </c>
      <c r="D1109" s="196">
        <v>1</v>
      </c>
      <c r="E1109" s="195" t="s">
        <v>16239</v>
      </c>
      <c r="F1109" s="195" t="s">
        <v>87</v>
      </c>
    </row>
    <row r="1110" spans="1:6">
      <c r="A1110" s="195" t="s">
        <v>395</v>
      </c>
      <c r="B1110" s="196">
        <v>3320</v>
      </c>
      <c r="C1110" s="196">
        <v>341600</v>
      </c>
      <c r="D1110" s="196">
        <v>2</v>
      </c>
      <c r="E1110" s="195" t="s">
        <v>16240</v>
      </c>
      <c r="F1110" s="195" t="s">
        <v>123</v>
      </c>
    </row>
    <row r="1111" spans="1:6">
      <c r="A1111" s="195" t="s">
        <v>395</v>
      </c>
      <c r="B1111" s="196">
        <v>8288</v>
      </c>
      <c r="C1111" s="196">
        <v>1475500</v>
      </c>
      <c r="D1111" s="196">
        <v>4</v>
      </c>
      <c r="E1111" s="195" t="s">
        <v>16241</v>
      </c>
      <c r="F1111" s="195" t="s">
        <v>253</v>
      </c>
    </row>
    <row r="1112" spans="1:6">
      <c r="A1112" s="195" t="s">
        <v>395</v>
      </c>
      <c r="B1112" s="196">
        <v>1732</v>
      </c>
      <c r="C1112" s="196">
        <v>337900</v>
      </c>
      <c r="D1112" s="196">
        <v>2</v>
      </c>
      <c r="E1112" s="195" t="s">
        <v>16242</v>
      </c>
      <c r="F1112" s="195" t="s">
        <v>92</v>
      </c>
    </row>
    <row r="1113" spans="1:6">
      <c r="A1113" s="195" t="s">
        <v>395</v>
      </c>
      <c r="B1113" s="196">
        <v>1089</v>
      </c>
      <c r="C1113" s="196">
        <v>191800</v>
      </c>
      <c r="D1113" s="196">
        <v>1</v>
      </c>
      <c r="E1113" s="195" t="s">
        <v>16243</v>
      </c>
      <c r="F1113" s="195" t="s">
        <v>88</v>
      </c>
    </row>
    <row r="1114" spans="1:6">
      <c r="A1114" s="195" t="s">
        <v>395</v>
      </c>
      <c r="B1114" s="196">
        <v>2375</v>
      </c>
      <c r="C1114" s="196">
        <v>263100</v>
      </c>
      <c r="D1114" s="196">
        <v>2</v>
      </c>
      <c r="E1114" s="195" t="s">
        <v>16244</v>
      </c>
      <c r="F1114" s="195" t="s">
        <v>5</v>
      </c>
    </row>
    <row r="1115" spans="1:6">
      <c r="A1115" s="195" t="s">
        <v>395</v>
      </c>
      <c r="B1115" s="196">
        <v>864</v>
      </c>
      <c r="C1115" s="196">
        <v>121100</v>
      </c>
      <c r="D1115" s="196">
        <v>1</v>
      </c>
      <c r="E1115" s="195" t="s">
        <v>16245</v>
      </c>
      <c r="F1115" s="195" t="s">
        <v>57</v>
      </c>
    </row>
    <row r="1116" spans="1:6">
      <c r="A1116" s="195" t="s">
        <v>395</v>
      </c>
      <c r="B1116" s="196">
        <v>4089</v>
      </c>
      <c r="C1116" s="196">
        <v>520900</v>
      </c>
      <c r="D1116" s="196">
        <v>2</v>
      </c>
      <c r="E1116" s="195" t="s">
        <v>16246</v>
      </c>
      <c r="F1116" s="195" t="s">
        <v>52</v>
      </c>
    </row>
    <row r="1117" spans="1:6">
      <c r="A1117" s="195" t="s">
        <v>395</v>
      </c>
      <c r="B1117" s="196">
        <v>6969</v>
      </c>
      <c r="C1117" s="196">
        <v>1680500</v>
      </c>
      <c r="D1117" s="196">
        <v>2</v>
      </c>
      <c r="E1117" s="195" t="s">
        <v>16247</v>
      </c>
      <c r="F1117" s="195" t="s">
        <v>49</v>
      </c>
    </row>
    <row r="1118" spans="1:6">
      <c r="A1118" s="195" t="s">
        <v>395</v>
      </c>
      <c r="B1118" s="196">
        <v>1944</v>
      </c>
      <c r="C1118" s="196">
        <v>547700</v>
      </c>
      <c r="D1118" s="196">
        <v>2</v>
      </c>
      <c r="E1118" s="195" t="s">
        <v>16248</v>
      </c>
      <c r="F1118" s="195" t="s">
        <v>82</v>
      </c>
    </row>
    <row r="1119" spans="1:6">
      <c r="A1119" s="195" t="s">
        <v>395</v>
      </c>
      <c r="B1119" s="196">
        <v>2436</v>
      </c>
      <c r="C1119" s="196">
        <v>674000</v>
      </c>
      <c r="D1119" s="196">
        <v>3</v>
      </c>
      <c r="E1119" s="195" t="s">
        <v>16249</v>
      </c>
      <c r="F1119" s="195" t="s">
        <v>24</v>
      </c>
    </row>
    <row r="1120" spans="1:6">
      <c r="A1120" s="195" t="s">
        <v>395</v>
      </c>
      <c r="B1120" s="196">
        <v>5647</v>
      </c>
      <c r="C1120" s="196">
        <v>1147700</v>
      </c>
      <c r="D1120" s="196">
        <v>3</v>
      </c>
      <c r="E1120" s="195" t="s">
        <v>16250</v>
      </c>
      <c r="F1120" s="195" t="s">
        <v>7</v>
      </c>
    </row>
    <row r="1121" spans="1:6">
      <c r="A1121" s="195" t="s">
        <v>395</v>
      </c>
      <c r="B1121" s="196">
        <v>2856</v>
      </c>
      <c r="C1121" s="196">
        <v>1075700</v>
      </c>
      <c r="D1121" s="196">
        <v>1</v>
      </c>
      <c r="E1121" s="195" t="s">
        <v>16251</v>
      </c>
      <c r="F1121" s="195" t="s">
        <v>247</v>
      </c>
    </row>
    <row r="1122" spans="1:6">
      <c r="A1122" s="195" t="s">
        <v>395</v>
      </c>
      <c r="B1122" s="196">
        <v>4097</v>
      </c>
      <c r="C1122" s="196">
        <v>1008100</v>
      </c>
      <c r="D1122" s="196">
        <v>2</v>
      </c>
      <c r="E1122" s="195" t="s">
        <v>16252</v>
      </c>
      <c r="F1122" s="195" t="s">
        <v>93</v>
      </c>
    </row>
    <row r="1123" spans="1:6">
      <c r="A1123" s="195" t="s">
        <v>395</v>
      </c>
      <c r="B1123" s="196">
        <v>2385</v>
      </c>
      <c r="C1123" s="196">
        <v>372500</v>
      </c>
      <c r="D1123" s="196">
        <v>2</v>
      </c>
      <c r="E1123" s="195" t="s">
        <v>16253</v>
      </c>
      <c r="F1123" s="195" t="s">
        <v>289</v>
      </c>
    </row>
    <row r="1124" spans="1:6" ht="30">
      <c r="A1124" s="195" t="s">
        <v>395</v>
      </c>
      <c r="B1124" s="196">
        <v>2097</v>
      </c>
      <c r="C1124" s="196">
        <v>442300</v>
      </c>
      <c r="D1124" s="196">
        <v>1</v>
      </c>
      <c r="E1124" s="195" t="s">
        <v>16254</v>
      </c>
      <c r="F1124" s="195" t="s">
        <v>99</v>
      </c>
    </row>
    <row r="1125" spans="1:6">
      <c r="A1125" s="195" t="s">
        <v>395</v>
      </c>
      <c r="B1125" s="196">
        <v>2088</v>
      </c>
      <c r="C1125" s="196">
        <v>239800</v>
      </c>
      <c r="D1125" s="196">
        <v>6</v>
      </c>
      <c r="E1125" s="195" t="s">
        <v>16255</v>
      </c>
      <c r="F1125" s="195" t="s">
        <v>159</v>
      </c>
    </row>
    <row r="1126" spans="1:6">
      <c r="A1126" s="195" t="s">
        <v>395</v>
      </c>
      <c r="B1126" s="196">
        <v>3700</v>
      </c>
      <c r="C1126" s="196">
        <v>628100</v>
      </c>
      <c r="D1126" s="196">
        <v>2</v>
      </c>
      <c r="E1126" s="195" t="s">
        <v>16256</v>
      </c>
      <c r="F1126" s="195" t="s">
        <v>78</v>
      </c>
    </row>
    <row r="1127" spans="1:6">
      <c r="A1127" s="195" t="s">
        <v>395</v>
      </c>
      <c r="B1127" s="196">
        <v>5541</v>
      </c>
      <c r="C1127" s="196">
        <v>714300</v>
      </c>
      <c r="D1127" s="196">
        <v>5</v>
      </c>
      <c r="E1127" s="195" t="s">
        <v>16257</v>
      </c>
      <c r="F1127" s="195" t="s">
        <v>26</v>
      </c>
    </row>
    <row r="1128" spans="1:6">
      <c r="A1128" s="195" t="s">
        <v>395</v>
      </c>
      <c r="B1128" s="196">
        <v>2074</v>
      </c>
      <c r="C1128" s="196">
        <v>690100</v>
      </c>
      <c r="D1128" s="196">
        <v>1</v>
      </c>
      <c r="E1128" s="195" t="s">
        <v>16258</v>
      </c>
      <c r="F1128" s="195" t="s">
        <v>54</v>
      </c>
    </row>
    <row r="1129" spans="1:6">
      <c r="A1129" s="195" t="s">
        <v>395</v>
      </c>
      <c r="B1129" s="196">
        <v>1766</v>
      </c>
      <c r="C1129" s="196">
        <v>484100</v>
      </c>
      <c r="D1129" s="196">
        <v>1</v>
      </c>
      <c r="E1129" s="195" t="s">
        <v>16259</v>
      </c>
      <c r="F1129" s="195" t="s">
        <v>88</v>
      </c>
    </row>
    <row r="1130" spans="1:6">
      <c r="A1130" s="195" t="s">
        <v>395</v>
      </c>
      <c r="B1130" s="196">
        <v>5159</v>
      </c>
      <c r="C1130" s="196">
        <v>1611400</v>
      </c>
      <c r="D1130" s="196">
        <v>2</v>
      </c>
      <c r="E1130" s="195" t="s">
        <v>16260</v>
      </c>
      <c r="F1130" s="195" t="s">
        <v>7</v>
      </c>
    </row>
    <row r="1131" spans="1:6">
      <c r="A1131" s="195" t="s">
        <v>395</v>
      </c>
      <c r="B1131" s="196">
        <v>3929</v>
      </c>
      <c r="C1131" s="196">
        <v>1517500</v>
      </c>
      <c r="D1131" s="196">
        <v>1</v>
      </c>
      <c r="E1131" s="195" t="s">
        <v>16261</v>
      </c>
      <c r="F1131" s="195" t="s">
        <v>87</v>
      </c>
    </row>
    <row r="1132" spans="1:6">
      <c r="A1132" s="195" t="s">
        <v>395</v>
      </c>
      <c r="B1132" s="196">
        <v>2436</v>
      </c>
      <c r="C1132" s="196">
        <v>381500</v>
      </c>
      <c r="D1132" s="196">
        <v>2</v>
      </c>
      <c r="E1132" s="195" t="s">
        <v>16262</v>
      </c>
      <c r="F1132" s="195" t="s">
        <v>254</v>
      </c>
    </row>
    <row r="1133" spans="1:6">
      <c r="A1133" s="195" t="s">
        <v>395</v>
      </c>
      <c r="B1133" s="196">
        <v>6319</v>
      </c>
      <c r="C1133" s="196">
        <v>1445800</v>
      </c>
      <c r="D1133" s="196">
        <v>2</v>
      </c>
      <c r="E1133" s="195" t="s">
        <v>16263</v>
      </c>
      <c r="F1133" s="195" t="s">
        <v>237</v>
      </c>
    </row>
    <row r="1134" spans="1:6">
      <c r="A1134" s="195" t="s">
        <v>395</v>
      </c>
      <c r="B1134" s="196">
        <v>4603</v>
      </c>
      <c r="C1134" s="196">
        <v>843900</v>
      </c>
      <c r="D1134" s="196">
        <v>1</v>
      </c>
      <c r="E1134" s="195" t="s">
        <v>16264</v>
      </c>
      <c r="F1134" s="195" t="s">
        <v>78</v>
      </c>
    </row>
    <row r="1135" spans="1:6">
      <c r="A1135" s="195" t="s">
        <v>395</v>
      </c>
      <c r="B1135" s="196">
        <v>1350</v>
      </c>
      <c r="C1135" s="196">
        <v>841200</v>
      </c>
      <c r="D1135" s="196">
        <v>1</v>
      </c>
      <c r="E1135" s="195" t="s">
        <v>16265</v>
      </c>
      <c r="F1135" s="195" t="s">
        <v>247</v>
      </c>
    </row>
    <row r="1136" spans="1:6">
      <c r="A1136" s="195" t="s">
        <v>395</v>
      </c>
      <c r="B1136" s="196">
        <v>2215</v>
      </c>
      <c r="C1136" s="196">
        <v>269900</v>
      </c>
      <c r="D1136" s="196">
        <v>1</v>
      </c>
      <c r="E1136" s="195" t="s">
        <v>16266</v>
      </c>
      <c r="F1136" s="195" t="s">
        <v>57</v>
      </c>
    </row>
    <row r="1137" spans="1:6">
      <c r="A1137" s="195" t="s">
        <v>395</v>
      </c>
      <c r="B1137" s="196">
        <v>1520</v>
      </c>
      <c r="C1137" s="196">
        <v>386800</v>
      </c>
      <c r="D1137" s="196">
        <v>1</v>
      </c>
      <c r="E1137" s="195" t="s">
        <v>16267</v>
      </c>
      <c r="F1137" s="195" t="s">
        <v>18</v>
      </c>
    </row>
    <row r="1138" spans="1:6">
      <c r="A1138" s="195" t="s">
        <v>395</v>
      </c>
      <c r="B1138" s="196">
        <v>1785</v>
      </c>
      <c r="C1138" s="196">
        <v>834400</v>
      </c>
      <c r="D1138" s="196">
        <v>1</v>
      </c>
      <c r="E1138" s="195" t="s">
        <v>16268</v>
      </c>
      <c r="F1138" s="195" t="s">
        <v>164</v>
      </c>
    </row>
    <row r="1139" spans="1:6">
      <c r="A1139" s="195" t="s">
        <v>395</v>
      </c>
      <c r="B1139" s="196">
        <v>1440</v>
      </c>
      <c r="C1139" s="196">
        <v>156900</v>
      </c>
      <c r="D1139" s="196">
        <v>2</v>
      </c>
      <c r="E1139" s="195" t="s">
        <v>16269</v>
      </c>
      <c r="F1139" s="195" t="s">
        <v>52</v>
      </c>
    </row>
    <row r="1140" spans="1:6">
      <c r="A1140" s="195" t="s">
        <v>395</v>
      </c>
      <c r="B1140" s="196">
        <v>4094</v>
      </c>
      <c r="C1140" s="196">
        <v>587300</v>
      </c>
      <c r="D1140" s="196">
        <v>3</v>
      </c>
      <c r="E1140" s="195" t="s">
        <v>16270</v>
      </c>
      <c r="F1140" s="195" t="s">
        <v>13</v>
      </c>
    </row>
    <row r="1141" spans="1:6">
      <c r="A1141" s="195" t="s">
        <v>395</v>
      </c>
      <c r="B1141" s="196">
        <v>2995</v>
      </c>
      <c r="C1141" s="196">
        <v>507900</v>
      </c>
      <c r="D1141" s="196">
        <v>2</v>
      </c>
      <c r="E1141" s="195" t="s">
        <v>16271</v>
      </c>
      <c r="F1141" s="195" t="s">
        <v>284</v>
      </c>
    </row>
    <row r="1142" spans="1:6">
      <c r="A1142" s="195" t="s">
        <v>395</v>
      </c>
      <c r="B1142" s="196">
        <v>2508</v>
      </c>
      <c r="C1142" s="196">
        <v>849600</v>
      </c>
      <c r="D1142" s="196">
        <v>1</v>
      </c>
      <c r="E1142" s="195" t="s">
        <v>16272</v>
      </c>
      <c r="F1142" s="195" t="s">
        <v>54</v>
      </c>
    </row>
    <row r="1143" spans="1:6">
      <c r="A1143" s="195" t="s">
        <v>395</v>
      </c>
      <c r="B1143" s="196">
        <v>1596</v>
      </c>
      <c r="C1143" s="196">
        <v>555100</v>
      </c>
      <c r="D1143" s="196">
        <v>1</v>
      </c>
      <c r="E1143" s="195" t="s">
        <v>16273</v>
      </c>
      <c r="F1143" s="195" t="s">
        <v>247</v>
      </c>
    </row>
    <row r="1144" spans="1:6">
      <c r="A1144" s="195" t="s">
        <v>395</v>
      </c>
      <c r="B1144" s="196">
        <v>1960</v>
      </c>
      <c r="C1144" s="196">
        <v>750300</v>
      </c>
      <c r="D1144" s="196">
        <v>1</v>
      </c>
      <c r="E1144" s="195" t="s">
        <v>16274</v>
      </c>
      <c r="F1144" s="195" t="s">
        <v>247</v>
      </c>
    </row>
    <row r="1145" spans="1:6" ht="30">
      <c r="A1145" s="195" t="s">
        <v>395</v>
      </c>
      <c r="B1145" s="196">
        <v>1807</v>
      </c>
      <c r="C1145" s="196">
        <v>364100</v>
      </c>
      <c r="D1145" s="196">
        <v>1</v>
      </c>
      <c r="E1145" s="195" t="s">
        <v>16275</v>
      </c>
      <c r="F1145" s="195" t="s">
        <v>25</v>
      </c>
    </row>
    <row r="1146" spans="1:6">
      <c r="A1146" s="195" t="s">
        <v>395</v>
      </c>
      <c r="B1146" s="196">
        <v>2575</v>
      </c>
      <c r="C1146" s="196">
        <v>193700</v>
      </c>
      <c r="D1146" s="196">
        <v>2</v>
      </c>
      <c r="E1146" s="195" t="s">
        <v>16276</v>
      </c>
      <c r="F1146" s="195" t="s">
        <v>112</v>
      </c>
    </row>
    <row r="1147" spans="1:6">
      <c r="A1147" s="195" t="s">
        <v>395</v>
      </c>
      <c r="B1147" s="196">
        <v>2487</v>
      </c>
      <c r="C1147" s="196">
        <v>614000</v>
      </c>
      <c r="D1147" s="196">
        <v>1</v>
      </c>
      <c r="E1147" s="195" t="s">
        <v>16277</v>
      </c>
      <c r="F1147" s="195" t="s">
        <v>164</v>
      </c>
    </row>
    <row r="1148" spans="1:6">
      <c r="A1148" s="195" t="s">
        <v>395</v>
      </c>
      <c r="B1148" s="196">
        <v>1646</v>
      </c>
      <c r="C1148" s="196">
        <v>150900</v>
      </c>
      <c r="D1148" s="196">
        <v>2</v>
      </c>
      <c r="E1148" s="195" t="s">
        <v>16278</v>
      </c>
      <c r="F1148" s="195" t="s">
        <v>185</v>
      </c>
    </row>
    <row r="1149" spans="1:6">
      <c r="A1149" s="195" t="s">
        <v>395</v>
      </c>
      <c r="B1149" s="196">
        <v>8872</v>
      </c>
      <c r="C1149" s="196">
        <v>2004100</v>
      </c>
      <c r="D1149" s="196">
        <v>3</v>
      </c>
      <c r="E1149" s="195" t="s">
        <v>16279</v>
      </c>
      <c r="F1149" s="195" t="s">
        <v>284</v>
      </c>
    </row>
    <row r="1150" spans="1:6">
      <c r="A1150" s="195" t="s">
        <v>395</v>
      </c>
      <c r="B1150" s="196">
        <v>1987</v>
      </c>
      <c r="C1150" s="196">
        <v>501900</v>
      </c>
      <c r="D1150" s="196">
        <v>1</v>
      </c>
      <c r="E1150" s="195" t="s">
        <v>16280</v>
      </c>
      <c r="F1150" s="195" t="s">
        <v>261</v>
      </c>
    </row>
    <row r="1151" spans="1:6">
      <c r="A1151" s="195" t="s">
        <v>395</v>
      </c>
      <c r="B1151" s="196">
        <v>2494</v>
      </c>
      <c r="C1151" s="196">
        <v>366000</v>
      </c>
      <c r="D1151" s="196">
        <v>1</v>
      </c>
      <c r="E1151" s="195" t="s">
        <v>16281</v>
      </c>
      <c r="F1151" s="195" t="s">
        <v>82</v>
      </c>
    </row>
    <row r="1152" spans="1:6">
      <c r="A1152" s="195" t="s">
        <v>395</v>
      </c>
      <c r="B1152" s="196">
        <v>2233</v>
      </c>
      <c r="C1152" s="196">
        <v>870900</v>
      </c>
      <c r="D1152" s="196">
        <v>1</v>
      </c>
      <c r="E1152" s="195" t="s">
        <v>16282</v>
      </c>
      <c r="F1152" s="195" t="s">
        <v>261</v>
      </c>
    </row>
    <row r="1153" spans="1:6">
      <c r="A1153" s="195" t="s">
        <v>395</v>
      </c>
      <c r="B1153" s="196">
        <v>2266</v>
      </c>
      <c r="C1153" s="196">
        <v>383300</v>
      </c>
      <c r="D1153" s="196">
        <v>1</v>
      </c>
      <c r="E1153" s="195" t="s">
        <v>16283</v>
      </c>
      <c r="F1153" s="195" t="s">
        <v>87</v>
      </c>
    </row>
    <row r="1154" spans="1:6">
      <c r="A1154" s="195" t="s">
        <v>395</v>
      </c>
      <c r="B1154" s="196">
        <v>920</v>
      </c>
      <c r="C1154" s="196">
        <v>355800</v>
      </c>
      <c r="D1154" s="196">
        <v>1</v>
      </c>
      <c r="E1154" s="195" t="s">
        <v>16284</v>
      </c>
      <c r="F1154" s="195" t="s">
        <v>164</v>
      </c>
    </row>
    <row r="1155" spans="1:6">
      <c r="A1155" s="195" t="s">
        <v>395</v>
      </c>
      <c r="B1155" s="196">
        <v>2021</v>
      </c>
      <c r="C1155" s="196">
        <v>641400</v>
      </c>
      <c r="D1155" s="196">
        <v>1</v>
      </c>
      <c r="E1155" s="195" t="s">
        <v>16285</v>
      </c>
      <c r="F1155" s="195" t="s">
        <v>87</v>
      </c>
    </row>
    <row r="1156" spans="1:6">
      <c r="A1156" s="195" t="s">
        <v>395</v>
      </c>
      <c r="B1156" s="196">
        <v>2983</v>
      </c>
      <c r="C1156" s="196">
        <v>391200</v>
      </c>
      <c r="D1156" s="196">
        <v>3</v>
      </c>
      <c r="E1156" s="195" t="s">
        <v>16286</v>
      </c>
      <c r="F1156" s="195" t="s">
        <v>11</v>
      </c>
    </row>
    <row r="1157" spans="1:6">
      <c r="A1157" s="195" t="s">
        <v>395</v>
      </c>
      <c r="B1157" s="196">
        <v>3485</v>
      </c>
      <c r="C1157" s="196">
        <v>1552000</v>
      </c>
      <c r="D1157" s="196">
        <v>1</v>
      </c>
      <c r="E1157" s="195" t="s">
        <v>16287</v>
      </c>
      <c r="F1157" s="195" t="s">
        <v>53</v>
      </c>
    </row>
    <row r="1158" spans="1:6">
      <c r="A1158" s="195" t="s">
        <v>395</v>
      </c>
      <c r="B1158" s="196">
        <v>1030</v>
      </c>
      <c r="C1158" s="196">
        <v>266700</v>
      </c>
      <c r="D1158" s="196">
        <v>1</v>
      </c>
      <c r="E1158" s="195" t="s">
        <v>16288</v>
      </c>
      <c r="F1158" s="195" t="s">
        <v>54</v>
      </c>
    </row>
    <row r="1159" spans="1:6">
      <c r="A1159" s="195" t="s">
        <v>395</v>
      </c>
      <c r="B1159" s="196">
        <v>1548</v>
      </c>
      <c r="C1159" s="196">
        <v>877000</v>
      </c>
      <c r="D1159" s="196">
        <v>1</v>
      </c>
      <c r="E1159" s="195" t="s">
        <v>16289</v>
      </c>
      <c r="F1159" s="195" t="s">
        <v>164</v>
      </c>
    </row>
    <row r="1160" spans="1:6">
      <c r="A1160" s="195" t="s">
        <v>395</v>
      </c>
      <c r="B1160" s="196">
        <v>4284</v>
      </c>
      <c r="C1160" s="196">
        <v>536500</v>
      </c>
      <c r="D1160" s="196">
        <v>4</v>
      </c>
      <c r="E1160" s="195" t="s">
        <v>16290</v>
      </c>
      <c r="F1160" s="195" t="s">
        <v>26</v>
      </c>
    </row>
    <row r="1161" spans="1:6" ht="30">
      <c r="A1161" s="195" t="s">
        <v>395</v>
      </c>
      <c r="B1161" s="196">
        <v>839</v>
      </c>
      <c r="C1161" s="196">
        <v>219100</v>
      </c>
      <c r="D1161" s="196">
        <v>1</v>
      </c>
      <c r="E1161" s="195" t="s">
        <v>16291</v>
      </c>
      <c r="F1161" s="195" t="s">
        <v>25</v>
      </c>
    </row>
    <row r="1162" spans="1:6">
      <c r="A1162" s="195" t="s">
        <v>395</v>
      </c>
      <c r="B1162" s="196">
        <v>4254</v>
      </c>
      <c r="C1162" s="196">
        <v>534700</v>
      </c>
      <c r="D1162" s="196">
        <v>1</v>
      </c>
      <c r="E1162" s="195" t="s">
        <v>16292</v>
      </c>
      <c r="F1162" s="195" t="s">
        <v>57</v>
      </c>
    </row>
    <row r="1163" spans="1:6">
      <c r="A1163" s="195" t="s">
        <v>395</v>
      </c>
      <c r="B1163" s="196">
        <v>2610</v>
      </c>
      <c r="C1163" s="196">
        <v>291100</v>
      </c>
      <c r="D1163" s="196">
        <v>3</v>
      </c>
      <c r="E1163" s="195" t="s">
        <v>16293</v>
      </c>
      <c r="F1163" s="195" t="s">
        <v>5</v>
      </c>
    </row>
    <row r="1164" spans="1:6">
      <c r="A1164" s="195" t="s">
        <v>395</v>
      </c>
      <c r="B1164" s="196">
        <v>6578</v>
      </c>
      <c r="C1164" s="196">
        <v>1553600</v>
      </c>
      <c r="D1164" s="196">
        <v>10</v>
      </c>
      <c r="E1164" s="195" t="s">
        <v>16294</v>
      </c>
      <c r="F1164" s="195" t="s">
        <v>44</v>
      </c>
    </row>
    <row r="1165" spans="1:6">
      <c r="A1165" s="195" t="s">
        <v>395</v>
      </c>
      <c r="B1165" s="196">
        <v>1033</v>
      </c>
      <c r="C1165" s="196">
        <v>536900</v>
      </c>
      <c r="D1165" s="196">
        <v>1</v>
      </c>
      <c r="E1165" s="195" t="s">
        <v>16295</v>
      </c>
      <c r="F1165" s="195" t="s">
        <v>261</v>
      </c>
    </row>
    <row r="1166" spans="1:6">
      <c r="A1166" s="195" t="s">
        <v>395</v>
      </c>
      <c r="B1166" s="196">
        <v>1576</v>
      </c>
      <c r="C1166" s="196">
        <v>736600</v>
      </c>
      <c r="D1166" s="196">
        <v>1</v>
      </c>
      <c r="E1166" s="195" t="s">
        <v>16296</v>
      </c>
      <c r="F1166" s="195" t="s">
        <v>57</v>
      </c>
    </row>
    <row r="1167" spans="1:6">
      <c r="A1167" s="195" t="s">
        <v>395</v>
      </c>
      <c r="B1167" s="196">
        <v>1944</v>
      </c>
      <c r="C1167" s="196">
        <v>226100</v>
      </c>
      <c r="D1167" s="196">
        <v>2</v>
      </c>
      <c r="E1167" s="195" t="s">
        <v>16297</v>
      </c>
      <c r="F1167" s="195" t="s">
        <v>65</v>
      </c>
    </row>
    <row r="1168" spans="1:6">
      <c r="A1168" s="195" t="s">
        <v>395</v>
      </c>
      <c r="B1168" s="196">
        <v>3738</v>
      </c>
      <c r="C1168" s="196">
        <v>449800</v>
      </c>
      <c r="D1168" s="196">
        <v>4</v>
      </c>
      <c r="E1168" s="195" t="s">
        <v>16298</v>
      </c>
      <c r="F1168" s="195" t="s">
        <v>45</v>
      </c>
    </row>
    <row r="1169" spans="1:6">
      <c r="A1169" s="195" t="s">
        <v>395</v>
      </c>
      <c r="B1169" s="196">
        <v>3047</v>
      </c>
      <c r="C1169" s="196">
        <v>417800</v>
      </c>
      <c r="D1169" s="196">
        <v>2</v>
      </c>
      <c r="E1169" s="195" t="s">
        <v>16299</v>
      </c>
      <c r="F1169" s="195" t="s">
        <v>219</v>
      </c>
    </row>
    <row r="1170" spans="1:6">
      <c r="A1170" s="195" t="s">
        <v>395</v>
      </c>
      <c r="B1170" s="196">
        <v>2295</v>
      </c>
      <c r="C1170" s="196">
        <v>323900</v>
      </c>
      <c r="D1170" s="196">
        <v>2</v>
      </c>
      <c r="E1170" s="195" t="s">
        <v>16300</v>
      </c>
      <c r="F1170" s="195" t="s">
        <v>185</v>
      </c>
    </row>
    <row r="1171" spans="1:6" ht="30">
      <c r="A1171" s="195" t="s">
        <v>395</v>
      </c>
      <c r="B1171" s="196">
        <v>1534</v>
      </c>
      <c r="C1171" s="196">
        <v>459200</v>
      </c>
      <c r="D1171" s="196">
        <v>1</v>
      </c>
      <c r="E1171" s="195" t="s">
        <v>16301</v>
      </c>
      <c r="F1171" s="195" t="s">
        <v>209</v>
      </c>
    </row>
    <row r="1172" spans="1:6">
      <c r="A1172" s="195" t="s">
        <v>395</v>
      </c>
      <c r="B1172" s="196">
        <v>1808</v>
      </c>
      <c r="C1172" s="196">
        <v>258400</v>
      </c>
      <c r="D1172" s="196">
        <v>1</v>
      </c>
      <c r="E1172" s="195" t="s">
        <v>16302</v>
      </c>
      <c r="F1172" s="195" t="s">
        <v>12</v>
      </c>
    </row>
    <row r="1173" spans="1:6">
      <c r="A1173" s="195" t="s">
        <v>395</v>
      </c>
      <c r="B1173" s="196">
        <v>4559</v>
      </c>
      <c r="C1173" s="196">
        <v>2394500</v>
      </c>
      <c r="D1173" s="196">
        <v>1</v>
      </c>
      <c r="E1173" s="195" t="s">
        <v>16303</v>
      </c>
      <c r="F1173" s="195" t="s">
        <v>247</v>
      </c>
    </row>
    <row r="1174" spans="1:6">
      <c r="A1174" s="195" t="s">
        <v>395</v>
      </c>
      <c r="B1174" s="196">
        <v>491</v>
      </c>
      <c r="C1174" s="196">
        <v>2028700</v>
      </c>
      <c r="D1174" s="196">
        <v>1</v>
      </c>
      <c r="E1174" s="195" t="s">
        <v>16304</v>
      </c>
      <c r="F1174" s="195" t="s">
        <v>247</v>
      </c>
    </row>
    <row r="1175" spans="1:6">
      <c r="A1175" s="195" t="s">
        <v>395</v>
      </c>
      <c r="B1175" s="196">
        <v>6088</v>
      </c>
      <c r="C1175" s="196">
        <v>151400</v>
      </c>
      <c r="D1175" s="196">
        <v>2</v>
      </c>
      <c r="E1175" s="195" t="s">
        <v>16305</v>
      </c>
      <c r="F1175" s="195" t="s">
        <v>7</v>
      </c>
    </row>
    <row r="1176" spans="1:6">
      <c r="A1176" s="195" t="s">
        <v>395</v>
      </c>
      <c r="B1176" s="196">
        <v>2230</v>
      </c>
      <c r="C1176" s="196">
        <v>275400</v>
      </c>
      <c r="D1176" s="196">
        <v>2</v>
      </c>
      <c r="E1176" s="195" t="s">
        <v>16306</v>
      </c>
      <c r="F1176" s="195" t="s">
        <v>154</v>
      </c>
    </row>
    <row r="1177" spans="1:6" ht="30">
      <c r="A1177" s="195" t="s">
        <v>395</v>
      </c>
      <c r="B1177" s="196">
        <v>424</v>
      </c>
      <c r="C1177" s="196">
        <v>3581600</v>
      </c>
      <c r="D1177" s="196">
        <v>1</v>
      </c>
      <c r="E1177" s="195" t="s">
        <v>16307</v>
      </c>
      <c r="F1177" s="195" t="s">
        <v>25</v>
      </c>
    </row>
    <row r="1178" spans="1:6">
      <c r="A1178" s="195" t="s">
        <v>395</v>
      </c>
      <c r="B1178" s="196">
        <v>2658</v>
      </c>
      <c r="C1178" s="196">
        <v>446300</v>
      </c>
      <c r="D1178" s="196">
        <v>1</v>
      </c>
      <c r="E1178" s="195" t="s">
        <v>16308</v>
      </c>
      <c r="F1178" s="195" t="s">
        <v>57</v>
      </c>
    </row>
    <row r="1179" spans="1:6">
      <c r="A1179" s="195" t="s">
        <v>395</v>
      </c>
      <c r="B1179" s="196">
        <v>1473</v>
      </c>
      <c r="C1179" s="196">
        <v>563000</v>
      </c>
      <c r="D1179" s="196">
        <v>1</v>
      </c>
      <c r="E1179" s="195" t="s">
        <v>16309</v>
      </c>
      <c r="F1179" s="195" t="s">
        <v>184</v>
      </c>
    </row>
    <row r="1180" spans="1:6">
      <c r="A1180" s="195" t="s">
        <v>395</v>
      </c>
      <c r="B1180" s="196">
        <v>1850</v>
      </c>
      <c r="C1180" s="196">
        <v>385600</v>
      </c>
      <c r="D1180" s="196">
        <v>1</v>
      </c>
      <c r="E1180" s="195" t="s">
        <v>16310</v>
      </c>
      <c r="F1180" s="195" t="s">
        <v>18</v>
      </c>
    </row>
    <row r="1181" spans="1:6">
      <c r="A1181" s="195" t="s">
        <v>395</v>
      </c>
      <c r="B1181" s="196">
        <v>2069</v>
      </c>
      <c r="C1181" s="196">
        <v>351100</v>
      </c>
      <c r="D1181" s="196">
        <v>1</v>
      </c>
      <c r="E1181" s="195" t="s">
        <v>16311</v>
      </c>
      <c r="F1181" s="195" t="s">
        <v>57</v>
      </c>
    </row>
    <row r="1182" spans="1:6" ht="30">
      <c r="A1182" s="195" t="s">
        <v>395</v>
      </c>
      <c r="B1182" s="196">
        <v>1638</v>
      </c>
      <c r="C1182" s="196">
        <v>220300</v>
      </c>
      <c r="D1182" s="196">
        <v>2</v>
      </c>
      <c r="E1182" s="195" t="s">
        <v>16312</v>
      </c>
      <c r="F1182" s="195" t="s">
        <v>99</v>
      </c>
    </row>
    <row r="1183" spans="1:6">
      <c r="A1183" s="195" t="s">
        <v>395</v>
      </c>
      <c r="B1183" s="196">
        <v>7742</v>
      </c>
      <c r="C1183" s="196">
        <v>2084600</v>
      </c>
      <c r="D1183" s="196">
        <v>2</v>
      </c>
      <c r="E1183" s="195" t="s">
        <v>16313</v>
      </c>
      <c r="F1183" s="195" t="s">
        <v>219</v>
      </c>
    </row>
    <row r="1184" spans="1:6">
      <c r="A1184" s="195" t="s">
        <v>395</v>
      </c>
      <c r="B1184" s="196">
        <v>2439</v>
      </c>
      <c r="C1184" s="196">
        <v>267000</v>
      </c>
      <c r="D1184" s="196">
        <v>2</v>
      </c>
      <c r="E1184" s="195" t="s">
        <v>16314</v>
      </c>
      <c r="F1184" s="195" t="s">
        <v>58</v>
      </c>
    </row>
    <row r="1185" spans="1:6">
      <c r="A1185" s="195" t="s">
        <v>395</v>
      </c>
      <c r="B1185" s="196">
        <v>3302</v>
      </c>
      <c r="C1185" s="196">
        <v>295700</v>
      </c>
      <c r="D1185" s="196">
        <v>3</v>
      </c>
      <c r="E1185" s="195" t="s">
        <v>16315</v>
      </c>
      <c r="F1185" s="195" t="s">
        <v>15</v>
      </c>
    </row>
    <row r="1186" spans="1:6" ht="30">
      <c r="A1186" s="195" t="s">
        <v>395</v>
      </c>
      <c r="B1186" s="196">
        <v>1361</v>
      </c>
      <c r="C1186" s="196">
        <v>292600</v>
      </c>
      <c r="D1186" s="196">
        <v>1</v>
      </c>
      <c r="E1186" s="195" t="s">
        <v>16316</v>
      </c>
      <c r="F1186" s="195" t="s">
        <v>99</v>
      </c>
    </row>
    <row r="1187" spans="1:6">
      <c r="A1187" s="195" t="s">
        <v>395</v>
      </c>
      <c r="B1187" s="196">
        <v>3690</v>
      </c>
      <c r="C1187" s="196">
        <v>539400</v>
      </c>
      <c r="D1187" s="196">
        <v>1</v>
      </c>
      <c r="E1187" s="195" t="s">
        <v>16317</v>
      </c>
      <c r="F1187" s="195" t="s">
        <v>57</v>
      </c>
    </row>
    <row r="1188" spans="1:6">
      <c r="A1188" s="195" t="s">
        <v>395</v>
      </c>
      <c r="B1188" s="196">
        <v>2276</v>
      </c>
      <c r="C1188" s="196">
        <v>230100</v>
      </c>
      <c r="D1188" s="196">
        <v>2</v>
      </c>
      <c r="E1188" s="195" t="s">
        <v>16318</v>
      </c>
      <c r="F1188" s="195" t="s">
        <v>90</v>
      </c>
    </row>
    <row r="1189" spans="1:6">
      <c r="A1189" s="195" t="s">
        <v>395</v>
      </c>
      <c r="B1189" s="196">
        <v>2122</v>
      </c>
      <c r="C1189" s="196">
        <v>300300</v>
      </c>
      <c r="D1189" s="196">
        <v>2</v>
      </c>
      <c r="E1189" s="195" t="s">
        <v>16319</v>
      </c>
      <c r="F1189" s="195" t="s">
        <v>11</v>
      </c>
    </row>
    <row r="1190" spans="1:6">
      <c r="A1190" s="195" t="s">
        <v>395</v>
      </c>
      <c r="B1190" s="196">
        <v>6466</v>
      </c>
      <c r="C1190" s="196">
        <v>2124600</v>
      </c>
      <c r="D1190" s="196">
        <v>1</v>
      </c>
      <c r="E1190" s="195" t="s">
        <v>16320</v>
      </c>
      <c r="F1190" s="195" t="s">
        <v>24</v>
      </c>
    </row>
    <row r="1191" spans="1:6">
      <c r="A1191" s="195" t="s">
        <v>395</v>
      </c>
      <c r="B1191" s="196">
        <v>8012</v>
      </c>
      <c r="C1191" s="196">
        <v>7918800</v>
      </c>
      <c r="D1191" s="196">
        <v>1</v>
      </c>
      <c r="E1191" s="195" t="s">
        <v>16321</v>
      </c>
      <c r="F1191" s="195" t="s">
        <v>247</v>
      </c>
    </row>
    <row r="1192" spans="1:6">
      <c r="A1192" s="195" t="s">
        <v>395</v>
      </c>
      <c r="B1192" s="196">
        <v>4882</v>
      </c>
      <c r="C1192" s="196">
        <v>781400</v>
      </c>
      <c r="D1192" s="196">
        <v>1</v>
      </c>
      <c r="E1192" s="195" t="s">
        <v>16322</v>
      </c>
      <c r="F1192" s="195" t="s">
        <v>57</v>
      </c>
    </row>
    <row r="1193" spans="1:6">
      <c r="A1193" s="195" t="s">
        <v>395</v>
      </c>
      <c r="B1193" s="196">
        <v>3035</v>
      </c>
      <c r="C1193" s="196">
        <v>327300</v>
      </c>
      <c r="D1193" s="196">
        <v>4</v>
      </c>
      <c r="E1193" s="195" t="s">
        <v>16323</v>
      </c>
      <c r="F1193" s="195" t="s">
        <v>14</v>
      </c>
    </row>
    <row r="1194" spans="1:6">
      <c r="A1194" s="195" t="s">
        <v>395</v>
      </c>
      <c r="B1194" s="196">
        <v>4624</v>
      </c>
      <c r="C1194" s="196">
        <v>1393600</v>
      </c>
      <c r="D1194" s="196">
        <v>1</v>
      </c>
      <c r="E1194" s="195" t="s">
        <v>16324</v>
      </c>
      <c r="F1194" s="195" t="s">
        <v>12</v>
      </c>
    </row>
    <row r="1195" spans="1:6" ht="30">
      <c r="A1195" s="195" t="s">
        <v>395</v>
      </c>
      <c r="B1195" s="196">
        <v>4537</v>
      </c>
      <c r="C1195" s="196">
        <v>1346900</v>
      </c>
      <c r="D1195" s="196">
        <v>1</v>
      </c>
      <c r="E1195" s="195" t="s">
        <v>16325</v>
      </c>
      <c r="F1195" s="195" t="s">
        <v>99</v>
      </c>
    </row>
    <row r="1196" spans="1:6">
      <c r="A1196" s="195" t="s">
        <v>395</v>
      </c>
      <c r="B1196" s="196">
        <v>11030</v>
      </c>
      <c r="C1196" s="196">
        <v>964400</v>
      </c>
      <c r="D1196" s="196">
        <v>2</v>
      </c>
      <c r="E1196" s="195" t="s">
        <v>16326</v>
      </c>
      <c r="F1196" s="195" t="s">
        <v>52</v>
      </c>
    </row>
    <row r="1197" spans="1:6" ht="30">
      <c r="A1197" s="195" t="s">
        <v>395</v>
      </c>
      <c r="B1197" s="196">
        <v>4530</v>
      </c>
      <c r="C1197" s="196">
        <v>1376000</v>
      </c>
      <c r="D1197" s="196">
        <v>1</v>
      </c>
      <c r="E1197" s="195" t="s">
        <v>16327</v>
      </c>
      <c r="F1197" s="195" t="s">
        <v>99</v>
      </c>
    </row>
    <row r="1198" spans="1:6">
      <c r="A1198" s="195" t="s">
        <v>395</v>
      </c>
      <c r="B1198" s="196">
        <v>3324</v>
      </c>
      <c r="C1198" s="196">
        <v>1182100</v>
      </c>
      <c r="D1198" s="196">
        <v>1</v>
      </c>
      <c r="E1198" s="195" t="s">
        <v>16328</v>
      </c>
      <c r="F1198" s="195" t="s">
        <v>247</v>
      </c>
    </row>
    <row r="1199" spans="1:6">
      <c r="A1199" s="195" t="s">
        <v>395</v>
      </c>
      <c r="B1199" s="196">
        <v>2996</v>
      </c>
      <c r="C1199" s="196">
        <v>401600</v>
      </c>
      <c r="D1199" s="196">
        <v>1</v>
      </c>
      <c r="E1199" s="195" t="s">
        <v>16329</v>
      </c>
      <c r="F1199" s="195" t="s">
        <v>7</v>
      </c>
    </row>
    <row r="1200" spans="1:6">
      <c r="A1200" s="195" t="s">
        <v>395</v>
      </c>
      <c r="B1200" s="196">
        <v>2201</v>
      </c>
      <c r="C1200" s="196">
        <v>341600</v>
      </c>
      <c r="D1200" s="196">
        <v>2</v>
      </c>
      <c r="E1200" s="195" t="s">
        <v>16330</v>
      </c>
      <c r="F1200" s="195" t="s">
        <v>93</v>
      </c>
    </row>
    <row r="1201" spans="1:6">
      <c r="A1201" s="195" t="s">
        <v>395</v>
      </c>
      <c r="B1201" s="196">
        <v>5003</v>
      </c>
      <c r="C1201" s="196">
        <v>873500</v>
      </c>
      <c r="D1201" s="196">
        <v>2</v>
      </c>
      <c r="E1201" s="195" t="s">
        <v>16331</v>
      </c>
      <c r="F1201" s="195" t="s">
        <v>138</v>
      </c>
    </row>
    <row r="1202" spans="1:6">
      <c r="A1202" s="195" t="s">
        <v>395</v>
      </c>
      <c r="B1202" s="196">
        <v>3620</v>
      </c>
      <c r="C1202" s="196">
        <v>639500</v>
      </c>
      <c r="D1202" s="196">
        <v>1</v>
      </c>
      <c r="E1202" s="195" t="s">
        <v>16332</v>
      </c>
      <c r="F1202" s="195" t="s">
        <v>57</v>
      </c>
    </row>
    <row r="1203" spans="1:6" ht="30">
      <c r="A1203" s="195" t="s">
        <v>395</v>
      </c>
      <c r="B1203" s="196">
        <v>2660</v>
      </c>
      <c r="C1203" s="196">
        <v>295900</v>
      </c>
      <c r="D1203" s="196">
        <v>1</v>
      </c>
      <c r="E1203" s="195" t="s">
        <v>16333</v>
      </c>
      <c r="F1203" s="195" t="s">
        <v>99</v>
      </c>
    </row>
    <row r="1204" spans="1:6">
      <c r="A1204" s="195" t="s">
        <v>395</v>
      </c>
      <c r="B1204" s="196">
        <v>4590</v>
      </c>
      <c r="C1204" s="196">
        <v>412400</v>
      </c>
      <c r="D1204" s="196">
        <v>1</v>
      </c>
      <c r="E1204" s="195" t="s">
        <v>16334</v>
      </c>
      <c r="F1204" s="195" t="s">
        <v>199</v>
      </c>
    </row>
    <row r="1205" spans="1:6">
      <c r="A1205" s="195" t="s">
        <v>395</v>
      </c>
      <c r="B1205" s="196">
        <v>2683</v>
      </c>
      <c r="C1205" s="196">
        <v>574000</v>
      </c>
      <c r="D1205" s="196">
        <v>1</v>
      </c>
      <c r="E1205" s="195" t="s">
        <v>16335</v>
      </c>
      <c r="F1205" s="195" t="s">
        <v>87</v>
      </c>
    </row>
    <row r="1206" spans="1:6">
      <c r="A1206" s="195" t="s">
        <v>395</v>
      </c>
      <c r="B1206" s="196">
        <v>1464</v>
      </c>
      <c r="C1206" s="196">
        <v>603500</v>
      </c>
      <c r="D1206" s="196">
        <v>1</v>
      </c>
      <c r="E1206" s="195" t="s">
        <v>16336</v>
      </c>
      <c r="F1206" s="195" t="s">
        <v>247</v>
      </c>
    </row>
    <row r="1207" spans="1:6">
      <c r="A1207" s="195" t="s">
        <v>395</v>
      </c>
      <c r="B1207" s="196">
        <v>1577</v>
      </c>
      <c r="C1207" s="196">
        <v>563400</v>
      </c>
      <c r="D1207" s="196">
        <v>1</v>
      </c>
      <c r="E1207" s="195" t="s">
        <v>16337</v>
      </c>
      <c r="F1207" s="195" t="s">
        <v>247</v>
      </c>
    </row>
    <row r="1208" spans="1:6">
      <c r="A1208" s="195" t="s">
        <v>395</v>
      </c>
      <c r="B1208" s="196">
        <v>1357</v>
      </c>
      <c r="C1208" s="196">
        <v>364900</v>
      </c>
      <c r="D1208" s="196">
        <v>1</v>
      </c>
      <c r="E1208" s="195" t="s">
        <v>16338</v>
      </c>
      <c r="F1208" s="195" t="s">
        <v>164</v>
      </c>
    </row>
    <row r="1209" spans="1:6">
      <c r="A1209" s="195" t="s">
        <v>395</v>
      </c>
      <c r="B1209" s="196">
        <v>2206</v>
      </c>
      <c r="C1209" s="196">
        <v>250700</v>
      </c>
      <c r="D1209" s="196">
        <v>2</v>
      </c>
      <c r="E1209" s="195" t="s">
        <v>16339</v>
      </c>
      <c r="F1209" s="195" t="s">
        <v>52</v>
      </c>
    </row>
    <row r="1210" spans="1:6">
      <c r="A1210" s="195" t="s">
        <v>395</v>
      </c>
      <c r="B1210" s="196">
        <v>2132</v>
      </c>
      <c r="C1210" s="196">
        <v>226200</v>
      </c>
      <c r="D1210" s="196">
        <v>2</v>
      </c>
      <c r="E1210" s="195" t="s">
        <v>16340</v>
      </c>
      <c r="F1210" s="195" t="s">
        <v>46</v>
      </c>
    </row>
    <row r="1211" spans="1:6">
      <c r="A1211" s="195" t="s">
        <v>395</v>
      </c>
      <c r="B1211" s="196">
        <v>4864</v>
      </c>
      <c r="C1211" s="196">
        <v>579900</v>
      </c>
      <c r="D1211" s="196">
        <v>3</v>
      </c>
      <c r="E1211" s="195" t="s">
        <v>16341</v>
      </c>
      <c r="F1211" s="195" t="s">
        <v>216</v>
      </c>
    </row>
    <row r="1212" spans="1:6">
      <c r="A1212" s="195" t="s">
        <v>395</v>
      </c>
      <c r="B1212" s="196">
        <v>2632</v>
      </c>
      <c r="C1212" s="196">
        <v>211600</v>
      </c>
      <c r="D1212" s="196">
        <v>2</v>
      </c>
      <c r="E1212" s="195" t="s">
        <v>16342</v>
      </c>
      <c r="F1212" s="195" t="s">
        <v>165</v>
      </c>
    </row>
    <row r="1213" spans="1:6" ht="30">
      <c r="A1213" s="195" t="s">
        <v>395</v>
      </c>
      <c r="B1213" s="196">
        <v>1008</v>
      </c>
      <c r="C1213" s="196">
        <v>324500</v>
      </c>
      <c r="D1213" s="196">
        <v>1</v>
      </c>
      <c r="E1213" s="195" t="s">
        <v>16343</v>
      </c>
      <c r="F1213" s="195" t="s">
        <v>25</v>
      </c>
    </row>
    <row r="1214" spans="1:6">
      <c r="A1214" s="195" t="s">
        <v>395</v>
      </c>
      <c r="B1214" s="196">
        <v>4090</v>
      </c>
      <c r="C1214" s="196">
        <v>420500</v>
      </c>
      <c r="D1214" s="196">
        <v>4</v>
      </c>
      <c r="E1214" s="195" t="s">
        <v>16344</v>
      </c>
      <c r="F1214" s="195" t="s">
        <v>74</v>
      </c>
    </row>
    <row r="1215" spans="1:6">
      <c r="A1215" s="195" t="s">
        <v>395</v>
      </c>
      <c r="B1215" s="196">
        <v>2840</v>
      </c>
      <c r="C1215" s="196">
        <v>441000</v>
      </c>
      <c r="D1215" s="196">
        <v>2</v>
      </c>
      <c r="E1215" s="195" t="s">
        <v>16345</v>
      </c>
      <c r="F1215" s="195" t="s">
        <v>138</v>
      </c>
    </row>
    <row r="1216" spans="1:6">
      <c r="A1216" s="195" t="s">
        <v>395</v>
      </c>
      <c r="B1216" s="196">
        <v>2671</v>
      </c>
      <c r="C1216" s="196">
        <v>543600</v>
      </c>
      <c r="D1216" s="196">
        <v>2</v>
      </c>
      <c r="E1216" s="195" t="s">
        <v>16346</v>
      </c>
      <c r="F1216" s="195" t="s">
        <v>216</v>
      </c>
    </row>
    <row r="1217" spans="1:6">
      <c r="A1217" s="195" t="s">
        <v>395</v>
      </c>
      <c r="B1217" s="196">
        <v>3093</v>
      </c>
      <c r="C1217" s="196">
        <v>277700</v>
      </c>
      <c r="D1217" s="196">
        <v>2</v>
      </c>
      <c r="E1217" s="195" t="s">
        <v>16347</v>
      </c>
      <c r="F1217" s="195" t="s">
        <v>112</v>
      </c>
    </row>
    <row r="1218" spans="1:6">
      <c r="A1218" s="195" t="s">
        <v>395</v>
      </c>
      <c r="B1218" s="196">
        <v>1817</v>
      </c>
      <c r="C1218" s="196">
        <v>385800</v>
      </c>
      <c r="D1218" s="196">
        <v>2</v>
      </c>
      <c r="E1218" s="195" t="s">
        <v>16348</v>
      </c>
      <c r="F1218" s="195" t="s">
        <v>37</v>
      </c>
    </row>
    <row r="1219" spans="1:6">
      <c r="A1219" s="195" t="s">
        <v>395</v>
      </c>
      <c r="B1219" s="196">
        <v>2803</v>
      </c>
      <c r="C1219" s="196">
        <v>345700</v>
      </c>
      <c r="D1219" s="196">
        <v>1</v>
      </c>
      <c r="E1219" s="195" t="s">
        <v>16349</v>
      </c>
      <c r="F1219" s="195" t="s">
        <v>12</v>
      </c>
    </row>
    <row r="1220" spans="1:6">
      <c r="A1220" s="195" t="s">
        <v>395</v>
      </c>
      <c r="B1220" s="196">
        <v>9940</v>
      </c>
      <c r="C1220" s="196">
        <v>4495400</v>
      </c>
      <c r="D1220" s="196">
        <v>1</v>
      </c>
      <c r="E1220" s="195" t="s">
        <v>16350</v>
      </c>
      <c r="F1220" s="195" t="s">
        <v>24</v>
      </c>
    </row>
    <row r="1221" spans="1:6" ht="30">
      <c r="A1221" s="195" t="s">
        <v>395</v>
      </c>
      <c r="B1221" s="196">
        <v>1350</v>
      </c>
      <c r="C1221" s="196">
        <v>274200</v>
      </c>
      <c r="D1221" s="196">
        <v>1</v>
      </c>
      <c r="E1221" s="195" t="s">
        <v>16351</v>
      </c>
      <c r="F1221" s="195" t="s">
        <v>99</v>
      </c>
    </row>
    <row r="1222" spans="1:6">
      <c r="A1222" s="195" t="s">
        <v>395</v>
      </c>
      <c r="B1222" s="196">
        <v>2613</v>
      </c>
      <c r="C1222" s="196">
        <v>1700800</v>
      </c>
      <c r="D1222" s="196">
        <v>1</v>
      </c>
      <c r="E1222" s="195" t="s">
        <v>16352</v>
      </c>
      <c r="F1222" s="195" t="s">
        <v>261</v>
      </c>
    </row>
    <row r="1223" spans="1:6">
      <c r="A1223" s="195" t="s">
        <v>395</v>
      </c>
      <c r="B1223" s="196">
        <v>5312</v>
      </c>
      <c r="C1223" s="196">
        <v>1554900</v>
      </c>
      <c r="D1223" s="196">
        <v>1</v>
      </c>
      <c r="E1223" s="195" t="s">
        <v>16353</v>
      </c>
      <c r="F1223" s="195" t="s">
        <v>54</v>
      </c>
    </row>
    <row r="1224" spans="1:6">
      <c r="A1224" s="195" t="s">
        <v>395</v>
      </c>
      <c r="B1224" s="196">
        <v>3722</v>
      </c>
      <c r="C1224" s="196">
        <v>372700</v>
      </c>
      <c r="D1224" s="196">
        <v>2</v>
      </c>
      <c r="E1224" s="195" t="s">
        <v>16354</v>
      </c>
      <c r="F1224" s="195" t="s">
        <v>46</v>
      </c>
    </row>
    <row r="1225" spans="1:6">
      <c r="A1225" s="195" t="s">
        <v>395</v>
      </c>
      <c r="B1225" s="196">
        <v>1364</v>
      </c>
      <c r="C1225" s="196">
        <v>508200</v>
      </c>
      <c r="D1225" s="196">
        <v>1</v>
      </c>
      <c r="E1225" s="195" t="s">
        <v>16355</v>
      </c>
      <c r="F1225" s="195" t="s">
        <v>164</v>
      </c>
    </row>
    <row r="1226" spans="1:6">
      <c r="A1226" s="195" t="s">
        <v>395</v>
      </c>
      <c r="B1226" s="196">
        <v>2367</v>
      </c>
      <c r="C1226" s="196">
        <v>404900</v>
      </c>
      <c r="D1226" s="196">
        <v>2</v>
      </c>
      <c r="E1226" s="195" t="s">
        <v>16356</v>
      </c>
      <c r="F1226" s="195" t="s">
        <v>78</v>
      </c>
    </row>
    <row r="1227" spans="1:6" ht="30">
      <c r="A1227" s="195" t="s">
        <v>395</v>
      </c>
      <c r="B1227" s="196">
        <v>1345</v>
      </c>
      <c r="C1227" s="196">
        <v>190200</v>
      </c>
      <c r="D1227" s="196">
        <v>1</v>
      </c>
      <c r="E1227" s="195" t="s">
        <v>16357</v>
      </c>
      <c r="F1227" s="195" t="s">
        <v>99</v>
      </c>
    </row>
    <row r="1228" spans="1:6">
      <c r="A1228" s="195" t="s">
        <v>395</v>
      </c>
      <c r="B1228" s="196">
        <v>1244</v>
      </c>
      <c r="C1228" s="196">
        <v>379900</v>
      </c>
      <c r="D1228" s="196">
        <v>1</v>
      </c>
      <c r="E1228" s="195" t="s">
        <v>16358</v>
      </c>
      <c r="F1228" s="195" t="s">
        <v>87</v>
      </c>
    </row>
    <row r="1229" spans="1:6">
      <c r="A1229" s="195" t="s">
        <v>395</v>
      </c>
      <c r="B1229" s="196">
        <v>1764</v>
      </c>
      <c r="C1229" s="196">
        <v>355500</v>
      </c>
      <c r="D1229" s="196">
        <v>1</v>
      </c>
      <c r="E1229" s="195" t="s">
        <v>16359</v>
      </c>
      <c r="F1229" s="195" t="s">
        <v>82</v>
      </c>
    </row>
    <row r="1230" spans="1:6">
      <c r="A1230" s="195" t="s">
        <v>395</v>
      </c>
      <c r="B1230" s="196">
        <v>3037</v>
      </c>
      <c r="C1230" s="196">
        <v>375400</v>
      </c>
      <c r="D1230" s="196">
        <v>1</v>
      </c>
      <c r="E1230" s="195" t="s">
        <v>16360</v>
      </c>
      <c r="F1230" s="195" t="s">
        <v>57</v>
      </c>
    </row>
    <row r="1231" spans="1:6">
      <c r="A1231" s="195" t="s">
        <v>395</v>
      </c>
      <c r="B1231" s="196">
        <v>2034</v>
      </c>
      <c r="C1231" s="196">
        <v>588200</v>
      </c>
      <c r="D1231" s="196">
        <v>1</v>
      </c>
      <c r="E1231" s="195" t="s">
        <v>16361</v>
      </c>
      <c r="F1231" s="195" t="s">
        <v>168</v>
      </c>
    </row>
    <row r="1232" spans="1:6">
      <c r="A1232" s="195" t="s">
        <v>395</v>
      </c>
      <c r="B1232" s="196">
        <v>468</v>
      </c>
      <c r="C1232" s="196">
        <v>149200</v>
      </c>
      <c r="D1232" s="196">
        <v>1</v>
      </c>
      <c r="E1232" s="195" t="s">
        <v>16362</v>
      </c>
      <c r="F1232" s="195" t="s">
        <v>88</v>
      </c>
    </row>
    <row r="1233" spans="1:6">
      <c r="A1233" s="195" t="s">
        <v>395</v>
      </c>
      <c r="B1233" s="196">
        <v>1132</v>
      </c>
      <c r="C1233" s="196">
        <v>424400</v>
      </c>
      <c r="D1233" s="196">
        <v>1</v>
      </c>
      <c r="E1233" s="195" t="s">
        <v>16363</v>
      </c>
      <c r="F1233" s="195" t="s">
        <v>247</v>
      </c>
    </row>
    <row r="1234" spans="1:6">
      <c r="A1234" s="195" t="s">
        <v>395</v>
      </c>
      <c r="B1234" s="196">
        <v>2417</v>
      </c>
      <c r="C1234" s="196">
        <v>929600</v>
      </c>
      <c r="D1234" s="196">
        <v>1</v>
      </c>
      <c r="E1234" s="195" t="s">
        <v>16364</v>
      </c>
      <c r="F1234" s="195" t="s">
        <v>88</v>
      </c>
    </row>
    <row r="1235" spans="1:6">
      <c r="A1235" s="195" t="s">
        <v>395</v>
      </c>
      <c r="B1235" s="196">
        <v>4214</v>
      </c>
      <c r="C1235" s="196">
        <v>276200</v>
      </c>
      <c r="D1235" s="196">
        <v>2</v>
      </c>
      <c r="E1235" s="195" t="s">
        <v>16365</v>
      </c>
      <c r="F1235" s="195" t="s">
        <v>112</v>
      </c>
    </row>
    <row r="1236" spans="1:6">
      <c r="A1236" s="195" t="s">
        <v>395</v>
      </c>
      <c r="B1236" s="196">
        <v>1788</v>
      </c>
      <c r="C1236" s="196">
        <v>762300</v>
      </c>
      <c r="D1236" s="196">
        <v>1</v>
      </c>
      <c r="E1236" s="195" t="s">
        <v>16366</v>
      </c>
      <c r="F1236" s="195" t="s">
        <v>247</v>
      </c>
    </row>
    <row r="1237" spans="1:6">
      <c r="A1237" s="195" t="s">
        <v>395</v>
      </c>
      <c r="B1237" s="196">
        <v>3357</v>
      </c>
      <c r="C1237" s="196">
        <v>1073400</v>
      </c>
      <c r="D1237" s="196">
        <v>1</v>
      </c>
      <c r="E1237" s="195" t="s">
        <v>16367</v>
      </c>
      <c r="F1237" s="195" t="s">
        <v>7</v>
      </c>
    </row>
    <row r="1238" spans="1:6">
      <c r="A1238" s="195" t="s">
        <v>395</v>
      </c>
      <c r="B1238" s="196">
        <v>7135</v>
      </c>
      <c r="C1238" s="196">
        <v>982300</v>
      </c>
      <c r="D1238" s="196">
        <v>2</v>
      </c>
      <c r="E1238" s="195" t="s">
        <v>16368</v>
      </c>
      <c r="F1238" s="195" t="s">
        <v>257</v>
      </c>
    </row>
    <row r="1239" spans="1:6">
      <c r="A1239" s="195" t="s">
        <v>395</v>
      </c>
      <c r="B1239" s="196">
        <v>2976</v>
      </c>
      <c r="C1239" s="196">
        <v>352500</v>
      </c>
      <c r="D1239" s="196">
        <v>3</v>
      </c>
      <c r="E1239" s="195" t="s">
        <v>16369</v>
      </c>
      <c r="F1239" s="195" t="s">
        <v>11</v>
      </c>
    </row>
    <row r="1240" spans="1:6">
      <c r="A1240" s="195" t="s">
        <v>395</v>
      </c>
      <c r="B1240" s="196">
        <v>852</v>
      </c>
      <c r="C1240" s="196">
        <v>127600</v>
      </c>
      <c r="D1240" s="196">
        <v>1</v>
      </c>
      <c r="E1240" s="195" t="s">
        <v>16370</v>
      </c>
      <c r="F1240" s="195" t="s">
        <v>54</v>
      </c>
    </row>
    <row r="1241" spans="1:6">
      <c r="A1241" s="195" t="s">
        <v>395</v>
      </c>
      <c r="B1241" s="196">
        <v>1322</v>
      </c>
      <c r="C1241" s="196">
        <v>402400</v>
      </c>
      <c r="D1241" s="196">
        <v>1</v>
      </c>
      <c r="E1241" s="195" t="s">
        <v>16371</v>
      </c>
      <c r="F1241" s="195" t="s">
        <v>164</v>
      </c>
    </row>
    <row r="1242" spans="1:6">
      <c r="A1242" s="195" t="s">
        <v>395</v>
      </c>
      <c r="B1242" s="196">
        <v>2307</v>
      </c>
      <c r="C1242" s="196">
        <v>421700</v>
      </c>
      <c r="D1242" s="196">
        <v>1</v>
      </c>
      <c r="E1242" s="195" t="s">
        <v>16372</v>
      </c>
      <c r="F1242" s="195" t="s">
        <v>7</v>
      </c>
    </row>
    <row r="1243" spans="1:6">
      <c r="A1243" s="195" t="s">
        <v>395</v>
      </c>
      <c r="B1243" s="196">
        <v>5612</v>
      </c>
      <c r="C1243" s="196">
        <v>1438500</v>
      </c>
      <c r="D1243" s="196">
        <v>2</v>
      </c>
      <c r="E1243" s="195" t="s">
        <v>16373</v>
      </c>
      <c r="F1243" s="195" t="s">
        <v>7</v>
      </c>
    </row>
    <row r="1244" spans="1:6" ht="30">
      <c r="A1244" s="195" t="s">
        <v>395</v>
      </c>
      <c r="B1244" s="196">
        <v>1280</v>
      </c>
      <c r="C1244" s="196">
        <v>327000</v>
      </c>
      <c r="D1244" s="196">
        <v>1</v>
      </c>
      <c r="E1244" s="195" t="s">
        <v>16374</v>
      </c>
      <c r="F1244" s="195" t="s">
        <v>25</v>
      </c>
    </row>
    <row r="1245" spans="1:6">
      <c r="A1245" s="195" t="s">
        <v>395</v>
      </c>
      <c r="B1245" s="196">
        <v>5590</v>
      </c>
      <c r="C1245" s="196">
        <v>904000</v>
      </c>
      <c r="D1245" s="196">
        <v>1</v>
      </c>
      <c r="E1245" s="195" t="s">
        <v>16375</v>
      </c>
      <c r="F1245" s="195" t="s">
        <v>91</v>
      </c>
    </row>
    <row r="1246" spans="1:6">
      <c r="A1246" s="195" t="s">
        <v>395</v>
      </c>
      <c r="B1246" s="196">
        <v>8087</v>
      </c>
      <c r="C1246" s="196">
        <v>1183400</v>
      </c>
      <c r="D1246" s="196">
        <v>2</v>
      </c>
      <c r="E1246" s="195" t="s">
        <v>16376</v>
      </c>
      <c r="F1246" s="195" t="s">
        <v>253</v>
      </c>
    </row>
    <row r="1247" spans="1:6">
      <c r="A1247" s="195" t="s">
        <v>395</v>
      </c>
      <c r="B1247" s="196">
        <v>2753</v>
      </c>
      <c r="C1247" s="196">
        <v>457500</v>
      </c>
      <c r="D1247" s="196">
        <v>3</v>
      </c>
      <c r="E1247" s="195" t="s">
        <v>16377</v>
      </c>
      <c r="F1247" s="195" t="s">
        <v>13</v>
      </c>
    </row>
    <row r="1248" spans="1:6">
      <c r="A1248" s="195" t="s">
        <v>395</v>
      </c>
      <c r="B1248" s="196">
        <v>1246</v>
      </c>
      <c r="C1248" s="196">
        <v>176400</v>
      </c>
      <c r="D1248" s="196">
        <v>1</v>
      </c>
      <c r="E1248" s="195" t="s">
        <v>16378</v>
      </c>
      <c r="F1248" s="195" t="s">
        <v>12</v>
      </c>
    </row>
    <row r="1249" spans="1:6">
      <c r="A1249" s="195" t="s">
        <v>395</v>
      </c>
      <c r="B1249" s="196">
        <v>4944</v>
      </c>
      <c r="C1249" s="196">
        <v>833600</v>
      </c>
      <c r="D1249" s="196">
        <v>2</v>
      </c>
      <c r="E1249" s="195" t="s">
        <v>16379</v>
      </c>
      <c r="F1249" s="195" t="s">
        <v>254</v>
      </c>
    </row>
    <row r="1250" spans="1:6">
      <c r="A1250" s="195" t="s">
        <v>395</v>
      </c>
      <c r="B1250" s="196">
        <v>3633</v>
      </c>
      <c r="C1250" s="196">
        <v>379400</v>
      </c>
      <c r="D1250" s="196">
        <v>2</v>
      </c>
      <c r="E1250" s="195" t="s">
        <v>16380</v>
      </c>
      <c r="F1250" s="195" t="s">
        <v>154</v>
      </c>
    </row>
    <row r="1251" spans="1:6">
      <c r="A1251" s="195" t="s">
        <v>395</v>
      </c>
      <c r="B1251" s="196">
        <v>1767</v>
      </c>
      <c r="C1251" s="196">
        <v>575100</v>
      </c>
      <c r="D1251" s="196">
        <v>1</v>
      </c>
      <c r="E1251" s="195" t="s">
        <v>16381</v>
      </c>
      <c r="F1251" s="195" t="s">
        <v>247</v>
      </c>
    </row>
    <row r="1252" spans="1:6">
      <c r="A1252" s="195" t="s">
        <v>395</v>
      </c>
      <c r="B1252" s="196">
        <v>2324</v>
      </c>
      <c r="C1252" s="196">
        <v>261300</v>
      </c>
      <c r="D1252" s="196">
        <v>2</v>
      </c>
      <c r="E1252" s="195" t="s">
        <v>16382</v>
      </c>
      <c r="F1252" s="195" t="s">
        <v>5</v>
      </c>
    </row>
    <row r="1253" spans="1:6">
      <c r="A1253" s="195" t="s">
        <v>395</v>
      </c>
      <c r="B1253" s="196">
        <v>2757</v>
      </c>
      <c r="C1253" s="196">
        <v>532200</v>
      </c>
      <c r="D1253" s="196">
        <v>2</v>
      </c>
      <c r="E1253" s="195" t="s">
        <v>16383</v>
      </c>
      <c r="F1253" s="195" t="s">
        <v>253</v>
      </c>
    </row>
    <row r="1254" spans="1:6" ht="30">
      <c r="A1254" s="195" t="s">
        <v>395</v>
      </c>
      <c r="B1254" s="196">
        <v>1010</v>
      </c>
      <c r="C1254" s="196">
        <v>194800</v>
      </c>
      <c r="D1254" s="196">
        <v>1</v>
      </c>
      <c r="E1254" s="195" t="s">
        <v>16384</v>
      </c>
      <c r="F1254" s="195" t="s">
        <v>99</v>
      </c>
    </row>
    <row r="1255" spans="1:6">
      <c r="A1255" s="195" t="s">
        <v>395</v>
      </c>
      <c r="B1255" s="196">
        <v>1988</v>
      </c>
      <c r="C1255" s="196">
        <v>538000</v>
      </c>
      <c r="D1255" s="196">
        <v>1</v>
      </c>
      <c r="E1255" s="195" t="s">
        <v>16385</v>
      </c>
      <c r="F1255" s="195" t="s">
        <v>91</v>
      </c>
    </row>
    <row r="1256" spans="1:6">
      <c r="A1256" s="195" t="s">
        <v>395</v>
      </c>
      <c r="B1256" s="196">
        <v>2051</v>
      </c>
      <c r="C1256" s="196">
        <v>265300</v>
      </c>
      <c r="D1256" s="196">
        <v>1</v>
      </c>
      <c r="E1256" s="195" t="s">
        <v>16386</v>
      </c>
      <c r="F1256" s="195" t="s">
        <v>111</v>
      </c>
    </row>
    <row r="1257" spans="1:6">
      <c r="A1257" s="195" t="s">
        <v>395</v>
      </c>
      <c r="B1257" s="196">
        <v>3355</v>
      </c>
      <c r="C1257" s="196">
        <v>330000</v>
      </c>
      <c r="D1257" s="196">
        <v>4</v>
      </c>
      <c r="E1257" s="195" t="s">
        <v>16387</v>
      </c>
      <c r="F1257" s="195" t="s">
        <v>15</v>
      </c>
    </row>
    <row r="1258" spans="1:6">
      <c r="A1258" s="195" t="s">
        <v>395</v>
      </c>
      <c r="B1258" s="196">
        <v>3712</v>
      </c>
      <c r="C1258" s="196">
        <v>408000</v>
      </c>
      <c r="D1258" s="196">
        <v>2</v>
      </c>
      <c r="E1258" s="195" t="s">
        <v>16388</v>
      </c>
      <c r="F1258" s="195" t="s">
        <v>138</v>
      </c>
    </row>
    <row r="1259" spans="1:6" ht="30">
      <c r="A1259" s="195" t="s">
        <v>395</v>
      </c>
      <c r="B1259" s="196">
        <v>835</v>
      </c>
      <c r="C1259" s="196">
        <v>299400</v>
      </c>
      <c r="D1259" s="196">
        <v>1</v>
      </c>
      <c r="E1259" s="195" t="s">
        <v>16389</v>
      </c>
      <c r="F1259" s="195" t="s">
        <v>25</v>
      </c>
    </row>
    <row r="1260" spans="1:6">
      <c r="A1260" s="195" t="s">
        <v>395</v>
      </c>
      <c r="B1260" s="196">
        <v>2091</v>
      </c>
      <c r="C1260" s="196">
        <v>258900</v>
      </c>
      <c r="D1260" s="196">
        <v>2</v>
      </c>
      <c r="E1260" s="195" t="s">
        <v>16390</v>
      </c>
      <c r="F1260" s="195" t="s">
        <v>14</v>
      </c>
    </row>
    <row r="1261" spans="1:6" ht="30">
      <c r="A1261" s="195" t="s">
        <v>395</v>
      </c>
      <c r="B1261" s="196">
        <v>1702</v>
      </c>
      <c r="C1261" s="196">
        <v>418500</v>
      </c>
      <c r="D1261" s="196">
        <v>5</v>
      </c>
      <c r="E1261" s="195" t="s">
        <v>16391</v>
      </c>
      <c r="F1261" s="195" t="s">
        <v>25</v>
      </c>
    </row>
    <row r="1262" spans="1:6">
      <c r="A1262" s="195" t="s">
        <v>395</v>
      </c>
      <c r="B1262" s="196">
        <v>2048</v>
      </c>
      <c r="C1262" s="196">
        <v>604200</v>
      </c>
      <c r="D1262" s="196">
        <v>1</v>
      </c>
      <c r="E1262" s="195" t="s">
        <v>16392</v>
      </c>
      <c r="F1262" s="195" t="s">
        <v>164</v>
      </c>
    </row>
    <row r="1263" spans="1:6" ht="30">
      <c r="A1263" s="195" t="s">
        <v>395</v>
      </c>
      <c r="B1263" s="196">
        <v>992</v>
      </c>
      <c r="C1263" s="196">
        <v>152200</v>
      </c>
      <c r="D1263" s="196">
        <v>1</v>
      </c>
      <c r="E1263" s="195" t="s">
        <v>16393</v>
      </c>
      <c r="F1263" s="195" t="s">
        <v>151</v>
      </c>
    </row>
    <row r="1264" spans="1:6">
      <c r="A1264" s="195" t="s">
        <v>395</v>
      </c>
      <c r="B1264" s="196">
        <v>1989</v>
      </c>
      <c r="C1264" s="196">
        <v>327700</v>
      </c>
      <c r="D1264" s="196">
        <v>2</v>
      </c>
      <c r="E1264" s="195" t="s">
        <v>16394</v>
      </c>
      <c r="F1264" s="195" t="s">
        <v>37</v>
      </c>
    </row>
    <row r="1265" spans="1:6">
      <c r="A1265" s="195" t="s">
        <v>395</v>
      </c>
      <c r="B1265" s="196">
        <v>766</v>
      </c>
      <c r="C1265" s="196">
        <v>120500</v>
      </c>
      <c r="D1265" s="196">
        <v>1</v>
      </c>
      <c r="E1265" s="195" t="s">
        <v>16395</v>
      </c>
      <c r="F1265" s="195" t="s">
        <v>57</v>
      </c>
    </row>
    <row r="1266" spans="1:6" ht="30">
      <c r="A1266" s="195" t="s">
        <v>395</v>
      </c>
      <c r="B1266" s="196">
        <v>609</v>
      </c>
      <c r="C1266" s="196">
        <v>2819900</v>
      </c>
      <c r="D1266" s="196">
        <v>1</v>
      </c>
      <c r="E1266" s="195" t="s">
        <v>16396</v>
      </c>
      <c r="F1266" s="195" t="s">
        <v>25</v>
      </c>
    </row>
    <row r="1267" spans="1:6">
      <c r="A1267" s="195" t="s">
        <v>395</v>
      </c>
      <c r="B1267" s="196">
        <v>3356</v>
      </c>
      <c r="C1267" s="196">
        <v>687500</v>
      </c>
      <c r="D1267" s="196">
        <v>3</v>
      </c>
      <c r="E1267" s="195" t="s">
        <v>16397</v>
      </c>
      <c r="F1267" s="195" t="s">
        <v>7</v>
      </c>
    </row>
    <row r="1268" spans="1:6">
      <c r="A1268" s="195" t="s">
        <v>395</v>
      </c>
      <c r="B1268" s="196">
        <v>1328</v>
      </c>
      <c r="C1268" s="196">
        <v>232600</v>
      </c>
      <c r="D1268" s="196">
        <v>1</v>
      </c>
      <c r="E1268" s="195" t="s">
        <v>16398</v>
      </c>
      <c r="F1268" s="195" t="s">
        <v>53</v>
      </c>
    </row>
    <row r="1269" spans="1:6">
      <c r="A1269" s="195" t="s">
        <v>395</v>
      </c>
      <c r="B1269" s="196">
        <v>1330</v>
      </c>
      <c r="C1269" s="196">
        <v>545700</v>
      </c>
      <c r="D1269" s="196">
        <v>1</v>
      </c>
      <c r="E1269" s="195" t="s">
        <v>16399</v>
      </c>
      <c r="F1269" s="195" t="s">
        <v>168</v>
      </c>
    </row>
    <row r="1270" spans="1:6">
      <c r="A1270" s="195" t="s">
        <v>395</v>
      </c>
      <c r="B1270" s="196">
        <v>3237</v>
      </c>
      <c r="C1270" s="196">
        <v>527100</v>
      </c>
      <c r="D1270" s="196">
        <v>2</v>
      </c>
      <c r="E1270" s="195" t="s">
        <v>16400</v>
      </c>
      <c r="F1270" s="195" t="s">
        <v>98</v>
      </c>
    </row>
    <row r="1271" spans="1:6">
      <c r="A1271" s="195" t="s">
        <v>395</v>
      </c>
      <c r="B1271" s="196">
        <v>1706</v>
      </c>
      <c r="C1271" s="196">
        <v>875900</v>
      </c>
      <c r="D1271" s="196">
        <v>1</v>
      </c>
      <c r="E1271" s="195" t="s">
        <v>16401</v>
      </c>
      <c r="F1271" s="195" t="s">
        <v>261</v>
      </c>
    </row>
    <row r="1272" spans="1:6">
      <c r="A1272" s="195" t="s">
        <v>395</v>
      </c>
      <c r="B1272" s="196">
        <v>1520</v>
      </c>
      <c r="C1272" s="196">
        <v>498000</v>
      </c>
      <c r="D1272" s="196">
        <v>1</v>
      </c>
      <c r="E1272" s="195" t="s">
        <v>16402</v>
      </c>
      <c r="F1272" s="195" t="s">
        <v>164</v>
      </c>
    </row>
    <row r="1273" spans="1:6">
      <c r="A1273" s="195" t="s">
        <v>395</v>
      </c>
      <c r="B1273" s="196">
        <v>2108</v>
      </c>
      <c r="C1273" s="196">
        <v>206400</v>
      </c>
      <c r="D1273" s="196">
        <v>3</v>
      </c>
      <c r="E1273" s="195" t="s">
        <v>16403</v>
      </c>
      <c r="F1273" s="195" t="s">
        <v>5</v>
      </c>
    </row>
    <row r="1274" spans="1:6">
      <c r="A1274" s="195" t="s">
        <v>395</v>
      </c>
      <c r="B1274" s="196">
        <v>4375</v>
      </c>
      <c r="C1274" s="196">
        <v>2339400</v>
      </c>
      <c r="D1274" s="196">
        <v>1</v>
      </c>
      <c r="E1274" s="195" t="s">
        <v>16404</v>
      </c>
      <c r="F1274" s="195" t="s">
        <v>7</v>
      </c>
    </row>
    <row r="1275" spans="1:6">
      <c r="A1275" s="195" t="s">
        <v>395</v>
      </c>
      <c r="B1275" s="196">
        <v>1311</v>
      </c>
      <c r="C1275" s="196">
        <v>244900</v>
      </c>
      <c r="D1275" s="196">
        <v>3</v>
      </c>
      <c r="E1275" s="195" t="s">
        <v>16405</v>
      </c>
      <c r="F1275" s="195" t="s">
        <v>27</v>
      </c>
    </row>
    <row r="1276" spans="1:6">
      <c r="A1276" s="195" t="s">
        <v>395</v>
      </c>
      <c r="B1276" s="196">
        <v>1581</v>
      </c>
      <c r="C1276" s="196">
        <v>228700</v>
      </c>
      <c r="D1276" s="196">
        <v>1</v>
      </c>
      <c r="E1276" s="195" t="s">
        <v>16406</v>
      </c>
      <c r="F1276" s="195" t="s">
        <v>57</v>
      </c>
    </row>
    <row r="1277" spans="1:6">
      <c r="A1277" s="195" t="s">
        <v>395</v>
      </c>
      <c r="B1277" s="196">
        <v>1664</v>
      </c>
      <c r="C1277" s="196">
        <v>248500</v>
      </c>
      <c r="D1277" s="196">
        <v>1</v>
      </c>
      <c r="E1277" s="195" t="s">
        <v>16407</v>
      </c>
      <c r="F1277" s="195" t="s">
        <v>87</v>
      </c>
    </row>
    <row r="1278" spans="1:6" ht="30">
      <c r="A1278" s="195" t="s">
        <v>395</v>
      </c>
      <c r="B1278" s="196">
        <v>2162</v>
      </c>
      <c r="C1278" s="196">
        <v>306400</v>
      </c>
      <c r="D1278" s="196">
        <v>1</v>
      </c>
      <c r="E1278" s="195" t="s">
        <v>16408</v>
      </c>
      <c r="F1278" s="195" t="s">
        <v>25</v>
      </c>
    </row>
    <row r="1279" spans="1:6">
      <c r="A1279" s="195" t="s">
        <v>395</v>
      </c>
      <c r="B1279" s="196">
        <v>3676</v>
      </c>
      <c r="C1279" s="196">
        <v>420900</v>
      </c>
      <c r="D1279" s="196">
        <v>2</v>
      </c>
      <c r="E1279" s="195" t="s">
        <v>16409</v>
      </c>
      <c r="F1279" s="195" t="s">
        <v>216</v>
      </c>
    </row>
    <row r="1280" spans="1:6">
      <c r="A1280" s="195" t="s">
        <v>395</v>
      </c>
      <c r="B1280" s="196">
        <v>2504</v>
      </c>
      <c r="C1280" s="196">
        <v>768300</v>
      </c>
      <c r="D1280" s="196">
        <v>2</v>
      </c>
      <c r="E1280" s="195" t="s">
        <v>16410</v>
      </c>
      <c r="F1280" s="195" t="s">
        <v>92</v>
      </c>
    </row>
    <row r="1281" spans="1:6">
      <c r="A1281" s="195" t="s">
        <v>395</v>
      </c>
      <c r="B1281" s="196">
        <v>1746</v>
      </c>
      <c r="C1281" s="196">
        <v>665900</v>
      </c>
      <c r="D1281" s="196">
        <v>1</v>
      </c>
      <c r="E1281" s="195" t="s">
        <v>16411</v>
      </c>
      <c r="F1281" s="195" t="s">
        <v>247</v>
      </c>
    </row>
    <row r="1282" spans="1:6" ht="30">
      <c r="A1282" s="195" t="s">
        <v>395</v>
      </c>
      <c r="B1282" s="196">
        <v>2821</v>
      </c>
      <c r="C1282" s="196">
        <v>904700</v>
      </c>
      <c r="D1282" s="196">
        <v>1</v>
      </c>
      <c r="E1282" s="195" t="s">
        <v>16412</v>
      </c>
      <c r="F1282" s="195" t="s">
        <v>209</v>
      </c>
    </row>
    <row r="1283" spans="1:6">
      <c r="A1283" s="195" t="s">
        <v>395</v>
      </c>
      <c r="B1283" s="196">
        <v>1080</v>
      </c>
      <c r="C1283" s="196">
        <v>152500</v>
      </c>
      <c r="D1283" s="196">
        <v>1</v>
      </c>
      <c r="E1283" s="195" t="s">
        <v>16413</v>
      </c>
      <c r="F1283" s="195" t="s">
        <v>87</v>
      </c>
    </row>
    <row r="1284" spans="1:6">
      <c r="A1284" s="195" t="s">
        <v>395</v>
      </c>
      <c r="B1284" s="196">
        <v>1022</v>
      </c>
      <c r="C1284" s="196">
        <v>155900</v>
      </c>
      <c r="D1284" s="196">
        <v>1</v>
      </c>
      <c r="E1284" s="195" t="s">
        <v>16414</v>
      </c>
      <c r="F1284" s="195" t="s">
        <v>87</v>
      </c>
    </row>
    <row r="1285" spans="1:6">
      <c r="A1285" s="195" t="s">
        <v>395</v>
      </c>
      <c r="B1285" s="196">
        <v>1096</v>
      </c>
      <c r="C1285" s="196">
        <v>153900</v>
      </c>
      <c r="D1285" s="196">
        <v>2</v>
      </c>
      <c r="E1285" s="195" t="s">
        <v>16415</v>
      </c>
      <c r="F1285" s="195" t="s">
        <v>32</v>
      </c>
    </row>
    <row r="1286" spans="1:6">
      <c r="A1286" s="195" t="s">
        <v>395</v>
      </c>
      <c r="B1286" s="196">
        <v>2136</v>
      </c>
      <c r="C1286" s="196">
        <v>276500</v>
      </c>
      <c r="D1286" s="196">
        <v>2</v>
      </c>
      <c r="E1286" s="195" t="s">
        <v>16416</v>
      </c>
      <c r="F1286" s="195" t="s">
        <v>165</v>
      </c>
    </row>
    <row r="1287" spans="1:6">
      <c r="A1287" s="195" t="s">
        <v>395</v>
      </c>
      <c r="B1287" s="196">
        <v>7734</v>
      </c>
      <c r="C1287" s="196">
        <v>1469900</v>
      </c>
      <c r="D1287" s="196">
        <v>3</v>
      </c>
      <c r="E1287" s="195" t="s">
        <v>16417</v>
      </c>
      <c r="F1287" s="195" t="s">
        <v>66</v>
      </c>
    </row>
    <row r="1288" spans="1:6">
      <c r="A1288" s="195" t="s">
        <v>395</v>
      </c>
      <c r="B1288" s="196">
        <v>3249</v>
      </c>
      <c r="C1288" s="196">
        <v>534700</v>
      </c>
      <c r="D1288" s="196">
        <v>3</v>
      </c>
      <c r="E1288" s="195" t="s">
        <v>16418</v>
      </c>
      <c r="F1288" s="195" t="s">
        <v>14</v>
      </c>
    </row>
    <row r="1289" spans="1:6">
      <c r="A1289" s="195" t="s">
        <v>395</v>
      </c>
      <c r="B1289" s="196">
        <v>3548</v>
      </c>
      <c r="C1289" s="196">
        <v>308900</v>
      </c>
      <c r="D1289" s="196">
        <v>3</v>
      </c>
      <c r="E1289" s="195" t="s">
        <v>16419</v>
      </c>
      <c r="F1289" s="195" t="s">
        <v>15</v>
      </c>
    </row>
    <row r="1290" spans="1:6">
      <c r="A1290" s="195" t="s">
        <v>395</v>
      </c>
      <c r="B1290" s="196">
        <v>4096</v>
      </c>
      <c r="C1290" s="196">
        <v>179700</v>
      </c>
      <c r="D1290" s="196">
        <v>2</v>
      </c>
      <c r="E1290" s="195" t="s">
        <v>16420</v>
      </c>
      <c r="F1290" s="195" t="s">
        <v>172</v>
      </c>
    </row>
    <row r="1291" spans="1:6">
      <c r="A1291" s="195" t="s">
        <v>395</v>
      </c>
      <c r="B1291" s="196">
        <v>3875</v>
      </c>
      <c r="C1291" s="196">
        <v>563000</v>
      </c>
      <c r="D1291" s="196">
        <v>5</v>
      </c>
      <c r="E1291" s="195" t="s">
        <v>16421</v>
      </c>
      <c r="F1291" s="195" t="s">
        <v>12</v>
      </c>
    </row>
    <row r="1292" spans="1:6" ht="30">
      <c r="A1292" s="195" t="s">
        <v>395</v>
      </c>
      <c r="B1292" s="196">
        <v>580</v>
      </c>
      <c r="C1292" s="196">
        <v>323400</v>
      </c>
      <c r="D1292" s="196">
        <v>2</v>
      </c>
      <c r="E1292" s="195" t="s">
        <v>16422</v>
      </c>
      <c r="F1292" s="195" t="s">
        <v>25</v>
      </c>
    </row>
    <row r="1293" spans="1:6" ht="30">
      <c r="A1293" s="195" t="s">
        <v>395</v>
      </c>
      <c r="B1293" s="196">
        <v>3566</v>
      </c>
      <c r="C1293" s="196">
        <v>609600</v>
      </c>
      <c r="D1293" s="196">
        <v>1</v>
      </c>
      <c r="E1293" s="195" t="s">
        <v>16423</v>
      </c>
      <c r="F1293" s="195" t="s">
        <v>25</v>
      </c>
    </row>
    <row r="1294" spans="1:6">
      <c r="A1294" s="195" t="s">
        <v>395</v>
      </c>
      <c r="B1294" s="196">
        <v>1536</v>
      </c>
      <c r="C1294" s="196">
        <v>449700</v>
      </c>
      <c r="D1294" s="196">
        <v>1</v>
      </c>
      <c r="E1294" s="195" t="s">
        <v>16424</v>
      </c>
      <c r="F1294" s="195" t="s">
        <v>168</v>
      </c>
    </row>
    <row r="1295" spans="1:6">
      <c r="A1295" s="195" t="s">
        <v>395</v>
      </c>
      <c r="B1295" s="196">
        <v>2192</v>
      </c>
      <c r="C1295" s="196">
        <v>616500</v>
      </c>
      <c r="D1295" s="196">
        <v>1</v>
      </c>
      <c r="E1295" s="195" t="s">
        <v>16425</v>
      </c>
      <c r="F1295" s="195" t="s">
        <v>247</v>
      </c>
    </row>
    <row r="1296" spans="1:6">
      <c r="A1296" s="195" t="s">
        <v>395</v>
      </c>
      <c r="B1296" s="196">
        <v>1960</v>
      </c>
      <c r="C1296" s="196">
        <v>497100</v>
      </c>
      <c r="D1296" s="196">
        <v>1</v>
      </c>
      <c r="E1296" s="195" t="s">
        <v>16426</v>
      </c>
      <c r="F1296" s="195" t="s">
        <v>261</v>
      </c>
    </row>
    <row r="1297" spans="1:6">
      <c r="A1297" s="195" t="s">
        <v>395</v>
      </c>
      <c r="B1297" s="196">
        <v>1764</v>
      </c>
      <c r="C1297" s="196">
        <v>345400</v>
      </c>
      <c r="D1297" s="196">
        <v>1</v>
      </c>
      <c r="E1297" s="195" t="s">
        <v>16427</v>
      </c>
      <c r="F1297" s="195" t="s">
        <v>222</v>
      </c>
    </row>
    <row r="1298" spans="1:6" ht="30">
      <c r="A1298" s="195" t="s">
        <v>395</v>
      </c>
      <c r="B1298" s="196">
        <v>1356</v>
      </c>
      <c r="C1298" s="196">
        <v>311100</v>
      </c>
      <c r="D1298" s="196">
        <v>1</v>
      </c>
      <c r="E1298" s="195" t="s">
        <v>16428</v>
      </c>
      <c r="F1298" s="195" t="s">
        <v>25</v>
      </c>
    </row>
    <row r="1299" spans="1:6">
      <c r="A1299" s="195" t="s">
        <v>395</v>
      </c>
      <c r="B1299" s="196">
        <v>3421</v>
      </c>
      <c r="C1299" s="196">
        <v>373200</v>
      </c>
      <c r="D1299" s="196">
        <v>1</v>
      </c>
      <c r="E1299" s="195" t="s">
        <v>16429</v>
      </c>
      <c r="F1299" s="195" t="s">
        <v>12</v>
      </c>
    </row>
    <row r="1300" spans="1:6">
      <c r="A1300" s="195" t="s">
        <v>395</v>
      </c>
      <c r="B1300" s="196">
        <v>2502</v>
      </c>
      <c r="C1300" s="196">
        <v>345600</v>
      </c>
      <c r="D1300" s="196">
        <v>2</v>
      </c>
      <c r="E1300" s="195" t="s">
        <v>16430</v>
      </c>
      <c r="F1300" s="195" t="s">
        <v>37</v>
      </c>
    </row>
    <row r="1301" spans="1:6">
      <c r="A1301" s="195" t="s">
        <v>395</v>
      </c>
      <c r="B1301" s="196">
        <v>792</v>
      </c>
      <c r="C1301" s="196">
        <v>345600</v>
      </c>
      <c r="D1301" s="196">
        <v>2</v>
      </c>
      <c r="E1301" s="195" t="s">
        <v>16430</v>
      </c>
      <c r="F1301" s="195" t="s">
        <v>37</v>
      </c>
    </row>
    <row r="1302" spans="1:6">
      <c r="A1302" s="195" t="s">
        <v>395</v>
      </c>
      <c r="B1302" s="196">
        <v>2684</v>
      </c>
      <c r="C1302" s="196">
        <v>305500</v>
      </c>
      <c r="D1302" s="196">
        <v>2</v>
      </c>
      <c r="E1302" s="195" t="s">
        <v>16431</v>
      </c>
      <c r="F1302" s="195" t="s">
        <v>185</v>
      </c>
    </row>
    <row r="1303" spans="1:6">
      <c r="A1303" s="195" t="s">
        <v>395</v>
      </c>
      <c r="B1303" s="196">
        <v>1191</v>
      </c>
      <c r="C1303" s="196">
        <v>1154600</v>
      </c>
      <c r="D1303" s="196">
        <v>1</v>
      </c>
      <c r="E1303" s="195" t="s">
        <v>16432</v>
      </c>
      <c r="F1303" s="195" t="s">
        <v>247</v>
      </c>
    </row>
    <row r="1304" spans="1:6">
      <c r="A1304" s="195" t="s">
        <v>395</v>
      </c>
      <c r="B1304" s="196">
        <v>2443</v>
      </c>
      <c r="C1304" s="196">
        <v>328800</v>
      </c>
      <c r="D1304" s="196">
        <v>2</v>
      </c>
      <c r="E1304" s="195" t="s">
        <v>16433</v>
      </c>
      <c r="F1304" s="195" t="s">
        <v>11</v>
      </c>
    </row>
    <row r="1305" spans="1:6">
      <c r="A1305" s="195" t="s">
        <v>395</v>
      </c>
      <c r="B1305" s="196">
        <v>4320</v>
      </c>
      <c r="C1305" s="196">
        <v>604000</v>
      </c>
      <c r="D1305" s="196">
        <v>2</v>
      </c>
      <c r="E1305" s="195" t="s">
        <v>16434</v>
      </c>
      <c r="F1305" s="195" t="s">
        <v>138</v>
      </c>
    </row>
    <row r="1306" spans="1:6">
      <c r="A1306" s="195" t="s">
        <v>395</v>
      </c>
      <c r="B1306" s="196">
        <v>1752</v>
      </c>
      <c r="C1306" s="196">
        <v>573800</v>
      </c>
      <c r="D1306" s="196">
        <v>1</v>
      </c>
      <c r="E1306" s="195" t="s">
        <v>16435</v>
      </c>
      <c r="F1306" s="195" t="s">
        <v>168</v>
      </c>
    </row>
    <row r="1307" spans="1:6">
      <c r="A1307" s="195" t="s">
        <v>395</v>
      </c>
      <c r="B1307" s="196">
        <v>5353</v>
      </c>
      <c r="C1307" s="196">
        <v>398900</v>
      </c>
      <c r="D1307" s="196">
        <v>9</v>
      </c>
      <c r="E1307" s="195" t="s">
        <v>16436</v>
      </c>
      <c r="F1307" s="195" t="s">
        <v>159</v>
      </c>
    </row>
    <row r="1308" spans="1:6">
      <c r="A1308" s="195" t="s">
        <v>395</v>
      </c>
      <c r="B1308" s="196">
        <v>2164</v>
      </c>
      <c r="C1308" s="196">
        <v>980200</v>
      </c>
      <c r="D1308" s="196">
        <v>1</v>
      </c>
      <c r="E1308" s="195" t="s">
        <v>16437</v>
      </c>
      <c r="F1308" s="195" t="s">
        <v>88</v>
      </c>
    </row>
    <row r="1309" spans="1:6" ht="30">
      <c r="A1309" s="195" t="s">
        <v>395</v>
      </c>
      <c r="B1309" s="196">
        <v>3710</v>
      </c>
      <c r="C1309" s="196">
        <v>2800000</v>
      </c>
      <c r="D1309" s="196">
        <v>1</v>
      </c>
      <c r="E1309" s="195" t="s">
        <v>16438</v>
      </c>
      <c r="F1309" s="195" t="s">
        <v>99</v>
      </c>
    </row>
    <row r="1310" spans="1:6">
      <c r="A1310" s="195" t="s">
        <v>395</v>
      </c>
      <c r="B1310" s="196">
        <v>2495</v>
      </c>
      <c r="C1310" s="196">
        <v>191700</v>
      </c>
      <c r="D1310" s="196">
        <v>2</v>
      </c>
      <c r="E1310" s="195" t="s">
        <v>16439</v>
      </c>
      <c r="F1310" s="195" t="s">
        <v>5</v>
      </c>
    </row>
    <row r="1311" spans="1:6">
      <c r="A1311" s="195" t="s">
        <v>395</v>
      </c>
      <c r="B1311" s="196">
        <v>4171</v>
      </c>
      <c r="C1311" s="196">
        <v>365600</v>
      </c>
      <c r="D1311" s="196">
        <v>3</v>
      </c>
      <c r="E1311" s="195" t="s">
        <v>16440</v>
      </c>
      <c r="F1311" s="195" t="s">
        <v>11</v>
      </c>
    </row>
    <row r="1312" spans="1:6">
      <c r="A1312" s="195" t="s">
        <v>395</v>
      </c>
      <c r="B1312" s="196">
        <v>560</v>
      </c>
      <c r="C1312" s="196">
        <v>560000</v>
      </c>
      <c r="D1312" s="196">
        <v>1</v>
      </c>
      <c r="E1312" s="195" t="s">
        <v>16441</v>
      </c>
      <c r="F1312" s="195" t="s">
        <v>247</v>
      </c>
    </row>
    <row r="1313" spans="1:6" ht="30">
      <c r="A1313" s="195" t="s">
        <v>395</v>
      </c>
      <c r="B1313" s="196">
        <v>4190</v>
      </c>
      <c r="C1313" s="196">
        <v>838500</v>
      </c>
      <c r="D1313" s="196">
        <v>9</v>
      </c>
      <c r="E1313" s="195" t="s">
        <v>16442</v>
      </c>
      <c r="F1313" s="195" t="s">
        <v>25</v>
      </c>
    </row>
    <row r="1314" spans="1:6" ht="30">
      <c r="A1314" s="195" t="s">
        <v>395</v>
      </c>
      <c r="B1314" s="196">
        <v>2557</v>
      </c>
      <c r="C1314" s="196">
        <v>414600</v>
      </c>
      <c r="D1314" s="196">
        <v>1</v>
      </c>
      <c r="E1314" s="195" t="s">
        <v>16443</v>
      </c>
      <c r="F1314" s="195" t="s">
        <v>25</v>
      </c>
    </row>
    <row r="1315" spans="1:6">
      <c r="A1315" s="195" t="s">
        <v>395</v>
      </c>
      <c r="B1315" s="196">
        <v>1868</v>
      </c>
      <c r="C1315" s="196">
        <v>356800</v>
      </c>
      <c r="D1315" s="196">
        <v>1</v>
      </c>
      <c r="E1315" s="195" t="s">
        <v>16444</v>
      </c>
      <c r="F1315" s="195" t="s">
        <v>12</v>
      </c>
    </row>
    <row r="1316" spans="1:6">
      <c r="A1316" s="195" t="s">
        <v>395</v>
      </c>
      <c r="B1316" s="196">
        <v>5785</v>
      </c>
      <c r="C1316" s="196">
        <v>1356200</v>
      </c>
      <c r="D1316" s="196">
        <v>2</v>
      </c>
      <c r="E1316" s="195" t="s">
        <v>16445</v>
      </c>
      <c r="F1316" s="195" t="s">
        <v>254</v>
      </c>
    </row>
    <row r="1317" spans="1:6" ht="30">
      <c r="A1317" s="195" t="s">
        <v>395</v>
      </c>
      <c r="B1317" s="196">
        <v>1012</v>
      </c>
      <c r="C1317" s="196">
        <v>232200</v>
      </c>
      <c r="D1317" s="196">
        <v>1</v>
      </c>
      <c r="E1317" s="195" t="s">
        <v>16446</v>
      </c>
      <c r="F1317" s="195" t="s">
        <v>25</v>
      </c>
    </row>
    <row r="1318" spans="1:6">
      <c r="A1318" s="195" t="s">
        <v>395</v>
      </c>
      <c r="B1318" s="196">
        <v>2531</v>
      </c>
      <c r="C1318" s="196">
        <v>1045500</v>
      </c>
      <c r="D1318" s="196">
        <v>1</v>
      </c>
      <c r="E1318" s="195" t="s">
        <v>16447</v>
      </c>
      <c r="F1318" s="195" t="s">
        <v>168</v>
      </c>
    </row>
    <row r="1319" spans="1:6">
      <c r="A1319" s="195" t="s">
        <v>395</v>
      </c>
      <c r="B1319" s="196">
        <v>2028</v>
      </c>
      <c r="C1319" s="196">
        <v>275700</v>
      </c>
      <c r="D1319" s="196">
        <v>2</v>
      </c>
      <c r="E1319" s="195" t="s">
        <v>16448</v>
      </c>
      <c r="F1319" s="195" t="s">
        <v>154</v>
      </c>
    </row>
    <row r="1320" spans="1:6">
      <c r="A1320" s="195" t="s">
        <v>395</v>
      </c>
      <c r="B1320" s="196">
        <v>1048</v>
      </c>
      <c r="C1320" s="196">
        <v>162600</v>
      </c>
      <c r="D1320" s="196">
        <v>1</v>
      </c>
      <c r="E1320" s="195" t="s">
        <v>16449</v>
      </c>
      <c r="F1320" s="195" t="s">
        <v>199</v>
      </c>
    </row>
    <row r="1321" spans="1:6">
      <c r="A1321" s="195" t="s">
        <v>395</v>
      </c>
      <c r="B1321" s="196">
        <v>8751</v>
      </c>
      <c r="C1321" s="196">
        <v>2586800</v>
      </c>
      <c r="D1321" s="196">
        <v>1</v>
      </c>
      <c r="E1321" s="195" t="s">
        <v>16450</v>
      </c>
      <c r="F1321" s="195" t="s">
        <v>93</v>
      </c>
    </row>
    <row r="1322" spans="1:6">
      <c r="A1322" s="195" t="s">
        <v>395</v>
      </c>
      <c r="B1322" s="196">
        <v>2672</v>
      </c>
      <c r="C1322" s="196">
        <v>813700</v>
      </c>
      <c r="D1322" s="196">
        <v>1</v>
      </c>
      <c r="E1322" s="195" t="s">
        <v>16451</v>
      </c>
      <c r="F1322" s="195" t="s">
        <v>54</v>
      </c>
    </row>
    <row r="1323" spans="1:6">
      <c r="A1323" s="195" t="s">
        <v>395</v>
      </c>
      <c r="B1323" s="196">
        <v>1742</v>
      </c>
      <c r="C1323" s="196">
        <v>332200</v>
      </c>
      <c r="D1323" s="196">
        <v>2</v>
      </c>
      <c r="E1323" s="195" t="s">
        <v>16452</v>
      </c>
      <c r="F1323" s="195" t="s">
        <v>12</v>
      </c>
    </row>
    <row r="1324" spans="1:6">
      <c r="A1324" s="195" t="s">
        <v>395</v>
      </c>
      <c r="B1324" s="196">
        <v>1899</v>
      </c>
      <c r="C1324" s="196">
        <v>375600</v>
      </c>
      <c r="D1324" s="196">
        <v>1</v>
      </c>
      <c r="E1324" s="195" t="s">
        <v>16453</v>
      </c>
      <c r="F1324" s="195" t="s">
        <v>54</v>
      </c>
    </row>
    <row r="1325" spans="1:6" ht="30">
      <c r="A1325" s="195" t="s">
        <v>395</v>
      </c>
      <c r="B1325" s="196">
        <v>1838</v>
      </c>
      <c r="C1325" s="196">
        <v>220600</v>
      </c>
      <c r="D1325" s="196">
        <v>1</v>
      </c>
      <c r="E1325" s="195" t="s">
        <v>16454</v>
      </c>
      <c r="F1325" s="195" t="s">
        <v>99</v>
      </c>
    </row>
    <row r="1326" spans="1:6">
      <c r="A1326" s="195" t="s">
        <v>395</v>
      </c>
      <c r="B1326" s="196">
        <v>2450</v>
      </c>
      <c r="C1326" s="196">
        <v>2983800</v>
      </c>
      <c r="D1326" s="196">
        <v>1</v>
      </c>
      <c r="E1326" s="195" t="s">
        <v>16455</v>
      </c>
      <c r="F1326" s="195" t="s">
        <v>261</v>
      </c>
    </row>
    <row r="1327" spans="1:6">
      <c r="A1327" s="195" t="s">
        <v>395</v>
      </c>
      <c r="B1327" s="196">
        <v>736</v>
      </c>
      <c r="C1327" s="196">
        <v>352000</v>
      </c>
      <c r="D1327" s="196">
        <v>1</v>
      </c>
      <c r="E1327" s="195" t="s">
        <v>16456</v>
      </c>
      <c r="F1327" s="195" t="s">
        <v>247</v>
      </c>
    </row>
    <row r="1328" spans="1:6">
      <c r="A1328" s="195" t="s">
        <v>395</v>
      </c>
      <c r="B1328" s="196">
        <v>2522</v>
      </c>
      <c r="C1328" s="196">
        <v>609000</v>
      </c>
      <c r="D1328" s="196">
        <v>1</v>
      </c>
      <c r="E1328" s="195" t="s">
        <v>16457</v>
      </c>
      <c r="F1328" s="195" t="s">
        <v>261</v>
      </c>
    </row>
    <row r="1329" spans="1:6">
      <c r="A1329" s="195" t="s">
        <v>395</v>
      </c>
      <c r="B1329" s="196">
        <v>6340</v>
      </c>
      <c r="C1329" s="196">
        <v>1071000</v>
      </c>
      <c r="D1329" s="196">
        <v>2</v>
      </c>
      <c r="E1329" s="195" t="s">
        <v>16458</v>
      </c>
      <c r="F1329" s="195" t="s">
        <v>253</v>
      </c>
    </row>
    <row r="1330" spans="1:6">
      <c r="A1330" s="195" t="s">
        <v>395</v>
      </c>
      <c r="B1330" s="196">
        <v>3948</v>
      </c>
      <c r="C1330" s="196">
        <v>393600</v>
      </c>
      <c r="D1330" s="196">
        <v>1</v>
      </c>
      <c r="E1330" s="195" t="s">
        <v>16459</v>
      </c>
      <c r="F1330" s="195" t="s">
        <v>57</v>
      </c>
    </row>
    <row r="1331" spans="1:6">
      <c r="A1331" s="195" t="s">
        <v>395</v>
      </c>
      <c r="B1331" s="196">
        <v>2737</v>
      </c>
      <c r="C1331" s="196">
        <v>1255700</v>
      </c>
      <c r="D1331" s="196">
        <v>1</v>
      </c>
      <c r="E1331" s="195" t="s">
        <v>16460</v>
      </c>
      <c r="F1331" s="195" t="s">
        <v>247</v>
      </c>
    </row>
    <row r="1332" spans="1:6">
      <c r="A1332" s="195" t="s">
        <v>395</v>
      </c>
      <c r="B1332" s="196">
        <v>1547</v>
      </c>
      <c r="C1332" s="196">
        <v>499600</v>
      </c>
      <c r="D1332" s="196">
        <v>1</v>
      </c>
      <c r="E1332" s="195" t="s">
        <v>16461</v>
      </c>
      <c r="F1332" s="195" t="s">
        <v>164</v>
      </c>
    </row>
    <row r="1333" spans="1:6">
      <c r="A1333" s="195" t="s">
        <v>395</v>
      </c>
      <c r="B1333" s="196">
        <v>2294</v>
      </c>
      <c r="C1333" s="196">
        <v>290900</v>
      </c>
      <c r="D1333" s="196">
        <v>1</v>
      </c>
      <c r="E1333" s="195" t="s">
        <v>16462</v>
      </c>
      <c r="F1333" s="195" t="s">
        <v>57</v>
      </c>
    </row>
    <row r="1334" spans="1:6" ht="30">
      <c r="A1334" s="195" t="s">
        <v>395</v>
      </c>
      <c r="B1334" s="196">
        <v>1350</v>
      </c>
      <c r="C1334" s="196">
        <v>379200</v>
      </c>
      <c r="D1334" s="196">
        <v>1</v>
      </c>
      <c r="E1334" s="195" t="s">
        <v>16463</v>
      </c>
      <c r="F1334" s="195" t="s">
        <v>25</v>
      </c>
    </row>
    <row r="1335" spans="1:6">
      <c r="A1335" s="195" t="s">
        <v>395</v>
      </c>
      <c r="B1335" s="196">
        <v>6011</v>
      </c>
      <c r="C1335" s="196">
        <v>3515500</v>
      </c>
      <c r="D1335" s="196">
        <v>2</v>
      </c>
      <c r="E1335" s="195" t="s">
        <v>16464</v>
      </c>
      <c r="F1335" s="195" t="s">
        <v>254</v>
      </c>
    </row>
    <row r="1336" spans="1:6" ht="30">
      <c r="A1336" s="195" t="s">
        <v>395</v>
      </c>
      <c r="B1336" s="196">
        <v>1392</v>
      </c>
      <c r="C1336" s="196">
        <v>343000</v>
      </c>
      <c r="D1336" s="196">
        <v>1</v>
      </c>
      <c r="E1336" s="195" t="s">
        <v>16465</v>
      </c>
      <c r="F1336" s="195" t="s">
        <v>99</v>
      </c>
    </row>
    <row r="1337" spans="1:6">
      <c r="A1337" s="195" t="s">
        <v>395</v>
      </c>
      <c r="B1337" s="196">
        <v>2008</v>
      </c>
      <c r="C1337" s="196">
        <v>289200</v>
      </c>
      <c r="D1337" s="196">
        <v>1</v>
      </c>
      <c r="E1337" s="195" t="s">
        <v>16466</v>
      </c>
      <c r="F1337" s="195" t="s">
        <v>199</v>
      </c>
    </row>
    <row r="1338" spans="1:6">
      <c r="A1338" s="195" t="s">
        <v>395</v>
      </c>
      <c r="B1338" s="196">
        <v>3776</v>
      </c>
      <c r="C1338" s="196">
        <v>478600</v>
      </c>
      <c r="D1338" s="196">
        <v>1</v>
      </c>
      <c r="E1338" s="195" t="s">
        <v>16467</v>
      </c>
      <c r="F1338" s="195" t="s">
        <v>87</v>
      </c>
    </row>
    <row r="1339" spans="1:6">
      <c r="A1339" s="195" t="s">
        <v>395</v>
      </c>
      <c r="B1339" s="196">
        <v>774</v>
      </c>
      <c r="C1339" s="196">
        <v>917000</v>
      </c>
      <c r="D1339" s="196">
        <v>1</v>
      </c>
      <c r="E1339" s="195" t="s">
        <v>16468</v>
      </c>
      <c r="F1339" s="195" t="s">
        <v>247</v>
      </c>
    </row>
    <row r="1340" spans="1:6">
      <c r="A1340" s="195" t="s">
        <v>395</v>
      </c>
      <c r="B1340" s="196">
        <v>2709</v>
      </c>
      <c r="C1340" s="196">
        <v>1370400</v>
      </c>
      <c r="D1340" s="196">
        <v>1</v>
      </c>
      <c r="E1340" s="195" t="s">
        <v>16469</v>
      </c>
      <c r="F1340" s="195" t="s">
        <v>247</v>
      </c>
    </row>
    <row r="1341" spans="1:6">
      <c r="A1341" s="195" t="s">
        <v>395</v>
      </c>
      <c r="B1341" s="196">
        <v>4504</v>
      </c>
      <c r="C1341" s="196">
        <v>1816300</v>
      </c>
      <c r="D1341" s="196">
        <v>1</v>
      </c>
      <c r="E1341" s="195" t="s">
        <v>16470</v>
      </c>
      <c r="F1341" s="195" t="s">
        <v>247</v>
      </c>
    </row>
    <row r="1342" spans="1:6">
      <c r="A1342" s="195" t="s">
        <v>395</v>
      </c>
      <c r="B1342" s="196">
        <v>3123</v>
      </c>
      <c r="C1342" s="196">
        <v>511600</v>
      </c>
      <c r="D1342" s="196">
        <v>6</v>
      </c>
      <c r="E1342" s="195" t="s">
        <v>16471</v>
      </c>
      <c r="F1342" s="195" t="s">
        <v>27</v>
      </c>
    </row>
    <row r="1343" spans="1:6" ht="30">
      <c r="A1343" s="195" t="s">
        <v>395</v>
      </c>
      <c r="B1343" s="196">
        <v>1884</v>
      </c>
      <c r="C1343" s="196">
        <v>422000</v>
      </c>
      <c r="D1343" s="196">
        <v>1</v>
      </c>
      <c r="E1343" s="195" t="s">
        <v>16472</v>
      </c>
      <c r="F1343" s="195" t="s">
        <v>99</v>
      </c>
    </row>
    <row r="1344" spans="1:6" ht="30">
      <c r="A1344" s="195" t="s">
        <v>395</v>
      </c>
      <c r="B1344" s="196">
        <v>2574</v>
      </c>
      <c r="C1344" s="196">
        <v>598400</v>
      </c>
      <c r="D1344" s="196">
        <v>1</v>
      </c>
      <c r="E1344" s="195" t="s">
        <v>16473</v>
      </c>
      <c r="F1344" s="195" t="s">
        <v>25</v>
      </c>
    </row>
    <row r="1345" spans="1:6">
      <c r="A1345" s="195" t="s">
        <v>395</v>
      </c>
      <c r="B1345" s="196">
        <v>4047</v>
      </c>
      <c r="C1345" s="196">
        <v>696200</v>
      </c>
      <c r="D1345" s="196">
        <v>5</v>
      </c>
      <c r="E1345" s="195" t="s">
        <v>16474</v>
      </c>
      <c r="F1345" s="195" t="s">
        <v>32</v>
      </c>
    </row>
    <row r="1346" spans="1:6">
      <c r="A1346" s="195" t="s">
        <v>395</v>
      </c>
      <c r="B1346" s="196">
        <v>1512</v>
      </c>
      <c r="C1346" s="196">
        <v>422300</v>
      </c>
      <c r="D1346" s="196">
        <v>1</v>
      </c>
      <c r="E1346" s="195" t="s">
        <v>16475</v>
      </c>
      <c r="F1346" s="195" t="s">
        <v>24</v>
      </c>
    </row>
    <row r="1347" spans="1:6">
      <c r="A1347" s="195" t="s">
        <v>395</v>
      </c>
      <c r="B1347" s="196">
        <v>1504</v>
      </c>
      <c r="C1347" s="196">
        <v>244500</v>
      </c>
      <c r="D1347" s="196">
        <v>2</v>
      </c>
      <c r="E1347" s="195" t="s">
        <v>16476</v>
      </c>
      <c r="F1347" s="195" t="s">
        <v>37</v>
      </c>
    </row>
    <row r="1348" spans="1:6">
      <c r="A1348" s="195" t="s">
        <v>395</v>
      </c>
      <c r="B1348" s="196">
        <v>1329</v>
      </c>
      <c r="C1348" s="196">
        <v>431700</v>
      </c>
      <c r="D1348" s="196">
        <v>1</v>
      </c>
      <c r="E1348" s="195" t="s">
        <v>16477</v>
      </c>
      <c r="F1348" s="195" t="s">
        <v>247</v>
      </c>
    </row>
    <row r="1349" spans="1:6">
      <c r="A1349" s="195" t="s">
        <v>395</v>
      </c>
      <c r="B1349" s="196">
        <v>4297</v>
      </c>
      <c r="C1349" s="196">
        <v>1415900</v>
      </c>
      <c r="D1349" s="196">
        <v>1</v>
      </c>
      <c r="E1349" s="195" t="s">
        <v>16478</v>
      </c>
      <c r="F1349" s="195" t="s">
        <v>54</v>
      </c>
    </row>
    <row r="1350" spans="1:6">
      <c r="A1350" s="195" t="s">
        <v>395</v>
      </c>
      <c r="B1350" s="196">
        <v>6009</v>
      </c>
      <c r="C1350" s="196">
        <v>2994000</v>
      </c>
      <c r="D1350" s="196">
        <v>1</v>
      </c>
      <c r="E1350" s="195" t="s">
        <v>16479</v>
      </c>
      <c r="F1350" s="195" t="s">
        <v>24</v>
      </c>
    </row>
    <row r="1351" spans="1:6">
      <c r="A1351" s="195" t="s">
        <v>395</v>
      </c>
      <c r="B1351" s="196">
        <v>1844</v>
      </c>
      <c r="C1351" s="196">
        <v>320000</v>
      </c>
      <c r="D1351" s="196">
        <v>1</v>
      </c>
      <c r="E1351" s="195" t="s">
        <v>16480</v>
      </c>
      <c r="F1351" s="195" t="s">
        <v>78</v>
      </c>
    </row>
    <row r="1352" spans="1:6">
      <c r="A1352" s="195" t="s">
        <v>395</v>
      </c>
      <c r="B1352" s="196">
        <v>3056</v>
      </c>
      <c r="C1352" s="196">
        <v>394300</v>
      </c>
      <c r="D1352" s="196">
        <v>2</v>
      </c>
      <c r="E1352" s="195" t="s">
        <v>16481</v>
      </c>
      <c r="F1352" s="195" t="s">
        <v>45</v>
      </c>
    </row>
    <row r="1353" spans="1:6">
      <c r="A1353" s="195" t="s">
        <v>395</v>
      </c>
      <c r="B1353" s="196">
        <v>2321</v>
      </c>
      <c r="C1353" s="196">
        <v>327200</v>
      </c>
      <c r="D1353" s="196">
        <v>2</v>
      </c>
      <c r="E1353" s="195" t="s">
        <v>16482</v>
      </c>
      <c r="F1353" s="195" t="s">
        <v>289</v>
      </c>
    </row>
    <row r="1354" spans="1:6">
      <c r="A1354" s="195" t="s">
        <v>395</v>
      </c>
      <c r="B1354" s="196">
        <v>3138</v>
      </c>
      <c r="C1354" s="196">
        <v>701500</v>
      </c>
      <c r="D1354" s="196">
        <v>1</v>
      </c>
      <c r="E1354" s="195" t="s">
        <v>16483</v>
      </c>
      <c r="F1354" s="195" t="s">
        <v>92</v>
      </c>
    </row>
    <row r="1355" spans="1:6">
      <c r="A1355" s="195" t="s">
        <v>395</v>
      </c>
      <c r="B1355" s="196">
        <v>978</v>
      </c>
      <c r="C1355" s="196">
        <v>629300</v>
      </c>
      <c r="D1355" s="196">
        <v>1</v>
      </c>
      <c r="E1355" s="195" t="s">
        <v>16484</v>
      </c>
      <c r="F1355" s="195" t="s">
        <v>177</v>
      </c>
    </row>
    <row r="1356" spans="1:6">
      <c r="A1356" s="195" t="s">
        <v>395</v>
      </c>
      <c r="B1356" s="196">
        <v>2678</v>
      </c>
      <c r="C1356" s="196">
        <v>411500</v>
      </c>
      <c r="D1356" s="196">
        <v>3</v>
      </c>
      <c r="E1356" s="195" t="s">
        <v>16485</v>
      </c>
      <c r="F1356" s="195" t="s">
        <v>5</v>
      </c>
    </row>
    <row r="1357" spans="1:6">
      <c r="A1357" s="195" t="s">
        <v>395</v>
      </c>
      <c r="B1357" s="196">
        <v>1764</v>
      </c>
      <c r="C1357" s="196">
        <v>801900</v>
      </c>
      <c r="D1357" s="196">
        <v>1</v>
      </c>
      <c r="E1357" s="195" t="s">
        <v>16486</v>
      </c>
      <c r="F1357" s="195" t="s">
        <v>54</v>
      </c>
    </row>
    <row r="1358" spans="1:6">
      <c r="A1358" s="195" t="s">
        <v>395</v>
      </c>
      <c r="B1358" s="196">
        <v>2737</v>
      </c>
      <c r="C1358" s="196">
        <v>381500</v>
      </c>
      <c r="D1358" s="196">
        <v>3</v>
      </c>
      <c r="E1358" s="195" t="s">
        <v>16487</v>
      </c>
      <c r="F1358" s="195" t="s">
        <v>26</v>
      </c>
    </row>
    <row r="1359" spans="1:6">
      <c r="A1359" s="195" t="s">
        <v>395</v>
      </c>
      <c r="B1359" s="196">
        <v>1824</v>
      </c>
      <c r="C1359" s="196">
        <v>363000</v>
      </c>
      <c r="D1359" s="196">
        <v>1</v>
      </c>
      <c r="E1359" s="195" t="s">
        <v>16488</v>
      </c>
      <c r="F1359" s="195" t="s">
        <v>92</v>
      </c>
    </row>
    <row r="1360" spans="1:6">
      <c r="A1360" s="195" t="s">
        <v>395</v>
      </c>
      <c r="B1360" s="196">
        <v>1364</v>
      </c>
      <c r="C1360" s="196">
        <v>1144800</v>
      </c>
      <c r="D1360" s="196">
        <v>1</v>
      </c>
      <c r="E1360" s="195" t="s">
        <v>16489</v>
      </c>
      <c r="F1360" s="195" t="s">
        <v>261</v>
      </c>
    </row>
    <row r="1361" spans="1:6">
      <c r="A1361" s="195" t="s">
        <v>395</v>
      </c>
      <c r="B1361" s="196">
        <v>3886</v>
      </c>
      <c r="C1361" s="196">
        <v>466300</v>
      </c>
      <c r="D1361" s="196">
        <v>4</v>
      </c>
      <c r="E1361" s="195" t="s">
        <v>16490</v>
      </c>
      <c r="F1361" s="195" t="s">
        <v>26</v>
      </c>
    </row>
    <row r="1362" spans="1:6">
      <c r="A1362" s="195" t="s">
        <v>395</v>
      </c>
      <c r="B1362" s="196">
        <v>1152</v>
      </c>
      <c r="C1362" s="196">
        <v>161900</v>
      </c>
      <c r="D1362" s="196">
        <v>1</v>
      </c>
      <c r="E1362" s="195" t="s">
        <v>16491</v>
      </c>
      <c r="F1362" s="195" t="s">
        <v>57</v>
      </c>
    </row>
    <row r="1363" spans="1:6">
      <c r="A1363" s="195" t="s">
        <v>395</v>
      </c>
      <c r="B1363" s="196">
        <v>6436</v>
      </c>
      <c r="C1363" s="196">
        <v>527400</v>
      </c>
      <c r="D1363" s="196">
        <v>4</v>
      </c>
      <c r="E1363" s="195" t="s">
        <v>16492</v>
      </c>
      <c r="F1363" s="195" t="s">
        <v>41</v>
      </c>
    </row>
    <row r="1364" spans="1:6">
      <c r="A1364" s="195" t="s">
        <v>395</v>
      </c>
      <c r="B1364" s="196">
        <v>3213</v>
      </c>
      <c r="C1364" s="196">
        <v>380700</v>
      </c>
      <c r="D1364" s="196">
        <v>3</v>
      </c>
      <c r="E1364" s="195" t="s">
        <v>16493</v>
      </c>
      <c r="F1364" s="195" t="s">
        <v>74</v>
      </c>
    </row>
    <row r="1365" spans="1:6">
      <c r="A1365" s="195" t="s">
        <v>395</v>
      </c>
      <c r="B1365" s="196">
        <v>5293</v>
      </c>
      <c r="C1365" s="196">
        <v>1383000</v>
      </c>
      <c r="D1365" s="196">
        <v>1</v>
      </c>
      <c r="E1365" s="195" t="s">
        <v>16494</v>
      </c>
      <c r="F1365" s="195" t="s">
        <v>91</v>
      </c>
    </row>
    <row r="1366" spans="1:6">
      <c r="A1366" s="195" t="s">
        <v>395</v>
      </c>
      <c r="B1366" s="196">
        <v>2242</v>
      </c>
      <c r="C1366" s="196">
        <v>1625500</v>
      </c>
      <c r="D1366" s="196">
        <v>2</v>
      </c>
      <c r="E1366" s="195" t="s">
        <v>15217</v>
      </c>
      <c r="F1366" s="195" t="s">
        <v>37</v>
      </c>
    </row>
    <row r="1367" spans="1:6">
      <c r="A1367" s="195" t="s">
        <v>395</v>
      </c>
      <c r="B1367" s="196">
        <v>2186</v>
      </c>
      <c r="C1367" s="196">
        <v>423900</v>
      </c>
      <c r="D1367" s="196">
        <v>1</v>
      </c>
      <c r="E1367" s="195" t="s">
        <v>16495</v>
      </c>
      <c r="F1367" s="195" t="s">
        <v>82</v>
      </c>
    </row>
    <row r="1368" spans="1:6">
      <c r="A1368" s="195" t="s">
        <v>395</v>
      </c>
      <c r="B1368" s="196">
        <v>1371</v>
      </c>
      <c r="C1368" s="196">
        <v>84700</v>
      </c>
      <c r="D1368" s="196">
        <v>2</v>
      </c>
      <c r="E1368" s="195" t="s">
        <v>16496</v>
      </c>
      <c r="F1368" s="195" t="s">
        <v>5</v>
      </c>
    </row>
    <row r="1369" spans="1:6">
      <c r="A1369" s="195" t="s">
        <v>395</v>
      </c>
      <c r="B1369" s="196">
        <v>2952</v>
      </c>
      <c r="C1369" s="196">
        <v>354100</v>
      </c>
      <c r="D1369" s="196">
        <v>1</v>
      </c>
      <c r="E1369" s="195" t="s">
        <v>16497</v>
      </c>
      <c r="F1369" s="195" t="s">
        <v>87</v>
      </c>
    </row>
    <row r="1370" spans="1:6">
      <c r="A1370" s="195" t="s">
        <v>395</v>
      </c>
      <c r="B1370" s="196">
        <v>1868</v>
      </c>
      <c r="C1370" s="196">
        <v>745400</v>
      </c>
      <c r="D1370" s="196">
        <v>1</v>
      </c>
      <c r="E1370" s="195" t="s">
        <v>16498</v>
      </c>
      <c r="F1370" s="195" t="s">
        <v>168</v>
      </c>
    </row>
    <row r="1371" spans="1:6">
      <c r="A1371" s="195" t="s">
        <v>395</v>
      </c>
      <c r="B1371" s="196">
        <v>2628</v>
      </c>
      <c r="C1371" s="196">
        <v>773300</v>
      </c>
      <c r="D1371" s="196">
        <v>1</v>
      </c>
      <c r="E1371" s="195" t="s">
        <v>16499</v>
      </c>
      <c r="F1371" s="195" t="s">
        <v>247</v>
      </c>
    </row>
    <row r="1372" spans="1:6">
      <c r="A1372" s="195" t="s">
        <v>395</v>
      </c>
      <c r="B1372" s="196">
        <v>1540</v>
      </c>
      <c r="C1372" s="196">
        <v>716900</v>
      </c>
      <c r="D1372" s="196">
        <v>1</v>
      </c>
      <c r="E1372" s="195" t="s">
        <v>16500</v>
      </c>
      <c r="F1372" s="195" t="s">
        <v>168</v>
      </c>
    </row>
    <row r="1373" spans="1:6" ht="30">
      <c r="A1373" s="195" t="s">
        <v>395</v>
      </c>
      <c r="B1373" s="196">
        <v>1036</v>
      </c>
      <c r="C1373" s="196">
        <v>243800</v>
      </c>
      <c r="D1373" s="196">
        <v>1</v>
      </c>
      <c r="E1373" s="195" t="s">
        <v>16501</v>
      </c>
      <c r="F1373" s="195" t="s">
        <v>25</v>
      </c>
    </row>
    <row r="1374" spans="1:6">
      <c r="A1374" s="195" t="s">
        <v>395</v>
      </c>
      <c r="B1374" s="196">
        <v>1952</v>
      </c>
      <c r="C1374" s="196">
        <v>256800</v>
      </c>
      <c r="D1374" s="196">
        <v>6</v>
      </c>
      <c r="E1374" s="195" t="s">
        <v>16502</v>
      </c>
      <c r="F1374" s="195" t="s">
        <v>159</v>
      </c>
    </row>
    <row r="1375" spans="1:6">
      <c r="A1375" s="195" t="s">
        <v>395</v>
      </c>
      <c r="B1375" s="196">
        <v>3869</v>
      </c>
      <c r="C1375" s="196">
        <v>914300</v>
      </c>
      <c r="D1375" s="196">
        <v>1</v>
      </c>
      <c r="E1375" s="195" t="s">
        <v>16503</v>
      </c>
      <c r="F1375" s="195" t="s">
        <v>88</v>
      </c>
    </row>
    <row r="1376" spans="1:6">
      <c r="A1376" s="195" t="s">
        <v>395</v>
      </c>
      <c r="B1376" s="196">
        <v>1180</v>
      </c>
      <c r="C1376" s="196">
        <v>218600</v>
      </c>
      <c r="D1376" s="196">
        <v>1</v>
      </c>
      <c r="E1376" s="195" t="s">
        <v>16504</v>
      </c>
      <c r="F1376" s="195" t="s">
        <v>90</v>
      </c>
    </row>
    <row r="1377" spans="1:6">
      <c r="A1377" s="195" t="s">
        <v>395</v>
      </c>
      <c r="B1377" s="196">
        <v>3119</v>
      </c>
      <c r="C1377" s="196">
        <v>454000</v>
      </c>
      <c r="D1377" s="196">
        <v>3</v>
      </c>
      <c r="E1377" s="195" t="s">
        <v>16505</v>
      </c>
      <c r="F1377" s="195" t="s">
        <v>32</v>
      </c>
    </row>
    <row r="1378" spans="1:6">
      <c r="A1378" s="195" t="s">
        <v>395</v>
      </c>
      <c r="B1378" s="196">
        <v>1754</v>
      </c>
      <c r="C1378" s="196">
        <v>387100</v>
      </c>
      <c r="D1378" s="196">
        <v>2</v>
      </c>
      <c r="E1378" s="195" t="s">
        <v>16506</v>
      </c>
      <c r="F1378" s="195" t="s">
        <v>90</v>
      </c>
    </row>
    <row r="1379" spans="1:6">
      <c r="A1379" s="195" t="s">
        <v>395</v>
      </c>
      <c r="B1379" s="196">
        <v>4033</v>
      </c>
      <c r="C1379" s="196">
        <v>446800</v>
      </c>
      <c r="D1379" s="196">
        <v>2</v>
      </c>
      <c r="E1379" s="195" t="s">
        <v>16507</v>
      </c>
      <c r="F1379" s="195" t="s">
        <v>185</v>
      </c>
    </row>
    <row r="1380" spans="1:6">
      <c r="A1380" s="195" t="s">
        <v>395</v>
      </c>
      <c r="B1380" s="196">
        <v>2193</v>
      </c>
      <c r="C1380" s="196">
        <v>255500</v>
      </c>
      <c r="D1380" s="196">
        <v>2</v>
      </c>
      <c r="E1380" s="195" t="s">
        <v>16508</v>
      </c>
      <c r="F1380" s="195" t="s">
        <v>11</v>
      </c>
    </row>
    <row r="1381" spans="1:6">
      <c r="A1381" s="195" t="s">
        <v>395</v>
      </c>
      <c r="B1381" s="196">
        <v>2069</v>
      </c>
      <c r="C1381" s="196">
        <v>314900</v>
      </c>
      <c r="D1381" s="196">
        <v>2</v>
      </c>
      <c r="E1381" s="195" t="s">
        <v>16509</v>
      </c>
      <c r="F1381" s="195" t="s">
        <v>156</v>
      </c>
    </row>
    <row r="1382" spans="1:6">
      <c r="A1382" s="195" t="s">
        <v>395</v>
      </c>
      <c r="B1382" s="196">
        <v>6888</v>
      </c>
      <c r="C1382" s="196">
        <v>1831900</v>
      </c>
      <c r="D1382" s="196">
        <v>2</v>
      </c>
      <c r="E1382" s="195" t="s">
        <v>16510</v>
      </c>
      <c r="F1382" s="195" t="s">
        <v>93</v>
      </c>
    </row>
    <row r="1383" spans="1:6" ht="30">
      <c r="A1383" s="195" t="s">
        <v>395</v>
      </c>
      <c r="B1383" s="196">
        <v>1996</v>
      </c>
      <c r="C1383" s="196">
        <v>276800</v>
      </c>
      <c r="D1383" s="196">
        <v>1</v>
      </c>
      <c r="E1383" s="195" t="s">
        <v>16511</v>
      </c>
      <c r="F1383" s="195" t="s">
        <v>25</v>
      </c>
    </row>
    <row r="1384" spans="1:6">
      <c r="A1384" s="195" t="s">
        <v>395</v>
      </c>
      <c r="B1384" s="196">
        <v>1764</v>
      </c>
      <c r="C1384" s="196">
        <v>558800</v>
      </c>
      <c r="D1384" s="196">
        <v>1</v>
      </c>
      <c r="E1384" s="195" t="s">
        <v>16512</v>
      </c>
      <c r="F1384" s="195" t="s">
        <v>53</v>
      </c>
    </row>
    <row r="1385" spans="1:6">
      <c r="A1385" s="195" t="s">
        <v>395</v>
      </c>
      <c r="B1385" s="196">
        <v>2067</v>
      </c>
      <c r="C1385" s="196">
        <v>821900</v>
      </c>
      <c r="D1385" s="196">
        <v>1</v>
      </c>
      <c r="E1385" s="195" t="s">
        <v>16513</v>
      </c>
      <c r="F1385" s="195" t="s">
        <v>54</v>
      </c>
    </row>
    <row r="1386" spans="1:6">
      <c r="A1386" s="195" t="s">
        <v>395</v>
      </c>
      <c r="B1386" s="196">
        <v>2074</v>
      </c>
      <c r="C1386" s="196">
        <v>304700</v>
      </c>
      <c r="D1386" s="196">
        <v>2</v>
      </c>
      <c r="E1386" s="195" t="s">
        <v>16514</v>
      </c>
      <c r="F1386" s="195" t="s">
        <v>32</v>
      </c>
    </row>
    <row r="1387" spans="1:6">
      <c r="A1387" s="195" t="s">
        <v>395</v>
      </c>
      <c r="B1387" s="196">
        <v>1743</v>
      </c>
      <c r="C1387" s="196">
        <v>305600</v>
      </c>
      <c r="D1387" s="196">
        <v>2</v>
      </c>
      <c r="E1387" s="195" t="s">
        <v>16515</v>
      </c>
      <c r="F1387" s="195" t="s">
        <v>13</v>
      </c>
    </row>
    <row r="1388" spans="1:6">
      <c r="A1388" s="195" t="s">
        <v>395</v>
      </c>
      <c r="B1388" s="196">
        <v>2237</v>
      </c>
      <c r="C1388" s="196">
        <v>217500</v>
      </c>
      <c r="D1388" s="196">
        <v>2</v>
      </c>
      <c r="E1388" s="195" t="s">
        <v>16516</v>
      </c>
      <c r="F1388" s="195" t="s">
        <v>112</v>
      </c>
    </row>
    <row r="1389" spans="1:6">
      <c r="A1389" s="195" t="s">
        <v>395</v>
      </c>
      <c r="B1389" s="196">
        <v>4795</v>
      </c>
      <c r="C1389" s="196">
        <v>836100</v>
      </c>
      <c r="D1389" s="196">
        <v>5</v>
      </c>
      <c r="E1389" s="195" t="s">
        <v>16517</v>
      </c>
      <c r="F1389" s="195" t="s">
        <v>32</v>
      </c>
    </row>
    <row r="1390" spans="1:6">
      <c r="A1390" s="195" t="s">
        <v>395</v>
      </c>
      <c r="B1390" s="196">
        <v>9295</v>
      </c>
      <c r="C1390" s="196">
        <v>1535000</v>
      </c>
      <c r="D1390" s="196">
        <v>2</v>
      </c>
      <c r="E1390" s="195" t="s">
        <v>16518</v>
      </c>
      <c r="F1390" s="195" t="s">
        <v>115</v>
      </c>
    </row>
    <row r="1391" spans="1:6">
      <c r="A1391" s="195" t="s">
        <v>395</v>
      </c>
      <c r="B1391" s="196">
        <v>2162</v>
      </c>
      <c r="C1391" s="196">
        <v>350100</v>
      </c>
      <c r="D1391" s="196">
        <v>1</v>
      </c>
      <c r="E1391" s="195" t="s">
        <v>16519</v>
      </c>
      <c r="F1391" s="195" t="s">
        <v>54</v>
      </c>
    </row>
    <row r="1392" spans="1:6">
      <c r="A1392" s="195" t="s">
        <v>395</v>
      </c>
      <c r="B1392" s="196">
        <v>19379</v>
      </c>
      <c r="C1392" s="196">
        <v>4419400</v>
      </c>
      <c r="D1392" s="196">
        <v>1</v>
      </c>
      <c r="E1392" s="195" t="s">
        <v>16520</v>
      </c>
      <c r="F1392" s="195" t="s">
        <v>7</v>
      </c>
    </row>
    <row r="1393" spans="1:6" ht="30">
      <c r="A1393" s="195" t="s">
        <v>395</v>
      </c>
      <c r="B1393" s="196">
        <v>3305</v>
      </c>
      <c r="C1393" s="196">
        <v>613000</v>
      </c>
      <c r="D1393" s="196">
        <v>1</v>
      </c>
      <c r="E1393" s="195" t="s">
        <v>16521</v>
      </c>
      <c r="F1393" s="195" t="s">
        <v>25</v>
      </c>
    </row>
    <row r="1394" spans="1:6">
      <c r="A1394" s="195" t="s">
        <v>395</v>
      </c>
      <c r="B1394" s="196">
        <v>1358</v>
      </c>
      <c r="C1394" s="196">
        <v>200200</v>
      </c>
      <c r="D1394" s="196">
        <v>1</v>
      </c>
      <c r="E1394" s="195" t="s">
        <v>16522</v>
      </c>
      <c r="F1394" s="195" t="s">
        <v>57</v>
      </c>
    </row>
    <row r="1395" spans="1:6">
      <c r="A1395" s="195" t="s">
        <v>395</v>
      </c>
      <c r="B1395" s="196">
        <v>2602</v>
      </c>
      <c r="C1395" s="196">
        <v>332100</v>
      </c>
      <c r="D1395" s="196">
        <v>2</v>
      </c>
      <c r="E1395" s="195" t="s">
        <v>16523</v>
      </c>
      <c r="F1395" s="195" t="s">
        <v>58</v>
      </c>
    </row>
    <row r="1396" spans="1:6" ht="30">
      <c r="A1396" s="195" t="s">
        <v>395</v>
      </c>
      <c r="B1396" s="196">
        <v>2370</v>
      </c>
      <c r="C1396" s="196">
        <v>382600</v>
      </c>
      <c r="D1396" s="196">
        <v>1</v>
      </c>
      <c r="E1396" s="195" t="s">
        <v>16524</v>
      </c>
      <c r="F1396" s="195" t="s">
        <v>25</v>
      </c>
    </row>
    <row r="1397" spans="1:6">
      <c r="A1397" s="195" t="s">
        <v>395</v>
      </c>
      <c r="B1397" s="196">
        <v>8208</v>
      </c>
      <c r="C1397" s="196">
        <v>1757500</v>
      </c>
      <c r="D1397" s="196">
        <v>2</v>
      </c>
      <c r="E1397" s="195" t="s">
        <v>16525</v>
      </c>
      <c r="F1397" s="195" t="s">
        <v>254</v>
      </c>
    </row>
    <row r="1398" spans="1:6">
      <c r="A1398" s="195" t="s">
        <v>395</v>
      </c>
      <c r="B1398" s="196">
        <v>7575</v>
      </c>
      <c r="C1398" s="196">
        <v>1356500</v>
      </c>
      <c r="D1398" s="196">
        <v>3</v>
      </c>
      <c r="E1398" s="195" t="s">
        <v>16526</v>
      </c>
      <c r="F1398" s="195" t="s">
        <v>7</v>
      </c>
    </row>
    <row r="1399" spans="1:6" ht="30">
      <c r="A1399" s="195" t="s">
        <v>395</v>
      </c>
      <c r="B1399" s="196">
        <v>2761</v>
      </c>
      <c r="C1399" s="196">
        <v>1056600</v>
      </c>
      <c r="D1399" s="196">
        <v>1</v>
      </c>
      <c r="E1399" s="195" t="s">
        <v>16527</v>
      </c>
      <c r="F1399" s="195" t="s">
        <v>99</v>
      </c>
    </row>
    <row r="1400" spans="1:6" ht="30">
      <c r="A1400" s="195" t="s">
        <v>395</v>
      </c>
      <c r="B1400" s="196">
        <v>2779</v>
      </c>
      <c r="C1400" s="196">
        <v>363100</v>
      </c>
      <c r="D1400" s="196">
        <v>1</v>
      </c>
      <c r="E1400" s="195" t="s">
        <v>16528</v>
      </c>
      <c r="F1400" s="195" t="s">
        <v>99</v>
      </c>
    </row>
    <row r="1401" spans="1:6">
      <c r="A1401" s="195" t="s">
        <v>395</v>
      </c>
      <c r="B1401" s="196">
        <v>751</v>
      </c>
      <c r="C1401" s="196">
        <v>152700</v>
      </c>
      <c r="D1401" s="196">
        <v>1</v>
      </c>
      <c r="E1401" s="195" t="s">
        <v>16529</v>
      </c>
      <c r="F1401" s="195" t="s">
        <v>53</v>
      </c>
    </row>
    <row r="1402" spans="1:6">
      <c r="A1402" s="195" t="s">
        <v>395</v>
      </c>
      <c r="B1402" s="196">
        <v>2250</v>
      </c>
      <c r="C1402" s="196">
        <v>274100</v>
      </c>
      <c r="D1402" s="196">
        <v>1</v>
      </c>
      <c r="E1402" s="195" t="s">
        <v>16530</v>
      </c>
      <c r="F1402" s="195" t="s">
        <v>57</v>
      </c>
    </row>
    <row r="1403" spans="1:6">
      <c r="A1403" s="195" t="s">
        <v>395</v>
      </c>
      <c r="B1403" s="196">
        <v>1490</v>
      </c>
      <c r="C1403" s="196">
        <v>388600</v>
      </c>
      <c r="D1403" s="196">
        <v>1</v>
      </c>
      <c r="E1403" s="195" t="s">
        <v>16531</v>
      </c>
      <c r="F1403" s="195" t="s">
        <v>92</v>
      </c>
    </row>
    <row r="1404" spans="1:6">
      <c r="A1404" s="195" t="s">
        <v>395</v>
      </c>
      <c r="B1404" s="196">
        <v>2841</v>
      </c>
      <c r="C1404" s="196">
        <v>485200</v>
      </c>
      <c r="D1404" s="196">
        <v>3</v>
      </c>
      <c r="E1404" s="195" t="s">
        <v>16532</v>
      </c>
      <c r="F1404" s="195" t="s">
        <v>32</v>
      </c>
    </row>
    <row r="1405" spans="1:6">
      <c r="A1405" s="195" t="s">
        <v>395</v>
      </c>
      <c r="B1405" s="196">
        <v>1410</v>
      </c>
      <c r="C1405" s="196">
        <v>131000</v>
      </c>
      <c r="D1405" s="196">
        <v>2</v>
      </c>
      <c r="E1405" s="195" t="s">
        <v>16533</v>
      </c>
      <c r="F1405" s="195" t="s">
        <v>5</v>
      </c>
    </row>
    <row r="1406" spans="1:6">
      <c r="A1406" s="195" t="s">
        <v>395</v>
      </c>
      <c r="B1406" s="196">
        <v>8121</v>
      </c>
      <c r="C1406" s="196">
        <v>3114100</v>
      </c>
      <c r="D1406" s="196">
        <v>2</v>
      </c>
      <c r="E1406" s="195" t="s">
        <v>16534</v>
      </c>
      <c r="F1406" s="195" t="s">
        <v>7</v>
      </c>
    </row>
    <row r="1407" spans="1:6">
      <c r="A1407" s="195" t="s">
        <v>395</v>
      </c>
      <c r="B1407" s="196">
        <v>3942</v>
      </c>
      <c r="C1407" s="196">
        <v>433700</v>
      </c>
      <c r="D1407" s="196">
        <v>4</v>
      </c>
      <c r="E1407" s="195" t="s">
        <v>16535</v>
      </c>
      <c r="F1407" s="195" t="s">
        <v>14</v>
      </c>
    </row>
    <row r="1408" spans="1:6">
      <c r="A1408" s="195" t="s">
        <v>395</v>
      </c>
      <c r="B1408" s="196">
        <v>1970</v>
      </c>
      <c r="C1408" s="196">
        <v>258600</v>
      </c>
      <c r="D1408" s="196">
        <v>2</v>
      </c>
      <c r="E1408" s="195" t="s">
        <v>16536</v>
      </c>
      <c r="F1408" s="195" t="s">
        <v>14</v>
      </c>
    </row>
    <row r="1409" spans="1:6">
      <c r="A1409" s="195" t="s">
        <v>395</v>
      </c>
      <c r="B1409" s="196">
        <v>2103</v>
      </c>
      <c r="C1409" s="196">
        <v>326600</v>
      </c>
      <c r="D1409" s="196">
        <v>1</v>
      </c>
      <c r="E1409" s="195" t="s">
        <v>16537</v>
      </c>
      <c r="F1409" s="195" t="s">
        <v>90</v>
      </c>
    </row>
    <row r="1410" spans="1:6">
      <c r="A1410" s="195" t="s">
        <v>395</v>
      </c>
      <c r="B1410" s="196">
        <v>2847</v>
      </c>
      <c r="C1410" s="196">
        <v>421700</v>
      </c>
      <c r="D1410" s="196">
        <v>2</v>
      </c>
      <c r="E1410" s="195" t="s">
        <v>16538</v>
      </c>
      <c r="F1410" s="195" t="s">
        <v>29</v>
      </c>
    </row>
    <row r="1411" spans="1:6" ht="30">
      <c r="A1411" s="195" t="s">
        <v>395</v>
      </c>
      <c r="B1411" s="196">
        <v>1236</v>
      </c>
      <c r="C1411" s="196">
        <v>149000</v>
      </c>
      <c r="D1411" s="196">
        <v>1</v>
      </c>
      <c r="E1411" s="195" t="s">
        <v>16539</v>
      </c>
      <c r="F1411" s="195" t="s">
        <v>25</v>
      </c>
    </row>
    <row r="1412" spans="1:6">
      <c r="A1412" s="195" t="s">
        <v>395</v>
      </c>
      <c r="B1412" s="196">
        <v>1386</v>
      </c>
      <c r="C1412" s="196">
        <v>786800</v>
      </c>
      <c r="D1412" s="196">
        <v>2</v>
      </c>
      <c r="E1412" s="195" t="s">
        <v>16540</v>
      </c>
      <c r="F1412" s="195" t="s">
        <v>177</v>
      </c>
    </row>
    <row r="1413" spans="1:6">
      <c r="A1413" s="195" t="s">
        <v>395</v>
      </c>
      <c r="B1413" s="196">
        <v>1820</v>
      </c>
      <c r="C1413" s="196">
        <v>282000</v>
      </c>
      <c r="D1413" s="196">
        <v>2</v>
      </c>
      <c r="E1413" s="195" t="s">
        <v>16541</v>
      </c>
      <c r="F1413" s="195" t="s">
        <v>165</v>
      </c>
    </row>
    <row r="1414" spans="1:6">
      <c r="A1414" s="195" t="s">
        <v>395</v>
      </c>
      <c r="B1414" s="196">
        <v>2741</v>
      </c>
      <c r="C1414" s="196">
        <v>323000</v>
      </c>
      <c r="D1414" s="196">
        <v>1</v>
      </c>
      <c r="E1414" s="195" t="s">
        <v>16542</v>
      </c>
      <c r="F1414" s="195" t="s">
        <v>102</v>
      </c>
    </row>
    <row r="1415" spans="1:6">
      <c r="A1415" s="195" t="s">
        <v>395</v>
      </c>
      <c r="B1415" s="196">
        <v>14283</v>
      </c>
      <c r="C1415" s="196">
        <v>1882600</v>
      </c>
      <c r="D1415" s="196">
        <v>3</v>
      </c>
      <c r="E1415" s="195" t="s">
        <v>16543</v>
      </c>
      <c r="F1415" s="195" t="s">
        <v>138</v>
      </c>
    </row>
    <row r="1416" spans="1:6">
      <c r="A1416" s="195" t="s">
        <v>395</v>
      </c>
      <c r="B1416" s="196">
        <v>1937</v>
      </c>
      <c r="C1416" s="196">
        <v>657300</v>
      </c>
      <c r="D1416" s="196">
        <v>1</v>
      </c>
      <c r="E1416" s="195" t="s">
        <v>16544</v>
      </c>
      <c r="F1416" s="195" t="s">
        <v>247</v>
      </c>
    </row>
    <row r="1417" spans="1:6">
      <c r="A1417" s="195" t="s">
        <v>395</v>
      </c>
      <c r="B1417" s="196">
        <v>12686</v>
      </c>
      <c r="C1417" s="196">
        <v>1676500</v>
      </c>
      <c r="D1417" s="196">
        <v>2</v>
      </c>
      <c r="E1417" s="195" t="s">
        <v>16545</v>
      </c>
      <c r="F1417" s="195" t="s">
        <v>41</v>
      </c>
    </row>
    <row r="1418" spans="1:6">
      <c r="A1418" s="195" t="s">
        <v>395</v>
      </c>
      <c r="B1418" s="196">
        <v>14640</v>
      </c>
      <c r="C1418" s="196">
        <v>1151100</v>
      </c>
      <c r="D1418" s="196">
        <v>10</v>
      </c>
      <c r="E1418" s="195" t="s">
        <v>16546</v>
      </c>
      <c r="F1418" s="195" t="s">
        <v>41</v>
      </c>
    </row>
    <row r="1419" spans="1:6">
      <c r="A1419" s="195" t="s">
        <v>395</v>
      </c>
      <c r="B1419" s="196">
        <v>672</v>
      </c>
      <c r="C1419" s="196">
        <v>201300</v>
      </c>
      <c r="D1419" s="196">
        <v>1</v>
      </c>
      <c r="E1419" s="195" t="s">
        <v>16547</v>
      </c>
      <c r="F1419" s="195" t="s">
        <v>87</v>
      </c>
    </row>
    <row r="1420" spans="1:6" ht="30">
      <c r="A1420" s="195" t="s">
        <v>395</v>
      </c>
      <c r="B1420" s="196">
        <v>2194</v>
      </c>
      <c r="C1420" s="196">
        <v>444400</v>
      </c>
      <c r="D1420" s="196">
        <v>1</v>
      </c>
      <c r="E1420" s="195" t="s">
        <v>16548</v>
      </c>
      <c r="F1420" s="195" t="s">
        <v>99</v>
      </c>
    </row>
    <row r="1421" spans="1:6">
      <c r="A1421" s="195" t="s">
        <v>395</v>
      </c>
      <c r="B1421" s="196">
        <v>8362</v>
      </c>
      <c r="C1421" s="196">
        <v>4644900</v>
      </c>
      <c r="D1421" s="196">
        <v>1</v>
      </c>
      <c r="E1421" s="195" t="s">
        <v>16549</v>
      </c>
      <c r="F1421" s="195" t="s">
        <v>7</v>
      </c>
    </row>
    <row r="1422" spans="1:6">
      <c r="A1422" s="195" t="s">
        <v>395</v>
      </c>
      <c r="B1422" s="196">
        <v>2252</v>
      </c>
      <c r="C1422" s="196">
        <v>553500</v>
      </c>
      <c r="D1422" s="196">
        <v>2</v>
      </c>
      <c r="E1422" s="195" t="s">
        <v>16550</v>
      </c>
      <c r="F1422" s="195" t="s">
        <v>154</v>
      </c>
    </row>
    <row r="1423" spans="1:6">
      <c r="A1423" s="195" t="s">
        <v>395</v>
      </c>
      <c r="B1423" s="196">
        <v>2816</v>
      </c>
      <c r="C1423" s="196">
        <v>483100</v>
      </c>
      <c r="D1423" s="196">
        <v>2</v>
      </c>
      <c r="E1423" s="195" t="s">
        <v>16551</v>
      </c>
      <c r="F1423" s="195" t="s">
        <v>100</v>
      </c>
    </row>
    <row r="1424" spans="1:6">
      <c r="A1424" s="195" t="s">
        <v>395</v>
      </c>
      <c r="B1424" s="196">
        <v>2432</v>
      </c>
      <c r="C1424" s="196">
        <v>144400</v>
      </c>
      <c r="D1424" s="196">
        <v>2</v>
      </c>
      <c r="E1424" s="195" t="s">
        <v>16552</v>
      </c>
      <c r="F1424" s="195" t="s">
        <v>165</v>
      </c>
    </row>
    <row r="1425" spans="1:6">
      <c r="A1425" s="195" t="s">
        <v>395</v>
      </c>
      <c r="B1425" s="196">
        <v>3352</v>
      </c>
      <c r="C1425" s="196">
        <v>481500</v>
      </c>
      <c r="D1425" s="196">
        <v>2</v>
      </c>
      <c r="E1425" s="195" t="s">
        <v>16553</v>
      </c>
      <c r="F1425" s="195" t="s">
        <v>52</v>
      </c>
    </row>
    <row r="1426" spans="1:6">
      <c r="A1426" s="195" t="s">
        <v>395</v>
      </c>
      <c r="B1426" s="196">
        <v>1799</v>
      </c>
      <c r="C1426" s="196">
        <v>258400</v>
      </c>
      <c r="D1426" s="196">
        <v>1</v>
      </c>
      <c r="E1426" s="195" t="s">
        <v>16554</v>
      </c>
      <c r="F1426" s="195" t="s">
        <v>102</v>
      </c>
    </row>
    <row r="1427" spans="1:6">
      <c r="A1427" s="195" t="s">
        <v>395</v>
      </c>
      <c r="B1427" s="196">
        <v>2464</v>
      </c>
      <c r="C1427" s="196">
        <v>980400</v>
      </c>
      <c r="D1427" s="196">
        <v>1</v>
      </c>
      <c r="E1427" s="195" t="s">
        <v>16555</v>
      </c>
      <c r="F1427" s="195" t="s">
        <v>88</v>
      </c>
    </row>
    <row r="1428" spans="1:6">
      <c r="A1428" s="195" t="s">
        <v>395</v>
      </c>
      <c r="B1428" s="196">
        <v>1729</v>
      </c>
      <c r="C1428" s="196">
        <v>268900</v>
      </c>
      <c r="D1428" s="196">
        <v>3</v>
      </c>
      <c r="E1428" s="195" t="s">
        <v>16556</v>
      </c>
      <c r="F1428" s="195" t="s">
        <v>123</v>
      </c>
    </row>
    <row r="1429" spans="1:6">
      <c r="A1429" s="195" t="s">
        <v>395</v>
      </c>
      <c r="B1429" s="196">
        <v>6745</v>
      </c>
      <c r="C1429" s="196">
        <v>810900</v>
      </c>
      <c r="D1429" s="196">
        <v>2</v>
      </c>
      <c r="E1429" s="195" t="s">
        <v>16557</v>
      </c>
      <c r="F1429" s="195" t="s">
        <v>284</v>
      </c>
    </row>
    <row r="1430" spans="1:6">
      <c r="A1430" s="195" t="s">
        <v>395</v>
      </c>
      <c r="B1430" s="196">
        <v>4693</v>
      </c>
      <c r="C1430" s="196">
        <v>690500</v>
      </c>
      <c r="D1430" s="196">
        <v>2</v>
      </c>
      <c r="E1430" s="195" t="s">
        <v>16558</v>
      </c>
      <c r="F1430" s="195" t="s">
        <v>216</v>
      </c>
    </row>
    <row r="1431" spans="1:6">
      <c r="A1431" s="195" t="s">
        <v>395</v>
      </c>
      <c r="B1431" s="196">
        <v>1564</v>
      </c>
      <c r="C1431" s="196">
        <v>255500</v>
      </c>
      <c r="D1431" s="196">
        <v>2</v>
      </c>
      <c r="E1431" s="195" t="s">
        <v>16559</v>
      </c>
      <c r="F1431" s="195" t="s">
        <v>112</v>
      </c>
    </row>
    <row r="1432" spans="1:6">
      <c r="A1432" s="195" t="s">
        <v>395</v>
      </c>
      <c r="B1432" s="196">
        <v>4145</v>
      </c>
      <c r="C1432" s="196">
        <v>302600</v>
      </c>
      <c r="D1432" s="196">
        <v>3</v>
      </c>
      <c r="E1432" s="195" t="s">
        <v>16560</v>
      </c>
      <c r="F1432" s="195" t="s">
        <v>284</v>
      </c>
    </row>
    <row r="1433" spans="1:6">
      <c r="A1433" s="195" t="s">
        <v>395</v>
      </c>
      <c r="B1433" s="196">
        <v>1512</v>
      </c>
      <c r="C1433" s="196">
        <v>575000</v>
      </c>
      <c r="D1433" s="196">
        <v>1</v>
      </c>
      <c r="E1433" s="195" t="s">
        <v>16561</v>
      </c>
      <c r="F1433" s="195" t="s">
        <v>247</v>
      </c>
    </row>
    <row r="1434" spans="1:6" ht="30">
      <c r="A1434" s="195" t="s">
        <v>395</v>
      </c>
      <c r="B1434" s="196">
        <v>1795</v>
      </c>
      <c r="C1434" s="196">
        <v>169200</v>
      </c>
      <c r="D1434" s="196">
        <v>1</v>
      </c>
      <c r="E1434" s="195" t="s">
        <v>16562</v>
      </c>
      <c r="F1434" s="195" t="s">
        <v>209</v>
      </c>
    </row>
    <row r="1435" spans="1:6">
      <c r="A1435" s="195" t="s">
        <v>395</v>
      </c>
      <c r="B1435" s="196">
        <v>7192</v>
      </c>
      <c r="C1435" s="196">
        <v>1890500</v>
      </c>
      <c r="D1435" s="196">
        <v>2</v>
      </c>
      <c r="E1435" s="195" t="s">
        <v>16563</v>
      </c>
      <c r="F1435" s="195" t="s">
        <v>37</v>
      </c>
    </row>
    <row r="1436" spans="1:6">
      <c r="A1436" s="195" t="s">
        <v>395</v>
      </c>
      <c r="B1436" s="196">
        <v>2752</v>
      </c>
      <c r="C1436" s="196">
        <v>293100</v>
      </c>
      <c r="D1436" s="196">
        <v>3</v>
      </c>
      <c r="E1436" s="195" t="s">
        <v>16564</v>
      </c>
      <c r="F1436" s="195" t="s">
        <v>27</v>
      </c>
    </row>
    <row r="1437" spans="1:6">
      <c r="A1437" s="195" t="s">
        <v>395</v>
      </c>
      <c r="B1437" s="196">
        <v>1144</v>
      </c>
      <c r="C1437" s="196">
        <v>124100</v>
      </c>
      <c r="D1437" s="196">
        <v>2</v>
      </c>
      <c r="E1437" s="195" t="s">
        <v>16565</v>
      </c>
      <c r="F1437" s="195" t="s">
        <v>185</v>
      </c>
    </row>
    <row r="1438" spans="1:6">
      <c r="A1438" s="195" t="s">
        <v>395</v>
      </c>
      <c r="B1438" s="196">
        <v>1224</v>
      </c>
      <c r="C1438" s="196">
        <v>374200</v>
      </c>
      <c r="D1438" s="196">
        <v>1</v>
      </c>
      <c r="E1438" s="195" t="s">
        <v>16566</v>
      </c>
      <c r="F1438" s="195" t="s">
        <v>88</v>
      </c>
    </row>
    <row r="1439" spans="1:6">
      <c r="A1439" s="195" t="s">
        <v>395</v>
      </c>
      <c r="B1439" s="196">
        <v>6346</v>
      </c>
      <c r="C1439" s="196">
        <v>307300</v>
      </c>
      <c r="D1439" s="196">
        <v>3</v>
      </c>
      <c r="E1439" s="195" t="s">
        <v>16567</v>
      </c>
      <c r="F1439" s="195" t="s">
        <v>172</v>
      </c>
    </row>
    <row r="1440" spans="1:6">
      <c r="A1440" s="195" t="s">
        <v>395</v>
      </c>
      <c r="B1440" s="196">
        <v>2773</v>
      </c>
      <c r="C1440" s="196">
        <v>1605400</v>
      </c>
      <c r="D1440" s="196">
        <v>1</v>
      </c>
      <c r="E1440" s="195" t="s">
        <v>16568</v>
      </c>
      <c r="F1440" s="195" t="s">
        <v>54</v>
      </c>
    </row>
    <row r="1441" spans="1:6">
      <c r="A1441" s="195" t="s">
        <v>395</v>
      </c>
      <c r="B1441" s="196">
        <v>3181</v>
      </c>
      <c r="C1441" s="196">
        <v>397700</v>
      </c>
      <c r="D1441" s="196">
        <v>3</v>
      </c>
      <c r="E1441" s="195" t="s">
        <v>16569</v>
      </c>
      <c r="F1441" s="195" t="s">
        <v>289</v>
      </c>
    </row>
    <row r="1442" spans="1:6">
      <c r="A1442" s="195" t="s">
        <v>395</v>
      </c>
      <c r="B1442" s="196">
        <v>2574</v>
      </c>
      <c r="C1442" s="196">
        <v>293300</v>
      </c>
      <c r="D1442" s="196">
        <v>2</v>
      </c>
      <c r="E1442" s="195" t="s">
        <v>16570</v>
      </c>
      <c r="F1442" s="195" t="s">
        <v>271</v>
      </c>
    </row>
    <row r="1443" spans="1:6">
      <c r="A1443" s="195" t="s">
        <v>395</v>
      </c>
      <c r="B1443" s="196">
        <v>3463</v>
      </c>
      <c r="C1443" s="196">
        <v>644000</v>
      </c>
      <c r="D1443" s="196">
        <v>1</v>
      </c>
      <c r="E1443" s="195" t="s">
        <v>16571</v>
      </c>
      <c r="F1443" s="195" t="s">
        <v>12</v>
      </c>
    </row>
    <row r="1444" spans="1:6">
      <c r="A1444" s="195" t="s">
        <v>395</v>
      </c>
      <c r="B1444" s="196">
        <v>2336</v>
      </c>
      <c r="C1444" s="196">
        <v>182300</v>
      </c>
      <c r="D1444" s="196">
        <v>3</v>
      </c>
      <c r="E1444" s="195" t="s">
        <v>16572</v>
      </c>
      <c r="F1444" s="195" t="s">
        <v>58</v>
      </c>
    </row>
    <row r="1445" spans="1:6">
      <c r="A1445" s="195" t="s">
        <v>395</v>
      </c>
      <c r="B1445" s="196">
        <v>2019</v>
      </c>
      <c r="C1445" s="196">
        <v>276600</v>
      </c>
      <c r="D1445" s="196">
        <v>2</v>
      </c>
      <c r="E1445" s="195" t="s">
        <v>16573</v>
      </c>
      <c r="F1445" s="195" t="s">
        <v>14</v>
      </c>
    </row>
    <row r="1446" spans="1:6">
      <c r="A1446" s="195" t="s">
        <v>395</v>
      </c>
      <c r="B1446" s="196">
        <v>4958</v>
      </c>
      <c r="C1446" s="196">
        <v>571900</v>
      </c>
      <c r="D1446" s="196">
        <v>3</v>
      </c>
      <c r="E1446" s="195" t="s">
        <v>16574</v>
      </c>
      <c r="F1446" s="195" t="s">
        <v>7</v>
      </c>
    </row>
    <row r="1447" spans="1:6" ht="30">
      <c r="A1447" s="195" t="s">
        <v>395</v>
      </c>
      <c r="B1447" s="196">
        <v>540</v>
      </c>
      <c r="C1447" s="196">
        <v>213600</v>
      </c>
      <c r="D1447" s="196">
        <v>1</v>
      </c>
      <c r="E1447" s="195" t="s">
        <v>16575</v>
      </c>
      <c r="F1447" s="195" t="s">
        <v>25</v>
      </c>
    </row>
    <row r="1448" spans="1:6" ht="30">
      <c r="A1448" s="195" t="s">
        <v>395</v>
      </c>
      <c r="B1448" s="196">
        <v>1473</v>
      </c>
      <c r="C1448" s="196">
        <v>380900</v>
      </c>
      <c r="D1448" s="196">
        <v>1</v>
      </c>
      <c r="E1448" s="195" t="s">
        <v>16576</v>
      </c>
      <c r="F1448" s="195" t="s">
        <v>25</v>
      </c>
    </row>
    <row r="1449" spans="1:6">
      <c r="A1449" s="195" t="s">
        <v>395</v>
      </c>
      <c r="B1449" s="196">
        <v>4320</v>
      </c>
      <c r="C1449" s="196">
        <v>1081200</v>
      </c>
      <c r="D1449" s="196">
        <v>2</v>
      </c>
      <c r="E1449" s="195" t="s">
        <v>16577</v>
      </c>
      <c r="F1449" s="195" t="s">
        <v>7</v>
      </c>
    </row>
    <row r="1450" spans="1:6">
      <c r="A1450" s="195" t="s">
        <v>395</v>
      </c>
      <c r="B1450" s="196">
        <v>3236</v>
      </c>
      <c r="C1450" s="196">
        <v>1936400</v>
      </c>
      <c r="D1450" s="196">
        <v>1</v>
      </c>
      <c r="E1450" s="195" t="s">
        <v>16578</v>
      </c>
      <c r="F1450" s="195" t="s">
        <v>247</v>
      </c>
    </row>
    <row r="1451" spans="1:6">
      <c r="A1451" s="195" t="s">
        <v>395</v>
      </c>
      <c r="B1451" s="196">
        <v>7881</v>
      </c>
      <c r="C1451" s="196">
        <v>1791600</v>
      </c>
      <c r="D1451" s="196">
        <v>2</v>
      </c>
      <c r="E1451" s="195" t="s">
        <v>16579</v>
      </c>
      <c r="F1451" s="195" t="s">
        <v>93</v>
      </c>
    </row>
    <row r="1452" spans="1:6">
      <c r="A1452" s="195" t="s">
        <v>395</v>
      </c>
      <c r="B1452" s="196">
        <v>4261</v>
      </c>
      <c r="C1452" s="196">
        <v>11972600</v>
      </c>
      <c r="D1452" s="196">
        <v>1</v>
      </c>
      <c r="E1452" s="195" t="s">
        <v>16580</v>
      </c>
      <c r="F1452" s="195" t="s">
        <v>261</v>
      </c>
    </row>
    <row r="1453" spans="1:6">
      <c r="A1453" s="195" t="s">
        <v>395</v>
      </c>
      <c r="B1453" s="196">
        <v>779</v>
      </c>
      <c r="C1453" s="196">
        <v>325100</v>
      </c>
      <c r="D1453" s="196">
        <v>2</v>
      </c>
      <c r="E1453" s="195" t="s">
        <v>15909</v>
      </c>
      <c r="F1453" s="195" t="s">
        <v>37</v>
      </c>
    </row>
    <row r="1454" spans="1:6">
      <c r="A1454" s="195" t="s">
        <v>395</v>
      </c>
      <c r="B1454" s="196">
        <v>3718</v>
      </c>
      <c r="C1454" s="196">
        <v>377900</v>
      </c>
      <c r="D1454" s="196">
        <v>2</v>
      </c>
      <c r="E1454" s="195" t="s">
        <v>16581</v>
      </c>
      <c r="F1454" s="195" t="s">
        <v>180</v>
      </c>
    </row>
    <row r="1455" spans="1:6">
      <c r="A1455" s="195" t="s">
        <v>395</v>
      </c>
      <c r="B1455" s="196">
        <v>2460</v>
      </c>
      <c r="C1455" s="196">
        <v>408900</v>
      </c>
      <c r="D1455" s="196">
        <v>3</v>
      </c>
      <c r="E1455" s="195" t="s">
        <v>16582</v>
      </c>
      <c r="F1455" s="195" t="s">
        <v>49</v>
      </c>
    </row>
    <row r="1456" spans="1:6">
      <c r="A1456" s="195" t="s">
        <v>395</v>
      </c>
      <c r="B1456" s="196">
        <v>3890</v>
      </c>
      <c r="C1456" s="196">
        <v>2033100</v>
      </c>
      <c r="D1456" s="196">
        <v>1</v>
      </c>
      <c r="E1456" s="195" t="s">
        <v>16583</v>
      </c>
      <c r="F1456" s="195" t="s">
        <v>247</v>
      </c>
    </row>
    <row r="1457" spans="1:6">
      <c r="A1457" s="195" t="s">
        <v>395</v>
      </c>
      <c r="B1457" s="196">
        <v>462</v>
      </c>
      <c r="C1457" s="196">
        <v>174400</v>
      </c>
      <c r="D1457" s="196">
        <v>1</v>
      </c>
      <c r="E1457" s="195" t="s">
        <v>16584</v>
      </c>
      <c r="F1457" s="195" t="s">
        <v>57</v>
      </c>
    </row>
    <row r="1458" spans="1:6">
      <c r="A1458" s="195" t="s">
        <v>395</v>
      </c>
      <c r="B1458" s="196">
        <v>4311</v>
      </c>
      <c r="C1458" s="196">
        <v>691500</v>
      </c>
      <c r="D1458" s="196">
        <v>16</v>
      </c>
      <c r="E1458" s="195" t="s">
        <v>16585</v>
      </c>
      <c r="F1458" s="195" t="s">
        <v>139</v>
      </c>
    </row>
    <row r="1459" spans="1:6">
      <c r="A1459" s="195" t="s">
        <v>395</v>
      </c>
      <c r="B1459" s="196">
        <v>4288</v>
      </c>
      <c r="C1459" s="196">
        <v>616100</v>
      </c>
      <c r="D1459" s="196">
        <v>4</v>
      </c>
      <c r="E1459" s="195" t="s">
        <v>16586</v>
      </c>
      <c r="F1459" s="195" t="s">
        <v>44</v>
      </c>
    </row>
    <row r="1460" spans="1:6">
      <c r="A1460" s="195" t="s">
        <v>395</v>
      </c>
      <c r="B1460" s="196">
        <v>1224</v>
      </c>
      <c r="C1460" s="196">
        <v>414000</v>
      </c>
      <c r="D1460" s="196">
        <v>1</v>
      </c>
      <c r="E1460" s="195" t="s">
        <v>16587</v>
      </c>
      <c r="F1460" s="195" t="s">
        <v>82</v>
      </c>
    </row>
    <row r="1461" spans="1:6">
      <c r="A1461" s="195" t="s">
        <v>395</v>
      </c>
      <c r="B1461" s="196">
        <v>1954</v>
      </c>
      <c r="C1461" s="196">
        <v>513300</v>
      </c>
      <c r="D1461" s="196">
        <v>1</v>
      </c>
      <c r="E1461" s="195" t="s">
        <v>16588</v>
      </c>
      <c r="F1461" s="195" t="s">
        <v>54</v>
      </c>
    </row>
    <row r="1462" spans="1:6">
      <c r="A1462" s="195" t="s">
        <v>395</v>
      </c>
      <c r="B1462" s="196">
        <v>3676</v>
      </c>
      <c r="C1462" s="196">
        <v>870600</v>
      </c>
      <c r="D1462" s="196">
        <v>2</v>
      </c>
      <c r="E1462" s="195" t="s">
        <v>16589</v>
      </c>
      <c r="F1462" s="195" t="s">
        <v>7</v>
      </c>
    </row>
    <row r="1463" spans="1:6">
      <c r="A1463" s="195" t="s">
        <v>395</v>
      </c>
      <c r="B1463" s="196">
        <v>486</v>
      </c>
      <c r="C1463" s="196">
        <v>122700</v>
      </c>
      <c r="D1463" s="196">
        <v>1</v>
      </c>
      <c r="E1463" s="195" t="s">
        <v>16590</v>
      </c>
      <c r="F1463" s="195" t="s">
        <v>222</v>
      </c>
    </row>
    <row r="1464" spans="1:6">
      <c r="A1464" s="195" t="s">
        <v>395</v>
      </c>
      <c r="B1464" s="196">
        <v>4197</v>
      </c>
      <c r="C1464" s="196">
        <v>1630000</v>
      </c>
      <c r="D1464" s="196">
        <v>1</v>
      </c>
      <c r="E1464" s="195" t="s">
        <v>16591</v>
      </c>
      <c r="F1464" s="195" t="s">
        <v>82</v>
      </c>
    </row>
    <row r="1465" spans="1:6">
      <c r="A1465" s="195" t="s">
        <v>395</v>
      </c>
      <c r="B1465" s="196">
        <v>1340</v>
      </c>
      <c r="C1465" s="196">
        <v>555000</v>
      </c>
      <c r="D1465" s="196">
        <v>1</v>
      </c>
      <c r="E1465" s="195" t="s">
        <v>16592</v>
      </c>
      <c r="F1465" s="195" t="s">
        <v>168</v>
      </c>
    </row>
    <row r="1466" spans="1:6">
      <c r="A1466" s="195" t="s">
        <v>395</v>
      </c>
      <c r="B1466" s="196">
        <v>3108</v>
      </c>
      <c r="C1466" s="196">
        <v>381200</v>
      </c>
      <c r="D1466" s="196">
        <v>3</v>
      </c>
      <c r="E1466" s="195" t="s">
        <v>16593</v>
      </c>
      <c r="F1466" s="195" t="s">
        <v>62</v>
      </c>
    </row>
    <row r="1467" spans="1:6">
      <c r="A1467" s="195" t="s">
        <v>395</v>
      </c>
      <c r="B1467" s="196">
        <v>1894</v>
      </c>
      <c r="C1467" s="196">
        <v>237600</v>
      </c>
      <c r="D1467" s="196">
        <v>4</v>
      </c>
      <c r="E1467" s="195" t="s">
        <v>16594</v>
      </c>
      <c r="F1467" s="195" t="s">
        <v>159</v>
      </c>
    </row>
    <row r="1468" spans="1:6">
      <c r="A1468" s="195" t="s">
        <v>395</v>
      </c>
      <c r="B1468" s="196">
        <v>1900</v>
      </c>
      <c r="C1468" s="196">
        <v>603400</v>
      </c>
      <c r="D1468" s="196">
        <v>1</v>
      </c>
      <c r="E1468" s="195" t="s">
        <v>16595</v>
      </c>
      <c r="F1468" s="195" t="s">
        <v>168</v>
      </c>
    </row>
    <row r="1469" spans="1:6">
      <c r="A1469" s="195" t="s">
        <v>395</v>
      </c>
      <c r="B1469" s="196">
        <v>1442</v>
      </c>
      <c r="C1469" s="196">
        <v>598700</v>
      </c>
      <c r="D1469" s="196">
        <v>2</v>
      </c>
      <c r="E1469" s="195" t="s">
        <v>16596</v>
      </c>
      <c r="F1469" s="195" t="s">
        <v>57</v>
      </c>
    </row>
    <row r="1470" spans="1:6">
      <c r="A1470" s="195" t="s">
        <v>395</v>
      </c>
      <c r="B1470" s="196">
        <v>3671</v>
      </c>
      <c r="C1470" s="196">
        <v>406400</v>
      </c>
      <c r="D1470" s="196">
        <v>2</v>
      </c>
      <c r="E1470" s="195" t="s">
        <v>16597</v>
      </c>
      <c r="F1470" s="195" t="s">
        <v>185</v>
      </c>
    </row>
    <row r="1471" spans="1:6" ht="30">
      <c r="A1471" s="195" t="s">
        <v>395</v>
      </c>
      <c r="B1471" s="196">
        <v>1060</v>
      </c>
      <c r="C1471" s="196">
        <v>296200</v>
      </c>
      <c r="D1471" s="196">
        <v>1</v>
      </c>
      <c r="E1471" s="195" t="s">
        <v>16598</v>
      </c>
      <c r="F1471" s="195" t="s">
        <v>25</v>
      </c>
    </row>
    <row r="1472" spans="1:6">
      <c r="A1472" s="195" t="s">
        <v>395</v>
      </c>
      <c r="B1472" s="196">
        <v>3628</v>
      </c>
      <c r="C1472" s="196">
        <v>490300</v>
      </c>
      <c r="D1472" s="196">
        <v>3</v>
      </c>
      <c r="E1472" s="195" t="s">
        <v>16599</v>
      </c>
      <c r="F1472" s="195" t="s">
        <v>185</v>
      </c>
    </row>
    <row r="1473" spans="1:6" ht="30">
      <c r="A1473" s="195" t="s">
        <v>395</v>
      </c>
      <c r="B1473" s="196">
        <v>1552</v>
      </c>
      <c r="C1473" s="196">
        <v>423300</v>
      </c>
      <c r="D1473" s="196">
        <v>1</v>
      </c>
      <c r="E1473" s="195" t="s">
        <v>16600</v>
      </c>
      <c r="F1473" s="195" t="s">
        <v>25</v>
      </c>
    </row>
    <row r="1474" spans="1:6">
      <c r="A1474" s="195" t="s">
        <v>395</v>
      </c>
      <c r="B1474" s="196">
        <v>5204</v>
      </c>
      <c r="C1474" s="196">
        <v>509300</v>
      </c>
      <c r="D1474" s="196">
        <v>4</v>
      </c>
      <c r="E1474" s="195" t="s">
        <v>16601</v>
      </c>
      <c r="F1474" s="195" t="s">
        <v>15</v>
      </c>
    </row>
    <row r="1475" spans="1:6">
      <c r="A1475" s="195" t="s">
        <v>395</v>
      </c>
      <c r="B1475" s="196">
        <v>1298</v>
      </c>
      <c r="C1475" s="196">
        <v>433300</v>
      </c>
      <c r="D1475" s="196">
        <v>1</v>
      </c>
      <c r="E1475" s="195" t="s">
        <v>16602</v>
      </c>
      <c r="F1475" s="195" t="s">
        <v>82</v>
      </c>
    </row>
    <row r="1476" spans="1:6">
      <c r="A1476" s="195" t="s">
        <v>395</v>
      </c>
      <c r="B1476" s="196">
        <v>3359</v>
      </c>
      <c r="C1476" s="196">
        <v>1295200</v>
      </c>
      <c r="D1476" s="196">
        <v>1</v>
      </c>
      <c r="E1476" s="195" t="s">
        <v>16603</v>
      </c>
      <c r="F1476" s="195" t="s">
        <v>168</v>
      </c>
    </row>
    <row r="1477" spans="1:6">
      <c r="A1477" s="195" t="s">
        <v>395</v>
      </c>
      <c r="B1477" s="196">
        <v>2614</v>
      </c>
      <c r="C1477" s="196">
        <v>931600</v>
      </c>
      <c r="D1477" s="196">
        <v>1</v>
      </c>
      <c r="E1477" s="195" t="s">
        <v>16604</v>
      </c>
      <c r="F1477" s="195" t="s">
        <v>164</v>
      </c>
    </row>
    <row r="1478" spans="1:6">
      <c r="A1478" s="195" t="s">
        <v>395</v>
      </c>
      <c r="B1478" s="196">
        <v>2504</v>
      </c>
      <c r="C1478" s="196">
        <v>316300</v>
      </c>
      <c r="D1478" s="196">
        <v>2</v>
      </c>
      <c r="E1478" s="195" t="s">
        <v>16605</v>
      </c>
      <c r="F1478" s="195" t="s">
        <v>16</v>
      </c>
    </row>
    <row r="1479" spans="1:6">
      <c r="A1479" s="195" t="s">
        <v>395</v>
      </c>
      <c r="B1479" s="196">
        <v>2876</v>
      </c>
      <c r="C1479" s="196">
        <v>571800</v>
      </c>
      <c r="D1479" s="196">
        <v>1</v>
      </c>
      <c r="E1479" s="195" t="s">
        <v>16606</v>
      </c>
      <c r="F1479" s="195" t="s">
        <v>168</v>
      </c>
    </row>
    <row r="1480" spans="1:6">
      <c r="A1480" s="195" t="s">
        <v>395</v>
      </c>
      <c r="B1480" s="196">
        <v>4157</v>
      </c>
      <c r="C1480" s="196">
        <v>465700</v>
      </c>
      <c r="D1480" s="196">
        <v>4</v>
      </c>
      <c r="E1480" s="195" t="s">
        <v>16607</v>
      </c>
      <c r="F1480" s="195" t="s">
        <v>138</v>
      </c>
    </row>
    <row r="1481" spans="1:6">
      <c r="A1481" s="195" t="s">
        <v>395</v>
      </c>
      <c r="B1481" s="196">
        <v>1164</v>
      </c>
      <c r="C1481" s="196">
        <v>352100</v>
      </c>
      <c r="D1481" s="196">
        <v>1</v>
      </c>
      <c r="E1481" s="195" t="s">
        <v>16608</v>
      </c>
      <c r="F1481" s="195" t="s">
        <v>247</v>
      </c>
    </row>
    <row r="1482" spans="1:6">
      <c r="A1482" s="195" t="s">
        <v>395</v>
      </c>
      <c r="B1482" s="196">
        <v>5277</v>
      </c>
      <c r="C1482" s="196">
        <v>925800</v>
      </c>
      <c r="D1482" s="196">
        <v>2</v>
      </c>
      <c r="E1482" s="195" t="s">
        <v>16609</v>
      </c>
      <c r="F1482" s="195" t="s">
        <v>237</v>
      </c>
    </row>
    <row r="1483" spans="1:6">
      <c r="A1483" s="195" t="s">
        <v>395</v>
      </c>
      <c r="B1483" s="196">
        <v>2460</v>
      </c>
      <c r="C1483" s="196">
        <v>309700</v>
      </c>
      <c r="D1483" s="196">
        <v>3</v>
      </c>
      <c r="E1483" s="195" t="s">
        <v>16610</v>
      </c>
      <c r="F1483" s="195" t="s">
        <v>62</v>
      </c>
    </row>
    <row r="1484" spans="1:6" ht="30">
      <c r="A1484" s="195" t="s">
        <v>395</v>
      </c>
      <c r="B1484" s="196">
        <v>1743</v>
      </c>
      <c r="C1484" s="196">
        <v>312900</v>
      </c>
      <c r="D1484" s="196">
        <v>1</v>
      </c>
      <c r="E1484" s="195" t="s">
        <v>16611</v>
      </c>
      <c r="F1484" s="195" t="s">
        <v>25</v>
      </c>
    </row>
    <row r="1485" spans="1:6">
      <c r="A1485" s="195" t="s">
        <v>395</v>
      </c>
      <c r="B1485" s="196">
        <v>1894</v>
      </c>
      <c r="C1485" s="196">
        <v>727100</v>
      </c>
      <c r="D1485" s="196">
        <v>1</v>
      </c>
      <c r="E1485" s="195" t="s">
        <v>16612</v>
      </c>
      <c r="F1485" s="195" t="s">
        <v>247</v>
      </c>
    </row>
    <row r="1486" spans="1:6">
      <c r="A1486" s="195" t="s">
        <v>395</v>
      </c>
      <c r="B1486" s="196">
        <v>2909</v>
      </c>
      <c r="C1486" s="196">
        <v>363800</v>
      </c>
      <c r="D1486" s="196">
        <v>2</v>
      </c>
      <c r="E1486" s="195" t="s">
        <v>16613</v>
      </c>
      <c r="F1486" s="195" t="s">
        <v>183</v>
      </c>
    </row>
    <row r="1487" spans="1:6">
      <c r="A1487" s="195" t="s">
        <v>395</v>
      </c>
      <c r="B1487" s="196">
        <v>2312</v>
      </c>
      <c r="C1487" s="196">
        <v>678000</v>
      </c>
      <c r="D1487" s="196">
        <v>1</v>
      </c>
      <c r="E1487" s="195" t="s">
        <v>16614</v>
      </c>
      <c r="F1487" s="195" t="s">
        <v>247</v>
      </c>
    </row>
    <row r="1488" spans="1:6">
      <c r="A1488" s="195" t="s">
        <v>395</v>
      </c>
      <c r="B1488" s="196">
        <v>1534</v>
      </c>
      <c r="C1488" s="196">
        <v>300500</v>
      </c>
      <c r="D1488" s="196">
        <v>1</v>
      </c>
      <c r="E1488" s="195" t="s">
        <v>16615</v>
      </c>
      <c r="F1488" s="195" t="s">
        <v>82</v>
      </c>
    </row>
    <row r="1489" spans="1:6">
      <c r="A1489" s="195" t="s">
        <v>395</v>
      </c>
      <c r="B1489" s="196">
        <v>1766</v>
      </c>
      <c r="C1489" s="196">
        <v>142200</v>
      </c>
      <c r="D1489" s="196">
        <v>2</v>
      </c>
      <c r="E1489" s="195" t="s">
        <v>16616</v>
      </c>
      <c r="F1489" s="195" t="s">
        <v>15</v>
      </c>
    </row>
    <row r="1490" spans="1:6">
      <c r="A1490" s="195" t="s">
        <v>395</v>
      </c>
      <c r="B1490" s="196">
        <v>820</v>
      </c>
      <c r="C1490" s="196">
        <v>303400</v>
      </c>
      <c r="D1490" s="196">
        <v>1</v>
      </c>
      <c r="E1490" s="195" t="s">
        <v>16617</v>
      </c>
      <c r="F1490" s="195" t="s">
        <v>164</v>
      </c>
    </row>
    <row r="1491" spans="1:6">
      <c r="A1491" s="195" t="s">
        <v>395</v>
      </c>
      <c r="B1491" s="196">
        <v>2584</v>
      </c>
      <c r="C1491" s="196">
        <v>329700</v>
      </c>
      <c r="D1491" s="196">
        <v>2</v>
      </c>
      <c r="E1491" s="195" t="s">
        <v>16618</v>
      </c>
      <c r="F1491" s="195" t="s">
        <v>257</v>
      </c>
    </row>
    <row r="1492" spans="1:6">
      <c r="A1492" s="195" t="s">
        <v>395</v>
      </c>
      <c r="B1492" s="196">
        <v>3724</v>
      </c>
      <c r="C1492" s="196">
        <v>1340200</v>
      </c>
      <c r="D1492" s="196">
        <v>1</v>
      </c>
      <c r="E1492" s="195" t="s">
        <v>16619</v>
      </c>
      <c r="F1492" s="195" t="s">
        <v>168</v>
      </c>
    </row>
    <row r="1493" spans="1:6" ht="30">
      <c r="A1493" s="195" t="s">
        <v>395</v>
      </c>
      <c r="B1493" s="196">
        <v>1184</v>
      </c>
      <c r="C1493" s="196">
        <v>308500</v>
      </c>
      <c r="D1493" s="196">
        <v>1</v>
      </c>
      <c r="E1493" s="195" t="s">
        <v>16620</v>
      </c>
      <c r="F1493" s="195" t="s">
        <v>25</v>
      </c>
    </row>
    <row r="1494" spans="1:6">
      <c r="A1494" s="195" t="s">
        <v>395</v>
      </c>
      <c r="B1494" s="196">
        <v>3110</v>
      </c>
      <c r="C1494" s="196">
        <v>332300</v>
      </c>
      <c r="D1494" s="196">
        <v>1</v>
      </c>
      <c r="E1494" s="195" t="s">
        <v>16621</v>
      </c>
      <c r="F1494" s="195" t="s">
        <v>12</v>
      </c>
    </row>
    <row r="1495" spans="1:6">
      <c r="A1495" s="195" t="s">
        <v>395</v>
      </c>
      <c r="B1495" s="196">
        <v>1602</v>
      </c>
      <c r="C1495" s="196">
        <v>196800</v>
      </c>
      <c r="D1495" s="196">
        <v>1</v>
      </c>
      <c r="E1495" s="195" t="s">
        <v>16622</v>
      </c>
      <c r="F1495" s="195" t="s">
        <v>87</v>
      </c>
    </row>
    <row r="1496" spans="1:6">
      <c r="A1496" s="195" t="s">
        <v>395</v>
      </c>
      <c r="B1496" s="196">
        <v>2106</v>
      </c>
      <c r="C1496" s="196">
        <v>538900</v>
      </c>
      <c r="D1496" s="196">
        <v>1</v>
      </c>
      <c r="E1496" s="195" t="s">
        <v>16623</v>
      </c>
      <c r="F1496" s="195" t="s">
        <v>82</v>
      </c>
    </row>
    <row r="1497" spans="1:6">
      <c r="A1497" s="195" t="s">
        <v>395</v>
      </c>
      <c r="B1497" s="196">
        <v>2364</v>
      </c>
      <c r="C1497" s="196">
        <v>230800</v>
      </c>
      <c r="D1497" s="196">
        <v>2</v>
      </c>
      <c r="E1497" s="195" t="s">
        <v>16624</v>
      </c>
      <c r="F1497" s="195" t="s">
        <v>29</v>
      </c>
    </row>
    <row r="1498" spans="1:6">
      <c r="A1498" s="195" t="s">
        <v>395</v>
      </c>
      <c r="B1498" s="196">
        <v>4334</v>
      </c>
      <c r="C1498" s="196">
        <v>733000</v>
      </c>
      <c r="D1498" s="196">
        <v>1</v>
      </c>
      <c r="E1498" s="195" t="s">
        <v>16625</v>
      </c>
      <c r="F1498" s="195" t="s">
        <v>88</v>
      </c>
    </row>
    <row r="1499" spans="1:6">
      <c r="A1499" s="195" t="s">
        <v>395</v>
      </c>
      <c r="B1499" s="196">
        <v>4010</v>
      </c>
      <c r="C1499" s="196">
        <v>879100</v>
      </c>
      <c r="D1499" s="196">
        <v>1</v>
      </c>
      <c r="E1499" s="195" t="s">
        <v>16626</v>
      </c>
      <c r="F1499" s="195" t="s">
        <v>164</v>
      </c>
    </row>
    <row r="1500" spans="1:6">
      <c r="A1500" s="195" t="s">
        <v>395</v>
      </c>
      <c r="B1500" s="196">
        <v>2206</v>
      </c>
      <c r="C1500" s="196">
        <v>862600</v>
      </c>
      <c r="D1500" s="196">
        <v>1</v>
      </c>
      <c r="E1500" s="195" t="s">
        <v>16627</v>
      </c>
      <c r="F1500" s="195" t="s">
        <v>247</v>
      </c>
    </row>
    <row r="1501" spans="1:6">
      <c r="A1501" s="195" t="s">
        <v>395</v>
      </c>
      <c r="B1501" s="196">
        <v>3702</v>
      </c>
      <c r="C1501" s="196">
        <v>396300</v>
      </c>
      <c r="D1501" s="196">
        <v>2</v>
      </c>
      <c r="E1501" s="195" t="s">
        <v>16628</v>
      </c>
      <c r="F1501" s="195" t="s">
        <v>271</v>
      </c>
    </row>
    <row r="1502" spans="1:6" ht="30">
      <c r="A1502" s="195" t="s">
        <v>395</v>
      </c>
      <c r="B1502" s="196">
        <v>693</v>
      </c>
      <c r="C1502" s="196">
        <v>77000</v>
      </c>
      <c r="D1502" s="196">
        <v>1</v>
      </c>
      <c r="E1502" s="195" t="s">
        <v>16629</v>
      </c>
      <c r="F1502" s="195" t="s">
        <v>99</v>
      </c>
    </row>
    <row r="1503" spans="1:6">
      <c r="A1503" s="195" t="s">
        <v>395</v>
      </c>
      <c r="B1503" s="196">
        <v>1627</v>
      </c>
      <c r="C1503" s="196">
        <v>245800</v>
      </c>
      <c r="D1503" s="196">
        <v>1</v>
      </c>
      <c r="E1503" s="195" t="s">
        <v>16630</v>
      </c>
      <c r="F1503" s="195" t="s">
        <v>57</v>
      </c>
    </row>
    <row r="1504" spans="1:6" ht="30">
      <c r="A1504" s="195" t="s">
        <v>395</v>
      </c>
      <c r="B1504" s="196">
        <v>1613</v>
      </c>
      <c r="C1504" s="196">
        <v>384100</v>
      </c>
      <c r="D1504" s="196">
        <v>1</v>
      </c>
      <c r="E1504" s="195" t="s">
        <v>16631</v>
      </c>
      <c r="F1504" s="195" t="s">
        <v>99</v>
      </c>
    </row>
    <row r="1505" spans="1:6">
      <c r="A1505" s="195" t="s">
        <v>395</v>
      </c>
      <c r="B1505" s="196">
        <v>3965</v>
      </c>
      <c r="C1505" s="196">
        <v>344800</v>
      </c>
      <c r="D1505" s="196">
        <v>3</v>
      </c>
      <c r="E1505" s="195" t="s">
        <v>16632</v>
      </c>
      <c r="F1505" s="195" t="s">
        <v>15</v>
      </c>
    </row>
    <row r="1506" spans="1:6">
      <c r="A1506" s="195" t="s">
        <v>395</v>
      </c>
      <c r="B1506" s="196">
        <v>3886</v>
      </c>
      <c r="C1506" s="196">
        <v>544900</v>
      </c>
      <c r="D1506" s="196">
        <v>3</v>
      </c>
      <c r="E1506" s="195" t="s">
        <v>16633</v>
      </c>
      <c r="F1506" s="195" t="s">
        <v>156</v>
      </c>
    </row>
    <row r="1507" spans="1:6">
      <c r="A1507" s="195" t="s">
        <v>395</v>
      </c>
      <c r="B1507" s="196">
        <v>4131</v>
      </c>
      <c r="C1507" s="196">
        <v>725900</v>
      </c>
      <c r="D1507" s="196">
        <v>3</v>
      </c>
      <c r="E1507" s="195" t="s">
        <v>16634</v>
      </c>
      <c r="F1507" s="195" t="s">
        <v>7</v>
      </c>
    </row>
    <row r="1508" spans="1:6">
      <c r="A1508" s="195" t="s">
        <v>395</v>
      </c>
      <c r="B1508" s="196">
        <v>2224</v>
      </c>
      <c r="C1508" s="196">
        <v>992400</v>
      </c>
      <c r="D1508" s="196">
        <v>1</v>
      </c>
      <c r="E1508" s="195" t="s">
        <v>16635</v>
      </c>
      <c r="F1508" s="195" t="s">
        <v>54</v>
      </c>
    </row>
    <row r="1509" spans="1:6">
      <c r="A1509" s="195" t="s">
        <v>395</v>
      </c>
      <c r="B1509" s="196">
        <v>638</v>
      </c>
      <c r="C1509" s="196">
        <v>410900</v>
      </c>
      <c r="D1509" s="196">
        <v>1</v>
      </c>
      <c r="E1509" s="195" t="s">
        <v>16636</v>
      </c>
      <c r="F1509" s="195" t="s">
        <v>57</v>
      </c>
    </row>
    <row r="1510" spans="1:6">
      <c r="A1510" s="195" t="s">
        <v>395</v>
      </c>
      <c r="B1510" s="196">
        <v>2278</v>
      </c>
      <c r="C1510" s="196">
        <v>309300</v>
      </c>
      <c r="D1510" s="196">
        <v>2</v>
      </c>
      <c r="E1510" s="195" t="s">
        <v>16637</v>
      </c>
      <c r="F1510" s="195" t="s">
        <v>284</v>
      </c>
    </row>
    <row r="1511" spans="1:6">
      <c r="A1511" s="195" t="s">
        <v>395</v>
      </c>
      <c r="B1511" s="196">
        <v>1970</v>
      </c>
      <c r="C1511" s="196">
        <v>240900</v>
      </c>
      <c r="D1511" s="196">
        <v>2</v>
      </c>
      <c r="E1511" s="195" t="s">
        <v>16638</v>
      </c>
      <c r="F1511" s="195" t="s">
        <v>52</v>
      </c>
    </row>
    <row r="1512" spans="1:6">
      <c r="A1512" s="195" t="s">
        <v>395</v>
      </c>
      <c r="B1512" s="196">
        <v>1120</v>
      </c>
      <c r="C1512" s="196">
        <v>285700</v>
      </c>
      <c r="D1512" s="196">
        <v>1</v>
      </c>
      <c r="E1512" s="195" t="s">
        <v>16639</v>
      </c>
      <c r="F1512" s="195" t="s">
        <v>53</v>
      </c>
    </row>
    <row r="1513" spans="1:6">
      <c r="A1513" s="195" t="s">
        <v>395</v>
      </c>
      <c r="B1513" s="196">
        <v>2142</v>
      </c>
      <c r="C1513" s="196">
        <v>792200</v>
      </c>
      <c r="D1513" s="196">
        <v>1</v>
      </c>
      <c r="E1513" s="195" t="s">
        <v>16640</v>
      </c>
      <c r="F1513" s="195" t="s">
        <v>164</v>
      </c>
    </row>
    <row r="1514" spans="1:6">
      <c r="A1514" s="195" t="s">
        <v>395</v>
      </c>
      <c r="B1514" s="196">
        <v>2152</v>
      </c>
      <c r="C1514" s="196">
        <v>465800</v>
      </c>
      <c r="D1514" s="196">
        <v>1</v>
      </c>
      <c r="E1514" s="195" t="s">
        <v>16641</v>
      </c>
      <c r="F1514" s="195" t="s">
        <v>261</v>
      </c>
    </row>
    <row r="1515" spans="1:6">
      <c r="A1515" s="195" t="s">
        <v>395</v>
      </c>
      <c r="B1515" s="196">
        <v>1360</v>
      </c>
      <c r="C1515" s="196">
        <v>117400</v>
      </c>
      <c r="D1515" s="196">
        <v>2</v>
      </c>
      <c r="E1515" s="195" t="s">
        <v>16642</v>
      </c>
      <c r="F1515" s="195" t="s">
        <v>5</v>
      </c>
    </row>
    <row r="1516" spans="1:6">
      <c r="A1516" s="195" t="s">
        <v>395</v>
      </c>
      <c r="B1516" s="196">
        <v>3190</v>
      </c>
      <c r="C1516" s="196">
        <v>696100</v>
      </c>
      <c r="D1516" s="196">
        <v>1</v>
      </c>
      <c r="E1516" s="195" t="s">
        <v>16643</v>
      </c>
      <c r="F1516" s="195" t="s">
        <v>195</v>
      </c>
    </row>
    <row r="1517" spans="1:6">
      <c r="A1517" s="195" t="s">
        <v>395</v>
      </c>
      <c r="B1517" s="196">
        <v>1574</v>
      </c>
      <c r="C1517" s="196">
        <v>370400</v>
      </c>
      <c r="D1517" s="196">
        <v>2</v>
      </c>
      <c r="E1517" s="195" t="s">
        <v>16644</v>
      </c>
      <c r="F1517" s="195" t="s">
        <v>57</v>
      </c>
    </row>
    <row r="1518" spans="1:6">
      <c r="A1518" s="195" t="s">
        <v>395</v>
      </c>
      <c r="B1518" s="196">
        <v>3978</v>
      </c>
      <c r="C1518" s="196">
        <v>1381800</v>
      </c>
      <c r="D1518" s="196">
        <v>2</v>
      </c>
      <c r="E1518" s="195" t="s">
        <v>16645</v>
      </c>
      <c r="F1518" s="195" t="s">
        <v>24</v>
      </c>
    </row>
    <row r="1519" spans="1:6">
      <c r="A1519" s="195" t="s">
        <v>395</v>
      </c>
      <c r="B1519" s="196">
        <v>1976</v>
      </c>
      <c r="C1519" s="196">
        <v>210100</v>
      </c>
      <c r="D1519" s="196">
        <v>1</v>
      </c>
      <c r="E1519" s="195" t="s">
        <v>16646</v>
      </c>
      <c r="F1519" s="195" t="s">
        <v>82</v>
      </c>
    </row>
    <row r="1520" spans="1:6">
      <c r="A1520" s="195" t="s">
        <v>395</v>
      </c>
      <c r="B1520" s="196">
        <v>1667</v>
      </c>
      <c r="C1520" s="196">
        <v>426900</v>
      </c>
      <c r="D1520" s="196">
        <v>1</v>
      </c>
      <c r="E1520" s="195" t="s">
        <v>16647</v>
      </c>
      <c r="F1520" s="195" t="s">
        <v>168</v>
      </c>
    </row>
    <row r="1521" spans="1:6">
      <c r="A1521" s="195" t="s">
        <v>395</v>
      </c>
      <c r="B1521" s="196">
        <v>939</v>
      </c>
      <c r="C1521" s="196">
        <v>176200</v>
      </c>
      <c r="D1521" s="196">
        <v>1</v>
      </c>
      <c r="E1521" s="195" t="s">
        <v>16648</v>
      </c>
      <c r="F1521" s="195" t="s">
        <v>261</v>
      </c>
    </row>
    <row r="1522" spans="1:6">
      <c r="A1522" s="195" t="s">
        <v>395</v>
      </c>
      <c r="B1522" s="196">
        <v>925</v>
      </c>
      <c r="C1522" s="196">
        <v>303500</v>
      </c>
      <c r="D1522" s="196">
        <v>1</v>
      </c>
      <c r="E1522" s="195" t="s">
        <v>16649</v>
      </c>
      <c r="F1522" s="195" t="s">
        <v>87</v>
      </c>
    </row>
    <row r="1523" spans="1:6">
      <c r="A1523" s="195" t="s">
        <v>395</v>
      </c>
      <c r="B1523" s="196">
        <v>2324</v>
      </c>
      <c r="C1523" s="196">
        <v>995000</v>
      </c>
      <c r="D1523" s="196">
        <v>1</v>
      </c>
      <c r="E1523" s="195" t="s">
        <v>16650</v>
      </c>
      <c r="F1523" s="195" t="s">
        <v>57</v>
      </c>
    </row>
    <row r="1524" spans="1:6">
      <c r="A1524" s="195" t="s">
        <v>395</v>
      </c>
      <c r="B1524" s="196">
        <v>1781</v>
      </c>
      <c r="C1524" s="196">
        <v>307800</v>
      </c>
      <c r="D1524" s="196">
        <v>2</v>
      </c>
      <c r="E1524" s="195" t="s">
        <v>16651</v>
      </c>
      <c r="F1524" s="195" t="s">
        <v>16</v>
      </c>
    </row>
    <row r="1525" spans="1:6">
      <c r="A1525" s="195" t="s">
        <v>395</v>
      </c>
      <c r="B1525" s="196">
        <v>2480</v>
      </c>
      <c r="C1525" s="196">
        <v>259300</v>
      </c>
      <c r="D1525" s="196">
        <v>2</v>
      </c>
      <c r="E1525" s="195" t="s">
        <v>16652</v>
      </c>
      <c r="F1525" s="195" t="s">
        <v>12</v>
      </c>
    </row>
    <row r="1526" spans="1:6" ht="30">
      <c r="A1526" s="195" t="s">
        <v>395</v>
      </c>
      <c r="B1526" s="196">
        <v>4404</v>
      </c>
      <c r="C1526" s="196">
        <v>875900</v>
      </c>
      <c r="D1526" s="196">
        <v>1</v>
      </c>
      <c r="E1526" s="195" t="s">
        <v>16653</v>
      </c>
      <c r="F1526" s="195" t="s">
        <v>99</v>
      </c>
    </row>
    <row r="1527" spans="1:6">
      <c r="A1527" s="195" t="s">
        <v>395</v>
      </c>
      <c r="B1527" s="196">
        <v>1295</v>
      </c>
      <c r="C1527" s="196">
        <v>358700</v>
      </c>
      <c r="D1527" s="196">
        <v>1</v>
      </c>
      <c r="E1527" s="195" t="s">
        <v>16654</v>
      </c>
      <c r="F1527" s="195" t="s">
        <v>164</v>
      </c>
    </row>
    <row r="1528" spans="1:6">
      <c r="A1528" s="195" t="s">
        <v>395</v>
      </c>
      <c r="B1528" s="196">
        <v>1350</v>
      </c>
      <c r="C1528" s="196">
        <v>209200</v>
      </c>
      <c r="D1528" s="196">
        <v>1</v>
      </c>
      <c r="E1528" s="195" t="s">
        <v>16655</v>
      </c>
      <c r="F1528" s="195" t="s">
        <v>139</v>
      </c>
    </row>
    <row r="1529" spans="1:6">
      <c r="A1529" s="195" t="s">
        <v>395</v>
      </c>
      <c r="B1529" s="196">
        <v>1164</v>
      </c>
      <c r="C1529" s="196">
        <v>128900</v>
      </c>
      <c r="D1529" s="196">
        <v>1</v>
      </c>
      <c r="E1529" s="195" t="s">
        <v>16656</v>
      </c>
      <c r="F1529" s="195" t="s">
        <v>103</v>
      </c>
    </row>
    <row r="1530" spans="1:6">
      <c r="A1530" s="195" t="s">
        <v>395</v>
      </c>
      <c r="B1530" s="196">
        <v>2320</v>
      </c>
      <c r="C1530" s="196">
        <v>347300</v>
      </c>
      <c r="D1530" s="196">
        <v>1</v>
      </c>
      <c r="E1530" s="195" t="s">
        <v>16657</v>
      </c>
      <c r="F1530" s="195" t="s">
        <v>12</v>
      </c>
    </row>
    <row r="1531" spans="1:6">
      <c r="A1531" s="195" t="s">
        <v>395</v>
      </c>
      <c r="B1531" s="196">
        <v>7728</v>
      </c>
      <c r="C1531" s="196">
        <v>3493100</v>
      </c>
      <c r="D1531" s="196">
        <v>1</v>
      </c>
      <c r="E1531" s="195" t="s">
        <v>16658</v>
      </c>
      <c r="F1531" s="195" t="s">
        <v>7</v>
      </c>
    </row>
    <row r="1532" spans="1:6">
      <c r="A1532" s="195" t="s">
        <v>395</v>
      </c>
      <c r="B1532" s="196">
        <v>4260</v>
      </c>
      <c r="C1532" s="196">
        <v>434400</v>
      </c>
      <c r="D1532" s="196">
        <v>3</v>
      </c>
      <c r="E1532" s="195" t="s">
        <v>16659</v>
      </c>
      <c r="F1532" s="195" t="s">
        <v>5</v>
      </c>
    </row>
    <row r="1533" spans="1:6">
      <c r="A1533" s="195" t="s">
        <v>395</v>
      </c>
      <c r="B1533" s="196">
        <v>560</v>
      </c>
      <c r="C1533" s="196">
        <v>203200</v>
      </c>
      <c r="D1533" s="196">
        <v>2</v>
      </c>
      <c r="E1533" s="195" t="s">
        <v>16660</v>
      </c>
      <c r="F1533" s="195" t="s">
        <v>37</v>
      </c>
    </row>
    <row r="1534" spans="1:6">
      <c r="A1534" s="195" t="s">
        <v>395</v>
      </c>
      <c r="B1534" s="196">
        <v>3498</v>
      </c>
      <c r="C1534" s="196">
        <v>524800</v>
      </c>
      <c r="D1534" s="196">
        <v>2</v>
      </c>
      <c r="E1534" s="195" t="s">
        <v>16661</v>
      </c>
      <c r="F1534" s="195" t="s">
        <v>12</v>
      </c>
    </row>
    <row r="1535" spans="1:6">
      <c r="A1535" s="195" t="s">
        <v>395</v>
      </c>
      <c r="B1535" s="196">
        <v>2762</v>
      </c>
      <c r="C1535" s="196">
        <v>657000</v>
      </c>
      <c r="D1535" s="196">
        <v>1</v>
      </c>
      <c r="E1535" s="195" t="s">
        <v>16662</v>
      </c>
      <c r="F1535" s="195" t="s">
        <v>82</v>
      </c>
    </row>
    <row r="1536" spans="1:6">
      <c r="A1536" s="195" t="s">
        <v>395</v>
      </c>
      <c r="B1536" s="196">
        <v>2264</v>
      </c>
      <c r="C1536" s="196">
        <v>558000</v>
      </c>
      <c r="D1536" s="196">
        <v>1</v>
      </c>
      <c r="E1536" s="195" t="s">
        <v>16663</v>
      </c>
      <c r="F1536" s="195" t="s">
        <v>168</v>
      </c>
    </row>
    <row r="1537" spans="1:6">
      <c r="A1537" s="195" t="s">
        <v>395</v>
      </c>
      <c r="B1537" s="196">
        <v>2272</v>
      </c>
      <c r="C1537" s="196">
        <v>462600</v>
      </c>
      <c r="D1537" s="196">
        <v>1</v>
      </c>
      <c r="E1537" s="195" t="s">
        <v>16664</v>
      </c>
      <c r="F1537" s="195" t="s">
        <v>57</v>
      </c>
    </row>
    <row r="1538" spans="1:6">
      <c r="A1538" s="195" t="s">
        <v>395</v>
      </c>
      <c r="B1538" s="196">
        <v>1641</v>
      </c>
      <c r="C1538" s="196">
        <v>559000</v>
      </c>
      <c r="D1538" s="196">
        <v>1</v>
      </c>
      <c r="E1538" s="195" t="s">
        <v>16665</v>
      </c>
      <c r="F1538" s="195" t="s">
        <v>261</v>
      </c>
    </row>
    <row r="1539" spans="1:6">
      <c r="A1539" s="195" t="s">
        <v>395</v>
      </c>
      <c r="B1539" s="196">
        <v>2068</v>
      </c>
      <c r="C1539" s="196">
        <v>209100</v>
      </c>
      <c r="D1539" s="196">
        <v>2</v>
      </c>
      <c r="E1539" s="195" t="s">
        <v>16666</v>
      </c>
      <c r="F1539" s="195" t="s">
        <v>112</v>
      </c>
    </row>
    <row r="1540" spans="1:6">
      <c r="A1540" s="195" t="s">
        <v>395</v>
      </c>
      <c r="B1540" s="196">
        <v>1235</v>
      </c>
      <c r="C1540" s="196">
        <v>225000</v>
      </c>
      <c r="D1540" s="196">
        <v>1</v>
      </c>
      <c r="E1540" s="195" t="s">
        <v>16667</v>
      </c>
      <c r="F1540" s="195" t="s">
        <v>261</v>
      </c>
    </row>
    <row r="1541" spans="1:6" ht="30">
      <c r="A1541" s="195" t="s">
        <v>395</v>
      </c>
      <c r="B1541" s="196">
        <v>1368</v>
      </c>
      <c r="C1541" s="196">
        <v>281500</v>
      </c>
      <c r="D1541" s="196">
        <v>2</v>
      </c>
      <c r="E1541" s="195" t="s">
        <v>16668</v>
      </c>
      <c r="F1541" s="195" t="s">
        <v>25</v>
      </c>
    </row>
    <row r="1542" spans="1:6">
      <c r="A1542" s="195" t="s">
        <v>395</v>
      </c>
      <c r="B1542" s="196">
        <v>10665</v>
      </c>
      <c r="C1542" s="196">
        <v>3616500</v>
      </c>
      <c r="D1542" s="196">
        <v>2</v>
      </c>
      <c r="E1542" s="195" t="s">
        <v>16669</v>
      </c>
      <c r="F1542" s="195" t="s">
        <v>254</v>
      </c>
    </row>
    <row r="1543" spans="1:6">
      <c r="A1543" s="195" t="s">
        <v>395</v>
      </c>
      <c r="B1543" s="196">
        <v>2652</v>
      </c>
      <c r="C1543" s="196">
        <v>910100</v>
      </c>
      <c r="D1543" s="196">
        <v>1</v>
      </c>
      <c r="E1543" s="195" t="s">
        <v>16670</v>
      </c>
      <c r="F1543" s="195" t="s">
        <v>261</v>
      </c>
    </row>
    <row r="1544" spans="1:6" ht="30">
      <c r="A1544" s="195" t="s">
        <v>395</v>
      </c>
      <c r="B1544" s="196">
        <v>3919</v>
      </c>
      <c r="C1544" s="196">
        <v>1619800</v>
      </c>
      <c r="D1544" s="196">
        <v>1</v>
      </c>
      <c r="E1544" s="195" t="s">
        <v>16671</v>
      </c>
      <c r="F1544" s="195" t="s">
        <v>209</v>
      </c>
    </row>
    <row r="1545" spans="1:6">
      <c r="A1545" s="195" t="s">
        <v>395</v>
      </c>
      <c r="B1545" s="196">
        <v>2014</v>
      </c>
      <c r="C1545" s="196">
        <v>299800</v>
      </c>
      <c r="D1545" s="196">
        <v>3</v>
      </c>
      <c r="E1545" s="195" t="s">
        <v>16672</v>
      </c>
      <c r="F1545" s="195" t="s">
        <v>53</v>
      </c>
    </row>
    <row r="1546" spans="1:6">
      <c r="A1546" s="195" t="s">
        <v>395</v>
      </c>
      <c r="B1546" s="196">
        <v>1308</v>
      </c>
      <c r="C1546" s="196">
        <v>243700</v>
      </c>
      <c r="D1546" s="196">
        <v>1</v>
      </c>
      <c r="E1546" s="195" t="s">
        <v>16673</v>
      </c>
      <c r="F1546" s="195" t="s">
        <v>291</v>
      </c>
    </row>
    <row r="1547" spans="1:6">
      <c r="A1547" s="195" t="s">
        <v>395</v>
      </c>
      <c r="B1547" s="196">
        <v>1120</v>
      </c>
      <c r="C1547" s="196">
        <v>199400</v>
      </c>
      <c r="D1547" s="196">
        <v>2</v>
      </c>
      <c r="E1547" s="195" t="s">
        <v>16674</v>
      </c>
      <c r="F1547" s="195" t="s">
        <v>205</v>
      </c>
    </row>
    <row r="1548" spans="1:6">
      <c r="A1548" s="195" t="s">
        <v>395</v>
      </c>
      <c r="B1548" s="196">
        <v>4394</v>
      </c>
      <c r="C1548" s="196">
        <v>288300</v>
      </c>
      <c r="D1548" s="196">
        <v>2</v>
      </c>
      <c r="E1548" s="195" t="s">
        <v>16675</v>
      </c>
      <c r="F1548" s="195" t="s">
        <v>16</v>
      </c>
    </row>
    <row r="1549" spans="1:6">
      <c r="A1549" s="195" t="s">
        <v>395</v>
      </c>
      <c r="B1549" s="196">
        <v>3061</v>
      </c>
      <c r="C1549" s="196">
        <v>521900</v>
      </c>
      <c r="D1549" s="196">
        <v>3</v>
      </c>
      <c r="E1549" s="195" t="s">
        <v>16676</v>
      </c>
      <c r="F1549" s="195" t="s">
        <v>32</v>
      </c>
    </row>
    <row r="1550" spans="1:6">
      <c r="A1550" s="195" t="s">
        <v>395</v>
      </c>
      <c r="B1550" s="196">
        <v>4320</v>
      </c>
      <c r="C1550" s="196">
        <v>402300</v>
      </c>
      <c r="D1550" s="196">
        <v>5</v>
      </c>
      <c r="E1550" s="195" t="s">
        <v>16677</v>
      </c>
      <c r="F1550" s="195" t="s">
        <v>95</v>
      </c>
    </row>
    <row r="1551" spans="1:6" ht="30">
      <c r="A1551" s="195" t="s">
        <v>395</v>
      </c>
      <c r="B1551" s="196">
        <v>2734</v>
      </c>
      <c r="C1551" s="196">
        <v>671500</v>
      </c>
      <c r="D1551" s="196">
        <v>1</v>
      </c>
      <c r="E1551" s="195" t="s">
        <v>16678</v>
      </c>
      <c r="F1551" s="195" t="s">
        <v>25</v>
      </c>
    </row>
    <row r="1552" spans="1:6">
      <c r="A1552" s="195" t="s">
        <v>395</v>
      </c>
      <c r="B1552" s="196">
        <v>5586</v>
      </c>
      <c r="C1552" s="196">
        <v>1218600</v>
      </c>
      <c r="D1552" s="196">
        <v>6</v>
      </c>
      <c r="E1552" s="195" t="s">
        <v>16679</v>
      </c>
      <c r="F1552" s="195" t="s">
        <v>78</v>
      </c>
    </row>
    <row r="1553" spans="1:6">
      <c r="A1553" s="195" t="s">
        <v>395</v>
      </c>
      <c r="B1553" s="196">
        <v>1620</v>
      </c>
      <c r="C1553" s="196">
        <v>364300</v>
      </c>
      <c r="D1553" s="196">
        <v>2</v>
      </c>
      <c r="E1553" s="195" t="s">
        <v>16680</v>
      </c>
      <c r="F1553" s="195" t="s">
        <v>195</v>
      </c>
    </row>
    <row r="1554" spans="1:6">
      <c r="A1554" s="195" t="s">
        <v>395</v>
      </c>
      <c r="B1554" s="196">
        <v>2048</v>
      </c>
      <c r="C1554" s="196">
        <v>480800</v>
      </c>
      <c r="D1554" s="196">
        <v>1</v>
      </c>
      <c r="E1554" s="195" t="s">
        <v>16681</v>
      </c>
      <c r="F1554" s="195" t="s">
        <v>247</v>
      </c>
    </row>
    <row r="1555" spans="1:6">
      <c r="A1555" s="195" t="s">
        <v>395</v>
      </c>
      <c r="B1555" s="196">
        <v>7179</v>
      </c>
      <c r="C1555" s="196">
        <v>1163800</v>
      </c>
      <c r="D1555" s="196">
        <v>2</v>
      </c>
      <c r="E1555" s="195" t="s">
        <v>16682</v>
      </c>
      <c r="F1555" s="195" t="s">
        <v>65</v>
      </c>
    </row>
    <row r="1556" spans="1:6">
      <c r="A1556" s="195" t="s">
        <v>395</v>
      </c>
      <c r="B1556" s="196">
        <v>2372</v>
      </c>
      <c r="C1556" s="196">
        <v>308500</v>
      </c>
      <c r="D1556" s="196">
        <v>2</v>
      </c>
      <c r="E1556" s="195" t="s">
        <v>16683</v>
      </c>
      <c r="F1556" s="195" t="s">
        <v>185</v>
      </c>
    </row>
    <row r="1557" spans="1:6">
      <c r="A1557" s="195" t="s">
        <v>395</v>
      </c>
      <c r="B1557" s="196">
        <v>4508</v>
      </c>
      <c r="C1557" s="196">
        <v>822800</v>
      </c>
      <c r="D1557" s="196">
        <v>3</v>
      </c>
      <c r="E1557" s="195" t="s">
        <v>16684</v>
      </c>
      <c r="F1557" s="195" t="s">
        <v>7</v>
      </c>
    </row>
    <row r="1558" spans="1:6">
      <c r="A1558" s="195" t="s">
        <v>395</v>
      </c>
      <c r="B1558" s="196">
        <v>2583</v>
      </c>
      <c r="C1558" s="196">
        <v>261400</v>
      </c>
      <c r="D1558" s="196">
        <v>2</v>
      </c>
      <c r="E1558" s="195" t="s">
        <v>16685</v>
      </c>
      <c r="F1558" s="195" t="s">
        <v>205</v>
      </c>
    </row>
    <row r="1559" spans="1:6">
      <c r="A1559" s="195" t="s">
        <v>395</v>
      </c>
      <c r="B1559" s="196">
        <v>2270</v>
      </c>
      <c r="C1559" s="196">
        <v>386100</v>
      </c>
      <c r="D1559" s="196">
        <v>2</v>
      </c>
      <c r="E1559" s="195" t="s">
        <v>16686</v>
      </c>
      <c r="F1559" s="195" t="s">
        <v>156</v>
      </c>
    </row>
    <row r="1560" spans="1:6">
      <c r="A1560" s="195" t="s">
        <v>395</v>
      </c>
      <c r="B1560" s="196">
        <v>5084</v>
      </c>
      <c r="C1560" s="196">
        <v>1198900</v>
      </c>
      <c r="D1560" s="196">
        <v>3</v>
      </c>
      <c r="E1560" s="195" t="s">
        <v>16687</v>
      </c>
      <c r="F1560" s="195" t="s">
        <v>7</v>
      </c>
    </row>
    <row r="1561" spans="1:6">
      <c r="A1561" s="195" t="s">
        <v>395</v>
      </c>
      <c r="B1561" s="196">
        <v>1355</v>
      </c>
      <c r="C1561" s="196">
        <v>494000</v>
      </c>
      <c r="D1561" s="196">
        <v>1</v>
      </c>
      <c r="E1561" s="195" t="s">
        <v>16688</v>
      </c>
      <c r="F1561" s="195" t="s">
        <v>168</v>
      </c>
    </row>
    <row r="1562" spans="1:6">
      <c r="A1562" s="195" t="s">
        <v>395</v>
      </c>
      <c r="B1562" s="196">
        <v>1800</v>
      </c>
      <c r="C1562" s="196">
        <v>521100</v>
      </c>
      <c r="D1562" s="196">
        <v>1</v>
      </c>
      <c r="E1562" s="195" t="s">
        <v>16689</v>
      </c>
      <c r="F1562" s="195" t="s">
        <v>92</v>
      </c>
    </row>
    <row r="1563" spans="1:6">
      <c r="A1563" s="195" t="s">
        <v>395</v>
      </c>
      <c r="B1563" s="196">
        <v>3171</v>
      </c>
      <c r="C1563" s="196">
        <v>589700</v>
      </c>
      <c r="D1563" s="196">
        <v>3</v>
      </c>
      <c r="E1563" s="195" t="s">
        <v>16690</v>
      </c>
      <c r="F1563" s="195" t="s">
        <v>41</v>
      </c>
    </row>
    <row r="1564" spans="1:6">
      <c r="A1564" s="195" t="s">
        <v>395</v>
      </c>
      <c r="B1564" s="196">
        <v>2302</v>
      </c>
      <c r="C1564" s="196">
        <v>285400</v>
      </c>
      <c r="D1564" s="196">
        <v>1</v>
      </c>
      <c r="E1564" s="195" t="s">
        <v>16691</v>
      </c>
      <c r="F1564" s="195" t="s">
        <v>82</v>
      </c>
    </row>
    <row r="1565" spans="1:6">
      <c r="A1565" s="195" t="s">
        <v>395</v>
      </c>
      <c r="B1565" s="196">
        <v>2879</v>
      </c>
      <c r="C1565" s="196">
        <v>233400</v>
      </c>
      <c r="D1565" s="196">
        <v>2</v>
      </c>
      <c r="E1565" s="195" t="s">
        <v>16692</v>
      </c>
      <c r="F1565" s="195" t="s">
        <v>171</v>
      </c>
    </row>
    <row r="1566" spans="1:6">
      <c r="A1566" s="195" t="s">
        <v>395</v>
      </c>
      <c r="B1566" s="196">
        <v>3536</v>
      </c>
      <c r="C1566" s="196">
        <v>608300</v>
      </c>
      <c r="D1566" s="196">
        <v>2</v>
      </c>
      <c r="E1566" s="195" t="s">
        <v>16693</v>
      </c>
      <c r="F1566" s="195" t="s">
        <v>138</v>
      </c>
    </row>
    <row r="1567" spans="1:6">
      <c r="A1567" s="195" t="s">
        <v>395</v>
      </c>
      <c r="B1567" s="196">
        <v>2584</v>
      </c>
      <c r="C1567" s="196">
        <v>746400</v>
      </c>
      <c r="D1567" s="196">
        <v>1</v>
      </c>
      <c r="E1567" s="195" t="s">
        <v>16694</v>
      </c>
      <c r="F1567" s="195" t="s">
        <v>82</v>
      </c>
    </row>
    <row r="1568" spans="1:6">
      <c r="A1568" s="195" t="s">
        <v>395</v>
      </c>
      <c r="B1568" s="196">
        <v>1570</v>
      </c>
      <c r="C1568" s="196">
        <v>134600</v>
      </c>
      <c r="D1568" s="196">
        <v>3</v>
      </c>
      <c r="E1568" s="195" t="s">
        <v>16695</v>
      </c>
      <c r="F1568" s="195" t="s">
        <v>5</v>
      </c>
    </row>
    <row r="1569" spans="1:6">
      <c r="A1569" s="195" t="s">
        <v>395</v>
      </c>
      <c r="B1569" s="196">
        <v>3317</v>
      </c>
      <c r="C1569" s="196">
        <v>558100</v>
      </c>
      <c r="D1569" s="196">
        <v>1</v>
      </c>
      <c r="E1569" s="195" t="s">
        <v>16696</v>
      </c>
      <c r="F1569" s="195" t="s">
        <v>7</v>
      </c>
    </row>
    <row r="1570" spans="1:6">
      <c r="A1570" s="195" t="s">
        <v>395</v>
      </c>
      <c r="B1570" s="196">
        <v>2303</v>
      </c>
      <c r="C1570" s="196">
        <v>311200</v>
      </c>
      <c r="D1570" s="196">
        <v>1</v>
      </c>
      <c r="E1570" s="195" t="s">
        <v>16697</v>
      </c>
      <c r="F1570" s="195" t="s">
        <v>57</v>
      </c>
    </row>
    <row r="1571" spans="1:6">
      <c r="A1571" s="195" t="s">
        <v>395</v>
      </c>
      <c r="B1571" s="196">
        <v>7680</v>
      </c>
      <c r="C1571" s="196">
        <v>893800</v>
      </c>
      <c r="D1571" s="196">
        <v>3</v>
      </c>
      <c r="E1571" s="195" t="s">
        <v>16698</v>
      </c>
      <c r="F1571" s="195" t="s">
        <v>289</v>
      </c>
    </row>
    <row r="1572" spans="1:6">
      <c r="A1572" s="195" t="s">
        <v>395</v>
      </c>
      <c r="B1572" s="196">
        <v>720</v>
      </c>
      <c r="C1572" s="196">
        <v>458900</v>
      </c>
      <c r="D1572" s="196">
        <v>1</v>
      </c>
      <c r="E1572" s="195" t="s">
        <v>16699</v>
      </c>
      <c r="F1572" s="195" t="s">
        <v>247</v>
      </c>
    </row>
    <row r="1573" spans="1:6">
      <c r="A1573" s="195" t="s">
        <v>395</v>
      </c>
      <c r="B1573" s="196">
        <v>3548</v>
      </c>
      <c r="C1573" s="196">
        <v>489300</v>
      </c>
      <c r="D1573" s="196">
        <v>2</v>
      </c>
      <c r="E1573" s="195" t="s">
        <v>16700</v>
      </c>
      <c r="F1573" s="195" t="s">
        <v>11</v>
      </c>
    </row>
    <row r="1574" spans="1:6">
      <c r="A1574" s="195" t="s">
        <v>395</v>
      </c>
      <c r="B1574" s="196">
        <v>1758</v>
      </c>
      <c r="C1574" s="196">
        <v>296800</v>
      </c>
      <c r="D1574" s="196">
        <v>2</v>
      </c>
      <c r="E1574" s="195" t="s">
        <v>16701</v>
      </c>
      <c r="F1574" s="195" t="s">
        <v>46</v>
      </c>
    </row>
    <row r="1575" spans="1:6">
      <c r="A1575" s="195" t="s">
        <v>395</v>
      </c>
      <c r="B1575" s="196">
        <v>2119</v>
      </c>
      <c r="C1575" s="196">
        <v>321400</v>
      </c>
      <c r="D1575" s="196">
        <v>1</v>
      </c>
      <c r="E1575" s="195" t="s">
        <v>16702</v>
      </c>
      <c r="F1575" s="195" t="s">
        <v>57</v>
      </c>
    </row>
    <row r="1576" spans="1:6">
      <c r="A1576" s="195" t="s">
        <v>395</v>
      </c>
      <c r="B1576" s="196">
        <v>720</v>
      </c>
      <c r="C1576" s="196">
        <v>521800</v>
      </c>
      <c r="D1576" s="196">
        <v>1</v>
      </c>
      <c r="E1576" s="195" t="s">
        <v>16703</v>
      </c>
      <c r="F1576" s="195" t="s">
        <v>168</v>
      </c>
    </row>
    <row r="1577" spans="1:6">
      <c r="A1577" s="195" t="s">
        <v>395</v>
      </c>
      <c r="B1577" s="196">
        <v>3816</v>
      </c>
      <c r="C1577" s="196">
        <v>574900</v>
      </c>
      <c r="D1577" s="196">
        <v>4</v>
      </c>
      <c r="E1577" s="195" t="s">
        <v>16704</v>
      </c>
      <c r="F1577" s="195" t="s">
        <v>66</v>
      </c>
    </row>
    <row r="1578" spans="1:6">
      <c r="A1578" s="195" t="s">
        <v>395</v>
      </c>
      <c r="B1578" s="196">
        <v>2483</v>
      </c>
      <c r="C1578" s="196">
        <v>287800</v>
      </c>
      <c r="D1578" s="196">
        <v>2</v>
      </c>
      <c r="E1578" s="195" t="s">
        <v>16705</v>
      </c>
      <c r="F1578" s="195" t="s">
        <v>76</v>
      </c>
    </row>
    <row r="1579" spans="1:6">
      <c r="A1579" s="195" t="s">
        <v>395</v>
      </c>
      <c r="B1579" s="196">
        <v>3186</v>
      </c>
      <c r="C1579" s="196">
        <v>419900</v>
      </c>
      <c r="D1579" s="196">
        <v>3</v>
      </c>
      <c r="E1579" s="195" t="s">
        <v>16706</v>
      </c>
      <c r="F1579" s="195" t="s">
        <v>216</v>
      </c>
    </row>
    <row r="1580" spans="1:6">
      <c r="A1580" s="195" t="s">
        <v>395</v>
      </c>
      <c r="B1580" s="196">
        <v>2754</v>
      </c>
      <c r="C1580" s="196">
        <v>557200</v>
      </c>
      <c r="D1580" s="196">
        <v>4</v>
      </c>
      <c r="E1580" s="195" t="s">
        <v>16707</v>
      </c>
      <c r="F1580" s="195" t="s">
        <v>28</v>
      </c>
    </row>
    <row r="1581" spans="1:6">
      <c r="A1581" s="195" t="s">
        <v>395</v>
      </c>
      <c r="B1581" s="196">
        <v>9763</v>
      </c>
      <c r="C1581" s="196">
        <v>493500</v>
      </c>
      <c r="D1581" s="196">
        <v>2</v>
      </c>
      <c r="E1581" s="195" t="s">
        <v>16708</v>
      </c>
      <c r="F1581" s="195" t="s">
        <v>49</v>
      </c>
    </row>
    <row r="1582" spans="1:6">
      <c r="A1582" s="195" t="s">
        <v>395</v>
      </c>
      <c r="B1582" s="196">
        <v>2058</v>
      </c>
      <c r="C1582" s="196">
        <v>201200</v>
      </c>
      <c r="D1582" s="196">
        <v>2</v>
      </c>
      <c r="E1582" s="195" t="s">
        <v>16709</v>
      </c>
      <c r="F1582" s="195" t="s">
        <v>95</v>
      </c>
    </row>
    <row r="1583" spans="1:6">
      <c r="A1583" s="195" t="s">
        <v>395</v>
      </c>
      <c r="B1583" s="196">
        <v>2556</v>
      </c>
      <c r="C1583" s="196">
        <v>364100</v>
      </c>
      <c r="D1583" s="196">
        <v>1</v>
      </c>
      <c r="E1583" s="195" t="s">
        <v>16710</v>
      </c>
      <c r="F1583" s="195" t="s">
        <v>57</v>
      </c>
    </row>
    <row r="1584" spans="1:6">
      <c r="A1584" s="195" t="s">
        <v>395</v>
      </c>
      <c r="B1584" s="196">
        <v>1201</v>
      </c>
      <c r="C1584" s="196">
        <v>541800</v>
      </c>
      <c r="D1584" s="196">
        <v>1</v>
      </c>
      <c r="E1584" s="195" t="s">
        <v>16711</v>
      </c>
      <c r="F1584" s="195" t="s">
        <v>88</v>
      </c>
    </row>
    <row r="1585" spans="1:6" ht="30">
      <c r="A1585" s="195" t="s">
        <v>395</v>
      </c>
      <c r="B1585" s="196">
        <v>680</v>
      </c>
      <c r="C1585" s="196">
        <v>137500</v>
      </c>
      <c r="D1585" s="196">
        <v>1</v>
      </c>
      <c r="E1585" s="195" t="s">
        <v>16712</v>
      </c>
      <c r="F1585" s="195" t="s">
        <v>25</v>
      </c>
    </row>
    <row r="1586" spans="1:6">
      <c r="A1586" s="195" t="s">
        <v>395</v>
      </c>
      <c r="B1586" s="196">
        <v>7198</v>
      </c>
      <c r="C1586" s="196">
        <v>772400</v>
      </c>
      <c r="D1586" s="196">
        <v>3</v>
      </c>
      <c r="E1586" s="195" t="s">
        <v>16713</v>
      </c>
      <c r="F1586" s="195" t="s">
        <v>219</v>
      </c>
    </row>
    <row r="1587" spans="1:6">
      <c r="A1587" s="195" t="s">
        <v>395</v>
      </c>
      <c r="B1587" s="196">
        <v>797</v>
      </c>
      <c r="C1587" s="196">
        <v>105700</v>
      </c>
      <c r="D1587" s="196">
        <v>1</v>
      </c>
      <c r="E1587" s="195" t="s">
        <v>16714</v>
      </c>
      <c r="F1587" s="195" t="s">
        <v>57</v>
      </c>
    </row>
    <row r="1588" spans="1:6">
      <c r="A1588" s="195" t="s">
        <v>395</v>
      </c>
      <c r="B1588" s="196">
        <v>1584</v>
      </c>
      <c r="C1588" s="196">
        <v>298000</v>
      </c>
      <c r="D1588" s="196">
        <v>2</v>
      </c>
      <c r="E1588" s="195" t="s">
        <v>16715</v>
      </c>
      <c r="F1588" s="195" t="s">
        <v>57</v>
      </c>
    </row>
    <row r="1589" spans="1:6">
      <c r="A1589" s="195" t="s">
        <v>395</v>
      </c>
      <c r="B1589" s="196">
        <v>4016</v>
      </c>
      <c r="C1589" s="196">
        <v>557000</v>
      </c>
      <c r="D1589" s="196">
        <v>3</v>
      </c>
      <c r="E1589" s="195" t="s">
        <v>16716</v>
      </c>
      <c r="F1589" s="195" t="s">
        <v>49</v>
      </c>
    </row>
    <row r="1590" spans="1:6" ht="30">
      <c r="A1590" s="195" t="s">
        <v>395</v>
      </c>
      <c r="B1590" s="196">
        <v>3482</v>
      </c>
      <c r="C1590" s="196">
        <v>558400</v>
      </c>
      <c r="D1590" s="196">
        <v>1</v>
      </c>
      <c r="E1590" s="195" t="s">
        <v>16717</v>
      </c>
      <c r="F1590" s="195" t="s">
        <v>25</v>
      </c>
    </row>
    <row r="1591" spans="1:6">
      <c r="A1591" s="195" t="s">
        <v>395</v>
      </c>
      <c r="B1591" s="196">
        <v>4742</v>
      </c>
      <c r="C1591" s="196">
        <v>554900</v>
      </c>
      <c r="D1591" s="196">
        <v>2</v>
      </c>
      <c r="E1591" s="195" t="s">
        <v>16718</v>
      </c>
      <c r="F1591" s="195" t="s">
        <v>271</v>
      </c>
    </row>
    <row r="1592" spans="1:6">
      <c r="A1592" s="195" t="s">
        <v>395</v>
      </c>
      <c r="B1592" s="196">
        <v>2753</v>
      </c>
      <c r="C1592" s="196">
        <v>327500</v>
      </c>
      <c r="D1592" s="196">
        <v>4</v>
      </c>
      <c r="E1592" s="195" t="s">
        <v>16719</v>
      </c>
      <c r="F1592" s="195" t="s">
        <v>37</v>
      </c>
    </row>
    <row r="1593" spans="1:6">
      <c r="A1593" s="195" t="s">
        <v>395</v>
      </c>
      <c r="B1593" s="196">
        <v>7193</v>
      </c>
      <c r="C1593" s="196">
        <v>904700</v>
      </c>
      <c r="D1593" s="196">
        <v>2</v>
      </c>
      <c r="E1593" s="195" t="s">
        <v>16720</v>
      </c>
      <c r="F1593" s="195" t="s">
        <v>16</v>
      </c>
    </row>
    <row r="1594" spans="1:6">
      <c r="A1594" s="195" t="s">
        <v>395</v>
      </c>
      <c r="B1594" s="196">
        <v>3616</v>
      </c>
      <c r="C1594" s="196">
        <v>436900</v>
      </c>
      <c r="D1594" s="196">
        <v>1</v>
      </c>
      <c r="E1594" s="195" t="s">
        <v>16721</v>
      </c>
      <c r="F1594" s="195" t="s">
        <v>103</v>
      </c>
    </row>
    <row r="1595" spans="1:6">
      <c r="A1595" s="195" t="s">
        <v>395</v>
      </c>
      <c r="B1595" s="196">
        <v>3410</v>
      </c>
      <c r="C1595" s="196">
        <v>409200</v>
      </c>
      <c r="D1595" s="196">
        <v>2</v>
      </c>
      <c r="E1595" s="195" t="s">
        <v>16722</v>
      </c>
      <c r="F1595" s="195" t="s">
        <v>123</v>
      </c>
    </row>
    <row r="1596" spans="1:6">
      <c r="A1596" s="195" t="s">
        <v>395</v>
      </c>
      <c r="B1596" s="196">
        <v>1078</v>
      </c>
      <c r="C1596" s="196">
        <v>248500</v>
      </c>
      <c r="D1596" s="196">
        <v>2</v>
      </c>
      <c r="E1596" s="195" t="s">
        <v>16723</v>
      </c>
      <c r="F1596" s="195" t="s">
        <v>27</v>
      </c>
    </row>
    <row r="1597" spans="1:6">
      <c r="A1597" s="195" t="s">
        <v>395</v>
      </c>
      <c r="B1597" s="196">
        <v>2574</v>
      </c>
      <c r="C1597" s="196">
        <v>227300</v>
      </c>
      <c r="D1597" s="196">
        <v>1</v>
      </c>
      <c r="E1597" s="195" t="s">
        <v>16724</v>
      </c>
      <c r="F1597" s="195" t="s">
        <v>225</v>
      </c>
    </row>
    <row r="1598" spans="1:6">
      <c r="A1598" s="195" t="s">
        <v>395</v>
      </c>
      <c r="B1598" s="196">
        <v>2187</v>
      </c>
      <c r="C1598" s="196">
        <v>439700</v>
      </c>
      <c r="D1598" s="196">
        <v>1</v>
      </c>
      <c r="E1598" s="195" t="s">
        <v>16725</v>
      </c>
      <c r="F1598" s="195" t="s">
        <v>12</v>
      </c>
    </row>
    <row r="1599" spans="1:6">
      <c r="A1599" s="195" t="s">
        <v>395</v>
      </c>
      <c r="B1599" s="196">
        <v>2706</v>
      </c>
      <c r="C1599" s="196">
        <v>318000</v>
      </c>
      <c r="D1599" s="196">
        <v>2</v>
      </c>
      <c r="E1599" s="195" t="s">
        <v>16726</v>
      </c>
      <c r="F1599" s="195" t="s">
        <v>69</v>
      </c>
    </row>
    <row r="1600" spans="1:6">
      <c r="A1600" s="195" t="s">
        <v>395</v>
      </c>
      <c r="B1600" s="196">
        <v>1075</v>
      </c>
      <c r="C1600" s="196">
        <v>455700</v>
      </c>
      <c r="D1600" s="196">
        <v>1</v>
      </c>
      <c r="E1600" s="195" t="s">
        <v>16727</v>
      </c>
      <c r="F1600" s="195" t="s">
        <v>168</v>
      </c>
    </row>
    <row r="1601" spans="1:6">
      <c r="A1601" s="195" t="s">
        <v>395</v>
      </c>
      <c r="B1601" s="196">
        <v>2996</v>
      </c>
      <c r="C1601" s="196">
        <v>326600</v>
      </c>
      <c r="D1601" s="196">
        <v>4</v>
      </c>
      <c r="E1601" s="195" t="s">
        <v>16728</v>
      </c>
      <c r="F1601" s="195" t="s">
        <v>159</v>
      </c>
    </row>
    <row r="1602" spans="1:6">
      <c r="A1602" s="195" t="s">
        <v>395</v>
      </c>
      <c r="B1602" s="196">
        <v>3508</v>
      </c>
      <c r="C1602" s="196">
        <v>565300</v>
      </c>
      <c r="D1602" s="196">
        <v>4</v>
      </c>
      <c r="E1602" s="195" t="s">
        <v>16729</v>
      </c>
      <c r="F1602" s="195" t="s">
        <v>26</v>
      </c>
    </row>
    <row r="1603" spans="1:6">
      <c r="A1603" s="195" t="s">
        <v>395</v>
      </c>
      <c r="B1603" s="196">
        <v>1900</v>
      </c>
      <c r="C1603" s="196">
        <v>317900</v>
      </c>
      <c r="D1603" s="196">
        <v>2</v>
      </c>
      <c r="E1603" s="195" t="s">
        <v>16730</v>
      </c>
      <c r="F1603" s="195" t="s">
        <v>12</v>
      </c>
    </row>
    <row r="1604" spans="1:6">
      <c r="A1604" s="195" t="s">
        <v>395</v>
      </c>
      <c r="B1604" s="196">
        <v>3555</v>
      </c>
      <c r="C1604" s="196">
        <v>509900</v>
      </c>
      <c r="D1604" s="196">
        <v>3</v>
      </c>
      <c r="E1604" s="195" t="s">
        <v>16731</v>
      </c>
      <c r="F1604" s="195" t="s">
        <v>95</v>
      </c>
    </row>
    <row r="1605" spans="1:6">
      <c r="A1605" s="195" t="s">
        <v>395</v>
      </c>
      <c r="B1605" s="196">
        <v>2994</v>
      </c>
      <c r="C1605" s="196">
        <v>336400</v>
      </c>
      <c r="D1605" s="196">
        <v>2</v>
      </c>
      <c r="E1605" s="195" t="s">
        <v>16732</v>
      </c>
      <c r="F1605" s="195" t="s">
        <v>26</v>
      </c>
    </row>
    <row r="1606" spans="1:6">
      <c r="A1606" s="195" t="s">
        <v>395</v>
      </c>
      <c r="B1606" s="196">
        <v>3027</v>
      </c>
      <c r="C1606" s="196">
        <v>702800</v>
      </c>
      <c r="D1606" s="196">
        <v>1</v>
      </c>
      <c r="E1606" s="195" t="s">
        <v>16733</v>
      </c>
      <c r="F1606" s="195" t="s">
        <v>88</v>
      </c>
    </row>
    <row r="1607" spans="1:6">
      <c r="A1607" s="195" t="s">
        <v>395</v>
      </c>
      <c r="B1607" s="196">
        <v>1885</v>
      </c>
      <c r="C1607" s="196">
        <v>355100</v>
      </c>
      <c r="D1607" s="196">
        <v>1</v>
      </c>
      <c r="E1607" s="195" t="s">
        <v>16734</v>
      </c>
      <c r="F1607" s="195" t="s">
        <v>54</v>
      </c>
    </row>
    <row r="1608" spans="1:6">
      <c r="A1608" s="195" t="s">
        <v>395</v>
      </c>
      <c r="B1608" s="196">
        <v>4841</v>
      </c>
      <c r="C1608" s="196">
        <v>437500</v>
      </c>
      <c r="D1608" s="196">
        <v>4</v>
      </c>
      <c r="E1608" s="195" t="s">
        <v>16735</v>
      </c>
      <c r="F1608" s="195" t="s">
        <v>183</v>
      </c>
    </row>
    <row r="1609" spans="1:6">
      <c r="A1609" s="195" t="s">
        <v>395</v>
      </c>
      <c r="B1609" s="196">
        <v>2789</v>
      </c>
      <c r="C1609" s="196">
        <v>295000</v>
      </c>
      <c r="D1609" s="196">
        <v>1</v>
      </c>
      <c r="E1609" s="195" t="s">
        <v>16736</v>
      </c>
      <c r="F1609" s="195" t="s">
        <v>183</v>
      </c>
    </row>
    <row r="1610" spans="1:6">
      <c r="A1610" s="195" t="s">
        <v>395</v>
      </c>
      <c r="B1610" s="196">
        <v>2550</v>
      </c>
      <c r="C1610" s="196">
        <v>370200</v>
      </c>
      <c r="D1610" s="196">
        <v>2</v>
      </c>
      <c r="E1610" s="195" t="s">
        <v>16737</v>
      </c>
      <c r="F1610" s="195" t="s">
        <v>82</v>
      </c>
    </row>
    <row r="1611" spans="1:6">
      <c r="A1611" s="195" t="s">
        <v>395</v>
      </c>
      <c r="B1611" s="196">
        <v>4025</v>
      </c>
      <c r="C1611" s="196">
        <v>1078200</v>
      </c>
      <c r="D1611" s="196">
        <v>1</v>
      </c>
      <c r="E1611" s="195" t="s">
        <v>16738</v>
      </c>
      <c r="F1611" s="195" t="s">
        <v>168</v>
      </c>
    </row>
    <row r="1612" spans="1:6">
      <c r="A1612" s="195" t="s">
        <v>395</v>
      </c>
      <c r="B1612" s="196">
        <v>2021</v>
      </c>
      <c r="C1612" s="196">
        <v>362700</v>
      </c>
      <c r="D1612" s="196">
        <v>2</v>
      </c>
      <c r="E1612" s="195" t="s">
        <v>16739</v>
      </c>
      <c r="F1612" s="195" t="s">
        <v>184</v>
      </c>
    </row>
    <row r="1613" spans="1:6">
      <c r="A1613" s="195" t="s">
        <v>395</v>
      </c>
      <c r="B1613" s="196">
        <v>1274</v>
      </c>
      <c r="C1613" s="196">
        <v>285300</v>
      </c>
      <c r="D1613" s="196">
        <v>1</v>
      </c>
      <c r="E1613" s="195" t="s">
        <v>16740</v>
      </c>
      <c r="F1613" s="195" t="s">
        <v>164</v>
      </c>
    </row>
    <row r="1614" spans="1:6">
      <c r="A1614" s="195" t="s">
        <v>395</v>
      </c>
      <c r="B1614" s="196">
        <v>2214</v>
      </c>
      <c r="C1614" s="196">
        <v>550000</v>
      </c>
      <c r="D1614" s="196">
        <v>1</v>
      </c>
      <c r="E1614" s="195" t="s">
        <v>16741</v>
      </c>
      <c r="F1614" s="195" t="s">
        <v>168</v>
      </c>
    </row>
    <row r="1615" spans="1:6">
      <c r="A1615" s="195" t="s">
        <v>395</v>
      </c>
      <c r="B1615" s="196">
        <v>5461</v>
      </c>
      <c r="C1615" s="196">
        <v>1048300</v>
      </c>
      <c r="D1615" s="196">
        <v>1</v>
      </c>
      <c r="E1615" s="195" t="s">
        <v>16742</v>
      </c>
      <c r="F1615" s="195" t="s">
        <v>57</v>
      </c>
    </row>
    <row r="1616" spans="1:6" ht="30">
      <c r="A1616" s="195" t="s">
        <v>395</v>
      </c>
      <c r="B1616" s="196">
        <v>2648</v>
      </c>
      <c r="C1616" s="196">
        <v>635300</v>
      </c>
      <c r="D1616" s="196">
        <v>1</v>
      </c>
      <c r="E1616" s="195" t="s">
        <v>16743</v>
      </c>
      <c r="F1616" s="195" t="s">
        <v>99</v>
      </c>
    </row>
    <row r="1617" spans="1:6" ht="30">
      <c r="A1617" s="195" t="s">
        <v>395</v>
      </c>
      <c r="B1617" s="196">
        <v>1432</v>
      </c>
      <c r="C1617" s="196">
        <v>113900</v>
      </c>
      <c r="D1617" s="196">
        <v>1</v>
      </c>
      <c r="E1617" s="195" t="s">
        <v>16744</v>
      </c>
      <c r="F1617" s="195" t="s">
        <v>99</v>
      </c>
    </row>
    <row r="1618" spans="1:6">
      <c r="A1618" s="195" t="s">
        <v>395</v>
      </c>
      <c r="B1618" s="196">
        <v>1440</v>
      </c>
      <c r="C1618" s="196">
        <v>403400</v>
      </c>
      <c r="D1618" s="196">
        <v>1</v>
      </c>
      <c r="E1618" s="195" t="s">
        <v>16745</v>
      </c>
      <c r="F1618" s="195" t="s">
        <v>54</v>
      </c>
    </row>
    <row r="1619" spans="1:6">
      <c r="A1619" s="195" t="s">
        <v>395</v>
      </c>
      <c r="B1619" s="196">
        <v>2634</v>
      </c>
      <c r="C1619" s="196">
        <v>2384400</v>
      </c>
      <c r="D1619" s="196">
        <v>1</v>
      </c>
      <c r="E1619" s="195" t="s">
        <v>16746</v>
      </c>
      <c r="F1619" s="195" t="s">
        <v>261</v>
      </c>
    </row>
    <row r="1620" spans="1:6" ht="30">
      <c r="A1620" s="195" t="s">
        <v>395</v>
      </c>
      <c r="B1620" s="196">
        <v>856</v>
      </c>
      <c r="C1620" s="196">
        <v>106200</v>
      </c>
      <c r="D1620" s="196">
        <v>1</v>
      </c>
      <c r="E1620" s="195" t="s">
        <v>16747</v>
      </c>
      <c r="F1620" s="195" t="s">
        <v>99</v>
      </c>
    </row>
    <row r="1621" spans="1:6">
      <c r="A1621" s="195" t="s">
        <v>395</v>
      </c>
      <c r="B1621" s="196">
        <v>1764</v>
      </c>
      <c r="C1621" s="196">
        <v>383300</v>
      </c>
      <c r="D1621" s="196">
        <v>1</v>
      </c>
      <c r="E1621" s="195" t="s">
        <v>16748</v>
      </c>
      <c r="F1621" s="195" t="s">
        <v>57</v>
      </c>
    </row>
    <row r="1622" spans="1:6">
      <c r="A1622" s="195" t="s">
        <v>395</v>
      </c>
      <c r="B1622" s="196">
        <v>1878</v>
      </c>
      <c r="C1622" s="196">
        <v>410200</v>
      </c>
      <c r="D1622" s="196">
        <v>1</v>
      </c>
      <c r="E1622" s="195" t="s">
        <v>16749</v>
      </c>
      <c r="F1622" s="195" t="s">
        <v>82</v>
      </c>
    </row>
    <row r="1623" spans="1:6">
      <c r="A1623" s="195" t="s">
        <v>395</v>
      </c>
      <c r="B1623" s="196">
        <v>2024</v>
      </c>
      <c r="C1623" s="196">
        <v>256900</v>
      </c>
      <c r="D1623" s="196">
        <v>2</v>
      </c>
      <c r="E1623" s="195" t="s">
        <v>16750</v>
      </c>
      <c r="F1623" s="195" t="s">
        <v>16</v>
      </c>
    </row>
    <row r="1624" spans="1:6">
      <c r="A1624" s="195" t="s">
        <v>395</v>
      </c>
      <c r="B1624" s="196">
        <v>2536</v>
      </c>
      <c r="C1624" s="196">
        <v>391000</v>
      </c>
      <c r="D1624" s="196">
        <v>2</v>
      </c>
      <c r="E1624" s="195" t="s">
        <v>16751</v>
      </c>
      <c r="F1624" s="195" t="s">
        <v>7</v>
      </c>
    </row>
    <row r="1625" spans="1:6">
      <c r="A1625" s="195" t="s">
        <v>395</v>
      </c>
      <c r="B1625" s="196">
        <v>3557</v>
      </c>
      <c r="C1625" s="196">
        <v>464700</v>
      </c>
      <c r="D1625" s="196">
        <v>2</v>
      </c>
      <c r="E1625" s="195" t="s">
        <v>16752</v>
      </c>
      <c r="F1625" s="195" t="s">
        <v>95</v>
      </c>
    </row>
    <row r="1626" spans="1:6">
      <c r="A1626" s="195" t="s">
        <v>395</v>
      </c>
      <c r="B1626" s="196">
        <v>5922</v>
      </c>
      <c r="C1626" s="196">
        <v>982200</v>
      </c>
      <c r="D1626" s="196">
        <v>3</v>
      </c>
      <c r="E1626" s="195" t="s">
        <v>16753</v>
      </c>
      <c r="F1626" s="195" t="s">
        <v>102</v>
      </c>
    </row>
    <row r="1627" spans="1:6">
      <c r="A1627" s="195" t="s">
        <v>395</v>
      </c>
      <c r="B1627" s="196">
        <v>625</v>
      </c>
      <c r="C1627" s="196">
        <v>129600</v>
      </c>
      <c r="D1627" s="196">
        <v>1</v>
      </c>
      <c r="E1627" s="195" t="s">
        <v>16754</v>
      </c>
      <c r="F1627" s="195" t="s">
        <v>54</v>
      </c>
    </row>
    <row r="1628" spans="1:6">
      <c r="A1628" s="195" t="s">
        <v>395</v>
      </c>
      <c r="B1628" s="196">
        <v>4959</v>
      </c>
      <c r="C1628" s="196">
        <v>7087900</v>
      </c>
      <c r="D1628" s="196">
        <v>1</v>
      </c>
      <c r="E1628" s="195" t="s">
        <v>16755</v>
      </c>
      <c r="F1628" s="195" t="s">
        <v>261</v>
      </c>
    </row>
    <row r="1629" spans="1:6">
      <c r="A1629" s="195" t="s">
        <v>395</v>
      </c>
      <c r="B1629" s="196">
        <v>1780</v>
      </c>
      <c r="C1629" s="196">
        <v>448400</v>
      </c>
      <c r="D1629" s="196">
        <v>1</v>
      </c>
      <c r="E1629" s="195" t="s">
        <v>16756</v>
      </c>
      <c r="F1629" s="195" t="s">
        <v>7</v>
      </c>
    </row>
    <row r="1630" spans="1:6">
      <c r="A1630" s="195" t="s">
        <v>395</v>
      </c>
      <c r="B1630" s="196">
        <v>4840</v>
      </c>
      <c r="C1630" s="196">
        <v>640500</v>
      </c>
      <c r="D1630" s="196">
        <v>4</v>
      </c>
      <c r="E1630" s="195" t="s">
        <v>16757</v>
      </c>
      <c r="F1630" s="195" t="s">
        <v>69</v>
      </c>
    </row>
    <row r="1631" spans="1:6">
      <c r="A1631" s="195" t="s">
        <v>395</v>
      </c>
      <c r="B1631" s="196">
        <v>2348</v>
      </c>
      <c r="C1631" s="196">
        <v>520300</v>
      </c>
      <c r="D1631" s="196">
        <v>1</v>
      </c>
      <c r="E1631" s="195" t="s">
        <v>16758</v>
      </c>
      <c r="F1631" s="195" t="s">
        <v>54</v>
      </c>
    </row>
    <row r="1632" spans="1:6">
      <c r="A1632" s="195" t="s">
        <v>395</v>
      </c>
      <c r="B1632" s="196">
        <v>1188</v>
      </c>
      <c r="C1632" s="196">
        <v>167400</v>
      </c>
      <c r="D1632" s="196">
        <v>1</v>
      </c>
      <c r="E1632" s="195" t="s">
        <v>16759</v>
      </c>
      <c r="F1632" s="195" t="s">
        <v>57</v>
      </c>
    </row>
    <row r="1633" spans="1:6">
      <c r="A1633" s="195" t="s">
        <v>395</v>
      </c>
      <c r="B1633" s="196">
        <v>2328</v>
      </c>
      <c r="C1633" s="196">
        <v>1846700</v>
      </c>
      <c r="D1633" s="196">
        <v>1</v>
      </c>
      <c r="E1633" s="195" t="s">
        <v>16760</v>
      </c>
      <c r="F1633" s="195" t="s">
        <v>247</v>
      </c>
    </row>
    <row r="1634" spans="1:6">
      <c r="A1634" s="195" t="s">
        <v>395</v>
      </c>
      <c r="B1634" s="196">
        <v>896</v>
      </c>
      <c r="C1634" s="196">
        <v>1019300</v>
      </c>
      <c r="D1634" s="196">
        <v>1</v>
      </c>
      <c r="E1634" s="195" t="s">
        <v>16761</v>
      </c>
      <c r="F1634" s="195" t="s">
        <v>247</v>
      </c>
    </row>
    <row r="1635" spans="1:6">
      <c r="A1635" s="195" t="s">
        <v>395</v>
      </c>
      <c r="B1635" s="196">
        <v>2536</v>
      </c>
      <c r="C1635" s="196">
        <v>1127500</v>
      </c>
      <c r="D1635" s="196">
        <v>1</v>
      </c>
      <c r="E1635" s="195" t="s">
        <v>16762</v>
      </c>
      <c r="F1635" s="195" t="s">
        <v>247</v>
      </c>
    </row>
    <row r="1636" spans="1:6">
      <c r="A1636" s="195" t="s">
        <v>395</v>
      </c>
      <c r="B1636" s="196">
        <v>1652</v>
      </c>
      <c r="C1636" s="196">
        <v>469500</v>
      </c>
      <c r="D1636" s="196">
        <v>1</v>
      </c>
      <c r="E1636" s="195" t="s">
        <v>16763</v>
      </c>
      <c r="F1636" s="195" t="s">
        <v>53</v>
      </c>
    </row>
    <row r="1637" spans="1:6" ht="30">
      <c r="A1637" s="195" t="s">
        <v>395</v>
      </c>
      <c r="B1637" s="196">
        <v>3536</v>
      </c>
      <c r="C1637" s="196">
        <v>378000</v>
      </c>
      <c r="D1637" s="196">
        <v>1</v>
      </c>
      <c r="E1637" s="195" t="s">
        <v>16764</v>
      </c>
      <c r="F1637" s="195" t="s">
        <v>151</v>
      </c>
    </row>
    <row r="1638" spans="1:6">
      <c r="A1638" s="195" t="s">
        <v>395</v>
      </c>
      <c r="B1638" s="196">
        <v>2142</v>
      </c>
      <c r="C1638" s="196">
        <v>509900</v>
      </c>
      <c r="D1638" s="196">
        <v>2</v>
      </c>
      <c r="E1638" s="195" t="s">
        <v>16765</v>
      </c>
      <c r="F1638" s="195" t="s">
        <v>12</v>
      </c>
    </row>
    <row r="1639" spans="1:6">
      <c r="A1639" s="195" t="s">
        <v>395</v>
      </c>
      <c r="B1639" s="196">
        <v>2004</v>
      </c>
      <c r="C1639" s="196">
        <v>204600</v>
      </c>
      <c r="D1639" s="196">
        <v>2</v>
      </c>
      <c r="E1639" s="195" t="s">
        <v>16766</v>
      </c>
      <c r="F1639" s="195" t="s">
        <v>52</v>
      </c>
    </row>
    <row r="1640" spans="1:6">
      <c r="A1640" s="195" t="s">
        <v>395</v>
      </c>
      <c r="B1640" s="196">
        <v>338</v>
      </c>
      <c r="C1640" s="196">
        <v>81000</v>
      </c>
      <c r="D1640" s="196">
        <v>2</v>
      </c>
      <c r="E1640" s="195" t="s">
        <v>16767</v>
      </c>
      <c r="F1640" s="195" t="s">
        <v>37</v>
      </c>
    </row>
    <row r="1641" spans="1:6">
      <c r="A1641" s="195" t="s">
        <v>395</v>
      </c>
      <c r="B1641" s="196">
        <v>2456</v>
      </c>
      <c r="C1641" s="196">
        <v>266400</v>
      </c>
      <c r="D1641" s="196">
        <v>1</v>
      </c>
      <c r="E1641" s="195" t="s">
        <v>16768</v>
      </c>
      <c r="F1641" s="195" t="s">
        <v>82</v>
      </c>
    </row>
    <row r="1642" spans="1:6" ht="30">
      <c r="A1642" s="195" t="s">
        <v>395</v>
      </c>
      <c r="B1642" s="196">
        <v>736</v>
      </c>
      <c r="C1642" s="196">
        <v>185200</v>
      </c>
      <c r="D1642" s="196">
        <v>1</v>
      </c>
      <c r="E1642" s="195" t="s">
        <v>16769</v>
      </c>
      <c r="F1642" s="195" t="s">
        <v>25</v>
      </c>
    </row>
    <row r="1643" spans="1:6">
      <c r="A1643" s="195" t="s">
        <v>395</v>
      </c>
      <c r="B1643" s="196">
        <v>2250</v>
      </c>
      <c r="C1643" s="196">
        <v>269600</v>
      </c>
      <c r="D1643" s="196">
        <v>2</v>
      </c>
      <c r="E1643" s="195" t="s">
        <v>16770</v>
      </c>
      <c r="F1643" s="195" t="s">
        <v>52</v>
      </c>
    </row>
    <row r="1644" spans="1:6">
      <c r="A1644" s="195" t="s">
        <v>395</v>
      </c>
      <c r="B1644" s="196">
        <v>2825</v>
      </c>
      <c r="C1644" s="196">
        <v>176800</v>
      </c>
      <c r="D1644" s="196">
        <v>2</v>
      </c>
      <c r="E1644" s="195" t="s">
        <v>16771</v>
      </c>
      <c r="F1644" s="195" t="s">
        <v>185</v>
      </c>
    </row>
    <row r="1645" spans="1:6">
      <c r="A1645" s="195" t="s">
        <v>395</v>
      </c>
      <c r="B1645" s="196">
        <v>1186</v>
      </c>
      <c r="C1645" s="196">
        <v>539100</v>
      </c>
      <c r="D1645" s="196">
        <v>1</v>
      </c>
      <c r="E1645" s="195" t="s">
        <v>16772</v>
      </c>
      <c r="F1645" s="195" t="s">
        <v>168</v>
      </c>
    </row>
    <row r="1646" spans="1:6">
      <c r="A1646" s="195" t="s">
        <v>395</v>
      </c>
      <c r="B1646" s="196">
        <v>3635</v>
      </c>
      <c r="C1646" s="196">
        <v>2529900</v>
      </c>
      <c r="D1646" s="196">
        <v>1</v>
      </c>
      <c r="E1646" s="195" t="s">
        <v>16773</v>
      </c>
      <c r="F1646" s="195" t="s">
        <v>168</v>
      </c>
    </row>
    <row r="1647" spans="1:6">
      <c r="A1647" s="195" t="s">
        <v>395</v>
      </c>
      <c r="B1647" s="196">
        <v>2648</v>
      </c>
      <c r="C1647" s="196">
        <v>633600</v>
      </c>
      <c r="D1647" s="196">
        <v>1</v>
      </c>
      <c r="E1647" s="195" t="s">
        <v>16774</v>
      </c>
      <c r="F1647" s="195" t="s">
        <v>82</v>
      </c>
    </row>
    <row r="1648" spans="1:6">
      <c r="A1648" s="195" t="s">
        <v>395</v>
      </c>
      <c r="B1648" s="196">
        <v>1040</v>
      </c>
      <c r="C1648" s="196">
        <v>284000</v>
      </c>
      <c r="D1648" s="196">
        <v>1</v>
      </c>
      <c r="E1648" s="195" t="s">
        <v>16775</v>
      </c>
      <c r="F1648" s="195" t="s">
        <v>82</v>
      </c>
    </row>
    <row r="1649" spans="1:6" ht="30">
      <c r="A1649" s="195" t="s">
        <v>395</v>
      </c>
      <c r="B1649" s="196">
        <v>1238</v>
      </c>
      <c r="C1649" s="196">
        <v>249300</v>
      </c>
      <c r="D1649" s="196">
        <v>1</v>
      </c>
      <c r="E1649" s="195" t="s">
        <v>16776</v>
      </c>
      <c r="F1649" s="195" t="s">
        <v>25</v>
      </c>
    </row>
    <row r="1650" spans="1:6">
      <c r="A1650" s="195" t="s">
        <v>395</v>
      </c>
      <c r="B1650" s="196">
        <v>392</v>
      </c>
      <c r="C1650" s="196">
        <v>317700</v>
      </c>
      <c r="D1650" s="196">
        <v>1</v>
      </c>
      <c r="E1650" s="195" t="s">
        <v>16777</v>
      </c>
      <c r="F1650" s="195" t="s">
        <v>53</v>
      </c>
    </row>
    <row r="1651" spans="1:6">
      <c r="A1651" s="195" t="s">
        <v>395</v>
      </c>
      <c r="B1651" s="196">
        <v>1144</v>
      </c>
      <c r="C1651" s="196">
        <v>243900</v>
      </c>
      <c r="D1651" s="196">
        <v>1</v>
      </c>
      <c r="E1651" s="195" t="s">
        <v>16778</v>
      </c>
      <c r="F1651" s="195" t="s">
        <v>54</v>
      </c>
    </row>
    <row r="1652" spans="1:6">
      <c r="A1652" s="195" t="s">
        <v>395</v>
      </c>
      <c r="B1652" s="196">
        <v>4134</v>
      </c>
      <c r="C1652" s="196">
        <v>422900</v>
      </c>
      <c r="D1652" s="196">
        <v>3</v>
      </c>
      <c r="E1652" s="195" t="s">
        <v>16779</v>
      </c>
      <c r="F1652" s="195" t="s">
        <v>103</v>
      </c>
    </row>
    <row r="1653" spans="1:6">
      <c r="A1653" s="195" t="s">
        <v>395</v>
      </c>
      <c r="B1653" s="196">
        <v>2913</v>
      </c>
      <c r="C1653" s="196">
        <v>538400</v>
      </c>
      <c r="D1653" s="196">
        <v>3</v>
      </c>
      <c r="E1653" s="195" t="s">
        <v>16780</v>
      </c>
      <c r="F1653" s="195" t="s">
        <v>13</v>
      </c>
    </row>
    <row r="1654" spans="1:6">
      <c r="A1654" s="195" t="s">
        <v>395</v>
      </c>
      <c r="B1654" s="196">
        <v>4967</v>
      </c>
      <c r="C1654" s="196">
        <v>851100</v>
      </c>
      <c r="D1654" s="196">
        <v>1</v>
      </c>
      <c r="E1654" s="195" t="s">
        <v>16781</v>
      </c>
      <c r="F1654" s="195" t="s">
        <v>7</v>
      </c>
    </row>
    <row r="1655" spans="1:6">
      <c r="A1655" s="195" t="s">
        <v>395</v>
      </c>
      <c r="B1655" s="196">
        <v>2064</v>
      </c>
      <c r="C1655" s="196">
        <v>1231600</v>
      </c>
      <c r="D1655" s="196">
        <v>1</v>
      </c>
      <c r="E1655" s="195" t="s">
        <v>16782</v>
      </c>
      <c r="F1655" s="195" t="s">
        <v>261</v>
      </c>
    </row>
    <row r="1656" spans="1:6">
      <c r="A1656" s="195" t="s">
        <v>395</v>
      </c>
      <c r="B1656" s="196">
        <v>2511</v>
      </c>
      <c r="C1656" s="196">
        <v>259600</v>
      </c>
      <c r="D1656" s="196">
        <v>2</v>
      </c>
      <c r="E1656" s="195" t="s">
        <v>16783</v>
      </c>
      <c r="F1656" s="195" t="s">
        <v>289</v>
      </c>
    </row>
    <row r="1657" spans="1:6">
      <c r="A1657" s="195" t="s">
        <v>395</v>
      </c>
      <c r="B1657" s="196">
        <v>1112</v>
      </c>
      <c r="C1657" s="196">
        <v>243300</v>
      </c>
      <c r="D1657" s="196">
        <v>2</v>
      </c>
      <c r="E1657" s="195" t="s">
        <v>16784</v>
      </c>
      <c r="F1657" s="195" t="s">
        <v>16</v>
      </c>
    </row>
    <row r="1658" spans="1:6" ht="30">
      <c r="A1658" s="195" t="s">
        <v>395</v>
      </c>
      <c r="B1658" s="196">
        <v>2175</v>
      </c>
      <c r="C1658" s="196">
        <v>463200</v>
      </c>
      <c r="D1658" s="196">
        <v>1</v>
      </c>
      <c r="E1658" s="195" t="s">
        <v>16785</v>
      </c>
      <c r="F1658" s="195" t="s">
        <v>25</v>
      </c>
    </row>
    <row r="1659" spans="1:6">
      <c r="A1659" s="195" t="s">
        <v>395</v>
      </c>
      <c r="B1659" s="196">
        <v>1492</v>
      </c>
      <c r="C1659" s="196">
        <v>591000</v>
      </c>
      <c r="D1659" s="196">
        <v>1</v>
      </c>
      <c r="E1659" s="195" t="s">
        <v>16786</v>
      </c>
      <c r="F1659" s="195" t="s">
        <v>54</v>
      </c>
    </row>
    <row r="1660" spans="1:6">
      <c r="A1660" s="195" t="s">
        <v>395</v>
      </c>
      <c r="B1660" s="196">
        <v>1773</v>
      </c>
      <c r="C1660" s="196">
        <v>2256200</v>
      </c>
      <c r="D1660" s="196">
        <v>1</v>
      </c>
      <c r="E1660" s="195" t="s">
        <v>16787</v>
      </c>
      <c r="F1660" s="195" t="s">
        <v>261</v>
      </c>
    </row>
    <row r="1661" spans="1:6">
      <c r="A1661" s="195" t="s">
        <v>395</v>
      </c>
      <c r="B1661" s="196">
        <v>873</v>
      </c>
      <c r="C1661" s="196">
        <v>420700</v>
      </c>
      <c r="D1661" s="196">
        <v>1</v>
      </c>
      <c r="E1661" s="195" t="s">
        <v>16788</v>
      </c>
      <c r="F1661" s="195" t="s">
        <v>168</v>
      </c>
    </row>
    <row r="1662" spans="1:6" ht="30">
      <c r="A1662" s="195" t="s">
        <v>395</v>
      </c>
      <c r="B1662" s="196">
        <v>1820</v>
      </c>
      <c r="C1662" s="196">
        <v>168600</v>
      </c>
      <c r="D1662" s="196">
        <v>1</v>
      </c>
      <c r="E1662" s="195" t="s">
        <v>16789</v>
      </c>
      <c r="F1662" s="195" t="s">
        <v>99</v>
      </c>
    </row>
    <row r="1663" spans="1:6">
      <c r="A1663" s="195" t="s">
        <v>395</v>
      </c>
      <c r="B1663" s="196">
        <v>10846</v>
      </c>
      <c r="C1663" s="196">
        <v>3559300</v>
      </c>
      <c r="D1663" s="196">
        <v>1</v>
      </c>
      <c r="E1663" s="195" t="s">
        <v>16790</v>
      </c>
      <c r="F1663" s="195" t="s">
        <v>24</v>
      </c>
    </row>
    <row r="1664" spans="1:6">
      <c r="A1664" s="195" t="s">
        <v>395</v>
      </c>
      <c r="B1664" s="196">
        <v>3668</v>
      </c>
      <c r="C1664" s="196">
        <v>1209000</v>
      </c>
      <c r="D1664" s="196">
        <v>1</v>
      </c>
      <c r="E1664" s="195" t="s">
        <v>16791</v>
      </c>
      <c r="F1664" s="195" t="s">
        <v>87</v>
      </c>
    </row>
    <row r="1665" spans="1:6">
      <c r="A1665" s="195" t="s">
        <v>395</v>
      </c>
      <c r="B1665" s="196">
        <v>3639</v>
      </c>
      <c r="C1665" s="196">
        <v>892500</v>
      </c>
      <c r="D1665" s="196">
        <v>1</v>
      </c>
      <c r="E1665" s="195" t="s">
        <v>16792</v>
      </c>
      <c r="F1665" s="195" t="s">
        <v>53</v>
      </c>
    </row>
    <row r="1666" spans="1:6" ht="30">
      <c r="A1666" s="195" t="s">
        <v>395</v>
      </c>
      <c r="B1666" s="196">
        <v>638</v>
      </c>
      <c r="C1666" s="196">
        <v>292600</v>
      </c>
      <c r="D1666" s="196">
        <v>1</v>
      </c>
      <c r="E1666" s="195" t="s">
        <v>16793</v>
      </c>
      <c r="F1666" s="195" t="s">
        <v>99</v>
      </c>
    </row>
    <row r="1667" spans="1:6">
      <c r="A1667" s="195" t="s">
        <v>395</v>
      </c>
      <c r="B1667" s="196">
        <v>784</v>
      </c>
      <c r="C1667" s="196">
        <v>126700</v>
      </c>
      <c r="D1667" s="196">
        <v>1</v>
      </c>
      <c r="E1667" s="195" t="s">
        <v>16794</v>
      </c>
      <c r="F1667" s="195" t="s">
        <v>53</v>
      </c>
    </row>
    <row r="1668" spans="1:6">
      <c r="A1668" s="195" t="s">
        <v>395</v>
      </c>
      <c r="B1668" s="196">
        <v>4101</v>
      </c>
      <c r="C1668" s="196">
        <v>990900</v>
      </c>
      <c r="D1668" s="196">
        <v>3</v>
      </c>
      <c r="E1668" s="195" t="s">
        <v>16795</v>
      </c>
      <c r="F1668" s="195" t="s">
        <v>7</v>
      </c>
    </row>
    <row r="1669" spans="1:6">
      <c r="A1669" s="195" t="s">
        <v>395</v>
      </c>
      <c r="B1669" s="196">
        <v>830</v>
      </c>
      <c r="C1669" s="196">
        <v>391100</v>
      </c>
      <c r="D1669" s="196">
        <v>1</v>
      </c>
      <c r="E1669" s="195" t="s">
        <v>16796</v>
      </c>
      <c r="F1669" s="195" t="s">
        <v>177</v>
      </c>
    </row>
    <row r="1670" spans="1:6">
      <c r="A1670" s="195" t="s">
        <v>395</v>
      </c>
      <c r="B1670" s="196">
        <v>1542</v>
      </c>
      <c r="C1670" s="196">
        <v>334800</v>
      </c>
      <c r="D1670" s="196">
        <v>1</v>
      </c>
      <c r="E1670" s="195" t="s">
        <v>16797</v>
      </c>
      <c r="F1670" s="195" t="s">
        <v>168</v>
      </c>
    </row>
    <row r="1671" spans="1:6" ht="30">
      <c r="A1671" s="195" t="s">
        <v>395</v>
      </c>
      <c r="B1671" s="196">
        <v>2200</v>
      </c>
      <c r="C1671" s="196">
        <v>293300</v>
      </c>
      <c r="D1671" s="196">
        <v>1</v>
      </c>
      <c r="E1671" s="195" t="s">
        <v>16798</v>
      </c>
      <c r="F1671" s="195" t="s">
        <v>99</v>
      </c>
    </row>
    <row r="1672" spans="1:6">
      <c r="A1672" s="195" t="s">
        <v>395</v>
      </c>
      <c r="B1672" s="196">
        <v>2128</v>
      </c>
      <c r="C1672" s="196">
        <v>844700</v>
      </c>
      <c r="D1672" s="196">
        <v>1</v>
      </c>
      <c r="E1672" s="195" t="s">
        <v>16799</v>
      </c>
      <c r="F1672" s="195" t="s">
        <v>261</v>
      </c>
    </row>
    <row r="1673" spans="1:6">
      <c r="A1673" s="195" t="s">
        <v>395</v>
      </c>
      <c r="B1673" s="196">
        <v>8669</v>
      </c>
      <c r="C1673" s="196">
        <v>2520000</v>
      </c>
      <c r="D1673" s="196">
        <v>1</v>
      </c>
      <c r="E1673" s="195" t="s">
        <v>16800</v>
      </c>
      <c r="F1673" s="195" t="s">
        <v>93</v>
      </c>
    </row>
    <row r="1674" spans="1:6">
      <c r="A1674" s="195" t="s">
        <v>395</v>
      </c>
      <c r="B1674" s="196">
        <v>256</v>
      </c>
      <c r="C1674" s="196">
        <v>720000</v>
      </c>
      <c r="D1674" s="196">
        <v>1</v>
      </c>
      <c r="E1674" s="195" t="s">
        <v>16801</v>
      </c>
      <c r="F1674" s="195" t="s">
        <v>97</v>
      </c>
    </row>
    <row r="1675" spans="1:6">
      <c r="A1675" s="195" t="s">
        <v>395</v>
      </c>
      <c r="B1675" s="196">
        <v>2288</v>
      </c>
      <c r="C1675" s="196">
        <v>286300</v>
      </c>
      <c r="D1675" s="196">
        <v>2</v>
      </c>
      <c r="E1675" s="195" t="s">
        <v>16802</v>
      </c>
      <c r="F1675" s="195" t="s">
        <v>190</v>
      </c>
    </row>
    <row r="1676" spans="1:6" ht="30">
      <c r="A1676" s="195" t="s">
        <v>395</v>
      </c>
      <c r="B1676" s="196">
        <v>1466</v>
      </c>
      <c r="C1676" s="196">
        <v>352700</v>
      </c>
      <c r="D1676" s="196">
        <v>1</v>
      </c>
      <c r="E1676" s="195" t="s">
        <v>16803</v>
      </c>
      <c r="F1676" s="195" t="s">
        <v>25</v>
      </c>
    </row>
    <row r="1677" spans="1:6">
      <c r="A1677" s="195" t="s">
        <v>395</v>
      </c>
      <c r="B1677" s="196">
        <v>1554</v>
      </c>
      <c r="C1677" s="196">
        <v>532400</v>
      </c>
      <c r="D1677" s="196">
        <v>1</v>
      </c>
      <c r="E1677" s="195" t="s">
        <v>16804</v>
      </c>
      <c r="F1677" s="195" t="s">
        <v>247</v>
      </c>
    </row>
    <row r="1678" spans="1:6">
      <c r="A1678" s="195" t="s">
        <v>395</v>
      </c>
      <c r="B1678" s="196">
        <v>2731</v>
      </c>
      <c r="C1678" s="196">
        <v>345000</v>
      </c>
      <c r="D1678" s="196">
        <v>2</v>
      </c>
      <c r="E1678" s="195" t="s">
        <v>16805</v>
      </c>
      <c r="F1678" s="195" t="s">
        <v>58</v>
      </c>
    </row>
    <row r="1679" spans="1:6" ht="30">
      <c r="A1679" s="195" t="s">
        <v>395</v>
      </c>
      <c r="B1679" s="196">
        <v>1383</v>
      </c>
      <c r="C1679" s="196">
        <v>327100</v>
      </c>
      <c r="D1679" s="196">
        <v>1</v>
      </c>
      <c r="E1679" s="195" t="s">
        <v>16806</v>
      </c>
      <c r="F1679" s="195" t="s">
        <v>25</v>
      </c>
    </row>
    <row r="1680" spans="1:6" ht="30">
      <c r="A1680" s="195" t="s">
        <v>395</v>
      </c>
      <c r="B1680" s="196">
        <v>4351</v>
      </c>
      <c r="C1680" s="196">
        <v>1225500</v>
      </c>
      <c r="D1680" s="196">
        <v>1</v>
      </c>
      <c r="E1680" s="195" t="s">
        <v>16807</v>
      </c>
      <c r="F1680" s="195" t="s">
        <v>99</v>
      </c>
    </row>
    <row r="1681" spans="1:6">
      <c r="A1681" s="195" t="s">
        <v>395</v>
      </c>
      <c r="B1681" s="196">
        <v>2380</v>
      </c>
      <c r="C1681" s="196">
        <v>554700</v>
      </c>
      <c r="D1681" s="196">
        <v>1</v>
      </c>
      <c r="E1681" s="195" t="s">
        <v>16808</v>
      </c>
      <c r="F1681" s="195" t="s">
        <v>53</v>
      </c>
    </row>
    <row r="1682" spans="1:6">
      <c r="A1682" s="195" t="s">
        <v>395</v>
      </c>
      <c r="B1682" s="196">
        <v>2247</v>
      </c>
      <c r="C1682" s="196">
        <v>1951600</v>
      </c>
      <c r="D1682" s="196">
        <v>1</v>
      </c>
      <c r="E1682" s="195" t="s">
        <v>16809</v>
      </c>
      <c r="F1682" s="195" t="s">
        <v>261</v>
      </c>
    </row>
    <row r="1683" spans="1:6">
      <c r="A1683" s="195" t="s">
        <v>395</v>
      </c>
      <c r="B1683" s="196">
        <v>4619</v>
      </c>
      <c r="C1683" s="196">
        <v>1116200</v>
      </c>
      <c r="D1683" s="196">
        <v>1</v>
      </c>
      <c r="E1683" s="195" t="s">
        <v>16810</v>
      </c>
      <c r="F1683" s="195" t="s">
        <v>7</v>
      </c>
    </row>
    <row r="1684" spans="1:6">
      <c r="A1684" s="195" t="s">
        <v>395</v>
      </c>
      <c r="B1684" s="196">
        <v>1936</v>
      </c>
      <c r="C1684" s="196">
        <v>294600</v>
      </c>
      <c r="D1684" s="196">
        <v>2</v>
      </c>
      <c r="E1684" s="195" t="s">
        <v>16811</v>
      </c>
      <c r="F1684" s="195" t="s">
        <v>16</v>
      </c>
    </row>
    <row r="1685" spans="1:6">
      <c r="A1685" s="195" t="s">
        <v>395</v>
      </c>
      <c r="B1685" s="196">
        <v>2629</v>
      </c>
      <c r="C1685" s="196">
        <v>1075500</v>
      </c>
      <c r="D1685" s="196">
        <v>1</v>
      </c>
      <c r="E1685" s="195" t="s">
        <v>16812</v>
      </c>
      <c r="F1685" s="195" t="s">
        <v>261</v>
      </c>
    </row>
    <row r="1686" spans="1:6">
      <c r="A1686" s="195" t="s">
        <v>395</v>
      </c>
      <c r="B1686" s="196">
        <v>2468</v>
      </c>
      <c r="C1686" s="196">
        <v>456200</v>
      </c>
      <c r="D1686" s="196">
        <v>1</v>
      </c>
      <c r="E1686" s="195" t="s">
        <v>16813</v>
      </c>
      <c r="F1686" s="195" t="s">
        <v>57</v>
      </c>
    </row>
    <row r="1687" spans="1:6">
      <c r="A1687" s="195" t="s">
        <v>395</v>
      </c>
      <c r="B1687" s="196">
        <v>4104</v>
      </c>
      <c r="C1687" s="196">
        <v>2153900</v>
      </c>
      <c r="D1687" s="196">
        <v>1</v>
      </c>
      <c r="E1687" s="195" t="s">
        <v>16814</v>
      </c>
      <c r="F1687" s="195" t="s">
        <v>168</v>
      </c>
    </row>
    <row r="1688" spans="1:6">
      <c r="A1688" s="195" t="s">
        <v>395</v>
      </c>
      <c r="B1688" s="196">
        <v>3058</v>
      </c>
      <c r="C1688" s="196">
        <v>632700</v>
      </c>
      <c r="D1688" s="196">
        <v>1</v>
      </c>
      <c r="E1688" s="195" t="s">
        <v>16815</v>
      </c>
      <c r="F1688" s="195" t="s">
        <v>92</v>
      </c>
    </row>
    <row r="1689" spans="1:6">
      <c r="A1689" s="195" t="s">
        <v>395</v>
      </c>
      <c r="B1689" s="196">
        <v>1848</v>
      </c>
      <c r="C1689" s="196">
        <v>447400</v>
      </c>
      <c r="D1689" s="196">
        <v>1</v>
      </c>
      <c r="E1689" s="195" t="s">
        <v>16816</v>
      </c>
      <c r="F1689" s="195" t="s">
        <v>168</v>
      </c>
    </row>
    <row r="1690" spans="1:6">
      <c r="A1690" s="195" t="s">
        <v>395</v>
      </c>
      <c r="B1690" s="196">
        <v>1315</v>
      </c>
      <c r="C1690" s="196">
        <v>314100</v>
      </c>
      <c r="D1690" s="196">
        <v>1</v>
      </c>
      <c r="E1690" s="195" t="s">
        <v>16817</v>
      </c>
      <c r="F1690" s="195" t="s">
        <v>261</v>
      </c>
    </row>
    <row r="1691" spans="1:6">
      <c r="A1691" s="195" t="s">
        <v>395</v>
      </c>
      <c r="B1691" s="196">
        <v>1764</v>
      </c>
      <c r="C1691" s="196">
        <v>255500</v>
      </c>
      <c r="D1691" s="196">
        <v>1</v>
      </c>
      <c r="E1691" s="195" t="s">
        <v>16818</v>
      </c>
      <c r="F1691" s="195" t="s">
        <v>57</v>
      </c>
    </row>
    <row r="1692" spans="1:6">
      <c r="A1692" s="195" t="s">
        <v>395</v>
      </c>
      <c r="B1692" s="196">
        <v>5092</v>
      </c>
      <c r="C1692" s="196">
        <v>586300</v>
      </c>
      <c r="D1692" s="196">
        <v>2</v>
      </c>
      <c r="E1692" s="195" t="s">
        <v>16819</v>
      </c>
      <c r="F1692" s="195" t="s">
        <v>219</v>
      </c>
    </row>
    <row r="1693" spans="1:6">
      <c r="A1693" s="195" t="s">
        <v>395</v>
      </c>
      <c r="B1693" s="196">
        <v>1950</v>
      </c>
      <c r="C1693" s="196">
        <v>208500</v>
      </c>
      <c r="D1693" s="196">
        <v>2</v>
      </c>
      <c r="E1693" s="195" t="s">
        <v>16820</v>
      </c>
      <c r="F1693" s="195" t="s">
        <v>14</v>
      </c>
    </row>
    <row r="1694" spans="1:6">
      <c r="A1694" s="195" t="s">
        <v>395</v>
      </c>
      <c r="B1694" s="196">
        <v>5810</v>
      </c>
      <c r="C1694" s="196">
        <v>797200</v>
      </c>
      <c r="D1694" s="196">
        <v>3</v>
      </c>
      <c r="E1694" s="195" t="s">
        <v>16821</v>
      </c>
      <c r="F1694" s="195" t="s">
        <v>28</v>
      </c>
    </row>
    <row r="1695" spans="1:6">
      <c r="A1695" s="195" t="s">
        <v>395</v>
      </c>
      <c r="B1695" s="196">
        <v>738</v>
      </c>
      <c r="C1695" s="196">
        <v>219100</v>
      </c>
      <c r="D1695" s="196">
        <v>1</v>
      </c>
      <c r="E1695" s="195" t="s">
        <v>16822</v>
      </c>
      <c r="F1695" s="195" t="s">
        <v>18</v>
      </c>
    </row>
    <row r="1696" spans="1:6">
      <c r="A1696" s="195" t="s">
        <v>395</v>
      </c>
      <c r="B1696" s="196">
        <v>3069</v>
      </c>
      <c r="C1696" s="196">
        <v>353200</v>
      </c>
      <c r="D1696" s="196">
        <v>4</v>
      </c>
      <c r="E1696" s="195" t="s">
        <v>16823</v>
      </c>
      <c r="F1696" s="195" t="s">
        <v>62</v>
      </c>
    </row>
    <row r="1697" spans="1:6">
      <c r="A1697" s="195" t="s">
        <v>395</v>
      </c>
      <c r="B1697" s="196">
        <v>1480</v>
      </c>
      <c r="C1697" s="196">
        <v>361000</v>
      </c>
      <c r="D1697" s="196">
        <v>1</v>
      </c>
      <c r="E1697" s="195" t="s">
        <v>16824</v>
      </c>
      <c r="F1697" s="195" t="s">
        <v>18</v>
      </c>
    </row>
    <row r="1698" spans="1:6" ht="30">
      <c r="A1698" s="195" t="s">
        <v>395</v>
      </c>
      <c r="B1698" s="196">
        <v>598</v>
      </c>
      <c r="C1698" s="196">
        <v>112300</v>
      </c>
      <c r="D1698" s="196">
        <v>1</v>
      </c>
      <c r="E1698" s="195" t="s">
        <v>16825</v>
      </c>
      <c r="F1698" s="195" t="s">
        <v>99</v>
      </c>
    </row>
    <row r="1699" spans="1:6">
      <c r="A1699" s="195" t="s">
        <v>395</v>
      </c>
      <c r="B1699" s="196">
        <v>2976</v>
      </c>
      <c r="C1699" s="196">
        <v>284700</v>
      </c>
      <c r="D1699" s="196">
        <v>1</v>
      </c>
      <c r="E1699" s="195" t="s">
        <v>16826</v>
      </c>
      <c r="F1699" s="195" t="s">
        <v>183</v>
      </c>
    </row>
    <row r="1700" spans="1:6">
      <c r="A1700" s="195" t="s">
        <v>395</v>
      </c>
      <c r="B1700" s="196">
        <v>1872</v>
      </c>
      <c r="C1700" s="196">
        <v>319400</v>
      </c>
      <c r="D1700" s="196">
        <v>4</v>
      </c>
      <c r="E1700" s="195" t="s">
        <v>16827</v>
      </c>
      <c r="F1700" s="195" t="s">
        <v>12</v>
      </c>
    </row>
    <row r="1701" spans="1:6" ht="30">
      <c r="A1701" s="195" t="s">
        <v>395</v>
      </c>
      <c r="B1701" s="196">
        <v>3290</v>
      </c>
      <c r="C1701" s="196">
        <v>879100</v>
      </c>
      <c r="D1701" s="196">
        <v>1</v>
      </c>
      <c r="E1701" s="195" t="s">
        <v>16828</v>
      </c>
      <c r="F1701" s="195" t="s">
        <v>99</v>
      </c>
    </row>
    <row r="1702" spans="1:6">
      <c r="A1702" s="195" t="s">
        <v>395</v>
      </c>
      <c r="B1702" s="196">
        <v>4565</v>
      </c>
      <c r="C1702" s="196">
        <v>2660700</v>
      </c>
      <c r="D1702" s="196">
        <v>1</v>
      </c>
      <c r="E1702" s="195" t="s">
        <v>16829</v>
      </c>
      <c r="F1702" s="195" t="s">
        <v>24</v>
      </c>
    </row>
    <row r="1703" spans="1:6" ht="30">
      <c r="A1703" s="195" t="s">
        <v>395</v>
      </c>
      <c r="B1703" s="196">
        <v>2348</v>
      </c>
      <c r="C1703" s="196">
        <v>386100</v>
      </c>
      <c r="D1703" s="196">
        <v>1</v>
      </c>
      <c r="E1703" s="195" t="s">
        <v>16830</v>
      </c>
      <c r="F1703" s="195" t="s">
        <v>99</v>
      </c>
    </row>
    <row r="1704" spans="1:6">
      <c r="A1704" s="195" t="s">
        <v>395</v>
      </c>
      <c r="B1704" s="196">
        <v>2197</v>
      </c>
      <c r="C1704" s="196">
        <v>494700</v>
      </c>
      <c r="D1704" s="196">
        <v>3</v>
      </c>
      <c r="E1704" s="195" t="s">
        <v>16831</v>
      </c>
      <c r="F1704" s="195" t="s">
        <v>32</v>
      </c>
    </row>
    <row r="1705" spans="1:6" ht="30">
      <c r="A1705" s="195" t="s">
        <v>395</v>
      </c>
      <c r="B1705" s="196">
        <v>1485</v>
      </c>
      <c r="C1705" s="196">
        <v>399000</v>
      </c>
      <c r="D1705" s="196">
        <v>1</v>
      </c>
      <c r="E1705" s="195" t="s">
        <v>16832</v>
      </c>
      <c r="F1705" s="195" t="s">
        <v>209</v>
      </c>
    </row>
    <row r="1706" spans="1:6">
      <c r="A1706" s="195" t="s">
        <v>395</v>
      </c>
      <c r="B1706" s="196">
        <v>4250</v>
      </c>
      <c r="C1706" s="196">
        <v>434100</v>
      </c>
      <c r="D1706" s="196">
        <v>4</v>
      </c>
      <c r="E1706" s="195" t="s">
        <v>16833</v>
      </c>
      <c r="F1706" s="195" t="s">
        <v>26</v>
      </c>
    </row>
    <row r="1707" spans="1:6">
      <c r="A1707" s="195" t="s">
        <v>395</v>
      </c>
      <c r="B1707" s="196">
        <v>2889</v>
      </c>
      <c r="C1707" s="196">
        <v>443500</v>
      </c>
      <c r="D1707" s="196">
        <v>2</v>
      </c>
      <c r="E1707" s="195" t="s">
        <v>16834</v>
      </c>
      <c r="F1707" s="195" t="s">
        <v>29</v>
      </c>
    </row>
    <row r="1708" spans="1:6">
      <c r="A1708" s="195" t="s">
        <v>395</v>
      </c>
      <c r="B1708" s="196">
        <v>950</v>
      </c>
      <c r="C1708" s="196">
        <v>192800</v>
      </c>
      <c r="D1708" s="196">
        <v>2</v>
      </c>
      <c r="E1708" s="195" t="s">
        <v>16835</v>
      </c>
      <c r="F1708" s="195" t="s">
        <v>27</v>
      </c>
    </row>
    <row r="1709" spans="1:6">
      <c r="A1709" s="195" t="s">
        <v>395</v>
      </c>
      <c r="B1709" s="196">
        <v>2948</v>
      </c>
      <c r="C1709" s="196">
        <v>495500</v>
      </c>
      <c r="D1709" s="196">
        <v>3</v>
      </c>
      <c r="E1709" s="195" t="s">
        <v>16836</v>
      </c>
      <c r="F1709" s="195" t="s">
        <v>13</v>
      </c>
    </row>
    <row r="1710" spans="1:6" ht="30">
      <c r="A1710" s="195" t="s">
        <v>395</v>
      </c>
      <c r="B1710" s="196">
        <v>1400</v>
      </c>
      <c r="C1710" s="196">
        <v>314900</v>
      </c>
      <c r="D1710" s="196">
        <v>1</v>
      </c>
      <c r="E1710" s="195" t="s">
        <v>16837</v>
      </c>
      <c r="F1710" s="195" t="s">
        <v>25</v>
      </c>
    </row>
    <row r="1711" spans="1:6">
      <c r="A1711" s="195" t="s">
        <v>395</v>
      </c>
      <c r="B1711" s="196">
        <v>4760</v>
      </c>
      <c r="C1711" s="196">
        <v>1150500</v>
      </c>
      <c r="D1711" s="196">
        <v>2</v>
      </c>
      <c r="E1711" s="195" t="s">
        <v>16838</v>
      </c>
      <c r="F1711" s="195" t="s">
        <v>93</v>
      </c>
    </row>
    <row r="1712" spans="1:6" ht="30">
      <c r="A1712" s="195" t="s">
        <v>395</v>
      </c>
      <c r="B1712" s="196">
        <v>1400</v>
      </c>
      <c r="C1712" s="196">
        <v>427200</v>
      </c>
      <c r="D1712" s="196">
        <v>1</v>
      </c>
      <c r="E1712" s="195" t="s">
        <v>16839</v>
      </c>
      <c r="F1712" s="195" t="s">
        <v>25</v>
      </c>
    </row>
    <row r="1713" spans="1:6">
      <c r="A1713" s="195" t="s">
        <v>395</v>
      </c>
      <c r="B1713" s="196">
        <v>6222</v>
      </c>
      <c r="C1713" s="196">
        <v>1461800</v>
      </c>
      <c r="D1713" s="196">
        <v>2</v>
      </c>
      <c r="E1713" s="195" t="s">
        <v>16840</v>
      </c>
      <c r="F1713" s="195" t="s">
        <v>49</v>
      </c>
    </row>
    <row r="1714" spans="1:6" ht="30">
      <c r="A1714" s="195" t="s">
        <v>395</v>
      </c>
      <c r="B1714" s="196">
        <v>5675</v>
      </c>
      <c r="C1714" s="196">
        <v>2259800</v>
      </c>
      <c r="D1714" s="196">
        <v>1</v>
      </c>
      <c r="E1714" s="195" t="s">
        <v>16841</v>
      </c>
      <c r="F1714" s="195" t="s">
        <v>99</v>
      </c>
    </row>
    <row r="1715" spans="1:6">
      <c r="A1715" s="195" t="s">
        <v>395</v>
      </c>
      <c r="B1715" s="196">
        <v>2361</v>
      </c>
      <c r="C1715" s="196">
        <v>269100</v>
      </c>
      <c r="D1715" s="196">
        <v>2</v>
      </c>
      <c r="E1715" s="195" t="s">
        <v>16842</v>
      </c>
      <c r="F1715" s="195" t="s">
        <v>5</v>
      </c>
    </row>
    <row r="1716" spans="1:6">
      <c r="A1716" s="195" t="s">
        <v>395</v>
      </c>
      <c r="B1716" s="196">
        <v>2660</v>
      </c>
      <c r="C1716" s="196">
        <v>351000</v>
      </c>
      <c r="D1716" s="196">
        <v>3</v>
      </c>
      <c r="E1716" s="195" t="s">
        <v>16843</v>
      </c>
      <c r="F1716" s="195" t="s">
        <v>206</v>
      </c>
    </row>
    <row r="1717" spans="1:6">
      <c r="A1717" s="195" t="s">
        <v>395</v>
      </c>
      <c r="B1717" s="196">
        <v>3233</v>
      </c>
      <c r="C1717" s="196">
        <v>3618800</v>
      </c>
      <c r="D1717" s="196">
        <v>1</v>
      </c>
      <c r="E1717" s="195" t="s">
        <v>16844</v>
      </c>
      <c r="F1717" s="195" t="s">
        <v>261</v>
      </c>
    </row>
    <row r="1718" spans="1:6" ht="30">
      <c r="A1718" s="195" t="s">
        <v>395</v>
      </c>
      <c r="B1718" s="196">
        <v>1817</v>
      </c>
      <c r="C1718" s="196">
        <v>258900</v>
      </c>
      <c r="D1718" s="196">
        <v>1</v>
      </c>
      <c r="E1718" s="195" t="s">
        <v>16845</v>
      </c>
      <c r="F1718" s="195" t="s">
        <v>25</v>
      </c>
    </row>
    <row r="1719" spans="1:6">
      <c r="A1719" s="195" t="s">
        <v>395</v>
      </c>
      <c r="B1719" s="196">
        <v>1001</v>
      </c>
      <c r="C1719" s="196">
        <v>404900</v>
      </c>
      <c r="D1719" s="196">
        <v>1</v>
      </c>
      <c r="E1719" s="195" t="s">
        <v>16846</v>
      </c>
      <c r="F1719" s="195" t="s">
        <v>87</v>
      </c>
    </row>
    <row r="1720" spans="1:6">
      <c r="A1720" s="195" t="s">
        <v>395</v>
      </c>
      <c r="B1720" s="196">
        <v>5700</v>
      </c>
      <c r="C1720" s="196">
        <v>611900</v>
      </c>
      <c r="D1720" s="196">
        <v>1</v>
      </c>
      <c r="E1720" s="195" t="s">
        <v>16847</v>
      </c>
      <c r="F1720" s="195" t="s">
        <v>102</v>
      </c>
    </row>
    <row r="1721" spans="1:6">
      <c r="A1721" s="195" t="s">
        <v>395</v>
      </c>
      <c r="B1721" s="196">
        <v>624</v>
      </c>
      <c r="C1721" s="196">
        <v>178800</v>
      </c>
      <c r="D1721" s="196">
        <v>1</v>
      </c>
      <c r="E1721" s="195" t="s">
        <v>16848</v>
      </c>
      <c r="F1721" s="195" t="s">
        <v>164</v>
      </c>
    </row>
    <row r="1722" spans="1:6">
      <c r="A1722" s="195" t="s">
        <v>395</v>
      </c>
      <c r="B1722" s="196">
        <v>1402</v>
      </c>
      <c r="C1722" s="196">
        <v>588700</v>
      </c>
      <c r="D1722" s="196">
        <v>1</v>
      </c>
      <c r="E1722" s="195" t="s">
        <v>16849</v>
      </c>
      <c r="F1722" s="195" t="s">
        <v>177</v>
      </c>
    </row>
    <row r="1723" spans="1:6">
      <c r="A1723" s="195" t="s">
        <v>395</v>
      </c>
      <c r="B1723" s="196">
        <v>1544</v>
      </c>
      <c r="C1723" s="196">
        <v>237900</v>
      </c>
      <c r="D1723" s="196">
        <v>1</v>
      </c>
      <c r="E1723" s="195" t="s">
        <v>16850</v>
      </c>
      <c r="F1723" s="195" t="s">
        <v>82</v>
      </c>
    </row>
    <row r="1724" spans="1:6">
      <c r="A1724" s="195" t="s">
        <v>395</v>
      </c>
      <c r="B1724" s="196">
        <v>2014</v>
      </c>
      <c r="C1724" s="196">
        <v>256200</v>
      </c>
      <c r="D1724" s="196">
        <v>3</v>
      </c>
      <c r="E1724" s="195" t="s">
        <v>16851</v>
      </c>
      <c r="F1724" s="195" t="s">
        <v>37</v>
      </c>
    </row>
    <row r="1725" spans="1:6">
      <c r="A1725" s="195" t="s">
        <v>395</v>
      </c>
      <c r="B1725" s="196">
        <v>2580</v>
      </c>
      <c r="C1725" s="196">
        <v>359900</v>
      </c>
      <c r="D1725" s="196">
        <v>2</v>
      </c>
      <c r="E1725" s="195" t="s">
        <v>16852</v>
      </c>
      <c r="F1725" s="195" t="s">
        <v>12</v>
      </c>
    </row>
    <row r="1726" spans="1:6" ht="30">
      <c r="A1726" s="195" t="s">
        <v>395</v>
      </c>
      <c r="B1726" s="196">
        <v>2770</v>
      </c>
      <c r="C1726" s="196">
        <v>498200</v>
      </c>
      <c r="D1726" s="196">
        <v>1</v>
      </c>
      <c r="E1726" s="195" t="s">
        <v>16853</v>
      </c>
      <c r="F1726" s="195" t="s">
        <v>25</v>
      </c>
    </row>
    <row r="1727" spans="1:6">
      <c r="A1727" s="195" t="s">
        <v>395</v>
      </c>
      <c r="B1727" s="196">
        <v>1904</v>
      </c>
      <c r="C1727" s="196">
        <v>755000</v>
      </c>
      <c r="D1727" s="196">
        <v>1</v>
      </c>
      <c r="E1727" s="195" t="s">
        <v>16854</v>
      </c>
      <c r="F1727" s="195" t="s">
        <v>247</v>
      </c>
    </row>
    <row r="1728" spans="1:6">
      <c r="A1728" s="195" t="s">
        <v>395</v>
      </c>
      <c r="B1728" s="196">
        <v>1412</v>
      </c>
      <c r="C1728" s="196">
        <v>207100</v>
      </c>
      <c r="D1728" s="196">
        <v>1</v>
      </c>
      <c r="E1728" s="195" t="s">
        <v>16855</v>
      </c>
      <c r="F1728" s="195" t="s">
        <v>54</v>
      </c>
    </row>
    <row r="1729" spans="1:6">
      <c r="A1729" s="195" t="s">
        <v>395</v>
      </c>
      <c r="B1729" s="196">
        <v>7019</v>
      </c>
      <c r="C1729" s="196">
        <v>650300</v>
      </c>
      <c r="D1729" s="196">
        <v>2</v>
      </c>
      <c r="E1729" s="195" t="s">
        <v>16856</v>
      </c>
      <c r="F1729" s="195" t="s">
        <v>158</v>
      </c>
    </row>
    <row r="1730" spans="1:6">
      <c r="A1730" s="195" t="s">
        <v>395</v>
      </c>
      <c r="B1730" s="196">
        <v>2988</v>
      </c>
      <c r="C1730" s="196">
        <v>316900</v>
      </c>
      <c r="D1730" s="196">
        <v>3</v>
      </c>
      <c r="E1730" s="195" t="s">
        <v>16857</v>
      </c>
      <c r="F1730" s="195" t="s">
        <v>14</v>
      </c>
    </row>
    <row r="1731" spans="1:6" ht="30">
      <c r="A1731" s="195" t="s">
        <v>395</v>
      </c>
      <c r="B1731" s="196">
        <v>1799</v>
      </c>
      <c r="C1731" s="196">
        <v>280100</v>
      </c>
      <c r="D1731" s="196">
        <v>1</v>
      </c>
      <c r="E1731" s="195" t="s">
        <v>16858</v>
      </c>
      <c r="F1731" s="195" t="s">
        <v>99</v>
      </c>
    </row>
    <row r="1732" spans="1:6">
      <c r="A1732" s="195" t="s">
        <v>395</v>
      </c>
      <c r="B1732" s="196">
        <v>4583</v>
      </c>
      <c r="C1732" s="196">
        <v>625900</v>
      </c>
      <c r="D1732" s="196">
        <v>5</v>
      </c>
      <c r="E1732" s="195" t="s">
        <v>16859</v>
      </c>
      <c r="F1732" s="195" t="s">
        <v>28</v>
      </c>
    </row>
    <row r="1733" spans="1:6">
      <c r="A1733" s="195" t="s">
        <v>395</v>
      </c>
      <c r="B1733" s="196">
        <v>2489</v>
      </c>
      <c r="C1733" s="196">
        <v>294600</v>
      </c>
      <c r="D1733" s="196">
        <v>2</v>
      </c>
      <c r="E1733" s="195" t="s">
        <v>16860</v>
      </c>
      <c r="F1733" s="195" t="s">
        <v>26</v>
      </c>
    </row>
    <row r="1734" spans="1:6">
      <c r="A1734" s="195" t="s">
        <v>395</v>
      </c>
      <c r="B1734" s="196">
        <v>3060</v>
      </c>
      <c r="C1734" s="196">
        <v>162500</v>
      </c>
      <c r="D1734" s="196">
        <v>1</v>
      </c>
      <c r="E1734" s="195" t="s">
        <v>16861</v>
      </c>
      <c r="F1734" s="195" t="s">
        <v>103</v>
      </c>
    </row>
    <row r="1735" spans="1:6">
      <c r="A1735" s="195" t="s">
        <v>395</v>
      </c>
      <c r="B1735" s="196">
        <v>1568</v>
      </c>
      <c r="C1735" s="196">
        <v>346200</v>
      </c>
      <c r="D1735" s="196">
        <v>1</v>
      </c>
      <c r="E1735" s="195" t="s">
        <v>16862</v>
      </c>
      <c r="F1735" s="195" t="s">
        <v>168</v>
      </c>
    </row>
    <row r="1736" spans="1:6">
      <c r="A1736" s="195" t="s">
        <v>395</v>
      </c>
      <c r="B1736" s="196">
        <v>3657</v>
      </c>
      <c r="C1736" s="196">
        <v>496900</v>
      </c>
      <c r="D1736" s="196">
        <v>3</v>
      </c>
      <c r="E1736" s="195" t="s">
        <v>16863</v>
      </c>
      <c r="F1736" s="195" t="s">
        <v>13</v>
      </c>
    </row>
    <row r="1737" spans="1:6">
      <c r="A1737" s="195" t="s">
        <v>395</v>
      </c>
      <c r="B1737" s="196">
        <v>2526</v>
      </c>
      <c r="C1737" s="196">
        <v>422100</v>
      </c>
      <c r="D1737" s="196">
        <v>1</v>
      </c>
      <c r="E1737" s="195" t="s">
        <v>16864</v>
      </c>
      <c r="F1737" s="195" t="s">
        <v>82</v>
      </c>
    </row>
    <row r="1738" spans="1:6">
      <c r="A1738" s="195" t="s">
        <v>395</v>
      </c>
      <c r="B1738" s="196">
        <v>2032</v>
      </c>
      <c r="C1738" s="196">
        <v>398100</v>
      </c>
      <c r="D1738" s="196">
        <v>1</v>
      </c>
      <c r="E1738" s="195" t="s">
        <v>16865</v>
      </c>
      <c r="F1738" s="195" t="s">
        <v>57</v>
      </c>
    </row>
    <row r="1739" spans="1:6">
      <c r="A1739" s="195" t="s">
        <v>395</v>
      </c>
      <c r="B1739" s="196">
        <v>3809</v>
      </c>
      <c r="C1739" s="196">
        <v>458000</v>
      </c>
      <c r="D1739" s="196">
        <v>2</v>
      </c>
      <c r="E1739" s="195" t="s">
        <v>16866</v>
      </c>
      <c r="F1739" s="195" t="s">
        <v>58</v>
      </c>
    </row>
    <row r="1740" spans="1:6">
      <c r="A1740" s="195" t="s">
        <v>395</v>
      </c>
      <c r="B1740" s="196">
        <v>4165</v>
      </c>
      <c r="C1740" s="196">
        <v>668400</v>
      </c>
      <c r="D1740" s="196">
        <v>4</v>
      </c>
      <c r="E1740" s="195" t="s">
        <v>16867</v>
      </c>
      <c r="F1740" s="195" t="s">
        <v>26</v>
      </c>
    </row>
    <row r="1741" spans="1:6">
      <c r="A1741" s="195" t="s">
        <v>395</v>
      </c>
      <c r="B1741" s="196">
        <v>1577</v>
      </c>
      <c r="C1741" s="196">
        <v>250100</v>
      </c>
      <c r="D1741" s="196">
        <v>2</v>
      </c>
      <c r="E1741" s="195" t="s">
        <v>16868</v>
      </c>
      <c r="F1741" s="195" t="s">
        <v>29</v>
      </c>
    </row>
    <row r="1742" spans="1:6">
      <c r="A1742" s="195" t="s">
        <v>395</v>
      </c>
      <c r="B1742" s="196">
        <v>3401</v>
      </c>
      <c r="C1742" s="196">
        <v>385300</v>
      </c>
      <c r="D1742" s="196">
        <v>3</v>
      </c>
      <c r="E1742" s="195" t="s">
        <v>16869</v>
      </c>
      <c r="F1742" s="195" t="s">
        <v>26</v>
      </c>
    </row>
    <row r="1743" spans="1:6">
      <c r="A1743" s="195" t="s">
        <v>395</v>
      </c>
      <c r="B1743" s="196">
        <v>846</v>
      </c>
      <c r="C1743" s="196">
        <v>326800</v>
      </c>
      <c r="D1743" s="196">
        <v>1</v>
      </c>
      <c r="E1743" s="195" t="s">
        <v>16870</v>
      </c>
      <c r="F1743" s="195" t="s">
        <v>18</v>
      </c>
    </row>
    <row r="1744" spans="1:6">
      <c r="A1744" s="195" t="s">
        <v>395</v>
      </c>
      <c r="B1744" s="196">
        <v>2574</v>
      </c>
      <c r="C1744" s="196">
        <v>180200</v>
      </c>
      <c r="D1744" s="196">
        <v>2</v>
      </c>
      <c r="E1744" s="195" t="s">
        <v>16871</v>
      </c>
      <c r="F1744" s="195" t="s">
        <v>112</v>
      </c>
    </row>
    <row r="1745" spans="1:6">
      <c r="A1745" s="195" t="s">
        <v>395</v>
      </c>
      <c r="B1745" s="196">
        <v>3333</v>
      </c>
      <c r="C1745" s="196">
        <v>435900</v>
      </c>
      <c r="D1745" s="196">
        <v>2</v>
      </c>
      <c r="E1745" s="195" t="s">
        <v>16872</v>
      </c>
      <c r="F1745" s="195" t="s">
        <v>13</v>
      </c>
    </row>
    <row r="1746" spans="1:6">
      <c r="A1746" s="195" t="s">
        <v>395</v>
      </c>
      <c r="B1746" s="196">
        <v>480</v>
      </c>
      <c r="C1746" s="196">
        <v>218900</v>
      </c>
      <c r="D1746" s="196">
        <v>1</v>
      </c>
      <c r="E1746" s="195" t="s">
        <v>16873</v>
      </c>
      <c r="F1746" s="195" t="s">
        <v>88</v>
      </c>
    </row>
    <row r="1747" spans="1:6">
      <c r="A1747" s="195" t="s">
        <v>395</v>
      </c>
      <c r="B1747" s="196">
        <v>955</v>
      </c>
      <c r="C1747" s="196">
        <v>397600</v>
      </c>
      <c r="D1747" s="196">
        <v>1</v>
      </c>
      <c r="E1747" s="195" t="s">
        <v>16874</v>
      </c>
      <c r="F1747" s="195" t="s">
        <v>87</v>
      </c>
    </row>
    <row r="1748" spans="1:6">
      <c r="A1748" s="195" t="s">
        <v>395</v>
      </c>
      <c r="B1748" s="196">
        <v>6638</v>
      </c>
      <c r="C1748" s="196">
        <v>1044000</v>
      </c>
      <c r="D1748" s="196">
        <v>4</v>
      </c>
      <c r="E1748" s="195" t="s">
        <v>16875</v>
      </c>
      <c r="F1748" s="195" t="s">
        <v>28</v>
      </c>
    </row>
    <row r="1749" spans="1:6">
      <c r="A1749" s="195" t="s">
        <v>395</v>
      </c>
      <c r="B1749" s="196">
        <v>3717</v>
      </c>
      <c r="C1749" s="196">
        <v>358100</v>
      </c>
      <c r="D1749" s="196">
        <v>2</v>
      </c>
      <c r="E1749" s="195" t="s">
        <v>16876</v>
      </c>
      <c r="F1749" s="195" t="s">
        <v>115</v>
      </c>
    </row>
    <row r="1750" spans="1:6">
      <c r="A1750" s="195" t="s">
        <v>395</v>
      </c>
      <c r="B1750" s="196">
        <v>2952</v>
      </c>
      <c r="C1750" s="196">
        <v>821500</v>
      </c>
      <c r="D1750" s="196">
        <v>1</v>
      </c>
      <c r="E1750" s="195" t="s">
        <v>16877</v>
      </c>
      <c r="F1750" s="195" t="s">
        <v>168</v>
      </c>
    </row>
    <row r="1751" spans="1:6">
      <c r="A1751" s="195" t="s">
        <v>395</v>
      </c>
      <c r="B1751" s="196">
        <v>5038</v>
      </c>
      <c r="C1751" s="196">
        <v>650900</v>
      </c>
      <c r="D1751" s="196">
        <v>1</v>
      </c>
      <c r="E1751" s="195" t="s">
        <v>16878</v>
      </c>
      <c r="F1751" s="195" t="s">
        <v>82</v>
      </c>
    </row>
    <row r="1752" spans="1:6">
      <c r="A1752" s="195" t="s">
        <v>395</v>
      </c>
      <c r="B1752" s="196">
        <v>2780</v>
      </c>
      <c r="C1752" s="196">
        <v>671600</v>
      </c>
      <c r="D1752" s="196">
        <v>1</v>
      </c>
      <c r="E1752" s="195" t="s">
        <v>16879</v>
      </c>
      <c r="F1752" s="195" t="s">
        <v>18</v>
      </c>
    </row>
    <row r="1753" spans="1:6">
      <c r="A1753" s="195" t="s">
        <v>395</v>
      </c>
      <c r="B1753" s="196">
        <v>1983</v>
      </c>
      <c r="C1753" s="196">
        <v>949800</v>
      </c>
      <c r="D1753" s="196">
        <v>1</v>
      </c>
      <c r="E1753" s="195" t="s">
        <v>16880</v>
      </c>
      <c r="F1753" s="195" t="s">
        <v>247</v>
      </c>
    </row>
    <row r="1754" spans="1:6" ht="30">
      <c r="A1754" s="195" t="s">
        <v>395</v>
      </c>
      <c r="B1754" s="196">
        <v>2440</v>
      </c>
      <c r="C1754" s="196">
        <v>613800</v>
      </c>
      <c r="D1754" s="196">
        <v>1</v>
      </c>
      <c r="E1754" s="195" t="s">
        <v>16881</v>
      </c>
      <c r="F1754" s="195" t="s">
        <v>99</v>
      </c>
    </row>
    <row r="1755" spans="1:6">
      <c r="A1755" s="195" t="s">
        <v>395</v>
      </c>
      <c r="B1755" s="196">
        <v>3400</v>
      </c>
      <c r="C1755" s="196">
        <v>669100</v>
      </c>
      <c r="D1755" s="196">
        <v>3</v>
      </c>
      <c r="E1755" s="195" t="s">
        <v>16882</v>
      </c>
      <c r="F1755" s="195" t="s">
        <v>18</v>
      </c>
    </row>
    <row r="1756" spans="1:6">
      <c r="A1756" s="195" t="s">
        <v>395</v>
      </c>
      <c r="B1756" s="196">
        <v>1400</v>
      </c>
      <c r="C1756" s="196">
        <v>468800</v>
      </c>
      <c r="D1756" s="196">
        <v>1</v>
      </c>
      <c r="E1756" s="195" t="s">
        <v>16883</v>
      </c>
      <c r="F1756" s="195" t="s">
        <v>164</v>
      </c>
    </row>
    <row r="1757" spans="1:6">
      <c r="A1757" s="195" t="s">
        <v>395</v>
      </c>
      <c r="B1757" s="196">
        <v>2828</v>
      </c>
      <c r="C1757" s="196">
        <v>636700</v>
      </c>
      <c r="D1757" s="196">
        <v>1</v>
      </c>
      <c r="E1757" s="195" t="s">
        <v>16884</v>
      </c>
      <c r="F1757" s="195" t="s">
        <v>87</v>
      </c>
    </row>
    <row r="1758" spans="1:6">
      <c r="A1758" s="195" t="s">
        <v>395</v>
      </c>
      <c r="B1758" s="196">
        <v>4459</v>
      </c>
      <c r="C1758" s="196">
        <v>731500</v>
      </c>
      <c r="D1758" s="196">
        <v>1</v>
      </c>
      <c r="E1758" s="195" t="s">
        <v>16885</v>
      </c>
      <c r="F1758" s="195" t="s">
        <v>111</v>
      </c>
    </row>
    <row r="1759" spans="1:6">
      <c r="A1759" s="195" t="s">
        <v>395</v>
      </c>
      <c r="B1759" s="196">
        <v>2102</v>
      </c>
      <c r="C1759" s="196">
        <v>876100</v>
      </c>
      <c r="D1759" s="196">
        <v>1</v>
      </c>
      <c r="E1759" s="195" t="s">
        <v>16886</v>
      </c>
      <c r="F1759" s="195" t="s">
        <v>247</v>
      </c>
    </row>
    <row r="1760" spans="1:6">
      <c r="A1760" s="195" t="s">
        <v>395</v>
      </c>
      <c r="B1760" s="196">
        <v>4770</v>
      </c>
      <c r="C1760" s="196">
        <v>765000</v>
      </c>
      <c r="D1760" s="196">
        <v>4</v>
      </c>
      <c r="E1760" s="195" t="s">
        <v>16887</v>
      </c>
      <c r="F1760" s="195" t="s">
        <v>44</v>
      </c>
    </row>
    <row r="1761" spans="1:6">
      <c r="A1761" s="195" t="s">
        <v>395</v>
      </c>
      <c r="B1761" s="196">
        <v>2679</v>
      </c>
      <c r="C1761" s="196">
        <v>1549400</v>
      </c>
      <c r="D1761" s="196">
        <v>1</v>
      </c>
      <c r="E1761" s="195" t="s">
        <v>16888</v>
      </c>
      <c r="F1761" s="195" t="s">
        <v>54</v>
      </c>
    </row>
    <row r="1762" spans="1:6">
      <c r="A1762" s="195" t="s">
        <v>395</v>
      </c>
      <c r="B1762" s="196">
        <v>1692</v>
      </c>
      <c r="C1762" s="196">
        <v>699200</v>
      </c>
      <c r="D1762" s="196">
        <v>1</v>
      </c>
      <c r="E1762" s="195" t="s">
        <v>16889</v>
      </c>
      <c r="F1762" s="195" t="s">
        <v>54</v>
      </c>
    </row>
    <row r="1763" spans="1:6" ht="30">
      <c r="A1763" s="195" t="s">
        <v>395</v>
      </c>
      <c r="B1763" s="196">
        <v>2296</v>
      </c>
      <c r="C1763" s="196">
        <v>458900</v>
      </c>
      <c r="D1763" s="196">
        <v>1</v>
      </c>
      <c r="E1763" s="195" t="s">
        <v>16890</v>
      </c>
      <c r="F1763" s="195" t="s">
        <v>25</v>
      </c>
    </row>
    <row r="1764" spans="1:6">
      <c r="A1764" s="195" t="s">
        <v>395</v>
      </c>
      <c r="B1764" s="196">
        <v>2496</v>
      </c>
      <c r="C1764" s="196">
        <v>256400</v>
      </c>
      <c r="D1764" s="196">
        <v>1</v>
      </c>
      <c r="E1764" s="195" t="s">
        <v>16891</v>
      </c>
      <c r="F1764" s="195" t="s">
        <v>7</v>
      </c>
    </row>
    <row r="1765" spans="1:6">
      <c r="A1765" s="195" t="s">
        <v>395</v>
      </c>
      <c r="B1765" s="196">
        <v>1452</v>
      </c>
      <c r="C1765" s="196">
        <v>361300</v>
      </c>
      <c r="D1765" s="196">
        <v>1</v>
      </c>
      <c r="E1765" s="195" t="s">
        <v>16892</v>
      </c>
      <c r="F1765" s="195" t="s">
        <v>87</v>
      </c>
    </row>
    <row r="1766" spans="1:6">
      <c r="A1766" s="195" t="s">
        <v>395</v>
      </c>
      <c r="B1766" s="196">
        <v>744</v>
      </c>
      <c r="C1766" s="196">
        <v>383800</v>
      </c>
      <c r="D1766" s="196">
        <v>2</v>
      </c>
      <c r="E1766" s="195" t="s">
        <v>16893</v>
      </c>
      <c r="F1766" s="195" t="s">
        <v>37</v>
      </c>
    </row>
    <row r="1767" spans="1:6">
      <c r="A1767" s="195" t="s">
        <v>395</v>
      </c>
      <c r="B1767" s="196">
        <v>2363</v>
      </c>
      <c r="C1767" s="196">
        <v>446400</v>
      </c>
      <c r="D1767" s="196">
        <v>1</v>
      </c>
      <c r="E1767" s="195" t="s">
        <v>16894</v>
      </c>
      <c r="F1767" s="195" t="s">
        <v>78</v>
      </c>
    </row>
    <row r="1768" spans="1:6">
      <c r="A1768" s="195" t="s">
        <v>395</v>
      </c>
      <c r="B1768" s="196">
        <v>1621</v>
      </c>
      <c r="C1768" s="196">
        <v>556300</v>
      </c>
      <c r="D1768" s="196">
        <v>1</v>
      </c>
      <c r="E1768" s="195" t="s">
        <v>16895</v>
      </c>
      <c r="F1768" s="195" t="s">
        <v>88</v>
      </c>
    </row>
    <row r="1769" spans="1:6">
      <c r="A1769" s="195" t="s">
        <v>395</v>
      </c>
      <c r="B1769" s="196">
        <v>2212</v>
      </c>
      <c r="C1769" s="196">
        <v>737400</v>
      </c>
      <c r="D1769" s="196">
        <v>2</v>
      </c>
      <c r="E1769" s="195" t="s">
        <v>16896</v>
      </c>
      <c r="F1769" s="195" t="s">
        <v>95</v>
      </c>
    </row>
    <row r="1770" spans="1:6">
      <c r="A1770" s="195" t="s">
        <v>395</v>
      </c>
      <c r="B1770" s="196">
        <v>3582</v>
      </c>
      <c r="C1770" s="196">
        <v>379500</v>
      </c>
      <c r="D1770" s="196">
        <v>2</v>
      </c>
      <c r="E1770" s="195" t="s">
        <v>16897</v>
      </c>
      <c r="F1770" s="195" t="s">
        <v>52</v>
      </c>
    </row>
    <row r="1771" spans="1:6" ht="30">
      <c r="A1771" s="195" t="s">
        <v>395</v>
      </c>
      <c r="B1771" s="196">
        <v>1544</v>
      </c>
      <c r="C1771" s="196">
        <v>244100</v>
      </c>
      <c r="D1771" s="196">
        <v>1</v>
      </c>
      <c r="E1771" s="195" t="s">
        <v>16898</v>
      </c>
      <c r="F1771" s="195" t="s">
        <v>25</v>
      </c>
    </row>
    <row r="1772" spans="1:6">
      <c r="A1772" s="195" t="s">
        <v>395</v>
      </c>
      <c r="B1772" s="196">
        <v>2580</v>
      </c>
      <c r="C1772" s="196">
        <v>404400</v>
      </c>
      <c r="D1772" s="196">
        <v>2</v>
      </c>
      <c r="E1772" s="195" t="s">
        <v>16899</v>
      </c>
      <c r="F1772" s="195" t="s">
        <v>26</v>
      </c>
    </row>
    <row r="1773" spans="1:6">
      <c r="A1773" s="195" t="s">
        <v>395</v>
      </c>
      <c r="B1773" s="196">
        <v>1764</v>
      </c>
      <c r="C1773" s="196">
        <v>224900</v>
      </c>
      <c r="D1773" s="196">
        <v>1</v>
      </c>
      <c r="E1773" s="195" t="s">
        <v>16900</v>
      </c>
      <c r="F1773" s="195" t="s">
        <v>102</v>
      </c>
    </row>
    <row r="1774" spans="1:6">
      <c r="A1774" s="195" t="s">
        <v>395</v>
      </c>
      <c r="B1774" s="196">
        <v>4216</v>
      </c>
      <c r="C1774" s="196">
        <v>349200</v>
      </c>
      <c r="D1774" s="196">
        <v>2</v>
      </c>
      <c r="E1774" s="195" t="s">
        <v>16901</v>
      </c>
      <c r="F1774" s="195" t="s">
        <v>273</v>
      </c>
    </row>
    <row r="1775" spans="1:6">
      <c r="A1775" s="195" t="s">
        <v>395</v>
      </c>
      <c r="B1775" s="196">
        <v>614</v>
      </c>
      <c r="C1775" s="196">
        <v>298100</v>
      </c>
      <c r="D1775" s="196">
        <v>1</v>
      </c>
      <c r="E1775" s="195" t="s">
        <v>16902</v>
      </c>
      <c r="F1775" s="195" t="s">
        <v>164</v>
      </c>
    </row>
    <row r="1776" spans="1:6">
      <c r="A1776" s="195" t="s">
        <v>395</v>
      </c>
      <c r="B1776" s="196">
        <v>4022</v>
      </c>
      <c r="C1776" s="196">
        <v>1868900</v>
      </c>
      <c r="D1776" s="196">
        <v>1</v>
      </c>
      <c r="E1776" s="195" t="s">
        <v>16903</v>
      </c>
      <c r="F1776" s="195" t="s">
        <v>261</v>
      </c>
    </row>
    <row r="1777" spans="1:6">
      <c r="A1777" s="195" t="s">
        <v>395</v>
      </c>
      <c r="B1777" s="196">
        <v>1942</v>
      </c>
      <c r="C1777" s="196">
        <v>371900</v>
      </c>
      <c r="D1777" s="196">
        <v>1</v>
      </c>
      <c r="E1777" s="195" t="s">
        <v>16904</v>
      </c>
      <c r="F1777" s="195" t="s">
        <v>57</v>
      </c>
    </row>
    <row r="1778" spans="1:6">
      <c r="A1778" s="195" t="s">
        <v>395</v>
      </c>
      <c r="B1778" s="196">
        <v>2970</v>
      </c>
      <c r="C1778" s="196">
        <v>581900</v>
      </c>
      <c r="D1778" s="196">
        <v>3</v>
      </c>
      <c r="E1778" s="195" t="s">
        <v>16905</v>
      </c>
      <c r="F1778" s="195" t="s">
        <v>44</v>
      </c>
    </row>
    <row r="1779" spans="1:6">
      <c r="A1779" s="195" t="s">
        <v>395</v>
      </c>
      <c r="B1779" s="196">
        <v>6520</v>
      </c>
      <c r="C1779" s="196">
        <v>3260800</v>
      </c>
      <c r="D1779" s="196">
        <v>1</v>
      </c>
      <c r="E1779" s="195" t="s">
        <v>16906</v>
      </c>
      <c r="F1779" s="195" t="s">
        <v>24</v>
      </c>
    </row>
    <row r="1780" spans="1:6">
      <c r="A1780" s="195" t="s">
        <v>395</v>
      </c>
      <c r="B1780" s="196">
        <v>2466</v>
      </c>
      <c r="C1780" s="196">
        <v>240000</v>
      </c>
      <c r="D1780" s="196">
        <v>1</v>
      </c>
      <c r="E1780" s="195" t="s">
        <v>16907</v>
      </c>
      <c r="F1780" s="195" t="s">
        <v>103</v>
      </c>
    </row>
    <row r="1781" spans="1:6" ht="30">
      <c r="A1781" s="195" t="s">
        <v>395</v>
      </c>
      <c r="B1781" s="196">
        <v>2800</v>
      </c>
      <c r="C1781" s="196">
        <v>544000</v>
      </c>
      <c r="D1781" s="196">
        <v>1</v>
      </c>
      <c r="E1781" s="195" t="s">
        <v>16908</v>
      </c>
      <c r="F1781" s="195" t="s">
        <v>99</v>
      </c>
    </row>
    <row r="1782" spans="1:6">
      <c r="A1782" s="195" t="s">
        <v>395</v>
      </c>
      <c r="B1782" s="196">
        <v>5824</v>
      </c>
      <c r="C1782" s="196">
        <v>1012400</v>
      </c>
      <c r="D1782" s="196">
        <v>4</v>
      </c>
      <c r="E1782" s="195" t="s">
        <v>16909</v>
      </c>
      <c r="F1782" s="195" t="s">
        <v>12</v>
      </c>
    </row>
    <row r="1783" spans="1:6">
      <c r="A1783" s="195" t="s">
        <v>395</v>
      </c>
      <c r="B1783" s="196">
        <v>2191</v>
      </c>
      <c r="C1783" s="196">
        <v>389600</v>
      </c>
      <c r="D1783" s="196">
        <v>1</v>
      </c>
      <c r="E1783" s="195" t="s">
        <v>16910</v>
      </c>
      <c r="F1783" s="195" t="s">
        <v>57</v>
      </c>
    </row>
    <row r="1784" spans="1:6">
      <c r="A1784" s="195" t="s">
        <v>395</v>
      </c>
      <c r="B1784" s="196">
        <v>1301</v>
      </c>
      <c r="C1784" s="196">
        <v>375500</v>
      </c>
      <c r="D1784" s="196">
        <v>1</v>
      </c>
      <c r="E1784" s="195" t="s">
        <v>16911</v>
      </c>
      <c r="F1784" s="195" t="s">
        <v>57</v>
      </c>
    </row>
    <row r="1785" spans="1:6">
      <c r="A1785" s="195" t="s">
        <v>395</v>
      </c>
      <c r="B1785" s="196">
        <v>5103</v>
      </c>
      <c r="C1785" s="196">
        <v>834400</v>
      </c>
      <c r="D1785" s="196">
        <v>4</v>
      </c>
      <c r="E1785" s="195" t="s">
        <v>16912</v>
      </c>
      <c r="F1785" s="195" t="s">
        <v>12</v>
      </c>
    </row>
    <row r="1786" spans="1:6">
      <c r="A1786" s="195" t="s">
        <v>395</v>
      </c>
      <c r="B1786" s="196">
        <v>1128</v>
      </c>
      <c r="C1786" s="196">
        <v>146300</v>
      </c>
      <c r="D1786" s="196">
        <v>4</v>
      </c>
      <c r="E1786" s="195" t="s">
        <v>16913</v>
      </c>
      <c r="F1786" s="195" t="s">
        <v>159</v>
      </c>
    </row>
    <row r="1787" spans="1:6">
      <c r="A1787" s="195" t="s">
        <v>395</v>
      </c>
      <c r="B1787" s="196">
        <v>864</v>
      </c>
      <c r="C1787" s="196">
        <v>509300</v>
      </c>
      <c r="D1787" s="196">
        <v>1</v>
      </c>
      <c r="E1787" s="195" t="s">
        <v>16914</v>
      </c>
      <c r="F1787" s="195" t="s">
        <v>168</v>
      </c>
    </row>
    <row r="1788" spans="1:6">
      <c r="A1788" s="195" t="s">
        <v>395</v>
      </c>
      <c r="B1788" s="196">
        <v>2851</v>
      </c>
      <c r="C1788" s="196">
        <v>320800</v>
      </c>
      <c r="D1788" s="196">
        <v>2</v>
      </c>
      <c r="E1788" s="195" t="s">
        <v>16915</v>
      </c>
      <c r="F1788" s="195" t="s">
        <v>112</v>
      </c>
    </row>
    <row r="1789" spans="1:6" ht="30">
      <c r="A1789" s="195" t="s">
        <v>395</v>
      </c>
      <c r="B1789" s="196">
        <v>812</v>
      </c>
      <c r="C1789" s="196">
        <v>277700</v>
      </c>
      <c r="D1789" s="196">
        <v>1</v>
      </c>
      <c r="E1789" s="195" t="s">
        <v>16916</v>
      </c>
      <c r="F1789" s="195" t="s">
        <v>25</v>
      </c>
    </row>
    <row r="1790" spans="1:6">
      <c r="A1790" s="195" t="s">
        <v>395</v>
      </c>
      <c r="B1790" s="196">
        <v>1988</v>
      </c>
      <c r="C1790" s="196">
        <v>177700</v>
      </c>
      <c r="D1790" s="196">
        <v>1</v>
      </c>
      <c r="E1790" s="195" t="s">
        <v>16917</v>
      </c>
      <c r="F1790" s="195" t="s">
        <v>82</v>
      </c>
    </row>
    <row r="1791" spans="1:6">
      <c r="A1791" s="195" t="s">
        <v>395</v>
      </c>
      <c r="B1791" s="196">
        <v>721</v>
      </c>
      <c r="C1791" s="196">
        <v>410700</v>
      </c>
      <c r="D1791" s="196">
        <v>1</v>
      </c>
      <c r="E1791" s="195" t="s">
        <v>16918</v>
      </c>
      <c r="F1791" s="195" t="s">
        <v>247</v>
      </c>
    </row>
    <row r="1792" spans="1:6">
      <c r="A1792" s="195" t="s">
        <v>395</v>
      </c>
      <c r="B1792" s="196">
        <v>2776</v>
      </c>
      <c r="C1792" s="196">
        <v>1483800</v>
      </c>
      <c r="D1792" s="196">
        <v>1</v>
      </c>
      <c r="E1792" s="195" t="s">
        <v>16919</v>
      </c>
      <c r="F1792" s="195" t="s">
        <v>247</v>
      </c>
    </row>
    <row r="1793" spans="1:6">
      <c r="A1793" s="195" t="s">
        <v>395</v>
      </c>
      <c r="B1793" s="196">
        <v>4529</v>
      </c>
      <c r="C1793" s="196">
        <v>1926400</v>
      </c>
      <c r="D1793" s="196">
        <v>1</v>
      </c>
      <c r="E1793" s="195" t="s">
        <v>16920</v>
      </c>
      <c r="F1793" s="195" t="s">
        <v>88</v>
      </c>
    </row>
    <row r="1794" spans="1:6">
      <c r="A1794" s="195" t="s">
        <v>395</v>
      </c>
      <c r="B1794" s="196">
        <v>1536</v>
      </c>
      <c r="C1794" s="196">
        <v>369300</v>
      </c>
      <c r="D1794" s="196">
        <v>1</v>
      </c>
      <c r="E1794" s="195" t="s">
        <v>16921</v>
      </c>
      <c r="F1794" s="195" t="s">
        <v>261</v>
      </c>
    </row>
    <row r="1795" spans="1:6">
      <c r="A1795" s="195" t="s">
        <v>395</v>
      </c>
      <c r="B1795" s="196">
        <v>4086</v>
      </c>
      <c r="C1795" s="196">
        <v>527400</v>
      </c>
      <c r="D1795" s="196">
        <v>8</v>
      </c>
      <c r="E1795" s="195" t="s">
        <v>16922</v>
      </c>
      <c r="F1795" s="195" t="s">
        <v>27</v>
      </c>
    </row>
    <row r="1796" spans="1:6">
      <c r="A1796" s="195" t="s">
        <v>395</v>
      </c>
      <c r="B1796" s="196">
        <v>7329</v>
      </c>
      <c r="C1796" s="196">
        <v>1320200</v>
      </c>
      <c r="D1796" s="196">
        <v>7</v>
      </c>
      <c r="E1796" s="195" t="s">
        <v>16923</v>
      </c>
      <c r="F1796" s="195" t="s">
        <v>44</v>
      </c>
    </row>
    <row r="1797" spans="1:6">
      <c r="A1797" s="195" t="s">
        <v>395</v>
      </c>
      <c r="B1797" s="196">
        <v>4483</v>
      </c>
      <c r="C1797" s="196">
        <v>601600</v>
      </c>
      <c r="D1797" s="196">
        <v>2</v>
      </c>
      <c r="E1797" s="195" t="s">
        <v>16924</v>
      </c>
      <c r="F1797" s="195" t="s">
        <v>32</v>
      </c>
    </row>
    <row r="1798" spans="1:6">
      <c r="A1798" s="195" t="s">
        <v>395</v>
      </c>
      <c r="B1798" s="196">
        <v>1760</v>
      </c>
      <c r="C1798" s="196">
        <v>709500</v>
      </c>
      <c r="D1798" s="196">
        <v>1</v>
      </c>
      <c r="E1798" s="195" t="s">
        <v>16925</v>
      </c>
      <c r="F1798" s="195" t="s">
        <v>261</v>
      </c>
    </row>
    <row r="1799" spans="1:6">
      <c r="A1799" s="195" t="s">
        <v>395</v>
      </c>
      <c r="B1799" s="196">
        <v>2881</v>
      </c>
      <c r="C1799" s="196">
        <v>623700</v>
      </c>
      <c r="D1799" s="196">
        <v>1</v>
      </c>
      <c r="E1799" s="195" t="s">
        <v>16926</v>
      </c>
      <c r="F1799" s="195" t="s">
        <v>261</v>
      </c>
    </row>
    <row r="1800" spans="1:6">
      <c r="A1800" s="195" t="s">
        <v>395</v>
      </c>
      <c r="B1800" s="196">
        <v>4734</v>
      </c>
      <c r="C1800" s="196">
        <v>822300</v>
      </c>
      <c r="D1800" s="196">
        <v>2</v>
      </c>
      <c r="E1800" s="195" t="s">
        <v>16927</v>
      </c>
      <c r="F1800" s="195" t="s">
        <v>58</v>
      </c>
    </row>
    <row r="1801" spans="1:6">
      <c r="A1801" s="195" t="s">
        <v>395</v>
      </c>
      <c r="B1801" s="196">
        <v>1690</v>
      </c>
      <c r="C1801" s="196">
        <v>595300</v>
      </c>
      <c r="D1801" s="196">
        <v>1</v>
      </c>
      <c r="E1801" s="195" t="s">
        <v>16928</v>
      </c>
      <c r="F1801" s="195" t="s">
        <v>247</v>
      </c>
    </row>
    <row r="1802" spans="1:6">
      <c r="A1802" s="195" t="s">
        <v>395</v>
      </c>
      <c r="B1802" s="196">
        <v>3812</v>
      </c>
      <c r="C1802" s="196">
        <v>477500</v>
      </c>
      <c r="D1802" s="196">
        <v>4</v>
      </c>
      <c r="E1802" s="195" t="s">
        <v>16929</v>
      </c>
      <c r="F1802" s="195" t="s">
        <v>27</v>
      </c>
    </row>
    <row r="1803" spans="1:6">
      <c r="A1803" s="195" t="s">
        <v>395</v>
      </c>
      <c r="B1803" s="196">
        <v>1504</v>
      </c>
      <c r="C1803" s="196">
        <v>187900</v>
      </c>
      <c r="D1803" s="196">
        <v>2</v>
      </c>
      <c r="E1803" s="195" t="s">
        <v>16930</v>
      </c>
      <c r="F1803" s="195" t="s">
        <v>52</v>
      </c>
    </row>
    <row r="1804" spans="1:6">
      <c r="A1804" s="195" t="s">
        <v>395</v>
      </c>
      <c r="B1804" s="196">
        <v>2887</v>
      </c>
      <c r="C1804" s="196">
        <v>2490100</v>
      </c>
      <c r="D1804" s="196">
        <v>1</v>
      </c>
      <c r="E1804" s="195" t="s">
        <v>16931</v>
      </c>
      <c r="F1804" s="195" t="s">
        <v>261</v>
      </c>
    </row>
    <row r="1805" spans="1:6">
      <c r="A1805" s="195" t="s">
        <v>395</v>
      </c>
      <c r="B1805" s="196">
        <v>3405</v>
      </c>
      <c r="C1805" s="196">
        <v>339800</v>
      </c>
      <c r="D1805" s="196">
        <v>2</v>
      </c>
      <c r="E1805" s="195" t="s">
        <v>16932</v>
      </c>
      <c r="F1805" s="195" t="s">
        <v>74</v>
      </c>
    </row>
    <row r="1806" spans="1:6">
      <c r="A1806" s="195" t="s">
        <v>395</v>
      </c>
      <c r="B1806" s="196">
        <v>3707</v>
      </c>
      <c r="C1806" s="196">
        <v>700700</v>
      </c>
      <c r="D1806" s="196">
        <v>1</v>
      </c>
      <c r="E1806" s="195" t="s">
        <v>16933</v>
      </c>
      <c r="F1806" s="195" t="s">
        <v>261</v>
      </c>
    </row>
    <row r="1807" spans="1:6">
      <c r="A1807" s="195" t="s">
        <v>395</v>
      </c>
      <c r="B1807" s="196">
        <v>4340</v>
      </c>
      <c r="C1807" s="196">
        <v>2787300</v>
      </c>
      <c r="D1807" s="196">
        <v>1</v>
      </c>
      <c r="E1807" s="195" t="s">
        <v>16934</v>
      </c>
      <c r="F1807" s="195" t="s">
        <v>54</v>
      </c>
    </row>
    <row r="1808" spans="1:6">
      <c r="A1808" s="195" t="s">
        <v>395</v>
      </c>
      <c r="B1808" s="196">
        <v>3495</v>
      </c>
      <c r="C1808" s="196">
        <v>2451700</v>
      </c>
      <c r="D1808" s="196">
        <v>1</v>
      </c>
      <c r="E1808" s="195" t="s">
        <v>16935</v>
      </c>
      <c r="F1808" s="195" t="s">
        <v>53</v>
      </c>
    </row>
    <row r="1809" spans="1:6">
      <c r="A1809" s="195" t="s">
        <v>395</v>
      </c>
      <c r="B1809" s="196">
        <v>2910</v>
      </c>
      <c r="C1809" s="196">
        <v>356400</v>
      </c>
      <c r="D1809" s="196">
        <v>3</v>
      </c>
      <c r="E1809" s="195" t="s">
        <v>16936</v>
      </c>
      <c r="F1809" s="195" t="s">
        <v>14</v>
      </c>
    </row>
    <row r="1810" spans="1:6">
      <c r="A1810" s="195" t="s">
        <v>395</v>
      </c>
      <c r="B1810" s="196">
        <v>636</v>
      </c>
      <c r="C1810" s="196">
        <v>141900</v>
      </c>
      <c r="D1810" s="196">
        <v>1</v>
      </c>
      <c r="E1810" s="195" t="s">
        <v>16937</v>
      </c>
      <c r="F1810" s="195" t="s">
        <v>54</v>
      </c>
    </row>
    <row r="1811" spans="1:6">
      <c r="A1811" s="195" t="s">
        <v>395</v>
      </c>
      <c r="B1811" s="196">
        <v>3392</v>
      </c>
      <c r="C1811" s="196">
        <v>310200</v>
      </c>
      <c r="D1811" s="196">
        <v>3</v>
      </c>
      <c r="E1811" s="195" t="s">
        <v>16938</v>
      </c>
      <c r="F1811" s="195" t="s">
        <v>15</v>
      </c>
    </row>
    <row r="1812" spans="1:6">
      <c r="A1812" s="195" t="s">
        <v>395</v>
      </c>
      <c r="B1812" s="196">
        <v>2598</v>
      </c>
      <c r="C1812" s="196">
        <v>742000</v>
      </c>
      <c r="D1812" s="196">
        <v>1</v>
      </c>
      <c r="E1812" s="195" t="s">
        <v>16939</v>
      </c>
      <c r="F1812" s="195" t="s">
        <v>247</v>
      </c>
    </row>
    <row r="1813" spans="1:6" ht="30">
      <c r="A1813" s="195" t="s">
        <v>395</v>
      </c>
      <c r="B1813" s="196">
        <v>2098</v>
      </c>
      <c r="C1813" s="196">
        <v>667100</v>
      </c>
      <c r="D1813" s="196">
        <v>1</v>
      </c>
      <c r="E1813" s="195" t="s">
        <v>16940</v>
      </c>
      <c r="F1813" s="195" t="s">
        <v>25</v>
      </c>
    </row>
    <row r="1814" spans="1:6" ht="30">
      <c r="A1814" s="195" t="s">
        <v>395</v>
      </c>
      <c r="B1814" s="196">
        <v>933</v>
      </c>
      <c r="C1814" s="196">
        <v>281400</v>
      </c>
      <c r="D1814" s="196">
        <v>1</v>
      </c>
      <c r="E1814" s="195" t="s">
        <v>16941</v>
      </c>
      <c r="F1814" s="195" t="s">
        <v>25</v>
      </c>
    </row>
    <row r="1815" spans="1:6">
      <c r="A1815" s="195" t="s">
        <v>395</v>
      </c>
      <c r="B1815" s="196">
        <v>1599</v>
      </c>
      <c r="C1815" s="196">
        <v>792700</v>
      </c>
      <c r="D1815" s="196">
        <v>1</v>
      </c>
      <c r="E1815" s="195" t="s">
        <v>16942</v>
      </c>
      <c r="F1815" s="195" t="s">
        <v>247</v>
      </c>
    </row>
    <row r="1816" spans="1:6">
      <c r="A1816" s="195" t="s">
        <v>395</v>
      </c>
      <c r="B1816" s="196">
        <v>1280</v>
      </c>
      <c r="C1816" s="196">
        <v>127000</v>
      </c>
      <c r="D1816" s="196">
        <v>2</v>
      </c>
      <c r="E1816" s="195" t="s">
        <v>16943</v>
      </c>
      <c r="F1816" s="195" t="s">
        <v>5</v>
      </c>
    </row>
    <row r="1817" spans="1:6">
      <c r="A1817" s="195" t="s">
        <v>395</v>
      </c>
      <c r="B1817" s="196">
        <v>2008</v>
      </c>
      <c r="C1817" s="196">
        <v>267000</v>
      </c>
      <c r="D1817" s="196">
        <v>1</v>
      </c>
      <c r="E1817" s="195" t="s">
        <v>16944</v>
      </c>
      <c r="F1817" s="195" t="s">
        <v>12</v>
      </c>
    </row>
    <row r="1818" spans="1:6">
      <c r="A1818" s="195" t="s">
        <v>395</v>
      </c>
      <c r="B1818" s="196">
        <v>3844</v>
      </c>
      <c r="C1818" s="196">
        <v>398500</v>
      </c>
      <c r="D1818" s="196">
        <v>2</v>
      </c>
      <c r="E1818" s="195" t="s">
        <v>16945</v>
      </c>
      <c r="F1818" s="195" t="s">
        <v>165</v>
      </c>
    </row>
    <row r="1819" spans="1:6">
      <c r="A1819" s="195" t="s">
        <v>395</v>
      </c>
      <c r="B1819" s="196">
        <v>1344</v>
      </c>
      <c r="C1819" s="196">
        <v>306400</v>
      </c>
      <c r="D1819" s="196">
        <v>1</v>
      </c>
      <c r="E1819" s="195" t="s">
        <v>16946</v>
      </c>
      <c r="F1819" s="195" t="s">
        <v>90</v>
      </c>
    </row>
    <row r="1820" spans="1:6">
      <c r="A1820" s="195" t="s">
        <v>395</v>
      </c>
      <c r="B1820" s="196">
        <v>675</v>
      </c>
      <c r="C1820" s="196">
        <v>1921700</v>
      </c>
      <c r="D1820" s="196">
        <v>1</v>
      </c>
      <c r="E1820" s="195" t="s">
        <v>16947</v>
      </c>
      <c r="F1820" s="195" t="s">
        <v>247</v>
      </c>
    </row>
    <row r="1821" spans="1:6">
      <c r="A1821" s="195" t="s">
        <v>395</v>
      </c>
      <c r="B1821" s="196">
        <v>2145</v>
      </c>
      <c r="C1821" s="196">
        <v>321600</v>
      </c>
      <c r="D1821" s="196">
        <v>2</v>
      </c>
      <c r="E1821" s="195" t="s">
        <v>16948</v>
      </c>
      <c r="F1821" s="195" t="s">
        <v>16</v>
      </c>
    </row>
    <row r="1822" spans="1:6" ht="30">
      <c r="A1822" s="195" t="s">
        <v>395</v>
      </c>
      <c r="B1822" s="196">
        <v>3703</v>
      </c>
      <c r="C1822" s="196">
        <v>542900</v>
      </c>
      <c r="D1822" s="196">
        <v>1</v>
      </c>
      <c r="E1822" s="195" t="s">
        <v>16949</v>
      </c>
      <c r="F1822" s="195" t="s">
        <v>99</v>
      </c>
    </row>
    <row r="1823" spans="1:6">
      <c r="A1823" s="195" t="s">
        <v>395</v>
      </c>
      <c r="B1823" s="196">
        <v>1248</v>
      </c>
      <c r="C1823" s="196">
        <v>445500</v>
      </c>
      <c r="D1823" s="196">
        <v>1</v>
      </c>
      <c r="E1823" s="195" t="s">
        <v>16950</v>
      </c>
      <c r="F1823" s="195" t="s">
        <v>168</v>
      </c>
    </row>
    <row r="1824" spans="1:6">
      <c r="A1824" s="195" t="s">
        <v>395</v>
      </c>
      <c r="B1824" s="196">
        <v>649</v>
      </c>
      <c r="C1824" s="196">
        <v>156700</v>
      </c>
      <c r="D1824" s="196">
        <v>1</v>
      </c>
      <c r="E1824" s="195" t="s">
        <v>16951</v>
      </c>
      <c r="F1824" s="195" t="s">
        <v>164</v>
      </c>
    </row>
    <row r="1825" spans="1:6">
      <c r="A1825" s="195" t="s">
        <v>395</v>
      </c>
      <c r="B1825" s="196">
        <v>2718</v>
      </c>
      <c r="C1825" s="196">
        <v>285800</v>
      </c>
      <c r="D1825" s="196">
        <v>2</v>
      </c>
      <c r="E1825" s="195" t="s">
        <v>16952</v>
      </c>
      <c r="F1825" s="195" t="s">
        <v>190</v>
      </c>
    </row>
    <row r="1826" spans="1:6">
      <c r="A1826" s="195" t="s">
        <v>395</v>
      </c>
      <c r="B1826" s="196">
        <v>3330</v>
      </c>
      <c r="C1826" s="196">
        <v>365600</v>
      </c>
      <c r="D1826" s="196">
        <v>2</v>
      </c>
      <c r="E1826" s="195" t="s">
        <v>16953</v>
      </c>
      <c r="F1826" s="195" t="s">
        <v>62</v>
      </c>
    </row>
    <row r="1827" spans="1:6">
      <c r="A1827" s="195" t="s">
        <v>395</v>
      </c>
      <c r="B1827" s="196">
        <v>1140</v>
      </c>
      <c r="C1827" s="196">
        <v>647900</v>
      </c>
      <c r="D1827" s="196">
        <v>1</v>
      </c>
      <c r="E1827" s="195" t="s">
        <v>16954</v>
      </c>
      <c r="F1827" s="195" t="s">
        <v>177</v>
      </c>
    </row>
    <row r="1828" spans="1:6">
      <c r="A1828" s="195" t="s">
        <v>395</v>
      </c>
      <c r="B1828" s="196">
        <v>1689</v>
      </c>
      <c r="C1828" s="196">
        <v>431700</v>
      </c>
      <c r="D1828" s="196">
        <v>1</v>
      </c>
      <c r="E1828" s="195" t="s">
        <v>16955</v>
      </c>
      <c r="F1828" s="195" t="s">
        <v>164</v>
      </c>
    </row>
    <row r="1829" spans="1:6">
      <c r="A1829" s="195" t="s">
        <v>395</v>
      </c>
      <c r="B1829" s="196">
        <v>1738</v>
      </c>
      <c r="C1829" s="196">
        <v>584400</v>
      </c>
      <c r="D1829" s="196">
        <v>1</v>
      </c>
      <c r="E1829" s="195" t="s">
        <v>16956</v>
      </c>
      <c r="F1829" s="195" t="s">
        <v>164</v>
      </c>
    </row>
    <row r="1830" spans="1:6">
      <c r="A1830" s="195" t="s">
        <v>395</v>
      </c>
      <c r="B1830" s="196">
        <v>1698</v>
      </c>
      <c r="C1830" s="196">
        <v>705600</v>
      </c>
      <c r="D1830" s="196">
        <v>1</v>
      </c>
      <c r="E1830" s="195" t="s">
        <v>16957</v>
      </c>
      <c r="F1830" s="195" t="s">
        <v>164</v>
      </c>
    </row>
    <row r="1831" spans="1:6" ht="30">
      <c r="A1831" s="195" t="s">
        <v>395</v>
      </c>
      <c r="B1831" s="196">
        <v>2401</v>
      </c>
      <c r="C1831" s="196">
        <v>323300</v>
      </c>
      <c r="D1831" s="196">
        <v>3</v>
      </c>
      <c r="E1831" s="195" t="s">
        <v>16958</v>
      </c>
      <c r="F1831" s="195" t="s">
        <v>25</v>
      </c>
    </row>
    <row r="1832" spans="1:6">
      <c r="A1832" s="195" t="s">
        <v>395</v>
      </c>
      <c r="B1832" s="196">
        <v>4436</v>
      </c>
      <c r="C1832" s="196">
        <v>880300</v>
      </c>
      <c r="D1832" s="196">
        <v>4</v>
      </c>
      <c r="E1832" s="195" t="s">
        <v>16959</v>
      </c>
      <c r="F1832" s="195" t="s">
        <v>254</v>
      </c>
    </row>
    <row r="1833" spans="1:6">
      <c r="A1833" s="195" t="s">
        <v>395</v>
      </c>
      <c r="B1833" s="196">
        <v>3568</v>
      </c>
      <c r="C1833" s="196">
        <v>305800</v>
      </c>
      <c r="D1833" s="196">
        <v>2</v>
      </c>
      <c r="E1833" s="195" t="s">
        <v>16960</v>
      </c>
      <c r="F1833" s="195" t="s">
        <v>5</v>
      </c>
    </row>
    <row r="1834" spans="1:6">
      <c r="A1834" s="195" t="s">
        <v>395</v>
      </c>
      <c r="B1834" s="196">
        <v>3116</v>
      </c>
      <c r="C1834" s="196">
        <v>553800</v>
      </c>
      <c r="D1834" s="196">
        <v>2</v>
      </c>
      <c r="E1834" s="195" t="s">
        <v>16961</v>
      </c>
      <c r="F1834" s="195" t="s">
        <v>123</v>
      </c>
    </row>
    <row r="1835" spans="1:6">
      <c r="A1835" s="195" t="s">
        <v>395</v>
      </c>
      <c r="B1835" s="196">
        <v>4274</v>
      </c>
      <c r="C1835" s="196">
        <v>718800</v>
      </c>
      <c r="D1835" s="196">
        <v>5</v>
      </c>
      <c r="E1835" s="195" t="s">
        <v>16962</v>
      </c>
      <c r="F1835" s="195" t="s">
        <v>45</v>
      </c>
    </row>
    <row r="1836" spans="1:6" ht="30">
      <c r="A1836" s="195" t="s">
        <v>395</v>
      </c>
      <c r="B1836" s="196">
        <v>1728</v>
      </c>
      <c r="C1836" s="196">
        <v>423700</v>
      </c>
      <c r="D1836" s="196">
        <v>1</v>
      </c>
      <c r="E1836" s="195" t="s">
        <v>16963</v>
      </c>
      <c r="F1836" s="195" t="s">
        <v>99</v>
      </c>
    </row>
    <row r="1837" spans="1:6">
      <c r="A1837" s="195" t="s">
        <v>395</v>
      </c>
      <c r="B1837" s="196">
        <v>2402</v>
      </c>
      <c r="C1837" s="196">
        <v>360200</v>
      </c>
      <c r="D1837" s="196">
        <v>2</v>
      </c>
      <c r="E1837" s="195" t="s">
        <v>16964</v>
      </c>
      <c r="F1837" s="195" t="s">
        <v>11</v>
      </c>
    </row>
    <row r="1838" spans="1:6">
      <c r="A1838" s="195" t="s">
        <v>395</v>
      </c>
      <c r="B1838" s="196">
        <v>2611</v>
      </c>
      <c r="C1838" s="196">
        <v>395100</v>
      </c>
      <c r="D1838" s="196">
        <v>3</v>
      </c>
      <c r="E1838" s="195" t="s">
        <v>16965</v>
      </c>
      <c r="F1838" s="195" t="s">
        <v>123</v>
      </c>
    </row>
    <row r="1839" spans="1:6">
      <c r="A1839" s="195" t="s">
        <v>395</v>
      </c>
      <c r="B1839" s="196">
        <v>1578</v>
      </c>
      <c r="C1839" s="196">
        <v>480200</v>
      </c>
      <c r="D1839" s="196">
        <v>1</v>
      </c>
      <c r="E1839" s="195" t="s">
        <v>16966</v>
      </c>
      <c r="F1839" s="195" t="s">
        <v>261</v>
      </c>
    </row>
    <row r="1840" spans="1:6">
      <c r="A1840" s="195" t="s">
        <v>395</v>
      </c>
      <c r="B1840" s="196">
        <v>4584</v>
      </c>
      <c r="C1840" s="196">
        <v>522700</v>
      </c>
      <c r="D1840" s="196">
        <v>2</v>
      </c>
      <c r="E1840" s="195" t="s">
        <v>16967</v>
      </c>
      <c r="F1840" s="195" t="s">
        <v>29</v>
      </c>
    </row>
    <row r="1841" spans="1:6">
      <c r="A1841" s="195" t="s">
        <v>395</v>
      </c>
      <c r="B1841" s="196">
        <v>3726</v>
      </c>
      <c r="C1841" s="196">
        <v>455900</v>
      </c>
      <c r="D1841" s="196">
        <v>2</v>
      </c>
      <c r="E1841" s="195" t="s">
        <v>16968</v>
      </c>
      <c r="F1841" s="195" t="s">
        <v>269</v>
      </c>
    </row>
    <row r="1842" spans="1:6">
      <c r="A1842" s="195" t="s">
        <v>395</v>
      </c>
      <c r="B1842" s="196">
        <v>2208</v>
      </c>
      <c r="C1842" s="196">
        <v>371800</v>
      </c>
      <c r="D1842" s="196">
        <v>1</v>
      </c>
      <c r="E1842" s="195" t="s">
        <v>16969</v>
      </c>
      <c r="F1842" s="195" t="s">
        <v>82</v>
      </c>
    </row>
    <row r="1843" spans="1:6">
      <c r="A1843" s="195" t="s">
        <v>395</v>
      </c>
      <c r="B1843" s="196">
        <v>956</v>
      </c>
      <c r="C1843" s="196">
        <v>321400</v>
      </c>
      <c r="D1843" s="196">
        <v>1</v>
      </c>
      <c r="E1843" s="195" t="s">
        <v>16970</v>
      </c>
      <c r="F1843" s="195" t="s">
        <v>247</v>
      </c>
    </row>
    <row r="1844" spans="1:6">
      <c r="A1844" s="195" t="s">
        <v>395</v>
      </c>
      <c r="B1844" s="196">
        <v>2819</v>
      </c>
      <c r="C1844" s="196">
        <v>1149000</v>
      </c>
      <c r="D1844" s="196">
        <v>1</v>
      </c>
      <c r="E1844" s="195" t="s">
        <v>16971</v>
      </c>
      <c r="F1844" s="195" t="s">
        <v>168</v>
      </c>
    </row>
    <row r="1845" spans="1:6">
      <c r="A1845" s="195" t="s">
        <v>395</v>
      </c>
      <c r="B1845" s="196">
        <v>5673</v>
      </c>
      <c r="C1845" s="196">
        <v>773700</v>
      </c>
      <c r="D1845" s="196">
        <v>2</v>
      </c>
      <c r="E1845" s="195" t="s">
        <v>16972</v>
      </c>
      <c r="F1845" s="195" t="s">
        <v>115</v>
      </c>
    </row>
    <row r="1846" spans="1:6">
      <c r="A1846" s="195" t="s">
        <v>395</v>
      </c>
      <c r="B1846" s="196">
        <v>3056</v>
      </c>
      <c r="C1846" s="196">
        <v>360300</v>
      </c>
      <c r="D1846" s="196">
        <v>2</v>
      </c>
      <c r="E1846" s="195" t="s">
        <v>16973</v>
      </c>
      <c r="F1846" s="195" t="s">
        <v>92</v>
      </c>
    </row>
    <row r="1847" spans="1:6">
      <c r="A1847" s="195" t="s">
        <v>395</v>
      </c>
      <c r="B1847" s="196">
        <v>1587</v>
      </c>
      <c r="C1847" s="196">
        <v>442700</v>
      </c>
      <c r="D1847" s="196">
        <v>1</v>
      </c>
      <c r="E1847" s="195" t="s">
        <v>16974</v>
      </c>
      <c r="F1847" s="195" t="s">
        <v>247</v>
      </c>
    </row>
    <row r="1848" spans="1:6" ht="30">
      <c r="A1848" s="195" t="s">
        <v>395</v>
      </c>
      <c r="B1848" s="196">
        <v>822</v>
      </c>
      <c r="C1848" s="196">
        <v>213000</v>
      </c>
      <c r="D1848" s="196">
        <v>1</v>
      </c>
      <c r="E1848" s="195" t="s">
        <v>16975</v>
      </c>
      <c r="F1848" s="195" t="s">
        <v>25</v>
      </c>
    </row>
    <row r="1849" spans="1:6">
      <c r="A1849" s="195" t="s">
        <v>395</v>
      </c>
      <c r="B1849" s="196">
        <v>1217</v>
      </c>
      <c r="C1849" s="196">
        <v>361500</v>
      </c>
      <c r="D1849" s="196">
        <v>1</v>
      </c>
      <c r="E1849" s="195" t="s">
        <v>16976</v>
      </c>
      <c r="F1849" s="195" t="s">
        <v>54</v>
      </c>
    </row>
    <row r="1850" spans="1:6">
      <c r="A1850" s="195" t="s">
        <v>395</v>
      </c>
      <c r="B1850" s="196">
        <v>5188</v>
      </c>
      <c r="C1850" s="196">
        <v>555700</v>
      </c>
      <c r="D1850" s="196">
        <v>2</v>
      </c>
      <c r="E1850" s="195" t="s">
        <v>16977</v>
      </c>
      <c r="F1850" s="195" t="s">
        <v>46</v>
      </c>
    </row>
    <row r="1851" spans="1:6">
      <c r="A1851" s="195" t="s">
        <v>395</v>
      </c>
      <c r="B1851" s="196">
        <v>6558</v>
      </c>
      <c r="C1851" s="196">
        <v>2835800</v>
      </c>
      <c r="D1851" s="196">
        <v>2</v>
      </c>
      <c r="E1851" s="195" t="s">
        <v>16978</v>
      </c>
      <c r="F1851" s="195" t="s">
        <v>12</v>
      </c>
    </row>
    <row r="1852" spans="1:6">
      <c r="A1852" s="195" t="s">
        <v>395</v>
      </c>
      <c r="B1852" s="196">
        <v>5901</v>
      </c>
      <c r="C1852" s="196">
        <v>870600</v>
      </c>
      <c r="D1852" s="196">
        <v>2</v>
      </c>
      <c r="E1852" s="195" t="s">
        <v>16979</v>
      </c>
      <c r="F1852" s="195" t="s">
        <v>12</v>
      </c>
    </row>
    <row r="1853" spans="1:6" ht="30">
      <c r="A1853" s="195" t="s">
        <v>395</v>
      </c>
      <c r="B1853" s="196">
        <v>576</v>
      </c>
      <c r="C1853" s="196">
        <v>81800</v>
      </c>
      <c r="D1853" s="196">
        <v>1</v>
      </c>
      <c r="E1853" s="195" t="s">
        <v>16980</v>
      </c>
      <c r="F1853" s="195" t="s">
        <v>25</v>
      </c>
    </row>
    <row r="1854" spans="1:6">
      <c r="A1854" s="195" t="s">
        <v>395</v>
      </c>
      <c r="B1854" s="196">
        <v>3985</v>
      </c>
      <c r="C1854" s="196">
        <v>617200</v>
      </c>
      <c r="D1854" s="196">
        <v>3</v>
      </c>
      <c r="E1854" s="195" t="s">
        <v>16981</v>
      </c>
      <c r="F1854" s="195" t="s">
        <v>28</v>
      </c>
    </row>
    <row r="1855" spans="1:6">
      <c r="A1855" s="195" t="s">
        <v>395</v>
      </c>
      <c r="B1855" s="196">
        <v>4949</v>
      </c>
      <c r="C1855" s="196">
        <v>1194700</v>
      </c>
      <c r="D1855" s="196">
        <v>1</v>
      </c>
      <c r="E1855" s="195" t="s">
        <v>16982</v>
      </c>
      <c r="F1855" s="195" t="s">
        <v>82</v>
      </c>
    </row>
    <row r="1856" spans="1:6" ht="30">
      <c r="A1856" s="195" t="s">
        <v>395</v>
      </c>
      <c r="B1856" s="196">
        <v>892</v>
      </c>
      <c r="C1856" s="196">
        <v>196400</v>
      </c>
      <c r="D1856" s="196">
        <v>1</v>
      </c>
      <c r="E1856" s="195" t="s">
        <v>16983</v>
      </c>
      <c r="F1856" s="195" t="s">
        <v>99</v>
      </c>
    </row>
    <row r="1857" spans="1:6">
      <c r="A1857" s="195" t="s">
        <v>395</v>
      </c>
      <c r="B1857" s="196">
        <v>4407</v>
      </c>
      <c r="C1857" s="196">
        <v>623100</v>
      </c>
      <c r="D1857" s="196">
        <v>4</v>
      </c>
      <c r="E1857" s="195" t="s">
        <v>16984</v>
      </c>
      <c r="F1857" s="195" t="s">
        <v>32</v>
      </c>
    </row>
    <row r="1858" spans="1:6">
      <c r="A1858" s="195" t="s">
        <v>395</v>
      </c>
      <c r="B1858" s="196">
        <v>810</v>
      </c>
      <c r="C1858" s="196">
        <v>213300</v>
      </c>
      <c r="D1858" s="196">
        <v>1</v>
      </c>
      <c r="E1858" s="195" t="s">
        <v>16985</v>
      </c>
      <c r="F1858" s="195" t="s">
        <v>57</v>
      </c>
    </row>
    <row r="1859" spans="1:6">
      <c r="A1859" s="195" t="s">
        <v>395</v>
      </c>
      <c r="B1859" s="196">
        <v>800</v>
      </c>
      <c r="C1859" s="196">
        <v>146800</v>
      </c>
      <c r="D1859" s="196">
        <v>1</v>
      </c>
      <c r="E1859" s="195" t="s">
        <v>16986</v>
      </c>
      <c r="F1859" s="195" t="s">
        <v>87</v>
      </c>
    </row>
    <row r="1860" spans="1:6">
      <c r="A1860" s="195" t="s">
        <v>395</v>
      </c>
      <c r="B1860" s="196">
        <v>1896</v>
      </c>
      <c r="C1860" s="196">
        <v>907800</v>
      </c>
      <c r="D1860" s="196">
        <v>1</v>
      </c>
      <c r="E1860" s="195" t="s">
        <v>16987</v>
      </c>
      <c r="F1860" s="195" t="s">
        <v>261</v>
      </c>
    </row>
    <row r="1861" spans="1:6">
      <c r="A1861" s="195" t="s">
        <v>395</v>
      </c>
      <c r="B1861" s="196">
        <v>4095</v>
      </c>
      <c r="C1861" s="196">
        <v>613700</v>
      </c>
      <c r="D1861" s="196">
        <v>1</v>
      </c>
      <c r="E1861" s="195" t="s">
        <v>16988</v>
      </c>
      <c r="F1861" s="195" t="s">
        <v>77</v>
      </c>
    </row>
    <row r="1862" spans="1:6">
      <c r="A1862" s="195" t="s">
        <v>395</v>
      </c>
      <c r="B1862" s="196">
        <v>1617</v>
      </c>
      <c r="C1862" s="196">
        <v>431400</v>
      </c>
      <c r="D1862" s="196">
        <v>1</v>
      </c>
      <c r="E1862" s="195" t="s">
        <v>16989</v>
      </c>
      <c r="F1862" s="195" t="s">
        <v>247</v>
      </c>
    </row>
    <row r="1863" spans="1:6">
      <c r="A1863" s="195" t="s">
        <v>395</v>
      </c>
      <c r="B1863" s="196">
        <v>4933</v>
      </c>
      <c r="C1863" s="196">
        <v>1782800</v>
      </c>
      <c r="D1863" s="196">
        <v>2</v>
      </c>
      <c r="E1863" s="195" t="s">
        <v>16990</v>
      </c>
      <c r="F1863" s="195" t="s">
        <v>216</v>
      </c>
    </row>
    <row r="1864" spans="1:6">
      <c r="A1864" s="195" t="s">
        <v>395</v>
      </c>
      <c r="B1864" s="196">
        <v>2284</v>
      </c>
      <c r="C1864" s="196">
        <v>511900</v>
      </c>
      <c r="D1864" s="196">
        <v>1</v>
      </c>
      <c r="E1864" s="195" t="s">
        <v>16991</v>
      </c>
      <c r="F1864" s="195" t="s">
        <v>247</v>
      </c>
    </row>
    <row r="1865" spans="1:6">
      <c r="A1865" s="195" t="s">
        <v>395</v>
      </c>
      <c r="B1865" s="196">
        <v>2195</v>
      </c>
      <c r="C1865" s="196">
        <v>293800</v>
      </c>
      <c r="D1865" s="196">
        <v>2</v>
      </c>
      <c r="E1865" s="195" t="s">
        <v>16992</v>
      </c>
      <c r="F1865" s="195" t="s">
        <v>12</v>
      </c>
    </row>
    <row r="1866" spans="1:6">
      <c r="A1866" s="195" t="s">
        <v>395</v>
      </c>
      <c r="B1866" s="196">
        <v>2297</v>
      </c>
      <c r="C1866" s="196">
        <v>254600</v>
      </c>
      <c r="D1866" s="196">
        <v>2</v>
      </c>
      <c r="E1866" s="195" t="s">
        <v>16993</v>
      </c>
      <c r="F1866" s="195" t="s">
        <v>206</v>
      </c>
    </row>
    <row r="1867" spans="1:6">
      <c r="A1867" s="195" t="s">
        <v>395</v>
      </c>
      <c r="B1867" s="196">
        <v>1961</v>
      </c>
      <c r="C1867" s="196">
        <v>536500</v>
      </c>
      <c r="D1867" s="196">
        <v>1</v>
      </c>
      <c r="E1867" s="195" t="s">
        <v>16994</v>
      </c>
      <c r="F1867" s="195" t="s">
        <v>199</v>
      </c>
    </row>
    <row r="1868" spans="1:6">
      <c r="A1868" s="195" t="s">
        <v>395</v>
      </c>
      <c r="B1868" s="196">
        <v>7462</v>
      </c>
      <c r="C1868" s="196">
        <v>1003800</v>
      </c>
      <c r="D1868" s="196">
        <v>2</v>
      </c>
      <c r="E1868" s="195" t="s">
        <v>16995</v>
      </c>
      <c r="F1868" s="195" t="s">
        <v>49</v>
      </c>
    </row>
    <row r="1869" spans="1:6">
      <c r="A1869" s="195" t="s">
        <v>395</v>
      </c>
      <c r="B1869" s="196">
        <v>4954</v>
      </c>
      <c r="C1869" s="196">
        <v>2616800</v>
      </c>
      <c r="D1869" s="196">
        <v>1</v>
      </c>
      <c r="E1869" s="195" t="s">
        <v>16996</v>
      </c>
      <c r="F1869" s="195" t="s">
        <v>24</v>
      </c>
    </row>
    <row r="1870" spans="1:6">
      <c r="A1870" s="195" t="s">
        <v>395</v>
      </c>
      <c r="B1870" s="196">
        <v>13019</v>
      </c>
      <c r="C1870" s="196">
        <v>1677900</v>
      </c>
      <c r="D1870" s="196">
        <v>2</v>
      </c>
      <c r="E1870" s="195" t="s">
        <v>16997</v>
      </c>
      <c r="F1870" s="195" t="s">
        <v>237</v>
      </c>
    </row>
    <row r="1871" spans="1:6">
      <c r="A1871" s="195" t="s">
        <v>395</v>
      </c>
      <c r="B1871" s="196">
        <v>2353</v>
      </c>
      <c r="C1871" s="196">
        <v>402900</v>
      </c>
      <c r="D1871" s="196">
        <v>1</v>
      </c>
      <c r="E1871" s="195" t="s">
        <v>16998</v>
      </c>
      <c r="F1871" s="195" t="s">
        <v>261</v>
      </c>
    </row>
    <row r="1872" spans="1:6">
      <c r="A1872" s="195" t="s">
        <v>395</v>
      </c>
      <c r="B1872" s="196">
        <v>15212</v>
      </c>
      <c r="C1872" s="196">
        <v>4616500</v>
      </c>
      <c r="D1872" s="196">
        <v>2</v>
      </c>
      <c r="E1872" s="195" t="s">
        <v>16999</v>
      </c>
      <c r="F1872" s="195" t="s">
        <v>254</v>
      </c>
    </row>
    <row r="1873" spans="1:6">
      <c r="A1873" s="195" t="s">
        <v>395</v>
      </c>
      <c r="B1873" s="196">
        <v>1638</v>
      </c>
      <c r="C1873" s="196">
        <v>195700</v>
      </c>
      <c r="D1873" s="196">
        <v>2</v>
      </c>
      <c r="E1873" s="195" t="s">
        <v>17000</v>
      </c>
      <c r="F1873" s="195" t="s">
        <v>185</v>
      </c>
    </row>
    <row r="1874" spans="1:6">
      <c r="A1874" s="195" t="s">
        <v>395</v>
      </c>
      <c r="B1874" s="196">
        <v>1656</v>
      </c>
      <c r="C1874" s="196">
        <v>199400</v>
      </c>
      <c r="D1874" s="196">
        <v>2</v>
      </c>
      <c r="E1874" s="195" t="s">
        <v>17001</v>
      </c>
      <c r="F1874" s="195" t="s">
        <v>154</v>
      </c>
    </row>
    <row r="1875" spans="1:6">
      <c r="A1875" s="195" t="s">
        <v>395</v>
      </c>
      <c r="B1875" s="196">
        <v>3528</v>
      </c>
      <c r="C1875" s="196">
        <v>629500</v>
      </c>
      <c r="D1875" s="196">
        <v>2</v>
      </c>
      <c r="E1875" s="195" t="s">
        <v>17002</v>
      </c>
      <c r="F1875" s="195" t="s">
        <v>138</v>
      </c>
    </row>
    <row r="1876" spans="1:6" ht="30">
      <c r="A1876" s="195" t="s">
        <v>395</v>
      </c>
      <c r="B1876" s="196">
        <v>762</v>
      </c>
      <c r="C1876" s="196">
        <v>268200</v>
      </c>
      <c r="D1876" s="196">
        <v>1</v>
      </c>
      <c r="E1876" s="195" t="s">
        <v>17003</v>
      </c>
      <c r="F1876" s="195" t="s">
        <v>25</v>
      </c>
    </row>
    <row r="1877" spans="1:6">
      <c r="A1877" s="195" t="s">
        <v>395</v>
      </c>
      <c r="B1877" s="196">
        <v>6755</v>
      </c>
      <c r="C1877" s="196">
        <v>1107200</v>
      </c>
      <c r="D1877" s="196">
        <v>2</v>
      </c>
      <c r="E1877" s="195" t="s">
        <v>17004</v>
      </c>
      <c r="F1877" s="195" t="s">
        <v>289</v>
      </c>
    </row>
    <row r="1878" spans="1:6">
      <c r="A1878" s="195" t="s">
        <v>395</v>
      </c>
      <c r="B1878" s="196">
        <v>3002</v>
      </c>
      <c r="C1878" s="196">
        <v>452300</v>
      </c>
      <c r="D1878" s="196">
        <v>3</v>
      </c>
      <c r="E1878" s="195" t="s">
        <v>17005</v>
      </c>
      <c r="F1878" s="195" t="s">
        <v>44</v>
      </c>
    </row>
    <row r="1879" spans="1:6">
      <c r="A1879" s="195" t="s">
        <v>395</v>
      </c>
      <c r="B1879" s="196">
        <v>1959</v>
      </c>
      <c r="C1879" s="196">
        <v>400200</v>
      </c>
      <c r="D1879" s="196">
        <v>1</v>
      </c>
      <c r="E1879" s="195" t="s">
        <v>17006</v>
      </c>
      <c r="F1879" s="195" t="s">
        <v>82</v>
      </c>
    </row>
    <row r="1880" spans="1:6">
      <c r="A1880" s="195" t="s">
        <v>395</v>
      </c>
      <c r="B1880" s="196">
        <v>768</v>
      </c>
      <c r="C1880" s="196">
        <v>201000</v>
      </c>
      <c r="D1880" s="196">
        <v>2</v>
      </c>
      <c r="E1880" s="195" t="s">
        <v>17007</v>
      </c>
      <c r="F1880" s="195" t="s">
        <v>184</v>
      </c>
    </row>
    <row r="1881" spans="1:6">
      <c r="A1881" s="195" t="s">
        <v>395</v>
      </c>
      <c r="B1881" s="196">
        <v>3880</v>
      </c>
      <c r="C1881" s="196">
        <v>457300</v>
      </c>
      <c r="D1881" s="196">
        <v>3</v>
      </c>
      <c r="E1881" s="195" t="s">
        <v>17008</v>
      </c>
      <c r="F1881" s="195" t="s">
        <v>14</v>
      </c>
    </row>
    <row r="1882" spans="1:6">
      <c r="A1882" s="195" t="s">
        <v>395</v>
      </c>
      <c r="B1882" s="196">
        <v>2957</v>
      </c>
      <c r="C1882" s="196">
        <v>61900</v>
      </c>
      <c r="D1882" s="196">
        <v>3</v>
      </c>
      <c r="E1882" s="195" t="s">
        <v>17009</v>
      </c>
      <c r="F1882" s="195" t="s">
        <v>13</v>
      </c>
    </row>
    <row r="1883" spans="1:6">
      <c r="A1883" s="195" t="s">
        <v>395</v>
      </c>
      <c r="B1883" s="196">
        <v>853</v>
      </c>
      <c r="C1883" s="196">
        <v>254000</v>
      </c>
      <c r="D1883" s="196">
        <v>1</v>
      </c>
      <c r="E1883" s="195" t="s">
        <v>17010</v>
      </c>
      <c r="F1883" s="195" t="s">
        <v>88</v>
      </c>
    </row>
    <row r="1884" spans="1:6">
      <c r="A1884" s="195" t="s">
        <v>395</v>
      </c>
      <c r="B1884" s="196">
        <v>3526</v>
      </c>
      <c r="C1884" s="196">
        <v>1416700</v>
      </c>
      <c r="D1884" s="196">
        <v>1</v>
      </c>
      <c r="E1884" s="195" t="s">
        <v>17011</v>
      </c>
      <c r="F1884" s="195" t="s">
        <v>261</v>
      </c>
    </row>
    <row r="1885" spans="1:6">
      <c r="A1885" s="195" t="s">
        <v>395</v>
      </c>
      <c r="B1885" s="196">
        <v>3093</v>
      </c>
      <c r="C1885" s="196">
        <v>476600</v>
      </c>
      <c r="D1885" s="196">
        <v>2</v>
      </c>
      <c r="E1885" s="195" t="s">
        <v>17012</v>
      </c>
      <c r="F1885" s="195" t="s">
        <v>237</v>
      </c>
    </row>
    <row r="1886" spans="1:6">
      <c r="A1886" s="195" t="s">
        <v>395</v>
      </c>
      <c r="B1886" s="196">
        <v>4784</v>
      </c>
      <c r="C1886" s="196">
        <v>387300</v>
      </c>
      <c r="D1886" s="196">
        <v>1</v>
      </c>
      <c r="E1886" s="195" t="s">
        <v>17013</v>
      </c>
      <c r="F1886" s="195" t="s">
        <v>225</v>
      </c>
    </row>
    <row r="1887" spans="1:6">
      <c r="A1887" s="195" t="s">
        <v>395</v>
      </c>
      <c r="B1887" s="196">
        <v>1470</v>
      </c>
      <c r="C1887" s="196">
        <v>271600</v>
      </c>
      <c r="D1887" s="196">
        <v>1</v>
      </c>
      <c r="E1887" s="195" t="s">
        <v>17014</v>
      </c>
      <c r="F1887" s="195" t="s">
        <v>18</v>
      </c>
    </row>
    <row r="1888" spans="1:6">
      <c r="A1888" s="195" t="s">
        <v>395</v>
      </c>
      <c r="B1888" s="196">
        <v>2054</v>
      </c>
      <c r="C1888" s="196">
        <v>284800</v>
      </c>
      <c r="D1888" s="196">
        <v>2</v>
      </c>
      <c r="E1888" s="195" t="s">
        <v>17015</v>
      </c>
      <c r="F1888" s="195" t="s">
        <v>58</v>
      </c>
    </row>
    <row r="1889" spans="1:6">
      <c r="A1889" s="195" t="s">
        <v>395</v>
      </c>
      <c r="B1889" s="196">
        <v>1475</v>
      </c>
      <c r="C1889" s="196">
        <v>353100</v>
      </c>
      <c r="D1889" s="196">
        <v>1</v>
      </c>
      <c r="E1889" s="195" t="s">
        <v>17016</v>
      </c>
      <c r="F1889" s="195" t="s">
        <v>168</v>
      </c>
    </row>
    <row r="1890" spans="1:6">
      <c r="A1890" s="195" t="s">
        <v>395</v>
      </c>
      <c r="B1890" s="196">
        <v>3317</v>
      </c>
      <c r="C1890" s="196">
        <v>1666000</v>
      </c>
      <c r="D1890" s="196">
        <v>1</v>
      </c>
      <c r="E1890" s="195" t="s">
        <v>17017</v>
      </c>
      <c r="F1890" s="195" t="s">
        <v>247</v>
      </c>
    </row>
    <row r="1891" spans="1:6">
      <c r="A1891" s="195" t="s">
        <v>395</v>
      </c>
      <c r="B1891" s="196">
        <v>7025</v>
      </c>
      <c r="C1891" s="196">
        <v>1417500</v>
      </c>
      <c r="D1891" s="196">
        <v>11</v>
      </c>
      <c r="E1891" s="195" t="s">
        <v>17018</v>
      </c>
      <c r="F1891" s="195" t="s">
        <v>44</v>
      </c>
    </row>
    <row r="1892" spans="1:6">
      <c r="A1892" s="195" t="s">
        <v>395</v>
      </c>
      <c r="B1892" s="196">
        <v>972</v>
      </c>
      <c r="C1892" s="196">
        <v>507700</v>
      </c>
      <c r="D1892" s="196">
        <v>1</v>
      </c>
      <c r="E1892" s="195" t="s">
        <v>17019</v>
      </c>
      <c r="F1892" s="195" t="s">
        <v>247</v>
      </c>
    </row>
    <row r="1893" spans="1:6">
      <c r="A1893" s="195" t="s">
        <v>395</v>
      </c>
      <c r="B1893" s="196">
        <v>2517</v>
      </c>
      <c r="C1893" s="196">
        <v>819400</v>
      </c>
      <c r="D1893" s="196">
        <v>2</v>
      </c>
      <c r="E1893" s="195" t="s">
        <v>17020</v>
      </c>
      <c r="F1893" s="195" t="s">
        <v>7</v>
      </c>
    </row>
    <row r="1894" spans="1:6">
      <c r="A1894" s="195" t="s">
        <v>395</v>
      </c>
      <c r="B1894" s="196">
        <v>1153</v>
      </c>
      <c r="C1894" s="196">
        <v>512000</v>
      </c>
      <c r="D1894" s="196">
        <v>1</v>
      </c>
      <c r="E1894" s="195" t="s">
        <v>17021</v>
      </c>
      <c r="F1894" s="195" t="s">
        <v>247</v>
      </c>
    </row>
    <row r="1895" spans="1:6" ht="30">
      <c r="A1895" s="195" t="s">
        <v>395</v>
      </c>
      <c r="B1895" s="196">
        <v>4863</v>
      </c>
      <c r="C1895" s="196">
        <v>1002600</v>
      </c>
      <c r="D1895" s="196">
        <v>1</v>
      </c>
      <c r="E1895" s="195" t="s">
        <v>17022</v>
      </c>
      <c r="F1895" s="195" t="s">
        <v>25</v>
      </c>
    </row>
    <row r="1896" spans="1:6" ht="30">
      <c r="A1896" s="195" t="s">
        <v>395</v>
      </c>
      <c r="B1896" s="196">
        <v>1473</v>
      </c>
      <c r="C1896" s="196">
        <v>116100</v>
      </c>
      <c r="D1896" s="196">
        <v>1</v>
      </c>
      <c r="E1896" s="195" t="s">
        <v>17023</v>
      </c>
      <c r="F1896" s="195" t="s">
        <v>99</v>
      </c>
    </row>
    <row r="1897" spans="1:6">
      <c r="A1897" s="195" t="s">
        <v>395</v>
      </c>
      <c r="B1897" s="196">
        <v>1684</v>
      </c>
      <c r="C1897" s="196">
        <v>646400</v>
      </c>
      <c r="D1897" s="196">
        <v>1</v>
      </c>
      <c r="E1897" s="195" t="s">
        <v>17024</v>
      </c>
      <c r="F1897" s="195" t="s">
        <v>247</v>
      </c>
    </row>
    <row r="1898" spans="1:6">
      <c r="A1898" s="195" t="s">
        <v>395</v>
      </c>
      <c r="B1898" s="196">
        <v>2595</v>
      </c>
      <c r="C1898" s="196">
        <v>422100</v>
      </c>
      <c r="D1898" s="196">
        <v>1</v>
      </c>
      <c r="E1898" s="195" t="s">
        <v>17025</v>
      </c>
      <c r="F1898" s="195" t="s">
        <v>54</v>
      </c>
    </row>
    <row r="1899" spans="1:6">
      <c r="A1899" s="195" t="s">
        <v>395</v>
      </c>
      <c r="B1899" s="196">
        <v>4658</v>
      </c>
      <c r="C1899" s="196">
        <v>293300</v>
      </c>
      <c r="D1899" s="196">
        <v>3</v>
      </c>
      <c r="E1899" s="195" t="s">
        <v>17026</v>
      </c>
      <c r="F1899" s="195" t="s">
        <v>5</v>
      </c>
    </row>
    <row r="1900" spans="1:6">
      <c r="A1900" s="195" t="s">
        <v>395</v>
      </c>
      <c r="B1900" s="196">
        <v>3292</v>
      </c>
      <c r="C1900" s="196">
        <v>302600</v>
      </c>
      <c r="D1900" s="196">
        <v>3</v>
      </c>
      <c r="E1900" s="195" t="s">
        <v>17027</v>
      </c>
      <c r="F1900" s="195" t="s">
        <v>15</v>
      </c>
    </row>
    <row r="1901" spans="1:6">
      <c r="A1901" s="195" t="s">
        <v>395</v>
      </c>
      <c r="B1901" s="196">
        <v>2213</v>
      </c>
      <c r="C1901" s="196">
        <v>676000</v>
      </c>
      <c r="D1901" s="196">
        <v>1</v>
      </c>
      <c r="E1901" s="195" t="s">
        <v>17028</v>
      </c>
      <c r="F1901" s="195" t="s">
        <v>261</v>
      </c>
    </row>
    <row r="1902" spans="1:6">
      <c r="A1902" s="195" t="s">
        <v>395</v>
      </c>
      <c r="B1902" s="196">
        <v>1575</v>
      </c>
      <c r="C1902" s="196">
        <v>424400</v>
      </c>
      <c r="D1902" s="196">
        <v>1</v>
      </c>
      <c r="E1902" s="195" t="s">
        <v>17029</v>
      </c>
      <c r="F1902" s="195" t="s">
        <v>54</v>
      </c>
    </row>
    <row r="1903" spans="1:6">
      <c r="A1903" s="195" t="s">
        <v>395</v>
      </c>
      <c r="B1903" s="196">
        <v>4287</v>
      </c>
      <c r="C1903" s="196">
        <v>589000</v>
      </c>
      <c r="D1903" s="196">
        <v>4</v>
      </c>
      <c r="E1903" s="195" t="s">
        <v>17030</v>
      </c>
      <c r="F1903" s="195" t="s">
        <v>26</v>
      </c>
    </row>
    <row r="1904" spans="1:6">
      <c r="A1904" s="195" t="s">
        <v>395</v>
      </c>
      <c r="B1904" s="196">
        <v>2342</v>
      </c>
      <c r="C1904" s="196">
        <v>361500</v>
      </c>
      <c r="D1904" s="196">
        <v>2</v>
      </c>
      <c r="E1904" s="195" t="s">
        <v>17031</v>
      </c>
      <c r="F1904" s="195" t="s">
        <v>154</v>
      </c>
    </row>
    <row r="1905" spans="1:6">
      <c r="A1905" s="195" t="s">
        <v>395</v>
      </c>
      <c r="B1905" s="196">
        <v>7272</v>
      </c>
      <c r="C1905" s="196">
        <v>1121400</v>
      </c>
      <c r="D1905" s="196">
        <v>2</v>
      </c>
      <c r="E1905" s="195" t="s">
        <v>17032</v>
      </c>
      <c r="F1905" s="195" t="s">
        <v>95</v>
      </c>
    </row>
    <row r="1906" spans="1:6">
      <c r="A1906" s="195" t="s">
        <v>395</v>
      </c>
      <c r="B1906" s="196">
        <v>1065</v>
      </c>
      <c r="C1906" s="196">
        <v>146600</v>
      </c>
      <c r="D1906" s="196">
        <v>1</v>
      </c>
      <c r="E1906" s="195" t="s">
        <v>17033</v>
      </c>
      <c r="F1906" s="195" t="s">
        <v>103</v>
      </c>
    </row>
    <row r="1907" spans="1:6">
      <c r="A1907" s="195" t="s">
        <v>395</v>
      </c>
      <c r="B1907" s="196">
        <v>4769</v>
      </c>
      <c r="C1907" s="196">
        <v>1240400</v>
      </c>
      <c r="D1907" s="196">
        <v>1</v>
      </c>
      <c r="E1907" s="195" t="s">
        <v>17034</v>
      </c>
      <c r="F1907" s="195" t="s">
        <v>7</v>
      </c>
    </row>
    <row r="1908" spans="1:6">
      <c r="A1908" s="195" t="s">
        <v>395</v>
      </c>
      <c r="B1908" s="196">
        <v>6087</v>
      </c>
      <c r="C1908" s="196">
        <v>597700</v>
      </c>
      <c r="D1908" s="196">
        <v>6</v>
      </c>
      <c r="E1908" s="195" t="s">
        <v>17035</v>
      </c>
      <c r="F1908" s="195" t="s">
        <v>26</v>
      </c>
    </row>
    <row r="1909" spans="1:6">
      <c r="A1909" s="195" t="s">
        <v>395</v>
      </c>
      <c r="B1909" s="196">
        <v>1647</v>
      </c>
      <c r="C1909" s="196">
        <v>366100</v>
      </c>
      <c r="D1909" s="196">
        <v>1</v>
      </c>
      <c r="E1909" s="195" t="s">
        <v>17036</v>
      </c>
      <c r="F1909" s="195" t="s">
        <v>164</v>
      </c>
    </row>
    <row r="1910" spans="1:6">
      <c r="A1910" s="195" t="s">
        <v>395</v>
      </c>
      <c r="B1910" s="196">
        <v>2463</v>
      </c>
      <c r="C1910" s="196">
        <v>415200</v>
      </c>
      <c r="D1910" s="196">
        <v>1</v>
      </c>
      <c r="E1910" s="195" t="s">
        <v>17037</v>
      </c>
      <c r="F1910" s="195" t="s">
        <v>87</v>
      </c>
    </row>
    <row r="1911" spans="1:6">
      <c r="A1911" s="195" t="s">
        <v>395</v>
      </c>
      <c r="B1911" s="196">
        <v>1995</v>
      </c>
      <c r="C1911" s="196">
        <v>149900</v>
      </c>
      <c r="D1911" s="196">
        <v>4</v>
      </c>
      <c r="E1911" s="195" t="s">
        <v>17038</v>
      </c>
      <c r="F1911" s="195" t="s">
        <v>159</v>
      </c>
    </row>
    <row r="1912" spans="1:6" ht="30">
      <c r="A1912" s="195" t="s">
        <v>395</v>
      </c>
      <c r="B1912" s="196">
        <v>1348</v>
      </c>
      <c r="C1912" s="196">
        <v>259300</v>
      </c>
      <c r="D1912" s="196">
        <v>1</v>
      </c>
      <c r="E1912" s="195" t="s">
        <v>17039</v>
      </c>
      <c r="F1912" s="195" t="s">
        <v>25</v>
      </c>
    </row>
    <row r="1913" spans="1:6">
      <c r="A1913" s="195" t="s">
        <v>395</v>
      </c>
      <c r="B1913" s="196">
        <v>2703</v>
      </c>
      <c r="C1913" s="196">
        <v>388400</v>
      </c>
      <c r="D1913" s="196">
        <v>2</v>
      </c>
      <c r="E1913" s="195" t="s">
        <v>17040</v>
      </c>
      <c r="F1913" s="195" t="s">
        <v>26</v>
      </c>
    </row>
    <row r="1914" spans="1:6">
      <c r="A1914" s="195" t="s">
        <v>395</v>
      </c>
      <c r="B1914" s="196">
        <v>5770</v>
      </c>
      <c r="C1914" s="196">
        <v>1427000</v>
      </c>
      <c r="D1914" s="196">
        <v>1</v>
      </c>
      <c r="E1914" s="195" t="s">
        <v>17041</v>
      </c>
      <c r="F1914" s="195" t="s">
        <v>57</v>
      </c>
    </row>
    <row r="1915" spans="1:6">
      <c r="A1915" s="195" t="s">
        <v>395</v>
      </c>
      <c r="B1915" s="196">
        <v>4884</v>
      </c>
      <c r="C1915" s="196">
        <v>542700</v>
      </c>
      <c r="D1915" s="196">
        <v>4</v>
      </c>
      <c r="E1915" s="195" t="s">
        <v>17042</v>
      </c>
      <c r="F1915" s="195" t="s">
        <v>123</v>
      </c>
    </row>
    <row r="1916" spans="1:6">
      <c r="A1916" s="195" t="s">
        <v>395</v>
      </c>
      <c r="B1916" s="196">
        <v>1291</v>
      </c>
      <c r="C1916" s="196">
        <v>82700</v>
      </c>
      <c r="D1916" s="196">
        <v>2</v>
      </c>
      <c r="E1916" s="195" t="s">
        <v>17043</v>
      </c>
      <c r="F1916" s="195" t="s">
        <v>5</v>
      </c>
    </row>
    <row r="1917" spans="1:6" ht="30">
      <c r="A1917" s="195" t="s">
        <v>395</v>
      </c>
      <c r="B1917" s="196">
        <v>1520</v>
      </c>
      <c r="C1917" s="196">
        <v>535300</v>
      </c>
      <c r="D1917" s="196">
        <v>2</v>
      </c>
      <c r="E1917" s="195" t="s">
        <v>17044</v>
      </c>
      <c r="F1917" s="195" t="s">
        <v>209</v>
      </c>
    </row>
    <row r="1918" spans="1:6">
      <c r="A1918" s="195" t="s">
        <v>395</v>
      </c>
      <c r="B1918" s="196">
        <v>2388</v>
      </c>
      <c r="C1918" s="196">
        <v>627800</v>
      </c>
      <c r="D1918" s="196">
        <v>1</v>
      </c>
      <c r="E1918" s="195" t="s">
        <v>17045</v>
      </c>
      <c r="F1918" s="195" t="s">
        <v>247</v>
      </c>
    </row>
    <row r="1919" spans="1:6">
      <c r="A1919" s="195" t="s">
        <v>395</v>
      </c>
      <c r="B1919" s="196">
        <v>6660</v>
      </c>
      <c r="C1919" s="196">
        <v>1292600</v>
      </c>
      <c r="D1919" s="196">
        <v>2</v>
      </c>
      <c r="E1919" s="195" t="s">
        <v>17046</v>
      </c>
      <c r="F1919" s="195" t="s">
        <v>138</v>
      </c>
    </row>
    <row r="1920" spans="1:6">
      <c r="A1920" s="195" t="s">
        <v>395</v>
      </c>
      <c r="B1920" s="196">
        <v>1464</v>
      </c>
      <c r="C1920" s="196">
        <v>321100</v>
      </c>
      <c r="D1920" s="196">
        <v>2</v>
      </c>
      <c r="E1920" s="195" t="s">
        <v>17047</v>
      </c>
      <c r="F1920" s="195" t="s">
        <v>87</v>
      </c>
    </row>
    <row r="1921" spans="1:6">
      <c r="A1921" s="195" t="s">
        <v>395</v>
      </c>
      <c r="B1921" s="196">
        <v>3348</v>
      </c>
      <c r="C1921" s="196">
        <v>1526200</v>
      </c>
      <c r="D1921" s="196">
        <v>1</v>
      </c>
      <c r="E1921" s="195" t="s">
        <v>17048</v>
      </c>
      <c r="F1921" s="195" t="s">
        <v>164</v>
      </c>
    </row>
    <row r="1922" spans="1:6">
      <c r="A1922" s="195" t="s">
        <v>395</v>
      </c>
      <c r="B1922" s="196">
        <v>3053</v>
      </c>
      <c r="C1922" s="196">
        <v>255500</v>
      </c>
      <c r="D1922" s="196">
        <v>2</v>
      </c>
      <c r="E1922" s="195" t="s">
        <v>17049</v>
      </c>
      <c r="F1922" s="195" t="s">
        <v>246</v>
      </c>
    </row>
    <row r="1923" spans="1:6">
      <c r="A1923" s="195" t="s">
        <v>395</v>
      </c>
      <c r="B1923" s="196">
        <v>3218</v>
      </c>
      <c r="C1923" s="196">
        <v>703000</v>
      </c>
      <c r="D1923" s="196">
        <v>2</v>
      </c>
      <c r="E1923" s="195" t="s">
        <v>17050</v>
      </c>
      <c r="F1923" s="195" t="s">
        <v>216</v>
      </c>
    </row>
    <row r="1924" spans="1:6">
      <c r="A1924" s="195" t="s">
        <v>395</v>
      </c>
      <c r="B1924" s="196">
        <v>1400</v>
      </c>
      <c r="C1924" s="196">
        <v>600400</v>
      </c>
      <c r="D1924" s="196">
        <v>1</v>
      </c>
      <c r="E1924" s="195" t="s">
        <v>17051</v>
      </c>
      <c r="F1924" s="195" t="s">
        <v>261</v>
      </c>
    </row>
    <row r="1925" spans="1:6">
      <c r="A1925" s="195" t="s">
        <v>395</v>
      </c>
      <c r="B1925" s="196">
        <v>8324</v>
      </c>
      <c r="C1925" s="196">
        <v>1986600</v>
      </c>
      <c r="D1925" s="196">
        <v>2</v>
      </c>
      <c r="E1925" s="195" t="s">
        <v>17052</v>
      </c>
      <c r="F1925" s="195" t="s">
        <v>254</v>
      </c>
    </row>
    <row r="1926" spans="1:6">
      <c r="A1926" s="195" t="s">
        <v>395</v>
      </c>
      <c r="B1926" s="196">
        <v>3560</v>
      </c>
      <c r="C1926" s="196">
        <v>2435900</v>
      </c>
      <c r="D1926" s="196">
        <v>1</v>
      </c>
      <c r="E1926" s="195" t="s">
        <v>17053</v>
      </c>
      <c r="F1926" s="195" t="s">
        <v>247</v>
      </c>
    </row>
    <row r="1927" spans="1:6">
      <c r="A1927" s="195" t="s">
        <v>395</v>
      </c>
      <c r="B1927" s="196">
        <v>2764</v>
      </c>
      <c r="C1927" s="196">
        <v>445000</v>
      </c>
      <c r="D1927" s="196">
        <v>2</v>
      </c>
      <c r="E1927" s="195" t="s">
        <v>17054</v>
      </c>
      <c r="F1927" s="195" t="s">
        <v>284</v>
      </c>
    </row>
    <row r="1928" spans="1:6" ht="30">
      <c r="A1928" s="195" t="s">
        <v>395</v>
      </c>
      <c r="B1928" s="196">
        <v>1864</v>
      </c>
      <c r="C1928" s="196">
        <v>275600</v>
      </c>
      <c r="D1928" s="196">
        <v>1</v>
      </c>
      <c r="E1928" s="195" t="s">
        <v>17055</v>
      </c>
      <c r="F1928" s="195" t="s">
        <v>99</v>
      </c>
    </row>
    <row r="1929" spans="1:6">
      <c r="A1929" s="195" t="s">
        <v>395</v>
      </c>
      <c r="B1929" s="196">
        <v>3485</v>
      </c>
      <c r="C1929" s="196">
        <v>372200</v>
      </c>
      <c r="D1929" s="196">
        <v>4</v>
      </c>
      <c r="E1929" s="195" t="s">
        <v>17056</v>
      </c>
      <c r="F1929" s="195" t="s">
        <v>74</v>
      </c>
    </row>
    <row r="1930" spans="1:6">
      <c r="A1930" s="195" t="s">
        <v>395</v>
      </c>
      <c r="B1930" s="196">
        <v>1329</v>
      </c>
      <c r="C1930" s="196">
        <v>236800</v>
      </c>
      <c r="D1930" s="196">
        <v>2</v>
      </c>
      <c r="E1930" s="195" t="s">
        <v>17057</v>
      </c>
      <c r="F1930" s="195" t="s">
        <v>11</v>
      </c>
    </row>
    <row r="1931" spans="1:6">
      <c r="A1931" s="195" t="s">
        <v>395</v>
      </c>
      <c r="B1931" s="196">
        <v>1952</v>
      </c>
      <c r="C1931" s="196">
        <v>935900</v>
      </c>
      <c r="D1931" s="196">
        <v>1</v>
      </c>
      <c r="E1931" s="195" t="s">
        <v>17058</v>
      </c>
      <c r="F1931" s="195" t="s">
        <v>247</v>
      </c>
    </row>
    <row r="1932" spans="1:6">
      <c r="A1932" s="195" t="s">
        <v>395</v>
      </c>
      <c r="B1932" s="196">
        <v>5482</v>
      </c>
      <c r="C1932" s="196">
        <v>519900</v>
      </c>
      <c r="D1932" s="196">
        <v>4</v>
      </c>
      <c r="E1932" s="195" t="s">
        <v>17059</v>
      </c>
      <c r="F1932" s="195" t="s">
        <v>5</v>
      </c>
    </row>
    <row r="1933" spans="1:6">
      <c r="A1933" s="195" t="s">
        <v>395</v>
      </c>
      <c r="B1933" s="196">
        <v>2390</v>
      </c>
      <c r="C1933" s="196">
        <v>318000</v>
      </c>
      <c r="D1933" s="196">
        <v>2</v>
      </c>
      <c r="E1933" s="195" t="s">
        <v>17060</v>
      </c>
      <c r="F1933" s="195" t="s">
        <v>54</v>
      </c>
    </row>
    <row r="1934" spans="1:6" ht="30">
      <c r="A1934" s="195" t="s">
        <v>395</v>
      </c>
      <c r="B1934" s="196">
        <v>4193</v>
      </c>
      <c r="C1934" s="196">
        <v>1268600</v>
      </c>
      <c r="D1934" s="196">
        <v>1</v>
      </c>
      <c r="E1934" s="195" t="s">
        <v>17061</v>
      </c>
      <c r="F1934" s="195" t="s">
        <v>99</v>
      </c>
    </row>
    <row r="1935" spans="1:6">
      <c r="A1935" s="195" t="s">
        <v>395</v>
      </c>
      <c r="B1935" s="196">
        <v>4688</v>
      </c>
      <c r="C1935" s="196">
        <v>872500</v>
      </c>
      <c r="D1935" s="196">
        <v>2</v>
      </c>
      <c r="E1935" s="195" t="s">
        <v>17062</v>
      </c>
      <c r="F1935" s="195" t="s">
        <v>77</v>
      </c>
    </row>
    <row r="1936" spans="1:6">
      <c r="A1936" s="195" t="s">
        <v>395</v>
      </c>
      <c r="B1936" s="196">
        <v>756</v>
      </c>
      <c r="C1936" s="196">
        <v>245400</v>
      </c>
      <c r="D1936" s="196">
        <v>1</v>
      </c>
      <c r="E1936" s="195" t="s">
        <v>17063</v>
      </c>
      <c r="F1936" s="195" t="s">
        <v>164</v>
      </c>
    </row>
    <row r="1937" spans="1:6">
      <c r="A1937" s="195" t="s">
        <v>395</v>
      </c>
      <c r="B1937" s="196">
        <v>820</v>
      </c>
      <c r="C1937" s="196">
        <v>182000</v>
      </c>
      <c r="D1937" s="196">
        <v>3</v>
      </c>
      <c r="E1937" s="195" t="s">
        <v>15759</v>
      </c>
      <c r="F1937" s="195" t="s">
        <v>37</v>
      </c>
    </row>
    <row r="1938" spans="1:6">
      <c r="A1938" s="195" t="s">
        <v>395</v>
      </c>
      <c r="B1938" s="196">
        <v>3584</v>
      </c>
      <c r="C1938" s="196">
        <v>459200</v>
      </c>
      <c r="D1938" s="196">
        <v>2</v>
      </c>
      <c r="E1938" s="195" t="s">
        <v>17064</v>
      </c>
      <c r="F1938" s="195" t="s">
        <v>58</v>
      </c>
    </row>
    <row r="1939" spans="1:6" ht="30">
      <c r="A1939" s="195" t="s">
        <v>395</v>
      </c>
      <c r="B1939" s="196">
        <v>5108</v>
      </c>
      <c r="C1939" s="196">
        <v>2318900</v>
      </c>
      <c r="D1939" s="196">
        <v>1</v>
      </c>
      <c r="E1939" s="195" t="s">
        <v>17065</v>
      </c>
      <c r="F1939" s="195" t="s">
        <v>99</v>
      </c>
    </row>
    <row r="1940" spans="1:6">
      <c r="A1940" s="195" t="s">
        <v>395</v>
      </c>
      <c r="B1940" s="196">
        <v>3028</v>
      </c>
      <c r="C1940" s="196">
        <v>247500</v>
      </c>
      <c r="D1940" s="196">
        <v>2</v>
      </c>
      <c r="E1940" s="195" t="s">
        <v>17066</v>
      </c>
      <c r="F1940" s="195" t="s">
        <v>15</v>
      </c>
    </row>
    <row r="1941" spans="1:6" ht="30">
      <c r="A1941" s="195" t="s">
        <v>395</v>
      </c>
      <c r="B1941" s="196">
        <v>2726</v>
      </c>
      <c r="C1941" s="196">
        <v>693600</v>
      </c>
      <c r="D1941" s="196">
        <v>1</v>
      </c>
      <c r="E1941" s="195" t="s">
        <v>17067</v>
      </c>
      <c r="F1941" s="195" t="s">
        <v>25</v>
      </c>
    </row>
    <row r="1942" spans="1:6">
      <c r="A1942" s="195" t="s">
        <v>395</v>
      </c>
      <c r="B1942" s="196">
        <v>1803</v>
      </c>
      <c r="C1942" s="196">
        <v>231000</v>
      </c>
      <c r="D1942" s="196">
        <v>2</v>
      </c>
      <c r="E1942" s="195" t="s">
        <v>17068</v>
      </c>
      <c r="F1942" s="195" t="s">
        <v>156</v>
      </c>
    </row>
    <row r="1943" spans="1:6">
      <c r="A1943" s="195" t="s">
        <v>395</v>
      </c>
      <c r="B1943" s="196">
        <v>2196</v>
      </c>
      <c r="C1943" s="196">
        <v>2374200</v>
      </c>
      <c r="D1943" s="196">
        <v>1</v>
      </c>
      <c r="E1943" s="195" t="s">
        <v>17069</v>
      </c>
      <c r="F1943" s="195" t="s">
        <v>261</v>
      </c>
    </row>
    <row r="1944" spans="1:6">
      <c r="A1944" s="195" t="s">
        <v>395</v>
      </c>
      <c r="B1944" s="196">
        <v>2836</v>
      </c>
      <c r="C1944" s="196">
        <v>433100</v>
      </c>
      <c r="D1944" s="196">
        <v>2</v>
      </c>
      <c r="E1944" s="195" t="s">
        <v>17070</v>
      </c>
      <c r="F1944" s="195" t="s">
        <v>95</v>
      </c>
    </row>
    <row r="1945" spans="1:6">
      <c r="A1945" s="195" t="s">
        <v>395</v>
      </c>
      <c r="B1945" s="196">
        <v>1728</v>
      </c>
      <c r="C1945" s="196">
        <v>245700</v>
      </c>
      <c r="D1945" s="196">
        <v>1</v>
      </c>
      <c r="E1945" s="195" t="s">
        <v>17071</v>
      </c>
      <c r="F1945" s="195" t="s">
        <v>103</v>
      </c>
    </row>
    <row r="1946" spans="1:6">
      <c r="A1946" s="195" t="s">
        <v>395</v>
      </c>
      <c r="B1946" s="196">
        <v>1940</v>
      </c>
      <c r="C1946" s="196">
        <v>402100</v>
      </c>
      <c r="D1946" s="196">
        <v>1</v>
      </c>
      <c r="E1946" s="195" t="s">
        <v>17072</v>
      </c>
      <c r="F1946" s="195" t="s">
        <v>78</v>
      </c>
    </row>
    <row r="1947" spans="1:6">
      <c r="A1947" s="195" t="s">
        <v>395</v>
      </c>
      <c r="B1947" s="196">
        <v>3820</v>
      </c>
      <c r="C1947" s="196">
        <v>651100</v>
      </c>
      <c r="D1947" s="196">
        <v>1</v>
      </c>
      <c r="E1947" s="195" t="s">
        <v>17073</v>
      </c>
      <c r="F1947" s="195" t="s">
        <v>225</v>
      </c>
    </row>
    <row r="1948" spans="1:6">
      <c r="A1948" s="195" t="s">
        <v>395</v>
      </c>
      <c r="B1948" s="196">
        <v>914</v>
      </c>
      <c r="C1948" s="196">
        <v>188000</v>
      </c>
      <c r="D1948" s="196">
        <v>1</v>
      </c>
      <c r="E1948" s="195" t="s">
        <v>17074</v>
      </c>
      <c r="F1948" s="195" t="s">
        <v>164</v>
      </c>
    </row>
    <row r="1949" spans="1:6">
      <c r="A1949" s="195" t="s">
        <v>395</v>
      </c>
      <c r="B1949" s="196">
        <v>2148</v>
      </c>
      <c r="C1949" s="196">
        <v>1335900</v>
      </c>
      <c r="D1949" s="196">
        <v>1</v>
      </c>
      <c r="E1949" s="195" t="s">
        <v>17075</v>
      </c>
      <c r="F1949" s="195" t="s">
        <v>261</v>
      </c>
    </row>
    <row r="1950" spans="1:6">
      <c r="A1950" s="195" t="s">
        <v>395</v>
      </c>
      <c r="B1950" s="196">
        <v>1974</v>
      </c>
      <c r="C1950" s="196">
        <v>1010300</v>
      </c>
      <c r="D1950" s="196">
        <v>2</v>
      </c>
      <c r="E1950" s="195" t="s">
        <v>17076</v>
      </c>
      <c r="F1950" s="195" t="s">
        <v>177</v>
      </c>
    </row>
    <row r="1951" spans="1:6">
      <c r="A1951" s="195" t="s">
        <v>395</v>
      </c>
      <c r="B1951" s="196">
        <v>900</v>
      </c>
      <c r="C1951" s="196">
        <v>327700</v>
      </c>
      <c r="D1951" s="196">
        <v>2</v>
      </c>
      <c r="E1951" s="195" t="s">
        <v>16394</v>
      </c>
      <c r="F1951" s="195" t="s">
        <v>37</v>
      </c>
    </row>
    <row r="1952" spans="1:6">
      <c r="A1952" s="195" t="s">
        <v>395</v>
      </c>
      <c r="B1952" s="196">
        <v>2757</v>
      </c>
      <c r="C1952" s="196">
        <v>323600</v>
      </c>
      <c r="D1952" s="196">
        <v>2</v>
      </c>
      <c r="E1952" s="195" t="s">
        <v>17077</v>
      </c>
      <c r="F1952" s="195" t="s">
        <v>52</v>
      </c>
    </row>
    <row r="1953" spans="1:6">
      <c r="A1953" s="195" t="s">
        <v>395</v>
      </c>
      <c r="B1953" s="196">
        <v>1994</v>
      </c>
      <c r="C1953" s="196">
        <v>297200</v>
      </c>
      <c r="D1953" s="196">
        <v>2</v>
      </c>
      <c r="E1953" s="195" t="s">
        <v>17078</v>
      </c>
      <c r="F1953" s="195" t="s">
        <v>66</v>
      </c>
    </row>
    <row r="1954" spans="1:6">
      <c r="A1954" s="195" t="s">
        <v>395</v>
      </c>
      <c r="B1954" s="196">
        <v>5428</v>
      </c>
      <c r="C1954" s="196">
        <v>538200</v>
      </c>
      <c r="D1954" s="196">
        <v>4</v>
      </c>
      <c r="E1954" s="195" t="s">
        <v>17079</v>
      </c>
      <c r="F1954" s="195" t="s">
        <v>5</v>
      </c>
    </row>
    <row r="1955" spans="1:6">
      <c r="A1955" s="195" t="s">
        <v>395</v>
      </c>
      <c r="B1955" s="196">
        <v>1040</v>
      </c>
      <c r="C1955" s="196">
        <v>213500</v>
      </c>
      <c r="D1955" s="196">
        <v>1</v>
      </c>
      <c r="E1955" s="195" t="s">
        <v>17080</v>
      </c>
      <c r="F1955" s="195" t="s">
        <v>88</v>
      </c>
    </row>
    <row r="1956" spans="1:6">
      <c r="A1956" s="195" t="s">
        <v>395</v>
      </c>
      <c r="B1956" s="196">
        <v>1063</v>
      </c>
      <c r="C1956" s="196">
        <v>429300</v>
      </c>
      <c r="D1956" s="196">
        <v>1</v>
      </c>
      <c r="E1956" s="195" t="s">
        <v>17081</v>
      </c>
      <c r="F1956" s="195" t="s">
        <v>168</v>
      </c>
    </row>
    <row r="1957" spans="1:6">
      <c r="A1957" s="195" t="s">
        <v>395</v>
      </c>
      <c r="B1957" s="196">
        <v>960</v>
      </c>
      <c r="C1957" s="196">
        <v>116200</v>
      </c>
      <c r="D1957" s="196">
        <v>2</v>
      </c>
      <c r="E1957" s="195" t="s">
        <v>17082</v>
      </c>
      <c r="F1957" s="195" t="s">
        <v>37</v>
      </c>
    </row>
    <row r="1958" spans="1:6">
      <c r="A1958" s="195" t="s">
        <v>395</v>
      </c>
      <c r="B1958" s="196">
        <v>1168</v>
      </c>
      <c r="C1958" s="196">
        <v>175600</v>
      </c>
      <c r="D1958" s="196">
        <v>2</v>
      </c>
      <c r="E1958" s="195" t="s">
        <v>17083</v>
      </c>
      <c r="F1958" s="195" t="s">
        <v>12</v>
      </c>
    </row>
    <row r="1959" spans="1:6">
      <c r="A1959" s="195" t="s">
        <v>395</v>
      </c>
      <c r="B1959" s="196">
        <v>3356</v>
      </c>
      <c r="C1959" s="196">
        <v>517400</v>
      </c>
      <c r="D1959" s="196">
        <v>2</v>
      </c>
      <c r="E1959" s="195" t="s">
        <v>17084</v>
      </c>
      <c r="F1959" s="195" t="s">
        <v>12</v>
      </c>
    </row>
    <row r="1960" spans="1:6">
      <c r="A1960" s="195" t="s">
        <v>395</v>
      </c>
      <c r="B1960" s="196">
        <v>2460</v>
      </c>
      <c r="C1960" s="196">
        <v>272900</v>
      </c>
      <c r="D1960" s="196">
        <v>2</v>
      </c>
      <c r="E1960" s="195" t="s">
        <v>17085</v>
      </c>
      <c r="F1960" s="195" t="s">
        <v>52</v>
      </c>
    </row>
    <row r="1961" spans="1:6">
      <c r="A1961" s="195" t="s">
        <v>395</v>
      </c>
      <c r="B1961" s="196">
        <v>5507</v>
      </c>
      <c r="C1961" s="196">
        <v>701100</v>
      </c>
      <c r="D1961" s="196">
        <v>4</v>
      </c>
      <c r="E1961" s="195" t="s">
        <v>17086</v>
      </c>
      <c r="F1961" s="195" t="s">
        <v>46</v>
      </c>
    </row>
    <row r="1962" spans="1:6" ht="30">
      <c r="A1962" s="195" t="s">
        <v>395</v>
      </c>
      <c r="B1962" s="196">
        <v>473</v>
      </c>
      <c r="C1962" s="196">
        <v>3910400</v>
      </c>
      <c r="D1962" s="196">
        <v>1</v>
      </c>
      <c r="E1962" s="195" t="s">
        <v>16396</v>
      </c>
      <c r="F1962" s="195" t="s">
        <v>25</v>
      </c>
    </row>
    <row r="1963" spans="1:6">
      <c r="A1963" s="195" t="s">
        <v>395</v>
      </c>
      <c r="B1963" s="196">
        <v>1580</v>
      </c>
      <c r="C1963" s="196">
        <v>223000</v>
      </c>
      <c r="D1963" s="196">
        <v>1</v>
      </c>
      <c r="E1963" s="195" t="s">
        <v>17087</v>
      </c>
      <c r="F1963" s="195" t="s">
        <v>90</v>
      </c>
    </row>
    <row r="1964" spans="1:6">
      <c r="A1964" s="195" t="s">
        <v>395</v>
      </c>
      <c r="B1964" s="196">
        <v>2898</v>
      </c>
      <c r="C1964" s="196">
        <v>317400</v>
      </c>
      <c r="D1964" s="196">
        <v>2</v>
      </c>
      <c r="E1964" s="195" t="s">
        <v>17088</v>
      </c>
      <c r="F1964" s="195" t="s">
        <v>219</v>
      </c>
    </row>
    <row r="1965" spans="1:6" ht="30">
      <c r="A1965" s="195" t="s">
        <v>395</v>
      </c>
      <c r="B1965" s="196">
        <v>2079</v>
      </c>
      <c r="C1965" s="196">
        <v>232500</v>
      </c>
      <c r="D1965" s="196">
        <v>1</v>
      </c>
      <c r="E1965" s="195" t="s">
        <v>17089</v>
      </c>
      <c r="F1965" s="195" t="s">
        <v>99</v>
      </c>
    </row>
    <row r="1966" spans="1:6">
      <c r="A1966" s="195" t="s">
        <v>395</v>
      </c>
      <c r="B1966" s="196">
        <v>2759</v>
      </c>
      <c r="C1966" s="196">
        <v>229700</v>
      </c>
      <c r="D1966" s="196">
        <v>2</v>
      </c>
      <c r="E1966" s="195" t="s">
        <v>17090</v>
      </c>
      <c r="F1966" s="195" t="s">
        <v>5</v>
      </c>
    </row>
    <row r="1967" spans="1:6">
      <c r="A1967" s="195" t="s">
        <v>395</v>
      </c>
      <c r="B1967" s="196">
        <v>5630</v>
      </c>
      <c r="C1967" s="196">
        <v>2573300</v>
      </c>
      <c r="D1967" s="196">
        <v>2</v>
      </c>
      <c r="E1967" s="195" t="s">
        <v>17091</v>
      </c>
      <c r="F1967" s="195" t="s">
        <v>24</v>
      </c>
    </row>
    <row r="1968" spans="1:6">
      <c r="A1968" s="195" t="s">
        <v>395</v>
      </c>
      <c r="B1968" s="196">
        <v>840</v>
      </c>
      <c r="C1968" s="196">
        <v>653900</v>
      </c>
      <c r="D1968" s="196">
        <v>1</v>
      </c>
      <c r="E1968" s="195" t="s">
        <v>17092</v>
      </c>
      <c r="F1968" s="195" t="s">
        <v>177</v>
      </c>
    </row>
    <row r="1969" spans="1:6">
      <c r="A1969" s="195" t="s">
        <v>395</v>
      </c>
      <c r="B1969" s="196">
        <v>972</v>
      </c>
      <c r="C1969" s="196">
        <v>271200</v>
      </c>
      <c r="D1969" s="196">
        <v>1</v>
      </c>
      <c r="E1969" s="195" t="s">
        <v>17093</v>
      </c>
      <c r="F1969" s="195" t="s">
        <v>57</v>
      </c>
    </row>
    <row r="1970" spans="1:6">
      <c r="A1970" s="195" t="s">
        <v>395</v>
      </c>
      <c r="B1970" s="196">
        <v>1906</v>
      </c>
      <c r="C1970" s="196">
        <v>853200</v>
      </c>
      <c r="D1970" s="196">
        <v>1</v>
      </c>
      <c r="E1970" s="195" t="s">
        <v>17094</v>
      </c>
      <c r="F1970" s="195" t="s">
        <v>247</v>
      </c>
    </row>
    <row r="1971" spans="1:6">
      <c r="A1971" s="195" t="s">
        <v>395</v>
      </c>
      <c r="B1971" s="196">
        <v>528</v>
      </c>
      <c r="C1971" s="196">
        <v>467900</v>
      </c>
      <c r="D1971" s="196">
        <v>1</v>
      </c>
      <c r="E1971" s="195" t="s">
        <v>17095</v>
      </c>
      <c r="F1971" s="195" t="s">
        <v>247</v>
      </c>
    </row>
    <row r="1972" spans="1:6">
      <c r="A1972" s="195" t="s">
        <v>395</v>
      </c>
      <c r="B1972" s="196">
        <v>13562</v>
      </c>
      <c r="C1972" s="196">
        <v>2109300</v>
      </c>
      <c r="D1972" s="196">
        <v>2</v>
      </c>
      <c r="E1972" s="195" t="s">
        <v>17096</v>
      </c>
      <c r="F1972" s="195" t="s">
        <v>253</v>
      </c>
    </row>
    <row r="1973" spans="1:6" ht="30">
      <c r="A1973" s="195" t="s">
        <v>395</v>
      </c>
      <c r="B1973" s="196">
        <v>3129</v>
      </c>
      <c r="C1973" s="196">
        <v>805300</v>
      </c>
      <c r="D1973" s="196">
        <v>1</v>
      </c>
      <c r="E1973" s="195" t="s">
        <v>17097</v>
      </c>
      <c r="F1973" s="195" t="s">
        <v>99</v>
      </c>
    </row>
    <row r="1974" spans="1:6">
      <c r="A1974" s="195" t="s">
        <v>395</v>
      </c>
      <c r="B1974" s="196">
        <v>3324</v>
      </c>
      <c r="C1974" s="196">
        <v>494100</v>
      </c>
      <c r="D1974" s="196">
        <v>3</v>
      </c>
      <c r="E1974" s="195" t="s">
        <v>17098</v>
      </c>
      <c r="F1974" s="195" t="s">
        <v>156</v>
      </c>
    </row>
    <row r="1975" spans="1:6">
      <c r="A1975" s="195" t="s">
        <v>395</v>
      </c>
      <c r="B1975" s="196">
        <v>2057</v>
      </c>
      <c r="C1975" s="196">
        <v>178000</v>
      </c>
      <c r="D1975" s="196">
        <v>1</v>
      </c>
      <c r="E1975" s="195" t="s">
        <v>17099</v>
      </c>
      <c r="F1975" s="195" t="s">
        <v>91</v>
      </c>
    </row>
    <row r="1976" spans="1:6">
      <c r="A1976" s="195" t="s">
        <v>395</v>
      </c>
      <c r="B1976" s="196">
        <v>2300</v>
      </c>
      <c r="C1976" s="196">
        <v>574800</v>
      </c>
      <c r="D1976" s="196">
        <v>1</v>
      </c>
      <c r="E1976" s="195" t="s">
        <v>17100</v>
      </c>
      <c r="F1976" s="195" t="s">
        <v>168</v>
      </c>
    </row>
    <row r="1977" spans="1:6">
      <c r="A1977" s="195" t="s">
        <v>395</v>
      </c>
      <c r="B1977" s="196">
        <v>866</v>
      </c>
      <c r="C1977" s="196">
        <v>192100</v>
      </c>
      <c r="D1977" s="196">
        <v>1</v>
      </c>
      <c r="E1977" s="195" t="s">
        <v>17101</v>
      </c>
      <c r="F1977" s="195" t="s">
        <v>261</v>
      </c>
    </row>
    <row r="1978" spans="1:6">
      <c r="A1978" s="195" t="s">
        <v>395</v>
      </c>
      <c r="B1978" s="196">
        <v>2306</v>
      </c>
      <c r="C1978" s="196">
        <v>330900</v>
      </c>
      <c r="D1978" s="196">
        <v>3</v>
      </c>
      <c r="E1978" s="195" t="s">
        <v>17102</v>
      </c>
      <c r="F1978" s="195" t="s">
        <v>185</v>
      </c>
    </row>
    <row r="1979" spans="1:6">
      <c r="A1979" s="195" t="s">
        <v>395</v>
      </c>
      <c r="B1979" s="196">
        <v>4639</v>
      </c>
      <c r="C1979" s="196">
        <v>943400</v>
      </c>
      <c r="D1979" s="196">
        <v>2</v>
      </c>
      <c r="E1979" s="195" t="s">
        <v>17103</v>
      </c>
      <c r="F1979" s="195" t="s">
        <v>12</v>
      </c>
    </row>
    <row r="1980" spans="1:6">
      <c r="A1980" s="195" t="s">
        <v>395</v>
      </c>
      <c r="B1980" s="196">
        <v>2016</v>
      </c>
      <c r="C1980" s="196">
        <v>460400</v>
      </c>
      <c r="D1980" s="196">
        <v>1</v>
      </c>
      <c r="E1980" s="195" t="s">
        <v>17104</v>
      </c>
      <c r="F1980" s="195" t="s">
        <v>184</v>
      </c>
    </row>
    <row r="1981" spans="1:6">
      <c r="A1981" s="195" t="s">
        <v>395</v>
      </c>
      <c r="B1981" s="196">
        <v>2665</v>
      </c>
      <c r="C1981" s="196">
        <v>420200</v>
      </c>
      <c r="D1981" s="196">
        <v>1</v>
      </c>
      <c r="E1981" s="195" t="s">
        <v>17105</v>
      </c>
      <c r="F1981" s="195" t="s">
        <v>54</v>
      </c>
    </row>
    <row r="1982" spans="1:6">
      <c r="A1982" s="195" t="s">
        <v>395</v>
      </c>
      <c r="B1982" s="196">
        <v>6371</v>
      </c>
      <c r="C1982" s="196">
        <v>528800</v>
      </c>
      <c r="D1982" s="196">
        <v>9</v>
      </c>
      <c r="E1982" s="195" t="s">
        <v>17106</v>
      </c>
      <c r="F1982" s="195" t="s">
        <v>14</v>
      </c>
    </row>
    <row r="1983" spans="1:6" ht="30">
      <c r="A1983" s="195" t="s">
        <v>395</v>
      </c>
      <c r="B1983" s="196">
        <v>2696</v>
      </c>
      <c r="C1983" s="196">
        <v>1249600</v>
      </c>
      <c r="D1983" s="196">
        <v>1</v>
      </c>
      <c r="E1983" s="195" t="s">
        <v>17107</v>
      </c>
      <c r="F1983" s="195" t="s">
        <v>209</v>
      </c>
    </row>
    <row r="1984" spans="1:6">
      <c r="A1984" s="195" t="s">
        <v>395</v>
      </c>
      <c r="B1984" s="196">
        <v>3494</v>
      </c>
      <c r="C1984" s="196">
        <v>582600</v>
      </c>
      <c r="D1984" s="196">
        <v>3</v>
      </c>
      <c r="E1984" s="195" t="s">
        <v>17108</v>
      </c>
      <c r="F1984" s="195" t="s">
        <v>29</v>
      </c>
    </row>
    <row r="1985" spans="1:6">
      <c r="A1985" s="195" t="s">
        <v>395</v>
      </c>
      <c r="B1985" s="196">
        <v>637</v>
      </c>
      <c r="C1985" s="196">
        <v>2270600</v>
      </c>
      <c r="D1985" s="196">
        <v>1</v>
      </c>
      <c r="E1985" s="195" t="s">
        <v>17109</v>
      </c>
      <c r="F1985" s="195" t="s">
        <v>247</v>
      </c>
    </row>
    <row r="1986" spans="1:6">
      <c r="A1986" s="195" t="s">
        <v>395</v>
      </c>
      <c r="B1986" s="196">
        <v>2662</v>
      </c>
      <c r="C1986" s="196">
        <v>313000</v>
      </c>
      <c r="D1986" s="196">
        <v>2</v>
      </c>
      <c r="E1986" s="195" t="s">
        <v>17110</v>
      </c>
      <c r="F1986" s="195" t="s">
        <v>52</v>
      </c>
    </row>
    <row r="1987" spans="1:6">
      <c r="A1987" s="195" t="s">
        <v>395</v>
      </c>
      <c r="B1987" s="196">
        <v>4778</v>
      </c>
      <c r="C1987" s="196">
        <v>942000</v>
      </c>
      <c r="D1987" s="196">
        <v>1</v>
      </c>
      <c r="E1987" s="195" t="s">
        <v>17111</v>
      </c>
      <c r="F1987" s="195" t="s">
        <v>57</v>
      </c>
    </row>
    <row r="1988" spans="1:6">
      <c r="A1988" s="195" t="s">
        <v>395</v>
      </c>
      <c r="B1988" s="196">
        <v>3836</v>
      </c>
      <c r="C1988" s="196">
        <v>800100</v>
      </c>
      <c r="D1988" s="196">
        <v>1</v>
      </c>
      <c r="E1988" s="195" t="s">
        <v>17112</v>
      </c>
      <c r="F1988" s="195" t="s">
        <v>87</v>
      </c>
    </row>
    <row r="1989" spans="1:6">
      <c r="A1989" s="195" t="s">
        <v>395</v>
      </c>
      <c r="B1989" s="196">
        <v>2406</v>
      </c>
      <c r="C1989" s="196">
        <v>394300</v>
      </c>
      <c r="D1989" s="196">
        <v>1</v>
      </c>
      <c r="E1989" s="195" t="s">
        <v>17113</v>
      </c>
      <c r="F1989" s="195" t="s">
        <v>261</v>
      </c>
    </row>
    <row r="1990" spans="1:6">
      <c r="A1990" s="195" t="s">
        <v>395</v>
      </c>
      <c r="B1990" s="196">
        <v>1614</v>
      </c>
      <c r="C1990" s="196">
        <v>162600</v>
      </c>
      <c r="D1990" s="196">
        <v>2</v>
      </c>
      <c r="E1990" s="195" t="s">
        <v>17114</v>
      </c>
      <c r="F1990" s="195" t="s">
        <v>5</v>
      </c>
    </row>
    <row r="1991" spans="1:6">
      <c r="A1991" s="195" t="s">
        <v>395</v>
      </c>
      <c r="B1991" s="196">
        <v>5385</v>
      </c>
      <c r="C1991" s="196">
        <v>10264600</v>
      </c>
      <c r="D1991" s="196">
        <v>1</v>
      </c>
      <c r="E1991" s="195" t="s">
        <v>17115</v>
      </c>
      <c r="F1991" s="195" t="s">
        <v>261</v>
      </c>
    </row>
    <row r="1992" spans="1:6" ht="30">
      <c r="A1992" s="195" t="s">
        <v>395</v>
      </c>
      <c r="B1992" s="196">
        <v>780</v>
      </c>
      <c r="C1992" s="196">
        <v>161600</v>
      </c>
      <c r="D1992" s="196">
        <v>1</v>
      </c>
      <c r="E1992" s="195" t="s">
        <v>17116</v>
      </c>
      <c r="F1992" s="195" t="s">
        <v>99</v>
      </c>
    </row>
    <row r="1993" spans="1:6">
      <c r="A1993" s="195" t="s">
        <v>395</v>
      </c>
      <c r="B1993" s="196">
        <v>800</v>
      </c>
      <c r="C1993" s="196">
        <v>247300</v>
      </c>
      <c r="D1993" s="196">
        <v>1</v>
      </c>
      <c r="E1993" s="195" t="s">
        <v>17117</v>
      </c>
      <c r="F1993" s="195" t="s">
        <v>261</v>
      </c>
    </row>
    <row r="1994" spans="1:6">
      <c r="A1994" s="195" t="s">
        <v>395</v>
      </c>
      <c r="B1994" s="196">
        <v>4114</v>
      </c>
      <c r="C1994" s="196">
        <v>1248400</v>
      </c>
      <c r="D1994" s="196">
        <v>1</v>
      </c>
      <c r="E1994" s="195" t="s">
        <v>17118</v>
      </c>
      <c r="F1994" s="195" t="s">
        <v>247</v>
      </c>
    </row>
    <row r="1995" spans="1:6">
      <c r="A1995" s="195" t="s">
        <v>395</v>
      </c>
      <c r="B1995" s="196">
        <v>2814</v>
      </c>
      <c r="C1995" s="196">
        <v>695500</v>
      </c>
      <c r="D1995" s="196">
        <v>2</v>
      </c>
      <c r="E1995" s="195" t="s">
        <v>17119</v>
      </c>
      <c r="F1995" s="195" t="s">
        <v>177</v>
      </c>
    </row>
    <row r="1996" spans="1:6">
      <c r="A1996" s="195" t="s">
        <v>395</v>
      </c>
      <c r="B1996" s="196">
        <v>3940</v>
      </c>
      <c r="C1996" s="196">
        <v>1867400</v>
      </c>
      <c r="D1996" s="196">
        <v>1</v>
      </c>
      <c r="E1996" s="195" t="s">
        <v>17120</v>
      </c>
      <c r="F1996" s="195" t="s">
        <v>88</v>
      </c>
    </row>
    <row r="1997" spans="1:6" ht="30">
      <c r="A1997" s="195" t="s">
        <v>395</v>
      </c>
      <c r="B1997" s="196">
        <v>2583</v>
      </c>
      <c r="C1997" s="196">
        <v>392300</v>
      </c>
      <c r="D1997" s="196">
        <v>1</v>
      </c>
      <c r="E1997" s="195" t="s">
        <v>17121</v>
      </c>
      <c r="F1997" s="195" t="s">
        <v>25</v>
      </c>
    </row>
    <row r="1998" spans="1:6">
      <c r="A1998" s="195" t="s">
        <v>395</v>
      </c>
      <c r="B1998" s="196">
        <v>5418</v>
      </c>
      <c r="C1998" s="196">
        <v>1001100</v>
      </c>
      <c r="D1998" s="196">
        <v>2</v>
      </c>
      <c r="E1998" s="195" t="s">
        <v>17122</v>
      </c>
      <c r="F1998" s="195" t="s">
        <v>237</v>
      </c>
    </row>
    <row r="1999" spans="1:6" ht="30">
      <c r="A1999" s="195" t="s">
        <v>395</v>
      </c>
      <c r="B1999" s="196">
        <v>1688</v>
      </c>
      <c r="C1999" s="196">
        <v>561900</v>
      </c>
      <c r="D1999" s="196">
        <v>1</v>
      </c>
      <c r="E1999" s="195" t="s">
        <v>17123</v>
      </c>
      <c r="F1999" s="195" t="s">
        <v>25</v>
      </c>
    </row>
    <row r="2000" spans="1:6">
      <c r="A2000" s="195" t="s">
        <v>395</v>
      </c>
      <c r="B2000" s="196">
        <v>3330</v>
      </c>
      <c r="C2000" s="196">
        <v>1181600</v>
      </c>
      <c r="D2000" s="196">
        <v>1</v>
      </c>
      <c r="E2000" s="195" t="s">
        <v>17124</v>
      </c>
      <c r="F2000" s="195" t="s">
        <v>24</v>
      </c>
    </row>
    <row r="2001" spans="1:6">
      <c r="A2001" s="195" t="s">
        <v>395</v>
      </c>
      <c r="B2001" s="196">
        <v>3388</v>
      </c>
      <c r="C2001" s="196">
        <v>440800</v>
      </c>
      <c r="D2001" s="196">
        <v>2</v>
      </c>
      <c r="E2001" s="195" t="s">
        <v>17125</v>
      </c>
      <c r="F2001" s="195" t="s">
        <v>69</v>
      </c>
    </row>
    <row r="2002" spans="1:6">
      <c r="A2002" s="195" t="s">
        <v>395</v>
      </c>
      <c r="B2002" s="196">
        <v>3371</v>
      </c>
      <c r="C2002" s="196">
        <v>641000</v>
      </c>
      <c r="D2002" s="196">
        <v>1</v>
      </c>
      <c r="E2002" s="195" t="s">
        <v>17126</v>
      </c>
      <c r="F2002" s="195" t="s">
        <v>18</v>
      </c>
    </row>
    <row r="2003" spans="1:6">
      <c r="A2003" s="195" t="s">
        <v>395</v>
      </c>
      <c r="B2003" s="196">
        <v>3064</v>
      </c>
      <c r="C2003" s="196">
        <v>1097900</v>
      </c>
      <c r="D2003" s="196">
        <v>1</v>
      </c>
      <c r="E2003" s="195" t="s">
        <v>17127</v>
      </c>
      <c r="F2003" s="195" t="s">
        <v>261</v>
      </c>
    </row>
    <row r="2004" spans="1:6">
      <c r="A2004" s="195" t="s">
        <v>395</v>
      </c>
      <c r="B2004" s="196">
        <v>1895</v>
      </c>
      <c r="C2004" s="196">
        <v>353400</v>
      </c>
      <c r="D2004" s="196">
        <v>2</v>
      </c>
      <c r="E2004" s="195" t="s">
        <v>15178</v>
      </c>
      <c r="F2004" s="195" t="s">
        <v>37</v>
      </c>
    </row>
    <row r="2005" spans="1:6">
      <c r="A2005" s="195" t="s">
        <v>395</v>
      </c>
      <c r="B2005" s="196">
        <v>3592</v>
      </c>
      <c r="C2005" s="196">
        <v>242600</v>
      </c>
      <c r="D2005" s="196">
        <v>3</v>
      </c>
      <c r="E2005" s="195" t="s">
        <v>17128</v>
      </c>
      <c r="F2005" s="195" t="s">
        <v>171</v>
      </c>
    </row>
    <row r="2006" spans="1:6">
      <c r="A2006" s="195" t="s">
        <v>395</v>
      </c>
      <c r="B2006" s="196">
        <v>2824</v>
      </c>
      <c r="C2006" s="196">
        <v>146100</v>
      </c>
      <c r="D2006" s="196">
        <v>4</v>
      </c>
      <c r="E2006" s="195" t="s">
        <v>17129</v>
      </c>
      <c r="F2006" s="195" t="s">
        <v>180</v>
      </c>
    </row>
    <row r="2007" spans="1:6" ht="30">
      <c r="A2007" s="195" t="s">
        <v>395</v>
      </c>
      <c r="B2007" s="196">
        <v>2412</v>
      </c>
      <c r="C2007" s="196">
        <v>293200</v>
      </c>
      <c r="D2007" s="196">
        <v>1</v>
      </c>
      <c r="E2007" s="195" t="s">
        <v>17130</v>
      </c>
      <c r="F2007" s="195" t="s">
        <v>99</v>
      </c>
    </row>
    <row r="2008" spans="1:6">
      <c r="A2008" s="195" t="s">
        <v>395</v>
      </c>
      <c r="B2008" s="196">
        <v>7838</v>
      </c>
      <c r="C2008" s="196">
        <v>1693600</v>
      </c>
      <c r="D2008" s="196">
        <v>2</v>
      </c>
      <c r="E2008" s="195" t="s">
        <v>17131</v>
      </c>
      <c r="F2008" s="195" t="s">
        <v>254</v>
      </c>
    </row>
    <row r="2009" spans="1:6">
      <c r="A2009" s="195" t="s">
        <v>395</v>
      </c>
      <c r="B2009" s="196">
        <v>2335</v>
      </c>
      <c r="C2009" s="196">
        <v>825100</v>
      </c>
      <c r="D2009" s="196">
        <v>1</v>
      </c>
      <c r="E2009" s="195" t="s">
        <v>17132</v>
      </c>
      <c r="F2009" s="195" t="s">
        <v>168</v>
      </c>
    </row>
    <row r="2010" spans="1:6">
      <c r="A2010" s="195" t="s">
        <v>395</v>
      </c>
      <c r="B2010" s="196">
        <v>3124</v>
      </c>
      <c r="C2010" s="196">
        <v>810500</v>
      </c>
      <c r="D2010" s="196">
        <v>1</v>
      </c>
      <c r="E2010" s="195" t="s">
        <v>17133</v>
      </c>
      <c r="F2010" s="195" t="s">
        <v>168</v>
      </c>
    </row>
    <row r="2011" spans="1:6">
      <c r="A2011" s="195" t="s">
        <v>395</v>
      </c>
      <c r="B2011" s="196">
        <v>7364</v>
      </c>
      <c r="C2011" s="196">
        <v>2271300</v>
      </c>
      <c r="D2011" s="196">
        <v>1</v>
      </c>
      <c r="E2011" s="195" t="s">
        <v>17134</v>
      </c>
      <c r="F2011" s="195" t="s">
        <v>88</v>
      </c>
    </row>
    <row r="2012" spans="1:6">
      <c r="A2012" s="195" t="s">
        <v>395</v>
      </c>
      <c r="B2012" s="196">
        <v>2618</v>
      </c>
      <c r="C2012" s="196">
        <v>621900</v>
      </c>
      <c r="D2012" s="196">
        <v>1</v>
      </c>
      <c r="E2012" s="195" t="s">
        <v>17135</v>
      </c>
      <c r="F2012" s="195" t="s">
        <v>7</v>
      </c>
    </row>
    <row r="2013" spans="1:6">
      <c r="A2013" s="195" t="s">
        <v>395</v>
      </c>
      <c r="B2013" s="196">
        <v>1528</v>
      </c>
      <c r="C2013" s="196">
        <v>513200</v>
      </c>
      <c r="D2013" s="196">
        <v>1</v>
      </c>
      <c r="E2013" s="195" t="s">
        <v>17136</v>
      </c>
      <c r="F2013" s="195" t="s">
        <v>168</v>
      </c>
    </row>
    <row r="2014" spans="1:6">
      <c r="A2014" s="195" t="s">
        <v>395</v>
      </c>
      <c r="B2014" s="196">
        <v>1966</v>
      </c>
      <c r="C2014" s="196">
        <v>822400</v>
      </c>
      <c r="D2014" s="196">
        <v>1</v>
      </c>
      <c r="E2014" s="195" t="s">
        <v>17137</v>
      </c>
      <c r="F2014" s="195" t="s">
        <v>247</v>
      </c>
    </row>
    <row r="2015" spans="1:6" ht="30">
      <c r="A2015" s="195" t="s">
        <v>395</v>
      </c>
      <c r="B2015" s="196">
        <v>3398</v>
      </c>
      <c r="C2015" s="196">
        <v>742700</v>
      </c>
      <c r="D2015" s="196">
        <v>1</v>
      </c>
      <c r="E2015" s="195" t="s">
        <v>17138</v>
      </c>
      <c r="F2015" s="195" t="s">
        <v>99</v>
      </c>
    </row>
    <row r="2016" spans="1:6">
      <c r="A2016" s="195" t="s">
        <v>395</v>
      </c>
      <c r="B2016" s="196">
        <v>3042</v>
      </c>
      <c r="C2016" s="196">
        <v>984500</v>
      </c>
      <c r="D2016" s="196">
        <v>1</v>
      </c>
      <c r="E2016" s="195" t="s">
        <v>17139</v>
      </c>
      <c r="F2016" s="195" t="s">
        <v>168</v>
      </c>
    </row>
    <row r="2017" spans="1:6" ht="30">
      <c r="A2017" s="195" t="s">
        <v>395</v>
      </c>
      <c r="B2017" s="196">
        <v>560</v>
      </c>
      <c r="C2017" s="196">
        <v>208500</v>
      </c>
      <c r="D2017" s="196">
        <v>1</v>
      </c>
      <c r="E2017" s="195" t="s">
        <v>17140</v>
      </c>
      <c r="F2017" s="195" t="s">
        <v>25</v>
      </c>
    </row>
    <row r="2018" spans="1:6">
      <c r="A2018" s="195" t="s">
        <v>395</v>
      </c>
      <c r="B2018" s="196">
        <v>4702</v>
      </c>
      <c r="C2018" s="196">
        <v>561800</v>
      </c>
      <c r="D2018" s="196">
        <v>4</v>
      </c>
      <c r="E2018" s="195" t="s">
        <v>17141</v>
      </c>
      <c r="F2018" s="195" t="s">
        <v>26</v>
      </c>
    </row>
    <row r="2019" spans="1:6">
      <c r="A2019" s="195" t="s">
        <v>395</v>
      </c>
      <c r="B2019" s="196">
        <v>2336</v>
      </c>
      <c r="C2019" s="196">
        <v>430700</v>
      </c>
      <c r="D2019" s="196">
        <v>1</v>
      </c>
      <c r="E2019" s="195" t="s">
        <v>17142</v>
      </c>
      <c r="F2019" s="195" t="s">
        <v>261</v>
      </c>
    </row>
    <row r="2020" spans="1:6">
      <c r="A2020" s="195" t="s">
        <v>395</v>
      </c>
      <c r="B2020" s="196">
        <v>2199</v>
      </c>
      <c r="C2020" s="196">
        <v>279100</v>
      </c>
      <c r="D2020" s="196">
        <v>2</v>
      </c>
      <c r="E2020" s="195" t="s">
        <v>17143</v>
      </c>
      <c r="F2020" s="195" t="s">
        <v>76</v>
      </c>
    </row>
    <row r="2021" spans="1:6" ht="30">
      <c r="A2021" s="195" t="s">
        <v>395</v>
      </c>
      <c r="B2021" s="196">
        <v>3727</v>
      </c>
      <c r="C2021" s="196">
        <v>806100</v>
      </c>
      <c r="D2021" s="196">
        <v>1</v>
      </c>
      <c r="E2021" s="195" t="s">
        <v>17144</v>
      </c>
      <c r="F2021" s="195" t="s">
        <v>99</v>
      </c>
    </row>
    <row r="2022" spans="1:6">
      <c r="A2022" s="195" t="s">
        <v>395</v>
      </c>
      <c r="B2022" s="196">
        <v>7420</v>
      </c>
      <c r="C2022" s="196">
        <v>1228200</v>
      </c>
      <c r="D2022" s="196">
        <v>2</v>
      </c>
      <c r="E2022" s="195" t="s">
        <v>17145</v>
      </c>
      <c r="F2022" s="195" t="s">
        <v>41</v>
      </c>
    </row>
    <row r="2023" spans="1:6">
      <c r="A2023" s="195" t="s">
        <v>395</v>
      </c>
      <c r="B2023" s="196">
        <v>7703</v>
      </c>
      <c r="C2023" s="196">
        <v>1253400</v>
      </c>
      <c r="D2023" s="196">
        <v>3</v>
      </c>
      <c r="E2023" s="195" t="s">
        <v>17146</v>
      </c>
      <c r="F2023" s="195" t="s">
        <v>65</v>
      </c>
    </row>
    <row r="2024" spans="1:6">
      <c r="A2024" s="195" t="s">
        <v>395</v>
      </c>
      <c r="B2024" s="196">
        <v>1416</v>
      </c>
      <c r="C2024" s="196">
        <v>230200</v>
      </c>
      <c r="D2024" s="196">
        <v>1</v>
      </c>
      <c r="E2024" s="195" t="s">
        <v>17147</v>
      </c>
      <c r="F2024" s="195" t="s">
        <v>57</v>
      </c>
    </row>
    <row r="2025" spans="1:6">
      <c r="A2025" s="195" t="s">
        <v>395</v>
      </c>
      <c r="B2025" s="196">
        <v>1548</v>
      </c>
      <c r="C2025" s="196">
        <v>535000</v>
      </c>
      <c r="D2025" s="196">
        <v>1</v>
      </c>
      <c r="E2025" s="195" t="s">
        <v>17148</v>
      </c>
      <c r="F2025" s="195" t="s">
        <v>164</v>
      </c>
    </row>
    <row r="2026" spans="1:6">
      <c r="A2026" s="195" t="s">
        <v>395</v>
      </c>
      <c r="B2026" s="196">
        <v>3168</v>
      </c>
      <c r="C2026" s="196">
        <v>1057700</v>
      </c>
      <c r="D2026" s="196">
        <v>1</v>
      </c>
      <c r="E2026" s="195" t="s">
        <v>17149</v>
      </c>
      <c r="F2026" s="195" t="s">
        <v>24</v>
      </c>
    </row>
    <row r="2027" spans="1:6">
      <c r="A2027" s="195" t="s">
        <v>395</v>
      </c>
      <c r="B2027" s="196">
        <v>2208</v>
      </c>
      <c r="C2027" s="196">
        <v>289100</v>
      </c>
      <c r="D2027" s="196">
        <v>1</v>
      </c>
      <c r="E2027" s="195" t="s">
        <v>17150</v>
      </c>
      <c r="F2027" s="195" t="s">
        <v>12</v>
      </c>
    </row>
    <row r="2028" spans="1:6">
      <c r="A2028" s="195" t="s">
        <v>395</v>
      </c>
      <c r="B2028" s="196">
        <v>2364</v>
      </c>
      <c r="C2028" s="196">
        <v>362900</v>
      </c>
      <c r="D2028" s="196">
        <v>2</v>
      </c>
      <c r="E2028" s="195" t="s">
        <v>17151</v>
      </c>
      <c r="F2028" s="195" t="s">
        <v>12</v>
      </c>
    </row>
    <row r="2029" spans="1:6">
      <c r="A2029" s="195" t="s">
        <v>395</v>
      </c>
      <c r="B2029" s="196">
        <v>576</v>
      </c>
      <c r="C2029" s="196">
        <v>171900</v>
      </c>
      <c r="D2029" s="196">
        <v>1</v>
      </c>
      <c r="E2029" s="195" t="s">
        <v>17152</v>
      </c>
      <c r="F2029" s="195" t="s">
        <v>184</v>
      </c>
    </row>
    <row r="2030" spans="1:6" ht="30">
      <c r="A2030" s="195" t="s">
        <v>395</v>
      </c>
      <c r="B2030" s="196">
        <v>1739</v>
      </c>
      <c r="C2030" s="196">
        <v>359100</v>
      </c>
      <c r="D2030" s="196">
        <v>1</v>
      </c>
      <c r="E2030" s="195" t="s">
        <v>17153</v>
      </c>
      <c r="F2030" s="195" t="s">
        <v>99</v>
      </c>
    </row>
    <row r="2031" spans="1:6">
      <c r="A2031" s="195" t="s">
        <v>395</v>
      </c>
      <c r="B2031" s="196">
        <v>860</v>
      </c>
      <c r="C2031" s="196">
        <v>299900</v>
      </c>
      <c r="D2031" s="196">
        <v>2</v>
      </c>
      <c r="E2031" s="195" t="s">
        <v>17154</v>
      </c>
      <c r="F2031" s="195" t="s">
        <v>37</v>
      </c>
    </row>
    <row r="2032" spans="1:6">
      <c r="A2032" s="195" t="s">
        <v>395</v>
      </c>
      <c r="B2032" s="196">
        <v>7520</v>
      </c>
      <c r="C2032" s="196">
        <v>514400</v>
      </c>
      <c r="D2032" s="196">
        <v>2</v>
      </c>
      <c r="E2032" s="195" t="s">
        <v>17155</v>
      </c>
      <c r="F2032" s="195" t="s">
        <v>58</v>
      </c>
    </row>
    <row r="2033" spans="1:6">
      <c r="A2033" s="195" t="s">
        <v>395</v>
      </c>
      <c r="B2033" s="196">
        <v>2908</v>
      </c>
      <c r="C2033" s="196">
        <v>223000</v>
      </c>
      <c r="D2033" s="196">
        <v>2</v>
      </c>
      <c r="E2033" s="195" t="s">
        <v>17156</v>
      </c>
      <c r="F2033" s="195" t="s">
        <v>185</v>
      </c>
    </row>
    <row r="2034" spans="1:6">
      <c r="A2034" s="195" t="s">
        <v>395</v>
      </c>
      <c r="B2034" s="196">
        <v>661</v>
      </c>
      <c r="C2034" s="196">
        <v>244500</v>
      </c>
      <c r="D2034" s="196">
        <v>2</v>
      </c>
      <c r="E2034" s="195" t="s">
        <v>16476</v>
      </c>
      <c r="F2034" s="195" t="s">
        <v>37</v>
      </c>
    </row>
    <row r="2035" spans="1:6">
      <c r="A2035" s="195" t="s">
        <v>395</v>
      </c>
      <c r="B2035" s="196">
        <v>3307</v>
      </c>
      <c r="C2035" s="196">
        <v>712100</v>
      </c>
      <c r="D2035" s="196">
        <v>5</v>
      </c>
      <c r="E2035" s="195" t="s">
        <v>17157</v>
      </c>
      <c r="F2035" s="195" t="s">
        <v>44</v>
      </c>
    </row>
    <row r="2036" spans="1:6">
      <c r="A2036" s="195" t="s">
        <v>395</v>
      </c>
      <c r="B2036" s="196">
        <v>1908</v>
      </c>
      <c r="C2036" s="196">
        <v>206600</v>
      </c>
      <c r="D2036" s="196">
        <v>2</v>
      </c>
      <c r="E2036" s="195" t="s">
        <v>17158</v>
      </c>
      <c r="F2036" s="195" t="s">
        <v>216</v>
      </c>
    </row>
    <row r="2037" spans="1:6">
      <c r="A2037" s="195" t="s">
        <v>395</v>
      </c>
      <c r="B2037" s="196">
        <v>6401</v>
      </c>
      <c r="C2037" s="196">
        <v>1858900</v>
      </c>
      <c r="D2037" s="196">
        <v>1</v>
      </c>
      <c r="E2037" s="195" t="s">
        <v>17159</v>
      </c>
      <c r="F2037" s="195" t="s">
        <v>88</v>
      </c>
    </row>
    <row r="2038" spans="1:6">
      <c r="A2038" s="195" t="s">
        <v>395</v>
      </c>
      <c r="B2038" s="196">
        <v>1992</v>
      </c>
      <c r="C2038" s="196">
        <v>184000</v>
      </c>
      <c r="D2038" s="196">
        <v>2</v>
      </c>
      <c r="E2038" s="195" t="s">
        <v>17160</v>
      </c>
      <c r="F2038" s="195" t="s">
        <v>15</v>
      </c>
    </row>
    <row r="2039" spans="1:6">
      <c r="A2039" s="195" t="s">
        <v>395</v>
      </c>
      <c r="B2039" s="196">
        <v>2947</v>
      </c>
      <c r="C2039" s="196">
        <v>417900</v>
      </c>
      <c r="D2039" s="196">
        <v>2</v>
      </c>
      <c r="E2039" s="195" t="s">
        <v>17161</v>
      </c>
      <c r="F2039" s="195" t="s">
        <v>162</v>
      </c>
    </row>
    <row r="2040" spans="1:6">
      <c r="A2040" s="195" t="s">
        <v>395</v>
      </c>
      <c r="B2040" s="196">
        <v>4358</v>
      </c>
      <c r="C2040" s="196">
        <v>436500</v>
      </c>
      <c r="D2040" s="196">
        <v>2</v>
      </c>
      <c r="E2040" s="195" t="s">
        <v>17162</v>
      </c>
      <c r="F2040" s="195" t="s">
        <v>284</v>
      </c>
    </row>
    <row r="2041" spans="1:6">
      <c r="A2041" s="195" t="s">
        <v>395</v>
      </c>
      <c r="B2041" s="196">
        <v>2690</v>
      </c>
      <c r="C2041" s="196">
        <v>857700</v>
      </c>
      <c r="D2041" s="196">
        <v>1</v>
      </c>
      <c r="E2041" s="195" t="s">
        <v>17163</v>
      </c>
      <c r="F2041" s="195" t="s">
        <v>247</v>
      </c>
    </row>
    <row r="2042" spans="1:6">
      <c r="A2042" s="195" t="s">
        <v>395</v>
      </c>
      <c r="B2042" s="196">
        <v>3502</v>
      </c>
      <c r="C2042" s="196">
        <v>1105200</v>
      </c>
      <c r="D2042" s="196">
        <v>1</v>
      </c>
      <c r="E2042" s="195" t="s">
        <v>17164</v>
      </c>
      <c r="F2042" s="195" t="s">
        <v>247</v>
      </c>
    </row>
    <row r="2043" spans="1:6">
      <c r="A2043" s="195" t="s">
        <v>395</v>
      </c>
      <c r="B2043" s="196">
        <v>2070</v>
      </c>
      <c r="C2043" s="196">
        <v>489600</v>
      </c>
      <c r="D2043" s="196">
        <v>1</v>
      </c>
      <c r="E2043" s="195" t="s">
        <v>17165</v>
      </c>
      <c r="F2043" s="195" t="s">
        <v>54</v>
      </c>
    </row>
    <row r="2044" spans="1:6">
      <c r="A2044" s="195" t="s">
        <v>395</v>
      </c>
      <c r="B2044" s="196">
        <v>3062</v>
      </c>
      <c r="C2044" s="196">
        <v>439600</v>
      </c>
      <c r="D2044" s="196">
        <v>2</v>
      </c>
      <c r="E2044" s="195" t="s">
        <v>17166</v>
      </c>
      <c r="F2044" s="195" t="s">
        <v>289</v>
      </c>
    </row>
    <row r="2045" spans="1:6">
      <c r="A2045" s="195" t="s">
        <v>395</v>
      </c>
      <c r="B2045" s="196">
        <v>1962</v>
      </c>
      <c r="C2045" s="196">
        <v>216900</v>
      </c>
      <c r="D2045" s="196">
        <v>1</v>
      </c>
      <c r="E2045" s="195" t="s">
        <v>17167</v>
      </c>
      <c r="F2045" s="195" t="s">
        <v>82</v>
      </c>
    </row>
    <row r="2046" spans="1:6">
      <c r="A2046" s="195" t="s">
        <v>395</v>
      </c>
      <c r="B2046" s="196">
        <v>1308</v>
      </c>
      <c r="C2046" s="196">
        <v>192800</v>
      </c>
      <c r="D2046" s="196">
        <v>1</v>
      </c>
      <c r="E2046" s="195" t="s">
        <v>17168</v>
      </c>
      <c r="F2046" s="195" t="s">
        <v>222</v>
      </c>
    </row>
    <row r="2047" spans="1:6">
      <c r="A2047" s="195" t="s">
        <v>395</v>
      </c>
      <c r="B2047" s="196">
        <v>2203</v>
      </c>
      <c r="C2047" s="196">
        <v>319500</v>
      </c>
      <c r="D2047" s="196">
        <v>1</v>
      </c>
      <c r="E2047" s="195" t="s">
        <v>17169</v>
      </c>
      <c r="F2047" s="195" t="s">
        <v>57</v>
      </c>
    </row>
    <row r="2048" spans="1:6">
      <c r="A2048" s="195" t="s">
        <v>395</v>
      </c>
      <c r="B2048" s="196">
        <v>4127</v>
      </c>
      <c r="C2048" s="196">
        <v>676500</v>
      </c>
      <c r="D2048" s="196">
        <v>6</v>
      </c>
      <c r="E2048" s="195" t="s">
        <v>17170</v>
      </c>
      <c r="F2048" s="195" t="s">
        <v>45</v>
      </c>
    </row>
    <row r="2049" spans="1:6">
      <c r="A2049" s="195" t="s">
        <v>395</v>
      </c>
      <c r="B2049" s="196">
        <v>1831</v>
      </c>
      <c r="C2049" s="196">
        <v>385000</v>
      </c>
      <c r="D2049" s="196">
        <v>3</v>
      </c>
      <c r="E2049" s="195" t="s">
        <v>17171</v>
      </c>
      <c r="F2049" s="195" t="s">
        <v>164</v>
      </c>
    </row>
    <row r="2050" spans="1:6">
      <c r="A2050" s="195" t="s">
        <v>395</v>
      </c>
      <c r="B2050" s="196">
        <v>4280</v>
      </c>
      <c r="C2050" s="196">
        <v>2547400</v>
      </c>
      <c r="D2050" s="196">
        <v>1</v>
      </c>
      <c r="E2050" s="195" t="s">
        <v>17172</v>
      </c>
      <c r="F2050" s="195" t="s">
        <v>24</v>
      </c>
    </row>
    <row r="2051" spans="1:6">
      <c r="A2051" s="195" t="s">
        <v>395</v>
      </c>
      <c r="B2051" s="196">
        <v>3267</v>
      </c>
      <c r="C2051" s="196">
        <v>695100</v>
      </c>
      <c r="D2051" s="196">
        <v>2</v>
      </c>
      <c r="E2051" s="195" t="s">
        <v>17173</v>
      </c>
      <c r="F2051" s="195" t="s">
        <v>199</v>
      </c>
    </row>
    <row r="2052" spans="1:6">
      <c r="A2052" s="195" t="s">
        <v>395</v>
      </c>
      <c r="B2052" s="196">
        <v>970</v>
      </c>
      <c r="C2052" s="196">
        <v>71900</v>
      </c>
      <c r="D2052" s="196">
        <v>2</v>
      </c>
      <c r="E2052" s="195" t="s">
        <v>17174</v>
      </c>
      <c r="F2052" s="195" t="s">
        <v>5</v>
      </c>
    </row>
    <row r="2053" spans="1:6">
      <c r="A2053" s="195" t="s">
        <v>395</v>
      </c>
      <c r="B2053" s="196">
        <v>12305</v>
      </c>
      <c r="C2053" s="196">
        <v>11248700</v>
      </c>
      <c r="D2053" s="196">
        <v>1</v>
      </c>
      <c r="E2053" s="195" t="s">
        <v>17175</v>
      </c>
      <c r="F2053" s="195" t="s">
        <v>247</v>
      </c>
    </row>
    <row r="2054" spans="1:6">
      <c r="A2054" s="195" t="s">
        <v>395</v>
      </c>
      <c r="B2054" s="196">
        <v>3332</v>
      </c>
      <c r="C2054" s="196">
        <v>453400</v>
      </c>
      <c r="D2054" s="196">
        <v>2</v>
      </c>
      <c r="E2054" s="195" t="s">
        <v>17176</v>
      </c>
      <c r="F2054" s="195" t="s">
        <v>111</v>
      </c>
    </row>
    <row r="2055" spans="1:6">
      <c r="A2055" s="195" t="s">
        <v>395</v>
      </c>
      <c r="B2055" s="196">
        <v>3366</v>
      </c>
      <c r="C2055" s="196">
        <v>417900</v>
      </c>
      <c r="D2055" s="196">
        <v>2</v>
      </c>
      <c r="E2055" s="195" t="s">
        <v>17177</v>
      </c>
      <c r="F2055" s="195" t="s">
        <v>58</v>
      </c>
    </row>
    <row r="2056" spans="1:6">
      <c r="A2056" s="195" t="s">
        <v>395</v>
      </c>
      <c r="B2056" s="196">
        <v>3068</v>
      </c>
      <c r="C2056" s="196">
        <v>1188800</v>
      </c>
      <c r="D2056" s="196">
        <v>1</v>
      </c>
      <c r="E2056" s="195" t="s">
        <v>17178</v>
      </c>
      <c r="F2056" s="195" t="s">
        <v>53</v>
      </c>
    </row>
    <row r="2057" spans="1:6">
      <c r="A2057" s="195" t="s">
        <v>395</v>
      </c>
      <c r="B2057" s="196">
        <v>1816</v>
      </c>
      <c r="C2057" s="196">
        <v>682400</v>
      </c>
      <c r="D2057" s="196">
        <v>1</v>
      </c>
      <c r="E2057" s="195" t="s">
        <v>17179</v>
      </c>
      <c r="F2057" s="195" t="s">
        <v>247</v>
      </c>
    </row>
    <row r="2058" spans="1:6">
      <c r="A2058" s="195" t="s">
        <v>395</v>
      </c>
      <c r="B2058" s="196">
        <v>1549</v>
      </c>
      <c r="C2058" s="196">
        <v>226000</v>
      </c>
      <c r="D2058" s="196">
        <v>1</v>
      </c>
      <c r="E2058" s="195" t="s">
        <v>17180</v>
      </c>
      <c r="F2058" s="195" t="s">
        <v>87</v>
      </c>
    </row>
    <row r="2059" spans="1:6">
      <c r="A2059" s="195" t="s">
        <v>395</v>
      </c>
      <c r="B2059" s="196">
        <v>2341</v>
      </c>
      <c r="C2059" s="196">
        <v>402300</v>
      </c>
      <c r="D2059" s="196">
        <v>1</v>
      </c>
      <c r="E2059" s="195" t="s">
        <v>17181</v>
      </c>
      <c r="F2059" s="195" t="s">
        <v>195</v>
      </c>
    </row>
    <row r="2060" spans="1:6">
      <c r="A2060" s="195" t="s">
        <v>395</v>
      </c>
      <c r="B2060" s="196">
        <v>908</v>
      </c>
      <c r="C2060" s="196">
        <v>253600</v>
      </c>
      <c r="D2060" s="196">
        <v>1</v>
      </c>
      <c r="E2060" s="195" t="s">
        <v>17182</v>
      </c>
      <c r="F2060" s="195" t="s">
        <v>168</v>
      </c>
    </row>
    <row r="2061" spans="1:6">
      <c r="A2061" s="195" t="s">
        <v>395</v>
      </c>
      <c r="B2061" s="196">
        <v>8016</v>
      </c>
      <c r="C2061" s="196">
        <v>1953600</v>
      </c>
      <c r="D2061" s="196">
        <v>3</v>
      </c>
      <c r="E2061" s="195" t="s">
        <v>17183</v>
      </c>
      <c r="F2061" s="195" t="s">
        <v>7</v>
      </c>
    </row>
    <row r="2062" spans="1:6">
      <c r="A2062" s="195" t="s">
        <v>395</v>
      </c>
      <c r="B2062" s="196">
        <v>8144</v>
      </c>
      <c r="C2062" s="196">
        <v>4202300</v>
      </c>
      <c r="D2062" s="196">
        <v>1</v>
      </c>
      <c r="E2062" s="195" t="s">
        <v>17184</v>
      </c>
      <c r="F2062" s="195" t="s">
        <v>24</v>
      </c>
    </row>
    <row r="2063" spans="1:6">
      <c r="A2063" s="195" t="s">
        <v>395</v>
      </c>
      <c r="B2063" s="196">
        <v>889</v>
      </c>
      <c r="C2063" s="196">
        <v>301300</v>
      </c>
      <c r="D2063" s="196">
        <v>1</v>
      </c>
      <c r="E2063" s="195" t="s">
        <v>17185</v>
      </c>
      <c r="F2063" s="195" t="s">
        <v>164</v>
      </c>
    </row>
    <row r="2064" spans="1:6">
      <c r="A2064" s="195" t="s">
        <v>395</v>
      </c>
      <c r="B2064" s="196">
        <v>1232</v>
      </c>
      <c r="C2064" s="196">
        <v>144800</v>
      </c>
      <c r="D2064" s="196">
        <v>2</v>
      </c>
      <c r="E2064" s="195" t="s">
        <v>17186</v>
      </c>
      <c r="F2064" s="195" t="s">
        <v>5</v>
      </c>
    </row>
    <row r="2065" spans="1:6">
      <c r="A2065" s="195" t="s">
        <v>395</v>
      </c>
      <c r="B2065" s="196">
        <v>4104</v>
      </c>
      <c r="C2065" s="196">
        <v>1600300</v>
      </c>
      <c r="D2065" s="196">
        <v>2</v>
      </c>
      <c r="E2065" s="195" t="s">
        <v>17187</v>
      </c>
      <c r="F2065" s="195" t="s">
        <v>7</v>
      </c>
    </row>
    <row r="2066" spans="1:6">
      <c r="A2066" s="195" t="s">
        <v>395</v>
      </c>
      <c r="B2066" s="196">
        <v>2976</v>
      </c>
      <c r="C2066" s="196">
        <v>280200</v>
      </c>
      <c r="D2066" s="196">
        <v>4</v>
      </c>
      <c r="E2066" s="195" t="s">
        <v>17188</v>
      </c>
      <c r="F2066" s="195" t="s">
        <v>159</v>
      </c>
    </row>
    <row r="2067" spans="1:6">
      <c r="A2067" s="195" t="s">
        <v>395</v>
      </c>
      <c r="B2067" s="196">
        <v>3626</v>
      </c>
      <c r="C2067" s="196">
        <v>621400</v>
      </c>
      <c r="D2067" s="196">
        <v>1</v>
      </c>
      <c r="E2067" s="195" t="s">
        <v>17189</v>
      </c>
      <c r="F2067" s="195" t="s">
        <v>78</v>
      </c>
    </row>
    <row r="2068" spans="1:6">
      <c r="A2068" s="195" t="s">
        <v>395</v>
      </c>
      <c r="B2068" s="196">
        <v>1742</v>
      </c>
      <c r="C2068" s="196">
        <v>547700</v>
      </c>
      <c r="D2068" s="196">
        <v>1</v>
      </c>
      <c r="E2068" s="195" t="s">
        <v>17190</v>
      </c>
      <c r="F2068" s="195" t="s">
        <v>261</v>
      </c>
    </row>
    <row r="2069" spans="1:6">
      <c r="A2069" s="195" t="s">
        <v>395</v>
      </c>
      <c r="B2069" s="196">
        <v>868</v>
      </c>
      <c r="C2069" s="196">
        <v>273900</v>
      </c>
      <c r="D2069" s="196">
        <v>1</v>
      </c>
      <c r="E2069" s="195" t="s">
        <v>17191</v>
      </c>
      <c r="F2069" s="195" t="s">
        <v>81</v>
      </c>
    </row>
    <row r="2070" spans="1:6" ht="30">
      <c r="A2070" s="195" t="s">
        <v>395</v>
      </c>
      <c r="B2070" s="196">
        <v>2033</v>
      </c>
      <c r="C2070" s="196">
        <v>325100</v>
      </c>
      <c r="D2070" s="196">
        <v>1</v>
      </c>
      <c r="E2070" s="195" t="s">
        <v>17192</v>
      </c>
      <c r="F2070" s="195" t="s">
        <v>25</v>
      </c>
    </row>
    <row r="2071" spans="1:6">
      <c r="A2071" s="195" t="s">
        <v>395</v>
      </c>
      <c r="B2071" s="196">
        <v>4392</v>
      </c>
      <c r="C2071" s="196">
        <v>401100</v>
      </c>
      <c r="D2071" s="196">
        <v>3</v>
      </c>
      <c r="E2071" s="195" t="s">
        <v>17193</v>
      </c>
      <c r="F2071" s="195" t="s">
        <v>52</v>
      </c>
    </row>
    <row r="2072" spans="1:6">
      <c r="A2072" s="195" t="s">
        <v>395</v>
      </c>
      <c r="B2072" s="196">
        <v>2415</v>
      </c>
      <c r="C2072" s="196">
        <v>1330400</v>
      </c>
      <c r="D2072" s="196">
        <v>1</v>
      </c>
      <c r="E2072" s="195" t="s">
        <v>17194</v>
      </c>
      <c r="F2072" s="195" t="s">
        <v>168</v>
      </c>
    </row>
    <row r="2073" spans="1:6">
      <c r="A2073" s="195" t="s">
        <v>395</v>
      </c>
      <c r="B2073" s="196">
        <v>4577</v>
      </c>
      <c r="C2073" s="196">
        <v>507200</v>
      </c>
      <c r="D2073" s="196">
        <v>2</v>
      </c>
      <c r="E2073" s="195" t="s">
        <v>17195</v>
      </c>
      <c r="F2073" s="195" t="s">
        <v>5</v>
      </c>
    </row>
    <row r="2074" spans="1:6">
      <c r="A2074" s="195" t="s">
        <v>395</v>
      </c>
      <c r="B2074" s="196">
        <v>971</v>
      </c>
      <c r="C2074" s="196">
        <v>405900</v>
      </c>
      <c r="D2074" s="196">
        <v>1</v>
      </c>
      <c r="E2074" s="195" t="s">
        <v>17196</v>
      </c>
      <c r="F2074" s="195" t="s">
        <v>87</v>
      </c>
    </row>
    <row r="2075" spans="1:6">
      <c r="A2075" s="195" t="s">
        <v>395</v>
      </c>
      <c r="B2075" s="196">
        <v>2812</v>
      </c>
      <c r="C2075" s="196">
        <v>1032600</v>
      </c>
      <c r="D2075" s="196">
        <v>1</v>
      </c>
      <c r="E2075" s="195" t="s">
        <v>17197</v>
      </c>
      <c r="F2075" s="195" t="s">
        <v>247</v>
      </c>
    </row>
    <row r="2076" spans="1:6">
      <c r="A2076" s="195" t="s">
        <v>395</v>
      </c>
      <c r="B2076" s="196">
        <v>8602</v>
      </c>
      <c r="C2076" s="196">
        <v>2393600</v>
      </c>
      <c r="D2076" s="196">
        <v>2</v>
      </c>
      <c r="E2076" s="195" t="s">
        <v>17198</v>
      </c>
      <c r="F2076" s="195" t="s">
        <v>219</v>
      </c>
    </row>
    <row r="2077" spans="1:6">
      <c r="A2077" s="195" t="s">
        <v>395</v>
      </c>
      <c r="B2077" s="196">
        <v>1467</v>
      </c>
      <c r="C2077" s="196">
        <v>603300</v>
      </c>
      <c r="D2077" s="196">
        <v>2</v>
      </c>
      <c r="E2077" s="195" t="s">
        <v>17199</v>
      </c>
      <c r="F2077" s="195" t="s">
        <v>177</v>
      </c>
    </row>
    <row r="2078" spans="1:6">
      <c r="A2078" s="195" t="s">
        <v>395</v>
      </c>
      <c r="B2078" s="196">
        <v>1260</v>
      </c>
      <c r="C2078" s="196">
        <v>225200</v>
      </c>
      <c r="D2078" s="196">
        <v>2</v>
      </c>
      <c r="E2078" s="195" t="s">
        <v>17200</v>
      </c>
      <c r="F2078" s="195" t="s">
        <v>154</v>
      </c>
    </row>
    <row r="2079" spans="1:6">
      <c r="A2079" s="195" t="s">
        <v>395</v>
      </c>
      <c r="B2079" s="196">
        <v>1560</v>
      </c>
      <c r="C2079" s="196">
        <v>1121600</v>
      </c>
      <c r="D2079" s="196">
        <v>1</v>
      </c>
      <c r="E2079" s="195" t="s">
        <v>17201</v>
      </c>
      <c r="F2079" s="195" t="s">
        <v>261</v>
      </c>
    </row>
    <row r="2080" spans="1:6">
      <c r="A2080" s="195" t="s">
        <v>395</v>
      </c>
      <c r="B2080" s="196">
        <v>4396</v>
      </c>
      <c r="C2080" s="196">
        <v>336100</v>
      </c>
      <c r="D2080" s="196">
        <v>2</v>
      </c>
      <c r="E2080" s="195" t="s">
        <v>17202</v>
      </c>
      <c r="F2080" s="195" t="s">
        <v>41</v>
      </c>
    </row>
    <row r="2081" spans="1:6">
      <c r="A2081" s="195" t="s">
        <v>395</v>
      </c>
      <c r="B2081" s="196">
        <v>2818</v>
      </c>
      <c r="C2081" s="196">
        <v>1060300</v>
      </c>
      <c r="D2081" s="196">
        <v>1</v>
      </c>
      <c r="E2081" s="195" t="s">
        <v>17203</v>
      </c>
      <c r="F2081" s="195" t="s">
        <v>247</v>
      </c>
    </row>
    <row r="2082" spans="1:6">
      <c r="A2082" s="195" t="s">
        <v>395</v>
      </c>
      <c r="B2082" s="196">
        <v>1230</v>
      </c>
      <c r="C2082" s="196">
        <v>326800</v>
      </c>
      <c r="D2082" s="196">
        <v>1</v>
      </c>
      <c r="E2082" s="195" t="s">
        <v>17204</v>
      </c>
      <c r="F2082" s="195" t="s">
        <v>57</v>
      </c>
    </row>
    <row r="2083" spans="1:6">
      <c r="A2083" s="195" t="s">
        <v>395</v>
      </c>
      <c r="B2083" s="196">
        <v>3075</v>
      </c>
      <c r="C2083" s="196">
        <v>368200</v>
      </c>
      <c r="D2083" s="196">
        <v>2</v>
      </c>
      <c r="E2083" s="195" t="s">
        <v>17205</v>
      </c>
      <c r="F2083" s="195" t="s">
        <v>183</v>
      </c>
    </row>
    <row r="2084" spans="1:6">
      <c r="A2084" s="195" t="s">
        <v>395</v>
      </c>
      <c r="B2084" s="196">
        <v>1507</v>
      </c>
      <c r="C2084" s="196">
        <v>369200</v>
      </c>
      <c r="D2084" s="196">
        <v>1</v>
      </c>
      <c r="E2084" s="195" t="s">
        <v>17206</v>
      </c>
      <c r="F2084" s="195" t="s">
        <v>54</v>
      </c>
    </row>
    <row r="2085" spans="1:6">
      <c r="A2085" s="195" t="s">
        <v>395</v>
      </c>
      <c r="B2085" s="196">
        <v>7486</v>
      </c>
      <c r="C2085" s="196">
        <v>6720100</v>
      </c>
      <c r="D2085" s="196">
        <v>1</v>
      </c>
      <c r="E2085" s="195" t="s">
        <v>17207</v>
      </c>
      <c r="F2085" s="195" t="s">
        <v>24</v>
      </c>
    </row>
    <row r="2086" spans="1:6" ht="30">
      <c r="A2086" s="195" t="s">
        <v>395</v>
      </c>
      <c r="B2086" s="196">
        <v>572</v>
      </c>
      <c r="C2086" s="196">
        <v>137600</v>
      </c>
      <c r="D2086" s="196">
        <v>1</v>
      </c>
      <c r="E2086" s="195" t="s">
        <v>17208</v>
      </c>
      <c r="F2086" s="195" t="s">
        <v>25</v>
      </c>
    </row>
    <row r="2087" spans="1:6">
      <c r="A2087" s="195" t="s">
        <v>395</v>
      </c>
      <c r="B2087" s="196">
        <v>2686</v>
      </c>
      <c r="C2087" s="196">
        <v>323800</v>
      </c>
      <c r="D2087" s="196">
        <v>6</v>
      </c>
      <c r="E2087" s="195" t="s">
        <v>17209</v>
      </c>
      <c r="F2087" s="195" t="s">
        <v>159</v>
      </c>
    </row>
    <row r="2088" spans="1:6">
      <c r="A2088" s="195" t="s">
        <v>395</v>
      </c>
      <c r="B2088" s="196">
        <v>2556</v>
      </c>
      <c r="C2088" s="196">
        <v>170600</v>
      </c>
      <c r="D2088" s="196">
        <v>2</v>
      </c>
      <c r="E2088" s="195" t="s">
        <v>17210</v>
      </c>
      <c r="F2088" s="195" t="s">
        <v>5</v>
      </c>
    </row>
    <row r="2089" spans="1:6">
      <c r="A2089" s="195" t="s">
        <v>395</v>
      </c>
      <c r="B2089" s="196">
        <v>2994</v>
      </c>
      <c r="C2089" s="196">
        <v>657800</v>
      </c>
      <c r="D2089" s="196">
        <v>1</v>
      </c>
      <c r="E2089" s="195" t="s">
        <v>17211</v>
      </c>
      <c r="F2089" s="195" t="s">
        <v>87</v>
      </c>
    </row>
    <row r="2090" spans="1:6">
      <c r="A2090" s="195" t="s">
        <v>395</v>
      </c>
      <c r="B2090" s="196">
        <v>1038</v>
      </c>
      <c r="C2090" s="196">
        <v>274800</v>
      </c>
      <c r="D2090" s="196">
        <v>1</v>
      </c>
      <c r="E2090" s="195" t="s">
        <v>17212</v>
      </c>
      <c r="F2090" s="195" t="s">
        <v>216</v>
      </c>
    </row>
    <row r="2091" spans="1:6">
      <c r="A2091" s="195" t="s">
        <v>395</v>
      </c>
      <c r="B2091" s="196">
        <v>10941</v>
      </c>
      <c r="C2091" s="196">
        <v>929300</v>
      </c>
      <c r="D2091" s="196">
        <v>2</v>
      </c>
      <c r="E2091" s="195" t="s">
        <v>17213</v>
      </c>
      <c r="F2091" s="195" t="s">
        <v>15</v>
      </c>
    </row>
    <row r="2092" spans="1:6">
      <c r="A2092" s="195" t="s">
        <v>395</v>
      </c>
      <c r="B2092" s="196">
        <v>5185</v>
      </c>
      <c r="C2092" s="196">
        <v>397600</v>
      </c>
      <c r="D2092" s="196">
        <v>6</v>
      </c>
      <c r="E2092" s="195" t="s">
        <v>17214</v>
      </c>
      <c r="F2092" s="195" t="s">
        <v>95</v>
      </c>
    </row>
    <row r="2093" spans="1:6">
      <c r="A2093" s="195" t="s">
        <v>395</v>
      </c>
      <c r="B2093" s="196">
        <v>2854</v>
      </c>
      <c r="C2093" s="196">
        <v>343700</v>
      </c>
      <c r="D2093" s="196">
        <v>3</v>
      </c>
      <c r="E2093" s="195" t="s">
        <v>17215</v>
      </c>
      <c r="F2093" s="195" t="s">
        <v>14</v>
      </c>
    </row>
    <row r="2094" spans="1:6">
      <c r="A2094" s="195" t="s">
        <v>395</v>
      </c>
      <c r="B2094" s="196">
        <v>3661</v>
      </c>
      <c r="C2094" s="196">
        <v>1143000</v>
      </c>
      <c r="D2094" s="196">
        <v>1</v>
      </c>
      <c r="E2094" s="195" t="s">
        <v>17216</v>
      </c>
      <c r="F2094" s="195" t="s">
        <v>168</v>
      </c>
    </row>
    <row r="2095" spans="1:6">
      <c r="A2095" s="195" t="s">
        <v>395</v>
      </c>
      <c r="B2095" s="196">
        <v>932</v>
      </c>
      <c r="C2095" s="196">
        <v>235700</v>
      </c>
      <c r="D2095" s="196">
        <v>1</v>
      </c>
      <c r="E2095" s="195" t="s">
        <v>17217</v>
      </c>
      <c r="F2095" s="195" t="s">
        <v>57</v>
      </c>
    </row>
    <row r="2096" spans="1:6" ht="30">
      <c r="A2096" s="195" t="s">
        <v>395</v>
      </c>
      <c r="B2096" s="196">
        <v>3884</v>
      </c>
      <c r="C2096" s="196">
        <v>1253700</v>
      </c>
      <c r="D2096" s="196">
        <v>1</v>
      </c>
      <c r="E2096" s="195" t="s">
        <v>17218</v>
      </c>
      <c r="F2096" s="195" t="s">
        <v>99</v>
      </c>
    </row>
    <row r="2097" spans="1:6">
      <c r="A2097" s="195" t="s">
        <v>395</v>
      </c>
      <c r="B2097" s="196">
        <v>719</v>
      </c>
      <c r="C2097" s="196">
        <v>544900</v>
      </c>
      <c r="D2097" s="196">
        <v>1</v>
      </c>
      <c r="E2097" s="195" t="s">
        <v>17219</v>
      </c>
      <c r="F2097" s="195" t="s">
        <v>53</v>
      </c>
    </row>
    <row r="2098" spans="1:6">
      <c r="A2098" s="195" t="s">
        <v>395</v>
      </c>
      <c r="B2098" s="196">
        <v>3630</v>
      </c>
      <c r="C2098" s="196">
        <v>572200</v>
      </c>
      <c r="D2098" s="196">
        <v>4</v>
      </c>
      <c r="E2098" s="195" t="s">
        <v>17220</v>
      </c>
      <c r="F2098" s="195" t="s">
        <v>28</v>
      </c>
    </row>
    <row r="2099" spans="1:6">
      <c r="A2099" s="195" t="s">
        <v>395</v>
      </c>
      <c r="B2099" s="196">
        <v>3020</v>
      </c>
      <c r="C2099" s="196">
        <v>499800</v>
      </c>
      <c r="D2099" s="196">
        <v>1</v>
      </c>
      <c r="E2099" s="195" t="s">
        <v>17221</v>
      </c>
      <c r="F2099" s="195" t="s">
        <v>57</v>
      </c>
    </row>
    <row r="2100" spans="1:6">
      <c r="A2100" s="195" t="s">
        <v>395</v>
      </c>
      <c r="B2100" s="196">
        <v>1430</v>
      </c>
      <c r="C2100" s="196">
        <v>304100</v>
      </c>
      <c r="D2100" s="196">
        <v>1</v>
      </c>
      <c r="E2100" s="195" t="s">
        <v>17222</v>
      </c>
      <c r="F2100" s="195" t="s">
        <v>57</v>
      </c>
    </row>
    <row r="2101" spans="1:6">
      <c r="A2101" s="195" t="s">
        <v>395</v>
      </c>
      <c r="B2101" s="196">
        <v>1248</v>
      </c>
      <c r="C2101" s="196">
        <v>584800</v>
      </c>
      <c r="D2101" s="196">
        <v>1</v>
      </c>
      <c r="E2101" s="195" t="s">
        <v>17223</v>
      </c>
      <c r="F2101" s="195" t="s">
        <v>168</v>
      </c>
    </row>
    <row r="2102" spans="1:6">
      <c r="A2102" s="195" t="s">
        <v>395</v>
      </c>
      <c r="B2102" s="196">
        <v>11534</v>
      </c>
      <c r="C2102" s="196">
        <v>2865800</v>
      </c>
      <c r="D2102" s="196">
        <v>1</v>
      </c>
      <c r="E2102" s="195" t="s">
        <v>17224</v>
      </c>
      <c r="F2102" s="195" t="s">
        <v>183</v>
      </c>
    </row>
    <row r="2103" spans="1:6">
      <c r="A2103" s="195" t="s">
        <v>395</v>
      </c>
      <c r="B2103" s="196">
        <v>2360</v>
      </c>
      <c r="C2103" s="196">
        <v>242900</v>
      </c>
      <c r="D2103" s="196">
        <v>3</v>
      </c>
      <c r="E2103" s="195" t="s">
        <v>17225</v>
      </c>
      <c r="F2103" s="195" t="s">
        <v>32</v>
      </c>
    </row>
    <row r="2104" spans="1:6" ht="30">
      <c r="A2104" s="195" t="s">
        <v>395</v>
      </c>
      <c r="B2104" s="196">
        <v>2191</v>
      </c>
      <c r="C2104" s="196">
        <v>376600</v>
      </c>
      <c r="D2104" s="196">
        <v>1</v>
      </c>
      <c r="E2104" s="195" t="s">
        <v>17226</v>
      </c>
      <c r="F2104" s="195" t="s">
        <v>25</v>
      </c>
    </row>
    <row r="2105" spans="1:6">
      <c r="A2105" s="195" t="s">
        <v>395</v>
      </c>
      <c r="B2105" s="196">
        <v>2770</v>
      </c>
      <c r="C2105" s="196">
        <v>362600</v>
      </c>
      <c r="D2105" s="196">
        <v>3</v>
      </c>
      <c r="E2105" s="195" t="s">
        <v>17227</v>
      </c>
      <c r="F2105" s="195" t="s">
        <v>138</v>
      </c>
    </row>
    <row r="2106" spans="1:6">
      <c r="A2106" s="195" t="s">
        <v>395</v>
      </c>
      <c r="B2106" s="196">
        <v>1197</v>
      </c>
      <c r="C2106" s="196">
        <v>476300</v>
      </c>
      <c r="D2106" s="196">
        <v>1</v>
      </c>
      <c r="E2106" s="195" t="s">
        <v>17228</v>
      </c>
      <c r="F2106" s="195" t="s">
        <v>81</v>
      </c>
    </row>
    <row r="2107" spans="1:6">
      <c r="A2107" s="195" t="s">
        <v>395</v>
      </c>
      <c r="B2107" s="196">
        <v>2203</v>
      </c>
      <c r="C2107" s="196">
        <v>548900</v>
      </c>
      <c r="D2107" s="196">
        <v>1</v>
      </c>
      <c r="E2107" s="195" t="s">
        <v>17229</v>
      </c>
      <c r="F2107" s="195" t="s">
        <v>82</v>
      </c>
    </row>
    <row r="2108" spans="1:6">
      <c r="A2108" s="195" t="s">
        <v>395</v>
      </c>
      <c r="B2108" s="196">
        <v>2767</v>
      </c>
      <c r="C2108" s="196">
        <v>491700</v>
      </c>
      <c r="D2108" s="196">
        <v>2</v>
      </c>
      <c r="E2108" s="195" t="s">
        <v>17230</v>
      </c>
      <c r="F2108" s="195" t="s">
        <v>156</v>
      </c>
    </row>
    <row r="2109" spans="1:6">
      <c r="A2109" s="195" t="s">
        <v>395</v>
      </c>
      <c r="B2109" s="196">
        <v>1507</v>
      </c>
      <c r="C2109" s="196">
        <v>305700</v>
      </c>
      <c r="D2109" s="196">
        <v>1</v>
      </c>
      <c r="E2109" s="195" t="s">
        <v>17231</v>
      </c>
      <c r="F2109" s="195" t="s">
        <v>18</v>
      </c>
    </row>
    <row r="2110" spans="1:6">
      <c r="A2110" s="195" t="s">
        <v>395</v>
      </c>
      <c r="B2110" s="196">
        <v>3222</v>
      </c>
      <c r="C2110" s="196">
        <v>414600</v>
      </c>
      <c r="D2110" s="196">
        <v>2</v>
      </c>
      <c r="E2110" s="195" t="s">
        <v>17232</v>
      </c>
      <c r="F2110" s="195" t="s">
        <v>11</v>
      </c>
    </row>
    <row r="2111" spans="1:6">
      <c r="A2111" s="195" t="s">
        <v>395</v>
      </c>
      <c r="B2111" s="196">
        <v>1166</v>
      </c>
      <c r="C2111" s="196">
        <v>1890500</v>
      </c>
      <c r="D2111" s="196">
        <v>2</v>
      </c>
      <c r="E2111" s="195" t="s">
        <v>16563</v>
      </c>
      <c r="F2111" s="195" t="s">
        <v>37</v>
      </c>
    </row>
    <row r="2112" spans="1:6">
      <c r="A2112" s="195" t="s">
        <v>395</v>
      </c>
      <c r="B2112" s="196">
        <v>1508</v>
      </c>
      <c r="C2112" s="196">
        <v>256600</v>
      </c>
      <c r="D2112" s="196">
        <v>1</v>
      </c>
      <c r="E2112" s="195" t="s">
        <v>17233</v>
      </c>
      <c r="F2112" s="195" t="s">
        <v>90</v>
      </c>
    </row>
    <row r="2113" spans="1:6">
      <c r="A2113" s="195" t="s">
        <v>395</v>
      </c>
      <c r="B2113" s="196">
        <v>3851</v>
      </c>
      <c r="C2113" s="196">
        <v>584500</v>
      </c>
      <c r="D2113" s="196">
        <v>2</v>
      </c>
      <c r="E2113" s="195" t="s">
        <v>17234</v>
      </c>
      <c r="F2113" s="195" t="s">
        <v>154</v>
      </c>
    </row>
    <row r="2114" spans="1:6">
      <c r="A2114" s="195" t="s">
        <v>395</v>
      </c>
      <c r="B2114" s="196">
        <v>1200</v>
      </c>
      <c r="C2114" s="196">
        <v>124400</v>
      </c>
      <c r="D2114" s="196">
        <v>2</v>
      </c>
      <c r="E2114" s="195" t="s">
        <v>17235</v>
      </c>
      <c r="F2114" s="195" t="s">
        <v>246</v>
      </c>
    </row>
    <row r="2115" spans="1:6">
      <c r="A2115" s="195" t="s">
        <v>395</v>
      </c>
      <c r="B2115" s="196">
        <v>1596</v>
      </c>
      <c r="C2115" s="196">
        <v>394500</v>
      </c>
      <c r="D2115" s="196">
        <v>1</v>
      </c>
      <c r="E2115" s="195" t="s">
        <v>17236</v>
      </c>
      <c r="F2115" s="195" t="s">
        <v>261</v>
      </c>
    </row>
    <row r="2116" spans="1:6">
      <c r="A2116" s="195" t="s">
        <v>395</v>
      </c>
      <c r="B2116" s="196">
        <v>1680</v>
      </c>
      <c r="C2116" s="196">
        <v>443200</v>
      </c>
      <c r="D2116" s="196">
        <v>1</v>
      </c>
      <c r="E2116" s="195" t="s">
        <v>17237</v>
      </c>
      <c r="F2116" s="195" t="s">
        <v>88</v>
      </c>
    </row>
    <row r="2117" spans="1:6">
      <c r="A2117" s="195" t="s">
        <v>395</v>
      </c>
      <c r="B2117" s="196">
        <v>1932</v>
      </c>
      <c r="C2117" s="196">
        <v>330700</v>
      </c>
      <c r="D2117" s="196">
        <v>1</v>
      </c>
      <c r="E2117" s="195" t="s">
        <v>17238</v>
      </c>
      <c r="F2117" s="195" t="s">
        <v>199</v>
      </c>
    </row>
    <row r="2118" spans="1:6">
      <c r="A2118" s="195" t="s">
        <v>395</v>
      </c>
      <c r="B2118" s="196">
        <v>1831</v>
      </c>
      <c r="C2118" s="196">
        <v>326000</v>
      </c>
      <c r="D2118" s="196">
        <v>2</v>
      </c>
      <c r="E2118" s="195" t="s">
        <v>17239</v>
      </c>
      <c r="F2118" s="195" t="s">
        <v>72</v>
      </c>
    </row>
    <row r="2119" spans="1:6">
      <c r="A2119" s="195" t="s">
        <v>395</v>
      </c>
      <c r="B2119" s="196">
        <v>1146</v>
      </c>
      <c r="C2119" s="196">
        <v>125900</v>
      </c>
      <c r="D2119" s="196">
        <v>2</v>
      </c>
      <c r="E2119" s="195" t="s">
        <v>17240</v>
      </c>
      <c r="F2119" s="195" t="s">
        <v>190</v>
      </c>
    </row>
    <row r="2120" spans="1:6">
      <c r="A2120" s="195" t="s">
        <v>395</v>
      </c>
      <c r="B2120" s="196">
        <v>8187</v>
      </c>
      <c r="C2120" s="196">
        <v>821900</v>
      </c>
      <c r="D2120" s="196">
        <v>4</v>
      </c>
      <c r="E2120" s="195" t="s">
        <v>17241</v>
      </c>
      <c r="F2120" s="195" t="s">
        <v>41</v>
      </c>
    </row>
    <row r="2121" spans="1:6">
      <c r="A2121" s="195" t="s">
        <v>395</v>
      </c>
      <c r="B2121" s="196">
        <v>2857</v>
      </c>
      <c r="C2121" s="196">
        <v>1032000</v>
      </c>
      <c r="D2121" s="196">
        <v>1</v>
      </c>
      <c r="E2121" s="195" t="s">
        <v>17242</v>
      </c>
      <c r="F2121" s="195" t="s">
        <v>261</v>
      </c>
    </row>
    <row r="2122" spans="1:6">
      <c r="A2122" s="195" t="s">
        <v>395</v>
      </c>
      <c r="B2122" s="196">
        <v>780</v>
      </c>
      <c r="C2122" s="196">
        <v>560600</v>
      </c>
      <c r="D2122" s="196">
        <v>1</v>
      </c>
      <c r="E2122" s="195" t="s">
        <v>17243</v>
      </c>
      <c r="F2122" s="195" t="s">
        <v>168</v>
      </c>
    </row>
    <row r="2123" spans="1:6">
      <c r="A2123" s="195" t="s">
        <v>395</v>
      </c>
      <c r="B2123" s="196">
        <v>3588</v>
      </c>
      <c r="C2123" s="196">
        <v>330700</v>
      </c>
      <c r="D2123" s="196">
        <v>3</v>
      </c>
      <c r="E2123" s="195" t="s">
        <v>17244</v>
      </c>
      <c r="F2123" s="195" t="s">
        <v>14</v>
      </c>
    </row>
    <row r="2124" spans="1:6">
      <c r="A2124" s="195" t="s">
        <v>395</v>
      </c>
      <c r="B2124" s="196">
        <v>2523</v>
      </c>
      <c r="C2124" s="196">
        <v>413000</v>
      </c>
      <c r="D2124" s="196">
        <v>2</v>
      </c>
      <c r="E2124" s="195" t="s">
        <v>17245</v>
      </c>
      <c r="F2124" s="195" t="s">
        <v>138</v>
      </c>
    </row>
    <row r="2125" spans="1:6">
      <c r="A2125" s="195" t="s">
        <v>395</v>
      </c>
      <c r="B2125" s="196">
        <v>4195</v>
      </c>
      <c r="C2125" s="196">
        <v>590600</v>
      </c>
      <c r="D2125" s="196">
        <v>2</v>
      </c>
      <c r="E2125" s="195" t="s">
        <v>17246</v>
      </c>
      <c r="F2125" s="195" t="s">
        <v>219</v>
      </c>
    </row>
    <row r="2126" spans="1:6">
      <c r="A2126" s="195" t="s">
        <v>395</v>
      </c>
      <c r="B2126" s="196">
        <v>1407</v>
      </c>
      <c r="C2126" s="196">
        <v>395100</v>
      </c>
      <c r="D2126" s="196">
        <v>1</v>
      </c>
      <c r="E2126" s="195" t="s">
        <v>17247</v>
      </c>
      <c r="F2126" s="195" t="s">
        <v>199</v>
      </c>
    </row>
    <row r="2127" spans="1:6">
      <c r="A2127" s="195" t="s">
        <v>395</v>
      </c>
      <c r="B2127" s="196">
        <v>2566</v>
      </c>
      <c r="C2127" s="196">
        <v>271400</v>
      </c>
      <c r="D2127" s="196">
        <v>2</v>
      </c>
      <c r="E2127" s="195" t="s">
        <v>17248</v>
      </c>
      <c r="F2127" s="195" t="s">
        <v>29</v>
      </c>
    </row>
    <row r="2128" spans="1:6" ht="30">
      <c r="A2128" s="195" t="s">
        <v>395</v>
      </c>
      <c r="B2128" s="196">
        <v>1566</v>
      </c>
      <c r="C2128" s="196">
        <v>540800</v>
      </c>
      <c r="D2128" s="196">
        <v>1</v>
      </c>
      <c r="E2128" s="195" t="s">
        <v>17249</v>
      </c>
      <c r="F2128" s="195" t="s">
        <v>209</v>
      </c>
    </row>
    <row r="2129" spans="1:6">
      <c r="A2129" s="195" t="s">
        <v>395</v>
      </c>
      <c r="B2129" s="196">
        <v>1278</v>
      </c>
      <c r="C2129" s="196">
        <v>316600</v>
      </c>
      <c r="D2129" s="196">
        <v>1</v>
      </c>
      <c r="E2129" s="195" t="s">
        <v>17250</v>
      </c>
      <c r="F2129" s="195" t="s">
        <v>54</v>
      </c>
    </row>
    <row r="2130" spans="1:6">
      <c r="A2130" s="195" t="s">
        <v>395</v>
      </c>
      <c r="B2130" s="196">
        <v>3043</v>
      </c>
      <c r="C2130" s="196">
        <v>1988000</v>
      </c>
      <c r="D2130" s="196">
        <v>2</v>
      </c>
      <c r="E2130" s="195" t="s">
        <v>17251</v>
      </c>
      <c r="F2130" s="195" t="s">
        <v>177</v>
      </c>
    </row>
    <row r="2131" spans="1:6">
      <c r="A2131" s="195" t="s">
        <v>395</v>
      </c>
      <c r="B2131" s="196">
        <v>1512</v>
      </c>
      <c r="C2131" s="196">
        <v>1000300</v>
      </c>
      <c r="D2131" s="196">
        <v>1</v>
      </c>
      <c r="E2131" s="195" t="s">
        <v>17252</v>
      </c>
      <c r="F2131" s="195" t="s">
        <v>177</v>
      </c>
    </row>
    <row r="2132" spans="1:6">
      <c r="A2132" s="195" t="s">
        <v>395</v>
      </c>
      <c r="B2132" s="196">
        <v>10707</v>
      </c>
      <c r="C2132" s="196">
        <v>2028200</v>
      </c>
      <c r="D2132" s="196">
        <v>2</v>
      </c>
      <c r="E2132" s="195" t="s">
        <v>17253</v>
      </c>
      <c r="F2132" s="195" t="s">
        <v>93</v>
      </c>
    </row>
    <row r="2133" spans="1:6">
      <c r="A2133" s="195" t="s">
        <v>395</v>
      </c>
      <c r="B2133" s="196">
        <v>3098</v>
      </c>
      <c r="C2133" s="196">
        <v>437500</v>
      </c>
      <c r="D2133" s="196">
        <v>2</v>
      </c>
      <c r="E2133" s="195" t="s">
        <v>17254</v>
      </c>
      <c r="F2133" s="195" t="s">
        <v>45</v>
      </c>
    </row>
    <row r="2134" spans="1:6">
      <c r="A2134" s="195" t="s">
        <v>395</v>
      </c>
      <c r="B2134" s="196">
        <v>4388</v>
      </c>
      <c r="C2134" s="196">
        <v>544800</v>
      </c>
      <c r="D2134" s="196">
        <v>2</v>
      </c>
      <c r="E2134" s="195" t="s">
        <v>17255</v>
      </c>
      <c r="F2134" s="195" t="s">
        <v>115</v>
      </c>
    </row>
    <row r="2135" spans="1:6">
      <c r="A2135" s="195" t="s">
        <v>395</v>
      </c>
      <c r="B2135" s="196">
        <v>1470</v>
      </c>
      <c r="C2135" s="196">
        <v>321200</v>
      </c>
      <c r="D2135" s="196">
        <v>1</v>
      </c>
      <c r="E2135" s="195" t="s">
        <v>17256</v>
      </c>
      <c r="F2135" s="195" t="s">
        <v>261</v>
      </c>
    </row>
    <row r="2136" spans="1:6">
      <c r="A2136" s="195" t="s">
        <v>395</v>
      </c>
      <c r="B2136" s="196">
        <v>2009</v>
      </c>
      <c r="C2136" s="196">
        <v>419000</v>
      </c>
      <c r="D2136" s="196">
        <v>1</v>
      </c>
      <c r="E2136" s="195" t="s">
        <v>17257</v>
      </c>
      <c r="F2136" s="195" t="s">
        <v>168</v>
      </c>
    </row>
    <row r="2137" spans="1:6">
      <c r="A2137" s="195" t="s">
        <v>395</v>
      </c>
      <c r="B2137" s="196">
        <v>1413</v>
      </c>
      <c r="C2137" s="196">
        <v>815500</v>
      </c>
      <c r="D2137" s="196">
        <v>3</v>
      </c>
      <c r="E2137" s="195" t="s">
        <v>17258</v>
      </c>
      <c r="F2137" s="195" t="s">
        <v>7</v>
      </c>
    </row>
    <row r="2138" spans="1:6">
      <c r="A2138" s="195" t="s">
        <v>395</v>
      </c>
      <c r="B2138" s="196">
        <v>5423</v>
      </c>
      <c r="C2138" s="196">
        <v>3063900</v>
      </c>
      <c r="D2138" s="196">
        <v>2</v>
      </c>
      <c r="E2138" s="195" t="s">
        <v>17259</v>
      </c>
      <c r="F2138" s="195" t="s">
        <v>24</v>
      </c>
    </row>
    <row r="2139" spans="1:6">
      <c r="A2139" s="195" t="s">
        <v>395</v>
      </c>
      <c r="B2139" s="196">
        <v>3280</v>
      </c>
      <c r="C2139" s="196">
        <v>697400</v>
      </c>
      <c r="D2139" s="196">
        <v>1</v>
      </c>
      <c r="E2139" s="195" t="s">
        <v>17260</v>
      </c>
      <c r="F2139" s="195" t="s">
        <v>12</v>
      </c>
    </row>
    <row r="2140" spans="1:6" ht="30">
      <c r="A2140" s="195" t="s">
        <v>395</v>
      </c>
      <c r="B2140" s="196">
        <v>1992</v>
      </c>
      <c r="C2140" s="196">
        <v>630200</v>
      </c>
      <c r="D2140" s="196">
        <v>1</v>
      </c>
      <c r="E2140" s="195" t="s">
        <v>17261</v>
      </c>
      <c r="F2140" s="195" t="s">
        <v>209</v>
      </c>
    </row>
    <row r="2141" spans="1:6">
      <c r="A2141" s="195" t="s">
        <v>395</v>
      </c>
      <c r="B2141" s="196">
        <v>774</v>
      </c>
      <c r="C2141" s="196">
        <v>471400</v>
      </c>
      <c r="D2141" s="196">
        <v>1</v>
      </c>
      <c r="E2141" s="195" t="s">
        <v>17262</v>
      </c>
      <c r="F2141" s="195" t="s">
        <v>168</v>
      </c>
    </row>
    <row r="2142" spans="1:6">
      <c r="A2142" s="195" t="s">
        <v>395</v>
      </c>
      <c r="B2142" s="196">
        <v>786</v>
      </c>
      <c r="C2142" s="196">
        <v>105300</v>
      </c>
      <c r="D2142" s="196">
        <v>2</v>
      </c>
      <c r="E2142" s="195" t="s">
        <v>17263</v>
      </c>
      <c r="F2142" s="195" t="s">
        <v>14</v>
      </c>
    </row>
    <row r="2143" spans="1:6" ht="30">
      <c r="A2143" s="195" t="s">
        <v>395</v>
      </c>
      <c r="B2143" s="196">
        <v>1242</v>
      </c>
      <c r="C2143" s="196">
        <v>201100</v>
      </c>
      <c r="D2143" s="196">
        <v>1</v>
      </c>
      <c r="E2143" s="195" t="s">
        <v>17264</v>
      </c>
      <c r="F2143" s="195" t="s">
        <v>25</v>
      </c>
    </row>
    <row r="2144" spans="1:6">
      <c r="A2144" s="195" t="s">
        <v>395</v>
      </c>
      <c r="B2144" s="196">
        <v>1680</v>
      </c>
      <c r="C2144" s="196">
        <v>484000</v>
      </c>
      <c r="D2144" s="196">
        <v>1</v>
      </c>
      <c r="E2144" s="195" t="s">
        <v>17265</v>
      </c>
      <c r="F2144" s="195" t="s">
        <v>168</v>
      </c>
    </row>
    <row r="2145" spans="1:6">
      <c r="A2145" s="195" t="s">
        <v>395</v>
      </c>
      <c r="B2145" s="196">
        <v>2494</v>
      </c>
      <c r="C2145" s="196">
        <v>975600</v>
      </c>
      <c r="D2145" s="196">
        <v>1</v>
      </c>
      <c r="E2145" s="195" t="s">
        <v>17266</v>
      </c>
      <c r="F2145" s="195" t="s">
        <v>261</v>
      </c>
    </row>
    <row r="2146" spans="1:6">
      <c r="A2146" s="195" t="s">
        <v>395</v>
      </c>
      <c r="B2146" s="196">
        <v>8229</v>
      </c>
      <c r="C2146" s="196">
        <v>3060400</v>
      </c>
      <c r="D2146" s="196">
        <v>2</v>
      </c>
      <c r="E2146" s="195" t="s">
        <v>17267</v>
      </c>
      <c r="F2146" s="195" t="s">
        <v>254</v>
      </c>
    </row>
    <row r="2147" spans="1:6">
      <c r="A2147" s="195" t="s">
        <v>395</v>
      </c>
      <c r="B2147" s="196">
        <v>1200</v>
      </c>
      <c r="C2147" s="196">
        <v>308800</v>
      </c>
      <c r="D2147" s="196">
        <v>1</v>
      </c>
      <c r="E2147" s="195" t="s">
        <v>17268</v>
      </c>
      <c r="F2147" s="195" t="s">
        <v>184</v>
      </c>
    </row>
    <row r="2148" spans="1:6">
      <c r="A2148" s="195" t="s">
        <v>395</v>
      </c>
      <c r="B2148" s="196">
        <v>4014</v>
      </c>
      <c r="C2148" s="196">
        <v>225600</v>
      </c>
      <c r="D2148" s="196">
        <v>3</v>
      </c>
      <c r="E2148" s="195" t="s">
        <v>17269</v>
      </c>
      <c r="F2148" s="195" t="s">
        <v>11</v>
      </c>
    </row>
    <row r="2149" spans="1:6">
      <c r="A2149" s="195" t="s">
        <v>395</v>
      </c>
      <c r="B2149" s="196">
        <v>528</v>
      </c>
      <c r="C2149" s="196">
        <v>247300</v>
      </c>
      <c r="D2149" s="196">
        <v>1</v>
      </c>
      <c r="E2149" s="195" t="s">
        <v>17270</v>
      </c>
      <c r="F2149" s="195" t="s">
        <v>184</v>
      </c>
    </row>
    <row r="2150" spans="1:6">
      <c r="A2150" s="195" t="s">
        <v>395</v>
      </c>
      <c r="B2150" s="196">
        <v>4091</v>
      </c>
      <c r="C2150" s="196">
        <v>1333000</v>
      </c>
      <c r="D2150" s="196">
        <v>1</v>
      </c>
      <c r="E2150" s="195" t="s">
        <v>17271</v>
      </c>
      <c r="F2150" s="195" t="s">
        <v>57</v>
      </c>
    </row>
    <row r="2151" spans="1:6">
      <c r="A2151" s="195" t="s">
        <v>395</v>
      </c>
      <c r="B2151" s="196">
        <v>14193</v>
      </c>
      <c r="C2151" s="196">
        <v>3722000</v>
      </c>
      <c r="D2151" s="196">
        <v>3</v>
      </c>
      <c r="E2151" s="195" t="s">
        <v>17272</v>
      </c>
      <c r="F2151" s="195" t="s">
        <v>49</v>
      </c>
    </row>
    <row r="2152" spans="1:6">
      <c r="A2152" s="195" t="s">
        <v>395</v>
      </c>
      <c r="B2152" s="196">
        <v>2368</v>
      </c>
      <c r="C2152" s="196">
        <v>255400</v>
      </c>
      <c r="D2152" s="196">
        <v>2</v>
      </c>
      <c r="E2152" s="195" t="s">
        <v>17273</v>
      </c>
      <c r="F2152" s="195" t="s">
        <v>180</v>
      </c>
    </row>
    <row r="2153" spans="1:6" ht="30">
      <c r="A2153" s="195" t="s">
        <v>395</v>
      </c>
      <c r="B2153" s="196">
        <v>876</v>
      </c>
      <c r="C2153" s="196">
        <v>329000</v>
      </c>
      <c r="D2153" s="196">
        <v>1</v>
      </c>
      <c r="E2153" s="195" t="s">
        <v>17274</v>
      </c>
      <c r="F2153" s="195" t="s">
        <v>99</v>
      </c>
    </row>
    <row r="2154" spans="1:6">
      <c r="A2154" s="195" t="s">
        <v>395</v>
      </c>
      <c r="B2154" s="196">
        <v>2964</v>
      </c>
      <c r="C2154" s="196">
        <v>937000</v>
      </c>
      <c r="D2154" s="196">
        <v>1</v>
      </c>
      <c r="E2154" s="195" t="s">
        <v>17275</v>
      </c>
      <c r="F2154" s="195" t="s">
        <v>54</v>
      </c>
    </row>
    <row r="2155" spans="1:6">
      <c r="A2155" s="195" t="s">
        <v>395</v>
      </c>
      <c r="B2155" s="196">
        <v>1896</v>
      </c>
      <c r="C2155" s="196">
        <v>455100</v>
      </c>
      <c r="D2155" s="196">
        <v>1</v>
      </c>
      <c r="E2155" s="195" t="s">
        <v>17276</v>
      </c>
      <c r="F2155" s="195" t="s">
        <v>261</v>
      </c>
    </row>
    <row r="2156" spans="1:6">
      <c r="A2156" s="195" t="s">
        <v>395</v>
      </c>
      <c r="B2156" s="196">
        <v>5393</v>
      </c>
      <c r="C2156" s="196">
        <v>734800</v>
      </c>
      <c r="D2156" s="196">
        <v>3</v>
      </c>
      <c r="E2156" s="195" t="s">
        <v>17277</v>
      </c>
      <c r="F2156" s="195" t="s">
        <v>28</v>
      </c>
    </row>
    <row r="2157" spans="1:6">
      <c r="A2157" s="195" t="s">
        <v>395</v>
      </c>
      <c r="B2157" s="196">
        <v>3376</v>
      </c>
      <c r="C2157" s="196">
        <v>310200</v>
      </c>
      <c r="D2157" s="196">
        <v>2</v>
      </c>
      <c r="E2157" s="195" t="s">
        <v>17278</v>
      </c>
      <c r="F2157" s="195" t="s">
        <v>284</v>
      </c>
    </row>
    <row r="2158" spans="1:6">
      <c r="A2158" s="195" t="s">
        <v>395</v>
      </c>
      <c r="B2158" s="196">
        <v>884</v>
      </c>
      <c r="C2158" s="196">
        <v>503000</v>
      </c>
      <c r="D2158" s="196">
        <v>1</v>
      </c>
      <c r="E2158" s="195" t="s">
        <v>17279</v>
      </c>
      <c r="F2158" s="195" t="s">
        <v>177</v>
      </c>
    </row>
    <row r="2159" spans="1:6">
      <c r="A2159" s="195" t="s">
        <v>395</v>
      </c>
      <c r="B2159" s="196">
        <v>7966</v>
      </c>
      <c r="C2159" s="196">
        <v>709400</v>
      </c>
      <c r="D2159" s="196">
        <v>2</v>
      </c>
      <c r="E2159" s="195" t="s">
        <v>17280</v>
      </c>
      <c r="F2159" s="195" t="s">
        <v>183</v>
      </c>
    </row>
    <row r="2160" spans="1:6">
      <c r="A2160" s="195" t="s">
        <v>395</v>
      </c>
      <c r="B2160" s="196">
        <v>464</v>
      </c>
      <c r="C2160" s="196">
        <v>299500</v>
      </c>
      <c r="D2160" s="196">
        <v>3</v>
      </c>
      <c r="E2160" s="195" t="s">
        <v>17281</v>
      </c>
      <c r="F2160" s="195" t="s">
        <v>37</v>
      </c>
    </row>
    <row r="2161" spans="1:6">
      <c r="A2161" s="195" t="s">
        <v>395</v>
      </c>
      <c r="B2161" s="196">
        <v>1844</v>
      </c>
      <c r="C2161" s="196">
        <v>372500</v>
      </c>
      <c r="D2161" s="196">
        <v>2</v>
      </c>
      <c r="E2161" s="195" t="s">
        <v>17282</v>
      </c>
      <c r="F2161" s="195" t="s">
        <v>37</v>
      </c>
    </row>
    <row r="2162" spans="1:6">
      <c r="A2162" s="195" t="s">
        <v>395</v>
      </c>
      <c r="B2162" s="196">
        <v>2348</v>
      </c>
      <c r="C2162" s="196">
        <v>567800</v>
      </c>
      <c r="D2162" s="196">
        <v>1</v>
      </c>
      <c r="E2162" s="195" t="s">
        <v>17283</v>
      </c>
      <c r="F2162" s="195" t="s">
        <v>88</v>
      </c>
    </row>
    <row r="2163" spans="1:6">
      <c r="A2163" s="195" t="s">
        <v>395</v>
      </c>
      <c r="B2163" s="196">
        <v>2428</v>
      </c>
      <c r="C2163" s="196">
        <v>362600</v>
      </c>
      <c r="D2163" s="196">
        <v>4</v>
      </c>
      <c r="E2163" s="195" t="s">
        <v>17284</v>
      </c>
      <c r="F2163" s="195" t="s">
        <v>159</v>
      </c>
    </row>
    <row r="2164" spans="1:6">
      <c r="A2164" s="195" t="s">
        <v>395</v>
      </c>
      <c r="B2164" s="196">
        <v>3832</v>
      </c>
      <c r="C2164" s="196">
        <v>384300</v>
      </c>
      <c r="D2164" s="196">
        <v>2</v>
      </c>
      <c r="E2164" s="195" t="s">
        <v>17285</v>
      </c>
      <c r="F2164" s="195" t="s">
        <v>237</v>
      </c>
    </row>
    <row r="2165" spans="1:6">
      <c r="A2165" s="195" t="s">
        <v>395</v>
      </c>
      <c r="B2165" s="196">
        <v>986</v>
      </c>
      <c r="C2165" s="196">
        <v>107400</v>
      </c>
      <c r="D2165" s="196">
        <v>4</v>
      </c>
      <c r="E2165" s="195" t="s">
        <v>17286</v>
      </c>
      <c r="F2165" s="195" t="s">
        <v>159</v>
      </c>
    </row>
    <row r="2166" spans="1:6" ht="30">
      <c r="A2166" s="195" t="s">
        <v>395</v>
      </c>
      <c r="B2166" s="196">
        <v>3315</v>
      </c>
      <c r="C2166" s="196">
        <v>878300</v>
      </c>
      <c r="D2166" s="196">
        <v>1</v>
      </c>
      <c r="E2166" s="195" t="s">
        <v>17287</v>
      </c>
      <c r="F2166" s="195" t="s">
        <v>99</v>
      </c>
    </row>
    <row r="2167" spans="1:6">
      <c r="A2167" s="195" t="s">
        <v>395</v>
      </c>
      <c r="B2167" s="196">
        <v>2275</v>
      </c>
      <c r="C2167" s="196">
        <v>309200</v>
      </c>
      <c r="D2167" s="196">
        <v>1</v>
      </c>
      <c r="E2167" s="195" t="s">
        <v>17288</v>
      </c>
      <c r="F2167" s="195" t="s">
        <v>205</v>
      </c>
    </row>
    <row r="2168" spans="1:6">
      <c r="A2168" s="195" t="s">
        <v>395</v>
      </c>
      <c r="B2168" s="196">
        <v>15490</v>
      </c>
      <c r="C2168" s="196">
        <v>1361000</v>
      </c>
      <c r="D2168" s="196">
        <v>5</v>
      </c>
      <c r="E2168" s="195" t="s">
        <v>17289</v>
      </c>
      <c r="F2168" s="195" t="s">
        <v>74</v>
      </c>
    </row>
    <row r="2169" spans="1:6">
      <c r="A2169" s="195" t="s">
        <v>395</v>
      </c>
      <c r="B2169" s="196">
        <v>3643</v>
      </c>
      <c r="C2169" s="196">
        <v>506200</v>
      </c>
      <c r="D2169" s="196">
        <v>4</v>
      </c>
      <c r="E2169" s="195" t="s">
        <v>17290</v>
      </c>
      <c r="F2169" s="195" t="s">
        <v>26</v>
      </c>
    </row>
    <row r="2170" spans="1:6">
      <c r="A2170" s="195" t="s">
        <v>395</v>
      </c>
      <c r="B2170" s="196">
        <v>840</v>
      </c>
      <c r="C2170" s="196">
        <v>467100</v>
      </c>
      <c r="D2170" s="196">
        <v>1</v>
      </c>
      <c r="E2170" s="195" t="s">
        <v>17291</v>
      </c>
      <c r="F2170" s="195" t="s">
        <v>177</v>
      </c>
    </row>
    <row r="2171" spans="1:6">
      <c r="A2171" s="195" t="s">
        <v>395</v>
      </c>
      <c r="B2171" s="196">
        <v>1527</v>
      </c>
      <c r="C2171" s="196">
        <v>619500</v>
      </c>
      <c r="D2171" s="196">
        <v>1</v>
      </c>
      <c r="E2171" s="195" t="s">
        <v>17292</v>
      </c>
      <c r="F2171" s="195" t="s">
        <v>164</v>
      </c>
    </row>
    <row r="2172" spans="1:6">
      <c r="A2172" s="195" t="s">
        <v>395</v>
      </c>
      <c r="B2172" s="196">
        <v>480</v>
      </c>
      <c r="C2172" s="196">
        <v>40300</v>
      </c>
      <c r="D2172" s="196">
        <v>1</v>
      </c>
      <c r="E2172" s="195" t="s">
        <v>17293</v>
      </c>
      <c r="F2172" s="195" t="s">
        <v>87</v>
      </c>
    </row>
    <row r="2173" spans="1:6">
      <c r="A2173" s="195" t="s">
        <v>395</v>
      </c>
      <c r="B2173" s="196">
        <v>3889</v>
      </c>
      <c r="C2173" s="196">
        <v>697200</v>
      </c>
      <c r="D2173" s="196">
        <v>2</v>
      </c>
      <c r="E2173" s="195" t="s">
        <v>17294</v>
      </c>
      <c r="F2173" s="195" t="s">
        <v>45</v>
      </c>
    </row>
    <row r="2174" spans="1:6" ht="30">
      <c r="A2174" s="195" t="s">
        <v>395</v>
      </c>
      <c r="B2174" s="196">
        <v>1660</v>
      </c>
      <c r="C2174" s="196">
        <v>88000</v>
      </c>
      <c r="D2174" s="196">
        <v>1</v>
      </c>
      <c r="E2174" s="195" t="s">
        <v>17295</v>
      </c>
      <c r="F2174" s="195" t="s">
        <v>227</v>
      </c>
    </row>
    <row r="2175" spans="1:6">
      <c r="A2175" s="195" t="s">
        <v>395</v>
      </c>
      <c r="B2175" s="196">
        <v>4700</v>
      </c>
      <c r="C2175" s="196">
        <v>351800</v>
      </c>
      <c r="D2175" s="196">
        <v>4</v>
      </c>
      <c r="E2175" s="195" t="s">
        <v>17296</v>
      </c>
      <c r="F2175" s="195" t="s">
        <v>15</v>
      </c>
    </row>
    <row r="2176" spans="1:6">
      <c r="A2176" s="195" t="s">
        <v>395</v>
      </c>
      <c r="B2176" s="196">
        <v>5397</v>
      </c>
      <c r="C2176" s="196">
        <v>864900</v>
      </c>
      <c r="D2176" s="196">
        <v>2</v>
      </c>
      <c r="E2176" s="195" t="s">
        <v>17297</v>
      </c>
      <c r="F2176" s="195" t="s">
        <v>289</v>
      </c>
    </row>
    <row r="2177" spans="1:6">
      <c r="A2177" s="195" t="s">
        <v>395</v>
      </c>
      <c r="B2177" s="196">
        <v>532</v>
      </c>
      <c r="C2177" s="196">
        <v>78500</v>
      </c>
      <c r="D2177" s="196">
        <v>1</v>
      </c>
      <c r="E2177" s="195" t="s">
        <v>17298</v>
      </c>
      <c r="F2177" s="195" t="s">
        <v>195</v>
      </c>
    </row>
    <row r="2178" spans="1:6">
      <c r="A2178" s="195" t="s">
        <v>395</v>
      </c>
      <c r="B2178" s="196">
        <v>1836</v>
      </c>
      <c r="C2178" s="196">
        <v>2117500</v>
      </c>
      <c r="D2178" s="196">
        <v>1</v>
      </c>
      <c r="E2178" s="195" t="s">
        <v>17299</v>
      </c>
      <c r="F2178" s="195" t="s">
        <v>177</v>
      </c>
    </row>
    <row r="2179" spans="1:6">
      <c r="A2179" s="195" t="s">
        <v>395</v>
      </c>
      <c r="B2179" s="196">
        <v>5415</v>
      </c>
      <c r="C2179" s="196">
        <v>852400</v>
      </c>
      <c r="D2179" s="196">
        <v>4</v>
      </c>
      <c r="E2179" s="195" t="s">
        <v>17300</v>
      </c>
      <c r="F2179" s="195" t="s">
        <v>268</v>
      </c>
    </row>
    <row r="2180" spans="1:6">
      <c r="A2180" s="195" t="s">
        <v>395</v>
      </c>
      <c r="B2180" s="196">
        <v>3438</v>
      </c>
      <c r="C2180" s="196">
        <v>459300</v>
      </c>
      <c r="D2180" s="196">
        <v>1</v>
      </c>
      <c r="E2180" s="195" t="s">
        <v>17301</v>
      </c>
      <c r="F2180" s="195" t="s">
        <v>183</v>
      </c>
    </row>
    <row r="2181" spans="1:6">
      <c r="A2181" s="195" t="s">
        <v>395</v>
      </c>
      <c r="B2181" s="196">
        <v>2543</v>
      </c>
      <c r="C2181" s="196">
        <v>305700</v>
      </c>
      <c r="D2181" s="196">
        <v>2</v>
      </c>
      <c r="E2181" s="195" t="s">
        <v>17302</v>
      </c>
      <c r="F2181" s="195" t="s">
        <v>255</v>
      </c>
    </row>
    <row r="2182" spans="1:6">
      <c r="A2182" s="195" t="s">
        <v>395</v>
      </c>
      <c r="B2182" s="196">
        <v>2002</v>
      </c>
      <c r="C2182" s="196">
        <v>291400</v>
      </c>
      <c r="D2182" s="196">
        <v>2</v>
      </c>
      <c r="E2182" s="195" t="s">
        <v>17303</v>
      </c>
      <c r="F2182" s="195" t="s">
        <v>219</v>
      </c>
    </row>
    <row r="2183" spans="1:6">
      <c r="A2183" s="195" t="s">
        <v>395</v>
      </c>
      <c r="B2183" s="196">
        <v>1440</v>
      </c>
      <c r="C2183" s="196">
        <v>654400</v>
      </c>
      <c r="D2183" s="196">
        <v>1</v>
      </c>
      <c r="E2183" s="195" t="s">
        <v>17304</v>
      </c>
      <c r="F2183" s="195" t="s">
        <v>247</v>
      </c>
    </row>
    <row r="2184" spans="1:6">
      <c r="A2184" s="195" t="s">
        <v>395</v>
      </c>
      <c r="B2184" s="196">
        <v>683</v>
      </c>
      <c r="C2184" s="196">
        <v>869900</v>
      </c>
      <c r="D2184" s="196">
        <v>1</v>
      </c>
      <c r="E2184" s="195" t="s">
        <v>17305</v>
      </c>
      <c r="F2184" s="195" t="s">
        <v>168</v>
      </c>
    </row>
    <row r="2185" spans="1:6">
      <c r="A2185" s="195" t="s">
        <v>395</v>
      </c>
      <c r="B2185" s="196">
        <v>6533</v>
      </c>
      <c r="C2185" s="196">
        <v>1070400</v>
      </c>
      <c r="D2185" s="196">
        <v>3</v>
      </c>
      <c r="E2185" s="195" t="s">
        <v>17306</v>
      </c>
      <c r="F2185" s="195" t="s">
        <v>78</v>
      </c>
    </row>
    <row r="2186" spans="1:6">
      <c r="A2186" s="195" t="s">
        <v>395</v>
      </c>
      <c r="B2186" s="196">
        <v>3655</v>
      </c>
      <c r="C2186" s="196">
        <v>839100</v>
      </c>
      <c r="D2186" s="196">
        <v>3</v>
      </c>
      <c r="E2186" s="195" t="s">
        <v>17307</v>
      </c>
      <c r="F2186" s="195" t="s">
        <v>219</v>
      </c>
    </row>
    <row r="2187" spans="1:6">
      <c r="A2187" s="195" t="s">
        <v>395</v>
      </c>
      <c r="B2187" s="196">
        <v>1990</v>
      </c>
      <c r="C2187" s="196">
        <v>431500</v>
      </c>
      <c r="D2187" s="196">
        <v>1</v>
      </c>
      <c r="E2187" s="195" t="s">
        <v>17308</v>
      </c>
      <c r="F2187" s="195" t="s">
        <v>261</v>
      </c>
    </row>
    <row r="2188" spans="1:6">
      <c r="A2188" s="195" t="s">
        <v>395</v>
      </c>
      <c r="B2188" s="196">
        <v>2488</v>
      </c>
      <c r="C2188" s="196">
        <v>248200</v>
      </c>
      <c r="D2188" s="196">
        <v>3</v>
      </c>
      <c r="E2188" s="195" t="s">
        <v>17309</v>
      </c>
      <c r="F2188" s="195" t="s">
        <v>11</v>
      </c>
    </row>
    <row r="2189" spans="1:6">
      <c r="A2189" s="195" t="s">
        <v>395</v>
      </c>
      <c r="B2189" s="196">
        <v>3608</v>
      </c>
      <c r="C2189" s="196">
        <v>1002800</v>
      </c>
      <c r="D2189" s="196">
        <v>1</v>
      </c>
      <c r="E2189" s="195" t="s">
        <v>17310</v>
      </c>
      <c r="F2189" s="195" t="s">
        <v>24</v>
      </c>
    </row>
    <row r="2190" spans="1:6">
      <c r="A2190" s="195" t="s">
        <v>395</v>
      </c>
      <c r="B2190" s="196">
        <v>2257</v>
      </c>
      <c r="C2190" s="196">
        <v>337100</v>
      </c>
      <c r="D2190" s="196">
        <v>1</v>
      </c>
      <c r="E2190" s="195" t="s">
        <v>17311</v>
      </c>
      <c r="F2190" s="195" t="s">
        <v>102</v>
      </c>
    </row>
    <row r="2191" spans="1:6">
      <c r="A2191" s="195" t="s">
        <v>395</v>
      </c>
      <c r="B2191" s="196">
        <v>2334</v>
      </c>
      <c r="C2191" s="196">
        <v>351800</v>
      </c>
      <c r="D2191" s="196">
        <v>1</v>
      </c>
      <c r="E2191" s="195" t="s">
        <v>17312</v>
      </c>
      <c r="F2191" s="195" t="s">
        <v>12</v>
      </c>
    </row>
    <row r="2192" spans="1:6">
      <c r="A2192" s="195" t="s">
        <v>395</v>
      </c>
      <c r="B2192" s="196">
        <v>1602</v>
      </c>
      <c r="C2192" s="196">
        <v>465600</v>
      </c>
      <c r="D2192" s="196">
        <v>1</v>
      </c>
      <c r="E2192" s="195" t="s">
        <v>17313</v>
      </c>
      <c r="F2192" s="195" t="s">
        <v>164</v>
      </c>
    </row>
    <row r="2193" spans="1:6">
      <c r="A2193" s="195" t="s">
        <v>395</v>
      </c>
      <c r="B2193" s="196">
        <v>3269</v>
      </c>
      <c r="C2193" s="196">
        <v>524200</v>
      </c>
      <c r="D2193" s="196">
        <v>4</v>
      </c>
      <c r="E2193" s="195" t="s">
        <v>17314</v>
      </c>
      <c r="F2193" s="195" t="s">
        <v>26</v>
      </c>
    </row>
    <row r="2194" spans="1:6">
      <c r="A2194" s="195" t="s">
        <v>395</v>
      </c>
      <c r="B2194" s="196">
        <v>1316</v>
      </c>
      <c r="C2194" s="196">
        <v>476700</v>
      </c>
      <c r="D2194" s="196">
        <v>1</v>
      </c>
      <c r="E2194" s="195" t="s">
        <v>17315</v>
      </c>
      <c r="F2194" s="195" t="s">
        <v>168</v>
      </c>
    </row>
    <row r="2195" spans="1:6">
      <c r="A2195" s="195" t="s">
        <v>395</v>
      </c>
      <c r="B2195" s="196">
        <v>4024</v>
      </c>
      <c r="C2195" s="196">
        <v>359000</v>
      </c>
      <c r="D2195" s="196">
        <v>2</v>
      </c>
      <c r="E2195" s="195" t="s">
        <v>17316</v>
      </c>
      <c r="F2195" s="195" t="s">
        <v>91</v>
      </c>
    </row>
    <row r="2196" spans="1:6">
      <c r="A2196" s="195" t="s">
        <v>395</v>
      </c>
      <c r="B2196" s="196">
        <v>1828</v>
      </c>
      <c r="C2196" s="196">
        <v>527500</v>
      </c>
      <c r="D2196" s="196">
        <v>1</v>
      </c>
      <c r="E2196" s="195" t="s">
        <v>17317</v>
      </c>
      <c r="F2196" s="195" t="s">
        <v>247</v>
      </c>
    </row>
    <row r="2197" spans="1:6">
      <c r="A2197" s="195" t="s">
        <v>395</v>
      </c>
      <c r="B2197" s="196">
        <v>4303</v>
      </c>
      <c r="C2197" s="196">
        <v>1143400</v>
      </c>
      <c r="D2197" s="196">
        <v>3</v>
      </c>
      <c r="E2197" s="195" t="s">
        <v>17318</v>
      </c>
      <c r="F2197" s="195" t="s">
        <v>7</v>
      </c>
    </row>
    <row r="2198" spans="1:6">
      <c r="A2198" s="195" t="s">
        <v>395</v>
      </c>
      <c r="B2198" s="196">
        <v>847</v>
      </c>
      <c r="C2198" s="196">
        <v>371800</v>
      </c>
      <c r="D2198" s="196">
        <v>1</v>
      </c>
      <c r="E2198" s="195" t="s">
        <v>17319</v>
      </c>
      <c r="F2198" s="195" t="s">
        <v>199</v>
      </c>
    </row>
    <row r="2199" spans="1:6">
      <c r="A2199" s="195" t="s">
        <v>395</v>
      </c>
      <c r="B2199" s="196">
        <v>1836</v>
      </c>
      <c r="C2199" s="196">
        <v>733400</v>
      </c>
      <c r="D2199" s="196">
        <v>1</v>
      </c>
      <c r="E2199" s="195" t="s">
        <v>17320</v>
      </c>
      <c r="F2199" s="195" t="s">
        <v>247</v>
      </c>
    </row>
    <row r="2200" spans="1:6" ht="30">
      <c r="A2200" s="195" t="s">
        <v>395</v>
      </c>
      <c r="B2200" s="196">
        <v>1314</v>
      </c>
      <c r="C2200" s="196">
        <v>259200</v>
      </c>
      <c r="D2200" s="196">
        <v>1</v>
      </c>
      <c r="E2200" s="195" t="s">
        <v>17321</v>
      </c>
      <c r="F2200" s="195" t="s">
        <v>25</v>
      </c>
    </row>
    <row r="2201" spans="1:6">
      <c r="A2201" s="195" t="s">
        <v>395</v>
      </c>
      <c r="B2201" s="196">
        <v>3621</v>
      </c>
      <c r="C2201" s="196">
        <v>393600</v>
      </c>
      <c r="D2201" s="196">
        <v>2</v>
      </c>
      <c r="E2201" s="195" t="s">
        <v>17322</v>
      </c>
      <c r="F2201" s="195" t="s">
        <v>62</v>
      </c>
    </row>
    <row r="2202" spans="1:6">
      <c r="A2202" s="195" t="s">
        <v>395</v>
      </c>
      <c r="B2202" s="196">
        <v>836</v>
      </c>
      <c r="C2202" s="196">
        <v>184300</v>
      </c>
      <c r="D2202" s="196">
        <v>1</v>
      </c>
      <c r="E2202" s="195" t="s">
        <v>17323</v>
      </c>
      <c r="F2202" s="195" t="s">
        <v>87</v>
      </c>
    </row>
    <row r="2203" spans="1:6" ht="30">
      <c r="A2203" s="195" t="s">
        <v>395</v>
      </c>
      <c r="B2203" s="196">
        <v>1155</v>
      </c>
      <c r="C2203" s="196">
        <v>210300</v>
      </c>
      <c r="D2203" s="196">
        <v>1</v>
      </c>
      <c r="E2203" s="195" t="s">
        <v>17324</v>
      </c>
      <c r="F2203" s="195" t="s">
        <v>99</v>
      </c>
    </row>
    <row r="2204" spans="1:6">
      <c r="A2204" s="195" t="s">
        <v>395</v>
      </c>
      <c r="B2204" s="196">
        <v>3342</v>
      </c>
      <c r="C2204" s="196">
        <v>505100</v>
      </c>
      <c r="D2204" s="196">
        <v>1</v>
      </c>
      <c r="E2204" s="195" t="s">
        <v>17325</v>
      </c>
      <c r="F2204" s="195" t="s">
        <v>199</v>
      </c>
    </row>
    <row r="2205" spans="1:6">
      <c r="A2205" s="195" t="s">
        <v>395</v>
      </c>
      <c r="B2205" s="196">
        <v>2017</v>
      </c>
      <c r="C2205" s="196">
        <v>301100</v>
      </c>
      <c r="D2205" s="196">
        <v>2</v>
      </c>
      <c r="E2205" s="195" t="s">
        <v>17326</v>
      </c>
      <c r="F2205" s="195" t="s">
        <v>45</v>
      </c>
    </row>
    <row r="2206" spans="1:6">
      <c r="A2206" s="195" t="s">
        <v>395</v>
      </c>
      <c r="B2206" s="196">
        <v>672</v>
      </c>
      <c r="C2206" s="196">
        <v>250600</v>
      </c>
      <c r="D2206" s="196">
        <v>2</v>
      </c>
      <c r="E2206" s="195" t="s">
        <v>17327</v>
      </c>
      <c r="F2206" s="195" t="s">
        <v>37</v>
      </c>
    </row>
    <row r="2207" spans="1:6">
      <c r="A2207" s="195" t="s">
        <v>395</v>
      </c>
      <c r="B2207" s="196">
        <v>2008</v>
      </c>
      <c r="C2207" s="196">
        <v>662300</v>
      </c>
      <c r="D2207" s="196">
        <v>1</v>
      </c>
      <c r="E2207" s="195" t="s">
        <v>17328</v>
      </c>
      <c r="F2207" s="195" t="s">
        <v>82</v>
      </c>
    </row>
    <row r="2208" spans="1:6">
      <c r="A2208" s="195" t="s">
        <v>395</v>
      </c>
      <c r="B2208" s="196">
        <v>7734</v>
      </c>
      <c r="C2208" s="196">
        <v>3051700</v>
      </c>
      <c r="D2208" s="196">
        <v>2</v>
      </c>
      <c r="E2208" s="195" t="s">
        <v>17329</v>
      </c>
      <c r="F2208" s="195" t="s">
        <v>7</v>
      </c>
    </row>
    <row r="2209" spans="1:6">
      <c r="A2209" s="195" t="s">
        <v>395</v>
      </c>
      <c r="B2209" s="196">
        <v>5465</v>
      </c>
      <c r="C2209" s="196">
        <v>585900</v>
      </c>
      <c r="D2209" s="196">
        <v>2</v>
      </c>
      <c r="E2209" s="195" t="s">
        <v>17330</v>
      </c>
      <c r="F2209" s="195" t="s">
        <v>271</v>
      </c>
    </row>
    <row r="2210" spans="1:6" ht="30">
      <c r="A2210" s="195" t="s">
        <v>395</v>
      </c>
      <c r="B2210" s="196">
        <v>1224</v>
      </c>
      <c r="C2210" s="196">
        <v>462100</v>
      </c>
      <c r="D2210" s="196">
        <v>1</v>
      </c>
      <c r="E2210" s="195" t="s">
        <v>17331</v>
      </c>
      <c r="F2210" s="195" t="s">
        <v>25</v>
      </c>
    </row>
    <row r="2211" spans="1:6" ht="30">
      <c r="A2211" s="195" t="s">
        <v>395</v>
      </c>
      <c r="B2211" s="196">
        <v>3478</v>
      </c>
      <c r="C2211" s="196">
        <v>1186600</v>
      </c>
      <c r="D2211" s="196">
        <v>1</v>
      </c>
      <c r="E2211" s="195" t="s">
        <v>17332</v>
      </c>
      <c r="F2211" s="195" t="s">
        <v>99</v>
      </c>
    </row>
    <row r="2212" spans="1:6">
      <c r="A2212" s="195" t="s">
        <v>395</v>
      </c>
      <c r="B2212" s="196">
        <v>2508</v>
      </c>
      <c r="C2212" s="196">
        <v>554600</v>
      </c>
      <c r="D2212" s="196">
        <v>3</v>
      </c>
      <c r="E2212" s="195" t="s">
        <v>17333</v>
      </c>
      <c r="F2212" s="195" t="s">
        <v>87</v>
      </c>
    </row>
    <row r="2213" spans="1:6">
      <c r="A2213" s="195" t="s">
        <v>395</v>
      </c>
      <c r="B2213" s="196">
        <v>2142</v>
      </c>
      <c r="C2213" s="196">
        <v>441100</v>
      </c>
      <c r="D2213" s="196">
        <v>1</v>
      </c>
      <c r="E2213" s="195" t="s">
        <v>17334</v>
      </c>
      <c r="F2213" s="195" t="s">
        <v>18</v>
      </c>
    </row>
    <row r="2214" spans="1:6">
      <c r="A2214" s="195" t="s">
        <v>395</v>
      </c>
      <c r="B2214" s="196">
        <v>4873</v>
      </c>
      <c r="C2214" s="196">
        <v>351900</v>
      </c>
      <c r="D2214" s="196">
        <v>2</v>
      </c>
      <c r="E2214" s="195" t="s">
        <v>17335</v>
      </c>
      <c r="F2214" s="195" t="s">
        <v>284</v>
      </c>
    </row>
    <row r="2215" spans="1:6">
      <c r="A2215" s="195" t="s">
        <v>395</v>
      </c>
      <c r="B2215" s="196">
        <v>2792</v>
      </c>
      <c r="C2215" s="196">
        <v>356500</v>
      </c>
      <c r="D2215" s="196">
        <v>4</v>
      </c>
      <c r="E2215" s="195" t="s">
        <v>17336</v>
      </c>
      <c r="F2215" s="195" t="s">
        <v>159</v>
      </c>
    </row>
    <row r="2216" spans="1:6">
      <c r="A2216" s="195" t="s">
        <v>395</v>
      </c>
      <c r="B2216" s="196">
        <v>2053</v>
      </c>
      <c r="C2216" s="196">
        <v>746300</v>
      </c>
      <c r="D2216" s="196">
        <v>1</v>
      </c>
      <c r="E2216" s="195" t="s">
        <v>17337</v>
      </c>
      <c r="F2216" s="195" t="s">
        <v>247</v>
      </c>
    </row>
    <row r="2217" spans="1:6">
      <c r="A2217" s="195" t="s">
        <v>395</v>
      </c>
      <c r="B2217" s="196">
        <v>9490</v>
      </c>
      <c r="C2217" s="196">
        <v>1979200</v>
      </c>
      <c r="D2217" s="196">
        <v>2</v>
      </c>
      <c r="E2217" s="195" t="s">
        <v>17338</v>
      </c>
      <c r="F2217" s="195" t="s">
        <v>93</v>
      </c>
    </row>
    <row r="2218" spans="1:6">
      <c r="A2218" s="195" t="s">
        <v>395</v>
      </c>
      <c r="B2218" s="196">
        <v>3050</v>
      </c>
      <c r="C2218" s="196">
        <v>767100</v>
      </c>
      <c r="D2218" s="196">
        <v>1</v>
      </c>
      <c r="E2218" s="195" t="s">
        <v>17339</v>
      </c>
      <c r="F2218" s="195" t="s">
        <v>53</v>
      </c>
    </row>
    <row r="2219" spans="1:6">
      <c r="A2219" s="195" t="s">
        <v>395</v>
      </c>
      <c r="B2219" s="196">
        <v>2613</v>
      </c>
      <c r="C2219" s="196">
        <v>362900</v>
      </c>
      <c r="D2219" s="196">
        <v>2</v>
      </c>
      <c r="E2219" s="195" t="s">
        <v>17340</v>
      </c>
      <c r="F2219" s="195" t="s">
        <v>32</v>
      </c>
    </row>
    <row r="2220" spans="1:6">
      <c r="A2220" s="195" t="s">
        <v>395</v>
      </c>
      <c r="B2220" s="196">
        <v>1812</v>
      </c>
      <c r="C2220" s="196">
        <v>209600</v>
      </c>
      <c r="D2220" s="196">
        <v>2</v>
      </c>
      <c r="E2220" s="195" t="s">
        <v>17341</v>
      </c>
      <c r="F2220" s="195" t="s">
        <v>5</v>
      </c>
    </row>
    <row r="2221" spans="1:6">
      <c r="A2221" s="195" t="s">
        <v>395</v>
      </c>
      <c r="B2221" s="196">
        <v>4679</v>
      </c>
      <c r="C2221" s="196">
        <v>477600</v>
      </c>
      <c r="D2221" s="196">
        <v>2</v>
      </c>
      <c r="E2221" s="195" t="s">
        <v>17342</v>
      </c>
      <c r="F2221" s="195" t="s">
        <v>41</v>
      </c>
    </row>
    <row r="2222" spans="1:6">
      <c r="A2222" s="195" t="s">
        <v>395</v>
      </c>
      <c r="B2222" s="196">
        <v>2274</v>
      </c>
      <c r="C2222" s="196">
        <v>601100</v>
      </c>
      <c r="D2222" s="196">
        <v>1</v>
      </c>
      <c r="E2222" s="195" t="s">
        <v>17343</v>
      </c>
      <c r="F2222" s="195" t="s">
        <v>54</v>
      </c>
    </row>
    <row r="2223" spans="1:6">
      <c r="A2223" s="195" t="s">
        <v>395</v>
      </c>
      <c r="B2223" s="196">
        <v>2761</v>
      </c>
      <c r="C2223" s="196">
        <v>265600</v>
      </c>
      <c r="D2223" s="196">
        <v>3</v>
      </c>
      <c r="E2223" s="195" t="s">
        <v>17344</v>
      </c>
      <c r="F2223" s="195" t="s">
        <v>15</v>
      </c>
    </row>
    <row r="2224" spans="1:6">
      <c r="A2224" s="195" t="s">
        <v>395</v>
      </c>
      <c r="B2224" s="196">
        <v>1749</v>
      </c>
      <c r="C2224" s="196">
        <v>493800</v>
      </c>
      <c r="D2224" s="196">
        <v>1</v>
      </c>
      <c r="E2224" s="195" t="s">
        <v>17345</v>
      </c>
      <c r="F2224" s="195" t="s">
        <v>164</v>
      </c>
    </row>
    <row r="2225" spans="1:6">
      <c r="A2225" s="195" t="s">
        <v>395</v>
      </c>
      <c r="B2225" s="196">
        <v>5862</v>
      </c>
      <c r="C2225" s="196">
        <v>937600</v>
      </c>
      <c r="D2225" s="196">
        <v>4</v>
      </c>
      <c r="E2225" s="195" t="s">
        <v>17346</v>
      </c>
      <c r="F2225" s="195" t="s">
        <v>28</v>
      </c>
    </row>
    <row r="2226" spans="1:6">
      <c r="A2226" s="195" t="s">
        <v>395</v>
      </c>
      <c r="B2226" s="196">
        <v>2251</v>
      </c>
      <c r="C2226" s="196">
        <v>1067300</v>
      </c>
      <c r="D2226" s="196">
        <v>1</v>
      </c>
      <c r="E2226" s="195" t="s">
        <v>17347</v>
      </c>
      <c r="F2226" s="195" t="s">
        <v>247</v>
      </c>
    </row>
    <row r="2227" spans="1:6">
      <c r="A2227" s="195" t="s">
        <v>395</v>
      </c>
      <c r="B2227" s="196">
        <v>2293</v>
      </c>
      <c r="C2227" s="196">
        <v>640500</v>
      </c>
      <c r="D2227" s="196">
        <v>1</v>
      </c>
      <c r="E2227" s="195" t="s">
        <v>17348</v>
      </c>
      <c r="F2227" s="195" t="s">
        <v>261</v>
      </c>
    </row>
    <row r="2228" spans="1:6" ht="30">
      <c r="A2228" s="195" t="s">
        <v>395</v>
      </c>
      <c r="B2228" s="196">
        <v>2576</v>
      </c>
      <c r="C2228" s="196">
        <v>709900</v>
      </c>
      <c r="D2228" s="196">
        <v>1</v>
      </c>
      <c r="E2228" s="195" t="s">
        <v>17349</v>
      </c>
      <c r="F2228" s="195" t="s">
        <v>99</v>
      </c>
    </row>
    <row r="2229" spans="1:6" ht="30">
      <c r="A2229" s="195" t="s">
        <v>395</v>
      </c>
      <c r="B2229" s="196">
        <v>300</v>
      </c>
      <c r="C2229" s="196">
        <v>105200</v>
      </c>
      <c r="D2229" s="196">
        <v>1</v>
      </c>
      <c r="E2229" s="195" t="s">
        <v>17350</v>
      </c>
      <c r="F2229" s="195" t="s">
        <v>25</v>
      </c>
    </row>
    <row r="2230" spans="1:6">
      <c r="A2230" s="195" t="s">
        <v>395</v>
      </c>
      <c r="B2230" s="196">
        <v>1040</v>
      </c>
      <c r="C2230" s="196">
        <v>516600</v>
      </c>
      <c r="D2230" s="196">
        <v>1</v>
      </c>
      <c r="E2230" s="195" t="s">
        <v>17351</v>
      </c>
      <c r="F2230" s="195" t="s">
        <v>168</v>
      </c>
    </row>
    <row r="2231" spans="1:6">
      <c r="A2231" s="195" t="s">
        <v>395</v>
      </c>
      <c r="B2231" s="196">
        <v>4265</v>
      </c>
      <c r="C2231" s="196">
        <v>422100</v>
      </c>
      <c r="D2231" s="196">
        <v>1</v>
      </c>
      <c r="E2231" s="195" t="s">
        <v>17352</v>
      </c>
      <c r="F2231" s="195" t="s">
        <v>103</v>
      </c>
    </row>
    <row r="2232" spans="1:6" ht="30">
      <c r="A2232" s="195" t="s">
        <v>395</v>
      </c>
      <c r="B2232" s="196">
        <v>2179</v>
      </c>
      <c r="C2232" s="196">
        <v>212300</v>
      </c>
      <c r="D2232" s="196">
        <v>1</v>
      </c>
      <c r="E2232" s="195" t="s">
        <v>17353</v>
      </c>
      <c r="F2232" s="195" t="s">
        <v>99</v>
      </c>
    </row>
    <row r="2233" spans="1:6">
      <c r="A2233" s="195" t="s">
        <v>395</v>
      </c>
      <c r="B2233" s="196">
        <v>1032</v>
      </c>
      <c r="C2233" s="196">
        <v>158400</v>
      </c>
      <c r="D2233" s="196">
        <v>1</v>
      </c>
      <c r="E2233" s="195" t="s">
        <v>17354</v>
      </c>
      <c r="F2233" s="195" t="s">
        <v>57</v>
      </c>
    </row>
    <row r="2234" spans="1:6">
      <c r="A2234" s="195" t="s">
        <v>395</v>
      </c>
      <c r="B2234" s="196">
        <v>3550</v>
      </c>
      <c r="C2234" s="196">
        <v>457800</v>
      </c>
      <c r="D2234" s="196">
        <v>2</v>
      </c>
      <c r="E2234" s="195" t="s">
        <v>17355</v>
      </c>
      <c r="F2234" s="195" t="s">
        <v>112</v>
      </c>
    </row>
    <row r="2235" spans="1:6">
      <c r="A2235" s="195" t="s">
        <v>395</v>
      </c>
      <c r="B2235" s="196">
        <v>927</v>
      </c>
      <c r="C2235" s="196">
        <v>314700</v>
      </c>
      <c r="D2235" s="196">
        <v>1</v>
      </c>
      <c r="E2235" s="195" t="s">
        <v>17356</v>
      </c>
      <c r="F2235" s="195" t="s">
        <v>168</v>
      </c>
    </row>
    <row r="2236" spans="1:6">
      <c r="A2236" s="195" t="s">
        <v>395</v>
      </c>
      <c r="B2236" s="196">
        <v>1470</v>
      </c>
      <c r="C2236" s="196">
        <v>858700</v>
      </c>
      <c r="D2236" s="196">
        <v>1</v>
      </c>
      <c r="E2236" s="195" t="s">
        <v>17357</v>
      </c>
      <c r="F2236" s="195" t="s">
        <v>177</v>
      </c>
    </row>
    <row r="2237" spans="1:6">
      <c r="A2237" s="195" t="s">
        <v>395</v>
      </c>
      <c r="B2237" s="196">
        <v>3673</v>
      </c>
      <c r="C2237" s="196">
        <v>665400</v>
      </c>
      <c r="D2237" s="196">
        <v>1</v>
      </c>
      <c r="E2237" s="195" t="s">
        <v>17358</v>
      </c>
      <c r="F2237" s="195" t="s">
        <v>12</v>
      </c>
    </row>
    <row r="2238" spans="1:6">
      <c r="A2238" s="195" t="s">
        <v>395</v>
      </c>
      <c r="B2238" s="196">
        <v>2072</v>
      </c>
      <c r="C2238" s="196">
        <v>600600</v>
      </c>
      <c r="D2238" s="196">
        <v>1</v>
      </c>
      <c r="E2238" s="195" t="s">
        <v>17359</v>
      </c>
      <c r="F2238" s="195" t="s">
        <v>88</v>
      </c>
    </row>
    <row r="2239" spans="1:6">
      <c r="A2239" s="195" t="s">
        <v>395</v>
      </c>
      <c r="B2239" s="196">
        <v>2015</v>
      </c>
      <c r="C2239" s="196">
        <v>260500</v>
      </c>
      <c r="D2239" s="196">
        <v>2</v>
      </c>
      <c r="E2239" s="195" t="s">
        <v>17360</v>
      </c>
      <c r="F2239" s="195" t="s">
        <v>14</v>
      </c>
    </row>
    <row r="2240" spans="1:6">
      <c r="A2240" s="195" t="s">
        <v>395</v>
      </c>
      <c r="B2240" s="196">
        <v>1584</v>
      </c>
      <c r="C2240" s="196">
        <v>244600</v>
      </c>
      <c r="D2240" s="196">
        <v>1</v>
      </c>
      <c r="E2240" s="195" t="s">
        <v>17361</v>
      </c>
      <c r="F2240" s="195" t="s">
        <v>53</v>
      </c>
    </row>
    <row r="2241" spans="1:6">
      <c r="A2241" s="195" t="s">
        <v>395</v>
      </c>
      <c r="B2241" s="196">
        <v>5924</v>
      </c>
      <c r="C2241" s="196">
        <v>448900</v>
      </c>
      <c r="D2241" s="196">
        <v>3</v>
      </c>
      <c r="E2241" s="195" t="s">
        <v>17362</v>
      </c>
      <c r="F2241" s="195" t="s">
        <v>115</v>
      </c>
    </row>
    <row r="2242" spans="1:6">
      <c r="A2242" s="195" t="s">
        <v>395</v>
      </c>
      <c r="B2242" s="196">
        <v>1474</v>
      </c>
      <c r="C2242" s="196">
        <v>434300</v>
      </c>
      <c r="D2242" s="196">
        <v>1</v>
      </c>
      <c r="E2242" s="195" t="s">
        <v>17363</v>
      </c>
      <c r="F2242" s="195" t="s">
        <v>164</v>
      </c>
    </row>
    <row r="2243" spans="1:6">
      <c r="A2243" s="195" t="s">
        <v>395</v>
      </c>
      <c r="B2243" s="196">
        <v>3638</v>
      </c>
      <c r="C2243" s="196">
        <v>384100</v>
      </c>
      <c r="D2243" s="196">
        <v>2</v>
      </c>
      <c r="E2243" s="195" t="s">
        <v>17364</v>
      </c>
      <c r="F2243" s="195" t="s">
        <v>29</v>
      </c>
    </row>
    <row r="2244" spans="1:6">
      <c r="A2244" s="195" t="s">
        <v>395</v>
      </c>
      <c r="B2244" s="196">
        <v>4700</v>
      </c>
      <c r="C2244" s="196">
        <v>826900</v>
      </c>
      <c r="D2244" s="196">
        <v>2</v>
      </c>
      <c r="E2244" s="195" t="s">
        <v>17365</v>
      </c>
      <c r="F2244" s="195" t="s">
        <v>269</v>
      </c>
    </row>
    <row r="2245" spans="1:6">
      <c r="A2245" s="195" t="s">
        <v>395</v>
      </c>
      <c r="B2245" s="196">
        <v>7091</v>
      </c>
      <c r="C2245" s="196">
        <v>1567000</v>
      </c>
      <c r="D2245" s="196">
        <v>1</v>
      </c>
      <c r="E2245" s="195" t="s">
        <v>17366</v>
      </c>
      <c r="F2245" s="195" t="s">
        <v>76</v>
      </c>
    </row>
    <row r="2246" spans="1:6">
      <c r="A2246" s="195" t="s">
        <v>395</v>
      </c>
      <c r="B2246" s="196">
        <v>2569</v>
      </c>
      <c r="C2246" s="196">
        <v>799200</v>
      </c>
      <c r="D2246" s="196">
        <v>1</v>
      </c>
      <c r="E2246" s="195" t="s">
        <v>17367</v>
      </c>
      <c r="F2246" s="195" t="s">
        <v>24</v>
      </c>
    </row>
    <row r="2247" spans="1:6">
      <c r="A2247" s="195" t="s">
        <v>395</v>
      </c>
      <c r="B2247" s="196">
        <v>885</v>
      </c>
      <c r="C2247" s="196">
        <v>343400</v>
      </c>
      <c r="D2247" s="196">
        <v>1</v>
      </c>
      <c r="E2247" s="195" t="s">
        <v>17368</v>
      </c>
      <c r="F2247" s="195" t="s">
        <v>164</v>
      </c>
    </row>
    <row r="2248" spans="1:6">
      <c r="A2248" s="195" t="s">
        <v>395</v>
      </c>
      <c r="B2248" s="196">
        <v>1113</v>
      </c>
      <c r="C2248" s="196">
        <v>422500</v>
      </c>
      <c r="D2248" s="196">
        <v>1</v>
      </c>
      <c r="E2248" s="195" t="s">
        <v>17369</v>
      </c>
      <c r="F2248" s="195" t="s">
        <v>168</v>
      </c>
    </row>
    <row r="2249" spans="1:6">
      <c r="A2249" s="195" t="s">
        <v>395</v>
      </c>
      <c r="B2249" s="196">
        <v>2532</v>
      </c>
      <c r="C2249" s="196">
        <v>244200</v>
      </c>
      <c r="D2249" s="196">
        <v>2</v>
      </c>
      <c r="E2249" s="195" t="s">
        <v>17370</v>
      </c>
      <c r="F2249" s="195" t="s">
        <v>14</v>
      </c>
    </row>
    <row r="2250" spans="1:6">
      <c r="A2250" s="195" t="s">
        <v>395</v>
      </c>
      <c r="B2250" s="196">
        <v>2592</v>
      </c>
      <c r="C2250" s="196">
        <v>964100</v>
      </c>
      <c r="D2250" s="196">
        <v>1</v>
      </c>
      <c r="E2250" s="195" t="s">
        <v>17371</v>
      </c>
      <c r="F2250" s="195" t="s">
        <v>247</v>
      </c>
    </row>
    <row r="2251" spans="1:6">
      <c r="A2251" s="195" t="s">
        <v>395</v>
      </c>
      <c r="B2251" s="196">
        <v>4154</v>
      </c>
      <c r="C2251" s="196">
        <v>400400</v>
      </c>
      <c r="D2251" s="196">
        <v>2</v>
      </c>
      <c r="E2251" s="195" t="s">
        <v>17372</v>
      </c>
      <c r="F2251" s="195" t="s">
        <v>7</v>
      </c>
    </row>
    <row r="2252" spans="1:6">
      <c r="A2252" s="195" t="s">
        <v>395</v>
      </c>
      <c r="B2252" s="196">
        <v>4684</v>
      </c>
      <c r="C2252" s="196">
        <v>656500</v>
      </c>
      <c r="D2252" s="196">
        <v>3</v>
      </c>
      <c r="E2252" s="195" t="s">
        <v>17373</v>
      </c>
      <c r="F2252" s="195" t="s">
        <v>28</v>
      </c>
    </row>
    <row r="2253" spans="1:6">
      <c r="A2253" s="195" t="s">
        <v>395</v>
      </c>
      <c r="B2253" s="196">
        <v>3504</v>
      </c>
      <c r="C2253" s="196">
        <v>536000</v>
      </c>
      <c r="D2253" s="196">
        <v>2</v>
      </c>
      <c r="E2253" s="195" t="s">
        <v>17374</v>
      </c>
      <c r="F2253" s="195" t="s">
        <v>102</v>
      </c>
    </row>
    <row r="2254" spans="1:6">
      <c r="A2254" s="195" t="s">
        <v>395</v>
      </c>
      <c r="B2254" s="196">
        <v>2688</v>
      </c>
      <c r="C2254" s="196">
        <v>763500</v>
      </c>
      <c r="D2254" s="196">
        <v>1</v>
      </c>
      <c r="E2254" s="195" t="s">
        <v>17375</v>
      </c>
      <c r="F2254" s="195" t="s">
        <v>88</v>
      </c>
    </row>
    <row r="2255" spans="1:6">
      <c r="A2255" s="195" t="s">
        <v>395</v>
      </c>
      <c r="B2255" s="196">
        <v>4188</v>
      </c>
      <c r="C2255" s="196">
        <v>430900</v>
      </c>
      <c r="D2255" s="196">
        <v>4</v>
      </c>
      <c r="E2255" s="195" t="s">
        <v>17376</v>
      </c>
      <c r="F2255" s="195" t="s">
        <v>183</v>
      </c>
    </row>
    <row r="2256" spans="1:6">
      <c r="A2256" s="195" t="s">
        <v>395</v>
      </c>
      <c r="B2256" s="196">
        <v>2342</v>
      </c>
      <c r="C2256" s="196">
        <v>907600</v>
      </c>
      <c r="D2256" s="196">
        <v>1</v>
      </c>
      <c r="E2256" s="195" t="s">
        <v>17377</v>
      </c>
      <c r="F2256" s="195" t="s">
        <v>168</v>
      </c>
    </row>
    <row r="2257" spans="1:6">
      <c r="A2257" s="195" t="s">
        <v>395</v>
      </c>
      <c r="B2257" s="196">
        <v>5064</v>
      </c>
      <c r="C2257" s="196">
        <v>377100</v>
      </c>
      <c r="D2257" s="196">
        <v>11</v>
      </c>
      <c r="E2257" s="195" t="s">
        <v>17378</v>
      </c>
      <c r="F2257" s="195" t="s">
        <v>5</v>
      </c>
    </row>
    <row r="2258" spans="1:6">
      <c r="A2258" s="195" t="s">
        <v>395</v>
      </c>
      <c r="B2258" s="196">
        <v>1300</v>
      </c>
      <c r="C2258" s="196">
        <v>343000</v>
      </c>
      <c r="D2258" s="196">
        <v>1</v>
      </c>
      <c r="E2258" s="195" t="s">
        <v>17379</v>
      </c>
      <c r="F2258" s="195" t="s">
        <v>247</v>
      </c>
    </row>
    <row r="2259" spans="1:6">
      <c r="A2259" s="195" t="s">
        <v>395</v>
      </c>
      <c r="B2259" s="196">
        <v>1709</v>
      </c>
      <c r="C2259" s="196">
        <v>215300</v>
      </c>
      <c r="D2259" s="196">
        <v>2</v>
      </c>
      <c r="E2259" s="195" t="s">
        <v>17380</v>
      </c>
      <c r="F2259" s="195" t="s">
        <v>58</v>
      </c>
    </row>
    <row r="2260" spans="1:6">
      <c r="A2260" s="195" t="s">
        <v>395</v>
      </c>
      <c r="B2260" s="196">
        <v>1002</v>
      </c>
      <c r="C2260" s="196">
        <v>371200</v>
      </c>
      <c r="D2260" s="196">
        <v>1</v>
      </c>
      <c r="E2260" s="195" t="s">
        <v>17381</v>
      </c>
      <c r="F2260" s="195" t="s">
        <v>164</v>
      </c>
    </row>
    <row r="2261" spans="1:6" ht="30">
      <c r="A2261" s="195" t="s">
        <v>395</v>
      </c>
      <c r="B2261" s="196">
        <v>1566</v>
      </c>
      <c r="C2261" s="196">
        <v>297300</v>
      </c>
      <c r="D2261" s="196">
        <v>1</v>
      </c>
      <c r="E2261" s="195" t="s">
        <v>17382</v>
      </c>
      <c r="F2261" s="195" t="s">
        <v>99</v>
      </c>
    </row>
    <row r="2262" spans="1:6">
      <c r="A2262" s="195" t="s">
        <v>395</v>
      </c>
      <c r="B2262" s="196">
        <v>2900</v>
      </c>
      <c r="C2262" s="196">
        <v>477900</v>
      </c>
      <c r="D2262" s="196">
        <v>3</v>
      </c>
      <c r="E2262" s="195" t="s">
        <v>17383</v>
      </c>
      <c r="F2262" s="195" t="s">
        <v>13</v>
      </c>
    </row>
    <row r="2263" spans="1:6" ht="30">
      <c r="A2263" s="195" t="s">
        <v>395</v>
      </c>
      <c r="B2263" s="196">
        <v>2310</v>
      </c>
      <c r="C2263" s="196">
        <v>695500</v>
      </c>
      <c r="D2263" s="196">
        <v>1</v>
      </c>
      <c r="E2263" s="195" t="s">
        <v>17384</v>
      </c>
      <c r="F2263" s="195" t="s">
        <v>209</v>
      </c>
    </row>
    <row r="2264" spans="1:6">
      <c r="A2264" s="195" t="s">
        <v>395</v>
      </c>
      <c r="B2264" s="196">
        <v>3410</v>
      </c>
      <c r="C2264" s="196">
        <v>229100</v>
      </c>
      <c r="D2264" s="196">
        <v>4</v>
      </c>
      <c r="E2264" s="195" t="s">
        <v>17385</v>
      </c>
      <c r="F2264" s="195" t="s">
        <v>159</v>
      </c>
    </row>
    <row r="2265" spans="1:6" ht="30">
      <c r="A2265" s="195" t="s">
        <v>395</v>
      </c>
      <c r="B2265" s="196">
        <v>2438</v>
      </c>
      <c r="C2265" s="196">
        <v>658200</v>
      </c>
      <c r="D2265" s="196">
        <v>1</v>
      </c>
      <c r="E2265" s="195" t="s">
        <v>17386</v>
      </c>
      <c r="F2265" s="195" t="s">
        <v>99</v>
      </c>
    </row>
    <row r="2266" spans="1:6">
      <c r="A2266" s="195" t="s">
        <v>395</v>
      </c>
      <c r="B2266" s="196">
        <v>4992</v>
      </c>
      <c r="C2266" s="196">
        <v>736600</v>
      </c>
      <c r="D2266" s="196">
        <v>1</v>
      </c>
      <c r="E2266" s="195" t="s">
        <v>17387</v>
      </c>
      <c r="F2266" s="195" t="s">
        <v>12</v>
      </c>
    </row>
    <row r="2267" spans="1:6">
      <c r="A2267" s="195" t="s">
        <v>395</v>
      </c>
      <c r="B2267" s="196">
        <v>9584</v>
      </c>
      <c r="C2267" s="196">
        <v>2091600</v>
      </c>
      <c r="D2267" s="196">
        <v>2</v>
      </c>
      <c r="E2267" s="195" t="s">
        <v>17388</v>
      </c>
      <c r="F2267" s="195" t="s">
        <v>253</v>
      </c>
    </row>
    <row r="2268" spans="1:6">
      <c r="A2268" s="195" t="s">
        <v>395</v>
      </c>
      <c r="B2268" s="196">
        <v>2764</v>
      </c>
      <c r="C2268" s="196">
        <v>155900</v>
      </c>
      <c r="D2268" s="196">
        <v>2</v>
      </c>
      <c r="E2268" s="195" t="s">
        <v>17389</v>
      </c>
      <c r="F2268" s="195" t="s">
        <v>273</v>
      </c>
    </row>
    <row r="2269" spans="1:6">
      <c r="A2269" s="195" t="s">
        <v>395</v>
      </c>
      <c r="B2269" s="196">
        <v>2564</v>
      </c>
      <c r="C2269" s="196">
        <v>488600</v>
      </c>
      <c r="D2269" s="196">
        <v>3</v>
      </c>
      <c r="E2269" s="195" t="s">
        <v>17390</v>
      </c>
      <c r="F2269" s="195" t="s">
        <v>31</v>
      </c>
    </row>
    <row r="2270" spans="1:6">
      <c r="A2270" s="195" t="s">
        <v>395</v>
      </c>
      <c r="B2270" s="196">
        <v>1981</v>
      </c>
      <c r="C2270" s="196">
        <v>1201200</v>
      </c>
      <c r="D2270" s="196">
        <v>1</v>
      </c>
      <c r="E2270" s="195" t="s">
        <v>17391</v>
      </c>
      <c r="F2270" s="195" t="s">
        <v>177</v>
      </c>
    </row>
    <row r="2271" spans="1:6">
      <c r="A2271" s="195" t="s">
        <v>395</v>
      </c>
      <c r="B2271" s="196">
        <v>6646</v>
      </c>
      <c r="C2271" s="196">
        <v>723200</v>
      </c>
      <c r="D2271" s="196">
        <v>2</v>
      </c>
      <c r="E2271" s="195" t="s">
        <v>17392</v>
      </c>
      <c r="F2271" s="195" t="s">
        <v>219</v>
      </c>
    </row>
    <row r="2272" spans="1:6">
      <c r="A2272" s="195" t="s">
        <v>395</v>
      </c>
      <c r="B2272" s="196">
        <v>4816</v>
      </c>
      <c r="C2272" s="196">
        <v>444900</v>
      </c>
      <c r="D2272" s="196">
        <v>5</v>
      </c>
      <c r="E2272" s="195" t="s">
        <v>17393</v>
      </c>
      <c r="F2272" s="195" t="s">
        <v>15</v>
      </c>
    </row>
    <row r="2273" spans="1:6">
      <c r="A2273" s="195" t="s">
        <v>395</v>
      </c>
      <c r="B2273" s="196">
        <v>2919</v>
      </c>
      <c r="C2273" s="196">
        <v>465000</v>
      </c>
      <c r="D2273" s="196">
        <v>1</v>
      </c>
      <c r="E2273" s="195" t="s">
        <v>17394</v>
      </c>
      <c r="F2273" s="195" t="s">
        <v>91</v>
      </c>
    </row>
    <row r="2274" spans="1:6">
      <c r="A2274" s="195" t="s">
        <v>395</v>
      </c>
      <c r="B2274" s="196">
        <v>1044</v>
      </c>
      <c r="C2274" s="196">
        <v>499700</v>
      </c>
      <c r="D2274" s="196">
        <v>1</v>
      </c>
      <c r="E2274" s="195" t="s">
        <v>17395</v>
      </c>
      <c r="F2274" s="195" t="s">
        <v>168</v>
      </c>
    </row>
    <row r="2275" spans="1:6">
      <c r="A2275" s="195" t="s">
        <v>395</v>
      </c>
      <c r="B2275" s="196">
        <v>1440</v>
      </c>
      <c r="C2275" s="196">
        <v>670800</v>
      </c>
      <c r="D2275" s="196">
        <v>1</v>
      </c>
      <c r="E2275" s="195" t="s">
        <v>17396</v>
      </c>
      <c r="F2275" s="195" t="s">
        <v>168</v>
      </c>
    </row>
    <row r="2276" spans="1:6">
      <c r="A2276" s="195" t="s">
        <v>395</v>
      </c>
      <c r="B2276" s="196">
        <v>4094</v>
      </c>
      <c r="C2276" s="196">
        <v>365100</v>
      </c>
      <c r="D2276" s="196">
        <v>4</v>
      </c>
      <c r="E2276" s="195" t="s">
        <v>17397</v>
      </c>
      <c r="F2276" s="195" t="s">
        <v>289</v>
      </c>
    </row>
    <row r="2277" spans="1:6">
      <c r="A2277" s="195" t="s">
        <v>395</v>
      </c>
      <c r="B2277" s="196">
        <v>2080</v>
      </c>
      <c r="C2277" s="196">
        <v>401400</v>
      </c>
      <c r="D2277" s="196">
        <v>1</v>
      </c>
      <c r="E2277" s="195" t="s">
        <v>17398</v>
      </c>
      <c r="F2277" s="195" t="s">
        <v>261</v>
      </c>
    </row>
    <row r="2278" spans="1:6">
      <c r="A2278" s="195" t="s">
        <v>395</v>
      </c>
      <c r="B2278" s="196">
        <v>1925</v>
      </c>
      <c r="C2278" s="196">
        <v>481500</v>
      </c>
      <c r="D2278" s="196">
        <v>1</v>
      </c>
      <c r="E2278" s="195" t="s">
        <v>17399</v>
      </c>
      <c r="F2278" s="195" t="s">
        <v>164</v>
      </c>
    </row>
    <row r="2279" spans="1:6">
      <c r="A2279" s="195" t="s">
        <v>395</v>
      </c>
      <c r="B2279" s="196">
        <v>5249</v>
      </c>
      <c r="C2279" s="196">
        <v>730500</v>
      </c>
      <c r="D2279" s="196">
        <v>5</v>
      </c>
      <c r="E2279" s="195" t="s">
        <v>17400</v>
      </c>
      <c r="F2279" s="195" t="s">
        <v>32</v>
      </c>
    </row>
    <row r="2280" spans="1:6">
      <c r="A2280" s="195" t="s">
        <v>395</v>
      </c>
      <c r="B2280" s="196">
        <v>2328</v>
      </c>
      <c r="C2280" s="196">
        <v>327100</v>
      </c>
      <c r="D2280" s="196">
        <v>2</v>
      </c>
      <c r="E2280" s="195" t="s">
        <v>17401</v>
      </c>
      <c r="F2280" s="195" t="s">
        <v>216</v>
      </c>
    </row>
    <row r="2281" spans="1:6">
      <c r="A2281" s="195" t="s">
        <v>395</v>
      </c>
      <c r="B2281" s="196">
        <v>1644</v>
      </c>
      <c r="C2281" s="196">
        <v>301700</v>
      </c>
      <c r="D2281" s="196">
        <v>2</v>
      </c>
      <c r="E2281" s="195" t="s">
        <v>17402</v>
      </c>
      <c r="F2281" s="195" t="s">
        <v>44</v>
      </c>
    </row>
    <row r="2282" spans="1:6">
      <c r="A2282" s="195" t="s">
        <v>395</v>
      </c>
      <c r="B2282" s="196">
        <v>1815</v>
      </c>
      <c r="C2282" s="196">
        <v>166100</v>
      </c>
      <c r="D2282" s="196">
        <v>1</v>
      </c>
      <c r="E2282" s="195" t="s">
        <v>17403</v>
      </c>
      <c r="F2282" s="195" t="s">
        <v>199</v>
      </c>
    </row>
    <row r="2283" spans="1:6" ht="30">
      <c r="A2283" s="195" t="s">
        <v>395</v>
      </c>
      <c r="B2283" s="196">
        <v>888</v>
      </c>
      <c r="C2283" s="196">
        <v>195700</v>
      </c>
      <c r="D2283" s="196">
        <v>1</v>
      </c>
      <c r="E2283" s="195" t="s">
        <v>17404</v>
      </c>
      <c r="F2283" s="195" t="s">
        <v>25</v>
      </c>
    </row>
    <row r="2284" spans="1:6">
      <c r="A2284" s="195" t="s">
        <v>395</v>
      </c>
      <c r="B2284" s="196">
        <v>1138</v>
      </c>
      <c r="C2284" s="196">
        <v>46700</v>
      </c>
      <c r="D2284" s="196">
        <v>2</v>
      </c>
      <c r="E2284" s="195" t="s">
        <v>17405</v>
      </c>
      <c r="F2284" s="195" t="s">
        <v>5</v>
      </c>
    </row>
    <row r="2285" spans="1:6">
      <c r="A2285" s="195" t="s">
        <v>395</v>
      </c>
      <c r="B2285" s="196">
        <v>3344</v>
      </c>
      <c r="C2285" s="196">
        <v>555800</v>
      </c>
      <c r="D2285" s="196">
        <v>1</v>
      </c>
      <c r="E2285" s="195" t="s">
        <v>17406</v>
      </c>
      <c r="F2285" s="195" t="s">
        <v>87</v>
      </c>
    </row>
    <row r="2286" spans="1:6">
      <c r="A2286" s="195" t="s">
        <v>395</v>
      </c>
      <c r="B2286" s="196">
        <v>2517</v>
      </c>
      <c r="C2286" s="196">
        <v>318900</v>
      </c>
      <c r="D2286" s="196">
        <v>1</v>
      </c>
      <c r="E2286" s="195" t="s">
        <v>17407</v>
      </c>
      <c r="F2286" s="195" t="s">
        <v>54</v>
      </c>
    </row>
    <row r="2287" spans="1:6">
      <c r="A2287" s="195" t="s">
        <v>395</v>
      </c>
      <c r="B2287" s="196">
        <v>2478</v>
      </c>
      <c r="C2287" s="196">
        <v>447400</v>
      </c>
      <c r="D2287" s="196">
        <v>3</v>
      </c>
      <c r="E2287" s="195" t="s">
        <v>17408</v>
      </c>
      <c r="F2287" s="195" t="s">
        <v>13</v>
      </c>
    </row>
    <row r="2288" spans="1:6">
      <c r="A2288" s="195" t="s">
        <v>395</v>
      </c>
      <c r="B2288" s="196">
        <v>2652</v>
      </c>
      <c r="C2288" s="196">
        <v>423300</v>
      </c>
      <c r="D2288" s="196">
        <v>3</v>
      </c>
      <c r="E2288" s="195" t="s">
        <v>17409</v>
      </c>
      <c r="F2288" s="195" t="s">
        <v>65</v>
      </c>
    </row>
    <row r="2289" spans="1:6">
      <c r="A2289" s="195" t="s">
        <v>395</v>
      </c>
      <c r="B2289" s="196">
        <v>828</v>
      </c>
      <c r="C2289" s="196">
        <v>164200</v>
      </c>
      <c r="D2289" s="196">
        <v>1</v>
      </c>
      <c r="E2289" s="195" t="s">
        <v>17410</v>
      </c>
      <c r="F2289" s="195" t="s">
        <v>87</v>
      </c>
    </row>
    <row r="2290" spans="1:6">
      <c r="A2290" s="195" t="s">
        <v>395</v>
      </c>
      <c r="B2290" s="196">
        <v>1320</v>
      </c>
      <c r="C2290" s="196">
        <v>210500</v>
      </c>
      <c r="D2290" s="196">
        <v>1</v>
      </c>
      <c r="E2290" s="195" t="s">
        <v>17411</v>
      </c>
      <c r="F2290" s="195" t="s">
        <v>53</v>
      </c>
    </row>
    <row r="2291" spans="1:6">
      <c r="A2291" s="195" t="s">
        <v>395</v>
      </c>
      <c r="B2291" s="196">
        <v>3478</v>
      </c>
      <c r="C2291" s="196">
        <v>602900</v>
      </c>
      <c r="D2291" s="196">
        <v>3</v>
      </c>
      <c r="E2291" s="195" t="s">
        <v>17412</v>
      </c>
      <c r="F2291" s="195" t="s">
        <v>28</v>
      </c>
    </row>
    <row r="2292" spans="1:6">
      <c r="A2292" s="195" t="s">
        <v>395</v>
      </c>
      <c r="B2292" s="196">
        <v>2948</v>
      </c>
      <c r="C2292" s="196">
        <v>301500</v>
      </c>
      <c r="D2292" s="196">
        <v>2</v>
      </c>
      <c r="E2292" s="195" t="s">
        <v>17413</v>
      </c>
      <c r="F2292" s="195" t="s">
        <v>284</v>
      </c>
    </row>
    <row r="2293" spans="1:6">
      <c r="A2293" s="195" t="s">
        <v>395</v>
      </c>
      <c r="B2293" s="196">
        <v>1886</v>
      </c>
      <c r="C2293" s="196">
        <v>364800</v>
      </c>
      <c r="D2293" s="196">
        <v>2</v>
      </c>
      <c r="E2293" s="195" t="s">
        <v>17414</v>
      </c>
      <c r="F2293" s="195" t="s">
        <v>289</v>
      </c>
    </row>
    <row r="2294" spans="1:6">
      <c r="A2294" s="195" t="s">
        <v>395</v>
      </c>
      <c r="B2294" s="196">
        <v>6513</v>
      </c>
      <c r="C2294" s="196">
        <v>1121000</v>
      </c>
      <c r="D2294" s="196">
        <v>2</v>
      </c>
      <c r="E2294" s="195" t="s">
        <v>17415</v>
      </c>
      <c r="F2294" s="195" t="s">
        <v>219</v>
      </c>
    </row>
    <row r="2295" spans="1:6">
      <c r="A2295" s="195" t="s">
        <v>395</v>
      </c>
      <c r="B2295" s="196">
        <v>1330</v>
      </c>
      <c r="C2295" s="196">
        <v>279700</v>
      </c>
      <c r="D2295" s="196">
        <v>1</v>
      </c>
      <c r="E2295" s="195" t="s">
        <v>17416</v>
      </c>
      <c r="F2295" s="195" t="s">
        <v>88</v>
      </c>
    </row>
    <row r="2296" spans="1:6">
      <c r="A2296" s="195" t="s">
        <v>395</v>
      </c>
      <c r="B2296" s="196">
        <v>1504</v>
      </c>
      <c r="C2296" s="196">
        <v>9054700</v>
      </c>
      <c r="D2296" s="196">
        <v>1</v>
      </c>
      <c r="E2296" s="195" t="s">
        <v>17417</v>
      </c>
      <c r="F2296" s="195" t="s">
        <v>261</v>
      </c>
    </row>
    <row r="2297" spans="1:6">
      <c r="A2297" s="195" t="s">
        <v>395</v>
      </c>
      <c r="B2297" s="196">
        <v>23282</v>
      </c>
      <c r="C2297" s="196">
        <v>6097600</v>
      </c>
      <c r="D2297" s="196">
        <v>2</v>
      </c>
      <c r="E2297" s="195" t="s">
        <v>17418</v>
      </c>
      <c r="F2297" s="195" t="s">
        <v>253</v>
      </c>
    </row>
    <row r="2298" spans="1:6">
      <c r="A2298" s="195" t="s">
        <v>395</v>
      </c>
      <c r="B2298" s="196">
        <v>1691</v>
      </c>
      <c r="C2298" s="196">
        <v>386500</v>
      </c>
      <c r="D2298" s="196">
        <v>1</v>
      </c>
      <c r="E2298" s="195" t="s">
        <v>17419</v>
      </c>
      <c r="F2298" s="195" t="s">
        <v>54</v>
      </c>
    </row>
    <row r="2299" spans="1:6">
      <c r="A2299" s="195" t="s">
        <v>395</v>
      </c>
      <c r="B2299" s="196">
        <v>1632</v>
      </c>
      <c r="C2299" s="196">
        <v>209800</v>
      </c>
      <c r="D2299" s="196">
        <v>1</v>
      </c>
      <c r="E2299" s="195" t="s">
        <v>17420</v>
      </c>
      <c r="F2299" s="195" t="s">
        <v>195</v>
      </c>
    </row>
    <row r="2300" spans="1:6">
      <c r="A2300" s="195" t="s">
        <v>395</v>
      </c>
      <c r="B2300" s="196">
        <v>2790</v>
      </c>
      <c r="C2300" s="196">
        <v>1138000</v>
      </c>
      <c r="D2300" s="196">
        <v>1</v>
      </c>
      <c r="E2300" s="195" t="s">
        <v>17421</v>
      </c>
      <c r="F2300" s="195" t="s">
        <v>164</v>
      </c>
    </row>
    <row r="2301" spans="1:6">
      <c r="A2301" s="195" t="s">
        <v>395</v>
      </c>
      <c r="B2301" s="196">
        <v>2165</v>
      </c>
      <c r="C2301" s="196">
        <v>297900</v>
      </c>
      <c r="D2301" s="196">
        <v>2</v>
      </c>
      <c r="E2301" s="195" t="s">
        <v>17422</v>
      </c>
      <c r="F2301" s="195" t="s">
        <v>5</v>
      </c>
    </row>
    <row r="2302" spans="1:6">
      <c r="A2302" s="195" t="s">
        <v>395</v>
      </c>
      <c r="B2302" s="196">
        <v>1413</v>
      </c>
      <c r="C2302" s="196">
        <v>145000</v>
      </c>
      <c r="D2302" s="196">
        <v>2</v>
      </c>
      <c r="E2302" s="195" t="s">
        <v>17423</v>
      </c>
      <c r="F2302" s="195" t="s">
        <v>112</v>
      </c>
    </row>
    <row r="2303" spans="1:6">
      <c r="A2303" s="195" t="s">
        <v>395</v>
      </c>
      <c r="B2303" s="196">
        <v>5660</v>
      </c>
      <c r="C2303" s="196">
        <v>771100</v>
      </c>
      <c r="D2303" s="196">
        <v>7</v>
      </c>
      <c r="E2303" s="195" t="s">
        <v>17424</v>
      </c>
      <c r="F2303" s="195" t="s">
        <v>62</v>
      </c>
    </row>
    <row r="2304" spans="1:6">
      <c r="A2304" s="195" t="s">
        <v>395</v>
      </c>
      <c r="B2304" s="196">
        <v>1624</v>
      </c>
      <c r="C2304" s="196">
        <v>488200</v>
      </c>
      <c r="D2304" s="196">
        <v>1</v>
      </c>
      <c r="E2304" s="195" t="s">
        <v>17425</v>
      </c>
      <c r="F2304" s="195" t="s">
        <v>168</v>
      </c>
    </row>
    <row r="2305" spans="1:6">
      <c r="A2305" s="195" t="s">
        <v>395</v>
      </c>
      <c r="B2305" s="196">
        <v>1560</v>
      </c>
      <c r="C2305" s="196">
        <v>183900</v>
      </c>
      <c r="D2305" s="196">
        <v>2</v>
      </c>
      <c r="E2305" s="195" t="s">
        <v>17426</v>
      </c>
      <c r="F2305" s="195" t="s">
        <v>79</v>
      </c>
    </row>
    <row r="2306" spans="1:6">
      <c r="A2306" s="195" t="s">
        <v>395</v>
      </c>
      <c r="B2306" s="196">
        <v>8737</v>
      </c>
      <c r="C2306" s="196">
        <v>1387100</v>
      </c>
      <c r="D2306" s="196">
        <v>2</v>
      </c>
      <c r="E2306" s="195" t="s">
        <v>17427</v>
      </c>
      <c r="F2306" s="195" t="s">
        <v>7</v>
      </c>
    </row>
    <row r="2307" spans="1:6">
      <c r="A2307" s="195" t="s">
        <v>395</v>
      </c>
      <c r="B2307" s="196">
        <v>5767</v>
      </c>
      <c r="C2307" s="196">
        <v>526600</v>
      </c>
      <c r="D2307" s="196">
        <v>3</v>
      </c>
      <c r="E2307" s="195" t="s">
        <v>17428</v>
      </c>
      <c r="F2307" s="195" t="s">
        <v>41</v>
      </c>
    </row>
    <row r="2308" spans="1:6">
      <c r="A2308" s="195" t="s">
        <v>395</v>
      </c>
      <c r="B2308" s="196">
        <v>698</v>
      </c>
      <c r="C2308" s="196">
        <v>78000</v>
      </c>
      <c r="D2308" s="196">
        <v>1</v>
      </c>
      <c r="E2308" s="195" t="s">
        <v>17429</v>
      </c>
      <c r="F2308" s="195" t="s">
        <v>57</v>
      </c>
    </row>
    <row r="2309" spans="1:6">
      <c r="A2309" s="195" t="s">
        <v>395</v>
      </c>
      <c r="B2309" s="196">
        <v>2795</v>
      </c>
      <c r="C2309" s="196">
        <v>1501100</v>
      </c>
      <c r="D2309" s="196">
        <v>1</v>
      </c>
      <c r="E2309" s="195" t="s">
        <v>17430</v>
      </c>
      <c r="F2309" s="195" t="s">
        <v>261</v>
      </c>
    </row>
    <row r="2310" spans="1:6">
      <c r="A2310" s="195" t="s">
        <v>395</v>
      </c>
      <c r="B2310" s="196">
        <v>2600</v>
      </c>
      <c r="C2310" s="196">
        <v>308500</v>
      </c>
      <c r="D2310" s="196">
        <v>2</v>
      </c>
      <c r="E2310" s="195" t="s">
        <v>17431</v>
      </c>
      <c r="F2310" s="195" t="s">
        <v>12</v>
      </c>
    </row>
    <row r="2311" spans="1:6">
      <c r="A2311" s="195" t="s">
        <v>395</v>
      </c>
      <c r="B2311" s="196">
        <v>1647</v>
      </c>
      <c r="C2311" s="196">
        <v>443300</v>
      </c>
      <c r="D2311" s="196">
        <v>1</v>
      </c>
      <c r="E2311" s="195" t="s">
        <v>17432</v>
      </c>
      <c r="F2311" s="195" t="s">
        <v>164</v>
      </c>
    </row>
    <row r="2312" spans="1:6">
      <c r="A2312" s="195" t="s">
        <v>395</v>
      </c>
      <c r="B2312" s="196">
        <v>11006</v>
      </c>
      <c r="C2312" s="196">
        <v>3744600</v>
      </c>
      <c r="D2312" s="196">
        <v>5</v>
      </c>
      <c r="E2312" s="195" t="s">
        <v>17433</v>
      </c>
      <c r="F2312" s="195" t="s">
        <v>254</v>
      </c>
    </row>
    <row r="2313" spans="1:6">
      <c r="A2313" s="195" t="s">
        <v>395</v>
      </c>
      <c r="B2313" s="196">
        <v>10063</v>
      </c>
      <c r="C2313" s="196">
        <v>1533200</v>
      </c>
      <c r="D2313" s="196">
        <v>3</v>
      </c>
      <c r="E2313" s="195" t="s">
        <v>17434</v>
      </c>
      <c r="F2313" s="195" t="s">
        <v>219</v>
      </c>
    </row>
    <row r="2314" spans="1:6">
      <c r="A2314" s="195" t="s">
        <v>395</v>
      </c>
      <c r="B2314" s="196">
        <v>1830</v>
      </c>
      <c r="C2314" s="196">
        <v>1072600</v>
      </c>
      <c r="D2314" s="196">
        <v>1</v>
      </c>
      <c r="E2314" s="195" t="s">
        <v>17435</v>
      </c>
      <c r="F2314" s="195" t="s">
        <v>177</v>
      </c>
    </row>
    <row r="2315" spans="1:6">
      <c r="A2315" s="195" t="s">
        <v>395</v>
      </c>
      <c r="B2315" s="196">
        <v>1492</v>
      </c>
      <c r="C2315" s="196">
        <v>733300</v>
      </c>
      <c r="D2315" s="196">
        <v>1</v>
      </c>
      <c r="E2315" s="195" t="s">
        <v>17436</v>
      </c>
      <c r="F2315" s="195" t="s">
        <v>168</v>
      </c>
    </row>
    <row r="2316" spans="1:6">
      <c r="A2316" s="195" t="s">
        <v>395</v>
      </c>
      <c r="B2316" s="196">
        <v>3675</v>
      </c>
      <c r="C2316" s="196">
        <v>581100</v>
      </c>
      <c r="D2316" s="196">
        <v>2</v>
      </c>
      <c r="E2316" s="195" t="s">
        <v>17437</v>
      </c>
      <c r="F2316" s="195" t="s">
        <v>138</v>
      </c>
    </row>
    <row r="2317" spans="1:6">
      <c r="A2317" s="195" t="s">
        <v>395</v>
      </c>
      <c r="B2317" s="196">
        <v>4509</v>
      </c>
      <c r="C2317" s="196">
        <v>797600</v>
      </c>
      <c r="D2317" s="196">
        <v>3</v>
      </c>
      <c r="E2317" s="195" t="s">
        <v>17438</v>
      </c>
      <c r="F2317" s="195" t="s">
        <v>78</v>
      </c>
    </row>
    <row r="2318" spans="1:6">
      <c r="A2318" s="195" t="s">
        <v>395</v>
      </c>
      <c r="B2318" s="196">
        <v>1932</v>
      </c>
      <c r="C2318" s="196">
        <v>245700</v>
      </c>
      <c r="D2318" s="196">
        <v>2</v>
      </c>
      <c r="E2318" s="195" t="s">
        <v>17439</v>
      </c>
      <c r="F2318" s="195" t="s">
        <v>11</v>
      </c>
    </row>
    <row r="2319" spans="1:6">
      <c r="A2319" s="195" t="s">
        <v>395</v>
      </c>
      <c r="B2319" s="196">
        <v>2272</v>
      </c>
      <c r="C2319" s="196">
        <v>655100</v>
      </c>
      <c r="D2319" s="196">
        <v>1</v>
      </c>
      <c r="E2319" s="195" t="s">
        <v>17440</v>
      </c>
      <c r="F2319" s="195" t="s">
        <v>247</v>
      </c>
    </row>
    <row r="2320" spans="1:6">
      <c r="A2320" s="195" t="s">
        <v>395</v>
      </c>
      <c r="B2320" s="196">
        <v>1400</v>
      </c>
      <c r="C2320" s="196">
        <v>543200</v>
      </c>
      <c r="D2320" s="196">
        <v>1</v>
      </c>
      <c r="E2320" s="195" t="s">
        <v>17441</v>
      </c>
      <c r="F2320" s="195" t="s">
        <v>261</v>
      </c>
    </row>
    <row r="2321" spans="1:6">
      <c r="A2321" s="195" t="s">
        <v>395</v>
      </c>
      <c r="B2321" s="196">
        <v>1412</v>
      </c>
      <c r="C2321" s="196">
        <v>207500</v>
      </c>
      <c r="D2321" s="196">
        <v>1</v>
      </c>
      <c r="E2321" s="195" t="s">
        <v>17442</v>
      </c>
      <c r="F2321" s="195" t="s">
        <v>18</v>
      </c>
    </row>
    <row r="2322" spans="1:6">
      <c r="A2322" s="195" t="s">
        <v>395</v>
      </c>
      <c r="B2322" s="196">
        <v>1214</v>
      </c>
      <c r="C2322" s="196">
        <v>178300</v>
      </c>
      <c r="D2322" s="196">
        <v>1</v>
      </c>
      <c r="E2322" s="195" t="s">
        <v>17443</v>
      </c>
      <c r="F2322" s="195" t="s">
        <v>87</v>
      </c>
    </row>
    <row r="2323" spans="1:6" ht="30">
      <c r="A2323" s="195" t="s">
        <v>395</v>
      </c>
      <c r="B2323" s="196">
        <v>1771</v>
      </c>
      <c r="C2323" s="196">
        <v>427100</v>
      </c>
      <c r="D2323" s="196">
        <v>1</v>
      </c>
      <c r="E2323" s="195" t="s">
        <v>17444</v>
      </c>
      <c r="F2323" s="195" t="s">
        <v>99</v>
      </c>
    </row>
    <row r="2324" spans="1:6">
      <c r="A2324" s="195" t="s">
        <v>395</v>
      </c>
      <c r="B2324" s="196">
        <v>3528</v>
      </c>
      <c r="C2324" s="196">
        <v>428600</v>
      </c>
      <c r="D2324" s="196">
        <v>1</v>
      </c>
      <c r="E2324" s="195" t="s">
        <v>17445</v>
      </c>
      <c r="F2324" s="195" t="s">
        <v>82</v>
      </c>
    </row>
    <row r="2325" spans="1:6">
      <c r="A2325" s="195" t="s">
        <v>395</v>
      </c>
      <c r="B2325" s="196">
        <v>2674</v>
      </c>
      <c r="C2325" s="196">
        <v>1163400</v>
      </c>
      <c r="D2325" s="196">
        <v>1</v>
      </c>
      <c r="E2325" s="195" t="s">
        <v>17446</v>
      </c>
      <c r="F2325" s="195" t="s">
        <v>247</v>
      </c>
    </row>
    <row r="2326" spans="1:6">
      <c r="A2326" s="195" t="s">
        <v>395</v>
      </c>
      <c r="B2326" s="196">
        <v>3971</v>
      </c>
      <c r="C2326" s="196">
        <v>510200</v>
      </c>
      <c r="D2326" s="196">
        <v>1</v>
      </c>
      <c r="E2326" s="195" t="s">
        <v>17447</v>
      </c>
      <c r="F2326" s="195" t="s">
        <v>7</v>
      </c>
    </row>
    <row r="2327" spans="1:6">
      <c r="A2327" s="195" t="s">
        <v>395</v>
      </c>
      <c r="B2327" s="196">
        <v>4707</v>
      </c>
      <c r="C2327" s="196">
        <v>1597200</v>
      </c>
      <c r="D2327" s="196">
        <v>1</v>
      </c>
      <c r="E2327" s="195" t="s">
        <v>17448</v>
      </c>
      <c r="F2327" s="195" t="s">
        <v>57</v>
      </c>
    </row>
    <row r="2328" spans="1:6">
      <c r="A2328" s="195" t="s">
        <v>395</v>
      </c>
      <c r="B2328" s="196">
        <v>1200</v>
      </c>
      <c r="C2328" s="196">
        <v>295400</v>
      </c>
      <c r="D2328" s="196">
        <v>1</v>
      </c>
      <c r="E2328" s="195" t="s">
        <v>17449</v>
      </c>
      <c r="F2328" s="195" t="s">
        <v>18</v>
      </c>
    </row>
    <row r="2329" spans="1:6">
      <c r="A2329" s="195" t="s">
        <v>395</v>
      </c>
      <c r="B2329" s="196">
        <v>2984</v>
      </c>
      <c r="C2329" s="196">
        <v>277300</v>
      </c>
      <c r="D2329" s="196">
        <v>1</v>
      </c>
      <c r="E2329" s="195" t="s">
        <v>17450</v>
      </c>
      <c r="F2329" s="195" t="s">
        <v>183</v>
      </c>
    </row>
    <row r="2330" spans="1:6">
      <c r="A2330" s="195" t="s">
        <v>395</v>
      </c>
      <c r="B2330" s="196">
        <v>3202</v>
      </c>
      <c r="C2330" s="196">
        <v>367500</v>
      </c>
      <c r="D2330" s="196">
        <v>2</v>
      </c>
      <c r="E2330" s="195" t="s">
        <v>17451</v>
      </c>
      <c r="F2330" s="195" t="s">
        <v>79</v>
      </c>
    </row>
    <row r="2331" spans="1:6">
      <c r="A2331" s="195" t="s">
        <v>395</v>
      </c>
      <c r="B2331" s="196">
        <v>2843</v>
      </c>
      <c r="C2331" s="196">
        <v>639000</v>
      </c>
      <c r="D2331" s="196">
        <v>2</v>
      </c>
      <c r="E2331" s="195" t="s">
        <v>17452</v>
      </c>
      <c r="F2331" s="195" t="s">
        <v>77</v>
      </c>
    </row>
    <row r="2332" spans="1:6">
      <c r="A2332" s="195" t="s">
        <v>395</v>
      </c>
      <c r="B2332" s="196">
        <v>2812</v>
      </c>
      <c r="C2332" s="196">
        <v>918000</v>
      </c>
      <c r="D2332" s="196">
        <v>1</v>
      </c>
      <c r="E2332" s="195" t="s">
        <v>17453</v>
      </c>
      <c r="F2332" s="195" t="s">
        <v>57</v>
      </c>
    </row>
    <row r="2333" spans="1:6">
      <c r="A2333" s="195" t="s">
        <v>395</v>
      </c>
      <c r="B2333" s="196">
        <v>696</v>
      </c>
      <c r="C2333" s="196">
        <v>280200</v>
      </c>
      <c r="D2333" s="196">
        <v>1</v>
      </c>
      <c r="E2333" s="195" t="s">
        <v>17454</v>
      </c>
      <c r="F2333" s="195" t="s">
        <v>184</v>
      </c>
    </row>
    <row r="2334" spans="1:6">
      <c r="A2334" s="195" t="s">
        <v>395</v>
      </c>
      <c r="B2334" s="196">
        <v>4024</v>
      </c>
      <c r="C2334" s="196">
        <v>681600</v>
      </c>
      <c r="D2334" s="196">
        <v>4</v>
      </c>
      <c r="E2334" s="195" t="s">
        <v>17455</v>
      </c>
      <c r="F2334" s="195" t="s">
        <v>28</v>
      </c>
    </row>
    <row r="2335" spans="1:6">
      <c r="A2335" s="195" t="s">
        <v>395</v>
      </c>
      <c r="B2335" s="196">
        <v>1876</v>
      </c>
      <c r="C2335" s="196">
        <v>1844900</v>
      </c>
      <c r="D2335" s="196">
        <v>2</v>
      </c>
      <c r="E2335" s="195" t="s">
        <v>17456</v>
      </c>
      <c r="F2335" s="195" t="s">
        <v>177</v>
      </c>
    </row>
    <row r="2336" spans="1:6">
      <c r="A2336" s="195" t="s">
        <v>395</v>
      </c>
      <c r="B2336" s="196">
        <v>4907</v>
      </c>
      <c r="C2336" s="196">
        <v>654600</v>
      </c>
      <c r="D2336" s="196">
        <v>2</v>
      </c>
      <c r="E2336" s="195" t="s">
        <v>17457</v>
      </c>
      <c r="F2336" s="195" t="s">
        <v>216</v>
      </c>
    </row>
    <row r="2337" spans="1:6" ht="30">
      <c r="A2337" s="195" t="s">
        <v>395</v>
      </c>
      <c r="B2337" s="196">
        <v>1795</v>
      </c>
      <c r="C2337" s="196">
        <v>526500</v>
      </c>
      <c r="D2337" s="196">
        <v>1</v>
      </c>
      <c r="E2337" s="195" t="s">
        <v>17458</v>
      </c>
      <c r="F2337" s="195" t="s">
        <v>99</v>
      </c>
    </row>
    <row r="2338" spans="1:6">
      <c r="A2338" s="195" t="s">
        <v>395</v>
      </c>
      <c r="B2338" s="196">
        <v>2495</v>
      </c>
      <c r="C2338" s="196">
        <v>324100</v>
      </c>
      <c r="D2338" s="196">
        <v>2</v>
      </c>
      <c r="E2338" s="195" t="s">
        <v>17459</v>
      </c>
      <c r="F2338" s="195" t="s">
        <v>32</v>
      </c>
    </row>
    <row r="2339" spans="1:6">
      <c r="A2339" s="195" t="s">
        <v>395</v>
      </c>
      <c r="B2339" s="196">
        <v>2705</v>
      </c>
      <c r="C2339" s="196">
        <v>367600</v>
      </c>
      <c r="D2339" s="196">
        <v>1</v>
      </c>
      <c r="E2339" s="195" t="s">
        <v>17460</v>
      </c>
      <c r="F2339" s="195" t="s">
        <v>12</v>
      </c>
    </row>
    <row r="2340" spans="1:6">
      <c r="A2340" s="195" t="s">
        <v>395</v>
      </c>
      <c r="B2340" s="196">
        <v>2690</v>
      </c>
      <c r="C2340" s="196">
        <v>292700</v>
      </c>
      <c r="D2340" s="196">
        <v>6</v>
      </c>
      <c r="E2340" s="195" t="s">
        <v>17461</v>
      </c>
      <c r="F2340" s="195" t="s">
        <v>159</v>
      </c>
    </row>
    <row r="2341" spans="1:6">
      <c r="A2341" s="195" t="s">
        <v>395</v>
      </c>
      <c r="B2341" s="196">
        <v>816</v>
      </c>
      <c r="C2341" s="196">
        <v>215200</v>
      </c>
      <c r="D2341" s="196">
        <v>1</v>
      </c>
      <c r="E2341" s="195" t="s">
        <v>17462</v>
      </c>
      <c r="F2341" s="195" t="s">
        <v>168</v>
      </c>
    </row>
    <row r="2342" spans="1:6" ht="30">
      <c r="A2342" s="195" t="s">
        <v>395</v>
      </c>
      <c r="B2342" s="196">
        <v>1404</v>
      </c>
      <c r="C2342" s="196">
        <v>364100</v>
      </c>
      <c r="D2342" s="196">
        <v>1</v>
      </c>
      <c r="E2342" s="195" t="s">
        <v>17463</v>
      </c>
      <c r="F2342" s="195" t="s">
        <v>25</v>
      </c>
    </row>
    <row r="2343" spans="1:6" ht="30">
      <c r="A2343" s="195" t="s">
        <v>395</v>
      </c>
      <c r="B2343" s="196">
        <v>3062</v>
      </c>
      <c r="C2343" s="196">
        <v>881100</v>
      </c>
      <c r="D2343" s="196">
        <v>1</v>
      </c>
      <c r="E2343" s="195" t="s">
        <v>17464</v>
      </c>
      <c r="F2343" s="195" t="s">
        <v>99</v>
      </c>
    </row>
    <row r="2344" spans="1:6">
      <c r="A2344" s="195" t="s">
        <v>395</v>
      </c>
      <c r="B2344" s="196">
        <v>2071</v>
      </c>
      <c r="C2344" s="196">
        <v>398000</v>
      </c>
      <c r="D2344" s="196">
        <v>1</v>
      </c>
      <c r="E2344" s="195" t="s">
        <v>17465</v>
      </c>
      <c r="F2344" s="195" t="s">
        <v>54</v>
      </c>
    </row>
    <row r="2345" spans="1:6">
      <c r="A2345" s="195" t="s">
        <v>395</v>
      </c>
      <c r="B2345" s="196">
        <v>1813</v>
      </c>
      <c r="C2345" s="196">
        <v>1106900</v>
      </c>
      <c r="D2345" s="196">
        <v>1</v>
      </c>
      <c r="E2345" s="195" t="s">
        <v>17466</v>
      </c>
      <c r="F2345" s="195" t="s">
        <v>177</v>
      </c>
    </row>
    <row r="2346" spans="1:6" ht="30">
      <c r="A2346" s="195" t="s">
        <v>395</v>
      </c>
      <c r="B2346" s="196">
        <v>1115</v>
      </c>
      <c r="C2346" s="196">
        <v>150900</v>
      </c>
      <c r="D2346" s="196">
        <v>1</v>
      </c>
      <c r="E2346" s="195" t="s">
        <v>17467</v>
      </c>
      <c r="F2346" s="195" t="s">
        <v>151</v>
      </c>
    </row>
    <row r="2347" spans="1:6">
      <c r="A2347" s="195" t="s">
        <v>395</v>
      </c>
      <c r="B2347" s="196">
        <v>3258</v>
      </c>
      <c r="C2347" s="196">
        <v>342600</v>
      </c>
      <c r="D2347" s="196">
        <v>2</v>
      </c>
      <c r="E2347" s="195" t="s">
        <v>17468</v>
      </c>
      <c r="F2347" s="195" t="s">
        <v>255</v>
      </c>
    </row>
    <row r="2348" spans="1:6">
      <c r="A2348" s="195" t="s">
        <v>395</v>
      </c>
      <c r="B2348" s="196">
        <v>3406</v>
      </c>
      <c r="C2348" s="196">
        <v>560000</v>
      </c>
      <c r="D2348" s="196">
        <v>1</v>
      </c>
      <c r="E2348" s="195" t="s">
        <v>17469</v>
      </c>
      <c r="F2348" s="195" t="s">
        <v>111</v>
      </c>
    </row>
    <row r="2349" spans="1:6">
      <c r="A2349" s="195" t="s">
        <v>395</v>
      </c>
      <c r="B2349" s="196">
        <v>1828</v>
      </c>
      <c r="C2349" s="196">
        <v>803200</v>
      </c>
      <c r="D2349" s="196">
        <v>1</v>
      </c>
      <c r="E2349" s="195" t="s">
        <v>17470</v>
      </c>
      <c r="F2349" s="195" t="s">
        <v>164</v>
      </c>
    </row>
    <row r="2350" spans="1:6">
      <c r="A2350" s="195" t="s">
        <v>395</v>
      </c>
      <c r="B2350" s="196">
        <v>3180</v>
      </c>
      <c r="C2350" s="196">
        <v>497900</v>
      </c>
      <c r="D2350" s="196">
        <v>2</v>
      </c>
      <c r="E2350" s="195" t="s">
        <v>17471</v>
      </c>
      <c r="F2350" s="195" t="s">
        <v>5</v>
      </c>
    </row>
    <row r="2351" spans="1:6" ht="30">
      <c r="A2351" s="195" t="s">
        <v>395</v>
      </c>
      <c r="B2351" s="196">
        <v>2463</v>
      </c>
      <c r="C2351" s="196">
        <v>633800</v>
      </c>
      <c r="D2351" s="196">
        <v>1</v>
      </c>
      <c r="E2351" s="195" t="s">
        <v>17472</v>
      </c>
      <c r="F2351" s="195" t="s">
        <v>209</v>
      </c>
    </row>
    <row r="2352" spans="1:6">
      <c r="A2352" s="195" t="s">
        <v>395</v>
      </c>
      <c r="B2352" s="196">
        <v>3175</v>
      </c>
      <c r="C2352" s="196">
        <v>375100</v>
      </c>
      <c r="D2352" s="196">
        <v>3</v>
      </c>
      <c r="E2352" s="195" t="s">
        <v>17473</v>
      </c>
      <c r="F2352" s="195" t="s">
        <v>154</v>
      </c>
    </row>
    <row r="2353" spans="1:6">
      <c r="A2353" s="195" t="s">
        <v>395</v>
      </c>
      <c r="B2353" s="196">
        <v>1080</v>
      </c>
      <c r="C2353" s="196">
        <v>261100</v>
      </c>
      <c r="D2353" s="196">
        <v>1</v>
      </c>
      <c r="E2353" s="195" t="s">
        <v>17474</v>
      </c>
      <c r="F2353" s="195" t="s">
        <v>88</v>
      </c>
    </row>
    <row r="2354" spans="1:6">
      <c r="A2354" s="195" t="s">
        <v>395</v>
      </c>
      <c r="B2354" s="196">
        <v>1956</v>
      </c>
      <c r="C2354" s="196">
        <v>472600</v>
      </c>
      <c r="D2354" s="196">
        <v>1</v>
      </c>
      <c r="E2354" s="195" t="s">
        <v>17475</v>
      </c>
      <c r="F2354" s="195" t="s">
        <v>261</v>
      </c>
    </row>
    <row r="2355" spans="1:6">
      <c r="A2355" s="195" t="s">
        <v>395</v>
      </c>
      <c r="B2355" s="196">
        <v>4097</v>
      </c>
      <c r="C2355" s="196">
        <v>629700</v>
      </c>
      <c r="D2355" s="196">
        <v>2</v>
      </c>
      <c r="E2355" s="195" t="s">
        <v>17476</v>
      </c>
      <c r="F2355" s="195" t="s">
        <v>138</v>
      </c>
    </row>
    <row r="2356" spans="1:6">
      <c r="A2356" s="195" t="s">
        <v>395</v>
      </c>
      <c r="B2356" s="196">
        <v>2294</v>
      </c>
      <c r="C2356" s="196">
        <v>285700</v>
      </c>
      <c r="D2356" s="196">
        <v>2</v>
      </c>
      <c r="E2356" s="195" t="s">
        <v>17477</v>
      </c>
      <c r="F2356" s="195" t="s">
        <v>205</v>
      </c>
    </row>
    <row r="2357" spans="1:6" ht="30">
      <c r="A2357" s="195" t="s">
        <v>395</v>
      </c>
      <c r="B2357" s="196">
        <v>2535</v>
      </c>
      <c r="C2357" s="196">
        <v>450900</v>
      </c>
      <c r="D2357" s="196">
        <v>1</v>
      </c>
      <c r="E2357" s="195" t="s">
        <v>17478</v>
      </c>
      <c r="F2357" s="195" t="s">
        <v>25</v>
      </c>
    </row>
    <row r="2358" spans="1:6">
      <c r="A2358" s="195" t="s">
        <v>395</v>
      </c>
      <c r="B2358" s="196">
        <v>2348</v>
      </c>
      <c r="C2358" s="196">
        <v>287500</v>
      </c>
      <c r="D2358" s="196">
        <v>2</v>
      </c>
      <c r="E2358" s="195" t="s">
        <v>17479</v>
      </c>
      <c r="F2358" s="195" t="s">
        <v>219</v>
      </c>
    </row>
    <row r="2359" spans="1:6" ht="30">
      <c r="A2359" s="195" t="s">
        <v>395</v>
      </c>
      <c r="B2359" s="196">
        <v>2610</v>
      </c>
      <c r="C2359" s="196">
        <v>471400</v>
      </c>
      <c r="D2359" s="196">
        <v>1</v>
      </c>
      <c r="E2359" s="195" t="s">
        <v>17480</v>
      </c>
      <c r="F2359" s="195" t="s">
        <v>99</v>
      </c>
    </row>
    <row r="2360" spans="1:6">
      <c r="A2360" s="195" t="s">
        <v>395</v>
      </c>
      <c r="B2360" s="196">
        <v>3145</v>
      </c>
      <c r="C2360" s="196">
        <v>435000</v>
      </c>
      <c r="D2360" s="196">
        <v>6</v>
      </c>
      <c r="E2360" s="195" t="s">
        <v>17481</v>
      </c>
      <c r="F2360" s="195" t="s">
        <v>5</v>
      </c>
    </row>
    <row r="2361" spans="1:6">
      <c r="A2361" s="195" t="s">
        <v>395</v>
      </c>
      <c r="B2361" s="196">
        <v>3003</v>
      </c>
      <c r="C2361" s="196">
        <v>1239700</v>
      </c>
      <c r="D2361" s="196">
        <v>1</v>
      </c>
      <c r="E2361" s="195" t="s">
        <v>17482</v>
      </c>
      <c r="F2361" s="195" t="s">
        <v>247</v>
      </c>
    </row>
    <row r="2362" spans="1:6">
      <c r="A2362" s="195" t="s">
        <v>395</v>
      </c>
      <c r="B2362" s="196">
        <v>2604</v>
      </c>
      <c r="C2362" s="196">
        <v>195500</v>
      </c>
      <c r="D2362" s="196">
        <v>2</v>
      </c>
      <c r="E2362" s="195" t="s">
        <v>17483</v>
      </c>
      <c r="F2362" s="195" t="s">
        <v>5</v>
      </c>
    </row>
    <row r="2363" spans="1:6">
      <c r="A2363" s="195" t="s">
        <v>395</v>
      </c>
      <c r="B2363" s="196">
        <v>1388</v>
      </c>
      <c r="C2363" s="196">
        <v>240200</v>
      </c>
      <c r="D2363" s="196">
        <v>1</v>
      </c>
      <c r="E2363" s="195" t="s">
        <v>17484</v>
      </c>
      <c r="F2363" s="195" t="s">
        <v>18</v>
      </c>
    </row>
    <row r="2364" spans="1:6">
      <c r="A2364" s="195" t="s">
        <v>395</v>
      </c>
      <c r="B2364" s="196">
        <v>4129</v>
      </c>
      <c r="C2364" s="196">
        <v>440600</v>
      </c>
      <c r="D2364" s="196">
        <v>2</v>
      </c>
      <c r="E2364" s="195" t="s">
        <v>17485</v>
      </c>
      <c r="F2364" s="195" t="s">
        <v>13</v>
      </c>
    </row>
    <row r="2365" spans="1:6">
      <c r="A2365" s="195" t="s">
        <v>395</v>
      </c>
      <c r="B2365" s="196">
        <v>2292</v>
      </c>
      <c r="C2365" s="196">
        <v>1157400</v>
      </c>
      <c r="D2365" s="196">
        <v>1</v>
      </c>
      <c r="E2365" s="195" t="s">
        <v>17486</v>
      </c>
      <c r="F2365" s="195" t="s">
        <v>261</v>
      </c>
    </row>
    <row r="2366" spans="1:6">
      <c r="A2366" s="195" t="s">
        <v>395</v>
      </c>
      <c r="B2366" s="196">
        <v>2011</v>
      </c>
      <c r="C2366" s="196">
        <v>294500</v>
      </c>
      <c r="D2366" s="196">
        <v>2</v>
      </c>
      <c r="E2366" s="195" t="s">
        <v>17487</v>
      </c>
      <c r="F2366" s="195" t="s">
        <v>5</v>
      </c>
    </row>
    <row r="2367" spans="1:6">
      <c r="A2367" s="195" t="s">
        <v>395</v>
      </c>
      <c r="B2367" s="196">
        <v>1490</v>
      </c>
      <c r="C2367" s="196">
        <v>595800</v>
      </c>
      <c r="D2367" s="196">
        <v>1</v>
      </c>
      <c r="E2367" s="195" t="s">
        <v>17488</v>
      </c>
      <c r="F2367" s="195" t="s">
        <v>247</v>
      </c>
    </row>
    <row r="2368" spans="1:6">
      <c r="A2368" s="195" t="s">
        <v>395</v>
      </c>
      <c r="B2368" s="196">
        <v>2100</v>
      </c>
      <c r="C2368" s="196">
        <v>408800</v>
      </c>
      <c r="D2368" s="196">
        <v>2</v>
      </c>
      <c r="E2368" s="195" t="s">
        <v>17489</v>
      </c>
      <c r="F2368" s="195" t="s">
        <v>12</v>
      </c>
    </row>
    <row r="2369" spans="1:6">
      <c r="A2369" s="195" t="s">
        <v>395</v>
      </c>
      <c r="B2369" s="196">
        <v>1465</v>
      </c>
      <c r="C2369" s="196">
        <v>604200</v>
      </c>
      <c r="D2369" s="196">
        <v>1</v>
      </c>
      <c r="E2369" s="195" t="s">
        <v>17490</v>
      </c>
      <c r="F2369" s="195" t="s">
        <v>164</v>
      </c>
    </row>
    <row r="2370" spans="1:6">
      <c r="A2370" s="195" t="s">
        <v>395</v>
      </c>
      <c r="B2370" s="196">
        <v>1272</v>
      </c>
      <c r="C2370" s="196">
        <v>130000</v>
      </c>
      <c r="D2370" s="196">
        <v>1</v>
      </c>
      <c r="E2370" s="195" t="s">
        <v>17491</v>
      </c>
      <c r="F2370" s="195" t="s">
        <v>57</v>
      </c>
    </row>
    <row r="2371" spans="1:6">
      <c r="A2371" s="195" t="s">
        <v>395</v>
      </c>
      <c r="B2371" s="196">
        <v>1882</v>
      </c>
      <c r="C2371" s="196">
        <v>403900</v>
      </c>
      <c r="D2371" s="196">
        <v>1</v>
      </c>
      <c r="E2371" s="195" t="s">
        <v>17492</v>
      </c>
      <c r="F2371" s="195" t="s">
        <v>54</v>
      </c>
    </row>
    <row r="2372" spans="1:6">
      <c r="A2372" s="195" t="s">
        <v>395</v>
      </c>
      <c r="B2372" s="196">
        <v>7435</v>
      </c>
      <c r="C2372" s="196">
        <v>1597300</v>
      </c>
      <c r="D2372" s="196">
        <v>2</v>
      </c>
      <c r="E2372" s="195" t="s">
        <v>17493</v>
      </c>
      <c r="F2372" s="195" t="s">
        <v>268</v>
      </c>
    </row>
    <row r="2373" spans="1:6">
      <c r="A2373" s="195" t="s">
        <v>395</v>
      </c>
      <c r="B2373" s="196">
        <v>1626</v>
      </c>
      <c r="C2373" s="196">
        <v>270800</v>
      </c>
      <c r="D2373" s="196">
        <v>1</v>
      </c>
      <c r="E2373" s="195" t="s">
        <v>17494</v>
      </c>
      <c r="F2373" s="195" t="s">
        <v>82</v>
      </c>
    </row>
    <row r="2374" spans="1:6">
      <c r="A2374" s="195" t="s">
        <v>395</v>
      </c>
      <c r="B2374" s="196">
        <v>1394</v>
      </c>
      <c r="C2374" s="196">
        <v>521000</v>
      </c>
      <c r="D2374" s="196">
        <v>1</v>
      </c>
      <c r="E2374" s="195" t="s">
        <v>17495</v>
      </c>
      <c r="F2374" s="195" t="s">
        <v>247</v>
      </c>
    </row>
    <row r="2375" spans="1:6">
      <c r="A2375" s="195" t="s">
        <v>395</v>
      </c>
      <c r="B2375" s="196">
        <v>3126</v>
      </c>
      <c r="C2375" s="196">
        <v>636100</v>
      </c>
      <c r="D2375" s="196">
        <v>1</v>
      </c>
      <c r="E2375" s="195" t="s">
        <v>17496</v>
      </c>
      <c r="F2375" s="195" t="s">
        <v>247</v>
      </c>
    </row>
    <row r="2376" spans="1:6">
      <c r="A2376" s="195" t="s">
        <v>395</v>
      </c>
      <c r="B2376" s="196">
        <v>3249</v>
      </c>
      <c r="C2376" s="196">
        <v>267400</v>
      </c>
      <c r="D2376" s="196">
        <v>1</v>
      </c>
      <c r="E2376" s="195" t="s">
        <v>17497</v>
      </c>
      <c r="F2376" s="195" t="s">
        <v>225</v>
      </c>
    </row>
    <row r="2377" spans="1:6" ht="30">
      <c r="A2377" s="195" t="s">
        <v>395</v>
      </c>
      <c r="B2377" s="196">
        <v>1571</v>
      </c>
      <c r="C2377" s="196">
        <v>209800</v>
      </c>
      <c r="D2377" s="196">
        <v>1</v>
      </c>
      <c r="E2377" s="195" t="s">
        <v>17498</v>
      </c>
      <c r="F2377" s="195" t="s">
        <v>99</v>
      </c>
    </row>
    <row r="2378" spans="1:6">
      <c r="A2378" s="195" t="s">
        <v>395</v>
      </c>
      <c r="B2378" s="196">
        <v>3619</v>
      </c>
      <c r="C2378" s="196">
        <v>446600</v>
      </c>
      <c r="D2378" s="196">
        <v>3</v>
      </c>
      <c r="E2378" s="195" t="s">
        <v>17499</v>
      </c>
      <c r="F2378" s="195" t="s">
        <v>16</v>
      </c>
    </row>
    <row r="2379" spans="1:6">
      <c r="A2379" s="195" t="s">
        <v>395</v>
      </c>
      <c r="B2379" s="196">
        <v>10870</v>
      </c>
      <c r="C2379" s="196">
        <v>1996800</v>
      </c>
      <c r="D2379" s="196">
        <v>2</v>
      </c>
      <c r="E2379" s="195" t="s">
        <v>17500</v>
      </c>
      <c r="F2379" s="195" t="s">
        <v>254</v>
      </c>
    </row>
    <row r="2380" spans="1:6">
      <c r="A2380" s="195" t="s">
        <v>395</v>
      </c>
      <c r="B2380" s="196">
        <v>735</v>
      </c>
      <c r="C2380" s="196">
        <v>5496400</v>
      </c>
      <c r="D2380" s="196">
        <v>1</v>
      </c>
      <c r="E2380" s="195" t="s">
        <v>17501</v>
      </c>
      <c r="F2380" s="195" t="s">
        <v>247</v>
      </c>
    </row>
    <row r="2381" spans="1:6">
      <c r="A2381" s="195" t="s">
        <v>395</v>
      </c>
      <c r="B2381" s="196">
        <v>1005</v>
      </c>
      <c r="C2381" s="196">
        <v>106600</v>
      </c>
      <c r="D2381" s="196">
        <v>4</v>
      </c>
      <c r="E2381" s="195" t="s">
        <v>17502</v>
      </c>
      <c r="F2381" s="195" t="s">
        <v>159</v>
      </c>
    </row>
    <row r="2382" spans="1:6">
      <c r="A2382" s="195" t="s">
        <v>395</v>
      </c>
      <c r="B2382" s="196">
        <v>2454</v>
      </c>
      <c r="C2382" s="196">
        <v>874700</v>
      </c>
      <c r="D2382" s="196">
        <v>1</v>
      </c>
      <c r="E2382" s="195" t="s">
        <v>17503</v>
      </c>
      <c r="F2382" s="195" t="s">
        <v>247</v>
      </c>
    </row>
    <row r="2383" spans="1:6">
      <c r="A2383" s="195" t="s">
        <v>395</v>
      </c>
      <c r="B2383" s="196">
        <v>3509</v>
      </c>
      <c r="C2383" s="196">
        <v>734000</v>
      </c>
      <c r="D2383" s="196">
        <v>2</v>
      </c>
      <c r="E2383" s="195" t="s">
        <v>17504</v>
      </c>
      <c r="F2383" s="195" t="s">
        <v>78</v>
      </c>
    </row>
    <row r="2384" spans="1:6">
      <c r="A2384" s="195" t="s">
        <v>395</v>
      </c>
      <c r="B2384" s="196">
        <v>2552</v>
      </c>
      <c r="C2384" s="196">
        <v>810000</v>
      </c>
      <c r="D2384" s="196">
        <v>1</v>
      </c>
      <c r="E2384" s="195" t="s">
        <v>17505</v>
      </c>
      <c r="F2384" s="195" t="s">
        <v>7</v>
      </c>
    </row>
    <row r="2385" spans="1:6" ht="30">
      <c r="A2385" s="195" t="s">
        <v>395</v>
      </c>
      <c r="B2385" s="196">
        <v>3647</v>
      </c>
      <c r="C2385" s="196">
        <v>771300</v>
      </c>
      <c r="D2385" s="196">
        <v>1</v>
      </c>
      <c r="E2385" s="195" t="s">
        <v>17506</v>
      </c>
      <c r="F2385" s="195" t="s">
        <v>25</v>
      </c>
    </row>
    <row r="2386" spans="1:6">
      <c r="A2386" s="195" t="s">
        <v>395</v>
      </c>
      <c r="B2386" s="196">
        <v>2373</v>
      </c>
      <c r="C2386" s="196">
        <v>190400</v>
      </c>
      <c r="D2386" s="196">
        <v>2</v>
      </c>
      <c r="E2386" s="195" t="s">
        <v>17507</v>
      </c>
      <c r="F2386" s="195" t="s">
        <v>58</v>
      </c>
    </row>
    <row r="2387" spans="1:6">
      <c r="A2387" s="195" t="s">
        <v>395</v>
      </c>
      <c r="B2387" s="196">
        <v>3973</v>
      </c>
      <c r="C2387" s="196">
        <v>387900</v>
      </c>
      <c r="D2387" s="196">
        <v>2</v>
      </c>
      <c r="E2387" s="195" t="s">
        <v>17508</v>
      </c>
      <c r="F2387" s="195" t="s">
        <v>45</v>
      </c>
    </row>
    <row r="2388" spans="1:6">
      <c r="A2388" s="195" t="s">
        <v>395</v>
      </c>
      <c r="B2388" s="196">
        <v>3031</v>
      </c>
      <c r="C2388" s="196">
        <v>322900</v>
      </c>
      <c r="D2388" s="196">
        <v>4</v>
      </c>
      <c r="E2388" s="195" t="s">
        <v>17509</v>
      </c>
      <c r="F2388" s="195" t="s">
        <v>15</v>
      </c>
    </row>
    <row r="2389" spans="1:6">
      <c r="A2389" s="195" t="s">
        <v>395</v>
      </c>
      <c r="B2389" s="196">
        <v>2996</v>
      </c>
      <c r="C2389" s="196">
        <v>340400</v>
      </c>
      <c r="D2389" s="196">
        <v>2</v>
      </c>
      <c r="E2389" s="195" t="s">
        <v>17510</v>
      </c>
      <c r="F2389" s="195" t="s">
        <v>52</v>
      </c>
    </row>
    <row r="2390" spans="1:6">
      <c r="A2390" s="195" t="s">
        <v>395</v>
      </c>
      <c r="B2390" s="196">
        <v>2248</v>
      </c>
      <c r="C2390" s="196">
        <v>419100</v>
      </c>
      <c r="D2390" s="196">
        <v>1</v>
      </c>
      <c r="E2390" s="195" t="s">
        <v>17511</v>
      </c>
      <c r="F2390" s="195" t="s">
        <v>7</v>
      </c>
    </row>
    <row r="2391" spans="1:6">
      <c r="A2391" s="195" t="s">
        <v>395</v>
      </c>
      <c r="B2391" s="196">
        <v>2759</v>
      </c>
      <c r="C2391" s="196">
        <v>481900</v>
      </c>
      <c r="D2391" s="196">
        <v>1</v>
      </c>
      <c r="E2391" s="195" t="s">
        <v>17512</v>
      </c>
      <c r="F2391" s="195" t="s">
        <v>7</v>
      </c>
    </row>
    <row r="2392" spans="1:6">
      <c r="A2392" s="195" t="s">
        <v>395</v>
      </c>
      <c r="B2392" s="196">
        <v>3341</v>
      </c>
      <c r="C2392" s="196">
        <v>379800</v>
      </c>
      <c r="D2392" s="196">
        <v>2</v>
      </c>
      <c r="E2392" s="195" t="s">
        <v>17513</v>
      </c>
      <c r="F2392" s="195" t="s">
        <v>172</v>
      </c>
    </row>
    <row r="2393" spans="1:6">
      <c r="A2393" s="195" t="s">
        <v>395</v>
      </c>
      <c r="B2393" s="196">
        <v>4458</v>
      </c>
      <c r="C2393" s="196">
        <v>2902900</v>
      </c>
      <c r="D2393" s="196">
        <v>1</v>
      </c>
      <c r="E2393" s="195" t="s">
        <v>17514</v>
      </c>
      <c r="F2393" s="195" t="s">
        <v>12</v>
      </c>
    </row>
    <row r="2394" spans="1:6">
      <c r="A2394" s="195" t="s">
        <v>395</v>
      </c>
      <c r="B2394" s="196">
        <v>3444</v>
      </c>
      <c r="C2394" s="196">
        <v>534800</v>
      </c>
      <c r="D2394" s="196">
        <v>3</v>
      </c>
      <c r="E2394" s="195" t="s">
        <v>17515</v>
      </c>
      <c r="F2394" s="195" t="s">
        <v>78</v>
      </c>
    </row>
    <row r="2395" spans="1:6">
      <c r="A2395" s="195" t="s">
        <v>395</v>
      </c>
      <c r="B2395" s="196">
        <v>3205</v>
      </c>
      <c r="C2395" s="196">
        <v>494500</v>
      </c>
      <c r="D2395" s="196">
        <v>1</v>
      </c>
      <c r="E2395" s="195" t="s">
        <v>17516</v>
      </c>
      <c r="F2395" s="195" t="s">
        <v>57</v>
      </c>
    </row>
    <row r="2396" spans="1:6" ht="30">
      <c r="A2396" s="195" t="s">
        <v>395</v>
      </c>
      <c r="B2396" s="196">
        <v>598</v>
      </c>
      <c r="C2396" s="196">
        <v>217300</v>
      </c>
      <c r="D2396" s="196">
        <v>1</v>
      </c>
      <c r="E2396" s="195" t="s">
        <v>17517</v>
      </c>
      <c r="F2396" s="195" t="s">
        <v>25</v>
      </c>
    </row>
    <row r="2397" spans="1:6">
      <c r="A2397" s="195" t="s">
        <v>395</v>
      </c>
      <c r="B2397" s="196">
        <v>1687</v>
      </c>
      <c r="C2397" s="196">
        <v>489300</v>
      </c>
      <c r="D2397" s="196">
        <v>1</v>
      </c>
      <c r="E2397" s="195" t="s">
        <v>17518</v>
      </c>
      <c r="F2397" s="195" t="s">
        <v>164</v>
      </c>
    </row>
    <row r="2398" spans="1:6">
      <c r="A2398" s="195" t="s">
        <v>395</v>
      </c>
      <c r="B2398" s="196">
        <v>1088</v>
      </c>
      <c r="C2398" s="196">
        <v>933300</v>
      </c>
      <c r="D2398" s="196">
        <v>1</v>
      </c>
      <c r="E2398" s="195" t="s">
        <v>17519</v>
      </c>
      <c r="F2398" s="195" t="s">
        <v>247</v>
      </c>
    </row>
    <row r="2399" spans="1:6">
      <c r="A2399" s="195" t="s">
        <v>395</v>
      </c>
      <c r="B2399" s="196">
        <v>4590</v>
      </c>
      <c r="C2399" s="196">
        <v>937100</v>
      </c>
      <c r="D2399" s="196">
        <v>1</v>
      </c>
      <c r="E2399" s="195" t="s">
        <v>17520</v>
      </c>
      <c r="F2399" s="195" t="s">
        <v>54</v>
      </c>
    </row>
    <row r="2400" spans="1:6" ht="30">
      <c r="A2400" s="195" t="s">
        <v>395</v>
      </c>
      <c r="B2400" s="196">
        <v>2034</v>
      </c>
      <c r="C2400" s="196">
        <v>313200</v>
      </c>
      <c r="D2400" s="196">
        <v>1</v>
      </c>
      <c r="E2400" s="195" t="s">
        <v>17521</v>
      </c>
      <c r="F2400" s="195" t="s">
        <v>25</v>
      </c>
    </row>
    <row r="2401" spans="1:6">
      <c r="A2401" s="195" t="s">
        <v>395</v>
      </c>
      <c r="B2401" s="196">
        <v>1080</v>
      </c>
      <c r="C2401" s="196">
        <v>125100</v>
      </c>
      <c r="D2401" s="196">
        <v>1</v>
      </c>
      <c r="E2401" s="195" t="s">
        <v>17522</v>
      </c>
      <c r="F2401" s="195" t="s">
        <v>87</v>
      </c>
    </row>
    <row r="2402" spans="1:6" ht="30">
      <c r="A2402" s="195" t="s">
        <v>395</v>
      </c>
      <c r="B2402" s="196">
        <v>2281</v>
      </c>
      <c r="C2402" s="196">
        <v>389400</v>
      </c>
      <c r="D2402" s="196">
        <v>1</v>
      </c>
      <c r="E2402" s="195" t="s">
        <v>17523</v>
      </c>
      <c r="F2402" s="195" t="s">
        <v>99</v>
      </c>
    </row>
    <row r="2403" spans="1:6">
      <c r="A2403" s="195" t="s">
        <v>395</v>
      </c>
      <c r="B2403" s="196">
        <v>796</v>
      </c>
      <c r="C2403" s="196">
        <v>141800</v>
      </c>
      <c r="D2403" s="196">
        <v>1</v>
      </c>
      <c r="E2403" s="195" t="s">
        <v>17524</v>
      </c>
      <c r="F2403" s="195" t="s">
        <v>57</v>
      </c>
    </row>
    <row r="2404" spans="1:6">
      <c r="A2404" s="195" t="s">
        <v>395</v>
      </c>
      <c r="B2404" s="196">
        <v>2726</v>
      </c>
      <c r="C2404" s="196">
        <v>432900</v>
      </c>
      <c r="D2404" s="196">
        <v>3</v>
      </c>
      <c r="E2404" s="195" t="s">
        <v>17525</v>
      </c>
      <c r="F2404" s="195" t="s">
        <v>28</v>
      </c>
    </row>
    <row r="2405" spans="1:6" ht="30">
      <c r="A2405" s="195" t="s">
        <v>395</v>
      </c>
      <c r="B2405" s="196">
        <v>2596</v>
      </c>
      <c r="C2405" s="196">
        <v>637200</v>
      </c>
      <c r="D2405" s="196">
        <v>1</v>
      </c>
      <c r="E2405" s="195" t="s">
        <v>17526</v>
      </c>
      <c r="F2405" s="195" t="s">
        <v>99</v>
      </c>
    </row>
    <row r="2406" spans="1:6">
      <c r="A2406" s="195" t="s">
        <v>395</v>
      </c>
      <c r="B2406" s="196">
        <v>4735</v>
      </c>
      <c r="C2406" s="196">
        <v>551700</v>
      </c>
      <c r="D2406" s="196">
        <v>2</v>
      </c>
      <c r="E2406" s="195" t="s">
        <v>17527</v>
      </c>
      <c r="F2406" s="195" t="s">
        <v>180</v>
      </c>
    </row>
    <row r="2407" spans="1:6">
      <c r="A2407" s="195" t="s">
        <v>395</v>
      </c>
      <c r="B2407" s="196">
        <v>7508</v>
      </c>
      <c r="C2407" s="196">
        <v>1829700</v>
      </c>
      <c r="D2407" s="196">
        <v>3</v>
      </c>
      <c r="E2407" s="195" t="s">
        <v>17528</v>
      </c>
      <c r="F2407" s="195" t="s">
        <v>7</v>
      </c>
    </row>
    <row r="2408" spans="1:6">
      <c r="A2408" s="195" t="s">
        <v>395</v>
      </c>
      <c r="B2408" s="196">
        <v>4282</v>
      </c>
      <c r="C2408" s="196">
        <v>555500</v>
      </c>
      <c r="D2408" s="196">
        <v>3</v>
      </c>
      <c r="E2408" s="195" t="s">
        <v>17529</v>
      </c>
      <c r="F2408" s="195" t="s">
        <v>112</v>
      </c>
    </row>
    <row r="2409" spans="1:6">
      <c r="A2409" s="195" t="s">
        <v>395</v>
      </c>
      <c r="B2409" s="196">
        <v>2180</v>
      </c>
      <c r="C2409" s="196">
        <v>205300</v>
      </c>
      <c r="D2409" s="196">
        <v>2</v>
      </c>
      <c r="E2409" s="195" t="s">
        <v>17530</v>
      </c>
      <c r="F2409" s="195" t="s">
        <v>74</v>
      </c>
    </row>
    <row r="2410" spans="1:6">
      <c r="A2410" s="195" t="s">
        <v>395</v>
      </c>
      <c r="B2410" s="196">
        <v>1192</v>
      </c>
      <c r="C2410" s="196">
        <v>434100</v>
      </c>
      <c r="D2410" s="196">
        <v>1</v>
      </c>
      <c r="E2410" s="195" t="s">
        <v>17531</v>
      </c>
      <c r="F2410" s="195" t="s">
        <v>53</v>
      </c>
    </row>
    <row r="2411" spans="1:6">
      <c r="A2411" s="195" t="s">
        <v>395</v>
      </c>
      <c r="B2411" s="196">
        <v>3099</v>
      </c>
      <c r="C2411" s="196">
        <v>331900</v>
      </c>
      <c r="D2411" s="196">
        <v>2</v>
      </c>
      <c r="E2411" s="195" t="s">
        <v>17532</v>
      </c>
      <c r="F2411" s="195" t="s">
        <v>58</v>
      </c>
    </row>
    <row r="2412" spans="1:6" ht="30">
      <c r="A2412" s="195" t="s">
        <v>395</v>
      </c>
      <c r="B2412" s="196">
        <v>2605</v>
      </c>
      <c r="C2412" s="196">
        <v>1085000</v>
      </c>
      <c r="D2412" s="196">
        <v>1</v>
      </c>
      <c r="E2412" s="195" t="s">
        <v>17533</v>
      </c>
      <c r="F2412" s="195" t="s">
        <v>209</v>
      </c>
    </row>
    <row r="2413" spans="1:6">
      <c r="A2413" s="195" t="s">
        <v>395</v>
      </c>
      <c r="B2413" s="196">
        <v>6003</v>
      </c>
      <c r="C2413" s="196">
        <v>573900</v>
      </c>
      <c r="D2413" s="196">
        <v>4</v>
      </c>
      <c r="E2413" s="195" t="s">
        <v>17534</v>
      </c>
      <c r="F2413" s="195" t="s">
        <v>65</v>
      </c>
    </row>
    <row r="2414" spans="1:6">
      <c r="A2414" s="195" t="s">
        <v>395</v>
      </c>
      <c r="B2414" s="196">
        <v>3816</v>
      </c>
      <c r="C2414" s="196">
        <v>410100</v>
      </c>
      <c r="D2414" s="196">
        <v>4</v>
      </c>
      <c r="E2414" s="195" t="s">
        <v>17535</v>
      </c>
      <c r="F2414" s="195" t="s">
        <v>26</v>
      </c>
    </row>
    <row r="2415" spans="1:6">
      <c r="A2415" s="195" t="s">
        <v>395</v>
      </c>
      <c r="B2415" s="196">
        <v>4496</v>
      </c>
      <c r="C2415" s="196">
        <v>2217300</v>
      </c>
      <c r="D2415" s="196">
        <v>1</v>
      </c>
      <c r="E2415" s="195" t="s">
        <v>17536</v>
      </c>
      <c r="F2415" s="195" t="s">
        <v>168</v>
      </c>
    </row>
    <row r="2416" spans="1:6">
      <c r="A2416" s="195" t="s">
        <v>395</v>
      </c>
      <c r="B2416" s="196">
        <v>2420</v>
      </c>
      <c r="C2416" s="196">
        <v>1257800</v>
      </c>
      <c r="D2416" s="196">
        <v>2</v>
      </c>
      <c r="E2416" s="195" t="s">
        <v>17537</v>
      </c>
      <c r="F2416" s="195" t="s">
        <v>177</v>
      </c>
    </row>
    <row r="2417" spans="1:6">
      <c r="A2417" s="195" t="s">
        <v>395</v>
      </c>
      <c r="B2417" s="196">
        <v>2112</v>
      </c>
      <c r="C2417" s="196">
        <v>271000</v>
      </c>
      <c r="D2417" s="196">
        <v>2</v>
      </c>
      <c r="E2417" s="195" t="s">
        <v>17538</v>
      </c>
      <c r="F2417" s="195" t="s">
        <v>162</v>
      </c>
    </row>
    <row r="2418" spans="1:6">
      <c r="A2418" s="195" t="s">
        <v>395</v>
      </c>
      <c r="B2418" s="196">
        <v>6912</v>
      </c>
      <c r="C2418" s="196">
        <v>2018700</v>
      </c>
      <c r="D2418" s="196">
        <v>1</v>
      </c>
      <c r="E2418" s="195" t="s">
        <v>17539</v>
      </c>
      <c r="F2418" s="195" t="s">
        <v>12</v>
      </c>
    </row>
    <row r="2419" spans="1:6">
      <c r="A2419" s="195" t="s">
        <v>395</v>
      </c>
      <c r="B2419" s="196">
        <v>2466</v>
      </c>
      <c r="C2419" s="196">
        <v>315800</v>
      </c>
      <c r="D2419" s="196">
        <v>3</v>
      </c>
      <c r="E2419" s="195" t="s">
        <v>17540</v>
      </c>
      <c r="F2419" s="195" t="s">
        <v>112</v>
      </c>
    </row>
    <row r="2420" spans="1:6" ht="30">
      <c r="A2420" s="195" t="s">
        <v>395</v>
      </c>
      <c r="B2420" s="196">
        <v>1539</v>
      </c>
      <c r="C2420" s="196">
        <v>214400</v>
      </c>
      <c r="D2420" s="196">
        <v>1</v>
      </c>
      <c r="E2420" s="195" t="s">
        <v>17541</v>
      </c>
      <c r="F2420" s="195" t="s">
        <v>25</v>
      </c>
    </row>
    <row r="2421" spans="1:6">
      <c r="A2421" s="195" t="s">
        <v>395</v>
      </c>
      <c r="B2421" s="196">
        <v>1632</v>
      </c>
      <c r="C2421" s="196">
        <v>436600</v>
      </c>
      <c r="D2421" s="196">
        <v>1</v>
      </c>
      <c r="E2421" s="195" t="s">
        <v>17542</v>
      </c>
      <c r="F2421" s="195" t="s">
        <v>195</v>
      </c>
    </row>
    <row r="2422" spans="1:6">
      <c r="A2422" s="195" t="s">
        <v>395</v>
      </c>
      <c r="B2422" s="196">
        <v>6090</v>
      </c>
      <c r="C2422" s="196">
        <v>696700</v>
      </c>
      <c r="D2422" s="196">
        <v>4</v>
      </c>
      <c r="E2422" s="195" t="s">
        <v>17543</v>
      </c>
      <c r="F2422" s="195" t="s">
        <v>65</v>
      </c>
    </row>
    <row r="2423" spans="1:6">
      <c r="A2423" s="195" t="s">
        <v>395</v>
      </c>
      <c r="B2423" s="196">
        <v>504</v>
      </c>
      <c r="C2423" s="196">
        <v>553800</v>
      </c>
      <c r="D2423" s="196">
        <v>1</v>
      </c>
      <c r="E2423" s="195" t="s">
        <v>17544</v>
      </c>
      <c r="F2423" s="195" t="s">
        <v>247</v>
      </c>
    </row>
    <row r="2424" spans="1:6">
      <c r="A2424" s="195" t="s">
        <v>395</v>
      </c>
      <c r="B2424" s="196">
        <v>4998</v>
      </c>
      <c r="C2424" s="196">
        <v>521300</v>
      </c>
      <c r="D2424" s="196">
        <v>3</v>
      </c>
      <c r="E2424" s="195" t="s">
        <v>17545</v>
      </c>
      <c r="F2424" s="195" t="s">
        <v>14</v>
      </c>
    </row>
    <row r="2425" spans="1:6">
      <c r="A2425" s="195" t="s">
        <v>395</v>
      </c>
      <c r="B2425" s="196">
        <v>2469</v>
      </c>
      <c r="C2425" s="196">
        <v>576100</v>
      </c>
      <c r="D2425" s="196">
        <v>4</v>
      </c>
      <c r="E2425" s="195" t="s">
        <v>17546</v>
      </c>
      <c r="F2425" s="195" t="s">
        <v>168</v>
      </c>
    </row>
    <row r="2426" spans="1:6">
      <c r="A2426" s="195" t="s">
        <v>395</v>
      </c>
      <c r="B2426" s="196">
        <v>4467</v>
      </c>
      <c r="C2426" s="196">
        <v>555400</v>
      </c>
      <c r="D2426" s="196">
        <v>3</v>
      </c>
      <c r="E2426" s="195" t="s">
        <v>17547</v>
      </c>
      <c r="F2426" s="195" t="s">
        <v>13</v>
      </c>
    </row>
    <row r="2427" spans="1:6">
      <c r="A2427" s="195" t="s">
        <v>395</v>
      </c>
      <c r="B2427" s="196">
        <v>1921</v>
      </c>
      <c r="C2427" s="196">
        <v>505400</v>
      </c>
      <c r="D2427" s="196">
        <v>1</v>
      </c>
      <c r="E2427" s="195" t="s">
        <v>17548</v>
      </c>
      <c r="F2427" s="195" t="s">
        <v>164</v>
      </c>
    </row>
    <row r="2428" spans="1:6">
      <c r="A2428" s="195" t="s">
        <v>395</v>
      </c>
      <c r="B2428" s="196">
        <v>2358</v>
      </c>
      <c r="C2428" s="196">
        <v>818800</v>
      </c>
      <c r="D2428" s="196">
        <v>1</v>
      </c>
      <c r="E2428" s="195" t="s">
        <v>17549</v>
      </c>
      <c r="F2428" s="195" t="s">
        <v>168</v>
      </c>
    </row>
    <row r="2429" spans="1:6">
      <c r="A2429" s="195" t="s">
        <v>395</v>
      </c>
      <c r="B2429" s="196">
        <v>5940</v>
      </c>
      <c r="C2429" s="196">
        <v>597900</v>
      </c>
      <c r="D2429" s="196">
        <v>4</v>
      </c>
      <c r="E2429" s="195" t="s">
        <v>17550</v>
      </c>
      <c r="F2429" s="195" t="s">
        <v>74</v>
      </c>
    </row>
    <row r="2430" spans="1:6">
      <c r="A2430" s="195" t="s">
        <v>395</v>
      </c>
      <c r="B2430" s="196">
        <v>7849</v>
      </c>
      <c r="C2430" s="196">
        <v>3561900</v>
      </c>
      <c r="D2430" s="196">
        <v>1</v>
      </c>
      <c r="E2430" s="195" t="s">
        <v>17551</v>
      </c>
      <c r="F2430" s="195" t="s">
        <v>12</v>
      </c>
    </row>
    <row r="2431" spans="1:6">
      <c r="A2431" s="195" t="s">
        <v>395</v>
      </c>
      <c r="B2431" s="196">
        <v>7321</v>
      </c>
      <c r="C2431" s="196">
        <v>1450500</v>
      </c>
      <c r="D2431" s="196">
        <v>2</v>
      </c>
      <c r="E2431" s="195" t="s">
        <v>17552</v>
      </c>
      <c r="F2431" s="195" t="s">
        <v>254</v>
      </c>
    </row>
    <row r="2432" spans="1:6" ht="30">
      <c r="A2432" s="195" t="s">
        <v>395</v>
      </c>
      <c r="B2432" s="196">
        <v>4108</v>
      </c>
      <c r="C2432" s="196">
        <v>819100</v>
      </c>
      <c r="D2432" s="196">
        <v>1</v>
      </c>
      <c r="E2432" s="195" t="s">
        <v>17553</v>
      </c>
      <c r="F2432" s="195" t="s">
        <v>99</v>
      </c>
    </row>
    <row r="2433" spans="1:6" ht="30">
      <c r="A2433" s="195" t="s">
        <v>395</v>
      </c>
      <c r="B2433" s="196">
        <v>1436</v>
      </c>
      <c r="C2433" s="196">
        <v>277100</v>
      </c>
      <c r="D2433" s="196">
        <v>1</v>
      </c>
      <c r="E2433" s="195" t="s">
        <v>17554</v>
      </c>
      <c r="F2433" s="195" t="s">
        <v>99</v>
      </c>
    </row>
    <row r="2434" spans="1:6">
      <c r="A2434" s="195" t="s">
        <v>395</v>
      </c>
      <c r="B2434" s="196">
        <v>1704</v>
      </c>
      <c r="C2434" s="196">
        <v>378100</v>
      </c>
      <c r="D2434" s="196">
        <v>1</v>
      </c>
      <c r="E2434" s="195" t="s">
        <v>17555</v>
      </c>
      <c r="F2434" s="195" t="s">
        <v>90</v>
      </c>
    </row>
    <row r="2435" spans="1:6">
      <c r="A2435" s="195" t="s">
        <v>395</v>
      </c>
      <c r="B2435" s="196">
        <v>2593</v>
      </c>
      <c r="C2435" s="196">
        <v>965900</v>
      </c>
      <c r="D2435" s="196">
        <v>1</v>
      </c>
      <c r="E2435" s="195" t="s">
        <v>17556</v>
      </c>
      <c r="F2435" s="195" t="s">
        <v>247</v>
      </c>
    </row>
    <row r="2436" spans="1:6">
      <c r="A2436" s="195" t="s">
        <v>395</v>
      </c>
      <c r="B2436" s="196">
        <v>2192</v>
      </c>
      <c r="C2436" s="196">
        <v>726900</v>
      </c>
      <c r="D2436" s="196">
        <v>1</v>
      </c>
      <c r="E2436" s="195" t="s">
        <v>17557</v>
      </c>
      <c r="F2436" s="195" t="s">
        <v>164</v>
      </c>
    </row>
    <row r="2437" spans="1:6">
      <c r="A2437" s="195" t="s">
        <v>395</v>
      </c>
      <c r="B2437" s="196">
        <v>3442</v>
      </c>
      <c r="C2437" s="196">
        <v>507600</v>
      </c>
      <c r="D2437" s="196">
        <v>2</v>
      </c>
      <c r="E2437" s="195" t="s">
        <v>17558</v>
      </c>
      <c r="F2437" s="195" t="s">
        <v>79</v>
      </c>
    </row>
    <row r="2438" spans="1:6" ht="30">
      <c r="A2438" s="195" t="s">
        <v>395</v>
      </c>
      <c r="B2438" s="196">
        <v>2894</v>
      </c>
      <c r="C2438" s="196">
        <v>474900</v>
      </c>
      <c r="D2438" s="196">
        <v>1</v>
      </c>
      <c r="E2438" s="195" t="s">
        <v>17559</v>
      </c>
      <c r="F2438" s="195" t="s">
        <v>99</v>
      </c>
    </row>
    <row r="2439" spans="1:6">
      <c r="A2439" s="195" t="s">
        <v>395</v>
      </c>
      <c r="B2439" s="196">
        <v>3982</v>
      </c>
      <c r="C2439" s="196">
        <v>344500</v>
      </c>
      <c r="D2439" s="196">
        <v>2</v>
      </c>
      <c r="E2439" s="195" t="s">
        <v>17560</v>
      </c>
      <c r="F2439" s="195" t="s">
        <v>172</v>
      </c>
    </row>
    <row r="2440" spans="1:6">
      <c r="A2440" s="195" t="s">
        <v>395</v>
      </c>
      <c r="B2440" s="196">
        <v>7791</v>
      </c>
      <c r="C2440" s="196">
        <v>2220000</v>
      </c>
      <c r="D2440" s="196">
        <v>2</v>
      </c>
      <c r="E2440" s="195" t="s">
        <v>17561</v>
      </c>
      <c r="F2440" s="195" t="s">
        <v>16</v>
      </c>
    </row>
    <row r="2441" spans="1:6">
      <c r="A2441" s="195" t="s">
        <v>395</v>
      </c>
      <c r="B2441" s="196">
        <v>3820</v>
      </c>
      <c r="C2441" s="196">
        <v>537500</v>
      </c>
      <c r="D2441" s="196">
        <v>3</v>
      </c>
      <c r="E2441" s="195" t="s">
        <v>17562</v>
      </c>
      <c r="F2441" s="195" t="s">
        <v>52</v>
      </c>
    </row>
    <row r="2442" spans="1:6" ht="30">
      <c r="A2442" s="195" t="s">
        <v>395</v>
      </c>
      <c r="B2442" s="196">
        <v>2101</v>
      </c>
      <c r="C2442" s="196">
        <v>292000</v>
      </c>
      <c r="D2442" s="196">
        <v>1</v>
      </c>
      <c r="E2442" s="195" t="s">
        <v>17563</v>
      </c>
      <c r="F2442" s="195" t="s">
        <v>99</v>
      </c>
    </row>
    <row r="2443" spans="1:6">
      <c r="A2443" s="195" t="s">
        <v>395</v>
      </c>
      <c r="B2443" s="196">
        <v>2146</v>
      </c>
      <c r="C2443" s="196">
        <v>194800</v>
      </c>
      <c r="D2443" s="196">
        <v>2</v>
      </c>
      <c r="E2443" s="195" t="s">
        <v>17564</v>
      </c>
      <c r="F2443" s="195" t="s">
        <v>82</v>
      </c>
    </row>
    <row r="2444" spans="1:6">
      <c r="A2444" s="195" t="s">
        <v>395</v>
      </c>
      <c r="B2444" s="196">
        <v>570</v>
      </c>
      <c r="C2444" s="196">
        <v>437300</v>
      </c>
      <c r="D2444" s="196">
        <v>1</v>
      </c>
      <c r="E2444" s="195" t="s">
        <v>17565</v>
      </c>
      <c r="F2444" s="195" t="s">
        <v>168</v>
      </c>
    </row>
    <row r="2445" spans="1:6">
      <c r="A2445" s="195" t="s">
        <v>395</v>
      </c>
      <c r="B2445" s="196">
        <v>3099</v>
      </c>
      <c r="C2445" s="196">
        <v>517000</v>
      </c>
      <c r="D2445" s="196">
        <v>1</v>
      </c>
      <c r="E2445" s="195" t="s">
        <v>17566</v>
      </c>
      <c r="F2445" s="195" t="s">
        <v>261</v>
      </c>
    </row>
    <row r="2446" spans="1:6">
      <c r="A2446" s="195" t="s">
        <v>395</v>
      </c>
      <c r="B2446" s="196">
        <v>4398</v>
      </c>
      <c r="C2446" s="196">
        <v>519500</v>
      </c>
      <c r="D2446" s="196">
        <v>4</v>
      </c>
      <c r="E2446" s="195" t="s">
        <v>17567</v>
      </c>
      <c r="F2446" s="195" t="s">
        <v>26</v>
      </c>
    </row>
    <row r="2447" spans="1:6">
      <c r="A2447" s="195" t="s">
        <v>395</v>
      </c>
      <c r="B2447" s="196">
        <v>1898</v>
      </c>
      <c r="C2447" s="196">
        <v>275600</v>
      </c>
      <c r="D2447" s="196">
        <v>1</v>
      </c>
      <c r="E2447" s="195" t="s">
        <v>17568</v>
      </c>
      <c r="F2447" s="195" t="s">
        <v>18</v>
      </c>
    </row>
    <row r="2448" spans="1:6">
      <c r="A2448" s="195" t="s">
        <v>395</v>
      </c>
      <c r="B2448" s="196">
        <v>3718</v>
      </c>
      <c r="C2448" s="196">
        <v>2113000</v>
      </c>
      <c r="D2448" s="196">
        <v>1</v>
      </c>
      <c r="E2448" s="195" t="s">
        <v>17569</v>
      </c>
      <c r="F2448" s="195" t="s">
        <v>54</v>
      </c>
    </row>
    <row r="2449" spans="1:6">
      <c r="A2449" s="195" t="s">
        <v>395</v>
      </c>
      <c r="B2449" s="196">
        <v>5541</v>
      </c>
      <c r="C2449" s="196">
        <v>887100</v>
      </c>
      <c r="D2449" s="196">
        <v>2</v>
      </c>
      <c r="E2449" s="195" t="s">
        <v>17570</v>
      </c>
      <c r="F2449" s="195" t="s">
        <v>79</v>
      </c>
    </row>
    <row r="2450" spans="1:6">
      <c r="A2450" s="195" t="s">
        <v>395</v>
      </c>
      <c r="B2450" s="196">
        <v>2819</v>
      </c>
      <c r="C2450" s="196">
        <v>397800</v>
      </c>
      <c r="D2450" s="196">
        <v>2</v>
      </c>
      <c r="E2450" s="195" t="s">
        <v>17571</v>
      </c>
      <c r="F2450" s="195" t="s">
        <v>7</v>
      </c>
    </row>
    <row r="2451" spans="1:6">
      <c r="A2451" s="195" t="s">
        <v>395</v>
      </c>
      <c r="B2451" s="196">
        <v>1248</v>
      </c>
      <c r="C2451" s="196">
        <v>205500</v>
      </c>
      <c r="D2451" s="196">
        <v>1</v>
      </c>
      <c r="E2451" s="195" t="s">
        <v>17572</v>
      </c>
      <c r="F2451" s="195" t="s">
        <v>57</v>
      </c>
    </row>
    <row r="2452" spans="1:6">
      <c r="A2452" s="195" t="s">
        <v>395</v>
      </c>
      <c r="B2452" s="196">
        <v>1899</v>
      </c>
      <c r="C2452" s="196">
        <v>967200</v>
      </c>
      <c r="D2452" s="196">
        <v>1</v>
      </c>
      <c r="E2452" s="195" t="s">
        <v>17573</v>
      </c>
      <c r="F2452" s="195" t="s">
        <v>247</v>
      </c>
    </row>
    <row r="2453" spans="1:6">
      <c r="A2453" s="195" t="s">
        <v>395</v>
      </c>
      <c r="B2453" s="196">
        <v>5377</v>
      </c>
      <c r="C2453" s="196">
        <v>650500</v>
      </c>
      <c r="D2453" s="196">
        <v>3</v>
      </c>
      <c r="E2453" s="195" t="s">
        <v>17574</v>
      </c>
      <c r="F2453" s="195" t="s">
        <v>74</v>
      </c>
    </row>
    <row r="2454" spans="1:6">
      <c r="A2454" s="195" t="s">
        <v>395</v>
      </c>
      <c r="B2454" s="196">
        <v>3347</v>
      </c>
      <c r="C2454" s="196">
        <v>339800</v>
      </c>
      <c r="D2454" s="196">
        <v>3</v>
      </c>
      <c r="E2454" s="195" t="s">
        <v>17575</v>
      </c>
      <c r="F2454" s="195" t="s">
        <v>16</v>
      </c>
    </row>
    <row r="2455" spans="1:6">
      <c r="A2455" s="195" t="s">
        <v>395</v>
      </c>
      <c r="B2455" s="196">
        <v>2106</v>
      </c>
      <c r="C2455" s="196">
        <v>613800</v>
      </c>
      <c r="D2455" s="196">
        <v>1</v>
      </c>
      <c r="E2455" s="195" t="s">
        <v>17576</v>
      </c>
      <c r="F2455" s="195" t="s">
        <v>164</v>
      </c>
    </row>
    <row r="2456" spans="1:6">
      <c r="A2456" s="195" t="s">
        <v>395</v>
      </c>
      <c r="B2456" s="196">
        <v>2173</v>
      </c>
      <c r="C2456" s="196">
        <v>448000</v>
      </c>
      <c r="D2456" s="196">
        <v>1</v>
      </c>
      <c r="E2456" s="195" t="s">
        <v>17577</v>
      </c>
      <c r="F2456" s="195" t="s">
        <v>18</v>
      </c>
    </row>
    <row r="2457" spans="1:6">
      <c r="A2457" s="195" t="s">
        <v>395</v>
      </c>
      <c r="B2457" s="196">
        <v>1552</v>
      </c>
      <c r="C2457" s="196">
        <v>213700</v>
      </c>
      <c r="D2457" s="196">
        <v>2</v>
      </c>
      <c r="E2457" s="195" t="s">
        <v>17578</v>
      </c>
      <c r="F2457" s="195" t="s">
        <v>37</v>
      </c>
    </row>
    <row r="2458" spans="1:6">
      <c r="A2458" s="195" t="s">
        <v>395</v>
      </c>
      <c r="B2458" s="196">
        <v>3300</v>
      </c>
      <c r="C2458" s="196">
        <v>471300</v>
      </c>
      <c r="D2458" s="196">
        <v>1</v>
      </c>
      <c r="E2458" s="195" t="s">
        <v>17579</v>
      </c>
      <c r="F2458" s="195" t="s">
        <v>87</v>
      </c>
    </row>
    <row r="2459" spans="1:6">
      <c r="A2459" s="195" t="s">
        <v>395</v>
      </c>
      <c r="B2459" s="196">
        <v>12449</v>
      </c>
      <c r="C2459" s="196">
        <v>2990600</v>
      </c>
      <c r="D2459" s="196">
        <v>2</v>
      </c>
      <c r="E2459" s="195" t="s">
        <v>17580</v>
      </c>
      <c r="F2459" s="195" t="s">
        <v>253</v>
      </c>
    </row>
    <row r="2460" spans="1:6">
      <c r="A2460" s="195" t="s">
        <v>395</v>
      </c>
      <c r="B2460" s="196">
        <v>2066</v>
      </c>
      <c r="C2460" s="196">
        <v>250800</v>
      </c>
      <c r="D2460" s="196">
        <v>2</v>
      </c>
      <c r="E2460" s="195" t="s">
        <v>17581</v>
      </c>
      <c r="F2460" s="195" t="s">
        <v>154</v>
      </c>
    </row>
    <row r="2461" spans="1:6">
      <c r="A2461" s="195" t="s">
        <v>395</v>
      </c>
      <c r="B2461" s="196">
        <v>2208</v>
      </c>
      <c r="C2461" s="196">
        <v>388600</v>
      </c>
      <c r="D2461" s="196">
        <v>2</v>
      </c>
      <c r="E2461" s="195" t="s">
        <v>17582</v>
      </c>
      <c r="F2461" s="195" t="s">
        <v>12</v>
      </c>
    </row>
    <row r="2462" spans="1:6">
      <c r="A2462" s="195" t="s">
        <v>395</v>
      </c>
      <c r="B2462" s="196">
        <v>2288</v>
      </c>
      <c r="C2462" s="196">
        <v>1227900</v>
      </c>
      <c r="D2462" s="196">
        <v>1</v>
      </c>
      <c r="E2462" s="195" t="s">
        <v>17583</v>
      </c>
      <c r="F2462" s="195" t="s">
        <v>177</v>
      </c>
    </row>
    <row r="2463" spans="1:6">
      <c r="A2463" s="195" t="s">
        <v>395</v>
      </c>
      <c r="B2463" s="196">
        <v>1770</v>
      </c>
      <c r="C2463" s="196">
        <v>162800</v>
      </c>
      <c r="D2463" s="196">
        <v>2</v>
      </c>
      <c r="E2463" s="195" t="s">
        <v>17584</v>
      </c>
      <c r="F2463" s="195" t="s">
        <v>52</v>
      </c>
    </row>
    <row r="2464" spans="1:6">
      <c r="A2464" s="195" t="s">
        <v>395</v>
      </c>
      <c r="B2464" s="196">
        <v>3544</v>
      </c>
      <c r="C2464" s="196">
        <v>174500</v>
      </c>
      <c r="D2464" s="196">
        <v>4</v>
      </c>
      <c r="E2464" s="195" t="s">
        <v>17585</v>
      </c>
      <c r="F2464" s="195" t="s">
        <v>188</v>
      </c>
    </row>
    <row r="2465" spans="1:6">
      <c r="A2465" s="195" t="s">
        <v>395</v>
      </c>
      <c r="B2465" s="196">
        <v>1886</v>
      </c>
      <c r="C2465" s="196">
        <v>366000</v>
      </c>
      <c r="D2465" s="196">
        <v>1</v>
      </c>
      <c r="E2465" s="195" t="s">
        <v>17586</v>
      </c>
      <c r="F2465" s="195" t="s">
        <v>168</v>
      </c>
    </row>
    <row r="2466" spans="1:6">
      <c r="A2466" s="195" t="s">
        <v>395</v>
      </c>
      <c r="B2466" s="196">
        <v>1459</v>
      </c>
      <c r="C2466" s="196">
        <v>374100</v>
      </c>
      <c r="D2466" s="196">
        <v>1</v>
      </c>
      <c r="E2466" s="195" t="s">
        <v>17587</v>
      </c>
      <c r="F2466" s="195" t="s">
        <v>247</v>
      </c>
    </row>
    <row r="2467" spans="1:6">
      <c r="A2467" s="195" t="s">
        <v>395</v>
      </c>
      <c r="B2467" s="196">
        <v>5073</v>
      </c>
      <c r="C2467" s="196">
        <v>1082100</v>
      </c>
      <c r="D2467" s="196">
        <v>2</v>
      </c>
      <c r="E2467" s="195" t="s">
        <v>17588</v>
      </c>
      <c r="F2467" s="195" t="s">
        <v>7</v>
      </c>
    </row>
    <row r="2468" spans="1:6">
      <c r="A2468" s="195" t="s">
        <v>395</v>
      </c>
      <c r="B2468" s="196">
        <v>1138</v>
      </c>
      <c r="C2468" s="196">
        <v>155600</v>
      </c>
      <c r="D2468" s="196">
        <v>1</v>
      </c>
      <c r="E2468" s="195" t="s">
        <v>17589</v>
      </c>
      <c r="F2468" s="195" t="s">
        <v>53</v>
      </c>
    </row>
    <row r="2469" spans="1:6" ht="30">
      <c r="A2469" s="195" t="s">
        <v>395</v>
      </c>
      <c r="B2469" s="196">
        <v>672</v>
      </c>
      <c r="C2469" s="196">
        <v>176100</v>
      </c>
      <c r="D2469" s="196">
        <v>1</v>
      </c>
      <c r="E2469" s="195" t="s">
        <v>17590</v>
      </c>
      <c r="F2469" s="195" t="s">
        <v>25</v>
      </c>
    </row>
    <row r="2470" spans="1:6">
      <c r="A2470" s="195" t="s">
        <v>395</v>
      </c>
      <c r="B2470" s="196">
        <v>2746</v>
      </c>
      <c r="C2470" s="196">
        <v>1044700</v>
      </c>
      <c r="D2470" s="196">
        <v>1</v>
      </c>
      <c r="E2470" s="195" t="s">
        <v>17591</v>
      </c>
      <c r="F2470" s="195" t="s">
        <v>261</v>
      </c>
    </row>
    <row r="2471" spans="1:6" ht="30">
      <c r="A2471" s="195" t="s">
        <v>395</v>
      </c>
      <c r="B2471" s="196">
        <v>580</v>
      </c>
      <c r="C2471" s="196">
        <v>97700</v>
      </c>
      <c r="D2471" s="196">
        <v>1</v>
      </c>
      <c r="E2471" s="195" t="s">
        <v>17592</v>
      </c>
      <c r="F2471" s="195" t="s">
        <v>25</v>
      </c>
    </row>
    <row r="2472" spans="1:6">
      <c r="A2472" s="195" t="s">
        <v>395</v>
      </c>
      <c r="B2472" s="196">
        <v>2358</v>
      </c>
      <c r="C2472" s="196">
        <v>937200</v>
      </c>
      <c r="D2472" s="196">
        <v>1</v>
      </c>
      <c r="E2472" s="195" t="s">
        <v>17593</v>
      </c>
      <c r="F2472" s="195" t="s">
        <v>164</v>
      </c>
    </row>
    <row r="2473" spans="1:6">
      <c r="A2473" s="195" t="s">
        <v>395</v>
      </c>
      <c r="B2473" s="196">
        <v>1343</v>
      </c>
      <c r="C2473" s="196">
        <v>505300</v>
      </c>
      <c r="D2473" s="196">
        <v>1</v>
      </c>
      <c r="E2473" s="195" t="s">
        <v>17594</v>
      </c>
      <c r="F2473" s="195" t="s">
        <v>164</v>
      </c>
    </row>
    <row r="2474" spans="1:6">
      <c r="A2474" s="195" t="s">
        <v>395</v>
      </c>
      <c r="B2474" s="196">
        <v>2196</v>
      </c>
      <c r="C2474" s="196">
        <v>666700</v>
      </c>
      <c r="D2474" s="196">
        <v>1</v>
      </c>
      <c r="E2474" s="195" t="s">
        <v>17595</v>
      </c>
      <c r="F2474" s="195" t="s">
        <v>164</v>
      </c>
    </row>
    <row r="2475" spans="1:6">
      <c r="A2475" s="195" t="s">
        <v>395</v>
      </c>
      <c r="B2475" s="196">
        <v>1372</v>
      </c>
      <c r="C2475" s="196">
        <v>243800</v>
      </c>
      <c r="D2475" s="196">
        <v>1</v>
      </c>
      <c r="E2475" s="195" t="s">
        <v>17596</v>
      </c>
      <c r="F2475" s="195" t="s">
        <v>53</v>
      </c>
    </row>
    <row r="2476" spans="1:6">
      <c r="A2476" s="195" t="s">
        <v>395</v>
      </c>
      <c r="B2476" s="196">
        <v>6815</v>
      </c>
      <c r="C2476" s="196">
        <v>783000</v>
      </c>
      <c r="D2476" s="196">
        <v>2</v>
      </c>
      <c r="E2476" s="195" t="s">
        <v>17597</v>
      </c>
      <c r="F2476" s="195" t="s">
        <v>254</v>
      </c>
    </row>
    <row r="2477" spans="1:6" ht="30">
      <c r="A2477" s="195" t="s">
        <v>395</v>
      </c>
      <c r="B2477" s="196">
        <v>3088</v>
      </c>
      <c r="C2477" s="196">
        <v>553900</v>
      </c>
      <c r="D2477" s="196">
        <v>1</v>
      </c>
      <c r="E2477" s="195" t="s">
        <v>17598</v>
      </c>
      <c r="F2477" s="195" t="s">
        <v>25</v>
      </c>
    </row>
    <row r="2478" spans="1:6">
      <c r="A2478" s="195" t="s">
        <v>395</v>
      </c>
      <c r="B2478" s="196">
        <v>1208</v>
      </c>
      <c r="C2478" s="196">
        <v>59000</v>
      </c>
      <c r="D2478" s="196">
        <v>2</v>
      </c>
      <c r="E2478" s="195" t="s">
        <v>17599</v>
      </c>
      <c r="F2478" s="195" t="s">
        <v>5</v>
      </c>
    </row>
    <row r="2479" spans="1:6">
      <c r="A2479" s="195" t="s">
        <v>395</v>
      </c>
      <c r="B2479" s="196">
        <v>1744</v>
      </c>
      <c r="C2479" s="196">
        <v>837700</v>
      </c>
      <c r="D2479" s="196">
        <v>1</v>
      </c>
      <c r="E2479" s="195" t="s">
        <v>17600</v>
      </c>
      <c r="F2479" s="195" t="s">
        <v>168</v>
      </c>
    </row>
    <row r="2480" spans="1:6">
      <c r="A2480" s="195" t="s">
        <v>395</v>
      </c>
      <c r="B2480" s="196">
        <v>3783</v>
      </c>
      <c r="C2480" s="196">
        <v>2002800</v>
      </c>
      <c r="D2480" s="196">
        <v>1</v>
      </c>
      <c r="E2480" s="195" t="s">
        <v>17601</v>
      </c>
      <c r="F2480" s="195" t="s">
        <v>54</v>
      </c>
    </row>
    <row r="2481" spans="1:6">
      <c r="A2481" s="195" t="s">
        <v>395</v>
      </c>
      <c r="B2481" s="196">
        <v>7518</v>
      </c>
      <c r="C2481" s="196">
        <v>1547800</v>
      </c>
      <c r="D2481" s="196">
        <v>2</v>
      </c>
      <c r="E2481" s="195" t="s">
        <v>17602</v>
      </c>
      <c r="F2481" s="195" t="s">
        <v>219</v>
      </c>
    </row>
    <row r="2482" spans="1:6">
      <c r="A2482" s="195" t="s">
        <v>395</v>
      </c>
      <c r="B2482" s="196">
        <v>1824</v>
      </c>
      <c r="C2482" s="196">
        <v>236700</v>
      </c>
      <c r="D2482" s="196">
        <v>1</v>
      </c>
      <c r="E2482" s="195" t="s">
        <v>17603</v>
      </c>
      <c r="F2482" s="195" t="s">
        <v>12</v>
      </c>
    </row>
    <row r="2483" spans="1:6">
      <c r="A2483" s="195" t="s">
        <v>395</v>
      </c>
      <c r="B2483" s="196">
        <v>13664</v>
      </c>
      <c r="C2483" s="196">
        <v>8731300</v>
      </c>
      <c r="D2483" s="196">
        <v>1</v>
      </c>
      <c r="E2483" s="195" t="s">
        <v>17604</v>
      </c>
      <c r="F2483" s="195" t="s">
        <v>24</v>
      </c>
    </row>
    <row r="2484" spans="1:6">
      <c r="A2484" s="195" t="s">
        <v>395</v>
      </c>
      <c r="B2484" s="196">
        <v>1605</v>
      </c>
      <c r="C2484" s="196">
        <v>436000</v>
      </c>
      <c r="D2484" s="196">
        <v>1</v>
      </c>
      <c r="E2484" s="195" t="s">
        <v>17605</v>
      </c>
      <c r="F2484" s="195" t="s">
        <v>164</v>
      </c>
    </row>
    <row r="2485" spans="1:6">
      <c r="A2485" s="195" t="s">
        <v>395</v>
      </c>
      <c r="B2485" s="196">
        <v>2043</v>
      </c>
      <c r="C2485" s="196">
        <v>177400</v>
      </c>
      <c r="D2485" s="196">
        <v>1</v>
      </c>
      <c r="E2485" s="195" t="s">
        <v>17606</v>
      </c>
      <c r="F2485" s="195" t="s">
        <v>199</v>
      </c>
    </row>
    <row r="2486" spans="1:6">
      <c r="A2486" s="195" t="s">
        <v>395</v>
      </c>
      <c r="B2486" s="196">
        <v>2013</v>
      </c>
      <c r="C2486" s="196">
        <v>141800</v>
      </c>
      <c r="D2486" s="196">
        <v>1</v>
      </c>
      <c r="E2486" s="195" t="s">
        <v>17607</v>
      </c>
      <c r="F2486" s="195" t="s">
        <v>87</v>
      </c>
    </row>
    <row r="2487" spans="1:6" ht="30">
      <c r="A2487" s="195" t="s">
        <v>395</v>
      </c>
      <c r="B2487" s="196">
        <v>1308</v>
      </c>
      <c r="C2487" s="196">
        <v>315200</v>
      </c>
      <c r="D2487" s="196">
        <v>1</v>
      </c>
      <c r="E2487" s="195" t="s">
        <v>17608</v>
      </c>
      <c r="F2487" s="195" t="s">
        <v>25</v>
      </c>
    </row>
    <row r="2488" spans="1:6">
      <c r="A2488" s="195" t="s">
        <v>395</v>
      </c>
      <c r="B2488" s="196">
        <v>2242</v>
      </c>
      <c r="C2488" s="196">
        <v>336700</v>
      </c>
      <c r="D2488" s="196">
        <v>2</v>
      </c>
      <c r="E2488" s="195" t="s">
        <v>17609</v>
      </c>
      <c r="F2488" s="195" t="s">
        <v>29</v>
      </c>
    </row>
    <row r="2489" spans="1:6">
      <c r="A2489" s="195" t="s">
        <v>395</v>
      </c>
      <c r="B2489" s="196">
        <v>1594</v>
      </c>
      <c r="C2489" s="196">
        <v>348400</v>
      </c>
      <c r="D2489" s="196">
        <v>1</v>
      </c>
      <c r="E2489" s="195" t="s">
        <v>17610</v>
      </c>
      <c r="F2489" s="195" t="s">
        <v>53</v>
      </c>
    </row>
    <row r="2490" spans="1:6">
      <c r="A2490" s="195" t="s">
        <v>395</v>
      </c>
      <c r="B2490" s="196">
        <v>3503</v>
      </c>
      <c r="C2490" s="196">
        <v>718000</v>
      </c>
      <c r="D2490" s="196">
        <v>13</v>
      </c>
      <c r="E2490" s="195" t="s">
        <v>17611</v>
      </c>
      <c r="F2490" s="195" t="s">
        <v>7</v>
      </c>
    </row>
    <row r="2491" spans="1:6" ht="30">
      <c r="A2491" s="195" t="s">
        <v>395</v>
      </c>
      <c r="B2491" s="196">
        <v>966</v>
      </c>
      <c r="C2491" s="196">
        <v>244800</v>
      </c>
      <c r="D2491" s="196">
        <v>1</v>
      </c>
      <c r="E2491" s="195" t="s">
        <v>17612</v>
      </c>
      <c r="F2491" s="195" t="s">
        <v>25</v>
      </c>
    </row>
    <row r="2492" spans="1:6">
      <c r="A2492" s="195" t="s">
        <v>395</v>
      </c>
      <c r="B2492" s="196">
        <v>2324</v>
      </c>
      <c r="C2492" s="196">
        <v>568400</v>
      </c>
      <c r="D2492" s="196">
        <v>1</v>
      </c>
      <c r="E2492" s="195" t="s">
        <v>17613</v>
      </c>
      <c r="F2492" s="195" t="s">
        <v>261</v>
      </c>
    </row>
    <row r="2493" spans="1:6">
      <c r="A2493" s="195" t="s">
        <v>395</v>
      </c>
      <c r="B2493" s="196">
        <v>2633</v>
      </c>
      <c r="C2493" s="196">
        <v>602000</v>
      </c>
      <c r="D2493" s="196">
        <v>1</v>
      </c>
      <c r="E2493" s="195" t="s">
        <v>17614</v>
      </c>
      <c r="F2493" s="195" t="s">
        <v>168</v>
      </c>
    </row>
    <row r="2494" spans="1:6">
      <c r="A2494" s="195" t="s">
        <v>395</v>
      </c>
      <c r="B2494" s="196">
        <v>2236</v>
      </c>
      <c r="C2494" s="196">
        <v>292100</v>
      </c>
      <c r="D2494" s="196">
        <v>2</v>
      </c>
      <c r="E2494" s="195" t="s">
        <v>17615</v>
      </c>
      <c r="F2494" s="195" t="s">
        <v>185</v>
      </c>
    </row>
    <row r="2495" spans="1:6">
      <c r="A2495" s="195" t="s">
        <v>395</v>
      </c>
      <c r="B2495" s="196">
        <v>4790</v>
      </c>
      <c r="C2495" s="196">
        <v>838300</v>
      </c>
      <c r="D2495" s="196">
        <v>1</v>
      </c>
      <c r="E2495" s="195" t="s">
        <v>17616</v>
      </c>
      <c r="F2495" s="195" t="s">
        <v>78</v>
      </c>
    </row>
    <row r="2496" spans="1:6" ht="30">
      <c r="A2496" s="195" t="s">
        <v>395</v>
      </c>
      <c r="B2496" s="196">
        <v>1495</v>
      </c>
      <c r="C2496" s="196">
        <v>309800</v>
      </c>
      <c r="D2496" s="196">
        <v>1</v>
      </c>
      <c r="E2496" s="195" t="s">
        <v>17617</v>
      </c>
      <c r="F2496" s="195" t="s">
        <v>25</v>
      </c>
    </row>
    <row r="2497" spans="1:6">
      <c r="A2497" s="195" t="s">
        <v>395</v>
      </c>
      <c r="B2497" s="196">
        <v>2098</v>
      </c>
      <c r="C2497" s="196">
        <v>1873000</v>
      </c>
      <c r="D2497" s="196">
        <v>1</v>
      </c>
      <c r="E2497" s="195" t="s">
        <v>17618</v>
      </c>
      <c r="F2497" s="195" t="s">
        <v>177</v>
      </c>
    </row>
    <row r="2498" spans="1:6">
      <c r="A2498" s="195" t="s">
        <v>395</v>
      </c>
      <c r="B2498" s="196">
        <v>2545</v>
      </c>
      <c r="C2498" s="196">
        <v>915300</v>
      </c>
      <c r="D2498" s="196">
        <v>1</v>
      </c>
      <c r="E2498" s="195" t="s">
        <v>17619</v>
      </c>
      <c r="F2498" s="195" t="s">
        <v>247</v>
      </c>
    </row>
    <row r="2499" spans="1:6">
      <c r="A2499" s="195" t="s">
        <v>395</v>
      </c>
      <c r="B2499" s="196">
        <v>1798</v>
      </c>
      <c r="C2499" s="196">
        <v>635300</v>
      </c>
      <c r="D2499" s="196">
        <v>1</v>
      </c>
      <c r="E2499" s="195" t="s">
        <v>17620</v>
      </c>
      <c r="F2499" s="195" t="s">
        <v>247</v>
      </c>
    </row>
    <row r="2500" spans="1:6" ht="30">
      <c r="A2500" s="195" t="s">
        <v>395</v>
      </c>
      <c r="B2500" s="196">
        <v>582</v>
      </c>
      <c r="C2500" s="196">
        <v>126200</v>
      </c>
      <c r="D2500" s="196">
        <v>1</v>
      </c>
      <c r="E2500" s="195" t="s">
        <v>17621</v>
      </c>
      <c r="F2500" s="195" t="s">
        <v>25</v>
      </c>
    </row>
    <row r="2501" spans="1:6">
      <c r="A2501" s="195" t="s">
        <v>395</v>
      </c>
      <c r="B2501" s="196">
        <v>3015</v>
      </c>
      <c r="C2501" s="196">
        <v>1540700</v>
      </c>
      <c r="D2501" s="196">
        <v>1</v>
      </c>
      <c r="E2501" s="195" t="s">
        <v>17622</v>
      </c>
      <c r="F2501" s="195" t="s">
        <v>261</v>
      </c>
    </row>
    <row r="2502" spans="1:6">
      <c r="A2502" s="195" t="s">
        <v>395</v>
      </c>
      <c r="B2502" s="196">
        <v>1622</v>
      </c>
      <c r="C2502" s="196">
        <v>764000</v>
      </c>
      <c r="D2502" s="196">
        <v>1</v>
      </c>
      <c r="E2502" s="195" t="s">
        <v>17623</v>
      </c>
      <c r="F2502" s="195" t="s">
        <v>247</v>
      </c>
    </row>
    <row r="2503" spans="1:6">
      <c r="A2503" s="195" t="s">
        <v>395</v>
      </c>
      <c r="B2503" s="196">
        <v>1827</v>
      </c>
      <c r="C2503" s="196">
        <v>218200</v>
      </c>
      <c r="D2503" s="196">
        <v>2</v>
      </c>
      <c r="E2503" s="195" t="s">
        <v>17624</v>
      </c>
      <c r="F2503" s="195" t="s">
        <v>15</v>
      </c>
    </row>
    <row r="2504" spans="1:6">
      <c r="A2504" s="195" t="s">
        <v>395</v>
      </c>
      <c r="B2504" s="196">
        <v>2467</v>
      </c>
      <c r="C2504" s="196">
        <v>477800</v>
      </c>
      <c r="D2504" s="196">
        <v>4</v>
      </c>
      <c r="E2504" s="195" t="s">
        <v>17625</v>
      </c>
      <c r="F2504" s="195" t="s">
        <v>268</v>
      </c>
    </row>
    <row r="2505" spans="1:6">
      <c r="A2505" s="195" t="s">
        <v>395</v>
      </c>
      <c r="B2505" s="196">
        <v>5005</v>
      </c>
      <c r="C2505" s="196">
        <v>486300</v>
      </c>
      <c r="D2505" s="196">
        <v>2</v>
      </c>
      <c r="E2505" s="195" t="s">
        <v>17626</v>
      </c>
      <c r="F2505" s="195" t="s">
        <v>52</v>
      </c>
    </row>
    <row r="2506" spans="1:6">
      <c r="A2506" s="195" t="s">
        <v>395</v>
      </c>
      <c r="B2506" s="196">
        <v>960</v>
      </c>
      <c r="C2506" s="196">
        <v>249400</v>
      </c>
      <c r="D2506" s="196">
        <v>1</v>
      </c>
      <c r="E2506" s="195" t="s">
        <v>17627</v>
      </c>
      <c r="F2506" s="195" t="s">
        <v>247</v>
      </c>
    </row>
    <row r="2507" spans="1:6" ht="30">
      <c r="A2507" s="195" t="s">
        <v>395</v>
      </c>
      <c r="B2507" s="196">
        <v>3449</v>
      </c>
      <c r="C2507" s="196">
        <v>501600</v>
      </c>
      <c r="D2507" s="196">
        <v>1</v>
      </c>
      <c r="E2507" s="195" t="s">
        <v>17628</v>
      </c>
      <c r="F2507" s="195" t="s">
        <v>99</v>
      </c>
    </row>
    <row r="2508" spans="1:6">
      <c r="A2508" s="195" t="s">
        <v>395</v>
      </c>
      <c r="B2508" s="196">
        <v>4349</v>
      </c>
      <c r="C2508" s="196">
        <v>1165600</v>
      </c>
      <c r="D2508" s="196">
        <v>1</v>
      </c>
      <c r="E2508" s="195" t="s">
        <v>17629</v>
      </c>
      <c r="F2508" s="195" t="s">
        <v>12</v>
      </c>
    </row>
    <row r="2509" spans="1:6">
      <c r="A2509" s="195" t="s">
        <v>395</v>
      </c>
      <c r="B2509" s="196">
        <v>1826</v>
      </c>
      <c r="C2509" s="196">
        <v>788300</v>
      </c>
      <c r="D2509" s="196">
        <v>1</v>
      </c>
      <c r="E2509" s="195" t="s">
        <v>17630</v>
      </c>
      <c r="F2509" s="195" t="s">
        <v>168</v>
      </c>
    </row>
    <row r="2510" spans="1:6">
      <c r="A2510" s="195" t="s">
        <v>395</v>
      </c>
      <c r="B2510" s="196">
        <v>2444</v>
      </c>
      <c r="C2510" s="196">
        <v>287000</v>
      </c>
      <c r="D2510" s="196">
        <v>2</v>
      </c>
      <c r="E2510" s="195" t="s">
        <v>17631</v>
      </c>
      <c r="F2510" s="195" t="s">
        <v>14</v>
      </c>
    </row>
    <row r="2511" spans="1:6">
      <c r="A2511" s="195" t="s">
        <v>395</v>
      </c>
      <c r="B2511" s="196">
        <v>1695</v>
      </c>
      <c r="C2511" s="196">
        <v>181300</v>
      </c>
      <c r="D2511" s="196">
        <v>2</v>
      </c>
      <c r="E2511" s="195" t="s">
        <v>17632</v>
      </c>
      <c r="F2511" s="195" t="s">
        <v>32</v>
      </c>
    </row>
    <row r="2512" spans="1:6">
      <c r="A2512" s="195" t="s">
        <v>395</v>
      </c>
      <c r="B2512" s="196">
        <v>3828</v>
      </c>
      <c r="C2512" s="196">
        <v>377700</v>
      </c>
      <c r="D2512" s="196">
        <v>4</v>
      </c>
      <c r="E2512" s="195" t="s">
        <v>17633</v>
      </c>
      <c r="F2512" s="195" t="s">
        <v>76</v>
      </c>
    </row>
    <row r="2513" spans="1:6">
      <c r="A2513" s="195" t="s">
        <v>395</v>
      </c>
      <c r="B2513" s="196">
        <v>1342</v>
      </c>
      <c r="C2513" s="196">
        <v>381300</v>
      </c>
      <c r="D2513" s="196">
        <v>1</v>
      </c>
      <c r="E2513" s="195" t="s">
        <v>17634</v>
      </c>
      <c r="F2513" s="195" t="s">
        <v>87</v>
      </c>
    </row>
    <row r="2514" spans="1:6">
      <c r="A2514" s="195" t="s">
        <v>395</v>
      </c>
      <c r="B2514" s="196">
        <v>2815</v>
      </c>
      <c r="C2514" s="196">
        <v>2355700</v>
      </c>
      <c r="D2514" s="196">
        <v>1</v>
      </c>
      <c r="E2514" s="195" t="s">
        <v>17635</v>
      </c>
      <c r="F2514" s="195" t="s">
        <v>261</v>
      </c>
    </row>
    <row r="2515" spans="1:6">
      <c r="A2515" s="195" t="s">
        <v>395</v>
      </c>
      <c r="B2515" s="196">
        <v>4665</v>
      </c>
      <c r="C2515" s="196">
        <v>1484500</v>
      </c>
      <c r="D2515" s="196">
        <v>1</v>
      </c>
      <c r="E2515" s="195" t="s">
        <v>17636</v>
      </c>
      <c r="F2515" s="195" t="s">
        <v>7</v>
      </c>
    </row>
    <row r="2516" spans="1:6" ht="30">
      <c r="A2516" s="195" t="s">
        <v>395</v>
      </c>
      <c r="B2516" s="196">
        <v>2729</v>
      </c>
      <c r="C2516" s="196">
        <v>704300</v>
      </c>
      <c r="D2516" s="196">
        <v>1</v>
      </c>
      <c r="E2516" s="195" t="s">
        <v>17637</v>
      </c>
      <c r="F2516" s="195" t="s">
        <v>99</v>
      </c>
    </row>
    <row r="2517" spans="1:6">
      <c r="A2517" s="195" t="s">
        <v>395</v>
      </c>
      <c r="B2517" s="196">
        <v>3883</v>
      </c>
      <c r="C2517" s="196">
        <v>376300</v>
      </c>
      <c r="D2517" s="196">
        <v>3</v>
      </c>
      <c r="E2517" s="195" t="s">
        <v>17638</v>
      </c>
      <c r="F2517" s="195" t="s">
        <v>14</v>
      </c>
    </row>
    <row r="2518" spans="1:6" ht="30">
      <c r="A2518" s="195" t="s">
        <v>395</v>
      </c>
      <c r="B2518" s="196">
        <v>1024</v>
      </c>
      <c r="C2518" s="196">
        <v>296200</v>
      </c>
      <c r="D2518" s="196">
        <v>1</v>
      </c>
      <c r="E2518" s="195" t="s">
        <v>17639</v>
      </c>
      <c r="F2518" s="195" t="s">
        <v>25</v>
      </c>
    </row>
    <row r="2519" spans="1:6">
      <c r="A2519" s="195" t="s">
        <v>395</v>
      </c>
      <c r="B2519" s="196">
        <v>2282</v>
      </c>
      <c r="C2519" s="196">
        <v>311100</v>
      </c>
      <c r="D2519" s="196">
        <v>3</v>
      </c>
      <c r="E2519" s="195" t="s">
        <v>17640</v>
      </c>
      <c r="F2519" s="195" t="s">
        <v>16</v>
      </c>
    </row>
    <row r="2520" spans="1:6">
      <c r="A2520" s="195" t="s">
        <v>395</v>
      </c>
      <c r="B2520" s="196">
        <v>2989</v>
      </c>
      <c r="C2520" s="196">
        <v>399500</v>
      </c>
      <c r="D2520" s="196">
        <v>2</v>
      </c>
      <c r="E2520" s="195" t="s">
        <v>17641</v>
      </c>
      <c r="F2520" s="195" t="s">
        <v>257</v>
      </c>
    </row>
    <row r="2521" spans="1:6">
      <c r="A2521" s="195" t="s">
        <v>395</v>
      </c>
      <c r="B2521" s="196">
        <v>3099</v>
      </c>
      <c r="C2521" s="196">
        <v>1396700</v>
      </c>
      <c r="D2521" s="196">
        <v>1</v>
      </c>
      <c r="E2521" s="195" t="s">
        <v>17642</v>
      </c>
      <c r="F2521" s="195" t="s">
        <v>82</v>
      </c>
    </row>
    <row r="2522" spans="1:6" ht="30">
      <c r="A2522" s="195" t="s">
        <v>395</v>
      </c>
      <c r="B2522" s="196">
        <v>1044</v>
      </c>
      <c r="C2522" s="196">
        <v>341200</v>
      </c>
      <c r="D2522" s="196">
        <v>1</v>
      </c>
      <c r="E2522" s="195" t="s">
        <v>17643</v>
      </c>
      <c r="F2522" s="195" t="s">
        <v>25</v>
      </c>
    </row>
    <row r="2523" spans="1:6">
      <c r="A2523" s="195" t="s">
        <v>395</v>
      </c>
      <c r="B2523" s="196">
        <v>960</v>
      </c>
      <c r="C2523" s="196">
        <v>472200</v>
      </c>
      <c r="D2523" s="196">
        <v>1</v>
      </c>
      <c r="E2523" s="195" t="s">
        <v>17644</v>
      </c>
      <c r="F2523" s="195" t="s">
        <v>247</v>
      </c>
    </row>
    <row r="2524" spans="1:6">
      <c r="A2524" s="195" t="s">
        <v>395</v>
      </c>
      <c r="B2524" s="196">
        <v>1677</v>
      </c>
      <c r="C2524" s="196">
        <v>978200</v>
      </c>
      <c r="D2524" s="196">
        <v>1</v>
      </c>
      <c r="E2524" s="195" t="s">
        <v>17645</v>
      </c>
      <c r="F2524" s="195" t="s">
        <v>177</v>
      </c>
    </row>
    <row r="2525" spans="1:6">
      <c r="A2525" s="195" t="s">
        <v>395</v>
      </c>
      <c r="B2525" s="196">
        <v>3646</v>
      </c>
      <c r="C2525" s="196">
        <v>427700</v>
      </c>
      <c r="D2525" s="196">
        <v>3</v>
      </c>
      <c r="E2525" s="195" t="s">
        <v>17646</v>
      </c>
      <c r="F2525" s="195" t="s">
        <v>32</v>
      </c>
    </row>
    <row r="2526" spans="1:6">
      <c r="A2526" s="195" t="s">
        <v>395</v>
      </c>
      <c r="B2526" s="196">
        <v>1857</v>
      </c>
      <c r="C2526" s="196">
        <v>778200</v>
      </c>
      <c r="D2526" s="196">
        <v>1</v>
      </c>
      <c r="E2526" s="195" t="s">
        <v>17647</v>
      </c>
      <c r="F2526" s="195" t="s">
        <v>168</v>
      </c>
    </row>
    <row r="2527" spans="1:6">
      <c r="A2527" s="195" t="s">
        <v>395</v>
      </c>
      <c r="B2527" s="196">
        <v>2864</v>
      </c>
      <c r="C2527" s="196">
        <v>624500</v>
      </c>
      <c r="D2527" s="196">
        <v>3</v>
      </c>
      <c r="E2527" s="195" t="s">
        <v>17648</v>
      </c>
      <c r="F2527" s="195" t="s">
        <v>18</v>
      </c>
    </row>
    <row r="2528" spans="1:6">
      <c r="A2528" s="195" t="s">
        <v>395</v>
      </c>
      <c r="B2528" s="196">
        <v>1810</v>
      </c>
      <c r="C2528" s="196">
        <v>850700</v>
      </c>
      <c r="D2528" s="196">
        <v>1</v>
      </c>
      <c r="E2528" s="195" t="s">
        <v>17649</v>
      </c>
      <c r="F2528" s="195" t="s">
        <v>177</v>
      </c>
    </row>
    <row r="2529" spans="1:6" ht="30">
      <c r="A2529" s="195" t="s">
        <v>395</v>
      </c>
      <c r="B2529" s="196">
        <v>4017</v>
      </c>
      <c r="C2529" s="196">
        <v>727100</v>
      </c>
      <c r="D2529" s="196">
        <v>1</v>
      </c>
      <c r="E2529" s="195" t="s">
        <v>17650</v>
      </c>
      <c r="F2529" s="195" t="s">
        <v>25</v>
      </c>
    </row>
    <row r="2530" spans="1:6">
      <c r="A2530" s="195" t="s">
        <v>395</v>
      </c>
      <c r="B2530" s="196">
        <v>6373</v>
      </c>
      <c r="C2530" s="196">
        <v>2504700</v>
      </c>
      <c r="D2530" s="196">
        <v>2</v>
      </c>
      <c r="E2530" s="195" t="s">
        <v>17651</v>
      </c>
      <c r="F2530" s="195" t="s">
        <v>254</v>
      </c>
    </row>
    <row r="2531" spans="1:6">
      <c r="A2531" s="195" t="s">
        <v>395</v>
      </c>
      <c r="B2531" s="196">
        <v>7159</v>
      </c>
      <c r="C2531" s="196">
        <v>1112700</v>
      </c>
      <c r="D2531" s="196">
        <v>2</v>
      </c>
      <c r="E2531" s="195" t="s">
        <v>17652</v>
      </c>
      <c r="F2531" s="195" t="s">
        <v>58</v>
      </c>
    </row>
    <row r="2532" spans="1:6">
      <c r="A2532" s="195" t="s">
        <v>395</v>
      </c>
      <c r="B2532" s="196">
        <v>2454</v>
      </c>
      <c r="C2532" s="196">
        <v>492800</v>
      </c>
      <c r="D2532" s="196">
        <v>1</v>
      </c>
      <c r="E2532" s="195" t="s">
        <v>17653</v>
      </c>
      <c r="F2532" s="195" t="s">
        <v>57</v>
      </c>
    </row>
    <row r="2533" spans="1:6">
      <c r="A2533" s="195" t="s">
        <v>395</v>
      </c>
      <c r="B2533" s="196">
        <v>5409</v>
      </c>
      <c r="C2533" s="196">
        <v>419700</v>
      </c>
      <c r="D2533" s="196">
        <v>7</v>
      </c>
      <c r="E2533" s="195" t="s">
        <v>17654</v>
      </c>
      <c r="F2533" s="195" t="s">
        <v>15</v>
      </c>
    </row>
    <row r="2534" spans="1:6" ht="30">
      <c r="A2534" s="195" t="s">
        <v>395</v>
      </c>
      <c r="B2534" s="196">
        <v>848</v>
      </c>
      <c r="C2534" s="196">
        <v>167100</v>
      </c>
      <c r="D2534" s="196">
        <v>1</v>
      </c>
      <c r="E2534" s="195" t="s">
        <v>17655</v>
      </c>
      <c r="F2534" s="195" t="s">
        <v>99</v>
      </c>
    </row>
    <row r="2535" spans="1:6">
      <c r="A2535" s="195" t="s">
        <v>395</v>
      </c>
      <c r="B2535" s="196">
        <v>508</v>
      </c>
      <c r="C2535" s="196">
        <v>124500</v>
      </c>
      <c r="D2535" s="196">
        <v>1</v>
      </c>
      <c r="E2535" s="195" t="s">
        <v>17656</v>
      </c>
      <c r="F2535" s="195" t="s">
        <v>57</v>
      </c>
    </row>
    <row r="2536" spans="1:6">
      <c r="A2536" s="195" t="s">
        <v>395</v>
      </c>
      <c r="B2536" s="196">
        <v>4423</v>
      </c>
      <c r="C2536" s="196">
        <v>450700</v>
      </c>
      <c r="D2536" s="196">
        <v>2</v>
      </c>
      <c r="E2536" s="195" t="s">
        <v>17657</v>
      </c>
      <c r="F2536" s="195" t="s">
        <v>29</v>
      </c>
    </row>
    <row r="2537" spans="1:6">
      <c r="A2537" s="195" t="s">
        <v>395</v>
      </c>
      <c r="B2537" s="196">
        <v>3633</v>
      </c>
      <c r="C2537" s="196">
        <v>2114500</v>
      </c>
      <c r="D2537" s="196">
        <v>1</v>
      </c>
      <c r="E2537" s="195" t="s">
        <v>17658</v>
      </c>
      <c r="F2537" s="195" t="s">
        <v>24</v>
      </c>
    </row>
    <row r="2538" spans="1:6">
      <c r="A2538" s="195" t="s">
        <v>395</v>
      </c>
      <c r="B2538" s="196">
        <v>2835</v>
      </c>
      <c r="C2538" s="196">
        <v>679300</v>
      </c>
      <c r="D2538" s="196">
        <v>1</v>
      </c>
      <c r="E2538" s="195" t="s">
        <v>17659</v>
      </c>
      <c r="F2538" s="195" t="s">
        <v>82</v>
      </c>
    </row>
    <row r="2539" spans="1:6" ht="30">
      <c r="A2539" s="195" t="s">
        <v>395</v>
      </c>
      <c r="B2539" s="196">
        <v>804</v>
      </c>
      <c r="C2539" s="196">
        <v>103600</v>
      </c>
      <c r="D2539" s="196">
        <v>1</v>
      </c>
      <c r="E2539" s="195" t="s">
        <v>17660</v>
      </c>
      <c r="F2539" s="195" t="s">
        <v>99</v>
      </c>
    </row>
    <row r="2540" spans="1:6">
      <c r="A2540" s="195" t="s">
        <v>395</v>
      </c>
      <c r="B2540" s="196">
        <v>3599</v>
      </c>
      <c r="C2540" s="196">
        <v>345900</v>
      </c>
      <c r="D2540" s="196">
        <v>2</v>
      </c>
      <c r="E2540" s="195" t="s">
        <v>17661</v>
      </c>
      <c r="F2540" s="195" t="s">
        <v>207</v>
      </c>
    </row>
    <row r="2541" spans="1:6">
      <c r="A2541" s="195" t="s">
        <v>395</v>
      </c>
      <c r="B2541" s="196">
        <v>1440</v>
      </c>
      <c r="C2541" s="196">
        <v>700500</v>
      </c>
      <c r="D2541" s="196">
        <v>1</v>
      </c>
      <c r="E2541" s="195" t="s">
        <v>17662</v>
      </c>
      <c r="F2541" s="195" t="s">
        <v>164</v>
      </c>
    </row>
    <row r="2542" spans="1:6">
      <c r="A2542" s="195" t="s">
        <v>395</v>
      </c>
      <c r="B2542" s="196">
        <v>3380</v>
      </c>
      <c r="C2542" s="196">
        <v>383000</v>
      </c>
      <c r="D2542" s="196">
        <v>2</v>
      </c>
      <c r="E2542" s="195" t="s">
        <v>17663</v>
      </c>
      <c r="F2542" s="195" t="s">
        <v>112</v>
      </c>
    </row>
    <row r="2543" spans="1:6">
      <c r="A2543" s="195" t="s">
        <v>395</v>
      </c>
      <c r="B2543" s="196">
        <v>5060</v>
      </c>
      <c r="C2543" s="196">
        <v>386500</v>
      </c>
      <c r="D2543" s="196">
        <v>5</v>
      </c>
      <c r="E2543" s="195" t="s">
        <v>17664</v>
      </c>
      <c r="F2543" s="195" t="s">
        <v>123</v>
      </c>
    </row>
    <row r="2544" spans="1:6">
      <c r="A2544" s="195" t="s">
        <v>395</v>
      </c>
      <c r="B2544" s="196">
        <v>1236</v>
      </c>
      <c r="C2544" s="196">
        <v>325000</v>
      </c>
      <c r="D2544" s="196">
        <v>1</v>
      </c>
      <c r="E2544" s="195" t="s">
        <v>17665</v>
      </c>
      <c r="F2544" s="195" t="s">
        <v>18</v>
      </c>
    </row>
    <row r="2545" spans="1:6">
      <c r="A2545" s="195" t="s">
        <v>395</v>
      </c>
      <c r="B2545" s="196">
        <v>1708</v>
      </c>
      <c r="C2545" s="196">
        <v>499300</v>
      </c>
      <c r="D2545" s="196">
        <v>1</v>
      </c>
      <c r="E2545" s="195" t="s">
        <v>17666</v>
      </c>
      <c r="F2545" s="195" t="s">
        <v>168</v>
      </c>
    </row>
    <row r="2546" spans="1:6" ht="30">
      <c r="A2546" s="195" t="s">
        <v>395</v>
      </c>
      <c r="B2546" s="196">
        <v>918</v>
      </c>
      <c r="C2546" s="196">
        <v>295100</v>
      </c>
      <c r="D2546" s="196">
        <v>1</v>
      </c>
      <c r="E2546" s="195" t="s">
        <v>17667</v>
      </c>
      <c r="F2546" s="195" t="s">
        <v>25</v>
      </c>
    </row>
    <row r="2547" spans="1:6">
      <c r="A2547" s="195" t="s">
        <v>395</v>
      </c>
      <c r="B2547" s="196">
        <v>4240</v>
      </c>
      <c r="C2547" s="196">
        <v>719500</v>
      </c>
      <c r="D2547" s="196">
        <v>1</v>
      </c>
      <c r="E2547" s="195" t="s">
        <v>17668</v>
      </c>
      <c r="F2547" s="195" t="s">
        <v>88</v>
      </c>
    </row>
    <row r="2548" spans="1:6">
      <c r="A2548" s="195" t="s">
        <v>395</v>
      </c>
      <c r="B2548" s="196">
        <v>2292</v>
      </c>
      <c r="C2548" s="196">
        <v>502200</v>
      </c>
      <c r="D2548" s="196">
        <v>2</v>
      </c>
      <c r="E2548" s="195" t="s">
        <v>17669</v>
      </c>
      <c r="F2548" s="195" t="s">
        <v>216</v>
      </c>
    </row>
    <row r="2549" spans="1:6" ht="30">
      <c r="A2549" s="195" t="s">
        <v>395</v>
      </c>
      <c r="B2549" s="196">
        <v>1328</v>
      </c>
      <c r="C2549" s="196">
        <v>254700</v>
      </c>
      <c r="D2549" s="196">
        <v>1</v>
      </c>
      <c r="E2549" s="195" t="s">
        <v>17670</v>
      </c>
      <c r="F2549" s="195" t="s">
        <v>99</v>
      </c>
    </row>
    <row r="2550" spans="1:6">
      <c r="A2550" s="195" t="s">
        <v>395</v>
      </c>
      <c r="B2550" s="196">
        <v>3336</v>
      </c>
      <c r="C2550" s="196">
        <v>470600</v>
      </c>
      <c r="D2550" s="196">
        <v>2</v>
      </c>
      <c r="E2550" s="195" t="s">
        <v>17671</v>
      </c>
      <c r="F2550" s="195" t="s">
        <v>138</v>
      </c>
    </row>
    <row r="2551" spans="1:6">
      <c r="A2551" s="195" t="s">
        <v>395</v>
      </c>
      <c r="B2551" s="196">
        <v>432</v>
      </c>
      <c r="C2551" s="196">
        <v>421900</v>
      </c>
      <c r="D2551" s="196">
        <v>1</v>
      </c>
      <c r="E2551" s="195" t="s">
        <v>17672</v>
      </c>
      <c r="F2551" s="195" t="s">
        <v>247</v>
      </c>
    </row>
    <row r="2552" spans="1:6">
      <c r="A2552" s="195" t="s">
        <v>395</v>
      </c>
      <c r="B2552" s="196">
        <v>816</v>
      </c>
      <c r="C2552" s="196">
        <v>227700</v>
      </c>
      <c r="D2552" s="196">
        <v>1</v>
      </c>
      <c r="E2552" s="195" t="s">
        <v>17673</v>
      </c>
      <c r="F2552" s="195" t="s">
        <v>57</v>
      </c>
    </row>
    <row r="2553" spans="1:6">
      <c r="A2553" s="195" t="s">
        <v>395</v>
      </c>
      <c r="B2553" s="196">
        <v>1274</v>
      </c>
      <c r="C2553" s="196">
        <v>145600</v>
      </c>
      <c r="D2553" s="196">
        <v>1</v>
      </c>
      <c r="E2553" s="195" t="s">
        <v>17674</v>
      </c>
      <c r="F2553" s="195" t="s">
        <v>57</v>
      </c>
    </row>
    <row r="2554" spans="1:6">
      <c r="A2554" s="195" t="s">
        <v>395</v>
      </c>
      <c r="B2554" s="196">
        <v>3494</v>
      </c>
      <c r="C2554" s="196">
        <v>330500</v>
      </c>
      <c r="D2554" s="196">
        <v>3</v>
      </c>
      <c r="E2554" s="195" t="s">
        <v>17675</v>
      </c>
      <c r="F2554" s="195" t="s">
        <v>5</v>
      </c>
    </row>
    <row r="2555" spans="1:6">
      <c r="A2555" s="195" t="s">
        <v>395</v>
      </c>
      <c r="B2555" s="196">
        <v>12097</v>
      </c>
      <c r="C2555" s="196">
        <v>2226500</v>
      </c>
      <c r="D2555" s="196">
        <v>3</v>
      </c>
      <c r="E2555" s="195" t="s">
        <v>17676</v>
      </c>
      <c r="F2555" s="195" t="s">
        <v>254</v>
      </c>
    </row>
    <row r="2556" spans="1:6">
      <c r="A2556" s="195" t="s">
        <v>395</v>
      </c>
      <c r="B2556" s="196">
        <v>1618</v>
      </c>
      <c r="C2556" s="196">
        <v>460000</v>
      </c>
      <c r="D2556" s="196">
        <v>1</v>
      </c>
      <c r="E2556" s="195" t="s">
        <v>17677</v>
      </c>
      <c r="F2556" s="195" t="s">
        <v>57</v>
      </c>
    </row>
    <row r="2557" spans="1:6">
      <c r="A2557" s="195" t="s">
        <v>395</v>
      </c>
      <c r="B2557" s="196">
        <v>2973</v>
      </c>
      <c r="C2557" s="196">
        <v>365500</v>
      </c>
      <c r="D2557" s="196">
        <v>1</v>
      </c>
      <c r="E2557" s="195" t="s">
        <v>17678</v>
      </c>
      <c r="F2557" s="195" t="s">
        <v>5</v>
      </c>
    </row>
    <row r="2558" spans="1:6">
      <c r="A2558" s="195" t="s">
        <v>395</v>
      </c>
      <c r="B2558" s="196">
        <v>778</v>
      </c>
      <c r="C2558" s="196">
        <v>878200</v>
      </c>
      <c r="D2558" s="196">
        <v>1</v>
      </c>
      <c r="E2558" s="195" t="s">
        <v>17679</v>
      </c>
      <c r="F2558" s="195" t="s">
        <v>247</v>
      </c>
    </row>
    <row r="2559" spans="1:6">
      <c r="A2559" s="195" t="s">
        <v>395</v>
      </c>
      <c r="B2559" s="196">
        <v>8712</v>
      </c>
      <c r="C2559" s="196">
        <v>763300</v>
      </c>
      <c r="D2559" s="196">
        <v>7</v>
      </c>
      <c r="E2559" s="195" t="s">
        <v>17680</v>
      </c>
      <c r="F2559" s="195" t="s">
        <v>74</v>
      </c>
    </row>
    <row r="2560" spans="1:6">
      <c r="A2560" s="195" t="s">
        <v>395</v>
      </c>
      <c r="B2560" s="196">
        <v>3792</v>
      </c>
      <c r="C2560" s="196">
        <v>710700</v>
      </c>
      <c r="D2560" s="196">
        <v>2</v>
      </c>
      <c r="E2560" s="195" t="s">
        <v>17681</v>
      </c>
      <c r="F2560" s="195" t="s">
        <v>219</v>
      </c>
    </row>
    <row r="2561" spans="1:6">
      <c r="A2561" s="195" t="s">
        <v>395</v>
      </c>
      <c r="B2561" s="196">
        <v>3608</v>
      </c>
      <c r="C2561" s="196">
        <v>433600</v>
      </c>
      <c r="D2561" s="196">
        <v>3</v>
      </c>
      <c r="E2561" s="195" t="s">
        <v>17682</v>
      </c>
      <c r="F2561" s="195" t="s">
        <v>14</v>
      </c>
    </row>
    <row r="2562" spans="1:6">
      <c r="A2562" s="195" t="s">
        <v>395</v>
      </c>
      <c r="B2562" s="196">
        <v>3288</v>
      </c>
      <c r="C2562" s="196">
        <v>670800</v>
      </c>
      <c r="D2562" s="196">
        <v>1</v>
      </c>
      <c r="E2562" s="195" t="s">
        <v>17683</v>
      </c>
      <c r="F2562" s="195" t="s">
        <v>168</v>
      </c>
    </row>
    <row r="2563" spans="1:6">
      <c r="A2563" s="195" t="s">
        <v>395</v>
      </c>
      <c r="B2563" s="196">
        <v>2015</v>
      </c>
      <c r="C2563" s="196">
        <v>643100</v>
      </c>
      <c r="D2563" s="196">
        <v>1</v>
      </c>
      <c r="E2563" s="195" t="s">
        <v>17684</v>
      </c>
      <c r="F2563" s="195" t="s">
        <v>88</v>
      </c>
    </row>
    <row r="2564" spans="1:6">
      <c r="A2564" s="195" t="s">
        <v>395</v>
      </c>
      <c r="B2564" s="196">
        <v>4141</v>
      </c>
      <c r="C2564" s="196">
        <v>571200</v>
      </c>
      <c r="D2564" s="196">
        <v>4</v>
      </c>
      <c r="E2564" s="195" t="s">
        <v>17685</v>
      </c>
      <c r="F2564" s="195" t="s">
        <v>28</v>
      </c>
    </row>
    <row r="2565" spans="1:6">
      <c r="A2565" s="195" t="s">
        <v>395</v>
      </c>
      <c r="B2565" s="196">
        <v>2189</v>
      </c>
      <c r="C2565" s="196">
        <v>267900</v>
      </c>
      <c r="D2565" s="196">
        <v>2</v>
      </c>
      <c r="E2565" s="195" t="s">
        <v>17686</v>
      </c>
      <c r="F2565" s="195" t="s">
        <v>74</v>
      </c>
    </row>
    <row r="2566" spans="1:6">
      <c r="A2566" s="195" t="s">
        <v>395</v>
      </c>
      <c r="B2566" s="196">
        <v>14224</v>
      </c>
      <c r="C2566" s="196">
        <v>1660100</v>
      </c>
      <c r="D2566" s="196">
        <v>10</v>
      </c>
      <c r="E2566" s="195" t="s">
        <v>17687</v>
      </c>
      <c r="F2566" s="195" t="s">
        <v>95</v>
      </c>
    </row>
    <row r="2567" spans="1:6" ht="30">
      <c r="A2567" s="195" t="s">
        <v>395</v>
      </c>
      <c r="B2567" s="196">
        <v>2447</v>
      </c>
      <c r="C2567" s="196">
        <v>409600</v>
      </c>
      <c r="D2567" s="196">
        <v>1</v>
      </c>
      <c r="E2567" s="195" t="s">
        <v>17688</v>
      </c>
      <c r="F2567" s="195" t="s">
        <v>25</v>
      </c>
    </row>
    <row r="2568" spans="1:6">
      <c r="A2568" s="195" t="s">
        <v>395</v>
      </c>
      <c r="B2568" s="196">
        <v>2148</v>
      </c>
      <c r="C2568" s="196">
        <v>733700</v>
      </c>
      <c r="D2568" s="196">
        <v>1</v>
      </c>
      <c r="E2568" s="195" t="s">
        <v>17689</v>
      </c>
      <c r="F2568" s="195" t="s">
        <v>88</v>
      </c>
    </row>
    <row r="2569" spans="1:6">
      <c r="A2569" s="195" t="s">
        <v>395</v>
      </c>
      <c r="B2569" s="196">
        <v>3616</v>
      </c>
      <c r="C2569" s="196">
        <v>505900</v>
      </c>
      <c r="D2569" s="196">
        <v>2</v>
      </c>
      <c r="E2569" s="195" t="s">
        <v>17690</v>
      </c>
      <c r="F2569" s="195" t="s">
        <v>76</v>
      </c>
    </row>
    <row r="2570" spans="1:6">
      <c r="A2570" s="195" t="s">
        <v>395</v>
      </c>
      <c r="B2570" s="196">
        <v>2177</v>
      </c>
      <c r="C2570" s="196">
        <v>229400</v>
      </c>
      <c r="D2570" s="196">
        <v>2</v>
      </c>
      <c r="E2570" s="195" t="s">
        <v>17691</v>
      </c>
      <c r="F2570" s="195" t="s">
        <v>5</v>
      </c>
    </row>
    <row r="2571" spans="1:6">
      <c r="A2571" s="195" t="s">
        <v>395</v>
      </c>
      <c r="B2571" s="196">
        <v>2532</v>
      </c>
      <c r="C2571" s="196">
        <v>1465400</v>
      </c>
      <c r="D2571" s="196">
        <v>1</v>
      </c>
      <c r="E2571" s="195" t="s">
        <v>17692</v>
      </c>
      <c r="F2571" s="195" t="s">
        <v>247</v>
      </c>
    </row>
    <row r="2572" spans="1:6">
      <c r="A2572" s="195" t="s">
        <v>395</v>
      </c>
      <c r="B2572" s="196">
        <v>1656</v>
      </c>
      <c r="C2572" s="196">
        <v>385800</v>
      </c>
      <c r="D2572" s="196">
        <v>2</v>
      </c>
      <c r="E2572" s="195" t="s">
        <v>16348</v>
      </c>
      <c r="F2572" s="195" t="s">
        <v>37</v>
      </c>
    </row>
    <row r="2573" spans="1:6">
      <c r="A2573" s="195" t="s">
        <v>395</v>
      </c>
      <c r="B2573" s="196">
        <v>3920</v>
      </c>
      <c r="C2573" s="196">
        <v>399700</v>
      </c>
      <c r="D2573" s="196">
        <v>4</v>
      </c>
      <c r="E2573" s="195" t="s">
        <v>17693</v>
      </c>
      <c r="F2573" s="195" t="s">
        <v>15</v>
      </c>
    </row>
    <row r="2574" spans="1:6">
      <c r="A2574" s="195" t="s">
        <v>395</v>
      </c>
      <c r="B2574" s="196">
        <v>1734</v>
      </c>
      <c r="C2574" s="196">
        <v>222100</v>
      </c>
      <c r="D2574" s="196">
        <v>2</v>
      </c>
      <c r="E2574" s="195" t="s">
        <v>17694</v>
      </c>
      <c r="F2574" s="195" t="s">
        <v>154</v>
      </c>
    </row>
    <row r="2575" spans="1:6">
      <c r="A2575" s="195" t="s">
        <v>395</v>
      </c>
      <c r="B2575" s="196">
        <v>1221</v>
      </c>
      <c r="C2575" s="196">
        <v>226900</v>
      </c>
      <c r="D2575" s="196">
        <v>1</v>
      </c>
      <c r="E2575" s="195" t="s">
        <v>17695</v>
      </c>
      <c r="F2575" s="195" t="s">
        <v>57</v>
      </c>
    </row>
    <row r="2576" spans="1:6">
      <c r="A2576" s="195" t="s">
        <v>395</v>
      </c>
      <c r="B2576" s="196">
        <v>1962</v>
      </c>
      <c r="C2576" s="196">
        <v>844100</v>
      </c>
      <c r="D2576" s="196">
        <v>1</v>
      </c>
      <c r="E2576" s="195" t="s">
        <v>17696</v>
      </c>
      <c r="F2576" s="195" t="s">
        <v>261</v>
      </c>
    </row>
    <row r="2577" spans="1:6">
      <c r="A2577" s="195" t="s">
        <v>395</v>
      </c>
      <c r="B2577" s="196">
        <v>1532</v>
      </c>
      <c r="C2577" s="196">
        <v>556200</v>
      </c>
      <c r="D2577" s="196">
        <v>1</v>
      </c>
      <c r="E2577" s="195" t="s">
        <v>17697</v>
      </c>
      <c r="F2577" s="195" t="s">
        <v>261</v>
      </c>
    </row>
    <row r="2578" spans="1:6">
      <c r="A2578" s="195" t="s">
        <v>395</v>
      </c>
      <c r="B2578" s="196">
        <v>2400</v>
      </c>
      <c r="C2578" s="196">
        <v>240000</v>
      </c>
      <c r="D2578" s="196">
        <v>4</v>
      </c>
      <c r="E2578" s="195" t="s">
        <v>17698</v>
      </c>
      <c r="F2578" s="195" t="s">
        <v>268</v>
      </c>
    </row>
    <row r="2579" spans="1:6">
      <c r="A2579" s="195" t="s">
        <v>395</v>
      </c>
      <c r="B2579" s="196">
        <v>1650</v>
      </c>
      <c r="C2579" s="196">
        <v>797900</v>
      </c>
      <c r="D2579" s="196">
        <v>3</v>
      </c>
      <c r="E2579" s="195" t="s">
        <v>17699</v>
      </c>
      <c r="F2579" s="195" t="s">
        <v>177</v>
      </c>
    </row>
    <row r="2580" spans="1:6">
      <c r="A2580" s="195" t="s">
        <v>395</v>
      </c>
      <c r="B2580" s="196">
        <v>2582</v>
      </c>
      <c r="C2580" s="196">
        <v>304100</v>
      </c>
      <c r="D2580" s="196">
        <v>4</v>
      </c>
      <c r="E2580" s="195" t="s">
        <v>17700</v>
      </c>
      <c r="F2580" s="195" t="s">
        <v>14</v>
      </c>
    </row>
    <row r="2581" spans="1:6">
      <c r="A2581" s="195" t="s">
        <v>395</v>
      </c>
      <c r="B2581" s="196">
        <v>1082</v>
      </c>
      <c r="C2581" s="196">
        <v>834400</v>
      </c>
      <c r="D2581" s="196">
        <v>1</v>
      </c>
      <c r="E2581" s="195" t="s">
        <v>17701</v>
      </c>
      <c r="F2581" s="195" t="s">
        <v>177</v>
      </c>
    </row>
    <row r="2582" spans="1:6">
      <c r="A2582" s="195" t="s">
        <v>395</v>
      </c>
      <c r="B2582" s="196">
        <v>1056</v>
      </c>
      <c r="C2582" s="196">
        <v>194100</v>
      </c>
      <c r="D2582" s="196">
        <v>2</v>
      </c>
      <c r="E2582" s="195" t="s">
        <v>17702</v>
      </c>
      <c r="F2582" s="195" t="s">
        <v>11</v>
      </c>
    </row>
    <row r="2583" spans="1:6" ht="30">
      <c r="A2583" s="195" t="s">
        <v>395</v>
      </c>
      <c r="B2583" s="196">
        <v>2687</v>
      </c>
      <c r="C2583" s="196">
        <v>627600</v>
      </c>
      <c r="D2583" s="196">
        <v>1</v>
      </c>
      <c r="E2583" s="195" t="s">
        <v>17703</v>
      </c>
      <c r="F2583" s="195" t="s">
        <v>99</v>
      </c>
    </row>
    <row r="2584" spans="1:6">
      <c r="A2584" s="195" t="s">
        <v>395</v>
      </c>
      <c r="B2584" s="196">
        <v>1456</v>
      </c>
      <c r="C2584" s="196">
        <v>289600</v>
      </c>
      <c r="D2584" s="196">
        <v>1</v>
      </c>
      <c r="E2584" s="195" t="s">
        <v>17704</v>
      </c>
      <c r="F2584" s="195" t="s">
        <v>87</v>
      </c>
    </row>
    <row r="2585" spans="1:6">
      <c r="A2585" s="195" t="s">
        <v>395</v>
      </c>
      <c r="B2585" s="196">
        <v>4415</v>
      </c>
      <c r="C2585" s="196">
        <v>3989300</v>
      </c>
      <c r="D2585" s="196">
        <v>1</v>
      </c>
      <c r="E2585" s="195" t="s">
        <v>17705</v>
      </c>
      <c r="F2585" s="195" t="s">
        <v>247</v>
      </c>
    </row>
    <row r="2586" spans="1:6">
      <c r="A2586" s="195" t="s">
        <v>395</v>
      </c>
      <c r="B2586" s="196">
        <v>2416</v>
      </c>
      <c r="C2586" s="196">
        <v>475800</v>
      </c>
      <c r="D2586" s="196">
        <v>6</v>
      </c>
      <c r="E2586" s="195" t="s">
        <v>17706</v>
      </c>
      <c r="F2586" s="195" t="s">
        <v>159</v>
      </c>
    </row>
    <row r="2587" spans="1:6">
      <c r="A2587" s="195" t="s">
        <v>395</v>
      </c>
      <c r="B2587" s="196">
        <v>1975</v>
      </c>
      <c r="C2587" s="196">
        <v>268600</v>
      </c>
      <c r="D2587" s="196">
        <v>2</v>
      </c>
      <c r="E2587" s="195" t="s">
        <v>17707</v>
      </c>
      <c r="F2587" s="195" t="s">
        <v>16</v>
      </c>
    </row>
    <row r="2588" spans="1:6">
      <c r="A2588" s="195" t="s">
        <v>395</v>
      </c>
      <c r="B2588" s="196">
        <v>1822</v>
      </c>
      <c r="C2588" s="196">
        <v>395800</v>
      </c>
      <c r="D2588" s="196">
        <v>1</v>
      </c>
      <c r="E2588" s="195" t="s">
        <v>17708</v>
      </c>
      <c r="F2588" s="195" t="s">
        <v>54</v>
      </c>
    </row>
    <row r="2589" spans="1:6">
      <c r="A2589" s="195" t="s">
        <v>395</v>
      </c>
      <c r="B2589" s="196">
        <v>6574</v>
      </c>
      <c r="C2589" s="196">
        <v>1416900</v>
      </c>
      <c r="D2589" s="196">
        <v>3</v>
      </c>
      <c r="E2589" s="195" t="s">
        <v>17709</v>
      </c>
      <c r="F2589" s="195" t="s">
        <v>7</v>
      </c>
    </row>
    <row r="2590" spans="1:6">
      <c r="A2590" s="195" t="s">
        <v>395</v>
      </c>
      <c r="B2590" s="196">
        <v>1203</v>
      </c>
      <c r="C2590" s="196">
        <v>211600</v>
      </c>
      <c r="D2590" s="196">
        <v>4</v>
      </c>
      <c r="E2590" s="195" t="s">
        <v>17710</v>
      </c>
      <c r="F2590" s="195" t="s">
        <v>5</v>
      </c>
    </row>
    <row r="2591" spans="1:6">
      <c r="A2591" s="195" t="s">
        <v>395</v>
      </c>
      <c r="B2591" s="196">
        <v>2340</v>
      </c>
      <c r="C2591" s="196">
        <v>846000</v>
      </c>
      <c r="D2591" s="196">
        <v>2</v>
      </c>
      <c r="E2591" s="195" t="s">
        <v>17711</v>
      </c>
      <c r="F2591" s="195" t="s">
        <v>216</v>
      </c>
    </row>
    <row r="2592" spans="1:6" ht="30">
      <c r="A2592" s="195" t="s">
        <v>395</v>
      </c>
      <c r="B2592" s="196">
        <v>1560</v>
      </c>
      <c r="C2592" s="196">
        <v>318700</v>
      </c>
      <c r="D2592" s="196">
        <v>1</v>
      </c>
      <c r="E2592" s="195" t="s">
        <v>17712</v>
      </c>
      <c r="F2592" s="195" t="s">
        <v>25</v>
      </c>
    </row>
    <row r="2593" spans="1:6" ht="30">
      <c r="A2593" s="195" t="s">
        <v>395</v>
      </c>
      <c r="B2593" s="196">
        <v>219</v>
      </c>
      <c r="C2593" s="196">
        <v>82400</v>
      </c>
      <c r="D2593" s="196">
        <v>1</v>
      </c>
      <c r="E2593" s="195" t="s">
        <v>17713</v>
      </c>
      <c r="F2593" s="195" t="s">
        <v>25</v>
      </c>
    </row>
    <row r="2594" spans="1:6">
      <c r="A2594" s="195" t="s">
        <v>395</v>
      </c>
      <c r="B2594" s="196">
        <v>1206</v>
      </c>
      <c r="C2594" s="196">
        <v>442700</v>
      </c>
      <c r="D2594" s="196">
        <v>1</v>
      </c>
      <c r="E2594" s="195" t="s">
        <v>17714</v>
      </c>
      <c r="F2594" s="195" t="s">
        <v>164</v>
      </c>
    </row>
    <row r="2595" spans="1:6">
      <c r="A2595" s="195" t="s">
        <v>395</v>
      </c>
      <c r="B2595" s="196">
        <v>2132</v>
      </c>
      <c r="C2595" s="196">
        <v>195300</v>
      </c>
      <c r="D2595" s="196">
        <v>3</v>
      </c>
      <c r="E2595" s="195" t="s">
        <v>17715</v>
      </c>
      <c r="F2595" s="195" t="s">
        <v>5</v>
      </c>
    </row>
    <row r="2596" spans="1:6">
      <c r="A2596" s="195" t="s">
        <v>395</v>
      </c>
      <c r="B2596" s="196">
        <v>2834</v>
      </c>
      <c r="C2596" s="196">
        <v>210700</v>
      </c>
      <c r="D2596" s="196">
        <v>2</v>
      </c>
      <c r="E2596" s="195" t="s">
        <v>17716</v>
      </c>
      <c r="F2596" s="195" t="s">
        <v>172</v>
      </c>
    </row>
    <row r="2597" spans="1:6" ht="30">
      <c r="A2597" s="195" t="s">
        <v>395</v>
      </c>
      <c r="B2597" s="196">
        <v>2339</v>
      </c>
      <c r="C2597" s="196">
        <v>358300</v>
      </c>
      <c r="D2597" s="196">
        <v>1</v>
      </c>
      <c r="E2597" s="195" t="s">
        <v>17717</v>
      </c>
      <c r="F2597" s="195" t="s">
        <v>25</v>
      </c>
    </row>
    <row r="2598" spans="1:6">
      <c r="A2598" s="195" t="s">
        <v>395</v>
      </c>
      <c r="B2598" s="196">
        <v>3964</v>
      </c>
      <c r="C2598" s="196">
        <v>506600</v>
      </c>
      <c r="D2598" s="196">
        <v>2</v>
      </c>
      <c r="E2598" s="195" t="s">
        <v>17718</v>
      </c>
      <c r="F2598" s="195" t="s">
        <v>16</v>
      </c>
    </row>
    <row r="2599" spans="1:6">
      <c r="A2599" s="195" t="s">
        <v>395</v>
      </c>
      <c r="B2599" s="196">
        <v>2064</v>
      </c>
      <c r="C2599" s="196">
        <v>192100</v>
      </c>
      <c r="D2599" s="196">
        <v>2</v>
      </c>
      <c r="E2599" s="195" t="s">
        <v>17719</v>
      </c>
      <c r="F2599" s="195" t="s">
        <v>95</v>
      </c>
    </row>
    <row r="2600" spans="1:6">
      <c r="A2600" s="195" t="s">
        <v>395</v>
      </c>
      <c r="B2600" s="196">
        <v>5669</v>
      </c>
      <c r="C2600" s="196">
        <v>2164800</v>
      </c>
      <c r="D2600" s="196">
        <v>2</v>
      </c>
      <c r="E2600" s="195" t="s">
        <v>17720</v>
      </c>
      <c r="F2600" s="195" t="s">
        <v>254</v>
      </c>
    </row>
    <row r="2601" spans="1:6" ht="30">
      <c r="A2601" s="195" t="s">
        <v>395</v>
      </c>
      <c r="B2601" s="196">
        <v>1380</v>
      </c>
      <c r="C2601" s="196">
        <v>168400</v>
      </c>
      <c r="D2601" s="196">
        <v>1</v>
      </c>
      <c r="E2601" s="195" t="s">
        <v>17721</v>
      </c>
      <c r="F2601" s="195" t="s">
        <v>99</v>
      </c>
    </row>
    <row r="2602" spans="1:6" ht="30">
      <c r="A2602" s="195" t="s">
        <v>395</v>
      </c>
      <c r="B2602" s="196">
        <v>1348</v>
      </c>
      <c r="C2602" s="196">
        <v>407000</v>
      </c>
      <c r="D2602" s="196">
        <v>1</v>
      </c>
      <c r="E2602" s="195" t="s">
        <v>17722</v>
      </c>
      <c r="F2602" s="195" t="s">
        <v>209</v>
      </c>
    </row>
    <row r="2603" spans="1:6">
      <c r="A2603" s="195" t="s">
        <v>395</v>
      </c>
      <c r="B2603" s="196">
        <v>1048</v>
      </c>
      <c r="C2603" s="196">
        <v>126400</v>
      </c>
      <c r="D2603" s="196">
        <v>2</v>
      </c>
      <c r="E2603" s="195" t="s">
        <v>17723</v>
      </c>
      <c r="F2603" s="195" t="s">
        <v>52</v>
      </c>
    </row>
    <row r="2604" spans="1:6">
      <c r="A2604" s="195" t="s">
        <v>395</v>
      </c>
      <c r="B2604" s="196">
        <v>5827</v>
      </c>
      <c r="C2604" s="196">
        <v>800600</v>
      </c>
      <c r="D2604" s="196">
        <v>2</v>
      </c>
      <c r="E2604" s="195" t="s">
        <v>17724</v>
      </c>
      <c r="F2604" s="195" t="s">
        <v>115</v>
      </c>
    </row>
    <row r="2605" spans="1:6">
      <c r="A2605" s="195" t="s">
        <v>395</v>
      </c>
      <c r="B2605" s="196">
        <v>1528</v>
      </c>
      <c r="C2605" s="196">
        <v>282700</v>
      </c>
      <c r="D2605" s="196">
        <v>1</v>
      </c>
      <c r="E2605" s="195" t="s">
        <v>17725</v>
      </c>
      <c r="F2605" s="195" t="s">
        <v>92</v>
      </c>
    </row>
    <row r="2606" spans="1:6">
      <c r="A2606" s="195" t="s">
        <v>395</v>
      </c>
      <c r="B2606" s="196">
        <v>1320</v>
      </c>
      <c r="C2606" s="196">
        <v>214900</v>
      </c>
      <c r="D2606" s="196">
        <v>1</v>
      </c>
      <c r="E2606" s="195" t="s">
        <v>17726</v>
      </c>
      <c r="F2606" s="195" t="s">
        <v>57</v>
      </c>
    </row>
    <row r="2607" spans="1:6">
      <c r="A2607" s="195" t="s">
        <v>395</v>
      </c>
      <c r="B2607" s="196">
        <v>1004</v>
      </c>
      <c r="C2607" s="196">
        <v>570800</v>
      </c>
      <c r="D2607" s="196">
        <v>1</v>
      </c>
      <c r="E2607" s="195" t="s">
        <v>17727</v>
      </c>
      <c r="F2607" s="195" t="s">
        <v>177</v>
      </c>
    </row>
    <row r="2608" spans="1:6">
      <c r="A2608" s="195" t="s">
        <v>395</v>
      </c>
      <c r="B2608" s="196">
        <v>1862</v>
      </c>
      <c r="C2608" s="196">
        <v>170900</v>
      </c>
      <c r="D2608" s="196">
        <v>2</v>
      </c>
      <c r="E2608" s="195" t="s">
        <v>17728</v>
      </c>
      <c r="F2608" s="195" t="s">
        <v>185</v>
      </c>
    </row>
    <row r="2609" spans="1:6" ht="30">
      <c r="A2609" s="195" t="s">
        <v>395</v>
      </c>
      <c r="B2609" s="196">
        <v>1791</v>
      </c>
      <c r="C2609" s="196">
        <v>165700</v>
      </c>
      <c r="D2609" s="196">
        <v>1</v>
      </c>
      <c r="E2609" s="195" t="s">
        <v>17729</v>
      </c>
      <c r="F2609" s="195" t="s">
        <v>99</v>
      </c>
    </row>
    <row r="2610" spans="1:6">
      <c r="A2610" s="195" t="s">
        <v>395</v>
      </c>
      <c r="B2610" s="196">
        <v>2480</v>
      </c>
      <c r="C2610" s="196">
        <v>746600</v>
      </c>
      <c r="D2610" s="196">
        <v>1</v>
      </c>
      <c r="E2610" s="195" t="s">
        <v>17730</v>
      </c>
      <c r="F2610" s="195" t="s">
        <v>261</v>
      </c>
    </row>
    <row r="2611" spans="1:6">
      <c r="A2611" s="195" t="s">
        <v>395</v>
      </c>
      <c r="B2611" s="196">
        <v>3152</v>
      </c>
      <c r="C2611" s="196">
        <v>400600</v>
      </c>
      <c r="D2611" s="196">
        <v>2</v>
      </c>
      <c r="E2611" s="195" t="s">
        <v>17731</v>
      </c>
      <c r="F2611" s="195" t="s">
        <v>271</v>
      </c>
    </row>
    <row r="2612" spans="1:6" ht="30">
      <c r="A2612" s="195" t="s">
        <v>395</v>
      </c>
      <c r="B2612" s="196">
        <v>1701</v>
      </c>
      <c r="C2612" s="196">
        <v>481200</v>
      </c>
      <c r="D2612" s="196">
        <v>1</v>
      </c>
      <c r="E2612" s="195" t="s">
        <v>17732</v>
      </c>
      <c r="F2612" s="195" t="s">
        <v>99</v>
      </c>
    </row>
    <row r="2613" spans="1:6">
      <c r="A2613" s="195" t="s">
        <v>395</v>
      </c>
      <c r="B2613" s="196">
        <v>1895</v>
      </c>
      <c r="C2613" s="196">
        <v>289600</v>
      </c>
      <c r="D2613" s="196">
        <v>3</v>
      </c>
      <c r="E2613" s="195" t="s">
        <v>17733</v>
      </c>
      <c r="F2613" s="195" t="s">
        <v>14</v>
      </c>
    </row>
    <row r="2614" spans="1:6">
      <c r="A2614" s="195" t="s">
        <v>395</v>
      </c>
      <c r="B2614" s="196">
        <v>3850</v>
      </c>
      <c r="C2614" s="196">
        <v>577900</v>
      </c>
      <c r="D2614" s="196">
        <v>4</v>
      </c>
      <c r="E2614" s="195" t="s">
        <v>17734</v>
      </c>
      <c r="F2614" s="195" t="s">
        <v>32</v>
      </c>
    </row>
    <row r="2615" spans="1:6">
      <c r="A2615" s="195" t="s">
        <v>395</v>
      </c>
      <c r="B2615" s="196">
        <v>2719</v>
      </c>
      <c r="C2615" s="196">
        <v>579500</v>
      </c>
      <c r="D2615" s="196">
        <v>2</v>
      </c>
      <c r="E2615" s="195" t="s">
        <v>17735</v>
      </c>
      <c r="F2615" s="195" t="s">
        <v>76</v>
      </c>
    </row>
    <row r="2616" spans="1:6" ht="30">
      <c r="A2616" s="195" t="s">
        <v>395</v>
      </c>
      <c r="B2616" s="196">
        <v>2017</v>
      </c>
      <c r="C2616" s="196">
        <v>436400</v>
      </c>
      <c r="D2616" s="196">
        <v>1</v>
      </c>
      <c r="E2616" s="195" t="s">
        <v>17736</v>
      </c>
      <c r="F2616" s="195" t="s">
        <v>99</v>
      </c>
    </row>
    <row r="2617" spans="1:6">
      <c r="A2617" s="195" t="s">
        <v>395</v>
      </c>
      <c r="B2617" s="196">
        <v>4649</v>
      </c>
      <c r="C2617" s="196">
        <v>689700</v>
      </c>
      <c r="D2617" s="196">
        <v>1</v>
      </c>
      <c r="E2617" s="195" t="s">
        <v>17737</v>
      </c>
      <c r="F2617" s="195" t="s">
        <v>78</v>
      </c>
    </row>
    <row r="2618" spans="1:6">
      <c r="A2618" s="195" t="s">
        <v>395</v>
      </c>
      <c r="B2618" s="196">
        <v>2360</v>
      </c>
      <c r="C2618" s="196">
        <v>337500</v>
      </c>
      <c r="D2618" s="196">
        <v>1</v>
      </c>
      <c r="E2618" s="195" t="s">
        <v>17738</v>
      </c>
      <c r="F2618" s="195" t="s">
        <v>54</v>
      </c>
    </row>
    <row r="2619" spans="1:6">
      <c r="A2619" s="195" t="s">
        <v>395</v>
      </c>
      <c r="B2619" s="196">
        <v>2978</v>
      </c>
      <c r="C2619" s="196">
        <v>263300</v>
      </c>
      <c r="D2619" s="196">
        <v>4</v>
      </c>
      <c r="E2619" s="195" t="s">
        <v>17739</v>
      </c>
      <c r="F2619" s="195" t="s">
        <v>246</v>
      </c>
    </row>
    <row r="2620" spans="1:6">
      <c r="A2620" s="195" t="s">
        <v>395</v>
      </c>
      <c r="B2620" s="196">
        <v>1930</v>
      </c>
      <c r="C2620" s="196">
        <v>248800</v>
      </c>
      <c r="D2620" s="196">
        <v>3</v>
      </c>
      <c r="E2620" s="195" t="s">
        <v>17740</v>
      </c>
      <c r="F2620" s="195" t="s">
        <v>154</v>
      </c>
    </row>
    <row r="2621" spans="1:6">
      <c r="A2621" s="195" t="s">
        <v>395</v>
      </c>
      <c r="B2621" s="196">
        <v>3002</v>
      </c>
      <c r="C2621" s="196">
        <v>603700</v>
      </c>
      <c r="D2621" s="196">
        <v>4</v>
      </c>
      <c r="E2621" s="195" t="s">
        <v>17741</v>
      </c>
      <c r="F2621" s="195" t="s">
        <v>31</v>
      </c>
    </row>
    <row r="2622" spans="1:6">
      <c r="A2622" s="195" t="s">
        <v>395</v>
      </c>
      <c r="B2622" s="196">
        <v>2207</v>
      </c>
      <c r="C2622" s="196">
        <v>1150300</v>
      </c>
      <c r="D2622" s="196">
        <v>2</v>
      </c>
      <c r="E2622" s="195" t="s">
        <v>17742</v>
      </c>
      <c r="F2622" s="195" t="s">
        <v>177</v>
      </c>
    </row>
    <row r="2623" spans="1:6">
      <c r="A2623" s="195" t="s">
        <v>395</v>
      </c>
      <c r="B2623" s="196">
        <v>2387</v>
      </c>
      <c r="C2623" s="196">
        <v>328900</v>
      </c>
      <c r="D2623" s="196">
        <v>1</v>
      </c>
      <c r="E2623" s="195" t="s">
        <v>17743</v>
      </c>
      <c r="F2623" s="195" t="s">
        <v>103</v>
      </c>
    </row>
    <row r="2624" spans="1:6">
      <c r="A2624" s="195" t="s">
        <v>395</v>
      </c>
      <c r="B2624" s="196">
        <v>1152</v>
      </c>
      <c r="C2624" s="196">
        <v>477100</v>
      </c>
      <c r="D2624" s="196">
        <v>1</v>
      </c>
      <c r="E2624" s="195" t="s">
        <v>17744</v>
      </c>
      <c r="F2624" s="195" t="s">
        <v>177</v>
      </c>
    </row>
    <row r="2625" spans="1:6">
      <c r="A2625" s="195" t="s">
        <v>395</v>
      </c>
      <c r="B2625" s="196">
        <v>2904</v>
      </c>
      <c r="C2625" s="196">
        <v>380400</v>
      </c>
      <c r="D2625" s="196">
        <v>2</v>
      </c>
      <c r="E2625" s="195" t="s">
        <v>17745</v>
      </c>
      <c r="F2625" s="195" t="s">
        <v>16</v>
      </c>
    </row>
    <row r="2626" spans="1:6">
      <c r="A2626" s="195" t="s">
        <v>395</v>
      </c>
      <c r="B2626" s="196">
        <v>1634</v>
      </c>
      <c r="C2626" s="196">
        <v>629900</v>
      </c>
      <c r="D2626" s="196">
        <v>1</v>
      </c>
      <c r="E2626" s="195" t="s">
        <v>17746</v>
      </c>
      <c r="F2626" s="195" t="s">
        <v>164</v>
      </c>
    </row>
    <row r="2627" spans="1:6">
      <c r="A2627" s="195" t="s">
        <v>395</v>
      </c>
      <c r="B2627" s="196">
        <v>1528</v>
      </c>
      <c r="C2627" s="196">
        <v>346200</v>
      </c>
      <c r="D2627" s="196">
        <v>1</v>
      </c>
      <c r="E2627" s="195" t="s">
        <v>17747</v>
      </c>
      <c r="F2627" s="195" t="s">
        <v>261</v>
      </c>
    </row>
    <row r="2628" spans="1:6" ht="30">
      <c r="A2628" s="195" t="s">
        <v>395</v>
      </c>
      <c r="B2628" s="196">
        <v>4450</v>
      </c>
      <c r="C2628" s="196">
        <v>1303000</v>
      </c>
      <c r="D2628" s="196">
        <v>1</v>
      </c>
      <c r="E2628" s="195" t="s">
        <v>17748</v>
      </c>
      <c r="F2628" s="195" t="s">
        <v>99</v>
      </c>
    </row>
    <row r="2629" spans="1:6">
      <c r="A2629" s="195" t="s">
        <v>395</v>
      </c>
      <c r="B2629" s="196">
        <v>2040</v>
      </c>
      <c r="C2629" s="196">
        <v>376800</v>
      </c>
      <c r="D2629" s="196">
        <v>2</v>
      </c>
      <c r="E2629" s="195" t="s">
        <v>17749</v>
      </c>
      <c r="F2629" s="195" t="s">
        <v>27</v>
      </c>
    </row>
    <row r="2630" spans="1:6">
      <c r="A2630" s="195" t="s">
        <v>395</v>
      </c>
      <c r="B2630" s="196">
        <v>6279</v>
      </c>
      <c r="C2630" s="196">
        <v>1210600</v>
      </c>
      <c r="D2630" s="196">
        <v>3</v>
      </c>
      <c r="E2630" s="195" t="s">
        <v>17750</v>
      </c>
      <c r="F2630" s="195" t="s">
        <v>7</v>
      </c>
    </row>
    <row r="2631" spans="1:6">
      <c r="A2631" s="195" t="s">
        <v>395</v>
      </c>
      <c r="B2631" s="196">
        <v>4020</v>
      </c>
      <c r="C2631" s="196">
        <v>1604400</v>
      </c>
      <c r="D2631" s="196">
        <v>1</v>
      </c>
      <c r="E2631" s="195" t="s">
        <v>17751</v>
      </c>
      <c r="F2631" s="195" t="s">
        <v>168</v>
      </c>
    </row>
    <row r="2632" spans="1:6">
      <c r="A2632" s="195" t="s">
        <v>395</v>
      </c>
      <c r="B2632" s="196">
        <v>840</v>
      </c>
      <c r="C2632" s="196">
        <v>338200</v>
      </c>
      <c r="D2632" s="196">
        <v>1</v>
      </c>
      <c r="E2632" s="195" t="s">
        <v>17752</v>
      </c>
      <c r="F2632" s="195" t="s">
        <v>247</v>
      </c>
    </row>
    <row r="2633" spans="1:6">
      <c r="A2633" s="195" t="s">
        <v>395</v>
      </c>
      <c r="B2633" s="196">
        <v>6592</v>
      </c>
      <c r="C2633" s="196">
        <v>572300</v>
      </c>
      <c r="D2633" s="196">
        <v>3</v>
      </c>
      <c r="E2633" s="195" t="s">
        <v>17753</v>
      </c>
      <c r="F2633" s="195" t="s">
        <v>76</v>
      </c>
    </row>
    <row r="2634" spans="1:6">
      <c r="A2634" s="195" t="s">
        <v>395</v>
      </c>
      <c r="B2634" s="196">
        <v>15856</v>
      </c>
      <c r="C2634" s="196">
        <v>1486100</v>
      </c>
      <c r="D2634" s="196">
        <v>12</v>
      </c>
      <c r="E2634" s="195" t="s">
        <v>17754</v>
      </c>
      <c r="F2634" s="195" t="s">
        <v>41</v>
      </c>
    </row>
    <row r="2635" spans="1:6">
      <c r="A2635" s="195" t="s">
        <v>395</v>
      </c>
      <c r="B2635" s="196">
        <v>1337</v>
      </c>
      <c r="C2635" s="196">
        <v>247700</v>
      </c>
      <c r="D2635" s="196">
        <v>2</v>
      </c>
      <c r="E2635" s="195" t="s">
        <v>17755</v>
      </c>
      <c r="F2635" s="195" t="s">
        <v>12</v>
      </c>
    </row>
    <row r="2636" spans="1:6">
      <c r="A2636" s="195" t="s">
        <v>395</v>
      </c>
      <c r="B2636" s="196">
        <v>912</v>
      </c>
      <c r="C2636" s="196">
        <v>550500</v>
      </c>
      <c r="D2636" s="196">
        <v>1</v>
      </c>
      <c r="E2636" s="195" t="s">
        <v>17756</v>
      </c>
      <c r="F2636" s="195" t="s">
        <v>184</v>
      </c>
    </row>
    <row r="2637" spans="1:6">
      <c r="A2637" s="195" t="s">
        <v>395</v>
      </c>
      <c r="B2637" s="196">
        <v>3558</v>
      </c>
      <c r="C2637" s="196">
        <v>435000</v>
      </c>
      <c r="D2637" s="196">
        <v>2</v>
      </c>
      <c r="E2637" s="195" t="s">
        <v>17757</v>
      </c>
      <c r="F2637" s="195" t="s">
        <v>32</v>
      </c>
    </row>
    <row r="2638" spans="1:6">
      <c r="A2638" s="195" t="s">
        <v>395</v>
      </c>
      <c r="B2638" s="196">
        <v>3145</v>
      </c>
      <c r="C2638" s="196">
        <v>362600</v>
      </c>
      <c r="D2638" s="196">
        <v>2</v>
      </c>
      <c r="E2638" s="195" t="s">
        <v>17758</v>
      </c>
      <c r="F2638" s="195" t="s">
        <v>69</v>
      </c>
    </row>
    <row r="2639" spans="1:6">
      <c r="A2639" s="195" t="s">
        <v>395</v>
      </c>
      <c r="B2639" s="196">
        <v>896</v>
      </c>
      <c r="C2639" s="196">
        <v>244700</v>
      </c>
      <c r="D2639" s="196">
        <v>1</v>
      </c>
      <c r="E2639" s="195" t="s">
        <v>17759</v>
      </c>
      <c r="F2639" s="195" t="s">
        <v>164</v>
      </c>
    </row>
    <row r="2640" spans="1:6">
      <c r="A2640" s="195" t="s">
        <v>395</v>
      </c>
      <c r="B2640" s="196">
        <v>3465</v>
      </c>
      <c r="C2640" s="196">
        <v>1960900</v>
      </c>
      <c r="D2640" s="196">
        <v>2</v>
      </c>
      <c r="E2640" s="195" t="s">
        <v>17760</v>
      </c>
      <c r="F2640" s="195" t="s">
        <v>7</v>
      </c>
    </row>
    <row r="2641" spans="1:6">
      <c r="A2641" s="195" t="s">
        <v>395</v>
      </c>
      <c r="B2641" s="196">
        <v>3967</v>
      </c>
      <c r="C2641" s="196">
        <v>582200</v>
      </c>
      <c r="D2641" s="196">
        <v>2</v>
      </c>
      <c r="E2641" s="195" t="s">
        <v>17761</v>
      </c>
      <c r="F2641" s="195" t="s">
        <v>65</v>
      </c>
    </row>
    <row r="2642" spans="1:6" ht="30">
      <c r="A2642" s="195" t="s">
        <v>395</v>
      </c>
      <c r="B2642" s="196">
        <v>1692</v>
      </c>
      <c r="C2642" s="196">
        <v>340000</v>
      </c>
      <c r="D2642" s="196">
        <v>3</v>
      </c>
      <c r="E2642" s="195" t="s">
        <v>17762</v>
      </c>
      <c r="F2642" s="195" t="s">
        <v>25</v>
      </c>
    </row>
    <row r="2643" spans="1:6">
      <c r="A2643" s="195" t="s">
        <v>395</v>
      </c>
      <c r="B2643" s="196">
        <v>6787</v>
      </c>
      <c r="C2643" s="196">
        <v>2901500</v>
      </c>
      <c r="D2643" s="196">
        <v>2</v>
      </c>
      <c r="E2643" s="195" t="s">
        <v>17763</v>
      </c>
      <c r="F2643" s="195" t="s">
        <v>254</v>
      </c>
    </row>
    <row r="2644" spans="1:6">
      <c r="A2644" s="195" t="s">
        <v>395</v>
      </c>
      <c r="B2644" s="196">
        <v>1642</v>
      </c>
      <c r="C2644" s="196">
        <v>90100</v>
      </c>
      <c r="D2644" s="196">
        <v>2</v>
      </c>
      <c r="E2644" s="195" t="s">
        <v>17764</v>
      </c>
      <c r="F2644" s="195" t="s">
        <v>12</v>
      </c>
    </row>
    <row r="2645" spans="1:6">
      <c r="A2645" s="195" t="s">
        <v>395</v>
      </c>
      <c r="B2645" s="196">
        <v>2249</v>
      </c>
      <c r="C2645" s="196">
        <v>295100</v>
      </c>
      <c r="D2645" s="196">
        <v>3</v>
      </c>
      <c r="E2645" s="195" t="s">
        <v>17765</v>
      </c>
      <c r="F2645" s="195" t="s">
        <v>11</v>
      </c>
    </row>
    <row r="2646" spans="1:6">
      <c r="A2646" s="195" t="s">
        <v>395</v>
      </c>
      <c r="B2646" s="196">
        <v>1828</v>
      </c>
      <c r="C2646" s="196">
        <v>230100</v>
      </c>
      <c r="D2646" s="196">
        <v>2</v>
      </c>
      <c r="E2646" s="195" t="s">
        <v>17766</v>
      </c>
      <c r="F2646" s="195" t="s">
        <v>5</v>
      </c>
    </row>
    <row r="2647" spans="1:6">
      <c r="A2647" s="195" t="s">
        <v>395</v>
      </c>
      <c r="B2647" s="196">
        <v>3596</v>
      </c>
      <c r="C2647" s="196">
        <v>3116300</v>
      </c>
      <c r="D2647" s="196">
        <v>1</v>
      </c>
      <c r="E2647" s="195" t="s">
        <v>17767</v>
      </c>
      <c r="F2647" s="195" t="s">
        <v>247</v>
      </c>
    </row>
    <row r="2648" spans="1:6" ht="30">
      <c r="A2648" s="195" t="s">
        <v>395</v>
      </c>
      <c r="B2648" s="196">
        <v>2691</v>
      </c>
      <c r="C2648" s="196">
        <v>366400</v>
      </c>
      <c r="D2648" s="196">
        <v>1</v>
      </c>
      <c r="E2648" s="195" t="s">
        <v>17768</v>
      </c>
      <c r="F2648" s="195" t="s">
        <v>99</v>
      </c>
    </row>
    <row r="2649" spans="1:6">
      <c r="A2649" s="195" t="s">
        <v>395</v>
      </c>
      <c r="B2649" s="196">
        <v>1704</v>
      </c>
      <c r="C2649" s="196">
        <v>144000</v>
      </c>
      <c r="D2649" s="196">
        <v>2</v>
      </c>
      <c r="E2649" s="195" t="s">
        <v>17769</v>
      </c>
      <c r="F2649" s="195" t="s">
        <v>5</v>
      </c>
    </row>
    <row r="2650" spans="1:6">
      <c r="A2650" s="195" t="s">
        <v>395</v>
      </c>
      <c r="B2650" s="196">
        <v>3340</v>
      </c>
      <c r="C2650" s="196">
        <v>182100</v>
      </c>
      <c r="D2650" s="196">
        <v>2</v>
      </c>
      <c r="E2650" s="195" t="s">
        <v>17770</v>
      </c>
      <c r="F2650" s="195" t="s">
        <v>185</v>
      </c>
    </row>
    <row r="2651" spans="1:6">
      <c r="A2651" s="195" t="s">
        <v>395</v>
      </c>
      <c r="B2651" s="196">
        <v>8758</v>
      </c>
      <c r="C2651" s="196">
        <v>390300</v>
      </c>
      <c r="D2651" s="196">
        <v>5</v>
      </c>
      <c r="E2651" s="195" t="s">
        <v>17771</v>
      </c>
      <c r="F2651" s="195" t="s">
        <v>156</v>
      </c>
    </row>
    <row r="2652" spans="1:6">
      <c r="A2652" s="195" t="s">
        <v>395</v>
      </c>
      <c r="B2652" s="196">
        <v>3899</v>
      </c>
      <c r="C2652" s="196">
        <v>719000</v>
      </c>
      <c r="D2652" s="196">
        <v>3</v>
      </c>
      <c r="E2652" s="195" t="s">
        <v>17772</v>
      </c>
      <c r="F2652" s="195" t="s">
        <v>44</v>
      </c>
    </row>
    <row r="2653" spans="1:6">
      <c r="A2653" s="195" t="s">
        <v>395</v>
      </c>
      <c r="B2653" s="196">
        <v>2984</v>
      </c>
      <c r="C2653" s="196">
        <v>407100</v>
      </c>
      <c r="D2653" s="196">
        <v>2</v>
      </c>
      <c r="E2653" s="195" t="s">
        <v>17773</v>
      </c>
      <c r="F2653" s="195" t="s">
        <v>11</v>
      </c>
    </row>
    <row r="2654" spans="1:6">
      <c r="A2654" s="195" t="s">
        <v>395</v>
      </c>
      <c r="B2654" s="196">
        <v>818</v>
      </c>
      <c r="C2654" s="196">
        <v>157800</v>
      </c>
      <c r="D2654" s="196">
        <v>2</v>
      </c>
      <c r="E2654" s="195" t="s">
        <v>15792</v>
      </c>
      <c r="F2654" s="195" t="s">
        <v>37</v>
      </c>
    </row>
    <row r="2655" spans="1:6">
      <c r="A2655" s="195" t="s">
        <v>395</v>
      </c>
      <c r="B2655" s="196">
        <v>3302</v>
      </c>
      <c r="C2655" s="196">
        <v>436000</v>
      </c>
      <c r="D2655" s="196">
        <v>4</v>
      </c>
      <c r="E2655" s="195" t="s">
        <v>17774</v>
      </c>
      <c r="F2655" s="195" t="s">
        <v>162</v>
      </c>
    </row>
    <row r="2656" spans="1:6">
      <c r="A2656" s="195" t="s">
        <v>395</v>
      </c>
      <c r="B2656" s="196">
        <v>3191</v>
      </c>
      <c r="C2656" s="196">
        <v>432300</v>
      </c>
      <c r="D2656" s="196">
        <v>2</v>
      </c>
      <c r="E2656" s="195" t="s">
        <v>17775</v>
      </c>
      <c r="F2656" s="195" t="s">
        <v>52</v>
      </c>
    </row>
    <row r="2657" spans="1:6">
      <c r="A2657" s="195" t="s">
        <v>395</v>
      </c>
      <c r="B2657" s="196">
        <v>5058</v>
      </c>
      <c r="C2657" s="196">
        <v>1132700</v>
      </c>
      <c r="D2657" s="196">
        <v>3</v>
      </c>
      <c r="E2657" s="195" t="s">
        <v>17776</v>
      </c>
      <c r="F2657" s="195" t="s">
        <v>254</v>
      </c>
    </row>
    <row r="2658" spans="1:6">
      <c r="A2658" s="195" t="s">
        <v>395</v>
      </c>
      <c r="B2658" s="196">
        <v>8219</v>
      </c>
      <c r="C2658" s="196">
        <v>833000</v>
      </c>
      <c r="D2658" s="196">
        <v>9</v>
      </c>
      <c r="E2658" s="195" t="s">
        <v>17777</v>
      </c>
      <c r="F2658" s="195" t="s">
        <v>14</v>
      </c>
    </row>
    <row r="2659" spans="1:6">
      <c r="A2659" s="195" t="s">
        <v>395</v>
      </c>
      <c r="B2659" s="196">
        <v>1820</v>
      </c>
      <c r="C2659" s="196">
        <v>590300</v>
      </c>
      <c r="D2659" s="196">
        <v>1</v>
      </c>
      <c r="E2659" s="195" t="s">
        <v>17778</v>
      </c>
      <c r="F2659" s="195" t="s">
        <v>247</v>
      </c>
    </row>
    <row r="2660" spans="1:6">
      <c r="A2660" s="195" t="s">
        <v>395</v>
      </c>
      <c r="B2660" s="196">
        <v>2220</v>
      </c>
      <c r="C2660" s="196">
        <v>729800</v>
      </c>
      <c r="D2660" s="196">
        <v>1</v>
      </c>
      <c r="E2660" s="195" t="s">
        <v>17779</v>
      </c>
      <c r="F2660" s="195" t="s">
        <v>247</v>
      </c>
    </row>
    <row r="2661" spans="1:6">
      <c r="A2661" s="195" t="s">
        <v>395</v>
      </c>
      <c r="B2661" s="196">
        <v>1680</v>
      </c>
      <c r="C2661" s="196">
        <v>283700</v>
      </c>
      <c r="D2661" s="196">
        <v>2</v>
      </c>
      <c r="E2661" s="195" t="s">
        <v>17780</v>
      </c>
      <c r="F2661" s="195" t="s">
        <v>76</v>
      </c>
    </row>
    <row r="2662" spans="1:6" ht="30">
      <c r="A2662" s="195" t="s">
        <v>395</v>
      </c>
      <c r="B2662" s="196">
        <v>3712</v>
      </c>
      <c r="C2662" s="196">
        <v>697100</v>
      </c>
      <c r="D2662" s="196">
        <v>1</v>
      </c>
      <c r="E2662" s="195" t="s">
        <v>17781</v>
      </c>
      <c r="F2662" s="195" t="s">
        <v>99</v>
      </c>
    </row>
    <row r="2663" spans="1:6">
      <c r="A2663" s="195" t="s">
        <v>395</v>
      </c>
      <c r="B2663" s="196">
        <v>1687</v>
      </c>
      <c r="C2663" s="196">
        <v>183500</v>
      </c>
      <c r="D2663" s="196">
        <v>2</v>
      </c>
      <c r="E2663" s="195" t="s">
        <v>17782</v>
      </c>
      <c r="F2663" s="195" t="s">
        <v>138</v>
      </c>
    </row>
    <row r="2664" spans="1:6">
      <c r="A2664" s="195" t="s">
        <v>395</v>
      </c>
      <c r="B2664" s="196">
        <v>837</v>
      </c>
      <c r="C2664" s="196">
        <v>326100</v>
      </c>
      <c r="D2664" s="196">
        <v>1</v>
      </c>
      <c r="E2664" s="195" t="s">
        <v>17783</v>
      </c>
      <c r="F2664" s="195" t="s">
        <v>261</v>
      </c>
    </row>
    <row r="2665" spans="1:6">
      <c r="A2665" s="195" t="s">
        <v>395</v>
      </c>
      <c r="B2665" s="196">
        <v>2351</v>
      </c>
      <c r="C2665" s="196">
        <v>266400</v>
      </c>
      <c r="D2665" s="196">
        <v>2</v>
      </c>
      <c r="E2665" s="195" t="s">
        <v>17784</v>
      </c>
      <c r="F2665" s="195" t="s">
        <v>165</v>
      </c>
    </row>
    <row r="2666" spans="1:6">
      <c r="A2666" s="195" t="s">
        <v>395</v>
      </c>
      <c r="B2666" s="196">
        <v>711</v>
      </c>
      <c r="C2666" s="196">
        <v>230900</v>
      </c>
      <c r="D2666" s="196">
        <v>1</v>
      </c>
      <c r="E2666" s="195" t="s">
        <v>17785</v>
      </c>
      <c r="F2666" s="195" t="s">
        <v>164</v>
      </c>
    </row>
    <row r="2667" spans="1:6">
      <c r="A2667" s="195" t="s">
        <v>395</v>
      </c>
      <c r="B2667" s="196">
        <v>1796</v>
      </c>
      <c r="C2667" s="196">
        <v>395100</v>
      </c>
      <c r="D2667" s="196">
        <v>1</v>
      </c>
      <c r="E2667" s="195" t="s">
        <v>17786</v>
      </c>
      <c r="F2667" s="195" t="s">
        <v>54</v>
      </c>
    </row>
    <row r="2668" spans="1:6">
      <c r="A2668" s="195" t="s">
        <v>395</v>
      </c>
      <c r="B2668" s="196">
        <v>3088</v>
      </c>
      <c r="C2668" s="196">
        <v>420200</v>
      </c>
      <c r="D2668" s="196">
        <v>2</v>
      </c>
      <c r="E2668" s="195" t="s">
        <v>17787</v>
      </c>
      <c r="F2668" s="195" t="s">
        <v>28</v>
      </c>
    </row>
    <row r="2669" spans="1:6">
      <c r="A2669" s="195" t="s">
        <v>395</v>
      </c>
      <c r="B2669" s="196">
        <v>2012</v>
      </c>
      <c r="C2669" s="196">
        <v>996300</v>
      </c>
      <c r="D2669" s="196">
        <v>1</v>
      </c>
      <c r="E2669" s="195" t="s">
        <v>17788</v>
      </c>
      <c r="F2669" s="195" t="s">
        <v>177</v>
      </c>
    </row>
    <row r="2670" spans="1:6">
      <c r="A2670" s="195" t="s">
        <v>395</v>
      </c>
      <c r="B2670" s="196">
        <v>1437</v>
      </c>
      <c r="C2670" s="196">
        <v>587200</v>
      </c>
      <c r="D2670" s="196">
        <v>1</v>
      </c>
      <c r="E2670" s="195" t="s">
        <v>17789</v>
      </c>
      <c r="F2670" s="195" t="s">
        <v>247</v>
      </c>
    </row>
    <row r="2671" spans="1:6">
      <c r="A2671" s="195" t="s">
        <v>395</v>
      </c>
      <c r="B2671" s="196">
        <v>1722</v>
      </c>
      <c r="C2671" s="196">
        <v>367000</v>
      </c>
      <c r="D2671" s="196">
        <v>1</v>
      </c>
      <c r="E2671" s="195" t="s">
        <v>17790</v>
      </c>
      <c r="F2671" s="195" t="s">
        <v>87</v>
      </c>
    </row>
    <row r="2672" spans="1:6">
      <c r="A2672" s="195" t="s">
        <v>395</v>
      </c>
      <c r="B2672" s="196">
        <v>1120</v>
      </c>
      <c r="C2672" s="196">
        <v>390100</v>
      </c>
      <c r="D2672" s="196">
        <v>1</v>
      </c>
      <c r="E2672" s="195" t="s">
        <v>17791</v>
      </c>
      <c r="F2672" s="195" t="s">
        <v>261</v>
      </c>
    </row>
    <row r="2673" spans="1:6">
      <c r="A2673" s="195" t="s">
        <v>395</v>
      </c>
      <c r="B2673" s="196">
        <v>2932</v>
      </c>
      <c r="C2673" s="196">
        <v>380900</v>
      </c>
      <c r="D2673" s="196">
        <v>2</v>
      </c>
      <c r="E2673" s="195" t="s">
        <v>17792</v>
      </c>
      <c r="F2673" s="195" t="s">
        <v>225</v>
      </c>
    </row>
    <row r="2674" spans="1:6">
      <c r="A2674" s="195" t="s">
        <v>395</v>
      </c>
      <c r="B2674" s="196">
        <v>2675</v>
      </c>
      <c r="C2674" s="196">
        <v>572900</v>
      </c>
      <c r="D2674" s="196">
        <v>2</v>
      </c>
      <c r="E2674" s="195" t="s">
        <v>17793</v>
      </c>
      <c r="F2674" s="195" t="s">
        <v>52</v>
      </c>
    </row>
    <row r="2675" spans="1:6">
      <c r="A2675" s="195" t="s">
        <v>395</v>
      </c>
      <c r="B2675" s="196">
        <v>3761</v>
      </c>
      <c r="C2675" s="196">
        <v>615900</v>
      </c>
      <c r="D2675" s="196">
        <v>3</v>
      </c>
      <c r="E2675" s="195" t="s">
        <v>17794</v>
      </c>
      <c r="F2675" s="195" t="s">
        <v>138</v>
      </c>
    </row>
    <row r="2676" spans="1:6">
      <c r="A2676" s="195" t="s">
        <v>395</v>
      </c>
      <c r="B2676" s="196">
        <v>3154</v>
      </c>
      <c r="C2676" s="196">
        <v>1148100</v>
      </c>
      <c r="D2676" s="196">
        <v>1</v>
      </c>
      <c r="E2676" s="195" t="s">
        <v>17795</v>
      </c>
      <c r="F2676" s="195" t="s">
        <v>261</v>
      </c>
    </row>
    <row r="2677" spans="1:6">
      <c r="A2677" s="195" t="s">
        <v>395</v>
      </c>
      <c r="B2677" s="196">
        <v>4672</v>
      </c>
      <c r="C2677" s="196">
        <v>253400</v>
      </c>
      <c r="D2677" s="196">
        <v>2</v>
      </c>
      <c r="E2677" s="195" t="s">
        <v>17796</v>
      </c>
      <c r="F2677" s="195" t="s">
        <v>171</v>
      </c>
    </row>
    <row r="2678" spans="1:6">
      <c r="A2678" s="195" t="s">
        <v>395</v>
      </c>
      <c r="B2678" s="196">
        <v>4737</v>
      </c>
      <c r="C2678" s="196">
        <v>1187600</v>
      </c>
      <c r="D2678" s="196">
        <v>1</v>
      </c>
      <c r="E2678" s="195" t="s">
        <v>17797</v>
      </c>
      <c r="F2678" s="195" t="s">
        <v>24</v>
      </c>
    </row>
    <row r="2679" spans="1:6">
      <c r="A2679" s="195" t="s">
        <v>395</v>
      </c>
      <c r="B2679" s="196">
        <v>2464</v>
      </c>
      <c r="C2679" s="196">
        <v>667300</v>
      </c>
      <c r="D2679" s="196">
        <v>1</v>
      </c>
      <c r="E2679" s="195" t="s">
        <v>17798</v>
      </c>
      <c r="F2679" s="195" t="s">
        <v>168</v>
      </c>
    </row>
    <row r="2680" spans="1:6">
      <c r="A2680" s="195" t="s">
        <v>395</v>
      </c>
      <c r="B2680" s="196">
        <v>3770</v>
      </c>
      <c r="C2680" s="196">
        <v>754500</v>
      </c>
      <c r="D2680" s="196">
        <v>2</v>
      </c>
      <c r="E2680" s="195" t="s">
        <v>17799</v>
      </c>
      <c r="F2680" s="195" t="s">
        <v>79</v>
      </c>
    </row>
    <row r="2681" spans="1:6">
      <c r="A2681" s="195" t="s">
        <v>395</v>
      </c>
      <c r="B2681" s="196">
        <v>1576</v>
      </c>
      <c r="C2681" s="196">
        <v>343600</v>
      </c>
      <c r="D2681" s="196">
        <v>1</v>
      </c>
      <c r="E2681" s="195" t="s">
        <v>17800</v>
      </c>
      <c r="F2681" s="195" t="s">
        <v>87</v>
      </c>
    </row>
    <row r="2682" spans="1:6" ht="30">
      <c r="A2682" s="195" t="s">
        <v>395</v>
      </c>
      <c r="B2682" s="196">
        <v>579</v>
      </c>
      <c r="C2682" s="196">
        <v>400500</v>
      </c>
      <c r="D2682" s="196">
        <v>1</v>
      </c>
      <c r="E2682" s="195" t="s">
        <v>17801</v>
      </c>
      <c r="F2682" s="195" t="s">
        <v>209</v>
      </c>
    </row>
    <row r="2683" spans="1:6">
      <c r="A2683" s="195" t="s">
        <v>395</v>
      </c>
      <c r="B2683" s="196">
        <v>2348</v>
      </c>
      <c r="C2683" s="196">
        <v>1367800</v>
      </c>
      <c r="D2683" s="196">
        <v>1</v>
      </c>
      <c r="E2683" s="195" t="s">
        <v>17802</v>
      </c>
      <c r="F2683" s="195" t="s">
        <v>247</v>
      </c>
    </row>
    <row r="2684" spans="1:6">
      <c r="A2684" s="195" t="s">
        <v>395</v>
      </c>
      <c r="B2684" s="196">
        <v>1974</v>
      </c>
      <c r="C2684" s="196">
        <v>169800</v>
      </c>
      <c r="D2684" s="196">
        <v>4</v>
      </c>
      <c r="E2684" s="195" t="s">
        <v>17803</v>
      </c>
      <c r="F2684" s="195" t="s">
        <v>159</v>
      </c>
    </row>
    <row r="2685" spans="1:6" ht="30">
      <c r="A2685" s="195" t="s">
        <v>395</v>
      </c>
      <c r="B2685" s="196">
        <v>3412</v>
      </c>
      <c r="C2685" s="196">
        <v>255400</v>
      </c>
      <c r="D2685" s="196">
        <v>2</v>
      </c>
      <c r="E2685" s="195" t="s">
        <v>17804</v>
      </c>
      <c r="F2685" s="195" t="s">
        <v>227</v>
      </c>
    </row>
    <row r="2686" spans="1:6">
      <c r="A2686" s="195" t="s">
        <v>395</v>
      </c>
      <c r="B2686" s="196">
        <v>1071</v>
      </c>
      <c r="C2686" s="196">
        <v>827800</v>
      </c>
      <c r="D2686" s="196">
        <v>1</v>
      </c>
      <c r="E2686" s="195" t="s">
        <v>17805</v>
      </c>
      <c r="F2686" s="195" t="s">
        <v>53</v>
      </c>
    </row>
    <row r="2687" spans="1:6">
      <c r="A2687" s="195" t="s">
        <v>395</v>
      </c>
      <c r="B2687" s="196">
        <v>10114</v>
      </c>
      <c r="C2687" s="196">
        <v>2653900</v>
      </c>
      <c r="D2687" s="196">
        <v>1</v>
      </c>
      <c r="E2687" s="195" t="s">
        <v>17806</v>
      </c>
      <c r="F2687" s="195" t="s">
        <v>253</v>
      </c>
    </row>
    <row r="2688" spans="1:6">
      <c r="A2688" s="195" t="s">
        <v>395</v>
      </c>
      <c r="B2688" s="196">
        <v>2920</v>
      </c>
      <c r="C2688" s="196">
        <v>261000</v>
      </c>
      <c r="D2688" s="196">
        <v>2</v>
      </c>
      <c r="E2688" s="195" t="s">
        <v>17807</v>
      </c>
      <c r="F2688" s="195" t="s">
        <v>112</v>
      </c>
    </row>
    <row r="2689" spans="1:6">
      <c r="A2689" s="195" t="s">
        <v>395</v>
      </c>
      <c r="B2689" s="196">
        <v>3161</v>
      </c>
      <c r="C2689" s="196">
        <v>521400</v>
      </c>
      <c r="D2689" s="196">
        <v>3</v>
      </c>
      <c r="E2689" s="195" t="s">
        <v>17808</v>
      </c>
      <c r="F2689" s="195" t="s">
        <v>13</v>
      </c>
    </row>
    <row r="2690" spans="1:6">
      <c r="A2690" s="195" t="s">
        <v>395</v>
      </c>
      <c r="B2690" s="196">
        <v>7473</v>
      </c>
      <c r="C2690" s="196">
        <v>4167500</v>
      </c>
      <c r="D2690" s="196">
        <v>1</v>
      </c>
      <c r="E2690" s="195" t="s">
        <v>17809</v>
      </c>
      <c r="F2690" s="195" t="s">
        <v>24</v>
      </c>
    </row>
    <row r="2691" spans="1:6">
      <c r="A2691" s="195" t="s">
        <v>395</v>
      </c>
      <c r="B2691" s="196">
        <v>2772</v>
      </c>
      <c r="C2691" s="196">
        <v>263000</v>
      </c>
      <c r="D2691" s="196">
        <v>3</v>
      </c>
      <c r="E2691" s="195" t="s">
        <v>17810</v>
      </c>
      <c r="F2691" s="195" t="s">
        <v>11</v>
      </c>
    </row>
    <row r="2692" spans="1:6">
      <c r="A2692" s="195" t="s">
        <v>395</v>
      </c>
      <c r="B2692" s="196">
        <v>1818</v>
      </c>
      <c r="C2692" s="196">
        <v>835700</v>
      </c>
      <c r="D2692" s="196">
        <v>1</v>
      </c>
      <c r="E2692" s="195" t="s">
        <v>17811</v>
      </c>
      <c r="F2692" s="195" t="s">
        <v>247</v>
      </c>
    </row>
    <row r="2693" spans="1:6">
      <c r="A2693" s="195" t="s">
        <v>395</v>
      </c>
      <c r="B2693" s="196">
        <v>1661</v>
      </c>
      <c r="C2693" s="196">
        <v>263800</v>
      </c>
      <c r="D2693" s="196">
        <v>2</v>
      </c>
      <c r="E2693" s="195" t="s">
        <v>17812</v>
      </c>
      <c r="F2693" s="195" t="s">
        <v>46</v>
      </c>
    </row>
    <row r="2694" spans="1:6">
      <c r="A2694" s="195" t="s">
        <v>395</v>
      </c>
      <c r="B2694" s="196">
        <v>2868</v>
      </c>
      <c r="C2694" s="196">
        <v>896100</v>
      </c>
      <c r="D2694" s="196">
        <v>1</v>
      </c>
      <c r="E2694" s="195" t="s">
        <v>17813</v>
      </c>
      <c r="F2694" s="195" t="s">
        <v>88</v>
      </c>
    </row>
    <row r="2695" spans="1:6">
      <c r="A2695" s="195" t="s">
        <v>395</v>
      </c>
      <c r="B2695" s="196">
        <v>3092</v>
      </c>
      <c r="C2695" s="196">
        <v>796700</v>
      </c>
      <c r="D2695" s="196">
        <v>1</v>
      </c>
      <c r="E2695" s="195" t="s">
        <v>17814</v>
      </c>
      <c r="F2695" s="195" t="s">
        <v>261</v>
      </c>
    </row>
    <row r="2696" spans="1:6">
      <c r="A2696" s="195" t="s">
        <v>395</v>
      </c>
      <c r="B2696" s="196">
        <v>1388</v>
      </c>
      <c r="C2696" s="196">
        <v>299900</v>
      </c>
      <c r="D2696" s="196">
        <v>2</v>
      </c>
      <c r="E2696" s="195" t="s">
        <v>17154</v>
      </c>
      <c r="F2696" s="195" t="s">
        <v>37</v>
      </c>
    </row>
    <row r="2697" spans="1:6">
      <c r="A2697" s="195" t="s">
        <v>395</v>
      </c>
      <c r="B2697" s="196">
        <v>3761</v>
      </c>
      <c r="C2697" s="196">
        <v>294000</v>
      </c>
      <c r="D2697" s="196">
        <v>4</v>
      </c>
      <c r="E2697" s="195" t="s">
        <v>17815</v>
      </c>
      <c r="F2697" s="195" t="s">
        <v>41</v>
      </c>
    </row>
    <row r="2698" spans="1:6">
      <c r="A2698" s="195" t="s">
        <v>395</v>
      </c>
      <c r="B2698" s="196">
        <v>1600</v>
      </c>
      <c r="C2698" s="196">
        <v>293100</v>
      </c>
      <c r="D2698" s="196">
        <v>1</v>
      </c>
      <c r="E2698" s="195" t="s">
        <v>17816</v>
      </c>
      <c r="F2698" s="195" t="s">
        <v>139</v>
      </c>
    </row>
    <row r="2699" spans="1:6">
      <c r="A2699" s="195" t="s">
        <v>395</v>
      </c>
      <c r="B2699" s="196">
        <v>3645</v>
      </c>
      <c r="C2699" s="196">
        <v>462900</v>
      </c>
      <c r="D2699" s="196">
        <v>2</v>
      </c>
      <c r="E2699" s="195" t="s">
        <v>17817</v>
      </c>
      <c r="F2699" s="195" t="s">
        <v>112</v>
      </c>
    </row>
    <row r="2700" spans="1:6">
      <c r="A2700" s="195" t="s">
        <v>395</v>
      </c>
      <c r="B2700" s="196">
        <v>5142</v>
      </c>
      <c r="C2700" s="196">
        <v>1478700</v>
      </c>
      <c r="D2700" s="196">
        <v>1</v>
      </c>
      <c r="E2700" s="195" t="s">
        <v>17818</v>
      </c>
      <c r="F2700" s="195" t="s">
        <v>57</v>
      </c>
    </row>
    <row r="2701" spans="1:6">
      <c r="A2701" s="195" t="s">
        <v>395</v>
      </c>
      <c r="B2701" s="196">
        <v>3920</v>
      </c>
      <c r="C2701" s="196">
        <v>235100</v>
      </c>
      <c r="D2701" s="196">
        <v>2</v>
      </c>
      <c r="E2701" s="195" t="s">
        <v>17819</v>
      </c>
      <c r="F2701" s="195" t="s">
        <v>165</v>
      </c>
    </row>
    <row r="2702" spans="1:6">
      <c r="A2702" s="195" t="s">
        <v>395</v>
      </c>
      <c r="B2702" s="196">
        <v>864</v>
      </c>
      <c r="C2702" s="196">
        <v>94500</v>
      </c>
      <c r="D2702" s="196">
        <v>1</v>
      </c>
      <c r="E2702" s="195" t="s">
        <v>17820</v>
      </c>
      <c r="F2702" s="195" t="s">
        <v>103</v>
      </c>
    </row>
    <row r="2703" spans="1:6">
      <c r="A2703" s="195" t="s">
        <v>395</v>
      </c>
      <c r="B2703" s="196">
        <v>1582</v>
      </c>
      <c r="C2703" s="196">
        <v>588100</v>
      </c>
      <c r="D2703" s="196">
        <v>1</v>
      </c>
      <c r="E2703" s="195" t="s">
        <v>17821</v>
      </c>
      <c r="F2703" s="195" t="s">
        <v>168</v>
      </c>
    </row>
    <row r="2704" spans="1:6">
      <c r="A2704" s="195" t="s">
        <v>395</v>
      </c>
      <c r="B2704" s="196">
        <v>4132</v>
      </c>
      <c r="C2704" s="196">
        <v>1342300</v>
      </c>
      <c r="D2704" s="196">
        <v>1</v>
      </c>
      <c r="E2704" s="195" t="s">
        <v>17822</v>
      </c>
      <c r="F2704" s="195" t="s">
        <v>54</v>
      </c>
    </row>
    <row r="2705" spans="1:6">
      <c r="A2705" s="195" t="s">
        <v>395</v>
      </c>
      <c r="B2705" s="196">
        <v>552</v>
      </c>
      <c r="C2705" s="196">
        <v>182400</v>
      </c>
      <c r="D2705" s="196">
        <v>1</v>
      </c>
      <c r="E2705" s="195" t="s">
        <v>17823</v>
      </c>
      <c r="F2705" s="195" t="s">
        <v>168</v>
      </c>
    </row>
    <row r="2706" spans="1:6">
      <c r="A2706" s="195" t="s">
        <v>395</v>
      </c>
      <c r="B2706" s="196">
        <v>3868</v>
      </c>
      <c r="C2706" s="196">
        <v>635600</v>
      </c>
      <c r="D2706" s="196">
        <v>3</v>
      </c>
      <c r="E2706" s="195" t="s">
        <v>17824</v>
      </c>
      <c r="F2706" s="195" t="s">
        <v>52</v>
      </c>
    </row>
    <row r="2707" spans="1:6">
      <c r="A2707" s="195" t="s">
        <v>395</v>
      </c>
      <c r="B2707" s="196">
        <v>5150</v>
      </c>
      <c r="C2707" s="196">
        <v>1112700</v>
      </c>
      <c r="D2707" s="196">
        <v>2</v>
      </c>
      <c r="E2707" s="195" t="s">
        <v>17825</v>
      </c>
      <c r="F2707" s="195" t="s">
        <v>254</v>
      </c>
    </row>
    <row r="2708" spans="1:6">
      <c r="A2708" s="195" t="s">
        <v>395</v>
      </c>
      <c r="B2708" s="196">
        <v>2170</v>
      </c>
      <c r="C2708" s="196">
        <v>2247800</v>
      </c>
      <c r="D2708" s="196">
        <v>1</v>
      </c>
      <c r="E2708" s="195" t="s">
        <v>17826</v>
      </c>
      <c r="F2708" s="195" t="s">
        <v>168</v>
      </c>
    </row>
    <row r="2709" spans="1:6">
      <c r="A2709" s="195" t="s">
        <v>395</v>
      </c>
      <c r="B2709" s="196">
        <v>1562</v>
      </c>
      <c r="C2709" s="196">
        <v>411800</v>
      </c>
      <c r="D2709" s="196">
        <v>1</v>
      </c>
      <c r="E2709" s="195" t="s">
        <v>17827</v>
      </c>
      <c r="F2709" s="195" t="s">
        <v>88</v>
      </c>
    </row>
    <row r="2710" spans="1:6">
      <c r="A2710" s="195" t="s">
        <v>395</v>
      </c>
      <c r="B2710" s="196">
        <v>1594</v>
      </c>
      <c r="C2710" s="196">
        <v>204400</v>
      </c>
      <c r="D2710" s="196">
        <v>2</v>
      </c>
      <c r="E2710" s="195" t="s">
        <v>17828</v>
      </c>
      <c r="F2710" s="195" t="s">
        <v>289</v>
      </c>
    </row>
    <row r="2711" spans="1:6" ht="30">
      <c r="A2711" s="195" t="s">
        <v>395</v>
      </c>
      <c r="B2711" s="196">
        <v>3851</v>
      </c>
      <c r="C2711" s="196">
        <v>743900</v>
      </c>
      <c r="D2711" s="196">
        <v>1</v>
      </c>
      <c r="E2711" s="195" t="s">
        <v>17829</v>
      </c>
      <c r="F2711" s="195" t="s">
        <v>99</v>
      </c>
    </row>
    <row r="2712" spans="1:6">
      <c r="A2712" s="195" t="s">
        <v>395</v>
      </c>
      <c r="B2712" s="196">
        <v>3177</v>
      </c>
      <c r="C2712" s="196">
        <v>488600</v>
      </c>
      <c r="D2712" s="196">
        <v>3</v>
      </c>
      <c r="E2712" s="195" t="s">
        <v>17830</v>
      </c>
      <c r="F2712" s="195" t="s">
        <v>289</v>
      </c>
    </row>
    <row r="2713" spans="1:6">
      <c r="A2713" s="195" t="s">
        <v>395</v>
      </c>
      <c r="B2713" s="196">
        <v>2756</v>
      </c>
      <c r="C2713" s="196">
        <v>285100</v>
      </c>
      <c r="D2713" s="196">
        <v>4</v>
      </c>
      <c r="E2713" s="195" t="s">
        <v>17831</v>
      </c>
      <c r="F2713" s="195" t="s">
        <v>165</v>
      </c>
    </row>
    <row r="2714" spans="1:6">
      <c r="A2714" s="195" t="s">
        <v>395</v>
      </c>
      <c r="B2714" s="196">
        <v>1461</v>
      </c>
      <c r="C2714" s="196">
        <v>1487600</v>
      </c>
      <c r="D2714" s="196">
        <v>1</v>
      </c>
      <c r="E2714" s="195" t="s">
        <v>17832</v>
      </c>
      <c r="F2714" s="195" t="s">
        <v>177</v>
      </c>
    </row>
    <row r="2715" spans="1:6">
      <c r="A2715" s="195" t="s">
        <v>395</v>
      </c>
      <c r="B2715" s="196">
        <v>3368</v>
      </c>
      <c r="C2715" s="196">
        <v>520800</v>
      </c>
      <c r="D2715" s="196">
        <v>3</v>
      </c>
      <c r="E2715" s="195" t="s">
        <v>17833</v>
      </c>
      <c r="F2715" s="195" t="s">
        <v>195</v>
      </c>
    </row>
    <row r="2716" spans="1:6">
      <c r="A2716" s="195" t="s">
        <v>395</v>
      </c>
      <c r="B2716" s="196">
        <v>3194</v>
      </c>
      <c r="C2716" s="196">
        <v>706100</v>
      </c>
      <c r="D2716" s="196">
        <v>1</v>
      </c>
      <c r="E2716" s="195" t="s">
        <v>17834</v>
      </c>
      <c r="F2716" s="195" t="s">
        <v>88</v>
      </c>
    </row>
    <row r="2717" spans="1:6" ht="30">
      <c r="A2717" s="195" t="s">
        <v>395</v>
      </c>
      <c r="B2717" s="196">
        <v>676</v>
      </c>
      <c r="C2717" s="196">
        <v>136300</v>
      </c>
      <c r="D2717" s="196">
        <v>1</v>
      </c>
      <c r="E2717" s="195" t="s">
        <v>17835</v>
      </c>
      <c r="F2717" s="195" t="s">
        <v>25</v>
      </c>
    </row>
    <row r="2718" spans="1:6">
      <c r="A2718" s="195" t="s">
        <v>395</v>
      </c>
      <c r="B2718" s="196">
        <v>3716</v>
      </c>
      <c r="C2718" s="196">
        <v>1015300</v>
      </c>
      <c r="D2718" s="196">
        <v>1</v>
      </c>
      <c r="E2718" s="195" t="s">
        <v>17836</v>
      </c>
      <c r="F2718" s="195" t="s">
        <v>247</v>
      </c>
    </row>
    <row r="2719" spans="1:6">
      <c r="A2719" s="195" t="s">
        <v>395</v>
      </c>
      <c r="B2719" s="196">
        <v>1347</v>
      </c>
      <c r="C2719" s="196">
        <v>298000</v>
      </c>
      <c r="D2719" s="196">
        <v>1</v>
      </c>
      <c r="E2719" s="195" t="s">
        <v>17837</v>
      </c>
      <c r="F2719" s="195" t="s">
        <v>168</v>
      </c>
    </row>
    <row r="2720" spans="1:6" ht="30">
      <c r="A2720" s="195" t="s">
        <v>395</v>
      </c>
      <c r="B2720" s="196">
        <v>4037</v>
      </c>
      <c r="C2720" s="196">
        <v>1476600</v>
      </c>
      <c r="D2720" s="196">
        <v>1</v>
      </c>
      <c r="E2720" s="195" t="s">
        <v>17838</v>
      </c>
      <c r="F2720" s="195" t="s">
        <v>25</v>
      </c>
    </row>
    <row r="2721" spans="1:6">
      <c r="A2721" s="195" t="s">
        <v>395</v>
      </c>
      <c r="B2721" s="196">
        <v>4128</v>
      </c>
      <c r="C2721" s="196">
        <v>408200</v>
      </c>
      <c r="D2721" s="196">
        <v>2</v>
      </c>
      <c r="E2721" s="195" t="s">
        <v>17839</v>
      </c>
      <c r="F2721" s="195" t="s">
        <v>249</v>
      </c>
    </row>
    <row r="2722" spans="1:6">
      <c r="A2722" s="195" t="s">
        <v>395</v>
      </c>
      <c r="B2722" s="196">
        <v>2157</v>
      </c>
      <c r="C2722" s="196">
        <v>460100</v>
      </c>
      <c r="D2722" s="196">
        <v>1</v>
      </c>
      <c r="E2722" s="195" t="s">
        <v>17840</v>
      </c>
      <c r="F2722" s="195" t="s">
        <v>90</v>
      </c>
    </row>
    <row r="2723" spans="1:6">
      <c r="A2723" s="195" t="s">
        <v>395</v>
      </c>
      <c r="B2723" s="196">
        <v>1176</v>
      </c>
      <c r="C2723" s="196">
        <v>207000</v>
      </c>
      <c r="D2723" s="196">
        <v>1</v>
      </c>
      <c r="E2723" s="195" t="s">
        <v>17841</v>
      </c>
      <c r="F2723" s="195" t="s">
        <v>53</v>
      </c>
    </row>
    <row r="2724" spans="1:6">
      <c r="A2724" s="195" t="s">
        <v>395</v>
      </c>
      <c r="B2724" s="196">
        <v>1347</v>
      </c>
      <c r="C2724" s="196">
        <v>145100</v>
      </c>
      <c r="D2724" s="196">
        <v>2</v>
      </c>
      <c r="E2724" s="195" t="s">
        <v>17842</v>
      </c>
      <c r="F2724" s="195" t="s">
        <v>5</v>
      </c>
    </row>
    <row r="2725" spans="1:6">
      <c r="A2725" s="195" t="s">
        <v>395</v>
      </c>
      <c r="B2725" s="196">
        <v>1455</v>
      </c>
      <c r="C2725" s="196">
        <v>648300</v>
      </c>
      <c r="D2725" s="196">
        <v>2</v>
      </c>
      <c r="E2725" s="195" t="s">
        <v>17843</v>
      </c>
      <c r="F2725" s="195" t="s">
        <v>177</v>
      </c>
    </row>
    <row r="2726" spans="1:6">
      <c r="A2726" s="195" t="s">
        <v>395</v>
      </c>
      <c r="B2726" s="196">
        <v>12206</v>
      </c>
      <c r="C2726" s="196">
        <v>9162700</v>
      </c>
      <c r="D2726" s="196">
        <v>2</v>
      </c>
      <c r="E2726" s="195" t="s">
        <v>17844</v>
      </c>
      <c r="F2726" s="195" t="s">
        <v>24</v>
      </c>
    </row>
    <row r="2727" spans="1:6">
      <c r="A2727" s="195" t="s">
        <v>395</v>
      </c>
      <c r="B2727" s="196">
        <v>1779</v>
      </c>
      <c r="C2727" s="196">
        <v>879000</v>
      </c>
      <c r="D2727" s="196">
        <v>1</v>
      </c>
      <c r="E2727" s="195" t="s">
        <v>17845</v>
      </c>
      <c r="F2727" s="195" t="s">
        <v>247</v>
      </c>
    </row>
    <row r="2728" spans="1:6">
      <c r="A2728" s="195" t="s">
        <v>395</v>
      </c>
      <c r="B2728" s="196">
        <v>4092</v>
      </c>
      <c r="C2728" s="196">
        <v>405300</v>
      </c>
      <c r="D2728" s="196">
        <v>2</v>
      </c>
      <c r="E2728" s="195" t="s">
        <v>17846</v>
      </c>
      <c r="F2728" s="195" t="s">
        <v>41</v>
      </c>
    </row>
    <row r="2729" spans="1:6">
      <c r="A2729" s="195" t="s">
        <v>395</v>
      </c>
      <c r="B2729" s="196">
        <v>3086</v>
      </c>
      <c r="C2729" s="196">
        <v>432200</v>
      </c>
      <c r="D2729" s="196">
        <v>2</v>
      </c>
      <c r="E2729" s="195" t="s">
        <v>17847</v>
      </c>
      <c r="F2729" s="195" t="s">
        <v>14</v>
      </c>
    </row>
    <row r="2730" spans="1:6">
      <c r="A2730" s="195" t="s">
        <v>395</v>
      </c>
      <c r="B2730" s="196">
        <v>6962</v>
      </c>
      <c r="C2730" s="196">
        <v>889800</v>
      </c>
      <c r="D2730" s="196">
        <v>3</v>
      </c>
      <c r="E2730" s="195" t="s">
        <v>17848</v>
      </c>
      <c r="F2730" s="195" t="s">
        <v>7</v>
      </c>
    </row>
    <row r="2731" spans="1:6">
      <c r="A2731" s="195" t="s">
        <v>395</v>
      </c>
      <c r="B2731" s="196">
        <v>2703</v>
      </c>
      <c r="C2731" s="196">
        <v>653300</v>
      </c>
      <c r="D2731" s="196">
        <v>1</v>
      </c>
      <c r="E2731" s="195" t="s">
        <v>17849</v>
      </c>
      <c r="F2731" s="195" t="s">
        <v>88</v>
      </c>
    </row>
    <row r="2732" spans="1:6">
      <c r="A2732" s="195" t="s">
        <v>395</v>
      </c>
      <c r="B2732" s="196">
        <v>3408</v>
      </c>
      <c r="C2732" s="196">
        <v>393400</v>
      </c>
      <c r="D2732" s="196">
        <v>2</v>
      </c>
      <c r="E2732" s="195" t="s">
        <v>17850</v>
      </c>
      <c r="F2732" s="195" t="s">
        <v>188</v>
      </c>
    </row>
    <row r="2733" spans="1:6">
      <c r="A2733" s="195" t="s">
        <v>395</v>
      </c>
      <c r="B2733" s="196">
        <v>4807</v>
      </c>
      <c r="C2733" s="196">
        <v>757200</v>
      </c>
      <c r="D2733" s="196">
        <v>2</v>
      </c>
      <c r="E2733" s="195" t="s">
        <v>17851</v>
      </c>
      <c r="F2733" s="195" t="s">
        <v>138</v>
      </c>
    </row>
    <row r="2734" spans="1:6">
      <c r="A2734" s="195" t="s">
        <v>395</v>
      </c>
      <c r="B2734" s="196">
        <v>1362</v>
      </c>
      <c r="C2734" s="196">
        <v>681600</v>
      </c>
      <c r="D2734" s="196">
        <v>1</v>
      </c>
      <c r="E2734" s="195" t="s">
        <v>17852</v>
      </c>
      <c r="F2734" s="195" t="s">
        <v>177</v>
      </c>
    </row>
    <row r="2735" spans="1:6">
      <c r="A2735" s="195" t="s">
        <v>395</v>
      </c>
      <c r="B2735" s="196">
        <v>1268</v>
      </c>
      <c r="C2735" s="196">
        <v>92700</v>
      </c>
      <c r="D2735" s="196">
        <v>1</v>
      </c>
      <c r="E2735" s="195" t="s">
        <v>17853</v>
      </c>
      <c r="F2735" s="195" t="s">
        <v>57</v>
      </c>
    </row>
    <row r="2736" spans="1:6">
      <c r="A2736" s="195" t="s">
        <v>395</v>
      </c>
      <c r="B2736" s="196">
        <v>1284</v>
      </c>
      <c r="C2736" s="196">
        <v>169000</v>
      </c>
      <c r="D2736" s="196">
        <v>1</v>
      </c>
      <c r="E2736" s="195" t="s">
        <v>17854</v>
      </c>
      <c r="F2736" s="195" t="s">
        <v>57</v>
      </c>
    </row>
    <row r="2737" spans="1:6">
      <c r="A2737" s="195" t="s">
        <v>395</v>
      </c>
      <c r="B2737" s="196">
        <v>4707</v>
      </c>
      <c r="C2737" s="196">
        <v>993400</v>
      </c>
      <c r="D2737" s="196">
        <v>2</v>
      </c>
      <c r="E2737" s="195" t="s">
        <v>17855</v>
      </c>
      <c r="F2737" s="195" t="s">
        <v>268</v>
      </c>
    </row>
    <row r="2738" spans="1:6">
      <c r="A2738" s="195" t="s">
        <v>395</v>
      </c>
      <c r="B2738" s="196">
        <v>2852</v>
      </c>
      <c r="C2738" s="196">
        <v>301300</v>
      </c>
      <c r="D2738" s="196">
        <v>2</v>
      </c>
      <c r="E2738" s="195" t="s">
        <v>17856</v>
      </c>
      <c r="F2738" s="195" t="s">
        <v>165</v>
      </c>
    </row>
    <row r="2739" spans="1:6">
      <c r="A2739" s="195" t="s">
        <v>395</v>
      </c>
      <c r="B2739" s="196">
        <v>2480</v>
      </c>
      <c r="C2739" s="196">
        <v>364300</v>
      </c>
      <c r="D2739" s="196">
        <v>2</v>
      </c>
      <c r="E2739" s="195" t="s">
        <v>17857</v>
      </c>
      <c r="F2739" s="195" t="s">
        <v>52</v>
      </c>
    </row>
    <row r="2740" spans="1:6">
      <c r="A2740" s="195" t="s">
        <v>395</v>
      </c>
      <c r="B2740" s="196">
        <v>3561</v>
      </c>
      <c r="C2740" s="196">
        <v>329100</v>
      </c>
      <c r="D2740" s="196">
        <v>4</v>
      </c>
      <c r="E2740" s="195" t="s">
        <v>17858</v>
      </c>
      <c r="F2740" s="195" t="s">
        <v>11</v>
      </c>
    </row>
    <row r="2741" spans="1:6">
      <c r="A2741" s="195" t="s">
        <v>395</v>
      </c>
      <c r="B2741" s="196">
        <v>1444</v>
      </c>
      <c r="C2741" s="196">
        <v>159600</v>
      </c>
      <c r="D2741" s="196">
        <v>1</v>
      </c>
      <c r="E2741" s="195" t="s">
        <v>17859</v>
      </c>
      <c r="F2741" s="195" t="s">
        <v>225</v>
      </c>
    </row>
    <row r="2742" spans="1:6">
      <c r="A2742" s="195" t="s">
        <v>395</v>
      </c>
      <c r="B2742" s="196">
        <v>2744</v>
      </c>
      <c r="C2742" s="196">
        <v>3473400</v>
      </c>
      <c r="D2742" s="196">
        <v>1</v>
      </c>
      <c r="E2742" s="195" t="s">
        <v>17860</v>
      </c>
      <c r="F2742" s="195" t="s">
        <v>54</v>
      </c>
    </row>
    <row r="2743" spans="1:6">
      <c r="A2743" s="195" t="s">
        <v>395</v>
      </c>
      <c r="B2743" s="196">
        <v>1890</v>
      </c>
      <c r="C2743" s="196">
        <v>588600</v>
      </c>
      <c r="D2743" s="196">
        <v>1</v>
      </c>
      <c r="E2743" s="195" t="s">
        <v>17861</v>
      </c>
      <c r="F2743" s="195" t="s">
        <v>164</v>
      </c>
    </row>
    <row r="2744" spans="1:6">
      <c r="A2744" s="195" t="s">
        <v>395</v>
      </c>
      <c r="B2744" s="196">
        <v>902</v>
      </c>
      <c r="C2744" s="196">
        <v>638600</v>
      </c>
      <c r="D2744" s="196">
        <v>1</v>
      </c>
      <c r="E2744" s="195" t="s">
        <v>17862</v>
      </c>
      <c r="F2744" s="195" t="s">
        <v>247</v>
      </c>
    </row>
    <row r="2745" spans="1:6">
      <c r="A2745" s="195" t="s">
        <v>395</v>
      </c>
      <c r="B2745" s="196">
        <v>3445</v>
      </c>
      <c r="C2745" s="196">
        <v>291000</v>
      </c>
      <c r="D2745" s="196">
        <v>2</v>
      </c>
      <c r="E2745" s="195" t="s">
        <v>17863</v>
      </c>
      <c r="F2745" s="195" t="s">
        <v>172</v>
      </c>
    </row>
    <row r="2746" spans="1:6">
      <c r="A2746" s="195" t="s">
        <v>395</v>
      </c>
      <c r="B2746" s="196">
        <v>3234</v>
      </c>
      <c r="C2746" s="196">
        <v>255900</v>
      </c>
      <c r="D2746" s="196">
        <v>8</v>
      </c>
      <c r="E2746" s="195" t="s">
        <v>17864</v>
      </c>
      <c r="F2746" s="195" t="s">
        <v>159</v>
      </c>
    </row>
    <row r="2747" spans="1:6">
      <c r="A2747" s="195" t="s">
        <v>395</v>
      </c>
      <c r="B2747" s="196">
        <v>2412</v>
      </c>
      <c r="C2747" s="196">
        <v>240100</v>
      </c>
      <c r="D2747" s="196">
        <v>2</v>
      </c>
      <c r="E2747" s="195" t="s">
        <v>17865</v>
      </c>
      <c r="F2747" s="195" t="s">
        <v>112</v>
      </c>
    </row>
    <row r="2748" spans="1:6" ht="30">
      <c r="A2748" s="195" t="s">
        <v>395</v>
      </c>
      <c r="B2748" s="196">
        <v>3424</v>
      </c>
      <c r="C2748" s="196">
        <v>410400</v>
      </c>
      <c r="D2748" s="196">
        <v>1</v>
      </c>
      <c r="E2748" s="195" t="s">
        <v>17866</v>
      </c>
      <c r="F2748" s="195" t="s">
        <v>99</v>
      </c>
    </row>
    <row r="2749" spans="1:6" ht="30">
      <c r="A2749" s="195" t="s">
        <v>395</v>
      </c>
      <c r="B2749" s="196">
        <v>6894</v>
      </c>
      <c r="C2749" s="196">
        <v>5973000</v>
      </c>
      <c r="D2749" s="196">
        <v>1</v>
      </c>
      <c r="E2749" s="195" t="s">
        <v>17867</v>
      </c>
      <c r="F2749" s="195" t="s">
        <v>99</v>
      </c>
    </row>
    <row r="2750" spans="1:6" ht="30">
      <c r="A2750" s="195" t="s">
        <v>395</v>
      </c>
      <c r="B2750" s="196">
        <v>1523</v>
      </c>
      <c r="C2750" s="196">
        <v>417200</v>
      </c>
      <c r="D2750" s="196">
        <v>1</v>
      </c>
      <c r="E2750" s="195" t="s">
        <v>17868</v>
      </c>
      <c r="F2750" s="195" t="s">
        <v>25</v>
      </c>
    </row>
    <row r="2751" spans="1:6">
      <c r="A2751" s="195" t="s">
        <v>395</v>
      </c>
      <c r="B2751" s="196">
        <v>3991</v>
      </c>
      <c r="C2751" s="196">
        <v>857000</v>
      </c>
      <c r="D2751" s="196">
        <v>1</v>
      </c>
      <c r="E2751" s="195" t="s">
        <v>17869</v>
      </c>
      <c r="F2751" s="195" t="s">
        <v>57</v>
      </c>
    </row>
    <row r="2752" spans="1:6">
      <c r="A2752" s="195" t="s">
        <v>395</v>
      </c>
      <c r="B2752" s="196">
        <v>1308</v>
      </c>
      <c r="C2752" s="196">
        <v>194200</v>
      </c>
      <c r="D2752" s="196">
        <v>1</v>
      </c>
      <c r="E2752" s="195" t="s">
        <v>17870</v>
      </c>
      <c r="F2752" s="195" t="s">
        <v>87</v>
      </c>
    </row>
    <row r="2753" spans="1:6">
      <c r="A2753" s="195" t="s">
        <v>395</v>
      </c>
      <c r="B2753" s="196">
        <v>1206</v>
      </c>
      <c r="C2753" s="196">
        <v>169900</v>
      </c>
      <c r="D2753" s="196">
        <v>1</v>
      </c>
      <c r="E2753" s="195" t="s">
        <v>17871</v>
      </c>
      <c r="F2753" s="195" t="s">
        <v>82</v>
      </c>
    </row>
    <row r="2754" spans="1:6" ht="30">
      <c r="A2754" s="195" t="s">
        <v>395</v>
      </c>
      <c r="B2754" s="196">
        <v>3660</v>
      </c>
      <c r="C2754" s="196">
        <v>641500</v>
      </c>
      <c r="D2754" s="196">
        <v>1</v>
      </c>
      <c r="E2754" s="195" t="s">
        <v>17872</v>
      </c>
      <c r="F2754" s="195" t="s">
        <v>99</v>
      </c>
    </row>
    <row r="2755" spans="1:6" ht="30">
      <c r="A2755" s="195" t="s">
        <v>395</v>
      </c>
      <c r="B2755" s="196">
        <v>1871</v>
      </c>
      <c r="C2755" s="196">
        <v>365300</v>
      </c>
      <c r="D2755" s="196">
        <v>1</v>
      </c>
      <c r="E2755" s="195" t="s">
        <v>17873</v>
      </c>
      <c r="F2755" s="195" t="s">
        <v>209</v>
      </c>
    </row>
    <row r="2756" spans="1:6">
      <c r="A2756" s="195" t="s">
        <v>395</v>
      </c>
      <c r="B2756" s="196">
        <v>3208</v>
      </c>
      <c r="C2756" s="196">
        <v>1464900</v>
      </c>
      <c r="D2756" s="196">
        <v>1</v>
      </c>
      <c r="E2756" s="195" t="s">
        <v>17874</v>
      </c>
      <c r="F2756" s="195" t="s">
        <v>247</v>
      </c>
    </row>
    <row r="2757" spans="1:6" ht="30">
      <c r="A2757" s="195" t="s">
        <v>395</v>
      </c>
      <c r="B2757" s="196">
        <v>760</v>
      </c>
      <c r="C2757" s="196">
        <v>430800</v>
      </c>
      <c r="D2757" s="196">
        <v>1</v>
      </c>
      <c r="E2757" s="195" t="s">
        <v>17875</v>
      </c>
      <c r="F2757" s="195" t="s">
        <v>25</v>
      </c>
    </row>
    <row r="2758" spans="1:6">
      <c r="A2758" s="195" t="s">
        <v>395</v>
      </c>
      <c r="B2758" s="196">
        <v>3684</v>
      </c>
      <c r="C2758" s="196">
        <v>487500</v>
      </c>
      <c r="D2758" s="196">
        <v>1</v>
      </c>
      <c r="E2758" s="195" t="s">
        <v>17876</v>
      </c>
      <c r="F2758" s="195" t="s">
        <v>78</v>
      </c>
    </row>
    <row r="2759" spans="1:6">
      <c r="A2759" s="195" t="s">
        <v>395</v>
      </c>
      <c r="B2759" s="196">
        <v>1613</v>
      </c>
      <c r="C2759" s="196">
        <v>561000</v>
      </c>
      <c r="D2759" s="196">
        <v>1</v>
      </c>
      <c r="E2759" s="195" t="s">
        <v>17877</v>
      </c>
      <c r="F2759" s="195" t="s">
        <v>164</v>
      </c>
    </row>
    <row r="2760" spans="1:6">
      <c r="A2760" s="195" t="s">
        <v>395</v>
      </c>
      <c r="B2760" s="196">
        <v>3291</v>
      </c>
      <c r="C2760" s="196">
        <v>457800</v>
      </c>
      <c r="D2760" s="196">
        <v>2</v>
      </c>
      <c r="E2760" s="195" t="s">
        <v>17878</v>
      </c>
      <c r="F2760" s="195" t="s">
        <v>154</v>
      </c>
    </row>
    <row r="2761" spans="1:6">
      <c r="A2761" s="195" t="s">
        <v>395</v>
      </c>
      <c r="B2761" s="196">
        <v>1416</v>
      </c>
      <c r="C2761" s="196">
        <v>210400</v>
      </c>
      <c r="D2761" s="196">
        <v>1</v>
      </c>
      <c r="E2761" s="195" t="s">
        <v>17879</v>
      </c>
      <c r="F2761" s="195" t="s">
        <v>57</v>
      </c>
    </row>
    <row r="2762" spans="1:6" ht="30">
      <c r="A2762" s="195" t="s">
        <v>395</v>
      </c>
      <c r="B2762" s="196">
        <v>10499</v>
      </c>
      <c r="C2762" s="196">
        <v>4283100</v>
      </c>
      <c r="D2762" s="196">
        <v>1</v>
      </c>
      <c r="E2762" s="195" t="s">
        <v>17880</v>
      </c>
      <c r="F2762" s="195" t="s">
        <v>99</v>
      </c>
    </row>
    <row r="2763" spans="1:6">
      <c r="A2763" s="195" t="s">
        <v>395</v>
      </c>
      <c r="B2763" s="196">
        <v>2060</v>
      </c>
      <c r="C2763" s="196">
        <v>236400</v>
      </c>
      <c r="D2763" s="196">
        <v>2</v>
      </c>
      <c r="E2763" s="195" t="s">
        <v>17881</v>
      </c>
      <c r="F2763" s="195" t="s">
        <v>237</v>
      </c>
    </row>
    <row r="2764" spans="1:6">
      <c r="A2764" s="195" t="s">
        <v>395</v>
      </c>
      <c r="B2764" s="196">
        <v>2548</v>
      </c>
      <c r="C2764" s="196">
        <v>323000</v>
      </c>
      <c r="D2764" s="196">
        <v>3</v>
      </c>
      <c r="E2764" s="195" t="s">
        <v>17882</v>
      </c>
      <c r="F2764" s="195" t="s">
        <v>112</v>
      </c>
    </row>
    <row r="2765" spans="1:6">
      <c r="A2765" s="195" t="s">
        <v>395</v>
      </c>
      <c r="B2765" s="196">
        <v>1818</v>
      </c>
      <c r="C2765" s="196">
        <v>751800</v>
      </c>
      <c r="D2765" s="196">
        <v>1</v>
      </c>
      <c r="E2765" s="195" t="s">
        <v>17883</v>
      </c>
      <c r="F2765" s="195" t="s">
        <v>247</v>
      </c>
    </row>
    <row r="2766" spans="1:6">
      <c r="A2766" s="195" t="s">
        <v>395</v>
      </c>
      <c r="B2766" s="196">
        <v>790</v>
      </c>
      <c r="C2766" s="196">
        <v>194000</v>
      </c>
      <c r="D2766" s="196">
        <v>3</v>
      </c>
      <c r="E2766" s="195" t="s">
        <v>17884</v>
      </c>
      <c r="F2766" s="195" t="s">
        <v>27</v>
      </c>
    </row>
    <row r="2767" spans="1:6">
      <c r="A2767" s="195" t="s">
        <v>395</v>
      </c>
      <c r="B2767" s="196">
        <v>3100</v>
      </c>
      <c r="C2767" s="196">
        <v>377200</v>
      </c>
      <c r="D2767" s="196">
        <v>2</v>
      </c>
      <c r="E2767" s="195" t="s">
        <v>17885</v>
      </c>
      <c r="F2767" s="195" t="s">
        <v>58</v>
      </c>
    </row>
    <row r="2768" spans="1:6">
      <c r="A2768" s="195" t="s">
        <v>395</v>
      </c>
      <c r="B2768" s="196">
        <v>1740</v>
      </c>
      <c r="C2768" s="196">
        <v>724900</v>
      </c>
      <c r="D2768" s="196">
        <v>1</v>
      </c>
      <c r="E2768" s="195" t="s">
        <v>17886</v>
      </c>
      <c r="F2768" s="195" t="s">
        <v>261</v>
      </c>
    </row>
    <row r="2769" spans="1:6" ht="30">
      <c r="A2769" s="195" t="s">
        <v>395</v>
      </c>
      <c r="B2769" s="196">
        <v>760</v>
      </c>
      <c r="C2769" s="196">
        <v>310900</v>
      </c>
      <c r="D2769" s="196">
        <v>1</v>
      </c>
      <c r="E2769" s="195" t="s">
        <v>17887</v>
      </c>
      <c r="F2769" s="195" t="s">
        <v>25</v>
      </c>
    </row>
    <row r="2770" spans="1:6">
      <c r="A2770" s="195" t="s">
        <v>395</v>
      </c>
      <c r="B2770" s="196">
        <v>2300</v>
      </c>
      <c r="C2770" s="196">
        <v>485100</v>
      </c>
      <c r="D2770" s="196">
        <v>1</v>
      </c>
      <c r="E2770" s="195" t="s">
        <v>17888</v>
      </c>
      <c r="F2770" s="195" t="s">
        <v>87</v>
      </c>
    </row>
    <row r="2771" spans="1:6">
      <c r="A2771" s="195" t="s">
        <v>395</v>
      </c>
      <c r="B2771" s="196">
        <v>1572</v>
      </c>
      <c r="C2771" s="196">
        <v>161100</v>
      </c>
      <c r="D2771" s="196">
        <v>2</v>
      </c>
      <c r="E2771" s="195" t="s">
        <v>17889</v>
      </c>
      <c r="F2771" s="195" t="s">
        <v>115</v>
      </c>
    </row>
    <row r="2772" spans="1:6">
      <c r="A2772" s="195" t="s">
        <v>395</v>
      </c>
      <c r="B2772" s="196">
        <v>3881</v>
      </c>
      <c r="C2772" s="196">
        <v>388100</v>
      </c>
      <c r="D2772" s="196">
        <v>2</v>
      </c>
      <c r="E2772" s="195" t="s">
        <v>17890</v>
      </c>
      <c r="F2772" s="195" t="s">
        <v>206</v>
      </c>
    </row>
    <row r="2773" spans="1:6">
      <c r="A2773" s="195" t="s">
        <v>395</v>
      </c>
      <c r="B2773" s="196">
        <v>7846</v>
      </c>
      <c r="C2773" s="196">
        <v>1161700</v>
      </c>
      <c r="D2773" s="196">
        <v>2</v>
      </c>
      <c r="E2773" s="195" t="s">
        <v>17891</v>
      </c>
      <c r="F2773" s="195" t="s">
        <v>253</v>
      </c>
    </row>
    <row r="2774" spans="1:6">
      <c r="A2774" s="195" t="s">
        <v>395</v>
      </c>
      <c r="B2774" s="196">
        <v>3026</v>
      </c>
      <c r="C2774" s="196">
        <v>376200</v>
      </c>
      <c r="D2774" s="196">
        <v>2</v>
      </c>
      <c r="E2774" s="195" t="s">
        <v>17892</v>
      </c>
      <c r="F2774" s="195" t="s">
        <v>13</v>
      </c>
    </row>
    <row r="2775" spans="1:6">
      <c r="A2775" s="195" t="s">
        <v>395</v>
      </c>
      <c r="B2775" s="196">
        <v>1092</v>
      </c>
      <c r="C2775" s="196">
        <v>325000</v>
      </c>
      <c r="D2775" s="196">
        <v>1</v>
      </c>
      <c r="E2775" s="195" t="s">
        <v>17893</v>
      </c>
      <c r="F2775" s="195" t="s">
        <v>164</v>
      </c>
    </row>
    <row r="2776" spans="1:6" ht="30">
      <c r="A2776" s="195" t="s">
        <v>395</v>
      </c>
      <c r="B2776" s="196">
        <v>888</v>
      </c>
      <c r="C2776" s="196">
        <v>379800</v>
      </c>
      <c r="D2776" s="196">
        <v>1</v>
      </c>
      <c r="E2776" s="195" t="s">
        <v>17894</v>
      </c>
      <c r="F2776" s="195" t="s">
        <v>99</v>
      </c>
    </row>
    <row r="2777" spans="1:6">
      <c r="A2777" s="195" t="s">
        <v>395</v>
      </c>
      <c r="B2777" s="196">
        <v>880</v>
      </c>
      <c r="C2777" s="196">
        <v>236000</v>
      </c>
      <c r="D2777" s="196">
        <v>1</v>
      </c>
      <c r="E2777" s="195" t="s">
        <v>17895</v>
      </c>
      <c r="F2777" s="195" t="s">
        <v>164</v>
      </c>
    </row>
    <row r="2778" spans="1:6">
      <c r="A2778" s="195" t="s">
        <v>395</v>
      </c>
      <c r="B2778" s="196">
        <v>1445</v>
      </c>
      <c r="C2778" s="196">
        <v>261500</v>
      </c>
      <c r="D2778" s="196">
        <v>1</v>
      </c>
      <c r="E2778" s="195" t="s">
        <v>17896</v>
      </c>
      <c r="F2778" s="195" t="s">
        <v>54</v>
      </c>
    </row>
    <row r="2779" spans="1:6">
      <c r="A2779" s="195" t="s">
        <v>395</v>
      </c>
      <c r="B2779" s="196">
        <v>1217</v>
      </c>
      <c r="C2779" s="196">
        <v>446600</v>
      </c>
      <c r="D2779" s="196">
        <v>1</v>
      </c>
      <c r="E2779" s="195" t="s">
        <v>17897</v>
      </c>
      <c r="F2779" s="195" t="s">
        <v>168</v>
      </c>
    </row>
    <row r="2780" spans="1:6">
      <c r="A2780" s="195" t="s">
        <v>395</v>
      </c>
      <c r="B2780" s="196">
        <v>1522</v>
      </c>
      <c r="C2780" s="196">
        <v>492300</v>
      </c>
      <c r="D2780" s="196">
        <v>1</v>
      </c>
      <c r="E2780" s="195" t="s">
        <v>17898</v>
      </c>
      <c r="F2780" s="195" t="s">
        <v>82</v>
      </c>
    </row>
    <row r="2781" spans="1:6" ht="30">
      <c r="A2781" s="195" t="s">
        <v>395</v>
      </c>
      <c r="B2781" s="196">
        <v>4968</v>
      </c>
      <c r="C2781" s="196">
        <v>1201300</v>
      </c>
      <c r="D2781" s="196">
        <v>1</v>
      </c>
      <c r="E2781" s="195" t="s">
        <v>17899</v>
      </c>
      <c r="F2781" s="195" t="s">
        <v>99</v>
      </c>
    </row>
    <row r="2782" spans="1:6">
      <c r="A2782" s="195" t="s">
        <v>395</v>
      </c>
      <c r="B2782" s="196">
        <v>9417</v>
      </c>
      <c r="C2782" s="196">
        <v>829000</v>
      </c>
      <c r="D2782" s="196">
        <v>5</v>
      </c>
      <c r="E2782" s="195" t="s">
        <v>17900</v>
      </c>
      <c r="F2782" s="195" t="s">
        <v>41</v>
      </c>
    </row>
    <row r="2783" spans="1:6" ht="30">
      <c r="A2783" s="195" t="s">
        <v>395</v>
      </c>
      <c r="B2783" s="196">
        <v>4913</v>
      </c>
      <c r="C2783" s="196">
        <v>397100</v>
      </c>
      <c r="D2783" s="196">
        <v>2</v>
      </c>
      <c r="E2783" s="195" t="s">
        <v>17901</v>
      </c>
      <c r="F2783" s="195" t="s">
        <v>151</v>
      </c>
    </row>
    <row r="2784" spans="1:6" ht="30">
      <c r="A2784" s="195" t="s">
        <v>395</v>
      </c>
      <c r="B2784" s="196">
        <v>1614</v>
      </c>
      <c r="C2784" s="196">
        <v>221300</v>
      </c>
      <c r="D2784" s="196">
        <v>1</v>
      </c>
      <c r="E2784" s="195" t="s">
        <v>17902</v>
      </c>
      <c r="F2784" s="195" t="s">
        <v>99</v>
      </c>
    </row>
    <row r="2785" spans="1:6">
      <c r="A2785" s="195" t="s">
        <v>395</v>
      </c>
      <c r="B2785" s="196">
        <v>1620</v>
      </c>
      <c r="C2785" s="196">
        <v>1152100</v>
      </c>
      <c r="D2785" s="196">
        <v>1</v>
      </c>
      <c r="E2785" s="195" t="s">
        <v>17903</v>
      </c>
      <c r="F2785" s="195" t="s">
        <v>177</v>
      </c>
    </row>
    <row r="2786" spans="1:6">
      <c r="A2786" s="195" t="s">
        <v>395</v>
      </c>
      <c r="B2786" s="196">
        <v>1352</v>
      </c>
      <c r="C2786" s="196">
        <v>594400</v>
      </c>
      <c r="D2786" s="196">
        <v>1</v>
      </c>
      <c r="E2786" s="195" t="s">
        <v>17904</v>
      </c>
      <c r="F2786" s="195" t="s">
        <v>247</v>
      </c>
    </row>
    <row r="2787" spans="1:6">
      <c r="A2787" s="195" t="s">
        <v>395</v>
      </c>
      <c r="B2787" s="196">
        <v>1587</v>
      </c>
      <c r="C2787" s="196">
        <v>174400</v>
      </c>
      <c r="D2787" s="196">
        <v>2</v>
      </c>
      <c r="E2787" s="195" t="s">
        <v>17905</v>
      </c>
      <c r="F2787" s="195" t="s">
        <v>52</v>
      </c>
    </row>
    <row r="2788" spans="1:6">
      <c r="A2788" s="195" t="s">
        <v>395</v>
      </c>
      <c r="B2788" s="196">
        <v>3972</v>
      </c>
      <c r="C2788" s="196">
        <v>491300</v>
      </c>
      <c r="D2788" s="196">
        <v>3</v>
      </c>
      <c r="E2788" s="195" t="s">
        <v>17906</v>
      </c>
      <c r="F2788" s="195" t="s">
        <v>45</v>
      </c>
    </row>
    <row r="2789" spans="1:6">
      <c r="A2789" s="195" t="s">
        <v>395</v>
      </c>
      <c r="B2789" s="196">
        <v>2605</v>
      </c>
      <c r="C2789" s="196">
        <v>415200</v>
      </c>
      <c r="D2789" s="196">
        <v>3</v>
      </c>
      <c r="E2789" s="195" t="s">
        <v>17907</v>
      </c>
      <c r="F2789" s="195" t="s">
        <v>100</v>
      </c>
    </row>
    <row r="2790" spans="1:6">
      <c r="A2790" s="195" t="s">
        <v>395</v>
      </c>
      <c r="B2790" s="196">
        <v>2254</v>
      </c>
      <c r="C2790" s="196">
        <v>818300</v>
      </c>
      <c r="D2790" s="196">
        <v>1</v>
      </c>
      <c r="E2790" s="195" t="s">
        <v>17908</v>
      </c>
      <c r="F2790" s="195" t="s">
        <v>247</v>
      </c>
    </row>
    <row r="2791" spans="1:6">
      <c r="A2791" s="195" t="s">
        <v>395</v>
      </c>
      <c r="B2791" s="196">
        <v>5054</v>
      </c>
      <c r="C2791" s="196">
        <v>1098400</v>
      </c>
      <c r="D2791" s="196">
        <v>1</v>
      </c>
      <c r="E2791" s="195" t="s">
        <v>17909</v>
      </c>
      <c r="F2791" s="195" t="s">
        <v>57</v>
      </c>
    </row>
    <row r="2792" spans="1:6">
      <c r="A2792" s="195" t="s">
        <v>395</v>
      </c>
      <c r="B2792" s="196">
        <v>3448</v>
      </c>
      <c r="C2792" s="196">
        <v>519800</v>
      </c>
      <c r="D2792" s="196">
        <v>3</v>
      </c>
      <c r="E2792" s="195" t="s">
        <v>17910</v>
      </c>
      <c r="F2792" s="195" t="s">
        <v>13</v>
      </c>
    </row>
    <row r="2793" spans="1:6">
      <c r="A2793" s="195" t="s">
        <v>395</v>
      </c>
      <c r="B2793" s="196">
        <v>1311</v>
      </c>
      <c r="C2793" s="196">
        <v>1262800</v>
      </c>
      <c r="D2793" s="196">
        <v>1</v>
      </c>
      <c r="E2793" s="195" t="s">
        <v>17911</v>
      </c>
      <c r="F2793" s="195" t="s">
        <v>164</v>
      </c>
    </row>
    <row r="2794" spans="1:6">
      <c r="A2794" s="195" t="s">
        <v>395</v>
      </c>
      <c r="B2794" s="196">
        <v>1858</v>
      </c>
      <c r="C2794" s="196">
        <v>868200</v>
      </c>
      <c r="D2794" s="196">
        <v>1</v>
      </c>
      <c r="E2794" s="195" t="s">
        <v>17912</v>
      </c>
      <c r="F2794" s="195" t="s">
        <v>168</v>
      </c>
    </row>
    <row r="2795" spans="1:6">
      <c r="A2795" s="195" t="s">
        <v>395</v>
      </c>
      <c r="B2795" s="196">
        <v>5732</v>
      </c>
      <c r="C2795" s="196">
        <v>584200</v>
      </c>
      <c r="D2795" s="196">
        <v>2</v>
      </c>
      <c r="E2795" s="195" t="s">
        <v>17913</v>
      </c>
      <c r="F2795" s="195" t="s">
        <v>28</v>
      </c>
    </row>
    <row r="2796" spans="1:6">
      <c r="A2796" s="195" t="s">
        <v>395</v>
      </c>
      <c r="B2796" s="196">
        <v>2769</v>
      </c>
      <c r="C2796" s="196">
        <v>394300</v>
      </c>
      <c r="D2796" s="196">
        <v>1</v>
      </c>
      <c r="E2796" s="195" t="s">
        <v>17914</v>
      </c>
      <c r="F2796" s="195" t="s">
        <v>190</v>
      </c>
    </row>
    <row r="2797" spans="1:6">
      <c r="A2797" s="195" t="s">
        <v>395</v>
      </c>
      <c r="B2797" s="196">
        <v>3191</v>
      </c>
      <c r="C2797" s="196">
        <v>1216100</v>
      </c>
      <c r="D2797" s="196">
        <v>1</v>
      </c>
      <c r="E2797" s="195" t="s">
        <v>17915</v>
      </c>
      <c r="F2797" s="195" t="s">
        <v>247</v>
      </c>
    </row>
    <row r="2798" spans="1:6">
      <c r="A2798" s="195" t="s">
        <v>395</v>
      </c>
      <c r="B2798" s="196">
        <v>3356</v>
      </c>
      <c r="C2798" s="196">
        <v>484500</v>
      </c>
      <c r="D2798" s="196">
        <v>2</v>
      </c>
      <c r="E2798" s="195" t="s">
        <v>17916</v>
      </c>
      <c r="F2798" s="195" t="s">
        <v>58</v>
      </c>
    </row>
    <row r="2799" spans="1:6">
      <c r="A2799" s="195" t="s">
        <v>395</v>
      </c>
      <c r="B2799" s="196">
        <v>1628</v>
      </c>
      <c r="C2799" s="196">
        <v>175600</v>
      </c>
      <c r="D2799" s="196">
        <v>2</v>
      </c>
      <c r="E2799" s="195" t="s">
        <v>17917</v>
      </c>
      <c r="F2799" s="195" t="s">
        <v>58</v>
      </c>
    </row>
    <row r="2800" spans="1:6">
      <c r="A2800" s="195" t="s">
        <v>395</v>
      </c>
      <c r="B2800" s="196">
        <v>2077</v>
      </c>
      <c r="C2800" s="196">
        <v>279300</v>
      </c>
      <c r="D2800" s="196">
        <v>3</v>
      </c>
      <c r="E2800" s="195" t="s">
        <v>17918</v>
      </c>
      <c r="F2800" s="195" t="s">
        <v>216</v>
      </c>
    </row>
    <row r="2801" spans="1:6">
      <c r="A2801" s="195" t="s">
        <v>395</v>
      </c>
      <c r="B2801" s="196">
        <v>560</v>
      </c>
      <c r="C2801" s="196">
        <v>377900</v>
      </c>
      <c r="D2801" s="196">
        <v>1</v>
      </c>
      <c r="E2801" s="195" t="s">
        <v>17919</v>
      </c>
      <c r="F2801" s="195" t="s">
        <v>261</v>
      </c>
    </row>
    <row r="2802" spans="1:6">
      <c r="A2802" s="195" t="s">
        <v>395</v>
      </c>
      <c r="B2802" s="196">
        <v>1218</v>
      </c>
      <c r="C2802" s="196">
        <v>499200</v>
      </c>
      <c r="D2802" s="196">
        <v>1</v>
      </c>
      <c r="E2802" s="195" t="s">
        <v>17920</v>
      </c>
      <c r="F2802" s="195" t="s">
        <v>92</v>
      </c>
    </row>
    <row r="2803" spans="1:6">
      <c r="A2803" s="195" t="s">
        <v>395</v>
      </c>
      <c r="B2803" s="196">
        <v>3260</v>
      </c>
      <c r="C2803" s="196">
        <v>402300</v>
      </c>
      <c r="D2803" s="196">
        <v>3</v>
      </c>
      <c r="E2803" s="195" t="s">
        <v>17921</v>
      </c>
      <c r="F2803" s="195" t="s">
        <v>5</v>
      </c>
    </row>
    <row r="2804" spans="1:6">
      <c r="A2804" s="195" t="s">
        <v>395</v>
      </c>
      <c r="B2804" s="196">
        <v>1948</v>
      </c>
      <c r="C2804" s="196">
        <v>242900</v>
      </c>
      <c r="D2804" s="196">
        <v>1</v>
      </c>
      <c r="E2804" s="195" t="s">
        <v>17922</v>
      </c>
      <c r="F2804" s="195" t="s">
        <v>12</v>
      </c>
    </row>
    <row r="2805" spans="1:6">
      <c r="A2805" s="195" t="s">
        <v>395</v>
      </c>
      <c r="B2805" s="196">
        <v>3381</v>
      </c>
      <c r="C2805" s="196">
        <v>901500</v>
      </c>
      <c r="D2805" s="196">
        <v>1</v>
      </c>
      <c r="E2805" s="195" t="s">
        <v>17923</v>
      </c>
      <c r="F2805" s="195" t="s">
        <v>88</v>
      </c>
    </row>
    <row r="2806" spans="1:6">
      <c r="A2806" s="195" t="s">
        <v>395</v>
      </c>
      <c r="B2806" s="196">
        <v>2028</v>
      </c>
      <c r="C2806" s="196">
        <v>286100</v>
      </c>
      <c r="D2806" s="196">
        <v>4</v>
      </c>
      <c r="E2806" s="195" t="s">
        <v>17924</v>
      </c>
      <c r="F2806" s="195" t="s">
        <v>159</v>
      </c>
    </row>
    <row r="2807" spans="1:6">
      <c r="A2807" s="195" t="s">
        <v>395</v>
      </c>
      <c r="B2807" s="196">
        <v>2960</v>
      </c>
      <c r="C2807" s="196">
        <v>384500</v>
      </c>
      <c r="D2807" s="196">
        <v>2</v>
      </c>
      <c r="E2807" s="195" t="s">
        <v>17925</v>
      </c>
      <c r="F2807" s="195" t="s">
        <v>76</v>
      </c>
    </row>
    <row r="2808" spans="1:6">
      <c r="A2808" s="195" t="s">
        <v>395</v>
      </c>
      <c r="B2808" s="196">
        <v>2724</v>
      </c>
      <c r="C2808" s="196">
        <v>643600</v>
      </c>
      <c r="D2808" s="196">
        <v>3</v>
      </c>
      <c r="E2808" s="195" t="s">
        <v>17926</v>
      </c>
      <c r="F2808" s="195" t="s">
        <v>44</v>
      </c>
    </row>
    <row r="2809" spans="1:6">
      <c r="A2809" s="195" t="s">
        <v>395</v>
      </c>
      <c r="B2809" s="196">
        <v>4758</v>
      </c>
      <c r="C2809" s="196">
        <v>1484200</v>
      </c>
      <c r="D2809" s="196">
        <v>2</v>
      </c>
      <c r="E2809" s="195" t="s">
        <v>17927</v>
      </c>
      <c r="F2809" s="195" t="s">
        <v>237</v>
      </c>
    </row>
    <row r="2810" spans="1:6">
      <c r="A2810" s="195" t="s">
        <v>395</v>
      </c>
      <c r="B2810" s="196">
        <v>3035</v>
      </c>
      <c r="C2810" s="196">
        <v>451400</v>
      </c>
      <c r="D2810" s="196">
        <v>3</v>
      </c>
      <c r="E2810" s="195" t="s">
        <v>17928</v>
      </c>
      <c r="F2810" s="195" t="s">
        <v>28</v>
      </c>
    </row>
    <row r="2811" spans="1:6">
      <c r="A2811" s="195" t="s">
        <v>395</v>
      </c>
      <c r="B2811" s="196">
        <v>1645</v>
      </c>
      <c r="C2811" s="196">
        <v>364600</v>
      </c>
      <c r="D2811" s="196">
        <v>1</v>
      </c>
      <c r="E2811" s="195" t="s">
        <v>17929</v>
      </c>
      <c r="F2811" s="195" t="s">
        <v>54</v>
      </c>
    </row>
    <row r="2812" spans="1:6">
      <c r="A2812" s="195" t="s">
        <v>395</v>
      </c>
      <c r="B2812" s="196">
        <v>2536</v>
      </c>
      <c r="C2812" s="196">
        <v>261900</v>
      </c>
      <c r="D2812" s="196">
        <v>3</v>
      </c>
      <c r="E2812" s="195" t="s">
        <v>17930</v>
      </c>
      <c r="F2812" s="195" t="s">
        <v>11</v>
      </c>
    </row>
    <row r="2813" spans="1:6">
      <c r="A2813" s="195" t="s">
        <v>395</v>
      </c>
      <c r="B2813" s="196">
        <v>6546</v>
      </c>
      <c r="C2813" s="196">
        <v>623800</v>
      </c>
      <c r="D2813" s="196">
        <v>1</v>
      </c>
      <c r="E2813" s="195" t="s">
        <v>17931</v>
      </c>
      <c r="F2813" s="195" t="s">
        <v>81</v>
      </c>
    </row>
    <row r="2814" spans="1:6">
      <c r="A2814" s="195" t="s">
        <v>395</v>
      </c>
      <c r="B2814" s="196">
        <v>7851</v>
      </c>
      <c r="C2814" s="196">
        <v>577400</v>
      </c>
      <c r="D2814" s="196">
        <v>9</v>
      </c>
      <c r="E2814" s="195" t="s">
        <v>17932</v>
      </c>
      <c r="F2814" s="195" t="s">
        <v>14</v>
      </c>
    </row>
    <row r="2815" spans="1:6">
      <c r="A2815" s="195" t="s">
        <v>395</v>
      </c>
      <c r="B2815" s="196">
        <v>1976</v>
      </c>
      <c r="C2815" s="196">
        <v>361100</v>
      </c>
      <c r="D2815" s="196">
        <v>1</v>
      </c>
      <c r="E2815" s="195" t="s">
        <v>17933</v>
      </c>
      <c r="F2815" s="195" t="s">
        <v>261</v>
      </c>
    </row>
    <row r="2816" spans="1:6">
      <c r="A2816" s="195" t="s">
        <v>395</v>
      </c>
      <c r="B2816" s="196">
        <v>1559</v>
      </c>
      <c r="C2816" s="196">
        <v>237600</v>
      </c>
      <c r="D2816" s="196">
        <v>1</v>
      </c>
      <c r="E2816" s="195" t="s">
        <v>17934</v>
      </c>
      <c r="F2816" s="195" t="s">
        <v>53</v>
      </c>
    </row>
    <row r="2817" spans="1:6">
      <c r="A2817" s="195" t="s">
        <v>395</v>
      </c>
      <c r="B2817" s="196">
        <v>1056</v>
      </c>
      <c r="C2817" s="196">
        <v>206700</v>
      </c>
      <c r="D2817" s="196">
        <v>1</v>
      </c>
      <c r="E2817" s="195" t="s">
        <v>17935</v>
      </c>
      <c r="F2817" s="195" t="s">
        <v>57</v>
      </c>
    </row>
    <row r="2818" spans="1:6">
      <c r="A2818" s="195" t="s">
        <v>395</v>
      </c>
      <c r="B2818" s="196">
        <v>1384</v>
      </c>
      <c r="C2818" s="196">
        <v>260100</v>
      </c>
      <c r="D2818" s="196">
        <v>1</v>
      </c>
      <c r="E2818" s="195" t="s">
        <v>17936</v>
      </c>
      <c r="F2818" s="195" t="s">
        <v>57</v>
      </c>
    </row>
    <row r="2819" spans="1:6">
      <c r="A2819" s="195" t="s">
        <v>395</v>
      </c>
      <c r="B2819" s="196">
        <v>1848</v>
      </c>
      <c r="C2819" s="196">
        <v>471400</v>
      </c>
      <c r="D2819" s="196">
        <v>1</v>
      </c>
      <c r="E2819" s="195" t="s">
        <v>17937</v>
      </c>
      <c r="F2819" s="195" t="s">
        <v>261</v>
      </c>
    </row>
    <row r="2820" spans="1:6">
      <c r="A2820" s="195" t="s">
        <v>395</v>
      </c>
      <c r="B2820" s="196">
        <v>576</v>
      </c>
      <c r="C2820" s="196">
        <v>107200</v>
      </c>
      <c r="D2820" s="196">
        <v>1</v>
      </c>
      <c r="E2820" s="195" t="s">
        <v>17938</v>
      </c>
      <c r="F2820" s="195" t="s">
        <v>54</v>
      </c>
    </row>
    <row r="2821" spans="1:6" ht="30">
      <c r="A2821" s="195" t="s">
        <v>395</v>
      </c>
      <c r="B2821" s="196">
        <v>1485</v>
      </c>
      <c r="C2821" s="196">
        <v>222100</v>
      </c>
      <c r="D2821" s="196">
        <v>1</v>
      </c>
      <c r="E2821" s="195" t="s">
        <v>17939</v>
      </c>
      <c r="F2821" s="195" t="s">
        <v>25</v>
      </c>
    </row>
    <row r="2822" spans="1:6">
      <c r="A2822" s="195" t="s">
        <v>395</v>
      </c>
      <c r="B2822" s="196">
        <v>2099</v>
      </c>
      <c r="C2822" s="196">
        <v>807100</v>
      </c>
      <c r="D2822" s="196">
        <v>1</v>
      </c>
      <c r="E2822" s="195" t="s">
        <v>17940</v>
      </c>
      <c r="F2822" s="195" t="s">
        <v>82</v>
      </c>
    </row>
    <row r="2823" spans="1:6">
      <c r="A2823" s="195" t="s">
        <v>395</v>
      </c>
      <c r="B2823" s="196">
        <v>572</v>
      </c>
      <c r="C2823" s="196">
        <v>152100</v>
      </c>
      <c r="D2823" s="196">
        <v>1</v>
      </c>
      <c r="E2823" s="195" t="s">
        <v>17941</v>
      </c>
      <c r="F2823" s="195" t="s">
        <v>53</v>
      </c>
    </row>
    <row r="2824" spans="1:6">
      <c r="A2824" s="195" t="s">
        <v>395</v>
      </c>
      <c r="B2824" s="196">
        <v>850</v>
      </c>
      <c r="C2824" s="196">
        <v>169400</v>
      </c>
      <c r="D2824" s="196">
        <v>1</v>
      </c>
      <c r="E2824" s="195" t="s">
        <v>17942</v>
      </c>
      <c r="F2824" s="195" t="s">
        <v>54</v>
      </c>
    </row>
    <row r="2825" spans="1:6">
      <c r="A2825" s="195" t="s">
        <v>395</v>
      </c>
      <c r="B2825" s="196">
        <v>2425</v>
      </c>
      <c r="C2825" s="196">
        <v>667900</v>
      </c>
      <c r="D2825" s="196">
        <v>1</v>
      </c>
      <c r="E2825" s="195" t="s">
        <v>17943</v>
      </c>
      <c r="F2825" s="195" t="s">
        <v>82</v>
      </c>
    </row>
    <row r="2826" spans="1:6">
      <c r="A2826" s="195" t="s">
        <v>395</v>
      </c>
      <c r="B2826" s="196">
        <v>3059</v>
      </c>
      <c r="C2826" s="196">
        <v>210700</v>
      </c>
      <c r="D2826" s="196">
        <v>3</v>
      </c>
      <c r="E2826" s="195" t="s">
        <v>17944</v>
      </c>
      <c r="F2826" s="195" t="s">
        <v>11</v>
      </c>
    </row>
    <row r="2827" spans="1:6">
      <c r="A2827" s="195" t="s">
        <v>395</v>
      </c>
      <c r="B2827" s="196">
        <v>11662</v>
      </c>
      <c r="C2827" s="196">
        <v>1611400</v>
      </c>
      <c r="D2827" s="196">
        <v>2</v>
      </c>
      <c r="E2827" s="195" t="s">
        <v>17945</v>
      </c>
      <c r="F2827" s="195" t="s">
        <v>41</v>
      </c>
    </row>
    <row r="2828" spans="1:6">
      <c r="A2828" s="195" t="s">
        <v>395</v>
      </c>
      <c r="B2828" s="196">
        <v>1581</v>
      </c>
      <c r="C2828" s="196">
        <v>578900</v>
      </c>
      <c r="D2828" s="196">
        <v>1</v>
      </c>
      <c r="E2828" s="195" t="s">
        <v>17946</v>
      </c>
      <c r="F2828" s="195" t="s">
        <v>164</v>
      </c>
    </row>
    <row r="2829" spans="1:6">
      <c r="A2829" s="195" t="s">
        <v>395</v>
      </c>
      <c r="B2829" s="196">
        <v>1554</v>
      </c>
      <c r="C2829" s="196">
        <v>597400</v>
      </c>
      <c r="D2829" s="196">
        <v>1</v>
      </c>
      <c r="E2829" s="195" t="s">
        <v>17947</v>
      </c>
      <c r="F2829" s="195" t="s">
        <v>168</v>
      </c>
    </row>
    <row r="2830" spans="1:6">
      <c r="A2830" s="195" t="s">
        <v>395</v>
      </c>
      <c r="B2830" s="196">
        <v>6823</v>
      </c>
      <c r="C2830" s="196">
        <v>1016600</v>
      </c>
      <c r="D2830" s="196">
        <v>4</v>
      </c>
      <c r="E2830" s="195" t="s">
        <v>17948</v>
      </c>
      <c r="F2830" s="195" t="s">
        <v>268</v>
      </c>
    </row>
    <row r="2831" spans="1:6">
      <c r="A2831" s="195" t="s">
        <v>395</v>
      </c>
      <c r="B2831" s="196">
        <v>5966</v>
      </c>
      <c r="C2831" s="196">
        <v>992200</v>
      </c>
      <c r="D2831" s="196">
        <v>3</v>
      </c>
      <c r="E2831" s="195" t="s">
        <v>17949</v>
      </c>
      <c r="F2831" s="195" t="s">
        <v>79</v>
      </c>
    </row>
    <row r="2832" spans="1:6" ht="30">
      <c r="A2832" s="195" t="s">
        <v>395</v>
      </c>
      <c r="B2832" s="196">
        <v>1955</v>
      </c>
      <c r="C2832" s="196">
        <v>691500</v>
      </c>
      <c r="D2832" s="196">
        <v>1</v>
      </c>
      <c r="E2832" s="195" t="s">
        <v>17950</v>
      </c>
      <c r="F2832" s="195" t="s">
        <v>209</v>
      </c>
    </row>
    <row r="2833" spans="1:6">
      <c r="A2833" s="195" t="s">
        <v>395</v>
      </c>
      <c r="B2833" s="196">
        <v>1975</v>
      </c>
      <c r="C2833" s="196">
        <v>840300</v>
      </c>
      <c r="D2833" s="196">
        <v>1</v>
      </c>
      <c r="E2833" s="195" t="s">
        <v>17951</v>
      </c>
      <c r="F2833" s="195" t="s">
        <v>247</v>
      </c>
    </row>
    <row r="2834" spans="1:6">
      <c r="A2834" s="195" t="s">
        <v>395</v>
      </c>
      <c r="B2834" s="196">
        <v>4924</v>
      </c>
      <c r="C2834" s="196">
        <v>2292900</v>
      </c>
      <c r="D2834" s="196">
        <v>1</v>
      </c>
      <c r="E2834" s="195" t="s">
        <v>17952</v>
      </c>
      <c r="F2834" s="195" t="s">
        <v>24</v>
      </c>
    </row>
    <row r="2835" spans="1:6">
      <c r="A2835" s="195" t="s">
        <v>395</v>
      </c>
      <c r="B2835" s="196">
        <v>1592</v>
      </c>
      <c r="C2835" s="196">
        <v>221400</v>
      </c>
      <c r="D2835" s="196">
        <v>2</v>
      </c>
      <c r="E2835" s="195" t="s">
        <v>17953</v>
      </c>
      <c r="F2835" s="195" t="s">
        <v>12</v>
      </c>
    </row>
    <row r="2836" spans="1:6">
      <c r="A2836" s="195" t="s">
        <v>395</v>
      </c>
      <c r="B2836" s="196">
        <v>1168</v>
      </c>
      <c r="C2836" s="196">
        <v>560400</v>
      </c>
      <c r="D2836" s="196">
        <v>1</v>
      </c>
      <c r="E2836" s="195" t="s">
        <v>17954</v>
      </c>
      <c r="F2836" s="195" t="s">
        <v>88</v>
      </c>
    </row>
    <row r="2837" spans="1:6">
      <c r="A2837" s="195" t="s">
        <v>395</v>
      </c>
      <c r="B2837" s="196">
        <v>2879</v>
      </c>
      <c r="C2837" s="196">
        <v>480700</v>
      </c>
      <c r="D2837" s="196">
        <v>2</v>
      </c>
      <c r="E2837" s="195" t="s">
        <v>17955</v>
      </c>
      <c r="F2837" s="195" t="s">
        <v>98</v>
      </c>
    </row>
    <row r="2838" spans="1:6">
      <c r="A2838" s="195" t="s">
        <v>395</v>
      </c>
      <c r="B2838" s="196">
        <v>1742</v>
      </c>
      <c r="C2838" s="196">
        <v>222900</v>
      </c>
      <c r="D2838" s="196">
        <v>4</v>
      </c>
      <c r="E2838" s="195" t="s">
        <v>17956</v>
      </c>
      <c r="F2838" s="195" t="s">
        <v>268</v>
      </c>
    </row>
    <row r="2839" spans="1:6">
      <c r="A2839" s="195" t="s">
        <v>395</v>
      </c>
      <c r="B2839" s="196">
        <v>5402</v>
      </c>
      <c r="C2839" s="196">
        <v>2871800</v>
      </c>
      <c r="D2839" s="196">
        <v>1</v>
      </c>
      <c r="E2839" s="195" t="s">
        <v>17957</v>
      </c>
      <c r="F2839" s="195" t="s">
        <v>261</v>
      </c>
    </row>
    <row r="2840" spans="1:6">
      <c r="A2840" s="195" t="s">
        <v>395</v>
      </c>
      <c r="B2840" s="196">
        <v>2155</v>
      </c>
      <c r="C2840" s="196">
        <v>869100</v>
      </c>
      <c r="D2840" s="196">
        <v>1</v>
      </c>
      <c r="E2840" s="195" t="s">
        <v>17958</v>
      </c>
      <c r="F2840" s="195" t="s">
        <v>247</v>
      </c>
    </row>
    <row r="2841" spans="1:6">
      <c r="A2841" s="195" t="s">
        <v>395</v>
      </c>
      <c r="B2841" s="196">
        <v>4597</v>
      </c>
      <c r="C2841" s="196">
        <v>517200</v>
      </c>
      <c r="D2841" s="196">
        <v>2</v>
      </c>
      <c r="E2841" s="195" t="s">
        <v>17959</v>
      </c>
      <c r="F2841" s="195" t="s">
        <v>65</v>
      </c>
    </row>
    <row r="2842" spans="1:6">
      <c r="A2842" s="195" t="s">
        <v>395</v>
      </c>
      <c r="B2842" s="196">
        <v>3163</v>
      </c>
      <c r="C2842" s="196">
        <v>382200</v>
      </c>
      <c r="D2842" s="196">
        <v>3</v>
      </c>
      <c r="E2842" s="195" t="s">
        <v>17960</v>
      </c>
      <c r="F2842" s="195" t="s">
        <v>26</v>
      </c>
    </row>
    <row r="2843" spans="1:6">
      <c r="A2843" s="195" t="s">
        <v>395</v>
      </c>
      <c r="B2843" s="196">
        <v>3123</v>
      </c>
      <c r="C2843" s="196">
        <v>681700</v>
      </c>
      <c r="D2843" s="196">
        <v>2</v>
      </c>
      <c r="E2843" s="195" t="s">
        <v>17961</v>
      </c>
      <c r="F2843" s="195" t="s">
        <v>106</v>
      </c>
    </row>
    <row r="2844" spans="1:6">
      <c r="A2844" s="195" t="s">
        <v>395</v>
      </c>
      <c r="B2844" s="196">
        <v>2780</v>
      </c>
      <c r="C2844" s="196">
        <v>276100</v>
      </c>
      <c r="D2844" s="196">
        <v>3</v>
      </c>
      <c r="E2844" s="195" t="s">
        <v>17962</v>
      </c>
      <c r="F2844" s="195" t="s">
        <v>11</v>
      </c>
    </row>
    <row r="2845" spans="1:6">
      <c r="A2845" s="195" t="s">
        <v>395</v>
      </c>
      <c r="B2845" s="196">
        <v>2078</v>
      </c>
      <c r="C2845" s="196">
        <v>341600</v>
      </c>
      <c r="D2845" s="196">
        <v>2</v>
      </c>
      <c r="E2845" s="195" t="s">
        <v>17963</v>
      </c>
      <c r="F2845" s="195" t="s">
        <v>27</v>
      </c>
    </row>
    <row r="2846" spans="1:6">
      <c r="A2846" s="195" t="s">
        <v>395</v>
      </c>
      <c r="B2846" s="196">
        <v>5191</v>
      </c>
      <c r="C2846" s="196">
        <v>1005900</v>
      </c>
      <c r="D2846" s="196">
        <v>1</v>
      </c>
      <c r="E2846" s="195" t="s">
        <v>17964</v>
      </c>
      <c r="F2846" s="195" t="s">
        <v>261</v>
      </c>
    </row>
    <row r="2847" spans="1:6">
      <c r="A2847" s="195" t="s">
        <v>395</v>
      </c>
      <c r="B2847" s="196">
        <v>1400</v>
      </c>
      <c r="C2847" s="196">
        <v>176300</v>
      </c>
      <c r="D2847" s="196">
        <v>2</v>
      </c>
      <c r="E2847" s="195" t="s">
        <v>17965</v>
      </c>
      <c r="F2847" s="195" t="s">
        <v>190</v>
      </c>
    </row>
    <row r="2848" spans="1:6">
      <c r="A2848" s="195" t="s">
        <v>395</v>
      </c>
      <c r="B2848" s="196">
        <v>4625</v>
      </c>
      <c r="C2848" s="196">
        <v>891500</v>
      </c>
      <c r="D2848" s="196">
        <v>1</v>
      </c>
      <c r="E2848" s="195" t="s">
        <v>17966</v>
      </c>
      <c r="F2848" s="195" t="s">
        <v>138</v>
      </c>
    </row>
    <row r="2849" spans="1:6">
      <c r="A2849" s="195" t="s">
        <v>395</v>
      </c>
      <c r="B2849" s="196">
        <v>2478</v>
      </c>
      <c r="C2849" s="196">
        <v>961700</v>
      </c>
      <c r="D2849" s="196">
        <v>1</v>
      </c>
      <c r="E2849" s="195" t="s">
        <v>17967</v>
      </c>
      <c r="F2849" s="195" t="s">
        <v>247</v>
      </c>
    </row>
    <row r="2850" spans="1:6">
      <c r="A2850" s="195" t="s">
        <v>395</v>
      </c>
      <c r="B2850" s="196">
        <v>3072</v>
      </c>
      <c r="C2850" s="196">
        <v>843500</v>
      </c>
      <c r="D2850" s="196">
        <v>1</v>
      </c>
      <c r="E2850" s="195" t="s">
        <v>17968</v>
      </c>
      <c r="F2850" s="195" t="s">
        <v>53</v>
      </c>
    </row>
    <row r="2851" spans="1:6">
      <c r="A2851" s="195" t="s">
        <v>395</v>
      </c>
      <c r="B2851" s="196">
        <v>2052</v>
      </c>
      <c r="C2851" s="196">
        <v>242500</v>
      </c>
      <c r="D2851" s="196">
        <v>2</v>
      </c>
      <c r="E2851" s="195" t="s">
        <v>17969</v>
      </c>
      <c r="F2851" s="195" t="s">
        <v>69</v>
      </c>
    </row>
    <row r="2852" spans="1:6">
      <c r="A2852" s="195" t="s">
        <v>395</v>
      </c>
      <c r="B2852" s="196">
        <v>2592</v>
      </c>
      <c r="C2852" s="196">
        <v>235300</v>
      </c>
      <c r="D2852" s="196">
        <v>2</v>
      </c>
      <c r="E2852" s="195" t="s">
        <v>17970</v>
      </c>
      <c r="F2852" s="195" t="s">
        <v>112</v>
      </c>
    </row>
    <row r="2853" spans="1:6">
      <c r="A2853" s="195" t="s">
        <v>395</v>
      </c>
      <c r="B2853" s="196">
        <v>7503</v>
      </c>
      <c r="C2853" s="196">
        <v>934900</v>
      </c>
      <c r="D2853" s="196">
        <v>2</v>
      </c>
      <c r="E2853" s="195" t="s">
        <v>17971</v>
      </c>
      <c r="F2853" s="195" t="s">
        <v>253</v>
      </c>
    </row>
    <row r="2854" spans="1:6" ht="30">
      <c r="A2854" s="195" t="s">
        <v>395</v>
      </c>
      <c r="B2854" s="196">
        <v>816</v>
      </c>
      <c r="C2854" s="196">
        <v>320900</v>
      </c>
      <c r="D2854" s="196">
        <v>1</v>
      </c>
      <c r="E2854" s="195" t="s">
        <v>17972</v>
      </c>
      <c r="F2854" s="195" t="s">
        <v>25</v>
      </c>
    </row>
    <row r="2855" spans="1:6">
      <c r="A2855" s="195" t="s">
        <v>395</v>
      </c>
      <c r="B2855" s="196">
        <v>432</v>
      </c>
      <c r="C2855" s="196">
        <v>593700</v>
      </c>
      <c r="D2855" s="196">
        <v>1</v>
      </c>
      <c r="E2855" s="195" t="s">
        <v>17973</v>
      </c>
      <c r="F2855" s="195" t="s">
        <v>247</v>
      </c>
    </row>
    <row r="2856" spans="1:6">
      <c r="A2856" s="195" t="s">
        <v>395</v>
      </c>
      <c r="B2856" s="196">
        <v>2428</v>
      </c>
      <c r="C2856" s="196">
        <v>350400</v>
      </c>
      <c r="D2856" s="196">
        <v>2</v>
      </c>
      <c r="E2856" s="195" t="s">
        <v>17974</v>
      </c>
      <c r="F2856" s="195" t="s">
        <v>12</v>
      </c>
    </row>
    <row r="2857" spans="1:6">
      <c r="A2857" s="195" t="s">
        <v>395</v>
      </c>
      <c r="B2857" s="196">
        <v>2280</v>
      </c>
      <c r="C2857" s="196">
        <v>831200</v>
      </c>
      <c r="D2857" s="196">
        <v>1</v>
      </c>
      <c r="E2857" s="195" t="s">
        <v>17975</v>
      </c>
      <c r="F2857" s="195" t="s">
        <v>247</v>
      </c>
    </row>
    <row r="2858" spans="1:6">
      <c r="A2858" s="195" t="s">
        <v>395</v>
      </c>
      <c r="B2858" s="196">
        <v>3093</v>
      </c>
      <c r="C2858" s="196">
        <v>737200</v>
      </c>
      <c r="D2858" s="196">
        <v>1</v>
      </c>
      <c r="E2858" s="195" t="s">
        <v>17976</v>
      </c>
      <c r="F2858" s="195" t="s">
        <v>57</v>
      </c>
    </row>
    <row r="2859" spans="1:6">
      <c r="A2859" s="195" t="s">
        <v>395</v>
      </c>
      <c r="B2859" s="196">
        <v>4384</v>
      </c>
      <c r="C2859" s="196">
        <v>549200</v>
      </c>
      <c r="D2859" s="196">
        <v>3</v>
      </c>
      <c r="E2859" s="195" t="s">
        <v>17977</v>
      </c>
      <c r="F2859" s="195" t="s">
        <v>28</v>
      </c>
    </row>
    <row r="2860" spans="1:6">
      <c r="A2860" s="195" t="s">
        <v>395</v>
      </c>
      <c r="B2860" s="196">
        <v>1926</v>
      </c>
      <c r="C2860" s="196">
        <v>592900</v>
      </c>
      <c r="D2860" s="196">
        <v>1</v>
      </c>
      <c r="E2860" s="195" t="s">
        <v>17978</v>
      </c>
      <c r="F2860" s="195" t="s">
        <v>54</v>
      </c>
    </row>
    <row r="2861" spans="1:6">
      <c r="A2861" s="195" t="s">
        <v>395</v>
      </c>
      <c r="B2861" s="196">
        <v>1559</v>
      </c>
      <c r="C2861" s="196">
        <v>153300</v>
      </c>
      <c r="D2861" s="196">
        <v>2</v>
      </c>
      <c r="E2861" s="195" t="s">
        <v>17979</v>
      </c>
      <c r="F2861" s="195" t="s">
        <v>14</v>
      </c>
    </row>
    <row r="2862" spans="1:6">
      <c r="A2862" s="195" t="s">
        <v>395</v>
      </c>
      <c r="B2862" s="196">
        <v>648</v>
      </c>
      <c r="C2862" s="196">
        <v>80300</v>
      </c>
      <c r="D2862" s="196">
        <v>1</v>
      </c>
      <c r="E2862" s="195" t="s">
        <v>17980</v>
      </c>
      <c r="F2862" s="195" t="s">
        <v>82</v>
      </c>
    </row>
    <row r="2863" spans="1:6">
      <c r="A2863" s="195" t="s">
        <v>395</v>
      </c>
      <c r="B2863" s="196">
        <v>984</v>
      </c>
      <c r="C2863" s="196">
        <v>819200</v>
      </c>
      <c r="D2863" s="196">
        <v>1</v>
      </c>
      <c r="E2863" s="195" t="s">
        <v>17981</v>
      </c>
      <c r="F2863" s="195" t="s">
        <v>168</v>
      </c>
    </row>
    <row r="2864" spans="1:6">
      <c r="A2864" s="195" t="s">
        <v>395</v>
      </c>
      <c r="B2864" s="196">
        <v>1440</v>
      </c>
      <c r="C2864" s="196">
        <v>711900</v>
      </c>
      <c r="D2864" s="196">
        <v>1</v>
      </c>
      <c r="E2864" s="195" t="s">
        <v>17982</v>
      </c>
      <c r="F2864" s="195" t="s">
        <v>88</v>
      </c>
    </row>
    <row r="2865" spans="1:6" ht="30">
      <c r="A2865" s="195" t="s">
        <v>395</v>
      </c>
      <c r="B2865" s="196">
        <v>720</v>
      </c>
      <c r="C2865" s="196">
        <v>224800</v>
      </c>
      <c r="D2865" s="196">
        <v>1</v>
      </c>
      <c r="E2865" s="195" t="s">
        <v>17983</v>
      </c>
      <c r="F2865" s="195" t="s">
        <v>209</v>
      </c>
    </row>
    <row r="2866" spans="1:6">
      <c r="A2866" s="195" t="s">
        <v>395</v>
      </c>
      <c r="B2866" s="196">
        <v>2235</v>
      </c>
      <c r="C2866" s="196">
        <v>231600</v>
      </c>
      <c r="D2866" s="196">
        <v>1</v>
      </c>
      <c r="E2866" s="195" t="s">
        <v>17984</v>
      </c>
      <c r="F2866" s="195" t="s">
        <v>225</v>
      </c>
    </row>
    <row r="2867" spans="1:6">
      <c r="A2867" s="195" t="s">
        <v>395</v>
      </c>
      <c r="B2867" s="196">
        <v>1684</v>
      </c>
      <c r="C2867" s="196">
        <v>348300</v>
      </c>
      <c r="D2867" s="196">
        <v>2</v>
      </c>
      <c r="E2867" s="195" t="s">
        <v>17985</v>
      </c>
      <c r="F2867" s="195" t="s">
        <v>237</v>
      </c>
    </row>
    <row r="2868" spans="1:6">
      <c r="A2868" s="195" t="s">
        <v>395</v>
      </c>
      <c r="B2868" s="196">
        <v>1826</v>
      </c>
      <c r="C2868" s="196">
        <v>640000</v>
      </c>
      <c r="D2868" s="196">
        <v>1</v>
      </c>
      <c r="E2868" s="195" t="s">
        <v>17986</v>
      </c>
      <c r="F2868" s="195" t="s">
        <v>88</v>
      </c>
    </row>
    <row r="2869" spans="1:6">
      <c r="A2869" s="195" t="s">
        <v>395</v>
      </c>
      <c r="B2869" s="196">
        <v>3112</v>
      </c>
      <c r="C2869" s="196">
        <v>480500</v>
      </c>
      <c r="D2869" s="196">
        <v>1</v>
      </c>
      <c r="E2869" s="195" t="s">
        <v>17987</v>
      </c>
      <c r="F2869" s="195" t="s">
        <v>138</v>
      </c>
    </row>
    <row r="2870" spans="1:6">
      <c r="A2870" s="195" t="s">
        <v>395</v>
      </c>
      <c r="B2870" s="196">
        <v>2736</v>
      </c>
      <c r="C2870" s="196">
        <v>594000</v>
      </c>
      <c r="D2870" s="196">
        <v>2</v>
      </c>
      <c r="E2870" s="195" t="s">
        <v>17988</v>
      </c>
      <c r="F2870" s="195" t="s">
        <v>91</v>
      </c>
    </row>
    <row r="2871" spans="1:6">
      <c r="A2871" s="195" t="s">
        <v>395</v>
      </c>
      <c r="B2871" s="196">
        <v>1691</v>
      </c>
      <c r="C2871" s="196">
        <v>275900</v>
      </c>
      <c r="D2871" s="196">
        <v>1</v>
      </c>
      <c r="E2871" s="195" t="s">
        <v>17989</v>
      </c>
      <c r="F2871" s="195" t="s">
        <v>222</v>
      </c>
    </row>
    <row r="2872" spans="1:6">
      <c r="A2872" s="195" t="s">
        <v>395</v>
      </c>
      <c r="B2872" s="196">
        <v>1919</v>
      </c>
      <c r="C2872" s="196">
        <v>588700</v>
      </c>
      <c r="D2872" s="196">
        <v>1</v>
      </c>
      <c r="E2872" s="195" t="s">
        <v>17990</v>
      </c>
      <c r="F2872" s="195" t="s">
        <v>247</v>
      </c>
    </row>
    <row r="2873" spans="1:6">
      <c r="A2873" s="195" t="s">
        <v>395</v>
      </c>
      <c r="B2873" s="196">
        <v>2164</v>
      </c>
      <c r="C2873" s="196">
        <v>416600</v>
      </c>
      <c r="D2873" s="196">
        <v>1</v>
      </c>
      <c r="E2873" s="195" t="s">
        <v>17991</v>
      </c>
      <c r="F2873" s="195" t="s">
        <v>57</v>
      </c>
    </row>
    <row r="2874" spans="1:6">
      <c r="A2874" s="195" t="s">
        <v>395</v>
      </c>
      <c r="B2874" s="196">
        <v>1568</v>
      </c>
      <c r="C2874" s="196">
        <v>99500</v>
      </c>
      <c r="D2874" s="196">
        <v>2</v>
      </c>
      <c r="E2874" s="195" t="s">
        <v>17992</v>
      </c>
      <c r="F2874" s="195" t="s">
        <v>54</v>
      </c>
    </row>
    <row r="2875" spans="1:6">
      <c r="A2875" s="195" t="s">
        <v>395</v>
      </c>
      <c r="B2875" s="196">
        <v>1408</v>
      </c>
      <c r="C2875" s="196">
        <v>395200</v>
      </c>
      <c r="D2875" s="196">
        <v>1</v>
      </c>
      <c r="E2875" s="195" t="s">
        <v>17993</v>
      </c>
      <c r="F2875" s="195" t="s">
        <v>87</v>
      </c>
    </row>
    <row r="2876" spans="1:6">
      <c r="A2876" s="195" t="s">
        <v>395</v>
      </c>
      <c r="B2876" s="196">
        <v>780</v>
      </c>
      <c r="C2876" s="196">
        <v>899000</v>
      </c>
      <c r="D2876" s="196">
        <v>1</v>
      </c>
      <c r="E2876" s="195" t="s">
        <v>17994</v>
      </c>
      <c r="F2876" s="195" t="s">
        <v>247</v>
      </c>
    </row>
    <row r="2877" spans="1:6">
      <c r="A2877" s="195" t="s">
        <v>395</v>
      </c>
      <c r="B2877" s="196">
        <v>4348</v>
      </c>
      <c r="C2877" s="196">
        <v>529500</v>
      </c>
      <c r="D2877" s="196">
        <v>2</v>
      </c>
      <c r="E2877" s="195" t="s">
        <v>17995</v>
      </c>
      <c r="F2877" s="195" t="s">
        <v>58</v>
      </c>
    </row>
    <row r="2878" spans="1:6">
      <c r="A2878" s="195" t="s">
        <v>395</v>
      </c>
      <c r="B2878" s="196">
        <v>1332</v>
      </c>
      <c r="C2878" s="196">
        <v>1126700</v>
      </c>
      <c r="D2878" s="196">
        <v>1</v>
      </c>
      <c r="E2878" s="195" t="s">
        <v>17996</v>
      </c>
      <c r="F2878" s="195" t="s">
        <v>247</v>
      </c>
    </row>
    <row r="2879" spans="1:6">
      <c r="A2879" s="195" t="s">
        <v>395</v>
      </c>
      <c r="B2879" s="196">
        <v>3008</v>
      </c>
      <c r="C2879" s="196">
        <v>380500</v>
      </c>
      <c r="D2879" s="196">
        <v>4</v>
      </c>
      <c r="E2879" s="195" t="s">
        <v>17997</v>
      </c>
      <c r="F2879" s="195" t="s">
        <v>268</v>
      </c>
    </row>
    <row r="2880" spans="1:6">
      <c r="A2880" s="195" t="s">
        <v>395</v>
      </c>
      <c r="B2880" s="196">
        <v>3357</v>
      </c>
      <c r="C2880" s="196">
        <v>588000</v>
      </c>
      <c r="D2880" s="196">
        <v>4</v>
      </c>
      <c r="E2880" s="195" t="s">
        <v>17998</v>
      </c>
      <c r="F2880" s="195" t="s">
        <v>26</v>
      </c>
    </row>
    <row r="2881" spans="1:6">
      <c r="A2881" s="195" t="s">
        <v>395</v>
      </c>
      <c r="B2881" s="196">
        <v>2803</v>
      </c>
      <c r="C2881" s="196">
        <v>302200</v>
      </c>
      <c r="D2881" s="196">
        <v>2</v>
      </c>
      <c r="E2881" s="195" t="s">
        <v>17999</v>
      </c>
      <c r="F2881" s="195" t="s">
        <v>123</v>
      </c>
    </row>
    <row r="2882" spans="1:6">
      <c r="A2882" s="195" t="s">
        <v>395</v>
      </c>
      <c r="B2882" s="196">
        <v>3248</v>
      </c>
      <c r="C2882" s="196">
        <v>476900</v>
      </c>
      <c r="D2882" s="196">
        <v>2</v>
      </c>
      <c r="E2882" s="195" t="s">
        <v>18000</v>
      </c>
      <c r="F2882" s="195" t="s">
        <v>138</v>
      </c>
    </row>
    <row r="2883" spans="1:6">
      <c r="A2883" s="195" t="s">
        <v>395</v>
      </c>
      <c r="B2883" s="196">
        <v>2869</v>
      </c>
      <c r="C2883" s="196">
        <v>358300</v>
      </c>
      <c r="D2883" s="196">
        <v>1</v>
      </c>
      <c r="E2883" s="195" t="s">
        <v>18001</v>
      </c>
      <c r="F2883" s="195" t="s">
        <v>87</v>
      </c>
    </row>
    <row r="2884" spans="1:6">
      <c r="A2884" s="195" t="s">
        <v>395</v>
      </c>
      <c r="B2884" s="196">
        <v>1352</v>
      </c>
      <c r="C2884" s="196">
        <v>253500</v>
      </c>
      <c r="D2884" s="196">
        <v>1</v>
      </c>
      <c r="E2884" s="195" t="s">
        <v>18002</v>
      </c>
      <c r="F2884" s="195" t="s">
        <v>57</v>
      </c>
    </row>
    <row r="2885" spans="1:6">
      <c r="A2885" s="195" t="s">
        <v>395</v>
      </c>
      <c r="B2885" s="196">
        <v>3184</v>
      </c>
      <c r="C2885" s="196">
        <v>425400</v>
      </c>
      <c r="D2885" s="196">
        <v>1</v>
      </c>
      <c r="E2885" s="195" t="s">
        <v>18003</v>
      </c>
      <c r="F2885" s="195" t="s">
        <v>57</v>
      </c>
    </row>
    <row r="2886" spans="1:6">
      <c r="A2886" s="195" t="s">
        <v>395</v>
      </c>
      <c r="B2886" s="196">
        <v>4019</v>
      </c>
      <c r="C2886" s="196">
        <v>1557400</v>
      </c>
      <c r="D2886" s="196">
        <v>2</v>
      </c>
      <c r="E2886" s="195" t="s">
        <v>18004</v>
      </c>
      <c r="F2886" s="195" t="s">
        <v>24</v>
      </c>
    </row>
    <row r="2887" spans="1:6">
      <c r="A2887" s="195" t="s">
        <v>395</v>
      </c>
      <c r="B2887" s="196">
        <v>5528</v>
      </c>
      <c r="C2887" s="196">
        <v>581900</v>
      </c>
      <c r="D2887" s="196">
        <v>4</v>
      </c>
      <c r="E2887" s="195" t="s">
        <v>18005</v>
      </c>
      <c r="F2887" s="195" t="s">
        <v>29</v>
      </c>
    </row>
    <row r="2888" spans="1:6">
      <c r="A2888" s="195" t="s">
        <v>395</v>
      </c>
      <c r="B2888" s="196">
        <v>2947</v>
      </c>
      <c r="C2888" s="196">
        <v>367100</v>
      </c>
      <c r="D2888" s="196">
        <v>2</v>
      </c>
      <c r="E2888" s="195" t="s">
        <v>18006</v>
      </c>
      <c r="F2888" s="195" t="s">
        <v>5</v>
      </c>
    </row>
    <row r="2889" spans="1:6">
      <c r="A2889" s="195" t="s">
        <v>395</v>
      </c>
      <c r="B2889" s="196">
        <v>2353</v>
      </c>
      <c r="C2889" s="196">
        <v>316400</v>
      </c>
      <c r="D2889" s="196">
        <v>2</v>
      </c>
      <c r="E2889" s="195" t="s">
        <v>18007</v>
      </c>
      <c r="F2889" s="195" t="s">
        <v>138</v>
      </c>
    </row>
    <row r="2890" spans="1:6" ht="30">
      <c r="A2890" s="195" t="s">
        <v>395</v>
      </c>
      <c r="B2890" s="196">
        <v>712</v>
      </c>
      <c r="C2890" s="196">
        <v>168900</v>
      </c>
      <c r="D2890" s="196">
        <v>1</v>
      </c>
      <c r="E2890" s="195" t="s">
        <v>18008</v>
      </c>
      <c r="F2890" s="195" t="s">
        <v>25</v>
      </c>
    </row>
    <row r="2891" spans="1:6">
      <c r="A2891" s="195" t="s">
        <v>395</v>
      </c>
      <c r="B2891" s="196">
        <v>5565</v>
      </c>
      <c r="C2891" s="196">
        <v>1011200</v>
      </c>
      <c r="D2891" s="196">
        <v>3</v>
      </c>
      <c r="E2891" s="195" t="s">
        <v>18009</v>
      </c>
      <c r="F2891" s="195" t="s">
        <v>32</v>
      </c>
    </row>
    <row r="2892" spans="1:6">
      <c r="A2892" s="195" t="s">
        <v>395</v>
      </c>
      <c r="B2892" s="196">
        <v>3459</v>
      </c>
      <c r="C2892" s="196">
        <v>779700</v>
      </c>
      <c r="D2892" s="196">
        <v>1</v>
      </c>
      <c r="E2892" s="195" t="s">
        <v>18010</v>
      </c>
      <c r="F2892" s="195" t="s">
        <v>57</v>
      </c>
    </row>
    <row r="2893" spans="1:6">
      <c r="A2893" s="195" t="s">
        <v>395</v>
      </c>
      <c r="B2893" s="196">
        <v>3783</v>
      </c>
      <c r="C2893" s="196">
        <v>2059400</v>
      </c>
      <c r="D2893" s="196">
        <v>1</v>
      </c>
      <c r="E2893" s="195" t="s">
        <v>18011</v>
      </c>
      <c r="F2893" s="195" t="s">
        <v>87</v>
      </c>
    </row>
    <row r="2894" spans="1:6" ht="30">
      <c r="A2894" s="195" t="s">
        <v>395</v>
      </c>
      <c r="B2894" s="196">
        <v>567</v>
      </c>
      <c r="C2894" s="196">
        <v>196300</v>
      </c>
      <c r="D2894" s="196">
        <v>1</v>
      </c>
      <c r="E2894" s="195" t="s">
        <v>18012</v>
      </c>
      <c r="F2894" s="195" t="s">
        <v>25</v>
      </c>
    </row>
    <row r="2895" spans="1:6">
      <c r="A2895" s="195" t="s">
        <v>395</v>
      </c>
      <c r="B2895" s="196">
        <v>1435</v>
      </c>
      <c r="C2895" s="196">
        <v>388400</v>
      </c>
      <c r="D2895" s="196">
        <v>1</v>
      </c>
      <c r="E2895" s="195" t="s">
        <v>18013</v>
      </c>
      <c r="F2895" s="195" t="s">
        <v>168</v>
      </c>
    </row>
    <row r="2896" spans="1:6">
      <c r="A2896" s="195" t="s">
        <v>395</v>
      </c>
      <c r="B2896" s="196">
        <v>2862</v>
      </c>
      <c r="C2896" s="196">
        <v>536400</v>
      </c>
      <c r="D2896" s="196">
        <v>3</v>
      </c>
      <c r="E2896" s="195" t="s">
        <v>18014</v>
      </c>
      <c r="F2896" s="195" t="s">
        <v>45</v>
      </c>
    </row>
    <row r="2897" spans="1:6">
      <c r="A2897" s="195" t="s">
        <v>395</v>
      </c>
      <c r="B2897" s="196">
        <v>2320</v>
      </c>
      <c r="C2897" s="196">
        <v>380800</v>
      </c>
      <c r="D2897" s="196">
        <v>2</v>
      </c>
      <c r="E2897" s="195" t="s">
        <v>18015</v>
      </c>
      <c r="F2897" s="195" t="s">
        <v>76</v>
      </c>
    </row>
    <row r="2898" spans="1:6">
      <c r="A2898" s="195" t="s">
        <v>395</v>
      </c>
      <c r="B2898" s="196">
        <v>3707</v>
      </c>
      <c r="C2898" s="196">
        <v>779100</v>
      </c>
      <c r="D2898" s="196">
        <v>4</v>
      </c>
      <c r="E2898" s="195" t="s">
        <v>18016</v>
      </c>
      <c r="F2898" s="195" t="s">
        <v>31</v>
      </c>
    </row>
    <row r="2899" spans="1:6" ht="30">
      <c r="A2899" s="195" t="s">
        <v>395</v>
      </c>
      <c r="B2899" s="196">
        <v>516</v>
      </c>
      <c r="C2899" s="196">
        <v>127300</v>
      </c>
      <c r="D2899" s="196">
        <v>1</v>
      </c>
      <c r="E2899" s="195" t="s">
        <v>18017</v>
      </c>
      <c r="F2899" s="195" t="s">
        <v>25</v>
      </c>
    </row>
    <row r="2900" spans="1:6">
      <c r="A2900" s="195" t="s">
        <v>395</v>
      </c>
      <c r="B2900" s="196">
        <v>1926</v>
      </c>
      <c r="C2900" s="196">
        <v>771600</v>
      </c>
      <c r="D2900" s="196">
        <v>1</v>
      </c>
      <c r="E2900" s="195" t="s">
        <v>18018</v>
      </c>
      <c r="F2900" s="195" t="s">
        <v>168</v>
      </c>
    </row>
    <row r="2901" spans="1:6">
      <c r="A2901" s="195" t="s">
        <v>395</v>
      </c>
      <c r="B2901" s="196">
        <v>3781</v>
      </c>
      <c r="C2901" s="196">
        <v>560800</v>
      </c>
      <c r="D2901" s="196">
        <v>3</v>
      </c>
      <c r="E2901" s="195" t="s">
        <v>18019</v>
      </c>
      <c r="F2901" s="195" t="s">
        <v>26</v>
      </c>
    </row>
    <row r="2902" spans="1:6">
      <c r="A2902" s="195" t="s">
        <v>395</v>
      </c>
      <c r="B2902" s="196">
        <v>2056</v>
      </c>
      <c r="C2902" s="196">
        <v>318700</v>
      </c>
      <c r="D2902" s="196">
        <v>2</v>
      </c>
      <c r="E2902" s="195" t="s">
        <v>18020</v>
      </c>
      <c r="F2902" s="195" t="s">
        <v>37</v>
      </c>
    </row>
    <row r="2903" spans="1:6">
      <c r="A2903" s="195" t="s">
        <v>395</v>
      </c>
      <c r="B2903" s="196">
        <v>1308</v>
      </c>
      <c r="C2903" s="196">
        <v>400900</v>
      </c>
      <c r="D2903" s="196">
        <v>1</v>
      </c>
      <c r="E2903" s="195" t="s">
        <v>18021</v>
      </c>
      <c r="F2903" s="195" t="s">
        <v>247</v>
      </c>
    </row>
    <row r="2904" spans="1:6">
      <c r="A2904" s="195" t="s">
        <v>395</v>
      </c>
      <c r="B2904" s="196">
        <v>2808</v>
      </c>
      <c r="C2904" s="196">
        <v>302600</v>
      </c>
      <c r="D2904" s="196">
        <v>1</v>
      </c>
      <c r="E2904" s="195" t="s">
        <v>18022</v>
      </c>
      <c r="F2904" s="195" t="s">
        <v>183</v>
      </c>
    </row>
    <row r="2905" spans="1:6">
      <c r="A2905" s="195" t="s">
        <v>395</v>
      </c>
      <c r="B2905" s="196">
        <v>5864</v>
      </c>
      <c r="C2905" s="196">
        <v>488500</v>
      </c>
      <c r="D2905" s="196">
        <v>6</v>
      </c>
      <c r="E2905" s="195" t="s">
        <v>18023</v>
      </c>
      <c r="F2905" s="195" t="s">
        <v>15</v>
      </c>
    </row>
    <row r="2906" spans="1:6">
      <c r="A2906" s="195" t="s">
        <v>395</v>
      </c>
      <c r="B2906" s="196">
        <v>1715</v>
      </c>
      <c r="C2906" s="196">
        <v>158900</v>
      </c>
      <c r="D2906" s="196">
        <v>3</v>
      </c>
      <c r="E2906" s="195" t="s">
        <v>18024</v>
      </c>
      <c r="F2906" s="195" t="s">
        <v>154</v>
      </c>
    </row>
    <row r="2907" spans="1:6">
      <c r="A2907" s="195" t="s">
        <v>395</v>
      </c>
      <c r="B2907" s="196">
        <v>4755</v>
      </c>
      <c r="C2907" s="196">
        <v>298200</v>
      </c>
      <c r="D2907" s="196">
        <v>3</v>
      </c>
      <c r="E2907" s="195" t="s">
        <v>18025</v>
      </c>
      <c r="F2907" s="195" t="s">
        <v>246</v>
      </c>
    </row>
    <row r="2908" spans="1:6">
      <c r="A2908" s="195" t="s">
        <v>395</v>
      </c>
      <c r="B2908" s="196">
        <v>420</v>
      </c>
      <c r="C2908" s="196">
        <v>367400</v>
      </c>
      <c r="D2908" s="196">
        <v>1</v>
      </c>
      <c r="E2908" s="195" t="s">
        <v>18026</v>
      </c>
      <c r="F2908" s="195" t="s">
        <v>88</v>
      </c>
    </row>
    <row r="2909" spans="1:6">
      <c r="A2909" s="195" t="s">
        <v>395</v>
      </c>
      <c r="B2909" s="196">
        <v>2520</v>
      </c>
      <c r="C2909" s="196">
        <v>313900</v>
      </c>
      <c r="D2909" s="196">
        <v>3</v>
      </c>
      <c r="E2909" s="195" t="s">
        <v>18027</v>
      </c>
      <c r="F2909" s="195" t="s">
        <v>87</v>
      </c>
    </row>
    <row r="2910" spans="1:6">
      <c r="A2910" s="195" t="s">
        <v>395</v>
      </c>
      <c r="B2910" s="196">
        <v>3081</v>
      </c>
      <c r="C2910" s="196">
        <v>264200</v>
      </c>
      <c r="D2910" s="196">
        <v>3</v>
      </c>
      <c r="E2910" s="195" t="s">
        <v>18028</v>
      </c>
      <c r="F2910" s="195" t="s">
        <v>11</v>
      </c>
    </row>
    <row r="2911" spans="1:6">
      <c r="A2911" s="195" t="s">
        <v>395</v>
      </c>
      <c r="B2911" s="196">
        <v>1124</v>
      </c>
      <c r="C2911" s="196">
        <v>217900</v>
      </c>
      <c r="D2911" s="196">
        <v>1</v>
      </c>
      <c r="E2911" s="195" t="s">
        <v>18029</v>
      </c>
      <c r="F2911" s="195" t="s">
        <v>87</v>
      </c>
    </row>
    <row r="2912" spans="1:6" ht="30">
      <c r="A2912" s="195" t="s">
        <v>395</v>
      </c>
      <c r="B2912" s="196">
        <v>2028</v>
      </c>
      <c r="C2912" s="196">
        <v>569500</v>
      </c>
      <c r="D2912" s="196">
        <v>1</v>
      </c>
      <c r="E2912" s="195" t="s">
        <v>18030</v>
      </c>
      <c r="F2912" s="195" t="s">
        <v>99</v>
      </c>
    </row>
    <row r="2913" spans="1:6">
      <c r="A2913" s="195" t="s">
        <v>395</v>
      </c>
      <c r="B2913" s="196">
        <v>604</v>
      </c>
      <c r="C2913" s="196">
        <v>60300</v>
      </c>
      <c r="D2913" s="196">
        <v>2</v>
      </c>
      <c r="E2913" s="195" t="s">
        <v>18031</v>
      </c>
      <c r="F2913" s="195" t="s">
        <v>5</v>
      </c>
    </row>
    <row r="2914" spans="1:6">
      <c r="A2914" s="195" t="s">
        <v>395</v>
      </c>
      <c r="B2914" s="196">
        <v>1232</v>
      </c>
      <c r="C2914" s="196">
        <v>456900</v>
      </c>
      <c r="D2914" s="196">
        <v>1</v>
      </c>
      <c r="E2914" s="195" t="s">
        <v>18032</v>
      </c>
      <c r="F2914" s="195" t="s">
        <v>184</v>
      </c>
    </row>
    <row r="2915" spans="1:6">
      <c r="A2915" s="195" t="s">
        <v>395</v>
      </c>
      <c r="B2915" s="196">
        <v>1188</v>
      </c>
      <c r="C2915" s="196">
        <v>542800</v>
      </c>
      <c r="D2915" s="196">
        <v>2</v>
      </c>
      <c r="E2915" s="195" t="s">
        <v>18033</v>
      </c>
      <c r="F2915" s="195" t="s">
        <v>177</v>
      </c>
    </row>
    <row r="2916" spans="1:6">
      <c r="A2916" s="195" t="s">
        <v>395</v>
      </c>
      <c r="B2916" s="196">
        <v>2990</v>
      </c>
      <c r="C2916" s="196">
        <v>792800</v>
      </c>
      <c r="D2916" s="196">
        <v>1</v>
      </c>
      <c r="E2916" s="195" t="s">
        <v>18034</v>
      </c>
      <c r="F2916" s="195" t="s">
        <v>168</v>
      </c>
    </row>
    <row r="2917" spans="1:6">
      <c r="A2917" s="195" t="s">
        <v>395</v>
      </c>
      <c r="B2917" s="196">
        <v>3990</v>
      </c>
      <c r="C2917" s="196">
        <v>381800</v>
      </c>
      <c r="D2917" s="196">
        <v>1</v>
      </c>
      <c r="E2917" s="195" t="s">
        <v>18035</v>
      </c>
      <c r="F2917" s="195" t="s">
        <v>29</v>
      </c>
    </row>
    <row r="2918" spans="1:6">
      <c r="A2918" s="195" t="s">
        <v>395</v>
      </c>
      <c r="B2918" s="196">
        <v>2192</v>
      </c>
      <c r="C2918" s="196">
        <v>746400</v>
      </c>
      <c r="D2918" s="196">
        <v>1</v>
      </c>
      <c r="E2918" s="195" t="s">
        <v>18036</v>
      </c>
      <c r="F2918" s="195" t="s">
        <v>261</v>
      </c>
    </row>
    <row r="2919" spans="1:6">
      <c r="A2919" s="195" t="s">
        <v>395</v>
      </c>
      <c r="B2919" s="196">
        <v>2458</v>
      </c>
      <c r="C2919" s="196">
        <v>269700</v>
      </c>
      <c r="D2919" s="196">
        <v>2</v>
      </c>
      <c r="E2919" s="195" t="s">
        <v>18037</v>
      </c>
      <c r="F2919" s="195" t="s">
        <v>15</v>
      </c>
    </row>
    <row r="2920" spans="1:6" ht="30">
      <c r="A2920" s="195" t="s">
        <v>395</v>
      </c>
      <c r="B2920" s="196">
        <v>1093</v>
      </c>
      <c r="C2920" s="196">
        <v>290100</v>
      </c>
      <c r="D2920" s="196">
        <v>1</v>
      </c>
      <c r="E2920" s="195" t="s">
        <v>18038</v>
      </c>
      <c r="F2920" s="195" t="s">
        <v>25</v>
      </c>
    </row>
    <row r="2921" spans="1:6">
      <c r="A2921" s="195" t="s">
        <v>395</v>
      </c>
      <c r="B2921" s="196">
        <v>2588</v>
      </c>
      <c r="C2921" s="196">
        <v>240000</v>
      </c>
      <c r="D2921" s="196">
        <v>2</v>
      </c>
      <c r="E2921" s="195" t="s">
        <v>18039</v>
      </c>
      <c r="F2921" s="195" t="s">
        <v>5</v>
      </c>
    </row>
    <row r="2922" spans="1:6">
      <c r="A2922" s="195" t="s">
        <v>395</v>
      </c>
      <c r="B2922" s="196">
        <v>2772</v>
      </c>
      <c r="C2922" s="196">
        <v>321300</v>
      </c>
      <c r="D2922" s="196">
        <v>3</v>
      </c>
      <c r="E2922" s="195" t="s">
        <v>18040</v>
      </c>
      <c r="F2922" s="195" t="s">
        <v>14</v>
      </c>
    </row>
    <row r="2923" spans="1:6">
      <c r="A2923" s="195" t="s">
        <v>395</v>
      </c>
      <c r="B2923" s="196">
        <v>14873</v>
      </c>
      <c r="C2923" s="196">
        <v>7444100</v>
      </c>
      <c r="D2923" s="196">
        <v>2</v>
      </c>
      <c r="E2923" s="195" t="s">
        <v>18041</v>
      </c>
      <c r="F2923" s="195" t="s">
        <v>24</v>
      </c>
    </row>
    <row r="2924" spans="1:6" ht="30">
      <c r="A2924" s="195" t="s">
        <v>395</v>
      </c>
      <c r="B2924" s="196">
        <v>2531</v>
      </c>
      <c r="C2924" s="196">
        <v>320700</v>
      </c>
      <c r="D2924" s="196">
        <v>1</v>
      </c>
      <c r="E2924" s="195" t="s">
        <v>18042</v>
      </c>
      <c r="F2924" s="195" t="s">
        <v>99</v>
      </c>
    </row>
    <row r="2925" spans="1:6" ht="30">
      <c r="A2925" s="195" t="s">
        <v>395</v>
      </c>
      <c r="B2925" s="196">
        <v>1316</v>
      </c>
      <c r="C2925" s="196">
        <v>223100</v>
      </c>
      <c r="D2925" s="196">
        <v>1</v>
      </c>
      <c r="E2925" s="195" t="s">
        <v>18043</v>
      </c>
      <c r="F2925" s="195" t="s">
        <v>99</v>
      </c>
    </row>
    <row r="2926" spans="1:6">
      <c r="A2926" s="195" t="s">
        <v>395</v>
      </c>
      <c r="B2926" s="196">
        <v>1597</v>
      </c>
      <c r="C2926" s="196">
        <v>897500</v>
      </c>
      <c r="D2926" s="196">
        <v>1</v>
      </c>
      <c r="E2926" s="195" t="s">
        <v>18044</v>
      </c>
      <c r="F2926" s="195" t="s">
        <v>164</v>
      </c>
    </row>
    <row r="2927" spans="1:6">
      <c r="A2927" s="195" t="s">
        <v>395</v>
      </c>
      <c r="B2927" s="196">
        <v>1834</v>
      </c>
      <c r="C2927" s="196">
        <v>174500</v>
      </c>
      <c r="D2927" s="196">
        <v>2</v>
      </c>
      <c r="E2927" s="195" t="s">
        <v>18045</v>
      </c>
      <c r="F2927" s="195" t="s">
        <v>15</v>
      </c>
    </row>
    <row r="2928" spans="1:6">
      <c r="A2928" s="195" t="s">
        <v>395</v>
      </c>
      <c r="B2928" s="196">
        <v>1828</v>
      </c>
      <c r="C2928" s="196">
        <v>285400</v>
      </c>
      <c r="D2928" s="196">
        <v>2</v>
      </c>
      <c r="E2928" s="195" t="s">
        <v>18046</v>
      </c>
      <c r="F2928" s="195" t="s">
        <v>289</v>
      </c>
    </row>
    <row r="2929" spans="1:6">
      <c r="A2929" s="195" t="s">
        <v>395</v>
      </c>
      <c r="B2929" s="196">
        <v>1808</v>
      </c>
      <c r="C2929" s="196">
        <v>705200</v>
      </c>
      <c r="D2929" s="196">
        <v>1</v>
      </c>
      <c r="E2929" s="195" t="s">
        <v>18047</v>
      </c>
      <c r="F2929" s="195" t="s">
        <v>168</v>
      </c>
    </row>
    <row r="2930" spans="1:6">
      <c r="A2930" s="195" t="s">
        <v>395</v>
      </c>
      <c r="B2930" s="196">
        <v>2073</v>
      </c>
      <c r="C2930" s="196">
        <v>3387600</v>
      </c>
      <c r="D2930" s="196">
        <v>1</v>
      </c>
      <c r="E2930" s="195" t="s">
        <v>18048</v>
      </c>
      <c r="F2930" s="195" t="s">
        <v>261</v>
      </c>
    </row>
    <row r="2931" spans="1:6">
      <c r="A2931" s="195" t="s">
        <v>395</v>
      </c>
      <c r="B2931" s="196">
        <v>1064</v>
      </c>
      <c r="C2931" s="196">
        <v>159800</v>
      </c>
      <c r="D2931" s="196">
        <v>1</v>
      </c>
      <c r="E2931" s="195" t="s">
        <v>18049</v>
      </c>
      <c r="F2931" s="195" t="s">
        <v>57</v>
      </c>
    </row>
    <row r="2932" spans="1:6">
      <c r="A2932" s="195" t="s">
        <v>395</v>
      </c>
      <c r="B2932" s="196">
        <v>2233</v>
      </c>
      <c r="C2932" s="196">
        <v>314000</v>
      </c>
      <c r="D2932" s="196">
        <v>3</v>
      </c>
      <c r="E2932" s="195" t="s">
        <v>18050</v>
      </c>
      <c r="F2932" s="195" t="s">
        <v>13</v>
      </c>
    </row>
    <row r="2933" spans="1:6">
      <c r="A2933" s="195" t="s">
        <v>395</v>
      </c>
      <c r="B2933" s="196">
        <v>4225</v>
      </c>
      <c r="C2933" s="196">
        <v>345100</v>
      </c>
      <c r="D2933" s="196">
        <v>4</v>
      </c>
      <c r="E2933" s="195" t="s">
        <v>18051</v>
      </c>
      <c r="F2933" s="195" t="s">
        <v>5</v>
      </c>
    </row>
    <row r="2934" spans="1:6">
      <c r="A2934" s="195" t="s">
        <v>395</v>
      </c>
      <c r="B2934" s="196">
        <v>6045</v>
      </c>
      <c r="C2934" s="196">
        <v>1607200</v>
      </c>
      <c r="D2934" s="196">
        <v>1</v>
      </c>
      <c r="E2934" s="195" t="s">
        <v>18052</v>
      </c>
      <c r="F2934" s="195" t="s">
        <v>7</v>
      </c>
    </row>
    <row r="2935" spans="1:6">
      <c r="A2935" s="195" t="s">
        <v>395</v>
      </c>
      <c r="B2935" s="196">
        <v>1092</v>
      </c>
      <c r="C2935" s="196">
        <v>402600</v>
      </c>
      <c r="D2935" s="196">
        <v>1</v>
      </c>
      <c r="E2935" s="195" t="s">
        <v>18053</v>
      </c>
      <c r="F2935" s="195" t="s">
        <v>164</v>
      </c>
    </row>
    <row r="2936" spans="1:6">
      <c r="A2936" s="195" t="s">
        <v>395</v>
      </c>
      <c r="B2936" s="196">
        <v>2504</v>
      </c>
      <c r="C2936" s="196">
        <v>1025600</v>
      </c>
      <c r="D2936" s="196">
        <v>1</v>
      </c>
      <c r="E2936" s="195" t="s">
        <v>18054</v>
      </c>
      <c r="F2936" s="195" t="s">
        <v>247</v>
      </c>
    </row>
    <row r="2937" spans="1:6">
      <c r="A2937" s="195" t="s">
        <v>395</v>
      </c>
      <c r="B2937" s="196">
        <v>1584</v>
      </c>
      <c r="C2937" s="196">
        <v>697200</v>
      </c>
      <c r="D2937" s="196">
        <v>1</v>
      </c>
      <c r="E2937" s="195" t="s">
        <v>18055</v>
      </c>
      <c r="F2937" s="195" t="s">
        <v>247</v>
      </c>
    </row>
    <row r="2938" spans="1:6">
      <c r="A2938" s="195" t="s">
        <v>395</v>
      </c>
      <c r="B2938" s="196">
        <v>3538</v>
      </c>
      <c r="C2938" s="196">
        <v>1269400</v>
      </c>
      <c r="D2938" s="196">
        <v>2</v>
      </c>
      <c r="E2938" s="195" t="s">
        <v>18056</v>
      </c>
      <c r="F2938" s="195" t="s">
        <v>24</v>
      </c>
    </row>
    <row r="2939" spans="1:6">
      <c r="A2939" s="195" t="s">
        <v>395</v>
      </c>
      <c r="B2939" s="196">
        <v>7565</v>
      </c>
      <c r="C2939" s="196">
        <v>811500</v>
      </c>
      <c r="D2939" s="196">
        <v>2</v>
      </c>
      <c r="E2939" s="195" t="s">
        <v>18057</v>
      </c>
      <c r="F2939" s="195" t="s">
        <v>11</v>
      </c>
    </row>
    <row r="2940" spans="1:6">
      <c r="A2940" s="195" t="s">
        <v>395</v>
      </c>
      <c r="B2940" s="196">
        <v>4313</v>
      </c>
      <c r="C2940" s="196">
        <v>352000</v>
      </c>
      <c r="D2940" s="196">
        <v>5</v>
      </c>
      <c r="E2940" s="195" t="s">
        <v>18058</v>
      </c>
      <c r="F2940" s="195" t="s">
        <v>271</v>
      </c>
    </row>
    <row r="2941" spans="1:6">
      <c r="A2941" s="195" t="s">
        <v>395</v>
      </c>
      <c r="B2941" s="196">
        <v>3656</v>
      </c>
      <c r="C2941" s="196">
        <v>549600</v>
      </c>
      <c r="D2941" s="196">
        <v>2</v>
      </c>
      <c r="E2941" s="195" t="s">
        <v>18059</v>
      </c>
      <c r="F2941" s="195" t="s">
        <v>52</v>
      </c>
    </row>
    <row r="2942" spans="1:6">
      <c r="A2942" s="195" t="s">
        <v>395</v>
      </c>
      <c r="B2942" s="196">
        <v>1496</v>
      </c>
      <c r="C2942" s="196">
        <v>1976100</v>
      </c>
      <c r="D2942" s="196">
        <v>1</v>
      </c>
      <c r="E2942" s="195" t="s">
        <v>18060</v>
      </c>
      <c r="F2942" s="195" t="s">
        <v>177</v>
      </c>
    </row>
    <row r="2943" spans="1:6">
      <c r="A2943" s="195" t="s">
        <v>395</v>
      </c>
      <c r="B2943" s="196">
        <v>2499</v>
      </c>
      <c r="C2943" s="196">
        <v>543700</v>
      </c>
      <c r="D2943" s="196">
        <v>1</v>
      </c>
      <c r="E2943" s="195" t="s">
        <v>18061</v>
      </c>
      <c r="F2943" s="195" t="s">
        <v>87</v>
      </c>
    </row>
    <row r="2944" spans="1:6">
      <c r="A2944" s="195" t="s">
        <v>395</v>
      </c>
      <c r="B2944" s="196">
        <v>4555</v>
      </c>
      <c r="C2944" s="196">
        <v>1154000</v>
      </c>
      <c r="D2944" s="196">
        <v>3</v>
      </c>
      <c r="E2944" s="195" t="s">
        <v>18062</v>
      </c>
      <c r="F2944" s="195" t="s">
        <v>76</v>
      </c>
    </row>
    <row r="2945" spans="1:6">
      <c r="A2945" s="195" t="s">
        <v>395</v>
      </c>
      <c r="B2945" s="196">
        <v>5917</v>
      </c>
      <c r="C2945" s="196">
        <v>3477500</v>
      </c>
      <c r="D2945" s="196">
        <v>1</v>
      </c>
      <c r="E2945" s="195" t="s">
        <v>18063</v>
      </c>
      <c r="F2945" s="195" t="s">
        <v>168</v>
      </c>
    </row>
    <row r="2946" spans="1:6">
      <c r="A2946" s="195" t="s">
        <v>395</v>
      </c>
      <c r="B2946" s="196">
        <v>2059</v>
      </c>
      <c r="C2946" s="196">
        <v>353500</v>
      </c>
      <c r="D2946" s="196">
        <v>1</v>
      </c>
      <c r="E2946" s="195" t="s">
        <v>18064</v>
      </c>
      <c r="F2946" s="195" t="s">
        <v>82</v>
      </c>
    </row>
    <row r="2947" spans="1:6" ht="30">
      <c r="A2947" s="195" t="s">
        <v>395</v>
      </c>
      <c r="B2947" s="196">
        <v>1947</v>
      </c>
      <c r="C2947" s="196">
        <v>396000</v>
      </c>
      <c r="D2947" s="196">
        <v>1</v>
      </c>
      <c r="E2947" s="195" t="s">
        <v>18065</v>
      </c>
      <c r="F2947" s="195" t="s">
        <v>99</v>
      </c>
    </row>
    <row r="2948" spans="1:6" ht="30">
      <c r="A2948" s="195" t="s">
        <v>395</v>
      </c>
      <c r="B2948" s="196">
        <v>2100</v>
      </c>
      <c r="C2948" s="196">
        <v>287800</v>
      </c>
      <c r="D2948" s="196">
        <v>1</v>
      </c>
      <c r="E2948" s="195" t="s">
        <v>18066</v>
      </c>
      <c r="F2948" s="195" t="s">
        <v>99</v>
      </c>
    </row>
    <row r="2949" spans="1:6">
      <c r="A2949" s="195" t="s">
        <v>395</v>
      </c>
      <c r="B2949" s="196">
        <v>4226</v>
      </c>
      <c r="C2949" s="196">
        <v>1923100</v>
      </c>
      <c r="D2949" s="196">
        <v>1</v>
      </c>
      <c r="E2949" s="195" t="s">
        <v>18067</v>
      </c>
      <c r="F2949" s="195" t="s">
        <v>184</v>
      </c>
    </row>
    <row r="2950" spans="1:6">
      <c r="A2950" s="195" t="s">
        <v>395</v>
      </c>
      <c r="B2950" s="196">
        <v>3373</v>
      </c>
      <c r="C2950" s="196">
        <v>332900</v>
      </c>
      <c r="D2950" s="196">
        <v>2</v>
      </c>
      <c r="E2950" s="195" t="s">
        <v>18068</v>
      </c>
      <c r="F2950" s="195" t="s">
        <v>251</v>
      </c>
    </row>
    <row r="2951" spans="1:6">
      <c r="A2951" s="195" t="s">
        <v>395</v>
      </c>
      <c r="B2951" s="196">
        <v>1516</v>
      </c>
      <c r="C2951" s="196">
        <v>1376700</v>
      </c>
      <c r="D2951" s="196">
        <v>1</v>
      </c>
      <c r="E2951" s="195" t="s">
        <v>18069</v>
      </c>
      <c r="F2951" s="195" t="s">
        <v>177</v>
      </c>
    </row>
    <row r="2952" spans="1:6">
      <c r="A2952" s="195" t="s">
        <v>395</v>
      </c>
      <c r="B2952" s="196">
        <v>2431</v>
      </c>
      <c r="C2952" s="196">
        <v>421400</v>
      </c>
      <c r="D2952" s="196">
        <v>1</v>
      </c>
      <c r="E2952" s="195" t="s">
        <v>18070</v>
      </c>
      <c r="F2952" s="195" t="s">
        <v>87</v>
      </c>
    </row>
    <row r="2953" spans="1:6">
      <c r="A2953" s="195" t="s">
        <v>395</v>
      </c>
      <c r="B2953" s="196">
        <v>2639</v>
      </c>
      <c r="C2953" s="196">
        <v>1924800</v>
      </c>
      <c r="D2953" s="196">
        <v>1</v>
      </c>
      <c r="E2953" s="195" t="s">
        <v>18071</v>
      </c>
      <c r="F2953" s="195" t="s">
        <v>177</v>
      </c>
    </row>
    <row r="2954" spans="1:6">
      <c r="A2954" s="195" t="s">
        <v>395</v>
      </c>
      <c r="B2954" s="196">
        <v>1897</v>
      </c>
      <c r="C2954" s="196">
        <v>465000</v>
      </c>
      <c r="D2954" s="196">
        <v>1</v>
      </c>
      <c r="E2954" s="195" t="s">
        <v>18072</v>
      </c>
      <c r="F2954" s="195" t="s">
        <v>82</v>
      </c>
    </row>
    <row r="2955" spans="1:6">
      <c r="A2955" s="195" t="s">
        <v>395</v>
      </c>
      <c r="B2955" s="196">
        <v>2163</v>
      </c>
      <c r="C2955" s="196">
        <v>337200</v>
      </c>
      <c r="D2955" s="196">
        <v>2</v>
      </c>
      <c r="E2955" s="195" t="s">
        <v>18073</v>
      </c>
      <c r="F2955" s="195" t="s">
        <v>13</v>
      </c>
    </row>
    <row r="2956" spans="1:6">
      <c r="A2956" s="195" t="s">
        <v>395</v>
      </c>
      <c r="B2956" s="196">
        <v>2525</v>
      </c>
      <c r="C2956" s="196">
        <v>532700</v>
      </c>
      <c r="D2956" s="196">
        <v>3</v>
      </c>
      <c r="E2956" s="195" t="s">
        <v>18074</v>
      </c>
      <c r="F2956" s="195" t="s">
        <v>12</v>
      </c>
    </row>
    <row r="2957" spans="1:6">
      <c r="A2957" s="195" t="s">
        <v>395</v>
      </c>
      <c r="B2957" s="196">
        <v>1024</v>
      </c>
      <c r="C2957" s="196">
        <v>503700</v>
      </c>
      <c r="D2957" s="196">
        <v>1</v>
      </c>
      <c r="E2957" s="195" t="s">
        <v>18075</v>
      </c>
      <c r="F2957" s="195" t="s">
        <v>168</v>
      </c>
    </row>
    <row r="2958" spans="1:6">
      <c r="A2958" s="195" t="s">
        <v>395</v>
      </c>
      <c r="B2958" s="196">
        <v>692</v>
      </c>
      <c r="C2958" s="196">
        <v>114000</v>
      </c>
      <c r="D2958" s="196">
        <v>1</v>
      </c>
      <c r="E2958" s="195" t="s">
        <v>18076</v>
      </c>
      <c r="F2958" s="195" t="s">
        <v>164</v>
      </c>
    </row>
    <row r="2959" spans="1:6">
      <c r="A2959" s="195" t="s">
        <v>395</v>
      </c>
      <c r="B2959" s="196">
        <v>1897</v>
      </c>
      <c r="C2959" s="196">
        <v>310200</v>
      </c>
      <c r="D2959" s="196">
        <v>2</v>
      </c>
      <c r="E2959" s="195" t="s">
        <v>18077</v>
      </c>
      <c r="F2959" s="195" t="s">
        <v>123</v>
      </c>
    </row>
    <row r="2960" spans="1:6">
      <c r="A2960" s="195" t="s">
        <v>395</v>
      </c>
      <c r="B2960" s="196">
        <v>2228</v>
      </c>
      <c r="C2960" s="196">
        <v>188400</v>
      </c>
      <c r="D2960" s="196">
        <v>2</v>
      </c>
      <c r="E2960" s="195" t="s">
        <v>18078</v>
      </c>
      <c r="F2960" s="195" t="s">
        <v>5</v>
      </c>
    </row>
    <row r="2961" spans="1:6">
      <c r="A2961" s="195" t="s">
        <v>395</v>
      </c>
      <c r="B2961" s="196">
        <v>2958</v>
      </c>
      <c r="C2961" s="196">
        <v>278400</v>
      </c>
      <c r="D2961" s="196">
        <v>3</v>
      </c>
      <c r="E2961" s="195" t="s">
        <v>18079</v>
      </c>
      <c r="F2961" s="195" t="s">
        <v>246</v>
      </c>
    </row>
    <row r="2962" spans="1:6">
      <c r="A2962" s="195" t="s">
        <v>395</v>
      </c>
      <c r="B2962" s="196">
        <v>2842</v>
      </c>
      <c r="C2962" s="196">
        <v>370500</v>
      </c>
      <c r="D2962" s="196">
        <v>2</v>
      </c>
      <c r="E2962" s="195" t="s">
        <v>18080</v>
      </c>
      <c r="F2962" s="195" t="s">
        <v>205</v>
      </c>
    </row>
    <row r="2963" spans="1:6">
      <c r="A2963" s="195" t="s">
        <v>395</v>
      </c>
      <c r="B2963" s="196">
        <v>4439</v>
      </c>
      <c r="C2963" s="196">
        <v>792600</v>
      </c>
      <c r="D2963" s="196">
        <v>1</v>
      </c>
      <c r="E2963" s="195" t="s">
        <v>18081</v>
      </c>
      <c r="F2963" s="195" t="s">
        <v>87</v>
      </c>
    </row>
    <row r="2964" spans="1:6">
      <c r="A2964" s="195" t="s">
        <v>395</v>
      </c>
      <c r="B2964" s="196">
        <v>2391</v>
      </c>
      <c r="C2964" s="196">
        <v>154000</v>
      </c>
      <c r="D2964" s="196">
        <v>2</v>
      </c>
      <c r="E2964" s="195" t="s">
        <v>18082</v>
      </c>
      <c r="F2964" s="195" t="s">
        <v>45</v>
      </c>
    </row>
    <row r="2965" spans="1:6">
      <c r="A2965" s="195" t="s">
        <v>395</v>
      </c>
      <c r="B2965" s="196">
        <v>2002</v>
      </c>
      <c r="C2965" s="196">
        <v>397500</v>
      </c>
      <c r="D2965" s="196">
        <v>1</v>
      </c>
      <c r="E2965" s="195" t="s">
        <v>18083</v>
      </c>
      <c r="F2965" s="195" t="s">
        <v>57</v>
      </c>
    </row>
    <row r="2966" spans="1:6">
      <c r="A2966" s="195" t="s">
        <v>395</v>
      </c>
      <c r="B2966" s="196">
        <v>9817</v>
      </c>
      <c r="C2966" s="196">
        <v>1849800</v>
      </c>
      <c r="D2966" s="196">
        <v>3</v>
      </c>
      <c r="E2966" s="195" t="s">
        <v>18084</v>
      </c>
      <c r="F2966" s="195" t="s">
        <v>254</v>
      </c>
    </row>
    <row r="2967" spans="1:6">
      <c r="A2967" s="195" t="s">
        <v>395</v>
      </c>
      <c r="B2967" s="196">
        <v>4477</v>
      </c>
      <c r="C2967" s="196">
        <v>782500</v>
      </c>
      <c r="D2967" s="196">
        <v>2</v>
      </c>
      <c r="E2967" s="195" t="s">
        <v>18085</v>
      </c>
      <c r="F2967" s="195" t="s">
        <v>138</v>
      </c>
    </row>
    <row r="2968" spans="1:6">
      <c r="A2968" s="195" t="s">
        <v>395</v>
      </c>
      <c r="B2968" s="196">
        <v>3780</v>
      </c>
      <c r="C2968" s="196">
        <v>228700</v>
      </c>
      <c r="D2968" s="196">
        <v>2</v>
      </c>
      <c r="E2968" s="195" t="s">
        <v>18086</v>
      </c>
      <c r="F2968" s="195" t="s">
        <v>165</v>
      </c>
    </row>
    <row r="2969" spans="1:6">
      <c r="A2969" s="195" t="s">
        <v>395</v>
      </c>
      <c r="B2969" s="196">
        <v>1716</v>
      </c>
      <c r="C2969" s="196">
        <v>449100</v>
      </c>
      <c r="D2969" s="196">
        <v>1</v>
      </c>
      <c r="E2969" s="195" t="s">
        <v>18087</v>
      </c>
      <c r="F2969" s="195" t="s">
        <v>164</v>
      </c>
    </row>
    <row r="2970" spans="1:6">
      <c r="A2970" s="195" t="s">
        <v>395</v>
      </c>
      <c r="B2970" s="196">
        <v>576</v>
      </c>
      <c r="C2970" s="196">
        <v>362200</v>
      </c>
      <c r="D2970" s="196">
        <v>1</v>
      </c>
      <c r="E2970" s="195" t="s">
        <v>18088</v>
      </c>
      <c r="F2970" s="195" t="s">
        <v>164</v>
      </c>
    </row>
    <row r="2971" spans="1:6">
      <c r="A2971" s="195" t="s">
        <v>395</v>
      </c>
      <c r="B2971" s="196">
        <v>3525</v>
      </c>
      <c r="C2971" s="196">
        <v>366400</v>
      </c>
      <c r="D2971" s="196">
        <v>3</v>
      </c>
      <c r="E2971" s="195" t="s">
        <v>18089</v>
      </c>
      <c r="F2971" s="195" t="s">
        <v>14</v>
      </c>
    </row>
    <row r="2972" spans="1:6">
      <c r="A2972" s="195" t="s">
        <v>395</v>
      </c>
      <c r="B2972" s="196">
        <v>1800</v>
      </c>
      <c r="C2972" s="196">
        <v>351100</v>
      </c>
      <c r="D2972" s="196">
        <v>1</v>
      </c>
      <c r="E2972" s="195" t="s">
        <v>18090</v>
      </c>
      <c r="F2972" s="195" t="s">
        <v>54</v>
      </c>
    </row>
    <row r="2973" spans="1:6" ht="30">
      <c r="A2973" s="195" t="s">
        <v>395</v>
      </c>
      <c r="B2973" s="196">
        <v>762</v>
      </c>
      <c r="C2973" s="196">
        <v>107500</v>
      </c>
      <c r="D2973" s="196">
        <v>1</v>
      </c>
      <c r="E2973" s="195" t="s">
        <v>18091</v>
      </c>
      <c r="F2973" s="195" t="s">
        <v>99</v>
      </c>
    </row>
    <row r="2974" spans="1:6">
      <c r="A2974" s="195" t="s">
        <v>395</v>
      </c>
      <c r="B2974" s="196">
        <v>2258</v>
      </c>
      <c r="C2974" s="196">
        <v>521300</v>
      </c>
      <c r="D2974" s="196">
        <v>1</v>
      </c>
      <c r="E2974" s="195" t="s">
        <v>18092</v>
      </c>
      <c r="F2974" s="195" t="s">
        <v>261</v>
      </c>
    </row>
    <row r="2975" spans="1:6">
      <c r="A2975" s="195" t="s">
        <v>395</v>
      </c>
      <c r="B2975" s="196">
        <v>11200</v>
      </c>
      <c r="C2975" s="196">
        <v>1421100</v>
      </c>
      <c r="D2975" s="196">
        <v>8</v>
      </c>
      <c r="E2975" s="195" t="s">
        <v>18093</v>
      </c>
      <c r="F2975" s="195" t="s">
        <v>172</v>
      </c>
    </row>
    <row r="2976" spans="1:6">
      <c r="A2976" s="195" t="s">
        <v>395</v>
      </c>
      <c r="B2976" s="196">
        <v>654</v>
      </c>
      <c r="C2976" s="196">
        <v>233000</v>
      </c>
      <c r="D2976" s="196">
        <v>1</v>
      </c>
      <c r="E2976" s="195" t="s">
        <v>18094</v>
      </c>
      <c r="F2976" s="195" t="s">
        <v>168</v>
      </c>
    </row>
    <row r="2977" spans="1:6">
      <c r="A2977" s="195" t="s">
        <v>395</v>
      </c>
      <c r="B2977" s="196">
        <v>516</v>
      </c>
      <c r="C2977" s="196">
        <v>318400</v>
      </c>
      <c r="D2977" s="196">
        <v>1</v>
      </c>
      <c r="E2977" s="195" t="s">
        <v>18095</v>
      </c>
      <c r="F2977" s="195" t="s">
        <v>261</v>
      </c>
    </row>
    <row r="2978" spans="1:6">
      <c r="A2978" s="195" t="s">
        <v>395</v>
      </c>
      <c r="B2978" s="196">
        <v>3922</v>
      </c>
      <c r="C2978" s="196">
        <v>700500</v>
      </c>
      <c r="D2978" s="196">
        <v>2</v>
      </c>
      <c r="E2978" s="195" t="s">
        <v>18096</v>
      </c>
      <c r="F2978" s="195" t="s">
        <v>138</v>
      </c>
    </row>
    <row r="2979" spans="1:6">
      <c r="A2979" s="195" t="s">
        <v>395</v>
      </c>
      <c r="B2979" s="196">
        <v>328</v>
      </c>
      <c r="C2979" s="196">
        <v>175900</v>
      </c>
      <c r="D2979" s="196">
        <v>1</v>
      </c>
      <c r="E2979" s="195" t="s">
        <v>18097</v>
      </c>
      <c r="F2979" s="195" t="s">
        <v>261</v>
      </c>
    </row>
    <row r="2980" spans="1:6" ht="30">
      <c r="A2980" s="195" t="s">
        <v>395</v>
      </c>
      <c r="B2980" s="196">
        <v>1632</v>
      </c>
      <c r="C2980" s="196">
        <v>389700</v>
      </c>
      <c r="D2980" s="196">
        <v>1</v>
      </c>
      <c r="E2980" s="195" t="s">
        <v>18098</v>
      </c>
      <c r="F2980" s="195" t="s">
        <v>99</v>
      </c>
    </row>
    <row r="2981" spans="1:6">
      <c r="A2981" s="195" t="s">
        <v>395</v>
      </c>
      <c r="B2981" s="196">
        <v>3454</v>
      </c>
      <c r="C2981" s="196">
        <v>602200</v>
      </c>
      <c r="D2981" s="196">
        <v>2</v>
      </c>
      <c r="E2981" s="195" t="s">
        <v>18099</v>
      </c>
      <c r="F2981" s="195" t="s">
        <v>37</v>
      </c>
    </row>
    <row r="2982" spans="1:6">
      <c r="A2982" s="195" t="s">
        <v>395</v>
      </c>
      <c r="B2982" s="196">
        <v>4482</v>
      </c>
      <c r="C2982" s="196">
        <v>399200</v>
      </c>
      <c r="D2982" s="196">
        <v>7</v>
      </c>
      <c r="E2982" s="195" t="s">
        <v>18100</v>
      </c>
      <c r="F2982" s="195" t="s">
        <v>112</v>
      </c>
    </row>
    <row r="2983" spans="1:6">
      <c r="A2983" s="195" t="s">
        <v>395</v>
      </c>
      <c r="B2983" s="196">
        <v>2152</v>
      </c>
      <c r="C2983" s="196">
        <v>380100</v>
      </c>
      <c r="D2983" s="196">
        <v>2</v>
      </c>
      <c r="E2983" s="195" t="s">
        <v>18101</v>
      </c>
      <c r="F2983" s="195" t="s">
        <v>54</v>
      </c>
    </row>
    <row r="2984" spans="1:6">
      <c r="A2984" s="195" t="s">
        <v>395</v>
      </c>
      <c r="B2984" s="196">
        <v>1444</v>
      </c>
      <c r="C2984" s="196">
        <v>672100</v>
      </c>
      <c r="D2984" s="196">
        <v>1</v>
      </c>
      <c r="E2984" s="195" t="s">
        <v>18102</v>
      </c>
      <c r="F2984" s="195" t="s">
        <v>247</v>
      </c>
    </row>
    <row r="2985" spans="1:6">
      <c r="A2985" s="195" t="s">
        <v>395</v>
      </c>
      <c r="B2985" s="196">
        <v>4740</v>
      </c>
      <c r="C2985" s="196">
        <v>694400</v>
      </c>
      <c r="D2985" s="196">
        <v>2</v>
      </c>
      <c r="E2985" s="195" t="s">
        <v>18103</v>
      </c>
      <c r="F2985" s="195" t="s">
        <v>69</v>
      </c>
    </row>
    <row r="2986" spans="1:6">
      <c r="A2986" s="195" t="s">
        <v>395</v>
      </c>
      <c r="B2986" s="196">
        <v>990</v>
      </c>
      <c r="C2986" s="196">
        <v>321900</v>
      </c>
      <c r="D2986" s="196">
        <v>1</v>
      </c>
      <c r="E2986" s="195" t="s">
        <v>18104</v>
      </c>
      <c r="F2986" s="195" t="s">
        <v>177</v>
      </c>
    </row>
    <row r="2987" spans="1:6">
      <c r="A2987" s="195" t="s">
        <v>395</v>
      </c>
      <c r="B2987" s="196">
        <v>3332</v>
      </c>
      <c r="C2987" s="196">
        <v>432500</v>
      </c>
      <c r="D2987" s="196">
        <v>2</v>
      </c>
      <c r="E2987" s="195" t="s">
        <v>18105</v>
      </c>
      <c r="F2987" s="195" t="s">
        <v>14</v>
      </c>
    </row>
    <row r="2988" spans="1:6">
      <c r="A2988" s="195" t="s">
        <v>395</v>
      </c>
      <c r="B2988" s="196">
        <v>3940</v>
      </c>
      <c r="C2988" s="196">
        <v>678200</v>
      </c>
      <c r="D2988" s="196">
        <v>1</v>
      </c>
      <c r="E2988" s="195" t="s">
        <v>18106</v>
      </c>
      <c r="F2988" s="195" t="s">
        <v>199</v>
      </c>
    </row>
    <row r="2989" spans="1:6">
      <c r="A2989" s="195" t="s">
        <v>395</v>
      </c>
      <c r="B2989" s="196">
        <v>2970</v>
      </c>
      <c r="C2989" s="196">
        <v>430700</v>
      </c>
      <c r="D2989" s="196">
        <v>1</v>
      </c>
      <c r="E2989" s="195" t="s">
        <v>18107</v>
      </c>
      <c r="F2989" s="195" t="s">
        <v>195</v>
      </c>
    </row>
    <row r="2990" spans="1:6">
      <c r="A2990" s="195" t="s">
        <v>395</v>
      </c>
      <c r="B2990" s="196">
        <v>1344</v>
      </c>
      <c r="C2990" s="196">
        <v>352600</v>
      </c>
      <c r="D2990" s="196">
        <v>1</v>
      </c>
      <c r="E2990" s="195" t="s">
        <v>18108</v>
      </c>
      <c r="F2990" s="195" t="s">
        <v>57</v>
      </c>
    </row>
    <row r="2991" spans="1:6">
      <c r="A2991" s="195" t="s">
        <v>395</v>
      </c>
      <c r="B2991" s="196">
        <v>1086</v>
      </c>
      <c r="C2991" s="196">
        <v>341500</v>
      </c>
      <c r="D2991" s="196">
        <v>1</v>
      </c>
      <c r="E2991" s="195" t="s">
        <v>18109</v>
      </c>
      <c r="F2991" s="195" t="s">
        <v>261</v>
      </c>
    </row>
    <row r="2992" spans="1:6">
      <c r="A2992" s="195" t="s">
        <v>395</v>
      </c>
      <c r="B2992" s="196">
        <v>548</v>
      </c>
      <c r="C2992" s="196">
        <v>438600</v>
      </c>
      <c r="D2992" s="196">
        <v>1</v>
      </c>
      <c r="E2992" s="195" t="s">
        <v>18110</v>
      </c>
      <c r="F2992" s="195" t="s">
        <v>53</v>
      </c>
    </row>
    <row r="2993" spans="1:6">
      <c r="A2993" s="195" t="s">
        <v>395</v>
      </c>
      <c r="B2993" s="196">
        <v>2375</v>
      </c>
      <c r="C2993" s="196">
        <v>885800</v>
      </c>
      <c r="D2993" s="196">
        <v>1</v>
      </c>
      <c r="E2993" s="195" t="s">
        <v>18111</v>
      </c>
      <c r="F2993" s="195" t="s">
        <v>82</v>
      </c>
    </row>
    <row r="2994" spans="1:6" ht="30">
      <c r="A2994" s="195" t="s">
        <v>395</v>
      </c>
      <c r="B2994" s="196">
        <v>1176</v>
      </c>
      <c r="C2994" s="196">
        <v>264800</v>
      </c>
      <c r="D2994" s="196">
        <v>1</v>
      </c>
      <c r="E2994" s="195" t="s">
        <v>18112</v>
      </c>
      <c r="F2994" s="195" t="s">
        <v>99</v>
      </c>
    </row>
    <row r="2995" spans="1:6">
      <c r="A2995" s="195" t="s">
        <v>395</v>
      </c>
      <c r="B2995" s="196">
        <v>1920</v>
      </c>
      <c r="C2995" s="196">
        <v>1181000</v>
      </c>
      <c r="D2995" s="196">
        <v>1</v>
      </c>
      <c r="E2995" s="195" t="s">
        <v>18113</v>
      </c>
      <c r="F2995" s="195" t="s">
        <v>247</v>
      </c>
    </row>
    <row r="2996" spans="1:6" ht="30">
      <c r="A2996" s="195" t="s">
        <v>395</v>
      </c>
      <c r="B2996" s="196">
        <v>2159</v>
      </c>
      <c r="C2996" s="196">
        <v>193700</v>
      </c>
      <c r="D2996" s="196">
        <v>1</v>
      </c>
      <c r="E2996" s="195" t="s">
        <v>18114</v>
      </c>
      <c r="F2996" s="195" t="s">
        <v>227</v>
      </c>
    </row>
    <row r="2997" spans="1:6">
      <c r="A2997" s="195" t="s">
        <v>395</v>
      </c>
      <c r="B2997" s="196">
        <v>2485</v>
      </c>
      <c r="C2997" s="196">
        <v>799900</v>
      </c>
      <c r="D2997" s="196">
        <v>1</v>
      </c>
      <c r="E2997" s="195" t="s">
        <v>18115</v>
      </c>
      <c r="F2997" s="195" t="s">
        <v>54</v>
      </c>
    </row>
    <row r="2998" spans="1:6">
      <c r="A2998" s="195" t="s">
        <v>395</v>
      </c>
      <c r="B2998" s="196">
        <v>2260</v>
      </c>
      <c r="C2998" s="196">
        <v>230700</v>
      </c>
      <c r="D2998" s="196">
        <v>2</v>
      </c>
      <c r="E2998" s="195" t="s">
        <v>18116</v>
      </c>
      <c r="F2998" s="195" t="s">
        <v>175</v>
      </c>
    </row>
    <row r="2999" spans="1:6">
      <c r="A2999" s="195" t="s">
        <v>395</v>
      </c>
      <c r="B2999" s="196">
        <v>4707</v>
      </c>
      <c r="C2999" s="196">
        <v>375400</v>
      </c>
      <c r="D2999" s="196">
        <v>4</v>
      </c>
      <c r="E2999" s="195" t="s">
        <v>18117</v>
      </c>
      <c r="F2999" s="195" t="s">
        <v>14</v>
      </c>
    </row>
    <row r="3000" spans="1:6" ht="30">
      <c r="A3000" s="195" t="s">
        <v>395</v>
      </c>
      <c r="B3000" s="196">
        <v>917</v>
      </c>
      <c r="C3000" s="196">
        <v>243900</v>
      </c>
      <c r="D3000" s="196">
        <v>1</v>
      </c>
      <c r="E3000" s="195" t="s">
        <v>18118</v>
      </c>
      <c r="F3000" s="195" t="s">
        <v>25</v>
      </c>
    </row>
    <row r="3001" spans="1:6">
      <c r="A3001" s="195" t="s">
        <v>395</v>
      </c>
      <c r="B3001" s="196">
        <v>5202</v>
      </c>
      <c r="C3001" s="196">
        <v>1120400</v>
      </c>
      <c r="D3001" s="196">
        <v>2</v>
      </c>
      <c r="E3001" s="195" t="s">
        <v>18119</v>
      </c>
      <c r="F3001" s="195" t="s">
        <v>219</v>
      </c>
    </row>
    <row r="3002" spans="1:6" ht="30">
      <c r="A3002" s="195" t="s">
        <v>395</v>
      </c>
      <c r="B3002" s="196">
        <v>1704</v>
      </c>
      <c r="C3002" s="196">
        <v>236400</v>
      </c>
      <c r="D3002" s="196">
        <v>1</v>
      </c>
      <c r="E3002" s="195" t="s">
        <v>18120</v>
      </c>
      <c r="F3002" s="195" t="s">
        <v>25</v>
      </c>
    </row>
    <row r="3003" spans="1:6">
      <c r="A3003" s="195" t="s">
        <v>395</v>
      </c>
      <c r="B3003" s="196">
        <v>6403</v>
      </c>
      <c r="C3003" s="196">
        <v>1152300</v>
      </c>
      <c r="D3003" s="196">
        <v>3</v>
      </c>
      <c r="E3003" s="195" t="s">
        <v>18121</v>
      </c>
      <c r="F3003" s="195" t="s">
        <v>44</v>
      </c>
    </row>
    <row r="3004" spans="1:6">
      <c r="A3004" s="195" t="s">
        <v>395</v>
      </c>
      <c r="B3004" s="196">
        <v>2317</v>
      </c>
      <c r="C3004" s="196">
        <v>323500</v>
      </c>
      <c r="D3004" s="196">
        <v>1</v>
      </c>
      <c r="E3004" s="195" t="s">
        <v>18122</v>
      </c>
      <c r="F3004" s="195" t="s">
        <v>199</v>
      </c>
    </row>
    <row r="3005" spans="1:6">
      <c r="A3005" s="195" t="s">
        <v>395</v>
      </c>
      <c r="B3005" s="196">
        <v>2214</v>
      </c>
      <c r="C3005" s="196">
        <v>283600</v>
      </c>
      <c r="D3005" s="196">
        <v>3</v>
      </c>
      <c r="E3005" s="195" t="s">
        <v>18123</v>
      </c>
      <c r="F3005" s="195" t="s">
        <v>16</v>
      </c>
    </row>
    <row r="3006" spans="1:6">
      <c r="A3006" s="195" t="s">
        <v>395</v>
      </c>
      <c r="B3006" s="196">
        <v>1216</v>
      </c>
      <c r="C3006" s="196">
        <v>496500</v>
      </c>
      <c r="D3006" s="196">
        <v>1</v>
      </c>
      <c r="E3006" s="195" t="s">
        <v>18124</v>
      </c>
      <c r="F3006" s="195" t="s">
        <v>168</v>
      </c>
    </row>
    <row r="3007" spans="1:6">
      <c r="A3007" s="195" t="s">
        <v>395</v>
      </c>
      <c r="B3007" s="196">
        <v>730</v>
      </c>
      <c r="C3007" s="196">
        <v>433200</v>
      </c>
      <c r="D3007" s="196">
        <v>1</v>
      </c>
      <c r="E3007" s="195" t="s">
        <v>18125</v>
      </c>
      <c r="F3007" s="195" t="s">
        <v>177</v>
      </c>
    </row>
    <row r="3008" spans="1:6">
      <c r="A3008" s="195" t="s">
        <v>395</v>
      </c>
      <c r="B3008" s="196">
        <v>5156</v>
      </c>
      <c r="C3008" s="196">
        <v>829800</v>
      </c>
      <c r="D3008" s="196">
        <v>3</v>
      </c>
      <c r="E3008" s="195" t="s">
        <v>18126</v>
      </c>
      <c r="F3008" s="195" t="s">
        <v>65</v>
      </c>
    </row>
    <row r="3009" spans="1:6">
      <c r="A3009" s="195" t="s">
        <v>395</v>
      </c>
      <c r="B3009" s="196">
        <v>1440</v>
      </c>
      <c r="C3009" s="196">
        <v>475100</v>
      </c>
      <c r="D3009" s="196">
        <v>1</v>
      </c>
      <c r="E3009" s="195" t="s">
        <v>18127</v>
      </c>
      <c r="F3009" s="195" t="s">
        <v>168</v>
      </c>
    </row>
    <row r="3010" spans="1:6">
      <c r="A3010" s="195" t="s">
        <v>395</v>
      </c>
      <c r="B3010" s="196">
        <v>3449</v>
      </c>
      <c r="C3010" s="196">
        <v>1691300</v>
      </c>
      <c r="D3010" s="196">
        <v>1</v>
      </c>
      <c r="E3010" s="195" t="s">
        <v>18128</v>
      </c>
      <c r="F3010" s="195" t="s">
        <v>247</v>
      </c>
    </row>
    <row r="3011" spans="1:6">
      <c r="A3011" s="195" t="s">
        <v>395</v>
      </c>
      <c r="B3011" s="196">
        <v>1923</v>
      </c>
      <c r="C3011" s="196">
        <v>302600</v>
      </c>
      <c r="D3011" s="196">
        <v>2</v>
      </c>
      <c r="E3011" s="195" t="s">
        <v>18129</v>
      </c>
      <c r="F3011" s="195" t="s">
        <v>92</v>
      </c>
    </row>
    <row r="3012" spans="1:6">
      <c r="A3012" s="195" t="s">
        <v>395</v>
      </c>
      <c r="B3012" s="196">
        <v>912</v>
      </c>
      <c r="C3012" s="196">
        <v>315200</v>
      </c>
      <c r="D3012" s="196">
        <v>1</v>
      </c>
      <c r="E3012" s="195" t="s">
        <v>18130</v>
      </c>
      <c r="F3012" s="195" t="s">
        <v>168</v>
      </c>
    </row>
    <row r="3013" spans="1:6">
      <c r="A3013" s="195" t="s">
        <v>395</v>
      </c>
      <c r="B3013" s="196">
        <v>3322</v>
      </c>
      <c r="C3013" s="196">
        <v>367600</v>
      </c>
      <c r="D3013" s="196">
        <v>2</v>
      </c>
      <c r="E3013" s="195" t="s">
        <v>18131</v>
      </c>
      <c r="F3013" s="195" t="s">
        <v>98</v>
      </c>
    </row>
    <row r="3014" spans="1:6" ht="30">
      <c r="A3014" s="195" t="s">
        <v>395</v>
      </c>
      <c r="B3014" s="196">
        <v>1008</v>
      </c>
      <c r="C3014" s="196">
        <v>134800</v>
      </c>
      <c r="D3014" s="196">
        <v>1</v>
      </c>
      <c r="E3014" s="195" t="s">
        <v>18132</v>
      </c>
      <c r="F3014" s="195" t="s">
        <v>99</v>
      </c>
    </row>
    <row r="3015" spans="1:6">
      <c r="A3015" s="195" t="s">
        <v>395</v>
      </c>
      <c r="B3015" s="196">
        <v>2844</v>
      </c>
      <c r="C3015" s="196">
        <v>360200</v>
      </c>
      <c r="D3015" s="196">
        <v>2</v>
      </c>
      <c r="E3015" s="195" t="s">
        <v>18133</v>
      </c>
      <c r="F3015" s="195" t="s">
        <v>12</v>
      </c>
    </row>
    <row r="3016" spans="1:6" ht="30">
      <c r="A3016" s="195" t="s">
        <v>395</v>
      </c>
      <c r="B3016" s="196">
        <v>1936</v>
      </c>
      <c r="C3016" s="196">
        <v>422500</v>
      </c>
      <c r="D3016" s="196">
        <v>1</v>
      </c>
      <c r="E3016" s="195" t="s">
        <v>18134</v>
      </c>
      <c r="F3016" s="195" t="s">
        <v>99</v>
      </c>
    </row>
    <row r="3017" spans="1:6" ht="30">
      <c r="A3017" s="195" t="s">
        <v>395</v>
      </c>
      <c r="B3017" s="196">
        <v>2558</v>
      </c>
      <c r="C3017" s="196">
        <v>342300</v>
      </c>
      <c r="D3017" s="196">
        <v>1</v>
      </c>
      <c r="E3017" s="195" t="s">
        <v>18135</v>
      </c>
      <c r="F3017" s="195" t="s">
        <v>99</v>
      </c>
    </row>
    <row r="3018" spans="1:6">
      <c r="A3018" s="195" t="s">
        <v>395</v>
      </c>
      <c r="B3018" s="196">
        <v>1349</v>
      </c>
      <c r="C3018" s="196">
        <v>322000</v>
      </c>
      <c r="D3018" s="196">
        <v>1</v>
      </c>
      <c r="E3018" s="195" t="s">
        <v>18136</v>
      </c>
      <c r="F3018" s="195" t="s">
        <v>164</v>
      </c>
    </row>
    <row r="3019" spans="1:6">
      <c r="A3019" s="195" t="s">
        <v>395</v>
      </c>
      <c r="B3019" s="196">
        <v>5729</v>
      </c>
      <c r="C3019" s="196">
        <v>828000</v>
      </c>
      <c r="D3019" s="196">
        <v>2</v>
      </c>
      <c r="E3019" s="195" t="s">
        <v>18137</v>
      </c>
      <c r="F3019" s="195" t="s">
        <v>115</v>
      </c>
    </row>
    <row r="3020" spans="1:6">
      <c r="A3020" s="195" t="s">
        <v>395</v>
      </c>
      <c r="B3020" s="196">
        <v>856</v>
      </c>
      <c r="C3020" s="196">
        <v>300000</v>
      </c>
      <c r="D3020" s="196">
        <v>1</v>
      </c>
      <c r="E3020" s="195" t="s">
        <v>18138</v>
      </c>
      <c r="F3020" s="195" t="s">
        <v>168</v>
      </c>
    </row>
    <row r="3021" spans="1:6">
      <c r="A3021" s="195" t="s">
        <v>395</v>
      </c>
      <c r="B3021" s="196">
        <v>2524</v>
      </c>
      <c r="C3021" s="196">
        <v>387400</v>
      </c>
      <c r="D3021" s="196">
        <v>1</v>
      </c>
      <c r="E3021" s="195" t="s">
        <v>18139</v>
      </c>
      <c r="F3021" s="195" t="s">
        <v>57</v>
      </c>
    </row>
    <row r="3022" spans="1:6">
      <c r="A3022" s="195" t="s">
        <v>395</v>
      </c>
      <c r="B3022" s="196">
        <v>2404</v>
      </c>
      <c r="C3022" s="196">
        <v>2305900</v>
      </c>
      <c r="D3022" s="196">
        <v>1</v>
      </c>
      <c r="E3022" s="195" t="s">
        <v>18140</v>
      </c>
      <c r="F3022" s="195" t="s">
        <v>177</v>
      </c>
    </row>
    <row r="3023" spans="1:6">
      <c r="A3023" s="195" t="s">
        <v>395</v>
      </c>
      <c r="B3023" s="196">
        <v>3526</v>
      </c>
      <c r="C3023" s="196">
        <v>551500</v>
      </c>
      <c r="D3023" s="196">
        <v>2</v>
      </c>
      <c r="E3023" s="195" t="s">
        <v>18141</v>
      </c>
      <c r="F3023" s="195" t="s">
        <v>138</v>
      </c>
    </row>
    <row r="3024" spans="1:6">
      <c r="A3024" s="195" t="s">
        <v>395</v>
      </c>
      <c r="B3024" s="196">
        <v>2556</v>
      </c>
      <c r="C3024" s="196">
        <v>384900</v>
      </c>
      <c r="D3024" s="196">
        <v>3</v>
      </c>
      <c r="E3024" s="195" t="s">
        <v>18142</v>
      </c>
      <c r="F3024" s="195" t="s">
        <v>62</v>
      </c>
    </row>
    <row r="3025" spans="1:6">
      <c r="A3025" s="195" t="s">
        <v>395</v>
      </c>
      <c r="B3025" s="196">
        <v>1176</v>
      </c>
      <c r="C3025" s="196">
        <v>351700</v>
      </c>
      <c r="D3025" s="196">
        <v>1</v>
      </c>
      <c r="E3025" s="195" t="s">
        <v>18143</v>
      </c>
      <c r="F3025" s="195" t="s">
        <v>195</v>
      </c>
    </row>
    <row r="3026" spans="1:6">
      <c r="A3026" s="195" t="s">
        <v>395</v>
      </c>
      <c r="B3026" s="196">
        <v>706</v>
      </c>
      <c r="C3026" s="196">
        <v>168500</v>
      </c>
      <c r="D3026" s="196">
        <v>1</v>
      </c>
      <c r="E3026" s="195" t="s">
        <v>18144</v>
      </c>
      <c r="F3026" s="195" t="s">
        <v>164</v>
      </c>
    </row>
    <row r="3027" spans="1:6" ht="30">
      <c r="A3027" s="195" t="s">
        <v>395</v>
      </c>
      <c r="B3027" s="196">
        <v>1800</v>
      </c>
      <c r="C3027" s="196">
        <v>388300</v>
      </c>
      <c r="D3027" s="196">
        <v>1</v>
      </c>
      <c r="E3027" s="195" t="s">
        <v>18145</v>
      </c>
      <c r="F3027" s="195" t="s">
        <v>99</v>
      </c>
    </row>
    <row r="3028" spans="1:6">
      <c r="A3028" s="195" t="s">
        <v>395</v>
      </c>
      <c r="B3028" s="196">
        <v>15936</v>
      </c>
      <c r="C3028" s="196">
        <v>1534700</v>
      </c>
      <c r="D3028" s="196">
        <v>6</v>
      </c>
      <c r="E3028" s="195" t="s">
        <v>18146</v>
      </c>
      <c r="F3028" s="195" t="s">
        <v>41</v>
      </c>
    </row>
    <row r="3029" spans="1:6">
      <c r="A3029" s="195" t="s">
        <v>395</v>
      </c>
      <c r="B3029" s="196">
        <v>6960</v>
      </c>
      <c r="C3029" s="196">
        <v>2012500</v>
      </c>
      <c r="D3029" s="196">
        <v>2</v>
      </c>
      <c r="E3029" s="195" t="s">
        <v>18147</v>
      </c>
      <c r="F3029" s="195" t="s">
        <v>95</v>
      </c>
    </row>
    <row r="3030" spans="1:6" ht="30">
      <c r="A3030" s="195" t="s">
        <v>395</v>
      </c>
      <c r="B3030" s="196">
        <v>1219</v>
      </c>
      <c r="C3030" s="196">
        <v>365400</v>
      </c>
      <c r="D3030" s="196">
        <v>1</v>
      </c>
      <c r="E3030" s="195" t="s">
        <v>18148</v>
      </c>
      <c r="F3030" s="195" t="s">
        <v>25</v>
      </c>
    </row>
    <row r="3031" spans="1:6">
      <c r="A3031" s="195" t="s">
        <v>395</v>
      </c>
      <c r="B3031" s="196">
        <v>3008</v>
      </c>
      <c r="C3031" s="196">
        <v>349300</v>
      </c>
      <c r="D3031" s="196">
        <v>2</v>
      </c>
      <c r="E3031" s="195" t="s">
        <v>18149</v>
      </c>
      <c r="F3031" s="195" t="s">
        <v>112</v>
      </c>
    </row>
    <row r="3032" spans="1:6">
      <c r="A3032" s="195" t="s">
        <v>395</v>
      </c>
      <c r="B3032" s="196">
        <v>1992</v>
      </c>
      <c r="C3032" s="196">
        <v>477700</v>
      </c>
      <c r="D3032" s="196">
        <v>1</v>
      </c>
      <c r="E3032" s="195" t="s">
        <v>18150</v>
      </c>
      <c r="F3032" s="195" t="s">
        <v>92</v>
      </c>
    </row>
    <row r="3033" spans="1:6">
      <c r="A3033" s="195" t="s">
        <v>395</v>
      </c>
      <c r="B3033" s="196">
        <v>2654</v>
      </c>
      <c r="C3033" s="196">
        <v>480500</v>
      </c>
      <c r="D3033" s="196">
        <v>1</v>
      </c>
      <c r="E3033" s="195" t="s">
        <v>18151</v>
      </c>
      <c r="F3033" s="195" t="s">
        <v>87</v>
      </c>
    </row>
    <row r="3034" spans="1:6">
      <c r="A3034" s="195" t="s">
        <v>395</v>
      </c>
      <c r="B3034" s="196">
        <v>5200</v>
      </c>
      <c r="C3034" s="196">
        <v>988600</v>
      </c>
      <c r="D3034" s="196">
        <v>2</v>
      </c>
      <c r="E3034" s="195" t="s">
        <v>18152</v>
      </c>
      <c r="F3034" s="195" t="s">
        <v>49</v>
      </c>
    </row>
    <row r="3035" spans="1:6">
      <c r="A3035" s="195" t="s">
        <v>395</v>
      </c>
      <c r="B3035" s="196">
        <v>5798</v>
      </c>
      <c r="C3035" s="196">
        <v>1108300</v>
      </c>
      <c r="D3035" s="196">
        <v>2</v>
      </c>
      <c r="E3035" s="195" t="s">
        <v>18153</v>
      </c>
      <c r="F3035" s="195" t="s">
        <v>273</v>
      </c>
    </row>
    <row r="3036" spans="1:6" ht="30">
      <c r="A3036" s="195" t="s">
        <v>395</v>
      </c>
      <c r="B3036" s="196">
        <v>1060</v>
      </c>
      <c r="C3036" s="196">
        <v>253400</v>
      </c>
      <c r="D3036" s="196">
        <v>1</v>
      </c>
      <c r="E3036" s="195" t="s">
        <v>18154</v>
      </c>
      <c r="F3036" s="195" t="s">
        <v>25</v>
      </c>
    </row>
    <row r="3037" spans="1:6">
      <c r="A3037" s="195" t="s">
        <v>395</v>
      </c>
      <c r="B3037" s="196">
        <v>4881</v>
      </c>
      <c r="C3037" s="196">
        <v>851700</v>
      </c>
      <c r="D3037" s="196">
        <v>2</v>
      </c>
      <c r="E3037" s="195" t="s">
        <v>18155</v>
      </c>
      <c r="F3037" s="195" t="s">
        <v>5</v>
      </c>
    </row>
    <row r="3038" spans="1:6">
      <c r="A3038" s="195" t="s">
        <v>395</v>
      </c>
      <c r="B3038" s="196">
        <v>4670</v>
      </c>
      <c r="C3038" s="196">
        <v>773600</v>
      </c>
      <c r="D3038" s="196">
        <v>2</v>
      </c>
      <c r="E3038" s="195" t="s">
        <v>18156</v>
      </c>
      <c r="F3038" s="195" t="s">
        <v>123</v>
      </c>
    </row>
    <row r="3039" spans="1:6">
      <c r="A3039" s="195" t="s">
        <v>395</v>
      </c>
      <c r="B3039" s="196">
        <v>1595</v>
      </c>
      <c r="C3039" s="196">
        <v>259500</v>
      </c>
      <c r="D3039" s="196">
        <v>2</v>
      </c>
      <c r="E3039" s="195" t="s">
        <v>18157</v>
      </c>
      <c r="F3039" s="195" t="s">
        <v>12</v>
      </c>
    </row>
    <row r="3040" spans="1:6">
      <c r="A3040" s="195" t="s">
        <v>395</v>
      </c>
      <c r="B3040" s="196">
        <v>1982</v>
      </c>
      <c r="C3040" s="196">
        <v>295400</v>
      </c>
      <c r="D3040" s="196">
        <v>2</v>
      </c>
      <c r="E3040" s="195" t="s">
        <v>18158</v>
      </c>
      <c r="F3040" s="195" t="s">
        <v>26</v>
      </c>
    </row>
    <row r="3041" spans="1:6">
      <c r="A3041" s="195" t="s">
        <v>395</v>
      </c>
      <c r="B3041" s="196">
        <v>2972</v>
      </c>
      <c r="C3041" s="196">
        <v>628600</v>
      </c>
      <c r="D3041" s="196">
        <v>3</v>
      </c>
      <c r="E3041" s="195" t="s">
        <v>18159</v>
      </c>
      <c r="F3041" s="195" t="s">
        <v>18</v>
      </c>
    </row>
    <row r="3042" spans="1:6">
      <c r="A3042" s="195" t="s">
        <v>395</v>
      </c>
      <c r="B3042" s="196">
        <v>4602</v>
      </c>
      <c r="C3042" s="196">
        <v>804700</v>
      </c>
      <c r="D3042" s="196">
        <v>6</v>
      </c>
      <c r="E3042" s="195" t="s">
        <v>18160</v>
      </c>
      <c r="F3042" s="195" t="s">
        <v>32</v>
      </c>
    </row>
    <row r="3043" spans="1:6">
      <c r="A3043" s="195" t="s">
        <v>395</v>
      </c>
      <c r="B3043" s="196">
        <v>2696</v>
      </c>
      <c r="C3043" s="196">
        <v>413000</v>
      </c>
      <c r="D3043" s="196">
        <v>2</v>
      </c>
      <c r="E3043" s="195" t="s">
        <v>18161</v>
      </c>
      <c r="F3043" s="195" t="s">
        <v>154</v>
      </c>
    </row>
    <row r="3044" spans="1:6">
      <c r="A3044" s="195" t="s">
        <v>395</v>
      </c>
      <c r="B3044" s="196">
        <v>2216</v>
      </c>
      <c r="C3044" s="196">
        <v>336400</v>
      </c>
      <c r="D3044" s="196">
        <v>1</v>
      </c>
      <c r="E3044" s="195" t="s">
        <v>18162</v>
      </c>
      <c r="F3044" s="195" t="s">
        <v>57</v>
      </c>
    </row>
    <row r="3045" spans="1:6">
      <c r="A3045" s="195" t="s">
        <v>395</v>
      </c>
      <c r="B3045" s="196">
        <v>3175</v>
      </c>
      <c r="C3045" s="196">
        <v>464600</v>
      </c>
      <c r="D3045" s="196">
        <v>2</v>
      </c>
      <c r="E3045" s="195" t="s">
        <v>18163</v>
      </c>
      <c r="F3045" s="195" t="s">
        <v>79</v>
      </c>
    </row>
    <row r="3046" spans="1:6">
      <c r="A3046" s="195" t="s">
        <v>395</v>
      </c>
      <c r="B3046" s="196">
        <v>4162</v>
      </c>
      <c r="C3046" s="196">
        <v>835000</v>
      </c>
      <c r="D3046" s="196">
        <v>2</v>
      </c>
      <c r="E3046" s="195" t="s">
        <v>18164</v>
      </c>
      <c r="F3046" s="195" t="s">
        <v>138</v>
      </c>
    </row>
    <row r="3047" spans="1:6" ht="30">
      <c r="A3047" s="195" t="s">
        <v>395</v>
      </c>
      <c r="B3047" s="196">
        <v>3418</v>
      </c>
      <c r="C3047" s="196">
        <v>840900</v>
      </c>
      <c r="D3047" s="196">
        <v>1</v>
      </c>
      <c r="E3047" s="195" t="s">
        <v>18165</v>
      </c>
      <c r="F3047" s="195" t="s">
        <v>99</v>
      </c>
    </row>
    <row r="3048" spans="1:6">
      <c r="A3048" s="195" t="s">
        <v>395</v>
      </c>
      <c r="B3048" s="196">
        <v>5257</v>
      </c>
      <c r="C3048" s="196">
        <v>2146300</v>
      </c>
      <c r="D3048" s="196">
        <v>2</v>
      </c>
      <c r="E3048" s="195" t="s">
        <v>18166</v>
      </c>
      <c r="F3048" s="195" t="s">
        <v>254</v>
      </c>
    </row>
    <row r="3049" spans="1:6">
      <c r="A3049" s="195" t="s">
        <v>395</v>
      </c>
      <c r="B3049" s="196">
        <v>11748</v>
      </c>
      <c r="C3049" s="196">
        <v>2857800</v>
      </c>
      <c r="D3049" s="196">
        <v>2</v>
      </c>
      <c r="E3049" s="195" t="s">
        <v>18167</v>
      </c>
      <c r="F3049" s="195" t="s">
        <v>254</v>
      </c>
    </row>
    <row r="3050" spans="1:6">
      <c r="A3050" s="195" t="s">
        <v>395</v>
      </c>
      <c r="B3050" s="196">
        <v>2996</v>
      </c>
      <c r="C3050" s="196">
        <v>319300</v>
      </c>
      <c r="D3050" s="196">
        <v>4</v>
      </c>
      <c r="E3050" s="195" t="s">
        <v>18168</v>
      </c>
      <c r="F3050" s="195" t="s">
        <v>14</v>
      </c>
    </row>
    <row r="3051" spans="1:6">
      <c r="A3051" s="195" t="s">
        <v>395</v>
      </c>
      <c r="B3051" s="196">
        <v>2952</v>
      </c>
      <c r="C3051" s="196">
        <v>346900</v>
      </c>
      <c r="D3051" s="196">
        <v>3</v>
      </c>
      <c r="E3051" s="195" t="s">
        <v>18169</v>
      </c>
      <c r="F3051" s="195" t="s">
        <v>185</v>
      </c>
    </row>
    <row r="3052" spans="1:6">
      <c r="A3052" s="195" t="s">
        <v>395</v>
      </c>
      <c r="B3052" s="196">
        <v>1210</v>
      </c>
      <c r="C3052" s="196">
        <v>671200</v>
      </c>
      <c r="D3052" s="196">
        <v>1</v>
      </c>
      <c r="E3052" s="195" t="s">
        <v>18170</v>
      </c>
      <c r="F3052" s="195" t="s">
        <v>177</v>
      </c>
    </row>
    <row r="3053" spans="1:6">
      <c r="A3053" s="195" t="s">
        <v>395</v>
      </c>
      <c r="B3053" s="196">
        <v>3309</v>
      </c>
      <c r="C3053" s="196">
        <v>341700</v>
      </c>
      <c r="D3053" s="196">
        <v>2</v>
      </c>
      <c r="E3053" s="195" t="s">
        <v>18171</v>
      </c>
      <c r="F3053" s="195" t="s">
        <v>253</v>
      </c>
    </row>
    <row r="3054" spans="1:6">
      <c r="A3054" s="195" t="s">
        <v>395</v>
      </c>
      <c r="B3054" s="196">
        <v>9274</v>
      </c>
      <c r="C3054" s="196">
        <v>1539900</v>
      </c>
      <c r="D3054" s="196">
        <v>9</v>
      </c>
      <c r="E3054" s="195" t="s">
        <v>18172</v>
      </c>
      <c r="F3054" s="195" t="s">
        <v>28</v>
      </c>
    </row>
    <row r="3055" spans="1:6">
      <c r="A3055" s="195" t="s">
        <v>395</v>
      </c>
      <c r="B3055" s="196">
        <v>3037</v>
      </c>
      <c r="C3055" s="196">
        <v>794400</v>
      </c>
      <c r="D3055" s="196">
        <v>1</v>
      </c>
      <c r="E3055" s="195" t="s">
        <v>18173</v>
      </c>
      <c r="F3055" s="195" t="s">
        <v>268</v>
      </c>
    </row>
    <row r="3056" spans="1:6">
      <c r="A3056" s="195" t="s">
        <v>395</v>
      </c>
      <c r="B3056" s="196">
        <v>3323</v>
      </c>
      <c r="C3056" s="196">
        <v>406300</v>
      </c>
      <c r="D3056" s="196">
        <v>2</v>
      </c>
      <c r="E3056" s="195" t="s">
        <v>18174</v>
      </c>
      <c r="F3056" s="195" t="s">
        <v>289</v>
      </c>
    </row>
    <row r="3057" spans="1:6">
      <c r="A3057" s="195" t="s">
        <v>395</v>
      </c>
      <c r="B3057" s="196">
        <v>1008</v>
      </c>
      <c r="C3057" s="196">
        <v>551900</v>
      </c>
      <c r="D3057" s="196">
        <v>1</v>
      </c>
      <c r="E3057" s="195" t="s">
        <v>18175</v>
      </c>
      <c r="F3057" s="195" t="s">
        <v>81</v>
      </c>
    </row>
    <row r="3058" spans="1:6">
      <c r="A3058" s="195" t="s">
        <v>395</v>
      </c>
      <c r="B3058" s="196">
        <v>2176</v>
      </c>
      <c r="C3058" s="196">
        <v>1020000</v>
      </c>
      <c r="D3058" s="196">
        <v>1</v>
      </c>
      <c r="E3058" s="195" t="s">
        <v>18176</v>
      </c>
      <c r="F3058" s="195" t="s">
        <v>168</v>
      </c>
    </row>
    <row r="3059" spans="1:6">
      <c r="A3059" s="195" t="s">
        <v>395</v>
      </c>
      <c r="B3059" s="196">
        <v>8202</v>
      </c>
      <c r="C3059" s="196">
        <v>1149900</v>
      </c>
      <c r="D3059" s="196">
        <v>3</v>
      </c>
      <c r="E3059" s="195" t="s">
        <v>18177</v>
      </c>
      <c r="F3059" s="195" t="s">
        <v>219</v>
      </c>
    </row>
    <row r="3060" spans="1:6">
      <c r="A3060" s="195" t="s">
        <v>395</v>
      </c>
      <c r="B3060" s="196">
        <v>1924</v>
      </c>
      <c r="C3060" s="196">
        <v>326100</v>
      </c>
      <c r="D3060" s="196">
        <v>2</v>
      </c>
      <c r="E3060" s="195" t="s">
        <v>18178</v>
      </c>
      <c r="F3060" s="195" t="s">
        <v>28</v>
      </c>
    </row>
    <row r="3061" spans="1:6">
      <c r="A3061" s="195" t="s">
        <v>395</v>
      </c>
      <c r="B3061" s="196">
        <v>3142</v>
      </c>
      <c r="C3061" s="196">
        <v>352800</v>
      </c>
      <c r="D3061" s="196">
        <v>2</v>
      </c>
      <c r="E3061" s="195" t="s">
        <v>18179</v>
      </c>
      <c r="F3061" s="195" t="s">
        <v>45</v>
      </c>
    </row>
    <row r="3062" spans="1:6">
      <c r="A3062" s="195" t="s">
        <v>395</v>
      </c>
      <c r="B3062" s="196">
        <v>2840</v>
      </c>
      <c r="C3062" s="196">
        <v>590500</v>
      </c>
      <c r="D3062" s="196">
        <v>5</v>
      </c>
      <c r="E3062" s="195" t="s">
        <v>16156</v>
      </c>
      <c r="F3062" s="195" t="s">
        <v>37</v>
      </c>
    </row>
    <row r="3063" spans="1:6">
      <c r="A3063" s="195" t="s">
        <v>395</v>
      </c>
      <c r="B3063" s="196">
        <v>1962</v>
      </c>
      <c r="C3063" s="196">
        <v>234000</v>
      </c>
      <c r="D3063" s="196">
        <v>6</v>
      </c>
      <c r="E3063" s="195" t="s">
        <v>18180</v>
      </c>
      <c r="F3063" s="195" t="s">
        <v>159</v>
      </c>
    </row>
    <row r="3064" spans="1:6">
      <c r="A3064" s="195" t="s">
        <v>395</v>
      </c>
      <c r="B3064" s="196">
        <v>2124</v>
      </c>
      <c r="C3064" s="196">
        <v>785300</v>
      </c>
      <c r="D3064" s="196">
        <v>1</v>
      </c>
      <c r="E3064" s="195" t="s">
        <v>18181</v>
      </c>
      <c r="F3064" s="195" t="s">
        <v>247</v>
      </c>
    </row>
    <row r="3065" spans="1:6">
      <c r="A3065" s="195" t="s">
        <v>395</v>
      </c>
      <c r="B3065" s="196">
        <v>2468</v>
      </c>
      <c r="C3065" s="196">
        <v>428400</v>
      </c>
      <c r="D3065" s="196">
        <v>1</v>
      </c>
      <c r="E3065" s="195" t="s">
        <v>18182</v>
      </c>
      <c r="F3065" s="195" t="s">
        <v>57</v>
      </c>
    </row>
    <row r="3066" spans="1:6">
      <c r="A3066" s="195" t="s">
        <v>395</v>
      </c>
      <c r="B3066" s="196">
        <v>6835</v>
      </c>
      <c r="C3066" s="196">
        <v>1602600</v>
      </c>
      <c r="D3066" s="196">
        <v>2</v>
      </c>
      <c r="E3066" s="195" t="s">
        <v>18183</v>
      </c>
      <c r="F3066" s="195" t="s">
        <v>49</v>
      </c>
    </row>
    <row r="3067" spans="1:6">
      <c r="A3067" s="195" t="s">
        <v>395</v>
      </c>
      <c r="B3067" s="196">
        <v>1710</v>
      </c>
      <c r="C3067" s="196">
        <v>299200</v>
      </c>
      <c r="D3067" s="196">
        <v>1</v>
      </c>
      <c r="E3067" s="195" t="s">
        <v>18184</v>
      </c>
      <c r="F3067" s="195" t="s">
        <v>12</v>
      </c>
    </row>
    <row r="3068" spans="1:6">
      <c r="A3068" s="195" t="s">
        <v>395</v>
      </c>
      <c r="B3068" s="196">
        <v>2048</v>
      </c>
      <c r="C3068" s="196">
        <v>635100</v>
      </c>
      <c r="D3068" s="196">
        <v>1</v>
      </c>
      <c r="E3068" s="195" t="s">
        <v>18185</v>
      </c>
      <c r="F3068" s="195" t="s">
        <v>168</v>
      </c>
    </row>
    <row r="3069" spans="1:6">
      <c r="A3069" s="195" t="s">
        <v>395</v>
      </c>
      <c r="B3069" s="196">
        <v>1534</v>
      </c>
      <c r="C3069" s="196">
        <v>87900</v>
      </c>
      <c r="D3069" s="196">
        <v>4</v>
      </c>
      <c r="E3069" s="195" t="s">
        <v>18186</v>
      </c>
      <c r="F3069" s="195" t="s">
        <v>159</v>
      </c>
    </row>
    <row r="3070" spans="1:6">
      <c r="A3070" s="195" t="s">
        <v>395</v>
      </c>
      <c r="B3070" s="196">
        <v>513</v>
      </c>
      <c r="C3070" s="196">
        <v>337000</v>
      </c>
      <c r="D3070" s="196">
        <v>1</v>
      </c>
      <c r="E3070" s="195" t="s">
        <v>18187</v>
      </c>
      <c r="F3070" s="195" t="s">
        <v>184</v>
      </c>
    </row>
    <row r="3071" spans="1:6" ht="30">
      <c r="A3071" s="195" t="s">
        <v>395</v>
      </c>
      <c r="B3071" s="196">
        <v>1211</v>
      </c>
      <c r="C3071" s="196">
        <v>306000</v>
      </c>
      <c r="D3071" s="196">
        <v>1</v>
      </c>
      <c r="E3071" s="195" t="s">
        <v>18188</v>
      </c>
      <c r="F3071" s="195" t="s">
        <v>25</v>
      </c>
    </row>
    <row r="3072" spans="1:6">
      <c r="A3072" s="195" t="s">
        <v>395</v>
      </c>
      <c r="B3072" s="196">
        <v>6056</v>
      </c>
      <c r="C3072" s="196">
        <v>545500</v>
      </c>
      <c r="D3072" s="196">
        <v>2</v>
      </c>
      <c r="E3072" s="195" t="s">
        <v>18189</v>
      </c>
      <c r="F3072" s="195" t="s">
        <v>219</v>
      </c>
    </row>
    <row r="3073" spans="1:6">
      <c r="A3073" s="195" t="s">
        <v>395</v>
      </c>
      <c r="B3073" s="196">
        <v>2010</v>
      </c>
      <c r="C3073" s="196">
        <v>276500</v>
      </c>
      <c r="D3073" s="196">
        <v>2</v>
      </c>
      <c r="E3073" s="195" t="s">
        <v>18190</v>
      </c>
      <c r="F3073" s="195" t="s">
        <v>257</v>
      </c>
    </row>
    <row r="3074" spans="1:6">
      <c r="A3074" s="195" t="s">
        <v>395</v>
      </c>
      <c r="B3074" s="196">
        <v>2040</v>
      </c>
      <c r="C3074" s="196">
        <v>862800</v>
      </c>
      <c r="D3074" s="196">
        <v>1</v>
      </c>
      <c r="E3074" s="195" t="s">
        <v>18191</v>
      </c>
      <c r="F3074" s="195" t="s">
        <v>247</v>
      </c>
    </row>
    <row r="3075" spans="1:6">
      <c r="A3075" s="195" t="s">
        <v>395</v>
      </c>
      <c r="B3075" s="196">
        <v>7190</v>
      </c>
      <c r="C3075" s="196">
        <v>934100</v>
      </c>
      <c r="D3075" s="196">
        <v>2</v>
      </c>
      <c r="E3075" s="195" t="s">
        <v>18192</v>
      </c>
      <c r="F3075" s="195" t="s">
        <v>95</v>
      </c>
    </row>
    <row r="3076" spans="1:6">
      <c r="A3076" s="195" t="s">
        <v>395</v>
      </c>
      <c r="B3076" s="196">
        <v>1708</v>
      </c>
      <c r="C3076" s="196">
        <v>267300</v>
      </c>
      <c r="D3076" s="196">
        <v>4</v>
      </c>
      <c r="E3076" s="195" t="s">
        <v>18193</v>
      </c>
      <c r="F3076" s="195" t="s">
        <v>159</v>
      </c>
    </row>
    <row r="3077" spans="1:6">
      <c r="A3077" s="195" t="s">
        <v>395</v>
      </c>
      <c r="B3077" s="196">
        <v>1196</v>
      </c>
      <c r="C3077" s="196">
        <v>408700</v>
      </c>
      <c r="D3077" s="196">
        <v>1</v>
      </c>
      <c r="E3077" s="195" t="s">
        <v>18194</v>
      </c>
      <c r="F3077" s="195" t="s">
        <v>184</v>
      </c>
    </row>
    <row r="3078" spans="1:6">
      <c r="A3078" s="195" t="s">
        <v>395</v>
      </c>
      <c r="B3078" s="196">
        <v>5501</v>
      </c>
      <c r="C3078" s="196">
        <v>987100</v>
      </c>
      <c r="D3078" s="196">
        <v>2</v>
      </c>
      <c r="E3078" s="195" t="s">
        <v>18195</v>
      </c>
      <c r="F3078" s="195" t="s">
        <v>257</v>
      </c>
    </row>
    <row r="3079" spans="1:6" ht="30">
      <c r="A3079" s="195" t="s">
        <v>395</v>
      </c>
      <c r="B3079" s="196">
        <v>1469</v>
      </c>
      <c r="C3079" s="196">
        <v>394800</v>
      </c>
      <c r="D3079" s="196">
        <v>2</v>
      </c>
      <c r="E3079" s="195" t="s">
        <v>18196</v>
      </c>
      <c r="F3079" s="195" t="s">
        <v>25</v>
      </c>
    </row>
    <row r="3080" spans="1:6" ht="30">
      <c r="A3080" s="195" t="s">
        <v>395</v>
      </c>
      <c r="B3080" s="196">
        <v>1736</v>
      </c>
      <c r="C3080" s="196">
        <v>461200</v>
      </c>
      <c r="D3080" s="196">
        <v>1</v>
      </c>
      <c r="E3080" s="195" t="s">
        <v>18197</v>
      </c>
      <c r="F3080" s="195" t="s">
        <v>25</v>
      </c>
    </row>
    <row r="3081" spans="1:6">
      <c r="A3081" s="195" t="s">
        <v>395</v>
      </c>
      <c r="B3081" s="196">
        <v>4775</v>
      </c>
      <c r="C3081" s="196">
        <v>650700</v>
      </c>
      <c r="D3081" s="196">
        <v>1</v>
      </c>
      <c r="E3081" s="195" t="s">
        <v>18198</v>
      </c>
      <c r="F3081" s="195" t="s">
        <v>12</v>
      </c>
    </row>
    <row r="3082" spans="1:6" ht="30">
      <c r="A3082" s="195" t="s">
        <v>395</v>
      </c>
      <c r="B3082" s="196">
        <v>4031</v>
      </c>
      <c r="C3082" s="196">
        <v>815200</v>
      </c>
      <c r="D3082" s="196">
        <v>1</v>
      </c>
      <c r="E3082" s="195" t="s">
        <v>18199</v>
      </c>
      <c r="F3082" s="195" t="s">
        <v>99</v>
      </c>
    </row>
    <row r="3083" spans="1:6" ht="30">
      <c r="A3083" s="195" t="s">
        <v>395</v>
      </c>
      <c r="B3083" s="196">
        <v>1360</v>
      </c>
      <c r="C3083" s="196">
        <v>303700</v>
      </c>
      <c r="D3083" s="196">
        <v>1</v>
      </c>
      <c r="E3083" s="195" t="s">
        <v>18200</v>
      </c>
      <c r="F3083" s="195" t="s">
        <v>25</v>
      </c>
    </row>
    <row r="3084" spans="1:6">
      <c r="A3084" s="195" t="s">
        <v>395</v>
      </c>
      <c r="B3084" s="196">
        <v>3150</v>
      </c>
      <c r="C3084" s="196">
        <v>637700</v>
      </c>
      <c r="D3084" s="196">
        <v>3</v>
      </c>
      <c r="E3084" s="195" t="s">
        <v>18201</v>
      </c>
      <c r="F3084" s="195" t="s">
        <v>13</v>
      </c>
    </row>
    <row r="3085" spans="1:6">
      <c r="A3085" s="195" t="s">
        <v>395</v>
      </c>
      <c r="B3085" s="196">
        <v>4716</v>
      </c>
      <c r="C3085" s="196">
        <v>637800</v>
      </c>
      <c r="D3085" s="196">
        <v>4</v>
      </c>
      <c r="E3085" s="195" t="s">
        <v>18202</v>
      </c>
      <c r="F3085" s="195" t="s">
        <v>32</v>
      </c>
    </row>
    <row r="3086" spans="1:6" ht="30">
      <c r="A3086" s="195" t="s">
        <v>395</v>
      </c>
      <c r="B3086" s="196">
        <v>2162</v>
      </c>
      <c r="C3086" s="196">
        <v>284800</v>
      </c>
      <c r="D3086" s="196">
        <v>1</v>
      </c>
      <c r="E3086" s="195" t="s">
        <v>18203</v>
      </c>
      <c r="F3086" s="195" t="s">
        <v>99</v>
      </c>
    </row>
    <row r="3087" spans="1:6">
      <c r="A3087" s="195" t="s">
        <v>395</v>
      </c>
      <c r="B3087" s="196">
        <v>4495</v>
      </c>
      <c r="C3087" s="196">
        <v>710200</v>
      </c>
      <c r="D3087" s="196">
        <v>1</v>
      </c>
      <c r="E3087" s="195" t="s">
        <v>18204</v>
      </c>
      <c r="F3087" s="195" t="s">
        <v>111</v>
      </c>
    </row>
    <row r="3088" spans="1:6">
      <c r="A3088" s="195" t="s">
        <v>395</v>
      </c>
      <c r="B3088" s="196">
        <v>952</v>
      </c>
      <c r="C3088" s="196">
        <v>472900</v>
      </c>
      <c r="D3088" s="196">
        <v>1</v>
      </c>
      <c r="E3088" s="195" t="s">
        <v>18205</v>
      </c>
      <c r="F3088" s="195" t="s">
        <v>261</v>
      </c>
    </row>
    <row r="3089" spans="1:6">
      <c r="A3089" s="195" t="s">
        <v>395</v>
      </c>
      <c r="B3089" s="196">
        <v>1302</v>
      </c>
      <c r="C3089" s="196">
        <v>197500</v>
      </c>
      <c r="D3089" s="196">
        <v>1</v>
      </c>
      <c r="E3089" s="195" t="s">
        <v>18206</v>
      </c>
      <c r="F3089" s="195" t="s">
        <v>87</v>
      </c>
    </row>
    <row r="3090" spans="1:6">
      <c r="A3090" s="195" t="s">
        <v>395</v>
      </c>
      <c r="B3090" s="196">
        <v>2014</v>
      </c>
      <c r="C3090" s="196">
        <v>358100</v>
      </c>
      <c r="D3090" s="196">
        <v>2</v>
      </c>
      <c r="E3090" s="195" t="s">
        <v>18207</v>
      </c>
      <c r="F3090" s="195" t="s">
        <v>26</v>
      </c>
    </row>
    <row r="3091" spans="1:6">
      <c r="A3091" s="195" t="s">
        <v>395</v>
      </c>
      <c r="B3091" s="196">
        <v>2415</v>
      </c>
      <c r="C3091" s="196">
        <v>297800</v>
      </c>
      <c r="D3091" s="196">
        <v>1</v>
      </c>
      <c r="E3091" s="195" t="s">
        <v>18208</v>
      </c>
      <c r="F3091" s="195" t="s">
        <v>82</v>
      </c>
    </row>
    <row r="3092" spans="1:6">
      <c r="A3092" s="195" t="s">
        <v>395</v>
      </c>
      <c r="B3092" s="196">
        <v>1764</v>
      </c>
      <c r="C3092" s="196">
        <v>751900</v>
      </c>
      <c r="D3092" s="196">
        <v>1</v>
      </c>
      <c r="E3092" s="195" t="s">
        <v>18209</v>
      </c>
      <c r="F3092" s="195" t="s">
        <v>168</v>
      </c>
    </row>
    <row r="3093" spans="1:6">
      <c r="A3093" s="195" t="s">
        <v>395</v>
      </c>
      <c r="B3093" s="196">
        <v>2724</v>
      </c>
      <c r="C3093" s="196">
        <v>1086700</v>
      </c>
      <c r="D3093" s="196">
        <v>1</v>
      </c>
      <c r="E3093" s="195" t="s">
        <v>18210</v>
      </c>
      <c r="F3093" s="195" t="s">
        <v>247</v>
      </c>
    </row>
    <row r="3094" spans="1:6">
      <c r="A3094" s="195" t="s">
        <v>395</v>
      </c>
      <c r="B3094" s="196">
        <v>2512</v>
      </c>
      <c r="C3094" s="196">
        <v>411200</v>
      </c>
      <c r="D3094" s="196">
        <v>2</v>
      </c>
      <c r="E3094" s="195" t="s">
        <v>18211</v>
      </c>
      <c r="F3094" s="195" t="s">
        <v>26</v>
      </c>
    </row>
    <row r="3095" spans="1:6">
      <c r="A3095" s="195" t="s">
        <v>395</v>
      </c>
      <c r="B3095" s="196">
        <v>3117</v>
      </c>
      <c r="C3095" s="196">
        <v>426200</v>
      </c>
      <c r="D3095" s="196">
        <v>2</v>
      </c>
      <c r="E3095" s="195" t="s">
        <v>18212</v>
      </c>
      <c r="F3095" s="195" t="s">
        <v>12</v>
      </c>
    </row>
    <row r="3096" spans="1:6" ht="30">
      <c r="A3096" s="195" t="s">
        <v>395</v>
      </c>
      <c r="B3096" s="196">
        <v>1679</v>
      </c>
      <c r="C3096" s="196">
        <v>310100</v>
      </c>
      <c r="D3096" s="196">
        <v>1</v>
      </c>
      <c r="E3096" s="195" t="s">
        <v>18213</v>
      </c>
      <c r="F3096" s="195" t="s">
        <v>25</v>
      </c>
    </row>
    <row r="3097" spans="1:6">
      <c r="A3097" s="195" t="s">
        <v>395</v>
      </c>
      <c r="B3097" s="196">
        <v>5341</v>
      </c>
      <c r="C3097" s="196">
        <v>2122700</v>
      </c>
      <c r="D3097" s="196">
        <v>2</v>
      </c>
      <c r="E3097" s="195" t="s">
        <v>18214</v>
      </c>
      <c r="F3097" s="195" t="s">
        <v>254</v>
      </c>
    </row>
    <row r="3098" spans="1:6">
      <c r="A3098" s="195" t="s">
        <v>395</v>
      </c>
      <c r="B3098" s="196">
        <v>4418</v>
      </c>
      <c r="C3098" s="196">
        <v>1149900</v>
      </c>
      <c r="D3098" s="196">
        <v>3</v>
      </c>
      <c r="E3098" s="195" t="s">
        <v>18215</v>
      </c>
      <c r="F3098" s="195" t="s">
        <v>7</v>
      </c>
    </row>
    <row r="3099" spans="1:6">
      <c r="A3099" s="195" t="s">
        <v>395</v>
      </c>
      <c r="B3099" s="196">
        <v>1920</v>
      </c>
      <c r="C3099" s="196">
        <v>617900</v>
      </c>
      <c r="D3099" s="196">
        <v>1</v>
      </c>
      <c r="E3099" s="195" t="s">
        <v>18216</v>
      </c>
      <c r="F3099" s="195" t="s">
        <v>199</v>
      </c>
    </row>
    <row r="3100" spans="1:6">
      <c r="A3100" s="195" t="s">
        <v>395</v>
      </c>
      <c r="B3100" s="196">
        <v>13205</v>
      </c>
      <c r="C3100" s="196">
        <v>2302700</v>
      </c>
      <c r="D3100" s="196">
        <v>2</v>
      </c>
      <c r="E3100" s="195" t="s">
        <v>18217</v>
      </c>
      <c r="F3100" s="195" t="s">
        <v>7</v>
      </c>
    </row>
    <row r="3101" spans="1:6">
      <c r="A3101" s="195" t="s">
        <v>395</v>
      </c>
      <c r="B3101" s="196">
        <v>2154</v>
      </c>
      <c r="C3101" s="196">
        <v>339600</v>
      </c>
      <c r="D3101" s="196">
        <v>2</v>
      </c>
      <c r="E3101" s="195" t="s">
        <v>18218</v>
      </c>
      <c r="F3101" s="195" t="s">
        <v>14</v>
      </c>
    </row>
    <row r="3102" spans="1:6">
      <c r="A3102" s="195" t="s">
        <v>395</v>
      </c>
      <c r="B3102" s="196">
        <v>2127</v>
      </c>
      <c r="C3102" s="196">
        <v>987600</v>
      </c>
      <c r="D3102" s="196">
        <v>1</v>
      </c>
      <c r="E3102" s="195" t="s">
        <v>18219</v>
      </c>
      <c r="F3102" s="195" t="s">
        <v>88</v>
      </c>
    </row>
    <row r="3103" spans="1:6">
      <c r="A3103" s="195" t="s">
        <v>395</v>
      </c>
      <c r="B3103" s="196">
        <v>2855</v>
      </c>
      <c r="C3103" s="196">
        <v>366100</v>
      </c>
      <c r="D3103" s="196">
        <v>2</v>
      </c>
      <c r="E3103" s="195" t="s">
        <v>18220</v>
      </c>
      <c r="F3103" s="195" t="s">
        <v>257</v>
      </c>
    </row>
    <row r="3104" spans="1:6">
      <c r="A3104" s="195" t="s">
        <v>395</v>
      </c>
      <c r="B3104" s="196">
        <v>2495</v>
      </c>
      <c r="C3104" s="196">
        <v>367100</v>
      </c>
      <c r="D3104" s="196">
        <v>2</v>
      </c>
      <c r="E3104" s="195" t="s">
        <v>18221</v>
      </c>
      <c r="F3104" s="195" t="s">
        <v>29</v>
      </c>
    </row>
    <row r="3105" spans="1:6">
      <c r="A3105" s="195" t="s">
        <v>395</v>
      </c>
      <c r="B3105" s="196">
        <v>1944</v>
      </c>
      <c r="C3105" s="196">
        <v>235400</v>
      </c>
      <c r="D3105" s="196">
        <v>2</v>
      </c>
      <c r="E3105" s="195" t="s">
        <v>18222</v>
      </c>
      <c r="F3105" s="195" t="s">
        <v>165</v>
      </c>
    </row>
    <row r="3106" spans="1:6">
      <c r="A3106" s="195" t="s">
        <v>395</v>
      </c>
      <c r="B3106" s="196">
        <v>3735</v>
      </c>
      <c r="C3106" s="196">
        <v>716300</v>
      </c>
      <c r="D3106" s="196">
        <v>2</v>
      </c>
      <c r="E3106" s="195" t="s">
        <v>18223</v>
      </c>
      <c r="F3106" s="195" t="s">
        <v>76</v>
      </c>
    </row>
    <row r="3107" spans="1:6">
      <c r="A3107" s="195" t="s">
        <v>395</v>
      </c>
      <c r="B3107" s="196">
        <v>3407</v>
      </c>
      <c r="C3107" s="196">
        <v>489200</v>
      </c>
      <c r="D3107" s="196">
        <v>2</v>
      </c>
      <c r="E3107" s="195" t="s">
        <v>18224</v>
      </c>
      <c r="F3107" s="195" t="s">
        <v>46</v>
      </c>
    </row>
    <row r="3108" spans="1:6">
      <c r="A3108" s="195" t="s">
        <v>395</v>
      </c>
      <c r="B3108" s="196">
        <v>2806</v>
      </c>
      <c r="C3108" s="196">
        <v>517800</v>
      </c>
      <c r="D3108" s="196">
        <v>2</v>
      </c>
      <c r="E3108" s="195" t="s">
        <v>18225</v>
      </c>
      <c r="F3108" s="195" t="s">
        <v>88</v>
      </c>
    </row>
    <row r="3109" spans="1:6">
      <c r="A3109" s="195" t="s">
        <v>395</v>
      </c>
      <c r="B3109" s="196">
        <v>1208</v>
      </c>
      <c r="C3109" s="196">
        <v>526900</v>
      </c>
      <c r="D3109" s="196">
        <v>1</v>
      </c>
      <c r="E3109" s="195" t="s">
        <v>18226</v>
      </c>
      <c r="F3109" s="195" t="s">
        <v>261</v>
      </c>
    </row>
    <row r="3110" spans="1:6">
      <c r="A3110" s="195" t="s">
        <v>395</v>
      </c>
      <c r="B3110" s="196">
        <v>2372</v>
      </c>
      <c r="C3110" s="196">
        <v>1341000</v>
      </c>
      <c r="D3110" s="196">
        <v>2</v>
      </c>
      <c r="E3110" s="195" t="s">
        <v>18227</v>
      </c>
      <c r="F3110" s="195" t="s">
        <v>7</v>
      </c>
    </row>
    <row r="3111" spans="1:6">
      <c r="A3111" s="195" t="s">
        <v>395</v>
      </c>
      <c r="B3111" s="196">
        <v>1425</v>
      </c>
      <c r="C3111" s="196">
        <v>265400</v>
      </c>
      <c r="D3111" s="196">
        <v>1</v>
      </c>
      <c r="E3111" s="195" t="s">
        <v>18228</v>
      </c>
      <c r="F3111" s="195" t="s">
        <v>106</v>
      </c>
    </row>
    <row r="3112" spans="1:6">
      <c r="A3112" s="195" t="s">
        <v>395</v>
      </c>
      <c r="B3112" s="196">
        <v>3955</v>
      </c>
      <c r="C3112" s="196">
        <v>758800</v>
      </c>
      <c r="D3112" s="196">
        <v>2</v>
      </c>
      <c r="E3112" s="195" t="s">
        <v>18229</v>
      </c>
      <c r="F3112" s="195" t="s">
        <v>78</v>
      </c>
    </row>
    <row r="3113" spans="1:6">
      <c r="A3113" s="195" t="s">
        <v>395</v>
      </c>
      <c r="B3113" s="196">
        <v>1610</v>
      </c>
      <c r="C3113" s="196">
        <v>520200</v>
      </c>
      <c r="D3113" s="196">
        <v>1</v>
      </c>
      <c r="E3113" s="195" t="s">
        <v>18230</v>
      </c>
      <c r="F3113" s="195" t="s">
        <v>261</v>
      </c>
    </row>
    <row r="3114" spans="1:6">
      <c r="A3114" s="195" t="s">
        <v>395</v>
      </c>
      <c r="B3114" s="196">
        <v>1826</v>
      </c>
      <c r="C3114" s="196">
        <v>541800</v>
      </c>
      <c r="D3114" s="196">
        <v>1</v>
      </c>
      <c r="E3114" s="195" t="s">
        <v>18231</v>
      </c>
      <c r="F3114" s="195" t="s">
        <v>168</v>
      </c>
    </row>
    <row r="3115" spans="1:6">
      <c r="A3115" s="195" t="s">
        <v>395</v>
      </c>
      <c r="B3115" s="196">
        <v>5637</v>
      </c>
      <c r="C3115" s="196">
        <v>1170500</v>
      </c>
      <c r="D3115" s="196">
        <v>2</v>
      </c>
      <c r="E3115" s="195" t="s">
        <v>18232</v>
      </c>
      <c r="F3115" s="195" t="s">
        <v>66</v>
      </c>
    </row>
    <row r="3116" spans="1:6">
      <c r="A3116" s="195" t="s">
        <v>395</v>
      </c>
      <c r="B3116" s="196">
        <v>3733</v>
      </c>
      <c r="C3116" s="196">
        <v>650300</v>
      </c>
      <c r="D3116" s="196">
        <v>2</v>
      </c>
      <c r="E3116" s="195" t="s">
        <v>18233</v>
      </c>
      <c r="F3116" s="195" t="s">
        <v>79</v>
      </c>
    </row>
    <row r="3117" spans="1:6">
      <c r="A3117" s="195" t="s">
        <v>395</v>
      </c>
      <c r="B3117" s="196">
        <v>1699</v>
      </c>
      <c r="C3117" s="196">
        <v>204100</v>
      </c>
      <c r="D3117" s="196">
        <v>2</v>
      </c>
      <c r="E3117" s="195" t="s">
        <v>18234</v>
      </c>
      <c r="F3117" s="195" t="s">
        <v>32</v>
      </c>
    </row>
    <row r="3118" spans="1:6">
      <c r="A3118" s="195" t="s">
        <v>395</v>
      </c>
      <c r="B3118" s="196">
        <v>61284</v>
      </c>
      <c r="C3118" s="196">
        <v>4170800</v>
      </c>
      <c r="D3118" s="196">
        <v>4</v>
      </c>
      <c r="E3118" s="195" t="s">
        <v>18235</v>
      </c>
      <c r="F3118" s="195" t="s">
        <v>7</v>
      </c>
    </row>
    <row r="3119" spans="1:6">
      <c r="A3119" s="195" t="s">
        <v>395</v>
      </c>
      <c r="B3119" s="196">
        <v>3145</v>
      </c>
      <c r="C3119" s="196">
        <v>875600</v>
      </c>
      <c r="D3119" s="196">
        <v>2</v>
      </c>
      <c r="E3119" s="195" t="s">
        <v>18236</v>
      </c>
      <c r="F3119" s="195" t="s">
        <v>93</v>
      </c>
    </row>
    <row r="3120" spans="1:6" ht="30">
      <c r="A3120" s="195" t="s">
        <v>395</v>
      </c>
      <c r="B3120" s="196">
        <v>1832</v>
      </c>
      <c r="C3120" s="196">
        <v>460000</v>
      </c>
      <c r="D3120" s="196">
        <v>1</v>
      </c>
      <c r="E3120" s="195" t="s">
        <v>18237</v>
      </c>
      <c r="F3120" s="195" t="s">
        <v>209</v>
      </c>
    </row>
    <row r="3121" spans="1:6">
      <c r="A3121" s="195" t="s">
        <v>395</v>
      </c>
      <c r="B3121" s="196">
        <v>5300</v>
      </c>
      <c r="C3121" s="196">
        <v>704800</v>
      </c>
      <c r="D3121" s="196">
        <v>6</v>
      </c>
      <c r="E3121" s="195" t="s">
        <v>18238</v>
      </c>
      <c r="F3121" s="195" t="s">
        <v>28</v>
      </c>
    </row>
    <row r="3122" spans="1:6">
      <c r="A3122" s="195" t="s">
        <v>395</v>
      </c>
      <c r="B3122" s="196">
        <v>2655</v>
      </c>
      <c r="C3122" s="196">
        <v>314800</v>
      </c>
      <c r="D3122" s="196">
        <v>2</v>
      </c>
      <c r="E3122" s="195" t="s">
        <v>18239</v>
      </c>
      <c r="F3122" s="195" t="s">
        <v>58</v>
      </c>
    </row>
    <row r="3123" spans="1:6">
      <c r="A3123" s="195" t="s">
        <v>395</v>
      </c>
      <c r="B3123" s="196">
        <v>1728</v>
      </c>
      <c r="C3123" s="196">
        <v>445600</v>
      </c>
      <c r="D3123" s="196">
        <v>1</v>
      </c>
      <c r="E3123" s="195" t="s">
        <v>18240</v>
      </c>
      <c r="F3123" s="195" t="s">
        <v>164</v>
      </c>
    </row>
    <row r="3124" spans="1:6">
      <c r="A3124" s="195" t="s">
        <v>395</v>
      </c>
      <c r="B3124" s="196">
        <v>2012</v>
      </c>
      <c r="C3124" s="196">
        <v>161000</v>
      </c>
      <c r="D3124" s="196">
        <v>1</v>
      </c>
      <c r="E3124" s="195" t="s">
        <v>18241</v>
      </c>
      <c r="F3124" s="195" t="s">
        <v>183</v>
      </c>
    </row>
    <row r="3125" spans="1:6" ht="30">
      <c r="A3125" s="195" t="s">
        <v>395</v>
      </c>
      <c r="B3125" s="196">
        <v>1438</v>
      </c>
      <c r="C3125" s="196">
        <v>316300</v>
      </c>
      <c r="D3125" s="196">
        <v>1</v>
      </c>
      <c r="E3125" s="195" t="s">
        <v>18242</v>
      </c>
      <c r="F3125" s="195" t="s">
        <v>25</v>
      </c>
    </row>
    <row r="3126" spans="1:6">
      <c r="A3126" s="195" t="s">
        <v>395</v>
      </c>
      <c r="B3126" s="196">
        <v>7792</v>
      </c>
      <c r="C3126" s="196">
        <v>2335600</v>
      </c>
      <c r="D3126" s="196">
        <v>3</v>
      </c>
      <c r="E3126" s="195" t="s">
        <v>18243</v>
      </c>
      <c r="F3126" s="195" t="s">
        <v>24</v>
      </c>
    </row>
    <row r="3127" spans="1:6">
      <c r="A3127" s="195" t="s">
        <v>395</v>
      </c>
      <c r="B3127" s="196">
        <v>2464</v>
      </c>
      <c r="C3127" s="196">
        <v>675400</v>
      </c>
      <c r="D3127" s="196">
        <v>1</v>
      </c>
      <c r="E3127" s="195" t="s">
        <v>18244</v>
      </c>
      <c r="F3127" s="195" t="s">
        <v>164</v>
      </c>
    </row>
    <row r="3128" spans="1:6">
      <c r="A3128" s="195" t="s">
        <v>395</v>
      </c>
      <c r="B3128" s="196">
        <v>2592</v>
      </c>
      <c r="C3128" s="196">
        <v>291500</v>
      </c>
      <c r="D3128" s="196">
        <v>2</v>
      </c>
      <c r="E3128" s="195" t="s">
        <v>18245</v>
      </c>
      <c r="F3128" s="195" t="s">
        <v>58</v>
      </c>
    </row>
    <row r="3129" spans="1:6">
      <c r="A3129" s="195" t="s">
        <v>395</v>
      </c>
      <c r="B3129" s="196">
        <v>1385</v>
      </c>
      <c r="C3129" s="196">
        <v>492000</v>
      </c>
      <c r="D3129" s="196">
        <v>1</v>
      </c>
      <c r="E3129" s="195" t="s">
        <v>18246</v>
      </c>
      <c r="F3129" s="195" t="s">
        <v>247</v>
      </c>
    </row>
    <row r="3130" spans="1:6">
      <c r="A3130" s="195" t="s">
        <v>395</v>
      </c>
      <c r="B3130" s="196">
        <v>1627</v>
      </c>
      <c r="C3130" s="196">
        <v>388500</v>
      </c>
      <c r="D3130" s="196">
        <v>1</v>
      </c>
      <c r="E3130" s="195" t="s">
        <v>18247</v>
      </c>
      <c r="F3130" s="195" t="s">
        <v>54</v>
      </c>
    </row>
    <row r="3131" spans="1:6" ht="30">
      <c r="A3131" s="195" t="s">
        <v>395</v>
      </c>
      <c r="B3131" s="196">
        <v>2254</v>
      </c>
      <c r="C3131" s="196">
        <v>670200</v>
      </c>
      <c r="D3131" s="196">
        <v>1</v>
      </c>
      <c r="E3131" s="195" t="s">
        <v>18248</v>
      </c>
      <c r="F3131" s="195" t="s">
        <v>25</v>
      </c>
    </row>
    <row r="3132" spans="1:6">
      <c r="A3132" s="195" t="s">
        <v>395</v>
      </c>
      <c r="B3132" s="196">
        <v>948</v>
      </c>
      <c r="C3132" s="196">
        <v>284800</v>
      </c>
      <c r="D3132" s="196">
        <v>1</v>
      </c>
      <c r="E3132" s="195" t="s">
        <v>18249</v>
      </c>
      <c r="F3132" s="195" t="s">
        <v>168</v>
      </c>
    </row>
    <row r="3133" spans="1:6">
      <c r="A3133" s="195" t="s">
        <v>395</v>
      </c>
      <c r="B3133" s="196">
        <v>2028</v>
      </c>
      <c r="C3133" s="196">
        <v>494600</v>
      </c>
      <c r="D3133" s="196">
        <v>1</v>
      </c>
      <c r="E3133" s="195" t="s">
        <v>18250</v>
      </c>
      <c r="F3133" s="195" t="s">
        <v>54</v>
      </c>
    </row>
    <row r="3134" spans="1:6" ht="30">
      <c r="A3134" s="195" t="s">
        <v>395</v>
      </c>
      <c r="B3134" s="196">
        <v>2808</v>
      </c>
      <c r="C3134" s="196">
        <v>514000</v>
      </c>
      <c r="D3134" s="196">
        <v>1</v>
      </c>
      <c r="E3134" s="195" t="s">
        <v>18251</v>
      </c>
      <c r="F3134" s="195" t="s">
        <v>99</v>
      </c>
    </row>
    <row r="3135" spans="1:6">
      <c r="A3135" s="195" t="s">
        <v>395</v>
      </c>
      <c r="B3135" s="196">
        <v>1041</v>
      </c>
      <c r="C3135" s="196">
        <v>316200</v>
      </c>
      <c r="D3135" s="196">
        <v>1</v>
      </c>
      <c r="E3135" s="195" t="s">
        <v>18252</v>
      </c>
      <c r="F3135" s="195" t="s">
        <v>57</v>
      </c>
    </row>
    <row r="3136" spans="1:6">
      <c r="A3136" s="195" t="s">
        <v>395</v>
      </c>
      <c r="B3136" s="196">
        <v>2684</v>
      </c>
      <c r="C3136" s="196">
        <v>362000</v>
      </c>
      <c r="D3136" s="196">
        <v>4</v>
      </c>
      <c r="E3136" s="195" t="s">
        <v>18253</v>
      </c>
      <c r="F3136" s="195" t="s">
        <v>5</v>
      </c>
    </row>
    <row r="3137" spans="1:6">
      <c r="A3137" s="195" t="s">
        <v>395</v>
      </c>
      <c r="B3137" s="196">
        <v>1912</v>
      </c>
      <c r="C3137" s="196">
        <v>591300</v>
      </c>
      <c r="D3137" s="196">
        <v>1</v>
      </c>
      <c r="E3137" s="195" t="s">
        <v>18254</v>
      </c>
      <c r="F3137" s="195" t="s">
        <v>87</v>
      </c>
    </row>
    <row r="3138" spans="1:6">
      <c r="A3138" s="195" t="s">
        <v>395</v>
      </c>
      <c r="B3138" s="196">
        <v>2633</v>
      </c>
      <c r="C3138" s="196">
        <v>672700</v>
      </c>
      <c r="D3138" s="196">
        <v>1</v>
      </c>
      <c r="E3138" s="195" t="s">
        <v>18255</v>
      </c>
      <c r="F3138" s="195" t="s">
        <v>54</v>
      </c>
    </row>
    <row r="3139" spans="1:6">
      <c r="A3139" s="195" t="s">
        <v>395</v>
      </c>
      <c r="B3139" s="196">
        <v>1906</v>
      </c>
      <c r="C3139" s="196">
        <v>51500</v>
      </c>
      <c r="D3139" s="196">
        <v>4</v>
      </c>
      <c r="E3139" s="195" t="s">
        <v>18256</v>
      </c>
      <c r="F3139" s="195" t="s">
        <v>159</v>
      </c>
    </row>
    <row r="3140" spans="1:6">
      <c r="A3140" s="195" t="s">
        <v>395</v>
      </c>
      <c r="B3140" s="196">
        <v>2990</v>
      </c>
      <c r="C3140" s="196">
        <v>930000</v>
      </c>
      <c r="D3140" s="196">
        <v>1</v>
      </c>
      <c r="E3140" s="195" t="s">
        <v>18257</v>
      </c>
      <c r="F3140" s="195" t="s">
        <v>88</v>
      </c>
    </row>
    <row r="3141" spans="1:6">
      <c r="A3141" s="195" t="s">
        <v>395</v>
      </c>
      <c r="B3141" s="196">
        <v>920</v>
      </c>
      <c r="C3141" s="196">
        <v>224600</v>
      </c>
      <c r="D3141" s="196">
        <v>1</v>
      </c>
      <c r="E3141" s="195" t="s">
        <v>18258</v>
      </c>
      <c r="F3141" s="195" t="s">
        <v>54</v>
      </c>
    </row>
    <row r="3142" spans="1:6">
      <c r="A3142" s="195" t="s">
        <v>395</v>
      </c>
      <c r="B3142" s="196">
        <v>14173</v>
      </c>
      <c r="C3142" s="196">
        <v>3830100</v>
      </c>
      <c r="D3142" s="196">
        <v>2</v>
      </c>
      <c r="E3142" s="195" t="s">
        <v>18259</v>
      </c>
      <c r="F3142" s="195" t="s">
        <v>253</v>
      </c>
    </row>
    <row r="3143" spans="1:6">
      <c r="A3143" s="195" t="s">
        <v>395</v>
      </c>
      <c r="B3143" s="196">
        <v>10662</v>
      </c>
      <c r="C3143" s="196">
        <v>1613900</v>
      </c>
      <c r="D3143" s="196">
        <v>3</v>
      </c>
      <c r="E3143" s="195" t="s">
        <v>18260</v>
      </c>
      <c r="F3143" s="195" t="s">
        <v>78</v>
      </c>
    </row>
    <row r="3144" spans="1:6" ht="30">
      <c r="A3144" s="195" t="s">
        <v>395</v>
      </c>
      <c r="B3144" s="196">
        <v>944</v>
      </c>
      <c r="C3144" s="196">
        <v>260800</v>
      </c>
      <c r="D3144" s="196">
        <v>1</v>
      </c>
      <c r="E3144" s="195" t="s">
        <v>18261</v>
      </c>
      <c r="F3144" s="195" t="s">
        <v>25</v>
      </c>
    </row>
    <row r="3145" spans="1:6">
      <c r="A3145" s="195" t="s">
        <v>395</v>
      </c>
      <c r="B3145" s="196">
        <v>9391</v>
      </c>
      <c r="C3145" s="196">
        <v>1710100</v>
      </c>
      <c r="D3145" s="196">
        <v>2</v>
      </c>
      <c r="E3145" s="195" t="s">
        <v>18262</v>
      </c>
      <c r="F3145" s="195" t="s">
        <v>253</v>
      </c>
    </row>
    <row r="3146" spans="1:6">
      <c r="A3146" s="195" t="s">
        <v>395</v>
      </c>
      <c r="B3146" s="196">
        <v>2302</v>
      </c>
      <c r="C3146" s="196">
        <v>565000</v>
      </c>
      <c r="D3146" s="196">
        <v>1</v>
      </c>
      <c r="E3146" s="195" t="s">
        <v>18263</v>
      </c>
      <c r="F3146" s="195" t="s">
        <v>91</v>
      </c>
    </row>
    <row r="3147" spans="1:6" ht="30">
      <c r="A3147" s="195" t="s">
        <v>395</v>
      </c>
      <c r="B3147" s="196">
        <v>1482</v>
      </c>
      <c r="C3147" s="196">
        <v>312300</v>
      </c>
      <c r="D3147" s="196">
        <v>1</v>
      </c>
      <c r="E3147" s="195" t="s">
        <v>18264</v>
      </c>
      <c r="F3147" s="195" t="s">
        <v>25</v>
      </c>
    </row>
    <row r="3148" spans="1:6">
      <c r="A3148" s="195" t="s">
        <v>395</v>
      </c>
      <c r="B3148" s="196">
        <v>2568</v>
      </c>
      <c r="C3148" s="196">
        <v>294800</v>
      </c>
      <c r="D3148" s="196">
        <v>2</v>
      </c>
      <c r="E3148" s="195" t="s">
        <v>18265</v>
      </c>
      <c r="F3148" s="195" t="s">
        <v>52</v>
      </c>
    </row>
    <row r="3149" spans="1:6">
      <c r="A3149" s="195" t="s">
        <v>395</v>
      </c>
      <c r="B3149" s="196">
        <v>1652</v>
      </c>
      <c r="C3149" s="196">
        <v>213400</v>
      </c>
      <c r="D3149" s="196">
        <v>2</v>
      </c>
      <c r="E3149" s="195" t="s">
        <v>18266</v>
      </c>
      <c r="F3149" s="195" t="s">
        <v>175</v>
      </c>
    </row>
    <row r="3150" spans="1:6">
      <c r="A3150" s="195" t="s">
        <v>395</v>
      </c>
      <c r="B3150" s="196">
        <v>1920</v>
      </c>
      <c r="C3150" s="196">
        <v>386100</v>
      </c>
      <c r="D3150" s="196">
        <v>1</v>
      </c>
      <c r="E3150" s="195" t="s">
        <v>18267</v>
      </c>
      <c r="F3150" s="195" t="s">
        <v>82</v>
      </c>
    </row>
    <row r="3151" spans="1:6">
      <c r="A3151" s="195" t="s">
        <v>395</v>
      </c>
      <c r="B3151" s="196">
        <v>3417</v>
      </c>
      <c r="C3151" s="196">
        <v>553100</v>
      </c>
      <c r="D3151" s="196">
        <v>1</v>
      </c>
      <c r="E3151" s="195" t="s">
        <v>18268</v>
      </c>
      <c r="F3151" s="195" t="s">
        <v>57</v>
      </c>
    </row>
    <row r="3152" spans="1:6">
      <c r="A3152" s="195" t="s">
        <v>395</v>
      </c>
      <c r="B3152" s="196">
        <v>664</v>
      </c>
      <c r="C3152" s="196">
        <v>263200</v>
      </c>
      <c r="D3152" s="196">
        <v>1</v>
      </c>
      <c r="E3152" s="195" t="s">
        <v>18269</v>
      </c>
      <c r="F3152" s="195" t="s">
        <v>177</v>
      </c>
    </row>
    <row r="3153" spans="1:6">
      <c r="A3153" s="195" t="s">
        <v>395</v>
      </c>
      <c r="B3153" s="196">
        <v>1505</v>
      </c>
      <c r="C3153" s="196">
        <v>242100</v>
      </c>
      <c r="D3153" s="196">
        <v>1</v>
      </c>
      <c r="E3153" s="195" t="s">
        <v>18270</v>
      </c>
      <c r="F3153" s="195" t="s">
        <v>57</v>
      </c>
    </row>
    <row r="3154" spans="1:6">
      <c r="A3154" s="195" t="s">
        <v>395</v>
      </c>
      <c r="B3154" s="196">
        <v>4181</v>
      </c>
      <c r="C3154" s="196">
        <v>406500</v>
      </c>
      <c r="D3154" s="196">
        <v>4</v>
      </c>
      <c r="E3154" s="195" t="s">
        <v>18271</v>
      </c>
      <c r="F3154" s="195" t="s">
        <v>14</v>
      </c>
    </row>
    <row r="3155" spans="1:6">
      <c r="A3155" s="195" t="s">
        <v>395</v>
      </c>
      <c r="B3155" s="196">
        <v>10345</v>
      </c>
      <c r="C3155" s="196">
        <v>5154300</v>
      </c>
      <c r="D3155" s="196">
        <v>2</v>
      </c>
      <c r="E3155" s="195" t="s">
        <v>18272</v>
      </c>
      <c r="F3155" s="195" t="s">
        <v>219</v>
      </c>
    </row>
    <row r="3156" spans="1:6">
      <c r="A3156" s="195" t="s">
        <v>395</v>
      </c>
      <c r="B3156" s="196">
        <v>1806</v>
      </c>
      <c r="C3156" s="196">
        <v>221800</v>
      </c>
      <c r="D3156" s="196">
        <v>2</v>
      </c>
      <c r="E3156" s="195" t="s">
        <v>18273</v>
      </c>
      <c r="F3156" s="195" t="s">
        <v>219</v>
      </c>
    </row>
    <row r="3157" spans="1:6">
      <c r="A3157" s="195" t="s">
        <v>395</v>
      </c>
      <c r="B3157" s="196">
        <v>2611</v>
      </c>
      <c r="C3157" s="196">
        <v>358000</v>
      </c>
      <c r="D3157" s="196">
        <v>3</v>
      </c>
      <c r="E3157" s="195" t="s">
        <v>18274</v>
      </c>
      <c r="F3157" s="195" t="s">
        <v>289</v>
      </c>
    </row>
    <row r="3158" spans="1:6">
      <c r="A3158" s="195" t="s">
        <v>395</v>
      </c>
      <c r="B3158" s="196">
        <v>1988</v>
      </c>
      <c r="C3158" s="196">
        <v>600300</v>
      </c>
      <c r="D3158" s="196">
        <v>1</v>
      </c>
      <c r="E3158" s="195" t="s">
        <v>18275</v>
      </c>
      <c r="F3158" s="195" t="s">
        <v>54</v>
      </c>
    </row>
    <row r="3159" spans="1:6" ht="30">
      <c r="A3159" s="195" t="s">
        <v>395</v>
      </c>
      <c r="B3159" s="196">
        <v>832</v>
      </c>
      <c r="C3159" s="196">
        <v>190200</v>
      </c>
      <c r="D3159" s="196">
        <v>1</v>
      </c>
      <c r="E3159" s="195" t="s">
        <v>18276</v>
      </c>
      <c r="F3159" s="195" t="s">
        <v>25</v>
      </c>
    </row>
    <row r="3160" spans="1:6">
      <c r="A3160" s="195" t="s">
        <v>395</v>
      </c>
      <c r="B3160" s="196">
        <v>1682</v>
      </c>
      <c r="C3160" s="196">
        <v>582600</v>
      </c>
      <c r="D3160" s="196">
        <v>1</v>
      </c>
      <c r="E3160" s="195" t="s">
        <v>18277</v>
      </c>
      <c r="F3160" s="195" t="s">
        <v>247</v>
      </c>
    </row>
    <row r="3161" spans="1:6">
      <c r="A3161" s="195" t="s">
        <v>395</v>
      </c>
      <c r="B3161" s="196">
        <v>1930</v>
      </c>
      <c r="C3161" s="196">
        <v>266600</v>
      </c>
      <c r="D3161" s="196">
        <v>2</v>
      </c>
      <c r="E3161" s="195" t="s">
        <v>18278</v>
      </c>
      <c r="F3161" s="195" t="s">
        <v>5</v>
      </c>
    </row>
    <row r="3162" spans="1:6" ht="30">
      <c r="A3162" s="195" t="s">
        <v>395</v>
      </c>
      <c r="B3162" s="196">
        <v>1967</v>
      </c>
      <c r="C3162" s="196">
        <v>184300</v>
      </c>
      <c r="D3162" s="196">
        <v>2</v>
      </c>
      <c r="E3162" s="195" t="s">
        <v>18279</v>
      </c>
      <c r="F3162" s="195" t="s">
        <v>99</v>
      </c>
    </row>
    <row r="3163" spans="1:6">
      <c r="A3163" s="195" t="s">
        <v>395</v>
      </c>
      <c r="B3163" s="196">
        <v>5569</v>
      </c>
      <c r="C3163" s="196">
        <v>1133000</v>
      </c>
      <c r="D3163" s="196">
        <v>2</v>
      </c>
      <c r="E3163" s="195" t="s">
        <v>18280</v>
      </c>
      <c r="F3163" s="195" t="s">
        <v>138</v>
      </c>
    </row>
    <row r="3164" spans="1:6">
      <c r="A3164" s="195" t="s">
        <v>395</v>
      </c>
      <c r="B3164" s="196">
        <v>2118</v>
      </c>
      <c r="C3164" s="196">
        <v>591700</v>
      </c>
      <c r="D3164" s="196">
        <v>1</v>
      </c>
      <c r="E3164" s="195" t="s">
        <v>18281</v>
      </c>
      <c r="F3164" s="195" t="s">
        <v>168</v>
      </c>
    </row>
    <row r="3165" spans="1:6">
      <c r="A3165" s="195" t="s">
        <v>395</v>
      </c>
      <c r="B3165" s="196">
        <v>7451</v>
      </c>
      <c r="C3165" s="196">
        <v>1635500</v>
      </c>
      <c r="D3165" s="196">
        <v>2</v>
      </c>
      <c r="E3165" s="195" t="s">
        <v>18282</v>
      </c>
      <c r="F3165" s="195" t="s">
        <v>115</v>
      </c>
    </row>
    <row r="3166" spans="1:6">
      <c r="A3166" s="195" t="s">
        <v>395</v>
      </c>
      <c r="B3166" s="196">
        <v>2675</v>
      </c>
      <c r="C3166" s="196">
        <v>238200</v>
      </c>
      <c r="D3166" s="196">
        <v>1</v>
      </c>
      <c r="E3166" s="195" t="s">
        <v>18283</v>
      </c>
      <c r="F3166" s="195" t="s">
        <v>53</v>
      </c>
    </row>
    <row r="3167" spans="1:6">
      <c r="A3167" s="195" t="s">
        <v>395</v>
      </c>
      <c r="B3167" s="196">
        <v>2557</v>
      </c>
      <c r="C3167" s="196">
        <v>466900</v>
      </c>
      <c r="D3167" s="196">
        <v>2</v>
      </c>
      <c r="E3167" s="195" t="s">
        <v>18284</v>
      </c>
      <c r="F3167" s="195" t="s">
        <v>11</v>
      </c>
    </row>
    <row r="3168" spans="1:6">
      <c r="A3168" s="195" t="s">
        <v>395</v>
      </c>
      <c r="B3168" s="196">
        <v>1100</v>
      </c>
      <c r="C3168" s="196">
        <v>175200</v>
      </c>
      <c r="D3168" s="196">
        <v>1</v>
      </c>
      <c r="E3168" s="195" t="s">
        <v>18285</v>
      </c>
      <c r="F3168" s="195" t="s">
        <v>199</v>
      </c>
    </row>
    <row r="3169" spans="1:6">
      <c r="A3169" s="195" t="s">
        <v>395</v>
      </c>
      <c r="B3169" s="196">
        <v>1888</v>
      </c>
      <c r="C3169" s="196">
        <v>235700</v>
      </c>
      <c r="D3169" s="196">
        <v>2</v>
      </c>
      <c r="E3169" s="195" t="s">
        <v>18286</v>
      </c>
      <c r="F3169" s="195" t="s">
        <v>171</v>
      </c>
    </row>
    <row r="3170" spans="1:6">
      <c r="A3170" s="195" t="s">
        <v>395</v>
      </c>
      <c r="B3170" s="196">
        <v>2964</v>
      </c>
      <c r="C3170" s="196">
        <v>999200</v>
      </c>
      <c r="D3170" s="196">
        <v>1</v>
      </c>
      <c r="E3170" s="195" t="s">
        <v>18287</v>
      </c>
      <c r="F3170" s="195" t="s">
        <v>199</v>
      </c>
    </row>
    <row r="3171" spans="1:6">
      <c r="A3171" s="195" t="s">
        <v>395</v>
      </c>
      <c r="B3171" s="196">
        <v>1742</v>
      </c>
      <c r="C3171" s="196">
        <v>572000</v>
      </c>
      <c r="D3171" s="196">
        <v>1</v>
      </c>
      <c r="E3171" s="195" t="s">
        <v>18288</v>
      </c>
      <c r="F3171" s="195" t="s">
        <v>168</v>
      </c>
    </row>
    <row r="3172" spans="1:6" ht="30">
      <c r="A3172" s="195" t="s">
        <v>395</v>
      </c>
      <c r="B3172" s="196">
        <v>1400</v>
      </c>
      <c r="C3172" s="196">
        <v>350100</v>
      </c>
      <c r="D3172" s="196">
        <v>1</v>
      </c>
      <c r="E3172" s="195" t="s">
        <v>18289</v>
      </c>
      <c r="F3172" s="195" t="s">
        <v>25</v>
      </c>
    </row>
    <row r="3173" spans="1:6">
      <c r="A3173" s="195" t="s">
        <v>395</v>
      </c>
      <c r="B3173" s="196">
        <v>3083</v>
      </c>
      <c r="C3173" s="196">
        <v>358800</v>
      </c>
      <c r="D3173" s="196">
        <v>3</v>
      </c>
      <c r="E3173" s="195" t="s">
        <v>18290</v>
      </c>
      <c r="F3173" s="195" t="s">
        <v>14</v>
      </c>
    </row>
    <row r="3174" spans="1:6">
      <c r="A3174" s="195" t="s">
        <v>395</v>
      </c>
      <c r="B3174" s="196">
        <v>1353</v>
      </c>
      <c r="C3174" s="196">
        <v>307300</v>
      </c>
      <c r="D3174" s="196">
        <v>1</v>
      </c>
      <c r="E3174" s="195" t="s">
        <v>18291</v>
      </c>
      <c r="F3174" s="195" t="s">
        <v>57</v>
      </c>
    </row>
    <row r="3175" spans="1:6">
      <c r="A3175" s="195" t="s">
        <v>395</v>
      </c>
      <c r="B3175" s="196">
        <v>4016</v>
      </c>
      <c r="C3175" s="196">
        <v>326500</v>
      </c>
      <c r="D3175" s="196">
        <v>1</v>
      </c>
      <c r="E3175" s="195" t="s">
        <v>18292</v>
      </c>
      <c r="F3175" s="195" t="s">
        <v>29</v>
      </c>
    </row>
    <row r="3176" spans="1:6">
      <c r="A3176" s="195" t="s">
        <v>395</v>
      </c>
      <c r="B3176" s="196">
        <v>3121</v>
      </c>
      <c r="C3176" s="196">
        <v>342700</v>
      </c>
      <c r="D3176" s="196">
        <v>2</v>
      </c>
      <c r="E3176" s="195" t="s">
        <v>18293</v>
      </c>
      <c r="F3176" s="195" t="s">
        <v>5</v>
      </c>
    </row>
    <row r="3177" spans="1:6">
      <c r="A3177" s="195" t="s">
        <v>395</v>
      </c>
      <c r="B3177" s="196">
        <v>4019</v>
      </c>
      <c r="C3177" s="196">
        <v>685800</v>
      </c>
      <c r="D3177" s="196">
        <v>4</v>
      </c>
      <c r="E3177" s="195" t="s">
        <v>18294</v>
      </c>
      <c r="F3177" s="195" t="s">
        <v>32</v>
      </c>
    </row>
    <row r="3178" spans="1:6">
      <c r="A3178" s="195" t="s">
        <v>395</v>
      </c>
      <c r="B3178" s="196">
        <v>2526</v>
      </c>
      <c r="C3178" s="196">
        <v>281700</v>
      </c>
      <c r="D3178" s="196">
        <v>2</v>
      </c>
      <c r="E3178" s="195" t="s">
        <v>18295</v>
      </c>
      <c r="F3178" s="195" t="s">
        <v>216</v>
      </c>
    </row>
    <row r="3179" spans="1:6" ht="30">
      <c r="A3179" s="195" t="s">
        <v>395</v>
      </c>
      <c r="B3179" s="196">
        <v>1119</v>
      </c>
      <c r="C3179" s="196">
        <v>128400</v>
      </c>
      <c r="D3179" s="196">
        <v>1</v>
      </c>
      <c r="E3179" s="195" t="s">
        <v>18296</v>
      </c>
      <c r="F3179" s="195" t="s">
        <v>99</v>
      </c>
    </row>
    <row r="3180" spans="1:6">
      <c r="A3180" s="195" t="s">
        <v>395</v>
      </c>
      <c r="B3180" s="196">
        <v>2386</v>
      </c>
      <c r="C3180" s="196">
        <v>595400</v>
      </c>
      <c r="D3180" s="196">
        <v>1</v>
      </c>
      <c r="E3180" s="195" t="s">
        <v>18297</v>
      </c>
      <c r="F3180" s="195" t="s">
        <v>87</v>
      </c>
    </row>
    <row r="3181" spans="1:6">
      <c r="A3181" s="195" t="s">
        <v>395</v>
      </c>
      <c r="B3181" s="196">
        <v>3404</v>
      </c>
      <c r="C3181" s="196">
        <v>523000</v>
      </c>
      <c r="D3181" s="196">
        <v>3</v>
      </c>
      <c r="E3181" s="195" t="s">
        <v>18298</v>
      </c>
      <c r="F3181" s="195" t="s">
        <v>13</v>
      </c>
    </row>
    <row r="3182" spans="1:6">
      <c r="A3182" s="195" t="s">
        <v>395</v>
      </c>
      <c r="B3182" s="196">
        <v>804</v>
      </c>
      <c r="C3182" s="196">
        <v>835900</v>
      </c>
      <c r="D3182" s="196">
        <v>1</v>
      </c>
      <c r="E3182" s="195" t="s">
        <v>18299</v>
      </c>
      <c r="F3182" s="195" t="s">
        <v>177</v>
      </c>
    </row>
    <row r="3183" spans="1:6" ht="30">
      <c r="A3183" s="195" t="s">
        <v>395</v>
      </c>
      <c r="B3183" s="196">
        <v>863</v>
      </c>
      <c r="C3183" s="196">
        <v>235500</v>
      </c>
      <c r="D3183" s="196">
        <v>1</v>
      </c>
      <c r="E3183" s="195" t="s">
        <v>18300</v>
      </c>
      <c r="F3183" s="195" t="s">
        <v>99</v>
      </c>
    </row>
    <row r="3184" spans="1:6">
      <c r="A3184" s="195" t="s">
        <v>395</v>
      </c>
      <c r="B3184" s="196">
        <v>2833</v>
      </c>
      <c r="C3184" s="196">
        <v>394600</v>
      </c>
      <c r="D3184" s="196">
        <v>6</v>
      </c>
      <c r="E3184" s="195" t="s">
        <v>18301</v>
      </c>
      <c r="F3184" s="195" t="s">
        <v>268</v>
      </c>
    </row>
    <row r="3185" spans="1:6">
      <c r="A3185" s="195" t="s">
        <v>395</v>
      </c>
      <c r="B3185" s="196">
        <v>2686</v>
      </c>
      <c r="C3185" s="196">
        <v>231900</v>
      </c>
      <c r="D3185" s="196">
        <v>1</v>
      </c>
      <c r="E3185" s="195" t="s">
        <v>18302</v>
      </c>
      <c r="F3185" s="195" t="s">
        <v>12</v>
      </c>
    </row>
    <row r="3186" spans="1:6">
      <c r="A3186" s="195" t="s">
        <v>395</v>
      </c>
      <c r="B3186" s="196">
        <v>2108</v>
      </c>
      <c r="C3186" s="196">
        <v>431700</v>
      </c>
      <c r="D3186" s="196">
        <v>1</v>
      </c>
      <c r="E3186" s="195" t="s">
        <v>18303</v>
      </c>
      <c r="F3186" s="195" t="s">
        <v>168</v>
      </c>
    </row>
    <row r="3187" spans="1:6" ht="30">
      <c r="A3187" s="195" t="s">
        <v>395</v>
      </c>
      <c r="B3187" s="196">
        <v>3743</v>
      </c>
      <c r="C3187" s="196">
        <v>965700</v>
      </c>
      <c r="D3187" s="196">
        <v>1</v>
      </c>
      <c r="E3187" s="195" t="s">
        <v>18304</v>
      </c>
      <c r="F3187" s="195" t="s">
        <v>99</v>
      </c>
    </row>
    <row r="3188" spans="1:6">
      <c r="A3188" s="195" t="s">
        <v>395</v>
      </c>
      <c r="B3188" s="196">
        <v>1295</v>
      </c>
      <c r="C3188" s="196">
        <v>663800</v>
      </c>
      <c r="D3188" s="196">
        <v>2</v>
      </c>
      <c r="E3188" s="195" t="s">
        <v>18305</v>
      </c>
      <c r="F3188" s="195" t="s">
        <v>168</v>
      </c>
    </row>
    <row r="3189" spans="1:6">
      <c r="A3189" s="195" t="s">
        <v>395</v>
      </c>
      <c r="B3189" s="196">
        <v>2190</v>
      </c>
      <c r="C3189" s="196">
        <v>453400</v>
      </c>
      <c r="D3189" s="196">
        <v>1</v>
      </c>
      <c r="E3189" s="195" t="s">
        <v>18306</v>
      </c>
      <c r="F3189" s="195" t="s">
        <v>261</v>
      </c>
    </row>
    <row r="3190" spans="1:6">
      <c r="A3190" s="195" t="s">
        <v>395</v>
      </c>
      <c r="B3190" s="196">
        <v>1791</v>
      </c>
      <c r="C3190" s="196">
        <v>257500</v>
      </c>
      <c r="D3190" s="196">
        <v>1</v>
      </c>
      <c r="E3190" s="195" t="s">
        <v>18307</v>
      </c>
      <c r="F3190" s="195" t="s">
        <v>87</v>
      </c>
    </row>
    <row r="3191" spans="1:6">
      <c r="A3191" s="195" t="s">
        <v>395</v>
      </c>
      <c r="B3191" s="196">
        <v>3279</v>
      </c>
      <c r="C3191" s="196">
        <v>1020500</v>
      </c>
      <c r="D3191" s="196">
        <v>1</v>
      </c>
      <c r="E3191" s="195" t="s">
        <v>18308</v>
      </c>
      <c r="F3191" s="195" t="s">
        <v>88</v>
      </c>
    </row>
    <row r="3192" spans="1:6">
      <c r="A3192" s="195" t="s">
        <v>395</v>
      </c>
      <c r="B3192" s="196">
        <v>1800</v>
      </c>
      <c r="C3192" s="196">
        <v>221300</v>
      </c>
      <c r="D3192" s="196">
        <v>2</v>
      </c>
      <c r="E3192" s="195" t="s">
        <v>18309</v>
      </c>
      <c r="F3192" s="195" t="s">
        <v>5</v>
      </c>
    </row>
    <row r="3193" spans="1:6">
      <c r="A3193" s="195" t="s">
        <v>395</v>
      </c>
      <c r="B3193" s="196">
        <v>1442</v>
      </c>
      <c r="C3193" s="196">
        <v>243300</v>
      </c>
      <c r="D3193" s="196">
        <v>1</v>
      </c>
      <c r="E3193" s="195" t="s">
        <v>18310</v>
      </c>
      <c r="F3193" s="195" t="s">
        <v>54</v>
      </c>
    </row>
    <row r="3194" spans="1:6">
      <c r="A3194" s="195" t="s">
        <v>395</v>
      </c>
      <c r="B3194" s="196">
        <v>1888</v>
      </c>
      <c r="C3194" s="196">
        <v>327000</v>
      </c>
      <c r="D3194" s="196">
        <v>2</v>
      </c>
      <c r="E3194" s="195" t="s">
        <v>18311</v>
      </c>
      <c r="F3194" s="195" t="s">
        <v>138</v>
      </c>
    </row>
    <row r="3195" spans="1:6">
      <c r="A3195" s="195" t="s">
        <v>395</v>
      </c>
      <c r="B3195" s="196">
        <v>1504</v>
      </c>
      <c r="C3195" s="196">
        <v>1018300</v>
      </c>
      <c r="D3195" s="196">
        <v>1</v>
      </c>
      <c r="E3195" s="195" t="s">
        <v>18312</v>
      </c>
      <c r="F3195" s="195" t="s">
        <v>177</v>
      </c>
    </row>
    <row r="3196" spans="1:6">
      <c r="A3196" s="195" t="s">
        <v>395</v>
      </c>
      <c r="B3196" s="196">
        <v>2917</v>
      </c>
      <c r="C3196" s="196">
        <v>302600</v>
      </c>
      <c r="D3196" s="196">
        <v>1</v>
      </c>
      <c r="E3196" s="195" t="s">
        <v>18313</v>
      </c>
      <c r="F3196" s="195" t="s">
        <v>103</v>
      </c>
    </row>
    <row r="3197" spans="1:6">
      <c r="A3197" s="195" t="s">
        <v>395</v>
      </c>
      <c r="B3197" s="196">
        <v>19528</v>
      </c>
      <c r="C3197" s="196">
        <v>4859700</v>
      </c>
      <c r="D3197" s="196">
        <v>2</v>
      </c>
      <c r="E3197" s="195" t="s">
        <v>18314</v>
      </c>
      <c r="F3197" s="195" t="s">
        <v>253</v>
      </c>
    </row>
    <row r="3198" spans="1:6">
      <c r="A3198" s="195" t="s">
        <v>395</v>
      </c>
      <c r="B3198" s="196">
        <v>2040</v>
      </c>
      <c r="C3198" s="196">
        <v>814000</v>
      </c>
      <c r="D3198" s="196">
        <v>1</v>
      </c>
      <c r="E3198" s="195" t="s">
        <v>18315</v>
      </c>
      <c r="F3198" s="195" t="s">
        <v>261</v>
      </c>
    </row>
    <row r="3199" spans="1:6">
      <c r="A3199" s="195" t="s">
        <v>395</v>
      </c>
      <c r="B3199" s="196">
        <v>1794</v>
      </c>
      <c r="C3199" s="196">
        <v>239900</v>
      </c>
      <c r="D3199" s="196">
        <v>2</v>
      </c>
      <c r="E3199" s="195" t="s">
        <v>18316</v>
      </c>
      <c r="F3199" s="195" t="s">
        <v>190</v>
      </c>
    </row>
    <row r="3200" spans="1:6">
      <c r="A3200" s="195" t="s">
        <v>395</v>
      </c>
      <c r="B3200" s="196">
        <v>2074</v>
      </c>
      <c r="C3200" s="196">
        <v>358600</v>
      </c>
      <c r="D3200" s="196">
        <v>1</v>
      </c>
      <c r="E3200" s="195" t="s">
        <v>18317</v>
      </c>
      <c r="F3200" s="195" t="s">
        <v>90</v>
      </c>
    </row>
    <row r="3201" spans="1:6">
      <c r="A3201" s="195" t="s">
        <v>395</v>
      </c>
      <c r="B3201" s="196">
        <v>2845</v>
      </c>
      <c r="C3201" s="196">
        <v>354000</v>
      </c>
      <c r="D3201" s="196">
        <v>2</v>
      </c>
      <c r="E3201" s="195" t="s">
        <v>18318</v>
      </c>
      <c r="F3201" s="195" t="s">
        <v>98</v>
      </c>
    </row>
    <row r="3202" spans="1:6">
      <c r="A3202" s="195" t="s">
        <v>395</v>
      </c>
      <c r="B3202" s="196">
        <v>2758</v>
      </c>
      <c r="C3202" s="196">
        <v>521400</v>
      </c>
      <c r="D3202" s="196">
        <v>2</v>
      </c>
      <c r="E3202" s="195" t="s">
        <v>18319</v>
      </c>
      <c r="F3202" s="195" t="s">
        <v>7</v>
      </c>
    </row>
    <row r="3203" spans="1:6" ht="30">
      <c r="A3203" s="195" t="s">
        <v>395</v>
      </c>
      <c r="B3203" s="196">
        <v>1464</v>
      </c>
      <c r="C3203" s="196">
        <v>187400</v>
      </c>
      <c r="D3203" s="196">
        <v>1</v>
      </c>
      <c r="E3203" s="195" t="s">
        <v>18320</v>
      </c>
      <c r="F3203" s="195" t="s">
        <v>99</v>
      </c>
    </row>
    <row r="3204" spans="1:6">
      <c r="A3204" s="195" t="s">
        <v>395</v>
      </c>
      <c r="B3204" s="196">
        <v>1246</v>
      </c>
      <c r="C3204" s="196">
        <v>286600</v>
      </c>
      <c r="D3204" s="196">
        <v>1</v>
      </c>
      <c r="E3204" s="195" t="s">
        <v>18321</v>
      </c>
      <c r="F3204" s="195" t="s">
        <v>57</v>
      </c>
    </row>
    <row r="3205" spans="1:6">
      <c r="A3205" s="195" t="s">
        <v>395</v>
      </c>
      <c r="B3205" s="196">
        <v>2991</v>
      </c>
      <c r="C3205" s="196">
        <v>434900</v>
      </c>
      <c r="D3205" s="196">
        <v>2</v>
      </c>
      <c r="E3205" s="195" t="s">
        <v>18322</v>
      </c>
      <c r="F3205" s="195" t="s">
        <v>172</v>
      </c>
    </row>
    <row r="3206" spans="1:6">
      <c r="A3206" s="195" t="s">
        <v>395</v>
      </c>
      <c r="B3206" s="196">
        <v>4738</v>
      </c>
      <c r="C3206" s="196">
        <v>454800</v>
      </c>
      <c r="D3206" s="196">
        <v>4</v>
      </c>
      <c r="E3206" s="195" t="s">
        <v>18323</v>
      </c>
      <c r="F3206" s="195" t="s">
        <v>14</v>
      </c>
    </row>
    <row r="3207" spans="1:6" ht="30">
      <c r="A3207" s="195" t="s">
        <v>395</v>
      </c>
      <c r="B3207" s="196">
        <v>1328</v>
      </c>
      <c r="C3207" s="196">
        <v>316500</v>
      </c>
      <c r="D3207" s="196">
        <v>1</v>
      </c>
      <c r="E3207" s="195" t="s">
        <v>18324</v>
      </c>
      <c r="F3207" s="195" t="s">
        <v>25</v>
      </c>
    </row>
    <row r="3208" spans="1:6">
      <c r="A3208" s="195" t="s">
        <v>395</v>
      </c>
      <c r="B3208" s="196">
        <v>4915</v>
      </c>
      <c r="C3208" s="196">
        <v>1334000</v>
      </c>
      <c r="D3208" s="196">
        <v>3</v>
      </c>
      <c r="E3208" s="195" t="s">
        <v>18325</v>
      </c>
      <c r="F3208" s="195" t="s">
        <v>66</v>
      </c>
    </row>
    <row r="3209" spans="1:6" ht="30">
      <c r="A3209" s="195" t="s">
        <v>395</v>
      </c>
      <c r="B3209" s="196">
        <v>367</v>
      </c>
      <c r="C3209" s="196">
        <v>3804100</v>
      </c>
      <c r="D3209" s="196">
        <v>1</v>
      </c>
      <c r="E3209" s="195" t="s">
        <v>18326</v>
      </c>
      <c r="F3209" s="195" t="s">
        <v>25</v>
      </c>
    </row>
    <row r="3210" spans="1:6">
      <c r="A3210" s="195" t="s">
        <v>395</v>
      </c>
      <c r="B3210" s="196">
        <v>3374</v>
      </c>
      <c r="C3210" s="196">
        <v>471000</v>
      </c>
      <c r="D3210" s="196">
        <v>3</v>
      </c>
      <c r="E3210" s="195" t="s">
        <v>18327</v>
      </c>
      <c r="F3210" s="195" t="s">
        <v>44</v>
      </c>
    </row>
    <row r="3211" spans="1:6">
      <c r="A3211" s="195" t="s">
        <v>395</v>
      </c>
      <c r="B3211" s="196">
        <v>1526</v>
      </c>
      <c r="C3211" s="196">
        <v>325100</v>
      </c>
      <c r="D3211" s="196">
        <v>1</v>
      </c>
      <c r="E3211" s="195" t="s">
        <v>18328</v>
      </c>
      <c r="F3211" s="195" t="s">
        <v>222</v>
      </c>
    </row>
    <row r="3212" spans="1:6">
      <c r="A3212" s="195" t="s">
        <v>395</v>
      </c>
      <c r="B3212" s="196">
        <v>1018</v>
      </c>
      <c r="C3212" s="196">
        <v>1637400</v>
      </c>
      <c r="D3212" s="196">
        <v>1</v>
      </c>
      <c r="E3212" s="195" t="s">
        <v>18329</v>
      </c>
      <c r="F3212" s="195" t="s">
        <v>247</v>
      </c>
    </row>
    <row r="3213" spans="1:6" ht="30">
      <c r="A3213" s="195" t="s">
        <v>395</v>
      </c>
      <c r="B3213" s="196">
        <v>616</v>
      </c>
      <c r="C3213" s="196">
        <v>150800</v>
      </c>
      <c r="D3213" s="196">
        <v>1</v>
      </c>
      <c r="E3213" s="195" t="s">
        <v>18330</v>
      </c>
      <c r="F3213" s="195" t="s">
        <v>99</v>
      </c>
    </row>
    <row r="3214" spans="1:6">
      <c r="A3214" s="195" t="s">
        <v>395</v>
      </c>
      <c r="B3214" s="196">
        <v>4842</v>
      </c>
      <c r="C3214" s="196">
        <v>1804900</v>
      </c>
      <c r="D3214" s="196">
        <v>1</v>
      </c>
      <c r="E3214" s="195" t="s">
        <v>18331</v>
      </c>
      <c r="F3214" s="195" t="s">
        <v>247</v>
      </c>
    </row>
    <row r="3215" spans="1:6">
      <c r="A3215" s="195" t="s">
        <v>395</v>
      </c>
      <c r="B3215" s="196">
        <v>2112</v>
      </c>
      <c r="C3215" s="196">
        <v>380400</v>
      </c>
      <c r="D3215" s="196">
        <v>2</v>
      </c>
      <c r="E3215" s="195" t="s">
        <v>18332</v>
      </c>
      <c r="F3215" s="195" t="s">
        <v>13</v>
      </c>
    </row>
    <row r="3216" spans="1:6">
      <c r="A3216" s="195" t="s">
        <v>395</v>
      </c>
      <c r="B3216" s="196">
        <v>2159</v>
      </c>
      <c r="C3216" s="196">
        <v>273400</v>
      </c>
      <c r="D3216" s="196">
        <v>3</v>
      </c>
      <c r="E3216" s="195" t="s">
        <v>18333</v>
      </c>
      <c r="F3216" s="195" t="s">
        <v>246</v>
      </c>
    </row>
    <row r="3217" spans="1:6">
      <c r="A3217" s="195" t="s">
        <v>395</v>
      </c>
      <c r="B3217" s="196">
        <v>1114</v>
      </c>
      <c r="C3217" s="196">
        <v>57300</v>
      </c>
      <c r="D3217" s="196">
        <v>2</v>
      </c>
      <c r="E3217" s="195" t="s">
        <v>18334</v>
      </c>
      <c r="F3217" s="195" t="s">
        <v>5</v>
      </c>
    </row>
    <row r="3218" spans="1:6">
      <c r="A3218" s="195" t="s">
        <v>395</v>
      </c>
      <c r="B3218" s="196">
        <v>3888</v>
      </c>
      <c r="C3218" s="196">
        <v>409100</v>
      </c>
      <c r="D3218" s="196">
        <v>4</v>
      </c>
      <c r="E3218" s="195" t="s">
        <v>18335</v>
      </c>
      <c r="F3218" s="195" t="s">
        <v>138</v>
      </c>
    </row>
    <row r="3219" spans="1:6">
      <c r="A3219" s="195" t="s">
        <v>395</v>
      </c>
      <c r="B3219" s="196">
        <v>680</v>
      </c>
      <c r="C3219" s="196">
        <v>287800</v>
      </c>
      <c r="D3219" s="196">
        <v>1</v>
      </c>
      <c r="E3219" s="195" t="s">
        <v>18336</v>
      </c>
      <c r="F3219" s="195" t="s">
        <v>184</v>
      </c>
    </row>
    <row r="3220" spans="1:6">
      <c r="A3220" s="195" t="s">
        <v>395</v>
      </c>
      <c r="B3220" s="196">
        <v>945</v>
      </c>
      <c r="C3220" s="196">
        <v>520200</v>
      </c>
      <c r="D3220" s="196">
        <v>1</v>
      </c>
      <c r="E3220" s="195" t="s">
        <v>18337</v>
      </c>
      <c r="F3220" s="195" t="s">
        <v>177</v>
      </c>
    </row>
    <row r="3221" spans="1:6">
      <c r="A3221" s="195" t="s">
        <v>395</v>
      </c>
      <c r="B3221" s="196">
        <v>4614</v>
      </c>
      <c r="C3221" s="196">
        <v>565000</v>
      </c>
      <c r="D3221" s="196">
        <v>2</v>
      </c>
      <c r="E3221" s="195" t="s">
        <v>18338</v>
      </c>
      <c r="F3221" s="195" t="s">
        <v>5</v>
      </c>
    </row>
    <row r="3222" spans="1:6">
      <c r="A3222" s="195" t="s">
        <v>395</v>
      </c>
      <c r="B3222" s="196">
        <v>1830</v>
      </c>
      <c r="C3222" s="196">
        <v>248400</v>
      </c>
      <c r="D3222" s="196">
        <v>2</v>
      </c>
      <c r="E3222" s="195" t="s">
        <v>18339</v>
      </c>
      <c r="F3222" s="195" t="s">
        <v>52</v>
      </c>
    </row>
    <row r="3223" spans="1:6">
      <c r="A3223" s="195" t="s">
        <v>395</v>
      </c>
      <c r="B3223" s="196">
        <v>1163</v>
      </c>
      <c r="C3223" s="196">
        <v>176300</v>
      </c>
      <c r="D3223" s="196">
        <v>1</v>
      </c>
      <c r="E3223" s="195" t="s">
        <v>18340</v>
      </c>
      <c r="F3223" s="195" t="s">
        <v>87</v>
      </c>
    </row>
    <row r="3224" spans="1:6">
      <c r="A3224" s="195" t="s">
        <v>395</v>
      </c>
      <c r="B3224" s="196">
        <v>1954</v>
      </c>
      <c r="C3224" s="196">
        <v>269200</v>
      </c>
      <c r="D3224" s="196">
        <v>1</v>
      </c>
      <c r="E3224" s="195" t="s">
        <v>18341</v>
      </c>
      <c r="F3224" s="195" t="s">
        <v>57</v>
      </c>
    </row>
    <row r="3225" spans="1:6">
      <c r="A3225" s="195" t="s">
        <v>395</v>
      </c>
      <c r="B3225" s="196">
        <v>2241</v>
      </c>
      <c r="C3225" s="196">
        <v>595000</v>
      </c>
      <c r="D3225" s="196">
        <v>1</v>
      </c>
      <c r="E3225" s="195" t="s">
        <v>18342</v>
      </c>
      <c r="F3225" s="195" t="s">
        <v>53</v>
      </c>
    </row>
    <row r="3226" spans="1:6">
      <c r="A3226" s="195" t="s">
        <v>395</v>
      </c>
      <c r="B3226" s="196">
        <v>9100</v>
      </c>
      <c r="C3226" s="196">
        <v>1861100</v>
      </c>
      <c r="D3226" s="196">
        <v>2</v>
      </c>
      <c r="E3226" s="195" t="s">
        <v>18343</v>
      </c>
      <c r="F3226" s="195" t="s">
        <v>93</v>
      </c>
    </row>
    <row r="3227" spans="1:6">
      <c r="A3227" s="195" t="s">
        <v>395</v>
      </c>
      <c r="B3227" s="196">
        <v>924</v>
      </c>
      <c r="C3227" s="196">
        <v>137800</v>
      </c>
      <c r="D3227" s="196">
        <v>1</v>
      </c>
      <c r="E3227" s="195" t="s">
        <v>18344</v>
      </c>
      <c r="F3227" s="195" t="s">
        <v>12</v>
      </c>
    </row>
    <row r="3228" spans="1:6" ht="30">
      <c r="A3228" s="195" t="s">
        <v>395</v>
      </c>
      <c r="B3228" s="196">
        <v>2719</v>
      </c>
      <c r="C3228" s="196">
        <v>703100</v>
      </c>
      <c r="D3228" s="196">
        <v>1</v>
      </c>
      <c r="E3228" s="195" t="s">
        <v>18345</v>
      </c>
      <c r="F3228" s="195" t="s">
        <v>99</v>
      </c>
    </row>
    <row r="3229" spans="1:6">
      <c r="A3229" s="195" t="s">
        <v>395</v>
      </c>
      <c r="B3229" s="196">
        <v>1383</v>
      </c>
      <c r="C3229" s="196">
        <v>253300</v>
      </c>
      <c r="D3229" s="196">
        <v>1</v>
      </c>
      <c r="E3229" s="195" t="s">
        <v>18346</v>
      </c>
      <c r="F3229" s="195" t="s">
        <v>92</v>
      </c>
    </row>
    <row r="3230" spans="1:6">
      <c r="A3230" s="195" t="s">
        <v>395</v>
      </c>
      <c r="B3230" s="196">
        <v>4512</v>
      </c>
      <c r="C3230" s="196">
        <v>411200</v>
      </c>
      <c r="D3230" s="196">
        <v>2</v>
      </c>
      <c r="E3230" s="195" t="s">
        <v>18347</v>
      </c>
      <c r="F3230" s="195" t="s">
        <v>58</v>
      </c>
    </row>
    <row r="3231" spans="1:6">
      <c r="A3231" s="195" t="s">
        <v>395</v>
      </c>
      <c r="B3231" s="196">
        <v>1062</v>
      </c>
      <c r="C3231" s="196">
        <v>16791300</v>
      </c>
      <c r="D3231" s="196">
        <v>1</v>
      </c>
      <c r="E3231" s="195" t="s">
        <v>18348</v>
      </c>
      <c r="F3231" s="195" t="s">
        <v>261</v>
      </c>
    </row>
    <row r="3232" spans="1:6">
      <c r="A3232" s="195" t="s">
        <v>395</v>
      </c>
      <c r="B3232" s="196">
        <v>1874</v>
      </c>
      <c r="C3232" s="196">
        <v>365600</v>
      </c>
      <c r="D3232" s="196">
        <v>2</v>
      </c>
      <c r="E3232" s="195" t="s">
        <v>18349</v>
      </c>
      <c r="F3232" s="195" t="s">
        <v>138</v>
      </c>
    </row>
    <row r="3233" spans="1:6">
      <c r="A3233" s="195" t="s">
        <v>395</v>
      </c>
      <c r="B3233" s="196">
        <v>2463</v>
      </c>
      <c r="C3233" s="196">
        <v>405000</v>
      </c>
      <c r="D3233" s="196">
        <v>1</v>
      </c>
      <c r="E3233" s="195" t="s">
        <v>18350</v>
      </c>
      <c r="F3233" s="195" t="s">
        <v>87</v>
      </c>
    </row>
    <row r="3234" spans="1:6">
      <c r="A3234" s="195" t="s">
        <v>395</v>
      </c>
      <c r="B3234" s="196">
        <v>3316</v>
      </c>
      <c r="C3234" s="196">
        <v>730400</v>
      </c>
      <c r="D3234" s="196">
        <v>5</v>
      </c>
      <c r="E3234" s="195" t="s">
        <v>18351</v>
      </c>
      <c r="F3234" s="195" t="s">
        <v>92</v>
      </c>
    </row>
    <row r="3235" spans="1:6">
      <c r="A3235" s="195" t="s">
        <v>395</v>
      </c>
      <c r="B3235" s="196">
        <v>2324</v>
      </c>
      <c r="C3235" s="196">
        <v>323900</v>
      </c>
      <c r="D3235" s="196">
        <v>2</v>
      </c>
      <c r="E3235" s="195" t="s">
        <v>18352</v>
      </c>
      <c r="F3235" s="195" t="s">
        <v>58</v>
      </c>
    </row>
    <row r="3236" spans="1:6">
      <c r="A3236" s="195" t="s">
        <v>395</v>
      </c>
      <c r="B3236" s="196">
        <v>10559</v>
      </c>
      <c r="C3236" s="196">
        <v>2627200</v>
      </c>
      <c r="D3236" s="196">
        <v>2</v>
      </c>
      <c r="E3236" s="195" t="s">
        <v>18353</v>
      </c>
      <c r="F3236" s="195" t="s">
        <v>49</v>
      </c>
    </row>
    <row r="3237" spans="1:6">
      <c r="A3237" s="195" t="s">
        <v>395</v>
      </c>
      <c r="B3237" s="196">
        <v>1700</v>
      </c>
      <c r="C3237" s="196">
        <v>536900</v>
      </c>
      <c r="D3237" s="196">
        <v>1</v>
      </c>
      <c r="E3237" s="195" t="s">
        <v>18354</v>
      </c>
      <c r="F3237" s="195" t="s">
        <v>247</v>
      </c>
    </row>
    <row r="3238" spans="1:6">
      <c r="A3238" s="195" t="s">
        <v>395</v>
      </c>
      <c r="B3238" s="196">
        <v>3549</v>
      </c>
      <c r="C3238" s="196">
        <v>331100</v>
      </c>
      <c r="D3238" s="196">
        <v>4</v>
      </c>
      <c r="E3238" s="195" t="s">
        <v>18355</v>
      </c>
      <c r="F3238" s="195" t="s">
        <v>14</v>
      </c>
    </row>
    <row r="3239" spans="1:6">
      <c r="A3239" s="195" t="s">
        <v>395</v>
      </c>
      <c r="B3239" s="196">
        <v>3187</v>
      </c>
      <c r="C3239" s="196">
        <v>309200</v>
      </c>
      <c r="D3239" s="196">
        <v>4</v>
      </c>
      <c r="E3239" s="195" t="s">
        <v>18356</v>
      </c>
      <c r="F3239" s="195" t="s">
        <v>15</v>
      </c>
    </row>
    <row r="3240" spans="1:6">
      <c r="A3240" s="195" t="s">
        <v>395</v>
      </c>
      <c r="B3240" s="196">
        <v>2400</v>
      </c>
      <c r="C3240" s="196">
        <v>572300</v>
      </c>
      <c r="D3240" s="196">
        <v>1</v>
      </c>
      <c r="E3240" s="195" t="s">
        <v>18357</v>
      </c>
      <c r="F3240" s="195" t="s">
        <v>164</v>
      </c>
    </row>
    <row r="3241" spans="1:6">
      <c r="A3241" s="195" t="s">
        <v>395</v>
      </c>
      <c r="B3241" s="196">
        <v>3654</v>
      </c>
      <c r="C3241" s="196">
        <v>776500</v>
      </c>
      <c r="D3241" s="196">
        <v>1</v>
      </c>
      <c r="E3241" s="195" t="s">
        <v>18358</v>
      </c>
      <c r="F3241" s="195" t="s">
        <v>195</v>
      </c>
    </row>
    <row r="3242" spans="1:6">
      <c r="A3242" s="195" t="s">
        <v>395</v>
      </c>
      <c r="B3242" s="196">
        <v>2016</v>
      </c>
      <c r="C3242" s="196">
        <v>180200</v>
      </c>
      <c r="D3242" s="196">
        <v>2</v>
      </c>
      <c r="E3242" s="195" t="s">
        <v>18359</v>
      </c>
      <c r="F3242" s="195" t="s">
        <v>58</v>
      </c>
    </row>
    <row r="3243" spans="1:6">
      <c r="A3243" s="195" t="s">
        <v>395</v>
      </c>
      <c r="B3243" s="196">
        <v>1692</v>
      </c>
      <c r="C3243" s="196">
        <v>608100</v>
      </c>
      <c r="D3243" s="196">
        <v>1</v>
      </c>
      <c r="E3243" s="195" t="s">
        <v>18360</v>
      </c>
      <c r="F3243" s="195" t="s">
        <v>247</v>
      </c>
    </row>
    <row r="3244" spans="1:6">
      <c r="A3244" s="195" t="s">
        <v>395</v>
      </c>
      <c r="B3244" s="196">
        <v>1648</v>
      </c>
      <c r="C3244" s="196">
        <v>210300</v>
      </c>
      <c r="D3244" s="196">
        <v>2</v>
      </c>
      <c r="E3244" s="195" t="s">
        <v>18361</v>
      </c>
      <c r="F3244" s="195" t="s">
        <v>12</v>
      </c>
    </row>
    <row r="3245" spans="1:6">
      <c r="A3245" s="195" t="s">
        <v>395</v>
      </c>
      <c r="B3245" s="196">
        <v>2642</v>
      </c>
      <c r="C3245" s="196">
        <v>778100</v>
      </c>
      <c r="D3245" s="196">
        <v>1</v>
      </c>
      <c r="E3245" s="195" t="s">
        <v>18362</v>
      </c>
      <c r="F3245" s="195" t="s">
        <v>164</v>
      </c>
    </row>
    <row r="3246" spans="1:6">
      <c r="A3246" s="195" t="s">
        <v>395</v>
      </c>
      <c r="B3246" s="196">
        <v>1158</v>
      </c>
      <c r="C3246" s="196">
        <v>294700</v>
      </c>
      <c r="D3246" s="196">
        <v>1</v>
      </c>
      <c r="E3246" s="195" t="s">
        <v>18363</v>
      </c>
      <c r="F3246" s="195" t="s">
        <v>87</v>
      </c>
    </row>
    <row r="3247" spans="1:6">
      <c r="A3247" s="195" t="s">
        <v>395</v>
      </c>
      <c r="B3247" s="196">
        <v>692</v>
      </c>
      <c r="C3247" s="196">
        <v>97300</v>
      </c>
      <c r="D3247" s="196">
        <v>1</v>
      </c>
      <c r="E3247" s="195" t="s">
        <v>18364</v>
      </c>
      <c r="F3247" s="195" t="s">
        <v>57</v>
      </c>
    </row>
    <row r="3248" spans="1:6">
      <c r="A3248" s="195" t="s">
        <v>395</v>
      </c>
      <c r="B3248" s="196">
        <v>1358</v>
      </c>
      <c r="C3248" s="196">
        <v>497300</v>
      </c>
      <c r="D3248" s="196">
        <v>1</v>
      </c>
      <c r="E3248" s="195" t="s">
        <v>18365</v>
      </c>
      <c r="F3248" s="195" t="s">
        <v>261</v>
      </c>
    </row>
    <row r="3249" spans="1:6">
      <c r="A3249" s="195" t="s">
        <v>395</v>
      </c>
      <c r="B3249" s="196">
        <v>2876</v>
      </c>
      <c r="C3249" s="196">
        <v>312900</v>
      </c>
      <c r="D3249" s="196">
        <v>2</v>
      </c>
      <c r="E3249" s="195" t="s">
        <v>18366</v>
      </c>
      <c r="F3249" s="195" t="s">
        <v>165</v>
      </c>
    </row>
    <row r="3250" spans="1:6">
      <c r="A3250" s="195" t="s">
        <v>395</v>
      </c>
      <c r="B3250" s="196">
        <v>1553</v>
      </c>
      <c r="C3250" s="196">
        <v>279000</v>
      </c>
      <c r="D3250" s="196">
        <v>1</v>
      </c>
      <c r="E3250" s="195" t="s">
        <v>18367</v>
      </c>
      <c r="F3250" s="195" t="s">
        <v>54</v>
      </c>
    </row>
    <row r="3251" spans="1:6">
      <c r="A3251" s="195" t="s">
        <v>395</v>
      </c>
      <c r="B3251" s="196">
        <v>3980</v>
      </c>
      <c r="C3251" s="196">
        <v>679100</v>
      </c>
      <c r="D3251" s="196">
        <v>4</v>
      </c>
      <c r="E3251" s="195" t="s">
        <v>18368</v>
      </c>
      <c r="F3251" s="195" t="s">
        <v>26</v>
      </c>
    </row>
    <row r="3252" spans="1:6">
      <c r="A3252" s="195" t="s">
        <v>395</v>
      </c>
      <c r="B3252" s="196">
        <v>1056</v>
      </c>
      <c r="C3252" s="196">
        <v>169600</v>
      </c>
      <c r="D3252" s="196">
        <v>1</v>
      </c>
      <c r="E3252" s="195" t="s">
        <v>18369</v>
      </c>
      <c r="F3252" s="195" t="s">
        <v>87</v>
      </c>
    </row>
    <row r="3253" spans="1:6">
      <c r="A3253" s="195" t="s">
        <v>395</v>
      </c>
      <c r="B3253" s="196">
        <v>1604</v>
      </c>
      <c r="C3253" s="196">
        <v>538600</v>
      </c>
      <c r="D3253" s="196">
        <v>1</v>
      </c>
      <c r="E3253" s="195" t="s">
        <v>18370</v>
      </c>
      <c r="F3253" s="195" t="s">
        <v>164</v>
      </c>
    </row>
    <row r="3254" spans="1:6">
      <c r="A3254" s="195" t="s">
        <v>395</v>
      </c>
      <c r="B3254" s="196">
        <v>1942</v>
      </c>
      <c r="C3254" s="196">
        <v>256800</v>
      </c>
      <c r="D3254" s="196">
        <v>2</v>
      </c>
      <c r="E3254" s="195" t="s">
        <v>18371</v>
      </c>
      <c r="F3254" s="195" t="s">
        <v>219</v>
      </c>
    </row>
    <row r="3255" spans="1:6">
      <c r="A3255" s="195" t="s">
        <v>395</v>
      </c>
      <c r="B3255" s="196">
        <v>6453</v>
      </c>
      <c r="C3255" s="196">
        <v>1030700</v>
      </c>
      <c r="D3255" s="196">
        <v>1</v>
      </c>
      <c r="E3255" s="195" t="s">
        <v>18372</v>
      </c>
      <c r="F3255" s="195" t="s">
        <v>7</v>
      </c>
    </row>
    <row r="3256" spans="1:6" ht="30">
      <c r="A3256" s="195" t="s">
        <v>395</v>
      </c>
      <c r="B3256" s="196">
        <v>1917</v>
      </c>
      <c r="C3256" s="196">
        <v>545800</v>
      </c>
      <c r="D3256" s="196">
        <v>1</v>
      </c>
      <c r="E3256" s="195" t="s">
        <v>18373</v>
      </c>
      <c r="F3256" s="195" t="s">
        <v>25</v>
      </c>
    </row>
    <row r="3257" spans="1:6">
      <c r="A3257" s="195" t="s">
        <v>395</v>
      </c>
      <c r="B3257" s="196">
        <v>1839</v>
      </c>
      <c r="C3257" s="196">
        <v>566600</v>
      </c>
      <c r="D3257" s="196">
        <v>1</v>
      </c>
      <c r="E3257" s="195" t="s">
        <v>18374</v>
      </c>
      <c r="F3257" s="195" t="s">
        <v>12</v>
      </c>
    </row>
    <row r="3258" spans="1:6">
      <c r="A3258" s="195" t="s">
        <v>395</v>
      </c>
      <c r="B3258" s="196">
        <v>3133</v>
      </c>
      <c r="C3258" s="196">
        <v>81500</v>
      </c>
      <c r="D3258" s="196">
        <v>4</v>
      </c>
      <c r="E3258" s="195" t="s">
        <v>18375</v>
      </c>
      <c r="F3258" s="195" t="s">
        <v>159</v>
      </c>
    </row>
    <row r="3259" spans="1:6">
      <c r="A3259" s="195" t="s">
        <v>395</v>
      </c>
      <c r="B3259" s="196">
        <v>3795</v>
      </c>
      <c r="C3259" s="196">
        <v>651900</v>
      </c>
      <c r="D3259" s="196">
        <v>3</v>
      </c>
      <c r="E3259" s="195" t="s">
        <v>18376</v>
      </c>
      <c r="F3259" s="195" t="s">
        <v>7</v>
      </c>
    </row>
    <row r="3260" spans="1:6">
      <c r="A3260" s="195" t="s">
        <v>395</v>
      </c>
      <c r="B3260" s="196">
        <v>1405</v>
      </c>
      <c r="C3260" s="196">
        <v>256100</v>
      </c>
      <c r="D3260" s="196">
        <v>1</v>
      </c>
      <c r="E3260" s="195" t="s">
        <v>18377</v>
      </c>
      <c r="F3260" s="195" t="s">
        <v>184</v>
      </c>
    </row>
    <row r="3261" spans="1:6">
      <c r="A3261" s="195" t="s">
        <v>395</v>
      </c>
      <c r="B3261" s="196">
        <v>3260</v>
      </c>
      <c r="C3261" s="196">
        <v>805400</v>
      </c>
      <c r="D3261" s="196">
        <v>1</v>
      </c>
      <c r="E3261" s="195" t="s">
        <v>18378</v>
      </c>
      <c r="F3261" s="195" t="s">
        <v>261</v>
      </c>
    </row>
    <row r="3262" spans="1:6" ht="30">
      <c r="A3262" s="195" t="s">
        <v>395</v>
      </c>
      <c r="B3262" s="196">
        <v>4876</v>
      </c>
      <c r="C3262" s="196">
        <v>1057800</v>
      </c>
      <c r="D3262" s="196">
        <v>1</v>
      </c>
      <c r="E3262" s="195" t="s">
        <v>18379</v>
      </c>
      <c r="F3262" s="195" t="s">
        <v>99</v>
      </c>
    </row>
    <row r="3263" spans="1:6">
      <c r="A3263" s="195" t="s">
        <v>395</v>
      </c>
      <c r="B3263" s="196">
        <v>5274</v>
      </c>
      <c r="C3263" s="196">
        <v>1040600</v>
      </c>
      <c r="D3263" s="196">
        <v>4</v>
      </c>
      <c r="E3263" s="195" t="s">
        <v>18380</v>
      </c>
      <c r="F3263" s="195" t="s">
        <v>78</v>
      </c>
    </row>
    <row r="3264" spans="1:6">
      <c r="A3264" s="195" t="s">
        <v>395</v>
      </c>
      <c r="B3264" s="196">
        <v>1984</v>
      </c>
      <c r="C3264" s="196">
        <v>327600</v>
      </c>
      <c r="D3264" s="196">
        <v>2</v>
      </c>
      <c r="E3264" s="195" t="s">
        <v>18381</v>
      </c>
      <c r="F3264" s="195" t="s">
        <v>237</v>
      </c>
    </row>
    <row r="3265" spans="1:6">
      <c r="A3265" s="195" t="s">
        <v>395</v>
      </c>
      <c r="B3265" s="196">
        <v>1365</v>
      </c>
      <c r="C3265" s="196">
        <v>548800</v>
      </c>
      <c r="D3265" s="196">
        <v>1</v>
      </c>
      <c r="E3265" s="195" t="s">
        <v>18382</v>
      </c>
      <c r="F3265" s="195" t="s">
        <v>90</v>
      </c>
    </row>
    <row r="3266" spans="1:6">
      <c r="A3266" s="195" t="s">
        <v>395</v>
      </c>
      <c r="B3266" s="196">
        <v>2415</v>
      </c>
      <c r="C3266" s="196">
        <v>559800</v>
      </c>
      <c r="D3266" s="196">
        <v>1</v>
      </c>
      <c r="E3266" s="195" t="s">
        <v>18383</v>
      </c>
      <c r="F3266" s="195" t="s">
        <v>261</v>
      </c>
    </row>
    <row r="3267" spans="1:6">
      <c r="A3267" s="195" t="s">
        <v>395</v>
      </c>
      <c r="B3267" s="196">
        <v>1440</v>
      </c>
      <c r="C3267" s="196">
        <v>664000</v>
      </c>
      <c r="D3267" s="196">
        <v>1</v>
      </c>
      <c r="E3267" s="195" t="s">
        <v>18384</v>
      </c>
      <c r="F3267" s="195" t="s">
        <v>97</v>
      </c>
    </row>
    <row r="3268" spans="1:6">
      <c r="A3268" s="195" t="s">
        <v>395</v>
      </c>
      <c r="B3268" s="196">
        <v>1218</v>
      </c>
      <c r="C3268" s="196">
        <v>374000</v>
      </c>
      <c r="D3268" s="196">
        <v>1</v>
      </c>
      <c r="E3268" s="195" t="s">
        <v>18385</v>
      </c>
      <c r="F3268" s="195" t="s">
        <v>168</v>
      </c>
    </row>
    <row r="3269" spans="1:6">
      <c r="A3269" s="195" t="s">
        <v>395</v>
      </c>
      <c r="B3269" s="196">
        <v>13937</v>
      </c>
      <c r="C3269" s="196">
        <v>3403900</v>
      </c>
      <c r="D3269" s="196">
        <v>2</v>
      </c>
      <c r="E3269" s="195" t="s">
        <v>18386</v>
      </c>
      <c r="F3269" s="195" t="s">
        <v>253</v>
      </c>
    </row>
    <row r="3270" spans="1:6" ht="30">
      <c r="A3270" s="195" t="s">
        <v>395</v>
      </c>
      <c r="B3270" s="196">
        <v>1000</v>
      </c>
      <c r="C3270" s="196">
        <v>246300</v>
      </c>
      <c r="D3270" s="196">
        <v>1</v>
      </c>
      <c r="E3270" s="195" t="s">
        <v>18387</v>
      </c>
      <c r="F3270" s="195" t="s">
        <v>25</v>
      </c>
    </row>
    <row r="3271" spans="1:6">
      <c r="A3271" s="195" t="s">
        <v>395</v>
      </c>
      <c r="B3271" s="196">
        <v>2457</v>
      </c>
      <c r="C3271" s="196">
        <v>407400</v>
      </c>
      <c r="D3271" s="196">
        <v>3</v>
      </c>
      <c r="E3271" s="195" t="s">
        <v>18388</v>
      </c>
      <c r="F3271" s="195" t="s">
        <v>44</v>
      </c>
    </row>
    <row r="3272" spans="1:6">
      <c r="A3272" s="195" t="s">
        <v>395</v>
      </c>
      <c r="B3272" s="196">
        <v>1564</v>
      </c>
      <c r="C3272" s="196">
        <v>682100</v>
      </c>
      <c r="D3272" s="196">
        <v>1</v>
      </c>
      <c r="E3272" s="195" t="s">
        <v>18389</v>
      </c>
      <c r="F3272" s="195" t="s">
        <v>87</v>
      </c>
    </row>
    <row r="3273" spans="1:6">
      <c r="A3273" s="195" t="s">
        <v>395</v>
      </c>
      <c r="B3273" s="196">
        <v>4594</v>
      </c>
      <c r="C3273" s="196">
        <v>1089700</v>
      </c>
      <c r="D3273" s="196">
        <v>1</v>
      </c>
      <c r="E3273" s="195" t="s">
        <v>18390</v>
      </c>
      <c r="F3273" s="195" t="s">
        <v>54</v>
      </c>
    </row>
    <row r="3274" spans="1:6">
      <c r="A3274" s="195" t="s">
        <v>395</v>
      </c>
      <c r="B3274" s="196">
        <v>3417</v>
      </c>
      <c r="C3274" s="196">
        <v>505400</v>
      </c>
      <c r="D3274" s="196">
        <v>1</v>
      </c>
      <c r="E3274" s="195" t="s">
        <v>18391</v>
      </c>
      <c r="F3274" s="195" t="s">
        <v>78</v>
      </c>
    </row>
    <row r="3275" spans="1:6">
      <c r="A3275" s="195" t="s">
        <v>395</v>
      </c>
      <c r="B3275" s="196">
        <v>7106</v>
      </c>
      <c r="C3275" s="196">
        <v>4357400</v>
      </c>
      <c r="D3275" s="196">
        <v>1</v>
      </c>
      <c r="E3275" s="195" t="s">
        <v>18392</v>
      </c>
      <c r="F3275" s="195" t="s">
        <v>24</v>
      </c>
    </row>
    <row r="3276" spans="1:6" ht="30">
      <c r="A3276" s="195" t="s">
        <v>395</v>
      </c>
      <c r="B3276" s="196">
        <v>3550</v>
      </c>
      <c r="C3276" s="196">
        <v>768700</v>
      </c>
      <c r="D3276" s="196">
        <v>1</v>
      </c>
      <c r="E3276" s="195" t="s">
        <v>18393</v>
      </c>
      <c r="F3276" s="195" t="s">
        <v>99</v>
      </c>
    </row>
    <row r="3277" spans="1:6">
      <c r="A3277" s="195" t="s">
        <v>395</v>
      </c>
      <c r="B3277" s="196">
        <v>2671</v>
      </c>
      <c r="C3277" s="196">
        <v>277000</v>
      </c>
      <c r="D3277" s="196">
        <v>2</v>
      </c>
      <c r="E3277" s="195" t="s">
        <v>18394</v>
      </c>
      <c r="F3277" s="195" t="s">
        <v>58</v>
      </c>
    </row>
    <row r="3278" spans="1:6">
      <c r="A3278" s="195" t="s">
        <v>395</v>
      </c>
      <c r="B3278" s="196">
        <v>10398</v>
      </c>
      <c r="C3278" s="196">
        <v>2463700</v>
      </c>
      <c r="D3278" s="196">
        <v>2</v>
      </c>
      <c r="E3278" s="195" t="s">
        <v>18395</v>
      </c>
      <c r="F3278" s="195" t="s">
        <v>49</v>
      </c>
    </row>
    <row r="3279" spans="1:6">
      <c r="A3279" s="195" t="s">
        <v>395</v>
      </c>
      <c r="B3279" s="196">
        <v>5261</v>
      </c>
      <c r="C3279" s="196">
        <v>786300</v>
      </c>
      <c r="D3279" s="196">
        <v>2</v>
      </c>
      <c r="E3279" s="195" t="s">
        <v>18396</v>
      </c>
      <c r="F3279" s="195" t="s">
        <v>138</v>
      </c>
    </row>
    <row r="3280" spans="1:6">
      <c r="A3280" s="195" t="s">
        <v>395</v>
      </c>
      <c r="B3280" s="196">
        <v>1792</v>
      </c>
      <c r="C3280" s="196">
        <v>245100</v>
      </c>
      <c r="D3280" s="196">
        <v>4</v>
      </c>
      <c r="E3280" s="195" t="s">
        <v>18397</v>
      </c>
      <c r="F3280" s="195" t="s">
        <v>159</v>
      </c>
    </row>
    <row r="3281" spans="1:6">
      <c r="A3281" s="195" t="s">
        <v>395</v>
      </c>
      <c r="B3281" s="196">
        <v>5039</v>
      </c>
      <c r="C3281" s="196">
        <v>783600</v>
      </c>
      <c r="D3281" s="196">
        <v>2</v>
      </c>
      <c r="E3281" s="195" t="s">
        <v>18398</v>
      </c>
      <c r="F3281" s="195" t="s">
        <v>253</v>
      </c>
    </row>
    <row r="3282" spans="1:6">
      <c r="A3282" s="195" t="s">
        <v>395</v>
      </c>
      <c r="B3282" s="196">
        <v>10972</v>
      </c>
      <c r="C3282" s="196">
        <v>1261400</v>
      </c>
      <c r="D3282" s="196">
        <v>15</v>
      </c>
      <c r="E3282" s="195" t="s">
        <v>18399</v>
      </c>
      <c r="F3282" s="195" t="s">
        <v>74</v>
      </c>
    </row>
    <row r="3283" spans="1:6">
      <c r="A3283" s="195" t="s">
        <v>395</v>
      </c>
      <c r="B3283" s="196">
        <v>1815</v>
      </c>
      <c r="C3283" s="196">
        <v>655500</v>
      </c>
      <c r="D3283" s="196">
        <v>1</v>
      </c>
      <c r="E3283" s="195" t="s">
        <v>18400</v>
      </c>
      <c r="F3283" s="195" t="s">
        <v>168</v>
      </c>
    </row>
    <row r="3284" spans="1:6">
      <c r="A3284" s="195" t="s">
        <v>395</v>
      </c>
      <c r="B3284" s="196">
        <v>3531</v>
      </c>
      <c r="C3284" s="196">
        <v>630000</v>
      </c>
      <c r="D3284" s="196">
        <v>6</v>
      </c>
      <c r="E3284" s="195" t="s">
        <v>18401</v>
      </c>
      <c r="F3284" s="195" t="s">
        <v>32</v>
      </c>
    </row>
    <row r="3285" spans="1:6">
      <c r="A3285" s="195" t="s">
        <v>395</v>
      </c>
      <c r="B3285" s="196">
        <v>910</v>
      </c>
      <c r="C3285" s="196">
        <v>116200</v>
      </c>
      <c r="D3285" s="196">
        <v>2</v>
      </c>
      <c r="E3285" s="195" t="s">
        <v>17082</v>
      </c>
      <c r="F3285" s="195" t="s">
        <v>37</v>
      </c>
    </row>
    <row r="3286" spans="1:6">
      <c r="A3286" s="195" t="s">
        <v>395</v>
      </c>
      <c r="B3286" s="196">
        <v>4885</v>
      </c>
      <c r="C3286" s="196">
        <v>1387500</v>
      </c>
      <c r="D3286" s="196">
        <v>2</v>
      </c>
      <c r="E3286" s="195" t="s">
        <v>18402</v>
      </c>
      <c r="F3286" s="195" t="s">
        <v>57</v>
      </c>
    </row>
    <row r="3287" spans="1:6">
      <c r="A3287" s="195" t="s">
        <v>395</v>
      </c>
      <c r="B3287" s="196">
        <v>3220</v>
      </c>
      <c r="C3287" s="196">
        <v>264500</v>
      </c>
      <c r="D3287" s="196">
        <v>2</v>
      </c>
      <c r="E3287" s="195" t="s">
        <v>18403</v>
      </c>
      <c r="F3287" s="195" t="s">
        <v>14</v>
      </c>
    </row>
    <row r="3288" spans="1:6">
      <c r="A3288" s="195" t="s">
        <v>395</v>
      </c>
      <c r="B3288" s="196">
        <v>1917</v>
      </c>
      <c r="C3288" s="196">
        <v>635100</v>
      </c>
      <c r="D3288" s="196">
        <v>1</v>
      </c>
      <c r="E3288" s="195" t="s">
        <v>18404</v>
      </c>
      <c r="F3288" s="195" t="s">
        <v>247</v>
      </c>
    </row>
    <row r="3289" spans="1:6" ht="30">
      <c r="A3289" s="195" t="s">
        <v>395</v>
      </c>
      <c r="B3289" s="196">
        <v>2096</v>
      </c>
      <c r="C3289" s="196">
        <v>327500</v>
      </c>
      <c r="D3289" s="196">
        <v>1</v>
      </c>
      <c r="E3289" s="195" t="s">
        <v>18405</v>
      </c>
      <c r="F3289" s="195" t="s">
        <v>99</v>
      </c>
    </row>
    <row r="3290" spans="1:6">
      <c r="A3290" s="195" t="s">
        <v>395</v>
      </c>
      <c r="B3290" s="196">
        <v>2392</v>
      </c>
      <c r="C3290" s="196">
        <v>836400</v>
      </c>
      <c r="D3290" s="196">
        <v>1</v>
      </c>
      <c r="E3290" s="195" t="s">
        <v>18406</v>
      </c>
      <c r="F3290" s="195" t="s">
        <v>82</v>
      </c>
    </row>
    <row r="3291" spans="1:6">
      <c r="A3291" s="195" t="s">
        <v>395</v>
      </c>
      <c r="B3291" s="196">
        <v>3674</v>
      </c>
      <c r="C3291" s="196">
        <v>331500</v>
      </c>
      <c r="D3291" s="196">
        <v>1</v>
      </c>
      <c r="E3291" s="195" t="s">
        <v>18407</v>
      </c>
      <c r="F3291" s="195" t="s">
        <v>103</v>
      </c>
    </row>
    <row r="3292" spans="1:6">
      <c r="A3292" s="195" t="s">
        <v>395</v>
      </c>
      <c r="B3292" s="196">
        <v>3776</v>
      </c>
      <c r="C3292" s="196">
        <v>428300</v>
      </c>
      <c r="D3292" s="196">
        <v>2</v>
      </c>
      <c r="E3292" s="195" t="s">
        <v>18408</v>
      </c>
      <c r="F3292" s="195" t="s">
        <v>28</v>
      </c>
    </row>
    <row r="3293" spans="1:6">
      <c r="A3293" s="195" t="s">
        <v>395</v>
      </c>
      <c r="B3293" s="196">
        <v>2608</v>
      </c>
      <c r="C3293" s="196">
        <v>158800</v>
      </c>
      <c r="D3293" s="196">
        <v>2</v>
      </c>
      <c r="E3293" s="195" t="s">
        <v>18409</v>
      </c>
      <c r="F3293" s="195" t="s">
        <v>207</v>
      </c>
    </row>
    <row r="3294" spans="1:6">
      <c r="A3294" s="195" t="s">
        <v>395</v>
      </c>
      <c r="B3294" s="196">
        <v>5259</v>
      </c>
      <c r="C3294" s="196">
        <v>803100</v>
      </c>
      <c r="D3294" s="196">
        <v>3</v>
      </c>
      <c r="E3294" s="195" t="s">
        <v>18410</v>
      </c>
      <c r="F3294" s="195" t="s">
        <v>7</v>
      </c>
    </row>
    <row r="3295" spans="1:6">
      <c r="A3295" s="195" t="s">
        <v>395</v>
      </c>
      <c r="B3295" s="196">
        <v>2770</v>
      </c>
      <c r="C3295" s="196">
        <v>547500</v>
      </c>
      <c r="D3295" s="196">
        <v>1</v>
      </c>
      <c r="E3295" s="195" t="s">
        <v>18411</v>
      </c>
      <c r="F3295" s="195" t="s">
        <v>57</v>
      </c>
    </row>
    <row r="3296" spans="1:6">
      <c r="A3296" s="195" t="s">
        <v>395</v>
      </c>
      <c r="B3296" s="196">
        <v>2044</v>
      </c>
      <c r="C3296" s="196">
        <v>128700</v>
      </c>
      <c r="D3296" s="196">
        <v>2</v>
      </c>
      <c r="E3296" s="195" t="s">
        <v>18412</v>
      </c>
      <c r="F3296" s="195" t="s">
        <v>188</v>
      </c>
    </row>
    <row r="3297" spans="1:6" ht="30">
      <c r="A3297" s="195" t="s">
        <v>395</v>
      </c>
      <c r="B3297" s="196">
        <v>4175</v>
      </c>
      <c r="C3297" s="196">
        <v>1087900</v>
      </c>
      <c r="D3297" s="196">
        <v>1</v>
      </c>
      <c r="E3297" s="195" t="s">
        <v>18413</v>
      </c>
      <c r="F3297" s="195" t="s">
        <v>99</v>
      </c>
    </row>
    <row r="3298" spans="1:6">
      <c r="A3298" s="195" t="s">
        <v>395</v>
      </c>
      <c r="B3298" s="196">
        <v>2115</v>
      </c>
      <c r="C3298" s="196">
        <v>241900</v>
      </c>
      <c r="D3298" s="196">
        <v>2</v>
      </c>
      <c r="E3298" s="195" t="s">
        <v>18414</v>
      </c>
      <c r="F3298" s="195" t="s">
        <v>172</v>
      </c>
    </row>
    <row r="3299" spans="1:6">
      <c r="A3299" s="195" t="s">
        <v>395</v>
      </c>
      <c r="B3299" s="196">
        <v>4433</v>
      </c>
      <c r="C3299" s="196">
        <v>638700</v>
      </c>
      <c r="D3299" s="196">
        <v>3</v>
      </c>
      <c r="E3299" s="195" t="s">
        <v>18415</v>
      </c>
      <c r="F3299" s="195" t="s">
        <v>49</v>
      </c>
    </row>
    <row r="3300" spans="1:6">
      <c r="A3300" s="195" t="s">
        <v>395</v>
      </c>
      <c r="B3300" s="196">
        <v>1674</v>
      </c>
      <c r="C3300" s="196">
        <v>385100</v>
      </c>
      <c r="D3300" s="196">
        <v>1</v>
      </c>
      <c r="E3300" s="195" t="s">
        <v>18416</v>
      </c>
      <c r="F3300" s="195" t="s">
        <v>164</v>
      </c>
    </row>
    <row r="3301" spans="1:6">
      <c r="A3301" s="195" t="s">
        <v>395</v>
      </c>
      <c r="B3301" s="196">
        <v>2288</v>
      </c>
      <c r="C3301" s="196">
        <v>904400</v>
      </c>
      <c r="D3301" s="196">
        <v>1</v>
      </c>
      <c r="E3301" s="195" t="s">
        <v>18417</v>
      </c>
      <c r="F3301" s="195" t="s">
        <v>88</v>
      </c>
    </row>
    <row r="3302" spans="1:6">
      <c r="A3302" s="195" t="s">
        <v>395</v>
      </c>
      <c r="B3302" s="196">
        <v>1530</v>
      </c>
      <c r="C3302" s="196">
        <v>191600</v>
      </c>
      <c r="D3302" s="196">
        <v>1</v>
      </c>
      <c r="E3302" s="195" t="s">
        <v>18418</v>
      </c>
      <c r="F3302" s="195" t="s">
        <v>57</v>
      </c>
    </row>
    <row r="3303" spans="1:6">
      <c r="A3303" s="195" t="s">
        <v>395</v>
      </c>
      <c r="B3303" s="196">
        <v>1440</v>
      </c>
      <c r="C3303" s="196">
        <v>178400</v>
      </c>
      <c r="D3303" s="196">
        <v>4</v>
      </c>
      <c r="E3303" s="195" t="s">
        <v>18419</v>
      </c>
      <c r="F3303" s="195" t="s">
        <v>159</v>
      </c>
    </row>
    <row r="3304" spans="1:6">
      <c r="A3304" s="195" t="s">
        <v>395</v>
      </c>
      <c r="B3304" s="196">
        <v>1403</v>
      </c>
      <c r="C3304" s="196">
        <v>215200</v>
      </c>
      <c r="D3304" s="196">
        <v>2</v>
      </c>
      <c r="E3304" s="195" t="s">
        <v>18420</v>
      </c>
      <c r="F3304" s="195" t="s">
        <v>32</v>
      </c>
    </row>
    <row r="3305" spans="1:6" ht="30">
      <c r="A3305" s="195" t="s">
        <v>395</v>
      </c>
      <c r="B3305" s="196">
        <v>1682</v>
      </c>
      <c r="C3305" s="196">
        <v>1062600</v>
      </c>
      <c r="D3305" s="196">
        <v>2</v>
      </c>
      <c r="E3305" s="195" t="s">
        <v>18421</v>
      </c>
      <c r="F3305" s="195" t="s">
        <v>25</v>
      </c>
    </row>
    <row r="3306" spans="1:6">
      <c r="A3306" s="195" t="s">
        <v>395</v>
      </c>
      <c r="B3306" s="196">
        <v>10954</v>
      </c>
      <c r="C3306" s="196">
        <v>2565300</v>
      </c>
      <c r="D3306" s="196">
        <v>2</v>
      </c>
      <c r="E3306" s="195" t="s">
        <v>18422</v>
      </c>
      <c r="F3306" s="195" t="s">
        <v>95</v>
      </c>
    </row>
    <row r="3307" spans="1:6">
      <c r="A3307" s="195" t="s">
        <v>395</v>
      </c>
      <c r="B3307" s="196">
        <v>2306</v>
      </c>
      <c r="C3307" s="196">
        <v>455900</v>
      </c>
      <c r="D3307" s="196">
        <v>1</v>
      </c>
      <c r="E3307" s="195" t="s">
        <v>18423</v>
      </c>
      <c r="F3307" s="195" t="s">
        <v>261</v>
      </c>
    </row>
    <row r="3308" spans="1:6">
      <c r="A3308" s="195" t="s">
        <v>395</v>
      </c>
      <c r="B3308" s="196">
        <v>3190</v>
      </c>
      <c r="C3308" s="196">
        <v>332900</v>
      </c>
      <c r="D3308" s="196">
        <v>2</v>
      </c>
      <c r="E3308" s="195" t="s">
        <v>18424</v>
      </c>
      <c r="F3308" s="195" t="s">
        <v>115</v>
      </c>
    </row>
    <row r="3309" spans="1:6">
      <c r="A3309" s="195" t="s">
        <v>395</v>
      </c>
      <c r="B3309" s="196">
        <v>4404</v>
      </c>
      <c r="C3309" s="196">
        <v>901500</v>
      </c>
      <c r="D3309" s="196">
        <v>2</v>
      </c>
      <c r="E3309" s="195" t="s">
        <v>18425</v>
      </c>
      <c r="F3309" s="195" t="s">
        <v>219</v>
      </c>
    </row>
    <row r="3310" spans="1:6">
      <c r="A3310" s="195" t="s">
        <v>395</v>
      </c>
      <c r="B3310" s="196">
        <v>570</v>
      </c>
      <c r="C3310" s="196">
        <v>885200</v>
      </c>
      <c r="D3310" s="196">
        <v>1</v>
      </c>
      <c r="E3310" s="195" t="s">
        <v>18426</v>
      </c>
      <c r="F3310" s="195" t="s">
        <v>247</v>
      </c>
    </row>
    <row r="3311" spans="1:6">
      <c r="A3311" s="195" t="s">
        <v>395</v>
      </c>
      <c r="B3311" s="196">
        <v>3954</v>
      </c>
      <c r="C3311" s="196">
        <v>377400</v>
      </c>
      <c r="D3311" s="196">
        <v>3</v>
      </c>
      <c r="E3311" s="195" t="s">
        <v>18427</v>
      </c>
      <c r="F3311" s="195" t="s">
        <v>16</v>
      </c>
    </row>
    <row r="3312" spans="1:6" ht="30">
      <c r="A3312" s="195" t="s">
        <v>395</v>
      </c>
      <c r="B3312" s="196">
        <v>4600</v>
      </c>
      <c r="C3312" s="196">
        <v>905200</v>
      </c>
      <c r="D3312" s="196">
        <v>1</v>
      </c>
      <c r="E3312" s="195" t="s">
        <v>18428</v>
      </c>
      <c r="F3312" s="195" t="s">
        <v>25</v>
      </c>
    </row>
    <row r="3313" spans="1:6">
      <c r="A3313" s="195" t="s">
        <v>395</v>
      </c>
      <c r="B3313" s="196">
        <v>2988</v>
      </c>
      <c r="C3313" s="196">
        <v>486500</v>
      </c>
      <c r="D3313" s="196">
        <v>1</v>
      </c>
      <c r="E3313" s="195" t="s">
        <v>18429</v>
      </c>
      <c r="F3313" s="195" t="s">
        <v>106</v>
      </c>
    </row>
    <row r="3314" spans="1:6">
      <c r="A3314" s="195" t="s">
        <v>395</v>
      </c>
      <c r="B3314" s="196">
        <v>1500</v>
      </c>
      <c r="C3314" s="196">
        <v>480700</v>
      </c>
      <c r="D3314" s="196">
        <v>2</v>
      </c>
      <c r="E3314" s="195" t="s">
        <v>18430</v>
      </c>
      <c r="F3314" s="195" t="s">
        <v>87</v>
      </c>
    </row>
    <row r="3315" spans="1:6">
      <c r="A3315" s="195" t="s">
        <v>395</v>
      </c>
      <c r="B3315" s="196">
        <v>1464</v>
      </c>
      <c r="C3315" s="196">
        <v>411900</v>
      </c>
      <c r="D3315" s="196">
        <v>1</v>
      </c>
      <c r="E3315" s="195" t="s">
        <v>18431</v>
      </c>
      <c r="F3315" s="195" t="s">
        <v>164</v>
      </c>
    </row>
    <row r="3316" spans="1:6">
      <c r="A3316" s="195" t="s">
        <v>395</v>
      </c>
      <c r="B3316" s="196">
        <v>2290</v>
      </c>
      <c r="C3316" s="196">
        <v>136100</v>
      </c>
      <c r="D3316" s="196">
        <v>2</v>
      </c>
      <c r="E3316" s="195" t="s">
        <v>18432</v>
      </c>
      <c r="F3316" s="195" t="s">
        <v>5</v>
      </c>
    </row>
    <row r="3317" spans="1:6">
      <c r="A3317" s="195" t="s">
        <v>395</v>
      </c>
      <c r="B3317" s="196">
        <v>3910</v>
      </c>
      <c r="C3317" s="196">
        <v>808100</v>
      </c>
      <c r="D3317" s="196">
        <v>1</v>
      </c>
      <c r="E3317" s="195" t="s">
        <v>18433</v>
      </c>
      <c r="F3317" s="195" t="s">
        <v>222</v>
      </c>
    </row>
    <row r="3318" spans="1:6">
      <c r="A3318" s="195" t="s">
        <v>395</v>
      </c>
      <c r="B3318" s="196">
        <v>6960</v>
      </c>
      <c r="C3318" s="196">
        <v>3126200</v>
      </c>
      <c r="D3318" s="196">
        <v>1</v>
      </c>
      <c r="E3318" s="195" t="s">
        <v>18434</v>
      </c>
      <c r="F3318" s="195" t="s">
        <v>24</v>
      </c>
    </row>
    <row r="3319" spans="1:6">
      <c r="A3319" s="195" t="s">
        <v>395</v>
      </c>
      <c r="B3319" s="196">
        <v>3667</v>
      </c>
      <c r="C3319" s="196">
        <v>478200</v>
      </c>
      <c r="D3319" s="196">
        <v>3</v>
      </c>
      <c r="E3319" s="195" t="s">
        <v>18435</v>
      </c>
      <c r="F3319" s="195" t="s">
        <v>138</v>
      </c>
    </row>
    <row r="3320" spans="1:6">
      <c r="A3320" s="195" t="s">
        <v>395</v>
      </c>
      <c r="B3320" s="196">
        <v>5408</v>
      </c>
      <c r="C3320" s="196">
        <v>705600</v>
      </c>
      <c r="D3320" s="196">
        <v>8</v>
      </c>
      <c r="E3320" s="195" t="s">
        <v>18436</v>
      </c>
      <c r="F3320" s="195" t="s">
        <v>5</v>
      </c>
    </row>
    <row r="3321" spans="1:6">
      <c r="A3321" s="195" t="s">
        <v>395</v>
      </c>
      <c r="B3321" s="196">
        <v>2164</v>
      </c>
      <c r="C3321" s="196">
        <v>628900</v>
      </c>
      <c r="D3321" s="196">
        <v>1</v>
      </c>
      <c r="E3321" s="195" t="s">
        <v>18437</v>
      </c>
      <c r="F3321" s="195" t="s">
        <v>168</v>
      </c>
    </row>
    <row r="3322" spans="1:6" ht="30">
      <c r="A3322" s="195" t="s">
        <v>395</v>
      </c>
      <c r="B3322" s="196">
        <v>1718</v>
      </c>
      <c r="C3322" s="196">
        <v>599100</v>
      </c>
      <c r="D3322" s="196">
        <v>1</v>
      </c>
      <c r="E3322" s="195" t="s">
        <v>18438</v>
      </c>
      <c r="F3322" s="195" t="s">
        <v>25</v>
      </c>
    </row>
    <row r="3323" spans="1:6">
      <c r="A3323" s="195" t="s">
        <v>395</v>
      </c>
      <c r="B3323" s="196">
        <v>6224</v>
      </c>
      <c r="C3323" s="196">
        <v>980400</v>
      </c>
      <c r="D3323" s="196">
        <v>8</v>
      </c>
      <c r="E3323" s="195" t="s">
        <v>18439</v>
      </c>
      <c r="F3323" s="195" t="s">
        <v>62</v>
      </c>
    </row>
    <row r="3324" spans="1:6">
      <c r="A3324" s="195" t="s">
        <v>395</v>
      </c>
      <c r="B3324" s="196">
        <v>416</v>
      </c>
      <c r="C3324" s="196">
        <v>124900</v>
      </c>
      <c r="D3324" s="196">
        <v>1</v>
      </c>
      <c r="E3324" s="195" t="s">
        <v>18440</v>
      </c>
      <c r="F3324" s="195" t="s">
        <v>57</v>
      </c>
    </row>
    <row r="3325" spans="1:6" ht="30">
      <c r="A3325" s="195" t="s">
        <v>395</v>
      </c>
      <c r="B3325" s="196">
        <v>1715</v>
      </c>
      <c r="C3325" s="196">
        <v>1050600</v>
      </c>
      <c r="D3325" s="196">
        <v>1</v>
      </c>
      <c r="E3325" s="195" t="s">
        <v>18441</v>
      </c>
      <c r="F3325" s="195" t="s">
        <v>25</v>
      </c>
    </row>
    <row r="3326" spans="1:6">
      <c r="A3326" s="195" t="s">
        <v>395</v>
      </c>
      <c r="B3326" s="196">
        <v>1210</v>
      </c>
      <c r="C3326" s="196">
        <v>426900</v>
      </c>
      <c r="D3326" s="196">
        <v>3</v>
      </c>
      <c r="E3326" s="195" t="s">
        <v>18442</v>
      </c>
      <c r="F3326" s="195" t="s">
        <v>37</v>
      </c>
    </row>
    <row r="3327" spans="1:6">
      <c r="A3327" s="195" t="s">
        <v>395</v>
      </c>
      <c r="B3327" s="196">
        <v>1359</v>
      </c>
      <c r="C3327" s="196">
        <v>426900</v>
      </c>
      <c r="D3327" s="196">
        <v>3</v>
      </c>
      <c r="E3327" s="195" t="s">
        <v>18442</v>
      </c>
      <c r="F3327" s="195" t="s">
        <v>37</v>
      </c>
    </row>
    <row r="3328" spans="1:6">
      <c r="A3328" s="195" t="s">
        <v>395</v>
      </c>
      <c r="B3328" s="196">
        <v>1100</v>
      </c>
      <c r="C3328" s="196">
        <v>216500</v>
      </c>
      <c r="D3328" s="196">
        <v>1</v>
      </c>
      <c r="E3328" s="195" t="s">
        <v>18443</v>
      </c>
      <c r="F3328" s="195" t="s">
        <v>18</v>
      </c>
    </row>
    <row r="3329" spans="1:6" ht="30">
      <c r="A3329" s="195" t="s">
        <v>395</v>
      </c>
      <c r="B3329" s="196">
        <v>2080</v>
      </c>
      <c r="C3329" s="196">
        <v>439300</v>
      </c>
      <c r="D3329" s="196">
        <v>1</v>
      </c>
      <c r="E3329" s="195" t="s">
        <v>18444</v>
      </c>
      <c r="F3329" s="195" t="s">
        <v>99</v>
      </c>
    </row>
    <row r="3330" spans="1:6">
      <c r="A3330" s="195" t="s">
        <v>395</v>
      </c>
      <c r="B3330" s="196">
        <v>2247</v>
      </c>
      <c r="C3330" s="196">
        <v>1200700</v>
      </c>
      <c r="D3330" s="196">
        <v>1</v>
      </c>
      <c r="E3330" s="195" t="s">
        <v>18445</v>
      </c>
      <c r="F3330" s="195" t="s">
        <v>177</v>
      </c>
    </row>
    <row r="3331" spans="1:6">
      <c r="A3331" s="195" t="s">
        <v>395</v>
      </c>
      <c r="B3331" s="196">
        <v>2716</v>
      </c>
      <c r="C3331" s="196">
        <v>340000</v>
      </c>
      <c r="D3331" s="196">
        <v>2</v>
      </c>
      <c r="E3331" s="195" t="s">
        <v>18446</v>
      </c>
      <c r="F3331" s="195" t="s">
        <v>237</v>
      </c>
    </row>
    <row r="3332" spans="1:6">
      <c r="A3332" s="195" t="s">
        <v>395</v>
      </c>
      <c r="B3332" s="196">
        <v>3380</v>
      </c>
      <c r="C3332" s="196">
        <v>611000</v>
      </c>
      <c r="D3332" s="196">
        <v>1</v>
      </c>
      <c r="E3332" s="195" t="s">
        <v>18447</v>
      </c>
      <c r="F3332" s="195" t="s">
        <v>82</v>
      </c>
    </row>
    <row r="3333" spans="1:6">
      <c r="A3333" s="195" t="s">
        <v>395</v>
      </c>
      <c r="B3333" s="196">
        <v>1188</v>
      </c>
      <c r="C3333" s="196">
        <v>151500</v>
      </c>
      <c r="D3333" s="196">
        <v>2</v>
      </c>
      <c r="E3333" s="195" t="s">
        <v>18448</v>
      </c>
      <c r="F3333" s="195" t="s">
        <v>32</v>
      </c>
    </row>
    <row r="3334" spans="1:6">
      <c r="A3334" s="195" t="s">
        <v>395</v>
      </c>
      <c r="B3334" s="196">
        <v>1403</v>
      </c>
      <c r="C3334" s="196">
        <v>410200</v>
      </c>
      <c r="D3334" s="196">
        <v>1</v>
      </c>
      <c r="E3334" s="195" t="s">
        <v>18449</v>
      </c>
      <c r="F3334" s="195" t="s">
        <v>88</v>
      </c>
    </row>
    <row r="3335" spans="1:6">
      <c r="A3335" s="195" t="s">
        <v>395</v>
      </c>
      <c r="B3335" s="196">
        <v>2273</v>
      </c>
      <c r="C3335" s="196">
        <v>772500</v>
      </c>
      <c r="D3335" s="196">
        <v>1</v>
      </c>
      <c r="E3335" s="195" t="s">
        <v>18450</v>
      </c>
      <c r="F3335" s="195" t="s">
        <v>54</v>
      </c>
    </row>
    <row r="3336" spans="1:6">
      <c r="A3336" s="195" t="s">
        <v>395</v>
      </c>
      <c r="B3336" s="196">
        <v>2068</v>
      </c>
      <c r="C3336" s="196">
        <v>384900</v>
      </c>
      <c r="D3336" s="196">
        <v>1</v>
      </c>
      <c r="E3336" s="195" t="s">
        <v>18451</v>
      </c>
      <c r="F3336" s="195" t="s">
        <v>57</v>
      </c>
    </row>
    <row r="3337" spans="1:6">
      <c r="A3337" s="195" t="s">
        <v>395</v>
      </c>
      <c r="B3337" s="196">
        <v>3383</v>
      </c>
      <c r="C3337" s="196">
        <v>226400</v>
      </c>
      <c r="D3337" s="196">
        <v>3</v>
      </c>
      <c r="E3337" s="195" t="s">
        <v>18452</v>
      </c>
      <c r="F3337" s="195" t="s">
        <v>5</v>
      </c>
    </row>
    <row r="3338" spans="1:6" ht="30">
      <c r="A3338" s="195" t="s">
        <v>395</v>
      </c>
      <c r="B3338" s="196">
        <v>9570</v>
      </c>
      <c r="C3338" s="196">
        <v>3291600</v>
      </c>
      <c r="D3338" s="196">
        <v>1</v>
      </c>
      <c r="E3338" s="195" t="s">
        <v>18453</v>
      </c>
      <c r="F3338" s="195" t="s">
        <v>209</v>
      </c>
    </row>
    <row r="3339" spans="1:6">
      <c r="A3339" s="195" t="s">
        <v>395</v>
      </c>
      <c r="B3339" s="196">
        <v>11380</v>
      </c>
      <c r="C3339" s="196">
        <v>2774300</v>
      </c>
      <c r="D3339" s="196">
        <v>2</v>
      </c>
      <c r="E3339" s="195" t="s">
        <v>18454</v>
      </c>
      <c r="F3339" s="195" t="s">
        <v>253</v>
      </c>
    </row>
    <row r="3340" spans="1:6">
      <c r="A3340" s="195" t="s">
        <v>395</v>
      </c>
      <c r="B3340" s="196">
        <v>1760</v>
      </c>
      <c r="C3340" s="196">
        <v>241600</v>
      </c>
      <c r="D3340" s="196">
        <v>1</v>
      </c>
      <c r="E3340" s="195" t="s">
        <v>18455</v>
      </c>
      <c r="F3340" s="195" t="s">
        <v>57</v>
      </c>
    </row>
    <row r="3341" spans="1:6">
      <c r="A3341" s="195" t="s">
        <v>395</v>
      </c>
      <c r="B3341" s="196">
        <v>3755</v>
      </c>
      <c r="C3341" s="196">
        <v>443300</v>
      </c>
      <c r="D3341" s="196">
        <v>1</v>
      </c>
      <c r="E3341" s="195" t="s">
        <v>18456</v>
      </c>
      <c r="F3341" s="195" t="s">
        <v>87</v>
      </c>
    </row>
    <row r="3342" spans="1:6">
      <c r="A3342" s="195" t="s">
        <v>395</v>
      </c>
      <c r="B3342" s="196">
        <v>3256</v>
      </c>
      <c r="C3342" s="196">
        <v>315600</v>
      </c>
      <c r="D3342" s="196">
        <v>2</v>
      </c>
      <c r="E3342" s="195" t="s">
        <v>18457</v>
      </c>
      <c r="F3342" s="195" t="s">
        <v>112</v>
      </c>
    </row>
    <row r="3343" spans="1:6">
      <c r="A3343" s="195" t="s">
        <v>395</v>
      </c>
      <c r="B3343" s="196">
        <v>1809</v>
      </c>
      <c r="C3343" s="196">
        <v>274600</v>
      </c>
      <c r="D3343" s="196">
        <v>1</v>
      </c>
      <c r="E3343" s="195" t="s">
        <v>18458</v>
      </c>
      <c r="F3343" s="195" t="s">
        <v>82</v>
      </c>
    </row>
    <row r="3344" spans="1:6" ht="30">
      <c r="A3344" s="195" t="s">
        <v>395</v>
      </c>
      <c r="B3344" s="196">
        <v>3034</v>
      </c>
      <c r="C3344" s="196">
        <v>1108400</v>
      </c>
      <c r="D3344" s="196">
        <v>1</v>
      </c>
      <c r="E3344" s="195" t="s">
        <v>18459</v>
      </c>
      <c r="F3344" s="195" t="s">
        <v>25</v>
      </c>
    </row>
    <row r="3345" spans="1:6">
      <c r="A3345" s="195" t="s">
        <v>395</v>
      </c>
      <c r="B3345" s="196">
        <v>6704</v>
      </c>
      <c r="C3345" s="196">
        <v>4442400</v>
      </c>
      <c r="D3345" s="196">
        <v>1</v>
      </c>
      <c r="E3345" s="195" t="s">
        <v>18460</v>
      </c>
      <c r="F3345" s="195" t="s">
        <v>247</v>
      </c>
    </row>
    <row r="3346" spans="1:6" ht="30">
      <c r="A3346" s="195" t="s">
        <v>395</v>
      </c>
      <c r="B3346" s="196">
        <v>2378</v>
      </c>
      <c r="C3346" s="196">
        <v>610800</v>
      </c>
      <c r="D3346" s="196">
        <v>1</v>
      </c>
      <c r="E3346" s="195" t="s">
        <v>18461</v>
      </c>
      <c r="F3346" s="195" t="s">
        <v>209</v>
      </c>
    </row>
    <row r="3347" spans="1:6">
      <c r="A3347" s="195" t="s">
        <v>395</v>
      </c>
      <c r="B3347" s="196">
        <v>1331</v>
      </c>
      <c r="C3347" s="196">
        <v>262800</v>
      </c>
      <c r="D3347" s="196">
        <v>2</v>
      </c>
      <c r="E3347" s="195" t="s">
        <v>18462</v>
      </c>
      <c r="F3347" s="195" t="s">
        <v>37</v>
      </c>
    </row>
    <row r="3348" spans="1:6">
      <c r="A3348" s="195" t="s">
        <v>395</v>
      </c>
      <c r="B3348" s="196">
        <v>3547</v>
      </c>
      <c r="C3348" s="196">
        <v>503700</v>
      </c>
      <c r="D3348" s="196">
        <v>4</v>
      </c>
      <c r="E3348" s="195" t="s">
        <v>18463</v>
      </c>
      <c r="F3348" s="195" t="s">
        <v>69</v>
      </c>
    </row>
    <row r="3349" spans="1:6">
      <c r="A3349" s="195" t="s">
        <v>395</v>
      </c>
      <c r="B3349" s="196">
        <v>1984</v>
      </c>
      <c r="C3349" s="196">
        <v>235600</v>
      </c>
      <c r="D3349" s="196">
        <v>1</v>
      </c>
      <c r="E3349" s="195" t="s">
        <v>18464</v>
      </c>
      <c r="F3349" s="195" t="s">
        <v>82</v>
      </c>
    </row>
    <row r="3350" spans="1:6">
      <c r="A3350" s="195" t="s">
        <v>395</v>
      </c>
      <c r="B3350" s="196">
        <v>752</v>
      </c>
      <c r="C3350" s="196">
        <v>367600</v>
      </c>
      <c r="D3350" s="196">
        <v>1</v>
      </c>
      <c r="E3350" s="195" t="s">
        <v>18465</v>
      </c>
      <c r="F3350" s="195" t="s">
        <v>82</v>
      </c>
    </row>
    <row r="3351" spans="1:6" ht="30">
      <c r="A3351" s="195" t="s">
        <v>395</v>
      </c>
      <c r="B3351" s="196">
        <v>740</v>
      </c>
      <c r="C3351" s="196">
        <v>132400</v>
      </c>
      <c r="D3351" s="196">
        <v>1</v>
      </c>
      <c r="E3351" s="195" t="s">
        <v>18466</v>
      </c>
      <c r="F3351" s="195" t="s">
        <v>99</v>
      </c>
    </row>
    <row r="3352" spans="1:6">
      <c r="A3352" s="195" t="s">
        <v>395</v>
      </c>
      <c r="B3352" s="196">
        <v>1900</v>
      </c>
      <c r="C3352" s="196">
        <v>467200</v>
      </c>
      <c r="D3352" s="196">
        <v>1</v>
      </c>
      <c r="E3352" s="195" t="s">
        <v>18467</v>
      </c>
      <c r="F3352" s="195" t="s">
        <v>291</v>
      </c>
    </row>
    <row r="3353" spans="1:6">
      <c r="A3353" s="195" t="s">
        <v>395</v>
      </c>
      <c r="B3353" s="196">
        <v>4641</v>
      </c>
      <c r="C3353" s="196">
        <v>1500400</v>
      </c>
      <c r="D3353" s="196">
        <v>1</v>
      </c>
      <c r="E3353" s="195" t="s">
        <v>18468</v>
      </c>
      <c r="F3353" s="195" t="s">
        <v>168</v>
      </c>
    </row>
    <row r="3354" spans="1:6">
      <c r="A3354" s="195" t="s">
        <v>395</v>
      </c>
      <c r="B3354" s="196">
        <v>2327</v>
      </c>
      <c r="C3354" s="196">
        <v>616400</v>
      </c>
      <c r="D3354" s="196">
        <v>1</v>
      </c>
      <c r="E3354" s="195" t="s">
        <v>18469</v>
      </c>
      <c r="F3354" s="195" t="s">
        <v>87</v>
      </c>
    </row>
    <row r="3355" spans="1:6">
      <c r="A3355" s="195" t="s">
        <v>395</v>
      </c>
      <c r="B3355" s="196">
        <v>2068</v>
      </c>
      <c r="C3355" s="196">
        <v>451700</v>
      </c>
      <c r="D3355" s="196">
        <v>1</v>
      </c>
      <c r="E3355" s="195" t="s">
        <v>18470</v>
      </c>
      <c r="F3355" s="195" t="s">
        <v>12</v>
      </c>
    </row>
    <row r="3356" spans="1:6">
      <c r="A3356" s="195" t="s">
        <v>395</v>
      </c>
      <c r="B3356" s="196">
        <v>1638</v>
      </c>
      <c r="C3356" s="196">
        <v>159800</v>
      </c>
      <c r="D3356" s="196">
        <v>2</v>
      </c>
      <c r="E3356" s="195" t="s">
        <v>18471</v>
      </c>
      <c r="F3356" s="195" t="s">
        <v>5</v>
      </c>
    </row>
    <row r="3357" spans="1:6">
      <c r="A3357" s="195" t="s">
        <v>395</v>
      </c>
      <c r="B3357" s="196">
        <v>1262</v>
      </c>
      <c r="C3357" s="196">
        <v>181300</v>
      </c>
      <c r="D3357" s="196">
        <v>1</v>
      </c>
      <c r="E3357" s="195" t="s">
        <v>18472</v>
      </c>
      <c r="F3357" s="195" t="s">
        <v>57</v>
      </c>
    </row>
    <row r="3358" spans="1:6">
      <c r="A3358" s="195" t="s">
        <v>395</v>
      </c>
      <c r="B3358" s="196">
        <v>654</v>
      </c>
      <c r="C3358" s="196">
        <v>114100</v>
      </c>
      <c r="D3358" s="196">
        <v>1</v>
      </c>
      <c r="E3358" s="195" t="s">
        <v>18473</v>
      </c>
      <c r="F3358" s="195" t="s">
        <v>57</v>
      </c>
    </row>
    <row r="3359" spans="1:6">
      <c r="A3359" s="195" t="s">
        <v>395</v>
      </c>
      <c r="B3359" s="196">
        <v>2186</v>
      </c>
      <c r="C3359" s="196">
        <v>268000</v>
      </c>
      <c r="D3359" s="196">
        <v>2</v>
      </c>
      <c r="E3359" s="195" t="s">
        <v>18474</v>
      </c>
      <c r="F3359" s="195" t="s">
        <v>162</v>
      </c>
    </row>
    <row r="3360" spans="1:6">
      <c r="A3360" s="195" t="s">
        <v>395</v>
      </c>
      <c r="B3360" s="196">
        <v>1181</v>
      </c>
      <c r="C3360" s="196">
        <v>204100</v>
      </c>
      <c r="D3360" s="196">
        <v>2</v>
      </c>
      <c r="E3360" s="195" t="s">
        <v>18475</v>
      </c>
      <c r="F3360" s="195" t="s">
        <v>123</v>
      </c>
    </row>
    <row r="3361" spans="1:6">
      <c r="A3361" s="195" t="s">
        <v>395</v>
      </c>
      <c r="B3361" s="196">
        <v>1680</v>
      </c>
      <c r="C3361" s="196">
        <v>198700</v>
      </c>
      <c r="D3361" s="196">
        <v>1</v>
      </c>
      <c r="E3361" s="195" t="s">
        <v>18476</v>
      </c>
      <c r="F3361" s="195" t="s">
        <v>168</v>
      </c>
    </row>
    <row r="3362" spans="1:6" ht="30">
      <c r="A3362" s="195" t="s">
        <v>395</v>
      </c>
      <c r="B3362" s="196">
        <v>600</v>
      </c>
      <c r="C3362" s="196">
        <v>160800</v>
      </c>
      <c r="D3362" s="196">
        <v>1</v>
      </c>
      <c r="E3362" s="195" t="s">
        <v>18477</v>
      </c>
      <c r="F3362" s="195" t="s">
        <v>25</v>
      </c>
    </row>
    <row r="3363" spans="1:6">
      <c r="A3363" s="195" t="s">
        <v>395</v>
      </c>
      <c r="B3363" s="196">
        <v>2460</v>
      </c>
      <c r="C3363" s="196">
        <v>213500</v>
      </c>
      <c r="D3363" s="196">
        <v>3</v>
      </c>
      <c r="E3363" s="195" t="s">
        <v>18478</v>
      </c>
      <c r="F3363" s="195" t="s">
        <v>15</v>
      </c>
    </row>
    <row r="3364" spans="1:6" ht="30">
      <c r="A3364" s="195" t="s">
        <v>395</v>
      </c>
      <c r="B3364" s="196">
        <v>3829</v>
      </c>
      <c r="C3364" s="196">
        <v>344800</v>
      </c>
      <c r="D3364" s="196">
        <v>1</v>
      </c>
      <c r="E3364" s="195" t="s">
        <v>18479</v>
      </c>
      <c r="F3364" s="195" t="s">
        <v>227</v>
      </c>
    </row>
    <row r="3365" spans="1:6">
      <c r="A3365" s="195" t="s">
        <v>395</v>
      </c>
      <c r="B3365" s="196">
        <v>1136</v>
      </c>
      <c r="C3365" s="196">
        <v>423000</v>
      </c>
      <c r="D3365" s="196">
        <v>1</v>
      </c>
      <c r="E3365" s="195" t="s">
        <v>18480</v>
      </c>
      <c r="F3365" s="195" t="s">
        <v>247</v>
      </c>
    </row>
    <row r="3366" spans="1:6">
      <c r="A3366" s="195" t="s">
        <v>395</v>
      </c>
      <c r="B3366" s="196">
        <v>3678</v>
      </c>
      <c r="C3366" s="196">
        <v>212600</v>
      </c>
      <c r="D3366" s="196">
        <v>2</v>
      </c>
      <c r="E3366" s="195" t="s">
        <v>18481</v>
      </c>
      <c r="F3366" s="195" t="s">
        <v>16</v>
      </c>
    </row>
    <row r="3367" spans="1:6">
      <c r="A3367" s="195" t="s">
        <v>395</v>
      </c>
      <c r="B3367" s="196">
        <v>2799</v>
      </c>
      <c r="C3367" s="196">
        <v>907500</v>
      </c>
      <c r="D3367" s="196">
        <v>1</v>
      </c>
      <c r="E3367" s="195" t="s">
        <v>18482</v>
      </c>
      <c r="F3367" s="195" t="s">
        <v>12</v>
      </c>
    </row>
    <row r="3368" spans="1:6">
      <c r="A3368" s="195" t="s">
        <v>395</v>
      </c>
      <c r="B3368" s="196">
        <v>3264</v>
      </c>
      <c r="C3368" s="196">
        <v>463800</v>
      </c>
      <c r="D3368" s="196">
        <v>2</v>
      </c>
      <c r="E3368" s="195" t="s">
        <v>18483</v>
      </c>
      <c r="F3368" s="195" t="s">
        <v>65</v>
      </c>
    </row>
    <row r="3369" spans="1:6">
      <c r="A3369" s="195" t="s">
        <v>395</v>
      </c>
      <c r="B3369" s="196">
        <v>3858</v>
      </c>
      <c r="C3369" s="196">
        <v>935900</v>
      </c>
      <c r="D3369" s="196">
        <v>2</v>
      </c>
      <c r="E3369" s="195" t="s">
        <v>18484</v>
      </c>
      <c r="F3369" s="195" t="s">
        <v>31</v>
      </c>
    </row>
    <row r="3370" spans="1:6">
      <c r="A3370" s="195" t="s">
        <v>395</v>
      </c>
      <c r="B3370" s="196">
        <v>1998</v>
      </c>
      <c r="C3370" s="196">
        <v>438900</v>
      </c>
      <c r="D3370" s="196">
        <v>1</v>
      </c>
      <c r="E3370" s="195" t="s">
        <v>18485</v>
      </c>
      <c r="F3370" s="195" t="s">
        <v>57</v>
      </c>
    </row>
    <row r="3371" spans="1:6">
      <c r="A3371" s="195" t="s">
        <v>395</v>
      </c>
      <c r="B3371" s="196">
        <v>3483</v>
      </c>
      <c r="C3371" s="196">
        <v>348600</v>
      </c>
      <c r="D3371" s="196">
        <v>2</v>
      </c>
      <c r="E3371" s="195" t="s">
        <v>18486</v>
      </c>
      <c r="F3371" s="195" t="s">
        <v>154</v>
      </c>
    </row>
    <row r="3372" spans="1:6">
      <c r="A3372" s="195" t="s">
        <v>395</v>
      </c>
      <c r="B3372" s="196">
        <v>1887</v>
      </c>
      <c r="C3372" s="196">
        <v>616600</v>
      </c>
      <c r="D3372" s="196">
        <v>1</v>
      </c>
      <c r="E3372" s="195" t="s">
        <v>18487</v>
      </c>
      <c r="F3372" s="195" t="s">
        <v>247</v>
      </c>
    </row>
    <row r="3373" spans="1:6">
      <c r="A3373" s="195" t="s">
        <v>395</v>
      </c>
      <c r="B3373" s="196">
        <v>53146</v>
      </c>
      <c r="C3373" s="196">
        <v>693300</v>
      </c>
      <c r="D3373" s="196">
        <v>2</v>
      </c>
      <c r="E3373" s="195" t="s">
        <v>18488</v>
      </c>
      <c r="F3373" s="195" t="s">
        <v>7</v>
      </c>
    </row>
    <row r="3374" spans="1:6">
      <c r="A3374" s="195" t="s">
        <v>395</v>
      </c>
      <c r="B3374" s="196">
        <v>1265</v>
      </c>
      <c r="C3374" s="196">
        <v>230000</v>
      </c>
      <c r="D3374" s="196">
        <v>1</v>
      </c>
      <c r="E3374" s="195" t="s">
        <v>18489</v>
      </c>
      <c r="F3374" s="195" t="s">
        <v>88</v>
      </c>
    </row>
    <row r="3375" spans="1:6">
      <c r="A3375" s="195" t="s">
        <v>395</v>
      </c>
      <c r="B3375" s="196">
        <v>3938</v>
      </c>
      <c r="C3375" s="196">
        <v>348900</v>
      </c>
      <c r="D3375" s="196">
        <v>2</v>
      </c>
      <c r="E3375" s="195" t="s">
        <v>18490</v>
      </c>
      <c r="F3375" s="195" t="s">
        <v>185</v>
      </c>
    </row>
    <row r="3376" spans="1:6">
      <c r="A3376" s="195" t="s">
        <v>395</v>
      </c>
      <c r="B3376" s="196">
        <v>3218</v>
      </c>
      <c r="C3376" s="196">
        <v>323900</v>
      </c>
      <c r="D3376" s="196">
        <v>2</v>
      </c>
      <c r="E3376" s="195" t="s">
        <v>18491</v>
      </c>
      <c r="F3376" s="195" t="s">
        <v>14</v>
      </c>
    </row>
    <row r="3377" spans="1:6">
      <c r="A3377" s="195" t="s">
        <v>395</v>
      </c>
      <c r="B3377" s="196">
        <v>2170</v>
      </c>
      <c r="C3377" s="196">
        <v>703600</v>
      </c>
      <c r="D3377" s="196">
        <v>1</v>
      </c>
      <c r="E3377" s="195" t="s">
        <v>18492</v>
      </c>
      <c r="F3377" s="195" t="s">
        <v>54</v>
      </c>
    </row>
    <row r="3378" spans="1:6" ht="30">
      <c r="A3378" s="195" t="s">
        <v>395</v>
      </c>
      <c r="B3378" s="196">
        <v>2577</v>
      </c>
      <c r="C3378" s="196">
        <v>440500</v>
      </c>
      <c r="D3378" s="196">
        <v>1</v>
      </c>
      <c r="E3378" s="195" t="s">
        <v>18493</v>
      </c>
      <c r="F3378" s="195" t="s">
        <v>99</v>
      </c>
    </row>
    <row r="3379" spans="1:6">
      <c r="A3379" s="195" t="s">
        <v>395</v>
      </c>
      <c r="B3379" s="196">
        <v>4702</v>
      </c>
      <c r="C3379" s="196">
        <v>2279300</v>
      </c>
      <c r="D3379" s="196">
        <v>2</v>
      </c>
      <c r="E3379" s="195" t="s">
        <v>18494</v>
      </c>
      <c r="F3379" s="195" t="s">
        <v>7</v>
      </c>
    </row>
    <row r="3380" spans="1:6" ht="30">
      <c r="A3380" s="195" t="s">
        <v>395</v>
      </c>
      <c r="B3380" s="196">
        <v>2373</v>
      </c>
      <c r="C3380" s="196">
        <v>473400</v>
      </c>
      <c r="D3380" s="196">
        <v>1</v>
      </c>
      <c r="E3380" s="195" t="s">
        <v>18495</v>
      </c>
      <c r="F3380" s="195" t="s">
        <v>99</v>
      </c>
    </row>
    <row r="3381" spans="1:6">
      <c r="A3381" s="195" t="s">
        <v>395</v>
      </c>
      <c r="B3381" s="196">
        <v>4287</v>
      </c>
      <c r="C3381" s="196">
        <v>553400</v>
      </c>
      <c r="D3381" s="196">
        <v>1</v>
      </c>
      <c r="E3381" s="195" t="s">
        <v>18496</v>
      </c>
      <c r="F3381" s="195" t="s">
        <v>57</v>
      </c>
    </row>
    <row r="3382" spans="1:6">
      <c r="A3382" s="195" t="s">
        <v>395</v>
      </c>
      <c r="B3382" s="196">
        <v>2615</v>
      </c>
      <c r="C3382" s="196">
        <v>786100</v>
      </c>
      <c r="D3382" s="196">
        <v>1</v>
      </c>
      <c r="E3382" s="195" t="s">
        <v>18497</v>
      </c>
      <c r="F3382" s="195" t="s">
        <v>57</v>
      </c>
    </row>
    <row r="3383" spans="1:6">
      <c r="A3383" s="195" t="s">
        <v>395</v>
      </c>
      <c r="B3383" s="196">
        <v>1610</v>
      </c>
      <c r="C3383" s="196">
        <v>246200</v>
      </c>
      <c r="D3383" s="196">
        <v>2</v>
      </c>
      <c r="E3383" s="195" t="s">
        <v>18498</v>
      </c>
      <c r="F3383" s="195" t="s">
        <v>16</v>
      </c>
    </row>
    <row r="3384" spans="1:6">
      <c r="A3384" s="195" t="s">
        <v>395</v>
      </c>
      <c r="B3384" s="196">
        <v>2360</v>
      </c>
      <c r="C3384" s="196">
        <v>1147700</v>
      </c>
      <c r="D3384" s="196">
        <v>2</v>
      </c>
      <c r="E3384" s="195" t="s">
        <v>18499</v>
      </c>
      <c r="F3384" s="195" t="s">
        <v>177</v>
      </c>
    </row>
    <row r="3385" spans="1:6">
      <c r="A3385" s="195" t="s">
        <v>395</v>
      </c>
      <c r="B3385" s="196">
        <v>2280</v>
      </c>
      <c r="C3385" s="196">
        <v>93500</v>
      </c>
      <c r="D3385" s="196">
        <v>3</v>
      </c>
      <c r="E3385" s="195" t="s">
        <v>18500</v>
      </c>
      <c r="F3385" s="195" t="s">
        <v>268</v>
      </c>
    </row>
    <row r="3386" spans="1:6">
      <c r="A3386" s="195" t="s">
        <v>395</v>
      </c>
      <c r="B3386" s="196">
        <v>4228</v>
      </c>
      <c r="C3386" s="196">
        <v>1973300</v>
      </c>
      <c r="D3386" s="196">
        <v>1</v>
      </c>
      <c r="E3386" s="195" t="s">
        <v>18501</v>
      </c>
      <c r="F3386" s="195" t="s">
        <v>24</v>
      </c>
    </row>
    <row r="3387" spans="1:6">
      <c r="A3387" s="195" t="s">
        <v>395</v>
      </c>
      <c r="B3387" s="196">
        <v>3511</v>
      </c>
      <c r="C3387" s="196">
        <v>529800</v>
      </c>
      <c r="D3387" s="196">
        <v>1</v>
      </c>
      <c r="E3387" s="195" t="s">
        <v>18502</v>
      </c>
      <c r="F3387" s="195" t="s">
        <v>57</v>
      </c>
    </row>
    <row r="3388" spans="1:6">
      <c r="A3388" s="195" t="s">
        <v>395</v>
      </c>
      <c r="B3388" s="196">
        <v>1144</v>
      </c>
      <c r="C3388" s="196">
        <v>437100</v>
      </c>
      <c r="D3388" s="196">
        <v>1</v>
      </c>
      <c r="E3388" s="195" t="s">
        <v>18503</v>
      </c>
      <c r="F3388" s="195" t="s">
        <v>168</v>
      </c>
    </row>
    <row r="3389" spans="1:6">
      <c r="A3389" s="195" t="s">
        <v>395</v>
      </c>
      <c r="B3389" s="196">
        <v>3043</v>
      </c>
      <c r="C3389" s="196">
        <v>1362800</v>
      </c>
      <c r="D3389" s="196">
        <v>1</v>
      </c>
      <c r="E3389" s="195" t="s">
        <v>18504</v>
      </c>
      <c r="F3389" s="195" t="s">
        <v>247</v>
      </c>
    </row>
    <row r="3390" spans="1:6">
      <c r="A3390" s="195" t="s">
        <v>395</v>
      </c>
      <c r="B3390" s="196">
        <v>4610</v>
      </c>
      <c r="C3390" s="196">
        <v>611700</v>
      </c>
      <c r="D3390" s="196">
        <v>2</v>
      </c>
      <c r="E3390" s="195" t="s">
        <v>18505</v>
      </c>
      <c r="F3390" s="195" t="s">
        <v>45</v>
      </c>
    </row>
    <row r="3391" spans="1:6">
      <c r="A3391" s="195" t="s">
        <v>395</v>
      </c>
      <c r="B3391" s="196">
        <v>2445</v>
      </c>
      <c r="C3391" s="196">
        <v>318500</v>
      </c>
      <c r="D3391" s="196">
        <v>2</v>
      </c>
      <c r="E3391" s="195" t="s">
        <v>18506</v>
      </c>
      <c r="F3391" s="195" t="s">
        <v>14</v>
      </c>
    </row>
    <row r="3392" spans="1:6">
      <c r="A3392" s="195" t="s">
        <v>395</v>
      </c>
      <c r="B3392" s="196">
        <v>1977</v>
      </c>
      <c r="C3392" s="196">
        <v>345800</v>
      </c>
      <c r="D3392" s="196">
        <v>1</v>
      </c>
      <c r="E3392" s="195" t="s">
        <v>18507</v>
      </c>
      <c r="F3392" s="195" t="s">
        <v>82</v>
      </c>
    </row>
    <row r="3393" spans="1:6" ht="30">
      <c r="A3393" s="195" t="s">
        <v>395</v>
      </c>
      <c r="B3393" s="196">
        <v>667</v>
      </c>
      <c r="C3393" s="196">
        <v>230400</v>
      </c>
      <c r="D3393" s="196">
        <v>1</v>
      </c>
      <c r="E3393" s="195" t="s">
        <v>18508</v>
      </c>
      <c r="F3393" s="195" t="s">
        <v>25</v>
      </c>
    </row>
    <row r="3394" spans="1:6" ht="30">
      <c r="A3394" s="195" t="s">
        <v>395</v>
      </c>
      <c r="B3394" s="196">
        <v>1680</v>
      </c>
      <c r="C3394" s="196">
        <v>483500</v>
      </c>
      <c r="D3394" s="196">
        <v>1</v>
      </c>
      <c r="E3394" s="195" t="s">
        <v>18509</v>
      </c>
      <c r="F3394" s="195" t="s">
        <v>99</v>
      </c>
    </row>
    <row r="3395" spans="1:6">
      <c r="A3395" s="195" t="s">
        <v>395</v>
      </c>
      <c r="B3395" s="196">
        <v>1902</v>
      </c>
      <c r="C3395" s="196">
        <v>317600</v>
      </c>
      <c r="D3395" s="196">
        <v>3</v>
      </c>
      <c r="E3395" s="195" t="s">
        <v>18510</v>
      </c>
      <c r="F3395" s="195" t="s">
        <v>32</v>
      </c>
    </row>
    <row r="3396" spans="1:6">
      <c r="A3396" s="195" t="s">
        <v>395</v>
      </c>
      <c r="B3396" s="196">
        <v>2224</v>
      </c>
      <c r="C3396" s="196">
        <v>200500</v>
      </c>
      <c r="D3396" s="196">
        <v>2</v>
      </c>
      <c r="E3396" s="195" t="s">
        <v>18511</v>
      </c>
      <c r="F3396" s="195" t="s">
        <v>246</v>
      </c>
    </row>
    <row r="3397" spans="1:6">
      <c r="A3397" s="195" t="s">
        <v>395</v>
      </c>
      <c r="B3397" s="196">
        <v>2309</v>
      </c>
      <c r="C3397" s="196">
        <v>1143400</v>
      </c>
      <c r="D3397" s="196">
        <v>1</v>
      </c>
      <c r="E3397" s="195" t="s">
        <v>18512</v>
      </c>
      <c r="F3397" s="195" t="s">
        <v>247</v>
      </c>
    </row>
    <row r="3398" spans="1:6">
      <c r="A3398" s="195" t="s">
        <v>395</v>
      </c>
      <c r="B3398" s="196">
        <v>5159</v>
      </c>
      <c r="C3398" s="196">
        <v>589500</v>
      </c>
      <c r="D3398" s="196">
        <v>3</v>
      </c>
      <c r="E3398" s="195" t="s">
        <v>18513</v>
      </c>
      <c r="F3398" s="195" t="s">
        <v>32</v>
      </c>
    </row>
    <row r="3399" spans="1:6" ht="30">
      <c r="A3399" s="195" t="s">
        <v>395</v>
      </c>
      <c r="B3399" s="196">
        <v>2018</v>
      </c>
      <c r="C3399" s="196">
        <v>502800</v>
      </c>
      <c r="D3399" s="196">
        <v>1</v>
      </c>
      <c r="E3399" s="195" t="s">
        <v>18514</v>
      </c>
      <c r="F3399" s="195" t="s">
        <v>25</v>
      </c>
    </row>
    <row r="3400" spans="1:6">
      <c r="A3400" s="195" t="s">
        <v>395</v>
      </c>
      <c r="B3400" s="196">
        <v>2667</v>
      </c>
      <c r="C3400" s="196">
        <v>1621200</v>
      </c>
      <c r="D3400" s="196">
        <v>1</v>
      </c>
      <c r="E3400" s="195" t="s">
        <v>18515</v>
      </c>
      <c r="F3400" s="195" t="s">
        <v>261</v>
      </c>
    </row>
    <row r="3401" spans="1:6" ht="30">
      <c r="A3401" s="195" t="s">
        <v>395</v>
      </c>
      <c r="B3401" s="196">
        <v>1722</v>
      </c>
      <c r="C3401" s="196">
        <v>303000</v>
      </c>
      <c r="D3401" s="196">
        <v>1</v>
      </c>
      <c r="E3401" s="195" t="s">
        <v>18516</v>
      </c>
      <c r="F3401" s="195" t="s">
        <v>99</v>
      </c>
    </row>
    <row r="3402" spans="1:6">
      <c r="A3402" s="195" t="s">
        <v>395</v>
      </c>
      <c r="B3402" s="196">
        <v>3688</v>
      </c>
      <c r="C3402" s="196">
        <v>990000</v>
      </c>
      <c r="D3402" s="196">
        <v>1</v>
      </c>
      <c r="E3402" s="195" t="s">
        <v>18517</v>
      </c>
      <c r="F3402" s="195" t="s">
        <v>54</v>
      </c>
    </row>
    <row r="3403" spans="1:6">
      <c r="A3403" s="195" t="s">
        <v>395</v>
      </c>
      <c r="B3403" s="196">
        <v>2321</v>
      </c>
      <c r="C3403" s="196">
        <v>298900</v>
      </c>
      <c r="D3403" s="196">
        <v>3</v>
      </c>
      <c r="E3403" s="195" t="s">
        <v>18518</v>
      </c>
      <c r="F3403" s="195" t="s">
        <v>112</v>
      </c>
    </row>
    <row r="3404" spans="1:6">
      <c r="A3404" s="195" t="s">
        <v>395</v>
      </c>
      <c r="B3404" s="196">
        <v>5801</v>
      </c>
      <c r="C3404" s="196">
        <v>1220800</v>
      </c>
      <c r="D3404" s="196">
        <v>2</v>
      </c>
      <c r="E3404" s="195" t="s">
        <v>18519</v>
      </c>
      <c r="F3404" s="195" t="s">
        <v>253</v>
      </c>
    </row>
    <row r="3405" spans="1:6">
      <c r="A3405" s="195" t="s">
        <v>395</v>
      </c>
      <c r="B3405" s="196">
        <v>7000</v>
      </c>
      <c r="C3405" s="196">
        <v>2750800</v>
      </c>
      <c r="D3405" s="196">
        <v>2</v>
      </c>
      <c r="E3405" s="195" t="s">
        <v>18520</v>
      </c>
      <c r="F3405" s="195" t="s">
        <v>7</v>
      </c>
    </row>
    <row r="3406" spans="1:6">
      <c r="A3406" s="195" t="s">
        <v>395</v>
      </c>
      <c r="B3406" s="196">
        <v>5042</v>
      </c>
      <c r="C3406" s="196">
        <v>460600</v>
      </c>
      <c r="D3406" s="196">
        <v>4</v>
      </c>
      <c r="E3406" s="195" t="s">
        <v>18521</v>
      </c>
      <c r="F3406" s="195" t="s">
        <v>14</v>
      </c>
    </row>
    <row r="3407" spans="1:6">
      <c r="A3407" s="195" t="s">
        <v>395</v>
      </c>
      <c r="B3407" s="196">
        <v>1049</v>
      </c>
      <c r="C3407" s="196">
        <v>647600</v>
      </c>
      <c r="D3407" s="196">
        <v>1</v>
      </c>
      <c r="E3407" s="195" t="s">
        <v>18522</v>
      </c>
      <c r="F3407" s="195" t="s">
        <v>247</v>
      </c>
    </row>
    <row r="3408" spans="1:6">
      <c r="A3408" s="195" t="s">
        <v>395</v>
      </c>
      <c r="B3408" s="196">
        <v>3140</v>
      </c>
      <c r="C3408" s="196">
        <v>712400</v>
      </c>
      <c r="D3408" s="196">
        <v>1</v>
      </c>
      <c r="E3408" s="195" t="s">
        <v>18523</v>
      </c>
      <c r="F3408" s="195" t="s">
        <v>78</v>
      </c>
    </row>
    <row r="3409" spans="1:6">
      <c r="A3409" s="195" t="s">
        <v>395</v>
      </c>
      <c r="B3409" s="196">
        <v>3572</v>
      </c>
      <c r="C3409" s="196">
        <v>320100</v>
      </c>
      <c r="D3409" s="196">
        <v>1</v>
      </c>
      <c r="E3409" s="195" t="s">
        <v>18524</v>
      </c>
      <c r="F3409" s="195" t="s">
        <v>183</v>
      </c>
    </row>
    <row r="3410" spans="1:6" ht="30">
      <c r="A3410" s="195" t="s">
        <v>395</v>
      </c>
      <c r="B3410" s="196">
        <v>1223</v>
      </c>
      <c r="C3410" s="196">
        <v>166900</v>
      </c>
      <c r="D3410" s="196">
        <v>1</v>
      </c>
      <c r="E3410" s="195" t="s">
        <v>18525</v>
      </c>
      <c r="F3410" s="195" t="s">
        <v>25</v>
      </c>
    </row>
    <row r="3411" spans="1:6">
      <c r="A3411" s="195" t="s">
        <v>395</v>
      </c>
      <c r="B3411" s="196">
        <v>5122</v>
      </c>
      <c r="C3411" s="196">
        <v>628600</v>
      </c>
      <c r="D3411" s="196">
        <v>3</v>
      </c>
      <c r="E3411" s="195" t="s">
        <v>18526</v>
      </c>
      <c r="F3411" s="195" t="s">
        <v>29</v>
      </c>
    </row>
    <row r="3412" spans="1:6">
      <c r="A3412" s="195" t="s">
        <v>395</v>
      </c>
      <c r="B3412" s="196">
        <v>3007</v>
      </c>
      <c r="C3412" s="196">
        <v>1471000</v>
      </c>
      <c r="D3412" s="196">
        <v>1</v>
      </c>
      <c r="E3412" s="195" t="s">
        <v>18527</v>
      </c>
      <c r="F3412" s="195" t="s">
        <v>82</v>
      </c>
    </row>
    <row r="3413" spans="1:6">
      <c r="A3413" s="195" t="s">
        <v>395</v>
      </c>
      <c r="B3413" s="196">
        <v>1764</v>
      </c>
      <c r="C3413" s="196">
        <v>156900</v>
      </c>
      <c r="D3413" s="196">
        <v>2</v>
      </c>
      <c r="E3413" s="195" t="s">
        <v>18528</v>
      </c>
      <c r="F3413" s="195" t="s">
        <v>52</v>
      </c>
    </row>
    <row r="3414" spans="1:6" ht="30">
      <c r="A3414" s="195" t="s">
        <v>395</v>
      </c>
      <c r="B3414" s="196">
        <v>3016</v>
      </c>
      <c r="C3414" s="196">
        <v>1494200</v>
      </c>
      <c r="D3414" s="196">
        <v>1</v>
      </c>
      <c r="E3414" s="195" t="s">
        <v>18529</v>
      </c>
      <c r="F3414" s="195" t="s">
        <v>99</v>
      </c>
    </row>
    <row r="3415" spans="1:6">
      <c r="A3415" s="195" t="s">
        <v>395</v>
      </c>
      <c r="B3415" s="196">
        <v>1638</v>
      </c>
      <c r="C3415" s="196">
        <v>542800</v>
      </c>
      <c r="D3415" s="196">
        <v>1</v>
      </c>
      <c r="E3415" s="195" t="s">
        <v>18530</v>
      </c>
      <c r="F3415" s="195" t="s">
        <v>168</v>
      </c>
    </row>
    <row r="3416" spans="1:6">
      <c r="A3416" s="195" t="s">
        <v>395</v>
      </c>
      <c r="B3416" s="196">
        <v>9218</v>
      </c>
      <c r="C3416" s="196">
        <v>2816800</v>
      </c>
      <c r="D3416" s="196">
        <v>2</v>
      </c>
      <c r="E3416" s="195" t="s">
        <v>18531</v>
      </c>
      <c r="F3416" s="195" t="s">
        <v>254</v>
      </c>
    </row>
    <row r="3417" spans="1:6">
      <c r="A3417" s="195" t="s">
        <v>395</v>
      </c>
      <c r="B3417" s="196">
        <v>1336</v>
      </c>
      <c r="C3417" s="196">
        <v>466500</v>
      </c>
      <c r="D3417" s="196">
        <v>1</v>
      </c>
      <c r="E3417" s="195" t="s">
        <v>18532</v>
      </c>
      <c r="F3417" s="195" t="s">
        <v>164</v>
      </c>
    </row>
    <row r="3418" spans="1:6">
      <c r="A3418" s="195" t="s">
        <v>395</v>
      </c>
      <c r="B3418" s="196">
        <v>800</v>
      </c>
      <c r="C3418" s="196">
        <v>868000</v>
      </c>
      <c r="D3418" s="196">
        <v>1</v>
      </c>
      <c r="E3418" s="195" t="s">
        <v>18533</v>
      </c>
      <c r="F3418" s="195" t="s">
        <v>247</v>
      </c>
    </row>
    <row r="3419" spans="1:6">
      <c r="A3419" s="195" t="s">
        <v>395</v>
      </c>
      <c r="B3419" s="196">
        <v>3549</v>
      </c>
      <c r="C3419" s="196">
        <v>658300</v>
      </c>
      <c r="D3419" s="196">
        <v>3</v>
      </c>
      <c r="E3419" s="195" t="s">
        <v>18534</v>
      </c>
      <c r="F3419" s="195" t="s">
        <v>13</v>
      </c>
    </row>
    <row r="3420" spans="1:6">
      <c r="A3420" s="195" t="s">
        <v>395</v>
      </c>
      <c r="B3420" s="196">
        <v>4688</v>
      </c>
      <c r="C3420" s="196">
        <v>436600</v>
      </c>
      <c r="D3420" s="196">
        <v>2</v>
      </c>
      <c r="E3420" s="195" t="s">
        <v>18535</v>
      </c>
      <c r="F3420" s="195" t="s">
        <v>190</v>
      </c>
    </row>
    <row r="3421" spans="1:6">
      <c r="A3421" s="195" t="s">
        <v>395</v>
      </c>
      <c r="B3421" s="196">
        <v>1330</v>
      </c>
      <c r="C3421" s="196">
        <v>217600</v>
      </c>
      <c r="D3421" s="196">
        <v>2</v>
      </c>
      <c r="E3421" s="195" t="s">
        <v>18536</v>
      </c>
      <c r="F3421" s="195" t="s">
        <v>93</v>
      </c>
    </row>
    <row r="3422" spans="1:6">
      <c r="A3422" s="195" t="s">
        <v>395</v>
      </c>
      <c r="B3422" s="196">
        <v>964</v>
      </c>
      <c r="C3422" s="196">
        <v>238900</v>
      </c>
      <c r="D3422" s="196">
        <v>1</v>
      </c>
      <c r="E3422" s="195" t="s">
        <v>18537</v>
      </c>
      <c r="F3422" s="195" t="s">
        <v>164</v>
      </c>
    </row>
    <row r="3423" spans="1:6">
      <c r="A3423" s="195" t="s">
        <v>395</v>
      </c>
      <c r="B3423" s="196">
        <v>1970</v>
      </c>
      <c r="C3423" s="196">
        <v>482700</v>
      </c>
      <c r="D3423" s="196">
        <v>3</v>
      </c>
      <c r="E3423" s="195" t="s">
        <v>18538</v>
      </c>
      <c r="F3423" s="195" t="s">
        <v>93</v>
      </c>
    </row>
    <row r="3424" spans="1:6" ht="30">
      <c r="A3424" s="195" t="s">
        <v>395</v>
      </c>
      <c r="B3424" s="196">
        <v>2070</v>
      </c>
      <c r="C3424" s="196">
        <v>564700</v>
      </c>
      <c r="D3424" s="196">
        <v>1</v>
      </c>
      <c r="E3424" s="195" t="s">
        <v>18539</v>
      </c>
      <c r="F3424" s="195" t="s">
        <v>99</v>
      </c>
    </row>
    <row r="3425" spans="1:6">
      <c r="A3425" s="195" t="s">
        <v>395</v>
      </c>
      <c r="B3425" s="196">
        <v>2693</v>
      </c>
      <c r="C3425" s="196">
        <v>457000</v>
      </c>
      <c r="D3425" s="196">
        <v>2</v>
      </c>
      <c r="E3425" s="195" t="s">
        <v>18540</v>
      </c>
      <c r="F3425" s="195" t="s">
        <v>7</v>
      </c>
    </row>
    <row r="3426" spans="1:6" ht="30">
      <c r="A3426" s="195" t="s">
        <v>395</v>
      </c>
      <c r="B3426" s="196">
        <v>872</v>
      </c>
      <c r="C3426" s="196">
        <v>385900</v>
      </c>
      <c r="D3426" s="196">
        <v>1</v>
      </c>
      <c r="E3426" s="195" t="s">
        <v>18541</v>
      </c>
      <c r="F3426" s="195" t="s">
        <v>209</v>
      </c>
    </row>
    <row r="3427" spans="1:6">
      <c r="A3427" s="195" t="s">
        <v>395</v>
      </c>
      <c r="B3427" s="196">
        <v>2171</v>
      </c>
      <c r="C3427" s="196">
        <v>366700</v>
      </c>
      <c r="D3427" s="196">
        <v>1</v>
      </c>
      <c r="E3427" s="195" t="s">
        <v>18542</v>
      </c>
      <c r="F3427" s="195" t="s">
        <v>78</v>
      </c>
    </row>
    <row r="3428" spans="1:6">
      <c r="A3428" s="195" t="s">
        <v>395</v>
      </c>
      <c r="B3428" s="196">
        <v>5164</v>
      </c>
      <c r="C3428" s="196">
        <v>1533300</v>
      </c>
      <c r="D3428" s="196">
        <v>1</v>
      </c>
      <c r="E3428" s="195" t="s">
        <v>18543</v>
      </c>
      <c r="F3428" s="195" t="s">
        <v>54</v>
      </c>
    </row>
    <row r="3429" spans="1:6" ht="30">
      <c r="A3429" s="195" t="s">
        <v>395</v>
      </c>
      <c r="B3429" s="196">
        <v>2470</v>
      </c>
      <c r="C3429" s="196">
        <v>521400</v>
      </c>
      <c r="D3429" s="196">
        <v>1</v>
      </c>
      <c r="E3429" s="195" t="s">
        <v>18544</v>
      </c>
      <c r="F3429" s="195" t="s">
        <v>25</v>
      </c>
    </row>
    <row r="3430" spans="1:6">
      <c r="A3430" s="195" t="s">
        <v>395</v>
      </c>
      <c r="B3430" s="196">
        <v>4831</v>
      </c>
      <c r="C3430" s="196">
        <v>582800</v>
      </c>
      <c r="D3430" s="196">
        <v>5</v>
      </c>
      <c r="E3430" s="195" t="s">
        <v>18545</v>
      </c>
      <c r="F3430" s="195" t="s">
        <v>12</v>
      </c>
    </row>
    <row r="3431" spans="1:6">
      <c r="A3431" s="195" t="s">
        <v>395</v>
      </c>
      <c r="B3431" s="196">
        <v>5693</v>
      </c>
      <c r="C3431" s="196">
        <v>857400</v>
      </c>
      <c r="D3431" s="196">
        <v>3</v>
      </c>
      <c r="E3431" s="195" t="s">
        <v>18546</v>
      </c>
      <c r="F3431" s="195" t="s">
        <v>13</v>
      </c>
    </row>
    <row r="3432" spans="1:6">
      <c r="A3432" s="195" t="s">
        <v>395</v>
      </c>
      <c r="B3432" s="196">
        <v>624</v>
      </c>
      <c r="C3432" s="196">
        <v>325200</v>
      </c>
      <c r="D3432" s="196">
        <v>1</v>
      </c>
      <c r="E3432" s="195" t="s">
        <v>18547</v>
      </c>
      <c r="F3432" s="195" t="s">
        <v>168</v>
      </c>
    </row>
    <row r="3433" spans="1:6">
      <c r="A3433" s="195" t="s">
        <v>395</v>
      </c>
      <c r="B3433" s="196">
        <v>3849</v>
      </c>
      <c r="C3433" s="196">
        <v>328700</v>
      </c>
      <c r="D3433" s="196">
        <v>3</v>
      </c>
      <c r="E3433" s="195" t="s">
        <v>18548</v>
      </c>
      <c r="F3433" s="195" t="s">
        <v>11</v>
      </c>
    </row>
    <row r="3434" spans="1:6" ht="30">
      <c r="A3434" s="195" t="s">
        <v>395</v>
      </c>
      <c r="B3434" s="196">
        <v>4445</v>
      </c>
      <c r="C3434" s="196">
        <v>329300</v>
      </c>
      <c r="D3434" s="196">
        <v>2</v>
      </c>
      <c r="E3434" s="195" t="s">
        <v>18549</v>
      </c>
      <c r="F3434" s="195" t="s">
        <v>227</v>
      </c>
    </row>
    <row r="3435" spans="1:6">
      <c r="A3435" s="195" t="s">
        <v>395</v>
      </c>
      <c r="B3435" s="196">
        <v>5457</v>
      </c>
      <c r="C3435" s="196">
        <v>556500</v>
      </c>
      <c r="D3435" s="196">
        <v>4</v>
      </c>
      <c r="E3435" s="195" t="s">
        <v>18550</v>
      </c>
      <c r="F3435" s="195" t="s">
        <v>46</v>
      </c>
    </row>
    <row r="3436" spans="1:6">
      <c r="A3436" s="195" t="s">
        <v>395</v>
      </c>
      <c r="B3436" s="196">
        <v>2230</v>
      </c>
      <c r="C3436" s="196">
        <v>150100</v>
      </c>
      <c r="D3436" s="196">
        <v>4</v>
      </c>
      <c r="E3436" s="195" t="s">
        <v>18551</v>
      </c>
      <c r="F3436" s="195" t="s">
        <v>159</v>
      </c>
    </row>
    <row r="3437" spans="1:6">
      <c r="A3437" s="195" t="s">
        <v>395</v>
      </c>
      <c r="B3437" s="196">
        <v>3288</v>
      </c>
      <c r="C3437" s="196">
        <v>370700</v>
      </c>
      <c r="D3437" s="196">
        <v>1</v>
      </c>
      <c r="E3437" s="195" t="s">
        <v>18552</v>
      </c>
      <c r="F3437" s="195" t="s">
        <v>102</v>
      </c>
    </row>
    <row r="3438" spans="1:6">
      <c r="A3438" s="195" t="s">
        <v>395</v>
      </c>
      <c r="B3438" s="196">
        <v>725</v>
      </c>
      <c r="C3438" s="196">
        <v>517800</v>
      </c>
      <c r="D3438" s="196">
        <v>1</v>
      </c>
      <c r="E3438" s="195" t="s">
        <v>18553</v>
      </c>
      <c r="F3438" s="195" t="s">
        <v>247</v>
      </c>
    </row>
    <row r="3439" spans="1:6">
      <c r="A3439" s="195" t="s">
        <v>395</v>
      </c>
      <c r="B3439" s="196">
        <v>2110</v>
      </c>
      <c r="C3439" s="196">
        <v>287400</v>
      </c>
      <c r="D3439" s="196">
        <v>1</v>
      </c>
      <c r="E3439" s="195" t="s">
        <v>18554</v>
      </c>
      <c r="F3439" s="195" t="s">
        <v>253</v>
      </c>
    </row>
    <row r="3440" spans="1:6">
      <c r="A3440" s="195" t="s">
        <v>395</v>
      </c>
      <c r="B3440" s="196">
        <v>3424</v>
      </c>
      <c r="C3440" s="196">
        <v>603200</v>
      </c>
      <c r="D3440" s="196">
        <v>3</v>
      </c>
      <c r="E3440" s="195" t="s">
        <v>18555</v>
      </c>
      <c r="F3440" s="195" t="s">
        <v>93</v>
      </c>
    </row>
    <row r="3441" spans="1:6" ht="30">
      <c r="A3441" s="195" t="s">
        <v>395</v>
      </c>
      <c r="B3441" s="196">
        <v>3122</v>
      </c>
      <c r="C3441" s="196">
        <v>3872000</v>
      </c>
      <c r="D3441" s="196">
        <v>1</v>
      </c>
      <c r="E3441" s="195" t="s">
        <v>18556</v>
      </c>
      <c r="F3441" s="195" t="s">
        <v>99</v>
      </c>
    </row>
    <row r="3442" spans="1:6">
      <c r="A3442" s="195" t="s">
        <v>395</v>
      </c>
      <c r="B3442" s="196">
        <v>2388</v>
      </c>
      <c r="C3442" s="196">
        <v>577400</v>
      </c>
      <c r="D3442" s="196">
        <v>1</v>
      </c>
      <c r="E3442" s="195" t="s">
        <v>18557</v>
      </c>
      <c r="F3442" s="195" t="s">
        <v>87</v>
      </c>
    </row>
    <row r="3443" spans="1:6">
      <c r="A3443" s="195" t="s">
        <v>395</v>
      </c>
      <c r="B3443" s="196">
        <v>3943</v>
      </c>
      <c r="C3443" s="196">
        <v>1714600</v>
      </c>
      <c r="D3443" s="196">
        <v>1</v>
      </c>
      <c r="E3443" s="195" t="s">
        <v>18558</v>
      </c>
      <c r="F3443" s="195" t="s">
        <v>247</v>
      </c>
    </row>
    <row r="3444" spans="1:6">
      <c r="A3444" s="195" t="s">
        <v>395</v>
      </c>
      <c r="B3444" s="196">
        <v>1817</v>
      </c>
      <c r="C3444" s="196">
        <v>689500</v>
      </c>
      <c r="D3444" s="196">
        <v>1</v>
      </c>
      <c r="E3444" s="195" t="s">
        <v>18559</v>
      </c>
      <c r="F3444" s="195" t="s">
        <v>247</v>
      </c>
    </row>
    <row r="3445" spans="1:6">
      <c r="A3445" s="195" t="s">
        <v>395</v>
      </c>
      <c r="B3445" s="196">
        <v>3463</v>
      </c>
      <c r="C3445" s="196">
        <v>532500</v>
      </c>
      <c r="D3445" s="196">
        <v>3</v>
      </c>
      <c r="E3445" s="195" t="s">
        <v>18560</v>
      </c>
      <c r="F3445" s="195" t="s">
        <v>13</v>
      </c>
    </row>
    <row r="3446" spans="1:6" ht="30">
      <c r="A3446" s="195" t="s">
        <v>395</v>
      </c>
      <c r="B3446" s="196">
        <v>1923</v>
      </c>
      <c r="C3446" s="196">
        <v>536400</v>
      </c>
      <c r="D3446" s="196">
        <v>1</v>
      </c>
      <c r="E3446" s="195" t="s">
        <v>18561</v>
      </c>
      <c r="F3446" s="195" t="s">
        <v>25</v>
      </c>
    </row>
    <row r="3447" spans="1:6">
      <c r="A3447" s="195" t="s">
        <v>395</v>
      </c>
      <c r="B3447" s="196">
        <v>3030</v>
      </c>
      <c r="C3447" s="196">
        <v>310300</v>
      </c>
      <c r="D3447" s="196">
        <v>3</v>
      </c>
      <c r="E3447" s="195" t="s">
        <v>18562</v>
      </c>
      <c r="F3447" s="195" t="s">
        <v>14</v>
      </c>
    </row>
    <row r="3448" spans="1:6" ht="30">
      <c r="A3448" s="195" t="s">
        <v>395</v>
      </c>
      <c r="B3448" s="196">
        <v>2272</v>
      </c>
      <c r="C3448" s="196">
        <v>807500</v>
      </c>
      <c r="D3448" s="196">
        <v>1</v>
      </c>
      <c r="E3448" s="195" t="s">
        <v>18563</v>
      </c>
      <c r="F3448" s="195" t="s">
        <v>209</v>
      </c>
    </row>
    <row r="3449" spans="1:6" ht="30">
      <c r="A3449" s="195" t="s">
        <v>395</v>
      </c>
      <c r="B3449" s="196">
        <v>2662</v>
      </c>
      <c r="C3449" s="196">
        <v>659900</v>
      </c>
      <c r="D3449" s="196">
        <v>1</v>
      </c>
      <c r="E3449" s="195" t="s">
        <v>18564</v>
      </c>
      <c r="F3449" s="195" t="s">
        <v>99</v>
      </c>
    </row>
    <row r="3450" spans="1:6">
      <c r="A3450" s="195" t="s">
        <v>395</v>
      </c>
      <c r="B3450" s="196">
        <v>1651</v>
      </c>
      <c r="C3450" s="196">
        <v>295200</v>
      </c>
      <c r="D3450" s="196">
        <v>2</v>
      </c>
      <c r="E3450" s="195" t="s">
        <v>18565</v>
      </c>
      <c r="F3450" s="195" t="s">
        <v>32</v>
      </c>
    </row>
    <row r="3451" spans="1:6">
      <c r="A3451" s="195" t="s">
        <v>395</v>
      </c>
      <c r="B3451" s="196">
        <v>1236</v>
      </c>
      <c r="C3451" s="196">
        <v>415500</v>
      </c>
      <c r="D3451" s="196">
        <v>1</v>
      </c>
      <c r="E3451" s="195" t="s">
        <v>18566</v>
      </c>
      <c r="F3451" s="195" t="s">
        <v>261</v>
      </c>
    </row>
    <row r="3452" spans="1:6">
      <c r="A3452" s="195" t="s">
        <v>395</v>
      </c>
      <c r="B3452" s="196">
        <v>1781</v>
      </c>
      <c r="C3452" s="196">
        <v>249700</v>
      </c>
      <c r="D3452" s="196">
        <v>1</v>
      </c>
      <c r="E3452" s="195" t="s">
        <v>18567</v>
      </c>
      <c r="F3452" s="195" t="s">
        <v>87</v>
      </c>
    </row>
    <row r="3453" spans="1:6">
      <c r="A3453" s="195" t="s">
        <v>395</v>
      </c>
      <c r="B3453" s="196">
        <v>2781</v>
      </c>
      <c r="C3453" s="196">
        <v>1806300</v>
      </c>
      <c r="D3453" s="196">
        <v>1</v>
      </c>
      <c r="E3453" s="195" t="s">
        <v>18568</v>
      </c>
      <c r="F3453" s="195" t="s">
        <v>247</v>
      </c>
    </row>
    <row r="3454" spans="1:6" ht="30">
      <c r="A3454" s="195" t="s">
        <v>395</v>
      </c>
      <c r="B3454" s="196">
        <v>2700</v>
      </c>
      <c r="C3454" s="196">
        <v>354300</v>
      </c>
      <c r="D3454" s="196">
        <v>1</v>
      </c>
      <c r="E3454" s="195" t="s">
        <v>18569</v>
      </c>
      <c r="F3454" s="195" t="s">
        <v>25</v>
      </c>
    </row>
    <row r="3455" spans="1:6">
      <c r="A3455" s="195" t="s">
        <v>395</v>
      </c>
      <c r="B3455" s="196">
        <v>7175</v>
      </c>
      <c r="C3455" s="196">
        <v>1244500</v>
      </c>
      <c r="D3455" s="196">
        <v>2</v>
      </c>
      <c r="E3455" s="195" t="s">
        <v>18570</v>
      </c>
      <c r="F3455" s="195" t="s">
        <v>93</v>
      </c>
    </row>
    <row r="3456" spans="1:6">
      <c r="A3456" s="195" t="s">
        <v>395</v>
      </c>
      <c r="B3456" s="196">
        <v>466</v>
      </c>
      <c r="C3456" s="196">
        <v>144500</v>
      </c>
      <c r="D3456" s="196">
        <v>1</v>
      </c>
      <c r="E3456" s="195" t="s">
        <v>18571</v>
      </c>
      <c r="F3456" s="195" t="s">
        <v>88</v>
      </c>
    </row>
    <row r="3457" spans="1:6">
      <c r="A3457" s="195" t="s">
        <v>395</v>
      </c>
      <c r="B3457" s="196">
        <v>2382</v>
      </c>
      <c r="C3457" s="196">
        <v>293300</v>
      </c>
      <c r="D3457" s="196">
        <v>2</v>
      </c>
      <c r="E3457" s="195" t="s">
        <v>18572</v>
      </c>
      <c r="F3457" s="195" t="s">
        <v>69</v>
      </c>
    </row>
    <row r="3458" spans="1:6">
      <c r="A3458" s="195" t="s">
        <v>395</v>
      </c>
      <c r="B3458" s="196">
        <v>4924</v>
      </c>
      <c r="C3458" s="196">
        <v>726500</v>
      </c>
      <c r="D3458" s="196">
        <v>2</v>
      </c>
      <c r="E3458" s="195" t="s">
        <v>18573</v>
      </c>
      <c r="F3458" s="195" t="s">
        <v>65</v>
      </c>
    </row>
    <row r="3459" spans="1:6">
      <c r="A3459" s="195" t="s">
        <v>395</v>
      </c>
      <c r="B3459" s="196">
        <v>6088</v>
      </c>
      <c r="C3459" s="196">
        <v>2031700</v>
      </c>
      <c r="D3459" s="196">
        <v>1</v>
      </c>
      <c r="E3459" s="195" t="s">
        <v>18574</v>
      </c>
      <c r="F3459" s="195" t="s">
        <v>57</v>
      </c>
    </row>
    <row r="3460" spans="1:6">
      <c r="A3460" s="195" t="s">
        <v>395</v>
      </c>
      <c r="B3460" s="196">
        <v>1744</v>
      </c>
      <c r="C3460" s="196">
        <v>207800</v>
      </c>
      <c r="D3460" s="196">
        <v>2</v>
      </c>
      <c r="E3460" s="195" t="s">
        <v>18575</v>
      </c>
      <c r="F3460" s="195" t="s">
        <v>5</v>
      </c>
    </row>
    <row r="3461" spans="1:6">
      <c r="A3461" s="195" t="s">
        <v>395</v>
      </c>
      <c r="B3461" s="196">
        <v>5220</v>
      </c>
      <c r="C3461" s="196">
        <v>865600</v>
      </c>
      <c r="D3461" s="196">
        <v>2</v>
      </c>
      <c r="E3461" s="195" t="s">
        <v>18576</v>
      </c>
      <c r="F3461" s="195" t="s">
        <v>216</v>
      </c>
    </row>
    <row r="3462" spans="1:6">
      <c r="A3462" s="195" t="s">
        <v>395</v>
      </c>
      <c r="B3462" s="196">
        <v>1066</v>
      </c>
      <c r="C3462" s="196">
        <v>348300</v>
      </c>
      <c r="D3462" s="196">
        <v>1</v>
      </c>
      <c r="E3462" s="195" t="s">
        <v>18577</v>
      </c>
      <c r="F3462" s="195" t="s">
        <v>164</v>
      </c>
    </row>
    <row r="3463" spans="1:6">
      <c r="A3463" s="195" t="s">
        <v>395</v>
      </c>
      <c r="B3463" s="196">
        <v>1923</v>
      </c>
      <c r="C3463" s="196">
        <v>444500</v>
      </c>
      <c r="D3463" s="196">
        <v>1</v>
      </c>
      <c r="E3463" s="195" t="s">
        <v>18578</v>
      </c>
      <c r="F3463" s="195" t="s">
        <v>18</v>
      </c>
    </row>
    <row r="3464" spans="1:6">
      <c r="A3464" s="195" t="s">
        <v>395</v>
      </c>
      <c r="B3464" s="196">
        <v>2868</v>
      </c>
      <c r="C3464" s="196">
        <v>445900</v>
      </c>
      <c r="D3464" s="196">
        <v>1</v>
      </c>
      <c r="E3464" s="195" t="s">
        <v>18579</v>
      </c>
      <c r="F3464" s="195" t="s">
        <v>168</v>
      </c>
    </row>
    <row r="3465" spans="1:6">
      <c r="A3465" s="195" t="s">
        <v>395</v>
      </c>
      <c r="B3465" s="196">
        <v>4070</v>
      </c>
      <c r="C3465" s="196">
        <v>295200</v>
      </c>
      <c r="D3465" s="196">
        <v>1</v>
      </c>
      <c r="E3465" s="195" t="s">
        <v>18580</v>
      </c>
      <c r="F3465" s="195" t="s">
        <v>7</v>
      </c>
    </row>
    <row r="3466" spans="1:6">
      <c r="A3466" s="195" t="s">
        <v>395</v>
      </c>
      <c r="B3466" s="196">
        <v>1715</v>
      </c>
      <c r="C3466" s="196">
        <v>326000</v>
      </c>
      <c r="D3466" s="196">
        <v>1</v>
      </c>
      <c r="E3466" s="195" t="s">
        <v>18581</v>
      </c>
      <c r="F3466" s="195" t="s">
        <v>106</v>
      </c>
    </row>
    <row r="3467" spans="1:6" ht="30">
      <c r="A3467" s="195" t="s">
        <v>395</v>
      </c>
      <c r="B3467" s="196">
        <v>2470</v>
      </c>
      <c r="C3467" s="196">
        <v>609400</v>
      </c>
      <c r="D3467" s="196">
        <v>1</v>
      </c>
      <c r="E3467" s="195" t="s">
        <v>18582</v>
      </c>
      <c r="F3467" s="195" t="s">
        <v>25</v>
      </c>
    </row>
    <row r="3468" spans="1:6">
      <c r="A3468" s="195" t="s">
        <v>395</v>
      </c>
      <c r="B3468" s="196">
        <v>2562</v>
      </c>
      <c r="C3468" s="196">
        <v>525600</v>
      </c>
      <c r="D3468" s="196">
        <v>1</v>
      </c>
      <c r="E3468" s="195" t="s">
        <v>18583</v>
      </c>
      <c r="F3468" s="195" t="s">
        <v>54</v>
      </c>
    </row>
    <row r="3469" spans="1:6">
      <c r="A3469" s="195" t="s">
        <v>395</v>
      </c>
      <c r="B3469" s="196">
        <v>2518</v>
      </c>
      <c r="C3469" s="196">
        <v>489400</v>
      </c>
      <c r="D3469" s="196">
        <v>1</v>
      </c>
      <c r="E3469" s="195" t="s">
        <v>18584</v>
      </c>
      <c r="F3469" s="195" t="s">
        <v>53</v>
      </c>
    </row>
    <row r="3470" spans="1:6">
      <c r="A3470" s="195" t="s">
        <v>395</v>
      </c>
      <c r="B3470" s="196">
        <v>2665</v>
      </c>
      <c r="C3470" s="196">
        <v>512000</v>
      </c>
      <c r="D3470" s="196">
        <v>2</v>
      </c>
      <c r="E3470" s="195" t="s">
        <v>18585</v>
      </c>
      <c r="F3470" s="195" t="s">
        <v>257</v>
      </c>
    </row>
    <row r="3471" spans="1:6">
      <c r="A3471" s="195" t="s">
        <v>395</v>
      </c>
      <c r="B3471" s="196">
        <v>1456</v>
      </c>
      <c r="C3471" s="196">
        <v>519600</v>
      </c>
      <c r="D3471" s="196">
        <v>1</v>
      </c>
      <c r="E3471" s="195" t="s">
        <v>18586</v>
      </c>
      <c r="F3471" s="195" t="s">
        <v>168</v>
      </c>
    </row>
    <row r="3472" spans="1:6">
      <c r="A3472" s="195" t="s">
        <v>395</v>
      </c>
      <c r="B3472" s="196">
        <v>2144</v>
      </c>
      <c r="C3472" s="196">
        <v>299500</v>
      </c>
      <c r="D3472" s="196">
        <v>3</v>
      </c>
      <c r="E3472" s="195" t="s">
        <v>17281</v>
      </c>
      <c r="F3472" s="195" t="s">
        <v>37</v>
      </c>
    </row>
    <row r="3473" spans="1:6">
      <c r="A3473" s="195" t="s">
        <v>395</v>
      </c>
      <c r="B3473" s="196">
        <v>1476</v>
      </c>
      <c r="C3473" s="196">
        <v>338900</v>
      </c>
      <c r="D3473" s="196">
        <v>1</v>
      </c>
      <c r="E3473" s="195" t="s">
        <v>18587</v>
      </c>
      <c r="F3473" s="195" t="s">
        <v>164</v>
      </c>
    </row>
    <row r="3474" spans="1:6">
      <c r="A3474" s="195" t="s">
        <v>395</v>
      </c>
      <c r="B3474" s="196">
        <v>1400</v>
      </c>
      <c r="C3474" s="196">
        <v>417600</v>
      </c>
      <c r="D3474" s="196">
        <v>1</v>
      </c>
      <c r="E3474" s="195" t="s">
        <v>18588</v>
      </c>
      <c r="F3474" s="195" t="s">
        <v>57</v>
      </c>
    </row>
    <row r="3475" spans="1:6">
      <c r="A3475" s="195" t="s">
        <v>395</v>
      </c>
      <c r="B3475" s="196">
        <v>2268</v>
      </c>
      <c r="C3475" s="196">
        <v>201800</v>
      </c>
      <c r="D3475" s="196">
        <v>4</v>
      </c>
      <c r="E3475" s="195" t="s">
        <v>18589</v>
      </c>
      <c r="F3475" s="195" t="s">
        <v>159</v>
      </c>
    </row>
    <row r="3476" spans="1:6">
      <c r="A3476" s="195" t="s">
        <v>395</v>
      </c>
      <c r="B3476" s="196">
        <v>1888</v>
      </c>
      <c r="C3476" s="196">
        <v>565400</v>
      </c>
      <c r="D3476" s="196">
        <v>1</v>
      </c>
      <c r="E3476" s="195" t="s">
        <v>18590</v>
      </c>
      <c r="F3476" s="195" t="s">
        <v>261</v>
      </c>
    </row>
    <row r="3477" spans="1:6" ht="30">
      <c r="A3477" s="195" t="s">
        <v>395</v>
      </c>
      <c r="B3477" s="196">
        <v>2560</v>
      </c>
      <c r="C3477" s="196">
        <v>719700</v>
      </c>
      <c r="D3477" s="196">
        <v>1</v>
      </c>
      <c r="E3477" s="195" t="s">
        <v>18591</v>
      </c>
      <c r="F3477" s="195" t="s">
        <v>99</v>
      </c>
    </row>
    <row r="3478" spans="1:6">
      <c r="A3478" s="195" t="s">
        <v>395</v>
      </c>
      <c r="B3478" s="196">
        <v>1895</v>
      </c>
      <c r="C3478" s="196">
        <v>540500</v>
      </c>
      <c r="D3478" s="196">
        <v>1</v>
      </c>
      <c r="E3478" s="195" t="s">
        <v>18592</v>
      </c>
      <c r="F3478" s="195" t="s">
        <v>87</v>
      </c>
    </row>
    <row r="3479" spans="1:6">
      <c r="A3479" s="195" t="s">
        <v>395</v>
      </c>
      <c r="B3479" s="196">
        <v>6575</v>
      </c>
      <c r="C3479" s="196">
        <v>4132700</v>
      </c>
      <c r="D3479" s="196">
        <v>1</v>
      </c>
      <c r="E3479" s="195" t="s">
        <v>18593</v>
      </c>
      <c r="F3479" s="195" t="s">
        <v>24</v>
      </c>
    </row>
    <row r="3480" spans="1:6">
      <c r="A3480" s="195" t="s">
        <v>395</v>
      </c>
      <c r="B3480" s="196">
        <v>1586</v>
      </c>
      <c r="C3480" s="196">
        <v>303100</v>
      </c>
      <c r="D3480" s="196">
        <v>2</v>
      </c>
      <c r="E3480" s="195" t="s">
        <v>18594</v>
      </c>
      <c r="F3480" s="195" t="s">
        <v>82</v>
      </c>
    </row>
    <row r="3481" spans="1:6">
      <c r="A3481" s="195" t="s">
        <v>395</v>
      </c>
      <c r="B3481" s="196">
        <v>1302</v>
      </c>
      <c r="C3481" s="196">
        <v>787000</v>
      </c>
      <c r="D3481" s="196">
        <v>2</v>
      </c>
      <c r="E3481" s="195" t="s">
        <v>18595</v>
      </c>
      <c r="F3481" s="195" t="s">
        <v>177</v>
      </c>
    </row>
    <row r="3482" spans="1:6">
      <c r="A3482" s="195" t="s">
        <v>395</v>
      </c>
      <c r="B3482" s="196">
        <v>2518</v>
      </c>
      <c r="C3482" s="196">
        <v>290800</v>
      </c>
      <c r="D3482" s="196">
        <v>1</v>
      </c>
      <c r="E3482" s="195" t="s">
        <v>18596</v>
      </c>
      <c r="F3482" s="195" t="s">
        <v>57</v>
      </c>
    </row>
    <row r="3483" spans="1:6">
      <c r="A3483" s="195" t="s">
        <v>395</v>
      </c>
      <c r="B3483" s="196">
        <v>13602</v>
      </c>
      <c r="C3483" s="196">
        <v>3903400</v>
      </c>
      <c r="D3483" s="196">
        <v>3</v>
      </c>
      <c r="E3483" s="195" t="s">
        <v>18597</v>
      </c>
      <c r="F3483" s="195" t="s">
        <v>7</v>
      </c>
    </row>
    <row r="3484" spans="1:6">
      <c r="A3484" s="195" t="s">
        <v>395</v>
      </c>
      <c r="B3484" s="196">
        <v>1984</v>
      </c>
      <c r="C3484" s="196">
        <v>166200</v>
      </c>
      <c r="D3484" s="196">
        <v>2</v>
      </c>
      <c r="E3484" s="195" t="s">
        <v>18598</v>
      </c>
      <c r="F3484" s="195" t="s">
        <v>5</v>
      </c>
    </row>
    <row r="3485" spans="1:6">
      <c r="A3485" s="195" t="s">
        <v>395</v>
      </c>
      <c r="B3485" s="196">
        <v>2222</v>
      </c>
      <c r="C3485" s="196">
        <v>411700</v>
      </c>
      <c r="D3485" s="196">
        <v>2</v>
      </c>
      <c r="E3485" s="195" t="s">
        <v>18599</v>
      </c>
      <c r="F3485" s="195" t="s">
        <v>254</v>
      </c>
    </row>
    <row r="3486" spans="1:6">
      <c r="A3486" s="195" t="s">
        <v>395</v>
      </c>
      <c r="B3486" s="196">
        <v>2675</v>
      </c>
      <c r="C3486" s="196">
        <v>282100</v>
      </c>
      <c r="D3486" s="196">
        <v>2</v>
      </c>
      <c r="E3486" s="195" t="s">
        <v>18600</v>
      </c>
      <c r="F3486" s="195" t="s">
        <v>14</v>
      </c>
    </row>
    <row r="3487" spans="1:6">
      <c r="A3487" s="195" t="s">
        <v>395</v>
      </c>
      <c r="B3487" s="196">
        <v>1080</v>
      </c>
      <c r="C3487" s="196">
        <v>210000</v>
      </c>
      <c r="D3487" s="196">
        <v>1</v>
      </c>
      <c r="E3487" s="195" t="s">
        <v>18601</v>
      </c>
      <c r="F3487" s="195" t="s">
        <v>91</v>
      </c>
    </row>
    <row r="3488" spans="1:6">
      <c r="A3488" s="195" t="s">
        <v>395</v>
      </c>
      <c r="B3488" s="196">
        <v>3203</v>
      </c>
      <c r="C3488" s="196">
        <v>863900</v>
      </c>
      <c r="D3488" s="196">
        <v>1</v>
      </c>
      <c r="E3488" s="195" t="s">
        <v>18602</v>
      </c>
      <c r="F3488" s="195" t="s">
        <v>88</v>
      </c>
    </row>
    <row r="3489" spans="1:6" ht="30">
      <c r="A3489" s="195" t="s">
        <v>395</v>
      </c>
      <c r="B3489" s="196">
        <v>1640</v>
      </c>
      <c r="C3489" s="196">
        <v>200800</v>
      </c>
      <c r="D3489" s="196">
        <v>1</v>
      </c>
      <c r="E3489" s="195" t="s">
        <v>18603</v>
      </c>
      <c r="F3489" s="195" t="s">
        <v>99</v>
      </c>
    </row>
    <row r="3490" spans="1:6">
      <c r="A3490" s="195" t="s">
        <v>395</v>
      </c>
      <c r="B3490" s="196">
        <v>1980</v>
      </c>
      <c r="C3490" s="196">
        <v>229500</v>
      </c>
      <c r="D3490" s="196">
        <v>2</v>
      </c>
      <c r="E3490" s="195" t="s">
        <v>18604</v>
      </c>
      <c r="F3490" s="195" t="s">
        <v>112</v>
      </c>
    </row>
    <row r="3491" spans="1:6">
      <c r="A3491" s="195" t="s">
        <v>395</v>
      </c>
      <c r="B3491" s="196">
        <v>2826</v>
      </c>
      <c r="C3491" s="196">
        <v>502800</v>
      </c>
      <c r="D3491" s="196">
        <v>1</v>
      </c>
      <c r="E3491" s="195" t="s">
        <v>18605</v>
      </c>
      <c r="F3491" s="195" t="s">
        <v>111</v>
      </c>
    </row>
    <row r="3492" spans="1:6">
      <c r="A3492" s="195" t="s">
        <v>395</v>
      </c>
      <c r="B3492" s="196">
        <v>3507</v>
      </c>
      <c r="C3492" s="196">
        <v>318600</v>
      </c>
      <c r="D3492" s="196">
        <v>4</v>
      </c>
      <c r="E3492" s="195" t="s">
        <v>18606</v>
      </c>
      <c r="F3492" s="195" t="s">
        <v>14</v>
      </c>
    </row>
    <row r="3493" spans="1:6">
      <c r="A3493" s="195" t="s">
        <v>395</v>
      </c>
      <c r="B3493" s="196">
        <v>2870</v>
      </c>
      <c r="C3493" s="196">
        <v>252300</v>
      </c>
      <c r="D3493" s="196">
        <v>2</v>
      </c>
      <c r="E3493" s="195" t="s">
        <v>18607</v>
      </c>
      <c r="F3493" s="195" t="s">
        <v>172</v>
      </c>
    </row>
    <row r="3494" spans="1:6">
      <c r="A3494" s="195" t="s">
        <v>395</v>
      </c>
      <c r="B3494" s="196">
        <v>936</v>
      </c>
      <c r="C3494" s="196">
        <v>180900</v>
      </c>
      <c r="D3494" s="196">
        <v>2</v>
      </c>
      <c r="E3494" s="195" t="s">
        <v>18608</v>
      </c>
      <c r="F3494" s="195" t="s">
        <v>123</v>
      </c>
    </row>
    <row r="3495" spans="1:6">
      <c r="A3495" s="195" t="s">
        <v>395</v>
      </c>
      <c r="B3495" s="196">
        <v>1384</v>
      </c>
      <c r="C3495" s="196">
        <v>443800</v>
      </c>
      <c r="D3495" s="196">
        <v>1</v>
      </c>
      <c r="E3495" s="195" t="s">
        <v>18609</v>
      </c>
      <c r="F3495" s="195" t="s">
        <v>168</v>
      </c>
    </row>
    <row r="3496" spans="1:6">
      <c r="A3496" s="195" t="s">
        <v>395</v>
      </c>
      <c r="B3496" s="196">
        <v>2160</v>
      </c>
      <c r="C3496" s="196">
        <v>523400</v>
      </c>
      <c r="D3496" s="196">
        <v>1</v>
      </c>
      <c r="E3496" s="195" t="s">
        <v>18610</v>
      </c>
      <c r="F3496" s="195" t="s">
        <v>87</v>
      </c>
    </row>
    <row r="3497" spans="1:6">
      <c r="A3497" s="195" t="s">
        <v>395</v>
      </c>
      <c r="B3497" s="196">
        <v>2316</v>
      </c>
      <c r="C3497" s="196">
        <v>674000</v>
      </c>
      <c r="D3497" s="196">
        <v>1</v>
      </c>
      <c r="E3497" s="195" t="s">
        <v>18611</v>
      </c>
      <c r="F3497" s="195" t="s">
        <v>247</v>
      </c>
    </row>
    <row r="3498" spans="1:6">
      <c r="A3498" s="195" t="s">
        <v>395</v>
      </c>
      <c r="B3498" s="196">
        <v>2897</v>
      </c>
      <c r="C3498" s="196">
        <v>337100</v>
      </c>
      <c r="D3498" s="196">
        <v>3</v>
      </c>
      <c r="E3498" s="195" t="s">
        <v>18612</v>
      </c>
      <c r="F3498" s="195" t="s">
        <v>175</v>
      </c>
    </row>
    <row r="3499" spans="1:6" ht="30">
      <c r="A3499" s="195" t="s">
        <v>395</v>
      </c>
      <c r="B3499" s="196">
        <v>2227</v>
      </c>
      <c r="C3499" s="196">
        <v>646800</v>
      </c>
      <c r="D3499" s="196">
        <v>1</v>
      </c>
      <c r="E3499" s="195" t="s">
        <v>18613</v>
      </c>
      <c r="F3499" s="195" t="s">
        <v>99</v>
      </c>
    </row>
    <row r="3500" spans="1:6">
      <c r="A3500" s="195" t="s">
        <v>395</v>
      </c>
      <c r="B3500" s="196">
        <v>2254</v>
      </c>
      <c r="C3500" s="196">
        <v>568200</v>
      </c>
      <c r="D3500" s="196">
        <v>1</v>
      </c>
      <c r="E3500" s="195" t="s">
        <v>18614</v>
      </c>
      <c r="F3500" s="195" t="s">
        <v>88</v>
      </c>
    </row>
    <row r="3501" spans="1:6" ht="30">
      <c r="A3501" s="195" t="s">
        <v>395</v>
      </c>
      <c r="B3501" s="196">
        <v>2166</v>
      </c>
      <c r="C3501" s="196">
        <v>607000</v>
      </c>
      <c r="D3501" s="196">
        <v>1</v>
      </c>
      <c r="E3501" s="195" t="s">
        <v>18615</v>
      </c>
      <c r="F3501" s="195" t="s">
        <v>25</v>
      </c>
    </row>
    <row r="3502" spans="1:6">
      <c r="A3502" s="195" t="s">
        <v>395</v>
      </c>
      <c r="B3502" s="196">
        <v>3832</v>
      </c>
      <c r="C3502" s="196">
        <v>2512400</v>
      </c>
      <c r="D3502" s="196">
        <v>1</v>
      </c>
      <c r="E3502" s="195" t="s">
        <v>18616</v>
      </c>
      <c r="F3502" s="195" t="s">
        <v>261</v>
      </c>
    </row>
    <row r="3503" spans="1:6">
      <c r="A3503" s="195" t="s">
        <v>395</v>
      </c>
      <c r="B3503" s="196">
        <v>3612</v>
      </c>
      <c r="C3503" s="196">
        <v>878000</v>
      </c>
      <c r="D3503" s="196">
        <v>2</v>
      </c>
      <c r="E3503" s="195" t="s">
        <v>18617</v>
      </c>
      <c r="F3503" s="195" t="s">
        <v>219</v>
      </c>
    </row>
    <row r="3504" spans="1:6">
      <c r="A3504" s="195" t="s">
        <v>395</v>
      </c>
      <c r="B3504" s="196">
        <v>1773</v>
      </c>
      <c r="C3504" s="196">
        <v>200300</v>
      </c>
      <c r="D3504" s="196">
        <v>2</v>
      </c>
      <c r="E3504" s="195" t="s">
        <v>18618</v>
      </c>
      <c r="F3504" s="195" t="s">
        <v>206</v>
      </c>
    </row>
    <row r="3505" spans="1:6" ht="30">
      <c r="A3505" s="195" t="s">
        <v>395</v>
      </c>
      <c r="B3505" s="196">
        <v>1735</v>
      </c>
      <c r="C3505" s="196">
        <v>262100</v>
      </c>
      <c r="D3505" s="196">
        <v>1</v>
      </c>
      <c r="E3505" s="195" t="s">
        <v>18619</v>
      </c>
      <c r="F3505" s="195" t="s">
        <v>99</v>
      </c>
    </row>
    <row r="3506" spans="1:6">
      <c r="A3506" s="195" t="s">
        <v>395</v>
      </c>
      <c r="B3506" s="196">
        <v>1834</v>
      </c>
      <c r="C3506" s="196">
        <v>505000</v>
      </c>
      <c r="D3506" s="196">
        <v>1</v>
      </c>
      <c r="E3506" s="195" t="s">
        <v>18620</v>
      </c>
      <c r="F3506" s="195" t="s">
        <v>247</v>
      </c>
    </row>
    <row r="3507" spans="1:6">
      <c r="A3507" s="195" t="s">
        <v>395</v>
      </c>
      <c r="B3507" s="196">
        <v>2831</v>
      </c>
      <c r="C3507" s="196">
        <v>318900</v>
      </c>
      <c r="D3507" s="196">
        <v>2</v>
      </c>
      <c r="E3507" s="195" t="s">
        <v>18621</v>
      </c>
      <c r="F3507" s="195" t="s">
        <v>58</v>
      </c>
    </row>
    <row r="3508" spans="1:6">
      <c r="A3508" s="195" t="s">
        <v>395</v>
      </c>
      <c r="B3508" s="196">
        <v>1728</v>
      </c>
      <c r="C3508" s="196">
        <v>594600</v>
      </c>
      <c r="D3508" s="196">
        <v>1</v>
      </c>
      <c r="E3508" s="195" t="s">
        <v>18622</v>
      </c>
      <c r="F3508" s="195" t="s">
        <v>261</v>
      </c>
    </row>
    <row r="3509" spans="1:6">
      <c r="A3509" s="195" t="s">
        <v>395</v>
      </c>
      <c r="B3509" s="196">
        <v>4399</v>
      </c>
      <c r="C3509" s="196">
        <v>1158200</v>
      </c>
      <c r="D3509" s="196">
        <v>2</v>
      </c>
      <c r="E3509" s="195" t="s">
        <v>18623</v>
      </c>
      <c r="F3509" s="195" t="s">
        <v>254</v>
      </c>
    </row>
    <row r="3510" spans="1:6">
      <c r="A3510" s="195" t="s">
        <v>395</v>
      </c>
      <c r="B3510" s="196">
        <v>1920</v>
      </c>
      <c r="C3510" s="196">
        <v>205800</v>
      </c>
      <c r="D3510" s="196">
        <v>1</v>
      </c>
      <c r="E3510" s="195" t="s">
        <v>18624</v>
      </c>
      <c r="F3510" s="195" t="s">
        <v>87</v>
      </c>
    </row>
    <row r="3511" spans="1:6">
      <c r="A3511" s="195" t="s">
        <v>395</v>
      </c>
      <c r="B3511" s="196">
        <v>4351</v>
      </c>
      <c r="C3511" s="196">
        <v>551700</v>
      </c>
      <c r="D3511" s="196">
        <v>4</v>
      </c>
      <c r="E3511" s="195" t="s">
        <v>18625</v>
      </c>
      <c r="F3511" s="195" t="s">
        <v>28</v>
      </c>
    </row>
    <row r="3512" spans="1:6">
      <c r="A3512" s="195" t="s">
        <v>395</v>
      </c>
      <c r="B3512" s="196">
        <v>1058</v>
      </c>
      <c r="C3512" s="196">
        <v>738100</v>
      </c>
      <c r="D3512" s="196">
        <v>1</v>
      </c>
      <c r="E3512" s="195" t="s">
        <v>18626</v>
      </c>
      <c r="F3512" s="195" t="s">
        <v>168</v>
      </c>
    </row>
    <row r="3513" spans="1:6" ht="30">
      <c r="A3513" s="195" t="s">
        <v>395</v>
      </c>
      <c r="B3513" s="196">
        <v>4611</v>
      </c>
      <c r="C3513" s="196">
        <v>1779700</v>
      </c>
      <c r="D3513" s="196">
        <v>1</v>
      </c>
      <c r="E3513" s="195" t="s">
        <v>18627</v>
      </c>
      <c r="F3513" s="195" t="s">
        <v>99</v>
      </c>
    </row>
    <row r="3514" spans="1:6">
      <c r="A3514" s="195" t="s">
        <v>395</v>
      </c>
      <c r="B3514" s="196">
        <v>2742</v>
      </c>
      <c r="C3514" s="196">
        <v>384900</v>
      </c>
      <c r="D3514" s="196">
        <v>2</v>
      </c>
      <c r="E3514" s="195" t="s">
        <v>18628</v>
      </c>
      <c r="F3514" s="195" t="s">
        <v>58</v>
      </c>
    </row>
    <row r="3515" spans="1:6">
      <c r="A3515" s="195" t="s">
        <v>395</v>
      </c>
      <c r="B3515" s="196">
        <v>3142</v>
      </c>
      <c r="C3515" s="196">
        <v>453600</v>
      </c>
      <c r="D3515" s="196">
        <v>2</v>
      </c>
      <c r="E3515" s="195" t="s">
        <v>18629</v>
      </c>
      <c r="F3515" s="195" t="s">
        <v>219</v>
      </c>
    </row>
    <row r="3516" spans="1:6">
      <c r="A3516" s="195" t="s">
        <v>395</v>
      </c>
      <c r="B3516" s="196">
        <v>2025</v>
      </c>
      <c r="C3516" s="196">
        <v>776100</v>
      </c>
      <c r="D3516" s="196">
        <v>1</v>
      </c>
      <c r="E3516" s="195" t="s">
        <v>18630</v>
      </c>
      <c r="F3516" s="195" t="s">
        <v>168</v>
      </c>
    </row>
    <row r="3517" spans="1:6">
      <c r="A3517" s="195" t="s">
        <v>395</v>
      </c>
      <c r="B3517" s="196">
        <v>800</v>
      </c>
      <c r="C3517" s="196">
        <v>271200</v>
      </c>
      <c r="D3517" s="196">
        <v>1</v>
      </c>
      <c r="E3517" s="195" t="s">
        <v>18631</v>
      </c>
      <c r="F3517" s="195" t="s">
        <v>164</v>
      </c>
    </row>
    <row r="3518" spans="1:6" ht="30">
      <c r="A3518" s="195" t="s">
        <v>395</v>
      </c>
      <c r="B3518" s="196">
        <v>2538</v>
      </c>
      <c r="C3518" s="196">
        <v>734400</v>
      </c>
      <c r="D3518" s="196">
        <v>1</v>
      </c>
      <c r="E3518" s="195" t="s">
        <v>18632</v>
      </c>
      <c r="F3518" s="195" t="s">
        <v>209</v>
      </c>
    </row>
    <row r="3519" spans="1:6">
      <c r="A3519" s="195" t="s">
        <v>395</v>
      </c>
      <c r="B3519" s="196">
        <v>2285</v>
      </c>
      <c r="C3519" s="196">
        <v>278200</v>
      </c>
      <c r="D3519" s="196">
        <v>1</v>
      </c>
      <c r="E3519" s="195" t="s">
        <v>18633</v>
      </c>
      <c r="F3519" s="195" t="s">
        <v>87</v>
      </c>
    </row>
    <row r="3520" spans="1:6">
      <c r="A3520" s="195" t="s">
        <v>395</v>
      </c>
      <c r="B3520" s="196">
        <v>3833</v>
      </c>
      <c r="C3520" s="196">
        <v>593100</v>
      </c>
      <c r="D3520" s="196">
        <v>2</v>
      </c>
      <c r="E3520" s="195" t="s">
        <v>18634</v>
      </c>
      <c r="F3520" s="195" t="s">
        <v>257</v>
      </c>
    </row>
    <row r="3521" spans="1:6">
      <c r="A3521" s="195" t="s">
        <v>395</v>
      </c>
      <c r="B3521" s="196">
        <v>6081</v>
      </c>
      <c r="C3521" s="196">
        <v>2078700</v>
      </c>
      <c r="D3521" s="196">
        <v>1</v>
      </c>
      <c r="E3521" s="195" t="s">
        <v>18635</v>
      </c>
      <c r="F3521" s="195" t="s">
        <v>12</v>
      </c>
    </row>
    <row r="3522" spans="1:6">
      <c r="A3522" s="195" t="s">
        <v>395</v>
      </c>
      <c r="B3522" s="196">
        <v>1836</v>
      </c>
      <c r="C3522" s="196">
        <v>312700</v>
      </c>
      <c r="D3522" s="196">
        <v>1</v>
      </c>
      <c r="E3522" s="195" t="s">
        <v>18636</v>
      </c>
      <c r="F3522" s="195" t="s">
        <v>54</v>
      </c>
    </row>
    <row r="3523" spans="1:6">
      <c r="A3523" s="195" t="s">
        <v>395</v>
      </c>
      <c r="B3523" s="196">
        <v>2203</v>
      </c>
      <c r="C3523" s="196">
        <v>630000</v>
      </c>
      <c r="D3523" s="196">
        <v>1</v>
      </c>
      <c r="E3523" s="195" t="s">
        <v>18637</v>
      </c>
      <c r="F3523" s="195" t="s">
        <v>168</v>
      </c>
    </row>
    <row r="3524" spans="1:6">
      <c r="A3524" s="195" t="s">
        <v>395</v>
      </c>
      <c r="B3524" s="196">
        <v>2434</v>
      </c>
      <c r="C3524" s="196">
        <v>730700</v>
      </c>
      <c r="D3524" s="196">
        <v>1</v>
      </c>
      <c r="E3524" s="195" t="s">
        <v>18638</v>
      </c>
      <c r="F3524" s="195" t="s">
        <v>88</v>
      </c>
    </row>
    <row r="3525" spans="1:6">
      <c r="A3525" s="195" t="s">
        <v>395</v>
      </c>
      <c r="B3525" s="196">
        <v>1628</v>
      </c>
      <c r="C3525" s="196">
        <v>558600</v>
      </c>
      <c r="D3525" s="196">
        <v>2</v>
      </c>
      <c r="E3525" s="195" t="s">
        <v>18639</v>
      </c>
      <c r="F3525" s="195" t="s">
        <v>168</v>
      </c>
    </row>
    <row r="3526" spans="1:6">
      <c r="A3526" s="195" t="s">
        <v>395</v>
      </c>
      <c r="B3526" s="196">
        <v>3449</v>
      </c>
      <c r="C3526" s="196">
        <v>354500</v>
      </c>
      <c r="D3526" s="196">
        <v>2</v>
      </c>
      <c r="E3526" s="195" t="s">
        <v>18640</v>
      </c>
      <c r="F3526" s="195" t="s">
        <v>5</v>
      </c>
    </row>
    <row r="3527" spans="1:6">
      <c r="A3527" s="195" t="s">
        <v>395</v>
      </c>
      <c r="B3527" s="196">
        <v>2814</v>
      </c>
      <c r="C3527" s="196">
        <v>1366100</v>
      </c>
      <c r="D3527" s="196">
        <v>1</v>
      </c>
      <c r="E3527" s="195" t="s">
        <v>18641</v>
      </c>
      <c r="F3527" s="195" t="s">
        <v>247</v>
      </c>
    </row>
    <row r="3528" spans="1:6" ht="30">
      <c r="A3528" s="195" t="s">
        <v>395</v>
      </c>
      <c r="B3528" s="196">
        <v>2414</v>
      </c>
      <c r="C3528" s="196">
        <v>355900</v>
      </c>
      <c r="D3528" s="196">
        <v>1</v>
      </c>
      <c r="E3528" s="195" t="s">
        <v>18642</v>
      </c>
      <c r="F3528" s="195" t="s">
        <v>25</v>
      </c>
    </row>
    <row r="3529" spans="1:6">
      <c r="A3529" s="195" t="s">
        <v>395</v>
      </c>
      <c r="B3529" s="196">
        <v>4212</v>
      </c>
      <c r="C3529" s="196">
        <v>1898600</v>
      </c>
      <c r="D3529" s="196">
        <v>1</v>
      </c>
      <c r="E3529" s="195" t="s">
        <v>18643</v>
      </c>
      <c r="F3529" s="195" t="s">
        <v>164</v>
      </c>
    </row>
    <row r="3530" spans="1:6">
      <c r="A3530" s="195" t="s">
        <v>395</v>
      </c>
      <c r="B3530" s="196">
        <v>3277</v>
      </c>
      <c r="C3530" s="196">
        <v>512600</v>
      </c>
      <c r="D3530" s="196">
        <v>2</v>
      </c>
      <c r="E3530" s="195" t="s">
        <v>18644</v>
      </c>
      <c r="F3530" s="195" t="s">
        <v>12</v>
      </c>
    </row>
    <row r="3531" spans="1:6" ht="30">
      <c r="A3531" s="195" t="s">
        <v>395</v>
      </c>
      <c r="B3531" s="196">
        <v>647</v>
      </c>
      <c r="C3531" s="196">
        <v>153500</v>
      </c>
      <c r="D3531" s="196">
        <v>1</v>
      </c>
      <c r="E3531" s="195" t="s">
        <v>18645</v>
      </c>
      <c r="F3531" s="195" t="s">
        <v>99</v>
      </c>
    </row>
    <row r="3532" spans="1:6">
      <c r="A3532" s="195" t="s">
        <v>395</v>
      </c>
      <c r="B3532" s="196">
        <v>1332</v>
      </c>
      <c r="C3532" s="196">
        <v>237000</v>
      </c>
      <c r="D3532" s="196">
        <v>1</v>
      </c>
      <c r="E3532" s="195" t="s">
        <v>18646</v>
      </c>
      <c r="F3532" s="195" t="s">
        <v>139</v>
      </c>
    </row>
    <row r="3533" spans="1:6">
      <c r="A3533" s="195" t="s">
        <v>395</v>
      </c>
      <c r="B3533" s="196">
        <v>5517</v>
      </c>
      <c r="C3533" s="196">
        <v>1569900</v>
      </c>
      <c r="D3533" s="196">
        <v>2</v>
      </c>
      <c r="E3533" s="195" t="s">
        <v>18647</v>
      </c>
      <c r="F3533" s="195" t="s">
        <v>49</v>
      </c>
    </row>
    <row r="3534" spans="1:6">
      <c r="A3534" s="195" t="s">
        <v>395</v>
      </c>
      <c r="B3534" s="196">
        <v>4460</v>
      </c>
      <c r="C3534" s="196">
        <v>1147300</v>
      </c>
      <c r="D3534" s="196">
        <v>2</v>
      </c>
      <c r="E3534" s="195" t="s">
        <v>18648</v>
      </c>
      <c r="F3534" s="195" t="s">
        <v>49</v>
      </c>
    </row>
    <row r="3535" spans="1:6">
      <c r="A3535" s="195" t="s">
        <v>395</v>
      </c>
      <c r="B3535" s="196">
        <v>3603</v>
      </c>
      <c r="C3535" s="196">
        <v>1172900</v>
      </c>
      <c r="D3535" s="196">
        <v>1</v>
      </c>
      <c r="E3535" s="195" t="s">
        <v>18649</v>
      </c>
      <c r="F3535" s="195" t="s">
        <v>53</v>
      </c>
    </row>
    <row r="3536" spans="1:6" ht="30">
      <c r="A3536" s="195" t="s">
        <v>395</v>
      </c>
      <c r="B3536" s="196">
        <v>2867</v>
      </c>
      <c r="C3536" s="196">
        <v>647000</v>
      </c>
      <c r="D3536" s="196">
        <v>1</v>
      </c>
      <c r="E3536" s="195" t="s">
        <v>18650</v>
      </c>
      <c r="F3536" s="195" t="s">
        <v>25</v>
      </c>
    </row>
    <row r="3537" spans="1:6">
      <c r="A3537" s="195" t="s">
        <v>395</v>
      </c>
      <c r="B3537" s="196">
        <v>2420</v>
      </c>
      <c r="C3537" s="196">
        <v>1212400</v>
      </c>
      <c r="D3537" s="196">
        <v>2</v>
      </c>
      <c r="E3537" s="195" t="s">
        <v>18651</v>
      </c>
      <c r="F3537" s="195" t="s">
        <v>177</v>
      </c>
    </row>
    <row r="3538" spans="1:6">
      <c r="A3538" s="195" t="s">
        <v>395</v>
      </c>
      <c r="B3538" s="196">
        <v>3357</v>
      </c>
      <c r="C3538" s="196">
        <v>432600</v>
      </c>
      <c r="D3538" s="196">
        <v>2</v>
      </c>
      <c r="E3538" s="195" t="s">
        <v>18652</v>
      </c>
      <c r="F3538" s="195" t="s">
        <v>123</v>
      </c>
    </row>
    <row r="3539" spans="1:6">
      <c r="A3539" s="195" t="s">
        <v>395</v>
      </c>
      <c r="B3539" s="196">
        <v>2442</v>
      </c>
      <c r="C3539" s="196">
        <v>939100</v>
      </c>
      <c r="D3539" s="196">
        <v>1</v>
      </c>
      <c r="E3539" s="195" t="s">
        <v>18653</v>
      </c>
      <c r="F3539" s="195" t="s">
        <v>261</v>
      </c>
    </row>
    <row r="3540" spans="1:6">
      <c r="A3540" s="195" t="s">
        <v>395</v>
      </c>
      <c r="B3540" s="196">
        <v>1344</v>
      </c>
      <c r="C3540" s="196">
        <v>309700</v>
      </c>
      <c r="D3540" s="196">
        <v>1</v>
      </c>
      <c r="E3540" s="195" t="s">
        <v>18654</v>
      </c>
      <c r="F3540" s="195" t="s">
        <v>199</v>
      </c>
    </row>
    <row r="3541" spans="1:6">
      <c r="A3541" s="195" t="s">
        <v>395</v>
      </c>
      <c r="B3541" s="196">
        <v>3786</v>
      </c>
      <c r="C3541" s="196">
        <v>436100</v>
      </c>
      <c r="D3541" s="196">
        <v>3</v>
      </c>
      <c r="E3541" s="195" t="s">
        <v>18655</v>
      </c>
      <c r="F3541" s="195" t="s">
        <v>15</v>
      </c>
    </row>
    <row r="3542" spans="1:6">
      <c r="A3542" s="195" t="s">
        <v>395</v>
      </c>
      <c r="B3542" s="196">
        <v>3449</v>
      </c>
      <c r="C3542" s="196">
        <v>874700</v>
      </c>
      <c r="D3542" s="196">
        <v>1</v>
      </c>
      <c r="E3542" s="195" t="s">
        <v>18656</v>
      </c>
      <c r="F3542" s="195" t="s">
        <v>54</v>
      </c>
    </row>
    <row r="3543" spans="1:6">
      <c r="A3543" s="195" t="s">
        <v>395</v>
      </c>
      <c r="B3543" s="196">
        <v>2437</v>
      </c>
      <c r="C3543" s="196">
        <v>353300</v>
      </c>
      <c r="D3543" s="196">
        <v>2</v>
      </c>
      <c r="E3543" s="195" t="s">
        <v>18657</v>
      </c>
      <c r="F3543" s="195" t="s">
        <v>32</v>
      </c>
    </row>
    <row r="3544" spans="1:6">
      <c r="A3544" s="195" t="s">
        <v>395</v>
      </c>
      <c r="B3544" s="196">
        <v>2864</v>
      </c>
      <c r="C3544" s="196">
        <v>196500</v>
      </c>
      <c r="D3544" s="196">
        <v>3</v>
      </c>
      <c r="E3544" s="195" t="s">
        <v>18658</v>
      </c>
      <c r="F3544" s="195" t="s">
        <v>11</v>
      </c>
    </row>
    <row r="3545" spans="1:6">
      <c r="A3545" s="195" t="s">
        <v>395</v>
      </c>
      <c r="B3545" s="196">
        <v>10116</v>
      </c>
      <c r="C3545" s="196">
        <v>2491200</v>
      </c>
      <c r="D3545" s="196">
        <v>3</v>
      </c>
      <c r="E3545" s="195" t="s">
        <v>18659</v>
      </c>
      <c r="F3545" s="195" t="s">
        <v>7</v>
      </c>
    </row>
    <row r="3546" spans="1:6">
      <c r="A3546" s="195" t="s">
        <v>395</v>
      </c>
      <c r="B3546" s="196">
        <v>1360</v>
      </c>
      <c r="C3546" s="196">
        <v>547400</v>
      </c>
      <c r="D3546" s="196">
        <v>1</v>
      </c>
      <c r="E3546" s="195" t="s">
        <v>18660</v>
      </c>
      <c r="F3546" s="195" t="s">
        <v>247</v>
      </c>
    </row>
    <row r="3547" spans="1:6">
      <c r="A3547" s="195" t="s">
        <v>395</v>
      </c>
      <c r="B3547" s="196">
        <v>5232</v>
      </c>
      <c r="C3547" s="196">
        <v>1051500</v>
      </c>
      <c r="D3547" s="196">
        <v>3</v>
      </c>
      <c r="E3547" s="195" t="s">
        <v>18661</v>
      </c>
      <c r="F3547" s="195" t="s">
        <v>7</v>
      </c>
    </row>
    <row r="3548" spans="1:6">
      <c r="A3548" s="195" t="s">
        <v>395</v>
      </c>
      <c r="B3548" s="196">
        <v>1525</v>
      </c>
      <c r="C3548" s="196">
        <v>155200</v>
      </c>
      <c r="D3548" s="196">
        <v>2</v>
      </c>
      <c r="E3548" s="195" t="s">
        <v>18662</v>
      </c>
      <c r="F3548" s="195" t="s">
        <v>52</v>
      </c>
    </row>
    <row r="3549" spans="1:6">
      <c r="A3549" s="195" t="s">
        <v>395</v>
      </c>
      <c r="B3549" s="196">
        <v>1702</v>
      </c>
      <c r="C3549" s="196">
        <v>287700</v>
      </c>
      <c r="D3549" s="196">
        <v>1</v>
      </c>
      <c r="E3549" s="195" t="s">
        <v>18663</v>
      </c>
      <c r="F3549" s="195" t="s">
        <v>219</v>
      </c>
    </row>
    <row r="3550" spans="1:6" ht="30">
      <c r="A3550" s="195" t="s">
        <v>395</v>
      </c>
      <c r="B3550" s="196">
        <v>1456</v>
      </c>
      <c r="C3550" s="196">
        <v>287800</v>
      </c>
      <c r="D3550" s="196">
        <v>1</v>
      </c>
      <c r="E3550" s="195" t="s">
        <v>18664</v>
      </c>
      <c r="F3550" s="195" t="s">
        <v>99</v>
      </c>
    </row>
    <row r="3551" spans="1:6">
      <c r="A3551" s="195" t="s">
        <v>395</v>
      </c>
      <c r="B3551" s="196">
        <v>3172</v>
      </c>
      <c r="C3551" s="196">
        <v>176600</v>
      </c>
      <c r="D3551" s="196">
        <v>2</v>
      </c>
      <c r="E3551" s="195" t="s">
        <v>18665</v>
      </c>
      <c r="F3551" s="195" t="s">
        <v>207</v>
      </c>
    </row>
    <row r="3552" spans="1:6">
      <c r="A3552" s="195" t="s">
        <v>395</v>
      </c>
      <c r="B3552" s="196">
        <v>585</v>
      </c>
      <c r="C3552" s="196">
        <v>1020100</v>
      </c>
      <c r="D3552" s="196">
        <v>1</v>
      </c>
      <c r="E3552" s="195" t="s">
        <v>18666</v>
      </c>
      <c r="F3552" s="195" t="s">
        <v>247</v>
      </c>
    </row>
    <row r="3553" spans="1:6">
      <c r="A3553" s="195" t="s">
        <v>395</v>
      </c>
      <c r="B3553" s="196">
        <v>3567</v>
      </c>
      <c r="C3553" s="196">
        <v>389800</v>
      </c>
      <c r="D3553" s="196">
        <v>2</v>
      </c>
      <c r="E3553" s="195" t="s">
        <v>18667</v>
      </c>
      <c r="F3553" s="195" t="s">
        <v>289</v>
      </c>
    </row>
    <row r="3554" spans="1:6">
      <c r="A3554" s="195" t="s">
        <v>395</v>
      </c>
      <c r="B3554" s="196">
        <v>8340</v>
      </c>
      <c r="C3554" s="196">
        <v>1477400</v>
      </c>
      <c r="D3554" s="196">
        <v>1</v>
      </c>
      <c r="E3554" s="195" t="s">
        <v>18668</v>
      </c>
      <c r="F3554" s="195" t="s">
        <v>57</v>
      </c>
    </row>
    <row r="3555" spans="1:6">
      <c r="A3555" s="195" t="s">
        <v>395</v>
      </c>
      <c r="B3555" s="196">
        <v>1952</v>
      </c>
      <c r="C3555" s="196">
        <v>722900</v>
      </c>
      <c r="D3555" s="196">
        <v>1</v>
      </c>
      <c r="E3555" s="195" t="s">
        <v>18669</v>
      </c>
      <c r="F3555" s="195" t="s">
        <v>168</v>
      </c>
    </row>
    <row r="3556" spans="1:6">
      <c r="A3556" s="195" t="s">
        <v>395</v>
      </c>
      <c r="B3556" s="196">
        <v>4572</v>
      </c>
      <c r="C3556" s="196">
        <v>707200</v>
      </c>
      <c r="D3556" s="196">
        <v>2</v>
      </c>
      <c r="E3556" s="195" t="s">
        <v>18670</v>
      </c>
      <c r="F3556" s="195" t="s">
        <v>29</v>
      </c>
    </row>
    <row r="3557" spans="1:6">
      <c r="A3557" s="195" t="s">
        <v>395</v>
      </c>
      <c r="B3557" s="196">
        <v>1769</v>
      </c>
      <c r="C3557" s="196">
        <v>952200</v>
      </c>
      <c r="D3557" s="196">
        <v>1</v>
      </c>
      <c r="E3557" s="195" t="s">
        <v>18671</v>
      </c>
      <c r="F3557" s="195" t="s">
        <v>261</v>
      </c>
    </row>
    <row r="3558" spans="1:6">
      <c r="A3558" s="195" t="s">
        <v>395</v>
      </c>
      <c r="B3558" s="196">
        <v>2260</v>
      </c>
      <c r="C3558" s="196">
        <v>619500</v>
      </c>
      <c r="D3558" s="196">
        <v>1</v>
      </c>
      <c r="E3558" s="195" t="s">
        <v>18672</v>
      </c>
      <c r="F3558" s="195" t="s">
        <v>247</v>
      </c>
    </row>
    <row r="3559" spans="1:6">
      <c r="A3559" s="195" t="s">
        <v>395</v>
      </c>
      <c r="B3559" s="196">
        <v>5636</v>
      </c>
      <c r="C3559" s="196">
        <v>735200</v>
      </c>
      <c r="D3559" s="196">
        <v>4</v>
      </c>
      <c r="E3559" s="195" t="s">
        <v>18673</v>
      </c>
      <c r="F3559" s="195" t="s">
        <v>41</v>
      </c>
    </row>
    <row r="3560" spans="1:6">
      <c r="A3560" s="195" t="s">
        <v>395</v>
      </c>
      <c r="B3560" s="196">
        <v>2748</v>
      </c>
      <c r="C3560" s="196">
        <v>316100</v>
      </c>
      <c r="D3560" s="196">
        <v>1</v>
      </c>
      <c r="E3560" s="195" t="s">
        <v>18674</v>
      </c>
      <c r="F3560" s="195" t="s">
        <v>12</v>
      </c>
    </row>
    <row r="3561" spans="1:6">
      <c r="A3561" s="195" t="s">
        <v>395</v>
      </c>
      <c r="B3561" s="196">
        <v>4520</v>
      </c>
      <c r="C3561" s="196">
        <v>827600</v>
      </c>
      <c r="D3561" s="196">
        <v>1</v>
      </c>
      <c r="E3561" s="195" t="s">
        <v>18675</v>
      </c>
      <c r="F3561" s="195" t="s">
        <v>82</v>
      </c>
    </row>
    <row r="3562" spans="1:6">
      <c r="A3562" s="195" t="s">
        <v>395</v>
      </c>
      <c r="B3562" s="196">
        <v>1624</v>
      </c>
      <c r="C3562" s="196">
        <v>597400</v>
      </c>
      <c r="D3562" s="196">
        <v>1</v>
      </c>
      <c r="E3562" s="195" t="s">
        <v>18676</v>
      </c>
      <c r="F3562" s="195" t="s">
        <v>247</v>
      </c>
    </row>
    <row r="3563" spans="1:6">
      <c r="A3563" s="195" t="s">
        <v>395</v>
      </c>
      <c r="B3563" s="196">
        <v>2136</v>
      </c>
      <c r="C3563" s="196">
        <v>766600</v>
      </c>
      <c r="D3563" s="196">
        <v>1</v>
      </c>
      <c r="E3563" s="195" t="s">
        <v>18677</v>
      </c>
      <c r="F3563" s="195" t="s">
        <v>247</v>
      </c>
    </row>
    <row r="3564" spans="1:6" ht="30">
      <c r="A3564" s="195" t="s">
        <v>395</v>
      </c>
      <c r="B3564" s="196">
        <v>5967</v>
      </c>
      <c r="C3564" s="196">
        <v>3650000</v>
      </c>
      <c r="D3564" s="196">
        <v>1</v>
      </c>
      <c r="E3564" s="195" t="s">
        <v>18678</v>
      </c>
      <c r="F3564" s="195" t="s">
        <v>99</v>
      </c>
    </row>
    <row r="3565" spans="1:6">
      <c r="A3565" s="195" t="s">
        <v>395</v>
      </c>
      <c r="B3565" s="196">
        <v>4096</v>
      </c>
      <c r="C3565" s="196">
        <v>442100</v>
      </c>
      <c r="D3565" s="196">
        <v>3</v>
      </c>
      <c r="E3565" s="195" t="s">
        <v>18679</v>
      </c>
      <c r="F3565" s="195" t="s">
        <v>95</v>
      </c>
    </row>
    <row r="3566" spans="1:6">
      <c r="A3566" s="195" t="s">
        <v>395</v>
      </c>
      <c r="B3566" s="196">
        <v>4809</v>
      </c>
      <c r="C3566" s="196">
        <v>2978800</v>
      </c>
      <c r="D3566" s="196">
        <v>1</v>
      </c>
      <c r="E3566" s="195" t="s">
        <v>18680</v>
      </c>
      <c r="F3566" s="195" t="s">
        <v>7</v>
      </c>
    </row>
    <row r="3567" spans="1:6">
      <c r="A3567" s="195" t="s">
        <v>395</v>
      </c>
      <c r="B3567" s="196">
        <v>5136</v>
      </c>
      <c r="C3567" s="196">
        <v>844900</v>
      </c>
      <c r="D3567" s="196">
        <v>1</v>
      </c>
      <c r="E3567" s="195" t="s">
        <v>18681</v>
      </c>
      <c r="F3567" s="195" t="s">
        <v>78</v>
      </c>
    </row>
    <row r="3568" spans="1:6">
      <c r="A3568" s="195" t="s">
        <v>395</v>
      </c>
      <c r="B3568" s="196">
        <v>5689</v>
      </c>
      <c r="C3568" s="196">
        <v>839500</v>
      </c>
      <c r="D3568" s="196">
        <v>3</v>
      </c>
      <c r="E3568" s="195" t="s">
        <v>18682</v>
      </c>
      <c r="F3568" s="195" t="s">
        <v>289</v>
      </c>
    </row>
    <row r="3569" spans="1:6" ht="30">
      <c r="A3569" s="195" t="s">
        <v>395</v>
      </c>
      <c r="B3569" s="196">
        <v>784</v>
      </c>
      <c r="C3569" s="196">
        <v>362900</v>
      </c>
      <c r="D3569" s="196">
        <v>1</v>
      </c>
      <c r="E3569" s="195" t="s">
        <v>18683</v>
      </c>
      <c r="F3569" s="195" t="s">
        <v>25</v>
      </c>
    </row>
    <row r="3570" spans="1:6">
      <c r="A3570" s="195" t="s">
        <v>395</v>
      </c>
      <c r="B3570" s="196">
        <v>14308</v>
      </c>
      <c r="C3570" s="196">
        <v>1158300</v>
      </c>
      <c r="D3570" s="196">
        <v>8</v>
      </c>
      <c r="E3570" s="195" t="s">
        <v>18684</v>
      </c>
      <c r="F3570" s="195" t="s">
        <v>41</v>
      </c>
    </row>
    <row r="3571" spans="1:6">
      <c r="A3571" s="195" t="s">
        <v>395</v>
      </c>
      <c r="B3571" s="196">
        <v>1926</v>
      </c>
      <c r="C3571" s="196">
        <v>331500</v>
      </c>
      <c r="D3571" s="196">
        <v>1</v>
      </c>
      <c r="E3571" s="195" t="s">
        <v>18685</v>
      </c>
      <c r="F3571" s="195" t="s">
        <v>291</v>
      </c>
    </row>
    <row r="3572" spans="1:6">
      <c r="A3572" s="195" t="s">
        <v>395</v>
      </c>
      <c r="B3572" s="196">
        <v>1786</v>
      </c>
      <c r="C3572" s="196">
        <v>327700</v>
      </c>
      <c r="D3572" s="196">
        <v>2</v>
      </c>
      <c r="E3572" s="195" t="s">
        <v>18686</v>
      </c>
      <c r="F3572" s="195" t="s">
        <v>216</v>
      </c>
    </row>
    <row r="3573" spans="1:6">
      <c r="A3573" s="195" t="s">
        <v>395</v>
      </c>
      <c r="B3573" s="196">
        <v>1755</v>
      </c>
      <c r="C3573" s="196">
        <v>199800</v>
      </c>
      <c r="D3573" s="196">
        <v>1</v>
      </c>
      <c r="E3573" s="195" t="s">
        <v>18687</v>
      </c>
      <c r="F3573" s="195" t="s">
        <v>82</v>
      </c>
    </row>
    <row r="3574" spans="1:6">
      <c r="A3574" s="195" t="s">
        <v>395</v>
      </c>
      <c r="B3574" s="196">
        <v>720</v>
      </c>
      <c r="C3574" s="196">
        <v>82200</v>
      </c>
      <c r="D3574" s="196">
        <v>1</v>
      </c>
      <c r="E3574" s="195" t="s">
        <v>18688</v>
      </c>
      <c r="F3574" s="195" t="s">
        <v>57</v>
      </c>
    </row>
    <row r="3575" spans="1:6">
      <c r="A3575" s="195" t="s">
        <v>395</v>
      </c>
      <c r="B3575" s="196">
        <v>1516</v>
      </c>
      <c r="C3575" s="196">
        <v>987200</v>
      </c>
      <c r="D3575" s="196">
        <v>1</v>
      </c>
      <c r="E3575" s="195" t="s">
        <v>18689</v>
      </c>
      <c r="F3575" s="195" t="s">
        <v>177</v>
      </c>
    </row>
    <row r="3576" spans="1:6">
      <c r="A3576" s="195" t="s">
        <v>395</v>
      </c>
      <c r="B3576" s="196">
        <v>3473</v>
      </c>
      <c r="C3576" s="196">
        <v>619400</v>
      </c>
      <c r="D3576" s="196">
        <v>1</v>
      </c>
      <c r="E3576" s="195" t="s">
        <v>18690</v>
      </c>
      <c r="F3576" s="195" t="s">
        <v>92</v>
      </c>
    </row>
    <row r="3577" spans="1:6">
      <c r="A3577" s="195" t="s">
        <v>395</v>
      </c>
      <c r="B3577" s="196">
        <v>2256</v>
      </c>
      <c r="C3577" s="196">
        <v>576800</v>
      </c>
      <c r="D3577" s="196">
        <v>7</v>
      </c>
      <c r="E3577" s="195" t="s">
        <v>18691</v>
      </c>
      <c r="F3577" s="195" t="s">
        <v>27</v>
      </c>
    </row>
    <row r="3578" spans="1:6">
      <c r="A3578" s="195" t="s">
        <v>395</v>
      </c>
      <c r="B3578" s="196">
        <v>2276</v>
      </c>
      <c r="C3578" s="196">
        <v>347500</v>
      </c>
      <c r="D3578" s="196">
        <v>3</v>
      </c>
      <c r="E3578" s="195" t="s">
        <v>18692</v>
      </c>
      <c r="F3578" s="195" t="s">
        <v>12</v>
      </c>
    </row>
    <row r="3579" spans="1:6">
      <c r="A3579" s="195" t="s">
        <v>395</v>
      </c>
      <c r="B3579" s="196">
        <v>2422</v>
      </c>
      <c r="C3579" s="196">
        <v>763300</v>
      </c>
      <c r="D3579" s="196">
        <v>1</v>
      </c>
      <c r="E3579" s="195" t="s">
        <v>18693</v>
      </c>
      <c r="F3579" s="195" t="s">
        <v>168</v>
      </c>
    </row>
    <row r="3580" spans="1:6">
      <c r="A3580" s="195" t="s">
        <v>395</v>
      </c>
      <c r="B3580" s="196">
        <v>5315</v>
      </c>
      <c r="C3580" s="196">
        <v>1005700</v>
      </c>
      <c r="D3580" s="196">
        <v>2</v>
      </c>
      <c r="E3580" s="195" t="s">
        <v>18694</v>
      </c>
      <c r="F3580" s="195" t="s">
        <v>123</v>
      </c>
    </row>
    <row r="3581" spans="1:6">
      <c r="A3581" s="195" t="s">
        <v>395</v>
      </c>
      <c r="B3581" s="196">
        <v>1680</v>
      </c>
      <c r="C3581" s="196">
        <v>181500</v>
      </c>
      <c r="D3581" s="196">
        <v>2</v>
      </c>
      <c r="E3581" s="195" t="s">
        <v>18695</v>
      </c>
      <c r="F3581" s="195" t="s">
        <v>5</v>
      </c>
    </row>
    <row r="3582" spans="1:6">
      <c r="A3582" s="195" t="s">
        <v>395</v>
      </c>
      <c r="B3582" s="196">
        <v>3621</v>
      </c>
      <c r="C3582" s="196">
        <v>470100</v>
      </c>
      <c r="D3582" s="196">
        <v>2</v>
      </c>
      <c r="E3582" s="195" t="s">
        <v>18696</v>
      </c>
      <c r="F3582" s="195" t="s">
        <v>216</v>
      </c>
    </row>
    <row r="3583" spans="1:6">
      <c r="A3583" s="195" t="s">
        <v>395</v>
      </c>
      <c r="B3583" s="196">
        <v>2002</v>
      </c>
      <c r="C3583" s="196">
        <v>257200</v>
      </c>
      <c r="D3583" s="196">
        <v>2</v>
      </c>
      <c r="E3583" s="195" t="s">
        <v>18697</v>
      </c>
      <c r="F3583" s="195" t="s">
        <v>5</v>
      </c>
    </row>
    <row r="3584" spans="1:6">
      <c r="A3584" s="195" t="s">
        <v>395</v>
      </c>
      <c r="B3584" s="196">
        <v>3469</v>
      </c>
      <c r="C3584" s="196">
        <v>373600</v>
      </c>
      <c r="D3584" s="196">
        <v>2</v>
      </c>
      <c r="E3584" s="195" t="s">
        <v>18698</v>
      </c>
      <c r="F3584" s="195" t="s">
        <v>16</v>
      </c>
    </row>
    <row r="3585" spans="1:6">
      <c r="A3585" s="195" t="s">
        <v>395</v>
      </c>
      <c r="B3585" s="196">
        <v>4230</v>
      </c>
      <c r="C3585" s="196">
        <v>590800</v>
      </c>
      <c r="D3585" s="196">
        <v>3</v>
      </c>
      <c r="E3585" s="195" t="s">
        <v>18699</v>
      </c>
      <c r="F3585" s="195" t="s">
        <v>7</v>
      </c>
    </row>
    <row r="3586" spans="1:6">
      <c r="A3586" s="195" t="s">
        <v>395</v>
      </c>
      <c r="B3586" s="196">
        <v>5281</v>
      </c>
      <c r="C3586" s="196">
        <v>662000</v>
      </c>
      <c r="D3586" s="196">
        <v>2</v>
      </c>
      <c r="E3586" s="195" t="s">
        <v>18700</v>
      </c>
      <c r="F3586" s="195" t="s">
        <v>190</v>
      </c>
    </row>
    <row r="3587" spans="1:6">
      <c r="A3587" s="195" t="s">
        <v>395</v>
      </c>
      <c r="B3587" s="196">
        <v>1363</v>
      </c>
      <c r="C3587" s="196">
        <v>261800</v>
      </c>
      <c r="D3587" s="196">
        <v>1</v>
      </c>
      <c r="E3587" s="195" t="s">
        <v>18701</v>
      </c>
      <c r="F3587" s="195" t="s">
        <v>261</v>
      </c>
    </row>
    <row r="3588" spans="1:6">
      <c r="A3588" s="195" t="s">
        <v>395</v>
      </c>
      <c r="B3588" s="196">
        <v>4882</v>
      </c>
      <c r="C3588" s="196">
        <v>525800</v>
      </c>
      <c r="D3588" s="196">
        <v>2</v>
      </c>
      <c r="E3588" s="195" t="s">
        <v>18702</v>
      </c>
      <c r="F3588" s="195" t="s">
        <v>14</v>
      </c>
    </row>
    <row r="3589" spans="1:6">
      <c r="A3589" s="195" t="s">
        <v>395</v>
      </c>
      <c r="B3589" s="196">
        <v>469</v>
      </c>
      <c r="C3589" s="196">
        <v>246000</v>
      </c>
      <c r="D3589" s="196">
        <v>1</v>
      </c>
      <c r="E3589" s="195" t="s">
        <v>18703</v>
      </c>
      <c r="F3589" s="195" t="s">
        <v>87</v>
      </c>
    </row>
    <row r="3590" spans="1:6">
      <c r="A3590" s="195" t="s">
        <v>395</v>
      </c>
      <c r="B3590" s="196">
        <v>1104</v>
      </c>
      <c r="C3590" s="196">
        <v>531400</v>
      </c>
      <c r="D3590" s="196">
        <v>1</v>
      </c>
      <c r="E3590" s="195" t="s">
        <v>18704</v>
      </c>
      <c r="F3590" s="195" t="s">
        <v>168</v>
      </c>
    </row>
    <row r="3591" spans="1:6">
      <c r="A3591" s="195" t="s">
        <v>395</v>
      </c>
      <c r="B3591" s="196">
        <v>1568</v>
      </c>
      <c r="C3591" s="196">
        <v>607000</v>
      </c>
      <c r="D3591" s="196">
        <v>1</v>
      </c>
      <c r="E3591" s="195" t="s">
        <v>18705</v>
      </c>
      <c r="F3591" s="195" t="s">
        <v>247</v>
      </c>
    </row>
    <row r="3592" spans="1:6" ht="30">
      <c r="A3592" s="195" t="s">
        <v>395</v>
      </c>
      <c r="B3592" s="196">
        <v>3192</v>
      </c>
      <c r="C3592" s="196">
        <v>612600</v>
      </c>
      <c r="D3592" s="196">
        <v>1</v>
      </c>
      <c r="E3592" s="195" t="s">
        <v>18706</v>
      </c>
      <c r="F3592" s="195" t="s">
        <v>99</v>
      </c>
    </row>
    <row r="3593" spans="1:6">
      <c r="A3593" s="195" t="s">
        <v>395</v>
      </c>
      <c r="B3593" s="196">
        <v>4661</v>
      </c>
      <c r="C3593" s="196">
        <v>817500</v>
      </c>
      <c r="D3593" s="196">
        <v>2</v>
      </c>
      <c r="E3593" s="195" t="s">
        <v>18707</v>
      </c>
      <c r="F3593" s="195" t="s">
        <v>254</v>
      </c>
    </row>
    <row r="3594" spans="1:6">
      <c r="A3594" s="195" t="s">
        <v>395</v>
      </c>
      <c r="B3594" s="196">
        <v>7248</v>
      </c>
      <c r="C3594" s="196">
        <v>561700</v>
      </c>
      <c r="D3594" s="196">
        <v>2</v>
      </c>
      <c r="E3594" s="195" t="s">
        <v>18708</v>
      </c>
      <c r="F3594" s="195" t="s">
        <v>13</v>
      </c>
    </row>
    <row r="3595" spans="1:6">
      <c r="A3595" s="195" t="s">
        <v>395</v>
      </c>
      <c r="B3595" s="196">
        <v>800</v>
      </c>
      <c r="C3595" s="196">
        <v>676100</v>
      </c>
      <c r="D3595" s="196">
        <v>1</v>
      </c>
      <c r="E3595" s="195" t="s">
        <v>18709</v>
      </c>
      <c r="F3595" s="195" t="s">
        <v>82</v>
      </c>
    </row>
    <row r="3596" spans="1:6">
      <c r="A3596" s="195" t="s">
        <v>395</v>
      </c>
      <c r="B3596" s="196">
        <v>2761</v>
      </c>
      <c r="C3596" s="196">
        <v>235200</v>
      </c>
      <c r="D3596" s="196">
        <v>2</v>
      </c>
      <c r="E3596" s="195" t="s">
        <v>18710</v>
      </c>
      <c r="F3596" s="195" t="s">
        <v>185</v>
      </c>
    </row>
    <row r="3597" spans="1:6" ht="30">
      <c r="A3597" s="195" t="s">
        <v>395</v>
      </c>
      <c r="B3597" s="196">
        <v>2648</v>
      </c>
      <c r="C3597" s="196">
        <v>350400</v>
      </c>
      <c r="D3597" s="196">
        <v>1</v>
      </c>
      <c r="E3597" s="195" t="s">
        <v>18711</v>
      </c>
      <c r="F3597" s="195" t="s">
        <v>99</v>
      </c>
    </row>
    <row r="3598" spans="1:6">
      <c r="A3598" s="195" t="s">
        <v>395</v>
      </c>
      <c r="B3598" s="196">
        <v>2898</v>
      </c>
      <c r="C3598" s="196">
        <v>867400</v>
      </c>
      <c r="D3598" s="196">
        <v>1</v>
      </c>
      <c r="E3598" s="195" t="s">
        <v>18712</v>
      </c>
      <c r="F3598" s="195" t="s">
        <v>261</v>
      </c>
    </row>
    <row r="3599" spans="1:6">
      <c r="A3599" s="195" t="s">
        <v>395</v>
      </c>
      <c r="B3599" s="196">
        <v>866</v>
      </c>
      <c r="C3599" s="196">
        <v>338800</v>
      </c>
      <c r="D3599" s="196">
        <v>1</v>
      </c>
      <c r="E3599" s="195" t="s">
        <v>18713</v>
      </c>
      <c r="F3599" s="195" t="s">
        <v>54</v>
      </c>
    </row>
    <row r="3600" spans="1:6">
      <c r="A3600" s="195" t="s">
        <v>395</v>
      </c>
      <c r="B3600" s="196">
        <v>3039</v>
      </c>
      <c r="C3600" s="196">
        <v>489900</v>
      </c>
      <c r="D3600" s="196">
        <v>3</v>
      </c>
      <c r="E3600" s="195" t="s">
        <v>18714</v>
      </c>
      <c r="F3600" s="195" t="s">
        <v>26</v>
      </c>
    </row>
    <row r="3601" spans="1:6">
      <c r="A3601" s="195" t="s">
        <v>395</v>
      </c>
      <c r="B3601" s="196">
        <v>3297</v>
      </c>
      <c r="C3601" s="196">
        <v>444300</v>
      </c>
      <c r="D3601" s="196">
        <v>3</v>
      </c>
      <c r="E3601" s="195" t="s">
        <v>18715</v>
      </c>
      <c r="F3601" s="195" t="s">
        <v>13</v>
      </c>
    </row>
    <row r="3602" spans="1:6">
      <c r="A3602" s="195" t="s">
        <v>395</v>
      </c>
      <c r="B3602" s="196">
        <v>1899</v>
      </c>
      <c r="C3602" s="196">
        <v>676300</v>
      </c>
      <c r="D3602" s="196">
        <v>1</v>
      </c>
      <c r="E3602" s="195" t="s">
        <v>18716</v>
      </c>
      <c r="F3602" s="195" t="s">
        <v>261</v>
      </c>
    </row>
    <row r="3603" spans="1:6">
      <c r="A3603" s="195" t="s">
        <v>395</v>
      </c>
      <c r="B3603" s="196">
        <v>7154</v>
      </c>
      <c r="C3603" s="196">
        <v>776500</v>
      </c>
      <c r="D3603" s="196">
        <v>2</v>
      </c>
      <c r="E3603" s="195" t="s">
        <v>18717</v>
      </c>
      <c r="F3603" s="195" t="s">
        <v>7</v>
      </c>
    </row>
    <row r="3604" spans="1:6">
      <c r="A3604" s="195" t="s">
        <v>395</v>
      </c>
      <c r="B3604" s="196">
        <v>3168</v>
      </c>
      <c r="C3604" s="196">
        <v>530200</v>
      </c>
      <c r="D3604" s="196">
        <v>1</v>
      </c>
      <c r="E3604" s="195" t="s">
        <v>18718</v>
      </c>
      <c r="F3604" s="195" t="s">
        <v>12</v>
      </c>
    </row>
    <row r="3605" spans="1:6">
      <c r="A3605" s="195" t="s">
        <v>395</v>
      </c>
      <c r="B3605" s="196">
        <v>4606</v>
      </c>
      <c r="C3605" s="196">
        <v>693300</v>
      </c>
      <c r="D3605" s="196">
        <v>2</v>
      </c>
      <c r="E3605" s="195" t="s">
        <v>18719</v>
      </c>
      <c r="F3605" s="195" t="s">
        <v>257</v>
      </c>
    </row>
    <row r="3606" spans="1:6">
      <c r="A3606" s="195" t="s">
        <v>395</v>
      </c>
      <c r="B3606" s="196">
        <v>3824</v>
      </c>
      <c r="C3606" s="196">
        <v>780500</v>
      </c>
      <c r="D3606" s="196">
        <v>1</v>
      </c>
      <c r="E3606" s="195" t="s">
        <v>18720</v>
      </c>
      <c r="F3606" s="195" t="s">
        <v>261</v>
      </c>
    </row>
    <row r="3607" spans="1:6">
      <c r="A3607" s="195" t="s">
        <v>395</v>
      </c>
      <c r="B3607" s="196">
        <v>2999</v>
      </c>
      <c r="C3607" s="196">
        <v>570000</v>
      </c>
      <c r="D3607" s="196">
        <v>2</v>
      </c>
      <c r="E3607" s="195" t="s">
        <v>18721</v>
      </c>
      <c r="F3607" s="195" t="s">
        <v>45</v>
      </c>
    </row>
    <row r="3608" spans="1:6">
      <c r="A3608" s="195" t="s">
        <v>395</v>
      </c>
      <c r="B3608" s="196">
        <v>1960</v>
      </c>
      <c r="C3608" s="196">
        <v>475800</v>
      </c>
      <c r="D3608" s="196">
        <v>2</v>
      </c>
      <c r="E3608" s="195" t="s">
        <v>18722</v>
      </c>
      <c r="F3608" s="195" t="s">
        <v>57</v>
      </c>
    </row>
    <row r="3609" spans="1:6" ht="30">
      <c r="A3609" s="195" t="s">
        <v>395</v>
      </c>
      <c r="B3609" s="196">
        <v>2448</v>
      </c>
      <c r="C3609" s="196">
        <v>621100</v>
      </c>
      <c r="D3609" s="196">
        <v>1</v>
      </c>
      <c r="E3609" s="195" t="s">
        <v>18723</v>
      </c>
      <c r="F3609" s="195" t="s">
        <v>209</v>
      </c>
    </row>
    <row r="3610" spans="1:6">
      <c r="A3610" s="195" t="s">
        <v>395</v>
      </c>
      <c r="B3610" s="196">
        <v>1210</v>
      </c>
      <c r="C3610" s="196">
        <v>6016100</v>
      </c>
      <c r="D3610" s="196">
        <v>1</v>
      </c>
      <c r="E3610" s="195" t="s">
        <v>18724</v>
      </c>
      <c r="F3610" s="195" t="s">
        <v>261</v>
      </c>
    </row>
    <row r="3611" spans="1:6">
      <c r="A3611" s="195" t="s">
        <v>395</v>
      </c>
      <c r="B3611" s="196">
        <v>912</v>
      </c>
      <c r="C3611" s="196">
        <v>144500</v>
      </c>
      <c r="D3611" s="196">
        <v>1</v>
      </c>
      <c r="E3611" s="195" t="s">
        <v>18725</v>
      </c>
      <c r="F3611" s="195" t="s">
        <v>57</v>
      </c>
    </row>
    <row r="3612" spans="1:6">
      <c r="A3612" s="195" t="s">
        <v>395</v>
      </c>
      <c r="B3612" s="196">
        <v>742</v>
      </c>
      <c r="C3612" s="196">
        <v>261900</v>
      </c>
      <c r="D3612" s="196">
        <v>1</v>
      </c>
      <c r="E3612" s="195" t="s">
        <v>18726</v>
      </c>
      <c r="F3612" s="195" t="s">
        <v>168</v>
      </c>
    </row>
    <row r="3613" spans="1:6">
      <c r="A3613" s="195" t="s">
        <v>395</v>
      </c>
      <c r="B3613" s="196">
        <v>2944</v>
      </c>
      <c r="C3613" s="196">
        <v>1413700</v>
      </c>
      <c r="D3613" s="196">
        <v>1</v>
      </c>
      <c r="E3613" s="195" t="s">
        <v>18727</v>
      </c>
      <c r="F3613" s="195" t="s">
        <v>247</v>
      </c>
    </row>
    <row r="3614" spans="1:6">
      <c r="A3614" s="195" t="s">
        <v>395</v>
      </c>
      <c r="B3614" s="196">
        <v>2102</v>
      </c>
      <c r="C3614" s="196">
        <v>671900</v>
      </c>
      <c r="D3614" s="196">
        <v>1</v>
      </c>
      <c r="E3614" s="195" t="s">
        <v>18728</v>
      </c>
      <c r="F3614" s="195" t="s">
        <v>247</v>
      </c>
    </row>
    <row r="3615" spans="1:6">
      <c r="A3615" s="195" t="s">
        <v>395</v>
      </c>
      <c r="B3615" s="196">
        <v>1248</v>
      </c>
      <c r="C3615" s="196">
        <v>275500</v>
      </c>
      <c r="D3615" s="196">
        <v>2</v>
      </c>
      <c r="E3615" s="195" t="s">
        <v>18729</v>
      </c>
      <c r="F3615" s="195" t="s">
        <v>27</v>
      </c>
    </row>
    <row r="3616" spans="1:6">
      <c r="A3616" s="195" t="s">
        <v>395</v>
      </c>
      <c r="B3616" s="196">
        <v>3301</v>
      </c>
      <c r="C3616" s="196">
        <v>503700</v>
      </c>
      <c r="D3616" s="196">
        <v>1</v>
      </c>
      <c r="E3616" s="195" t="s">
        <v>18730</v>
      </c>
      <c r="F3616" s="195" t="s">
        <v>88</v>
      </c>
    </row>
    <row r="3617" spans="1:6">
      <c r="A3617" s="195" t="s">
        <v>395</v>
      </c>
      <c r="B3617" s="196">
        <v>5719</v>
      </c>
      <c r="C3617" s="196">
        <v>5233600</v>
      </c>
      <c r="D3617" s="196">
        <v>1</v>
      </c>
      <c r="E3617" s="195" t="s">
        <v>18731</v>
      </c>
      <c r="F3617" s="195" t="s">
        <v>261</v>
      </c>
    </row>
    <row r="3618" spans="1:6">
      <c r="A3618" s="195" t="s">
        <v>395</v>
      </c>
      <c r="B3618" s="196">
        <v>2538</v>
      </c>
      <c r="C3618" s="196">
        <v>259000</v>
      </c>
      <c r="D3618" s="196">
        <v>1</v>
      </c>
      <c r="E3618" s="195" t="s">
        <v>18732</v>
      </c>
      <c r="F3618" s="195" t="s">
        <v>57</v>
      </c>
    </row>
    <row r="3619" spans="1:6" ht="30">
      <c r="A3619" s="195" t="s">
        <v>395</v>
      </c>
      <c r="B3619" s="196">
        <v>2926</v>
      </c>
      <c r="C3619" s="196">
        <v>449900</v>
      </c>
      <c r="D3619" s="196">
        <v>1</v>
      </c>
      <c r="E3619" s="195" t="s">
        <v>18733</v>
      </c>
      <c r="F3619" s="195" t="s">
        <v>99</v>
      </c>
    </row>
    <row r="3620" spans="1:6">
      <c r="A3620" s="195" t="s">
        <v>395</v>
      </c>
      <c r="B3620" s="196">
        <v>5072</v>
      </c>
      <c r="C3620" s="196">
        <v>4065200</v>
      </c>
      <c r="D3620" s="196">
        <v>2</v>
      </c>
      <c r="E3620" s="195" t="s">
        <v>18734</v>
      </c>
      <c r="F3620" s="195" t="s">
        <v>82</v>
      </c>
    </row>
    <row r="3621" spans="1:6">
      <c r="A3621" s="195" t="s">
        <v>395</v>
      </c>
      <c r="B3621" s="196">
        <v>4639</v>
      </c>
      <c r="C3621" s="196">
        <v>438300</v>
      </c>
      <c r="D3621" s="196">
        <v>3</v>
      </c>
      <c r="E3621" s="195" t="s">
        <v>18735</v>
      </c>
      <c r="F3621" s="195" t="s">
        <v>62</v>
      </c>
    </row>
    <row r="3622" spans="1:6">
      <c r="A3622" s="195" t="s">
        <v>395</v>
      </c>
      <c r="B3622" s="196">
        <v>912</v>
      </c>
      <c r="C3622" s="196">
        <v>602200</v>
      </c>
      <c r="D3622" s="196">
        <v>2</v>
      </c>
      <c r="E3622" s="195" t="s">
        <v>18099</v>
      </c>
      <c r="F3622" s="195" t="s">
        <v>37</v>
      </c>
    </row>
    <row r="3623" spans="1:6">
      <c r="A3623" s="195" t="s">
        <v>395</v>
      </c>
      <c r="B3623" s="196">
        <v>1492</v>
      </c>
      <c r="C3623" s="196">
        <v>739000</v>
      </c>
      <c r="D3623" s="196">
        <v>2</v>
      </c>
      <c r="E3623" s="195" t="s">
        <v>18736</v>
      </c>
      <c r="F3623" s="195" t="s">
        <v>177</v>
      </c>
    </row>
    <row r="3624" spans="1:6">
      <c r="A3624" s="195" t="s">
        <v>395</v>
      </c>
      <c r="B3624" s="196">
        <v>1080</v>
      </c>
      <c r="C3624" s="196">
        <v>262200</v>
      </c>
      <c r="D3624" s="196">
        <v>1</v>
      </c>
      <c r="E3624" s="195" t="s">
        <v>18737</v>
      </c>
      <c r="F3624" s="195" t="s">
        <v>54</v>
      </c>
    </row>
    <row r="3625" spans="1:6">
      <c r="A3625" s="195" t="s">
        <v>395</v>
      </c>
      <c r="B3625" s="196">
        <v>1763</v>
      </c>
      <c r="C3625" s="196">
        <v>228500</v>
      </c>
      <c r="D3625" s="196">
        <v>1</v>
      </c>
      <c r="E3625" s="195" t="s">
        <v>18738</v>
      </c>
      <c r="F3625" s="195" t="s">
        <v>87</v>
      </c>
    </row>
    <row r="3626" spans="1:6">
      <c r="A3626" s="195" t="s">
        <v>395</v>
      </c>
      <c r="B3626" s="196">
        <v>1397</v>
      </c>
      <c r="C3626" s="196">
        <v>279600</v>
      </c>
      <c r="D3626" s="196">
        <v>1</v>
      </c>
      <c r="E3626" s="195" t="s">
        <v>18739</v>
      </c>
      <c r="F3626" s="195" t="s">
        <v>57</v>
      </c>
    </row>
    <row r="3627" spans="1:6">
      <c r="A3627" s="195" t="s">
        <v>395</v>
      </c>
      <c r="B3627" s="196">
        <v>2264</v>
      </c>
      <c r="C3627" s="196">
        <v>248200</v>
      </c>
      <c r="D3627" s="196">
        <v>1</v>
      </c>
      <c r="E3627" s="195" t="s">
        <v>18740</v>
      </c>
      <c r="F3627" s="195" t="s">
        <v>103</v>
      </c>
    </row>
    <row r="3628" spans="1:6">
      <c r="A3628" s="195" t="s">
        <v>395</v>
      </c>
      <c r="B3628" s="196">
        <v>3302</v>
      </c>
      <c r="C3628" s="196">
        <v>463100</v>
      </c>
      <c r="D3628" s="196">
        <v>1</v>
      </c>
      <c r="E3628" s="195" t="s">
        <v>18741</v>
      </c>
      <c r="F3628" s="195" t="s">
        <v>183</v>
      </c>
    </row>
    <row r="3629" spans="1:6">
      <c r="A3629" s="195" t="s">
        <v>395</v>
      </c>
      <c r="B3629" s="196">
        <v>1788</v>
      </c>
      <c r="C3629" s="196">
        <v>415100</v>
      </c>
      <c r="D3629" s="196">
        <v>1</v>
      </c>
      <c r="E3629" s="195" t="s">
        <v>18742</v>
      </c>
      <c r="F3629" s="195" t="s">
        <v>88</v>
      </c>
    </row>
    <row r="3630" spans="1:6">
      <c r="A3630" s="195" t="s">
        <v>395</v>
      </c>
      <c r="B3630" s="196">
        <v>1701</v>
      </c>
      <c r="C3630" s="196">
        <v>129800</v>
      </c>
      <c r="D3630" s="196">
        <v>1</v>
      </c>
      <c r="E3630" s="195" t="s">
        <v>18743</v>
      </c>
      <c r="F3630" s="195" t="s">
        <v>247</v>
      </c>
    </row>
    <row r="3631" spans="1:6">
      <c r="A3631" s="195" t="s">
        <v>395</v>
      </c>
      <c r="B3631" s="196">
        <v>7185</v>
      </c>
      <c r="C3631" s="196">
        <v>888200</v>
      </c>
      <c r="D3631" s="196">
        <v>2</v>
      </c>
      <c r="E3631" s="195" t="s">
        <v>18744</v>
      </c>
      <c r="F3631" s="195" t="s">
        <v>183</v>
      </c>
    </row>
    <row r="3632" spans="1:6">
      <c r="A3632" s="195" t="s">
        <v>395</v>
      </c>
      <c r="B3632" s="196">
        <v>6530</v>
      </c>
      <c r="C3632" s="196">
        <v>2273000</v>
      </c>
      <c r="D3632" s="196">
        <v>1</v>
      </c>
      <c r="E3632" s="195" t="s">
        <v>18745</v>
      </c>
      <c r="F3632" s="195" t="s">
        <v>53</v>
      </c>
    </row>
    <row r="3633" spans="1:6">
      <c r="A3633" s="195" t="s">
        <v>395</v>
      </c>
      <c r="B3633" s="196">
        <v>4638</v>
      </c>
      <c r="C3633" s="196">
        <v>710300</v>
      </c>
      <c r="D3633" s="196">
        <v>2</v>
      </c>
      <c r="E3633" s="195" t="s">
        <v>18746</v>
      </c>
      <c r="F3633" s="195" t="s">
        <v>257</v>
      </c>
    </row>
    <row r="3634" spans="1:6">
      <c r="A3634" s="195" t="s">
        <v>395</v>
      </c>
      <c r="B3634" s="196">
        <v>3005</v>
      </c>
      <c r="C3634" s="196">
        <v>486300</v>
      </c>
      <c r="D3634" s="196">
        <v>2</v>
      </c>
      <c r="E3634" s="195" t="s">
        <v>18747</v>
      </c>
      <c r="F3634" s="195" t="s">
        <v>7</v>
      </c>
    </row>
    <row r="3635" spans="1:6">
      <c r="A3635" s="195" t="s">
        <v>395</v>
      </c>
      <c r="B3635" s="196">
        <v>963</v>
      </c>
      <c r="C3635" s="196">
        <v>372100</v>
      </c>
      <c r="D3635" s="196">
        <v>1</v>
      </c>
      <c r="E3635" s="195" t="s">
        <v>18748</v>
      </c>
      <c r="F3635" s="195" t="s">
        <v>164</v>
      </c>
    </row>
    <row r="3636" spans="1:6" ht="30">
      <c r="A3636" s="195" t="s">
        <v>395</v>
      </c>
      <c r="B3636" s="196">
        <v>3779</v>
      </c>
      <c r="C3636" s="196">
        <v>754300</v>
      </c>
      <c r="D3636" s="196">
        <v>1</v>
      </c>
      <c r="E3636" s="195" t="s">
        <v>18749</v>
      </c>
      <c r="F3636" s="195" t="s">
        <v>99</v>
      </c>
    </row>
    <row r="3637" spans="1:6">
      <c r="A3637" s="195" t="s">
        <v>395</v>
      </c>
      <c r="B3637" s="196">
        <v>1020</v>
      </c>
      <c r="C3637" s="196">
        <v>305100</v>
      </c>
      <c r="D3637" s="196">
        <v>1</v>
      </c>
      <c r="E3637" s="195" t="s">
        <v>18750</v>
      </c>
      <c r="F3637" s="195" t="s">
        <v>88</v>
      </c>
    </row>
    <row r="3638" spans="1:6">
      <c r="A3638" s="195" t="s">
        <v>395</v>
      </c>
      <c r="B3638" s="196">
        <v>2316</v>
      </c>
      <c r="C3638" s="196">
        <v>130000</v>
      </c>
      <c r="D3638" s="196">
        <v>6</v>
      </c>
      <c r="E3638" s="195" t="s">
        <v>18751</v>
      </c>
      <c r="F3638" s="195" t="s">
        <v>159</v>
      </c>
    </row>
    <row r="3639" spans="1:6">
      <c r="A3639" s="195" t="s">
        <v>395</v>
      </c>
      <c r="B3639" s="196">
        <v>744</v>
      </c>
      <c r="C3639" s="196">
        <v>635800</v>
      </c>
      <c r="D3639" s="196">
        <v>1</v>
      </c>
      <c r="E3639" s="195" t="s">
        <v>18752</v>
      </c>
      <c r="F3639" s="195" t="s">
        <v>168</v>
      </c>
    </row>
    <row r="3640" spans="1:6">
      <c r="A3640" s="195" t="s">
        <v>395</v>
      </c>
      <c r="B3640" s="196">
        <v>3490</v>
      </c>
      <c r="C3640" s="196">
        <v>454400</v>
      </c>
      <c r="D3640" s="196">
        <v>2</v>
      </c>
      <c r="E3640" s="195" t="s">
        <v>18753</v>
      </c>
      <c r="F3640" s="195" t="s">
        <v>52</v>
      </c>
    </row>
    <row r="3641" spans="1:6">
      <c r="A3641" s="195" t="s">
        <v>395</v>
      </c>
      <c r="B3641" s="196">
        <v>9484</v>
      </c>
      <c r="C3641" s="196">
        <v>3204800</v>
      </c>
      <c r="D3641" s="196">
        <v>3</v>
      </c>
      <c r="E3641" s="195" t="s">
        <v>18754</v>
      </c>
      <c r="F3641" s="195" t="s">
        <v>7</v>
      </c>
    </row>
    <row r="3642" spans="1:6">
      <c r="A3642" s="195" t="s">
        <v>395</v>
      </c>
      <c r="B3642" s="196">
        <v>3098</v>
      </c>
      <c r="C3642" s="196">
        <v>421500</v>
      </c>
      <c r="D3642" s="196">
        <v>3</v>
      </c>
      <c r="E3642" s="195" t="s">
        <v>18755</v>
      </c>
      <c r="F3642" s="195" t="s">
        <v>162</v>
      </c>
    </row>
    <row r="3643" spans="1:6">
      <c r="A3643" s="195" t="s">
        <v>395</v>
      </c>
      <c r="B3643" s="196">
        <v>6035</v>
      </c>
      <c r="C3643" s="196">
        <v>446800</v>
      </c>
      <c r="D3643" s="196">
        <v>8</v>
      </c>
      <c r="E3643" s="195" t="s">
        <v>18756</v>
      </c>
      <c r="F3643" s="195" t="s">
        <v>154</v>
      </c>
    </row>
    <row r="3644" spans="1:6">
      <c r="A3644" s="195" t="s">
        <v>395</v>
      </c>
      <c r="B3644" s="196">
        <v>4618</v>
      </c>
      <c r="C3644" s="196">
        <v>778700</v>
      </c>
      <c r="D3644" s="196">
        <v>4</v>
      </c>
      <c r="E3644" s="195" t="s">
        <v>18757</v>
      </c>
      <c r="F3644" s="195" t="s">
        <v>7</v>
      </c>
    </row>
    <row r="3645" spans="1:6">
      <c r="A3645" s="195" t="s">
        <v>395</v>
      </c>
      <c r="B3645" s="196">
        <v>1865</v>
      </c>
      <c r="C3645" s="196">
        <v>620600</v>
      </c>
      <c r="D3645" s="196">
        <v>1</v>
      </c>
      <c r="E3645" s="195" t="s">
        <v>18758</v>
      </c>
      <c r="F3645" s="195" t="s">
        <v>247</v>
      </c>
    </row>
    <row r="3646" spans="1:6">
      <c r="A3646" s="195" t="s">
        <v>395</v>
      </c>
      <c r="B3646" s="196">
        <v>848</v>
      </c>
      <c r="C3646" s="196">
        <v>1595800</v>
      </c>
      <c r="D3646" s="196">
        <v>1</v>
      </c>
      <c r="E3646" s="195" t="s">
        <v>18759</v>
      </c>
      <c r="F3646" s="195" t="s">
        <v>247</v>
      </c>
    </row>
    <row r="3647" spans="1:6">
      <c r="A3647" s="195" t="s">
        <v>395</v>
      </c>
      <c r="B3647" s="196">
        <v>3695</v>
      </c>
      <c r="C3647" s="196">
        <v>616500</v>
      </c>
      <c r="D3647" s="196">
        <v>3</v>
      </c>
      <c r="E3647" s="195" t="s">
        <v>18760</v>
      </c>
      <c r="F3647" s="195" t="s">
        <v>32</v>
      </c>
    </row>
    <row r="3648" spans="1:6" ht="30">
      <c r="A3648" s="195" t="s">
        <v>395</v>
      </c>
      <c r="B3648" s="196">
        <v>2135</v>
      </c>
      <c r="C3648" s="196">
        <v>435000</v>
      </c>
      <c r="D3648" s="196">
        <v>1</v>
      </c>
      <c r="E3648" s="195" t="s">
        <v>18761</v>
      </c>
      <c r="F3648" s="195" t="s">
        <v>99</v>
      </c>
    </row>
    <row r="3649" spans="1:6">
      <c r="A3649" s="195" t="s">
        <v>395</v>
      </c>
      <c r="B3649" s="196">
        <v>3890</v>
      </c>
      <c r="C3649" s="196">
        <v>620300</v>
      </c>
      <c r="D3649" s="196">
        <v>4</v>
      </c>
      <c r="E3649" s="195" t="s">
        <v>18762</v>
      </c>
      <c r="F3649" s="195" t="s">
        <v>26</v>
      </c>
    </row>
    <row r="3650" spans="1:6">
      <c r="A3650" s="195" t="s">
        <v>395</v>
      </c>
      <c r="B3650" s="196">
        <v>1240</v>
      </c>
      <c r="C3650" s="196">
        <v>537800</v>
      </c>
      <c r="D3650" s="196">
        <v>1</v>
      </c>
      <c r="E3650" s="195" t="s">
        <v>18763</v>
      </c>
      <c r="F3650" s="195" t="s">
        <v>168</v>
      </c>
    </row>
    <row r="3651" spans="1:6">
      <c r="A3651" s="195" t="s">
        <v>395</v>
      </c>
      <c r="B3651" s="196">
        <v>384</v>
      </c>
      <c r="C3651" s="196">
        <v>534300</v>
      </c>
      <c r="D3651" s="196">
        <v>1</v>
      </c>
      <c r="E3651" s="195" t="s">
        <v>18764</v>
      </c>
      <c r="F3651" s="195" t="s">
        <v>247</v>
      </c>
    </row>
    <row r="3652" spans="1:6">
      <c r="A3652" s="195" t="s">
        <v>395</v>
      </c>
      <c r="B3652" s="196">
        <v>1008</v>
      </c>
      <c r="C3652" s="196">
        <v>234300</v>
      </c>
      <c r="D3652" s="196">
        <v>1</v>
      </c>
      <c r="E3652" s="195" t="s">
        <v>18765</v>
      </c>
      <c r="F3652" s="195" t="s">
        <v>164</v>
      </c>
    </row>
    <row r="3653" spans="1:6">
      <c r="A3653" s="195" t="s">
        <v>395</v>
      </c>
      <c r="B3653" s="196">
        <v>1362</v>
      </c>
      <c r="C3653" s="196">
        <v>97300</v>
      </c>
      <c r="D3653" s="196">
        <v>2</v>
      </c>
      <c r="E3653" s="195" t="s">
        <v>18766</v>
      </c>
      <c r="F3653" s="195" t="s">
        <v>165</v>
      </c>
    </row>
    <row r="3654" spans="1:6">
      <c r="A3654" s="195" t="s">
        <v>395</v>
      </c>
      <c r="B3654" s="196">
        <v>1480</v>
      </c>
      <c r="C3654" s="196">
        <v>963300</v>
      </c>
      <c r="D3654" s="196">
        <v>1</v>
      </c>
      <c r="E3654" s="195" t="s">
        <v>18767</v>
      </c>
      <c r="F3654" s="195" t="s">
        <v>88</v>
      </c>
    </row>
    <row r="3655" spans="1:6">
      <c r="A3655" s="195" t="s">
        <v>395</v>
      </c>
      <c r="B3655" s="196">
        <v>1233</v>
      </c>
      <c r="C3655" s="196">
        <v>81000</v>
      </c>
      <c r="D3655" s="196">
        <v>2</v>
      </c>
      <c r="E3655" s="195" t="s">
        <v>16767</v>
      </c>
      <c r="F3655" s="195" t="s">
        <v>37</v>
      </c>
    </row>
    <row r="3656" spans="1:6">
      <c r="A3656" s="195" t="s">
        <v>395</v>
      </c>
      <c r="B3656" s="196">
        <v>2831</v>
      </c>
      <c r="C3656" s="196">
        <v>397200</v>
      </c>
      <c r="D3656" s="196">
        <v>2</v>
      </c>
      <c r="E3656" s="195" t="s">
        <v>18768</v>
      </c>
      <c r="F3656" s="195" t="s">
        <v>16</v>
      </c>
    </row>
    <row r="3657" spans="1:6">
      <c r="A3657" s="195" t="s">
        <v>395</v>
      </c>
      <c r="B3657" s="196">
        <v>2760</v>
      </c>
      <c r="C3657" s="196">
        <v>889600</v>
      </c>
      <c r="D3657" s="196">
        <v>1</v>
      </c>
      <c r="E3657" s="195" t="s">
        <v>18769</v>
      </c>
      <c r="F3657" s="195" t="s">
        <v>88</v>
      </c>
    </row>
    <row r="3658" spans="1:6">
      <c r="A3658" s="195" t="s">
        <v>395</v>
      </c>
      <c r="B3658" s="196">
        <v>2540</v>
      </c>
      <c r="C3658" s="196">
        <v>1129800</v>
      </c>
      <c r="D3658" s="196">
        <v>1</v>
      </c>
      <c r="E3658" s="195" t="s">
        <v>18770</v>
      </c>
      <c r="F3658" s="195" t="s">
        <v>247</v>
      </c>
    </row>
    <row r="3659" spans="1:6">
      <c r="A3659" s="195" t="s">
        <v>395</v>
      </c>
      <c r="B3659" s="196">
        <v>3414</v>
      </c>
      <c r="C3659" s="196">
        <v>532800</v>
      </c>
      <c r="D3659" s="196">
        <v>2</v>
      </c>
      <c r="E3659" s="195" t="s">
        <v>18771</v>
      </c>
      <c r="F3659" s="195" t="s">
        <v>5</v>
      </c>
    </row>
    <row r="3660" spans="1:6">
      <c r="A3660" s="195" t="s">
        <v>395</v>
      </c>
      <c r="B3660" s="196">
        <v>8988</v>
      </c>
      <c r="C3660" s="196">
        <v>2191000</v>
      </c>
      <c r="D3660" s="196">
        <v>1</v>
      </c>
      <c r="E3660" s="195" t="s">
        <v>18772</v>
      </c>
      <c r="F3660" s="195" t="s">
        <v>12</v>
      </c>
    </row>
    <row r="3661" spans="1:6">
      <c r="A3661" s="195" t="s">
        <v>395</v>
      </c>
      <c r="B3661" s="196">
        <v>1251</v>
      </c>
      <c r="C3661" s="196">
        <v>130100</v>
      </c>
      <c r="D3661" s="196">
        <v>2</v>
      </c>
      <c r="E3661" s="195" t="s">
        <v>18773</v>
      </c>
      <c r="F3661" s="195" t="s">
        <v>5</v>
      </c>
    </row>
    <row r="3662" spans="1:6" ht="30">
      <c r="A3662" s="195" t="s">
        <v>395</v>
      </c>
      <c r="B3662" s="196">
        <v>3184</v>
      </c>
      <c r="C3662" s="196">
        <v>784300</v>
      </c>
      <c r="D3662" s="196">
        <v>1</v>
      </c>
      <c r="E3662" s="195" t="s">
        <v>18774</v>
      </c>
      <c r="F3662" s="195" t="s">
        <v>99</v>
      </c>
    </row>
    <row r="3663" spans="1:6">
      <c r="A3663" s="195" t="s">
        <v>395</v>
      </c>
      <c r="B3663" s="196">
        <v>2141</v>
      </c>
      <c r="C3663" s="196">
        <v>425700</v>
      </c>
      <c r="D3663" s="196">
        <v>1</v>
      </c>
      <c r="E3663" s="195" t="s">
        <v>18775</v>
      </c>
      <c r="F3663" s="195" t="s">
        <v>87</v>
      </c>
    </row>
    <row r="3664" spans="1:6">
      <c r="A3664" s="195" t="s">
        <v>395</v>
      </c>
      <c r="B3664" s="196">
        <v>2724</v>
      </c>
      <c r="C3664" s="196">
        <v>346800</v>
      </c>
      <c r="D3664" s="196">
        <v>3</v>
      </c>
      <c r="E3664" s="195" t="s">
        <v>18776</v>
      </c>
      <c r="F3664" s="195" t="s">
        <v>29</v>
      </c>
    </row>
    <row r="3665" spans="1:6">
      <c r="A3665" s="195" t="s">
        <v>395</v>
      </c>
      <c r="B3665" s="196">
        <v>5529</v>
      </c>
      <c r="C3665" s="196">
        <v>406700</v>
      </c>
      <c r="D3665" s="196">
        <v>1</v>
      </c>
      <c r="E3665" s="195" t="s">
        <v>18777</v>
      </c>
      <c r="F3665" s="195" t="s">
        <v>103</v>
      </c>
    </row>
    <row r="3666" spans="1:6">
      <c r="A3666" s="195" t="s">
        <v>395</v>
      </c>
      <c r="B3666" s="196">
        <v>2213</v>
      </c>
      <c r="C3666" s="196">
        <v>312200</v>
      </c>
      <c r="D3666" s="196">
        <v>2</v>
      </c>
      <c r="E3666" s="195" t="s">
        <v>18778</v>
      </c>
      <c r="F3666" s="195" t="s">
        <v>95</v>
      </c>
    </row>
    <row r="3667" spans="1:6">
      <c r="A3667" s="195" t="s">
        <v>395</v>
      </c>
      <c r="B3667" s="196">
        <v>1050</v>
      </c>
      <c r="C3667" s="196">
        <v>471800</v>
      </c>
      <c r="D3667" s="196">
        <v>1</v>
      </c>
      <c r="E3667" s="195" t="s">
        <v>18779</v>
      </c>
      <c r="F3667" s="195" t="s">
        <v>168</v>
      </c>
    </row>
    <row r="3668" spans="1:6" ht="30">
      <c r="A3668" s="195" t="s">
        <v>395</v>
      </c>
      <c r="B3668" s="196">
        <v>1691</v>
      </c>
      <c r="C3668" s="196">
        <v>381200</v>
      </c>
      <c r="D3668" s="196">
        <v>1</v>
      </c>
      <c r="E3668" s="195" t="s">
        <v>18780</v>
      </c>
      <c r="F3668" s="195" t="s">
        <v>99</v>
      </c>
    </row>
    <row r="3669" spans="1:6">
      <c r="A3669" s="195" t="s">
        <v>395</v>
      </c>
      <c r="B3669" s="196">
        <v>1380</v>
      </c>
      <c r="C3669" s="196">
        <v>434000</v>
      </c>
      <c r="D3669" s="196">
        <v>1</v>
      </c>
      <c r="E3669" s="195" t="s">
        <v>18781</v>
      </c>
      <c r="F3669" s="195" t="s">
        <v>87</v>
      </c>
    </row>
    <row r="3670" spans="1:6">
      <c r="A3670" s="195" t="s">
        <v>395</v>
      </c>
      <c r="B3670" s="196">
        <v>1764</v>
      </c>
      <c r="C3670" s="196">
        <v>253000</v>
      </c>
      <c r="D3670" s="196">
        <v>2</v>
      </c>
      <c r="E3670" s="195" t="s">
        <v>18782</v>
      </c>
      <c r="F3670" s="195" t="s">
        <v>27</v>
      </c>
    </row>
    <row r="3671" spans="1:6" ht="30">
      <c r="A3671" s="195" t="s">
        <v>395</v>
      </c>
      <c r="B3671" s="196">
        <v>1653</v>
      </c>
      <c r="C3671" s="196">
        <v>331600</v>
      </c>
      <c r="D3671" s="196">
        <v>1</v>
      </c>
      <c r="E3671" s="195" t="s">
        <v>18783</v>
      </c>
      <c r="F3671" s="195" t="s">
        <v>25</v>
      </c>
    </row>
    <row r="3672" spans="1:6">
      <c r="A3672" s="195" t="s">
        <v>395</v>
      </c>
      <c r="B3672" s="196">
        <v>1664</v>
      </c>
      <c r="C3672" s="196">
        <v>283000</v>
      </c>
      <c r="D3672" s="196">
        <v>1</v>
      </c>
      <c r="E3672" s="195" t="s">
        <v>18784</v>
      </c>
      <c r="F3672" s="195" t="s">
        <v>53</v>
      </c>
    </row>
    <row r="3673" spans="1:6">
      <c r="A3673" s="195" t="s">
        <v>395</v>
      </c>
      <c r="B3673" s="196">
        <v>1924</v>
      </c>
      <c r="C3673" s="196">
        <v>420300</v>
      </c>
      <c r="D3673" s="196">
        <v>1</v>
      </c>
      <c r="E3673" s="195" t="s">
        <v>18785</v>
      </c>
      <c r="F3673" s="195" t="s">
        <v>261</v>
      </c>
    </row>
    <row r="3674" spans="1:6">
      <c r="A3674" s="195" t="s">
        <v>395</v>
      </c>
      <c r="B3674" s="196">
        <v>6044</v>
      </c>
      <c r="C3674" s="196">
        <v>1112900</v>
      </c>
      <c r="D3674" s="196">
        <v>2</v>
      </c>
      <c r="E3674" s="195" t="s">
        <v>18786</v>
      </c>
      <c r="F3674" s="195" t="s">
        <v>273</v>
      </c>
    </row>
    <row r="3675" spans="1:6">
      <c r="A3675" s="195" t="s">
        <v>395</v>
      </c>
      <c r="B3675" s="196">
        <v>4323</v>
      </c>
      <c r="C3675" s="196">
        <v>361600</v>
      </c>
      <c r="D3675" s="196">
        <v>2</v>
      </c>
      <c r="E3675" s="195" t="s">
        <v>18787</v>
      </c>
      <c r="F3675" s="195" t="s">
        <v>41</v>
      </c>
    </row>
    <row r="3676" spans="1:6">
      <c r="A3676" s="195" t="s">
        <v>395</v>
      </c>
      <c r="B3676" s="196">
        <v>840</v>
      </c>
      <c r="C3676" s="196">
        <v>1024100</v>
      </c>
      <c r="D3676" s="196">
        <v>1</v>
      </c>
      <c r="E3676" s="195" t="s">
        <v>18788</v>
      </c>
      <c r="F3676" s="195" t="s">
        <v>247</v>
      </c>
    </row>
    <row r="3677" spans="1:6">
      <c r="A3677" s="195" t="s">
        <v>395</v>
      </c>
      <c r="B3677" s="196">
        <v>3403</v>
      </c>
      <c r="C3677" s="196">
        <v>1121500</v>
      </c>
      <c r="D3677" s="196">
        <v>1</v>
      </c>
      <c r="E3677" s="195" t="s">
        <v>18789</v>
      </c>
      <c r="F3677" s="195" t="s">
        <v>164</v>
      </c>
    </row>
    <row r="3678" spans="1:6">
      <c r="A3678" s="195" t="s">
        <v>395</v>
      </c>
      <c r="B3678" s="196">
        <v>1428</v>
      </c>
      <c r="C3678" s="196">
        <v>384600</v>
      </c>
      <c r="D3678" s="196">
        <v>1</v>
      </c>
      <c r="E3678" s="195" t="s">
        <v>18790</v>
      </c>
      <c r="F3678" s="195" t="s">
        <v>82</v>
      </c>
    </row>
    <row r="3679" spans="1:6">
      <c r="A3679" s="195" t="s">
        <v>395</v>
      </c>
      <c r="B3679" s="196">
        <v>1868</v>
      </c>
      <c r="C3679" s="196">
        <v>237500</v>
      </c>
      <c r="D3679" s="196">
        <v>3</v>
      </c>
      <c r="E3679" s="195" t="s">
        <v>18791</v>
      </c>
      <c r="F3679" s="195" t="s">
        <v>27</v>
      </c>
    </row>
    <row r="3680" spans="1:6">
      <c r="A3680" s="195" t="s">
        <v>395</v>
      </c>
      <c r="B3680" s="196">
        <v>3005</v>
      </c>
      <c r="C3680" s="196">
        <v>481100</v>
      </c>
      <c r="D3680" s="196">
        <v>1</v>
      </c>
      <c r="E3680" s="195" t="s">
        <v>18792</v>
      </c>
      <c r="F3680" s="195" t="s">
        <v>57</v>
      </c>
    </row>
    <row r="3681" spans="1:6">
      <c r="A3681" s="195" t="s">
        <v>395</v>
      </c>
      <c r="B3681" s="196">
        <v>4324</v>
      </c>
      <c r="C3681" s="196">
        <v>1058900</v>
      </c>
      <c r="D3681" s="196">
        <v>1</v>
      </c>
      <c r="E3681" s="195" t="s">
        <v>18793</v>
      </c>
      <c r="F3681" s="195" t="s">
        <v>168</v>
      </c>
    </row>
    <row r="3682" spans="1:6">
      <c r="A3682" s="195" t="s">
        <v>395</v>
      </c>
      <c r="B3682" s="196">
        <v>3246</v>
      </c>
      <c r="C3682" s="196">
        <v>509300</v>
      </c>
      <c r="D3682" s="196">
        <v>2</v>
      </c>
      <c r="E3682" s="195" t="s">
        <v>18794</v>
      </c>
      <c r="F3682" s="195" t="s">
        <v>12</v>
      </c>
    </row>
    <row r="3683" spans="1:6">
      <c r="A3683" s="195" t="s">
        <v>395</v>
      </c>
      <c r="B3683" s="196">
        <v>2414</v>
      </c>
      <c r="C3683" s="196">
        <v>1758600</v>
      </c>
      <c r="D3683" s="196">
        <v>1</v>
      </c>
      <c r="E3683" s="195" t="s">
        <v>18795</v>
      </c>
      <c r="F3683" s="195" t="s">
        <v>261</v>
      </c>
    </row>
    <row r="3684" spans="1:6">
      <c r="A3684" s="195" t="s">
        <v>395</v>
      </c>
      <c r="B3684" s="196">
        <v>1125</v>
      </c>
      <c r="C3684" s="196">
        <v>181300</v>
      </c>
      <c r="D3684" s="196">
        <v>2</v>
      </c>
      <c r="E3684" s="195" t="s">
        <v>18796</v>
      </c>
      <c r="F3684" s="195" t="s">
        <v>32</v>
      </c>
    </row>
    <row r="3685" spans="1:6" ht="30">
      <c r="A3685" s="195" t="s">
        <v>395</v>
      </c>
      <c r="B3685" s="196">
        <v>2210</v>
      </c>
      <c r="C3685" s="196">
        <v>411700</v>
      </c>
      <c r="D3685" s="196">
        <v>1</v>
      </c>
      <c r="E3685" s="195" t="s">
        <v>18797</v>
      </c>
      <c r="F3685" s="195" t="s">
        <v>25</v>
      </c>
    </row>
    <row r="3686" spans="1:6">
      <c r="A3686" s="195" t="s">
        <v>395</v>
      </c>
      <c r="B3686" s="196">
        <v>4328</v>
      </c>
      <c r="C3686" s="196">
        <v>997200</v>
      </c>
      <c r="D3686" s="196">
        <v>1</v>
      </c>
      <c r="E3686" s="195" t="s">
        <v>18798</v>
      </c>
      <c r="F3686" s="195" t="s">
        <v>7</v>
      </c>
    </row>
    <row r="3687" spans="1:6">
      <c r="A3687" s="195" t="s">
        <v>395</v>
      </c>
      <c r="B3687" s="196">
        <v>1008</v>
      </c>
      <c r="C3687" s="196">
        <v>479900</v>
      </c>
      <c r="D3687" s="196">
        <v>1</v>
      </c>
      <c r="E3687" s="195" t="s">
        <v>18799</v>
      </c>
      <c r="F3687" s="195" t="s">
        <v>247</v>
      </c>
    </row>
    <row r="3688" spans="1:6">
      <c r="A3688" s="195" t="s">
        <v>395</v>
      </c>
      <c r="B3688" s="196">
        <v>3594</v>
      </c>
      <c r="C3688" s="196">
        <v>1918800</v>
      </c>
      <c r="D3688" s="196">
        <v>1</v>
      </c>
      <c r="E3688" s="195" t="s">
        <v>18800</v>
      </c>
      <c r="F3688" s="195" t="s">
        <v>247</v>
      </c>
    </row>
    <row r="3689" spans="1:6">
      <c r="A3689" s="195" t="s">
        <v>395</v>
      </c>
      <c r="B3689" s="196">
        <v>4127</v>
      </c>
      <c r="C3689" s="196">
        <v>382100</v>
      </c>
      <c r="D3689" s="196">
        <v>4</v>
      </c>
      <c r="E3689" s="195" t="s">
        <v>18801</v>
      </c>
      <c r="F3689" s="195" t="s">
        <v>14</v>
      </c>
    </row>
    <row r="3690" spans="1:6">
      <c r="A3690" s="195" t="s">
        <v>395</v>
      </c>
      <c r="B3690" s="196">
        <v>1597</v>
      </c>
      <c r="C3690" s="196">
        <v>33400</v>
      </c>
      <c r="D3690" s="196">
        <v>2</v>
      </c>
      <c r="E3690" s="195" t="s">
        <v>18802</v>
      </c>
      <c r="F3690" s="195" t="s">
        <v>185</v>
      </c>
    </row>
    <row r="3691" spans="1:6" ht="30">
      <c r="A3691" s="195" t="s">
        <v>395</v>
      </c>
      <c r="B3691" s="196">
        <v>5034</v>
      </c>
      <c r="C3691" s="196">
        <v>779400</v>
      </c>
      <c r="D3691" s="196">
        <v>1</v>
      </c>
      <c r="E3691" s="195" t="s">
        <v>18803</v>
      </c>
      <c r="F3691" s="195" t="s">
        <v>99</v>
      </c>
    </row>
    <row r="3692" spans="1:6">
      <c r="A3692" s="195" t="s">
        <v>395</v>
      </c>
      <c r="B3692" s="196">
        <v>2524</v>
      </c>
      <c r="C3692" s="196">
        <v>332500</v>
      </c>
      <c r="D3692" s="196">
        <v>3</v>
      </c>
      <c r="E3692" s="195" t="s">
        <v>18804</v>
      </c>
      <c r="F3692" s="195" t="s">
        <v>32</v>
      </c>
    </row>
    <row r="3693" spans="1:6">
      <c r="A3693" s="195" t="s">
        <v>395</v>
      </c>
      <c r="B3693" s="196">
        <v>4515</v>
      </c>
      <c r="C3693" s="196">
        <v>685900</v>
      </c>
      <c r="D3693" s="196">
        <v>3</v>
      </c>
      <c r="E3693" s="195" t="s">
        <v>18805</v>
      </c>
      <c r="F3693" s="195" t="s">
        <v>78</v>
      </c>
    </row>
    <row r="3694" spans="1:6">
      <c r="A3694" s="195" t="s">
        <v>395</v>
      </c>
      <c r="B3694" s="196">
        <v>3761</v>
      </c>
      <c r="C3694" s="196">
        <v>412100</v>
      </c>
      <c r="D3694" s="196">
        <v>2</v>
      </c>
      <c r="E3694" s="195" t="s">
        <v>18806</v>
      </c>
      <c r="F3694" s="195" t="s">
        <v>219</v>
      </c>
    </row>
    <row r="3695" spans="1:6">
      <c r="A3695" s="195" t="s">
        <v>395</v>
      </c>
      <c r="B3695" s="196">
        <v>3756</v>
      </c>
      <c r="C3695" s="196">
        <v>457200</v>
      </c>
      <c r="D3695" s="196">
        <v>2</v>
      </c>
      <c r="E3695" s="195" t="s">
        <v>18807</v>
      </c>
      <c r="F3695" s="195" t="s">
        <v>5</v>
      </c>
    </row>
    <row r="3696" spans="1:6">
      <c r="A3696" s="195" t="s">
        <v>395</v>
      </c>
      <c r="B3696" s="196">
        <v>6850</v>
      </c>
      <c r="C3696" s="196">
        <v>998000</v>
      </c>
      <c r="D3696" s="196">
        <v>1</v>
      </c>
      <c r="E3696" s="195" t="s">
        <v>18808</v>
      </c>
      <c r="F3696" s="195" t="s">
        <v>82</v>
      </c>
    </row>
    <row r="3697" spans="1:6">
      <c r="A3697" s="195" t="s">
        <v>395</v>
      </c>
      <c r="B3697" s="196">
        <v>5742</v>
      </c>
      <c r="C3697" s="196">
        <v>1149600</v>
      </c>
      <c r="D3697" s="196">
        <v>3</v>
      </c>
      <c r="E3697" s="195" t="s">
        <v>18809</v>
      </c>
      <c r="F3697" s="195" t="s">
        <v>7</v>
      </c>
    </row>
    <row r="3698" spans="1:6">
      <c r="A3698" s="195" t="s">
        <v>395</v>
      </c>
      <c r="B3698" s="196">
        <v>3752</v>
      </c>
      <c r="C3698" s="196">
        <v>479700</v>
      </c>
      <c r="D3698" s="196">
        <v>2</v>
      </c>
      <c r="E3698" s="195" t="s">
        <v>18810</v>
      </c>
      <c r="F3698" s="195" t="s">
        <v>76</v>
      </c>
    </row>
    <row r="3699" spans="1:6">
      <c r="A3699" s="195" t="s">
        <v>395</v>
      </c>
      <c r="B3699" s="196">
        <v>1728</v>
      </c>
      <c r="C3699" s="196">
        <v>252200</v>
      </c>
      <c r="D3699" s="196">
        <v>1</v>
      </c>
      <c r="E3699" s="195" t="s">
        <v>18811</v>
      </c>
      <c r="F3699" s="195" t="s">
        <v>261</v>
      </c>
    </row>
    <row r="3700" spans="1:6">
      <c r="A3700" s="195" t="s">
        <v>395</v>
      </c>
      <c r="B3700" s="196">
        <v>672</v>
      </c>
      <c r="C3700" s="196">
        <v>620900</v>
      </c>
      <c r="D3700" s="196">
        <v>1</v>
      </c>
      <c r="E3700" s="195" t="s">
        <v>18812</v>
      </c>
      <c r="F3700" s="195" t="s">
        <v>247</v>
      </c>
    </row>
    <row r="3701" spans="1:6">
      <c r="A3701" s="195" t="s">
        <v>395</v>
      </c>
      <c r="B3701" s="196">
        <v>2534</v>
      </c>
      <c r="C3701" s="196">
        <v>764100</v>
      </c>
      <c r="D3701" s="196">
        <v>1</v>
      </c>
      <c r="E3701" s="195" t="s">
        <v>18813</v>
      </c>
      <c r="F3701" s="195" t="s">
        <v>247</v>
      </c>
    </row>
    <row r="3702" spans="1:6" ht="30">
      <c r="A3702" s="195" t="s">
        <v>395</v>
      </c>
      <c r="B3702" s="196">
        <v>1678</v>
      </c>
      <c r="C3702" s="196">
        <v>343500</v>
      </c>
      <c r="D3702" s="196">
        <v>1</v>
      </c>
      <c r="E3702" s="195" t="s">
        <v>18814</v>
      </c>
      <c r="F3702" s="195" t="s">
        <v>99</v>
      </c>
    </row>
    <row r="3703" spans="1:6">
      <c r="A3703" s="195" t="s">
        <v>395</v>
      </c>
      <c r="B3703" s="196">
        <v>1702</v>
      </c>
      <c r="C3703" s="196">
        <v>609800</v>
      </c>
      <c r="D3703" s="196">
        <v>1</v>
      </c>
      <c r="E3703" s="195" t="s">
        <v>18815</v>
      </c>
      <c r="F3703" s="195" t="s">
        <v>164</v>
      </c>
    </row>
    <row r="3704" spans="1:6">
      <c r="A3704" s="195" t="s">
        <v>395</v>
      </c>
      <c r="B3704" s="196">
        <v>7790</v>
      </c>
      <c r="C3704" s="196">
        <v>1041300</v>
      </c>
      <c r="D3704" s="196">
        <v>6</v>
      </c>
      <c r="E3704" s="195" t="s">
        <v>18816</v>
      </c>
      <c r="F3704" s="195" t="s">
        <v>41</v>
      </c>
    </row>
    <row r="3705" spans="1:6">
      <c r="A3705" s="195" t="s">
        <v>395</v>
      </c>
      <c r="B3705" s="196">
        <v>6988</v>
      </c>
      <c r="C3705" s="196">
        <v>2379200</v>
      </c>
      <c r="D3705" s="196">
        <v>1</v>
      </c>
      <c r="E3705" s="195" t="s">
        <v>18817</v>
      </c>
      <c r="F3705" s="195" t="s">
        <v>24</v>
      </c>
    </row>
    <row r="3706" spans="1:6">
      <c r="A3706" s="195" t="s">
        <v>395</v>
      </c>
      <c r="B3706" s="196">
        <v>2058</v>
      </c>
      <c r="C3706" s="196">
        <v>294900</v>
      </c>
      <c r="D3706" s="196">
        <v>4</v>
      </c>
      <c r="E3706" s="195" t="s">
        <v>18818</v>
      </c>
      <c r="F3706" s="195" t="s">
        <v>268</v>
      </c>
    </row>
    <row r="3707" spans="1:6">
      <c r="A3707" s="195" t="s">
        <v>395</v>
      </c>
      <c r="B3707" s="196">
        <v>1780</v>
      </c>
      <c r="C3707" s="196">
        <v>665700</v>
      </c>
      <c r="D3707" s="196">
        <v>1</v>
      </c>
      <c r="E3707" s="195" t="s">
        <v>18819</v>
      </c>
      <c r="F3707" s="195" t="s">
        <v>168</v>
      </c>
    </row>
    <row r="3708" spans="1:6" ht="30">
      <c r="A3708" s="195" t="s">
        <v>395</v>
      </c>
      <c r="B3708" s="196">
        <v>479</v>
      </c>
      <c r="C3708" s="196">
        <v>372000</v>
      </c>
      <c r="D3708" s="196">
        <v>1</v>
      </c>
      <c r="E3708" s="195" t="s">
        <v>18820</v>
      </c>
      <c r="F3708" s="195" t="s">
        <v>25</v>
      </c>
    </row>
    <row r="3709" spans="1:6">
      <c r="A3709" s="195" t="s">
        <v>395</v>
      </c>
      <c r="B3709" s="196">
        <v>6722</v>
      </c>
      <c r="C3709" s="196">
        <v>1621400</v>
      </c>
      <c r="D3709" s="196">
        <v>2</v>
      </c>
      <c r="E3709" s="195" t="s">
        <v>18821</v>
      </c>
      <c r="F3709" s="195" t="s">
        <v>254</v>
      </c>
    </row>
    <row r="3710" spans="1:6">
      <c r="A3710" s="195" t="s">
        <v>395</v>
      </c>
      <c r="B3710" s="196">
        <v>965</v>
      </c>
      <c r="C3710" s="196">
        <v>188900</v>
      </c>
      <c r="D3710" s="196">
        <v>1</v>
      </c>
      <c r="E3710" s="195" t="s">
        <v>18822</v>
      </c>
      <c r="F3710" s="195" t="s">
        <v>18</v>
      </c>
    </row>
    <row r="3711" spans="1:6">
      <c r="A3711" s="195" t="s">
        <v>395</v>
      </c>
      <c r="B3711" s="196">
        <v>2304</v>
      </c>
      <c r="C3711" s="196">
        <v>256300</v>
      </c>
      <c r="D3711" s="196">
        <v>8</v>
      </c>
      <c r="E3711" s="195" t="s">
        <v>18823</v>
      </c>
      <c r="F3711" s="195" t="s">
        <v>159</v>
      </c>
    </row>
    <row r="3712" spans="1:6" ht="30">
      <c r="A3712" s="195" t="s">
        <v>395</v>
      </c>
      <c r="B3712" s="196">
        <v>6071</v>
      </c>
      <c r="C3712" s="196">
        <v>521800</v>
      </c>
      <c r="D3712" s="196">
        <v>1</v>
      </c>
      <c r="E3712" s="195" t="s">
        <v>18824</v>
      </c>
      <c r="F3712" s="195" t="s">
        <v>99</v>
      </c>
    </row>
    <row r="3713" spans="1:6">
      <c r="A3713" s="195" t="s">
        <v>395</v>
      </c>
      <c r="B3713" s="196">
        <v>4882</v>
      </c>
      <c r="C3713" s="196">
        <v>2320500</v>
      </c>
      <c r="D3713" s="196">
        <v>1</v>
      </c>
      <c r="E3713" s="195" t="s">
        <v>18825</v>
      </c>
      <c r="F3713" s="195" t="s">
        <v>261</v>
      </c>
    </row>
    <row r="3714" spans="1:6">
      <c r="A3714" s="195" t="s">
        <v>395</v>
      </c>
      <c r="B3714" s="196">
        <v>3600</v>
      </c>
      <c r="C3714" s="196">
        <v>272900</v>
      </c>
      <c r="D3714" s="196">
        <v>2</v>
      </c>
      <c r="E3714" s="195" t="s">
        <v>18826</v>
      </c>
      <c r="F3714" s="195" t="s">
        <v>183</v>
      </c>
    </row>
    <row r="3715" spans="1:6">
      <c r="A3715" s="195" t="s">
        <v>395</v>
      </c>
      <c r="B3715" s="196">
        <v>1637</v>
      </c>
      <c r="C3715" s="196">
        <v>185700</v>
      </c>
      <c r="D3715" s="196">
        <v>2</v>
      </c>
      <c r="E3715" s="195" t="s">
        <v>18827</v>
      </c>
      <c r="F3715" s="195" t="s">
        <v>5</v>
      </c>
    </row>
    <row r="3716" spans="1:6" ht="30">
      <c r="A3716" s="195" t="s">
        <v>395</v>
      </c>
      <c r="B3716" s="196">
        <v>2489</v>
      </c>
      <c r="C3716" s="196">
        <v>357000</v>
      </c>
      <c r="D3716" s="196">
        <v>1</v>
      </c>
      <c r="E3716" s="195" t="s">
        <v>18828</v>
      </c>
      <c r="F3716" s="195" t="s">
        <v>25</v>
      </c>
    </row>
    <row r="3717" spans="1:6">
      <c r="A3717" s="195" t="s">
        <v>395</v>
      </c>
      <c r="B3717" s="196">
        <v>1321</v>
      </c>
      <c r="C3717" s="196">
        <v>398000</v>
      </c>
      <c r="D3717" s="196">
        <v>1</v>
      </c>
      <c r="E3717" s="195" t="s">
        <v>18829</v>
      </c>
      <c r="F3717" s="195" t="s">
        <v>261</v>
      </c>
    </row>
    <row r="3718" spans="1:6">
      <c r="A3718" s="195" t="s">
        <v>395</v>
      </c>
      <c r="B3718" s="196">
        <v>3100</v>
      </c>
      <c r="C3718" s="196">
        <v>360300</v>
      </c>
      <c r="D3718" s="196">
        <v>3</v>
      </c>
      <c r="E3718" s="195" t="s">
        <v>18830</v>
      </c>
      <c r="F3718" s="195" t="s">
        <v>123</v>
      </c>
    </row>
    <row r="3719" spans="1:6">
      <c r="A3719" s="195" t="s">
        <v>395</v>
      </c>
      <c r="B3719" s="196">
        <v>3102</v>
      </c>
      <c r="C3719" s="196">
        <v>579700</v>
      </c>
      <c r="D3719" s="196">
        <v>2</v>
      </c>
      <c r="E3719" s="195" t="s">
        <v>18831</v>
      </c>
      <c r="F3719" s="195" t="s">
        <v>31</v>
      </c>
    </row>
    <row r="3720" spans="1:6" ht="30">
      <c r="A3720" s="195" t="s">
        <v>395</v>
      </c>
      <c r="B3720" s="196">
        <v>3073</v>
      </c>
      <c r="C3720" s="196">
        <v>791800</v>
      </c>
      <c r="D3720" s="196">
        <v>1</v>
      </c>
      <c r="E3720" s="195" t="s">
        <v>18832</v>
      </c>
      <c r="F3720" s="195" t="s">
        <v>25</v>
      </c>
    </row>
    <row r="3721" spans="1:6">
      <c r="A3721" s="195" t="s">
        <v>395</v>
      </c>
      <c r="B3721" s="196">
        <v>1836</v>
      </c>
      <c r="C3721" s="196">
        <v>335900</v>
      </c>
      <c r="D3721" s="196">
        <v>3</v>
      </c>
      <c r="E3721" s="195" t="s">
        <v>18833</v>
      </c>
      <c r="F3721" s="195" t="s">
        <v>27</v>
      </c>
    </row>
    <row r="3722" spans="1:6">
      <c r="A3722" s="195" t="s">
        <v>395</v>
      </c>
      <c r="B3722" s="196">
        <v>6765</v>
      </c>
      <c r="C3722" s="196">
        <v>1981900</v>
      </c>
      <c r="D3722" s="196">
        <v>2</v>
      </c>
      <c r="E3722" s="195" t="s">
        <v>18834</v>
      </c>
      <c r="F3722" s="195" t="s">
        <v>95</v>
      </c>
    </row>
    <row r="3723" spans="1:6">
      <c r="A3723" s="195" t="s">
        <v>395</v>
      </c>
      <c r="B3723" s="196">
        <v>550</v>
      </c>
      <c r="C3723" s="196">
        <v>813000</v>
      </c>
      <c r="D3723" s="196">
        <v>1</v>
      </c>
      <c r="E3723" s="195" t="s">
        <v>18835</v>
      </c>
      <c r="F3723" s="195" t="s">
        <v>82</v>
      </c>
    </row>
    <row r="3724" spans="1:6">
      <c r="A3724" s="195" t="s">
        <v>395</v>
      </c>
      <c r="B3724" s="196">
        <v>1318</v>
      </c>
      <c r="C3724" s="196">
        <v>475500</v>
      </c>
      <c r="D3724" s="196">
        <v>1</v>
      </c>
      <c r="E3724" s="195" t="s">
        <v>18836</v>
      </c>
      <c r="F3724" s="195" t="s">
        <v>168</v>
      </c>
    </row>
    <row r="3725" spans="1:6" ht="30">
      <c r="A3725" s="195" t="s">
        <v>395</v>
      </c>
      <c r="B3725" s="196">
        <v>616</v>
      </c>
      <c r="C3725" s="196">
        <v>92500</v>
      </c>
      <c r="D3725" s="196">
        <v>1</v>
      </c>
      <c r="E3725" s="195" t="s">
        <v>18837</v>
      </c>
      <c r="F3725" s="195" t="s">
        <v>209</v>
      </c>
    </row>
    <row r="3726" spans="1:6">
      <c r="A3726" s="195" t="s">
        <v>395</v>
      </c>
      <c r="B3726" s="196">
        <v>2240</v>
      </c>
      <c r="C3726" s="196">
        <v>244200</v>
      </c>
      <c r="D3726" s="196">
        <v>2</v>
      </c>
      <c r="E3726" s="195" t="s">
        <v>18838</v>
      </c>
      <c r="F3726" s="195" t="s">
        <v>14</v>
      </c>
    </row>
    <row r="3727" spans="1:6">
      <c r="A3727" s="195" t="s">
        <v>395</v>
      </c>
      <c r="B3727" s="196">
        <v>946</v>
      </c>
      <c r="C3727" s="196">
        <v>236100</v>
      </c>
      <c r="D3727" s="196">
        <v>1</v>
      </c>
      <c r="E3727" s="195" t="s">
        <v>18839</v>
      </c>
      <c r="F3727" s="195" t="s">
        <v>88</v>
      </c>
    </row>
    <row r="3728" spans="1:6">
      <c r="A3728" s="195" t="s">
        <v>395</v>
      </c>
      <c r="B3728" s="196">
        <v>3108</v>
      </c>
      <c r="C3728" s="196">
        <v>289100</v>
      </c>
      <c r="D3728" s="196">
        <v>2</v>
      </c>
      <c r="E3728" s="195" t="s">
        <v>18840</v>
      </c>
      <c r="F3728" s="195" t="s">
        <v>165</v>
      </c>
    </row>
    <row r="3729" spans="1:6">
      <c r="A3729" s="195" t="s">
        <v>395</v>
      </c>
      <c r="B3729" s="196">
        <v>1087</v>
      </c>
      <c r="C3729" s="196">
        <v>221400</v>
      </c>
      <c r="D3729" s="196">
        <v>1</v>
      </c>
      <c r="E3729" s="195" t="s">
        <v>18841</v>
      </c>
      <c r="F3729" s="195" t="s">
        <v>139</v>
      </c>
    </row>
    <row r="3730" spans="1:6">
      <c r="A3730" s="195" t="s">
        <v>395</v>
      </c>
      <c r="B3730" s="196">
        <v>2186</v>
      </c>
      <c r="C3730" s="196">
        <v>710500</v>
      </c>
      <c r="D3730" s="196">
        <v>3</v>
      </c>
      <c r="E3730" s="195" t="s">
        <v>18842</v>
      </c>
      <c r="F3730" s="195" t="s">
        <v>27</v>
      </c>
    </row>
    <row r="3731" spans="1:6">
      <c r="A3731" s="195" t="s">
        <v>395</v>
      </c>
      <c r="B3731" s="196">
        <v>1191</v>
      </c>
      <c r="C3731" s="196">
        <v>341800</v>
      </c>
      <c r="D3731" s="196">
        <v>1</v>
      </c>
      <c r="E3731" s="195" t="s">
        <v>18843</v>
      </c>
      <c r="F3731" s="195" t="s">
        <v>92</v>
      </c>
    </row>
    <row r="3732" spans="1:6" ht="30">
      <c r="A3732" s="195" t="s">
        <v>395</v>
      </c>
      <c r="B3732" s="196">
        <v>2704</v>
      </c>
      <c r="C3732" s="196">
        <v>509600</v>
      </c>
      <c r="D3732" s="196">
        <v>1</v>
      </c>
      <c r="E3732" s="195" t="s">
        <v>18844</v>
      </c>
      <c r="F3732" s="195" t="s">
        <v>99</v>
      </c>
    </row>
    <row r="3733" spans="1:6" ht="30">
      <c r="A3733" s="195" t="s">
        <v>395</v>
      </c>
      <c r="B3733" s="196">
        <v>2948</v>
      </c>
      <c r="C3733" s="196">
        <v>588200</v>
      </c>
      <c r="D3733" s="196">
        <v>1</v>
      </c>
      <c r="E3733" s="195" t="s">
        <v>18845</v>
      </c>
      <c r="F3733" s="195" t="s">
        <v>25</v>
      </c>
    </row>
    <row r="3734" spans="1:6">
      <c r="A3734" s="195" t="s">
        <v>395</v>
      </c>
      <c r="B3734" s="196">
        <v>10549</v>
      </c>
      <c r="C3734" s="196">
        <v>1992300</v>
      </c>
      <c r="D3734" s="196">
        <v>2</v>
      </c>
      <c r="E3734" s="195" t="s">
        <v>18846</v>
      </c>
      <c r="F3734" s="195" t="s">
        <v>65</v>
      </c>
    </row>
    <row r="3735" spans="1:6">
      <c r="A3735" s="195" t="s">
        <v>395</v>
      </c>
      <c r="B3735" s="196">
        <v>2214</v>
      </c>
      <c r="C3735" s="196">
        <v>318400</v>
      </c>
      <c r="D3735" s="196">
        <v>2</v>
      </c>
      <c r="E3735" s="195" t="s">
        <v>18847</v>
      </c>
      <c r="F3735" s="195" t="s">
        <v>123</v>
      </c>
    </row>
    <row r="3736" spans="1:6">
      <c r="A3736" s="195" t="s">
        <v>395</v>
      </c>
      <c r="B3736" s="196">
        <v>3552</v>
      </c>
      <c r="C3736" s="196">
        <v>473200</v>
      </c>
      <c r="D3736" s="196">
        <v>1</v>
      </c>
      <c r="E3736" s="195" t="s">
        <v>18848</v>
      </c>
      <c r="F3736" s="195" t="s">
        <v>183</v>
      </c>
    </row>
    <row r="3737" spans="1:6">
      <c r="A3737" s="195" t="s">
        <v>395</v>
      </c>
      <c r="B3737" s="196">
        <v>1279</v>
      </c>
      <c r="C3737" s="196">
        <v>238600</v>
      </c>
      <c r="D3737" s="196">
        <v>2</v>
      </c>
      <c r="E3737" s="195" t="s">
        <v>18849</v>
      </c>
      <c r="F3737" s="195" t="s">
        <v>24</v>
      </c>
    </row>
    <row r="3738" spans="1:6">
      <c r="A3738" s="195" t="s">
        <v>395</v>
      </c>
      <c r="B3738" s="196">
        <v>1358</v>
      </c>
      <c r="C3738" s="196">
        <v>131300</v>
      </c>
      <c r="D3738" s="196">
        <v>1</v>
      </c>
      <c r="E3738" s="195" t="s">
        <v>18850</v>
      </c>
      <c r="F3738" s="195" t="s">
        <v>106</v>
      </c>
    </row>
    <row r="3739" spans="1:6">
      <c r="A3739" s="195" t="s">
        <v>395</v>
      </c>
      <c r="B3739" s="196">
        <v>3923</v>
      </c>
      <c r="C3739" s="196">
        <v>621700</v>
      </c>
      <c r="D3739" s="196">
        <v>2</v>
      </c>
      <c r="E3739" s="195" t="s">
        <v>18851</v>
      </c>
      <c r="F3739" s="195" t="s">
        <v>7</v>
      </c>
    </row>
    <row r="3740" spans="1:6">
      <c r="A3740" s="195" t="s">
        <v>395</v>
      </c>
      <c r="B3740" s="196">
        <v>461</v>
      </c>
      <c r="C3740" s="196">
        <v>561900</v>
      </c>
      <c r="D3740" s="196">
        <v>1</v>
      </c>
      <c r="E3740" s="195" t="s">
        <v>18852</v>
      </c>
      <c r="F3740" s="195" t="s">
        <v>247</v>
      </c>
    </row>
    <row r="3741" spans="1:6">
      <c r="A3741" s="195" t="s">
        <v>395</v>
      </c>
      <c r="B3741" s="196">
        <v>2675</v>
      </c>
      <c r="C3741" s="196">
        <v>342200</v>
      </c>
      <c r="D3741" s="196">
        <v>2</v>
      </c>
      <c r="E3741" s="195" t="s">
        <v>18853</v>
      </c>
      <c r="F3741" s="195" t="s">
        <v>29</v>
      </c>
    </row>
    <row r="3742" spans="1:6">
      <c r="A3742" s="195" t="s">
        <v>395</v>
      </c>
      <c r="B3742" s="196">
        <v>1530</v>
      </c>
      <c r="C3742" s="196">
        <v>505000</v>
      </c>
      <c r="D3742" s="196">
        <v>1</v>
      </c>
      <c r="E3742" s="195" t="s">
        <v>18854</v>
      </c>
      <c r="F3742" s="195" t="s">
        <v>91</v>
      </c>
    </row>
    <row r="3743" spans="1:6">
      <c r="A3743" s="195" t="s">
        <v>395</v>
      </c>
      <c r="B3743" s="196">
        <v>3896</v>
      </c>
      <c r="C3743" s="196">
        <v>507500</v>
      </c>
      <c r="D3743" s="196">
        <v>3</v>
      </c>
      <c r="E3743" s="195" t="s">
        <v>18855</v>
      </c>
      <c r="F3743" s="195" t="s">
        <v>29</v>
      </c>
    </row>
    <row r="3744" spans="1:6">
      <c r="A3744" s="195" t="s">
        <v>395</v>
      </c>
      <c r="B3744" s="196">
        <v>2246</v>
      </c>
      <c r="C3744" s="196">
        <v>941200</v>
      </c>
      <c r="D3744" s="196">
        <v>1</v>
      </c>
      <c r="E3744" s="195" t="s">
        <v>18856</v>
      </c>
      <c r="F3744" s="195" t="s">
        <v>168</v>
      </c>
    </row>
    <row r="3745" spans="1:6">
      <c r="A3745" s="195" t="s">
        <v>395</v>
      </c>
      <c r="B3745" s="196">
        <v>2033</v>
      </c>
      <c r="C3745" s="196">
        <v>626500</v>
      </c>
      <c r="D3745" s="196">
        <v>1</v>
      </c>
      <c r="E3745" s="195" t="s">
        <v>18857</v>
      </c>
      <c r="F3745" s="195" t="s">
        <v>168</v>
      </c>
    </row>
    <row r="3746" spans="1:6">
      <c r="A3746" s="195" t="s">
        <v>395</v>
      </c>
      <c r="B3746" s="196">
        <v>3609</v>
      </c>
      <c r="C3746" s="196">
        <v>1476400</v>
      </c>
      <c r="D3746" s="196">
        <v>1</v>
      </c>
      <c r="E3746" s="195" t="s">
        <v>18858</v>
      </c>
      <c r="F3746" s="195" t="s">
        <v>24</v>
      </c>
    </row>
    <row r="3747" spans="1:6">
      <c r="A3747" s="195" t="s">
        <v>395</v>
      </c>
      <c r="B3747" s="196">
        <v>3687</v>
      </c>
      <c r="C3747" s="196">
        <v>537700</v>
      </c>
      <c r="D3747" s="196">
        <v>4</v>
      </c>
      <c r="E3747" s="195" t="s">
        <v>18859</v>
      </c>
      <c r="F3747" s="195" t="s">
        <v>254</v>
      </c>
    </row>
    <row r="3748" spans="1:6">
      <c r="A3748" s="195" t="s">
        <v>395</v>
      </c>
      <c r="B3748" s="196">
        <v>6313</v>
      </c>
      <c r="C3748" s="196">
        <v>869400</v>
      </c>
      <c r="D3748" s="196">
        <v>2</v>
      </c>
      <c r="E3748" s="195" t="s">
        <v>18860</v>
      </c>
      <c r="F3748" s="195" t="s">
        <v>95</v>
      </c>
    </row>
    <row r="3749" spans="1:6">
      <c r="A3749" s="195" t="s">
        <v>395</v>
      </c>
      <c r="B3749" s="196">
        <v>4866</v>
      </c>
      <c r="C3749" s="196">
        <v>674700</v>
      </c>
      <c r="D3749" s="196">
        <v>3</v>
      </c>
      <c r="E3749" s="195" t="s">
        <v>18861</v>
      </c>
      <c r="F3749" s="195" t="s">
        <v>13</v>
      </c>
    </row>
    <row r="3750" spans="1:6">
      <c r="A3750" s="195" t="s">
        <v>395</v>
      </c>
      <c r="B3750" s="196">
        <v>1409</v>
      </c>
      <c r="C3750" s="196">
        <v>218600</v>
      </c>
      <c r="D3750" s="196">
        <v>2</v>
      </c>
      <c r="E3750" s="195" t="s">
        <v>18862</v>
      </c>
      <c r="F3750" s="195" t="s">
        <v>11</v>
      </c>
    </row>
    <row r="3751" spans="1:6">
      <c r="A3751" s="195" t="s">
        <v>395</v>
      </c>
      <c r="B3751" s="196">
        <v>4572</v>
      </c>
      <c r="C3751" s="196">
        <v>2536300</v>
      </c>
      <c r="D3751" s="196">
        <v>1</v>
      </c>
      <c r="E3751" s="195" t="s">
        <v>18863</v>
      </c>
      <c r="F3751" s="195" t="s">
        <v>7</v>
      </c>
    </row>
    <row r="3752" spans="1:6">
      <c r="A3752" s="195" t="s">
        <v>395</v>
      </c>
      <c r="B3752" s="196">
        <v>4925</v>
      </c>
      <c r="C3752" s="196">
        <v>770200</v>
      </c>
      <c r="D3752" s="196">
        <v>1</v>
      </c>
      <c r="E3752" s="195" t="s">
        <v>18864</v>
      </c>
      <c r="F3752" s="195" t="s">
        <v>57</v>
      </c>
    </row>
    <row r="3753" spans="1:6">
      <c r="A3753" s="195" t="s">
        <v>395</v>
      </c>
      <c r="B3753" s="196">
        <v>3825</v>
      </c>
      <c r="C3753" s="196">
        <v>584100</v>
      </c>
      <c r="D3753" s="196">
        <v>2</v>
      </c>
      <c r="E3753" s="195" t="s">
        <v>18865</v>
      </c>
      <c r="F3753" s="195" t="s">
        <v>58</v>
      </c>
    </row>
    <row r="3754" spans="1:6">
      <c r="A3754" s="195" t="s">
        <v>395</v>
      </c>
      <c r="B3754" s="196">
        <v>1302</v>
      </c>
      <c r="C3754" s="196">
        <v>522300</v>
      </c>
      <c r="D3754" s="196">
        <v>1</v>
      </c>
      <c r="E3754" s="195" t="s">
        <v>18866</v>
      </c>
      <c r="F3754" s="195" t="s">
        <v>81</v>
      </c>
    </row>
    <row r="3755" spans="1:6">
      <c r="A3755" s="195" t="s">
        <v>395</v>
      </c>
      <c r="B3755" s="196">
        <v>1254</v>
      </c>
      <c r="C3755" s="196">
        <v>346300</v>
      </c>
      <c r="D3755" s="196">
        <v>1</v>
      </c>
      <c r="E3755" s="195" t="s">
        <v>18867</v>
      </c>
      <c r="F3755" s="195" t="s">
        <v>168</v>
      </c>
    </row>
    <row r="3756" spans="1:6">
      <c r="A3756" s="195" t="s">
        <v>395</v>
      </c>
      <c r="B3756" s="196">
        <v>3650</v>
      </c>
      <c r="C3756" s="196">
        <v>1478200</v>
      </c>
      <c r="D3756" s="196">
        <v>1</v>
      </c>
      <c r="E3756" s="195" t="s">
        <v>18868</v>
      </c>
      <c r="F3756" s="195" t="s">
        <v>164</v>
      </c>
    </row>
    <row r="3757" spans="1:6">
      <c r="A3757" s="195" t="s">
        <v>395</v>
      </c>
      <c r="B3757" s="196">
        <v>5381</v>
      </c>
      <c r="C3757" s="196">
        <v>1742000</v>
      </c>
      <c r="D3757" s="196">
        <v>1</v>
      </c>
      <c r="E3757" s="195" t="s">
        <v>18869</v>
      </c>
      <c r="F3757" s="195" t="s">
        <v>24</v>
      </c>
    </row>
    <row r="3758" spans="1:6">
      <c r="A3758" s="195" t="s">
        <v>395</v>
      </c>
      <c r="B3758" s="196">
        <v>2352</v>
      </c>
      <c r="C3758" s="196">
        <v>595000</v>
      </c>
      <c r="D3758" s="196">
        <v>1</v>
      </c>
      <c r="E3758" s="195" t="s">
        <v>18870</v>
      </c>
      <c r="F3758" s="195" t="s">
        <v>247</v>
      </c>
    </row>
    <row r="3759" spans="1:6">
      <c r="A3759" s="195" t="s">
        <v>395</v>
      </c>
      <c r="B3759" s="196">
        <v>4115</v>
      </c>
      <c r="C3759" s="196">
        <v>773300</v>
      </c>
      <c r="D3759" s="196">
        <v>3</v>
      </c>
      <c r="E3759" s="195" t="s">
        <v>18871</v>
      </c>
      <c r="F3759" s="195" t="s">
        <v>7</v>
      </c>
    </row>
    <row r="3760" spans="1:6">
      <c r="A3760" s="195" t="s">
        <v>395</v>
      </c>
      <c r="B3760" s="196">
        <v>3230</v>
      </c>
      <c r="C3760" s="196">
        <v>1268600</v>
      </c>
      <c r="D3760" s="196">
        <v>1</v>
      </c>
      <c r="E3760" s="195" t="s">
        <v>18872</v>
      </c>
      <c r="F3760" s="195" t="s">
        <v>24</v>
      </c>
    </row>
    <row r="3761" spans="1:6">
      <c r="A3761" s="195" t="s">
        <v>395</v>
      </c>
      <c r="B3761" s="196">
        <v>3026</v>
      </c>
      <c r="C3761" s="196">
        <v>324500</v>
      </c>
      <c r="D3761" s="196">
        <v>2</v>
      </c>
      <c r="E3761" s="195" t="s">
        <v>18873</v>
      </c>
      <c r="F3761" s="195" t="s">
        <v>14</v>
      </c>
    </row>
    <row r="3762" spans="1:6">
      <c r="A3762" s="195" t="s">
        <v>395</v>
      </c>
      <c r="B3762" s="196">
        <v>1020</v>
      </c>
      <c r="C3762" s="196">
        <v>375200</v>
      </c>
      <c r="D3762" s="196">
        <v>1</v>
      </c>
      <c r="E3762" s="195" t="s">
        <v>18874</v>
      </c>
      <c r="F3762" s="195" t="s">
        <v>168</v>
      </c>
    </row>
    <row r="3763" spans="1:6">
      <c r="A3763" s="195" t="s">
        <v>395</v>
      </c>
      <c r="B3763" s="196">
        <v>1456</v>
      </c>
      <c r="C3763" s="196">
        <v>580200</v>
      </c>
      <c r="D3763" s="196">
        <v>3</v>
      </c>
      <c r="E3763" s="195" t="s">
        <v>18875</v>
      </c>
      <c r="F3763" s="195" t="s">
        <v>168</v>
      </c>
    </row>
    <row r="3764" spans="1:6">
      <c r="A3764" s="195" t="s">
        <v>395</v>
      </c>
      <c r="B3764" s="196">
        <v>4721</v>
      </c>
      <c r="C3764" s="196">
        <v>395600</v>
      </c>
      <c r="D3764" s="196">
        <v>8</v>
      </c>
      <c r="E3764" s="195" t="s">
        <v>18876</v>
      </c>
      <c r="F3764" s="195" t="s">
        <v>5</v>
      </c>
    </row>
    <row r="3765" spans="1:6">
      <c r="A3765" s="195" t="s">
        <v>395</v>
      </c>
      <c r="B3765" s="196">
        <v>2087</v>
      </c>
      <c r="C3765" s="196">
        <v>151500</v>
      </c>
      <c r="D3765" s="196">
        <v>1</v>
      </c>
      <c r="E3765" s="195" t="s">
        <v>18877</v>
      </c>
      <c r="F3765" s="195" t="s">
        <v>158</v>
      </c>
    </row>
    <row r="3766" spans="1:6">
      <c r="A3766" s="195" t="s">
        <v>395</v>
      </c>
      <c r="B3766" s="196">
        <v>360</v>
      </c>
      <c r="C3766" s="196">
        <v>450900</v>
      </c>
      <c r="D3766" s="196">
        <v>1</v>
      </c>
      <c r="E3766" s="195" t="s">
        <v>18878</v>
      </c>
      <c r="F3766" s="195" t="s">
        <v>168</v>
      </c>
    </row>
    <row r="3767" spans="1:6">
      <c r="A3767" s="195" t="s">
        <v>395</v>
      </c>
      <c r="B3767" s="196">
        <v>2240</v>
      </c>
      <c r="C3767" s="196">
        <v>132000</v>
      </c>
      <c r="D3767" s="196">
        <v>2</v>
      </c>
      <c r="E3767" s="195" t="s">
        <v>18879</v>
      </c>
      <c r="F3767" s="195" t="s">
        <v>29</v>
      </c>
    </row>
    <row r="3768" spans="1:6">
      <c r="A3768" s="195" t="s">
        <v>395</v>
      </c>
      <c r="B3768" s="196">
        <v>3785</v>
      </c>
      <c r="C3768" s="196">
        <v>952300</v>
      </c>
      <c r="D3768" s="196">
        <v>1</v>
      </c>
      <c r="E3768" s="195" t="s">
        <v>18880</v>
      </c>
      <c r="F3768" s="195" t="s">
        <v>57</v>
      </c>
    </row>
    <row r="3769" spans="1:6">
      <c r="A3769" s="195" t="s">
        <v>395</v>
      </c>
      <c r="B3769" s="196">
        <v>4373</v>
      </c>
      <c r="C3769" s="196">
        <v>637300</v>
      </c>
      <c r="D3769" s="196">
        <v>3</v>
      </c>
      <c r="E3769" s="195" t="s">
        <v>18881</v>
      </c>
      <c r="F3769" s="195" t="s">
        <v>289</v>
      </c>
    </row>
    <row r="3770" spans="1:6">
      <c r="A3770" s="195" t="s">
        <v>395</v>
      </c>
      <c r="B3770" s="196">
        <v>1379</v>
      </c>
      <c r="C3770" s="196">
        <v>642300</v>
      </c>
      <c r="D3770" s="196">
        <v>1</v>
      </c>
      <c r="E3770" s="195" t="s">
        <v>18882</v>
      </c>
      <c r="F3770" s="195" t="s">
        <v>177</v>
      </c>
    </row>
    <row r="3771" spans="1:6">
      <c r="A3771" s="195" t="s">
        <v>395</v>
      </c>
      <c r="B3771" s="196">
        <v>3680</v>
      </c>
      <c r="C3771" s="196">
        <v>458800</v>
      </c>
      <c r="D3771" s="196">
        <v>2</v>
      </c>
      <c r="E3771" s="195" t="s">
        <v>18883</v>
      </c>
      <c r="F3771" s="195" t="s">
        <v>115</v>
      </c>
    </row>
    <row r="3772" spans="1:6">
      <c r="A3772" s="195" t="s">
        <v>395</v>
      </c>
      <c r="B3772" s="196">
        <v>2464</v>
      </c>
      <c r="C3772" s="196">
        <v>1628300</v>
      </c>
      <c r="D3772" s="196">
        <v>3</v>
      </c>
      <c r="E3772" s="195" t="s">
        <v>18884</v>
      </c>
      <c r="F3772" s="195" t="s">
        <v>177</v>
      </c>
    </row>
    <row r="3773" spans="1:6">
      <c r="A3773" s="195" t="s">
        <v>395</v>
      </c>
      <c r="B3773" s="196">
        <v>940</v>
      </c>
      <c r="C3773" s="196">
        <v>583900</v>
      </c>
      <c r="D3773" s="196">
        <v>1</v>
      </c>
      <c r="E3773" s="195" t="s">
        <v>18885</v>
      </c>
      <c r="F3773" s="195" t="s">
        <v>87</v>
      </c>
    </row>
    <row r="3774" spans="1:6">
      <c r="A3774" s="195" t="s">
        <v>395</v>
      </c>
      <c r="B3774" s="196">
        <v>2055</v>
      </c>
      <c r="C3774" s="196">
        <v>1565600</v>
      </c>
      <c r="D3774" s="196">
        <v>1</v>
      </c>
      <c r="E3774" s="195" t="s">
        <v>18886</v>
      </c>
      <c r="F3774" s="195" t="s">
        <v>177</v>
      </c>
    </row>
    <row r="3775" spans="1:6">
      <c r="A3775" s="195" t="s">
        <v>395</v>
      </c>
      <c r="B3775" s="196">
        <v>4025</v>
      </c>
      <c r="C3775" s="196">
        <v>329300</v>
      </c>
      <c r="D3775" s="196">
        <v>3</v>
      </c>
      <c r="E3775" s="195" t="s">
        <v>18887</v>
      </c>
      <c r="F3775" s="195" t="s">
        <v>284</v>
      </c>
    </row>
    <row r="3776" spans="1:6">
      <c r="A3776" s="195" t="s">
        <v>395</v>
      </c>
      <c r="B3776" s="196">
        <v>5302</v>
      </c>
      <c r="C3776" s="196">
        <v>612700</v>
      </c>
      <c r="D3776" s="196">
        <v>3</v>
      </c>
      <c r="E3776" s="195" t="s">
        <v>18888</v>
      </c>
      <c r="F3776" s="195" t="s">
        <v>138</v>
      </c>
    </row>
    <row r="3777" spans="1:6">
      <c r="A3777" s="195" t="s">
        <v>395</v>
      </c>
      <c r="B3777" s="196">
        <v>956</v>
      </c>
      <c r="C3777" s="196">
        <v>629200</v>
      </c>
      <c r="D3777" s="196">
        <v>7</v>
      </c>
      <c r="E3777" s="195" t="s">
        <v>18889</v>
      </c>
      <c r="F3777" s="195" t="s">
        <v>27</v>
      </c>
    </row>
    <row r="3778" spans="1:6">
      <c r="A3778" s="195" t="s">
        <v>395</v>
      </c>
      <c r="B3778" s="196">
        <v>1664</v>
      </c>
      <c r="C3778" s="196">
        <v>794800</v>
      </c>
      <c r="D3778" s="196">
        <v>1</v>
      </c>
      <c r="E3778" s="195" t="s">
        <v>18890</v>
      </c>
      <c r="F3778" s="195" t="s">
        <v>261</v>
      </c>
    </row>
    <row r="3779" spans="1:6">
      <c r="A3779" s="195" t="s">
        <v>395</v>
      </c>
      <c r="B3779" s="196">
        <v>2439</v>
      </c>
      <c r="C3779" s="196">
        <v>1360200</v>
      </c>
      <c r="D3779" s="196">
        <v>1</v>
      </c>
      <c r="E3779" s="195" t="s">
        <v>18891</v>
      </c>
      <c r="F3779" s="195" t="s">
        <v>261</v>
      </c>
    </row>
    <row r="3780" spans="1:6">
      <c r="A3780" s="195" t="s">
        <v>395</v>
      </c>
      <c r="B3780" s="196">
        <v>3303</v>
      </c>
      <c r="C3780" s="196">
        <v>279200</v>
      </c>
      <c r="D3780" s="196">
        <v>2</v>
      </c>
      <c r="E3780" s="195" t="s">
        <v>18892</v>
      </c>
      <c r="F3780" s="195" t="s">
        <v>273</v>
      </c>
    </row>
    <row r="3781" spans="1:6">
      <c r="A3781" s="195" t="s">
        <v>395</v>
      </c>
      <c r="B3781" s="196">
        <v>768</v>
      </c>
      <c r="C3781" s="196">
        <v>213700</v>
      </c>
      <c r="D3781" s="196">
        <v>2</v>
      </c>
      <c r="E3781" s="195" t="s">
        <v>17578</v>
      </c>
      <c r="F3781" s="195" t="s">
        <v>37</v>
      </c>
    </row>
    <row r="3782" spans="1:6">
      <c r="A3782" s="195" t="s">
        <v>395</v>
      </c>
      <c r="B3782" s="196">
        <v>2412</v>
      </c>
      <c r="C3782" s="196">
        <v>411300</v>
      </c>
      <c r="D3782" s="196">
        <v>2</v>
      </c>
      <c r="E3782" s="195" t="s">
        <v>18893</v>
      </c>
      <c r="F3782" s="195" t="s">
        <v>95</v>
      </c>
    </row>
    <row r="3783" spans="1:6">
      <c r="A3783" s="195" t="s">
        <v>395</v>
      </c>
      <c r="B3783" s="196">
        <v>3430</v>
      </c>
      <c r="C3783" s="196">
        <v>1296800</v>
      </c>
      <c r="D3783" s="196">
        <v>1</v>
      </c>
      <c r="E3783" s="195" t="s">
        <v>18894</v>
      </c>
      <c r="F3783" s="195" t="s">
        <v>88</v>
      </c>
    </row>
    <row r="3784" spans="1:6">
      <c r="A3784" s="195" t="s">
        <v>395</v>
      </c>
      <c r="B3784" s="196">
        <v>4136</v>
      </c>
      <c r="C3784" s="196">
        <v>412200</v>
      </c>
      <c r="D3784" s="196">
        <v>5</v>
      </c>
      <c r="E3784" s="195" t="s">
        <v>18895</v>
      </c>
      <c r="F3784" s="195" t="s">
        <v>15</v>
      </c>
    </row>
    <row r="3785" spans="1:6">
      <c r="A3785" s="195" t="s">
        <v>395</v>
      </c>
      <c r="B3785" s="196">
        <v>1720</v>
      </c>
      <c r="C3785" s="196">
        <v>113800</v>
      </c>
      <c r="D3785" s="196">
        <v>2</v>
      </c>
      <c r="E3785" s="195" t="s">
        <v>18896</v>
      </c>
      <c r="F3785" s="195" t="s">
        <v>52</v>
      </c>
    </row>
    <row r="3786" spans="1:6">
      <c r="A3786" s="195" t="s">
        <v>395</v>
      </c>
      <c r="B3786" s="196">
        <v>3855</v>
      </c>
      <c r="C3786" s="196">
        <v>692200</v>
      </c>
      <c r="D3786" s="196">
        <v>1</v>
      </c>
      <c r="E3786" s="195" t="s">
        <v>18897</v>
      </c>
      <c r="F3786" s="195" t="s">
        <v>106</v>
      </c>
    </row>
    <row r="3787" spans="1:6">
      <c r="A3787" s="195" t="s">
        <v>395</v>
      </c>
      <c r="B3787" s="196">
        <v>3876</v>
      </c>
      <c r="C3787" s="196">
        <v>1550500</v>
      </c>
      <c r="D3787" s="196">
        <v>1</v>
      </c>
      <c r="E3787" s="195" t="s">
        <v>18898</v>
      </c>
      <c r="F3787" s="195" t="s">
        <v>247</v>
      </c>
    </row>
    <row r="3788" spans="1:6">
      <c r="A3788" s="195" t="s">
        <v>395</v>
      </c>
      <c r="B3788" s="196">
        <v>7143</v>
      </c>
      <c r="C3788" s="196">
        <v>2735000</v>
      </c>
      <c r="D3788" s="196">
        <v>1</v>
      </c>
      <c r="E3788" s="195" t="s">
        <v>18899</v>
      </c>
      <c r="F3788" s="195" t="s">
        <v>91</v>
      </c>
    </row>
    <row r="3789" spans="1:6">
      <c r="A3789" s="195" t="s">
        <v>395</v>
      </c>
      <c r="B3789" s="196">
        <v>2423</v>
      </c>
      <c r="C3789" s="196">
        <v>7315600</v>
      </c>
      <c r="D3789" s="196">
        <v>1</v>
      </c>
      <c r="E3789" s="195" t="s">
        <v>18900</v>
      </c>
      <c r="F3789" s="195" t="s">
        <v>261</v>
      </c>
    </row>
    <row r="3790" spans="1:6">
      <c r="A3790" s="195" t="s">
        <v>395</v>
      </c>
      <c r="B3790" s="196">
        <v>3160</v>
      </c>
      <c r="C3790" s="196">
        <v>462300</v>
      </c>
      <c r="D3790" s="196">
        <v>3</v>
      </c>
      <c r="E3790" s="195" t="s">
        <v>18901</v>
      </c>
      <c r="F3790" s="195" t="s">
        <v>13</v>
      </c>
    </row>
    <row r="3791" spans="1:6">
      <c r="A3791" s="195" t="s">
        <v>395</v>
      </c>
      <c r="B3791" s="196">
        <v>2092</v>
      </c>
      <c r="C3791" s="196">
        <v>586400</v>
      </c>
      <c r="D3791" s="196">
        <v>1</v>
      </c>
      <c r="E3791" s="195" t="s">
        <v>18902</v>
      </c>
      <c r="F3791" s="195" t="s">
        <v>261</v>
      </c>
    </row>
    <row r="3792" spans="1:6">
      <c r="A3792" s="195" t="s">
        <v>395</v>
      </c>
      <c r="B3792" s="196">
        <v>2656</v>
      </c>
      <c r="C3792" s="196">
        <v>264600</v>
      </c>
      <c r="D3792" s="196">
        <v>3</v>
      </c>
      <c r="E3792" s="195" t="s">
        <v>18903</v>
      </c>
      <c r="F3792" s="195" t="s">
        <v>5</v>
      </c>
    </row>
    <row r="3793" spans="1:6">
      <c r="A3793" s="195" t="s">
        <v>395</v>
      </c>
      <c r="B3793" s="196">
        <v>1662</v>
      </c>
      <c r="C3793" s="196">
        <v>372300</v>
      </c>
      <c r="D3793" s="196">
        <v>1</v>
      </c>
      <c r="E3793" s="195" t="s">
        <v>18904</v>
      </c>
      <c r="F3793" s="195" t="s">
        <v>54</v>
      </c>
    </row>
    <row r="3794" spans="1:6" ht="30">
      <c r="A3794" s="195" t="s">
        <v>395</v>
      </c>
      <c r="B3794" s="196">
        <v>5662</v>
      </c>
      <c r="C3794" s="196">
        <v>2163200</v>
      </c>
      <c r="D3794" s="196">
        <v>1</v>
      </c>
      <c r="E3794" s="195" t="s">
        <v>18905</v>
      </c>
      <c r="F3794" s="195" t="s">
        <v>25</v>
      </c>
    </row>
    <row r="3795" spans="1:6">
      <c r="A3795" s="195" t="s">
        <v>395</v>
      </c>
      <c r="B3795" s="196">
        <v>2275</v>
      </c>
      <c r="C3795" s="196">
        <v>358000</v>
      </c>
      <c r="D3795" s="196">
        <v>2</v>
      </c>
      <c r="E3795" s="195" t="s">
        <v>18906</v>
      </c>
      <c r="F3795" s="195" t="s">
        <v>29</v>
      </c>
    </row>
    <row r="3796" spans="1:6">
      <c r="A3796" s="195" t="s">
        <v>395</v>
      </c>
      <c r="B3796" s="196">
        <v>6847</v>
      </c>
      <c r="C3796" s="196">
        <v>712600</v>
      </c>
      <c r="D3796" s="196">
        <v>4</v>
      </c>
      <c r="E3796" s="195" t="s">
        <v>18907</v>
      </c>
      <c r="F3796" s="195" t="s">
        <v>138</v>
      </c>
    </row>
    <row r="3797" spans="1:6">
      <c r="A3797" s="195" t="s">
        <v>395</v>
      </c>
      <c r="B3797" s="196">
        <v>5443</v>
      </c>
      <c r="C3797" s="196">
        <v>1053400</v>
      </c>
      <c r="D3797" s="196">
        <v>1</v>
      </c>
      <c r="E3797" s="195" t="s">
        <v>18908</v>
      </c>
      <c r="F3797" s="195" t="s">
        <v>12</v>
      </c>
    </row>
    <row r="3798" spans="1:6">
      <c r="A3798" s="195" t="s">
        <v>395</v>
      </c>
      <c r="B3798" s="196">
        <v>820</v>
      </c>
      <c r="C3798" s="196">
        <v>214200</v>
      </c>
      <c r="D3798" s="196">
        <v>1</v>
      </c>
      <c r="E3798" s="195" t="s">
        <v>18909</v>
      </c>
      <c r="F3798" s="195" t="s">
        <v>54</v>
      </c>
    </row>
    <row r="3799" spans="1:6">
      <c r="A3799" s="195" t="s">
        <v>395</v>
      </c>
      <c r="B3799" s="196">
        <v>1902</v>
      </c>
      <c r="C3799" s="196">
        <v>510600</v>
      </c>
      <c r="D3799" s="196">
        <v>1</v>
      </c>
      <c r="E3799" s="195" t="s">
        <v>18910</v>
      </c>
      <c r="F3799" s="195" t="s">
        <v>54</v>
      </c>
    </row>
    <row r="3800" spans="1:6">
      <c r="A3800" s="195" t="s">
        <v>395</v>
      </c>
      <c r="B3800" s="196">
        <v>1896</v>
      </c>
      <c r="C3800" s="196">
        <v>303800</v>
      </c>
      <c r="D3800" s="196">
        <v>1</v>
      </c>
      <c r="E3800" s="195" t="s">
        <v>18911</v>
      </c>
      <c r="F3800" s="195" t="s">
        <v>87</v>
      </c>
    </row>
    <row r="3801" spans="1:6">
      <c r="A3801" s="195" t="s">
        <v>395</v>
      </c>
      <c r="B3801" s="196">
        <v>1544</v>
      </c>
      <c r="C3801" s="196">
        <v>295700</v>
      </c>
      <c r="D3801" s="196">
        <v>1</v>
      </c>
      <c r="E3801" s="195" t="s">
        <v>18912</v>
      </c>
      <c r="F3801" s="195" t="s">
        <v>57</v>
      </c>
    </row>
    <row r="3802" spans="1:6">
      <c r="A3802" s="195" t="s">
        <v>395</v>
      </c>
      <c r="B3802" s="196">
        <v>1490</v>
      </c>
      <c r="C3802" s="196">
        <v>295700</v>
      </c>
      <c r="D3802" s="196">
        <v>2</v>
      </c>
      <c r="E3802" s="195" t="s">
        <v>18913</v>
      </c>
      <c r="F3802" s="195" t="s">
        <v>154</v>
      </c>
    </row>
    <row r="3803" spans="1:6" ht="30">
      <c r="A3803" s="195" t="s">
        <v>395</v>
      </c>
      <c r="B3803" s="196">
        <v>2202</v>
      </c>
      <c r="C3803" s="196">
        <v>573200</v>
      </c>
      <c r="D3803" s="196">
        <v>1</v>
      </c>
      <c r="E3803" s="195" t="s">
        <v>18914</v>
      </c>
      <c r="F3803" s="195" t="s">
        <v>99</v>
      </c>
    </row>
    <row r="3804" spans="1:6">
      <c r="A3804" s="195" t="s">
        <v>395</v>
      </c>
      <c r="B3804" s="196">
        <v>1547</v>
      </c>
      <c r="C3804" s="196">
        <v>270300</v>
      </c>
      <c r="D3804" s="196">
        <v>1</v>
      </c>
      <c r="E3804" s="195" t="s">
        <v>18915</v>
      </c>
      <c r="F3804" s="195" t="s">
        <v>57</v>
      </c>
    </row>
    <row r="3805" spans="1:6">
      <c r="A3805" s="195" t="s">
        <v>395</v>
      </c>
      <c r="B3805" s="196">
        <v>1972</v>
      </c>
      <c r="C3805" s="196">
        <v>484300</v>
      </c>
      <c r="D3805" s="196">
        <v>1</v>
      </c>
      <c r="E3805" s="195" t="s">
        <v>18916</v>
      </c>
      <c r="F3805" s="195" t="s">
        <v>54</v>
      </c>
    </row>
    <row r="3806" spans="1:6">
      <c r="A3806" s="195" t="s">
        <v>395</v>
      </c>
      <c r="B3806" s="196">
        <v>1568</v>
      </c>
      <c r="C3806" s="196">
        <v>669300</v>
      </c>
      <c r="D3806" s="196">
        <v>1</v>
      </c>
      <c r="E3806" s="195" t="s">
        <v>18917</v>
      </c>
      <c r="F3806" s="195" t="s">
        <v>247</v>
      </c>
    </row>
    <row r="3807" spans="1:6">
      <c r="A3807" s="195" t="s">
        <v>395</v>
      </c>
      <c r="B3807" s="196">
        <v>2788</v>
      </c>
      <c r="C3807" s="196">
        <v>813000</v>
      </c>
      <c r="D3807" s="196">
        <v>1</v>
      </c>
      <c r="E3807" s="195" t="s">
        <v>18918</v>
      </c>
      <c r="F3807" s="195" t="s">
        <v>184</v>
      </c>
    </row>
    <row r="3808" spans="1:6">
      <c r="A3808" s="195" t="s">
        <v>395</v>
      </c>
      <c r="B3808" s="196">
        <v>6027</v>
      </c>
      <c r="C3808" s="196">
        <v>1097600</v>
      </c>
      <c r="D3808" s="196">
        <v>2</v>
      </c>
      <c r="E3808" s="195" t="s">
        <v>18919</v>
      </c>
      <c r="F3808" s="195" t="s">
        <v>273</v>
      </c>
    </row>
    <row r="3809" spans="1:6">
      <c r="A3809" s="195" t="s">
        <v>395</v>
      </c>
      <c r="B3809" s="196">
        <v>3955</v>
      </c>
      <c r="C3809" s="196">
        <v>412700</v>
      </c>
      <c r="D3809" s="196">
        <v>6</v>
      </c>
      <c r="E3809" s="195" t="s">
        <v>18920</v>
      </c>
      <c r="F3809" s="195" t="s">
        <v>159</v>
      </c>
    </row>
    <row r="3810" spans="1:6">
      <c r="A3810" s="195" t="s">
        <v>395</v>
      </c>
      <c r="B3810" s="196">
        <v>1810</v>
      </c>
      <c r="C3810" s="196">
        <v>1143800</v>
      </c>
      <c r="D3810" s="196">
        <v>1</v>
      </c>
      <c r="E3810" s="195" t="s">
        <v>18921</v>
      </c>
      <c r="F3810" s="195" t="s">
        <v>247</v>
      </c>
    </row>
    <row r="3811" spans="1:6">
      <c r="A3811" s="195" t="s">
        <v>395</v>
      </c>
      <c r="B3811" s="196">
        <v>3696</v>
      </c>
      <c r="C3811" s="196">
        <v>468500</v>
      </c>
      <c r="D3811" s="196">
        <v>3</v>
      </c>
      <c r="E3811" s="195" t="s">
        <v>18922</v>
      </c>
      <c r="F3811" s="195" t="s">
        <v>11</v>
      </c>
    </row>
    <row r="3812" spans="1:6">
      <c r="A3812" s="195" t="s">
        <v>395</v>
      </c>
      <c r="B3812" s="196">
        <v>1649</v>
      </c>
      <c r="C3812" s="196">
        <v>245400</v>
      </c>
      <c r="D3812" s="196">
        <v>2</v>
      </c>
      <c r="E3812" s="195" t="s">
        <v>18923</v>
      </c>
      <c r="F3812" s="195" t="s">
        <v>13</v>
      </c>
    </row>
    <row r="3813" spans="1:6">
      <c r="A3813" s="195" t="s">
        <v>395</v>
      </c>
      <c r="B3813" s="196">
        <v>9883</v>
      </c>
      <c r="C3813" s="196">
        <v>2451800</v>
      </c>
      <c r="D3813" s="196">
        <v>4</v>
      </c>
      <c r="E3813" s="195" t="s">
        <v>18924</v>
      </c>
      <c r="F3813" s="195" t="s">
        <v>7</v>
      </c>
    </row>
    <row r="3814" spans="1:6">
      <c r="A3814" s="195" t="s">
        <v>395</v>
      </c>
      <c r="B3814" s="196">
        <v>2615</v>
      </c>
      <c r="C3814" s="196">
        <v>325800</v>
      </c>
      <c r="D3814" s="196">
        <v>1</v>
      </c>
      <c r="E3814" s="195" t="s">
        <v>18925</v>
      </c>
      <c r="F3814" s="195" t="s">
        <v>268</v>
      </c>
    </row>
    <row r="3815" spans="1:6" ht="30">
      <c r="A3815" s="195" t="s">
        <v>395</v>
      </c>
      <c r="B3815" s="196">
        <v>1442</v>
      </c>
      <c r="C3815" s="196">
        <v>337300</v>
      </c>
      <c r="D3815" s="196">
        <v>1</v>
      </c>
      <c r="E3815" s="195" t="s">
        <v>18926</v>
      </c>
      <c r="F3815" s="195" t="s">
        <v>25</v>
      </c>
    </row>
    <row r="3816" spans="1:6">
      <c r="A3816" s="195" t="s">
        <v>395</v>
      </c>
      <c r="B3816" s="196">
        <v>1632</v>
      </c>
      <c r="C3816" s="196">
        <v>192000</v>
      </c>
      <c r="D3816" s="196">
        <v>2</v>
      </c>
      <c r="E3816" s="195" t="s">
        <v>18927</v>
      </c>
      <c r="F3816" s="195" t="s">
        <v>269</v>
      </c>
    </row>
    <row r="3817" spans="1:6">
      <c r="A3817" s="195" t="s">
        <v>395</v>
      </c>
      <c r="B3817" s="196">
        <v>4560</v>
      </c>
      <c r="C3817" s="196">
        <v>1257800</v>
      </c>
      <c r="D3817" s="196">
        <v>2</v>
      </c>
      <c r="E3817" s="195" t="s">
        <v>18928</v>
      </c>
      <c r="F3817" s="195" t="s">
        <v>268</v>
      </c>
    </row>
    <row r="3818" spans="1:6">
      <c r="A3818" s="195" t="s">
        <v>395</v>
      </c>
      <c r="B3818" s="196">
        <v>864</v>
      </c>
      <c r="C3818" s="196">
        <v>371500</v>
      </c>
      <c r="D3818" s="196">
        <v>1</v>
      </c>
      <c r="E3818" s="195" t="s">
        <v>18929</v>
      </c>
      <c r="F3818" s="195" t="s">
        <v>168</v>
      </c>
    </row>
    <row r="3819" spans="1:6">
      <c r="A3819" s="195" t="s">
        <v>395</v>
      </c>
      <c r="B3819" s="196">
        <v>4290</v>
      </c>
      <c r="C3819" s="196">
        <v>321900</v>
      </c>
      <c r="D3819" s="196">
        <v>2</v>
      </c>
      <c r="E3819" s="195" t="s">
        <v>18930</v>
      </c>
      <c r="F3819" s="195" t="s">
        <v>58</v>
      </c>
    </row>
    <row r="3820" spans="1:6">
      <c r="A3820" s="195" t="s">
        <v>395</v>
      </c>
      <c r="B3820" s="196">
        <v>1747</v>
      </c>
      <c r="C3820" s="196">
        <v>256700</v>
      </c>
      <c r="D3820" s="196">
        <v>2</v>
      </c>
      <c r="E3820" s="195" t="s">
        <v>18931</v>
      </c>
      <c r="F3820" s="195" t="s">
        <v>11</v>
      </c>
    </row>
    <row r="3821" spans="1:6">
      <c r="A3821" s="195" t="s">
        <v>395</v>
      </c>
      <c r="B3821" s="196">
        <v>1015</v>
      </c>
      <c r="C3821" s="196">
        <v>291000</v>
      </c>
      <c r="D3821" s="196">
        <v>1</v>
      </c>
      <c r="E3821" s="195" t="s">
        <v>18932</v>
      </c>
      <c r="F3821" s="195" t="s">
        <v>247</v>
      </c>
    </row>
    <row r="3822" spans="1:6">
      <c r="A3822" s="195" t="s">
        <v>395</v>
      </c>
      <c r="B3822" s="196">
        <v>2352</v>
      </c>
      <c r="C3822" s="196">
        <v>743100</v>
      </c>
      <c r="D3822" s="196">
        <v>1</v>
      </c>
      <c r="E3822" s="195" t="s">
        <v>18933</v>
      </c>
      <c r="F3822" s="195" t="s">
        <v>54</v>
      </c>
    </row>
    <row r="3823" spans="1:6">
      <c r="A3823" s="195" t="s">
        <v>395</v>
      </c>
      <c r="B3823" s="196">
        <v>2817</v>
      </c>
      <c r="C3823" s="196">
        <v>395400</v>
      </c>
      <c r="D3823" s="196">
        <v>2</v>
      </c>
      <c r="E3823" s="195" t="s">
        <v>18934</v>
      </c>
      <c r="F3823" s="195" t="s">
        <v>12</v>
      </c>
    </row>
    <row r="3824" spans="1:6" ht="30">
      <c r="A3824" s="195" t="s">
        <v>395</v>
      </c>
      <c r="B3824" s="196">
        <v>470</v>
      </c>
      <c r="C3824" s="196">
        <v>158900</v>
      </c>
      <c r="D3824" s="196">
        <v>1</v>
      </c>
      <c r="E3824" s="195" t="s">
        <v>18935</v>
      </c>
      <c r="F3824" s="195" t="s">
        <v>25</v>
      </c>
    </row>
    <row r="3825" spans="1:6">
      <c r="A3825" s="195" t="s">
        <v>395</v>
      </c>
      <c r="B3825" s="196">
        <v>1385</v>
      </c>
      <c r="C3825" s="196">
        <v>233900</v>
      </c>
      <c r="D3825" s="196">
        <v>1</v>
      </c>
      <c r="E3825" s="195" t="s">
        <v>18936</v>
      </c>
      <c r="F3825" s="195" t="s">
        <v>106</v>
      </c>
    </row>
    <row r="3826" spans="1:6">
      <c r="A3826" s="195" t="s">
        <v>395</v>
      </c>
      <c r="B3826" s="196">
        <v>3112</v>
      </c>
      <c r="C3826" s="196">
        <v>323800</v>
      </c>
      <c r="D3826" s="196">
        <v>1</v>
      </c>
      <c r="E3826" s="195" t="s">
        <v>18937</v>
      </c>
      <c r="F3826" s="195" t="s">
        <v>12</v>
      </c>
    </row>
    <row r="3827" spans="1:6">
      <c r="A3827" s="195" t="s">
        <v>395</v>
      </c>
      <c r="B3827" s="196">
        <v>2780</v>
      </c>
      <c r="C3827" s="196">
        <v>400200</v>
      </c>
      <c r="D3827" s="196">
        <v>3</v>
      </c>
      <c r="E3827" s="195" t="s">
        <v>18938</v>
      </c>
      <c r="F3827" s="195" t="s">
        <v>46</v>
      </c>
    </row>
    <row r="3828" spans="1:6">
      <c r="A3828" s="195" t="s">
        <v>395</v>
      </c>
      <c r="B3828" s="196">
        <v>4272</v>
      </c>
      <c r="C3828" s="196">
        <v>811600</v>
      </c>
      <c r="D3828" s="196">
        <v>1</v>
      </c>
      <c r="E3828" s="195" t="s">
        <v>18939</v>
      </c>
      <c r="F3828" s="195" t="s">
        <v>7</v>
      </c>
    </row>
    <row r="3829" spans="1:6">
      <c r="A3829" s="195" t="s">
        <v>395</v>
      </c>
      <c r="B3829" s="196">
        <v>1493</v>
      </c>
      <c r="C3829" s="196">
        <v>195600</v>
      </c>
      <c r="D3829" s="196">
        <v>3</v>
      </c>
      <c r="E3829" s="195" t="s">
        <v>18940</v>
      </c>
      <c r="F3829" s="195" t="s">
        <v>27</v>
      </c>
    </row>
    <row r="3830" spans="1:6">
      <c r="A3830" s="195" t="s">
        <v>395</v>
      </c>
      <c r="B3830" s="196">
        <v>1215</v>
      </c>
      <c r="C3830" s="196">
        <v>331600</v>
      </c>
      <c r="D3830" s="196">
        <v>1</v>
      </c>
      <c r="E3830" s="195" t="s">
        <v>18941</v>
      </c>
      <c r="F3830" s="195" t="s">
        <v>53</v>
      </c>
    </row>
    <row r="3831" spans="1:6">
      <c r="A3831" s="195" t="s">
        <v>395</v>
      </c>
      <c r="B3831" s="196">
        <v>2418</v>
      </c>
      <c r="C3831" s="196">
        <v>2023600</v>
      </c>
      <c r="D3831" s="196">
        <v>1</v>
      </c>
      <c r="E3831" s="195" t="s">
        <v>18942</v>
      </c>
      <c r="F3831" s="195" t="s">
        <v>247</v>
      </c>
    </row>
    <row r="3832" spans="1:6">
      <c r="A3832" s="195" t="s">
        <v>395</v>
      </c>
      <c r="B3832" s="196">
        <v>4362</v>
      </c>
      <c r="C3832" s="196">
        <v>1099200</v>
      </c>
      <c r="D3832" s="196">
        <v>2</v>
      </c>
      <c r="E3832" s="195" t="s">
        <v>18943</v>
      </c>
      <c r="F3832" s="195" t="s">
        <v>12</v>
      </c>
    </row>
    <row r="3833" spans="1:6">
      <c r="A3833" s="195" t="s">
        <v>395</v>
      </c>
      <c r="B3833" s="196">
        <v>4977</v>
      </c>
      <c r="C3833" s="196">
        <v>663700</v>
      </c>
      <c r="D3833" s="196">
        <v>4</v>
      </c>
      <c r="E3833" s="195" t="s">
        <v>18944</v>
      </c>
      <c r="F3833" s="195" t="s">
        <v>26</v>
      </c>
    </row>
    <row r="3834" spans="1:6">
      <c r="A3834" s="195" t="s">
        <v>395</v>
      </c>
      <c r="B3834" s="196">
        <v>3190</v>
      </c>
      <c r="C3834" s="196">
        <v>292400</v>
      </c>
      <c r="D3834" s="196">
        <v>3</v>
      </c>
      <c r="E3834" s="195" t="s">
        <v>18945</v>
      </c>
      <c r="F3834" s="195" t="s">
        <v>284</v>
      </c>
    </row>
    <row r="3835" spans="1:6">
      <c r="A3835" s="195" t="s">
        <v>395</v>
      </c>
      <c r="B3835" s="196">
        <v>3120</v>
      </c>
      <c r="C3835" s="196">
        <v>292200</v>
      </c>
      <c r="D3835" s="196">
        <v>3</v>
      </c>
      <c r="E3835" s="195" t="s">
        <v>18946</v>
      </c>
      <c r="F3835" s="195" t="s">
        <v>15</v>
      </c>
    </row>
    <row r="3836" spans="1:6">
      <c r="A3836" s="195" t="s">
        <v>395</v>
      </c>
      <c r="B3836" s="196">
        <v>1260</v>
      </c>
      <c r="C3836" s="196">
        <v>404100</v>
      </c>
      <c r="D3836" s="196">
        <v>1</v>
      </c>
      <c r="E3836" s="195" t="s">
        <v>18947</v>
      </c>
      <c r="F3836" s="195" t="s">
        <v>164</v>
      </c>
    </row>
    <row r="3837" spans="1:6">
      <c r="A3837" s="195" t="s">
        <v>395</v>
      </c>
      <c r="B3837" s="196">
        <v>2148</v>
      </c>
      <c r="C3837" s="196">
        <v>624500</v>
      </c>
      <c r="D3837" s="196">
        <v>1</v>
      </c>
      <c r="E3837" s="195" t="s">
        <v>18948</v>
      </c>
      <c r="F3837" s="195" t="s">
        <v>247</v>
      </c>
    </row>
    <row r="3838" spans="1:6">
      <c r="A3838" s="195" t="s">
        <v>395</v>
      </c>
      <c r="B3838" s="196">
        <v>1991</v>
      </c>
      <c r="C3838" s="196">
        <v>117900</v>
      </c>
      <c r="D3838" s="196">
        <v>1</v>
      </c>
      <c r="E3838" s="195" t="s">
        <v>18949</v>
      </c>
      <c r="F3838" s="195" t="s">
        <v>247</v>
      </c>
    </row>
    <row r="3839" spans="1:6">
      <c r="A3839" s="195" t="s">
        <v>395</v>
      </c>
      <c r="B3839" s="196">
        <v>1352</v>
      </c>
      <c r="C3839" s="196">
        <v>514200</v>
      </c>
      <c r="D3839" s="196">
        <v>1</v>
      </c>
      <c r="E3839" s="195" t="s">
        <v>18950</v>
      </c>
      <c r="F3839" s="195" t="s">
        <v>247</v>
      </c>
    </row>
    <row r="3840" spans="1:6">
      <c r="A3840" s="195" t="s">
        <v>395</v>
      </c>
      <c r="B3840" s="196">
        <v>1441</v>
      </c>
      <c r="C3840" s="196">
        <v>197500</v>
      </c>
      <c r="D3840" s="196">
        <v>1</v>
      </c>
      <c r="E3840" s="195" t="s">
        <v>18951</v>
      </c>
      <c r="F3840" s="195" t="s">
        <v>57</v>
      </c>
    </row>
    <row r="3841" spans="1:6">
      <c r="A3841" s="195" t="s">
        <v>395</v>
      </c>
      <c r="B3841" s="196">
        <v>2610</v>
      </c>
      <c r="C3841" s="196">
        <v>265200</v>
      </c>
      <c r="D3841" s="196">
        <v>3</v>
      </c>
      <c r="E3841" s="195" t="s">
        <v>18952</v>
      </c>
      <c r="F3841" s="195" t="s">
        <v>66</v>
      </c>
    </row>
    <row r="3842" spans="1:6" ht="30">
      <c r="A3842" s="195" t="s">
        <v>395</v>
      </c>
      <c r="B3842" s="196">
        <v>2051</v>
      </c>
      <c r="C3842" s="196">
        <v>678700</v>
      </c>
      <c r="D3842" s="196">
        <v>1</v>
      </c>
      <c r="E3842" s="195" t="s">
        <v>18953</v>
      </c>
      <c r="F3842" s="195" t="s">
        <v>99</v>
      </c>
    </row>
    <row r="3843" spans="1:6">
      <c r="A3843" s="195" t="s">
        <v>395</v>
      </c>
      <c r="B3843" s="196">
        <v>3556</v>
      </c>
      <c r="C3843" s="196">
        <v>598500</v>
      </c>
      <c r="D3843" s="196">
        <v>4</v>
      </c>
      <c r="E3843" s="195" t="s">
        <v>18954</v>
      </c>
      <c r="F3843" s="195" t="s">
        <v>45</v>
      </c>
    </row>
    <row r="3844" spans="1:6">
      <c r="A3844" s="195" t="s">
        <v>395</v>
      </c>
      <c r="B3844" s="196">
        <v>2628</v>
      </c>
      <c r="C3844" s="196">
        <v>2565900</v>
      </c>
      <c r="D3844" s="196">
        <v>1</v>
      </c>
      <c r="E3844" s="195" t="s">
        <v>18955</v>
      </c>
      <c r="F3844" s="195" t="s">
        <v>261</v>
      </c>
    </row>
    <row r="3845" spans="1:6">
      <c r="A3845" s="195" t="s">
        <v>395</v>
      </c>
      <c r="B3845" s="196">
        <v>2188</v>
      </c>
      <c r="C3845" s="196">
        <v>1454700</v>
      </c>
      <c r="D3845" s="196">
        <v>1</v>
      </c>
      <c r="E3845" s="195" t="s">
        <v>18956</v>
      </c>
      <c r="F3845" s="195" t="s">
        <v>261</v>
      </c>
    </row>
    <row r="3846" spans="1:6">
      <c r="A3846" s="195" t="s">
        <v>395</v>
      </c>
      <c r="B3846" s="196">
        <v>3384</v>
      </c>
      <c r="C3846" s="196">
        <v>423000</v>
      </c>
      <c r="D3846" s="196">
        <v>2</v>
      </c>
      <c r="E3846" s="195" t="s">
        <v>18957</v>
      </c>
      <c r="F3846" s="195" t="s">
        <v>58</v>
      </c>
    </row>
    <row r="3847" spans="1:6">
      <c r="A3847" s="195" t="s">
        <v>395</v>
      </c>
      <c r="B3847" s="196">
        <v>4006</v>
      </c>
      <c r="C3847" s="196">
        <v>491700</v>
      </c>
      <c r="D3847" s="196">
        <v>5</v>
      </c>
      <c r="E3847" s="195" t="s">
        <v>18958</v>
      </c>
      <c r="F3847" s="195" t="s">
        <v>175</v>
      </c>
    </row>
    <row r="3848" spans="1:6">
      <c r="A3848" s="195" t="s">
        <v>395</v>
      </c>
      <c r="B3848" s="196">
        <v>1694</v>
      </c>
      <c r="C3848" s="196">
        <v>5199400</v>
      </c>
      <c r="D3848" s="196">
        <v>1</v>
      </c>
      <c r="E3848" s="195" t="s">
        <v>18959</v>
      </c>
      <c r="F3848" s="195" t="s">
        <v>261</v>
      </c>
    </row>
    <row r="3849" spans="1:6">
      <c r="A3849" s="195" t="s">
        <v>395</v>
      </c>
      <c r="B3849" s="196">
        <v>1393</v>
      </c>
      <c r="C3849" s="196">
        <v>326600</v>
      </c>
      <c r="D3849" s="196">
        <v>1</v>
      </c>
      <c r="E3849" s="195" t="s">
        <v>18960</v>
      </c>
      <c r="F3849" s="195" t="s">
        <v>87</v>
      </c>
    </row>
    <row r="3850" spans="1:6">
      <c r="A3850" s="195" t="s">
        <v>395</v>
      </c>
      <c r="B3850" s="196">
        <v>2150</v>
      </c>
      <c r="C3850" s="196">
        <v>337000</v>
      </c>
      <c r="D3850" s="196">
        <v>2</v>
      </c>
      <c r="E3850" s="195" t="s">
        <v>18961</v>
      </c>
      <c r="F3850" s="195" t="s">
        <v>92</v>
      </c>
    </row>
    <row r="3851" spans="1:6">
      <c r="A3851" s="195" t="s">
        <v>395</v>
      </c>
      <c r="B3851" s="196">
        <v>4524</v>
      </c>
      <c r="C3851" s="196">
        <v>10132100</v>
      </c>
      <c r="D3851" s="196">
        <v>1</v>
      </c>
      <c r="E3851" s="195" t="s">
        <v>18962</v>
      </c>
      <c r="F3851" s="195" t="s">
        <v>261</v>
      </c>
    </row>
    <row r="3852" spans="1:6">
      <c r="A3852" s="195" t="s">
        <v>395</v>
      </c>
      <c r="B3852" s="196">
        <v>1784</v>
      </c>
      <c r="C3852" s="196">
        <v>200200</v>
      </c>
      <c r="D3852" s="196">
        <v>1</v>
      </c>
      <c r="E3852" s="195" t="s">
        <v>18963</v>
      </c>
      <c r="F3852" s="195" t="s">
        <v>57</v>
      </c>
    </row>
    <row r="3853" spans="1:6">
      <c r="A3853" s="195" t="s">
        <v>395</v>
      </c>
      <c r="B3853" s="196">
        <v>2156</v>
      </c>
      <c r="C3853" s="196">
        <v>865700</v>
      </c>
      <c r="D3853" s="196">
        <v>1</v>
      </c>
      <c r="E3853" s="195" t="s">
        <v>18964</v>
      </c>
      <c r="F3853" s="195" t="s">
        <v>168</v>
      </c>
    </row>
    <row r="3854" spans="1:6">
      <c r="A3854" s="195" t="s">
        <v>395</v>
      </c>
      <c r="B3854" s="196">
        <v>788</v>
      </c>
      <c r="C3854" s="196">
        <v>425300</v>
      </c>
      <c r="D3854" s="196">
        <v>1</v>
      </c>
      <c r="E3854" s="195" t="s">
        <v>18965</v>
      </c>
      <c r="F3854" s="195" t="s">
        <v>168</v>
      </c>
    </row>
    <row r="3855" spans="1:6">
      <c r="A3855" s="195" t="s">
        <v>395</v>
      </c>
      <c r="B3855" s="196">
        <v>858</v>
      </c>
      <c r="C3855" s="196">
        <v>213900</v>
      </c>
      <c r="D3855" s="196">
        <v>3</v>
      </c>
      <c r="E3855" s="195" t="s">
        <v>18966</v>
      </c>
      <c r="F3855" s="195" t="s">
        <v>27</v>
      </c>
    </row>
    <row r="3856" spans="1:6">
      <c r="A3856" s="195" t="s">
        <v>395</v>
      </c>
      <c r="B3856" s="196">
        <v>2230</v>
      </c>
      <c r="C3856" s="196">
        <v>292600</v>
      </c>
      <c r="D3856" s="196">
        <v>3</v>
      </c>
      <c r="E3856" s="195" t="s">
        <v>18967</v>
      </c>
      <c r="F3856" s="195" t="s">
        <v>14</v>
      </c>
    </row>
    <row r="3857" spans="1:6">
      <c r="A3857" s="195" t="s">
        <v>395</v>
      </c>
      <c r="B3857" s="196">
        <v>3400</v>
      </c>
      <c r="C3857" s="196">
        <v>508700</v>
      </c>
      <c r="D3857" s="196">
        <v>1</v>
      </c>
      <c r="E3857" s="195" t="s">
        <v>18968</v>
      </c>
      <c r="F3857" s="195" t="s">
        <v>77</v>
      </c>
    </row>
    <row r="3858" spans="1:6">
      <c r="A3858" s="195" t="s">
        <v>395</v>
      </c>
      <c r="B3858" s="196">
        <v>974</v>
      </c>
      <c r="C3858" s="196">
        <v>558200</v>
      </c>
      <c r="D3858" s="196">
        <v>1</v>
      </c>
      <c r="E3858" s="195" t="s">
        <v>18969</v>
      </c>
      <c r="F3858" s="195" t="s">
        <v>54</v>
      </c>
    </row>
    <row r="3859" spans="1:6">
      <c r="A3859" s="195" t="s">
        <v>395</v>
      </c>
      <c r="B3859" s="196">
        <v>3765</v>
      </c>
      <c r="C3859" s="196">
        <v>381200</v>
      </c>
      <c r="D3859" s="196">
        <v>4</v>
      </c>
      <c r="E3859" s="195" t="s">
        <v>18970</v>
      </c>
      <c r="F3859" s="195" t="s">
        <v>246</v>
      </c>
    </row>
    <row r="3860" spans="1:6">
      <c r="A3860" s="195" t="s">
        <v>395</v>
      </c>
      <c r="B3860" s="196">
        <v>1381</v>
      </c>
      <c r="C3860" s="196">
        <v>597800</v>
      </c>
      <c r="D3860" s="196">
        <v>1</v>
      </c>
      <c r="E3860" s="195" t="s">
        <v>18971</v>
      </c>
      <c r="F3860" s="195" t="s">
        <v>168</v>
      </c>
    </row>
    <row r="3861" spans="1:6">
      <c r="A3861" s="195" t="s">
        <v>395</v>
      </c>
      <c r="B3861" s="196">
        <v>4166</v>
      </c>
      <c r="C3861" s="196">
        <v>462300</v>
      </c>
      <c r="D3861" s="196">
        <v>3</v>
      </c>
      <c r="E3861" s="195" t="s">
        <v>18972</v>
      </c>
      <c r="F3861" s="195" t="s">
        <v>11</v>
      </c>
    </row>
    <row r="3862" spans="1:6">
      <c r="A3862" s="195" t="s">
        <v>395</v>
      </c>
      <c r="B3862" s="196">
        <v>1298</v>
      </c>
      <c r="C3862" s="196">
        <v>787100</v>
      </c>
      <c r="D3862" s="196">
        <v>2</v>
      </c>
      <c r="E3862" s="195" t="s">
        <v>18973</v>
      </c>
      <c r="F3862" s="195" t="s">
        <v>177</v>
      </c>
    </row>
    <row r="3863" spans="1:6">
      <c r="A3863" s="195" t="s">
        <v>395</v>
      </c>
      <c r="B3863" s="196">
        <v>3576</v>
      </c>
      <c r="C3863" s="196">
        <v>1733800</v>
      </c>
      <c r="D3863" s="196">
        <v>1</v>
      </c>
      <c r="E3863" s="195" t="s">
        <v>18974</v>
      </c>
      <c r="F3863" s="195" t="s">
        <v>168</v>
      </c>
    </row>
    <row r="3864" spans="1:6">
      <c r="A3864" s="195" t="s">
        <v>395</v>
      </c>
      <c r="B3864" s="196">
        <v>3196</v>
      </c>
      <c r="C3864" s="196">
        <v>307500</v>
      </c>
      <c r="D3864" s="196">
        <v>3</v>
      </c>
      <c r="E3864" s="195" t="s">
        <v>18975</v>
      </c>
      <c r="F3864" s="195" t="s">
        <v>11</v>
      </c>
    </row>
    <row r="3865" spans="1:6">
      <c r="A3865" s="195" t="s">
        <v>395</v>
      </c>
      <c r="B3865" s="196">
        <v>2482</v>
      </c>
      <c r="C3865" s="196">
        <v>432500</v>
      </c>
      <c r="D3865" s="196">
        <v>2</v>
      </c>
      <c r="E3865" s="195" t="s">
        <v>18976</v>
      </c>
      <c r="F3865" s="195" t="s">
        <v>12</v>
      </c>
    </row>
    <row r="3866" spans="1:6">
      <c r="A3866" s="195" t="s">
        <v>395</v>
      </c>
      <c r="B3866" s="196">
        <v>3299</v>
      </c>
      <c r="C3866" s="196">
        <v>760800</v>
      </c>
      <c r="D3866" s="196">
        <v>1</v>
      </c>
      <c r="E3866" s="195" t="s">
        <v>18977</v>
      </c>
      <c r="F3866" s="195" t="s">
        <v>168</v>
      </c>
    </row>
    <row r="3867" spans="1:6">
      <c r="A3867" s="195" t="s">
        <v>395</v>
      </c>
      <c r="B3867" s="196">
        <v>1394</v>
      </c>
      <c r="C3867" s="196">
        <v>419100</v>
      </c>
      <c r="D3867" s="196">
        <v>1</v>
      </c>
      <c r="E3867" s="195" t="s">
        <v>18978</v>
      </c>
      <c r="F3867" s="195" t="s">
        <v>87</v>
      </c>
    </row>
    <row r="3868" spans="1:6" ht="30">
      <c r="A3868" s="195" t="s">
        <v>395</v>
      </c>
      <c r="B3868" s="196">
        <v>532</v>
      </c>
      <c r="C3868" s="196">
        <v>55200</v>
      </c>
      <c r="D3868" s="196">
        <v>1</v>
      </c>
      <c r="E3868" s="195" t="s">
        <v>18979</v>
      </c>
      <c r="F3868" s="195" t="s">
        <v>99</v>
      </c>
    </row>
    <row r="3869" spans="1:6">
      <c r="A3869" s="195" t="s">
        <v>395</v>
      </c>
      <c r="B3869" s="196">
        <v>2426</v>
      </c>
      <c r="C3869" s="196">
        <v>202400</v>
      </c>
      <c r="D3869" s="196">
        <v>2</v>
      </c>
      <c r="E3869" s="195" t="s">
        <v>18980</v>
      </c>
      <c r="F3869" s="195" t="s">
        <v>5</v>
      </c>
    </row>
    <row r="3870" spans="1:6">
      <c r="A3870" s="195" t="s">
        <v>395</v>
      </c>
      <c r="B3870" s="196">
        <v>3127</v>
      </c>
      <c r="C3870" s="196">
        <v>528400</v>
      </c>
      <c r="D3870" s="196">
        <v>3</v>
      </c>
      <c r="E3870" s="195" t="s">
        <v>18981</v>
      </c>
      <c r="F3870" s="195" t="s">
        <v>45</v>
      </c>
    </row>
    <row r="3871" spans="1:6">
      <c r="A3871" s="195" t="s">
        <v>395</v>
      </c>
      <c r="B3871" s="196">
        <v>5048</v>
      </c>
      <c r="C3871" s="196">
        <v>786600</v>
      </c>
      <c r="D3871" s="196">
        <v>2</v>
      </c>
      <c r="E3871" s="195" t="s">
        <v>18982</v>
      </c>
      <c r="F3871" s="195" t="s">
        <v>216</v>
      </c>
    </row>
    <row r="3872" spans="1:6">
      <c r="A3872" s="195" t="s">
        <v>395</v>
      </c>
      <c r="B3872" s="196">
        <v>1138</v>
      </c>
      <c r="C3872" s="196">
        <v>1400</v>
      </c>
      <c r="D3872" s="196">
        <v>2</v>
      </c>
      <c r="E3872" s="195" t="s">
        <v>18983</v>
      </c>
      <c r="F3872" s="195" t="s">
        <v>246</v>
      </c>
    </row>
    <row r="3873" spans="1:6">
      <c r="A3873" s="195" t="s">
        <v>395</v>
      </c>
      <c r="B3873" s="196">
        <v>5070</v>
      </c>
      <c r="C3873" s="196">
        <v>836100</v>
      </c>
      <c r="D3873" s="196">
        <v>2</v>
      </c>
      <c r="E3873" s="195" t="s">
        <v>18984</v>
      </c>
      <c r="F3873" s="195" t="s">
        <v>273</v>
      </c>
    </row>
    <row r="3874" spans="1:6">
      <c r="A3874" s="195" t="s">
        <v>395</v>
      </c>
      <c r="B3874" s="196">
        <v>3887</v>
      </c>
      <c r="C3874" s="196">
        <v>401200</v>
      </c>
      <c r="D3874" s="196">
        <v>3</v>
      </c>
      <c r="E3874" s="195" t="s">
        <v>18985</v>
      </c>
      <c r="F3874" s="195" t="s">
        <v>32</v>
      </c>
    </row>
    <row r="3875" spans="1:6">
      <c r="A3875" s="195" t="s">
        <v>395</v>
      </c>
      <c r="B3875" s="196">
        <v>1896</v>
      </c>
      <c r="C3875" s="196">
        <v>1116600</v>
      </c>
      <c r="D3875" s="196">
        <v>1</v>
      </c>
      <c r="E3875" s="195" t="s">
        <v>18986</v>
      </c>
      <c r="F3875" s="195" t="s">
        <v>177</v>
      </c>
    </row>
    <row r="3876" spans="1:6">
      <c r="A3876" s="195" t="s">
        <v>395</v>
      </c>
      <c r="B3876" s="196">
        <v>2731</v>
      </c>
      <c r="C3876" s="196">
        <v>352900</v>
      </c>
      <c r="D3876" s="196">
        <v>2</v>
      </c>
      <c r="E3876" s="195" t="s">
        <v>18987</v>
      </c>
      <c r="F3876" s="195" t="s">
        <v>5</v>
      </c>
    </row>
    <row r="3877" spans="1:6">
      <c r="A3877" s="195" t="s">
        <v>395</v>
      </c>
      <c r="B3877" s="196">
        <v>2123</v>
      </c>
      <c r="C3877" s="196">
        <v>287500</v>
      </c>
      <c r="D3877" s="196">
        <v>2</v>
      </c>
      <c r="E3877" s="195" t="s">
        <v>18988</v>
      </c>
      <c r="F3877" s="195" t="s">
        <v>16</v>
      </c>
    </row>
    <row r="3878" spans="1:6">
      <c r="A3878" s="195" t="s">
        <v>395</v>
      </c>
      <c r="B3878" s="196">
        <v>1260</v>
      </c>
      <c r="C3878" s="196">
        <v>1217200</v>
      </c>
      <c r="D3878" s="196">
        <v>1</v>
      </c>
      <c r="E3878" s="195" t="s">
        <v>18989</v>
      </c>
      <c r="F3878" s="195" t="s">
        <v>247</v>
      </c>
    </row>
    <row r="3879" spans="1:6">
      <c r="A3879" s="195" t="s">
        <v>395</v>
      </c>
      <c r="B3879" s="196">
        <v>678</v>
      </c>
      <c r="C3879" s="196">
        <v>82200</v>
      </c>
      <c r="D3879" s="196">
        <v>1</v>
      </c>
      <c r="E3879" s="195" t="s">
        <v>18990</v>
      </c>
      <c r="F3879" s="195" t="s">
        <v>195</v>
      </c>
    </row>
    <row r="3880" spans="1:6">
      <c r="A3880" s="195" t="s">
        <v>395</v>
      </c>
      <c r="B3880" s="196">
        <v>1898</v>
      </c>
      <c r="C3880" s="196">
        <v>371500</v>
      </c>
      <c r="D3880" s="196">
        <v>1</v>
      </c>
      <c r="E3880" s="195" t="s">
        <v>18991</v>
      </c>
      <c r="F3880" s="195" t="s">
        <v>12</v>
      </c>
    </row>
    <row r="3881" spans="1:6">
      <c r="A3881" s="195" t="s">
        <v>395</v>
      </c>
      <c r="B3881" s="196">
        <v>2317</v>
      </c>
      <c r="C3881" s="196">
        <v>301600</v>
      </c>
      <c r="D3881" s="196">
        <v>2</v>
      </c>
      <c r="E3881" s="195" t="s">
        <v>18992</v>
      </c>
      <c r="F3881" s="195" t="s">
        <v>175</v>
      </c>
    </row>
    <row r="3882" spans="1:6">
      <c r="A3882" s="195" t="s">
        <v>395</v>
      </c>
      <c r="B3882" s="196">
        <v>2228</v>
      </c>
      <c r="C3882" s="196">
        <v>295500</v>
      </c>
      <c r="D3882" s="196">
        <v>2</v>
      </c>
      <c r="E3882" s="195" t="s">
        <v>18993</v>
      </c>
      <c r="F3882" s="195" t="s">
        <v>74</v>
      </c>
    </row>
    <row r="3883" spans="1:6">
      <c r="A3883" s="195" t="s">
        <v>395</v>
      </c>
      <c r="B3883" s="196">
        <v>1968</v>
      </c>
      <c r="C3883" s="196">
        <v>774500</v>
      </c>
      <c r="D3883" s="196">
        <v>1</v>
      </c>
      <c r="E3883" s="195" t="s">
        <v>18994</v>
      </c>
      <c r="F3883" s="195" t="s">
        <v>168</v>
      </c>
    </row>
    <row r="3884" spans="1:6" ht="30">
      <c r="A3884" s="195" t="s">
        <v>395</v>
      </c>
      <c r="B3884" s="196">
        <v>772</v>
      </c>
      <c r="C3884" s="196">
        <v>191100</v>
      </c>
      <c r="D3884" s="196">
        <v>1</v>
      </c>
      <c r="E3884" s="195" t="s">
        <v>18995</v>
      </c>
      <c r="F3884" s="195" t="s">
        <v>99</v>
      </c>
    </row>
    <row r="3885" spans="1:6">
      <c r="A3885" s="195" t="s">
        <v>395</v>
      </c>
      <c r="B3885" s="196">
        <v>3438</v>
      </c>
      <c r="C3885" s="196">
        <v>628500</v>
      </c>
      <c r="D3885" s="196">
        <v>1</v>
      </c>
      <c r="E3885" s="195" t="s">
        <v>18996</v>
      </c>
      <c r="F3885" s="195" t="s">
        <v>54</v>
      </c>
    </row>
    <row r="3886" spans="1:6">
      <c r="A3886" s="195" t="s">
        <v>395</v>
      </c>
      <c r="B3886" s="196">
        <v>1710</v>
      </c>
      <c r="C3886" s="196">
        <v>209200</v>
      </c>
      <c r="D3886" s="196">
        <v>1</v>
      </c>
      <c r="E3886" s="195" t="s">
        <v>18997</v>
      </c>
      <c r="F3886" s="195" t="s">
        <v>87</v>
      </c>
    </row>
    <row r="3887" spans="1:6">
      <c r="A3887" s="195" t="s">
        <v>395</v>
      </c>
      <c r="B3887" s="196">
        <v>2232</v>
      </c>
      <c r="C3887" s="196">
        <v>722800</v>
      </c>
      <c r="D3887" s="196">
        <v>1</v>
      </c>
      <c r="E3887" s="195" t="s">
        <v>18998</v>
      </c>
      <c r="F3887" s="195" t="s">
        <v>177</v>
      </c>
    </row>
    <row r="3888" spans="1:6">
      <c r="A3888" s="195" t="s">
        <v>395</v>
      </c>
      <c r="B3888" s="196">
        <v>1357</v>
      </c>
      <c r="C3888" s="196">
        <v>204500</v>
      </c>
      <c r="D3888" s="196">
        <v>1</v>
      </c>
      <c r="E3888" s="195" t="s">
        <v>18999</v>
      </c>
      <c r="F3888" s="195" t="s">
        <v>222</v>
      </c>
    </row>
    <row r="3889" spans="1:6" ht="30">
      <c r="A3889" s="195" t="s">
        <v>395</v>
      </c>
      <c r="B3889" s="196">
        <v>2359</v>
      </c>
      <c r="C3889" s="196">
        <v>535800</v>
      </c>
      <c r="D3889" s="196">
        <v>1</v>
      </c>
      <c r="E3889" s="195" t="s">
        <v>19000</v>
      </c>
      <c r="F3889" s="195" t="s">
        <v>99</v>
      </c>
    </row>
    <row r="3890" spans="1:6">
      <c r="A3890" s="195" t="s">
        <v>395</v>
      </c>
      <c r="B3890" s="196">
        <v>3899</v>
      </c>
      <c r="C3890" s="196">
        <v>600300</v>
      </c>
      <c r="D3890" s="196">
        <v>3</v>
      </c>
      <c r="E3890" s="195" t="s">
        <v>19001</v>
      </c>
      <c r="F3890" s="195" t="s">
        <v>138</v>
      </c>
    </row>
    <row r="3891" spans="1:6">
      <c r="A3891" s="195" t="s">
        <v>395</v>
      </c>
      <c r="B3891" s="196">
        <v>3741</v>
      </c>
      <c r="C3891" s="196">
        <v>361600</v>
      </c>
      <c r="D3891" s="196">
        <v>3</v>
      </c>
      <c r="E3891" s="195" t="s">
        <v>19002</v>
      </c>
      <c r="F3891" s="195" t="s">
        <v>15</v>
      </c>
    </row>
    <row r="3892" spans="1:6">
      <c r="A3892" s="195" t="s">
        <v>395</v>
      </c>
      <c r="B3892" s="196">
        <v>1512</v>
      </c>
      <c r="C3892" s="196">
        <v>444200</v>
      </c>
      <c r="D3892" s="196">
        <v>1</v>
      </c>
      <c r="E3892" s="195" t="s">
        <v>19003</v>
      </c>
      <c r="F3892" s="195" t="s">
        <v>261</v>
      </c>
    </row>
    <row r="3893" spans="1:6">
      <c r="A3893" s="195" t="s">
        <v>395</v>
      </c>
      <c r="B3893" s="196">
        <v>3487</v>
      </c>
      <c r="C3893" s="196">
        <v>1647200</v>
      </c>
      <c r="D3893" s="196">
        <v>2</v>
      </c>
      <c r="E3893" s="195" t="s">
        <v>19004</v>
      </c>
      <c r="F3893" s="195" t="s">
        <v>7</v>
      </c>
    </row>
    <row r="3894" spans="1:6">
      <c r="A3894" s="195" t="s">
        <v>395</v>
      </c>
      <c r="B3894" s="196">
        <v>1320</v>
      </c>
      <c r="C3894" s="196">
        <v>199000</v>
      </c>
      <c r="D3894" s="196">
        <v>1</v>
      </c>
      <c r="E3894" s="195" t="s">
        <v>19005</v>
      </c>
      <c r="F3894" s="195" t="s">
        <v>91</v>
      </c>
    </row>
    <row r="3895" spans="1:6">
      <c r="A3895" s="195" t="s">
        <v>395</v>
      </c>
      <c r="B3895" s="196">
        <v>1008</v>
      </c>
      <c r="C3895" s="196">
        <v>772000</v>
      </c>
      <c r="D3895" s="196">
        <v>1</v>
      </c>
      <c r="E3895" s="195" t="s">
        <v>19006</v>
      </c>
      <c r="F3895" s="195" t="s">
        <v>88</v>
      </c>
    </row>
    <row r="3896" spans="1:6" ht="30">
      <c r="A3896" s="195" t="s">
        <v>395</v>
      </c>
      <c r="B3896" s="196">
        <v>1470</v>
      </c>
      <c r="C3896" s="196">
        <v>315000</v>
      </c>
      <c r="D3896" s="196">
        <v>1</v>
      </c>
      <c r="E3896" s="195" t="s">
        <v>19007</v>
      </c>
      <c r="F3896" s="195" t="s">
        <v>25</v>
      </c>
    </row>
    <row r="3897" spans="1:6">
      <c r="A3897" s="195" t="s">
        <v>395</v>
      </c>
      <c r="B3897" s="196">
        <v>6046</v>
      </c>
      <c r="C3897" s="196">
        <v>567600</v>
      </c>
      <c r="D3897" s="196">
        <v>2</v>
      </c>
      <c r="E3897" s="195" t="s">
        <v>19008</v>
      </c>
      <c r="F3897" s="195" t="s">
        <v>216</v>
      </c>
    </row>
    <row r="3898" spans="1:6">
      <c r="A3898" s="195" t="s">
        <v>395</v>
      </c>
      <c r="B3898" s="196">
        <v>5342</v>
      </c>
      <c r="C3898" s="196">
        <v>466400</v>
      </c>
      <c r="D3898" s="196">
        <v>5</v>
      </c>
      <c r="E3898" s="195" t="s">
        <v>19009</v>
      </c>
      <c r="F3898" s="195" t="s">
        <v>253</v>
      </c>
    </row>
    <row r="3899" spans="1:6" ht="30">
      <c r="A3899" s="195" t="s">
        <v>395</v>
      </c>
      <c r="B3899" s="196">
        <v>1875</v>
      </c>
      <c r="C3899" s="196">
        <v>334200</v>
      </c>
      <c r="D3899" s="196">
        <v>1</v>
      </c>
      <c r="E3899" s="195" t="s">
        <v>19010</v>
      </c>
      <c r="F3899" s="195" t="s">
        <v>25</v>
      </c>
    </row>
    <row r="3900" spans="1:6">
      <c r="A3900" s="195" t="s">
        <v>395</v>
      </c>
      <c r="B3900" s="196">
        <v>11735</v>
      </c>
      <c r="C3900" s="196">
        <v>1014700</v>
      </c>
      <c r="D3900" s="196">
        <v>2</v>
      </c>
      <c r="E3900" s="195" t="s">
        <v>19011</v>
      </c>
      <c r="F3900" s="195" t="s">
        <v>45</v>
      </c>
    </row>
    <row r="3901" spans="1:6">
      <c r="A3901" s="195" t="s">
        <v>395</v>
      </c>
      <c r="B3901" s="196">
        <v>2616</v>
      </c>
      <c r="C3901" s="196">
        <v>425900</v>
      </c>
      <c r="D3901" s="196">
        <v>2</v>
      </c>
      <c r="E3901" s="195" t="s">
        <v>19012</v>
      </c>
      <c r="F3901" s="195" t="s">
        <v>12</v>
      </c>
    </row>
    <row r="3902" spans="1:6">
      <c r="A3902" s="195" t="s">
        <v>395</v>
      </c>
      <c r="B3902" s="196">
        <v>2682</v>
      </c>
      <c r="C3902" s="196">
        <v>774300</v>
      </c>
      <c r="D3902" s="196">
        <v>1</v>
      </c>
      <c r="E3902" s="195" t="s">
        <v>19013</v>
      </c>
      <c r="F3902" s="195" t="s">
        <v>88</v>
      </c>
    </row>
    <row r="3903" spans="1:6" ht="30">
      <c r="A3903" s="195" t="s">
        <v>395</v>
      </c>
      <c r="B3903" s="196">
        <v>1020</v>
      </c>
      <c r="C3903" s="196">
        <v>299200</v>
      </c>
      <c r="D3903" s="196">
        <v>1</v>
      </c>
      <c r="E3903" s="195" t="s">
        <v>19014</v>
      </c>
      <c r="F3903" s="195" t="s">
        <v>99</v>
      </c>
    </row>
    <row r="3904" spans="1:6">
      <c r="A3904" s="195" t="s">
        <v>395</v>
      </c>
      <c r="B3904" s="196">
        <v>2780</v>
      </c>
      <c r="C3904" s="196">
        <v>848300</v>
      </c>
      <c r="D3904" s="196">
        <v>2</v>
      </c>
      <c r="E3904" s="195" t="s">
        <v>19015</v>
      </c>
      <c r="F3904" s="195" t="s">
        <v>76</v>
      </c>
    </row>
    <row r="3905" spans="1:6">
      <c r="A3905" s="195" t="s">
        <v>395</v>
      </c>
      <c r="B3905" s="196">
        <v>807</v>
      </c>
      <c r="C3905" s="196">
        <v>827100</v>
      </c>
      <c r="D3905" s="196">
        <v>1</v>
      </c>
      <c r="E3905" s="195" t="s">
        <v>19016</v>
      </c>
      <c r="F3905" s="195" t="s">
        <v>247</v>
      </c>
    </row>
    <row r="3906" spans="1:6">
      <c r="A3906" s="195" t="s">
        <v>395</v>
      </c>
      <c r="B3906" s="196">
        <v>1749</v>
      </c>
      <c r="C3906" s="196">
        <v>269300</v>
      </c>
      <c r="D3906" s="196">
        <v>2</v>
      </c>
      <c r="E3906" s="195" t="s">
        <v>19017</v>
      </c>
      <c r="F3906" s="195" t="s">
        <v>28</v>
      </c>
    </row>
    <row r="3907" spans="1:6">
      <c r="A3907" s="195" t="s">
        <v>395</v>
      </c>
      <c r="B3907" s="196">
        <v>2926</v>
      </c>
      <c r="C3907" s="196">
        <v>310000</v>
      </c>
      <c r="D3907" s="196">
        <v>2</v>
      </c>
      <c r="E3907" s="195" t="s">
        <v>19018</v>
      </c>
      <c r="F3907" s="195" t="s">
        <v>52</v>
      </c>
    </row>
    <row r="3908" spans="1:6" ht="30">
      <c r="A3908" s="195" t="s">
        <v>395</v>
      </c>
      <c r="B3908" s="196">
        <v>3881</v>
      </c>
      <c r="C3908" s="196">
        <v>641100</v>
      </c>
      <c r="D3908" s="196">
        <v>2</v>
      </c>
      <c r="E3908" s="195" t="s">
        <v>19019</v>
      </c>
      <c r="F3908" s="195" t="s">
        <v>25</v>
      </c>
    </row>
    <row r="3909" spans="1:6">
      <c r="A3909" s="195" t="s">
        <v>395</v>
      </c>
      <c r="B3909" s="196">
        <v>2009</v>
      </c>
      <c r="C3909" s="196">
        <v>336000</v>
      </c>
      <c r="D3909" s="196">
        <v>2</v>
      </c>
      <c r="E3909" s="195" t="s">
        <v>19020</v>
      </c>
      <c r="F3909" s="195" t="s">
        <v>13</v>
      </c>
    </row>
    <row r="3910" spans="1:6">
      <c r="A3910" s="195" t="s">
        <v>395</v>
      </c>
      <c r="B3910" s="196">
        <v>7323</v>
      </c>
      <c r="C3910" s="196">
        <v>1021900</v>
      </c>
      <c r="D3910" s="196">
        <v>2</v>
      </c>
      <c r="E3910" s="195" t="s">
        <v>19021</v>
      </c>
      <c r="F3910" s="195" t="s">
        <v>207</v>
      </c>
    </row>
    <row r="3911" spans="1:6" ht="30">
      <c r="A3911" s="195" t="s">
        <v>395</v>
      </c>
      <c r="B3911" s="196">
        <v>1470</v>
      </c>
      <c r="C3911" s="196">
        <v>130600</v>
      </c>
      <c r="D3911" s="196">
        <v>1</v>
      </c>
      <c r="E3911" s="195" t="s">
        <v>19022</v>
      </c>
      <c r="F3911" s="195" t="s">
        <v>151</v>
      </c>
    </row>
    <row r="3912" spans="1:6">
      <c r="A3912" s="195" t="s">
        <v>395</v>
      </c>
      <c r="B3912" s="196">
        <v>1469</v>
      </c>
      <c r="C3912" s="196">
        <v>234800</v>
      </c>
      <c r="D3912" s="196">
        <v>2</v>
      </c>
      <c r="E3912" s="195" t="s">
        <v>19023</v>
      </c>
      <c r="F3912" s="195" t="s">
        <v>58</v>
      </c>
    </row>
    <row r="3913" spans="1:6">
      <c r="A3913" s="195" t="s">
        <v>395</v>
      </c>
      <c r="B3913" s="196">
        <v>1727</v>
      </c>
      <c r="C3913" s="196">
        <v>406700</v>
      </c>
      <c r="D3913" s="196">
        <v>1</v>
      </c>
      <c r="E3913" s="195" t="s">
        <v>19024</v>
      </c>
      <c r="F3913" s="195" t="s">
        <v>54</v>
      </c>
    </row>
    <row r="3914" spans="1:6">
      <c r="A3914" s="195" t="s">
        <v>395</v>
      </c>
      <c r="B3914" s="196">
        <v>3241</v>
      </c>
      <c r="C3914" s="196">
        <v>902400</v>
      </c>
      <c r="D3914" s="196">
        <v>1</v>
      </c>
      <c r="E3914" s="195" t="s">
        <v>19025</v>
      </c>
      <c r="F3914" s="195" t="s">
        <v>261</v>
      </c>
    </row>
    <row r="3915" spans="1:6">
      <c r="A3915" s="195" t="s">
        <v>395</v>
      </c>
      <c r="B3915" s="196">
        <v>3376</v>
      </c>
      <c r="C3915" s="196">
        <v>623600</v>
      </c>
      <c r="D3915" s="196">
        <v>3</v>
      </c>
      <c r="E3915" s="195" t="s">
        <v>19026</v>
      </c>
      <c r="F3915" s="195" t="s">
        <v>7</v>
      </c>
    </row>
    <row r="3916" spans="1:6">
      <c r="A3916" s="195" t="s">
        <v>395</v>
      </c>
      <c r="B3916" s="196">
        <v>768</v>
      </c>
      <c r="C3916" s="196">
        <v>336800</v>
      </c>
      <c r="D3916" s="196">
        <v>1</v>
      </c>
      <c r="E3916" s="195" t="s">
        <v>19027</v>
      </c>
      <c r="F3916" s="195" t="s">
        <v>199</v>
      </c>
    </row>
    <row r="3917" spans="1:6">
      <c r="A3917" s="195" t="s">
        <v>395</v>
      </c>
      <c r="B3917" s="196">
        <v>1572</v>
      </c>
      <c r="C3917" s="196">
        <v>305100</v>
      </c>
      <c r="D3917" s="196">
        <v>1</v>
      </c>
      <c r="E3917" s="195" t="s">
        <v>19028</v>
      </c>
      <c r="F3917" s="195" t="s">
        <v>291</v>
      </c>
    </row>
    <row r="3918" spans="1:6" ht="30">
      <c r="A3918" s="195" t="s">
        <v>395</v>
      </c>
      <c r="B3918" s="196">
        <v>960</v>
      </c>
      <c r="C3918" s="196">
        <v>253100</v>
      </c>
      <c r="D3918" s="196">
        <v>1</v>
      </c>
      <c r="E3918" s="195" t="s">
        <v>19029</v>
      </c>
      <c r="F3918" s="195" t="s">
        <v>25</v>
      </c>
    </row>
    <row r="3919" spans="1:6">
      <c r="A3919" s="195" t="s">
        <v>395</v>
      </c>
      <c r="B3919" s="196">
        <v>1492</v>
      </c>
      <c r="C3919" s="196">
        <v>386300</v>
      </c>
      <c r="D3919" s="196">
        <v>1</v>
      </c>
      <c r="E3919" s="195" t="s">
        <v>19030</v>
      </c>
      <c r="F3919" s="195" t="s">
        <v>54</v>
      </c>
    </row>
    <row r="3920" spans="1:6">
      <c r="A3920" s="195" t="s">
        <v>395</v>
      </c>
      <c r="B3920" s="196">
        <v>640</v>
      </c>
      <c r="C3920" s="196">
        <v>157100</v>
      </c>
      <c r="D3920" s="196">
        <v>1</v>
      </c>
      <c r="E3920" s="195" t="s">
        <v>19031</v>
      </c>
      <c r="F3920" s="195" t="s">
        <v>53</v>
      </c>
    </row>
    <row r="3921" spans="1:6">
      <c r="A3921" s="195" t="s">
        <v>395</v>
      </c>
      <c r="B3921" s="196">
        <v>4176</v>
      </c>
      <c r="C3921" s="196">
        <v>1918100</v>
      </c>
      <c r="D3921" s="196">
        <v>1</v>
      </c>
      <c r="E3921" s="195" t="s">
        <v>19032</v>
      </c>
      <c r="F3921" s="195" t="s">
        <v>261</v>
      </c>
    </row>
    <row r="3922" spans="1:6">
      <c r="A3922" s="195" t="s">
        <v>395</v>
      </c>
      <c r="B3922" s="196">
        <v>4149</v>
      </c>
      <c r="C3922" s="196">
        <v>499500</v>
      </c>
      <c r="D3922" s="196">
        <v>4</v>
      </c>
      <c r="E3922" s="195" t="s">
        <v>19033</v>
      </c>
      <c r="F3922" s="195" t="s">
        <v>26</v>
      </c>
    </row>
    <row r="3923" spans="1:6">
      <c r="A3923" s="195" t="s">
        <v>395</v>
      </c>
      <c r="B3923" s="196">
        <v>2708</v>
      </c>
      <c r="C3923" s="196">
        <v>314100</v>
      </c>
      <c r="D3923" s="196">
        <v>2</v>
      </c>
      <c r="E3923" s="195" t="s">
        <v>19034</v>
      </c>
      <c r="F3923" s="195" t="s">
        <v>5</v>
      </c>
    </row>
    <row r="3924" spans="1:6">
      <c r="A3924" s="195" t="s">
        <v>395</v>
      </c>
      <c r="B3924" s="196">
        <v>1176</v>
      </c>
      <c r="C3924" s="196">
        <v>144400</v>
      </c>
      <c r="D3924" s="196">
        <v>1</v>
      </c>
      <c r="E3924" s="195" t="s">
        <v>19035</v>
      </c>
      <c r="F3924" s="195" t="s">
        <v>261</v>
      </c>
    </row>
    <row r="3925" spans="1:6" ht="30">
      <c r="A3925" s="195" t="s">
        <v>395</v>
      </c>
      <c r="B3925" s="196">
        <v>264</v>
      </c>
      <c r="C3925" s="196">
        <v>17500</v>
      </c>
      <c r="D3925" s="196">
        <v>1</v>
      </c>
      <c r="E3925" s="195" t="s">
        <v>19036</v>
      </c>
      <c r="F3925" s="195" t="s">
        <v>99</v>
      </c>
    </row>
    <row r="3926" spans="1:6">
      <c r="A3926" s="195" t="s">
        <v>395</v>
      </c>
      <c r="B3926" s="196">
        <v>1075</v>
      </c>
      <c r="C3926" s="196">
        <v>505300</v>
      </c>
      <c r="D3926" s="196">
        <v>1</v>
      </c>
      <c r="E3926" s="195" t="s">
        <v>19037</v>
      </c>
      <c r="F3926" s="195" t="s">
        <v>168</v>
      </c>
    </row>
    <row r="3927" spans="1:6">
      <c r="A3927" s="195" t="s">
        <v>395</v>
      </c>
      <c r="B3927" s="196">
        <v>2212</v>
      </c>
      <c r="C3927" s="196">
        <v>338900</v>
      </c>
      <c r="D3927" s="196">
        <v>1</v>
      </c>
      <c r="E3927" s="195" t="s">
        <v>19038</v>
      </c>
      <c r="F3927" s="195" t="s">
        <v>87</v>
      </c>
    </row>
    <row r="3928" spans="1:6">
      <c r="A3928" s="195" t="s">
        <v>395</v>
      </c>
      <c r="B3928" s="196">
        <v>2742</v>
      </c>
      <c r="C3928" s="196">
        <v>267900</v>
      </c>
      <c r="D3928" s="196">
        <v>3</v>
      </c>
      <c r="E3928" s="195" t="s">
        <v>19039</v>
      </c>
      <c r="F3928" s="195" t="s">
        <v>246</v>
      </c>
    </row>
    <row r="3929" spans="1:6">
      <c r="A3929" s="195" t="s">
        <v>395</v>
      </c>
      <c r="B3929" s="196">
        <v>800</v>
      </c>
      <c r="C3929" s="196">
        <v>408800</v>
      </c>
      <c r="D3929" s="196">
        <v>1</v>
      </c>
      <c r="E3929" s="195" t="s">
        <v>19040</v>
      </c>
      <c r="F3929" s="195" t="s">
        <v>247</v>
      </c>
    </row>
    <row r="3930" spans="1:6">
      <c r="A3930" s="195" t="s">
        <v>395</v>
      </c>
      <c r="B3930" s="196">
        <v>4909</v>
      </c>
      <c r="C3930" s="196">
        <v>390400</v>
      </c>
      <c r="D3930" s="196">
        <v>3</v>
      </c>
      <c r="E3930" s="195" t="s">
        <v>19041</v>
      </c>
      <c r="F3930" s="195" t="s">
        <v>269</v>
      </c>
    </row>
    <row r="3931" spans="1:6">
      <c r="A3931" s="195" t="s">
        <v>395</v>
      </c>
      <c r="B3931" s="196">
        <v>10697</v>
      </c>
      <c r="C3931" s="196">
        <v>2806900</v>
      </c>
      <c r="D3931" s="196">
        <v>2</v>
      </c>
      <c r="E3931" s="195" t="s">
        <v>19042</v>
      </c>
      <c r="F3931" s="195" t="s">
        <v>93</v>
      </c>
    </row>
    <row r="3932" spans="1:6">
      <c r="A3932" s="195" t="s">
        <v>395</v>
      </c>
      <c r="B3932" s="196">
        <v>1296</v>
      </c>
      <c r="C3932" s="196">
        <v>534400</v>
      </c>
      <c r="D3932" s="196">
        <v>1</v>
      </c>
      <c r="E3932" s="195" t="s">
        <v>19043</v>
      </c>
      <c r="F3932" s="195" t="s">
        <v>168</v>
      </c>
    </row>
    <row r="3933" spans="1:6" ht="30">
      <c r="A3933" s="195" t="s">
        <v>395</v>
      </c>
      <c r="B3933" s="196">
        <v>1793</v>
      </c>
      <c r="C3933" s="196">
        <v>578500</v>
      </c>
      <c r="D3933" s="196">
        <v>1</v>
      </c>
      <c r="E3933" s="195" t="s">
        <v>19044</v>
      </c>
      <c r="F3933" s="195" t="s">
        <v>25</v>
      </c>
    </row>
    <row r="3934" spans="1:6">
      <c r="A3934" s="195" t="s">
        <v>395</v>
      </c>
      <c r="B3934" s="196">
        <v>2612</v>
      </c>
      <c r="C3934" s="196">
        <v>712300</v>
      </c>
      <c r="D3934" s="196">
        <v>1</v>
      </c>
      <c r="E3934" s="195" t="s">
        <v>19045</v>
      </c>
      <c r="F3934" s="195" t="s">
        <v>247</v>
      </c>
    </row>
    <row r="3935" spans="1:6">
      <c r="A3935" s="195" t="s">
        <v>395</v>
      </c>
      <c r="B3935" s="196">
        <v>280</v>
      </c>
      <c r="C3935" s="196">
        <v>267600</v>
      </c>
      <c r="D3935" s="196">
        <v>1</v>
      </c>
      <c r="E3935" s="195" t="s">
        <v>19046</v>
      </c>
      <c r="F3935" s="195" t="s">
        <v>168</v>
      </c>
    </row>
    <row r="3936" spans="1:6">
      <c r="A3936" s="195" t="s">
        <v>395</v>
      </c>
      <c r="B3936" s="196">
        <v>3497</v>
      </c>
      <c r="C3936" s="196">
        <v>901600</v>
      </c>
      <c r="D3936" s="196">
        <v>4</v>
      </c>
      <c r="E3936" s="195" t="s">
        <v>19047</v>
      </c>
      <c r="F3936" s="195" t="s">
        <v>18</v>
      </c>
    </row>
    <row r="3937" spans="1:6">
      <c r="A3937" s="195" t="s">
        <v>395</v>
      </c>
      <c r="B3937" s="196">
        <v>10976</v>
      </c>
      <c r="C3937" s="196">
        <v>1715400</v>
      </c>
      <c r="D3937" s="196">
        <v>2</v>
      </c>
      <c r="E3937" s="195" t="s">
        <v>19048</v>
      </c>
      <c r="F3937" s="195" t="s">
        <v>253</v>
      </c>
    </row>
    <row r="3938" spans="1:6">
      <c r="A3938" s="195" t="s">
        <v>395</v>
      </c>
      <c r="B3938" s="196">
        <v>3507</v>
      </c>
      <c r="C3938" s="196">
        <v>1324000</v>
      </c>
      <c r="D3938" s="196">
        <v>1</v>
      </c>
      <c r="E3938" s="195" t="s">
        <v>19049</v>
      </c>
      <c r="F3938" s="195" t="s">
        <v>97</v>
      </c>
    </row>
    <row r="3939" spans="1:6">
      <c r="A3939" s="195" t="s">
        <v>395</v>
      </c>
      <c r="B3939" s="196">
        <v>3905</v>
      </c>
      <c r="C3939" s="196">
        <v>261100</v>
      </c>
      <c r="D3939" s="196">
        <v>4</v>
      </c>
      <c r="E3939" s="195" t="s">
        <v>19050</v>
      </c>
      <c r="F3939" s="195" t="s">
        <v>76</v>
      </c>
    </row>
    <row r="3940" spans="1:6">
      <c r="A3940" s="195" t="s">
        <v>395</v>
      </c>
      <c r="B3940" s="196">
        <v>2827</v>
      </c>
      <c r="C3940" s="196">
        <v>510400</v>
      </c>
      <c r="D3940" s="196">
        <v>2</v>
      </c>
      <c r="E3940" s="195" t="s">
        <v>19051</v>
      </c>
      <c r="F3940" s="195" t="s">
        <v>52</v>
      </c>
    </row>
    <row r="3941" spans="1:6">
      <c r="A3941" s="195" t="s">
        <v>395</v>
      </c>
      <c r="B3941" s="196">
        <v>1972</v>
      </c>
      <c r="C3941" s="196">
        <v>1193200</v>
      </c>
      <c r="D3941" s="196">
        <v>1</v>
      </c>
      <c r="E3941" s="195" t="s">
        <v>19052</v>
      </c>
      <c r="F3941" s="195" t="s">
        <v>261</v>
      </c>
    </row>
    <row r="3942" spans="1:6">
      <c r="A3942" s="195" t="s">
        <v>395</v>
      </c>
      <c r="B3942" s="196">
        <v>1483</v>
      </c>
      <c r="C3942" s="196">
        <v>338700</v>
      </c>
      <c r="D3942" s="196">
        <v>1</v>
      </c>
      <c r="E3942" s="195" t="s">
        <v>19053</v>
      </c>
      <c r="F3942" s="195" t="s">
        <v>88</v>
      </c>
    </row>
    <row r="3943" spans="1:6">
      <c r="A3943" s="195" t="s">
        <v>395</v>
      </c>
      <c r="B3943" s="196">
        <v>2594</v>
      </c>
      <c r="C3943" s="196">
        <v>565800</v>
      </c>
      <c r="D3943" s="196">
        <v>2</v>
      </c>
      <c r="E3943" s="195" t="s">
        <v>19054</v>
      </c>
      <c r="F3943" s="195" t="s">
        <v>154</v>
      </c>
    </row>
    <row r="3944" spans="1:6">
      <c r="A3944" s="195" t="s">
        <v>395</v>
      </c>
      <c r="B3944" s="196">
        <v>3014</v>
      </c>
      <c r="C3944" s="196">
        <v>485000</v>
      </c>
      <c r="D3944" s="196">
        <v>1</v>
      </c>
      <c r="E3944" s="195" t="s">
        <v>19055</v>
      </c>
      <c r="F3944" s="195" t="s">
        <v>57</v>
      </c>
    </row>
    <row r="3945" spans="1:6">
      <c r="A3945" s="195" t="s">
        <v>395</v>
      </c>
      <c r="B3945" s="196">
        <v>2870</v>
      </c>
      <c r="C3945" s="196">
        <v>491400</v>
      </c>
      <c r="D3945" s="196">
        <v>2</v>
      </c>
      <c r="E3945" s="195" t="s">
        <v>19056</v>
      </c>
      <c r="F3945" s="195" t="s">
        <v>52</v>
      </c>
    </row>
    <row r="3946" spans="1:6">
      <c r="A3946" s="195" t="s">
        <v>395</v>
      </c>
      <c r="B3946" s="196">
        <v>1926</v>
      </c>
      <c r="C3946" s="196">
        <v>302700</v>
      </c>
      <c r="D3946" s="196">
        <v>2</v>
      </c>
      <c r="E3946" s="195" t="s">
        <v>19057</v>
      </c>
      <c r="F3946" s="195" t="s">
        <v>219</v>
      </c>
    </row>
    <row r="3947" spans="1:6">
      <c r="A3947" s="195" t="s">
        <v>395</v>
      </c>
      <c r="B3947" s="196">
        <v>625</v>
      </c>
      <c r="C3947" s="196">
        <v>216000</v>
      </c>
      <c r="D3947" s="196">
        <v>2</v>
      </c>
      <c r="E3947" s="195" t="s">
        <v>19058</v>
      </c>
      <c r="F3947" s="195" t="s">
        <v>97</v>
      </c>
    </row>
    <row r="3948" spans="1:6">
      <c r="A3948" s="195" t="s">
        <v>395</v>
      </c>
      <c r="B3948" s="196">
        <v>4608</v>
      </c>
      <c r="C3948" s="196">
        <v>1232100</v>
      </c>
      <c r="D3948" s="196">
        <v>1</v>
      </c>
      <c r="E3948" s="195" t="s">
        <v>19059</v>
      </c>
      <c r="F3948" s="195" t="s">
        <v>254</v>
      </c>
    </row>
    <row r="3949" spans="1:6">
      <c r="A3949" s="195" t="s">
        <v>395</v>
      </c>
      <c r="B3949" s="196">
        <v>1562</v>
      </c>
      <c r="C3949" s="196">
        <v>705000</v>
      </c>
      <c r="D3949" s="196">
        <v>1</v>
      </c>
      <c r="E3949" s="195" t="s">
        <v>19060</v>
      </c>
      <c r="F3949" s="195" t="s">
        <v>82</v>
      </c>
    </row>
    <row r="3950" spans="1:6">
      <c r="A3950" s="195" t="s">
        <v>395</v>
      </c>
      <c r="B3950" s="196">
        <v>2452</v>
      </c>
      <c r="C3950" s="196">
        <v>623100</v>
      </c>
      <c r="D3950" s="196">
        <v>1</v>
      </c>
      <c r="E3950" s="195" t="s">
        <v>19061</v>
      </c>
      <c r="F3950" s="195" t="s">
        <v>168</v>
      </c>
    </row>
    <row r="3951" spans="1:6">
      <c r="A3951" s="195" t="s">
        <v>395</v>
      </c>
      <c r="B3951" s="196">
        <v>1408</v>
      </c>
      <c r="C3951" s="196">
        <v>491500</v>
      </c>
      <c r="D3951" s="196">
        <v>1</v>
      </c>
      <c r="E3951" s="195" t="s">
        <v>19062</v>
      </c>
      <c r="F3951" s="195" t="s">
        <v>54</v>
      </c>
    </row>
    <row r="3952" spans="1:6">
      <c r="A3952" s="195" t="s">
        <v>395</v>
      </c>
      <c r="B3952" s="196">
        <v>3972</v>
      </c>
      <c r="C3952" s="196">
        <v>299200</v>
      </c>
      <c r="D3952" s="196">
        <v>3</v>
      </c>
      <c r="E3952" s="195" t="s">
        <v>19063</v>
      </c>
      <c r="F3952" s="195" t="s">
        <v>14</v>
      </c>
    </row>
    <row r="3953" spans="1:6">
      <c r="A3953" s="195" t="s">
        <v>395</v>
      </c>
      <c r="B3953" s="196">
        <v>3214</v>
      </c>
      <c r="C3953" s="196">
        <v>1164200</v>
      </c>
      <c r="D3953" s="196">
        <v>1</v>
      </c>
      <c r="E3953" s="195" t="s">
        <v>19064</v>
      </c>
      <c r="F3953" s="195" t="s">
        <v>168</v>
      </c>
    </row>
    <row r="3954" spans="1:6">
      <c r="A3954" s="195" t="s">
        <v>395</v>
      </c>
      <c r="B3954" s="196">
        <v>1476</v>
      </c>
      <c r="C3954" s="196">
        <v>58400</v>
      </c>
      <c r="D3954" s="196">
        <v>1</v>
      </c>
      <c r="E3954" s="195" t="s">
        <v>19065</v>
      </c>
      <c r="F3954" s="195" t="s">
        <v>81</v>
      </c>
    </row>
    <row r="3955" spans="1:6">
      <c r="A3955" s="195" t="s">
        <v>395</v>
      </c>
      <c r="B3955" s="196">
        <v>2486</v>
      </c>
      <c r="C3955" s="196">
        <v>879700</v>
      </c>
      <c r="D3955" s="196">
        <v>1</v>
      </c>
      <c r="E3955" s="195" t="s">
        <v>19066</v>
      </c>
      <c r="F3955" s="195" t="s">
        <v>82</v>
      </c>
    </row>
    <row r="3956" spans="1:6">
      <c r="A3956" s="195" t="s">
        <v>395</v>
      </c>
      <c r="B3956" s="196">
        <v>1338</v>
      </c>
      <c r="C3956" s="196">
        <v>351800</v>
      </c>
      <c r="D3956" s="196">
        <v>1</v>
      </c>
      <c r="E3956" s="195" t="s">
        <v>19067</v>
      </c>
      <c r="F3956" s="195" t="s">
        <v>168</v>
      </c>
    </row>
    <row r="3957" spans="1:6">
      <c r="A3957" s="195" t="s">
        <v>395</v>
      </c>
      <c r="B3957" s="196">
        <v>1534</v>
      </c>
      <c r="C3957" s="196">
        <v>324100</v>
      </c>
      <c r="D3957" s="196">
        <v>1</v>
      </c>
      <c r="E3957" s="195" t="s">
        <v>19068</v>
      </c>
      <c r="F3957" s="195" t="s">
        <v>57</v>
      </c>
    </row>
    <row r="3958" spans="1:6">
      <c r="A3958" s="195" t="s">
        <v>395</v>
      </c>
      <c r="B3958" s="196">
        <v>2235</v>
      </c>
      <c r="C3958" s="196">
        <v>381300</v>
      </c>
      <c r="D3958" s="196">
        <v>1</v>
      </c>
      <c r="E3958" s="195" t="s">
        <v>19069</v>
      </c>
      <c r="F3958" s="195" t="s">
        <v>139</v>
      </c>
    </row>
    <row r="3959" spans="1:6">
      <c r="A3959" s="195" t="s">
        <v>395</v>
      </c>
      <c r="B3959" s="196">
        <v>1418</v>
      </c>
      <c r="C3959" s="196">
        <v>189500</v>
      </c>
      <c r="D3959" s="196">
        <v>1</v>
      </c>
      <c r="E3959" s="195" t="s">
        <v>19070</v>
      </c>
      <c r="F3959" s="195" t="s">
        <v>90</v>
      </c>
    </row>
    <row r="3960" spans="1:6">
      <c r="A3960" s="195" t="s">
        <v>395</v>
      </c>
      <c r="B3960" s="196">
        <v>2207</v>
      </c>
      <c r="C3960" s="196">
        <v>209500</v>
      </c>
      <c r="D3960" s="196">
        <v>2</v>
      </c>
      <c r="E3960" s="195" t="s">
        <v>19071</v>
      </c>
      <c r="F3960" s="195" t="s">
        <v>219</v>
      </c>
    </row>
    <row r="3961" spans="1:6">
      <c r="A3961" s="195" t="s">
        <v>395</v>
      </c>
      <c r="B3961" s="196">
        <v>3002</v>
      </c>
      <c r="C3961" s="196">
        <v>311400</v>
      </c>
      <c r="D3961" s="196">
        <v>3</v>
      </c>
      <c r="E3961" s="195" t="s">
        <v>19072</v>
      </c>
      <c r="F3961" s="195" t="s">
        <v>74</v>
      </c>
    </row>
    <row r="3962" spans="1:6">
      <c r="A3962" s="195" t="s">
        <v>395</v>
      </c>
      <c r="B3962" s="196">
        <v>2303</v>
      </c>
      <c r="C3962" s="196">
        <v>284800</v>
      </c>
      <c r="D3962" s="196">
        <v>2</v>
      </c>
      <c r="E3962" s="195" t="s">
        <v>19073</v>
      </c>
      <c r="F3962" s="195" t="s">
        <v>237</v>
      </c>
    </row>
    <row r="3963" spans="1:6">
      <c r="A3963" s="195" t="s">
        <v>395</v>
      </c>
      <c r="B3963" s="196">
        <v>1710</v>
      </c>
      <c r="C3963" s="196">
        <v>189600</v>
      </c>
      <c r="D3963" s="196">
        <v>2</v>
      </c>
      <c r="E3963" s="195" t="s">
        <v>19074</v>
      </c>
      <c r="F3963" s="195" t="s">
        <v>26</v>
      </c>
    </row>
    <row r="3964" spans="1:6">
      <c r="A3964" s="195" t="s">
        <v>395</v>
      </c>
      <c r="B3964" s="196">
        <v>1232</v>
      </c>
      <c r="C3964" s="196">
        <v>332400</v>
      </c>
      <c r="D3964" s="196">
        <v>1</v>
      </c>
      <c r="E3964" s="195" t="s">
        <v>19075</v>
      </c>
      <c r="F3964" s="195" t="s">
        <v>184</v>
      </c>
    </row>
    <row r="3965" spans="1:6">
      <c r="A3965" s="195" t="s">
        <v>395</v>
      </c>
      <c r="B3965" s="196">
        <v>2374</v>
      </c>
      <c r="C3965" s="196">
        <v>341300</v>
      </c>
      <c r="D3965" s="196">
        <v>2</v>
      </c>
      <c r="E3965" s="195" t="s">
        <v>19076</v>
      </c>
      <c r="F3965" s="195" t="s">
        <v>12</v>
      </c>
    </row>
    <row r="3966" spans="1:6">
      <c r="A3966" s="195" t="s">
        <v>395</v>
      </c>
      <c r="B3966" s="196">
        <v>3312</v>
      </c>
      <c r="C3966" s="196">
        <v>436100</v>
      </c>
      <c r="D3966" s="196">
        <v>2</v>
      </c>
      <c r="E3966" s="195" t="s">
        <v>19077</v>
      </c>
      <c r="F3966" s="195" t="s">
        <v>11</v>
      </c>
    </row>
    <row r="3967" spans="1:6" ht="30">
      <c r="A3967" s="195" t="s">
        <v>395</v>
      </c>
      <c r="B3967" s="196">
        <v>2100</v>
      </c>
      <c r="C3967" s="196">
        <v>635700</v>
      </c>
      <c r="D3967" s="196">
        <v>1</v>
      </c>
      <c r="E3967" s="195" t="s">
        <v>19078</v>
      </c>
      <c r="F3967" s="195" t="s">
        <v>99</v>
      </c>
    </row>
    <row r="3968" spans="1:6">
      <c r="A3968" s="195" t="s">
        <v>395</v>
      </c>
      <c r="B3968" s="196">
        <v>5578</v>
      </c>
      <c r="C3968" s="196">
        <v>2205600</v>
      </c>
      <c r="D3968" s="196">
        <v>1</v>
      </c>
      <c r="E3968" s="195" t="s">
        <v>19079</v>
      </c>
      <c r="F3968" s="195" t="s">
        <v>164</v>
      </c>
    </row>
    <row r="3969" spans="1:6">
      <c r="A3969" s="195" t="s">
        <v>395</v>
      </c>
      <c r="B3969" s="196">
        <v>4184</v>
      </c>
      <c r="C3969" s="196">
        <v>736600</v>
      </c>
      <c r="D3969" s="196">
        <v>1</v>
      </c>
      <c r="E3969" s="195" t="s">
        <v>19080</v>
      </c>
      <c r="F3969" s="195" t="s">
        <v>57</v>
      </c>
    </row>
    <row r="3970" spans="1:6" ht="30">
      <c r="A3970" s="195" t="s">
        <v>395</v>
      </c>
      <c r="B3970" s="196">
        <v>792</v>
      </c>
      <c r="C3970" s="196">
        <v>284200</v>
      </c>
      <c r="D3970" s="196">
        <v>1</v>
      </c>
      <c r="E3970" s="195" t="s">
        <v>19081</v>
      </c>
      <c r="F3970" s="195" t="s">
        <v>25</v>
      </c>
    </row>
    <row r="3971" spans="1:6">
      <c r="A3971" s="195" t="s">
        <v>395</v>
      </c>
      <c r="B3971" s="196">
        <v>1408</v>
      </c>
      <c r="C3971" s="196">
        <v>519500</v>
      </c>
      <c r="D3971" s="196">
        <v>1</v>
      </c>
      <c r="E3971" s="195" t="s">
        <v>19082</v>
      </c>
      <c r="F3971" s="195" t="s">
        <v>261</v>
      </c>
    </row>
    <row r="3972" spans="1:6">
      <c r="A3972" s="195" t="s">
        <v>395</v>
      </c>
      <c r="B3972" s="196">
        <v>1331</v>
      </c>
      <c r="C3972" s="196">
        <v>551800</v>
      </c>
      <c r="D3972" s="196">
        <v>1</v>
      </c>
      <c r="E3972" s="195" t="s">
        <v>19083</v>
      </c>
      <c r="F3972" s="195" t="s">
        <v>247</v>
      </c>
    </row>
    <row r="3973" spans="1:6" ht="30">
      <c r="A3973" s="195" t="s">
        <v>395</v>
      </c>
      <c r="B3973" s="196">
        <v>837</v>
      </c>
      <c r="C3973" s="196">
        <v>177800</v>
      </c>
      <c r="D3973" s="196">
        <v>1</v>
      </c>
      <c r="E3973" s="195" t="s">
        <v>19084</v>
      </c>
      <c r="F3973" s="195" t="s">
        <v>99</v>
      </c>
    </row>
    <row r="3974" spans="1:6" ht="30">
      <c r="A3974" s="195" t="s">
        <v>395</v>
      </c>
      <c r="B3974" s="196">
        <v>1664</v>
      </c>
      <c r="C3974" s="196">
        <v>314800</v>
      </c>
      <c r="D3974" s="196">
        <v>1</v>
      </c>
      <c r="E3974" s="195" t="s">
        <v>19085</v>
      </c>
      <c r="F3974" s="195" t="s">
        <v>99</v>
      </c>
    </row>
    <row r="3975" spans="1:6">
      <c r="A3975" s="195" t="s">
        <v>395</v>
      </c>
      <c r="B3975" s="196">
        <v>7231</v>
      </c>
      <c r="C3975" s="196">
        <v>769000</v>
      </c>
      <c r="D3975" s="196">
        <v>2</v>
      </c>
      <c r="E3975" s="195" t="s">
        <v>19086</v>
      </c>
      <c r="F3975" s="195" t="s">
        <v>254</v>
      </c>
    </row>
    <row r="3976" spans="1:6">
      <c r="A3976" s="195" t="s">
        <v>395</v>
      </c>
      <c r="B3976" s="196">
        <v>2320</v>
      </c>
      <c r="C3976" s="196">
        <v>249800</v>
      </c>
      <c r="D3976" s="196">
        <v>2</v>
      </c>
      <c r="E3976" s="195" t="s">
        <v>19087</v>
      </c>
      <c r="F3976" s="195" t="s">
        <v>90</v>
      </c>
    </row>
    <row r="3977" spans="1:6">
      <c r="A3977" s="195" t="s">
        <v>395</v>
      </c>
      <c r="B3977" s="196">
        <v>8980</v>
      </c>
      <c r="C3977" s="196">
        <v>1238100</v>
      </c>
      <c r="D3977" s="196">
        <v>7</v>
      </c>
      <c r="E3977" s="195" t="s">
        <v>19088</v>
      </c>
      <c r="F3977" s="195" t="s">
        <v>32</v>
      </c>
    </row>
    <row r="3978" spans="1:6">
      <c r="A3978" s="195" t="s">
        <v>395</v>
      </c>
      <c r="B3978" s="196">
        <v>4645</v>
      </c>
      <c r="C3978" s="196">
        <v>561200</v>
      </c>
      <c r="D3978" s="196">
        <v>2</v>
      </c>
      <c r="E3978" s="195" t="s">
        <v>19089</v>
      </c>
      <c r="F3978" s="195" t="s">
        <v>257</v>
      </c>
    </row>
    <row r="3979" spans="1:6">
      <c r="A3979" s="195" t="s">
        <v>395</v>
      </c>
      <c r="B3979" s="196">
        <v>1773</v>
      </c>
      <c r="C3979" s="196">
        <v>241100</v>
      </c>
      <c r="D3979" s="196">
        <v>2</v>
      </c>
      <c r="E3979" s="195" t="s">
        <v>19090</v>
      </c>
      <c r="F3979" s="195" t="s">
        <v>14</v>
      </c>
    </row>
    <row r="3980" spans="1:6">
      <c r="A3980" s="195" t="s">
        <v>395</v>
      </c>
      <c r="B3980" s="196">
        <v>1664</v>
      </c>
      <c r="C3980" s="196">
        <v>834000</v>
      </c>
      <c r="D3980" s="196">
        <v>1</v>
      </c>
      <c r="E3980" s="195" t="s">
        <v>19091</v>
      </c>
      <c r="F3980" s="195" t="s">
        <v>261</v>
      </c>
    </row>
    <row r="3981" spans="1:6">
      <c r="A3981" s="195" t="s">
        <v>395</v>
      </c>
      <c r="B3981" s="196">
        <v>2803</v>
      </c>
      <c r="C3981" s="196">
        <v>403300</v>
      </c>
      <c r="D3981" s="196">
        <v>3</v>
      </c>
      <c r="E3981" s="195" t="s">
        <v>19092</v>
      </c>
      <c r="F3981" s="195" t="s">
        <v>106</v>
      </c>
    </row>
    <row r="3982" spans="1:6">
      <c r="A3982" s="195" t="s">
        <v>395</v>
      </c>
      <c r="B3982" s="196">
        <v>3235</v>
      </c>
      <c r="C3982" s="196">
        <v>758100</v>
      </c>
      <c r="D3982" s="196">
        <v>3</v>
      </c>
      <c r="E3982" s="195" t="s">
        <v>19093</v>
      </c>
      <c r="F3982" s="195" t="s">
        <v>66</v>
      </c>
    </row>
    <row r="3983" spans="1:6">
      <c r="A3983" s="195" t="s">
        <v>395</v>
      </c>
      <c r="B3983" s="196">
        <v>2422</v>
      </c>
      <c r="C3983" s="196">
        <v>303000</v>
      </c>
      <c r="D3983" s="196">
        <v>1</v>
      </c>
      <c r="E3983" s="195" t="s">
        <v>19094</v>
      </c>
      <c r="F3983" s="195" t="s">
        <v>162</v>
      </c>
    </row>
    <row r="3984" spans="1:6">
      <c r="A3984" s="195" t="s">
        <v>395</v>
      </c>
      <c r="B3984" s="196">
        <v>2084</v>
      </c>
      <c r="C3984" s="196">
        <v>650700</v>
      </c>
      <c r="D3984" s="196">
        <v>1</v>
      </c>
      <c r="E3984" s="195" t="s">
        <v>19095</v>
      </c>
      <c r="F3984" s="195" t="s">
        <v>247</v>
      </c>
    </row>
    <row r="3985" spans="1:6">
      <c r="A3985" s="195" t="s">
        <v>395</v>
      </c>
      <c r="B3985" s="196">
        <v>1704</v>
      </c>
      <c r="C3985" s="196">
        <v>608400</v>
      </c>
      <c r="D3985" s="196">
        <v>1</v>
      </c>
      <c r="E3985" s="195" t="s">
        <v>19096</v>
      </c>
      <c r="F3985" s="195" t="s">
        <v>88</v>
      </c>
    </row>
    <row r="3986" spans="1:6">
      <c r="A3986" s="195" t="s">
        <v>395</v>
      </c>
      <c r="B3986" s="196">
        <v>2280</v>
      </c>
      <c r="C3986" s="196">
        <v>558100</v>
      </c>
      <c r="D3986" s="196">
        <v>1</v>
      </c>
      <c r="E3986" s="195" t="s">
        <v>19097</v>
      </c>
      <c r="F3986" s="195" t="s">
        <v>247</v>
      </c>
    </row>
    <row r="3987" spans="1:6">
      <c r="A3987" s="195" t="s">
        <v>395</v>
      </c>
      <c r="B3987" s="196">
        <v>8862</v>
      </c>
      <c r="C3987" s="196">
        <v>1371400</v>
      </c>
      <c r="D3987" s="196">
        <v>2</v>
      </c>
      <c r="E3987" s="195" t="s">
        <v>19098</v>
      </c>
      <c r="F3987" s="195" t="s">
        <v>253</v>
      </c>
    </row>
    <row r="3988" spans="1:6">
      <c r="A3988" s="195" t="s">
        <v>395</v>
      </c>
      <c r="B3988" s="196">
        <v>1420</v>
      </c>
      <c r="C3988" s="196">
        <v>771400</v>
      </c>
      <c r="D3988" s="196">
        <v>2</v>
      </c>
      <c r="E3988" s="195" t="s">
        <v>19099</v>
      </c>
      <c r="F3988" s="195" t="s">
        <v>177</v>
      </c>
    </row>
    <row r="3989" spans="1:6">
      <c r="A3989" s="195" t="s">
        <v>395</v>
      </c>
      <c r="B3989" s="196">
        <v>2768</v>
      </c>
      <c r="C3989" s="196">
        <v>379400</v>
      </c>
      <c r="D3989" s="196">
        <v>2</v>
      </c>
      <c r="E3989" s="195" t="s">
        <v>19100</v>
      </c>
      <c r="F3989" s="195" t="s">
        <v>207</v>
      </c>
    </row>
    <row r="3990" spans="1:6">
      <c r="A3990" s="195" t="s">
        <v>395</v>
      </c>
      <c r="B3990" s="196">
        <v>2530</v>
      </c>
      <c r="C3990" s="196">
        <v>274900</v>
      </c>
      <c r="D3990" s="196">
        <v>2</v>
      </c>
      <c r="E3990" s="195" t="s">
        <v>19101</v>
      </c>
      <c r="F3990" s="195" t="s">
        <v>58</v>
      </c>
    </row>
    <row r="3991" spans="1:6">
      <c r="A3991" s="195" t="s">
        <v>395</v>
      </c>
      <c r="B3991" s="196">
        <v>1884</v>
      </c>
      <c r="C3991" s="196">
        <v>553100</v>
      </c>
      <c r="D3991" s="196">
        <v>1</v>
      </c>
      <c r="E3991" s="195" t="s">
        <v>19102</v>
      </c>
      <c r="F3991" s="195" t="s">
        <v>164</v>
      </c>
    </row>
    <row r="3992" spans="1:6">
      <c r="A3992" s="195" t="s">
        <v>395</v>
      </c>
      <c r="B3992" s="196">
        <v>2070</v>
      </c>
      <c r="C3992" s="196">
        <v>528500</v>
      </c>
      <c r="D3992" s="196">
        <v>2</v>
      </c>
      <c r="E3992" s="195" t="s">
        <v>19103</v>
      </c>
      <c r="F3992" s="195" t="s">
        <v>92</v>
      </c>
    </row>
    <row r="3993" spans="1:6">
      <c r="A3993" s="195" t="s">
        <v>395</v>
      </c>
      <c r="B3993" s="196">
        <v>1804</v>
      </c>
      <c r="C3993" s="196">
        <v>222400</v>
      </c>
      <c r="D3993" s="196">
        <v>2</v>
      </c>
      <c r="E3993" s="195" t="s">
        <v>19104</v>
      </c>
      <c r="F3993" s="195" t="s">
        <v>190</v>
      </c>
    </row>
    <row r="3994" spans="1:6">
      <c r="A3994" s="195" t="s">
        <v>395</v>
      </c>
      <c r="B3994" s="196">
        <v>5102</v>
      </c>
      <c r="C3994" s="196">
        <v>476200</v>
      </c>
      <c r="D3994" s="196">
        <v>3</v>
      </c>
      <c r="E3994" s="195" t="s">
        <v>19105</v>
      </c>
      <c r="F3994" s="195" t="s">
        <v>206</v>
      </c>
    </row>
    <row r="3995" spans="1:6">
      <c r="A3995" s="195" t="s">
        <v>395</v>
      </c>
      <c r="B3995" s="196">
        <v>2586</v>
      </c>
      <c r="C3995" s="196">
        <v>334300</v>
      </c>
      <c r="D3995" s="196">
        <v>2</v>
      </c>
      <c r="E3995" s="195" t="s">
        <v>19106</v>
      </c>
      <c r="F3995" s="195" t="s">
        <v>13</v>
      </c>
    </row>
    <row r="3996" spans="1:6">
      <c r="A3996" s="195" t="s">
        <v>395</v>
      </c>
      <c r="B3996" s="196">
        <v>1900</v>
      </c>
      <c r="C3996" s="196">
        <v>419100</v>
      </c>
      <c r="D3996" s="196">
        <v>1</v>
      </c>
      <c r="E3996" s="195" t="s">
        <v>19107</v>
      </c>
      <c r="F3996" s="195" t="s">
        <v>57</v>
      </c>
    </row>
    <row r="3997" spans="1:6">
      <c r="A3997" s="195" t="s">
        <v>395</v>
      </c>
      <c r="B3997" s="196">
        <v>1020</v>
      </c>
      <c r="C3997" s="196">
        <v>173100</v>
      </c>
      <c r="D3997" s="196">
        <v>2</v>
      </c>
      <c r="E3997" s="195" t="s">
        <v>19108</v>
      </c>
      <c r="F3997" s="195" t="s">
        <v>185</v>
      </c>
    </row>
    <row r="3998" spans="1:6">
      <c r="A3998" s="195" t="s">
        <v>395</v>
      </c>
      <c r="B3998" s="196">
        <v>1666</v>
      </c>
      <c r="C3998" s="196">
        <v>257600</v>
      </c>
      <c r="D3998" s="196">
        <v>2</v>
      </c>
      <c r="E3998" s="195" t="s">
        <v>19109</v>
      </c>
      <c r="F3998" s="195" t="s">
        <v>87</v>
      </c>
    </row>
    <row r="3999" spans="1:6">
      <c r="A3999" s="195" t="s">
        <v>395</v>
      </c>
      <c r="B3999" s="196">
        <v>2246</v>
      </c>
      <c r="C3999" s="196">
        <v>264600</v>
      </c>
      <c r="D3999" s="196">
        <v>1</v>
      </c>
      <c r="E3999" s="195" t="s">
        <v>19110</v>
      </c>
      <c r="F3999" s="195" t="s">
        <v>111</v>
      </c>
    </row>
    <row r="4000" spans="1:6">
      <c r="A4000" s="195" t="s">
        <v>395</v>
      </c>
      <c r="B4000" s="196">
        <v>2345</v>
      </c>
      <c r="C4000" s="196">
        <v>76300</v>
      </c>
      <c r="D4000" s="196">
        <v>1</v>
      </c>
      <c r="E4000" s="195" t="s">
        <v>19111</v>
      </c>
      <c r="F4000" s="195" t="s">
        <v>225</v>
      </c>
    </row>
    <row r="4001" spans="1:6" ht="30">
      <c r="A4001" s="195" t="s">
        <v>395</v>
      </c>
      <c r="B4001" s="196">
        <v>1993</v>
      </c>
      <c r="C4001" s="196">
        <v>526000</v>
      </c>
      <c r="D4001" s="196">
        <v>1</v>
      </c>
      <c r="E4001" s="195" t="s">
        <v>19112</v>
      </c>
      <c r="F4001" s="195" t="s">
        <v>99</v>
      </c>
    </row>
    <row r="4002" spans="1:6">
      <c r="A4002" s="195" t="s">
        <v>395</v>
      </c>
      <c r="B4002" s="196">
        <v>2310</v>
      </c>
      <c r="C4002" s="196">
        <v>370400</v>
      </c>
      <c r="D4002" s="196">
        <v>3</v>
      </c>
      <c r="E4002" s="195" t="s">
        <v>19113</v>
      </c>
      <c r="F4002" s="195" t="s">
        <v>49</v>
      </c>
    </row>
    <row r="4003" spans="1:6">
      <c r="A4003" s="195" t="s">
        <v>395</v>
      </c>
      <c r="B4003" s="196">
        <v>2906</v>
      </c>
      <c r="C4003" s="196">
        <v>311200</v>
      </c>
      <c r="D4003" s="196">
        <v>2</v>
      </c>
      <c r="E4003" s="195" t="s">
        <v>19114</v>
      </c>
      <c r="F4003" s="195" t="s">
        <v>185</v>
      </c>
    </row>
    <row r="4004" spans="1:6">
      <c r="A4004" s="195" t="s">
        <v>395</v>
      </c>
      <c r="B4004" s="196">
        <v>1325</v>
      </c>
      <c r="C4004" s="196">
        <v>86000</v>
      </c>
      <c r="D4004" s="196">
        <v>2</v>
      </c>
      <c r="E4004" s="195" t="s">
        <v>19115</v>
      </c>
      <c r="F4004" s="195" t="s">
        <v>5</v>
      </c>
    </row>
    <row r="4005" spans="1:6" ht="30">
      <c r="A4005" s="195" t="s">
        <v>395</v>
      </c>
      <c r="B4005" s="196">
        <v>2208</v>
      </c>
      <c r="C4005" s="196">
        <v>438100</v>
      </c>
      <c r="D4005" s="196">
        <v>1</v>
      </c>
      <c r="E4005" s="195" t="s">
        <v>19116</v>
      </c>
      <c r="F4005" s="195" t="s">
        <v>99</v>
      </c>
    </row>
    <row r="4006" spans="1:6">
      <c r="A4006" s="195" t="s">
        <v>395</v>
      </c>
      <c r="B4006" s="196">
        <v>2984</v>
      </c>
      <c r="C4006" s="196">
        <v>157500</v>
      </c>
      <c r="D4006" s="196">
        <v>1</v>
      </c>
      <c r="E4006" s="195" t="s">
        <v>19117</v>
      </c>
      <c r="F4006" s="195" t="s">
        <v>183</v>
      </c>
    </row>
    <row r="4007" spans="1:6">
      <c r="A4007" s="195" t="s">
        <v>395</v>
      </c>
      <c r="B4007" s="196">
        <v>1827</v>
      </c>
      <c r="C4007" s="196">
        <v>303500</v>
      </c>
      <c r="D4007" s="196">
        <v>1</v>
      </c>
      <c r="E4007" s="195" t="s">
        <v>19118</v>
      </c>
      <c r="F4007" s="195" t="s">
        <v>57</v>
      </c>
    </row>
    <row r="4008" spans="1:6">
      <c r="A4008" s="195" t="s">
        <v>395</v>
      </c>
      <c r="B4008" s="196">
        <v>2892</v>
      </c>
      <c r="C4008" s="196">
        <v>303500</v>
      </c>
      <c r="D4008" s="196">
        <v>2</v>
      </c>
      <c r="E4008" s="195" t="s">
        <v>19119</v>
      </c>
      <c r="F4008" s="195" t="s">
        <v>5</v>
      </c>
    </row>
    <row r="4009" spans="1:6">
      <c r="A4009" s="195" t="s">
        <v>395</v>
      </c>
      <c r="B4009" s="196">
        <v>1632</v>
      </c>
      <c r="C4009" s="196">
        <v>320700</v>
      </c>
      <c r="D4009" s="196">
        <v>1</v>
      </c>
      <c r="E4009" s="195" t="s">
        <v>19120</v>
      </c>
      <c r="F4009" s="195" t="s">
        <v>87</v>
      </c>
    </row>
    <row r="4010" spans="1:6">
      <c r="A4010" s="195" t="s">
        <v>395</v>
      </c>
      <c r="B4010" s="196">
        <v>2889</v>
      </c>
      <c r="C4010" s="196">
        <v>382300</v>
      </c>
      <c r="D4010" s="196">
        <v>2</v>
      </c>
      <c r="E4010" s="195" t="s">
        <v>19121</v>
      </c>
      <c r="F4010" s="195" t="s">
        <v>14</v>
      </c>
    </row>
    <row r="4011" spans="1:6">
      <c r="A4011" s="195" t="s">
        <v>395</v>
      </c>
      <c r="B4011" s="196">
        <v>11864</v>
      </c>
      <c r="C4011" s="196">
        <v>910500</v>
      </c>
      <c r="D4011" s="196">
        <v>1</v>
      </c>
      <c r="E4011" s="195" t="s">
        <v>19122</v>
      </c>
      <c r="F4011" s="195" t="s">
        <v>219</v>
      </c>
    </row>
    <row r="4012" spans="1:6">
      <c r="A4012" s="195" t="s">
        <v>395</v>
      </c>
      <c r="B4012" s="196">
        <v>1434</v>
      </c>
      <c r="C4012" s="196">
        <v>427500</v>
      </c>
      <c r="D4012" s="196">
        <v>1</v>
      </c>
      <c r="E4012" s="195" t="s">
        <v>19123</v>
      </c>
      <c r="F4012" s="195" t="s">
        <v>164</v>
      </c>
    </row>
    <row r="4013" spans="1:6">
      <c r="A4013" s="195" t="s">
        <v>395</v>
      </c>
      <c r="B4013" s="196">
        <v>2544</v>
      </c>
      <c r="C4013" s="196">
        <v>343200</v>
      </c>
      <c r="D4013" s="196">
        <v>2</v>
      </c>
      <c r="E4013" s="195" t="s">
        <v>19124</v>
      </c>
      <c r="F4013" s="195" t="s">
        <v>26</v>
      </c>
    </row>
    <row r="4014" spans="1:6" ht="30">
      <c r="A4014" s="195" t="s">
        <v>395</v>
      </c>
      <c r="B4014" s="196">
        <v>2497</v>
      </c>
      <c r="C4014" s="196">
        <v>429500</v>
      </c>
      <c r="D4014" s="196">
        <v>1</v>
      </c>
      <c r="E4014" s="195" t="s">
        <v>19125</v>
      </c>
      <c r="F4014" s="195" t="s">
        <v>25</v>
      </c>
    </row>
    <row r="4015" spans="1:6">
      <c r="A4015" s="195" t="s">
        <v>395</v>
      </c>
      <c r="B4015" s="196">
        <v>1140</v>
      </c>
      <c r="C4015" s="196">
        <v>133500</v>
      </c>
      <c r="D4015" s="196">
        <v>2</v>
      </c>
      <c r="E4015" s="195" t="s">
        <v>19126</v>
      </c>
      <c r="F4015" s="195" t="s">
        <v>27</v>
      </c>
    </row>
    <row r="4016" spans="1:6">
      <c r="A4016" s="195" t="s">
        <v>395</v>
      </c>
      <c r="B4016" s="196">
        <v>5042</v>
      </c>
      <c r="C4016" s="196">
        <v>829900</v>
      </c>
      <c r="D4016" s="196">
        <v>1</v>
      </c>
      <c r="E4016" s="195" t="s">
        <v>19127</v>
      </c>
      <c r="F4016" s="195" t="s">
        <v>249</v>
      </c>
    </row>
    <row r="4017" spans="1:6">
      <c r="A4017" s="195" t="s">
        <v>395</v>
      </c>
      <c r="B4017" s="196">
        <v>3226</v>
      </c>
      <c r="C4017" s="196">
        <v>355000</v>
      </c>
      <c r="D4017" s="196">
        <v>3</v>
      </c>
      <c r="E4017" s="195" t="s">
        <v>19128</v>
      </c>
      <c r="F4017" s="195" t="s">
        <v>123</v>
      </c>
    </row>
    <row r="4018" spans="1:6">
      <c r="A4018" s="195" t="s">
        <v>395</v>
      </c>
      <c r="B4018" s="196">
        <v>4172</v>
      </c>
      <c r="C4018" s="196">
        <v>549900</v>
      </c>
      <c r="D4018" s="196">
        <v>4</v>
      </c>
      <c r="E4018" s="195" t="s">
        <v>19129</v>
      </c>
      <c r="F4018" s="195" t="s">
        <v>54</v>
      </c>
    </row>
    <row r="4019" spans="1:6">
      <c r="A4019" s="195" t="s">
        <v>395</v>
      </c>
      <c r="B4019" s="196">
        <v>4397</v>
      </c>
      <c r="C4019" s="196">
        <v>1446200</v>
      </c>
      <c r="D4019" s="196">
        <v>1</v>
      </c>
      <c r="E4019" s="195" t="s">
        <v>19130</v>
      </c>
      <c r="F4019" s="195" t="s">
        <v>54</v>
      </c>
    </row>
    <row r="4020" spans="1:6">
      <c r="A4020" s="195" t="s">
        <v>395</v>
      </c>
      <c r="B4020" s="196">
        <v>3726</v>
      </c>
      <c r="C4020" s="196">
        <v>383100</v>
      </c>
      <c r="D4020" s="196">
        <v>4</v>
      </c>
      <c r="E4020" s="195" t="s">
        <v>19131</v>
      </c>
      <c r="F4020" s="195" t="s">
        <v>14</v>
      </c>
    </row>
    <row r="4021" spans="1:6" ht="30">
      <c r="A4021" s="195" t="s">
        <v>395</v>
      </c>
      <c r="B4021" s="196">
        <v>1284</v>
      </c>
      <c r="C4021" s="196">
        <v>229100</v>
      </c>
      <c r="D4021" s="196">
        <v>1</v>
      </c>
      <c r="E4021" s="195" t="s">
        <v>19132</v>
      </c>
      <c r="F4021" s="195" t="s">
        <v>99</v>
      </c>
    </row>
    <row r="4022" spans="1:6">
      <c r="A4022" s="195" t="s">
        <v>395</v>
      </c>
      <c r="B4022" s="196">
        <v>658</v>
      </c>
      <c r="C4022" s="196">
        <v>263700</v>
      </c>
      <c r="D4022" s="196">
        <v>1</v>
      </c>
      <c r="E4022" s="195" t="s">
        <v>19133</v>
      </c>
      <c r="F4022" s="195" t="s">
        <v>57</v>
      </c>
    </row>
    <row r="4023" spans="1:6" ht="30">
      <c r="A4023" s="195" t="s">
        <v>395</v>
      </c>
      <c r="B4023" s="196">
        <v>1170</v>
      </c>
      <c r="C4023" s="196">
        <v>301200</v>
      </c>
      <c r="D4023" s="196">
        <v>1</v>
      </c>
      <c r="E4023" s="195" t="s">
        <v>19134</v>
      </c>
      <c r="F4023" s="195" t="s">
        <v>209</v>
      </c>
    </row>
    <row r="4024" spans="1:6">
      <c r="A4024" s="195" t="s">
        <v>395</v>
      </c>
      <c r="B4024" s="196">
        <v>1576</v>
      </c>
      <c r="C4024" s="196">
        <v>501700</v>
      </c>
      <c r="D4024" s="196">
        <v>2</v>
      </c>
      <c r="E4024" s="195" t="s">
        <v>19135</v>
      </c>
      <c r="F4024" s="195" t="s">
        <v>88</v>
      </c>
    </row>
    <row r="4025" spans="1:6">
      <c r="A4025" s="195" t="s">
        <v>395</v>
      </c>
      <c r="B4025" s="196">
        <v>2062</v>
      </c>
      <c r="C4025" s="196">
        <v>807800</v>
      </c>
      <c r="D4025" s="196">
        <v>1</v>
      </c>
      <c r="E4025" s="195" t="s">
        <v>19136</v>
      </c>
      <c r="F4025" s="195" t="s">
        <v>88</v>
      </c>
    </row>
    <row r="4026" spans="1:6">
      <c r="A4026" s="195" t="s">
        <v>395</v>
      </c>
      <c r="B4026" s="196">
        <v>2831</v>
      </c>
      <c r="C4026" s="196">
        <v>347900</v>
      </c>
      <c r="D4026" s="196">
        <v>2</v>
      </c>
      <c r="E4026" s="195" t="s">
        <v>19137</v>
      </c>
      <c r="F4026" s="195" t="s">
        <v>255</v>
      </c>
    </row>
    <row r="4027" spans="1:6" ht="30">
      <c r="A4027" s="195" t="s">
        <v>395</v>
      </c>
      <c r="B4027" s="196">
        <v>1284</v>
      </c>
      <c r="C4027" s="196">
        <v>295900</v>
      </c>
      <c r="D4027" s="196">
        <v>1</v>
      </c>
      <c r="E4027" s="195" t="s">
        <v>19138</v>
      </c>
      <c r="F4027" s="195" t="s">
        <v>25</v>
      </c>
    </row>
    <row r="4028" spans="1:6">
      <c r="A4028" s="195" t="s">
        <v>395</v>
      </c>
      <c r="B4028" s="196">
        <v>2696</v>
      </c>
      <c r="C4028" s="196">
        <v>644600</v>
      </c>
      <c r="D4028" s="196">
        <v>1</v>
      </c>
      <c r="E4028" s="195" t="s">
        <v>19139</v>
      </c>
      <c r="F4028" s="195" t="s">
        <v>87</v>
      </c>
    </row>
    <row r="4029" spans="1:6">
      <c r="A4029" s="195" t="s">
        <v>395</v>
      </c>
      <c r="B4029" s="196">
        <v>2311</v>
      </c>
      <c r="C4029" s="196">
        <v>414100</v>
      </c>
      <c r="D4029" s="196">
        <v>1</v>
      </c>
      <c r="E4029" s="195" t="s">
        <v>19140</v>
      </c>
      <c r="F4029" s="195" t="s">
        <v>87</v>
      </c>
    </row>
    <row r="4030" spans="1:6">
      <c r="A4030" s="195" t="s">
        <v>395</v>
      </c>
      <c r="B4030" s="196">
        <v>992</v>
      </c>
      <c r="C4030" s="196">
        <v>73100</v>
      </c>
      <c r="D4030" s="196">
        <v>4</v>
      </c>
      <c r="E4030" s="195" t="s">
        <v>19141</v>
      </c>
      <c r="F4030" s="195" t="s">
        <v>159</v>
      </c>
    </row>
    <row r="4031" spans="1:6">
      <c r="A4031" s="195" t="s">
        <v>395</v>
      </c>
      <c r="B4031" s="196">
        <v>6189</v>
      </c>
      <c r="C4031" s="196">
        <v>538700</v>
      </c>
      <c r="D4031" s="196">
        <v>6</v>
      </c>
      <c r="E4031" s="195" t="s">
        <v>19142</v>
      </c>
      <c r="F4031" s="195" t="s">
        <v>14</v>
      </c>
    </row>
    <row r="4032" spans="1:6">
      <c r="A4032" s="195" t="s">
        <v>395</v>
      </c>
      <c r="B4032" s="196">
        <v>1708</v>
      </c>
      <c r="C4032" s="196">
        <v>301000</v>
      </c>
      <c r="D4032" s="196">
        <v>1</v>
      </c>
      <c r="E4032" s="195" t="s">
        <v>19143</v>
      </c>
      <c r="F4032" s="195" t="s">
        <v>90</v>
      </c>
    </row>
    <row r="4033" spans="1:6" ht="30">
      <c r="A4033" s="195" t="s">
        <v>395</v>
      </c>
      <c r="B4033" s="196">
        <v>480</v>
      </c>
      <c r="C4033" s="196">
        <v>383400</v>
      </c>
      <c r="D4033" s="196">
        <v>1</v>
      </c>
      <c r="E4033" s="195" t="s">
        <v>19144</v>
      </c>
      <c r="F4033" s="195" t="s">
        <v>209</v>
      </c>
    </row>
    <row r="4034" spans="1:6">
      <c r="A4034" s="195" t="s">
        <v>395</v>
      </c>
      <c r="B4034" s="196">
        <v>3645</v>
      </c>
      <c r="C4034" s="196">
        <v>3025400</v>
      </c>
      <c r="D4034" s="196">
        <v>1</v>
      </c>
      <c r="E4034" s="195" t="s">
        <v>19145</v>
      </c>
      <c r="F4034" s="195" t="s">
        <v>177</v>
      </c>
    </row>
    <row r="4035" spans="1:6">
      <c r="A4035" s="195" t="s">
        <v>395</v>
      </c>
      <c r="B4035" s="196">
        <v>1222</v>
      </c>
      <c r="C4035" s="196">
        <v>404400</v>
      </c>
      <c r="D4035" s="196">
        <v>1</v>
      </c>
      <c r="E4035" s="195" t="s">
        <v>19146</v>
      </c>
      <c r="F4035" s="195" t="s">
        <v>106</v>
      </c>
    </row>
    <row r="4036" spans="1:6">
      <c r="A4036" s="195" t="s">
        <v>395</v>
      </c>
      <c r="B4036" s="196">
        <v>2100</v>
      </c>
      <c r="C4036" s="196">
        <v>795800</v>
      </c>
      <c r="D4036" s="196">
        <v>1</v>
      </c>
      <c r="E4036" s="195" t="s">
        <v>19147</v>
      </c>
      <c r="F4036" s="195" t="s">
        <v>247</v>
      </c>
    </row>
    <row r="4037" spans="1:6">
      <c r="A4037" s="195" t="s">
        <v>395</v>
      </c>
      <c r="B4037" s="196">
        <v>2274</v>
      </c>
      <c r="C4037" s="196">
        <v>844700</v>
      </c>
      <c r="D4037" s="196">
        <v>1</v>
      </c>
      <c r="E4037" s="195" t="s">
        <v>19148</v>
      </c>
      <c r="F4037" s="195" t="s">
        <v>168</v>
      </c>
    </row>
    <row r="4038" spans="1:6">
      <c r="A4038" s="195" t="s">
        <v>395</v>
      </c>
      <c r="B4038" s="196">
        <v>1526</v>
      </c>
      <c r="C4038" s="196">
        <v>428500</v>
      </c>
      <c r="D4038" s="196">
        <v>1</v>
      </c>
      <c r="E4038" s="195" t="s">
        <v>19149</v>
      </c>
      <c r="F4038" s="195" t="s">
        <v>168</v>
      </c>
    </row>
    <row r="4039" spans="1:6">
      <c r="A4039" s="195" t="s">
        <v>395</v>
      </c>
      <c r="B4039" s="196">
        <v>2682</v>
      </c>
      <c r="C4039" s="196">
        <v>835200</v>
      </c>
      <c r="D4039" s="196">
        <v>1</v>
      </c>
      <c r="E4039" s="195" t="s">
        <v>19150</v>
      </c>
      <c r="F4039" s="195" t="s">
        <v>247</v>
      </c>
    </row>
    <row r="4040" spans="1:6">
      <c r="A4040" s="195" t="s">
        <v>395</v>
      </c>
      <c r="B4040" s="196">
        <v>3028</v>
      </c>
      <c r="C4040" s="196">
        <v>335800</v>
      </c>
      <c r="D4040" s="196">
        <v>3</v>
      </c>
      <c r="E4040" s="195" t="s">
        <v>19151</v>
      </c>
      <c r="F4040" s="195" t="s">
        <v>11</v>
      </c>
    </row>
    <row r="4041" spans="1:6">
      <c r="A4041" s="195" t="s">
        <v>395</v>
      </c>
      <c r="B4041" s="196">
        <v>2196</v>
      </c>
      <c r="C4041" s="196">
        <v>181300</v>
      </c>
      <c r="D4041" s="196">
        <v>2</v>
      </c>
      <c r="E4041" s="195" t="s">
        <v>19152</v>
      </c>
      <c r="F4041" s="195" t="s">
        <v>246</v>
      </c>
    </row>
    <row r="4042" spans="1:6">
      <c r="A4042" s="195" t="s">
        <v>395</v>
      </c>
      <c r="B4042" s="196">
        <v>3144</v>
      </c>
      <c r="C4042" s="196">
        <v>1027700</v>
      </c>
      <c r="D4042" s="196">
        <v>1</v>
      </c>
      <c r="E4042" s="195" t="s">
        <v>19153</v>
      </c>
      <c r="F4042" s="195" t="s">
        <v>82</v>
      </c>
    </row>
    <row r="4043" spans="1:6">
      <c r="A4043" s="195" t="s">
        <v>395</v>
      </c>
      <c r="B4043" s="196">
        <v>1574</v>
      </c>
      <c r="C4043" s="196">
        <v>318300</v>
      </c>
      <c r="D4043" s="196">
        <v>1</v>
      </c>
      <c r="E4043" s="195" t="s">
        <v>19154</v>
      </c>
      <c r="F4043" s="195" t="s">
        <v>87</v>
      </c>
    </row>
    <row r="4044" spans="1:6">
      <c r="A4044" s="195" t="s">
        <v>395</v>
      </c>
      <c r="B4044" s="196">
        <v>1236</v>
      </c>
      <c r="C4044" s="196">
        <v>181100</v>
      </c>
      <c r="D4044" s="196">
        <v>1</v>
      </c>
      <c r="E4044" s="195" t="s">
        <v>19155</v>
      </c>
      <c r="F4044" s="195" t="s">
        <v>164</v>
      </c>
    </row>
    <row r="4045" spans="1:6">
      <c r="A4045" s="195" t="s">
        <v>395</v>
      </c>
      <c r="B4045" s="196">
        <v>1428</v>
      </c>
      <c r="C4045" s="196">
        <v>476300</v>
      </c>
      <c r="D4045" s="196">
        <v>1</v>
      </c>
      <c r="E4045" s="195" t="s">
        <v>19156</v>
      </c>
      <c r="F4045" s="195" t="s">
        <v>168</v>
      </c>
    </row>
    <row r="4046" spans="1:6">
      <c r="A4046" s="195" t="s">
        <v>395</v>
      </c>
      <c r="B4046" s="196">
        <v>5316</v>
      </c>
      <c r="C4046" s="196">
        <v>713900</v>
      </c>
      <c r="D4046" s="196">
        <v>6</v>
      </c>
      <c r="E4046" s="195" t="s">
        <v>19157</v>
      </c>
      <c r="F4046" s="195" t="s">
        <v>26</v>
      </c>
    </row>
    <row r="4047" spans="1:6">
      <c r="A4047" s="195" t="s">
        <v>395</v>
      </c>
      <c r="B4047" s="196">
        <v>1040</v>
      </c>
      <c r="C4047" s="196">
        <v>385400</v>
      </c>
      <c r="D4047" s="196">
        <v>1</v>
      </c>
      <c r="E4047" s="195" t="s">
        <v>19158</v>
      </c>
      <c r="F4047" s="195" t="s">
        <v>168</v>
      </c>
    </row>
    <row r="4048" spans="1:6">
      <c r="A4048" s="195" t="s">
        <v>395</v>
      </c>
      <c r="B4048" s="196">
        <v>4691</v>
      </c>
      <c r="C4048" s="196">
        <v>774100</v>
      </c>
      <c r="D4048" s="196">
        <v>2</v>
      </c>
      <c r="E4048" s="195" t="s">
        <v>19159</v>
      </c>
      <c r="F4048" s="195" t="s">
        <v>93</v>
      </c>
    </row>
    <row r="4049" spans="1:6">
      <c r="A4049" s="195" t="s">
        <v>395</v>
      </c>
      <c r="B4049" s="196">
        <v>2043</v>
      </c>
      <c r="C4049" s="196">
        <v>373500</v>
      </c>
      <c r="D4049" s="196">
        <v>1</v>
      </c>
      <c r="E4049" s="195" t="s">
        <v>19160</v>
      </c>
      <c r="F4049" s="195" t="s">
        <v>87</v>
      </c>
    </row>
    <row r="4050" spans="1:6">
      <c r="A4050" s="195" t="s">
        <v>395</v>
      </c>
      <c r="B4050" s="196">
        <v>3819</v>
      </c>
      <c r="C4050" s="196">
        <v>868900</v>
      </c>
      <c r="D4050" s="196">
        <v>1</v>
      </c>
      <c r="E4050" s="195" t="s">
        <v>19161</v>
      </c>
      <c r="F4050" s="195" t="s">
        <v>87</v>
      </c>
    </row>
    <row r="4051" spans="1:6">
      <c r="A4051" s="195" t="s">
        <v>395</v>
      </c>
      <c r="B4051" s="196">
        <v>1281</v>
      </c>
      <c r="C4051" s="196">
        <v>351700</v>
      </c>
      <c r="D4051" s="196">
        <v>1</v>
      </c>
      <c r="E4051" s="195" t="s">
        <v>19162</v>
      </c>
      <c r="F4051" s="195" t="s">
        <v>82</v>
      </c>
    </row>
    <row r="4052" spans="1:6">
      <c r="A4052" s="195" t="s">
        <v>395</v>
      </c>
      <c r="B4052" s="196">
        <v>6829</v>
      </c>
      <c r="C4052" s="196">
        <v>1090300</v>
      </c>
      <c r="D4052" s="196">
        <v>2</v>
      </c>
      <c r="E4052" s="195" t="s">
        <v>19163</v>
      </c>
      <c r="F4052" s="195" t="s">
        <v>5</v>
      </c>
    </row>
    <row r="4053" spans="1:6">
      <c r="A4053" s="195" t="s">
        <v>395</v>
      </c>
      <c r="B4053" s="196">
        <v>472</v>
      </c>
      <c r="C4053" s="196">
        <v>242500</v>
      </c>
      <c r="D4053" s="196">
        <v>1</v>
      </c>
      <c r="E4053" s="195" t="s">
        <v>19164</v>
      </c>
      <c r="F4053" s="195" t="s">
        <v>168</v>
      </c>
    </row>
    <row r="4054" spans="1:6">
      <c r="A4054" s="195" t="s">
        <v>395</v>
      </c>
      <c r="B4054" s="196">
        <v>1508</v>
      </c>
      <c r="C4054" s="196">
        <v>672600</v>
      </c>
      <c r="D4054" s="196">
        <v>1</v>
      </c>
      <c r="E4054" s="195" t="s">
        <v>19165</v>
      </c>
      <c r="F4054" s="195" t="s">
        <v>54</v>
      </c>
    </row>
    <row r="4055" spans="1:6">
      <c r="A4055" s="195" t="s">
        <v>395</v>
      </c>
      <c r="B4055" s="196">
        <v>2640</v>
      </c>
      <c r="C4055" s="196">
        <v>689700</v>
      </c>
      <c r="D4055" s="196">
        <v>1</v>
      </c>
      <c r="E4055" s="195" t="s">
        <v>19166</v>
      </c>
      <c r="F4055" s="195" t="s">
        <v>168</v>
      </c>
    </row>
    <row r="4056" spans="1:6" ht="30">
      <c r="A4056" s="195" t="s">
        <v>395</v>
      </c>
      <c r="B4056" s="196">
        <v>2476</v>
      </c>
      <c r="C4056" s="196">
        <v>483500</v>
      </c>
      <c r="D4056" s="196">
        <v>1</v>
      </c>
      <c r="E4056" s="195" t="s">
        <v>19167</v>
      </c>
      <c r="F4056" s="195" t="s">
        <v>25</v>
      </c>
    </row>
    <row r="4057" spans="1:6">
      <c r="A4057" s="195" t="s">
        <v>395</v>
      </c>
      <c r="B4057" s="196">
        <v>7555</v>
      </c>
      <c r="C4057" s="196">
        <v>1854600</v>
      </c>
      <c r="D4057" s="196">
        <v>3</v>
      </c>
      <c r="E4057" s="195" t="s">
        <v>19168</v>
      </c>
      <c r="F4057" s="195" t="s">
        <v>7</v>
      </c>
    </row>
    <row r="4058" spans="1:6">
      <c r="A4058" s="195" t="s">
        <v>395</v>
      </c>
      <c r="B4058" s="196">
        <v>3108</v>
      </c>
      <c r="C4058" s="196">
        <v>547400</v>
      </c>
      <c r="D4058" s="196">
        <v>2</v>
      </c>
      <c r="E4058" s="195" t="s">
        <v>19169</v>
      </c>
      <c r="F4058" s="195" t="s">
        <v>254</v>
      </c>
    </row>
    <row r="4059" spans="1:6">
      <c r="A4059" s="195" t="s">
        <v>395</v>
      </c>
      <c r="B4059" s="196">
        <v>924</v>
      </c>
      <c r="C4059" s="196">
        <v>531000</v>
      </c>
      <c r="D4059" s="196">
        <v>1</v>
      </c>
      <c r="E4059" s="195" t="s">
        <v>19170</v>
      </c>
      <c r="F4059" s="195" t="s">
        <v>168</v>
      </c>
    </row>
    <row r="4060" spans="1:6">
      <c r="A4060" s="195" t="s">
        <v>395</v>
      </c>
      <c r="B4060" s="196">
        <v>2357</v>
      </c>
      <c r="C4060" s="196">
        <v>412900</v>
      </c>
      <c r="D4060" s="196">
        <v>2</v>
      </c>
      <c r="E4060" s="195" t="s">
        <v>19171</v>
      </c>
      <c r="F4060" s="195" t="s">
        <v>12</v>
      </c>
    </row>
    <row r="4061" spans="1:6">
      <c r="A4061" s="195" t="s">
        <v>395</v>
      </c>
      <c r="B4061" s="196">
        <v>1191</v>
      </c>
      <c r="C4061" s="196">
        <v>300600</v>
      </c>
      <c r="D4061" s="196">
        <v>1</v>
      </c>
      <c r="E4061" s="195" t="s">
        <v>19172</v>
      </c>
      <c r="F4061" s="195" t="s">
        <v>164</v>
      </c>
    </row>
    <row r="4062" spans="1:6">
      <c r="A4062" s="195" t="s">
        <v>395</v>
      </c>
      <c r="B4062" s="196">
        <v>1984</v>
      </c>
      <c r="C4062" s="196">
        <v>180200</v>
      </c>
      <c r="D4062" s="196">
        <v>2</v>
      </c>
      <c r="E4062" s="195" t="s">
        <v>19173</v>
      </c>
      <c r="F4062" s="195" t="s">
        <v>15</v>
      </c>
    </row>
    <row r="4063" spans="1:6">
      <c r="A4063" s="195" t="s">
        <v>395</v>
      </c>
      <c r="B4063" s="196">
        <v>4142</v>
      </c>
      <c r="C4063" s="196">
        <v>465900</v>
      </c>
      <c r="D4063" s="196">
        <v>2</v>
      </c>
      <c r="E4063" s="195" t="s">
        <v>19174</v>
      </c>
      <c r="F4063" s="195" t="s">
        <v>29</v>
      </c>
    </row>
    <row r="4064" spans="1:6">
      <c r="A4064" s="195" t="s">
        <v>395</v>
      </c>
      <c r="B4064" s="196">
        <v>2999</v>
      </c>
      <c r="C4064" s="196">
        <v>597600</v>
      </c>
      <c r="D4064" s="196">
        <v>1</v>
      </c>
      <c r="E4064" s="195" t="s">
        <v>19175</v>
      </c>
      <c r="F4064" s="195" t="s">
        <v>247</v>
      </c>
    </row>
    <row r="4065" spans="1:6">
      <c r="A4065" s="195" t="s">
        <v>395</v>
      </c>
      <c r="B4065" s="196">
        <v>1785</v>
      </c>
      <c r="C4065" s="196">
        <v>340100</v>
      </c>
      <c r="D4065" s="196">
        <v>1</v>
      </c>
      <c r="E4065" s="195" t="s">
        <v>19176</v>
      </c>
      <c r="F4065" s="195" t="s">
        <v>139</v>
      </c>
    </row>
    <row r="4066" spans="1:6">
      <c r="A4066" s="195" t="s">
        <v>395</v>
      </c>
      <c r="B4066" s="196">
        <v>1434</v>
      </c>
      <c r="C4066" s="196">
        <v>355900</v>
      </c>
      <c r="D4066" s="196">
        <v>1</v>
      </c>
      <c r="E4066" s="195" t="s">
        <v>19177</v>
      </c>
      <c r="F4066" s="195" t="s">
        <v>164</v>
      </c>
    </row>
    <row r="4067" spans="1:6">
      <c r="A4067" s="195" t="s">
        <v>395</v>
      </c>
      <c r="B4067" s="196">
        <v>1547</v>
      </c>
      <c r="C4067" s="196">
        <v>544300</v>
      </c>
      <c r="D4067" s="196">
        <v>1</v>
      </c>
      <c r="E4067" s="195" t="s">
        <v>19178</v>
      </c>
      <c r="F4067" s="195" t="s">
        <v>168</v>
      </c>
    </row>
    <row r="4068" spans="1:6">
      <c r="A4068" s="195" t="s">
        <v>395</v>
      </c>
      <c r="B4068" s="196">
        <v>2606</v>
      </c>
      <c r="C4068" s="196">
        <v>287700</v>
      </c>
      <c r="D4068" s="196">
        <v>2</v>
      </c>
      <c r="E4068" s="195" t="s">
        <v>19179</v>
      </c>
      <c r="F4068" s="195" t="s">
        <v>175</v>
      </c>
    </row>
    <row r="4069" spans="1:6">
      <c r="A4069" s="195" t="s">
        <v>395</v>
      </c>
      <c r="B4069" s="196">
        <v>6308</v>
      </c>
      <c r="C4069" s="196">
        <v>846100</v>
      </c>
      <c r="D4069" s="196">
        <v>2</v>
      </c>
      <c r="E4069" s="195" t="s">
        <v>19180</v>
      </c>
      <c r="F4069" s="195" t="s">
        <v>76</v>
      </c>
    </row>
    <row r="4070" spans="1:6">
      <c r="A4070" s="195" t="s">
        <v>395</v>
      </c>
      <c r="B4070" s="196">
        <v>1400</v>
      </c>
      <c r="C4070" s="196">
        <v>426900</v>
      </c>
      <c r="D4070" s="196">
        <v>1</v>
      </c>
      <c r="E4070" s="195" t="s">
        <v>19181</v>
      </c>
      <c r="F4070" s="195" t="s">
        <v>184</v>
      </c>
    </row>
    <row r="4071" spans="1:6">
      <c r="A4071" s="195" t="s">
        <v>395</v>
      </c>
      <c r="B4071" s="196">
        <v>4539</v>
      </c>
      <c r="C4071" s="196">
        <v>1268500</v>
      </c>
      <c r="D4071" s="196">
        <v>2</v>
      </c>
      <c r="E4071" s="195" t="s">
        <v>19182</v>
      </c>
      <c r="F4071" s="195" t="s">
        <v>257</v>
      </c>
    </row>
    <row r="4072" spans="1:6">
      <c r="A4072" s="195" t="s">
        <v>395</v>
      </c>
      <c r="B4072" s="196">
        <v>4951</v>
      </c>
      <c r="C4072" s="196">
        <v>1069100</v>
      </c>
      <c r="D4072" s="196">
        <v>1</v>
      </c>
      <c r="E4072" s="195" t="s">
        <v>19183</v>
      </c>
      <c r="F4072" s="195" t="s">
        <v>93</v>
      </c>
    </row>
    <row r="4073" spans="1:6">
      <c r="A4073" s="195" t="s">
        <v>395</v>
      </c>
      <c r="B4073" s="196">
        <v>1360</v>
      </c>
      <c r="C4073" s="196">
        <v>494700</v>
      </c>
      <c r="D4073" s="196">
        <v>1</v>
      </c>
      <c r="E4073" s="195" t="s">
        <v>19184</v>
      </c>
      <c r="F4073" s="195" t="s">
        <v>168</v>
      </c>
    </row>
    <row r="4074" spans="1:6">
      <c r="A4074" s="195" t="s">
        <v>395</v>
      </c>
      <c r="B4074" s="196">
        <v>1750</v>
      </c>
      <c r="C4074" s="196">
        <v>358300</v>
      </c>
      <c r="D4074" s="196">
        <v>1</v>
      </c>
      <c r="E4074" s="195" t="s">
        <v>19185</v>
      </c>
      <c r="F4074" s="195" t="s">
        <v>195</v>
      </c>
    </row>
    <row r="4075" spans="1:6">
      <c r="A4075" s="195" t="s">
        <v>395</v>
      </c>
      <c r="B4075" s="196">
        <v>2718</v>
      </c>
      <c r="C4075" s="196">
        <v>116900</v>
      </c>
      <c r="D4075" s="196">
        <v>2</v>
      </c>
      <c r="E4075" s="195" t="s">
        <v>19186</v>
      </c>
      <c r="F4075" s="195" t="s">
        <v>253</v>
      </c>
    </row>
    <row r="4076" spans="1:6">
      <c r="A4076" s="195" t="s">
        <v>395</v>
      </c>
      <c r="B4076" s="196">
        <v>2132</v>
      </c>
      <c r="C4076" s="196">
        <v>773300</v>
      </c>
      <c r="D4076" s="196">
        <v>1</v>
      </c>
      <c r="E4076" s="195" t="s">
        <v>19187</v>
      </c>
      <c r="F4076" s="195" t="s">
        <v>164</v>
      </c>
    </row>
    <row r="4077" spans="1:6">
      <c r="A4077" s="195" t="s">
        <v>395</v>
      </c>
      <c r="B4077" s="196">
        <v>1556</v>
      </c>
      <c r="C4077" s="196">
        <v>209900</v>
      </c>
      <c r="D4077" s="196">
        <v>2</v>
      </c>
      <c r="E4077" s="195" t="s">
        <v>19188</v>
      </c>
      <c r="F4077" s="195" t="s">
        <v>112</v>
      </c>
    </row>
    <row r="4078" spans="1:6">
      <c r="A4078" s="195" t="s">
        <v>395</v>
      </c>
      <c r="B4078" s="196">
        <v>2508</v>
      </c>
      <c r="C4078" s="196">
        <v>551400</v>
      </c>
      <c r="D4078" s="196">
        <v>1</v>
      </c>
      <c r="E4078" s="195" t="s">
        <v>19189</v>
      </c>
      <c r="F4078" s="195" t="s">
        <v>54</v>
      </c>
    </row>
    <row r="4079" spans="1:6">
      <c r="A4079" s="195" t="s">
        <v>395</v>
      </c>
      <c r="B4079" s="196">
        <v>3374</v>
      </c>
      <c r="C4079" s="196">
        <v>233900</v>
      </c>
      <c r="D4079" s="196">
        <v>2</v>
      </c>
      <c r="E4079" s="195" t="s">
        <v>19190</v>
      </c>
      <c r="F4079" s="195" t="s">
        <v>246</v>
      </c>
    </row>
    <row r="4080" spans="1:6">
      <c r="A4080" s="195" t="s">
        <v>395</v>
      </c>
      <c r="B4080" s="196">
        <v>1702</v>
      </c>
      <c r="C4080" s="196">
        <v>267400</v>
      </c>
      <c r="D4080" s="196">
        <v>1</v>
      </c>
      <c r="E4080" s="195" t="s">
        <v>19191</v>
      </c>
      <c r="F4080" s="195" t="s">
        <v>87</v>
      </c>
    </row>
    <row r="4081" spans="1:6">
      <c r="A4081" s="195" t="s">
        <v>395</v>
      </c>
      <c r="B4081" s="196">
        <v>2224</v>
      </c>
      <c r="C4081" s="196">
        <v>461700</v>
      </c>
      <c r="D4081" s="196">
        <v>2</v>
      </c>
      <c r="E4081" s="195" t="s">
        <v>19192</v>
      </c>
      <c r="F4081" s="195" t="s">
        <v>76</v>
      </c>
    </row>
    <row r="4082" spans="1:6">
      <c r="A4082" s="195" t="s">
        <v>395</v>
      </c>
      <c r="B4082" s="196">
        <v>3048</v>
      </c>
      <c r="C4082" s="196">
        <v>435300</v>
      </c>
      <c r="D4082" s="196">
        <v>2</v>
      </c>
      <c r="E4082" s="195" t="s">
        <v>19193</v>
      </c>
      <c r="F4082" s="195" t="s">
        <v>76</v>
      </c>
    </row>
    <row r="4083" spans="1:6">
      <c r="A4083" s="195" t="s">
        <v>395</v>
      </c>
      <c r="B4083" s="196">
        <v>5337</v>
      </c>
      <c r="C4083" s="196">
        <v>1272200</v>
      </c>
      <c r="D4083" s="196">
        <v>2</v>
      </c>
      <c r="E4083" s="195" t="s">
        <v>19194</v>
      </c>
      <c r="F4083" s="195" t="s">
        <v>253</v>
      </c>
    </row>
    <row r="4084" spans="1:6">
      <c r="A4084" s="195" t="s">
        <v>395</v>
      </c>
      <c r="B4084" s="196">
        <v>2994</v>
      </c>
      <c r="C4084" s="196">
        <v>307000</v>
      </c>
      <c r="D4084" s="196">
        <v>2</v>
      </c>
      <c r="E4084" s="195" t="s">
        <v>19195</v>
      </c>
      <c r="F4084" s="195" t="s">
        <v>165</v>
      </c>
    </row>
    <row r="4085" spans="1:6">
      <c r="A4085" s="195" t="s">
        <v>395</v>
      </c>
      <c r="B4085" s="196">
        <v>3961</v>
      </c>
      <c r="C4085" s="196">
        <v>1870100</v>
      </c>
      <c r="D4085" s="196">
        <v>1</v>
      </c>
      <c r="E4085" s="195" t="s">
        <v>19196</v>
      </c>
      <c r="F4085" s="195" t="s">
        <v>24</v>
      </c>
    </row>
    <row r="4086" spans="1:6">
      <c r="A4086" s="195" t="s">
        <v>395</v>
      </c>
      <c r="B4086" s="196">
        <v>6769</v>
      </c>
      <c r="C4086" s="196">
        <v>830800</v>
      </c>
      <c r="D4086" s="196">
        <v>2</v>
      </c>
      <c r="E4086" s="195" t="s">
        <v>19197</v>
      </c>
      <c r="F4086" s="195" t="s">
        <v>16</v>
      </c>
    </row>
    <row r="4087" spans="1:6" ht="30">
      <c r="A4087" s="195" t="s">
        <v>395</v>
      </c>
      <c r="B4087" s="196">
        <v>1519</v>
      </c>
      <c r="C4087" s="196">
        <v>320200</v>
      </c>
      <c r="D4087" s="196">
        <v>1</v>
      </c>
      <c r="E4087" s="195" t="s">
        <v>19198</v>
      </c>
      <c r="F4087" s="195" t="s">
        <v>25</v>
      </c>
    </row>
    <row r="4088" spans="1:6">
      <c r="A4088" s="195" t="s">
        <v>395</v>
      </c>
      <c r="B4088" s="196">
        <v>1427</v>
      </c>
      <c r="C4088" s="196">
        <v>120500</v>
      </c>
      <c r="D4088" s="196">
        <v>2</v>
      </c>
      <c r="E4088" s="195" t="s">
        <v>19199</v>
      </c>
      <c r="F4088" s="195" t="s">
        <v>165</v>
      </c>
    </row>
    <row r="4089" spans="1:6" ht="30">
      <c r="A4089" s="195" t="s">
        <v>395</v>
      </c>
      <c r="B4089" s="196">
        <v>3223</v>
      </c>
      <c r="C4089" s="196">
        <v>1091100</v>
      </c>
      <c r="D4089" s="196">
        <v>1</v>
      </c>
      <c r="E4089" s="195" t="s">
        <v>19200</v>
      </c>
      <c r="F4089" s="195" t="s">
        <v>25</v>
      </c>
    </row>
    <row r="4090" spans="1:6">
      <c r="A4090" s="195" t="s">
        <v>395</v>
      </c>
      <c r="B4090" s="196">
        <v>3114</v>
      </c>
      <c r="C4090" s="196">
        <v>887600</v>
      </c>
      <c r="D4090" s="196">
        <v>2</v>
      </c>
      <c r="E4090" s="195" t="s">
        <v>19201</v>
      </c>
      <c r="F4090" s="195" t="s">
        <v>216</v>
      </c>
    </row>
    <row r="4091" spans="1:6">
      <c r="A4091" s="195" t="s">
        <v>395</v>
      </c>
      <c r="B4091" s="196">
        <v>1680</v>
      </c>
      <c r="C4091" s="196">
        <v>600900</v>
      </c>
      <c r="D4091" s="196">
        <v>1</v>
      </c>
      <c r="E4091" s="195" t="s">
        <v>19202</v>
      </c>
      <c r="F4091" s="195" t="s">
        <v>247</v>
      </c>
    </row>
    <row r="4092" spans="1:6">
      <c r="A4092" s="195" t="s">
        <v>395</v>
      </c>
      <c r="B4092" s="196">
        <v>1301</v>
      </c>
      <c r="C4092" s="196">
        <v>154000</v>
      </c>
      <c r="D4092" s="196">
        <v>1</v>
      </c>
      <c r="E4092" s="195" t="s">
        <v>19203</v>
      </c>
      <c r="F4092" s="195" t="s">
        <v>103</v>
      </c>
    </row>
    <row r="4093" spans="1:6">
      <c r="A4093" s="195" t="s">
        <v>395</v>
      </c>
      <c r="B4093" s="196">
        <v>2773</v>
      </c>
      <c r="C4093" s="196">
        <v>425500</v>
      </c>
      <c r="D4093" s="196">
        <v>3</v>
      </c>
      <c r="E4093" s="195" t="s">
        <v>19204</v>
      </c>
      <c r="F4093" s="195" t="s">
        <v>32</v>
      </c>
    </row>
    <row r="4094" spans="1:6">
      <c r="A4094" s="195" t="s">
        <v>395</v>
      </c>
      <c r="B4094" s="196">
        <v>1080</v>
      </c>
      <c r="C4094" s="196">
        <v>1438700</v>
      </c>
      <c r="D4094" s="196">
        <v>1</v>
      </c>
      <c r="E4094" s="195" t="s">
        <v>19205</v>
      </c>
      <c r="F4094" s="195" t="s">
        <v>53</v>
      </c>
    </row>
    <row r="4095" spans="1:6">
      <c r="A4095" s="195" t="s">
        <v>395</v>
      </c>
      <c r="B4095" s="196">
        <v>4272</v>
      </c>
      <c r="C4095" s="196">
        <v>929200</v>
      </c>
      <c r="D4095" s="196">
        <v>2</v>
      </c>
      <c r="E4095" s="195" t="s">
        <v>19206</v>
      </c>
      <c r="F4095" s="195" t="s">
        <v>219</v>
      </c>
    </row>
    <row r="4096" spans="1:6">
      <c r="A4096" s="195" t="s">
        <v>395</v>
      </c>
      <c r="B4096" s="196">
        <v>4233</v>
      </c>
      <c r="C4096" s="196">
        <v>614400</v>
      </c>
      <c r="D4096" s="196">
        <v>1</v>
      </c>
      <c r="E4096" s="195" t="s">
        <v>19207</v>
      </c>
      <c r="F4096" s="195" t="s">
        <v>102</v>
      </c>
    </row>
    <row r="4097" spans="1:6">
      <c r="A4097" s="195" t="s">
        <v>395</v>
      </c>
      <c r="B4097" s="196">
        <v>2438</v>
      </c>
      <c r="C4097" s="196">
        <v>333100</v>
      </c>
      <c r="D4097" s="196">
        <v>2</v>
      </c>
      <c r="E4097" s="195" t="s">
        <v>19208</v>
      </c>
      <c r="F4097" s="195" t="s">
        <v>112</v>
      </c>
    </row>
    <row r="4098" spans="1:6">
      <c r="A4098" s="195" t="s">
        <v>395</v>
      </c>
      <c r="B4098" s="196">
        <v>800</v>
      </c>
      <c r="C4098" s="196">
        <v>832100</v>
      </c>
      <c r="D4098" s="196">
        <v>1</v>
      </c>
      <c r="E4098" s="195" t="s">
        <v>19209</v>
      </c>
      <c r="F4098" s="195" t="s">
        <v>247</v>
      </c>
    </row>
    <row r="4099" spans="1:6">
      <c r="A4099" s="195" t="s">
        <v>395</v>
      </c>
      <c r="B4099" s="196">
        <v>5126</v>
      </c>
      <c r="C4099" s="196">
        <v>1208100</v>
      </c>
      <c r="D4099" s="196">
        <v>3</v>
      </c>
      <c r="E4099" s="195" t="s">
        <v>19210</v>
      </c>
      <c r="F4099" s="195" t="s">
        <v>7</v>
      </c>
    </row>
    <row r="4100" spans="1:6">
      <c r="A4100" s="195" t="s">
        <v>395</v>
      </c>
      <c r="B4100" s="196">
        <v>8594</v>
      </c>
      <c r="C4100" s="196">
        <v>1300600</v>
      </c>
      <c r="D4100" s="196">
        <v>2</v>
      </c>
      <c r="E4100" s="195" t="s">
        <v>19211</v>
      </c>
      <c r="F4100" s="195" t="s">
        <v>253</v>
      </c>
    </row>
    <row r="4101" spans="1:6">
      <c r="A4101" s="195" t="s">
        <v>395</v>
      </c>
      <c r="B4101" s="196">
        <v>1746</v>
      </c>
      <c r="C4101" s="196">
        <v>419500</v>
      </c>
      <c r="D4101" s="196">
        <v>1</v>
      </c>
      <c r="E4101" s="195" t="s">
        <v>19212</v>
      </c>
      <c r="F4101" s="195" t="s">
        <v>87</v>
      </c>
    </row>
    <row r="4102" spans="1:6">
      <c r="A4102" s="195" t="s">
        <v>395</v>
      </c>
      <c r="B4102" s="196">
        <v>3529</v>
      </c>
      <c r="C4102" s="196">
        <v>539800</v>
      </c>
      <c r="D4102" s="196">
        <v>1</v>
      </c>
      <c r="E4102" s="195" t="s">
        <v>19213</v>
      </c>
      <c r="F4102" s="195" t="s">
        <v>183</v>
      </c>
    </row>
    <row r="4103" spans="1:6">
      <c r="A4103" s="195" t="s">
        <v>395</v>
      </c>
      <c r="B4103" s="196">
        <v>981</v>
      </c>
      <c r="C4103" s="196">
        <v>1912300</v>
      </c>
      <c r="D4103" s="196">
        <v>1</v>
      </c>
      <c r="E4103" s="195" t="s">
        <v>19214</v>
      </c>
      <c r="F4103" s="195" t="s">
        <v>87</v>
      </c>
    </row>
    <row r="4104" spans="1:6">
      <c r="A4104" s="195" t="s">
        <v>395</v>
      </c>
      <c r="B4104" s="196">
        <v>1381</v>
      </c>
      <c r="C4104" s="196">
        <v>585900</v>
      </c>
      <c r="D4104" s="196">
        <v>1</v>
      </c>
      <c r="E4104" s="195" t="s">
        <v>19215</v>
      </c>
      <c r="F4104" s="195" t="s">
        <v>54</v>
      </c>
    </row>
    <row r="4105" spans="1:6">
      <c r="A4105" s="195" t="s">
        <v>395</v>
      </c>
      <c r="B4105" s="196">
        <v>3763</v>
      </c>
      <c r="C4105" s="196">
        <v>241200</v>
      </c>
      <c r="D4105" s="196">
        <v>3</v>
      </c>
      <c r="E4105" s="195" t="s">
        <v>19216</v>
      </c>
      <c r="F4105" s="195" t="s">
        <v>11</v>
      </c>
    </row>
    <row r="4106" spans="1:6" ht="30">
      <c r="A4106" s="195" t="s">
        <v>395</v>
      </c>
      <c r="B4106" s="196">
        <v>2138</v>
      </c>
      <c r="C4106" s="196">
        <v>341700</v>
      </c>
      <c r="D4106" s="196">
        <v>1</v>
      </c>
      <c r="E4106" s="195" t="s">
        <v>19217</v>
      </c>
      <c r="F4106" s="195" t="s">
        <v>99</v>
      </c>
    </row>
    <row r="4107" spans="1:6" ht="30">
      <c r="A4107" s="195" t="s">
        <v>395</v>
      </c>
      <c r="B4107" s="196">
        <v>1713</v>
      </c>
      <c r="C4107" s="196">
        <v>520800</v>
      </c>
      <c r="D4107" s="196">
        <v>1</v>
      </c>
      <c r="E4107" s="195" t="s">
        <v>19218</v>
      </c>
      <c r="F4107" s="195" t="s">
        <v>25</v>
      </c>
    </row>
    <row r="4108" spans="1:6">
      <c r="A4108" s="195" t="s">
        <v>395</v>
      </c>
      <c r="B4108" s="196">
        <v>3120</v>
      </c>
      <c r="C4108" s="196">
        <v>249400</v>
      </c>
      <c r="D4108" s="196">
        <v>1</v>
      </c>
      <c r="E4108" s="195" t="s">
        <v>19219</v>
      </c>
      <c r="F4108" s="195" t="s">
        <v>225</v>
      </c>
    </row>
    <row r="4109" spans="1:6" ht="30">
      <c r="A4109" s="195" t="s">
        <v>395</v>
      </c>
      <c r="B4109" s="196">
        <v>1896</v>
      </c>
      <c r="C4109" s="196">
        <v>399800</v>
      </c>
      <c r="D4109" s="196">
        <v>1</v>
      </c>
      <c r="E4109" s="195" t="s">
        <v>19220</v>
      </c>
      <c r="F4109" s="195" t="s">
        <v>99</v>
      </c>
    </row>
    <row r="4110" spans="1:6">
      <c r="A4110" s="195" t="s">
        <v>395</v>
      </c>
      <c r="B4110" s="196">
        <v>4577</v>
      </c>
      <c r="C4110" s="196">
        <v>589500</v>
      </c>
      <c r="D4110" s="196">
        <v>3</v>
      </c>
      <c r="E4110" s="195" t="s">
        <v>19221</v>
      </c>
      <c r="F4110" s="195" t="s">
        <v>5</v>
      </c>
    </row>
    <row r="4111" spans="1:6">
      <c r="A4111" s="195" t="s">
        <v>395</v>
      </c>
      <c r="B4111" s="196">
        <v>1728</v>
      </c>
      <c r="C4111" s="196">
        <v>463200</v>
      </c>
      <c r="D4111" s="196">
        <v>1</v>
      </c>
      <c r="E4111" s="195" t="s">
        <v>19222</v>
      </c>
      <c r="F4111" s="195" t="s">
        <v>164</v>
      </c>
    </row>
    <row r="4112" spans="1:6">
      <c r="A4112" s="195" t="s">
        <v>395</v>
      </c>
      <c r="B4112" s="196">
        <v>2860</v>
      </c>
      <c r="C4112" s="196">
        <v>440800</v>
      </c>
      <c r="D4112" s="196">
        <v>2</v>
      </c>
      <c r="E4112" s="195" t="s">
        <v>19223</v>
      </c>
      <c r="F4112" s="195" t="s">
        <v>14</v>
      </c>
    </row>
    <row r="4113" spans="1:6">
      <c r="A4113" s="195" t="s">
        <v>395</v>
      </c>
      <c r="B4113" s="196">
        <v>2232</v>
      </c>
      <c r="C4113" s="196">
        <v>238600</v>
      </c>
      <c r="D4113" s="196">
        <v>1</v>
      </c>
      <c r="E4113" s="195" t="s">
        <v>19224</v>
      </c>
      <c r="F4113" s="195" t="s">
        <v>82</v>
      </c>
    </row>
    <row r="4114" spans="1:6">
      <c r="A4114" s="195" t="s">
        <v>395</v>
      </c>
      <c r="B4114" s="196">
        <v>1771</v>
      </c>
      <c r="C4114" s="196">
        <v>356600</v>
      </c>
      <c r="D4114" s="196">
        <v>3</v>
      </c>
      <c r="E4114" s="195" t="s">
        <v>19225</v>
      </c>
      <c r="F4114" s="195" t="s">
        <v>62</v>
      </c>
    </row>
    <row r="4115" spans="1:6">
      <c r="A4115" s="195" t="s">
        <v>395</v>
      </c>
      <c r="B4115" s="196">
        <v>2609</v>
      </c>
      <c r="C4115" s="196">
        <v>344700</v>
      </c>
      <c r="D4115" s="196">
        <v>3</v>
      </c>
      <c r="E4115" s="195" t="s">
        <v>19226</v>
      </c>
      <c r="F4115" s="195" t="s">
        <v>28</v>
      </c>
    </row>
    <row r="4116" spans="1:6">
      <c r="A4116" s="195" t="s">
        <v>395</v>
      </c>
      <c r="B4116" s="196">
        <v>6083</v>
      </c>
      <c r="C4116" s="196">
        <v>1577500</v>
      </c>
      <c r="D4116" s="196">
        <v>1</v>
      </c>
      <c r="E4116" s="195" t="s">
        <v>19227</v>
      </c>
      <c r="F4116" s="195" t="s">
        <v>57</v>
      </c>
    </row>
    <row r="4117" spans="1:6">
      <c r="A4117" s="195" t="s">
        <v>395</v>
      </c>
      <c r="B4117" s="196">
        <v>2634</v>
      </c>
      <c r="C4117" s="196">
        <v>345800</v>
      </c>
      <c r="D4117" s="196">
        <v>2</v>
      </c>
      <c r="E4117" s="195" t="s">
        <v>19228</v>
      </c>
      <c r="F4117" s="195" t="s">
        <v>5</v>
      </c>
    </row>
    <row r="4118" spans="1:6">
      <c r="A4118" s="195" t="s">
        <v>395</v>
      </c>
      <c r="B4118" s="196">
        <v>1478</v>
      </c>
      <c r="C4118" s="196">
        <v>154700</v>
      </c>
      <c r="D4118" s="196">
        <v>1</v>
      </c>
      <c r="E4118" s="195" t="s">
        <v>19229</v>
      </c>
      <c r="F4118" s="195" t="s">
        <v>87</v>
      </c>
    </row>
    <row r="4119" spans="1:6">
      <c r="A4119" s="195" t="s">
        <v>395</v>
      </c>
      <c r="B4119" s="196">
        <v>2088</v>
      </c>
      <c r="C4119" s="196">
        <v>845700</v>
      </c>
      <c r="D4119" s="196">
        <v>1</v>
      </c>
      <c r="E4119" s="195" t="s">
        <v>19230</v>
      </c>
      <c r="F4119" s="195" t="s">
        <v>247</v>
      </c>
    </row>
    <row r="4120" spans="1:6">
      <c r="A4120" s="195" t="s">
        <v>395</v>
      </c>
      <c r="B4120" s="196">
        <v>4029</v>
      </c>
      <c r="C4120" s="196">
        <v>483200</v>
      </c>
      <c r="D4120" s="196">
        <v>5</v>
      </c>
      <c r="E4120" s="195" t="s">
        <v>19231</v>
      </c>
      <c r="F4120" s="195" t="s">
        <v>69</v>
      </c>
    </row>
    <row r="4121" spans="1:6">
      <c r="A4121" s="195" t="s">
        <v>395</v>
      </c>
      <c r="B4121" s="196">
        <v>1244</v>
      </c>
      <c r="C4121" s="196">
        <v>413400</v>
      </c>
      <c r="D4121" s="196">
        <v>2</v>
      </c>
      <c r="E4121" s="195" t="s">
        <v>15302</v>
      </c>
      <c r="F4121" s="195" t="s">
        <v>37</v>
      </c>
    </row>
    <row r="4122" spans="1:6">
      <c r="A4122" s="195" t="s">
        <v>395</v>
      </c>
      <c r="B4122" s="196">
        <v>4199</v>
      </c>
      <c r="C4122" s="196">
        <v>459500</v>
      </c>
      <c r="D4122" s="196">
        <v>2</v>
      </c>
      <c r="E4122" s="195" t="s">
        <v>19232</v>
      </c>
      <c r="F4122" s="195" t="s">
        <v>16</v>
      </c>
    </row>
    <row r="4123" spans="1:6">
      <c r="A4123" s="195" t="s">
        <v>395</v>
      </c>
      <c r="B4123" s="196">
        <v>1608</v>
      </c>
      <c r="C4123" s="196">
        <v>276900</v>
      </c>
      <c r="D4123" s="196">
        <v>1</v>
      </c>
      <c r="E4123" s="195" t="s">
        <v>19233</v>
      </c>
      <c r="F4123" s="195" t="s">
        <v>57</v>
      </c>
    </row>
    <row r="4124" spans="1:6">
      <c r="A4124" s="195" t="s">
        <v>395</v>
      </c>
      <c r="B4124" s="196">
        <v>5146</v>
      </c>
      <c r="C4124" s="196">
        <v>552300</v>
      </c>
      <c r="D4124" s="196">
        <v>2</v>
      </c>
      <c r="E4124" s="195" t="s">
        <v>19234</v>
      </c>
      <c r="F4124" s="195" t="s">
        <v>185</v>
      </c>
    </row>
    <row r="4125" spans="1:6">
      <c r="A4125" s="195" t="s">
        <v>395</v>
      </c>
      <c r="B4125" s="196">
        <v>3120</v>
      </c>
      <c r="C4125" s="196">
        <v>482800</v>
      </c>
      <c r="D4125" s="196">
        <v>3</v>
      </c>
      <c r="E4125" s="195" t="s">
        <v>19235</v>
      </c>
      <c r="F4125" s="195" t="s">
        <v>249</v>
      </c>
    </row>
    <row r="4126" spans="1:6">
      <c r="A4126" s="195" t="s">
        <v>395</v>
      </c>
      <c r="B4126" s="196">
        <v>1096</v>
      </c>
      <c r="C4126" s="196">
        <v>338400</v>
      </c>
      <c r="D4126" s="196">
        <v>1</v>
      </c>
      <c r="E4126" s="195" t="s">
        <v>19236</v>
      </c>
      <c r="F4126" s="195" t="s">
        <v>82</v>
      </c>
    </row>
    <row r="4127" spans="1:6">
      <c r="A4127" s="195" t="s">
        <v>395</v>
      </c>
      <c r="B4127" s="196">
        <v>6007</v>
      </c>
      <c r="C4127" s="196">
        <v>1539400</v>
      </c>
      <c r="D4127" s="196">
        <v>3</v>
      </c>
      <c r="E4127" s="195" t="s">
        <v>19237</v>
      </c>
      <c r="F4127" s="195" t="s">
        <v>7</v>
      </c>
    </row>
    <row r="4128" spans="1:6">
      <c r="A4128" s="195" t="s">
        <v>395</v>
      </c>
      <c r="B4128" s="196">
        <v>1442</v>
      </c>
      <c r="C4128" s="196">
        <v>197100</v>
      </c>
      <c r="D4128" s="196">
        <v>2</v>
      </c>
      <c r="E4128" s="195" t="s">
        <v>19238</v>
      </c>
      <c r="F4128" s="195" t="s">
        <v>79</v>
      </c>
    </row>
    <row r="4129" spans="1:6">
      <c r="A4129" s="195" t="s">
        <v>395</v>
      </c>
      <c r="B4129" s="196">
        <v>6548</v>
      </c>
      <c r="C4129" s="196">
        <v>6508100</v>
      </c>
      <c r="D4129" s="196">
        <v>1</v>
      </c>
      <c r="E4129" s="195" t="s">
        <v>19239</v>
      </c>
      <c r="F4129" s="195" t="s">
        <v>247</v>
      </c>
    </row>
    <row r="4130" spans="1:6">
      <c r="A4130" s="195" t="s">
        <v>395</v>
      </c>
      <c r="B4130" s="196">
        <v>4025</v>
      </c>
      <c r="C4130" s="196">
        <v>2364700</v>
      </c>
      <c r="D4130" s="196">
        <v>1</v>
      </c>
      <c r="E4130" s="195" t="s">
        <v>19240</v>
      </c>
      <c r="F4130" s="195" t="s">
        <v>247</v>
      </c>
    </row>
    <row r="4131" spans="1:6">
      <c r="A4131" s="195" t="s">
        <v>395</v>
      </c>
      <c r="B4131" s="196">
        <v>3342</v>
      </c>
      <c r="C4131" s="196">
        <v>495000</v>
      </c>
      <c r="D4131" s="196">
        <v>2</v>
      </c>
      <c r="E4131" s="195" t="s">
        <v>19241</v>
      </c>
      <c r="F4131" s="195" t="s">
        <v>58</v>
      </c>
    </row>
    <row r="4132" spans="1:6">
      <c r="A4132" s="195" t="s">
        <v>395</v>
      </c>
      <c r="B4132" s="196">
        <v>2540</v>
      </c>
      <c r="C4132" s="196">
        <v>285400</v>
      </c>
      <c r="D4132" s="196">
        <v>2</v>
      </c>
      <c r="E4132" s="195" t="s">
        <v>19242</v>
      </c>
      <c r="F4132" s="195" t="s">
        <v>138</v>
      </c>
    </row>
    <row r="4133" spans="1:6">
      <c r="A4133" s="195" t="s">
        <v>395</v>
      </c>
      <c r="B4133" s="196">
        <v>2818</v>
      </c>
      <c r="C4133" s="196">
        <v>266900</v>
      </c>
      <c r="D4133" s="196">
        <v>1</v>
      </c>
      <c r="E4133" s="195" t="s">
        <v>19243</v>
      </c>
      <c r="F4133" s="195" t="s">
        <v>183</v>
      </c>
    </row>
    <row r="4134" spans="1:6">
      <c r="A4134" s="195" t="s">
        <v>395</v>
      </c>
      <c r="B4134" s="196">
        <v>4458</v>
      </c>
      <c r="C4134" s="196">
        <v>518600</v>
      </c>
      <c r="D4134" s="196">
        <v>2</v>
      </c>
      <c r="E4134" s="195" t="s">
        <v>19244</v>
      </c>
      <c r="F4134" s="195" t="s">
        <v>180</v>
      </c>
    </row>
    <row r="4135" spans="1:6">
      <c r="A4135" s="195" t="s">
        <v>395</v>
      </c>
      <c r="B4135" s="196">
        <v>5005</v>
      </c>
      <c r="C4135" s="196">
        <v>777600</v>
      </c>
      <c r="D4135" s="196">
        <v>3</v>
      </c>
      <c r="E4135" s="195" t="s">
        <v>19245</v>
      </c>
      <c r="F4135" s="195" t="s">
        <v>216</v>
      </c>
    </row>
    <row r="4136" spans="1:6">
      <c r="A4136" s="195" t="s">
        <v>395</v>
      </c>
      <c r="B4136" s="196">
        <v>1290</v>
      </c>
      <c r="C4136" s="196">
        <v>409400</v>
      </c>
      <c r="D4136" s="196">
        <v>1</v>
      </c>
      <c r="E4136" s="195" t="s">
        <v>19246</v>
      </c>
      <c r="F4136" s="195" t="s">
        <v>247</v>
      </c>
    </row>
    <row r="4137" spans="1:6">
      <c r="A4137" s="195" t="s">
        <v>395</v>
      </c>
      <c r="B4137" s="196">
        <v>1120</v>
      </c>
      <c r="C4137" s="196">
        <v>299700</v>
      </c>
      <c r="D4137" s="196">
        <v>1</v>
      </c>
      <c r="E4137" s="195" t="s">
        <v>19247</v>
      </c>
      <c r="F4137" s="195" t="s">
        <v>53</v>
      </c>
    </row>
    <row r="4138" spans="1:6">
      <c r="A4138" s="195" t="s">
        <v>395</v>
      </c>
      <c r="B4138" s="196">
        <v>3477</v>
      </c>
      <c r="C4138" s="196">
        <v>370500</v>
      </c>
      <c r="D4138" s="196">
        <v>2</v>
      </c>
      <c r="E4138" s="195" t="s">
        <v>19248</v>
      </c>
      <c r="F4138" s="195" t="s">
        <v>74</v>
      </c>
    </row>
    <row r="4139" spans="1:6">
      <c r="A4139" s="195" t="s">
        <v>395</v>
      </c>
      <c r="B4139" s="196">
        <v>1794</v>
      </c>
      <c r="C4139" s="196">
        <v>217300</v>
      </c>
      <c r="D4139" s="196">
        <v>2</v>
      </c>
      <c r="E4139" s="195" t="s">
        <v>19249</v>
      </c>
      <c r="F4139" s="195" t="s">
        <v>11</v>
      </c>
    </row>
    <row r="4140" spans="1:6">
      <c r="A4140" s="195" t="s">
        <v>395</v>
      </c>
      <c r="B4140" s="196">
        <v>2661</v>
      </c>
      <c r="C4140" s="196">
        <v>362200</v>
      </c>
      <c r="D4140" s="196">
        <v>2</v>
      </c>
      <c r="E4140" s="195" t="s">
        <v>19250</v>
      </c>
      <c r="F4140" s="195" t="s">
        <v>62</v>
      </c>
    </row>
    <row r="4141" spans="1:6">
      <c r="A4141" s="195" t="s">
        <v>395</v>
      </c>
      <c r="B4141" s="196">
        <v>1718</v>
      </c>
      <c r="C4141" s="196">
        <v>65400</v>
      </c>
      <c r="D4141" s="196">
        <v>2</v>
      </c>
      <c r="E4141" s="195" t="s">
        <v>19251</v>
      </c>
      <c r="F4141" s="195" t="s">
        <v>115</v>
      </c>
    </row>
    <row r="4142" spans="1:6">
      <c r="A4142" s="195" t="s">
        <v>395</v>
      </c>
      <c r="B4142" s="196">
        <v>2149</v>
      </c>
      <c r="C4142" s="196">
        <v>302200</v>
      </c>
      <c r="D4142" s="196">
        <v>1</v>
      </c>
      <c r="E4142" s="195" t="s">
        <v>19252</v>
      </c>
      <c r="F4142" s="195" t="s">
        <v>57</v>
      </c>
    </row>
    <row r="4143" spans="1:6">
      <c r="A4143" s="195" t="s">
        <v>395</v>
      </c>
      <c r="B4143" s="196">
        <v>2766</v>
      </c>
      <c r="C4143" s="196">
        <v>541800</v>
      </c>
      <c r="D4143" s="196">
        <v>2</v>
      </c>
      <c r="E4143" s="195" t="s">
        <v>19253</v>
      </c>
      <c r="F4143" s="195" t="s">
        <v>57</v>
      </c>
    </row>
    <row r="4144" spans="1:6">
      <c r="A4144" s="195" t="s">
        <v>395</v>
      </c>
      <c r="B4144" s="196">
        <v>2172</v>
      </c>
      <c r="C4144" s="196">
        <v>380800</v>
      </c>
      <c r="D4144" s="196">
        <v>2</v>
      </c>
      <c r="E4144" s="195" t="s">
        <v>19254</v>
      </c>
      <c r="F4144" s="195" t="s">
        <v>216</v>
      </c>
    </row>
    <row r="4145" spans="1:6">
      <c r="A4145" s="195" t="s">
        <v>395</v>
      </c>
      <c r="B4145" s="196">
        <v>1296</v>
      </c>
      <c r="C4145" s="196">
        <v>358200</v>
      </c>
      <c r="D4145" s="196">
        <v>1</v>
      </c>
      <c r="E4145" s="195" t="s">
        <v>19255</v>
      </c>
      <c r="F4145" s="195" t="s">
        <v>54</v>
      </c>
    </row>
    <row r="4146" spans="1:6">
      <c r="A4146" s="195" t="s">
        <v>395</v>
      </c>
      <c r="B4146" s="196">
        <v>1248</v>
      </c>
      <c r="C4146" s="196">
        <v>844100</v>
      </c>
      <c r="D4146" s="196">
        <v>1</v>
      </c>
      <c r="E4146" s="195" t="s">
        <v>19256</v>
      </c>
      <c r="F4146" s="195" t="s">
        <v>164</v>
      </c>
    </row>
    <row r="4147" spans="1:6">
      <c r="A4147" s="195" t="s">
        <v>395</v>
      </c>
      <c r="B4147" s="196">
        <v>4476</v>
      </c>
      <c r="C4147" s="196">
        <v>1856800</v>
      </c>
      <c r="D4147" s="196">
        <v>1</v>
      </c>
      <c r="E4147" s="195" t="s">
        <v>19257</v>
      </c>
      <c r="F4147" s="195" t="s">
        <v>54</v>
      </c>
    </row>
    <row r="4148" spans="1:6">
      <c r="A4148" s="195" t="s">
        <v>395</v>
      </c>
      <c r="B4148" s="196">
        <v>2022</v>
      </c>
      <c r="C4148" s="196">
        <v>342100</v>
      </c>
      <c r="D4148" s="196">
        <v>1</v>
      </c>
      <c r="E4148" s="195" t="s">
        <v>19258</v>
      </c>
      <c r="F4148" s="195" t="s">
        <v>90</v>
      </c>
    </row>
    <row r="4149" spans="1:6">
      <c r="A4149" s="195" t="s">
        <v>395</v>
      </c>
      <c r="B4149" s="196">
        <v>6666</v>
      </c>
      <c r="C4149" s="196">
        <v>622600</v>
      </c>
      <c r="D4149" s="196">
        <v>2</v>
      </c>
      <c r="E4149" s="195" t="s">
        <v>19259</v>
      </c>
      <c r="F4149" s="195" t="s">
        <v>172</v>
      </c>
    </row>
    <row r="4150" spans="1:6">
      <c r="A4150" s="195" t="s">
        <v>395</v>
      </c>
      <c r="B4150" s="196">
        <v>4483</v>
      </c>
      <c r="C4150" s="196">
        <v>1948600</v>
      </c>
      <c r="D4150" s="196">
        <v>1</v>
      </c>
      <c r="E4150" s="195" t="s">
        <v>19260</v>
      </c>
      <c r="F4150" s="195" t="s">
        <v>261</v>
      </c>
    </row>
    <row r="4151" spans="1:6">
      <c r="A4151" s="195" t="s">
        <v>395</v>
      </c>
      <c r="B4151" s="196">
        <v>1260</v>
      </c>
      <c r="C4151" s="196">
        <v>387000</v>
      </c>
      <c r="D4151" s="196">
        <v>1</v>
      </c>
      <c r="E4151" s="195" t="s">
        <v>19261</v>
      </c>
      <c r="F4151" s="195" t="s">
        <v>57</v>
      </c>
    </row>
    <row r="4152" spans="1:6">
      <c r="A4152" s="195" t="s">
        <v>395</v>
      </c>
      <c r="B4152" s="196">
        <v>3247</v>
      </c>
      <c r="C4152" s="196">
        <v>365200</v>
      </c>
      <c r="D4152" s="196">
        <v>4</v>
      </c>
      <c r="E4152" s="195" t="s">
        <v>19262</v>
      </c>
      <c r="F4152" s="195" t="s">
        <v>246</v>
      </c>
    </row>
    <row r="4153" spans="1:6">
      <c r="A4153" s="195" t="s">
        <v>395</v>
      </c>
      <c r="B4153" s="196">
        <v>9178</v>
      </c>
      <c r="C4153" s="196">
        <v>1807400</v>
      </c>
      <c r="D4153" s="196">
        <v>2</v>
      </c>
      <c r="E4153" s="195" t="s">
        <v>19263</v>
      </c>
      <c r="F4153" s="195" t="s">
        <v>253</v>
      </c>
    </row>
    <row r="4154" spans="1:6" ht="30">
      <c r="A4154" s="195" t="s">
        <v>395</v>
      </c>
      <c r="B4154" s="196">
        <v>2557</v>
      </c>
      <c r="C4154" s="196">
        <v>463000</v>
      </c>
      <c r="D4154" s="196">
        <v>2</v>
      </c>
      <c r="E4154" s="195" t="s">
        <v>19264</v>
      </c>
      <c r="F4154" s="195" t="s">
        <v>209</v>
      </c>
    </row>
    <row r="4155" spans="1:6">
      <c r="A4155" s="195" t="s">
        <v>395</v>
      </c>
      <c r="B4155" s="196">
        <v>3248</v>
      </c>
      <c r="C4155" s="196">
        <v>945700</v>
      </c>
      <c r="D4155" s="196">
        <v>1</v>
      </c>
      <c r="E4155" s="195" t="s">
        <v>19265</v>
      </c>
      <c r="F4155" s="195" t="s">
        <v>164</v>
      </c>
    </row>
    <row r="4156" spans="1:6">
      <c r="A4156" s="195" t="s">
        <v>395</v>
      </c>
      <c r="B4156" s="196">
        <v>2657</v>
      </c>
      <c r="C4156" s="196">
        <v>692500</v>
      </c>
      <c r="D4156" s="196">
        <v>1</v>
      </c>
      <c r="E4156" s="195" t="s">
        <v>19266</v>
      </c>
      <c r="F4156" s="195" t="s">
        <v>247</v>
      </c>
    </row>
    <row r="4157" spans="1:6" ht="30">
      <c r="A4157" s="195" t="s">
        <v>395</v>
      </c>
      <c r="B4157" s="196">
        <v>976</v>
      </c>
      <c r="C4157" s="196">
        <v>176100</v>
      </c>
      <c r="D4157" s="196">
        <v>1</v>
      </c>
      <c r="E4157" s="195" t="s">
        <v>19267</v>
      </c>
      <c r="F4157" s="195" t="s">
        <v>25</v>
      </c>
    </row>
    <row r="4158" spans="1:6">
      <c r="A4158" s="195" t="s">
        <v>395</v>
      </c>
      <c r="B4158" s="196">
        <v>3007</v>
      </c>
      <c r="C4158" s="196">
        <v>385700</v>
      </c>
      <c r="D4158" s="196">
        <v>1</v>
      </c>
      <c r="E4158" s="195" t="s">
        <v>19268</v>
      </c>
      <c r="F4158" s="195" t="s">
        <v>82</v>
      </c>
    </row>
    <row r="4159" spans="1:6">
      <c r="A4159" s="195" t="s">
        <v>395</v>
      </c>
      <c r="B4159" s="196">
        <v>3292</v>
      </c>
      <c r="C4159" s="196">
        <v>1311300</v>
      </c>
      <c r="D4159" s="196">
        <v>1</v>
      </c>
      <c r="E4159" s="195" t="s">
        <v>19269</v>
      </c>
      <c r="F4159" s="195" t="s">
        <v>247</v>
      </c>
    </row>
    <row r="4160" spans="1:6">
      <c r="A4160" s="195" t="s">
        <v>395</v>
      </c>
      <c r="B4160" s="196">
        <v>1250</v>
      </c>
      <c r="C4160" s="196">
        <v>422500</v>
      </c>
      <c r="D4160" s="196">
        <v>1</v>
      </c>
      <c r="E4160" s="195" t="s">
        <v>19270</v>
      </c>
      <c r="F4160" s="195" t="s">
        <v>261</v>
      </c>
    </row>
    <row r="4161" spans="1:6">
      <c r="A4161" s="195" t="s">
        <v>395</v>
      </c>
      <c r="B4161" s="196">
        <v>1609</v>
      </c>
      <c r="C4161" s="196">
        <v>354100</v>
      </c>
      <c r="D4161" s="196">
        <v>1</v>
      </c>
      <c r="E4161" s="195" t="s">
        <v>19271</v>
      </c>
      <c r="F4161" s="195" t="s">
        <v>54</v>
      </c>
    </row>
    <row r="4162" spans="1:6">
      <c r="A4162" s="195" t="s">
        <v>395</v>
      </c>
      <c r="B4162" s="196">
        <v>9291</v>
      </c>
      <c r="C4162" s="196">
        <v>1596700</v>
      </c>
      <c r="D4162" s="196">
        <v>2</v>
      </c>
      <c r="E4162" s="195" t="s">
        <v>19272</v>
      </c>
      <c r="F4162" s="195" t="s">
        <v>237</v>
      </c>
    </row>
    <row r="4163" spans="1:6">
      <c r="A4163" s="195" t="s">
        <v>395</v>
      </c>
      <c r="B4163" s="196">
        <v>1364</v>
      </c>
      <c r="C4163" s="196">
        <v>407600</v>
      </c>
      <c r="D4163" s="196">
        <v>1</v>
      </c>
      <c r="E4163" s="195" t="s">
        <v>19273</v>
      </c>
      <c r="F4163" s="195" t="s">
        <v>168</v>
      </c>
    </row>
    <row r="4164" spans="1:6">
      <c r="A4164" s="195" t="s">
        <v>395</v>
      </c>
      <c r="B4164" s="196">
        <v>1209</v>
      </c>
      <c r="C4164" s="196">
        <v>215600</v>
      </c>
      <c r="D4164" s="196">
        <v>1</v>
      </c>
      <c r="E4164" s="195" t="s">
        <v>19274</v>
      </c>
      <c r="F4164" s="195" t="s">
        <v>291</v>
      </c>
    </row>
    <row r="4165" spans="1:6">
      <c r="A4165" s="195" t="s">
        <v>395</v>
      </c>
      <c r="B4165" s="196">
        <v>1536</v>
      </c>
      <c r="C4165" s="196">
        <v>311400</v>
      </c>
      <c r="D4165" s="196">
        <v>1</v>
      </c>
      <c r="E4165" s="195" t="s">
        <v>19275</v>
      </c>
      <c r="F4165" s="195" t="s">
        <v>164</v>
      </c>
    </row>
    <row r="4166" spans="1:6">
      <c r="A4166" s="195" t="s">
        <v>395</v>
      </c>
      <c r="B4166" s="196">
        <v>2069</v>
      </c>
      <c r="C4166" s="196">
        <v>1901100</v>
      </c>
      <c r="D4166" s="196">
        <v>1</v>
      </c>
      <c r="E4166" s="195" t="s">
        <v>19276</v>
      </c>
      <c r="F4166" s="195" t="s">
        <v>261</v>
      </c>
    </row>
    <row r="4167" spans="1:6">
      <c r="A4167" s="195" t="s">
        <v>395</v>
      </c>
      <c r="B4167" s="196">
        <v>2873</v>
      </c>
      <c r="C4167" s="196">
        <v>418800</v>
      </c>
      <c r="D4167" s="196">
        <v>1</v>
      </c>
      <c r="E4167" s="195" t="s">
        <v>19277</v>
      </c>
      <c r="F4167" s="195" t="s">
        <v>12</v>
      </c>
    </row>
    <row r="4168" spans="1:6">
      <c r="A4168" s="195" t="s">
        <v>395</v>
      </c>
      <c r="B4168" s="196">
        <v>1217</v>
      </c>
      <c r="C4168" s="196">
        <v>342300</v>
      </c>
      <c r="D4168" s="196">
        <v>1</v>
      </c>
      <c r="E4168" s="195" t="s">
        <v>19278</v>
      </c>
      <c r="F4168" s="195" t="s">
        <v>54</v>
      </c>
    </row>
    <row r="4169" spans="1:6">
      <c r="A4169" s="195" t="s">
        <v>395</v>
      </c>
      <c r="B4169" s="196">
        <v>2104</v>
      </c>
      <c r="C4169" s="196">
        <v>607300</v>
      </c>
      <c r="D4169" s="196">
        <v>2</v>
      </c>
      <c r="E4169" s="195" t="s">
        <v>19279</v>
      </c>
      <c r="F4169" s="195" t="s">
        <v>291</v>
      </c>
    </row>
    <row r="4170" spans="1:6">
      <c r="A4170" s="195" t="s">
        <v>395</v>
      </c>
      <c r="B4170" s="196">
        <v>1684</v>
      </c>
      <c r="C4170" s="196">
        <v>702700</v>
      </c>
      <c r="D4170" s="196">
        <v>1</v>
      </c>
      <c r="E4170" s="195" t="s">
        <v>19280</v>
      </c>
      <c r="F4170" s="195" t="s">
        <v>261</v>
      </c>
    </row>
    <row r="4171" spans="1:6">
      <c r="A4171" s="195" t="s">
        <v>395</v>
      </c>
      <c r="B4171" s="196">
        <v>2615</v>
      </c>
      <c r="C4171" s="196">
        <v>256500</v>
      </c>
      <c r="D4171" s="196">
        <v>2</v>
      </c>
      <c r="E4171" s="195" t="s">
        <v>19281</v>
      </c>
      <c r="F4171" s="195" t="s">
        <v>29</v>
      </c>
    </row>
    <row r="4172" spans="1:6">
      <c r="A4172" s="195" t="s">
        <v>395</v>
      </c>
      <c r="B4172" s="196">
        <v>3308</v>
      </c>
      <c r="C4172" s="196">
        <v>398000</v>
      </c>
      <c r="D4172" s="196">
        <v>3</v>
      </c>
      <c r="E4172" s="195" t="s">
        <v>19282</v>
      </c>
      <c r="F4172" s="195" t="s">
        <v>13</v>
      </c>
    </row>
    <row r="4173" spans="1:6">
      <c r="A4173" s="195" t="s">
        <v>395</v>
      </c>
      <c r="B4173" s="196">
        <v>4945</v>
      </c>
      <c r="C4173" s="196">
        <v>1308300</v>
      </c>
      <c r="D4173" s="196">
        <v>3</v>
      </c>
      <c r="E4173" s="195" t="s">
        <v>19283</v>
      </c>
      <c r="F4173" s="195" t="s">
        <v>7</v>
      </c>
    </row>
    <row r="4174" spans="1:6">
      <c r="A4174" s="195" t="s">
        <v>395</v>
      </c>
      <c r="B4174" s="196">
        <v>2160</v>
      </c>
      <c r="C4174" s="196">
        <v>802500</v>
      </c>
      <c r="D4174" s="196">
        <v>1</v>
      </c>
      <c r="E4174" s="195" t="s">
        <v>19284</v>
      </c>
      <c r="F4174" s="195" t="s">
        <v>247</v>
      </c>
    </row>
    <row r="4175" spans="1:6">
      <c r="A4175" s="195" t="s">
        <v>395</v>
      </c>
      <c r="B4175" s="196">
        <v>2997</v>
      </c>
      <c r="C4175" s="196">
        <v>344500</v>
      </c>
      <c r="D4175" s="196">
        <v>2</v>
      </c>
      <c r="E4175" s="195" t="s">
        <v>19285</v>
      </c>
      <c r="F4175" s="195" t="s">
        <v>190</v>
      </c>
    </row>
    <row r="4176" spans="1:6">
      <c r="A4176" s="195" t="s">
        <v>395</v>
      </c>
      <c r="B4176" s="196">
        <v>680</v>
      </c>
      <c r="C4176" s="196">
        <v>204900</v>
      </c>
      <c r="D4176" s="196">
        <v>1</v>
      </c>
      <c r="E4176" s="195" t="s">
        <v>19286</v>
      </c>
      <c r="F4176" s="195" t="s">
        <v>247</v>
      </c>
    </row>
    <row r="4177" spans="1:6" ht="30">
      <c r="A4177" s="195" t="s">
        <v>395</v>
      </c>
      <c r="B4177" s="196">
        <v>1222</v>
      </c>
      <c r="C4177" s="196">
        <v>296900</v>
      </c>
      <c r="D4177" s="196">
        <v>1</v>
      </c>
      <c r="E4177" s="195" t="s">
        <v>19287</v>
      </c>
      <c r="F4177" s="195" t="s">
        <v>25</v>
      </c>
    </row>
    <row r="4178" spans="1:6">
      <c r="A4178" s="195" t="s">
        <v>395</v>
      </c>
      <c r="B4178" s="196">
        <v>2984</v>
      </c>
      <c r="C4178" s="196">
        <v>264800</v>
      </c>
      <c r="D4178" s="196">
        <v>3</v>
      </c>
      <c r="E4178" s="195" t="s">
        <v>19288</v>
      </c>
      <c r="F4178" s="195" t="s">
        <v>15</v>
      </c>
    </row>
    <row r="4179" spans="1:6">
      <c r="A4179" s="195" t="s">
        <v>395</v>
      </c>
      <c r="B4179" s="196">
        <v>3214</v>
      </c>
      <c r="C4179" s="196">
        <v>1054200</v>
      </c>
      <c r="D4179" s="196">
        <v>1</v>
      </c>
      <c r="E4179" s="195" t="s">
        <v>19289</v>
      </c>
      <c r="F4179" s="195" t="s">
        <v>247</v>
      </c>
    </row>
    <row r="4180" spans="1:6">
      <c r="A4180" s="195" t="s">
        <v>395</v>
      </c>
      <c r="B4180" s="196">
        <v>698</v>
      </c>
      <c r="C4180" s="196">
        <v>242700</v>
      </c>
      <c r="D4180" s="196">
        <v>1</v>
      </c>
      <c r="E4180" s="195" t="s">
        <v>19290</v>
      </c>
      <c r="F4180" s="195" t="s">
        <v>54</v>
      </c>
    </row>
    <row r="4181" spans="1:6">
      <c r="A4181" s="195" t="s">
        <v>395</v>
      </c>
      <c r="B4181" s="196">
        <v>11458</v>
      </c>
      <c r="C4181" s="196">
        <v>2550600</v>
      </c>
      <c r="D4181" s="196">
        <v>2</v>
      </c>
      <c r="E4181" s="195" t="s">
        <v>19291</v>
      </c>
      <c r="F4181" s="195" t="s">
        <v>93</v>
      </c>
    </row>
    <row r="4182" spans="1:6">
      <c r="A4182" s="195" t="s">
        <v>395</v>
      </c>
      <c r="B4182" s="196">
        <v>12691</v>
      </c>
      <c r="C4182" s="196">
        <v>1300100</v>
      </c>
      <c r="D4182" s="196">
        <v>2</v>
      </c>
      <c r="E4182" s="195" t="s">
        <v>19292</v>
      </c>
      <c r="F4182" s="195" t="s">
        <v>41</v>
      </c>
    </row>
    <row r="4183" spans="1:6" ht="30">
      <c r="A4183" s="195" t="s">
        <v>395</v>
      </c>
      <c r="B4183" s="196">
        <v>3661</v>
      </c>
      <c r="C4183" s="196">
        <v>897900</v>
      </c>
      <c r="D4183" s="196">
        <v>1</v>
      </c>
      <c r="E4183" s="195" t="s">
        <v>19293</v>
      </c>
      <c r="F4183" s="195" t="s">
        <v>25</v>
      </c>
    </row>
    <row r="4184" spans="1:6">
      <c r="A4184" s="195" t="s">
        <v>395</v>
      </c>
      <c r="B4184" s="196">
        <v>1912</v>
      </c>
      <c r="C4184" s="196">
        <v>280000</v>
      </c>
      <c r="D4184" s="196">
        <v>2</v>
      </c>
      <c r="E4184" s="195" t="s">
        <v>19294</v>
      </c>
      <c r="F4184" s="195" t="s">
        <v>14</v>
      </c>
    </row>
    <row r="4185" spans="1:6" ht="30">
      <c r="A4185" s="195" t="s">
        <v>395</v>
      </c>
      <c r="B4185" s="196">
        <v>2341</v>
      </c>
      <c r="C4185" s="196">
        <v>514200</v>
      </c>
      <c r="D4185" s="196">
        <v>2</v>
      </c>
      <c r="E4185" s="195" t="s">
        <v>19295</v>
      </c>
      <c r="F4185" s="195" t="s">
        <v>209</v>
      </c>
    </row>
    <row r="4186" spans="1:6">
      <c r="A4186" s="195" t="s">
        <v>395</v>
      </c>
      <c r="B4186" s="196">
        <v>1591</v>
      </c>
      <c r="C4186" s="196">
        <v>593100</v>
      </c>
      <c r="D4186" s="196">
        <v>1</v>
      </c>
      <c r="E4186" s="195" t="s">
        <v>19296</v>
      </c>
      <c r="F4186" s="195" t="s">
        <v>168</v>
      </c>
    </row>
    <row r="4187" spans="1:6">
      <c r="A4187" s="195" t="s">
        <v>395</v>
      </c>
      <c r="B4187" s="196">
        <v>1472</v>
      </c>
      <c r="C4187" s="196">
        <v>1650400</v>
      </c>
      <c r="D4187" s="196">
        <v>1</v>
      </c>
      <c r="E4187" s="195" t="s">
        <v>19297</v>
      </c>
      <c r="F4187" s="195" t="s">
        <v>177</v>
      </c>
    </row>
    <row r="4188" spans="1:6">
      <c r="A4188" s="195" t="s">
        <v>395</v>
      </c>
      <c r="B4188" s="196">
        <v>6465</v>
      </c>
      <c r="C4188" s="196">
        <v>987400</v>
      </c>
      <c r="D4188" s="196">
        <v>2</v>
      </c>
      <c r="E4188" s="195" t="s">
        <v>19298</v>
      </c>
      <c r="F4188" s="195" t="s">
        <v>219</v>
      </c>
    </row>
    <row r="4189" spans="1:6">
      <c r="A4189" s="195" t="s">
        <v>395</v>
      </c>
      <c r="B4189" s="196">
        <v>1776</v>
      </c>
      <c r="C4189" s="196">
        <v>254300</v>
      </c>
      <c r="D4189" s="196">
        <v>1</v>
      </c>
      <c r="E4189" s="195" t="s">
        <v>19299</v>
      </c>
      <c r="F4189" s="195" t="s">
        <v>82</v>
      </c>
    </row>
    <row r="4190" spans="1:6" ht="30">
      <c r="A4190" s="195" t="s">
        <v>395</v>
      </c>
      <c r="B4190" s="196">
        <v>532</v>
      </c>
      <c r="C4190" s="196">
        <v>151900</v>
      </c>
      <c r="D4190" s="196">
        <v>2</v>
      </c>
      <c r="E4190" s="195" t="s">
        <v>19300</v>
      </c>
      <c r="F4190" s="195" t="s">
        <v>25</v>
      </c>
    </row>
    <row r="4191" spans="1:6">
      <c r="A4191" s="195" t="s">
        <v>395</v>
      </c>
      <c r="B4191" s="196">
        <v>13800</v>
      </c>
      <c r="C4191" s="196">
        <v>2055700</v>
      </c>
      <c r="D4191" s="196">
        <v>13</v>
      </c>
      <c r="E4191" s="195" t="s">
        <v>19301</v>
      </c>
      <c r="F4191" s="195" t="s">
        <v>255</v>
      </c>
    </row>
    <row r="4192" spans="1:6">
      <c r="A4192" s="195" t="s">
        <v>395</v>
      </c>
      <c r="B4192" s="196">
        <v>2832</v>
      </c>
      <c r="C4192" s="196">
        <v>1684800</v>
      </c>
      <c r="D4192" s="196">
        <v>1</v>
      </c>
      <c r="E4192" s="195" t="s">
        <v>19302</v>
      </c>
      <c r="F4192" s="195" t="s">
        <v>261</v>
      </c>
    </row>
    <row r="4193" spans="1:6">
      <c r="A4193" s="195" t="s">
        <v>395</v>
      </c>
      <c r="B4193" s="196">
        <v>924</v>
      </c>
      <c r="C4193" s="196">
        <v>239200</v>
      </c>
      <c r="D4193" s="196">
        <v>1</v>
      </c>
      <c r="E4193" s="195" t="s">
        <v>19303</v>
      </c>
      <c r="F4193" s="195" t="s">
        <v>168</v>
      </c>
    </row>
    <row r="4194" spans="1:6">
      <c r="A4194" s="195" t="s">
        <v>395</v>
      </c>
      <c r="B4194" s="196">
        <v>2631</v>
      </c>
      <c r="C4194" s="196">
        <v>372600</v>
      </c>
      <c r="D4194" s="196">
        <v>2</v>
      </c>
      <c r="E4194" s="195" t="s">
        <v>19304</v>
      </c>
      <c r="F4194" s="195" t="s">
        <v>12</v>
      </c>
    </row>
    <row r="4195" spans="1:6">
      <c r="A4195" s="195" t="s">
        <v>395</v>
      </c>
      <c r="B4195" s="196">
        <v>5505</v>
      </c>
      <c r="C4195" s="196">
        <v>909200</v>
      </c>
      <c r="D4195" s="196">
        <v>5</v>
      </c>
      <c r="E4195" s="195" t="s">
        <v>19305</v>
      </c>
      <c r="F4195" s="195" t="s">
        <v>44</v>
      </c>
    </row>
    <row r="4196" spans="1:6">
      <c r="A4196" s="195" t="s">
        <v>395</v>
      </c>
      <c r="B4196" s="196">
        <v>4656</v>
      </c>
      <c r="C4196" s="196">
        <v>1101000</v>
      </c>
      <c r="D4196" s="196">
        <v>2</v>
      </c>
      <c r="E4196" s="195" t="s">
        <v>19306</v>
      </c>
      <c r="F4196" s="195" t="s">
        <v>257</v>
      </c>
    </row>
    <row r="4197" spans="1:6">
      <c r="A4197" s="195" t="s">
        <v>395</v>
      </c>
      <c r="B4197" s="196">
        <v>4077</v>
      </c>
      <c r="C4197" s="196">
        <v>361200</v>
      </c>
      <c r="D4197" s="196">
        <v>2</v>
      </c>
      <c r="E4197" s="195" t="s">
        <v>19307</v>
      </c>
      <c r="F4197" s="195" t="s">
        <v>58</v>
      </c>
    </row>
    <row r="4198" spans="1:6">
      <c r="A4198" s="195" t="s">
        <v>395</v>
      </c>
      <c r="B4198" s="196">
        <v>3631</v>
      </c>
      <c r="C4198" s="196">
        <v>775900</v>
      </c>
      <c r="D4198" s="196">
        <v>1</v>
      </c>
      <c r="E4198" s="195" t="s">
        <v>19308</v>
      </c>
      <c r="F4198" s="195" t="s">
        <v>87</v>
      </c>
    </row>
    <row r="4199" spans="1:6">
      <c r="A4199" s="195" t="s">
        <v>395</v>
      </c>
      <c r="B4199" s="196">
        <v>3029</v>
      </c>
      <c r="C4199" s="196">
        <v>577800</v>
      </c>
      <c r="D4199" s="196">
        <v>1</v>
      </c>
      <c r="E4199" s="195" t="s">
        <v>19309</v>
      </c>
      <c r="F4199" s="195" t="s">
        <v>87</v>
      </c>
    </row>
    <row r="4200" spans="1:6">
      <c r="A4200" s="195" t="s">
        <v>395</v>
      </c>
      <c r="B4200" s="196">
        <v>6396</v>
      </c>
      <c r="C4200" s="196">
        <v>3053200</v>
      </c>
      <c r="D4200" s="196">
        <v>1</v>
      </c>
      <c r="E4200" s="195" t="s">
        <v>19310</v>
      </c>
      <c r="F4200" s="195" t="s">
        <v>54</v>
      </c>
    </row>
    <row r="4201" spans="1:6">
      <c r="A4201" s="195" t="s">
        <v>395</v>
      </c>
      <c r="B4201" s="196">
        <v>5028</v>
      </c>
      <c r="C4201" s="196">
        <v>903500</v>
      </c>
      <c r="D4201" s="196">
        <v>2</v>
      </c>
      <c r="E4201" s="195" t="s">
        <v>19311</v>
      </c>
      <c r="F4201" s="195" t="s">
        <v>268</v>
      </c>
    </row>
    <row r="4202" spans="1:6">
      <c r="A4202" s="195" t="s">
        <v>395</v>
      </c>
      <c r="B4202" s="196">
        <v>1048</v>
      </c>
      <c r="C4202" s="196">
        <v>242400</v>
      </c>
      <c r="D4202" s="196">
        <v>1</v>
      </c>
      <c r="E4202" s="195" t="s">
        <v>19312</v>
      </c>
      <c r="F4202" s="195" t="s">
        <v>261</v>
      </c>
    </row>
    <row r="4203" spans="1:6">
      <c r="A4203" s="195" t="s">
        <v>395</v>
      </c>
      <c r="B4203" s="196">
        <v>5889</v>
      </c>
      <c r="C4203" s="196">
        <v>667600</v>
      </c>
      <c r="D4203" s="196">
        <v>4</v>
      </c>
      <c r="E4203" s="195" t="s">
        <v>19313</v>
      </c>
      <c r="F4203" s="195" t="s">
        <v>28</v>
      </c>
    </row>
    <row r="4204" spans="1:6">
      <c r="A4204" s="195" t="s">
        <v>395</v>
      </c>
      <c r="B4204" s="196">
        <v>8102</v>
      </c>
      <c r="C4204" s="196">
        <v>782600</v>
      </c>
      <c r="D4204" s="196">
        <v>12</v>
      </c>
      <c r="E4204" s="195" t="s">
        <v>19314</v>
      </c>
      <c r="F4204" s="195" t="s">
        <v>14</v>
      </c>
    </row>
    <row r="4205" spans="1:6">
      <c r="A4205" s="195" t="s">
        <v>395</v>
      </c>
      <c r="B4205" s="196">
        <v>1602</v>
      </c>
      <c r="C4205" s="196">
        <v>507200</v>
      </c>
      <c r="D4205" s="196">
        <v>1</v>
      </c>
      <c r="E4205" s="195" t="s">
        <v>19315</v>
      </c>
      <c r="F4205" s="195" t="s">
        <v>164</v>
      </c>
    </row>
    <row r="4206" spans="1:6">
      <c r="A4206" s="195" t="s">
        <v>395</v>
      </c>
      <c r="B4206" s="196">
        <v>2708</v>
      </c>
      <c r="C4206" s="196">
        <v>492000</v>
      </c>
      <c r="D4206" s="196">
        <v>1</v>
      </c>
      <c r="E4206" s="195" t="s">
        <v>19316</v>
      </c>
      <c r="F4206" s="195" t="s">
        <v>12</v>
      </c>
    </row>
    <row r="4207" spans="1:6">
      <c r="A4207" s="195" t="s">
        <v>395</v>
      </c>
      <c r="B4207" s="196">
        <v>1280</v>
      </c>
      <c r="C4207" s="196">
        <v>1484900</v>
      </c>
      <c r="D4207" s="196">
        <v>1</v>
      </c>
      <c r="E4207" s="195" t="s">
        <v>19317</v>
      </c>
      <c r="F4207" s="195" t="s">
        <v>177</v>
      </c>
    </row>
    <row r="4208" spans="1:6">
      <c r="A4208" s="195" t="s">
        <v>395</v>
      </c>
      <c r="B4208" s="196">
        <v>7025</v>
      </c>
      <c r="C4208" s="196">
        <v>667400</v>
      </c>
      <c r="D4208" s="196">
        <v>3</v>
      </c>
      <c r="E4208" s="195" t="s">
        <v>19318</v>
      </c>
      <c r="F4208" s="195" t="s">
        <v>246</v>
      </c>
    </row>
    <row r="4209" spans="1:6">
      <c r="A4209" s="195" t="s">
        <v>395</v>
      </c>
      <c r="B4209" s="196">
        <v>2509</v>
      </c>
      <c r="C4209" s="196">
        <v>970300</v>
      </c>
      <c r="D4209" s="196">
        <v>1</v>
      </c>
      <c r="E4209" s="195" t="s">
        <v>19319</v>
      </c>
      <c r="F4209" s="195" t="s">
        <v>247</v>
      </c>
    </row>
    <row r="4210" spans="1:6">
      <c r="A4210" s="195" t="s">
        <v>395</v>
      </c>
      <c r="B4210" s="196">
        <v>832</v>
      </c>
      <c r="C4210" s="196">
        <v>318700</v>
      </c>
      <c r="D4210" s="196">
        <v>2</v>
      </c>
      <c r="E4210" s="195" t="s">
        <v>18020</v>
      </c>
      <c r="F4210" s="195" t="s">
        <v>37</v>
      </c>
    </row>
    <row r="4211" spans="1:6" ht="30">
      <c r="A4211" s="195" t="s">
        <v>395</v>
      </c>
      <c r="B4211" s="196">
        <v>1559</v>
      </c>
      <c r="C4211" s="196">
        <v>297000</v>
      </c>
      <c r="D4211" s="196">
        <v>1</v>
      </c>
      <c r="E4211" s="195" t="s">
        <v>19320</v>
      </c>
      <c r="F4211" s="195" t="s">
        <v>151</v>
      </c>
    </row>
    <row r="4212" spans="1:6">
      <c r="A4212" s="195" t="s">
        <v>395</v>
      </c>
      <c r="B4212" s="196">
        <v>3134</v>
      </c>
      <c r="C4212" s="196">
        <v>961500</v>
      </c>
      <c r="D4212" s="196">
        <v>1</v>
      </c>
      <c r="E4212" s="195" t="s">
        <v>19321</v>
      </c>
      <c r="F4212" s="195" t="s">
        <v>247</v>
      </c>
    </row>
    <row r="4213" spans="1:6">
      <c r="A4213" s="195" t="s">
        <v>395</v>
      </c>
      <c r="B4213" s="196">
        <v>3780</v>
      </c>
      <c r="C4213" s="196">
        <v>3789600</v>
      </c>
      <c r="D4213" s="196">
        <v>1</v>
      </c>
      <c r="E4213" s="195" t="s">
        <v>19322</v>
      </c>
      <c r="F4213" s="195" t="s">
        <v>247</v>
      </c>
    </row>
    <row r="4214" spans="1:6">
      <c r="A4214" s="195" t="s">
        <v>395</v>
      </c>
      <c r="B4214" s="196">
        <v>2804</v>
      </c>
      <c r="C4214" s="196">
        <v>297600</v>
      </c>
      <c r="D4214" s="196">
        <v>2</v>
      </c>
      <c r="E4214" s="195" t="s">
        <v>19323</v>
      </c>
      <c r="F4214" s="195" t="s">
        <v>16</v>
      </c>
    </row>
    <row r="4215" spans="1:6">
      <c r="A4215" s="195" t="s">
        <v>395</v>
      </c>
      <c r="B4215" s="196">
        <v>817</v>
      </c>
      <c r="C4215" s="196">
        <v>215600</v>
      </c>
      <c r="D4215" s="196">
        <v>1</v>
      </c>
      <c r="E4215" s="195" t="s">
        <v>19324</v>
      </c>
      <c r="F4215" s="195" t="s">
        <v>261</v>
      </c>
    </row>
    <row r="4216" spans="1:6">
      <c r="A4216" s="195" t="s">
        <v>395</v>
      </c>
      <c r="B4216" s="196">
        <v>3811</v>
      </c>
      <c r="C4216" s="196">
        <v>703400</v>
      </c>
      <c r="D4216" s="196">
        <v>3</v>
      </c>
      <c r="E4216" s="195" t="s">
        <v>19325</v>
      </c>
      <c r="F4216" s="195" t="s">
        <v>95</v>
      </c>
    </row>
    <row r="4217" spans="1:6">
      <c r="A4217" s="195" t="s">
        <v>395</v>
      </c>
      <c r="B4217" s="196">
        <v>1056</v>
      </c>
      <c r="C4217" s="196">
        <v>216500</v>
      </c>
      <c r="D4217" s="196">
        <v>1</v>
      </c>
      <c r="E4217" s="195" t="s">
        <v>19326</v>
      </c>
      <c r="F4217" s="195" t="s">
        <v>195</v>
      </c>
    </row>
    <row r="4218" spans="1:6">
      <c r="A4218" s="195" t="s">
        <v>395</v>
      </c>
      <c r="B4218" s="196">
        <v>3190</v>
      </c>
      <c r="C4218" s="196">
        <v>498800</v>
      </c>
      <c r="D4218" s="196">
        <v>3</v>
      </c>
      <c r="E4218" s="195" t="s">
        <v>19327</v>
      </c>
      <c r="F4218" s="195" t="s">
        <v>123</v>
      </c>
    </row>
    <row r="4219" spans="1:6">
      <c r="A4219" s="195" t="s">
        <v>395</v>
      </c>
      <c r="B4219" s="196">
        <v>4891</v>
      </c>
      <c r="C4219" s="196">
        <v>730700</v>
      </c>
      <c r="D4219" s="196">
        <v>2</v>
      </c>
      <c r="E4219" s="195" t="s">
        <v>19328</v>
      </c>
      <c r="F4219" s="195" t="s">
        <v>93</v>
      </c>
    </row>
    <row r="4220" spans="1:6">
      <c r="A4220" s="195" t="s">
        <v>395</v>
      </c>
      <c r="B4220" s="196">
        <v>2690</v>
      </c>
      <c r="C4220" s="196">
        <v>916100</v>
      </c>
      <c r="D4220" s="196">
        <v>1</v>
      </c>
      <c r="E4220" s="195" t="s">
        <v>19329</v>
      </c>
      <c r="F4220" s="195" t="s">
        <v>247</v>
      </c>
    </row>
    <row r="4221" spans="1:6">
      <c r="A4221" s="195" t="s">
        <v>395</v>
      </c>
      <c r="B4221" s="196">
        <v>1492</v>
      </c>
      <c r="C4221" s="196">
        <v>590700</v>
      </c>
      <c r="D4221" s="196">
        <v>7</v>
      </c>
      <c r="E4221" s="195" t="s">
        <v>19330</v>
      </c>
      <c r="F4221" s="195" t="s">
        <v>27</v>
      </c>
    </row>
    <row r="4222" spans="1:6">
      <c r="A4222" s="195" t="s">
        <v>395</v>
      </c>
      <c r="B4222" s="196">
        <v>2034</v>
      </c>
      <c r="C4222" s="196">
        <v>126500</v>
      </c>
      <c r="D4222" s="196">
        <v>1</v>
      </c>
      <c r="E4222" s="195" t="s">
        <v>19331</v>
      </c>
      <c r="F4222" s="195" t="s">
        <v>53</v>
      </c>
    </row>
    <row r="4223" spans="1:6">
      <c r="A4223" s="195" t="s">
        <v>395</v>
      </c>
      <c r="B4223" s="196">
        <v>1440</v>
      </c>
      <c r="C4223" s="196">
        <v>517100</v>
      </c>
      <c r="D4223" s="196">
        <v>1</v>
      </c>
      <c r="E4223" s="195" t="s">
        <v>19332</v>
      </c>
      <c r="F4223" s="195" t="s">
        <v>90</v>
      </c>
    </row>
    <row r="4224" spans="1:6">
      <c r="A4224" s="195" t="s">
        <v>395</v>
      </c>
      <c r="B4224" s="196">
        <v>4455</v>
      </c>
      <c r="C4224" s="196">
        <v>2475500</v>
      </c>
      <c r="D4224" s="196">
        <v>1</v>
      </c>
      <c r="E4224" s="195" t="s">
        <v>19333</v>
      </c>
      <c r="F4224" s="195" t="s">
        <v>247</v>
      </c>
    </row>
    <row r="4225" spans="1:6">
      <c r="A4225" s="195" t="s">
        <v>395</v>
      </c>
      <c r="B4225" s="196">
        <v>5062</v>
      </c>
      <c r="C4225" s="196">
        <v>903700</v>
      </c>
      <c r="D4225" s="196">
        <v>1</v>
      </c>
      <c r="E4225" s="195" t="s">
        <v>19334</v>
      </c>
      <c r="F4225" s="195" t="s">
        <v>12</v>
      </c>
    </row>
    <row r="4226" spans="1:6">
      <c r="A4226" s="195" t="s">
        <v>395</v>
      </c>
      <c r="B4226" s="196">
        <v>2051</v>
      </c>
      <c r="C4226" s="196">
        <v>973600</v>
      </c>
      <c r="D4226" s="196">
        <v>1</v>
      </c>
      <c r="E4226" s="195" t="s">
        <v>19335</v>
      </c>
      <c r="F4226" s="195" t="s">
        <v>247</v>
      </c>
    </row>
    <row r="4227" spans="1:6">
      <c r="A4227" s="195" t="s">
        <v>395</v>
      </c>
      <c r="B4227" s="196">
        <v>2346</v>
      </c>
      <c r="C4227" s="196">
        <v>398700</v>
      </c>
      <c r="D4227" s="196">
        <v>2</v>
      </c>
      <c r="E4227" s="195" t="s">
        <v>19336</v>
      </c>
      <c r="F4227" s="195" t="s">
        <v>29</v>
      </c>
    </row>
    <row r="4228" spans="1:6">
      <c r="A4228" s="195" t="s">
        <v>395</v>
      </c>
      <c r="B4228" s="196">
        <v>1140</v>
      </c>
      <c r="C4228" s="196">
        <v>104000</v>
      </c>
      <c r="D4228" s="196">
        <v>2</v>
      </c>
      <c r="E4228" s="195" t="s">
        <v>19337</v>
      </c>
      <c r="F4228" s="195" t="s">
        <v>185</v>
      </c>
    </row>
    <row r="4229" spans="1:6">
      <c r="A4229" s="195" t="s">
        <v>395</v>
      </c>
      <c r="B4229" s="196">
        <v>8209</v>
      </c>
      <c r="C4229" s="196">
        <v>2532400</v>
      </c>
      <c r="D4229" s="196">
        <v>2</v>
      </c>
      <c r="E4229" s="195" t="s">
        <v>19338</v>
      </c>
      <c r="F4229" s="195" t="s">
        <v>219</v>
      </c>
    </row>
    <row r="4230" spans="1:6" ht="30">
      <c r="A4230" s="195" t="s">
        <v>395</v>
      </c>
      <c r="B4230" s="196">
        <v>2312</v>
      </c>
      <c r="C4230" s="196">
        <v>434600</v>
      </c>
      <c r="D4230" s="196">
        <v>1</v>
      </c>
      <c r="E4230" s="195" t="s">
        <v>19339</v>
      </c>
      <c r="F4230" s="195" t="s">
        <v>99</v>
      </c>
    </row>
    <row r="4231" spans="1:6">
      <c r="A4231" s="195" t="s">
        <v>395</v>
      </c>
      <c r="B4231" s="196">
        <v>2180</v>
      </c>
      <c r="C4231" s="196">
        <v>744100</v>
      </c>
      <c r="D4231" s="196">
        <v>1</v>
      </c>
      <c r="E4231" s="195" t="s">
        <v>19340</v>
      </c>
      <c r="F4231" s="195" t="s">
        <v>261</v>
      </c>
    </row>
    <row r="4232" spans="1:6">
      <c r="A4232" s="195" t="s">
        <v>395</v>
      </c>
      <c r="B4232" s="196">
        <v>1368</v>
      </c>
      <c r="C4232" s="196">
        <v>298000</v>
      </c>
      <c r="D4232" s="196">
        <v>1</v>
      </c>
      <c r="E4232" s="195" t="s">
        <v>19341</v>
      </c>
      <c r="F4232" s="195" t="s">
        <v>261</v>
      </c>
    </row>
    <row r="4233" spans="1:6">
      <c r="A4233" s="195" t="s">
        <v>395</v>
      </c>
      <c r="B4233" s="196">
        <v>787</v>
      </c>
      <c r="C4233" s="196">
        <v>183400</v>
      </c>
      <c r="D4233" s="196">
        <v>1</v>
      </c>
      <c r="E4233" s="195" t="s">
        <v>19342</v>
      </c>
      <c r="F4233" s="195" t="s">
        <v>54</v>
      </c>
    </row>
    <row r="4234" spans="1:6">
      <c r="A4234" s="195" t="s">
        <v>395</v>
      </c>
      <c r="B4234" s="196">
        <v>2471</v>
      </c>
      <c r="C4234" s="196">
        <v>386400</v>
      </c>
      <c r="D4234" s="196">
        <v>2</v>
      </c>
      <c r="E4234" s="195" t="s">
        <v>19343</v>
      </c>
      <c r="F4234" s="195" t="s">
        <v>254</v>
      </c>
    </row>
    <row r="4235" spans="1:6" ht="30">
      <c r="A4235" s="195" t="s">
        <v>395</v>
      </c>
      <c r="B4235" s="196">
        <v>1472</v>
      </c>
      <c r="C4235" s="196">
        <v>531700</v>
      </c>
      <c r="D4235" s="196">
        <v>1</v>
      </c>
      <c r="E4235" s="195" t="s">
        <v>19344</v>
      </c>
      <c r="F4235" s="195" t="s">
        <v>209</v>
      </c>
    </row>
    <row r="4236" spans="1:6">
      <c r="A4236" s="195" t="s">
        <v>395</v>
      </c>
      <c r="B4236" s="196">
        <v>1919</v>
      </c>
      <c r="C4236" s="196">
        <v>336500</v>
      </c>
      <c r="D4236" s="196">
        <v>2</v>
      </c>
      <c r="E4236" s="195" t="s">
        <v>19345</v>
      </c>
      <c r="F4236" s="195" t="s">
        <v>13</v>
      </c>
    </row>
    <row r="4237" spans="1:6">
      <c r="A4237" s="195" t="s">
        <v>395</v>
      </c>
      <c r="B4237" s="196">
        <v>1637</v>
      </c>
      <c r="C4237" s="196">
        <v>945600</v>
      </c>
      <c r="D4237" s="196">
        <v>1</v>
      </c>
      <c r="E4237" s="195" t="s">
        <v>19346</v>
      </c>
      <c r="F4237" s="195" t="s">
        <v>177</v>
      </c>
    </row>
    <row r="4238" spans="1:6">
      <c r="A4238" s="195" t="s">
        <v>395</v>
      </c>
      <c r="B4238" s="196">
        <v>392</v>
      </c>
      <c r="C4238" s="196">
        <v>62000</v>
      </c>
      <c r="D4238" s="196">
        <v>1</v>
      </c>
      <c r="E4238" s="195" t="s">
        <v>19347</v>
      </c>
      <c r="F4238" s="195" t="s">
        <v>57</v>
      </c>
    </row>
    <row r="4239" spans="1:6">
      <c r="A4239" s="195" t="s">
        <v>395</v>
      </c>
      <c r="B4239" s="196">
        <v>2664</v>
      </c>
      <c r="C4239" s="196">
        <v>456900</v>
      </c>
      <c r="D4239" s="196">
        <v>2</v>
      </c>
      <c r="E4239" s="195" t="s">
        <v>19348</v>
      </c>
      <c r="F4239" s="195" t="s">
        <v>154</v>
      </c>
    </row>
    <row r="4240" spans="1:6">
      <c r="A4240" s="195" t="s">
        <v>395</v>
      </c>
      <c r="B4240" s="196">
        <v>3040</v>
      </c>
      <c r="C4240" s="196">
        <v>1454500</v>
      </c>
      <c r="D4240" s="196">
        <v>1</v>
      </c>
      <c r="E4240" s="195" t="s">
        <v>19349</v>
      </c>
      <c r="F4240" s="195" t="s">
        <v>164</v>
      </c>
    </row>
    <row r="4241" spans="1:6">
      <c r="A4241" s="195" t="s">
        <v>395</v>
      </c>
      <c r="B4241" s="196">
        <v>1264</v>
      </c>
      <c r="C4241" s="196">
        <v>356000</v>
      </c>
      <c r="D4241" s="196">
        <v>1</v>
      </c>
      <c r="E4241" s="195" t="s">
        <v>19350</v>
      </c>
      <c r="F4241" s="195" t="s">
        <v>139</v>
      </c>
    </row>
    <row r="4242" spans="1:6">
      <c r="A4242" s="195" t="s">
        <v>395</v>
      </c>
      <c r="B4242" s="196">
        <v>1904</v>
      </c>
      <c r="C4242" s="196">
        <v>337500</v>
      </c>
      <c r="D4242" s="196">
        <v>1</v>
      </c>
      <c r="E4242" s="195" t="s">
        <v>19351</v>
      </c>
      <c r="F4242" s="195" t="s">
        <v>53</v>
      </c>
    </row>
    <row r="4243" spans="1:6">
      <c r="A4243" s="195" t="s">
        <v>395</v>
      </c>
      <c r="B4243" s="196">
        <v>1877</v>
      </c>
      <c r="C4243" s="196">
        <v>648000</v>
      </c>
      <c r="D4243" s="196">
        <v>1</v>
      </c>
      <c r="E4243" s="195" t="s">
        <v>19352</v>
      </c>
      <c r="F4243" s="195" t="s">
        <v>247</v>
      </c>
    </row>
    <row r="4244" spans="1:6">
      <c r="A4244" s="195" t="s">
        <v>395</v>
      </c>
      <c r="B4244" s="196">
        <v>2803</v>
      </c>
      <c r="C4244" s="196">
        <v>501900</v>
      </c>
      <c r="D4244" s="196">
        <v>1</v>
      </c>
      <c r="E4244" s="195" t="s">
        <v>19353</v>
      </c>
      <c r="F4244" s="195" t="s">
        <v>199</v>
      </c>
    </row>
    <row r="4245" spans="1:6">
      <c r="A4245" s="195" t="s">
        <v>395</v>
      </c>
      <c r="B4245" s="196">
        <v>1943</v>
      </c>
      <c r="C4245" s="196">
        <v>65300</v>
      </c>
      <c r="D4245" s="196">
        <v>2</v>
      </c>
      <c r="E4245" s="195" t="s">
        <v>19354</v>
      </c>
      <c r="F4245" s="195" t="s">
        <v>216</v>
      </c>
    </row>
    <row r="4246" spans="1:6">
      <c r="A4246" s="195" t="s">
        <v>395</v>
      </c>
      <c r="B4246" s="196">
        <v>825</v>
      </c>
      <c r="C4246" s="196">
        <v>205700</v>
      </c>
      <c r="D4246" s="196">
        <v>1</v>
      </c>
      <c r="E4246" s="195" t="s">
        <v>19355</v>
      </c>
      <c r="F4246" s="195" t="s">
        <v>164</v>
      </c>
    </row>
    <row r="4247" spans="1:6">
      <c r="A4247" s="195" t="s">
        <v>395</v>
      </c>
      <c r="B4247" s="196">
        <v>2724</v>
      </c>
      <c r="C4247" s="196">
        <v>322300</v>
      </c>
      <c r="D4247" s="196">
        <v>3</v>
      </c>
      <c r="E4247" s="195" t="s">
        <v>19356</v>
      </c>
      <c r="F4247" s="195" t="s">
        <v>26</v>
      </c>
    </row>
    <row r="4248" spans="1:6">
      <c r="A4248" s="195" t="s">
        <v>395</v>
      </c>
      <c r="B4248" s="196">
        <v>1398</v>
      </c>
      <c r="C4248" s="196">
        <v>773900</v>
      </c>
      <c r="D4248" s="196">
        <v>1</v>
      </c>
      <c r="E4248" s="195" t="s">
        <v>19357</v>
      </c>
      <c r="F4248" s="195" t="s">
        <v>168</v>
      </c>
    </row>
    <row r="4249" spans="1:6">
      <c r="A4249" s="195" t="s">
        <v>395</v>
      </c>
      <c r="B4249" s="196">
        <v>5095</v>
      </c>
      <c r="C4249" s="196">
        <v>383000</v>
      </c>
      <c r="D4249" s="196">
        <v>2</v>
      </c>
      <c r="E4249" s="195" t="s">
        <v>19358</v>
      </c>
      <c r="F4249" s="195" t="s">
        <v>5</v>
      </c>
    </row>
    <row r="4250" spans="1:6">
      <c r="A4250" s="195" t="s">
        <v>395</v>
      </c>
      <c r="B4250" s="196">
        <v>4513</v>
      </c>
      <c r="C4250" s="196">
        <v>2796000</v>
      </c>
      <c r="D4250" s="196">
        <v>1</v>
      </c>
      <c r="E4250" s="195" t="s">
        <v>19359</v>
      </c>
      <c r="F4250" s="195" t="s">
        <v>168</v>
      </c>
    </row>
    <row r="4251" spans="1:6">
      <c r="A4251" s="195" t="s">
        <v>395</v>
      </c>
      <c r="B4251" s="196">
        <v>484</v>
      </c>
      <c r="C4251" s="196">
        <v>508400</v>
      </c>
      <c r="D4251" s="196">
        <v>2</v>
      </c>
      <c r="E4251" s="195" t="s">
        <v>15432</v>
      </c>
      <c r="F4251" s="195" t="s">
        <v>37</v>
      </c>
    </row>
    <row r="4252" spans="1:6" ht="30">
      <c r="A4252" s="195" t="s">
        <v>395</v>
      </c>
      <c r="B4252" s="196">
        <v>2833</v>
      </c>
      <c r="C4252" s="196">
        <v>1577700</v>
      </c>
      <c r="D4252" s="196">
        <v>1</v>
      </c>
      <c r="E4252" s="195" t="s">
        <v>19360</v>
      </c>
      <c r="F4252" s="195" t="s">
        <v>99</v>
      </c>
    </row>
    <row r="4253" spans="1:6">
      <c r="A4253" s="195" t="s">
        <v>395</v>
      </c>
      <c r="B4253" s="196">
        <v>5526</v>
      </c>
      <c r="C4253" s="196">
        <v>355700</v>
      </c>
      <c r="D4253" s="196">
        <v>2</v>
      </c>
      <c r="E4253" s="195" t="s">
        <v>19361</v>
      </c>
      <c r="F4253" s="195" t="s">
        <v>216</v>
      </c>
    </row>
    <row r="4254" spans="1:6">
      <c r="A4254" s="195" t="s">
        <v>395</v>
      </c>
      <c r="B4254" s="196">
        <v>1040</v>
      </c>
      <c r="C4254" s="196">
        <v>353200</v>
      </c>
      <c r="D4254" s="196">
        <v>1</v>
      </c>
      <c r="E4254" s="195" t="s">
        <v>19362</v>
      </c>
      <c r="F4254" s="195" t="s">
        <v>87</v>
      </c>
    </row>
    <row r="4255" spans="1:6" ht="30">
      <c r="A4255" s="195" t="s">
        <v>395</v>
      </c>
      <c r="B4255" s="196">
        <v>2149</v>
      </c>
      <c r="C4255" s="196">
        <v>438700</v>
      </c>
      <c r="D4255" s="196">
        <v>1</v>
      </c>
      <c r="E4255" s="195" t="s">
        <v>19363</v>
      </c>
      <c r="F4255" s="195" t="s">
        <v>99</v>
      </c>
    </row>
    <row r="4256" spans="1:6" ht="30">
      <c r="A4256" s="195" t="s">
        <v>395</v>
      </c>
      <c r="B4256" s="196">
        <v>2374</v>
      </c>
      <c r="C4256" s="196">
        <v>291300</v>
      </c>
      <c r="D4256" s="196">
        <v>1</v>
      </c>
      <c r="E4256" s="195" t="s">
        <v>19364</v>
      </c>
      <c r="F4256" s="195" t="s">
        <v>99</v>
      </c>
    </row>
    <row r="4257" spans="1:6">
      <c r="A4257" s="195" t="s">
        <v>395</v>
      </c>
      <c r="B4257" s="196">
        <v>1201</v>
      </c>
      <c r="C4257" s="196">
        <v>1061500</v>
      </c>
      <c r="D4257" s="196">
        <v>1</v>
      </c>
      <c r="E4257" s="195" t="s">
        <v>19365</v>
      </c>
      <c r="F4257" s="195" t="s">
        <v>168</v>
      </c>
    </row>
    <row r="4258" spans="1:6">
      <c r="A4258" s="195" t="s">
        <v>395</v>
      </c>
      <c r="B4258" s="196">
        <v>1127</v>
      </c>
      <c r="C4258" s="196">
        <v>171800</v>
      </c>
      <c r="D4258" s="196">
        <v>2</v>
      </c>
      <c r="E4258" s="195" t="s">
        <v>19366</v>
      </c>
      <c r="F4258" s="195" t="s">
        <v>216</v>
      </c>
    </row>
    <row r="4259" spans="1:6">
      <c r="A4259" s="195" t="s">
        <v>395</v>
      </c>
      <c r="B4259" s="196">
        <v>1714</v>
      </c>
      <c r="C4259" s="196">
        <v>738500</v>
      </c>
      <c r="D4259" s="196">
        <v>1</v>
      </c>
      <c r="E4259" s="195" t="s">
        <v>19367</v>
      </c>
      <c r="F4259" s="195" t="s">
        <v>164</v>
      </c>
    </row>
    <row r="4260" spans="1:6">
      <c r="A4260" s="195" t="s">
        <v>395</v>
      </c>
      <c r="B4260" s="196">
        <v>2921</v>
      </c>
      <c r="C4260" s="196">
        <v>373200</v>
      </c>
      <c r="D4260" s="196">
        <v>1</v>
      </c>
      <c r="E4260" s="195" t="s">
        <v>19368</v>
      </c>
      <c r="F4260" s="195" t="s">
        <v>54</v>
      </c>
    </row>
    <row r="4261" spans="1:6" ht="30">
      <c r="A4261" s="195" t="s">
        <v>395</v>
      </c>
      <c r="B4261" s="196">
        <v>2484</v>
      </c>
      <c r="C4261" s="196">
        <v>819000</v>
      </c>
      <c r="D4261" s="196">
        <v>1</v>
      </c>
      <c r="E4261" s="195" t="s">
        <v>19369</v>
      </c>
      <c r="F4261" s="195" t="s">
        <v>209</v>
      </c>
    </row>
    <row r="4262" spans="1:6">
      <c r="A4262" s="195" t="s">
        <v>395</v>
      </c>
      <c r="B4262" s="196">
        <v>1735</v>
      </c>
      <c r="C4262" s="196">
        <v>298600</v>
      </c>
      <c r="D4262" s="196">
        <v>3</v>
      </c>
      <c r="E4262" s="195" t="s">
        <v>19370</v>
      </c>
      <c r="F4262" s="195" t="s">
        <v>27</v>
      </c>
    </row>
    <row r="4263" spans="1:6" ht="30">
      <c r="A4263" s="195" t="s">
        <v>395</v>
      </c>
      <c r="B4263" s="196">
        <v>1691</v>
      </c>
      <c r="C4263" s="196">
        <v>361200</v>
      </c>
      <c r="D4263" s="196">
        <v>1</v>
      </c>
      <c r="E4263" s="195" t="s">
        <v>19371</v>
      </c>
      <c r="F4263" s="195" t="s">
        <v>25</v>
      </c>
    </row>
    <row r="4264" spans="1:6">
      <c r="A4264" s="195" t="s">
        <v>395</v>
      </c>
      <c r="B4264" s="196">
        <v>2110</v>
      </c>
      <c r="C4264" s="196">
        <v>377200</v>
      </c>
      <c r="D4264" s="196">
        <v>2</v>
      </c>
      <c r="E4264" s="195" t="s">
        <v>19372</v>
      </c>
      <c r="F4264" s="195" t="s">
        <v>12</v>
      </c>
    </row>
    <row r="4265" spans="1:6">
      <c r="A4265" s="195" t="s">
        <v>395</v>
      </c>
      <c r="B4265" s="196">
        <v>2415</v>
      </c>
      <c r="C4265" s="196">
        <v>380000</v>
      </c>
      <c r="D4265" s="196">
        <v>1</v>
      </c>
      <c r="E4265" s="195" t="s">
        <v>19373</v>
      </c>
      <c r="F4265" s="195" t="s">
        <v>57</v>
      </c>
    </row>
    <row r="4266" spans="1:6">
      <c r="A4266" s="195" t="s">
        <v>395</v>
      </c>
      <c r="B4266" s="196">
        <v>1718</v>
      </c>
      <c r="C4266" s="196">
        <v>544400</v>
      </c>
      <c r="D4266" s="196">
        <v>1</v>
      </c>
      <c r="E4266" s="195" t="s">
        <v>19374</v>
      </c>
      <c r="F4266" s="195" t="s">
        <v>247</v>
      </c>
    </row>
    <row r="4267" spans="1:6">
      <c r="A4267" s="195" t="s">
        <v>395</v>
      </c>
      <c r="B4267" s="196">
        <v>7931</v>
      </c>
      <c r="C4267" s="196">
        <v>1195000</v>
      </c>
      <c r="D4267" s="196">
        <v>2</v>
      </c>
      <c r="E4267" s="195" t="s">
        <v>19375</v>
      </c>
      <c r="F4267" s="195" t="s">
        <v>95</v>
      </c>
    </row>
    <row r="4268" spans="1:6">
      <c r="A4268" s="195" t="s">
        <v>395</v>
      </c>
      <c r="B4268" s="196">
        <v>1188</v>
      </c>
      <c r="C4268" s="196">
        <v>1734100</v>
      </c>
      <c r="D4268" s="196">
        <v>1</v>
      </c>
      <c r="E4268" s="195" t="s">
        <v>19376</v>
      </c>
      <c r="F4268" s="195" t="s">
        <v>247</v>
      </c>
    </row>
    <row r="4269" spans="1:6">
      <c r="A4269" s="195" t="s">
        <v>395</v>
      </c>
      <c r="B4269" s="196">
        <v>5510</v>
      </c>
      <c r="C4269" s="196">
        <v>1988000</v>
      </c>
      <c r="D4269" s="196">
        <v>1</v>
      </c>
      <c r="E4269" s="195" t="s">
        <v>19377</v>
      </c>
      <c r="F4269" s="195" t="s">
        <v>24</v>
      </c>
    </row>
    <row r="4270" spans="1:6">
      <c r="A4270" s="195" t="s">
        <v>395</v>
      </c>
      <c r="B4270" s="196">
        <v>1052</v>
      </c>
      <c r="C4270" s="196">
        <v>356000</v>
      </c>
      <c r="D4270" s="196">
        <v>1</v>
      </c>
      <c r="E4270" s="195" t="s">
        <v>19378</v>
      </c>
      <c r="F4270" s="195" t="s">
        <v>168</v>
      </c>
    </row>
    <row r="4271" spans="1:6">
      <c r="A4271" s="195" t="s">
        <v>395</v>
      </c>
      <c r="B4271" s="196">
        <v>8152</v>
      </c>
      <c r="C4271" s="196">
        <v>1010800</v>
      </c>
      <c r="D4271" s="196">
        <v>2</v>
      </c>
      <c r="E4271" s="195" t="s">
        <v>19379</v>
      </c>
      <c r="F4271" s="195" t="s">
        <v>237</v>
      </c>
    </row>
    <row r="4272" spans="1:6">
      <c r="A4272" s="195" t="s">
        <v>395</v>
      </c>
      <c r="B4272" s="196">
        <v>1100</v>
      </c>
      <c r="C4272" s="196">
        <v>478900</v>
      </c>
      <c r="D4272" s="196">
        <v>1</v>
      </c>
      <c r="E4272" s="195" t="s">
        <v>19380</v>
      </c>
      <c r="F4272" s="195" t="s">
        <v>247</v>
      </c>
    </row>
    <row r="4273" spans="1:6">
      <c r="A4273" s="195" t="s">
        <v>395</v>
      </c>
      <c r="B4273" s="196">
        <v>702</v>
      </c>
      <c r="C4273" s="196">
        <v>499800</v>
      </c>
      <c r="D4273" s="196">
        <v>1</v>
      </c>
      <c r="E4273" s="195" t="s">
        <v>19381</v>
      </c>
      <c r="F4273" s="195" t="s">
        <v>81</v>
      </c>
    </row>
    <row r="4274" spans="1:6" ht="30">
      <c r="A4274" s="195" t="s">
        <v>395</v>
      </c>
      <c r="B4274" s="196">
        <v>2527</v>
      </c>
      <c r="C4274" s="196">
        <v>888700</v>
      </c>
      <c r="D4274" s="196">
        <v>1</v>
      </c>
      <c r="E4274" s="195" t="s">
        <v>19382</v>
      </c>
      <c r="F4274" s="195" t="s">
        <v>99</v>
      </c>
    </row>
    <row r="4275" spans="1:6" ht="30">
      <c r="A4275" s="195" t="s">
        <v>395</v>
      </c>
      <c r="B4275" s="196">
        <v>994</v>
      </c>
      <c r="C4275" s="196">
        <v>112200</v>
      </c>
      <c r="D4275" s="196">
        <v>1</v>
      </c>
      <c r="E4275" s="195" t="s">
        <v>19383</v>
      </c>
      <c r="F4275" s="195" t="s">
        <v>209</v>
      </c>
    </row>
    <row r="4276" spans="1:6" ht="30">
      <c r="A4276" s="195" t="s">
        <v>395</v>
      </c>
      <c r="B4276" s="196">
        <v>1979</v>
      </c>
      <c r="C4276" s="196">
        <v>287400</v>
      </c>
      <c r="D4276" s="196">
        <v>2</v>
      </c>
      <c r="E4276" s="195" t="s">
        <v>19384</v>
      </c>
      <c r="F4276" s="195" t="s">
        <v>151</v>
      </c>
    </row>
    <row r="4277" spans="1:6">
      <c r="A4277" s="195" t="s">
        <v>395</v>
      </c>
      <c r="B4277" s="196">
        <v>3680</v>
      </c>
      <c r="C4277" s="196">
        <v>530200</v>
      </c>
      <c r="D4277" s="196">
        <v>3</v>
      </c>
      <c r="E4277" s="195" t="s">
        <v>19385</v>
      </c>
      <c r="F4277" s="195" t="s">
        <v>13</v>
      </c>
    </row>
    <row r="4278" spans="1:6">
      <c r="A4278" s="195" t="s">
        <v>395</v>
      </c>
      <c r="B4278" s="196">
        <v>2810</v>
      </c>
      <c r="C4278" s="196">
        <v>311900</v>
      </c>
      <c r="D4278" s="196">
        <v>2</v>
      </c>
      <c r="E4278" s="195" t="s">
        <v>19386</v>
      </c>
      <c r="F4278" s="195" t="s">
        <v>289</v>
      </c>
    </row>
    <row r="4279" spans="1:6" ht="30">
      <c r="A4279" s="195" t="s">
        <v>395</v>
      </c>
      <c r="B4279" s="196">
        <v>1532</v>
      </c>
      <c r="C4279" s="196">
        <v>378000</v>
      </c>
      <c r="D4279" s="196">
        <v>1</v>
      </c>
      <c r="E4279" s="195" t="s">
        <v>19387</v>
      </c>
      <c r="F4279" s="195" t="s">
        <v>99</v>
      </c>
    </row>
    <row r="4280" spans="1:6">
      <c r="A4280" s="195" t="s">
        <v>395</v>
      </c>
      <c r="B4280" s="196">
        <v>920</v>
      </c>
      <c r="C4280" s="196">
        <v>200000</v>
      </c>
      <c r="D4280" s="196">
        <v>1</v>
      </c>
      <c r="E4280" s="195" t="s">
        <v>19388</v>
      </c>
      <c r="F4280" s="195" t="s">
        <v>139</v>
      </c>
    </row>
    <row r="4281" spans="1:6">
      <c r="A4281" s="195" t="s">
        <v>395</v>
      </c>
      <c r="B4281" s="196">
        <v>4497</v>
      </c>
      <c r="C4281" s="196">
        <v>1777500</v>
      </c>
      <c r="D4281" s="196">
        <v>1</v>
      </c>
      <c r="E4281" s="195" t="s">
        <v>19389</v>
      </c>
      <c r="F4281" s="195" t="s">
        <v>168</v>
      </c>
    </row>
    <row r="4282" spans="1:6">
      <c r="A4282" s="195" t="s">
        <v>395</v>
      </c>
      <c r="B4282" s="196">
        <v>3684</v>
      </c>
      <c r="C4282" s="196">
        <v>501900</v>
      </c>
      <c r="D4282" s="196">
        <v>2</v>
      </c>
      <c r="E4282" s="195" t="s">
        <v>19390</v>
      </c>
      <c r="F4282" s="195" t="s">
        <v>95</v>
      </c>
    </row>
    <row r="4283" spans="1:6">
      <c r="A4283" s="195" t="s">
        <v>395</v>
      </c>
      <c r="B4283" s="196">
        <v>1400</v>
      </c>
      <c r="C4283" s="196">
        <v>599000</v>
      </c>
      <c r="D4283" s="196">
        <v>1</v>
      </c>
      <c r="E4283" s="195" t="s">
        <v>19391</v>
      </c>
      <c r="F4283" s="195" t="s">
        <v>164</v>
      </c>
    </row>
    <row r="4284" spans="1:6">
      <c r="A4284" s="195" t="s">
        <v>395</v>
      </c>
      <c r="B4284" s="196">
        <v>1272</v>
      </c>
      <c r="C4284" s="196">
        <v>522100</v>
      </c>
      <c r="D4284" s="196">
        <v>1</v>
      </c>
      <c r="E4284" s="195" t="s">
        <v>19392</v>
      </c>
      <c r="F4284" s="195" t="s">
        <v>168</v>
      </c>
    </row>
    <row r="4285" spans="1:6">
      <c r="A4285" s="195" t="s">
        <v>395</v>
      </c>
      <c r="B4285" s="196">
        <v>2792</v>
      </c>
      <c r="C4285" s="196">
        <v>419800</v>
      </c>
      <c r="D4285" s="196">
        <v>3</v>
      </c>
      <c r="E4285" s="195" t="s">
        <v>19393</v>
      </c>
      <c r="F4285" s="195" t="s">
        <v>13</v>
      </c>
    </row>
    <row r="4286" spans="1:6">
      <c r="A4286" s="195" t="s">
        <v>395</v>
      </c>
      <c r="B4286" s="196">
        <v>5344</v>
      </c>
      <c r="C4286" s="196">
        <v>1171300</v>
      </c>
      <c r="D4286" s="196">
        <v>2</v>
      </c>
      <c r="E4286" s="195" t="s">
        <v>19394</v>
      </c>
      <c r="F4286" s="195" t="s">
        <v>219</v>
      </c>
    </row>
    <row r="4287" spans="1:6">
      <c r="A4287" s="195" t="s">
        <v>395</v>
      </c>
      <c r="B4287" s="196">
        <v>4304</v>
      </c>
      <c r="C4287" s="196">
        <v>697200</v>
      </c>
      <c r="D4287" s="196">
        <v>3</v>
      </c>
      <c r="E4287" s="195" t="s">
        <v>19395</v>
      </c>
      <c r="F4287" s="195" t="s">
        <v>28</v>
      </c>
    </row>
    <row r="4288" spans="1:6">
      <c r="A4288" s="195" t="s">
        <v>395</v>
      </c>
      <c r="B4288" s="196">
        <v>4553</v>
      </c>
      <c r="C4288" s="196">
        <v>398600</v>
      </c>
      <c r="D4288" s="196">
        <v>6</v>
      </c>
      <c r="E4288" s="195" t="s">
        <v>19396</v>
      </c>
      <c r="F4288" s="195" t="s">
        <v>159</v>
      </c>
    </row>
    <row r="4289" spans="1:6">
      <c r="A4289" s="195" t="s">
        <v>395</v>
      </c>
      <c r="B4289" s="196">
        <v>1643</v>
      </c>
      <c r="C4289" s="196">
        <v>184900</v>
      </c>
      <c r="D4289" s="196">
        <v>4</v>
      </c>
      <c r="E4289" s="195" t="s">
        <v>19397</v>
      </c>
      <c r="F4289" s="195" t="s">
        <v>159</v>
      </c>
    </row>
    <row r="4290" spans="1:6">
      <c r="A4290" s="195" t="s">
        <v>395</v>
      </c>
      <c r="B4290" s="196">
        <v>2294</v>
      </c>
      <c r="C4290" s="196">
        <v>204200</v>
      </c>
      <c r="D4290" s="196">
        <v>2</v>
      </c>
      <c r="E4290" s="195" t="s">
        <v>19398</v>
      </c>
      <c r="F4290" s="195" t="s">
        <v>16</v>
      </c>
    </row>
    <row r="4291" spans="1:6">
      <c r="A4291" s="195" t="s">
        <v>395</v>
      </c>
      <c r="B4291" s="196">
        <v>11096</v>
      </c>
      <c r="C4291" s="196">
        <v>2348400</v>
      </c>
      <c r="D4291" s="196">
        <v>2</v>
      </c>
      <c r="E4291" s="195" t="s">
        <v>19399</v>
      </c>
      <c r="F4291" s="195" t="s">
        <v>93</v>
      </c>
    </row>
    <row r="4292" spans="1:6">
      <c r="A4292" s="195" t="s">
        <v>395</v>
      </c>
      <c r="B4292" s="196">
        <v>5133</v>
      </c>
      <c r="C4292" s="196">
        <v>802600</v>
      </c>
      <c r="D4292" s="196">
        <v>2</v>
      </c>
      <c r="E4292" s="195" t="s">
        <v>19400</v>
      </c>
      <c r="F4292" s="195" t="s">
        <v>123</v>
      </c>
    </row>
    <row r="4293" spans="1:6">
      <c r="A4293" s="195" t="s">
        <v>395</v>
      </c>
      <c r="B4293" s="196">
        <v>3427</v>
      </c>
      <c r="C4293" s="196">
        <v>636800</v>
      </c>
      <c r="D4293" s="196">
        <v>1</v>
      </c>
      <c r="E4293" s="195" t="s">
        <v>19401</v>
      </c>
      <c r="F4293" s="195" t="s">
        <v>54</v>
      </c>
    </row>
    <row r="4294" spans="1:6">
      <c r="A4294" s="195" t="s">
        <v>395</v>
      </c>
      <c r="B4294" s="196">
        <v>1662</v>
      </c>
      <c r="C4294" s="196">
        <v>313800</v>
      </c>
      <c r="D4294" s="196">
        <v>1</v>
      </c>
      <c r="E4294" s="195" t="s">
        <v>19402</v>
      </c>
      <c r="F4294" s="195" t="s">
        <v>57</v>
      </c>
    </row>
    <row r="4295" spans="1:6" ht="30">
      <c r="A4295" s="195" t="s">
        <v>395</v>
      </c>
      <c r="B4295" s="196">
        <v>1791</v>
      </c>
      <c r="C4295" s="196">
        <v>261700</v>
      </c>
      <c r="D4295" s="196">
        <v>1</v>
      </c>
      <c r="E4295" s="195" t="s">
        <v>19403</v>
      </c>
      <c r="F4295" s="195" t="s">
        <v>25</v>
      </c>
    </row>
    <row r="4296" spans="1:6">
      <c r="A4296" s="195" t="s">
        <v>395</v>
      </c>
      <c r="B4296" s="196">
        <v>3424</v>
      </c>
      <c r="C4296" s="196">
        <v>242900</v>
      </c>
      <c r="D4296" s="196">
        <v>1</v>
      </c>
      <c r="E4296" s="195" t="s">
        <v>19404</v>
      </c>
      <c r="F4296" s="195" t="s">
        <v>225</v>
      </c>
    </row>
    <row r="4297" spans="1:6">
      <c r="A4297" s="195" t="s">
        <v>395</v>
      </c>
      <c r="B4297" s="196">
        <v>4503</v>
      </c>
      <c r="C4297" s="196">
        <v>2918900</v>
      </c>
      <c r="D4297" s="196">
        <v>1</v>
      </c>
      <c r="E4297" s="195" t="s">
        <v>19405</v>
      </c>
      <c r="F4297" s="195" t="s">
        <v>247</v>
      </c>
    </row>
    <row r="4298" spans="1:6">
      <c r="A4298" s="195" t="s">
        <v>395</v>
      </c>
      <c r="B4298" s="196">
        <v>3326</v>
      </c>
      <c r="C4298" s="196">
        <v>372100</v>
      </c>
      <c r="D4298" s="196">
        <v>4</v>
      </c>
      <c r="E4298" s="195" t="s">
        <v>19406</v>
      </c>
      <c r="F4298" s="195" t="s">
        <v>268</v>
      </c>
    </row>
    <row r="4299" spans="1:6">
      <c r="A4299" s="195" t="s">
        <v>395</v>
      </c>
      <c r="B4299" s="196">
        <v>3484</v>
      </c>
      <c r="C4299" s="196">
        <v>338100</v>
      </c>
      <c r="D4299" s="196">
        <v>2</v>
      </c>
      <c r="E4299" s="195" t="s">
        <v>19407</v>
      </c>
      <c r="F4299" s="195" t="s">
        <v>12</v>
      </c>
    </row>
    <row r="4300" spans="1:6">
      <c r="A4300" s="195" t="s">
        <v>395</v>
      </c>
      <c r="B4300" s="196">
        <v>6041</v>
      </c>
      <c r="C4300" s="196">
        <v>1453800</v>
      </c>
      <c r="D4300" s="196">
        <v>3</v>
      </c>
      <c r="E4300" s="195" t="s">
        <v>19408</v>
      </c>
      <c r="F4300" s="195" t="s">
        <v>7</v>
      </c>
    </row>
    <row r="4301" spans="1:6" ht="30">
      <c r="A4301" s="195" t="s">
        <v>395</v>
      </c>
      <c r="B4301" s="196">
        <v>5744</v>
      </c>
      <c r="C4301" s="196">
        <v>1724100</v>
      </c>
      <c r="D4301" s="196">
        <v>1</v>
      </c>
      <c r="E4301" s="195" t="s">
        <v>19409</v>
      </c>
      <c r="F4301" s="195" t="s">
        <v>99</v>
      </c>
    </row>
    <row r="4302" spans="1:6">
      <c r="A4302" s="195" t="s">
        <v>395</v>
      </c>
      <c r="B4302" s="196">
        <v>2228</v>
      </c>
      <c r="C4302" s="196">
        <v>311500</v>
      </c>
      <c r="D4302" s="196">
        <v>1</v>
      </c>
      <c r="E4302" s="195" t="s">
        <v>19410</v>
      </c>
      <c r="F4302" s="195" t="s">
        <v>291</v>
      </c>
    </row>
    <row r="4303" spans="1:6">
      <c r="A4303" s="195" t="s">
        <v>395</v>
      </c>
      <c r="B4303" s="196">
        <v>4969</v>
      </c>
      <c r="C4303" s="196">
        <v>1333900</v>
      </c>
      <c r="D4303" s="196">
        <v>3</v>
      </c>
      <c r="E4303" s="195" t="s">
        <v>19411</v>
      </c>
      <c r="F4303" s="195" t="s">
        <v>7</v>
      </c>
    </row>
    <row r="4304" spans="1:6">
      <c r="A4304" s="195" t="s">
        <v>395</v>
      </c>
      <c r="B4304" s="196">
        <v>4404</v>
      </c>
      <c r="C4304" s="196">
        <v>967600</v>
      </c>
      <c r="D4304" s="196">
        <v>3</v>
      </c>
      <c r="E4304" s="195" t="s">
        <v>19412</v>
      </c>
      <c r="F4304" s="195" t="s">
        <v>7</v>
      </c>
    </row>
    <row r="4305" spans="1:6" ht="30">
      <c r="A4305" s="195" t="s">
        <v>395</v>
      </c>
      <c r="B4305" s="196">
        <v>3633</v>
      </c>
      <c r="C4305" s="196">
        <v>904600</v>
      </c>
      <c r="D4305" s="196">
        <v>1</v>
      </c>
      <c r="E4305" s="195" t="s">
        <v>19413</v>
      </c>
      <c r="F4305" s="195" t="s">
        <v>99</v>
      </c>
    </row>
    <row r="4306" spans="1:6">
      <c r="A4306" s="195" t="s">
        <v>395</v>
      </c>
      <c r="B4306" s="196">
        <v>4143</v>
      </c>
      <c r="C4306" s="196">
        <v>431400</v>
      </c>
      <c r="D4306" s="196">
        <v>3</v>
      </c>
      <c r="E4306" s="195" t="s">
        <v>19414</v>
      </c>
      <c r="F4306" s="195" t="s">
        <v>14</v>
      </c>
    </row>
    <row r="4307" spans="1:6">
      <c r="A4307" s="195" t="s">
        <v>395</v>
      </c>
      <c r="B4307" s="196">
        <v>7610</v>
      </c>
      <c r="C4307" s="196">
        <v>1452400</v>
      </c>
      <c r="D4307" s="196">
        <v>2</v>
      </c>
      <c r="E4307" s="195" t="s">
        <v>19415</v>
      </c>
      <c r="F4307" s="195" t="s">
        <v>219</v>
      </c>
    </row>
    <row r="4308" spans="1:6">
      <c r="A4308" s="195" t="s">
        <v>395</v>
      </c>
      <c r="B4308" s="196">
        <v>1788</v>
      </c>
      <c r="C4308" s="196">
        <v>183800</v>
      </c>
      <c r="D4308" s="196">
        <v>1</v>
      </c>
      <c r="E4308" s="195" t="s">
        <v>19416</v>
      </c>
      <c r="F4308" s="195" t="s">
        <v>103</v>
      </c>
    </row>
    <row r="4309" spans="1:6">
      <c r="A4309" s="195" t="s">
        <v>395</v>
      </c>
      <c r="B4309" s="196">
        <v>1200</v>
      </c>
      <c r="C4309" s="196">
        <v>546800</v>
      </c>
      <c r="D4309" s="196">
        <v>1</v>
      </c>
      <c r="E4309" s="195" t="s">
        <v>19417</v>
      </c>
      <c r="F4309" s="195" t="s">
        <v>81</v>
      </c>
    </row>
    <row r="4310" spans="1:6">
      <c r="A4310" s="195" t="s">
        <v>395</v>
      </c>
      <c r="B4310" s="196">
        <v>2860</v>
      </c>
      <c r="C4310" s="196">
        <v>862000</v>
      </c>
      <c r="D4310" s="196">
        <v>1</v>
      </c>
      <c r="E4310" s="195" t="s">
        <v>19418</v>
      </c>
      <c r="F4310" s="195" t="s">
        <v>164</v>
      </c>
    </row>
    <row r="4311" spans="1:6" ht="30">
      <c r="A4311" s="195" t="s">
        <v>395</v>
      </c>
      <c r="B4311" s="196">
        <v>3595</v>
      </c>
      <c r="C4311" s="196">
        <v>813100</v>
      </c>
      <c r="D4311" s="196">
        <v>1</v>
      </c>
      <c r="E4311" s="195" t="s">
        <v>19419</v>
      </c>
      <c r="F4311" s="195" t="s">
        <v>99</v>
      </c>
    </row>
    <row r="4312" spans="1:6">
      <c r="A4312" s="195" t="s">
        <v>395</v>
      </c>
      <c r="B4312" s="196">
        <v>2042</v>
      </c>
      <c r="C4312" s="196">
        <v>307400</v>
      </c>
      <c r="D4312" s="196">
        <v>1</v>
      </c>
      <c r="E4312" s="195" t="s">
        <v>19420</v>
      </c>
      <c r="F4312" s="195" t="s">
        <v>12</v>
      </c>
    </row>
    <row r="4313" spans="1:6">
      <c r="A4313" s="195" t="s">
        <v>395</v>
      </c>
      <c r="B4313" s="196">
        <v>1607</v>
      </c>
      <c r="C4313" s="196">
        <v>207400</v>
      </c>
      <c r="D4313" s="196">
        <v>2</v>
      </c>
      <c r="E4313" s="195" t="s">
        <v>19421</v>
      </c>
      <c r="F4313" s="195" t="s">
        <v>5</v>
      </c>
    </row>
    <row r="4314" spans="1:6">
      <c r="A4314" s="195" t="s">
        <v>395</v>
      </c>
      <c r="B4314" s="196">
        <v>10751</v>
      </c>
      <c r="C4314" s="196">
        <v>2435400</v>
      </c>
      <c r="D4314" s="196">
        <v>2</v>
      </c>
      <c r="E4314" s="195" t="s">
        <v>19422</v>
      </c>
      <c r="F4314" s="195" t="s">
        <v>253</v>
      </c>
    </row>
    <row r="4315" spans="1:6">
      <c r="A4315" s="195" t="s">
        <v>395</v>
      </c>
      <c r="B4315" s="196">
        <v>7274</v>
      </c>
      <c r="C4315" s="196">
        <v>942400</v>
      </c>
      <c r="D4315" s="196">
        <v>4</v>
      </c>
      <c r="E4315" s="195" t="s">
        <v>19423</v>
      </c>
      <c r="F4315" s="195" t="s">
        <v>52</v>
      </c>
    </row>
    <row r="4316" spans="1:6">
      <c r="A4316" s="195" t="s">
        <v>395</v>
      </c>
      <c r="B4316" s="196">
        <v>992</v>
      </c>
      <c r="C4316" s="196">
        <v>322300</v>
      </c>
      <c r="D4316" s="196">
        <v>1</v>
      </c>
      <c r="E4316" s="195" t="s">
        <v>19424</v>
      </c>
      <c r="F4316" s="195" t="s">
        <v>164</v>
      </c>
    </row>
    <row r="4317" spans="1:6">
      <c r="A4317" s="195" t="s">
        <v>395</v>
      </c>
      <c r="B4317" s="196">
        <v>1300</v>
      </c>
      <c r="C4317" s="196">
        <v>150500</v>
      </c>
      <c r="D4317" s="196">
        <v>2</v>
      </c>
      <c r="E4317" s="195" t="s">
        <v>19425</v>
      </c>
      <c r="F4317" s="195" t="s">
        <v>5</v>
      </c>
    </row>
    <row r="4318" spans="1:6" ht="30">
      <c r="A4318" s="195" t="s">
        <v>395</v>
      </c>
      <c r="B4318" s="196">
        <v>1642</v>
      </c>
      <c r="C4318" s="196">
        <v>287600</v>
      </c>
      <c r="D4318" s="196">
        <v>1</v>
      </c>
      <c r="E4318" s="195" t="s">
        <v>19426</v>
      </c>
      <c r="F4318" s="195" t="s">
        <v>99</v>
      </c>
    </row>
    <row r="4319" spans="1:6">
      <c r="A4319" s="195" t="s">
        <v>395</v>
      </c>
      <c r="B4319" s="196">
        <v>6162</v>
      </c>
      <c r="C4319" s="196">
        <v>1313400</v>
      </c>
      <c r="D4319" s="196">
        <v>3</v>
      </c>
      <c r="E4319" s="195" t="s">
        <v>19427</v>
      </c>
      <c r="F4319" s="195" t="s">
        <v>7</v>
      </c>
    </row>
    <row r="4320" spans="1:6">
      <c r="A4320" s="195" t="s">
        <v>395</v>
      </c>
      <c r="B4320" s="196">
        <v>4433</v>
      </c>
      <c r="C4320" s="196">
        <v>2255100</v>
      </c>
      <c r="D4320" s="196">
        <v>1</v>
      </c>
      <c r="E4320" s="195" t="s">
        <v>19428</v>
      </c>
      <c r="F4320" s="195" t="s">
        <v>24</v>
      </c>
    </row>
    <row r="4321" spans="1:6">
      <c r="A4321" s="195" t="s">
        <v>395</v>
      </c>
      <c r="B4321" s="196">
        <v>8266</v>
      </c>
      <c r="C4321" s="196">
        <v>1039000</v>
      </c>
      <c r="D4321" s="196">
        <v>2</v>
      </c>
      <c r="E4321" s="195" t="s">
        <v>19429</v>
      </c>
      <c r="F4321" s="195" t="s">
        <v>253</v>
      </c>
    </row>
    <row r="4322" spans="1:6">
      <c r="A4322" s="195" t="s">
        <v>395</v>
      </c>
      <c r="B4322" s="196">
        <v>3352</v>
      </c>
      <c r="C4322" s="196">
        <v>487500</v>
      </c>
      <c r="D4322" s="196">
        <v>2</v>
      </c>
      <c r="E4322" s="195" t="s">
        <v>19430</v>
      </c>
      <c r="F4322" s="195" t="s">
        <v>95</v>
      </c>
    </row>
    <row r="4323" spans="1:6">
      <c r="A4323" s="195" t="s">
        <v>395</v>
      </c>
      <c r="B4323" s="196">
        <v>19387</v>
      </c>
      <c r="C4323" s="196">
        <v>2530000</v>
      </c>
      <c r="D4323" s="196">
        <v>22</v>
      </c>
      <c r="E4323" s="195" t="s">
        <v>19431</v>
      </c>
      <c r="F4323" s="195" t="s">
        <v>44</v>
      </c>
    </row>
    <row r="4324" spans="1:6">
      <c r="A4324" s="195" t="s">
        <v>395</v>
      </c>
      <c r="B4324" s="196">
        <v>4280</v>
      </c>
      <c r="C4324" s="196">
        <v>647300</v>
      </c>
      <c r="D4324" s="196">
        <v>2</v>
      </c>
      <c r="E4324" s="195" t="s">
        <v>19432</v>
      </c>
      <c r="F4324" s="195" t="s">
        <v>219</v>
      </c>
    </row>
    <row r="4325" spans="1:6">
      <c r="A4325" s="195" t="s">
        <v>395</v>
      </c>
      <c r="B4325" s="196">
        <v>10007</v>
      </c>
      <c r="C4325" s="196">
        <v>1083700</v>
      </c>
      <c r="D4325" s="196">
        <v>2</v>
      </c>
      <c r="E4325" s="195" t="s">
        <v>19433</v>
      </c>
      <c r="F4325" s="195" t="s">
        <v>219</v>
      </c>
    </row>
    <row r="4326" spans="1:6">
      <c r="A4326" s="195" t="s">
        <v>395</v>
      </c>
      <c r="B4326" s="196">
        <v>3948</v>
      </c>
      <c r="C4326" s="196">
        <v>1120900</v>
      </c>
      <c r="D4326" s="196">
        <v>1</v>
      </c>
      <c r="E4326" s="195" t="s">
        <v>19434</v>
      </c>
      <c r="F4326" s="195" t="s">
        <v>57</v>
      </c>
    </row>
    <row r="4327" spans="1:6">
      <c r="A4327" s="195" t="s">
        <v>395</v>
      </c>
      <c r="B4327" s="196">
        <v>2176</v>
      </c>
      <c r="C4327" s="196">
        <v>475700</v>
      </c>
      <c r="D4327" s="196">
        <v>2</v>
      </c>
      <c r="E4327" s="195" t="s">
        <v>19435</v>
      </c>
      <c r="F4327" s="195" t="s">
        <v>7</v>
      </c>
    </row>
    <row r="4328" spans="1:6">
      <c r="A4328" s="195" t="s">
        <v>395</v>
      </c>
      <c r="B4328" s="196">
        <v>5604</v>
      </c>
      <c r="C4328" s="196">
        <v>619900</v>
      </c>
      <c r="D4328" s="196">
        <v>6</v>
      </c>
      <c r="E4328" s="195" t="s">
        <v>19436</v>
      </c>
      <c r="F4328" s="195" t="s">
        <v>26</v>
      </c>
    </row>
    <row r="4329" spans="1:6" ht="30">
      <c r="A4329" s="195" t="s">
        <v>395</v>
      </c>
      <c r="B4329" s="196">
        <v>3237</v>
      </c>
      <c r="C4329" s="196">
        <v>168100</v>
      </c>
      <c r="D4329" s="196">
        <v>2</v>
      </c>
      <c r="E4329" s="195" t="s">
        <v>19437</v>
      </c>
      <c r="F4329" s="195" t="s">
        <v>227</v>
      </c>
    </row>
    <row r="4330" spans="1:6">
      <c r="A4330" s="195" t="s">
        <v>395</v>
      </c>
      <c r="B4330" s="196">
        <v>2506</v>
      </c>
      <c r="C4330" s="196">
        <v>286200</v>
      </c>
      <c r="D4330" s="196">
        <v>1</v>
      </c>
      <c r="E4330" s="195" t="s">
        <v>19438</v>
      </c>
      <c r="F4330" s="195" t="s">
        <v>12</v>
      </c>
    </row>
    <row r="4331" spans="1:6">
      <c r="A4331" s="195" t="s">
        <v>395</v>
      </c>
      <c r="B4331" s="196">
        <v>4148</v>
      </c>
      <c r="C4331" s="196">
        <v>650800</v>
      </c>
      <c r="D4331" s="196">
        <v>2</v>
      </c>
      <c r="E4331" s="195" t="s">
        <v>19439</v>
      </c>
      <c r="F4331" s="195" t="s">
        <v>237</v>
      </c>
    </row>
    <row r="4332" spans="1:6">
      <c r="A4332" s="195" t="s">
        <v>395</v>
      </c>
      <c r="B4332" s="196">
        <v>3104</v>
      </c>
      <c r="C4332" s="196">
        <v>538100</v>
      </c>
      <c r="D4332" s="196">
        <v>4</v>
      </c>
      <c r="E4332" s="195" t="s">
        <v>19440</v>
      </c>
      <c r="F4332" s="195" t="s">
        <v>27</v>
      </c>
    </row>
    <row r="4333" spans="1:6">
      <c r="A4333" s="195" t="s">
        <v>395</v>
      </c>
      <c r="B4333" s="196">
        <v>3463</v>
      </c>
      <c r="C4333" s="196">
        <v>641100</v>
      </c>
      <c r="D4333" s="196">
        <v>1</v>
      </c>
      <c r="E4333" s="195" t="s">
        <v>19441</v>
      </c>
      <c r="F4333" s="195" t="s">
        <v>195</v>
      </c>
    </row>
    <row r="4334" spans="1:6">
      <c r="A4334" s="195" t="s">
        <v>395</v>
      </c>
      <c r="B4334" s="196">
        <v>2574</v>
      </c>
      <c r="C4334" s="196">
        <v>1154200</v>
      </c>
      <c r="D4334" s="196">
        <v>2</v>
      </c>
      <c r="E4334" s="195" t="s">
        <v>19442</v>
      </c>
      <c r="F4334" s="195" t="s">
        <v>24</v>
      </c>
    </row>
    <row r="4335" spans="1:6">
      <c r="A4335" s="195" t="s">
        <v>395</v>
      </c>
      <c r="B4335" s="196">
        <v>621</v>
      </c>
      <c r="C4335" s="196">
        <v>194800</v>
      </c>
      <c r="D4335" s="196">
        <v>1</v>
      </c>
      <c r="E4335" s="195" t="s">
        <v>19443</v>
      </c>
      <c r="F4335" s="195" t="s">
        <v>88</v>
      </c>
    </row>
    <row r="4336" spans="1:6">
      <c r="A4336" s="195" t="s">
        <v>395</v>
      </c>
      <c r="B4336" s="196">
        <v>2742</v>
      </c>
      <c r="C4336" s="196">
        <v>221600</v>
      </c>
      <c r="D4336" s="196">
        <v>2</v>
      </c>
      <c r="E4336" s="195" t="s">
        <v>19444</v>
      </c>
      <c r="F4336" s="195" t="s">
        <v>207</v>
      </c>
    </row>
    <row r="4337" spans="1:6">
      <c r="A4337" s="195" t="s">
        <v>395</v>
      </c>
      <c r="B4337" s="196">
        <v>2205</v>
      </c>
      <c r="C4337" s="196">
        <v>116000</v>
      </c>
      <c r="D4337" s="196">
        <v>2</v>
      </c>
      <c r="E4337" s="195" t="s">
        <v>19445</v>
      </c>
      <c r="F4337" s="195" t="s">
        <v>41</v>
      </c>
    </row>
    <row r="4338" spans="1:6">
      <c r="A4338" s="195" t="s">
        <v>395</v>
      </c>
      <c r="B4338" s="196">
        <v>3075</v>
      </c>
      <c r="C4338" s="196">
        <v>389400</v>
      </c>
      <c r="D4338" s="196">
        <v>2</v>
      </c>
      <c r="E4338" s="195" t="s">
        <v>19446</v>
      </c>
      <c r="F4338" s="195" t="s">
        <v>190</v>
      </c>
    </row>
    <row r="4339" spans="1:6">
      <c r="A4339" s="195" t="s">
        <v>395</v>
      </c>
      <c r="B4339" s="196">
        <v>2305</v>
      </c>
      <c r="C4339" s="196">
        <v>1624600</v>
      </c>
      <c r="D4339" s="196">
        <v>1</v>
      </c>
      <c r="E4339" s="195" t="s">
        <v>19447</v>
      </c>
      <c r="F4339" s="195" t="s">
        <v>261</v>
      </c>
    </row>
    <row r="4340" spans="1:6">
      <c r="A4340" s="195" t="s">
        <v>395</v>
      </c>
      <c r="B4340" s="196">
        <v>19087</v>
      </c>
      <c r="C4340" s="196">
        <v>4472400</v>
      </c>
      <c r="D4340" s="196">
        <v>1</v>
      </c>
      <c r="E4340" s="195" t="s">
        <v>19448</v>
      </c>
      <c r="F4340" s="195" t="s">
        <v>7</v>
      </c>
    </row>
    <row r="4341" spans="1:6">
      <c r="A4341" s="195" t="s">
        <v>395</v>
      </c>
      <c r="B4341" s="196">
        <v>1788</v>
      </c>
      <c r="C4341" s="196">
        <v>239800</v>
      </c>
      <c r="D4341" s="196">
        <v>2</v>
      </c>
      <c r="E4341" s="195" t="s">
        <v>19449</v>
      </c>
      <c r="F4341" s="195" t="s">
        <v>205</v>
      </c>
    </row>
    <row r="4342" spans="1:6">
      <c r="A4342" s="195" t="s">
        <v>395</v>
      </c>
      <c r="B4342" s="196">
        <v>1836</v>
      </c>
      <c r="C4342" s="196">
        <v>249800</v>
      </c>
      <c r="D4342" s="196">
        <v>2</v>
      </c>
      <c r="E4342" s="195" t="s">
        <v>19450</v>
      </c>
      <c r="F4342" s="195" t="s">
        <v>16</v>
      </c>
    </row>
    <row r="4343" spans="1:6">
      <c r="A4343" s="195" t="s">
        <v>395</v>
      </c>
      <c r="B4343" s="196">
        <v>1440</v>
      </c>
      <c r="C4343" s="196">
        <v>198600</v>
      </c>
      <c r="D4343" s="196">
        <v>1</v>
      </c>
      <c r="E4343" s="195" t="s">
        <v>19451</v>
      </c>
      <c r="F4343" s="195" t="s">
        <v>57</v>
      </c>
    </row>
    <row r="4344" spans="1:6">
      <c r="A4344" s="195" t="s">
        <v>395</v>
      </c>
      <c r="B4344" s="196">
        <v>1418</v>
      </c>
      <c r="C4344" s="196">
        <v>393300</v>
      </c>
      <c r="D4344" s="196">
        <v>1</v>
      </c>
      <c r="E4344" s="195" t="s">
        <v>19452</v>
      </c>
      <c r="F4344" s="195" t="s">
        <v>199</v>
      </c>
    </row>
    <row r="4345" spans="1:6" ht="30">
      <c r="A4345" s="195" t="s">
        <v>395</v>
      </c>
      <c r="B4345" s="196">
        <v>3184</v>
      </c>
      <c r="C4345" s="196">
        <v>848500</v>
      </c>
      <c r="D4345" s="196">
        <v>1</v>
      </c>
      <c r="E4345" s="195" t="s">
        <v>19453</v>
      </c>
      <c r="F4345" s="195" t="s">
        <v>25</v>
      </c>
    </row>
    <row r="4346" spans="1:6" ht="30">
      <c r="A4346" s="195" t="s">
        <v>395</v>
      </c>
      <c r="B4346" s="196">
        <v>1028</v>
      </c>
      <c r="C4346" s="196">
        <v>306200</v>
      </c>
      <c r="D4346" s="196">
        <v>1</v>
      </c>
      <c r="E4346" s="195" t="s">
        <v>19454</v>
      </c>
      <c r="F4346" s="195" t="s">
        <v>25</v>
      </c>
    </row>
    <row r="4347" spans="1:6">
      <c r="A4347" s="195" t="s">
        <v>395</v>
      </c>
      <c r="B4347" s="196">
        <v>1782</v>
      </c>
      <c r="C4347" s="196">
        <v>303100</v>
      </c>
      <c r="D4347" s="196">
        <v>2</v>
      </c>
      <c r="E4347" s="195" t="s">
        <v>19455</v>
      </c>
      <c r="F4347" s="195" t="s">
        <v>92</v>
      </c>
    </row>
    <row r="4348" spans="1:6">
      <c r="A4348" s="195" t="s">
        <v>395</v>
      </c>
      <c r="B4348" s="196">
        <v>3208</v>
      </c>
      <c r="C4348" s="196">
        <v>557600</v>
      </c>
      <c r="D4348" s="196">
        <v>2</v>
      </c>
      <c r="E4348" s="195" t="s">
        <v>19456</v>
      </c>
      <c r="F4348" s="195" t="s">
        <v>78</v>
      </c>
    </row>
    <row r="4349" spans="1:6">
      <c r="A4349" s="195" t="s">
        <v>395</v>
      </c>
      <c r="B4349" s="196">
        <v>3364</v>
      </c>
      <c r="C4349" s="196">
        <v>490400</v>
      </c>
      <c r="D4349" s="196">
        <v>1</v>
      </c>
      <c r="E4349" s="195" t="s">
        <v>19457</v>
      </c>
      <c r="F4349" s="195" t="s">
        <v>111</v>
      </c>
    </row>
    <row r="4350" spans="1:6">
      <c r="A4350" s="195" t="s">
        <v>395</v>
      </c>
      <c r="B4350" s="196">
        <v>996</v>
      </c>
      <c r="C4350" s="196">
        <v>133200</v>
      </c>
      <c r="D4350" s="196">
        <v>1</v>
      </c>
      <c r="E4350" s="195" t="s">
        <v>19458</v>
      </c>
      <c r="F4350" s="195" t="s">
        <v>18</v>
      </c>
    </row>
    <row r="4351" spans="1:6">
      <c r="A4351" s="195" t="s">
        <v>395</v>
      </c>
      <c r="B4351" s="196">
        <v>7980</v>
      </c>
      <c r="C4351" s="196">
        <v>1260500</v>
      </c>
      <c r="D4351" s="196">
        <v>3</v>
      </c>
      <c r="E4351" s="195" t="s">
        <v>19459</v>
      </c>
      <c r="F4351" s="195" t="s">
        <v>7</v>
      </c>
    </row>
    <row r="4352" spans="1:6" ht="30">
      <c r="A4352" s="195" t="s">
        <v>395</v>
      </c>
      <c r="B4352" s="196">
        <v>528</v>
      </c>
      <c r="C4352" s="196">
        <v>124100</v>
      </c>
      <c r="D4352" s="196">
        <v>1</v>
      </c>
      <c r="E4352" s="195" t="s">
        <v>19460</v>
      </c>
      <c r="F4352" s="195" t="s">
        <v>25</v>
      </c>
    </row>
    <row r="4353" spans="1:6">
      <c r="A4353" s="195" t="s">
        <v>395</v>
      </c>
      <c r="B4353" s="196">
        <v>1564</v>
      </c>
      <c r="C4353" s="196">
        <v>395500</v>
      </c>
      <c r="D4353" s="196">
        <v>1</v>
      </c>
      <c r="E4353" s="195" t="s">
        <v>19461</v>
      </c>
      <c r="F4353" s="195" t="s">
        <v>54</v>
      </c>
    </row>
    <row r="4354" spans="1:6">
      <c r="A4354" s="195" t="s">
        <v>395</v>
      </c>
      <c r="B4354" s="196">
        <v>1792</v>
      </c>
      <c r="C4354" s="196">
        <v>877300</v>
      </c>
      <c r="D4354" s="196">
        <v>2</v>
      </c>
      <c r="E4354" s="195" t="s">
        <v>19462</v>
      </c>
      <c r="F4354" s="195" t="s">
        <v>177</v>
      </c>
    </row>
    <row r="4355" spans="1:6">
      <c r="A4355" s="195" t="s">
        <v>395</v>
      </c>
      <c r="B4355" s="196">
        <v>3060</v>
      </c>
      <c r="C4355" s="196">
        <v>1352900</v>
      </c>
      <c r="D4355" s="196">
        <v>1</v>
      </c>
      <c r="E4355" s="195" t="s">
        <v>19463</v>
      </c>
      <c r="F4355" s="195" t="s">
        <v>247</v>
      </c>
    </row>
    <row r="4356" spans="1:6">
      <c r="A4356" s="195" t="s">
        <v>395</v>
      </c>
      <c r="B4356" s="196">
        <v>3600</v>
      </c>
      <c r="C4356" s="196">
        <v>670500</v>
      </c>
      <c r="D4356" s="196">
        <v>1</v>
      </c>
      <c r="E4356" s="195" t="s">
        <v>19464</v>
      </c>
      <c r="F4356" s="195" t="s">
        <v>87</v>
      </c>
    </row>
    <row r="4357" spans="1:6">
      <c r="A4357" s="195" t="s">
        <v>395</v>
      </c>
      <c r="B4357" s="196">
        <v>1092</v>
      </c>
      <c r="C4357" s="196">
        <v>755900</v>
      </c>
      <c r="D4357" s="196">
        <v>1</v>
      </c>
      <c r="E4357" s="195" t="s">
        <v>19465</v>
      </c>
      <c r="F4357" s="195" t="s">
        <v>247</v>
      </c>
    </row>
    <row r="4358" spans="1:6">
      <c r="A4358" s="195" t="s">
        <v>395</v>
      </c>
      <c r="B4358" s="196">
        <v>5173</v>
      </c>
      <c r="C4358" s="196">
        <v>348800</v>
      </c>
      <c r="D4358" s="196">
        <v>4</v>
      </c>
      <c r="E4358" s="195" t="s">
        <v>19466</v>
      </c>
      <c r="F4358" s="195" t="s">
        <v>15</v>
      </c>
    </row>
    <row r="4359" spans="1:6">
      <c r="A4359" s="195" t="s">
        <v>395</v>
      </c>
      <c r="B4359" s="196">
        <v>1696</v>
      </c>
      <c r="C4359" s="196">
        <v>215800</v>
      </c>
      <c r="D4359" s="196">
        <v>2</v>
      </c>
      <c r="E4359" s="195" t="s">
        <v>19467</v>
      </c>
      <c r="F4359" s="195" t="s">
        <v>58</v>
      </c>
    </row>
    <row r="4360" spans="1:6" ht="30">
      <c r="A4360" s="195" t="s">
        <v>395</v>
      </c>
      <c r="B4360" s="196">
        <v>1080</v>
      </c>
      <c r="C4360" s="196">
        <v>196100</v>
      </c>
      <c r="D4360" s="196">
        <v>1</v>
      </c>
      <c r="E4360" s="195" t="s">
        <v>19468</v>
      </c>
      <c r="F4360" s="195" t="s">
        <v>25</v>
      </c>
    </row>
    <row r="4361" spans="1:6">
      <c r="A4361" s="195" t="s">
        <v>395</v>
      </c>
      <c r="B4361" s="196">
        <v>1832</v>
      </c>
      <c r="C4361" s="196">
        <v>646700</v>
      </c>
      <c r="D4361" s="196">
        <v>1</v>
      </c>
      <c r="E4361" s="195" t="s">
        <v>19469</v>
      </c>
      <c r="F4361" s="195" t="s">
        <v>168</v>
      </c>
    </row>
    <row r="4362" spans="1:6">
      <c r="A4362" s="195" t="s">
        <v>395</v>
      </c>
      <c r="B4362" s="196">
        <v>2293</v>
      </c>
      <c r="C4362" s="196">
        <v>996500</v>
      </c>
      <c r="D4362" s="196">
        <v>1</v>
      </c>
      <c r="E4362" s="195" t="s">
        <v>19470</v>
      </c>
      <c r="F4362" s="195" t="s">
        <v>168</v>
      </c>
    </row>
    <row r="4363" spans="1:6">
      <c r="A4363" s="195" t="s">
        <v>395</v>
      </c>
      <c r="B4363" s="196">
        <v>2326</v>
      </c>
      <c r="C4363" s="196">
        <v>179700</v>
      </c>
      <c r="D4363" s="196">
        <v>2</v>
      </c>
      <c r="E4363" s="195" t="s">
        <v>19471</v>
      </c>
      <c r="F4363" s="195" t="s">
        <v>14</v>
      </c>
    </row>
    <row r="4364" spans="1:6" ht="30">
      <c r="A4364" s="195" t="s">
        <v>395</v>
      </c>
      <c r="B4364" s="196">
        <v>3600</v>
      </c>
      <c r="C4364" s="196">
        <v>1666000</v>
      </c>
      <c r="D4364" s="196">
        <v>1</v>
      </c>
      <c r="E4364" s="195" t="s">
        <v>19472</v>
      </c>
      <c r="F4364" s="195" t="s">
        <v>25</v>
      </c>
    </row>
    <row r="4365" spans="1:6">
      <c r="A4365" s="195" t="s">
        <v>395</v>
      </c>
      <c r="B4365" s="196">
        <v>5311</v>
      </c>
      <c r="C4365" s="196">
        <v>439800</v>
      </c>
      <c r="D4365" s="196">
        <v>3</v>
      </c>
      <c r="E4365" s="195" t="s">
        <v>19473</v>
      </c>
      <c r="F4365" s="195" t="s">
        <v>165</v>
      </c>
    </row>
    <row r="4366" spans="1:6">
      <c r="A4366" s="195" t="s">
        <v>395</v>
      </c>
      <c r="B4366" s="196">
        <v>1042</v>
      </c>
      <c r="C4366" s="196">
        <v>451600</v>
      </c>
      <c r="D4366" s="196">
        <v>1</v>
      </c>
      <c r="E4366" s="195" t="s">
        <v>19474</v>
      </c>
      <c r="F4366" s="195" t="s">
        <v>53</v>
      </c>
    </row>
    <row r="4367" spans="1:6">
      <c r="A4367" s="195" t="s">
        <v>395</v>
      </c>
      <c r="B4367" s="196">
        <v>4948</v>
      </c>
      <c r="C4367" s="196">
        <v>667600</v>
      </c>
      <c r="D4367" s="196">
        <v>2</v>
      </c>
      <c r="E4367" s="195" t="s">
        <v>19475</v>
      </c>
      <c r="F4367" s="195" t="s">
        <v>5</v>
      </c>
    </row>
    <row r="4368" spans="1:6" ht="30">
      <c r="A4368" s="195" t="s">
        <v>395</v>
      </c>
      <c r="B4368" s="196">
        <v>3515</v>
      </c>
      <c r="C4368" s="196">
        <v>1145100</v>
      </c>
      <c r="D4368" s="196">
        <v>1</v>
      </c>
      <c r="E4368" s="195" t="s">
        <v>19476</v>
      </c>
      <c r="F4368" s="195" t="s">
        <v>99</v>
      </c>
    </row>
    <row r="4369" spans="1:6">
      <c r="A4369" s="195" t="s">
        <v>395</v>
      </c>
      <c r="B4369" s="196">
        <v>1933</v>
      </c>
      <c r="C4369" s="196">
        <v>292400</v>
      </c>
      <c r="D4369" s="196">
        <v>2</v>
      </c>
      <c r="E4369" s="195" t="s">
        <v>19477</v>
      </c>
      <c r="F4369" s="195" t="s">
        <v>14</v>
      </c>
    </row>
    <row r="4370" spans="1:6">
      <c r="A4370" s="195" t="s">
        <v>395</v>
      </c>
      <c r="B4370" s="196">
        <v>3474</v>
      </c>
      <c r="C4370" s="196">
        <v>391400</v>
      </c>
      <c r="D4370" s="196">
        <v>2</v>
      </c>
      <c r="E4370" s="195" t="s">
        <v>19478</v>
      </c>
      <c r="F4370" s="195" t="s">
        <v>16</v>
      </c>
    </row>
    <row r="4371" spans="1:6">
      <c r="A4371" s="195" t="s">
        <v>395</v>
      </c>
      <c r="B4371" s="196">
        <v>1056</v>
      </c>
      <c r="C4371" s="196">
        <v>68900</v>
      </c>
      <c r="D4371" s="196">
        <v>1</v>
      </c>
      <c r="E4371" s="195" t="s">
        <v>19479</v>
      </c>
      <c r="F4371" s="195" t="s">
        <v>246</v>
      </c>
    </row>
    <row r="4372" spans="1:6">
      <c r="A4372" s="195" t="s">
        <v>395</v>
      </c>
      <c r="B4372" s="196">
        <v>3066</v>
      </c>
      <c r="C4372" s="196">
        <v>571800</v>
      </c>
      <c r="D4372" s="196">
        <v>1</v>
      </c>
      <c r="E4372" s="195" t="s">
        <v>19480</v>
      </c>
      <c r="F4372" s="195" t="s">
        <v>57</v>
      </c>
    </row>
    <row r="4373" spans="1:6">
      <c r="A4373" s="195" t="s">
        <v>395</v>
      </c>
      <c r="B4373" s="196">
        <v>2582</v>
      </c>
      <c r="C4373" s="196">
        <v>465100</v>
      </c>
      <c r="D4373" s="196">
        <v>3</v>
      </c>
      <c r="E4373" s="195" t="s">
        <v>19481</v>
      </c>
      <c r="F4373" s="195" t="s">
        <v>32</v>
      </c>
    </row>
    <row r="4374" spans="1:6">
      <c r="A4374" s="195" t="s">
        <v>395</v>
      </c>
      <c r="B4374" s="196">
        <v>1698</v>
      </c>
      <c r="C4374" s="196">
        <v>214600</v>
      </c>
      <c r="D4374" s="196">
        <v>4</v>
      </c>
      <c r="E4374" s="195" t="s">
        <v>19482</v>
      </c>
      <c r="F4374" s="195" t="s">
        <v>159</v>
      </c>
    </row>
    <row r="4375" spans="1:6">
      <c r="A4375" s="195" t="s">
        <v>395</v>
      </c>
      <c r="B4375" s="196">
        <v>2877</v>
      </c>
      <c r="C4375" s="196">
        <v>622900</v>
      </c>
      <c r="D4375" s="196">
        <v>1</v>
      </c>
      <c r="E4375" s="195" t="s">
        <v>19483</v>
      </c>
      <c r="F4375" s="195" t="s">
        <v>7</v>
      </c>
    </row>
    <row r="4376" spans="1:6">
      <c r="A4376" s="195" t="s">
        <v>395</v>
      </c>
      <c r="B4376" s="196">
        <v>1224</v>
      </c>
      <c r="C4376" s="196">
        <v>304000</v>
      </c>
      <c r="D4376" s="196">
        <v>1</v>
      </c>
      <c r="E4376" s="195" t="s">
        <v>19484</v>
      </c>
      <c r="F4376" s="195" t="s">
        <v>261</v>
      </c>
    </row>
    <row r="4377" spans="1:6">
      <c r="A4377" s="195" t="s">
        <v>395</v>
      </c>
      <c r="B4377" s="196">
        <v>1395</v>
      </c>
      <c r="C4377" s="196">
        <v>451000</v>
      </c>
      <c r="D4377" s="196">
        <v>1</v>
      </c>
      <c r="E4377" s="195" t="s">
        <v>19485</v>
      </c>
      <c r="F4377" s="195" t="s">
        <v>97</v>
      </c>
    </row>
    <row r="4378" spans="1:6">
      <c r="A4378" s="195" t="s">
        <v>395</v>
      </c>
      <c r="B4378" s="196">
        <v>1920</v>
      </c>
      <c r="C4378" s="196">
        <v>460200</v>
      </c>
      <c r="D4378" s="196">
        <v>1</v>
      </c>
      <c r="E4378" s="195" t="s">
        <v>19486</v>
      </c>
      <c r="F4378" s="195" t="s">
        <v>53</v>
      </c>
    </row>
    <row r="4379" spans="1:6">
      <c r="A4379" s="195" t="s">
        <v>395</v>
      </c>
      <c r="B4379" s="196">
        <v>10510</v>
      </c>
      <c r="C4379" s="196">
        <v>2859600</v>
      </c>
      <c r="D4379" s="196">
        <v>2</v>
      </c>
      <c r="E4379" s="195" t="s">
        <v>19487</v>
      </c>
      <c r="F4379" s="195" t="s">
        <v>49</v>
      </c>
    </row>
    <row r="4380" spans="1:6">
      <c r="A4380" s="195" t="s">
        <v>395</v>
      </c>
      <c r="B4380" s="196">
        <v>792</v>
      </c>
      <c r="C4380" s="196">
        <v>586000</v>
      </c>
      <c r="D4380" s="196">
        <v>1</v>
      </c>
      <c r="E4380" s="195" t="s">
        <v>19488</v>
      </c>
      <c r="F4380" s="195" t="s">
        <v>247</v>
      </c>
    </row>
    <row r="4381" spans="1:6">
      <c r="A4381" s="195" t="s">
        <v>395</v>
      </c>
      <c r="B4381" s="196">
        <v>1624</v>
      </c>
      <c r="C4381" s="196">
        <v>714800</v>
      </c>
      <c r="D4381" s="196">
        <v>1</v>
      </c>
      <c r="E4381" s="195" t="s">
        <v>19489</v>
      </c>
      <c r="F4381" s="195" t="s">
        <v>261</v>
      </c>
    </row>
    <row r="4382" spans="1:6">
      <c r="A4382" s="195" t="s">
        <v>395</v>
      </c>
      <c r="B4382" s="196">
        <v>3004</v>
      </c>
      <c r="C4382" s="196">
        <v>445700</v>
      </c>
      <c r="D4382" s="196">
        <v>3</v>
      </c>
      <c r="E4382" s="195" t="s">
        <v>19490</v>
      </c>
      <c r="F4382" s="195" t="s">
        <v>205</v>
      </c>
    </row>
    <row r="4383" spans="1:6">
      <c r="A4383" s="195" t="s">
        <v>395</v>
      </c>
      <c r="B4383" s="196">
        <v>2646</v>
      </c>
      <c r="C4383" s="196">
        <v>229700</v>
      </c>
      <c r="D4383" s="196">
        <v>2</v>
      </c>
      <c r="E4383" s="195" t="s">
        <v>19491</v>
      </c>
      <c r="F4383" s="195" t="s">
        <v>5</v>
      </c>
    </row>
    <row r="4384" spans="1:6">
      <c r="A4384" s="195" t="s">
        <v>395</v>
      </c>
      <c r="B4384" s="196">
        <v>1938</v>
      </c>
      <c r="C4384" s="196">
        <v>411500</v>
      </c>
      <c r="D4384" s="196">
        <v>1</v>
      </c>
      <c r="E4384" s="195" t="s">
        <v>19492</v>
      </c>
      <c r="F4384" s="195" t="s">
        <v>106</v>
      </c>
    </row>
    <row r="4385" spans="1:6">
      <c r="A4385" s="195" t="s">
        <v>395</v>
      </c>
      <c r="B4385" s="196">
        <v>13787</v>
      </c>
      <c r="C4385" s="196">
        <v>2766300</v>
      </c>
      <c r="D4385" s="196">
        <v>5</v>
      </c>
      <c r="E4385" s="195" t="s">
        <v>19493</v>
      </c>
      <c r="F4385" s="195" t="s">
        <v>253</v>
      </c>
    </row>
    <row r="4386" spans="1:6">
      <c r="A4386" s="195" t="s">
        <v>395</v>
      </c>
      <c r="B4386" s="196">
        <v>4892</v>
      </c>
      <c r="C4386" s="196">
        <v>1989100</v>
      </c>
      <c r="D4386" s="196">
        <v>1</v>
      </c>
      <c r="E4386" s="195" t="s">
        <v>19494</v>
      </c>
      <c r="F4386" s="195" t="s">
        <v>24</v>
      </c>
    </row>
    <row r="4387" spans="1:6">
      <c r="A4387" s="195" t="s">
        <v>395</v>
      </c>
      <c r="B4387" s="196">
        <v>1480</v>
      </c>
      <c r="C4387" s="196">
        <v>249500</v>
      </c>
      <c r="D4387" s="196">
        <v>1</v>
      </c>
      <c r="E4387" s="195" t="s">
        <v>19495</v>
      </c>
      <c r="F4387" s="195" t="s">
        <v>57</v>
      </c>
    </row>
    <row r="4388" spans="1:6">
      <c r="A4388" s="195" t="s">
        <v>395</v>
      </c>
      <c r="B4388" s="196">
        <v>4727</v>
      </c>
      <c r="C4388" s="196">
        <v>1365100</v>
      </c>
      <c r="D4388" s="196">
        <v>2</v>
      </c>
      <c r="E4388" s="195" t="s">
        <v>19496</v>
      </c>
      <c r="F4388" s="195" t="s">
        <v>7</v>
      </c>
    </row>
    <row r="4389" spans="1:6">
      <c r="A4389" s="195" t="s">
        <v>395</v>
      </c>
      <c r="B4389" s="196">
        <v>1994</v>
      </c>
      <c r="C4389" s="196">
        <v>305600</v>
      </c>
      <c r="D4389" s="196">
        <v>2</v>
      </c>
      <c r="E4389" s="195" t="s">
        <v>19497</v>
      </c>
      <c r="F4389" s="195" t="s">
        <v>216</v>
      </c>
    </row>
    <row r="4390" spans="1:6">
      <c r="A4390" s="195" t="s">
        <v>395</v>
      </c>
      <c r="B4390" s="196">
        <v>3310</v>
      </c>
      <c r="C4390" s="196">
        <v>1363700</v>
      </c>
      <c r="D4390" s="196">
        <v>1</v>
      </c>
      <c r="E4390" s="195" t="s">
        <v>19498</v>
      </c>
      <c r="F4390" s="195" t="s">
        <v>261</v>
      </c>
    </row>
    <row r="4391" spans="1:6">
      <c r="A4391" s="195" t="s">
        <v>395</v>
      </c>
      <c r="B4391" s="196">
        <v>2154</v>
      </c>
      <c r="C4391" s="196">
        <v>1047800</v>
      </c>
      <c r="D4391" s="196">
        <v>1</v>
      </c>
      <c r="E4391" s="195" t="s">
        <v>19499</v>
      </c>
      <c r="F4391" s="195" t="s">
        <v>54</v>
      </c>
    </row>
    <row r="4392" spans="1:6">
      <c r="A4392" s="195" t="s">
        <v>395</v>
      </c>
      <c r="B4392" s="196">
        <v>1606</v>
      </c>
      <c r="C4392" s="196">
        <v>542300</v>
      </c>
      <c r="D4392" s="196">
        <v>1</v>
      </c>
      <c r="E4392" s="195" t="s">
        <v>19500</v>
      </c>
      <c r="F4392" s="195" t="s">
        <v>164</v>
      </c>
    </row>
    <row r="4393" spans="1:6">
      <c r="A4393" s="195" t="s">
        <v>395</v>
      </c>
      <c r="B4393" s="196">
        <v>1800</v>
      </c>
      <c r="C4393" s="196">
        <v>286500</v>
      </c>
      <c r="D4393" s="196">
        <v>2</v>
      </c>
      <c r="E4393" s="195" t="s">
        <v>19501</v>
      </c>
      <c r="F4393" s="195" t="s">
        <v>76</v>
      </c>
    </row>
    <row r="4394" spans="1:6">
      <c r="A4394" s="195" t="s">
        <v>395</v>
      </c>
      <c r="B4394" s="196">
        <v>2416</v>
      </c>
      <c r="C4394" s="196">
        <v>254300</v>
      </c>
      <c r="D4394" s="196">
        <v>2</v>
      </c>
      <c r="E4394" s="195" t="s">
        <v>19502</v>
      </c>
      <c r="F4394" s="195" t="s">
        <v>52</v>
      </c>
    </row>
    <row r="4395" spans="1:6">
      <c r="A4395" s="195" t="s">
        <v>395</v>
      </c>
      <c r="B4395" s="196">
        <v>3646</v>
      </c>
      <c r="C4395" s="196">
        <v>429300</v>
      </c>
      <c r="D4395" s="196">
        <v>1</v>
      </c>
      <c r="E4395" s="195" t="s">
        <v>19503</v>
      </c>
      <c r="F4395" s="195" t="s">
        <v>102</v>
      </c>
    </row>
    <row r="4396" spans="1:6">
      <c r="A4396" s="195" t="s">
        <v>395</v>
      </c>
      <c r="B4396" s="196">
        <v>2743</v>
      </c>
      <c r="C4396" s="196">
        <v>345300</v>
      </c>
      <c r="D4396" s="196">
        <v>2</v>
      </c>
      <c r="E4396" s="195" t="s">
        <v>19504</v>
      </c>
      <c r="F4396" s="195" t="s">
        <v>185</v>
      </c>
    </row>
    <row r="4397" spans="1:6">
      <c r="A4397" s="195" t="s">
        <v>395</v>
      </c>
      <c r="B4397" s="196">
        <v>1008</v>
      </c>
      <c r="C4397" s="196">
        <v>1040500</v>
      </c>
      <c r="D4397" s="196">
        <v>1</v>
      </c>
      <c r="E4397" s="195" t="s">
        <v>19505</v>
      </c>
      <c r="F4397" s="195" t="s">
        <v>88</v>
      </c>
    </row>
    <row r="4398" spans="1:6">
      <c r="A4398" s="195" t="s">
        <v>395</v>
      </c>
      <c r="B4398" s="196">
        <v>2536</v>
      </c>
      <c r="C4398" s="196">
        <v>254600</v>
      </c>
      <c r="D4398" s="196">
        <v>2</v>
      </c>
      <c r="E4398" s="195" t="s">
        <v>19506</v>
      </c>
      <c r="F4398" s="195" t="s">
        <v>5</v>
      </c>
    </row>
    <row r="4399" spans="1:6">
      <c r="A4399" s="195" t="s">
        <v>395</v>
      </c>
      <c r="B4399" s="196">
        <v>8821</v>
      </c>
      <c r="C4399" s="196">
        <v>4499400</v>
      </c>
      <c r="D4399" s="196">
        <v>2</v>
      </c>
      <c r="E4399" s="195" t="s">
        <v>19507</v>
      </c>
      <c r="F4399" s="195" t="s">
        <v>254</v>
      </c>
    </row>
    <row r="4400" spans="1:6">
      <c r="A4400" s="195" t="s">
        <v>395</v>
      </c>
      <c r="B4400" s="196">
        <v>1404</v>
      </c>
      <c r="C4400" s="196">
        <v>186500</v>
      </c>
      <c r="D4400" s="196">
        <v>1</v>
      </c>
      <c r="E4400" s="195" t="s">
        <v>19508</v>
      </c>
      <c r="F4400" s="195" t="s">
        <v>87</v>
      </c>
    </row>
    <row r="4401" spans="1:6">
      <c r="A4401" s="195" t="s">
        <v>395</v>
      </c>
      <c r="B4401" s="196">
        <v>4104</v>
      </c>
      <c r="C4401" s="196">
        <v>522200</v>
      </c>
      <c r="D4401" s="196">
        <v>1</v>
      </c>
      <c r="E4401" s="195" t="s">
        <v>19509</v>
      </c>
      <c r="F4401" s="195" t="s">
        <v>12</v>
      </c>
    </row>
    <row r="4402" spans="1:6">
      <c r="A4402" s="195" t="s">
        <v>395</v>
      </c>
      <c r="B4402" s="196">
        <v>7571</v>
      </c>
      <c r="C4402" s="196">
        <v>1026500</v>
      </c>
      <c r="D4402" s="196">
        <v>6</v>
      </c>
      <c r="E4402" s="195" t="s">
        <v>19510</v>
      </c>
      <c r="F4402" s="195" t="s">
        <v>41</v>
      </c>
    </row>
    <row r="4403" spans="1:6">
      <c r="A4403" s="195" t="s">
        <v>395</v>
      </c>
      <c r="B4403" s="196">
        <v>3527</v>
      </c>
      <c r="C4403" s="196">
        <v>314300</v>
      </c>
      <c r="D4403" s="196">
        <v>4</v>
      </c>
      <c r="E4403" s="195" t="s">
        <v>19511</v>
      </c>
      <c r="F4403" s="195" t="s">
        <v>159</v>
      </c>
    </row>
    <row r="4404" spans="1:6">
      <c r="A4404" s="195" t="s">
        <v>395</v>
      </c>
      <c r="B4404" s="196">
        <v>3744</v>
      </c>
      <c r="C4404" s="196">
        <v>306300</v>
      </c>
      <c r="D4404" s="196">
        <v>6</v>
      </c>
      <c r="E4404" s="195" t="s">
        <v>19512</v>
      </c>
      <c r="F4404" s="195" t="s">
        <v>159</v>
      </c>
    </row>
    <row r="4405" spans="1:6">
      <c r="A4405" s="195" t="s">
        <v>395</v>
      </c>
      <c r="B4405" s="196">
        <v>2792</v>
      </c>
      <c r="C4405" s="196">
        <v>299700</v>
      </c>
      <c r="D4405" s="196">
        <v>2</v>
      </c>
      <c r="E4405" s="195" t="s">
        <v>19513</v>
      </c>
      <c r="F4405" s="195" t="s">
        <v>14</v>
      </c>
    </row>
    <row r="4406" spans="1:6">
      <c r="A4406" s="195" t="s">
        <v>395</v>
      </c>
      <c r="B4406" s="196">
        <v>2179</v>
      </c>
      <c r="C4406" s="196">
        <v>664900</v>
      </c>
      <c r="D4406" s="196">
        <v>1</v>
      </c>
      <c r="E4406" s="195" t="s">
        <v>19514</v>
      </c>
      <c r="F4406" s="195" t="s">
        <v>247</v>
      </c>
    </row>
    <row r="4407" spans="1:6">
      <c r="A4407" s="195" t="s">
        <v>395</v>
      </c>
      <c r="B4407" s="196">
        <v>2681</v>
      </c>
      <c r="C4407" s="196">
        <v>238500</v>
      </c>
      <c r="D4407" s="196">
        <v>3</v>
      </c>
      <c r="E4407" s="195" t="s">
        <v>19515</v>
      </c>
      <c r="F4407" s="195" t="s">
        <v>15</v>
      </c>
    </row>
    <row r="4408" spans="1:6">
      <c r="A4408" s="195" t="s">
        <v>395</v>
      </c>
      <c r="B4408" s="196">
        <v>2366</v>
      </c>
      <c r="C4408" s="196">
        <v>395200</v>
      </c>
      <c r="D4408" s="196">
        <v>1</v>
      </c>
      <c r="E4408" s="195" t="s">
        <v>19516</v>
      </c>
      <c r="F4408" s="195" t="s">
        <v>57</v>
      </c>
    </row>
    <row r="4409" spans="1:6">
      <c r="A4409" s="195" t="s">
        <v>395</v>
      </c>
      <c r="B4409" s="196">
        <v>2890</v>
      </c>
      <c r="C4409" s="196">
        <v>295400</v>
      </c>
      <c r="D4409" s="196">
        <v>3</v>
      </c>
      <c r="E4409" s="195" t="s">
        <v>19517</v>
      </c>
      <c r="F4409" s="195" t="s">
        <v>15</v>
      </c>
    </row>
    <row r="4410" spans="1:6">
      <c r="A4410" s="195" t="s">
        <v>395</v>
      </c>
      <c r="B4410" s="196">
        <v>7452</v>
      </c>
      <c r="C4410" s="196">
        <v>1159000</v>
      </c>
      <c r="D4410" s="196">
        <v>9</v>
      </c>
      <c r="E4410" s="195" t="s">
        <v>19518</v>
      </c>
      <c r="F4410" s="195" t="s">
        <v>41</v>
      </c>
    </row>
    <row r="4411" spans="1:6" ht="30">
      <c r="A4411" s="195" t="s">
        <v>395</v>
      </c>
      <c r="B4411" s="196">
        <v>1516</v>
      </c>
      <c r="C4411" s="196">
        <v>289100</v>
      </c>
      <c r="D4411" s="196">
        <v>1</v>
      </c>
      <c r="E4411" s="195" t="s">
        <v>19519</v>
      </c>
      <c r="F4411" s="195" t="s">
        <v>25</v>
      </c>
    </row>
    <row r="4412" spans="1:6">
      <c r="A4412" s="195" t="s">
        <v>395</v>
      </c>
      <c r="B4412" s="196">
        <v>1200</v>
      </c>
      <c r="C4412" s="196">
        <v>256200</v>
      </c>
      <c r="D4412" s="196">
        <v>3</v>
      </c>
      <c r="E4412" s="195" t="s">
        <v>16851</v>
      </c>
      <c r="F4412" s="195" t="s">
        <v>37</v>
      </c>
    </row>
    <row r="4413" spans="1:6">
      <c r="A4413" s="195" t="s">
        <v>395</v>
      </c>
      <c r="B4413" s="196">
        <v>1908</v>
      </c>
      <c r="C4413" s="196">
        <v>402500</v>
      </c>
      <c r="D4413" s="196">
        <v>1</v>
      </c>
      <c r="E4413" s="195" t="s">
        <v>19520</v>
      </c>
      <c r="F4413" s="195" t="s">
        <v>261</v>
      </c>
    </row>
    <row r="4414" spans="1:6">
      <c r="A4414" s="195" t="s">
        <v>395</v>
      </c>
      <c r="B4414" s="196">
        <v>2672</v>
      </c>
      <c r="C4414" s="196">
        <v>590100</v>
      </c>
      <c r="D4414" s="196">
        <v>1</v>
      </c>
      <c r="E4414" s="195" t="s">
        <v>19521</v>
      </c>
      <c r="F4414" s="195" t="s">
        <v>82</v>
      </c>
    </row>
    <row r="4415" spans="1:6">
      <c r="A4415" s="195" t="s">
        <v>395</v>
      </c>
      <c r="B4415" s="196">
        <v>4721</v>
      </c>
      <c r="C4415" s="196">
        <v>1209300</v>
      </c>
      <c r="D4415" s="196">
        <v>3</v>
      </c>
      <c r="E4415" s="195" t="s">
        <v>19522</v>
      </c>
      <c r="F4415" s="195" t="s">
        <v>7</v>
      </c>
    </row>
    <row r="4416" spans="1:6">
      <c r="A4416" s="195" t="s">
        <v>395</v>
      </c>
      <c r="B4416" s="196">
        <v>3060</v>
      </c>
      <c r="C4416" s="196">
        <v>2257900</v>
      </c>
      <c r="D4416" s="196">
        <v>1</v>
      </c>
      <c r="E4416" s="195" t="s">
        <v>19523</v>
      </c>
      <c r="F4416" s="195" t="s">
        <v>247</v>
      </c>
    </row>
    <row r="4417" spans="1:6">
      <c r="A4417" s="195" t="s">
        <v>395</v>
      </c>
      <c r="B4417" s="196">
        <v>3257</v>
      </c>
      <c r="C4417" s="196">
        <v>444400</v>
      </c>
      <c r="D4417" s="196">
        <v>2</v>
      </c>
      <c r="E4417" s="195" t="s">
        <v>19524</v>
      </c>
      <c r="F4417" s="195" t="s">
        <v>205</v>
      </c>
    </row>
    <row r="4418" spans="1:6">
      <c r="A4418" s="195" t="s">
        <v>395</v>
      </c>
      <c r="B4418" s="196">
        <v>3168</v>
      </c>
      <c r="C4418" s="196">
        <v>283500</v>
      </c>
      <c r="D4418" s="196">
        <v>2</v>
      </c>
      <c r="E4418" s="195" t="s">
        <v>19525</v>
      </c>
      <c r="F4418" s="195" t="s">
        <v>58</v>
      </c>
    </row>
    <row r="4419" spans="1:6">
      <c r="A4419" s="195" t="s">
        <v>395</v>
      </c>
      <c r="B4419" s="196">
        <v>2572</v>
      </c>
      <c r="C4419" s="196">
        <v>1667300</v>
      </c>
      <c r="D4419" s="196">
        <v>1</v>
      </c>
      <c r="E4419" s="195" t="s">
        <v>19526</v>
      </c>
      <c r="F4419" s="195" t="s">
        <v>247</v>
      </c>
    </row>
    <row r="4420" spans="1:6">
      <c r="A4420" s="195" t="s">
        <v>395</v>
      </c>
      <c r="B4420" s="196">
        <v>4190</v>
      </c>
      <c r="C4420" s="196">
        <v>715900</v>
      </c>
      <c r="D4420" s="196">
        <v>1</v>
      </c>
      <c r="E4420" s="195" t="s">
        <v>19527</v>
      </c>
      <c r="F4420" s="195" t="s">
        <v>57</v>
      </c>
    </row>
    <row r="4421" spans="1:6">
      <c r="A4421" s="195" t="s">
        <v>395</v>
      </c>
      <c r="B4421" s="196">
        <v>1342</v>
      </c>
      <c r="C4421" s="196">
        <v>196600</v>
      </c>
      <c r="D4421" s="196">
        <v>2</v>
      </c>
      <c r="E4421" s="195" t="s">
        <v>19528</v>
      </c>
      <c r="F4421" s="195" t="s">
        <v>112</v>
      </c>
    </row>
    <row r="4422" spans="1:6">
      <c r="A4422" s="195" t="s">
        <v>395</v>
      </c>
      <c r="B4422" s="196">
        <v>1272</v>
      </c>
      <c r="C4422" s="196">
        <v>438000</v>
      </c>
      <c r="D4422" s="196">
        <v>1</v>
      </c>
      <c r="E4422" s="195" t="s">
        <v>19529</v>
      </c>
      <c r="F4422" s="195" t="s">
        <v>164</v>
      </c>
    </row>
    <row r="4423" spans="1:6">
      <c r="A4423" s="195" t="s">
        <v>395</v>
      </c>
      <c r="B4423" s="196">
        <v>1911</v>
      </c>
      <c r="C4423" s="196">
        <v>1403700</v>
      </c>
      <c r="D4423" s="196">
        <v>1</v>
      </c>
      <c r="E4423" s="195" t="s">
        <v>19530</v>
      </c>
      <c r="F4423" s="195" t="s">
        <v>177</v>
      </c>
    </row>
    <row r="4424" spans="1:6">
      <c r="A4424" s="195" t="s">
        <v>395</v>
      </c>
      <c r="B4424" s="196">
        <v>2960</v>
      </c>
      <c r="C4424" s="196">
        <v>387500</v>
      </c>
      <c r="D4424" s="196">
        <v>2</v>
      </c>
      <c r="E4424" s="195" t="s">
        <v>19531</v>
      </c>
      <c r="F4424" s="195" t="s">
        <v>216</v>
      </c>
    </row>
    <row r="4425" spans="1:6" ht="30">
      <c r="A4425" s="195" t="s">
        <v>395</v>
      </c>
      <c r="B4425" s="196">
        <v>1242</v>
      </c>
      <c r="C4425" s="196">
        <v>342700</v>
      </c>
      <c r="D4425" s="196">
        <v>1</v>
      </c>
      <c r="E4425" s="195" t="s">
        <v>19532</v>
      </c>
      <c r="F4425" s="195" t="s">
        <v>25</v>
      </c>
    </row>
    <row r="4426" spans="1:6">
      <c r="A4426" s="195" t="s">
        <v>395</v>
      </c>
      <c r="B4426" s="196">
        <v>3654</v>
      </c>
      <c r="C4426" s="196">
        <v>2228900</v>
      </c>
      <c r="D4426" s="196">
        <v>1</v>
      </c>
      <c r="E4426" s="195" t="s">
        <v>19533</v>
      </c>
      <c r="F4426" s="195" t="s">
        <v>24</v>
      </c>
    </row>
    <row r="4427" spans="1:6">
      <c r="A4427" s="195" t="s">
        <v>395</v>
      </c>
      <c r="B4427" s="196">
        <v>3934</v>
      </c>
      <c r="C4427" s="196">
        <v>728600</v>
      </c>
      <c r="D4427" s="196">
        <v>2</v>
      </c>
      <c r="E4427" s="195" t="s">
        <v>19534</v>
      </c>
      <c r="F4427" s="195" t="s">
        <v>12</v>
      </c>
    </row>
    <row r="4428" spans="1:6">
      <c r="A4428" s="195" t="s">
        <v>395</v>
      </c>
      <c r="B4428" s="196">
        <v>2960</v>
      </c>
      <c r="C4428" s="196">
        <v>361800</v>
      </c>
      <c r="D4428" s="196">
        <v>4</v>
      </c>
      <c r="E4428" s="195" t="s">
        <v>19535</v>
      </c>
      <c r="F4428" s="195" t="s">
        <v>159</v>
      </c>
    </row>
    <row r="4429" spans="1:6">
      <c r="A4429" s="195" t="s">
        <v>395</v>
      </c>
      <c r="B4429" s="196">
        <v>4456</v>
      </c>
      <c r="C4429" s="196">
        <v>780400</v>
      </c>
      <c r="D4429" s="196">
        <v>2</v>
      </c>
      <c r="E4429" s="195" t="s">
        <v>19536</v>
      </c>
      <c r="F4429" s="195" t="s">
        <v>284</v>
      </c>
    </row>
    <row r="4430" spans="1:6">
      <c r="A4430" s="195" t="s">
        <v>395</v>
      </c>
      <c r="B4430" s="196">
        <v>1267</v>
      </c>
      <c r="C4430" s="196">
        <v>554500</v>
      </c>
      <c r="D4430" s="196">
        <v>1</v>
      </c>
      <c r="E4430" s="195" t="s">
        <v>19537</v>
      </c>
      <c r="F4430" s="195" t="s">
        <v>247</v>
      </c>
    </row>
    <row r="4431" spans="1:6">
      <c r="A4431" s="195" t="s">
        <v>395</v>
      </c>
      <c r="B4431" s="196">
        <v>1984</v>
      </c>
      <c r="C4431" s="196">
        <v>551600</v>
      </c>
      <c r="D4431" s="196">
        <v>1</v>
      </c>
      <c r="E4431" s="195" t="s">
        <v>19538</v>
      </c>
      <c r="F4431" s="195" t="s">
        <v>261</v>
      </c>
    </row>
    <row r="4432" spans="1:6">
      <c r="A4432" s="195" t="s">
        <v>395</v>
      </c>
      <c r="B4432" s="196">
        <v>1178</v>
      </c>
      <c r="C4432" s="196">
        <v>228200</v>
      </c>
      <c r="D4432" s="196">
        <v>1</v>
      </c>
      <c r="E4432" s="195" t="s">
        <v>19539</v>
      </c>
      <c r="F4432" s="195" t="s">
        <v>88</v>
      </c>
    </row>
    <row r="4433" spans="1:6" ht="30">
      <c r="A4433" s="195" t="s">
        <v>395</v>
      </c>
      <c r="B4433" s="196">
        <v>1728</v>
      </c>
      <c r="C4433" s="196">
        <v>269500</v>
      </c>
      <c r="D4433" s="196">
        <v>1</v>
      </c>
      <c r="E4433" s="195" t="s">
        <v>19540</v>
      </c>
      <c r="F4433" s="195" t="s">
        <v>25</v>
      </c>
    </row>
    <row r="4434" spans="1:6">
      <c r="A4434" s="195" t="s">
        <v>395</v>
      </c>
      <c r="B4434" s="196">
        <v>1785</v>
      </c>
      <c r="C4434" s="196">
        <v>721200</v>
      </c>
      <c r="D4434" s="196">
        <v>1</v>
      </c>
      <c r="E4434" s="195" t="s">
        <v>19541</v>
      </c>
      <c r="F4434" s="195" t="s">
        <v>168</v>
      </c>
    </row>
    <row r="4435" spans="1:6">
      <c r="A4435" s="195" t="s">
        <v>395</v>
      </c>
      <c r="B4435" s="196">
        <v>2942</v>
      </c>
      <c r="C4435" s="196">
        <v>3167100</v>
      </c>
      <c r="D4435" s="196">
        <v>1</v>
      </c>
      <c r="E4435" s="195" t="s">
        <v>19542</v>
      </c>
      <c r="F4435" s="195" t="s">
        <v>261</v>
      </c>
    </row>
    <row r="4436" spans="1:6">
      <c r="A4436" s="195" t="s">
        <v>395</v>
      </c>
      <c r="B4436" s="196">
        <v>3488</v>
      </c>
      <c r="C4436" s="196">
        <v>367000</v>
      </c>
      <c r="D4436" s="196">
        <v>3</v>
      </c>
      <c r="E4436" s="195" t="s">
        <v>19543</v>
      </c>
      <c r="F4436" s="195" t="s">
        <v>65</v>
      </c>
    </row>
    <row r="4437" spans="1:6">
      <c r="A4437" s="195" t="s">
        <v>395</v>
      </c>
      <c r="B4437" s="196">
        <v>3639</v>
      </c>
      <c r="C4437" s="196">
        <v>325500</v>
      </c>
      <c r="D4437" s="196">
        <v>2</v>
      </c>
      <c r="E4437" s="195" t="s">
        <v>19544</v>
      </c>
      <c r="F4437" s="195" t="s">
        <v>58</v>
      </c>
    </row>
    <row r="4438" spans="1:6">
      <c r="A4438" s="195" t="s">
        <v>395</v>
      </c>
      <c r="B4438" s="196">
        <v>2090</v>
      </c>
      <c r="C4438" s="196">
        <v>908200</v>
      </c>
      <c r="D4438" s="196">
        <v>1</v>
      </c>
      <c r="E4438" s="195" t="s">
        <v>19545</v>
      </c>
      <c r="F4438" s="195" t="s">
        <v>247</v>
      </c>
    </row>
    <row r="4439" spans="1:6">
      <c r="A4439" s="195" t="s">
        <v>395</v>
      </c>
      <c r="B4439" s="196">
        <v>3032</v>
      </c>
      <c r="C4439" s="196">
        <v>529900</v>
      </c>
      <c r="D4439" s="196">
        <v>1</v>
      </c>
      <c r="E4439" s="195" t="s">
        <v>19546</v>
      </c>
      <c r="F4439" s="195" t="s">
        <v>57</v>
      </c>
    </row>
    <row r="4440" spans="1:6">
      <c r="A4440" s="195" t="s">
        <v>395</v>
      </c>
      <c r="B4440" s="196">
        <v>1865</v>
      </c>
      <c r="C4440" s="196">
        <v>383800</v>
      </c>
      <c r="D4440" s="196">
        <v>2</v>
      </c>
      <c r="E4440" s="195" t="s">
        <v>16893</v>
      </c>
      <c r="F4440" s="195" t="s">
        <v>37</v>
      </c>
    </row>
    <row r="4441" spans="1:6">
      <c r="A4441" s="195" t="s">
        <v>395</v>
      </c>
      <c r="B4441" s="196">
        <v>3721</v>
      </c>
      <c r="C4441" s="196">
        <v>389000</v>
      </c>
      <c r="D4441" s="196">
        <v>4</v>
      </c>
      <c r="E4441" s="195" t="s">
        <v>19547</v>
      </c>
      <c r="F4441" s="195" t="s">
        <v>76</v>
      </c>
    </row>
    <row r="4442" spans="1:6">
      <c r="A4442" s="195" t="s">
        <v>395</v>
      </c>
      <c r="B4442" s="196">
        <v>560</v>
      </c>
      <c r="C4442" s="196">
        <v>170900</v>
      </c>
      <c r="D4442" s="196">
        <v>1</v>
      </c>
      <c r="E4442" s="195" t="s">
        <v>19548</v>
      </c>
      <c r="F4442" s="195" t="s">
        <v>88</v>
      </c>
    </row>
    <row r="4443" spans="1:6">
      <c r="A4443" s="195" t="s">
        <v>395</v>
      </c>
      <c r="B4443" s="196">
        <v>8718</v>
      </c>
      <c r="C4443" s="196">
        <v>1815700</v>
      </c>
      <c r="D4443" s="196">
        <v>2</v>
      </c>
      <c r="E4443" s="195" t="s">
        <v>19549</v>
      </c>
      <c r="F4443" s="195" t="s">
        <v>273</v>
      </c>
    </row>
    <row r="4444" spans="1:6">
      <c r="A4444" s="195" t="s">
        <v>395</v>
      </c>
      <c r="B4444" s="196">
        <v>5148</v>
      </c>
      <c r="C4444" s="196">
        <v>864000</v>
      </c>
      <c r="D4444" s="196">
        <v>2</v>
      </c>
      <c r="E4444" s="195" t="s">
        <v>19550</v>
      </c>
      <c r="F4444" s="195" t="s">
        <v>138</v>
      </c>
    </row>
    <row r="4445" spans="1:6">
      <c r="A4445" s="195" t="s">
        <v>395</v>
      </c>
      <c r="B4445" s="196">
        <v>4903</v>
      </c>
      <c r="C4445" s="196">
        <v>508100</v>
      </c>
      <c r="D4445" s="196">
        <v>1</v>
      </c>
      <c r="E4445" s="195" t="s">
        <v>19551</v>
      </c>
      <c r="F4445" s="195" t="s">
        <v>162</v>
      </c>
    </row>
    <row r="4446" spans="1:6" ht="30">
      <c r="A4446" s="195" t="s">
        <v>395</v>
      </c>
      <c r="B4446" s="196">
        <v>2597</v>
      </c>
      <c r="C4446" s="196">
        <v>394300</v>
      </c>
      <c r="D4446" s="196">
        <v>1</v>
      </c>
      <c r="E4446" s="195" t="s">
        <v>19552</v>
      </c>
      <c r="F4446" s="195" t="s">
        <v>99</v>
      </c>
    </row>
    <row r="4447" spans="1:6">
      <c r="A4447" s="195" t="s">
        <v>395</v>
      </c>
      <c r="B4447" s="196">
        <v>2173</v>
      </c>
      <c r="C4447" s="196">
        <v>194700</v>
      </c>
      <c r="D4447" s="196">
        <v>6</v>
      </c>
      <c r="E4447" s="195" t="s">
        <v>19553</v>
      </c>
      <c r="F4447" s="195" t="s">
        <v>159</v>
      </c>
    </row>
    <row r="4448" spans="1:6">
      <c r="A4448" s="195" t="s">
        <v>395</v>
      </c>
      <c r="B4448" s="196">
        <v>3134</v>
      </c>
      <c r="C4448" s="196">
        <v>515900</v>
      </c>
      <c r="D4448" s="196">
        <v>3</v>
      </c>
      <c r="E4448" s="195" t="s">
        <v>19554</v>
      </c>
      <c r="F4448" s="195" t="s">
        <v>32</v>
      </c>
    </row>
    <row r="4449" spans="1:6">
      <c r="A4449" s="195" t="s">
        <v>395</v>
      </c>
      <c r="B4449" s="196">
        <v>3250</v>
      </c>
      <c r="C4449" s="196">
        <v>274200</v>
      </c>
      <c r="D4449" s="196">
        <v>3</v>
      </c>
      <c r="E4449" s="195" t="s">
        <v>19555</v>
      </c>
      <c r="F4449" s="195" t="s">
        <v>15</v>
      </c>
    </row>
    <row r="4450" spans="1:6">
      <c r="A4450" s="195" t="s">
        <v>395</v>
      </c>
      <c r="B4450" s="196">
        <v>970</v>
      </c>
      <c r="C4450" s="196">
        <v>1255200</v>
      </c>
      <c r="D4450" s="196">
        <v>1</v>
      </c>
      <c r="E4450" s="195" t="s">
        <v>19556</v>
      </c>
      <c r="F4450" s="195" t="s">
        <v>247</v>
      </c>
    </row>
    <row r="4451" spans="1:6" ht="30">
      <c r="A4451" s="195" t="s">
        <v>395</v>
      </c>
      <c r="B4451" s="196">
        <v>2456</v>
      </c>
      <c r="C4451" s="196">
        <v>633100</v>
      </c>
      <c r="D4451" s="196">
        <v>1</v>
      </c>
      <c r="E4451" s="195" t="s">
        <v>19557</v>
      </c>
      <c r="F4451" s="195" t="s">
        <v>25</v>
      </c>
    </row>
    <row r="4452" spans="1:6">
      <c r="A4452" s="195" t="s">
        <v>395</v>
      </c>
      <c r="B4452" s="196">
        <v>8495</v>
      </c>
      <c r="C4452" s="196">
        <v>1384200</v>
      </c>
      <c r="D4452" s="196">
        <v>2</v>
      </c>
      <c r="E4452" s="195" t="s">
        <v>19558</v>
      </c>
      <c r="F4452" s="195" t="s">
        <v>216</v>
      </c>
    </row>
    <row r="4453" spans="1:6">
      <c r="A4453" s="195" t="s">
        <v>395</v>
      </c>
      <c r="B4453" s="196">
        <v>5895</v>
      </c>
      <c r="C4453" s="196">
        <v>1265100</v>
      </c>
      <c r="D4453" s="196">
        <v>1</v>
      </c>
      <c r="E4453" s="195" t="s">
        <v>19559</v>
      </c>
      <c r="F4453" s="195" t="s">
        <v>7</v>
      </c>
    </row>
    <row r="4454" spans="1:6">
      <c r="A4454" s="195" t="s">
        <v>395</v>
      </c>
      <c r="B4454" s="196">
        <v>5653</v>
      </c>
      <c r="C4454" s="196">
        <v>1333200</v>
      </c>
      <c r="D4454" s="196">
        <v>2</v>
      </c>
      <c r="E4454" s="195" t="s">
        <v>19560</v>
      </c>
      <c r="F4454" s="195" t="s">
        <v>237</v>
      </c>
    </row>
    <row r="4455" spans="1:6" ht="30">
      <c r="A4455" s="195" t="s">
        <v>395</v>
      </c>
      <c r="B4455" s="196">
        <v>933</v>
      </c>
      <c r="C4455" s="196">
        <v>467100</v>
      </c>
      <c r="D4455" s="196">
        <v>1</v>
      </c>
      <c r="E4455" s="195" t="s">
        <v>19561</v>
      </c>
      <c r="F4455" s="195" t="s">
        <v>209</v>
      </c>
    </row>
    <row r="4456" spans="1:6" ht="30">
      <c r="A4456" s="195" t="s">
        <v>395</v>
      </c>
      <c r="B4456" s="196">
        <v>1254</v>
      </c>
      <c r="C4456" s="196">
        <v>222200</v>
      </c>
      <c r="D4456" s="196">
        <v>1</v>
      </c>
      <c r="E4456" s="195" t="s">
        <v>19562</v>
      </c>
      <c r="F4456" s="195" t="s">
        <v>25</v>
      </c>
    </row>
    <row r="4457" spans="1:6">
      <c r="A4457" s="195" t="s">
        <v>395</v>
      </c>
      <c r="B4457" s="196">
        <v>10798</v>
      </c>
      <c r="C4457" s="196">
        <v>2707700</v>
      </c>
      <c r="D4457" s="196">
        <v>2</v>
      </c>
      <c r="E4457" s="195" t="s">
        <v>19563</v>
      </c>
      <c r="F4457" s="195" t="s">
        <v>49</v>
      </c>
    </row>
    <row r="4458" spans="1:6">
      <c r="A4458" s="195" t="s">
        <v>395</v>
      </c>
      <c r="B4458" s="196">
        <v>5183</v>
      </c>
      <c r="C4458" s="196">
        <v>498800</v>
      </c>
      <c r="D4458" s="196">
        <v>4</v>
      </c>
      <c r="E4458" s="195" t="s">
        <v>19564</v>
      </c>
      <c r="F4458" s="195" t="s">
        <v>26</v>
      </c>
    </row>
    <row r="4459" spans="1:6">
      <c r="A4459" s="195" t="s">
        <v>395</v>
      </c>
      <c r="B4459" s="196">
        <v>3341</v>
      </c>
      <c r="C4459" s="196">
        <v>268500</v>
      </c>
      <c r="D4459" s="196">
        <v>2</v>
      </c>
      <c r="E4459" s="195" t="s">
        <v>19565</v>
      </c>
      <c r="F4459" s="195" t="s">
        <v>255</v>
      </c>
    </row>
    <row r="4460" spans="1:6">
      <c r="A4460" s="195" t="s">
        <v>395</v>
      </c>
      <c r="B4460" s="196">
        <v>990</v>
      </c>
      <c r="C4460" s="196">
        <v>159100</v>
      </c>
      <c r="D4460" s="196">
        <v>1</v>
      </c>
      <c r="E4460" s="195" t="s">
        <v>19566</v>
      </c>
      <c r="F4460" s="195" t="s">
        <v>57</v>
      </c>
    </row>
    <row r="4461" spans="1:6">
      <c r="A4461" s="195" t="s">
        <v>395</v>
      </c>
      <c r="B4461" s="196">
        <v>4462</v>
      </c>
      <c r="C4461" s="196">
        <v>503600</v>
      </c>
      <c r="D4461" s="196">
        <v>4</v>
      </c>
      <c r="E4461" s="195" t="s">
        <v>19567</v>
      </c>
      <c r="F4461" s="195" t="s">
        <v>62</v>
      </c>
    </row>
    <row r="4462" spans="1:6">
      <c r="A4462" s="195" t="s">
        <v>395</v>
      </c>
      <c r="B4462" s="196">
        <v>896</v>
      </c>
      <c r="C4462" s="196">
        <v>106800</v>
      </c>
      <c r="D4462" s="196">
        <v>2</v>
      </c>
      <c r="E4462" s="195" t="s">
        <v>19568</v>
      </c>
      <c r="F4462" s="195" t="s">
        <v>52</v>
      </c>
    </row>
    <row r="4463" spans="1:6">
      <c r="A4463" s="195" t="s">
        <v>395</v>
      </c>
      <c r="B4463" s="196">
        <v>1050</v>
      </c>
      <c r="C4463" s="196">
        <v>119200</v>
      </c>
      <c r="D4463" s="196">
        <v>4</v>
      </c>
      <c r="E4463" s="195" t="s">
        <v>19569</v>
      </c>
      <c r="F4463" s="195" t="s">
        <v>159</v>
      </c>
    </row>
    <row r="4464" spans="1:6">
      <c r="A4464" s="195" t="s">
        <v>395</v>
      </c>
      <c r="B4464" s="196">
        <v>945</v>
      </c>
      <c r="C4464" s="196">
        <v>352100</v>
      </c>
      <c r="D4464" s="196">
        <v>1</v>
      </c>
      <c r="E4464" s="195" t="s">
        <v>19570</v>
      </c>
      <c r="F4464" s="195" t="s">
        <v>247</v>
      </c>
    </row>
    <row r="4465" spans="1:6">
      <c r="A4465" s="195" t="s">
        <v>395</v>
      </c>
      <c r="B4465" s="196">
        <v>5913</v>
      </c>
      <c r="C4465" s="196">
        <v>3527500</v>
      </c>
      <c r="D4465" s="196">
        <v>1</v>
      </c>
      <c r="E4465" s="195" t="s">
        <v>19571</v>
      </c>
      <c r="F4465" s="195" t="s">
        <v>54</v>
      </c>
    </row>
    <row r="4466" spans="1:6">
      <c r="A4466" s="195" t="s">
        <v>395</v>
      </c>
      <c r="B4466" s="196">
        <v>3482</v>
      </c>
      <c r="C4466" s="196">
        <v>331300</v>
      </c>
      <c r="D4466" s="196">
        <v>2</v>
      </c>
      <c r="E4466" s="195" t="s">
        <v>19572</v>
      </c>
      <c r="F4466" s="195" t="s">
        <v>273</v>
      </c>
    </row>
    <row r="4467" spans="1:6">
      <c r="A4467" s="195" t="s">
        <v>395</v>
      </c>
      <c r="B4467" s="196">
        <v>3879</v>
      </c>
      <c r="C4467" s="196">
        <v>535600</v>
      </c>
      <c r="D4467" s="196">
        <v>4</v>
      </c>
      <c r="E4467" s="195" t="s">
        <v>19573</v>
      </c>
      <c r="F4467" s="195" t="s">
        <v>66</v>
      </c>
    </row>
    <row r="4468" spans="1:6">
      <c r="A4468" s="195" t="s">
        <v>395</v>
      </c>
      <c r="B4468" s="196">
        <v>2633</v>
      </c>
      <c r="C4468" s="196">
        <v>686000</v>
      </c>
      <c r="D4468" s="196">
        <v>1</v>
      </c>
      <c r="E4468" s="195" t="s">
        <v>19574</v>
      </c>
      <c r="F4468" s="195" t="s">
        <v>247</v>
      </c>
    </row>
    <row r="4469" spans="1:6">
      <c r="A4469" s="195" t="s">
        <v>395</v>
      </c>
      <c r="B4469" s="196">
        <v>4832</v>
      </c>
      <c r="C4469" s="196">
        <v>1629100</v>
      </c>
      <c r="D4469" s="196">
        <v>2</v>
      </c>
      <c r="E4469" s="195" t="s">
        <v>19575</v>
      </c>
      <c r="F4469" s="195" t="s">
        <v>93</v>
      </c>
    </row>
    <row r="4470" spans="1:6" ht="30">
      <c r="A4470" s="195" t="s">
        <v>395</v>
      </c>
      <c r="B4470" s="196">
        <v>3490</v>
      </c>
      <c r="C4470" s="196">
        <v>691800</v>
      </c>
      <c r="D4470" s="196">
        <v>1</v>
      </c>
      <c r="E4470" s="195" t="s">
        <v>19576</v>
      </c>
      <c r="F4470" s="195" t="s">
        <v>99</v>
      </c>
    </row>
    <row r="4471" spans="1:6">
      <c r="A4471" s="195" t="s">
        <v>395</v>
      </c>
      <c r="B4471" s="196">
        <v>2441</v>
      </c>
      <c r="C4471" s="196">
        <v>319500</v>
      </c>
      <c r="D4471" s="196">
        <v>2</v>
      </c>
      <c r="E4471" s="195" t="s">
        <v>19577</v>
      </c>
      <c r="F4471" s="195" t="s">
        <v>190</v>
      </c>
    </row>
    <row r="4472" spans="1:6">
      <c r="A4472" s="195" t="s">
        <v>395</v>
      </c>
      <c r="B4472" s="196">
        <v>1787</v>
      </c>
      <c r="C4472" s="196">
        <v>680000</v>
      </c>
      <c r="D4472" s="196">
        <v>1</v>
      </c>
      <c r="E4472" s="195" t="s">
        <v>19578</v>
      </c>
      <c r="F4472" s="195" t="s">
        <v>168</v>
      </c>
    </row>
    <row r="4473" spans="1:6">
      <c r="A4473" s="195" t="s">
        <v>395</v>
      </c>
      <c r="B4473" s="196">
        <v>1512</v>
      </c>
      <c r="C4473" s="196">
        <v>646100</v>
      </c>
      <c r="D4473" s="196">
        <v>1</v>
      </c>
      <c r="E4473" s="195" t="s">
        <v>19579</v>
      </c>
      <c r="F4473" s="195" t="s">
        <v>247</v>
      </c>
    </row>
    <row r="4474" spans="1:6" ht="30">
      <c r="A4474" s="195" t="s">
        <v>395</v>
      </c>
      <c r="B4474" s="196">
        <v>1721</v>
      </c>
      <c r="C4474" s="196">
        <v>377900</v>
      </c>
      <c r="D4474" s="196">
        <v>1</v>
      </c>
      <c r="E4474" s="195" t="s">
        <v>19580</v>
      </c>
      <c r="F4474" s="195" t="s">
        <v>25</v>
      </c>
    </row>
    <row r="4475" spans="1:6">
      <c r="A4475" s="195" t="s">
        <v>395</v>
      </c>
      <c r="B4475" s="196">
        <v>2080</v>
      </c>
      <c r="C4475" s="196">
        <v>281200</v>
      </c>
      <c r="D4475" s="196">
        <v>1</v>
      </c>
      <c r="E4475" s="195" t="s">
        <v>19581</v>
      </c>
      <c r="F4475" s="195" t="s">
        <v>57</v>
      </c>
    </row>
    <row r="4476" spans="1:6">
      <c r="A4476" s="195" t="s">
        <v>395</v>
      </c>
      <c r="B4476" s="196">
        <v>2830</v>
      </c>
      <c r="C4476" s="196">
        <v>379600</v>
      </c>
      <c r="D4476" s="196">
        <v>1</v>
      </c>
      <c r="E4476" s="195" t="s">
        <v>19582</v>
      </c>
      <c r="F4476" s="195" t="s">
        <v>24</v>
      </c>
    </row>
    <row r="4477" spans="1:6">
      <c r="A4477" s="195" t="s">
        <v>395</v>
      </c>
      <c r="B4477" s="196">
        <v>2536</v>
      </c>
      <c r="C4477" s="196">
        <v>426800</v>
      </c>
      <c r="D4477" s="196">
        <v>2</v>
      </c>
      <c r="E4477" s="195" t="s">
        <v>19583</v>
      </c>
      <c r="F4477" s="195" t="s">
        <v>76</v>
      </c>
    </row>
    <row r="4478" spans="1:6">
      <c r="A4478" s="195" t="s">
        <v>395</v>
      </c>
      <c r="B4478" s="196">
        <v>2504</v>
      </c>
      <c r="C4478" s="196">
        <v>213800</v>
      </c>
      <c r="D4478" s="196">
        <v>1</v>
      </c>
      <c r="E4478" s="195" t="s">
        <v>19584</v>
      </c>
      <c r="F4478" s="195" t="s">
        <v>195</v>
      </c>
    </row>
    <row r="4479" spans="1:6">
      <c r="A4479" s="195" t="s">
        <v>395</v>
      </c>
      <c r="B4479" s="196">
        <v>2094</v>
      </c>
      <c r="C4479" s="196">
        <v>790100</v>
      </c>
      <c r="D4479" s="196">
        <v>1</v>
      </c>
      <c r="E4479" s="195" t="s">
        <v>19585</v>
      </c>
      <c r="F4479" s="195" t="s">
        <v>168</v>
      </c>
    </row>
    <row r="4480" spans="1:6">
      <c r="A4480" s="195" t="s">
        <v>395</v>
      </c>
      <c r="B4480" s="196">
        <v>5534</v>
      </c>
      <c r="C4480" s="196">
        <v>614800</v>
      </c>
      <c r="D4480" s="196">
        <v>3</v>
      </c>
      <c r="E4480" s="195" t="s">
        <v>19586</v>
      </c>
      <c r="F4480" s="195" t="s">
        <v>268</v>
      </c>
    </row>
    <row r="4481" spans="1:6" ht="30">
      <c r="A4481" s="195" t="s">
        <v>395</v>
      </c>
      <c r="B4481" s="196">
        <v>500</v>
      </c>
      <c r="C4481" s="196">
        <v>54700</v>
      </c>
      <c r="D4481" s="196">
        <v>1</v>
      </c>
      <c r="E4481" s="195" t="s">
        <v>19587</v>
      </c>
      <c r="F4481" s="195" t="s">
        <v>99</v>
      </c>
    </row>
    <row r="4482" spans="1:6">
      <c r="A4482" s="195" t="s">
        <v>395</v>
      </c>
      <c r="B4482" s="196">
        <v>5537</v>
      </c>
      <c r="C4482" s="196">
        <v>1691600</v>
      </c>
      <c r="D4482" s="196">
        <v>1</v>
      </c>
      <c r="E4482" s="195" t="s">
        <v>19588</v>
      </c>
      <c r="F4482" s="195" t="s">
        <v>92</v>
      </c>
    </row>
    <row r="4483" spans="1:6">
      <c r="A4483" s="195" t="s">
        <v>395</v>
      </c>
      <c r="B4483" s="196">
        <v>12968</v>
      </c>
      <c r="C4483" s="196">
        <v>2288100</v>
      </c>
      <c r="D4483" s="196">
        <v>3</v>
      </c>
      <c r="E4483" s="195" t="s">
        <v>19589</v>
      </c>
      <c r="F4483" s="195" t="s">
        <v>273</v>
      </c>
    </row>
    <row r="4484" spans="1:6">
      <c r="A4484" s="195" t="s">
        <v>395</v>
      </c>
      <c r="B4484" s="196">
        <v>12013</v>
      </c>
      <c r="C4484" s="196">
        <v>1249500</v>
      </c>
      <c r="D4484" s="196">
        <v>2</v>
      </c>
      <c r="E4484" s="195" t="s">
        <v>19590</v>
      </c>
      <c r="F4484" s="195" t="s">
        <v>115</v>
      </c>
    </row>
    <row r="4485" spans="1:6">
      <c r="A4485" s="195" t="s">
        <v>395</v>
      </c>
      <c r="B4485" s="196">
        <v>1684</v>
      </c>
      <c r="C4485" s="196">
        <v>261100</v>
      </c>
      <c r="D4485" s="196">
        <v>1</v>
      </c>
      <c r="E4485" s="195" t="s">
        <v>19591</v>
      </c>
      <c r="F4485" s="195" t="s">
        <v>82</v>
      </c>
    </row>
    <row r="4486" spans="1:6">
      <c r="A4486" s="195" t="s">
        <v>395</v>
      </c>
      <c r="B4486" s="196">
        <v>5928</v>
      </c>
      <c r="C4486" s="196">
        <v>1466100</v>
      </c>
      <c r="D4486" s="196">
        <v>1</v>
      </c>
      <c r="E4486" s="195" t="s">
        <v>19592</v>
      </c>
      <c r="F4486" s="195" t="s">
        <v>7</v>
      </c>
    </row>
    <row r="4487" spans="1:6">
      <c r="A4487" s="195" t="s">
        <v>395</v>
      </c>
      <c r="B4487" s="196">
        <v>6114</v>
      </c>
      <c r="C4487" s="196">
        <v>865600</v>
      </c>
      <c r="D4487" s="196">
        <v>1</v>
      </c>
      <c r="E4487" s="195" t="s">
        <v>19593</v>
      </c>
      <c r="F4487" s="195" t="s">
        <v>12</v>
      </c>
    </row>
    <row r="4488" spans="1:6" ht="30">
      <c r="A4488" s="195" t="s">
        <v>395</v>
      </c>
      <c r="B4488" s="196">
        <v>1920</v>
      </c>
      <c r="C4488" s="196">
        <v>279700</v>
      </c>
      <c r="D4488" s="196">
        <v>1</v>
      </c>
      <c r="E4488" s="195" t="s">
        <v>19594</v>
      </c>
      <c r="F4488" s="195" t="s">
        <v>99</v>
      </c>
    </row>
    <row r="4489" spans="1:6">
      <c r="A4489" s="195" t="s">
        <v>395</v>
      </c>
      <c r="B4489" s="196">
        <v>2530</v>
      </c>
      <c r="C4489" s="196">
        <v>494300</v>
      </c>
      <c r="D4489" s="196">
        <v>1</v>
      </c>
      <c r="E4489" s="195" t="s">
        <v>19595</v>
      </c>
      <c r="F4489" s="195" t="s">
        <v>195</v>
      </c>
    </row>
    <row r="4490" spans="1:6" ht="30">
      <c r="A4490" s="195" t="s">
        <v>395</v>
      </c>
      <c r="B4490" s="196">
        <v>10915</v>
      </c>
      <c r="C4490" s="196">
        <v>7632500</v>
      </c>
      <c r="D4490" s="196">
        <v>1</v>
      </c>
      <c r="E4490" s="195" t="s">
        <v>19596</v>
      </c>
      <c r="F4490" s="195" t="s">
        <v>99</v>
      </c>
    </row>
    <row r="4491" spans="1:6">
      <c r="A4491" s="195" t="s">
        <v>395</v>
      </c>
      <c r="B4491" s="196">
        <v>2068</v>
      </c>
      <c r="C4491" s="196">
        <v>414400</v>
      </c>
      <c r="D4491" s="196">
        <v>2</v>
      </c>
      <c r="E4491" s="195" t="s">
        <v>19597</v>
      </c>
      <c r="F4491" s="195" t="s">
        <v>123</v>
      </c>
    </row>
    <row r="4492" spans="1:6">
      <c r="A4492" s="195" t="s">
        <v>395</v>
      </c>
      <c r="B4492" s="196">
        <v>1088</v>
      </c>
      <c r="C4492" s="196">
        <v>123300</v>
      </c>
      <c r="D4492" s="196">
        <v>2</v>
      </c>
      <c r="E4492" s="195" t="s">
        <v>19598</v>
      </c>
      <c r="F4492" s="195" t="s">
        <v>154</v>
      </c>
    </row>
    <row r="4493" spans="1:6">
      <c r="A4493" s="195" t="s">
        <v>395</v>
      </c>
      <c r="B4493" s="196">
        <v>2288</v>
      </c>
      <c r="C4493" s="196">
        <v>667800</v>
      </c>
      <c r="D4493" s="196">
        <v>1</v>
      </c>
      <c r="E4493" s="195" t="s">
        <v>19599</v>
      </c>
      <c r="F4493" s="195" t="s">
        <v>164</v>
      </c>
    </row>
    <row r="4494" spans="1:6">
      <c r="A4494" s="195" t="s">
        <v>395</v>
      </c>
      <c r="B4494" s="196">
        <v>2596</v>
      </c>
      <c r="C4494" s="196">
        <v>522200</v>
      </c>
      <c r="D4494" s="196">
        <v>2</v>
      </c>
      <c r="E4494" s="195" t="s">
        <v>19600</v>
      </c>
      <c r="F4494" s="195" t="s">
        <v>216</v>
      </c>
    </row>
    <row r="4495" spans="1:6">
      <c r="A4495" s="195" t="s">
        <v>395</v>
      </c>
      <c r="B4495" s="196">
        <v>1680</v>
      </c>
      <c r="C4495" s="196">
        <v>511800</v>
      </c>
      <c r="D4495" s="196">
        <v>1</v>
      </c>
      <c r="E4495" s="195" t="s">
        <v>19601</v>
      </c>
      <c r="F4495" s="195" t="s">
        <v>53</v>
      </c>
    </row>
    <row r="4496" spans="1:6" ht="30">
      <c r="A4496" s="195" t="s">
        <v>395</v>
      </c>
      <c r="B4496" s="196">
        <v>2502</v>
      </c>
      <c r="C4496" s="196">
        <v>149400</v>
      </c>
      <c r="D4496" s="196">
        <v>1</v>
      </c>
      <c r="E4496" s="195" t="s">
        <v>19602</v>
      </c>
      <c r="F4496" s="195" t="s">
        <v>227</v>
      </c>
    </row>
    <row r="4497" spans="1:6">
      <c r="A4497" s="195" t="s">
        <v>395</v>
      </c>
      <c r="B4497" s="196">
        <v>2691</v>
      </c>
      <c r="C4497" s="196">
        <v>307300</v>
      </c>
      <c r="D4497" s="196">
        <v>2</v>
      </c>
      <c r="E4497" s="195" t="s">
        <v>19603</v>
      </c>
      <c r="F4497" s="195" t="s">
        <v>65</v>
      </c>
    </row>
    <row r="4498" spans="1:6">
      <c r="A4498" s="195" t="s">
        <v>395</v>
      </c>
      <c r="B4498" s="196">
        <v>1917</v>
      </c>
      <c r="C4498" s="196">
        <v>277000</v>
      </c>
      <c r="D4498" s="196">
        <v>2</v>
      </c>
      <c r="E4498" s="195" t="s">
        <v>19604</v>
      </c>
      <c r="F4498" s="195" t="s">
        <v>123</v>
      </c>
    </row>
    <row r="4499" spans="1:6">
      <c r="A4499" s="195" t="s">
        <v>395</v>
      </c>
      <c r="B4499" s="196">
        <v>4473</v>
      </c>
      <c r="C4499" s="196">
        <v>7345100</v>
      </c>
      <c r="D4499" s="196">
        <v>1</v>
      </c>
      <c r="E4499" s="195" t="s">
        <v>19605</v>
      </c>
      <c r="F4499" s="195" t="s">
        <v>261</v>
      </c>
    </row>
    <row r="4500" spans="1:6">
      <c r="A4500" s="195" t="s">
        <v>395</v>
      </c>
      <c r="B4500" s="196">
        <v>6188</v>
      </c>
      <c r="C4500" s="196">
        <v>751400</v>
      </c>
      <c r="D4500" s="196">
        <v>4</v>
      </c>
      <c r="E4500" s="195" t="s">
        <v>19606</v>
      </c>
      <c r="F4500" s="195" t="s">
        <v>183</v>
      </c>
    </row>
    <row r="4501" spans="1:6">
      <c r="A4501" s="195" t="s">
        <v>395</v>
      </c>
      <c r="B4501" s="196">
        <v>6156</v>
      </c>
      <c r="C4501" s="196">
        <v>940000</v>
      </c>
      <c r="D4501" s="196">
        <v>1</v>
      </c>
      <c r="E4501" s="195" t="s">
        <v>19607</v>
      </c>
      <c r="F4501" s="195" t="s">
        <v>12</v>
      </c>
    </row>
    <row r="4502" spans="1:6">
      <c r="A4502" s="195" t="s">
        <v>395</v>
      </c>
      <c r="B4502" s="196">
        <v>9716</v>
      </c>
      <c r="C4502" s="196">
        <v>7528600</v>
      </c>
      <c r="D4502" s="196">
        <v>1</v>
      </c>
      <c r="E4502" s="195" t="s">
        <v>19608</v>
      </c>
      <c r="F4502" s="195" t="s">
        <v>24</v>
      </c>
    </row>
    <row r="4503" spans="1:6">
      <c r="A4503" s="195" t="s">
        <v>395</v>
      </c>
      <c r="B4503" s="196">
        <v>3710</v>
      </c>
      <c r="C4503" s="196">
        <v>460100</v>
      </c>
      <c r="D4503" s="196">
        <v>1</v>
      </c>
      <c r="E4503" s="195" t="s">
        <v>19609</v>
      </c>
      <c r="F4503" s="195" t="s">
        <v>12</v>
      </c>
    </row>
    <row r="4504" spans="1:6">
      <c r="A4504" s="195" t="s">
        <v>395</v>
      </c>
      <c r="B4504" s="196">
        <v>3740</v>
      </c>
      <c r="C4504" s="196">
        <v>274900</v>
      </c>
      <c r="D4504" s="196">
        <v>4</v>
      </c>
      <c r="E4504" s="195" t="s">
        <v>19610</v>
      </c>
      <c r="F4504" s="195" t="s">
        <v>159</v>
      </c>
    </row>
    <row r="4505" spans="1:6">
      <c r="A4505" s="195" t="s">
        <v>395</v>
      </c>
      <c r="B4505" s="196">
        <v>1612</v>
      </c>
      <c r="C4505" s="196">
        <v>611200</v>
      </c>
      <c r="D4505" s="196">
        <v>1</v>
      </c>
      <c r="E4505" s="195" t="s">
        <v>19611</v>
      </c>
      <c r="F4505" s="195" t="s">
        <v>164</v>
      </c>
    </row>
    <row r="4506" spans="1:6" ht="30">
      <c r="A4506" s="195" t="s">
        <v>395</v>
      </c>
      <c r="B4506" s="196">
        <v>1206</v>
      </c>
      <c r="C4506" s="196">
        <v>286500</v>
      </c>
      <c r="D4506" s="196">
        <v>1</v>
      </c>
      <c r="E4506" s="195" t="s">
        <v>19612</v>
      </c>
      <c r="F4506" s="195" t="s">
        <v>209</v>
      </c>
    </row>
    <row r="4507" spans="1:6">
      <c r="A4507" s="195" t="s">
        <v>395</v>
      </c>
      <c r="B4507" s="196">
        <v>3458</v>
      </c>
      <c r="C4507" s="196">
        <v>467900</v>
      </c>
      <c r="D4507" s="196">
        <v>2</v>
      </c>
      <c r="E4507" s="195" t="s">
        <v>19613</v>
      </c>
      <c r="F4507" s="195" t="s">
        <v>207</v>
      </c>
    </row>
    <row r="4508" spans="1:6">
      <c r="A4508" s="195" t="s">
        <v>395</v>
      </c>
      <c r="B4508" s="196">
        <v>1639</v>
      </c>
      <c r="C4508" s="196">
        <v>398800</v>
      </c>
      <c r="D4508" s="196">
        <v>1</v>
      </c>
      <c r="E4508" s="195" t="s">
        <v>19614</v>
      </c>
      <c r="F4508" s="195" t="s">
        <v>92</v>
      </c>
    </row>
    <row r="4509" spans="1:6">
      <c r="A4509" s="195" t="s">
        <v>395</v>
      </c>
      <c r="B4509" s="196">
        <v>2541</v>
      </c>
      <c r="C4509" s="196">
        <v>237500</v>
      </c>
      <c r="D4509" s="196">
        <v>2</v>
      </c>
      <c r="E4509" s="195" t="s">
        <v>19615</v>
      </c>
      <c r="F4509" s="195" t="s">
        <v>29</v>
      </c>
    </row>
    <row r="4510" spans="1:6">
      <c r="A4510" s="195" t="s">
        <v>395</v>
      </c>
      <c r="B4510" s="196">
        <v>7363</v>
      </c>
      <c r="C4510" s="196">
        <v>1628200</v>
      </c>
      <c r="D4510" s="196">
        <v>2</v>
      </c>
      <c r="E4510" s="195" t="s">
        <v>19616</v>
      </c>
      <c r="F4510" s="195" t="s">
        <v>76</v>
      </c>
    </row>
    <row r="4511" spans="1:6">
      <c r="A4511" s="195" t="s">
        <v>395</v>
      </c>
      <c r="B4511" s="196">
        <v>3831</v>
      </c>
      <c r="C4511" s="196">
        <v>600000</v>
      </c>
      <c r="D4511" s="196">
        <v>1</v>
      </c>
      <c r="E4511" s="195" t="s">
        <v>19617</v>
      </c>
      <c r="F4511" s="195" t="s">
        <v>7</v>
      </c>
    </row>
    <row r="4512" spans="1:6">
      <c r="A4512" s="195" t="s">
        <v>395</v>
      </c>
      <c r="B4512" s="196">
        <v>9511</v>
      </c>
      <c r="C4512" s="196">
        <v>4898200</v>
      </c>
      <c r="D4512" s="196">
        <v>1</v>
      </c>
      <c r="E4512" s="195" t="s">
        <v>19618</v>
      </c>
      <c r="F4512" s="195" t="s">
        <v>7</v>
      </c>
    </row>
    <row r="4513" spans="1:6">
      <c r="A4513" s="195" t="s">
        <v>395</v>
      </c>
      <c r="B4513" s="196">
        <v>4806</v>
      </c>
      <c r="C4513" s="196">
        <v>639500</v>
      </c>
      <c r="D4513" s="196">
        <v>4</v>
      </c>
      <c r="E4513" s="195" t="s">
        <v>19619</v>
      </c>
      <c r="F4513" s="195" t="s">
        <v>28</v>
      </c>
    </row>
    <row r="4514" spans="1:6">
      <c r="A4514" s="195" t="s">
        <v>395</v>
      </c>
      <c r="B4514" s="196">
        <v>4998</v>
      </c>
      <c r="C4514" s="196">
        <v>392500</v>
      </c>
      <c r="D4514" s="196">
        <v>2</v>
      </c>
      <c r="E4514" s="195" t="s">
        <v>19620</v>
      </c>
      <c r="F4514" s="195" t="s">
        <v>31</v>
      </c>
    </row>
    <row r="4515" spans="1:6">
      <c r="A4515" s="195" t="s">
        <v>395</v>
      </c>
      <c r="B4515" s="196">
        <v>1502</v>
      </c>
      <c r="C4515" s="196">
        <v>328900</v>
      </c>
      <c r="D4515" s="196">
        <v>1</v>
      </c>
      <c r="E4515" s="195" t="s">
        <v>19621</v>
      </c>
      <c r="F4515" s="195" t="s">
        <v>199</v>
      </c>
    </row>
    <row r="4516" spans="1:6">
      <c r="A4516" s="195" t="s">
        <v>395</v>
      </c>
      <c r="B4516" s="196">
        <v>2939</v>
      </c>
      <c r="C4516" s="196">
        <v>347200</v>
      </c>
      <c r="D4516" s="196">
        <v>2</v>
      </c>
      <c r="E4516" s="195" t="s">
        <v>19622</v>
      </c>
      <c r="F4516" s="195" t="s">
        <v>162</v>
      </c>
    </row>
    <row r="4517" spans="1:6">
      <c r="A4517" s="195" t="s">
        <v>395</v>
      </c>
      <c r="B4517" s="196">
        <v>6734</v>
      </c>
      <c r="C4517" s="196">
        <v>1536800</v>
      </c>
      <c r="D4517" s="196">
        <v>2</v>
      </c>
      <c r="E4517" s="195" t="s">
        <v>19623</v>
      </c>
      <c r="F4517" s="195" t="s">
        <v>219</v>
      </c>
    </row>
    <row r="4518" spans="1:6">
      <c r="A4518" s="195" t="s">
        <v>395</v>
      </c>
      <c r="B4518" s="196">
        <v>12346</v>
      </c>
      <c r="C4518" s="196">
        <v>6676100</v>
      </c>
      <c r="D4518" s="196">
        <v>2</v>
      </c>
      <c r="E4518" s="195" t="s">
        <v>19624</v>
      </c>
      <c r="F4518" s="195" t="s">
        <v>254</v>
      </c>
    </row>
    <row r="4519" spans="1:6" ht="30">
      <c r="A4519" s="195" t="s">
        <v>395</v>
      </c>
      <c r="B4519" s="196">
        <v>2970</v>
      </c>
      <c r="C4519" s="196">
        <v>518400</v>
      </c>
      <c r="D4519" s="196">
        <v>1</v>
      </c>
      <c r="E4519" s="195" t="s">
        <v>19625</v>
      </c>
      <c r="F4519" s="195" t="s">
        <v>99</v>
      </c>
    </row>
    <row r="4520" spans="1:6">
      <c r="A4520" s="195" t="s">
        <v>395</v>
      </c>
      <c r="B4520" s="196">
        <v>3690</v>
      </c>
      <c r="C4520" s="196">
        <v>1855200</v>
      </c>
      <c r="D4520" s="196">
        <v>1</v>
      </c>
      <c r="E4520" s="195" t="s">
        <v>19626</v>
      </c>
      <c r="F4520" s="195" t="s">
        <v>24</v>
      </c>
    </row>
    <row r="4521" spans="1:6" ht="30">
      <c r="A4521" s="195" t="s">
        <v>395</v>
      </c>
      <c r="B4521" s="196">
        <v>2518</v>
      </c>
      <c r="C4521" s="196">
        <v>333400</v>
      </c>
      <c r="D4521" s="196">
        <v>1</v>
      </c>
      <c r="E4521" s="195" t="s">
        <v>19627</v>
      </c>
      <c r="F4521" s="195" t="s">
        <v>99</v>
      </c>
    </row>
    <row r="4522" spans="1:6">
      <c r="A4522" s="195" t="s">
        <v>395</v>
      </c>
      <c r="B4522" s="196">
        <v>2460</v>
      </c>
      <c r="C4522" s="196">
        <v>213900</v>
      </c>
      <c r="D4522" s="196">
        <v>2</v>
      </c>
      <c r="E4522" s="195" t="s">
        <v>19628</v>
      </c>
      <c r="F4522" s="195" t="s">
        <v>185</v>
      </c>
    </row>
    <row r="4523" spans="1:6">
      <c r="A4523" s="195" t="s">
        <v>395</v>
      </c>
      <c r="B4523" s="196">
        <v>1266</v>
      </c>
      <c r="C4523" s="196">
        <v>378200</v>
      </c>
      <c r="D4523" s="196">
        <v>1</v>
      </c>
      <c r="E4523" s="195" t="s">
        <v>19629</v>
      </c>
      <c r="F4523" s="195" t="s">
        <v>54</v>
      </c>
    </row>
    <row r="4524" spans="1:6">
      <c r="A4524" s="195" t="s">
        <v>395</v>
      </c>
      <c r="B4524" s="196">
        <v>1993</v>
      </c>
      <c r="C4524" s="196">
        <v>353400</v>
      </c>
      <c r="D4524" s="196">
        <v>1</v>
      </c>
      <c r="E4524" s="195" t="s">
        <v>19630</v>
      </c>
      <c r="F4524" s="195" t="s">
        <v>87</v>
      </c>
    </row>
    <row r="4525" spans="1:6">
      <c r="A4525" s="195" t="s">
        <v>395</v>
      </c>
      <c r="B4525" s="196">
        <v>3590</v>
      </c>
      <c r="C4525" s="196">
        <v>376700</v>
      </c>
      <c r="D4525" s="196">
        <v>4</v>
      </c>
      <c r="E4525" s="195" t="s">
        <v>19631</v>
      </c>
      <c r="F4525" s="195" t="s">
        <v>14</v>
      </c>
    </row>
    <row r="4526" spans="1:6">
      <c r="A4526" s="195" t="s">
        <v>395</v>
      </c>
      <c r="B4526" s="196">
        <v>1176</v>
      </c>
      <c r="C4526" s="196">
        <v>447900</v>
      </c>
      <c r="D4526" s="196">
        <v>1</v>
      </c>
      <c r="E4526" s="195" t="s">
        <v>19632</v>
      </c>
      <c r="F4526" s="195" t="s">
        <v>88</v>
      </c>
    </row>
    <row r="4527" spans="1:6">
      <c r="A4527" s="195" t="s">
        <v>395</v>
      </c>
      <c r="B4527" s="196">
        <v>3127</v>
      </c>
      <c r="C4527" s="196">
        <v>262400</v>
      </c>
      <c r="D4527" s="196">
        <v>2</v>
      </c>
      <c r="E4527" s="195" t="s">
        <v>19633</v>
      </c>
      <c r="F4527" s="195" t="s">
        <v>175</v>
      </c>
    </row>
    <row r="4528" spans="1:6">
      <c r="A4528" s="195" t="s">
        <v>395</v>
      </c>
      <c r="B4528" s="196">
        <v>3375</v>
      </c>
      <c r="C4528" s="196">
        <v>327100</v>
      </c>
      <c r="D4528" s="196">
        <v>2</v>
      </c>
      <c r="E4528" s="195" t="s">
        <v>19634</v>
      </c>
      <c r="F4528" s="195" t="s">
        <v>5</v>
      </c>
    </row>
    <row r="4529" spans="1:6">
      <c r="A4529" s="195" t="s">
        <v>395</v>
      </c>
      <c r="B4529" s="196">
        <v>3707</v>
      </c>
      <c r="C4529" s="196">
        <v>869100</v>
      </c>
      <c r="D4529" s="196">
        <v>2</v>
      </c>
      <c r="E4529" s="195" t="s">
        <v>19635</v>
      </c>
      <c r="F4529" s="195" t="s">
        <v>219</v>
      </c>
    </row>
    <row r="4530" spans="1:6">
      <c r="A4530" s="195" t="s">
        <v>395</v>
      </c>
      <c r="B4530" s="196">
        <v>3512</v>
      </c>
      <c r="C4530" s="196">
        <v>580900</v>
      </c>
      <c r="D4530" s="196">
        <v>3</v>
      </c>
      <c r="E4530" s="195" t="s">
        <v>19636</v>
      </c>
      <c r="F4530" s="195" t="s">
        <v>156</v>
      </c>
    </row>
    <row r="4531" spans="1:6">
      <c r="A4531" s="195" t="s">
        <v>395</v>
      </c>
      <c r="B4531" s="196">
        <v>5714</v>
      </c>
      <c r="C4531" s="196">
        <v>965900</v>
      </c>
      <c r="D4531" s="196">
        <v>1</v>
      </c>
      <c r="E4531" s="195" t="s">
        <v>19637</v>
      </c>
      <c r="F4531" s="195" t="s">
        <v>82</v>
      </c>
    </row>
    <row r="4532" spans="1:6">
      <c r="A4532" s="195" t="s">
        <v>395</v>
      </c>
      <c r="B4532" s="196">
        <v>5660</v>
      </c>
      <c r="C4532" s="196">
        <v>1058800</v>
      </c>
      <c r="D4532" s="196">
        <v>2</v>
      </c>
      <c r="E4532" s="195" t="s">
        <v>19638</v>
      </c>
      <c r="F4532" s="195" t="s">
        <v>7</v>
      </c>
    </row>
    <row r="4533" spans="1:6" ht="30">
      <c r="A4533" s="195" t="s">
        <v>395</v>
      </c>
      <c r="B4533" s="196">
        <v>1186</v>
      </c>
      <c r="C4533" s="196">
        <v>275100</v>
      </c>
      <c r="D4533" s="196">
        <v>1</v>
      </c>
      <c r="E4533" s="195" t="s">
        <v>19639</v>
      </c>
      <c r="F4533" s="195" t="s">
        <v>25</v>
      </c>
    </row>
    <row r="4534" spans="1:6">
      <c r="A4534" s="195" t="s">
        <v>395</v>
      </c>
      <c r="B4534" s="196">
        <v>7075</v>
      </c>
      <c r="C4534" s="196">
        <v>740800</v>
      </c>
      <c r="D4534" s="196">
        <v>2</v>
      </c>
      <c r="E4534" s="195" t="s">
        <v>19640</v>
      </c>
      <c r="F4534" s="195" t="s">
        <v>253</v>
      </c>
    </row>
    <row r="4535" spans="1:6">
      <c r="A4535" s="195" t="s">
        <v>395</v>
      </c>
      <c r="B4535" s="196">
        <v>748</v>
      </c>
      <c r="C4535" s="196">
        <v>14100</v>
      </c>
      <c r="D4535" s="196">
        <v>1</v>
      </c>
      <c r="E4535" s="195" t="s">
        <v>19641</v>
      </c>
      <c r="F4535" s="195" t="s">
        <v>199</v>
      </c>
    </row>
    <row r="4536" spans="1:6">
      <c r="A4536" s="195" t="s">
        <v>395</v>
      </c>
      <c r="B4536" s="196">
        <v>2664</v>
      </c>
      <c r="C4536" s="196">
        <v>304000</v>
      </c>
      <c r="D4536" s="196">
        <v>2</v>
      </c>
      <c r="E4536" s="195" t="s">
        <v>19642</v>
      </c>
      <c r="F4536" s="195" t="s">
        <v>74</v>
      </c>
    </row>
    <row r="4537" spans="1:6">
      <c r="A4537" s="195" t="s">
        <v>395</v>
      </c>
      <c r="B4537" s="196">
        <v>4082</v>
      </c>
      <c r="C4537" s="196">
        <v>542100</v>
      </c>
      <c r="D4537" s="196">
        <v>2</v>
      </c>
      <c r="E4537" s="195" t="s">
        <v>19643</v>
      </c>
      <c r="F4537" s="195" t="s">
        <v>284</v>
      </c>
    </row>
    <row r="4538" spans="1:6">
      <c r="A4538" s="195" t="s">
        <v>395</v>
      </c>
      <c r="B4538" s="196">
        <v>4072</v>
      </c>
      <c r="C4538" s="196">
        <v>678200</v>
      </c>
      <c r="D4538" s="196">
        <v>4</v>
      </c>
      <c r="E4538" s="195" t="s">
        <v>19644</v>
      </c>
      <c r="F4538" s="195" t="s">
        <v>32</v>
      </c>
    </row>
    <row r="4539" spans="1:6">
      <c r="A4539" s="195" t="s">
        <v>395</v>
      </c>
      <c r="B4539" s="196">
        <v>1307</v>
      </c>
      <c r="C4539" s="196">
        <v>186200</v>
      </c>
      <c r="D4539" s="196">
        <v>1</v>
      </c>
      <c r="E4539" s="195" t="s">
        <v>19645</v>
      </c>
      <c r="F4539" s="195" t="s">
        <v>246</v>
      </c>
    </row>
    <row r="4540" spans="1:6">
      <c r="A4540" s="195" t="s">
        <v>395</v>
      </c>
      <c r="B4540" s="196">
        <v>5062</v>
      </c>
      <c r="C4540" s="196">
        <v>1976300</v>
      </c>
      <c r="D4540" s="196">
        <v>1</v>
      </c>
      <c r="E4540" s="195" t="s">
        <v>19646</v>
      </c>
      <c r="F4540" s="195" t="s">
        <v>24</v>
      </c>
    </row>
    <row r="4541" spans="1:6">
      <c r="A4541" s="195" t="s">
        <v>395</v>
      </c>
      <c r="B4541" s="196">
        <v>1165</v>
      </c>
      <c r="C4541" s="196">
        <v>85400</v>
      </c>
      <c r="D4541" s="196">
        <v>2</v>
      </c>
      <c r="E4541" s="195" t="s">
        <v>19647</v>
      </c>
      <c r="F4541" s="195" t="s">
        <v>26</v>
      </c>
    </row>
    <row r="4542" spans="1:6">
      <c r="A4542" s="195" t="s">
        <v>395</v>
      </c>
      <c r="B4542" s="196">
        <v>2397</v>
      </c>
      <c r="C4542" s="196">
        <v>673400</v>
      </c>
      <c r="D4542" s="196">
        <v>1</v>
      </c>
      <c r="E4542" s="195" t="s">
        <v>19648</v>
      </c>
      <c r="F4542" s="195" t="s">
        <v>164</v>
      </c>
    </row>
    <row r="4543" spans="1:6">
      <c r="A4543" s="195" t="s">
        <v>395</v>
      </c>
      <c r="B4543" s="196">
        <v>3282</v>
      </c>
      <c r="C4543" s="196">
        <v>426700</v>
      </c>
      <c r="D4543" s="196">
        <v>2</v>
      </c>
      <c r="E4543" s="195" t="s">
        <v>19649</v>
      </c>
      <c r="F4543" s="195" t="s">
        <v>271</v>
      </c>
    </row>
    <row r="4544" spans="1:6">
      <c r="A4544" s="195" t="s">
        <v>395</v>
      </c>
      <c r="B4544" s="196">
        <v>4044</v>
      </c>
      <c r="C4544" s="196">
        <v>440600</v>
      </c>
      <c r="D4544" s="196">
        <v>1</v>
      </c>
      <c r="E4544" s="195" t="s">
        <v>19650</v>
      </c>
      <c r="F4544" s="195" t="s">
        <v>291</v>
      </c>
    </row>
    <row r="4545" spans="1:6">
      <c r="A4545" s="195" t="s">
        <v>395</v>
      </c>
      <c r="B4545" s="196">
        <v>3284</v>
      </c>
      <c r="C4545" s="196">
        <v>410600</v>
      </c>
      <c r="D4545" s="196">
        <v>3</v>
      </c>
      <c r="E4545" s="195" t="s">
        <v>19651</v>
      </c>
      <c r="F4545" s="195" t="s">
        <v>190</v>
      </c>
    </row>
    <row r="4546" spans="1:6">
      <c r="A4546" s="195" t="s">
        <v>395</v>
      </c>
      <c r="B4546" s="196">
        <v>1428</v>
      </c>
      <c r="C4546" s="196">
        <v>354600</v>
      </c>
      <c r="D4546" s="196">
        <v>1</v>
      </c>
      <c r="E4546" s="195" t="s">
        <v>19652</v>
      </c>
      <c r="F4546" s="195" t="s">
        <v>53</v>
      </c>
    </row>
    <row r="4547" spans="1:6">
      <c r="A4547" s="195" t="s">
        <v>395</v>
      </c>
      <c r="B4547" s="196">
        <v>1769</v>
      </c>
      <c r="C4547" s="196">
        <v>415800</v>
      </c>
      <c r="D4547" s="196">
        <v>1</v>
      </c>
      <c r="E4547" s="195" t="s">
        <v>19653</v>
      </c>
      <c r="F4547" s="195" t="s">
        <v>90</v>
      </c>
    </row>
    <row r="4548" spans="1:6">
      <c r="A4548" s="195" t="s">
        <v>395</v>
      </c>
      <c r="B4548" s="196">
        <v>1500</v>
      </c>
      <c r="C4548" s="196">
        <v>222300</v>
      </c>
      <c r="D4548" s="196">
        <v>1</v>
      </c>
      <c r="E4548" s="195" t="s">
        <v>19654</v>
      </c>
      <c r="F4548" s="195" t="s">
        <v>18</v>
      </c>
    </row>
    <row r="4549" spans="1:6">
      <c r="A4549" s="195" t="s">
        <v>395</v>
      </c>
      <c r="B4549" s="196">
        <v>2994</v>
      </c>
      <c r="C4549" s="196">
        <v>214700</v>
      </c>
      <c r="D4549" s="196">
        <v>3</v>
      </c>
      <c r="E4549" s="195" t="s">
        <v>19655</v>
      </c>
      <c r="F4549" s="195" t="s">
        <v>139</v>
      </c>
    </row>
    <row r="4550" spans="1:6">
      <c r="A4550" s="195" t="s">
        <v>395</v>
      </c>
      <c r="B4550" s="196">
        <v>2191</v>
      </c>
      <c r="C4550" s="196">
        <v>611300</v>
      </c>
      <c r="D4550" s="196">
        <v>1</v>
      </c>
      <c r="E4550" s="195" t="s">
        <v>19656</v>
      </c>
      <c r="F4550" s="195" t="s">
        <v>87</v>
      </c>
    </row>
    <row r="4551" spans="1:6">
      <c r="A4551" s="195" t="s">
        <v>395</v>
      </c>
      <c r="B4551" s="196">
        <v>2772</v>
      </c>
      <c r="C4551" s="196">
        <v>399100</v>
      </c>
      <c r="D4551" s="196">
        <v>2</v>
      </c>
      <c r="E4551" s="195" t="s">
        <v>19657</v>
      </c>
      <c r="F4551" s="195" t="s">
        <v>16</v>
      </c>
    </row>
    <row r="4552" spans="1:6">
      <c r="A4552" s="195" t="s">
        <v>395</v>
      </c>
      <c r="B4552" s="196">
        <v>2676</v>
      </c>
      <c r="C4552" s="196">
        <v>1151200</v>
      </c>
      <c r="D4552" s="196">
        <v>1</v>
      </c>
      <c r="E4552" s="195" t="s">
        <v>19658</v>
      </c>
      <c r="F4552" s="195" t="s">
        <v>247</v>
      </c>
    </row>
    <row r="4553" spans="1:6">
      <c r="A4553" s="195" t="s">
        <v>395</v>
      </c>
      <c r="B4553" s="196">
        <v>2192</v>
      </c>
      <c r="C4553" s="196">
        <v>614800</v>
      </c>
      <c r="D4553" s="196">
        <v>2</v>
      </c>
      <c r="E4553" s="195" t="s">
        <v>19659</v>
      </c>
      <c r="F4553" s="195" t="s">
        <v>88</v>
      </c>
    </row>
    <row r="4554" spans="1:6">
      <c r="A4554" s="195" t="s">
        <v>395</v>
      </c>
      <c r="B4554" s="196">
        <v>2462</v>
      </c>
      <c r="C4554" s="196">
        <v>345100</v>
      </c>
      <c r="D4554" s="196">
        <v>2</v>
      </c>
      <c r="E4554" s="195" t="s">
        <v>19660</v>
      </c>
      <c r="F4554" s="195" t="s">
        <v>190</v>
      </c>
    </row>
    <row r="4555" spans="1:6">
      <c r="A4555" s="195" t="s">
        <v>395</v>
      </c>
      <c r="B4555" s="196">
        <v>1372</v>
      </c>
      <c r="C4555" s="196">
        <v>519200</v>
      </c>
      <c r="D4555" s="196">
        <v>1</v>
      </c>
      <c r="E4555" s="195" t="s">
        <v>19661</v>
      </c>
      <c r="F4555" s="195" t="s">
        <v>247</v>
      </c>
    </row>
    <row r="4556" spans="1:6">
      <c r="A4556" s="195" t="s">
        <v>395</v>
      </c>
      <c r="B4556" s="196">
        <v>1683</v>
      </c>
      <c r="C4556" s="196">
        <v>357600</v>
      </c>
      <c r="D4556" s="196">
        <v>1</v>
      </c>
      <c r="E4556" s="195" t="s">
        <v>19662</v>
      </c>
      <c r="F4556" s="195" t="s">
        <v>164</v>
      </c>
    </row>
    <row r="4557" spans="1:6">
      <c r="A4557" s="195" t="s">
        <v>395</v>
      </c>
      <c r="B4557" s="196">
        <v>741</v>
      </c>
      <c r="C4557" s="196">
        <v>335300</v>
      </c>
      <c r="D4557" s="196">
        <v>1</v>
      </c>
      <c r="E4557" s="195" t="s">
        <v>19663</v>
      </c>
      <c r="F4557" s="195" t="s">
        <v>57</v>
      </c>
    </row>
    <row r="4558" spans="1:6">
      <c r="A4558" s="195" t="s">
        <v>395</v>
      </c>
      <c r="B4558" s="196">
        <v>1511</v>
      </c>
      <c r="C4558" s="196">
        <v>77900</v>
      </c>
      <c r="D4558" s="196">
        <v>2</v>
      </c>
      <c r="E4558" s="195" t="s">
        <v>19664</v>
      </c>
      <c r="F4558" s="195" t="s">
        <v>5</v>
      </c>
    </row>
    <row r="4559" spans="1:6">
      <c r="A4559" s="195" t="s">
        <v>395</v>
      </c>
      <c r="B4559" s="196">
        <v>4612</v>
      </c>
      <c r="C4559" s="196">
        <v>1091800</v>
      </c>
      <c r="D4559" s="196">
        <v>1</v>
      </c>
      <c r="E4559" s="195" t="s">
        <v>19665</v>
      </c>
      <c r="F4559" s="195" t="s">
        <v>57</v>
      </c>
    </row>
    <row r="4560" spans="1:6">
      <c r="A4560" s="195" t="s">
        <v>395</v>
      </c>
      <c r="B4560" s="196">
        <v>2688</v>
      </c>
      <c r="C4560" s="196">
        <v>976300</v>
      </c>
      <c r="D4560" s="196">
        <v>1</v>
      </c>
      <c r="E4560" s="195" t="s">
        <v>19666</v>
      </c>
      <c r="F4560" s="195" t="s">
        <v>247</v>
      </c>
    </row>
    <row r="4561" spans="1:6">
      <c r="A4561" s="195" t="s">
        <v>395</v>
      </c>
      <c r="B4561" s="196">
        <v>1146</v>
      </c>
      <c r="C4561" s="196">
        <v>1278500</v>
      </c>
      <c r="D4561" s="196">
        <v>1</v>
      </c>
      <c r="E4561" s="195" t="s">
        <v>19667</v>
      </c>
      <c r="F4561" s="195" t="s">
        <v>247</v>
      </c>
    </row>
    <row r="4562" spans="1:6">
      <c r="A4562" s="195" t="s">
        <v>395</v>
      </c>
      <c r="B4562" s="196">
        <v>10744</v>
      </c>
      <c r="C4562" s="196">
        <v>1682400</v>
      </c>
      <c r="D4562" s="196">
        <v>4</v>
      </c>
      <c r="E4562" s="195" t="s">
        <v>19668</v>
      </c>
      <c r="F4562" s="195" t="s">
        <v>41</v>
      </c>
    </row>
    <row r="4563" spans="1:6" ht="30">
      <c r="A4563" s="195" t="s">
        <v>395</v>
      </c>
      <c r="B4563" s="196">
        <v>2310</v>
      </c>
      <c r="C4563" s="196">
        <v>796100</v>
      </c>
      <c r="D4563" s="196">
        <v>1</v>
      </c>
      <c r="E4563" s="195" t="s">
        <v>19669</v>
      </c>
      <c r="F4563" s="195" t="s">
        <v>209</v>
      </c>
    </row>
    <row r="4564" spans="1:6">
      <c r="A4564" s="195" t="s">
        <v>395</v>
      </c>
      <c r="B4564" s="196">
        <v>7161</v>
      </c>
      <c r="C4564" s="196">
        <v>794800</v>
      </c>
      <c r="D4564" s="196">
        <v>2</v>
      </c>
      <c r="E4564" s="195" t="s">
        <v>19670</v>
      </c>
      <c r="F4564" s="195" t="s">
        <v>49</v>
      </c>
    </row>
    <row r="4565" spans="1:6">
      <c r="A4565" s="195" t="s">
        <v>395</v>
      </c>
      <c r="B4565" s="196">
        <v>7395</v>
      </c>
      <c r="C4565" s="196">
        <v>487600</v>
      </c>
      <c r="D4565" s="196">
        <v>2</v>
      </c>
      <c r="E4565" s="195" t="s">
        <v>19671</v>
      </c>
      <c r="F4565" s="195" t="s">
        <v>115</v>
      </c>
    </row>
    <row r="4566" spans="1:6">
      <c r="A4566" s="195" t="s">
        <v>395</v>
      </c>
      <c r="B4566" s="196">
        <v>12078</v>
      </c>
      <c r="C4566" s="196">
        <v>3284900</v>
      </c>
      <c r="D4566" s="196">
        <v>2</v>
      </c>
      <c r="E4566" s="195" t="s">
        <v>19672</v>
      </c>
      <c r="F4566" s="195" t="s">
        <v>273</v>
      </c>
    </row>
    <row r="4567" spans="1:6">
      <c r="A4567" s="195" t="s">
        <v>395</v>
      </c>
      <c r="B4567" s="196">
        <v>1248</v>
      </c>
      <c r="C4567" s="196">
        <v>389200</v>
      </c>
      <c r="D4567" s="196">
        <v>1</v>
      </c>
      <c r="E4567" s="195" t="s">
        <v>19673</v>
      </c>
      <c r="F4567" s="195" t="s">
        <v>88</v>
      </c>
    </row>
    <row r="4568" spans="1:6">
      <c r="A4568" s="195" t="s">
        <v>395</v>
      </c>
      <c r="B4568" s="196">
        <v>768</v>
      </c>
      <c r="C4568" s="196">
        <v>190300</v>
      </c>
      <c r="D4568" s="196">
        <v>1</v>
      </c>
      <c r="E4568" s="195" t="s">
        <v>19674</v>
      </c>
      <c r="F4568" s="195" t="s">
        <v>87</v>
      </c>
    </row>
    <row r="4569" spans="1:6">
      <c r="A4569" s="195" t="s">
        <v>395</v>
      </c>
      <c r="B4569" s="196">
        <v>2052</v>
      </c>
      <c r="C4569" s="196">
        <v>412800</v>
      </c>
      <c r="D4569" s="196">
        <v>2</v>
      </c>
      <c r="E4569" s="195" t="s">
        <v>19675</v>
      </c>
      <c r="F4569" s="195" t="s">
        <v>13</v>
      </c>
    </row>
    <row r="4570" spans="1:6">
      <c r="A4570" s="195" t="s">
        <v>395</v>
      </c>
      <c r="B4570" s="196">
        <v>1599</v>
      </c>
      <c r="C4570" s="196">
        <v>1210900</v>
      </c>
      <c r="D4570" s="196">
        <v>1</v>
      </c>
      <c r="E4570" s="195" t="s">
        <v>19676</v>
      </c>
      <c r="F4570" s="195" t="s">
        <v>261</v>
      </c>
    </row>
    <row r="4571" spans="1:6">
      <c r="A4571" s="195" t="s">
        <v>395</v>
      </c>
      <c r="B4571" s="196">
        <v>1750</v>
      </c>
      <c r="C4571" s="196">
        <v>525600</v>
      </c>
      <c r="D4571" s="196">
        <v>1</v>
      </c>
      <c r="E4571" s="195" t="s">
        <v>19677</v>
      </c>
      <c r="F4571" s="195" t="s">
        <v>261</v>
      </c>
    </row>
    <row r="4572" spans="1:6">
      <c r="A4572" s="195" t="s">
        <v>395</v>
      </c>
      <c r="B4572" s="196">
        <v>3262</v>
      </c>
      <c r="C4572" s="196">
        <v>304100</v>
      </c>
      <c r="D4572" s="196">
        <v>2</v>
      </c>
      <c r="E4572" s="195" t="s">
        <v>19678</v>
      </c>
      <c r="F4572" s="195" t="s">
        <v>5</v>
      </c>
    </row>
    <row r="4573" spans="1:6">
      <c r="A4573" s="195" t="s">
        <v>395</v>
      </c>
      <c r="B4573" s="196">
        <v>2828</v>
      </c>
      <c r="C4573" s="196">
        <v>1248300</v>
      </c>
      <c r="D4573" s="196">
        <v>1</v>
      </c>
      <c r="E4573" s="195" t="s">
        <v>19679</v>
      </c>
      <c r="F4573" s="195" t="s">
        <v>54</v>
      </c>
    </row>
    <row r="4574" spans="1:6">
      <c r="A4574" s="195" t="s">
        <v>395</v>
      </c>
      <c r="B4574" s="196">
        <v>1625</v>
      </c>
      <c r="C4574" s="196">
        <v>633400</v>
      </c>
      <c r="D4574" s="196">
        <v>1</v>
      </c>
      <c r="E4574" s="195" t="s">
        <v>19680</v>
      </c>
      <c r="F4574" s="195" t="s">
        <v>247</v>
      </c>
    </row>
    <row r="4575" spans="1:6">
      <c r="A4575" s="195" t="s">
        <v>395</v>
      </c>
      <c r="B4575" s="196">
        <v>923</v>
      </c>
      <c r="C4575" s="196">
        <v>471800</v>
      </c>
      <c r="D4575" s="196">
        <v>1</v>
      </c>
      <c r="E4575" s="195" t="s">
        <v>19681</v>
      </c>
      <c r="F4575" s="195" t="s">
        <v>164</v>
      </c>
    </row>
    <row r="4576" spans="1:6">
      <c r="A4576" s="195" t="s">
        <v>395</v>
      </c>
      <c r="B4576" s="196">
        <v>3062</v>
      </c>
      <c r="C4576" s="196">
        <v>309100</v>
      </c>
      <c r="D4576" s="196">
        <v>4</v>
      </c>
      <c r="E4576" s="195" t="s">
        <v>19682</v>
      </c>
      <c r="F4576" s="195" t="s">
        <v>159</v>
      </c>
    </row>
    <row r="4577" spans="1:6">
      <c r="A4577" s="195" t="s">
        <v>395</v>
      </c>
      <c r="B4577" s="196">
        <v>10741</v>
      </c>
      <c r="C4577" s="196">
        <v>1609000</v>
      </c>
      <c r="D4577" s="196">
        <v>2</v>
      </c>
      <c r="E4577" s="195" t="s">
        <v>19683</v>
      </c>
      <c r="F4577" s="195" t="s">
        <v>12</v>
      </c>
    </row>
    <row r="4578" spans="1:6">
      <c r="A4578" s="195" t="s">
        <v>395</v>
      </c>
      <c r="B4578" s="196">
        <v>1630</v>
      </c>
      <c r="C4578" s="196">
        <v>437500</v>
      </c>
      <c r="D4578" s="196">
        <v>1</v>
      </c>
      <c r="E4578" s="195" t="s">
        <v>19684</v>
      </c>
      <c r="F4578" s="195" t="s">
        <v>53</v>
      </c>
    </row>
    <row r="4579" spans="1:6">
      <c r="A4579" s="195" t="s">
        <v>395</v>
      </c>
      <c r="B4579" s="196">
        <v>2494</v>
      </c>
      <c r="C4579" s="196">
        <v>755600</v>
      </c>
      <c r="D4579" s="196">
        <v>1</v>
      </c>
      <c r="E4579" s="195" t="s">
        <v>19685</v>
      </c>
      <c r="F4579" s="195" t="s">
        <v>53</v>
      </c>
    </row>
    <row r="4580" spans="1:6">
      <c r="A4580" s="195" t="s">
        <v>395</v>
      </c>
      <c r="B4580" s="196">
        <v>2790</v>
      </c>
      <c r="C4580" s="196">
        <v>433400</v>
      </c>
      <c r="D4580" s="196">
        <v>1</v>
      </c>
      <c r="E4580" s="195" t="s">
        <v>19686</v>
      </c>
      <c r="F4580" s="195" t="s">
        <v>57</v>
      </c>
    </row>
    <row r="4581" spans="1:6">
      <c r="A4581" s="195" t="s">
        <v>395</v>
      </c>
      <c r="B4581" s="196">
        <v>2756</v>
      </c>
      <c r="C4581" s="196">
        <v>419300</v>
      </c>
      <c r="D4581" s="196">
        <v>2</v>
      </c>
      <c r="E4581" s="195" t="s">
        <v>19687</v>
      </c>
      <c r="F4581" s="195" t="s">
        <v>138</v>
      </c>
    </row>
    <row r="4582" spans="1:6">
      <c r="A4582" s="195" t="s">
        <v>395</v>
      </c>
      <c r="B4582" s="196">
        <v>3824</v>
      </c>
      <c r="C4582" s="196">
        <v>1592600</v>
      </c>
      <c r="D4582" s="196">
        <v>1</v>
      </c>
      <c r="E4582" s="195" t="s">
        <v>19688</v>
      </c>
      <c r="F4582" s="195" t="s">
        <v>247</v>
      </c>
    </row>
    <row r="4583" spans="1:6">
      <c r="A4583" s="195" t="s">
        <v>395</v>
      </c>
      <c r="B4583" s="196">
        <v>1120</v>
      </c>
      <c r="C4583" s="196">
        <v>727600</v>
      </c>
      <c r="D4583" s="196">
        <v>1</v>
      </c>
      <c r="E4583" s="195" t="s">
        <v>19689</v>
      </c>
      <c r="F4583" s="195" t="s">
        <v>81</v>
      </c>
    </row>
    <row r="4584" spans="1:6">
      <c r="A4584" s="195" t="s">
        <v>395</v>
      </c>
      <c r="B4584" s="196">
        <v>5192</v>
      </c>
      <c r="C4584" s="196">
        <v>707400</v>
      </c>
      <c r="D4584" s="196">
        <v>1</v>
      </c>
      <c r="E4584" s="195" t="s">
        <v>19690</v>
      </c>
      <c r="F4584" s="195" t="s">
        <v>57</v>
      </c>
    </row>
    <row r="4585" spans="1:6">
      <c r="A4585" s="195" t="s">
        <v>395</v>
      </c>
      <c r="B4585" s="196">
        <v>1606</v>
      </c>
      <c r="C4585" s="196">
        <v>254800</v>
      </c>
      <c r="D4585" s="196">
        <v>2</v>
      </c>
      <c r="E4585" s="195" t="s">
        <v>19691</v>
      </c>
      <c r="F4585" s="195" t="s">
        <v>32</v>
      </c>
    </row>
    <row r="4586" spans="1:6">
      <c r="A4586" s="195" t="s">
        <v>395</v>
      </c>
      <c r="B4586" s="196">
        <v>1315</v>
      </c>
      <c r="C4586" s="196">
        <v>59700</v>
      </c>
      <c r="D4586" s="196">
        <v>3</v>
      </c>
      <c r="E4586" s="195" t="s">
        <v>19692</v>
      </c>
      <c r="F4586" s="195" t="s">
        <v>185</v>
      </c>
    </row>
    <row r="4587" spans="1:6">
      <c r="A4587" s="195" t="s">
        <v>395</v>
      </c>
      <c r="B4587" s="196">
        <v>1707</v>
      </c>
      <c r="C4587" s="196">
        <v>1004100</v>
      </c>
      <c r="D4587" s="196">
        <v>1</v>
      </c>
      <c r="E4587" s="195" t="s">
        <v>19693</v>
      </c>
      <c r="F4587" s="195" t="s">
        <v>261</v>
      </c>
    </row>
    <row r="4588" spans="1:6">
      <c r="A4588" s="195" t="s">
        <v>395</v>
      </c>
      <c r="B4588" s="196">
        <v>1247</v>
      </c>
      <c r="C4588" s="196">
        <v>460000</v>
      </c>
      <c r="D4588" s="196">
        <v>1</v>
      </c>
      <c r="E4588" s="195" t="s">
        <v>19694</v>
      </c>
      <c r="F4588" s="195" t="s">
        <v>54</v>
      </c>
    </row>
    <row r="4589" spans="1:6">
      <c r="A4589" s="195" t="s">
        <v>395</v>
      </c>
      <c r="B4589" s="196">
        <v>8123</v>
      </c>
      <c r="C4589" s="196">
        <v>446500</v>
      </c>
      <c r="D4589" s="196">
        <v>4</v>
      </c>
      <c r="E4589" s="195" t="s">
        <v>19695</v>
      </c>
      <c r="F4589" s="195" t="s">
        <v>5</v>
      </c>
    </row>
    <row r="4590" spans="1:6">
      <c r="A4590" s="195" t="s">
        <v>395</v>
      </c>
      <c r="B4590" s="196">
        <v>1344</v>
      </c>
      <c r="C4590" s="196">
        <v>347300</v>
      </c>
      <c r="D4590" s="196">
        <v>1</v>
      </c>
      <c r="E4590" s="195" t="s">
        <v>19696</v>
      </c>
      <c r="F4590" s="195" t="s">
        <v>168</v>
      </c>
    </row>
    <row r="4591" spans="1:6">
      <c r="A4591" s="195" t="s">
        <v>395</v>
      </c>
      <c r="B4591" s="196">
        <v>1737</v>
      </c>
      <c r="C4591" s="196">
        <v>278500</v>
      </c>
      <c r="D4591" s="196">
        <v>1</v>
      </c>
      <c r="E4591" s="195" t="s">
        <v>19697</v>
      </c>
      <c r="F4591" s="195" t="s">
        <v>92</v>
      </c>
    </row>
    <row r="4592" spans="1:6">
      <c r="A4592" s="195" t="s">
        <v>395</v>
      </c>
      <c r="B4592" s="196">
        <v>1452</v>
      </c>
      <c r="C4592" s="196">
        <v>226200</v>
      </c>
      <c r="D4592" s="196">
        <v>2</v>
      </c>
      <c r="E4592" s="195" t="s">
        <v>19698</v>
      </c>
      <c r="F4592" s="195" t="s">
        <v>92</v>
      </c>
    </row>
    <row r="4593" spans="1:6">
      <c r="A4593" s="195" t="s">
        <v>395</v>
      </c>
      <c r="B4593" s="196">
        <v>2377</v>
      </c>
      <c r="C4593" s="196">
        <v>467400</v>
      </c>
      <c r="D4593" s="196">
        <v>2</v>
      </c>
      <c r="E4593" s="195" t="s">
        <v>19699</v>
      </c>
      <c r="F4593" s="195" t="s">
        <v>216</v>
      </c>
    </row>
    <row r="4594" spans="1:6">
      <c r="A4594" s="195" t="s">
        <v>395</v>
      </c>
      <c r="B4594" s="196">
        <v>3362</v>
      </c>
      <c r="C4594" s="196">
        <v>372100</v>
      </c>
      <c r="D4594" s="196">
        <v>2</v>
      </c>
      <c r="E4594" s="195" t="s">
        <v>19700</v>
      </c>
      <c r="F4594" s="195" t="s">
        <v>52</v>
      </c>
    </row>
    <row r="4595" spans="1:6">
      <c r="A4595" s="195" t="s">
        <v>395</v>
      </c>
      <c r="B4595" s="196">
        <v>3672</v>
      </c>
      <c r="C4595" s="196">
        <v>1647400</v>
      </c>
      <c r="D4595" s="196">
        <v>1</v>
      </c>
      <c r="E4595" s="195" t="s">
        <v>19701</v>
      </c>
      <c r="F4595" s="195" t="s">
        <v>168</v>
      </c>
    </row>
    <row r="4596" spans="1:6">
      <c r="A4596" s="195" t="s">
        <v>395</v>
      </c>
      <c r="B4596" s="196">
        <v>9737</v>
      </c>
      <c r="C4596" s="196">
        <v>900300</v>
      </c>
      <c r="D4596" s="196">
        <v>18</v>
      </c>
      <c r="E4596" s="195" t="s">
        <v>19702</v>
      </c>
      <c r="F4596" s="195" t="s">
        <v>268</v>
      </c>
    </row>
    <row r="4597" spans="1:6">
      <c r="A4597" s="195" t="s">
        <v>395</v>
      </c>
      <c r="B4597" s="196">
        <v>1240</v>
      </c>
      <c r="C4597" s="196">
        <v>336800</v>
      </c>
      <c r="D4597" s="196">
        <v>1</v>
      </c>
      <c r="E4597" s="195" t="s">
        <v>19703</v>
      </c>
      <c r="F4597" s="195" t="s">
        <v>82</v>
      </c>
    </row>
    <row r="4598" spans="1:6">
      <c r="A4598" s="195" t="s">
        <v>395</v>
      </c>
      <c r="B4598" s="196">
        <v>4704</v>
      </c>
      <c r="C4598" s="196">
        <v>355400</v>
      </c>
      <c r="D4598" s="196">
        <v>4</v>
      </c>
      <c r="E4598" s="195" t="s">
        <v>19704</v>
      </c>
      <c r="F4598" s="195" t="s">
        <v>15</v>
      </c>
    </row>
    <row r="4599" spans="1:6">
      <c r="A4599" s="195" t="s">
        <v>395</v>
      </c>
      <c r="B4599" s="196">
        <v>4599</v>
      </c>
      <c r="C4599" s="196">
        <v>465800</v>
      </c>
      <c r="D4599" s="196">
        <v>3</v>
      </c>
      <c r="E4599" s="195" t="s">
        <v>19705</v>
      </c>
      <c r="F4599" s="195" t="s">
        <v>26</v>
      </c>
    </row>
    <row r="4600" spans="1:6">
      <c r="A4600" s="195" t="s">
        <v>395</v>
      </c>
      <c r="B4600" s="196">
        <v>2364</v>
      </c>
      <c r="C4600" s="196">
        <v>270300</v>
      </c>
      <c r="D4600" s="196">
        <v>2</v>
      </c>
      <c r="E4600" s="195" t="s">
        <v>19706</v>
      </c>
      <c r="F4600" s="195" t="s">
        <v>52</v>
      </c>
    </row>
    <row r="4601" spans="1:6">
      <c r="A4601" s="195" t="s">
        <v>395</v>
      </c>
      <c r="B4601" s="196">
        <v>5600</v>
      </c>
      <c r="C4601" s="196">
        <v>827400</v>
      </c>
      <c r="D4601" s="196">
        <v>4</v>
      </c>
      <c r="E4601" s="195" t="s">
        <v>19707</v>
      </c>
      <c r="F4601" s="195" t="s">
        <v>172</v>
      </c>
    </row>
    <row r="4602" spans="1:6">
      <c r="A4602" s="195" t="s">
        <v>395</v>
      </c>
      <c r="B4602" s="196">
        <v>3177</v>
      </c>
      <c r="C4602" s="196">
        <v>1418500</v>
      </c>
      <c r="D4602" s="196">
        <v>1</v>
      </c>
      <c r="E4602" s="195" t="s">
        <v>19708</v>
      </c>
      <c r="F4602" s="195" t="s">
        <v>247</v>
      </c>
    </row>
    <row r="4603" spans="1:6">
      <c r="A4603" s="195" t="s">
        <v>395</v>
      </c>
      <c r="B4603" s="196">
        <v>3025</v>
      </c>
      <c r="C4603" s="196">
        <v>451600</v>
      </c>
      <c r="D4603" s="196">
        <v>3</v>
      </c>
      <c r="E4603" s="195" t="s">
        <v>19709</v>
      </c>
      <c r="F4603" s="195" t="s">
        <v>106</v>
      </c>
    </row>
    <row r="4604" spans="1:6">
      <c r="A4604" s="195" t="s">
        <v>395</v>
      </c>
      <c r="B4604" s="196">
        <v>1698</v>
      </c>
      <c r="C4604" s="196">
        <v>300200</v>
      </c>
      <c r="D4604" s="196">
        <v>2</v>
      </c>
      <c r="E4604" s="195" t="s">
        <v>19710</v>
      </c>
      <c r="F4604" s="195" t="s">
        <v>12</v>
      </c>
    </row>
    <row r="4605" spans="1:6">
      <c r="A4605" s="195" t="s">
        <v>395</v>
      </c>
      <c r="B4605" s="196">
        <v>920</v>
      </c>
      <c r="C4605" s="196">
        <v>248400</v>
      </c>
      <c r="D4605" s="196">
        <v>1</v>
      </c>
      <c r="E4605" s="195" t="s">
        <v>19711</v>
      </c>
      <c r="F4605" s="195" t="s">
        <v>82</v>
      </c>
    </row>
    <row r="4606" spans="1:6">
      <c r="A4606" s="195" t="s">
        <v>395</v>
      </c>
      <c r="B4606" s="196">
        <v>1656</v>
      </c>
      <c r="C4606" s="196">
        <v>18400</v>
      </c>
      <c r="D4606" s="196">
        <v>2</v>
      </c>
      <c r="E4606" s="195" t="s">
        <v>19712</v>
      </c>
      <c r="F4606" s="195" t="s">
        <v>246</v>
      </c>
    </row>
    <row r="4607" spans="1:6">
      <c r="A4607" s="195" t="s">
        <v>395</v>
      </c>
      <c r="B4607" s="196">
        <v>2779</v>
      </c>
      <c r="C4607" s="196">
        <v>1760800</v>
      </c>
      <c r="D4607" s="196">
        <v>1</v>
      </c>
      <c r="E4607" s="195" t="s">
        <v>19713</v>
      </c>
      <c r="F4607" s="195" t="s">
        <v>57</v>
      </c>
    </row>
    <row r="4608" spans="1:6">
      <c r="A4608" s="195" t="s">
        <v>395</v>
      </c>
      <c r="B4608" s="196">
        <v>1524</v>
      </c>
      <c r="C4608" s="196">
        <v>239500</v>
      </c>
      <c r="D4608" s="196">
        <v>1</v>
      </c>
      <c r="E4608" s="195" t="s">
        <v>19714</v>
      </c>
      <c r="F4608" s="195" t="s">
        <v>57</v>
      </c>
    </row>
    <row r="4609" spans="1:6">
      <c r="A4609" s="195" t="s">
        <v>395</v>
      </c>
      <c r="B4609" s="196">
        <v>1719</v>
      </c>
      <c r="C4609" s="196">
        <v>232300</v>
      </c>
      <c r="D4609" s="196">
        <v>2</v>
      </c>
      <c r="E4609" s="195" t="s">
        <v>19715</v>
      </c>
      <c r="F4609" s="195" t="s">
        <v>165</v>
      </c>
    </row>
    <row r="4610" spans="1:6" ht="30">
      <c r="A4610" s="195" t="s">
        <v>395</v>
      </c>
      <c r="B4610" s="196">
        <v>1514</v>
      </c>
      <c r="C4610" s="196">
        <v>145700</v>
      </c>
      <c r="D4610" s="196">
        <v>1</v>
      </c>
      <c r="E4610" s="195" t="s">
        <v>19716</v>
      </c>
      <c r="F4610" s="195" t="s">
        <v>99</v>
      </c>
    </row>
    <row r="4611" spans="1:6" ht="30">
      <c r="A4611" s="195" t="s">
        <v>395</v>
      </c>
      <c r="B4611" s="196">
        <v>1786</v>
      </c>
      <c r="C4611" s="196">
        <v>470600</v>
      </c>
      <c r="D4611" s="196">
        <v>1</v>
      </c>
      <c r="E4611" s="195" t="s">
        <v>19717</v>
      </c>
      <c r="F4611" s="195" t="s">
        <v>99</v>
      </c>
    </row>
    <row r="4612" spans="1:6">
      <c r="A4612" s="195" t="s">
        <v>395</v>
      </c>
      <c r="B4612" s="196">
        <v>2280</v>
      </c>
      <c r="C4612" s="196">
        <v>435000</v>
      </c>
      <c r="D4612" s="196">
        <v>1</v>
      </c>
      <c r="E4612" s="195" t="s">
        <v>19718</v>
      </c>
      <c r="F4612" s="195" t="s">
        <v>57</v>
      </c>
    </row>
    <row r="4613" spans="1:6">
      <c r="A4613" s="195" t="s">
        <v>395</v>
      </c>
      <c r="B4613" s="196">
        <v>1710</v>
      </c>
      <c r="C4613" s="196">
        <v>393300</v>
      </c>
      <c r="D4613" s="196">
        <v>1</v>
      </c>
      <c r="E4613" s="195" t="s">
        <v>19719</v>
      </c>
      <c r="F4613" s="195" t="s">
        <v>222</v>
      </c>
    </row>
    <row r="4614" spans="1:6">
      <c r="A4614" s="195" t="s">
        <v>395</v>
      </c>
      <c r="B4614" s="196">
        <v>2504</v>
      </c>
      <c r="C4614" s="196">
        <v>318200</v>
      </c>
      <c r="D4614" s="196">
        <v>2</v>
      </c>
      <c r="E4614" s="195" t="s">
        <v>19720</v>
      </c>
      <c r="F4614" s="195" t="s">
        <v>14</v>
      </c>
    </row>
    <row r="4615" spans="1:6">
      <c r="A4615" s="195" t="s">
        <v>395</v>
      </c>
      <c r="B4615" s="196">
        <v>1542</v>
      </c>
      <c r="C4615" s="196">
        <v>400300</v>
      </c>
      <c r="D4615" s="196">
        <v>1</v>
      </c>
      <c r="E4615" s="195" t="s">
        <v>19721</v>
      </c>
      <c r="F4615" s="195" t="s">
        <v>88</v>
      </c>
    </row>
    <row r="4616" spans="1:6">
      <c r="A4616" s="195" t="s">
        <v>395</v>
      </c>
      <c r="B4616" s="196">
        <v>1428</v>
      </c>
      <c r="C4616" s="196">
        <v>960500</v>
      </c>
      <c r="D4616" s="196">
        <v>1</v>
      </c>
      <c r="E4616" s="195" t="s">
        <v>19722</v>
      </c>
      <c r="F4616" s="195" t="s">
        <v>247</v>
      </c>
    </row>
    <row r="4617" spans="1:6">
      <c r="A4617" s="195" t="s">
        <v>395</v>
      </c>
      <c r="B4617" s="196">
        <v>3150</v>
      </c>
      <c r="C4617" s="196">
        <v>747100</v>
      </c>
      <c r="D4617" s="196">
        <v>1</v>
      </c>
      <c r="E4617" s="195" t="s">
        <v>19723</v>
      </c>
      <c r="F4617" s="195" t="s">
        <v>199</v>
      </c>
    </row>
    <row r="4618" spans="1:6">
      <c r="A4618" s="195" t="s">
        <v>395</v>
      </c>
      <c r="B4618" s="196">
        <v>4925</v>
      </c>
      <c r="C4618" s="196">
        <v>629600</v>
      </c>
      <c r="D4618" s="196">
        <v>2</v>
      </c>
      <c r="E4618" s="195" t="s">
        <v>19724</v>
      </c>
      <c r="F4618" s="195" t="s">
        <v>46</v>
      </c>
    </row>
    <row r="4619" spans="1:6">
      <c r="A4619" s="195" t="s">
        <v>395</v>
      </c>
      <c r="B4619" s="196">
        <v>1964</v>
      </c>
      <c r="C4619" s="196">
        <v>377000</v>
      </c>
      <c r="D4619" s="196">
        <v>4</v>
      </c>
      <c r="E4619" s="195" t="s">
        <v>19725</v>
      </c>
      <c r="F4619" s="195" t="s">
        <v>159</v>
      </c>
    </row>
    <row r="4620" spans="1:6" ht="30">
      <c r="A4620" s="195" t="s">
        <v>395</v>
      </c>
      <c r="B4620" s="196">
        <v>839</v>
      </c>
      <c r="C4620" s="196">
        <v>220100</v>
      </c>
      <c r="D4620" s="196">
        <v>1</v>
      </c>
      <c r="E4620" s="195" t="s">
        <v>19726</v>
      </c>
      <c r="F4620" s="195" t="s">
        <v>25</v>
      </c>
    </row>
    <row r="4621" spans="1:6">
      <c r="A4621" s="195" t="s">
        <v>395</v>
      </c>
      <c r="B4621" s="196">
        <v>2102</v>
      </c>
      <c r="C4621" s="196">
        <v>324300</v>
      </c>
      <c r="D4621" s="196">
        <v>2</v>
      </c>
      <c r="E4621" s="195" t="s">
        <v>19727</v>
      </c>
      <c r="F4621" s="195" t="s">
        <v>98</v>
      </c>
    </row>
    <row r="4622" spans="1:6" ht="30">
      <c r="A4622" s="195" t="s">
        <v>395</v>
      </c>
      <c r="B4622" s="196">
        <v>2164</v>
      </c>
      <c r="C4622" s="196">
        <v>178200</v>
      </c>
      <c r="D4622" s="196">
        <v>1</v>
      </c>
      <c r="E4622" s="195" t="s">
        <v>19728</v>
      </c>
      <c r="F4622" s="195" t="s">
        <v>227</v>
      </c>
    </row>
    <row r="4623" spans="1:6">
      <c r="A4623" s="195" t="s">
        <v>395</v>
      </c>
      <c r="B4623" s="196">
        <v>6918</v>
      </c>
      <c r="C4623" s="196">
        <v>641800</v>
      </c>
      <c r="D4623" s="196">
        <v>3</v>
      </c>
      <c r="E4623" s="195" t="s">
        <v>19729</v>
      </c>
      <c r="F4623" s="195" t="s">
        <v>138</v>
      </c>
    </row>
    <row r="4624" spans="1:6">
      <c r="A4624" s="195" t="s">
        <v>395</v>
      </c>
      <c r="B4624" s="196">
        <v>5746</v>
      </c>
      <c r="C4624" s="196">
        <v>1075500</v>
      </c>
      <c r="D4624" s="196">
        <v>1</v>
      </c>
      <c r="E4624" s="195" t="s">
        <v>19730</v>
      </c>
      <c r="F4624" s="195" t="s">
        <v>93</v>
      </c>
    </row>
    <row r="4625" spans="1:6">
      <c r="A4625" s="195" t="s">
        <v>395</v>
      </c>
      <c r="B4625" s="196">
        <v>1554</v>
      </c>
      <c r="C4625" s="196">
        <v>507700</v>
      </c>
      <c r="D4625" s="196">
        <v>1</v>
      </c>
      <c r="E4625" s="195" t="s">
        <v>19731</v>
      </c>
      <c r="F4625" s="195" t="s">
        <v>168</v>
      </c>
    </row>
    <row r="4626" spans="1:6">
      <c r="A4626" s="195" t="s">
        <v>395</v>
      </c>
      <c r="B4626" s="196">
        <v>2373</v>
      </c>
      <c r="C4626" s="196">
        <v>301500</v>
      </c>
      <c r="D4626" s="196">
        <v>2</v>
      </c>
      <c r="E4626" s="195" t="s">
        <v>19732</v>
      </c>
      <c r="F4626" s="195" t="s">
        <v>289</v>
      </c>
    </row>
    <row r="4627" spans="1:6">
      <c r="A4627" s="195" t="s">
        <v>395</v>
      </c>
      <c r="B4627" s="196">
        <v>2074</v>
      </c>
      <c r="C4627" s="196">
        <v>306300</v>
      </c>
      <c r="D4627" s="196">
        <v>2</v>
      </c>
      <c r="E4627" s="195" t="s">
        <v>19733</v>
      </c>
      <c r="F4627" s="195" t="s">
        <v>13</v>
      </c>
    </row>
    <row r="4628" spans="1:6">
      <c r="A4628" s="195" t="s">
        <v>395</v>
      </c>
      <c r="B4628" s="196">
        <v>2682</v>
      </c>
      <c r="C4628" s="196">
        <v>341700</v>
      </c>
      <c r="D4628" s="196">
        <v>2</v>
      </c>
      <c r="E4628" s="195" t="s">
        <v>19734</v>
      </c>
      <c r="F4628" s="195" t="s">
        <v>65</v>
      </c>
    </row>
    <row r="4629" spans="1:6">
      <c r="A4629" s="195" t="s">
        <v>395</v>
      </c>
      <c r="B4629" s="196">
        <v>1944</v>
      </c>
      <c r="C4629" s="196">
        <v>249500</v>
      </c>
      <c r="D4629" s="196">
        <v>2</v>
      </c>
      <c r="E4629" s="195" t="s">
        <v>19735</v>
      </c>
      <c r="F4629" s="195" t="s">
        <v>57</v>
      </c>
    </row>
    <row r="4630" spans="1:6">
      <c r="A4630" s="195" t="s">
        <v>395</v>
      </c>
      <c r="B4630" s="196">
        <v>2714</v>
      </c>
      <c r="C4630" s="196">
        <v>1193100</v>
      </c>
      <c r="D4630" s="196">
        <v>1</v>
      </c>
      <c r="E4630" s="195" t="s">
        <v>19736</v>
      </c>
      <c r="F4630" s="195" t="s">
        <v>177</v>
      </c>
    </row>
    <row r="4631" spans="1:6">
      <c r="A4631" s="195" t="s">
        <v>395</v>
      </c>
      <c r="B4631" s="196">
        <v>3066</v>
      </c>
      <c r="C4631" s="196">
        <v>293700</v>
      </c>
      <c r="D4631" s="196">
        <v>3</v>
      </c>
      <c r="E4631" s="195" t="s">
        <v>19737</v>
      </c>
      <c r="F4631" s="195" t="s">
        <v>11</v>
      </c>
    </row>
    <row r="4632" spans="1:6">
      <c r="A4632" s="195" t="s">
        <v>395</v>
      </c>
      <c r="B4632" s="196">
        <v>543</v>
      </c>
      <c r="C4632" s="196">
        <v>240900</v>
      </c>
      <c r="D4632" s="196">
        <v>1</v>
      </c>
      <c r="E4632" s="195" t="s">
        <v>19738</v>
      </c>
      <c r="F4632" s="195" t="s">
        <v>57</v>
      </c>
    </row>
    <row r="4633" spans="1:6">
      <c r="A4633" s="195" t="s">
        <v>395</v>
      </c>
      <c r="B4633" s="196">
        <v>3585</v>
      </c>
      <c r="C4633" s="196">
        <v>1879900</v>
      </c>
      <c r="D4633" s="196">
        <v>1</v>
      </c>
      <c r="E4633" s="195" t="s">
        <v>19739</v>
      </c>
      <c r="F4633" s="195" t="s">
        <v>247</v>
      </c>
    </row>
    <row r="4634" spans="1:6">
      <c r="A4634" s="195" t="s">
        <v>395</v>
      </c>
      <c r="B4634" s="196">
        <v>1523</v>
      </c>
      <c r="C4634" s="196">
        <v>132700</v>
      </c>
      <c r="D4634" s="196">
        <v>2</v>
      </c>
      <c r="E4634" s="195" t="s">
        <v>19740</v>
      </c>
      <c r="F4634" s="195" t="s">
        <v>15</v>
      </c>
    </row>
    <row r="4635" spans="1:6">
      <c r="A4635" s="195" t="s">
        <v>395</v>
      </c>
      <c r="B4635" s="196">
        <v>3556</v>
      </c>
      <c r="C4635" s="196">
        <v>403800</v>
      </c>
      <c r="D4635" s="196">
        <v>4</v>
      </c>
      <c r="E4635" s="195" t="s">
        <v>19741</v>
      </c>
      <c r="F4635" s="195" t="s">
        <v>12</v>
      </c>
    </row>
    <row r="4636" spans="1:6">
      <c r="A4636" s="195" t="s">
        <v>395</v>
      </c>
      <c r="B4636" s="196">
        <v>2866</v>
      </c>
      <c r="C4636" s="196">
        <v>106000</v>
      </c>
      <c r="D4636" s="196">
        <v>3</v>
      </c>
      <c r="E4636" s="195" t="s">
        <v>19742</v>
      </c>
      <c r="F4636" s="195" t="s">
        <v>180</v>
      </c>
    </row>
    <row r="4637" spans="1:6">
      <c r="A4637" s="195" t="s">
        <v>395</v>
      </c>
      <c r="B4637" s="196">
        <v>2981</v>
      </c>
      <c r="C4637" s="196">
        <v>329500</v>
      </c>
      <c r="D4637" s="196">
        <v>5</v>
      </c>
      <c r="E4637" s="195" t="s">
        <v>19743</v>
      </c>
      <c r="F4637" s="195" t="s">
        <v>237</v>
      </c>
    </row>
    <row r="4638" spans="1:6">
      <c r="A4638" s="195" t="s">
        <v>395</v>
      </c>
      <c r="B4638" s="196">
        <v>1106</v>
      </c>
      <c r="C4638" s="196">
        <v>440500</v>
      </c>
      <c r="D4638" s="196">
        <v>1</v>
      </c>
      <c r="E4638" s="195" t="s">
        <v>19744</v>
      </c>
      <c r="F4638" s="195" t="s">
        <v>177</v>
      </c>
    </row>
    <row r="4639" spans="1:6">
      <c r="A4639" s="195" t="s">
        <v>395</v>
      </c>
      <c r="B4639" s="196">
        <v>1428</v>
      </c>
      <c r="C4639" s="196">
        <v>409400</v>
      </c>
      <c r="D4639" s="196">
        <v>1</v>
      </c>
      <c r="E4639" s="195" t="s">
        <v>19745</v>
      </c>
      <c r="F4639" s="195" t="s">
        <v>54</v>
      </c>
    </row>
    <row r="4640" spans="1:6" ht="30">
      <c r="A4640" s="195" t="s">
        <v>395</v>
      </c>
      <c r="B4640" s="196">
        <v>3544</v>
      </c>
      <c r="C4640" s="196">
        <v>674100</v>
      </c>
      <c r="D4640" s="196">
        <v>1</v>
      </c>
      <c r="E4640" s="195" t="s">
        <v>19746</v>
      </c>
      <c r="F4640" s="195" t="s">
        <v>151</v>
      </c>
    </row>
    <row r="4641" spans="1:6">
      <c r="A4641" s="195" t="s">
        <v>395</v>
      </c>
      <c r="B4641" s="196">
        <v>2007</v>
      </c>
      <c r="C4641" s="196">
        <v>287000</v>
      </c>
      <c r="D4641" s="196">
        <v>2</v>
      </c>
      <c r="E4641" s="195" t="s">
        <v>19747</v>
      </c>
      <c r="F4641" s="195" t="s">
        <v>14</v>
      </c>
    </row>
    <row r="4642" spans="1:6">
      <c r="A4642" s="195" t="s">
        <v>395</v>
      </c>
      <c r="B4642" s="196">
        <v>2422</v>
      </c>
      <c r="C4642" s="196">
        <v>334600</v>
      </c>
      <c r="D4642" s="196">
        <v>1</v>
      </c>
      <c r="E4642" s="195" t="s">
        <v>19748</v>
      </c>
      <c r="F4642" s="195" t="s">
        <v>12</v>
      </c>
    </row>
    <row r="4643" spans="1:6">
      <c r="A4643" s="195" t="s">
        <v>395</v>
      </c>
      <c r="B4643" s="196">
        <v>819</v>
      </c>
      <c r="C4643" s="196">
        <v>565200</v>
      </c>
      <c r="D4643" s="196">
        <v>1</v>
      </c>
      <c r="E4643" s="195" t="s">
        <v>19749</v>
      </c>
      <c r="F4643" s="195" t="s">
        <v>54</v>
      </c>
    </row>
    <row r="4644" spans="1:6">
      <c r="A4644" s="195" t="s">
        <v>395</v>
      </c>
      <c r="B4644" s="196">
        <v>3818</v>
      </c>
      <c r="C4644" s="196">
        <v>1125900</v>
      </c>
      <c r="D4644" s="196">
        <v>2</v>
      </c>
      <c r="E4644" s="195" t="s">
        <v>19750</v>
      </c>
      <c r="F4644" s="195" t="s">
        <v>219</v>
      </c>
    </row>
    <row r="4645" spans="1:6">
      <c r="A4645" s="195" t="s">
        <v>395</v>
      </c>
      <c r="B4645" s="196">
        <v>3281</v>
      </c>
      <c r="C4645" s="196">
        <v>683500</v>
      </c>
      <c r="D4645" s="196">
        <v>2</v>
      </c>
      <c r="E4645" s="195" t="s">
        <v>19751</v>
      </c>
      <c r="F4645" s="195" t="s">
        <v>78</v>
      </c>
    </row>
    <row r="4646" spans="1:6" ht="30">
      <c r="A4646" s="195" t="s">
        <v>395</v>
      </c>
      <c r="B4646" s="196">
        <v>685</v>
      </c>
      <c r="C4646" s="196">
        <v>162200</v>
      </c>
      <c r="D4646" s="196">
        <v>1</v>
      </c>
      <c r="E4646" s="195" t="s">
        <v>19752</v>
      </c>
      <c r="F4646" s="195" t="s">
        <v>99</v>
      </c>
    </row>
    <row r="4647" spans="1:6">
      <c r="A4647" s="195" t="s">
        <v>395</v>
      </c>
      <c r="B4647" s="196">
        <v>12379</v>
      </c>
      <c r="C4647" s="196">
        <v>3245000</v>
      </c>
      <c r="D4647" s="196">
        <v>2</v>
      </c>
      <c r="E4647" s="195" t="s">
        <v>19753</v>
      </c>
      <c r="F4647" s="195" t="s">
        <v>12</v>
      </c>
    </row>
    <row r="4648" spans="1:6">
      <c r="A4648" s="195" t="s">
        <v>395</v>
      </c>
      <c r="B4648" s="196">
        <v>1404</v>
      </c>
      <c r="C4648" s="196">
        <v>292000</v>
      </c>
      <c r="D4648" s="196">
        <v>1</v>
      </c>
      <c r="E4648" s="195" t="s">
        <v>19754</v>
      </c>
      <c r="F4648" s="195" t="s">
        <v>168</v>
      </c>
    </row>
    <row r="4649" spans="1:6">
      <c r="A4649" s="195" t="s">
        <v>395</v>
      </c>
      <c r="B4649" s="196">
        <v>3671</v>
      </c>
      <c r="C4649" s="196">
        <v>955500</v>
      </c>
      <c r="D4649" s="196">
        <v>1</v>
      </c>
      <c r="E4649" s="195" t="s">
        <v>19755</v>
      </c>
      <c r="F4649" s="195" t="s">
        <v>164</v>
      </c>
    </row>
    <row r="4650" spans="1:6">
      <c r="A4650" s="195" t="s">
        <v>395</v>
      </c>
      <c r="B4650" s="196">
        <v>771</v>
      </c>
      <c r="C4650" s="196">
        <v>290800</v>
      </c>
      <c r="D4650" s="196">
        <v>1</v>
      </c>
      <c r="E4650" s="195" t="s">
        <v>19756</v>
      </c>
      <c r="F4650" s="195" t="s">
        <v>106</v>
      </c>
    </row>
    <row r="4651" spans="1:6">
      <c r="A4651" s="195" t="s">
        <v>395</v>
      </c>
      <c r="B4651" s="196">
        <v>2292</v>
      </c>
      <c r="C4651" s="196">
        <v>269600</v>
      </c>
      <c r="D4651" s="196">
        <v>2</v>
      </c>
      <c r="E4651" s="195" t="s">
        <v>19757</v>
      </c>
      <c r="F4651" s="195" t="s">
        <v>58</v>
      </c>
    </row>
    <row r="4652" spans="1:6">
      <c r="A4652" s="195" t="s">
        <v>395</v>
      </c>
      <c r="B4652" s="196">
        <v>560</v>
      </c>
      <c r="C4652" s="196">
        <v>525600</v>
      </c>
      <c r="D4652" s="196">
        <v>1</v>
      </c>
      <c r="E4652" s="195" t="s">
        <v>19758</v>
      </c>
      <c r="F4652" s="195" t="s">
        <v>177</v>
      </c>
    </row>
    <row r="4653" spans="1:6">
      <c r="A4653" s="195" t="s">
        <v>395</v>
      </c>
      <c r="B4653" s="196">
        <v>3698</v>
      </c>
      <c r="C4653" s="196">
        <v>1059900</v>
      </c>
      <c r="D4653" s="196">
        <v>1</v>
      </c>
      <c r="E4653" s="195" t="s">
        <v>19759</v>
      </c>
      <c r="F4653" s="195" t="s">
        <v>88</v>
      </c>
    </row>
    <row r="4654" spans="1:6">
      <c r="A4654" s="195" t="s">
        <v>395</v>
      </c>
      <c r="B4654" s="196">
        <v>2461</v>
      </c>
      <c r="C4654" s="196">
        <v>308900</v>
      </c>
      <c r="D4654" s="196">
        <v>3</v>
      </c>
      <c r="E4654" s="195" t="s">
        <v>19760</v>
      </c>
      <c r="F4654" s="195" t="s">
        <v>246</v>
      </c>
    </row>
    <row r="4655" spans="1:6">
      <c r="A4655" s="195" t="s">
        <v>395</v>
      </c>
      <c r="B4655" s="196">
        <v>4366</v>
      </c>
      <c r="C4655" s="196">
        <v>711400</v>
      </c>
      <c r="D4655" s="196">
        <v>1</v>
      </c>
      <c r="E4655" s="195" t="s">
        <v>19761</v>
      </c>
      <c r="F4655" s="195" t="s">
        <v>87</v>
      </c>
    </row>
    <row r="4656" spans="1:6">
      <c r="A4656" s="195" t="s">
        <v>395</v>
      </c>
      <c r="B4656" s="196">
        <v>3647</v>
      </c>
      <c r="C4656" s="196">
        <v>550300</v>
      </c>
      <c r="D4656" s="196">
        <v>2</v>
      </c>
      <c r="E4656" s="195" t="s">
        <v>19762</v>
      </c>
      <c r="F4656" s="195" t="s">
        <v>216</v>
      </c>
    </row>
    <row r="4657" spans="1:6">
      <c r="A4657" s="195" t="s">
        <v>395</v>
      </c>
      <c r="B4657" s="196">
        <v>2475</v>
      </c>
      <c r="C4657" s="196">
        <v>338000</v>
      </c>
      <c r="D4657" s="196">
        <v>1</v>
      </c>
      <c r="E4657" s="195" t="s">
        <v>19763</v>
      </c>
      <c r="F4657" s="195" t="s">
        <v>91</v>
      </c>
    </row>
    <row r="4658" spans="1:6">
      <c r="A4658" s="195" t="s">
        <v>395</v>
      </c>
      <c r="B4658" s="196">
        <v>2719</v>
      </c>
      <c r="C4658" s="196">
        <v>416000</v>
      </c>
      <c r="D4658" s="196">
        <v>1</v>
      </c>
      <c r="E4658" s="195" t="s">
        <v>19764</v>
      </c>
      <c r="F4658" s="195" t="s">
        <v>92</v>
      </c>
    </row>
    <row r="4659" spans="1:6">
      <c r="A4659" s="195" t="s">
        <v>395</v>
      </c>
      <c r="B4659" s="196">
        <v>690</v>
      </c>
      <c r="C4659" s="196">
        <v>96300</v>
      </c>
      <c r="D4659" s="196">
        <v>1</v>
      </c>
      <c r="E4659" s="195" t="s">
        <v>19765</v>
      </c>
      <c r="F4659" s="195" t="s">
        <v>195</v>
      </c>
    </row>
    <row r="4660" spans="1:6">
      <c r="A4660" s="195" t="s">
        <v>395</v>
      </c>
      <c r="B4660" s="196">
        <v>1462</v>
      </c>
      <c r="C4660" s="196">
        <v>291600</v>
      </c>
      <c r="D4660" s="196">
        <v>2</v>
      </c>
      <c r="E4660" s="195" t="s">
        <v>19766</v>
      </c>
      <c r="F4660" s="195" t="s">
        <v>57</v>
      </c>
    </row>
    <row r="4661" spans="1:6">
      <c r="A4661" s="195" t="s">
        <v>395</v>
      </c>
      <c r="B4661" s="196">
        <v>1000</v>
      </c>
      <c r="C4661" s="196">
        <v>262800</v>
      </c>
      <c r="D4661" s="196">
        <v>2</v>
      </c>
      <c r="E4661" s="195" t="s">
        <v>18462</v>
      </c>
      <c r="F4661" s="195" t="s">
        <v>37</v>
      </c>
    </row>
    <row r="4662" spans="1:6">
      <c r="A4662" s="195" t="s">
        <v>395</v>
      </c>
      <c r="B4662" s="196">
        <v>1025</v>
      </c>
      <c r="C4662" s="196">
        <v>358700</v>
      </c>
      <c r="D4662" s="196">
        <v>1</v>
      </c>
      <c r="E4662" s="195" t="s">
        <v>19767</v>
      </c>
      <c r="F4662" s="195" t="s">
        <v>164</v>
      </c>
    </row>
    <row r="4663" spans="1:6">
      <c r="A4663" s="195" t="s">
        <v>395</v>
      </c>
      <c r="B4663" s="196">
        <v>3766</v>
      </c>
      <c r="C4663" s="196">
        <v>780300</v>
      </c>
      <c r="D4663" s="196">
        <v>2</v>
      </c>
      <c r="E4663" s="195" t="s">
        <v>19768</v>
      </c>
      <c r="F4663" s="195" t="s">
        <v>93</v>
      </c>
    </row>
    <row r="4664" spans="1:6">
      <c r="A4664" s="195" t="s">
        <v>395</v>
      </c>
      <c r="B4664" s="196">
        <v>3720</v>
      </c>
      <c r="C4664" s="196">
        <v>390900</v>
      </c>
      <c r="D4664" s="196">
        <v>1</v>
      </c>
      <c r="E4664" s="195" t="s">
        <v>19769</v>
      </c>
      <c r="F4664" s="195" t="s">
        <v>225</v>
      </c>
    </row>
    <row r="4665" spans="1:6">
      <c r="A4665" s="195" t="s">
        <v>395</v>
      </c>
      <c r="B4665" s="196">
        <v>2410</v>
      </c>
      <c r="C4665" s="196">
        <v>241600</v>
      </c>
      <c r="D4665" s="196">
        <v>3</v>
      </c>
      <c r="E4665" s="195" t="s">
        <v>19770</v>
      </c>
      <c r="F4665" s="195" t="s">
        <v>95</v>
      </c>
    </row>
    <row r="4666" spans="1:6">
      <c r="A4666" s="195" t="s">
        <v>395</v>
      </c>
      <c r="B4666" s="196">
        <v>4483</v>
      </c>
      <c r="C4666" s="196">
        <v>480200</v>
      </c>
      <c r="D4666" s="196">
        <v>2</v>
      </c>
      <c r="E4666" s="195" t="s">
        <v>19771</v>
      </c>
      <c r="F4666" s="195" t="s">
        <v>172</v>
      </c>
    </row>
    <row r="4667" spans="1:6">
      <c r="A4667" s="195" t="s">
        <v>395</v>
      </c>
      <c r="B4667" s="196">
        <v>2377</v>
      </c>
      <c r="C4667" s="196">
        <v>813600</v>
      </c>
      <c r="D4667" s="196">
        <v>1</v>
      </c>
      <c r="E4667" s="195" t="s">
        <v>19772</v>
      </c>
      <c r="F4667" s="195" t="s">
        <v>247</v>
      </c>
    </row>
    <row r="4668" spans="1:6">
      <c r="A4668" s="195" t="s">
        <v>395</v>
      </c>
      <c r="B4668" s="196">
        <v>2654</v>
      </c>
      <c r="C4668" s="196">
        <v>300500</v>
      </c>
      <c r="D4668" s="196">
        <v>2</v>
      </c>
      <c r="E4668" s="195" t="s">
        <v>19773</v>
      </c>
      <c r="F4668" s="195" t="s">
        <v>58</v>
      </c>
    </row>
    <row r="4669" spans="1:6">
      <c r="A4669" s="195" t="s">
        <v>395</v>
      </c>
      <c r="B4669" s="196">
        <v>2314</v>
      </c>
      <c r="C4669" s="196">
        <v>3178300</v>
      </c>
      <c r="D4669" s="196">
        <v>1</v>
      </c>
      <c r="E4669" s="195" t="s">
        <v>19774</v>
      </c>
      <c r="F4669" s="195" t="s">
        <v>261</v>
      </c>
    </row>
    <row r="4670" spans="1:6">
      <c r="A4670" s="195" t="s">
        <v>395</v>
      </c>
      <c r="B4670" s="196">
        <v>1686</v>
      </c>
      <c r="C4670" s="196">
        <v>1722100</v>
      </c>
      <c r="D4670" s="196">
        <v>1</v>
      </c>
      <c r="E4670" s="195" t="s">
        <v>19775</v>
      </c>
      <c r="F4670" s="195" t="s">
        <v>177</v>
      </c>
    </row>
    <row r="4671" spans="1:6">
      <c r="A4671" s="195" t="s">
        <v>395</v>
      </c>
      <c r="B4671" s="196">
        <v>4409</v>
      </c>
      <c r="C4671" s="196">
        <v>562700</v>
      </c>
      <c r="D4671" s="196">
        <v>4</v>
      </c>
      <c r="E4671" s="195" t="s">
        <v>19776</v>
      </c>
      <c r="F4671" s="195" t="s">
        <v>46</v>
      </c>
    </row>
    <row r="4672" spans="1:6">
      <c r="A4672" s="195" t="s">
        <v>395</v>
      </c>
      <c r="B4672" s="196">
        <v>1435</v>
      </c>
      <c r="C4672" s="196">
        <v>456100</v>
      </c>
      <c r="D4672" s="196">
        <v>1</v>
      </c>
      <c r="E4672" s="195" t="s">
        <v>19777</v>
      </c>
      <c r="F4672" s="195" t="s">
        <v>164</v>
      </c>
    </row>
    <row r="4673" spans="1:6">
      <c r="A4673" s="195" t="s">
        <v>395</v>
      </c>
      <c r="B4673" s="196">
        <v>1109</v>
      </c>
      <c r="C4673" s="196">
        <v>467300</v>
      </c>
      <c r="D4673" s="196">
        <v>1</v>
      </c>
      <c r="E4673" s="195" t="s">
        <v>19778</v>
      </c>
      <c r="F4673" s="195" t="s">
        <v>164</v>
      </c>
    </row>
    <row r="4674" spans="1:6">
      <c r="A4674" s="195" t="s">
        <v>395</v>
      </c>
      <c r="B4674" s="196">
        <v>10230</v>
      </c>
      <c r="C4674" s="196">
        <v>2058700</v>
      </c>
      <c r="D4674" s="196">
        <v>2</v>
      </c>
      <c r="E4674" s="195" t="s">
        <v>19779</v>
      </c>
      <c r="F4674" s="195" t="s">
        <v>52</v>
      </c>
    </row>
    <row r="4675" spans="1:6" ht="30">
      <c r="A4675" s="195" t="s">
        <v>395</v>
      </c>
      <c r="B4675" s="196">
        <v>876</v>
      </c>
      <c r="C4675" s="196">
        <v>90000</v>
      </c>
      <c r="D4675" s="196">
        <v>1</v>
      </c>
      <c r="E4675" s="195" t="s">
        <v>19780</v>
      </c>
      <c r="F4675" s="195" t="s">
        <v>99</v>
      </c>
    </row>
    <row r="4676" spans="1:6">
      <c r="A4676" s="195" t="s">
        <v>395</v>
      </c>
      <c r="B4676" s="196">
        <v>788</v>
      </c>
      <c r="C4676" s="196">
        <v>355800</v>
      </c>
      <c r="D4676" s="196">
        <v>1</v>
      </c>
      <c r="E4676" s="195" t="s">
        <v>19781</v>
      </c>
      <c r="F4676" s="195" t="s">
        <v>57</v>
      </c>
    </row>
    <row r="4677" spans="1:6">
      <c r="A4677" s="195" t="s">
        <v>395</v>
      </c>
      <c r="B4677" s="196">
        <v>4270</v>
      </c>
      <c r="C4677" s="196">
        <v>727500</v>
      </c>
      <c r="D4677" s="196">
        <v>2</v>
      </c>
      <c r="E4677" s="195" t="s">
        <v>19782</v>
      </c>
      <c r="F4677" s="195" t="s">
        <v>12</v>
      </c>
    </row>
    <row r="4678" spans="1:6">
      <c r="A4678" s="195" t="s">
        <v>395</v>
      </c>
      <c r="B4678" s="196">
        <v>2336</v>
      </c>
      <c r="C4678" s="196">
        <v>768400</v>
      </c>
      <c r="D4678" s="196">
        <v>1</v>
      </c>
      <c r="E4678" s="195" t="s">
        <v>19783</v>
      </c>
      <c r="F4678" s="195" t="s">
        <v>261</v>
      </c>
    </row>
    <row r="4679" spans="1:6">
      <c r="A4679" s="195" t="s">
        <v>395</v>
      </c>
      <c r="B4679" s="196">
        <v>2156</v>
      </c>
      <c r="C4679" s="196">
        <v>492400</v>
      </c>
      <c r="D4679" s="196">
        <v>1</v>
      </c>
      <c r="E4679" s="195" t="s">
        <v>19784</v>
      </c>
      <c r="F4679" s="195" t="s">
        <v>87</v>
      </c>
    </row>
    <row r="4680" spans="1:6">
      <c r="A4680" s="195" t="s">
        <v>395</v>
      </c>
      <c r="B4680" s="196">
        <v>2252</v>
      </c>
      <c r="C4680" s="196">
        <v>377100</v>
      </c>
      <c r="D4680" s="196">
        <v>3</v>
      </c>
      <c r="E4680" s="195" t="s">
        <v>19785</v>
      </c>
      <c r="F4680" s="195" t="s">
        <v>237</v>
      </c>
    </row>
    <row r="4681" spans="1:6">
      <c r="A4681" s="195" t="s">
        <v>395</v>
      </c>
      <c r="B4681" s="196">
        <v>3755</v>
      </c>
      <c r="C4681" s="196">
        <v>1383000</v>
      </c>
      <c r="D4681" s="196">
        <v>1</v>
      </c>
      <c r="E4681" s="195" t="s">
        <v>19786</v>
      </c>
      <c r="F4681" s="195" t="s">
        <v>247</v>
      </c>
    </row>
    <row r="4682" spans="1:6">
      <c r="A4682" s="195" t="s">
        <v>395</v>
      </c>
      <c r="B4682" s="196">
        <v>14632</v>
      </c>
      <c r="C4682" s="196">
        <v>11435000</v>
      </c>
      <c r="D4682" s="196">
        <v>1</v>
      </c>
      <c r="E4682" s="195" t="s">
        <v>19787</v>
      </c>
      <c r="F4682" s="195" t="s">
        <v>24</v>
      </c>
    </row>
    <row r="4683" spans="1:6">
      <c r="A4683" s="195" t="s">
        <v>395</v>
      </c>
      <c r="B4683" s="196">
        <v>3228</v>
      </c>
      <c r="C4683" s="196">
        <v>522900</v>
      </c>
      <c r="D4683" s="196">
        <v>3</v>
      </c>
      <c r="E4683" s="195" t="s">
        <v>19788</v>
      </c>
      <c r="F4683" s="195" t="s">
        <v>112</v>
      </c>
    </row>
    <row r="4684" spans="1:6">
      <c r="A4684" s="195" t="s">
        <v>395</v>
      </c>
      <c r="B4684" s="196">
        <v>2700</v>
      </c>
      <c r="C4684" s="196">
        <v>308100</v>
      </c>
      <c r="D4684" s="196">
        <v>3</v>
      </c>
      <c r="E4684" s="195" t="s">
        <v>19789</v>
      </c>
      <c r="F4684" s="195" t="s">
        <v>14</v>
      </c>
    </row>
    <row r="4685" spans="1:6">
      <c r="A4685" s="195" t="s">
        <v>395</v>
      </c>
      <c r="B4685" s="196">
        <v>1682</v>
      </c>
      <c r="C4685" s="196">
        <v>705600</v>
      </c>
      <c r="D4685" s="196">
        <v>1</v>
      </c>
      <c r="E4685" s="195" t="s">
        <v>19790</v>
      </c>
      <c r="F4685" s="195" t="s">
        <v>177</v>
      </c>
    </row>
    <row r="4686" spans="1:6">
      <c r="A4686" s="195" t="s">
        <v>395</v>
      </c>
      <c r="B4686" s="196">
        <v>1254</v>
      </c>
      <c r="C4686" s="196">
        <v>335900</v>
      </c>
      <c r="D4686" s="196">
        <v>1</v>
      </c>
      <c r="E4686" s="195" t="s">
        <v>19791</v>
      </c>
      <c r="F4686" s="195" t="s">
        <v>247</v>
      </c>
    </row>
    <row r="4687" spans="1:6">
      <c r="A4687" s="195" t="s">
        <v>395</v>
      </c>
      <c r="B4687" s="196">
        <v>2160</v>
      </c>
      <c r="C4687" s="196">
        <v>573300</v>
      </c>
      <c r="D4687" s="196">
        <v>2</v>
      </c>
      <c r="E4687" s="195" t="s">
        <v>19792</v>
      </c>
      <c r="F4687" s="195" t="s">
        <v>92</v>
      </c>
    </row>
    <row r="4688" spans="1:6" ht="30">
      <c r="A4688" s="195" t="s">
        <v>395</v>
      </c>
      <c r="B4688" s="196">
        <v>3483</v>
      </c>
      <c r="C4688" s="196">
        <v>1044400</v>
      </c>
      <c r="D4688" s="196">
        <v>1</v>
      </c>
      <c r="E4688" s="195" t="s">
        <v>19793</v>
      </c>
      <c r="F4688" s="195" t="s">
        <v>99</v>
      </c>
    </row>
    <row r="4689" spans="1:6">
      <c r="A4689" s="195" t="s">
        <v>395</v>
      </c>
      <c r="B4689" s="196">
        <v>954</v>
      </c>
      <c r="C4689" s="196">
        <v>176200</v>
      </c>
      <c r="D4689" s="196">
        <v>2</v>
      </c>
      <c r="E4689" s="195" t="s">
        <v>19794</v>
      </c>
      <c r="F4689" s="195" t="s">
        <v>16</v>
      </c>
    </row>
    <row r="4690" spans="1:6">
      <c r="A4690" s="195" t="s">
        <v>395</v>
      </c>
      <c r="B4690" s="196">
        <v>1245</v>
      </c>
      <c r="C4690" s="196">
        <v>152500</v>
      </c>
      <c r="D4690" s="196">
        <v>2</v>
      </c>
      <c r="E4690" s="195" t="s">
        <v>19795</v>
      </c>
      <c r="F4690" s="195" t="s">
        <v>5</v>
      </c>
    </row>
    <row r="4691" spans="1:6">
      <c r="A4691" s="195" t="s">
        <v>395</v>
      </c>
      <c r="B4691" s="196">
        <v>2258</v>
      </c>
      <c r="C4691" s="196">
        <v>582200</v>
      </c>
      <c r="D4691" s="196">
        <v>1</v>
      </c>
      <c r="E4691" s="195" t="s">
        <v>19796</v>
      </c>
      <c r="F4691" s="195" t="s">
        <v>87</v>
      </c>
    </row>
    <row r="4692" spans="1:6">
      <c r="A4692" s="195" t="s">
        <v>395</v>
      </c>
      <c r="B4692" s="196">
        <v>11121</v>
      </c>
      <c r="C4692" s="196">
        <v>1237000</v>
      </c>
      <c r="D4692" s="196">
        <v>3</v>
      </c>
      <c r="E4692" s="195" t="s">
        <v>19797</v>
      </c>
      <c r="F4692" s="195" t="s">
        <v>41</v>
      </c>
    </row>
    <row r="4693" spans="1:6">
      <c r="A4693" s="195" t="s">
        <v>395</v>
      </c>
      <c r="B4693" s="196">
        <v>3694</v>
      </c>
      <c r="C4693" s="196">
        <v>416800</v>
      </c>
      <c r="D4693" s="196">
        <v>2</v>
      </c>
      <c r="E4693" s="195" t="s">
        <v>19798</v>
      </c>
      <c r="F4693" s="195" t="s">
        <v>14</v>
      </c>
    </row>
    <row r="4694" spans="1:6">
      <c r="A4694" s="195" t="s">
        <v>395</v>
      </c>
      <c r="B4694" s="196">
        <v>1296</v>
      </c>
      <c r="C4694" s="196">
        <v>585500</v>
      </c>
      <c r="D4694" s="196">
        <v>1</v>
      </c>
      <c r="E4694" s="195" t="s">
        <v>19799</v>
      </c>
      <c r="F4694" s="195" t="s">
        <v>247</v>
      </c>
    </row>
    <row r="4695" spans="1:6">
      <c r="A4695" s="195" t="s">
        <v>395</v>
      </c>
      <c r="B4695" s="196">
        <v>5027</v>
      </c>
      <c r="C4695" s="196">
        <v>381600</v>
      </c>
      <c r="D4695" s="196">
        <v>2</v>
      </c>
      <c r="E4695" s="195" t="s">
        <v>19800</v>
      </c>
      <c r="F4695" s="195" t="s">
        <v>253</v>
      </c>
    </row>
    <row r="4696" spans="1:6">
      <c r="A4696" s="195" t="s">
        <v>395</v>
      </c>
      <c r="B4696" s="196">
        <v>3704</v>
      </c>
      <c r="C4696" s="196">
        <v>519300</v>
      </c>
      <c r="D4696" s="196">
        <v>4</v>
      </c>
      <c r="E4696" s="195" t="s">
        <v>19801</v>
      </c>
      <c r="F4696" s="195" t="s">
        <v>268</v>
      </c>
    </row>
    <row r="4697" spans="1:6">
      <c r="A4697" s="195" t="s">
        <v>395</v>
      </c>
      <c r="B4697" s="196">
        <v>564</v>
      </c>
      <c r="C4697" s="196">
        <v>240900</v>
      </c>
      <c r="D4697" s="196">
        <v>1</v>
      </c>
      <c r="E4697" s="195" t="s">
        <v>19802</v>
      </c>
      <c r="F4697" s="195" t="s">
        <v>53</v>
      </c>
    </row>
    <row r="4698" spans="1:6">
      <c r="A4698" s="195" t="s">
        <v>395</v>
      </c>
      <c r="B4698" s="196">
        <v>972</v>
      </c>
      <c r="C4698" s="196">
        <v>67700</v>
      </c>
      <c r="D4698" s="196">
        <v>2</v>
      </c>
      <c r="E4698" s="195" t="s">
        <v>19803</v>
      </c>
      <c r="F4698" s="195" t="s">
        <v>5</v>
      </c>
    </row>
    <row r="4699" spans="1:6">
      <c r="A4699" s="195" t="s">
        <v>395</v>
      </c>
      <c r="B4699" s="196">
        <v>2023</v>
      </c>
      <c r="C4699" s="196">
        <v>234600</v>
      </c>
      <c r="D4699" s="196">
        <v>2</v>
      </c>
      <c r="E4699" s="195" t="s">
        <v>19804</v>
      </c>
      <c r="F4699" s="195" t="s">
        <v>58</v>
      </c>
    </row>
    <row r="4700" spans="1:6">
      <c r="A4700" s="195" t="s">
        <v>395</v>
      </c>
      <c r="B4700" s="196">
        <v>3138</v>
      </c>
      <c r="C4700" s="196">
        <v>292200</v>
      </c>
      <c r="D4700" s="196">
        <v>2</v>
      </c>
      <c r="E4700" s="195" t="s">
        <v>19805</v>
      </c>
      <c r="F4700" s="195" t="s">
        <v>52</v>
      </c>
    </row>
    <row r="4701" spans="1:6">
      <c r="A4701" s="195" t="s">
        <v>395</v>
      </c>
      <c r="B4701" s="196">
        <v>2428</v>
      </c>
      <c r="C4701" s="196">
        <v>228200</v>
      </c>
      <c r="D4701" s="196">
        <v>4</v>
      </c>
      <c r="E4701" s="195" t="s">
        <v>19806</v>
      </c>
      <c r="F4701" s="195" t="s">
        <v>268</v>
      </c>
    </row>
    <row r="4702" spans="1:6">
      <c r="A4702" s="195" t="s">
        <v>395</v>
      </c>
      <c r="B4702" s="196">
        <v>3032</v>
      </c>
      <c r="C4702" s="196">
        <v>300000</v>
      </c>
      <c r="D4702" s="196">
        <v>3</v>
      </c>
      <c r="E4702" s="195" t="s">
        <v>19807</v>
      </c>
      <c r="F4702" s="195" t="s">
        <v>11</v>
      </c>
    </row>
    <row r="4703" spans="1:6">
      <c r="A4703" s="195" t="s">
        <v>395</v>
      </c>
      <c r="B4703" s="196">
        <v>10572</v>
      </c>
      <c r="C4703" s="196">
        <v>1878500</v>
      </c>
      <c r="D4703" s="196">
        <v>2</v>
      </c>
      <c r="E4703" s="195" t="s">
        <v>19808</v>
      </c>
      <c r="F4703" s="195" t="s">
        <v>93</v>
      </c>
    </row>
    <row r="4704" spans="1:6">
      <c r="A4704" s="195" t="s">
        <v>395</v>
      </c>
      <c r="B4704" s="196">
        <v>1868</v>
      </c>
      <c r="C4704" s="196">
        <v>598900</v>
      </c>
      <c r="D4704" s="196">
        <v>1</v>
      </c>
      <c r="E4704" s="195" t="s">
        <v>19809</v>
      </c>
      <c r="F4704" s="195" t="s">
        <v>82</v>
      </c>
    </row>
    <row r="4705" spans="1:6">
      <c r="A4705" s="195" t="s">
        <v>395</v>
      </c>
      <c r="B4705" s="196">
        <v>1820</v>
      </c>
      <c r="C4705" s="196">
        <v>505600</v>
      </c>
      <c r="D4705" s="196">
        <v>1</v>
      </c>
      <c r="E4705" s="195" t="s">
        <v>19810</v>
      </c>
      <c r="F4705" s="195" t="s">
        <v>57</v>
      </c>
    </row>
    <row r="4706" spans="1:6">
      <c r="A4706" s="195" t="s">
        <v>395</v>
      </c>
      <c r="B4706" s="196">
        <v>480</v>
      </c>
      <c r="C4706" s="196">
        <v>119200</v>
      </c>
      <c r="D4706" s="196">
        <v>1</v>
      </c>
      <c r="E4706" s="195" t="s">
        <v>19811</v>
      </c>
      <c r="F4706" s="195" t="s">
        <v>53</v>
      </c>
    </row>
    <row r="4707" spans="1:6">
      <c r="A4707" s="195" t="s">
        <v>395</v>
      </c>
      <c r="B4707" s="196">
        <v>1105</v>
      </c>
      <c r="C4707" s="196">
        <v>446300</v>
      </c>
      <c r="D4707" s="196">
        <v>1</v>
      </c>
      <c r="E4707" s="195" t="s">
        <v>19812</v>
      </c>
      <c r="F4707" s="195" t="s">
        <v>247</v>
      </c>
    </row>
    <row r="4708" spans="1:6">
      <c r="A4708" s="195" t="s">
        <v>395</v>
      </c>
      <c r="B4708" s="196">
        <v>4645</v>
      </c>
      <c r="C4708" s="196">
        <v>609000</v>
      </c>
      <c r="D4708" s="196">
        <v>2</v>
      </c>
      <c r="E4708" s="195" t="s">
        <v>19813</v>
      </c>
      <c r="F4708" s="195" t="s">
        <v>253</v>
      </c>
    </row>
    <row r="4709" spans="1:6" ht="30">
      <c r="A4709" s="195" t="s">
        <v>395</v>
      </c>
      <c r="B4709" s="196">
        <v>4910</v>
      </c>
      <c r="C4709" s="196">
        <v>1539500</v>
      </c>
      <c r="D4709" s="196">
        <v>1</v>
      </c>
      <c r="E4709" s="195" t="s">
        <v>19814</v>
      </c>
      <c r="F4709" s="195" t="s">
        <v>99</v>
      </c>
    </row>
    <row r="4710" spans="1:6">
      <c r="A4710" s="195" t="s">
        <v>395</v>
      </c>
      <c r="B4710" s="196">
        <v>1421</v>
      </c>
      <c r="C4710" s="196">
        <v>318900</v>
      </c>
      <c r="D4710" s="196">
        <v>1</v>
      </c>
      <c r="E4710" s="195" t="s">
        <v>19815</v>
      </c>
      <c r="F4710" s="195" t="s">
        <v>57</v>
      </c>
    </row>
    <row r="4711" spans="1:6">
      <c r="A4711" s="195" t="s">
        <v>395</v>
      </c>
      <c r="B4711" s="196">
        <v>2977</v>
      </c>
      <c r="C4711" s="196">
        <v>503800</v>
      </c>
      <c r="D4711" s="196">
        <v>1</v>
      </c>
      <c r="E4711" s="195" t="s">
        <v>19816</v>
      </c>
      <c r="F4711" s="195" t="s">
        <v>18</v>
      </c>
    </row>
    <row r="4712" spans="1:6" ht="30">
      <c r="A4712" s="195" t="s">
        <v>395</v>
      </c>
      <c r="B4712" s="196">
        <v>4353</v>
      </c>
      <c r="C4712" s="196">
        <v>948900</v>
      </c>
      <c r="D4712" s="196">
        <v>1</v>
      </c>
      <c r="E4712" s="195" t="s">
        <v>19817</v>
      </c>
      <c r="F4712" s="195" t="s">
        <v>99</v>
      </c>
    </row>
    <row r="4713" spans="1:6">
      <c r="A4713" s="195" t="s">
        <v>395</v>
      </c>
      <c r="B4713" s="196">
        <v>2288</v>
      </c>
      <c r="C4713" s="196">
        <v>911400</v>
      </c>
      <c r="D4713" s="196">
        <v>1</v>
      </c>
      <c r="E4713" s="195" t="s">
        <v>19818</v>
      </c>
      <c r="F4713" s="195" t="s">
        <v>164</v>
      </c>
    </row>
    <row r="4714" spans="1:6">
      <c r="A4714" s="195" t="s">
        <v>395</v>
      </c>
      <c r="B4714" s="196">
        <v>3765</v>
      </c>
      <c r="C4714" s="196">
        <v>584500</v>
      </c>
      <c r="D4714" s="196">
        <v>3</v>
      </c>
      <c r="E4714" s="195" t="s">
        <v>15249</v>
      </c>
      <c r="F4714" s="195" t="s">
        <v>37</v>
      </c>
    </row>
    <row r="4715" spans="1:6">
      <c r="A4715" s="195" t="s">
        <v>395</v>
      </c>
      <c r="B4715" s="196">
        <v>1660</v>
      </c>
      <c r="C4715" s="196">
        <v>361300</v>
      </c>
      <c r="D4715" s="196">
        <v>1</v>
      </c>
      <c r="E4715" s="195" t="s">
        <v>19819</v>
      </c>
      <c r="F4715" s="195" t="s">
        <v>87</v>
      </c>
    </row>
    <row r="4716" spans="1:6">
      <c r="A4716" s="195" t="s">
        <v>395</v>
      </c>
      <c r="B4716" s="196">
        <v>2158</v>
      </c>
      <c r="C4716" s="196">
        <v>387800</v>
      </c>
      <c r="D4716" s="196">
        <v>2</v>
      </c>
      <c r="E4716" s="195" t="s">
        <v>19820</v>
      </c>
      <c r="F4716" s="195" t="s">
        <v>254</v>
      </c>
    </row>
    <row r="4717" spans="1:6">
      <c r="A4717" s="195" t="s">
        <v>395</v>
      </c>
      <c r="B4717" s="196">
        <v>3183</v>
      </c>
      <c r="C4717" s="196">
        <v>828100</v>
      </c>
      <c r="D4717" s="196">
        <v>3</v>
      </c>
      <c r="E4717" s="195" t="s">
        <v>19821</v>
      </c>
      <c r="F4717" s="195" t="s">
        <v>164</v>
      </c>
    </row>
    <row r="4718" spans="1:6">
      <c r="A4718" s="195" t="s">
        <v>395</v>
      </c>
      <c r="B4718" s="196">
        <v>2058</v>
      </c>
      <c r="C4718" s="196">
        <v>668000</v>
      </c>
      <c r="D4718" s="196">
        <v>1</v>
      </c>
      <c r="E4718" s="195" t="s">
        <v>19822</v>
      </c>
      <c r="F4718" s="195" t="s">
        <v>261</v>
      </c>
    </row>
    <row r="4719" spans="1:6">
      <c r="A4719" s="195" t="s">
        <v>395</v>
      </c>
      <c r="B4719" s="196">
        <v>4016</v>
      </c>
      <c r="C4719" s="196">
        <v>1087400</v>
      </c>
      <c r="D4719" s="196">
        <v>1</v>
      </c>
      <c r="E4719" s="195" t="s">
        <v>19823</v>
      </c>
      <c r="F4719" s="195" t="s">
        <v>54</v>
      </c>
    </row>
    <row r="4720" spans="1:6">
      <c r="A4720" s="195" t="s">
        <v>395</v>
      </c>
      <c r="B4720" s="196">
        <v>2517</v>
      </c>
      <c r="C4720" s="196">
        <v>307500</v>
      </c>
      <c r="D4720" s="196">
        <v>1</v>
      </c>
      <c r="E4720" s="195" t="s">
        <v>19824</v>
      </c>
      <c r="F4720" s="195" t="s">
        <v>57</v>
      </c>
    </row>
    <row r="4721" spans="1:6">
      <c r="A4721" s="195" t="s">
        <v>395</v>
      </c>
      <c r="B4721" s="196">
        <v>2757</v>
      </c>
      <c r="C4721" s="196">
        <v>178000</v>
      </c>
      <c r="D4721" s="196">
        <v>2</v>
      </c>
      <c r="E4721" s="195" t="s">
        <v>19825</v>
      </c>
      <c r="F4721" s="195" t="s">
        <v>5</v>
      </c>
    </row>
    <row r="4722" spans="1:6">
      <c r="A4722" s="195" t="s">
        <v>395</v>
      </c>
      <c r="B4722" s="196">
        <v>5320</v>
      </c>
      <c r="C4722" s="196">
        <v>506900</v>
      </c>
      <c r="D4722" s="196">
        <v>5</v>
      </c>
      <c r="E4722" s="195" t="s">
        <v>19826</v>
      </c>
      <c r="F4722" s="195" t="s">
        <v>14</v>
      </c>
    </row>
    <row r="4723" spans="1:6" ht="30">
      <c r="A4723" s="195" t="s">
        <v>395</v>
      </c>
      <c r="B4723" s="196">
        <v>4570</v>
      </c>
      <c r="C4723" s="196">
        <v>1084900</v>
      </c>
      <c r="D4723" s="196">
        <v>1</v>
      </c>
      <c r="E4723" s="195" t="s">
        <v>19827</v>
      </c>
      <c r="F4723" s="195" t="s">
        <v>99</v>
      </c>
    </row>
    <row r="4724" spans="1:6">
      <c r="A4724" s="195" t="s">
        <v>395</v>
      </c>
      <c r="B4724" s="196">
        <v>5774</v>
      </c>
      <c r="C4724" s="196">
        <v>6900600</v>
      </c>
      <c r="D4724" s="196">
        <v>1</v>
      </c>
      <c r="E4724" s="195" t="s">
        <v>19828</v>
      </c>
      <c r="F4724" s="195" t="s">
        <v>247</v>
      </c>
    </row>
    <row r="4725" spans="1:6">
      <c r="A4725" s="195" t="s">
        <v>395</v>
      </c>
      <c r="B4725" s="196">
        <v>7072</v>
      </c>
      <c r="C4725" s="196">
        <v>1636700</v>
      </c>
      <c r="D4725" s="196">
        <v>1</v>
      </c>
      <c r="E4725" s="195" t="s">
        <v>19829</v>
      </c>
      <c r="F4725" s="195" t="s">
        <v>82</v>
      </c>
    </row>
    <row r="4726" spans="1:6">
      <c r="A4726" s="195" t="s">
        <v>395</v>
      </c>
      <c r="B4726" s="196">
        <v>9550</v>
      </c>
      <c r="C4726" s="196">
        <v>7591600</v>
      </c>
      <c r="D4726" s="196">
        <v>2</v>
      </c>
      <c r="E4726" s="195" t="s">
        <v>19830</v>
      </c>
      <c r="F4726" s="195" t="s">
        <v>254</v>
      </c>
    </row>
    <row r="4727" spans="1:6">
      <c r="A4727" s="195" t="s">
        <v>395</v>
      </c>
      <c r="B4727" s="196">
        <v>1051</v>
      </c>
      <c r="C4727" s="196">
        <v>412600</v>
      </c>
      <c r="D4727" s="196">
        <v>1</v>
      </c>
      <c r="E4727" s="195" t="s">
        <v>19831</v>
      </c>
      <c r="F4727" s="195" t="s">
        <v>168</v>
      </c>
    </row>
    <row r="4728" spans="1:6">
      <c r="A4728" s="195" t="s">
        <v>395</v>
      </c>
      <c r="B4728" s="196">
        <v>4995</v>
      </c>
      <c r="C4728" s="196">
        <v>1311300</v>
      </c>
      <c r="D4728" s="196">
        <v>1</v>
      </c>
      <c r="E4728" s="195" t="s">
        <v>19832</v>
      </c>
      <c r="F4728" s="195" t="s">
        <v>87</v>
      </c>
    </row>
    <row r="4729" spans="1:6">
      <c r="A4729" s="195" t="s">
        <v>395</v>
      </c>
      <c r="B4729" s="196">
        <v>2020</v>
      </c>
      <c r="C4729" s="196">
        <v>281700</v>
      </c>
      <c r="D4729" s="196">
        <v>2</v>
      </c>
      <c r="E4729" s="195" t="s">
        <v>19833</v>
      </c>
      <c r="F4729" s="195" t="s">
        <v>207</v>
      </c>
    </row>
    <row r="4730" spans="1:6">
      <c r="A4730" s="195" t="s">
        <v>395</v>
      </c>
      <c r="B4730" s="196">
        <v>2784</v>
      </c>
      <c r="C4730" s="196">
        <v>412000</v>
      </c>
      <c r="D4730" s="196">
        <v>1</v>
      </c>
      <c r="E4730" s="195" t="s">
        <v>19834</v>
      </c>
      <c r="F4730" s="195" t="s">
        <v>91</v>
      </c>
    </row>
    <row r="4731" spans="1:6">
      <c r="A4731" s="195" t="s">
        <v>395</v>
      </c>
      <c r="B4731" s="196">
        <v>3255</v>
      </c>
      <c r="C4731" s="196">
        <v>1591900</v>
      </c>
      <c r="D4731" s="196">
        <v>1</v>
      </c>
      <c r="E4731" s="195" t="s">
        <v>19835</v>
      </c>
      <c r="F4731" s="195" t="s">
        <v>247</v>
      </c>
    </row>
    <row r="4732" spans="1:6">
      <c r="A4732" s="195" t="s">
        <v>395</v>
      </c>
      <c r="B4732" s="196">
        <v>1337</v>
      </c>
      <c r="C4732" s="196">
        <v>382000</v>
      </c>
      <c r="D4732" s="196">
        <v>3</v>
      </c>
      <c r="E4732" s="195" t="s">
        <v>19836</v>
      </c>
      <c r="F4732" s="195" t="s">
        <v>27</v>
      </c>
    </row>
    <row r="4733" spans="1:6">
      <c r="A4733" s="195" t="s">
        <v>395</v>
      </c>
      <c r="B4733" s="196">
        <v>3726</v>
      </c>
      <c r="C4733" s="196">
        <v>326100</v>
      </c>
      <c r="D4733" s="196">
        <v>1</v>
      </c>
      <c r="E4733" s="195" t="s">
        <v>19837</v>
      </c>
      <c r="F4733" s="195" t="s">
        <v>12</v>
      </c>
    </row>
    <row r="4734" spans="1:6">
      <c r="A4734" s="195" t="s">
        <v>395</v>
      </c>
      <c r="B4734" s="196">
        <v>4473</v>
      </c>
      <c r="C4734" s="196">
        <v>2336700</v>
      </c>
      <c r="D4734" s="196">
        <v>1</v>
      </c>
      <c r="E4734" s="195" t="s">
        <v>19838</v>
      </c>
      <c r="F4734" s="195" t="s">
        <v>168</v>
      </c>
    </row>
    <row r="4735" spans="1:6" ht="30">
      <c r="A4735" s="195" t="s">
        <v>395</v>
      </c>
      <c r="B4735" s="196">
        <v>1794</v>
      </c>
      <c r="C4735" s="196">
        <v>276500</v>
      </c>
      <c r="D4735" s="196">
        <v>1</v>
      </c>
      <c r="E4735" s="195" t="s">
        <v>19839</v>
      </c>
      <c r="F4735" s="195" t="s">
        <v>99</v>
      </c>
    </row>
    <row r="4736" spans="1:6">
      <c r="A4736" s="195" t="s">
        <v>395</v>
      </c>
      <c r="B4736" s="196">
        <v>2818</v>
      </c>
      <c r="C4736" s="196">
        <v>1321400</v>
      </c>
      <c r="D4736" s="196">
        <v>1</v>
      </c>
      <c r="E4736" s="195" t="s">
        <v>19840</v>
      </c>
      <c r="F4736" s="195" t="s">
        <v>53</v>
      </c>
    </row>
    <row r="4737" spans="1:6" ht="30">
      <c r="A4737" s="195" t="s">
        <v>395</v>
      </c>
      <c r="B4737" s="196">
        <v>1712</v>
      </c>
      <c r="C4737" s="196">
        <v>273200</v>
      </c>
      <c r="D4737" s="196">
        <v>1</v>
      </c>
      <c r="E4737" s="195" t="s">
        <v>19841</v>
      </c>
      <c r="F4737" s="195" t="s">
        <v>25</v>
      </c>
    </row>
    <row r="4738" spans="1:6">
      <c r="A4738" s="195" t="s">
        <v>395</v>
      </c>
      <c r="B4738" s="196">
        <v>2416</v>
      </c>
      <c r="C4738" s="196">
        <v>737800</v>
      </c>
      <c r="D4738" s="196">
        <v>1</v>
      </c>
      <c r="E4738" s="195" t="s">
        <v>19842</v>
      </c>
      <c r="F4738" s="195" t="s">
        <v>164</v>
      </c>
    </row>
    <row r="4739" spans="1:6">
      <c r="A4739" s="195" t="s">
        <v>395</v>
      </c>
      <c r="B4739" s="196">
        <v>3132</v>
      </c>
      <c r="C4739" s="196">
        <v>1107500</v>
      </c>
      <c r="D4739" s="196">
        <v>1</v>
      </c>
      <c r="E4739" s="195" t="s">
        <v>19843</v>
      </c>
      <c r="F4739" s="195" t="s">
        <v>168</v>
      </c>
    </row>
    <row r="4740" spans="1:6">
      <c r="A4740" s="195" t="s">
        <v>395</v>
      </c>
      <c r="B4740" s="196">
        <v>2281</v>
      </c>
      <c r="C4740" s="196">
        <v>358000</v>
      </c>
      <c r="D4740" s="196">
        <v>1</v>
      </c>
      <c r="E4740" s="195" t="s">
        <v>19844</v>
      </c>
      <c r="F4740" s="195" t="s">
        <v>87</v>
      </c>
    </row>
    <row r="4741" spans="1:6">
      <c r="A4741" s="195" t="s">
        <v>395</v>
      </c>
      <c r="B4741" s="196">
        <v>1248</v>
      </c>
      <c r="C4741" s="196">
        <v>254400</v>
      </c>
      <c r="D4741" s="196">
        <v>1</v>
      </c>
      <c r="E4741" s="195" t="s">
        <v>19845</v>
      </c>
      <c r="F4741" s="195" t="s">
        <v>164</v>
      </c>
    </row>
    <row r="4742" spans="1:6">
      <c r="A4742" s="195" t="s">
        <v>395</v>
      </c>
      <c r="B4742" s="196">
        <v>2682</v>
      </c>
      <c r="C4742" s="196">
        <v>240600</v>
      </c>
      <c r="D4742" s="196">
        <v>2</v>
      </c>
      <c r="E4742" s="195" t="s">
        <v>19846</v>
      </c>
      <c r="F4742" s="195" t="s">
        <v>14</v>
      </c>
    </row>
    <row r="4743" spans="1:6" ht="30">
      <c r="A4743" s="195" t="s">
        <v>395</v>
      </c>
      <c r="B4743" s="196">
        <v>1840</v>
      </c>
      <c r="C4743" s="196">
        <v>670500</v>
      </c>
      <c r="D4743" s="196">
        <v>2</v>
      </c>
      <c r="E4743" s="195" t="s">
        <v>19847</v>
      </c>
      <c r="F4743" s="195" t="s">
        <v>209</v>
      </c>
    </row>
    <row r="4744" spans="1:6" ht="30">
      <c r="A4744" s="195" t="s">
        <v>395</v>
      </c>
      <c r="B4744" s="196">
        <v>1608</v>
      </c>
      <c r="C4744" s="196">
        <v>427900</v>
      </c>
      <c r="D4744" s="196">
        <v>1</v>
      </c>
      <c r="E4744" s="195" t="s">
        <v>19848</v>
      </c>
      <c r="F4744" s="195" t="s">
        <v>25</v>
      </c>
    </row>
    <row r="4745" spans="1:6">
      <c r="A4745" s="195" t="s">
        <v>395</v>
      </c>
      <c r="B4745" s="196">
        <v>1910</v>
      </c>
      <c r="C4745" s="196">
        <v>354200</v>
      </c>
      <c r="D4745" s="196">
        <v>2</v>
      </c>
      <c r="E4745" s="195" t="s">
        <v>19849</v>
      </c>
      <c r="F4745" s="195" t="s">
        <v>92</v>
      </c>
    </row>
    <row r="4746" spans="1:6">
      <c r="A4746" s="195" t="s">
        <v>395</v>
      </c>
      <c r="B4746" s="196">
        <v>3302</v>
      </c>
      <c r="C4746" s="196">
        <v>1104400</v>
      </c>
      <c r="D4746" s="196">
        <v>1</v>
      </c>
      <c r="E4746" s="195" t="s">
        <v>19850</v>
      </c>
      <c r="F4746" s="195" t="s">
        <v>88</v>
      </c>
    </row>
    <row r="4747" spans="1:6">
      <c r="A4747" s="195" t="s">
        <v>395</v>
      </c>
      <c r="B4747" s="196">
        <v>1172</v>
      </c>
      <c r="C4747" s="196">
        <v>358000</v>
      </c>
      <c r="D4747" s="196">
        <v>1</v>
      </c>
      <c r="E4747" s="195" t="s">
        <v>19851</v>
      </c>
      <c r="F4747" s="195" t="s">
        <v>261</v>
      </c>
    </row>
    <row r="4748" spans="1:6">
      <c r="A4748" s="195" t="s">
        <v>395</v>
      </c>
      <c r="B4748" s="196">
        <v>3524</v>
      </c>
      <c r="C4748" s="196">
        <v>455400</v>
      </c>
      <c r="D4748" s="196">
        <v>3</v>
      </c>
      <c r="E4748" s="195" t="s">
        <v>19852</v>
      </c>
      <c r="F4748" s="195" t="s">
        <v>52</v>
      </c>
    </row>
    <row r="4749" spans="1:6">
      <c r="A4749" s="195" t="s">
        <v>395</v>
      </c>
      <c r="B4749" s="196">
        <v>2342</v>
      </c>
      <c r="C4749" s="196">
        <v>256100</v>
      </c>
      <c r="D4749" s="196">
        <v>3</v>
      </c>
      <c r="E4749" s="195" t="s">
        <v>19853</v>
      </c>
      <c r="F4749" s="195" t="s">
        <v>5</v>
      </c>
    </row>
    <row r="4750" spans="1:6">
      <c r="A4750" s="195" t="s">
        <v>395</v>
      </c>
      <c r="B4750" s="196">
        <v>3012</v>
      </c>
      <c r="C4750" s="196">
        <v>612800</v>
      </c>
      <c r="D4750" s="196">
        <v>1</v>
      </c>
      <c r="E4750" s="195" t="s">
        <v>19854</v>
      </c>
      <c r="F4750" s="195" t="s">
        <v>81</v>
      </c>
    </row>
    <row r="4751" spans="1:6" ht="30">
      <c r="A4751" s="195" t="s">
        <v>395</v>
      </c>
      <c r="B4751" s="196">
        <v>1332</v>
      </c>
      <c r="C4751" s="196">
        <v>200000</v>
      </c>
      <c r="D4751" s="196">
        <v>1</v>
      </c>
      <c r="E4751" s="195" t="s">
        <v>19855</v>
      </c>
      <c r="F4751" s="195" t="s">
        <v>99</v>
      </c>
    </row>
    <row r="4752" spans="1:6">
      <c r="A4752" s="195" t="s">
        <v>395</v>
      </c>
      <c r="B4752" s="196">
        <v>2523</v>
      </c>
      <c r="C4752" s="196">
        <v>303200</v>
      </c>
      <c r="D4752" s="196">
        <v>1</v>
      </c>
      <c r="E4752" s="195" t="s">
        <v>19856</v>
      </c>
      <c r="F4752" s="195" t="s">
        <v>82</v>
      </c>
    </row>
    <row r="4753" spans="1:6">
      <c r="A4753" s="195" t="s">
        <v>395</v>
      </c>
      <c r="B4753" s="196">
        <v>703</v>
      </c>
      <c r="C4753" s="196">
        <v>237200</v>
      </c>
      <c r="D4753" s="196">
        <v>1</v>
      </c>
      <c r="E4753" s="195" t="s">
        <v>19857</v>
      </c>
      <c r="F4753" s="195" t="s">
        <v>164</v>
      </c>
    </row>
    <row r="4754" spans="1:6">
      <c r="A4754" s="195" t="s">
        <v>395</v>
      </c>
      <c r="B4754" s="196">
        <v>2741</v>
      </c>
      <c r="C4754" s="196">
        <v>373900</v>
      </c>
      <c r="D4754" s="196">
        <v>6</v>
      </c>
      <c r="E4754" s="195" t="s">
        <v>19858</v>
      </c>
      <c r="F4754" s="195" t="s">
        <v>12</v>
      </c>
    </row>
    <row r="4755" spans="1:6">
      <c r="A4755" s="195" t="s">
        <v>395</v>
      </c>
      <c r="B4755" s="196">
        <v>1432</v>
      </c>
      <c r="C4755" s="196">
        <v>129600</v>
      </c>
      <c r="D4755" s="196">
        <v>2</v>
      </c>
      <c r="E4755" s="195" t="s">
        <v>19859</v>
      </c>
      <c r="F4755" s="195" t="s">
        <v>255</v>
      </c>
    </row>
    <row r="4756" spans="1:6">
      <c r="A4756" s="195" t="s">
        <v>395</v>
      </c>
      <c r="B4756" s="196">
        <v>1758</v>
      </c>
      <c r="C4756" s="196">
        <v>275400</v>
      </c>
      <c r="D4756" s="196">
        <v>2</v>
      </c>
      <c r="E4756" s="195" t="s">
        <v>19860</v>
      </c>
      <c r="F4756" s="195" t="s">
        <v>138</v>
      </c>
    </row>
    <row r="4757" spans="1:6">
      <c r="A4757" s="195" t="s">
        <v>395</v>
      </c>
      <c r="B4757" s="196">
        <v>1874</v>
      </c>
      <c r="C4757" s="196">
        <v>727800</v>
      </c>
      <c r="D4757" s="196">
        <v>1</v>
      </c>
      <c r="E4757" s="195" t="s">
        <v>19861</v>
      </c>
      <c r="F4757" s="195" t="s">
        <v>247</v>
      </c>
    </row>
    <row r="4758" spans="1:6">
      <c r="A4758" s="195" t="s">
        <v>395</v>
      </c>
      <c r="B4758" s="196">
        <v>2665</v>
      </c>
      <c r="C4758" s="196">
        <v>763400</v>
      </c>
      <c r="D4758" s="196">
        <v>4</v>
      </c>
      <c r="E4758" s="195" t="s">
        <v>19862</v>
      </c>
      <c r="F4758" s="195" t="s">
        <v>268</v>
      </c>
    </row>
    <row r="4759" spans="1:6">
      <c r="A4759" s="195" t="s">
        <v>395</v>
      </c>
      <c r="B4759" s="196">
        <v>3633</v>
      </c>
      <c r="C4759" s="196">
        <v>794700</v>
      </c>
      <c r="D4759" s="196">
        <v>2</v>
      </c>
      <c r="E4759" s="195" t="s">
        <v>19863</v>
      </c>
      <c r="F4759" s="195" t="s">
        <v>76</v>
      </c>
    </row>
    <row r="4760" spans="1:6">
      <c r="A4760" s="195" t="s">
        <v>395</v>
      </c>
      <c r="B4760" s="196">
        <v>9273</v>
      </c>
      <c r="C4760" s="196">
        <v>1993500</v>
      </c>
      <c r="D4760" s="196">
        <v>2</v>
      </c>
      <c r="E4760" s="195" t="s">
        <v>19864</v>
      </c>
      <c r="F4760" s="195" t="s">
        <v>253</v>
      </c>
    </row>
    <row r="4761" spans="1:6">
      <c r="A4761" s="195" t="s">
        <v>395</v>
      </c>
      <c r="B4761" s="196">
        <v>1823</v>
      </c>
      <c r="C4761" s="196">
        <v>291300</v>
      </c>
      <c r="D4761" s="196">
        <v>1</v>
      </c>
      <c r="E4761" s="195" t="s">
        <v>19865</v>
      </c>
      <c r="F4761" s="195" t="s">
        <v>139</v>
      </c>
    </row>
    <row r="4762" spans="1:6">
      <c r="A4762" s="195" t="s">
        <v>395</v>
      </c>
      <c r="B4762" s="196">
        <v>816</v>
      </c>
      <c r="C4762" s="196">
        <v>176000</v>
      </c>
      <c r="D4762" s="196">
        <v>1</v>
      </c>
      <c r="E4762" s="195" t="s">
        <v>19866</v>
      </c>
      <c r="F4762" s="195" t="s">
        <v>168</v>
      </c>
    </row>
    <row r="4763" spans="1:6">
      <c r="A4763" s="195" t="s">
        <v>395</v>
      </c>
      <c r="B4763" s="196">
        <v>1476</v>
      </c>
      <c r="C4763" s="196">
        <v>307000</v>
      </c>
      <c r="D4763" s="196">
        <v>1</v>
      </c>
      <c r="E4763" s="195" t="s">
        <v>19867</v>
      </c>
      <c r="F4763" s="195" t="s">
        <v>90</v>
      </c>
    </row>
    <row r="4764" spans="1:6">
      <c r="A4764" s="195" t="s">
        <v>395</v>
      </c>
      <c r="B4764" s="196">
        <v>2032</v>
      </c>
      <c r="C4764" s="196">
        <v>30300</v>
      </c>
      <c r="D4764" s="196">
        <v>2</v>
      </c>
      <c r="E4764" s="195" t="s">
        <v>19868</v>
      </c>
      <c r="F4764" s="195" t="s">
        <v>76</v>
      </c>
    </row>
    <row r="4765" spans="1:6">
      <c r="A4765" s="195" t="s">
        <v>395</v>
      </c>
      <c r="B4765" s="196">
        <v>2158</v>
      </c>
      <c r="C4765" s="196">
        <v>348000</v>
      </c>
      <c r="D4765" s="196">
        <v>1</v>
      </c>
      <c r="E4765" s="195" t="s">
        <v>19869</v>
      </c>
      <c r="F4765" s="195" t="s">
        <v>18</v>
      </c>
    </row>
    <row r="4766" spans="1:6">
      <c r="A4766" s="195" t="s">
        <v>395</v>
      </c>
      <c r="B4766" s="196">
        <v>1998</v>
      </c>
      <c r="C4766" s="196">
        <v>1481300</v>
      </c>
      <c r="D4766" s="196">
        <v>1</v>
      </c>
      <c r="E4766" s="195" t="s">
        <v>19870</v>
      </c>
      <c r="F4766" s="195" t="s">
        <v>177</v>
      </c>
    </row>
    <row r="4767" spans="1:6" ht="30">
      <c r="A4767" s="195" t="s">
        <v>395</v>
      </c>
      <c r="B4767" s="196">
        <v>1081</v>
      </c>
      <c r="C4767" s="196">
        <v>170600</v>
      </c>
      <c r="D4767" s="196">
        <v>1</v>
      </c>
      <c r="E4767" s="195" t="s">
        <v>19871</v>
      </c>
      <c r="F4767" s="195" t="s">
        <v>99</v>
      </c>
    </row>
    <row r="4768" spans="1:6">
      <c r="A4768" s="195" t="s">
        <v>395</v>
      </c>
      <c r="B4768" s="196">
        <v>2552</v>
      </c>
      <c r="C4768" s="196">
        <v>246400</v>
      </c>
      <c r="D4768" s="196">
        <v>2</v>
      </c>
      <c r="E4768" s="195" t="s">
        <v>19872</v>
      </c>
      <c r="F4768" s="195" t="s">
        <v>172</v>
      </c>
    </row>
    <row r="4769" spans="1:6">
      <c r="A4769" s="195" t="s">
        <v>395</v>
      </c>
      <c r="B4769" s="196">
        <v>3682</v>
      </c>
      <c r="C4769" s="196">
        <v>449500</v>
      </c>
      <c r="D4769" s="196">
        <v>3</v>
      </c>
      <c r="E4769" s="195" t="s">
        <v>19873</v>
      </c>
      <c r="F4769" s="195" t="s">
        <v>7</v>
      </c>
    </row>
    <row r="4770" spans="1:6">
      <c r="A4770" s="195" t="s">
        <v>395</v>
      </c>
      <c r="B4770" s="196">
        <v>2081</v>
      </c>
      <c r="C4770" s="196">
        <v>230000</v>
      </c>
      <c r="D4770" s="196">
        <v>2</v>
      </c>
      <c r="E4770" s="195" t="s">
        <v>19874</v>
      </c>
      <c r="F4770" s="195" t="s">
        <v>171</v>
      </c>
    </row>
    <row r="4771" spans="1:6" ht="30">
      <c r="A4771" s="195" t="s">
        <v>395</v>
      </c>
      <c r="B4771" s="196">
        <v>2796</v>
      </c>
      <c r="C4771" s="196">
        <v>781200</v>
      </c>
      <c r="D4771" s="196">
        <v>1</v>
      </c>
      <c r="E4771" s="195" t="s">
        <v>19875</v>
      </c>
      <c r="F4771" s="195" t="s">
        <v>25</v>
      </c>
    </row>
    <row r="4772" spans="1:6">
      <c r="A4772" s="195" t="s">
        <v>395</v>
      </c>
      <c r="B4772" s="196">
        <v>3120</v>
      </c>
      <c r="C4772" s="196">
        <v>1579200</v>
      </c>
      <c r="D4772" s="196">
        <v>2</v>
      </c>
      <c r="E4772" s="195" t="s">
        <v>19876</v>
      </c>
      <c r="F4772" s="195" t="s">
        <v>57</v>
      </c>
    </row>
    <row r="4773" spans="1:6">
      <c r="A4773" s="195" t="s">
        <v>395</v>
      </c>
      <c r="B4773" s="196">
        <v>2158</v>
      </c>
      <c r="C4773" s="196">
        <v>647200</v>
      </c>
      <c r="D4773" s="196">
        <v>1</v>
      </c>
      <c r="E4773" s="195" t="s">
        <v>19877</v>
      </c>
      <c r="F4773" s="195" t="s">
        <v>247</v>
      </c>
    </row>
    <row r="4774" spans="1:6">
      <c r="A4774" s="195" t="s">
        <v>395</v>
      </c>
      <c r="B4774" s="196">
        <v>2508</v>
      </c>
      <c r="C4774" s="196">
        <v>223800</v>
      </c>
      <c r="D4774" s="196">
        <v>1</v>
      </c>
      <c r="E4774" s="195" t="s">
        <v>19878</v>
      </c>
      <c r="F4774" s="195" t="s">
        <v>82</v>
      </c>
    </row>
    <row r="4775" spans="1:6" ht="30">
      <c r="A4775" s="195" t="s">
        <v>395</v>
      </c>
      <c r="B4775" s="196">
        <v>1134</v>
      </c>
      <c r="C4775" s="196">
        <v>270400</v>
      </c>
      <c r="D4775" s="196">
        <v>1</v>
      </c>
      <c r="E4775" s="195" t="s">
        <v>19879</v>
      </c>
      <c r="F4775" s="195" t="s">
        <v>25</v>
      </c>
    </row>
    <row r="4776" spans="1:6">
      <c r="A4776" s="195" t="s">
        <v>395</v>
      </c>
      <c r="B4776" s="196">
        <v>5148</v>
      </c>
      <c r="C4776" s="196">
        <v>477500</v>
      </c>
      <c r="D4776" s="196">
        <v>3</v>
      </c>
      <c r="E4776" s="195" t="s">
        <v>19880</v>
      </c>
      <c r="F4776" s="195" t="s">
        <v>41</v>
      </c>
    </row>
    <row r="4777" spans="1:6">
      <c r="A4777" s="195" t="s">
        <v>395</v>
      </c>
      <c r="B4777" s="196">
        <v>7479</v>
      </c>
      <c r="C4777" s="196">
        <v>1151300</v>
      </c>
      <c r="D4777" s="196">
        <v>1</v>
      </c>
      <c r="E4777" s="195" t="s">
        <v>19881</v>
      </c>
      <c r="F4777" s="195" t="s">
        <v>7</v>
      </c>
    </row>
    <row r="4778" spans="1:6">
      <c r="A4778" s="195" t="s">
        <v>395</v>
      </c>
      <c r="B4778" s="196">
        <v>749</v>
      </c>
      <c r="C4778" s="196">
        <v>321400</v>
      </c>
      <c r="D4778" s="196">
        <v>1</v>
      </c>
      <c r="E4778" s="195" t="s">
        <v>19882</v>
      </c>
      <c r="F4778" s="195" t="s">
        <v>168</v>
      </c>
    </row>
    <row r="4779" spans="1:6">
      <c r="A4779" s="195" t="s">
        <v>395</v>
      </c>
      <c r="B4779" s="196">
        <v>1525</v>
      </c>
      <c r="C4779" s="196">
        <v>153000</v>
      </c>
      <c r="D4779" s="196">
        <v>1</v>
      </c>
      <c r="E4779" s="195" t="s">
        <v>19883</v>
      </c>
      <c r="F4779" s="195" t="s">
        <v>57</v>
      </c>
    </row>
    <row r="4780" spans="1:6">
      <c r="A4780" s="195" t="s">
        <v>395</v>
      </c>
      <c r="B4780" s="196">
        <v>1306</v>
      </c>
      <c r="C4780" s="196">
        <v>347100</v>
      </c>
      <c r="D4780" s="196">
        <v>1</v>
      </c>
      <c r="E4780" s="195" t="s">
        <v>19884</v>
      </c>
      <c r="F4780" s="195" t="s">
        <v>168</v>
      </c>
    </row>
    <row r="4781" spans="1:6" ht="30">
      <c r="A4781" s="195" t="s">
        <v>395</v>
      </c>
      <c r="B4781" s="196">
        <v>652</v>
      </c>
      <c r="C4781" s="196">
        <v>195700</v>
      </c>
      <c r="D4781" s="196">
        <v>1</v>
      </c>
      <c r="E4781" s="195" t="s">
        <v>19885</v>
      </c>
      <c r="F4781" s="195" t="s">
        <v>25</v>
      </c>
    </row>
    <row r="4782" spans="1:6">
      <c r="A4782" s="195" t="s">
        <v>395</v>
      </c>
      <c r="B4782" s="196">
        <v>3636</v>
      </c>
      <c r="C4782" s="196">
        <v>427300</v>
      </c>
      <c r="D4782" s="196">
        <v>3</v>
      </c>
      <c r="E4782" s="195" t="s">
        <v>19886</v>
      </c>
      <c r="F4782" s="195" t="s">
        <v>5</v>
      </c>
    </row>
    <row r="4783" spans="1:6">
      <c r="A4783" s="195" t="s">
        <v>395</v>
      </c>
      <c r="B4783" s="196">
        <v>5187</v>
      </c>
      <c r="C4783" s="196">
        <v>507800</v>
      </c>
      <c r="D4783" s="196">
        <v>2</v>
      </c>
      <c r="E4783" s="195" t="s">
        <v>19887</v>
      </c>
      <c r="F4783" s="195" t="s">
        <v>76</v>
      </c>
    </row>
    <row r="4784" spans="1:6" ht="30">
      <c r="A4784" s="195" t="s">
        <v>395</v>
      </c>
      <c r="B4784" s="196">
        <v>2694</v>
      </c>
      <c r="C4784" s="196">
        <v>430900</v>
      </c>
      <c r="D4784" s="196">
        <v>1</v>
      </c>
      <c r="E4784" s="195" t="s">
        <v>19888</v>
      </c>
      <c r="F4784" s="195" t="s">
        <v>99</v>
      </c>
    </row>
    <row r="4785" spans="1:6">
      <c r="A4785" s="195" t="s">
        <v>395</v>
      </c>
      <c r="B4785" s="196">
        <v>3137</v>
      </c>
      <c r="C4785" s="196">
        <v>1144900</v>
      </c>
      <c r="D4785" s="196">
        <v>1</v>
      </c>
      <c r="E4785" s="195" t="s">
        <v>19889</v>
      </c>
      <c r="F4785" s="195" t="s">
        <v>82</v>
      </c>
    </row>
    <row r="4786" spans="1:6">
      <c r="A4786" s="195" t="s">
        <v>395</v>
      </c>
      <c r="B4786" s="196">
        <v>1701</v>
      </c>
      <c r="C4786" s="196">
        <v>529700</v>
      </c>
      <c r="D4786" s="196">
        <v>1</v>
      </c>
      <c r="E4786" s="195" t="s">
        <v>19890</v>
      </c>
      <c r="F4786" s="195" t="s">
        <v>261</v>
      </c>
    </row>
    <row r="4787" spans="1:6">
      <c r="A4787" s="195" t="s">
        <v>395</v>
      </c>
      <c r="B4787" s="196">
        <v>846</v>
      </c>
      <c r="C4787" s="196">
        <v>280100</v>
      </c>
      <c r="D4787" s="196">
        <v>3</v>
      </c>
      <c r="E4787" s="195" t="s">
        <v>19891</v>
      </c>
      <c r="F4787" s="195" t="s">
        <v>27</v>
      </c>
    </row>
    <row r="4788" spans="1:6">
      <c r="A4788" s="195" t="s">
        <v>395</v>
      </c>
      <c r="B4788" s="196">
        <v>720</v>
      </c>
      <c r="C4788" s="196">
        <v>161700</v>
      </c>
      <c r="D4788" s="196">
        <v>1</v>
      </c>
      <c r="E4788" s="195" t="s">
        <v>19892</v>
      </c>
      <c r="F4788" s="195" t="s">
        <v>164</v>
      </c>
    </row>
    <row r="4789" spans="1:6">
      <c r="A4789" s="195" t="s">
        <v>395</v>
      </c>
      <c r="B4789" s="196">
        <v>1331</v>
      </c>
      <c r="C4789" s="196">
        <v>177700</v>
      </c>
      <c r="D4789" s="196">
        <v>1</v>
      </c>
      <c r="E4789" s="195" t="s">
        <v>19893</v>
      </c>
      <c r="F4789" s="195" t="s">
        <v>185</v>
      </c>
    </row>
    <row r="4790" spans="1:6">
      <c r="A4790" s="195" t="s">
        <v>395</v>
      </c>
      <c r="B4790" s="196">
        <v>1490</v>
      </c>
      <c r="C4790" s="196">
        <v>624700</v>
      </c>
      <c r="D4790" s="196">
        <v>1</v>
      </c>
      <c r="E4790" s="195" t="s">
        <v>19894</v>
      </c>
      <c r="F4790" s="195" t="s">
        <v>247</v>
      </c>
    </row>
    <row r="4791" spans="1:6">
      <c r="A4791" s="195" t="s">
        <v>395</v>
      </c>
      <c r="B4791" s="196">
        <v>1412</v>
      </c>
      <c r="C4791" s="196">
        <v>806500</v>
      </c>
      <c r="D4791" s="196">
        <v>1</v>
      </c>
      <c r="E4791" s="195" t="s">
        <v>19895</v>
      </c>
      <c r="F4791" s="195" t="s">
        <v>261</v>
      </c>
    </row>
    <row r="4792" spans="1:6">
      <c r="A4792" s="195" t="s">
        <v>395</v>
      </c>
      <c r="B4792" s="196">
        <v>2260</v>
      </c>
      <c r="C4792" s="196">
        <v>354300</v>
      </c>
      <c r="D4792" s="196">
        <v>2</v>
      </c>
      <c r="E4792" s="195" t="s">
        <v>19896</v>
      </c>
      <c r="F4792" s="195" t="s">
        <v>26</v>
      </c>
    </row>
    <row r="4793" spans="1:6">
      <c r="A4793" s="195" t="s">
        <v>395</v>
      </c>
      <c r="B4793" s="196">
        <v>1078</v>
      </c>
      <c r="C4793" s="196">
        <v>185200</v>
      </c>
      <c r="D4793" s="196">
        <v>1</v>
      </c>
      <c r="E4793" s="195" t="s">
        <v>19897</v>
      </c>
      <c r="F4793" s="195" t="s">
        <v>199</v>
      </c>
    </row>
    <row r="4794" spans="1:6" ht="30">
      <c r="A4794" s="195" t="s">
        <v>395</v>
      </c>
      <c r="B4794" s="196">
        <v>3160</v>
      </c>
      <c r="C4794" s="196">
        <v>595200</v>
      </c>
      <c r="D4794" s="196">
        <v>1</v>
      </c>
      <c r="E4794" s="195" t="s">
        <v>19898</v>
      </c>
      <c r="F4794" s="195" t="s">
        <v>99</v>
      </c>
    </row>
    <row r="4795" spans="1:6">
      <c r="A4795" s="195" t="s">
        <v>395</v>
      </c>
      <c r="B4795" s="196">
        <v>8988</v>
      </c>
      <c r="C4795" s="196">
        <v>1994000</v>
      </c>
      <c r="D4795" s="196">
        <v>2</v>
      </c>
      <c r="E4795" s="195" t="s">
        <v>19899</v>
      </c>
      <c r="F4795" s="195" t="s">
        <v>219</v>
      </c>
    </row>
    <row r="4796" spans="1:6">
      <c r="A4796" s="195" t="s">
        <v>395</v>
      </c>
      <c r="B4796" s="196">
        <v>3027</v>
      </c>
      <c r="C4796" s="196">
        <v>514000</v>
      </c>
      <c r="D4796" s="196">
        <v>1</v>
      </c>
      <c r="E4796" s="195" t="s">
        <v>19900</v>
      </c>
      <c r="F4796" s="195" t="s">
        <v>57</v>
      </c>
    </row>
    <row r="4797" spans="1:6" ht="30">
      <c r="A4797" s="195" t="s">
        <v>395</v>
      </c>
      <c r="B4797" s="196">
        <v>1581</v>
      </c>
      <c r="C4797" s="196">
        <v>234300</v>
      </c>
      <c r="D4797" s="196">
        <v>1</v>
      </c>
      <c r="E4797" s="195" t="s">
        <v>19901</v>
      </c>
      <c r="F4797" s="195" t="s">
        <v>99</v>
      </c>
    </row>
    <row r="4798" spans="1:6">
      <c r="A4798" s="195" t="s">
        <v>395</v>
      </c>
      <c r="B4798" s="196">
        <v>1176</v>
      </c>
      <c r="C4798" s="196">
        <v>418800</v>
      </c>
      <c r="D4798" s="196">
        <v>1</v>
      </c>
      <c r="E4798" s="195" t="s">
        <v>19902</v>
      </c>
      <c r="F4798" s="195" t="s">
        <v>164</v>
      </c>
    </row>
    <row r="4799" spans="1:6">
      <c r="A4799" s="195" t="s">
        <v>395</v>
      </c>
      <c r="B4799" s="196">
        <v>3159</v>
      </c>
      <c r="C4799" s="196">
        <v>312000</v>
      </c>
      <c r="D4799" s="196">
        <v>2</v>
      </c>
      <c r="E4799" s="195" t="s">
        <v>19903</v>
      </c>
      <c r="F4799" s="195" t="s">
        <v>172</v>
      </c>
    </row>
    <row r="4800" spans="1:6">
      <c r="A4800" s="195" t="s">
        <v>395</v>
      </c>
      <c r="B4800" s="196">
        <v>2382</v>
      </c>
      <c r="C4800" s="196">
        <v>514300</v>
      </c>
      <c r="D4800" s="196">
        <v>2</v>
      </c>
      <c r="E4800" s="195" t="s">
        <v>19904</v>
      </c>
      <c r="F4800" s="195" t="s">
        <v>237</v>
      </c>
    </row>
    <row r="4801" spans="1:6">
      <c r="A4801" s="195" t="s">
        <v>395</v>
      </c>
      <c r="B4801" s="196">
        <v>1482</v>
      </c>
      <c r="C4801" s="196">
        <v>182100</v>
      </c>
      <c r="D4801" s="196">
        <v>2</v>
      </c>
      <c r="E4801" s="195" t="s">
        <v>19905</v>
      </c>
      <c r="F4801" s="195" t="s">
        <v>98</v>
      </c>
    </row>
    <row r="4802" spans="1:6">
      <c r="A4802" s="195" t="s">
        <v>395</v>
      </c>
      <c r="B4802" s="196">
        <v>3340</v>
      </c>
      <c r="C4802" s="196">
        <v>389700</v>
      </c>
      <c r="D4802" s="196">
        <v>2</v>
      </c>
      <c r="E4802" s="195" t="s">
        <v>19906</v>
      </c>
      <c r="F4802" s="195" t="s">
        <v>216</v>
      </c>
    </row>
    <row r="4803" spans="1:6">
      <c r="A4803" s="195" t="s">
        <v>395</v>
      </c>
      <c r="B4803" s="196">
        <v>2161</v>
      </c>
      <c r="C4803" s="196">
        <v>258900</v>
      </c>
      <c r="D4803" s="196">
        <v>4</v>
      </c>
      <c r="E4803" s="195" t="s">
        <v>19907</v>
      </c>
      <c r="F4803" s="195" t="s">
        <v>159</v>
      </c>
    </row>
    <row r="4804" spans="1:6">
      <c r="A4804" s="195" t="s">
        <v>395</v>
      </c>
      <c r="B4804" s="196">
        <v>8663</v>
      </c>
      <c r="C4804" s="196">
        <v>5275500</v>
      </c>
      <c r="D4804" s="196">
        <v>1</v>
      </c>
      <c r="E4804" s="195" t="s">
        <v>19908</v>
      </c>
      <c r="F4804" s="195" t="s">
        <v>247</v>
      </c>
    </row>
    <row r="4805" spans="1:6">
      <c r="A4805" s="195" t="s">
        <v>395</v>
      </c>
      <c r="B4805" s="196">
        <v>1784</v>
      </c>
      <c r="C4805" s="196">
        <v>110600</v>
      </c>
      <c r="D4805" s="196">
        <v>2</v>
      </c>
      <c r="E4805" s="195" t="s">
        <v>19909</v>
      </c>
      <c r="F4805" s="195" t="s">
        <v>185</v>
      </c>
    </row>
    <row r="4806" spans="1:6">
      <c r="A4806" s="195" t="s">
        <v>395</v>
      </c>
      <c r="B4806" s="196">
        <v>2666</v>
      </c>
      <c r="C4806" s="196">
        <v>689000</v>
      </c>
      <c r="D4806" s="196">
        <v>1</v>
      </c>
      <c r="E4806" s="195" t="s">
        <v>19910</v>
      </c>
      <c r="F4806" s="195" t="s">
        <v>82</v>
      </c>
    </row>
    <row r="4807" spans="1:6">
      <c r="A4807" s="195" t="s">
        <v>395</v>
      </c>
      <c r="B4807" s="196">
        <v>6123</v>
      </c>
      <c r="C4807" s="196">
        <v>1379600</v>
      </c>
      <c r="D4807" s="196">
        <v>1</v>
      </c>
      <c r="E4807" s="195" t="s">
        <v>19911</v>
      </c>
      <c r="F4807" s="195" t="s">
        <v>7</v>
      </c>
    </row>
    <row r="4808" spans="1:6">
      <c r="A4808" s="195" t="s">
        <v>395</v>
      </c>
      <c r="B4808" s="196">
        <v>2264</v>
      </c>
      <c r="C4808" s="196">
        <v>515100</v>
      </c>
      <c r="D4808" s="196">
        <v>1</v>
      </c>
      <c r="E4808" s="195" t="s">
        <v>19912</v>
      </c>
      <c r="F4808" s="195" t="s">
        <v>164</v>
      </c>
    </row>
    <row r="4809" spans="1:6">
      <c r="A4809" s="195" t="s">
        <v>395</v>
      </c>
      <c r="B4809" s="196">
        <v>2689</v>
      </c>
      <c r="C4809" s="196">
        <v>871200</v>
      </c>
      <c r="D4809" s="196">
        <v>1</v>
      </c>
      <c r="E4809" s="195" t="s">
        <v>19913</v>
      </c>
      <c r="F4809" s="195" t="s">
        <v>168</v>
      </c>
    </row>
    <row r="4810" spans="1:6">
      <c r="A4810" s="195" t="s">
        <v>395</v>
      </c>
      <c r="B4810" s="196">
        <v>3895</v>
      </c>
      <c r="C4810" s="196">
        <v>682500</v>
      </c>
      <c r="D4810" s="196">
        <v>3</v>
      </c>
      <c r="E4810" s="195" t="s">
        <v>19914</v>
      </c>
      <c r="F4810" s="195" t="s">
        <v>156</v>
      </c>
    </row>
    <row r="4811" spans="1:6">
      <c r="A4811" s="195" t="s">
        <v>395</v>
      </c>
      <c r="B4811" s="196">
        <v>528</v>
      </c>
      <c r="C4811" s="196">
        <v>122400</v>
      </c>
      <c r="D4811" s="196">
        <v>1</v>
      </c>
      <c r="E4811" s="195" t="s">
        <v>19915</v>
      </c>
      <c r="F4811" s="195" t="s">
        <v>88</v>
      </c>
    </row>
    <row r="4812" spans="1:6">
      <c r="A4812" s="195" t="s">
        <v>395</v>
      </c>
      <c r="B4812" s="196">
        <v>416</v>
      </c>
      <c r="C4812" s="196">
        <v>372500</v>
      </c>
      <c r="D4812" s="196">
        <v>2</v>
      </c>
      <c r="E4812" s="195" t="s">
        <v>17282</v>
      </c>
      <c r="F4812" s="195" t="s">
        <v>37</v>
      </c>
    </row>
    <row r="4813" spans="1:6">
      <c r="A4813" s="195" t="s">
        <v>395</v>
      </c>
      <c r="B4813" s="196">
        <v>2141</v>
      </c>
      <c r="C4813" s="196">
        <v>496800</v>
      </c>
      <c r="D4813" s="196">
        <v>1</v>
      </c>
      <c r="E4813" s="195" t="s">
        <v>19916</v>
      </c>
      <c r="F4813" s="195" t="s">
        <v>106</v>
      </c>
    </row>
    <row r="4814" spans="1:6">
      <c r="A4814" s="195" t="s">
        <v>395</v>
      </c>
      <c r="B4814" s="196">
        <v>1972</v>
      </c>
      <c r="C4814" s="196">
        <v>258800</v>
      </c>
      <c r="D4814" s="196">
        <v>3</v>
      </c>
      <c r="E4814" s="195" t="s">
        <v>19917</v>
      </c>
      <c r="F4814" s="195" t="s">
        <v>5</v>
      </c>
    </row>
    <row r="4815" spans="1:6">
      <c r="A4815" s="195" t="s">
        <v>395</v>
      </c>
      <c r="B4815" s="196">
        <v>2360</v>
      </c>
      <c r="C4815" s="196">
        <v>328100</v>
      </c>
      <c r="D4815" s="196">
        <v>2</v>
      </c>
      <c r="E4815" s="195" t="s">
        <v>19918</v>
      </c>
      <c r="F4815" s="195" t="s">
        <v>49</v>
      </c>
    </row>
    <row r="4816" spans="1:6">
      <c r="A4816" s="195" t="s">
        <v>395</v>
      </c>
      <c r="B4816" s="196">
        <v>1264</v>
      </c>
      <c r="C4816" s="196">
        <v>238900</v>
      </c>
      <c r="D4816" s="196">
        <v>4</v>
      </c>
      <c r="E4816" s="195" t="s">
        <v>19919</v>
      </c>
      <c r="F4816" s="195" t="s">
        <v>159</v>
      </c>
    </row>
    <row r="4817" spans="1:6">
      <c r="A4817" s="195" t="s">
        <v>395</v>
      </c>
      <c r="B4817" s="196">
        <v>1939</v>
      </c>
      <c r="C4817" s="196">
        <v>325700</v>
      </c>
      <c r="D4817" s="196">
        <v>1</v>
      </c>
      <c r="E4817" s="195" t="s">
        <v>19920</v>
      </c>
      <c r="F4817" s="195" t="s">
        <v>106</v>
      </c>
    </row>
    <row r="4818" spans="1:6">
      <c r="A4818" s="195" t="s">
        <v>395</v>
      </c>
      <c r="B4818" s="196">
        <v>10265</v>
      </c>
      <c r="C4818" s="196">
        <v>1344400</v>
      </c>
      <c r="D4818" s="196">
        <v>2</v>
      </c>
      <c r="E4818" s="195" t="s">
        <v>19921</v>
      </c>
      <c r="F4818" s="195" t="s">
        <v>188</v>
      </c>
    </row>
    <row r="4819" spans="1:6">
      <c r="A4819" s="195" t="s">
        <v>395</v>
      </c>
      <c r="B4819" s="196">
        <v>1721</v>
      </c>
      <c r="C4819" s="196">
        <v>208400</v>
      </c>
      <c r="D4819" s="196">
        <v>2</v>
      </c>
      <c r="E4819" s="195" t="s">
        <v>19922</v>
      </c>
      <c r="F4819" s="195" t="s">
        <v>5</v>
      </c>
    </row>
    <row r="4820" spans="1:6">
      <c r="A4820" s="195" t="s">
        <v>395</v>
      </c>
      <c r="B4820" s="196">
        <v>1092</v>
      </c>
      <c r="C4820" s="196">
        <v>390000</v>
      </c>
      <c r="D4820" s="196">
        <v>1</v>
      </c>
      <c r="E4820" s="195" t="s">
        <v>19923</v>
      </c>
      <c r="F4820" s="195" t="s">
        <v>184</v>
      </c>
    </row>
    <row r="4821" spans="1:6">
      <c r="A4821" s="195" t="s">
        <v>395</v>
      </c>
      <c r="B4821" s="196">
        <v>13163</v>
      </c>
      <c r="C4821" s="196">
        <v>3310700</v>
      </c>
      <c r="D4821" s="196">
        <v>4</v>
      </c>
      <c r="E4821" s="195" t="s">
        <v>19924</v>
      </c>
      <c r="F4821" s="195" t="s">
        <v>253</v>
      </c>
    </row>
    <row r="4822" spans="1:6">
      <c r="A4822" s="195" t="s">
        <v>395</v>
      </c>
      <c r="B4822" s="196">
        <v>676</v>
      </c>
      <c r="C4822" s="196">
        <v>419500</v>
      </c>
      <c r="D4822" s="196">
        <v>1</v>
      </c>
      <c r="E4822" s="195" t="s">
        <v>19925</v>
      </c>
      <c r="F4822" s="195" t="s">
        <v>88</v>
      </c>
    </row>
    <row r="4823" spans="1:6">
      <c r="A4823" s="195" t="s">
        <v>395</v>
      </c>
      <c r="B4823" s="196">
        <v>1996</v>
      </c>
      <c r="C4823" s="196">
        <v>268000</v>
      </c>
      <c r="D4823" s="196">
        <v>2</v>
      </c>
      <c r="E4823" s="195" t="s">
        <v>19926</v>
      </c>
      <c r="F4823" s="195" t="s">
        <v>11</v>
      </c>
    </row>
    <row r="4824" spans="1:6" ht="30">
      <c r="A4824" s="195" t="s">
        <v>395</v>
      </c>
      <c r="B4824" s="196">
        <v>1351</v>
      </c>
      <c r="C4824" s="196">
        <v>270100</v>
      </c>
      <c r="D4824" s="196">
        <v>3</v>
      </c>
      <c r="E4824" s="195" t="s">
        <v>19927</v>
      </c>
      <c r="F4824" s="195" t="s">
        <v>25</v>
      </c>
    </row>
    <row r="4825" spans="1:6">
      <c r="A4825" s="195" t="s">
        <v>395</v>
      </c>
      <c r="B4825" s="196">
        <v>2616</v>
      </c>
      <c r="C4825" s="196">
        <v>132000</v>
      </c>
      <c r="D4825" s="196">
        <v>2</v>
      </c>
      <c r="E4825" s="195" t="s">
        <v>19928</v>
      </c>
      <c r="F4825" s="195" t="s">
        <v>91</v>
      </c>
    </row>
    <row r="4826" spans="1:6">
      <c r="A4826" s="195" t="s">
        <v>395</v>
      </c>
      <c r="B4826" s="196">
        <v>3795</v>
      </c>
      <c r="C4826" s="196">
        <v>552300</v>
      </c>
      <c r="D4826" s="196">
        <v>1</v>
      </c>
      <c r="E4826" s="195" t="s">
        <v>19929</v>
      </c>
      <c r="F4826" s="195" t="s">
        <v>87</v>
      </c>
    </row>
    <row r="4827" spans="1:6">
      <c r="A4827" s="195" t="s">
        <v>395</v>
      </c>
      <c r="B4827" s="196">
        <v>2506</v>
      </c>
      <c r="C4827" s="196">
        <v>364300</v>
      </c>
      <c r="D4827" s="196">
        <v>2</v>
      </c>
      <c r="E4827" s="195" t="s">
        <v>19930</v>
      </c>
      <c r="F4827" s="195" t="s">
        <v>16</v>
      </c>
    </row>
    <row r="4828" spans="1:6">
      <c r="A4828" s="195" t="s">
        <v>395</v>
      </c>
      <c r="B4828" s="196">
        <v>6470</v>
      </c>
      <c r="C4828" s="196">
        <v>1486900</v>
      </c>
      <c r="D4828" s="196">
        <v>2</v>
      </c>
      <c r="E4828" s="195" t="s">
        <v>19931</v>
      </c>
      <c r="F4828" s="195" t="s">
        <v>93</v>
      </c>
    </row>
    <row r="4829" spans="1:6">
      <c r="A4829" s="195" t="s">
        <v>395</v>
      </c>
      <c r="B4829" s="196">
        <v>4230</v>
      </c>
      <c r="C4829" s="196">
        <v>440600</v>
      </c>
      <c r="D4829" s="196">
        <v>6</v>
      </c>
      <c r="E4829" s="195" t="s">
        <v>19932</v>
      </c>
      <c r="F4829" s="195" t="s">
        <v>206</v>
      </c>
    </row>
    <row r="4830" spans="1:6">
      <c r="A4830" s="195" t="s">
        <v>395</v>
      </c>
      <c r="B4830" s="196">
        <v>2538</v>
      </c>
      <c r="C4830" s="196">
        <v>410600</v>
      </c>
      <c r="D4830" s="196">
        <v>1</v>
      </c>
      <c r="E4830" s="195" t="s">
        <v>19933</v>
      </c>
      <c r="F4830" s="195" t="s">
        <v>12</v>
      </c>
    </row>
    <row r="4831" spans="1:6">
      <c r="A4831" s="195" t="s">
        <v>395</v>
      </c>
      <c r="B4831" s="196">
        <v>768</v>
      </c>
      <c r="C4831" s="196">
        <v>470000</v>
      </c>
      <c r="D4831" s="196">
        <v>1</v>
      </c>
      <c r="E4831" s="195" t="s">
        <v>19934</v>
      </c>
      <c r="F4831" s="195" t="s">
        <v>164</v>
      </c>
    </row>
    <row r="4832" spans="1:6">
      <c r="A4832" s="195" t="s">
        <v>395</v>
      </c>
      <c r="B4832" s="196">
        <v>5469</v>
      </c>
      <c r="C4832" s="196">
        <v>874500</v>
      </c>
      <c r="D4832" s="196">
        <v>6</v>
      </c>
      <c r="E4832" s="195" t="s">
        <v>19935</v>
      </c>
      <c r="F4832" s="195" t="s">
        <v>28</v>
      </c>
    </row>
    <row r="4833" spans="1:6">
      <c r="A4833" s="195" t="s">
        <v>395</v>
      </c>
      <c r="B4833" s="196">
        <v>656</v>
      </c>
      <c r="C4833" s="196">
        <v>144200</v>
      </c>
      <c r="D4833" s="196">
        <v>1</v>
      </c>
      <c r="E4833" s="195" t="s">
        <v>19936</v>
      </c>
      <c r="F4833" s="195" t="s">
        <v>87</v>
      </c>
    </row>
    <row r="4834" spans="1:6">
      <c r="A4834" s="195" t="s">
        <v>395</v>
      </c>
      <c r="B4834" s="196">
        <v>2418</v>
      </c>
      <c r="C4834" s="196">
        <v>280100</v>
      </c>
      <c r="D4834" s="196">
        <v>2</v>
      </c>
      <c r="E4834" s="195" t="s">
        <v>19937</v>
      </c>
      <c r="F4834" s="195" t="s">
        <v>158</v>
      </c>
    </row>
    <row r="4835" spans="1:6">
      <c r="A4835" s="195" t="s">
        <v>395</v>
      </c>
      <c r="B4835" s="196">
        <v>2051</v>
      </c>
      <c r="C4835" s="196">
        <v>308400</v>
      </c>
      <c r="D4835" s="196">
        <v>2</v>
      </c>
      <c r="E4835" s="195" t="s">
        <v>19938</v>
      </c>
      <c r="F4835" s="195" t="s">
        <v>162</v>
      </c>
    </row>
    <row r="4836" spans="1:6" ht="30">
      <c r="A4836" s="195" t="s">
        <v>395</v>
      </c>
      <c r="B4836" s="196">
        <v>5116</v>
      </c>
      <c r="C4836" s="196">
        <v>3201500</v>
      </c>
      <c r="D4836" s="196">
        <v>1</v>
      </c>
      <c r="E4836" s="195" t="s">
        <v>19939</v>
      </c>
      <c r="F4836" s="195" t="s">
        <v>99</v>
      </c>
    </row>
    <row r="4837" spans="1:6">
      <c r="A4837" s="195" t="s">
        <v>395</v>
      </c>
      <c r="B4837" s="196">
        <v>858</v>
      </c>
      <c r="C4837" s="196">
        <v>1247400</v>
      </c>
      <c r="D4837" s="196">
        <v>1</v>
      </c>
      <c r="E4837" s="195" t="s">
        <v>19940</v>
      </c>
      <c r="F4837" s="195" t="s">
        <v>261</v>
      </c>
    </row>
    <row r="4838" spans="1:6">
      <c r="A4838" s="195" t="s">
        <v>395</v>
      </c>
      <c r="B4838" s="196">
        <v>2406</v>
      </c>
      <c r="C4838" s="196">
        <v>394600</v>
      </c>
      <c r="D4838" s="196">
        <v>1</v>
      </c>
      <c r="E4838" s="195" t="s">
        <v>19941</v>
      </c>
      <c r="F4838" s="195" t="s">
        <v>103</v>
      </c>
    </row>
    <row r="4839" spans="1:6">
      <c r="A4839" s="195" t="s">
        <v>395</v>
      </c>
      <c r="B4839" s="196">
        <v>711</v>
      </c>
      <c r="C4839" s="196">
        <v>158000</v>
      </c>
      <c r="D4839" s="196">
        <v>1</v>
      </c>
      <c r="E4839" s="195" t="s">
        <v>19942</v>
      </c>
      <c r="F4839" s="195" t="s">
        <v>57</v>
      </c>
    </row>
    <row r="4840" spans="1:6">
      <c r="A4840" s="195" t="s">
        <v>395</v>
      </c>
      <c r="B4840" s="196">
        <v>2284</v>
      </c>
      <c r="C4840" s="196">
        <v>680400</v>
      </c>
      <c r="D4840" s="196">
        <v>3</v>
      </c>
      <c r="E4840" s="195" t="s">
        <v>19943</v>
      </c>
      <c r="F4840" s="195" t="s">
        <v>139</v>
      </c>
    </row>
    <row r="4841" spans="1:6">
      <c r="A4841" s="195" t="s">
        <v>395</v>
      </c>
      <c r="B4841" s="196">
        <v>4240</v>
      </c>
      <c r="C4841" s="196">
        <v>1618400</v>
      </c>
      <c r="D4841" s="196">
        <v>3</v>
      </c>
      <c r="E4841" s="195" t="s">
        <v>19944</v>
      </c>
      <c r="F4841" s="195" t="s">
        <v>92</v>
      </c>
    </row>
    <row r="4842" spans="1:6">
      <c r="A4842" s="195" t="s">
        <v>395</v>
      </c>
      <c r="B4842" s="196">
        <v>2559</v>
      </c>
      <c r="C4842" s="196">
        <v>1238800</v>
      </c>
      <c r="D4842" s="196">
        <v>1</v>
      </c>
      <c r="E4842" s="195" t="s">
        <v>19945</v>
      </c>
      <c r="F4842" s="195" t="s">
        <v>247</v>
      </c>
    </row>
    <row r="4843" spans="1:6">
      <c r="A4843" s="195" t="s">
        <v>395</v>
      </c>
      <c r="B4843" s="196">
        <v>924</v>
      </c>
      <c r="C4843" s="196">
        <v>443300</v>
      </c>
      <c r="D4843" s="196">
        <v>1</v>
      </c>
      <c r="E4843" s="195" t="s">
        <v>19946</v>
      </c>
      <c r="F4843" s="195" t="s">
        <v>261</v>
      </c>
    </row>
    <row r="4844" spans="1:6">
      <c r="A4844" s="195" t="s">
        <v>395</v>
      </c>
      <c r="B4844" s="196">
        <v>2433</v>
      </c>
      <c r="C4844" s="196">
        <v>426100</v>
      </c>
      <c r="D4844" s="196">
        <v>2</v>
      </c>
      <c r="E4844" s="195" t="s">
        <v>19947</v>
      </c>
      <c r="F4844" s="195" t="s">
        <v>46</v>
      </c>
    </row>
    <row r="4845" spans="1:6">
      <c r="A4845" s="195" t="s">
        <v>395</v>
      </c>
      <c r="B4845" s="196">
        <v>4030</v>
      </c>
      <c r="C4845" s="196">
        <v>636200</v>
      </c>
      <c r="D4845" s="196">
        <v>2</v>
      </c>
      <c r="E4845" s="195" t="s">
        <v>19948</v>
      </c>
      <c r="F4845" s="195" t="s">
        <v>7</v>
      </c>
    </row>
    <row r="4846" spans="1:6" ht="30">
      <c r="A4846" s="195" t="s">
        <v>395</v>
      </c>
      <c r="B4846" s="196">
        <v>3197</v>
      </c>
      <c r="C4846" s="196">
        <v>410200</v>
      </c>
      <c r="D4846" s="196">
        <v>1</v>
      </c>
      <c r="E4846" s="195" t="s">
        <v>19949</v>
      </c>
      <c r="F4846" s="195" t="s">
        <v>99</v>
      </c>
    </row>
    <row r="4847" spans="1:6" ht="30">
      <c r="A4847" s="195" t="s">
        <v>395</v>
      </c>
      <c r="B4847" s="196">
        <v>1423</v>
      </c>
      <c r="C4847" s="196">
        <v>186700</v>
      </c>
      <c r="D4847" s="196">
        <v>1</v>
      </c>
      <c r="E4847" s="195" t="s">
        <v>19950</v>
      </c>
      <c r="F4847" s="195" t="s">
        <v>99</v>
      </c>
    </row>
    <row r="4848" spans="1:6">
      <c r="A4848" s="195" t="s">
        <v>395</v>
      </c>
      <c r="B4848" s="196">
        <v>4503</v>
      </c>
      <c r="C4848" s="196">
        <v>1628400</v>
      </c>
      <c r="D4848" s="196">
        <v>2</v>
      </c>
      <c r="E4848" s="195" t="s">
        <v>19951</v>
      </c>
      <c r="F4848" s="195" t="s">
        <v>24</v>
      </c>
    </row>
    <row r="4849" spans="1:6">
      <c r="A4849" s="195" t="s">
        <v>395</v>
      </c>
      <c r="B4849" s="196">
        <v>3140</v>
      </c>
      <c r="C4849" s="196">
        <v>650300</v>
      </c>
      <c r="D4849" s="196">
        <v>1</v>
      </c>
      <c r="E4849" s="195" t="s">
        <v>19952</v>
      </c>
      <c r="F4849" s="195" t="s">
        <v>53</v>
      </c>
    </row>
    <row r="4850" spans="1:6">
      <c r="A4850" s="195" t="s">
        <v>395</v>
      </c>
      <c r="B4850" s="196">
        <v>2673</v>
      </c>
      <c r="C4850" s="196">
        <v>306500</v>
      </c>
      <c r="D4850" s="196">
        <v>3</v>
      </c>
      <c r="E4850" s="195" t="s">
        <v>19953</v>
      </c>
      <c r="F4850" s="195" t="s">
        <v>16</v>
      </c>
    </row>
    <row r="4851" spans="1:6">
      <c r="A4851" s="195" t="s">
        <v>395</v>
      </c>
      <c r="B4851" s="196">
        <v>1816</v>
      </c>
      <c r="C4851" s="196">
        <v>370900</v>
      </c>
      <c r="D4851" s="196">
        <v>1</v>
      </c>
      <c r="E4851" s="195" t="s">
        <v>19954</v>
      </c>
      <c r="F4851" s="195" t="s">
        <v>57</v>
      </c>
    </row>
    <row r="4852" spans="1:6">
      <c r="A4852" s="195" t="s">
        <v>395</v>
      </c>
      <c r="B4852" s="196">
        <v>1708</v>
      </c>
      <c r="C4852" s="196">
        <v>250600</v>
      </c>
      <c r="D4852" s="196">
        <v>2</v>
      </c>
      <c r="E4852" s="195" t="s">
        <v>17327</v>
      </c>
      <c r="F4852" s="195" t="s">
        <v>37</v>
      </c>
    </row>
    <row r="4853" spans="1:6">
      <c r="A4853" s="195" t="s">
        <v>395</v>
      </c>
      <c r="B4853" s="196">
        <v>747</v>
      </c>
      <c r="C4853" s="196">
        <v>363400</v>
      </c>
      <c r="D4853" s="196">
        <v>4</v>
      </c>
      <c r="E4853" s="195" t="s">
        <v>19955</v>
      </c>
      <c r="F4853" s="195" t="s">
        <v>27</v>
      </c>
    </row>
    <row r="4854" spans="1:6">
      <c r="A4854" s="195" t="s">
        <v>395</v>
      </c>
      <c r="B4854" s="196">
        <v>7262</v>
      </c>
      <c r="C4854" s="196">
        <v>2139000</v>
      </c>
      <c r="D4854" s="196">
        <v>1</v>
      </c>
      <c r="E4854" s="195" t="s">
        <v>19956</v>
      </c>
      <c r="F4854" s="195" t="s">
        <v>12</v>
      </c>
    </row>
    <row r="4855" spans="1:6" ht="30">
      <c r="A4855" s="195" t="s">
        <v>395</v>
      </c>
      <c r="B4855" s="196">
        <v>1584</v>
      </c>
      <c r="C4855" s="196">
        <v>227300</v>
      </c>
      <c r="D4855" s="196">
        <v>1</v>
      </c>
      <c r="E4855" s="195" t="s">
        <v>19957</v>
      </c>
      <c r="F4855" s="195" t="s">
        <v>99</v>
      </c>
    </row>
    <row r="4856" spans="1:6">
      <c r="A4856" s="195" t="s">
        <v>395</v>
      </c>
      <c r="B4856" s="196">
        <v>1865</v>
      </c>
      <c r="C4856" s="196">
        <v>655000</v>
      </c>
      <c r="D4856" s="196">
        <v>1</v>
      </c>
      <c r="E4856" s="195" t="s">
        <v>19958</v>
      </c>
      <c r="F4856" s="195" t="s">
        <v>168</v>
      </c>
    </row>
    <row r="4857" spans="1:6">
      <c r="A4857" s="195" t="s">
        <v>395</v>
      </c>
      <c r="B4857" s="196">
        <v>2410</v>
      </c>
      <c r="C4857" s="196">
        <v>487000</v>
      </c>
      <c r="D4857" s="196">
        <v>1</v>
      </c>
      <c r="E4857" s="195" t="s">
        <v>19959</v>
      </c>
      <c r="F4857" s="195" t="s">
        <v>87</v>
      </c>
    </row>
    <row r="4858" spans="1:6" ht="30">
      <c r="A4858" s="195" t="s">
        <v>395</v>
      </c>
      <c r="B4858" s="196">
        <v>2503</v>
      </c>
      <c r="C4858" s="196">
        <v>949700</v>
      </c>
      <c r="D4858" s="196">
        <v>1</v>
      </c>
      <c r="E4858" s="195" t="s">
        <v>19960</v>
      </c>
      <c r="F4858" s="195" t="s">
        <v>99</v>
      </c>
    </row>
    <row r="4859" spans="1:6">
      <c r="A4859" s="195" t="s">
        <v>395</v>
      </c>
      <c r="B4859" s="196">
        <v>2166</v>
      </c>
      <c r="C4859" s="196">
        <v>310900</v>
      </c>
      <c r="D4859" s="196">
        <v>1</v>
      </c>
      <c r="E4859" s="195" t="s">
        <v>19961</v>
      </c>
      <c r="F4859" s="195" t="s">
        <v>12</v>
      </c>
    </row>
    <row r="4860" spans="1:6">
      <c r="A4860" s="195" t="s">
        <v>395</v>
      </c>
      <c r="B4860" s="196">
        <v>2387</v>
      </c>
      <c r="C4860" s="196">
        <v>540300</v>
      </c>
      <c r="D4860" s="196">
        <v>1</v>
      </c>
      <c r="E4860" s="195" t="s">
        <v>19962</v>
      </c>
      <c r="F4860" s="195" t="s">
        <v>164</v>
      </c>
    </row>
    <row r="4861" spans="1:6">
      <c r="A4861" s="195" t="s">
        <v>395</v>
      </c>
      <c r="B4861" s="196">
        <v>1519</v>
      </c>
      <c r="C4861" s="196">
        <v>150900</v>
      </c>
      <c r="D4861" s="196">
        <v>2</v>
      </c>
      <c r="E4861" s="195" t="s">
        <v>19963</v>
      </c>
      <c r="F4861" s="195" t="s">
        <v>5</v>
      </c>
    </row>
    <row r="4862" spans="1:6">
      <c r="A4862" s="195" t="s">
        <v>395</v>
      </c>
      <c r="B4862" s="196">
        <v>13069</v>
      </c>
      <c r="C4862" s="196">
        <v>2795600</v>
      </c>
      <c r="D4862" s="196">
        <v>1</v>
      </c>
      <c r="E4862" s="195" t="s">
        <v>19964</v>
      </c>
      <c r="F4862" s="195" t="s">
        <v>7</v>
      </c>
    </row>
    <row r="4863" spans="1:6">
      <c r="A4863" s="195" t="s">
        <v>395</v>
      </c>
      <c r="B4863" s="196">
        <v>1342</v>
      </c>
      <c r="C4863" s="196">
        <v>203200</v>
      </c>
      <c r="D4863" s="196">
        <v>2</v>
      </c>
      <c r="E4863" s="195" t="s">
        <v>16660</v>
      </c>
      <c r="F4863" s="195" t="s">
        <v>37</v>
      </c>
    </row>
    <row r="4864" spans="1:6">
      <c r="A4864" s="195" t="s">
        <v>395</v>
      </c>
      <c r="B4864" s="196">
        <v>2238</v>
      </c>
      <c r="C4864" s="196">
        <v>412700</v>
      </c>
      <c r="D4864" s="196">
        <v>1</v>
      </c>
      <c r="E4864" s="195" t="s">
        <v>19965</v>
      </c>
      <c r="F4864" s="195" t="s">
        <v>53</v>
      </c>
    </row>
    <row r="4865" spans="1:6">
      <c r="A4865" s="195" t="s">
        <v>395</v>
      </c>
      <c r="B4865" s="196">
        <v>1930</v>
      </c>
      <c r="C4865" s="196">
        <v>283100</v>
      </c>
      <c r="D4865" s="196">
        <v>1</v>
      </c>
      <c r="E4865" s="195" t="s">
        <v>19966</v>
      </c>
      <c r="F4865" s="195" t="s">
        <v>184</v>
      </c>
    </row>
    <row r="4866" spans="1:6">
      <c r="A4866" s="195" t="s">
        <v>395</v>
      </c>
      <c r="B4866" s="196">
        <v>728</v>
      </c>
      <c r="C4866" s="196">
        <v>240500</v>
      </c>
      <c r="D4866" s="196">
        <v>1</v>
      </c>
      <c r="E4866" s="195" t="s">
        <v>19967</v>
      </c>
      <c r="F4866" s="195" t="s">
        <v>164</v>
      </c>
    </row>
    <row r="4867" spans="1:6">
      <c r="A4867" s="195" t="s">
        <v>395</v>
      </c>
      <c r="B4867" s="196">
        <v>1852</v>
      </c>
      <c r="C4867" s="196">
        <v>222500</v>
      </c>
      <c r="D4867" s="196">
        <v>1</v>
      </c>
      <c r="E4867" s="195" t="s">
        <v>19968</v>
      </c>
      <c r="F4867" s="195" t="s">
        <v>57</v>
      </c>
    </row>
    <row r="4868" spans="1:6">
      <c r="A4868" s="195" t="s">
        <v>395</v>
      </c>
      <c r="B4868" s="196">
        <v>1622</v>
      </c>
      <c r="C4868" s="196">
        <v>654100</v>
      </c>
      <c r="D4868" s="196">
        <v>1</v>
      </c>
      <c r="E4868" s="195" t="s">
        <v>19969</v>
      </c>
      <c r="F4868" s="195" t="s">
        <v>164</v>
      </c>
    </row>
    <row r="4869" spans="1:6">
      <c r="A4869" s="195" t="s">
        <v>395</v>
      </c>
      <c r="B4869" s="196">
        <v>1297</v>
      </c>
      <c r="C4869" s="196">
        <v>259700</v>
      </c>
      <c r="D4869" s="196">
        <v>3</v>
      </c>
      <c r="E4869" s="195" t="s">
        <v>15996</v>
      </c>
      <c r="F4869" s="195" t="s">
        <v>37</v>
      </c>
    </row>
    <row r="4870" spans="1:6">
      <c r="A4870" s="195" t="s">
        <v>395</v>
      </c>
      <c r="B4870" s="196">
        <v>1259</v>
      </c>
      <c r="C4870" s="196">
        <v>279900</v>
      </c>
      <c r="D4870" s="196">
        <v>1</v>
      </c>
      <c r="E4870" s="195" t="s">
        <v>19970</v>
      </c>
      <c r="F4870" s="195" t="s">
        <v>88</v>
      </c>
    </row>
    <row r="4871" spans="1:6">
      <c r="A4871" s="195" t="s">
        <v>395</v>
      </c>
      <c r="B4871" s="196">
        <v>742</v>
      </c>
      <c r="C4871" s="196">
        <v>137100</v>
      </c>
      <c r="D4871" s="196">
        <v>1</v>
      </c>
      <c r="E4871" s="195" t="s">
        <v>19971</v>
      </c>
      <c r="F4871" s="195" t="s">
        <v>88</v>
      </c>
    </row>
    <row r="4872" spans="1:6" ht="30">
      <c r="A4872" s="195" t="s">
        <v>395</v>
      </c>
      <c r="B4872" s="196">
        <v>4502</v>
      </c>
      <c r="C4872" s="196">
        <v>777700</v>
      </c>
      <c r="D4872" s="196">
        <v>1</v>
      </c>
      <c r="E4872" s="195" t="s">
        <v>19972</v>
      </c>
      <c r="F4872" s="195" t="s">
        <v>99</v>
      </c>
    </row>
    <row r="4873" spans="1:6">
      <c r="A4873" s="195" t="s">
        <v>395</v>
      </c>
      <c r="B4873" s="196">
        <v>1777</v>
      </c>
      <c r="C4873" s="196">
        <v>360800</v>
      </c>
      <c r="D4873" s="196">
        <v>1</v>
      </c>
      <c r="E4873" s="195" t="s">
        <v>19973</v>
      </c>
      <c r="F4873" s="195" t="s">
        <v>168</v>
      </c>
    </row>
    <row r="4874" spans="1:6">
      <c r="A4874" s="195" t="s">
        <v>395</v>
      </c>
      <c r="B4874" s="196">
        <v>2218</v>
      </c>
      <c r="C4874" s="196">
        <v>304900</v>
      </c>
      <c r="D4874" s="196">
        <v>2</v>
      </c>
      <c r="E4874" s="195" t="s">
        <v>19974</v>
      </c>
      <c r="F4874" s="195" t="s">
        <v>58</v>
      </c>
    </row>
    <row r="4875" spans="1:6">
      <c r="A4875" s="195" t="s">
        <v>395</v>
      </c>
      <c r="B4875" s="196">
        <v>3144</v>
      </c>
      <c r="C4875" s="196">
        <v>853400</v>
      </c>
      <c r="D4875" s="196">
        <v>1</v>
      </c>
      <c r="E4875" s="195" t="s">
        <v>19975</v>
      </c>
      <c r="F4875" s="195" t="s">
        <v>247</v>
      </c>
    </row>
    <row r="4876" spans="1:6">
      <c r="A4876" s="195" t="s">
        <v>395</v>
      </c>
      <c r="B4876" s="196">
        <v>1576</v>
      </c>
      <c r="C4876" s="196">
        <v>496700</v>
      </c>
      <c r="D4876" s="196">
        <v>1</v>
      </c>
      <c r="E4876" s="195" t="s">
        <v>19976</v>
      </c>
      <c r="F4876" s="195" t="s">
        <v>247</v>
      </c>
    </row>
    <row r="4877" spans="1:6">
      <c r="A4877" s="195" t="s">
        <v>395</v>
      </c>
      <c r="B4877" s="196">
        <v>3210</v>
      </c>
      <c r="C4877" s="196">
        <v>581500</v>
      </c>
      <c r="D4877" s="196">
        <v>2</v>
      </c>
      <c r="E4877" s="195" t="s">
        <v>19977</v>
      </c>
      <c r="F4877" s="195" t="s">
        <v>254</v>
      </c>
    </row>
    <row r="4878" spans="1:6">
      <c r="A4878" s="195" t="s">
        <v>395</v>
      </c>
      <c r="B4878" s="196">
        <v>1456</v>
      </c>
      <c r="C4878" s="196">
        <v>681700</v>
      </c>
      <c r="D4878" s="196">
        <v>1</v>
      </c>
      <c r="E4878" s="195" t="s">
        <v>19978</v>
      </c>
      <c r="F4878" s="195" t="s">
        <v>168</v>
      </c>
    </row>
    <row r="4879" spans="1:6">
      <c r="A4879" s="195" t="s">
        <v>395</v>
      </c>
      <c r="B4879" s="196">
        <v>2234</v>
      </c>
      <c r="C4879" s="196">
        <v>1022000</v>
      </c>
      <c r="D4879" s="196">
        <v>1</v>
      </c>
      <c r="E4879" s="195" t="s">
        <v>19979</v>
      </c>
      <c r="F4879" s="195" t="s">
        <v>247</v>
      </c>
    </row>
    <row r="4880" spans="1:6">
      <c r="A4880" s="195" t="s">
        <v>395</v>
      </c>
      <c r="B4880" s="196">
        <v>1792</v>
      </c>
      <c r="C4880" s="196">
        <v>278100</v>
      </c>
      <c r="D4880" s="196">
        <v>2</v>
      </c>
      <c r="E4880" s="195" t="s">
        <v>19980</v>
      </c>
      <c r="F4880" s="195" t="s">
        <v>156</v>
      </c>
    </row>
    <row r="4881" spans="1:6">
      <c r="A4881" s="195" t="s">
        <v>395</v>
      </c>
      <c r="B4881" s="196">
        <v>4369</v>
      </c>
      <c r="C4881" s="196">
        <v>791100</v>
      </c>
      <c r="D4881" s="196">
        <v>1</v>
      </c>
      <c r="E4881" s="195" t="s">
        <v>19981</v>
      </c>
      <c r="F4881" s="195" t="s">
        <v>57</v>
      </c>
    </row>
    <row r="4882" spans="1:6">
      <c r="A4882" s="195" t="s">
        <v>395</v>
      </c>
      <c r="B4882" s="196">
        <v>3365</v>
      </c>
      <c r="C4882" s="196">
        <v>1449200</v>
      </c>
      <c r="D4882" s="196">
        <v>1</v>
      </c>
      <c r="E4882" s="195" t="s">
        <v>19982</v>
      </c>
      <c r="F4882" s="195" t="s">
        <v>261</v>
      </c>
    </row>
    <row r="4883" spans="1:6">
      <c r="A4883" s="195" t="s">
        <v>395</v>
      </c>
      <c r="B4883" s="196">
        <v>771</v>
      </c>
      <c r="C4883" s="196">
        <v>268500</v>
      </c>
      <c r="D4883" s="196">
        <v>2</v>
      </c>
      <c r="E4883" s="195" t="s">
        <v>15406</v>
      </c>
      <c r="F4883" s="195" t="s">
        <v>37</v>
      </c>
    </row>
    <row r="4884" spans="1:6">
      <c r="A4884" s="195" t="s">
        <v>395</v>
      </c>
      <c r="B4884" s="196">
        <v>2746</v>
      </c>
      <c r="C4884" s="196">
        <v>285100</v>
      </c>
      <c r="D4884" s="196">
        <v>3</v>
      </c>
      <c r="E4884" s="195" t="s">
        <v>19983</v>
      </c>
      <c r="F4884" s="195" t="s">
        <v>14</v>
      </c>
    </row>
    <row r="4885" spans="1:6" ht="30">
      <c r="A4885" s="195" t="s">
        <v>395</v>
      </c>
      <c r="B4885" s="196">
        <v>2004</v>
      </c>
      <c r="C4885" s="196">
        <v>3304100</v>
      </c>
      <c r="D4885" s="196">
        <v>1</v>
      </c>
      <c r="E4885" s="195" t="s">
        <v>19984</v>
      </c>
      <c r="F4885" s="195" t="s">
        <v>25</v>
      </c>
    </row>
    <row r="4886" spans="1:6" ht="30">
      <c r="A4886" s="195" t="s">
        <v>395</v>
      </c>
      <c r="B4886" s="196">
        <v>856</v>
      </c>
      <c r="C4886" s="196">
        <v>248800</v>
      </c>
      <c r="D4886" s="196">
        <v>1</v>
      </c>
      <c r="E4886" s="195" t="s">
        <v>19985</v>
      </c>
      <c r="F4886" s="195" t="s">
        <v>25</v>
      </c>
    </row>
    <row r="4887" spans="1:6">
      <c r="A4887" s="195" t="s">
        <v>395</v>
      </c>
      <c r="B4887" s="196">
        <v>2702</v>
      </c>
      <c r="C4887" s="196">
        <v>801600</v>
      </c>
      <c r="D4887" s="196">
        <v>1</v>
      </c>
      <c r="E4887" s="195" t="s">
        <v>19986</v>
      </c>
      <c r="F4887" s="195" t="s">
        <v>168</v>
      </c>
    </row>
    <row r="4888" spans="1:6" ht="30">
      <c r="A4888" s="195" t="s">
        <v>395</v>
      </c>
      <c r="B4888" s="196">
        <v>1619</v>
      </c>
      <c r="C4888" s="196">
        <v>281400</v>
      </c>
      <c r="D4888" s="196">
        <v>1</v>
      </c>
      <c r="E4888" s="195" t="s">
        <v>19987</v>
      </c>
      <c r="F4888" s="195" t="s">
        <v>99</v>
      </c>
    </row>
    <row r="4889" spans="1:6">
      <c r="A4889" s="195" t="s">
        <v>395</v>
      </c>
      <c r="B4889" s="196">
        <v>3920</v>
      </c>
      <c r="C4889" s="196">
        <v>389800</v>
      </c>
      <c r="D4889" s="196">
        <v>7</v>
      </c>
      <c r="E4889" s="195" t="s">
        <v>19988</v>
      </c>
      <c r="F4889" s="195" t="s">
        <v>206</v>
      </c>
    </row>
    <row r="4890" spans="1:6">
      <c r="A4890" s="195" t="s">
        <v>395</v>
      </c>
      <c r="B4890" s="196">
        <v>3238</v>
      </c>
      <c r="C4890" s="196">
        <v>349100</v>
      </c>
      <c r="D4890" s="196">
        <v>2</v>
      </c>
      <c r="E4890" s="195" t="s">
        <v>19989</v>
      </c>
      <c r="F4890" s="195" t="s">
        <v>5</v>
      </c>
    </row>
    <row r="4891" spans="1:6">
      <c r="A4891" s="195" t="s">
        <v>395</v>
      </c>
      <c r="B4891" s="196">
        <v>2075</v>
      </c>
      <c r="C4891" s="196">
        <v>695900</v>
      </c>
      <c r="D4891" s="196">
        <v>1</v>
      </c>
      <c r="E4891" s="195" t="s">
        <v>19990</v>
      </c>
      <c r="F4891" s="195" t="s">
        <v>247</v>
      </c>
    </row>
    <row r="4892" spans="1:6">
      <c r="A4892" s="195" t="s">
        <v>395</v>
      </c>
      <c r="B4892" s="196">
        <v>5250</v>
      </c>
      <c r="C4892" s="196">
        <v>1143900</v>
      </c>
      <c r="D4892" s="196">
        <v>2</v>
      </c>
      <c r="E4892" s="195" t="s">
        <v>19991</v>
      </c>
      <c r="F4892" s="195" t="s">
        <v>254</v>
      </c>
    </row>
    <row r="4893" spans="1:6" ht="30">
      <c r="A4893" s="195" t="s">
        <v>395</v>
      </c>
      <c r="B4893" s="196">
        <v>2190</v>
      </c>
      <c r="C4893" s="196">
        <v>638600</v>
      </c>
      <c r="D4893" s="196">
        <v>1</v>
      </c>
      <c r="E4893" s="195" t="s">
        <v>19992</v>
      </c>
      <c r="F4893" s="195" t="s">
        <v>25</v>
      </c>
    </row>
    <row r="4894" spans="1:6">
      <c r="A4894" s="195" t="s">
        <v>395</v>
      </c>
      <c r="B4894" s="196">
        <v>2850</v>
      </c>
      <c r="C4894" s="196">
        <v>429900</v>
      </c>
      <c r="D4894" s="196">
        <v>3</v>
      </c>
      <c r="E4894" s="195" t="s">
        <v>19993</v>
      </c>
      <c r="F4894" s="195" t="s">
        <v>237</v>
      </c>
    </row>
    <row r="4895" spans="1:6">
      <c r="A4895" s="195" t="s">
        <v>395</v>
      </c>
      <c r="B4895" s="196">
        <v>4006</v>
      </c>
      <c r="C4895" s="196">
        <v>358100</v>
      </c>
      <c r="D4895" s="196">
        <v>3</v>
      </c>
      <c r="E4895" s="195" t="s">
        <v>19994</v>
      </c>
      <c r="F4895" s="195" t="s">
        <v>14</v>
      </c>
    </row>
    <row r="4896" spans="1:6" ht="30">
      <c r="A4896" s="195" t="s">
        <v>395</v>
      </c>
      <c r="B4896" s="196">
        <v>4307</v>
      </c>
      <c r="C4896" s="196">
        <v>1189800</v>
      </c>
      <c r="D4896" s="196">
        <v>1</v>
      </c>
      <c r="E4896" s="195" t="s">
        <v>19995</v>
      </c>
      <c r="F4896" s="195" t="s">
        <v>25</v>
      </c>
    </row>
    <row r="4897" spans="1:6">
      <c r="A4897" s="195" t="s">
        <v>395</v>
      </c>
      <c r="B4897" s="196">
        <v>2892</v>
      </c>
      <c r="C4897" s="196">
        <v>458300</v>
      </c>
      <c r="D4897" s="196">
        <v>2</v>
      </c>
      <c r="E4897" s="195" t="s">
        <v>19996</v>
      </c>
      <c r="F4897" s="195" t="s">
        <v>162</v>
      </c>
    </row>
    <row r="4898" spans="1:6">
      <c r="A4898" s="195" t="s">
        <v>395</v>
      </c>
      <c r="B4898" s="196">
        <v>3788</v>
      </c>
      <c r="C4898" s="196">
        <v>1369300</v>
      </c>
      <c r="D4898" s="196">
        <v>1</v>
      </c>
      <c r="E4898" s="195" t="s">
        <v>19997</v>
      </c>
      <c r="F4898" s="195" t="s">
        <v>24</v>
      </c>
    </row>
    <row r="4899" spans="1:6">
      <c r="A4899" s="195" t="s">
        <v>395</v>
      </c>
      <c r="B4899" s="196">
        <v>1442</v>
      </c>
      <c r="C4899" s="196">
        <v>72200</v>
      </c>
      <c r="D4899" s="196">
        <v>4</v>
      </c>
      <c r="E4899" s="195" t="s">
        <v>19998</v>
      </c>
      <c r="F4899" s="195" t="s">
        <v>159</v>
      </c>
    </row>
    <row r="4900" spans="1:6">
      <c r="A4900" s="195" t="s">
        <v>395</v>
      </c>
      <c r="B4900" s="196">
        <v>3313</v>
      </c>
      <c r="C4900" s="196">
        <v>915400</v>
      </c>
      <c r="D4900" s="196">
        <v>1</v>
      </c>
      <c r="E4900" s="195" t="s">
        <v>19999</v>
      </c>
      <c r="F4900" s="195" t="s">
        <v>247</v>
      </c>
    </row>
    <row r="4901" spans="1:6">
      <c r="A4901" s="195" t="s">
        <v>395</v>
      </c>
      <c r="B4901" s="196">
        <v>1919</v>
      </c>
      <c r="C4901" s="196">
        <v>722500</v>
      </c>
      <c r="D4901" s="196">
        <v>1</v>
      </c>
      <c r="E4901" s="195" t="s">
        <v>20000</v>
      </c>
      <c r="F4901" s="195" t="s">
        <v>168</v>
      </c>
    </row>
    <row r="4902" spans="1:6">
      <c r="A4902" s="195" t="s">
        <v>395</v>
      </c>
      <c r="B4902" s="196">
        <v>1437</v>
      </c>
      <c r="C4902" s="196">
        <v>379600</v>
      </c>
      <c r="D4902" s="196">
        <v>1</v>
      </c>
      <c r="E4902" s="195" t="s">
        <v>20001</v>
      </c>
      <c r="F4902" s="195" t="s">
        <v>54</v>
      </c>
    </row>
    <row r="4903" spans="1:6" ht="30">
      <c r="A4903" s="195" t="s">
        <v>395</v>
      </c>
      <c r="B4903" s="196">
        <v>616</v>
      </c>
      <c r="C4903" s="196">
        <v>497600</v>
      </c>
      <c r="D4903" s="196">
        <v>1</v>
      </c>
      <c r="E4903" s="195" t="s">
        <v>20002</v>
      </c>
      <c r="F4903" s="195" t="s">
        <v>25</v>
      </c>
    </row>
    <row r="4904" spans="1:6">
      <c r="A4904" s="195" t="s">
        <v>395</v>
      </c>
      <c r="B4904" s="196">
        <v>6347</v>
      </c>
      <c r="C4904" s="196">
        <v>1932000</v>
      </c>
      <c r="D4904" s="196">
        <v>2</v>
      </c>
      <c r="E4904" s="195" t="s">
        <v>20003</v>
      </c>
      <c r="F4904" s="195" t="s">
        <v>138</v>
      </c>
    </row>
    <row r="4905" spans="1:6">
      <c r="A4905" s="195" t="s">
        <v>395</v>
      </c>
      <c r="B4905" s="196">
        <v>1663</v>
      </c>
      <c r="C4905" s="196">
        <v>728000</v>
      </c>
      <c r="D4905" s="196">
        <v>1</v>
      </c>
      <c r="E4905" s="195" t="s">
        <v>20004</v>
      </c>
      <c r="F4905" s="195" t="s">
        <v>261</v>
      </c>
    </row>
    <row r="4906" spans="1:6">
      <c r="A4906" s="195" t="s">
        <v>395</v>
      </c>
      <c r="B4906" s="196">
        <v>2797</v>
      </c>
      <c r="C4906" s="196">
        <v>288700</v>
      </c>
      <c r="D4906" s="196">
        <v>2</v>
      </c>
      <c r="E4906" s="195" t="s">
        <v>20005</v>
      </c>
      <c r="F4906" s="195" t="s">
        <v>45</v>
      </c>
    </row>
    <row r="4907" spans="1:6">
      <c r="A4907" s="195" t="s">
        <v>395</v>
      </c>
      <c r="B4907" s="196">
        <v>5723</v>
      </c>
      <c r="C4907" s="196">
        <v>547300</v>
      </c>
      <c r="D4907" s="196">
        <v>1</v>
      </c>
      <c r="E4907" s="195" t="s">
        <v>20006</v>
      </c>
      <c r="F4907" s="195" t="s">
        <v>261</v>
      </c>
    </row>
    <row r="4908" spans="1:6">
      <c r="A4908" s="195" t="s">
        <v>395</v>
      </c>
      <c r="B4908" s="196">
        <v>2288</v>
      </c>
      <c r="C4908" s="196">
        <v>646600</v>
      </c>
      <c r="D4908" s="196">
        <v>1</v>
      </c>
      <c r="E4908" s="195" t="s">
        <v>20007</v>
      </c>
      <c r="F4908" s="195" t="s">
        <v>247</v>
      </c>
    </row>
    <row r="4909" spans="1:6">
      <c r="A4909" s="195" t="s">
        <v>395</v>
      </c>
      <c r="B4909" s="196">
        <v>2270</v>
      </c>
      <c r="C4909" s="196">
        <v>348200</v>
      </c>
      <c r="D4909" s="196">
        <v>1</v>
      </c>
      <c r="E4909" s="195" t="s">
        <v>20008</v>
      </c>
      <c r="F4909" s="195" t="s">
        <v>57</v>
      </c>
    </row>
    <row r="4910" spans="1:6">
      <c r="A4910" s="195" t="s">
        <v>395</v>
      </c>
      <c r="B4910" s="196">
        <v>2411</v>
      </c>
      <c r="C4910" s="196">
        <v>800800</v>
      </c>
      <c r="D4910" s="196">
        <v>1</v>
      </c>
      <c r="E4910" s="195" t="s">
        <v>20009</v>
      </c>
      <c r="F4910" s="195" t="s">
        <v>247</v>
      </c>
    </row>
    <row r="4911" spans="1:6" ht="30">
      <c r="A4911" s="195" t="s">
        <v>395</v>
      </c>
      <c r="B4911" s="196">
        <v>1368</v>
      </c>
      <c r="C4911" s="196">
        <v>250500</v>
      </c>
      <c r="D4911" s="196">
        <v>1</v>
      </c>
      <c r="E4911" s="195" t="s">
        <v>20010</v>
      </c>
      <c r="F4911" s="195" t="s">
        <v>25</v>
      </c>
    </row>
    <row r="4912" spans="1:6">
      <c r="A4912" s="195" t="s">
        <v>395</v>
      </c>
      <c r="B4912" s="196">
        <v>12885</v>
      </c>
      <c r="C4912" s="196">
        <v>2655400</v>
      </c>
      <c r="D4912" s="196">
        <v>6</v>
      </c>
      <c r="E4912" s="195" t="s">
        <v>20011</v>
      </c>
      <c r="F4912" s="195" t="s">
        <v>138</v>
      </c>
    </row>
    <row r="4913" spans="1:6">
      <c r="A4913" s="195" t="s">
        <v>395</v>
      </c>
      <c r="B4913" s="196">
        <v>2642</v>
      </c>
      <c r="C4913" s="196">
        <v>739100</v>
      </c>
      <c r="D4913" s="196">
        <v>1</v>
      </c>
      <c r="E4913" s="195" t="s">
        <v>20012</v>
      </c>
      <c r="F4913" s="195" t="s">
        <v>57</v>
      </c>
    </row>
    <row r="4914" spans="1:6">
      <c r="A4914" s="195" t="s">
        <v>395</v>
      </c>
      <c r="B4914" s="196">
        <v>3108</v>
      </c>
      <c r="C4914" s="196">
        <v>306800</v>
      </c>
      <c r="D4914" s="196">
        <v>1</v>
      </c>
      <c r="E4914" s="195" t="s">
        <v>20013</v>
      </c>
      <c r="F4914" s="195" t="s">
        <v>103</v>
      </c>
    </row>
    <row r="4915" spans="1:6">
      <c r="A4915" s="195" t="s">
        <v>395</v>
      </c>
      <c r="B4915" s="196">
        <v>3602</v>
      </c>
      <c r="C4915" s="196">
        <v>1170800</v>
      </c>
      <c r="D4915" s="196">
        <v>2</v>
      </c>
      <c r="E4915" s="195" t="s">
        <v>20014</v>
      </c>
      <c r="F4915" s="195" t="s">
        <v>219</v>
      </c>
    </row>
    <row r="4916" spans="1:6">
      <c r="A4916" s="195" t="s">
        <v>395</v>
      </c>
      <c r="B4916" s="196">
        <v>6278</v>
      </c>
      <c r="C4916" s="196">
        <v>601300</v>
      </c>
      <c r="D4916" s="196">
        <v>2</v>
      </c>
      <c r="E4916" s="195" t="s">
        <v>20015</v>
      </c>
      <c r="F4916" s="195" t="s">
        <v>5</v>
      </c>
    </row>
    <row r="4917" spans="1:6">
      <c r="A4917" s="195" t="s">
        <v>395</v>
      </c>
      <c r="B4917" s="196">
        <v>5580</v>
      </c>
      <c r="C4917" s="196">
        <v>755200</v>
      </c>
      <c r="D4917" s="196">
        <v>5</v>
      </c>
      <c r="E4917" s="195" t="s">
        <v>20016</v>
      </c>
      <c r="F4917" s="195" t="s">
        <v>156</v>
      </c>
    </row>
    <row r="4918" spans="1:6" ht="30">
      <c r="A4918" s="195" t="s">
        <v>395</v>
      </c>
      <c r="B4918" s="196">
        <v>3305</v>
      </c>
      <c r="C4918" s="196">
        <v>874800</v>
      </c>
      <c r="D4918" s="196">
        <v>1</v>
      </c>
      <c r="E4918" s="195" t="s">
        <v>20017</v>
      </c>
      <c r="F4918" s="195" t="s">
        <v>25</v>
      </c>
    </row>
    <row r="4919" spans="1:6">
      <c r="A4919" s="195" t="s">
        <v>395</v>
      </c>
      <c r="B4919" s="196">
        <v>3330</v>
      </c>
      <c r="C4919" s="196">
        <v>292800</v>
      </c>
      <c r="D4919" s="196">
        <v>3</v>
      </c>
      <c r="E4919" s="195" t="s">
        <v>20018</v>
      </c>
      <c r="F4919" s="195" t="s">
        <v>158</v>
      </c>
    </row>
    <row r="4920" spans="1:6">
      <c r="A4920" s="195" t="s">
        <v>395</v>
      </c>
      <c r="B4920" s="196">
        <v>2831</v>
      </c>
      <c r="C4920" s="196">
        <v>3246900</v>
      </c>
      <c r="D4920" s="196">
        <v>1</v>
      </c>
      <c r="E4920" s="195" t="s">
        <v>20019</v>
      </c>
      <c r="F4920" s="195" t="s">
        <v>261</v>
      </c>
    </row>
    <row r="4921" spans="1:6">
      <c r="A4921" s="195" t="s">
        <v>395</v>
      </c>
      <c r="B4921" s="196">
        <v>1139</v>
      </c>
      <c r="C4921" s="196">
        <v>530600</v>
      </c>
      <c r="D4921" s="196">
        <v>1</v>
      </c>
      <c r="E4921" s="195" t="s">
        <v>20020</v>
      </c>
      <c r="F4921" s="195" t="s">
        <v>164</v>
      </c>
    </row>
    <row r="4922" spans="1:6">
      <c r="A4922" s="195" t="s">
        <v>395</v>
      </c>
      <c r="B4922" s="196">
        <v>2547</v>
      </c>
      <c r="C4922" s="196">
        <v>314100</v>
      </c>
      <c r="D4922" s="196">
        <v>1</v>
      </c>
      <c r="E4922" s="195" t="s">
        <v>20021</v>
      </c>
      <c r="F4922" s="195" t="s">
        <v>12</v>
      </c>
    </row>
    <row r="4923" spans="1:6">
      <c r="A4923" s="195" t="s">
        <v>395</v>
      </c>
      <c r="B4923" s="196">
        <v>4760</v>
      </c>
      <c r="C4923" s="196">
        <v>1592400</v>
      </c>
      <c r="D4923" s="196">
        <v>1</v>
      </c>
      <c r="E4923" s="195" t="s">
        <v>20022</v>
      </c>
      <c r="F4923" s="195" t="s">
        <v>54</v>
      </c>
    </row>
    <row r="4924" spans="1:6">
      <c r="A4924" s="195" t="s">
        <v>395</v>
      </c>
      <c r="B4924" s="196">
        <v>4953</v>
      </c>
      <c r="C4924" s="196">
        <v>497300</v>
      </c>
      <c r="D4924" s="196">
        <v>3</v>
      </c>
      <c r="E4924" s="195" t="s">
        <v>20023</v>
      </c>
      <c r="F4924" s="195" t="s">
        <v>5</v>
      </c>
    </row>
    <row r="4925" spans="1:6">
      <c r="A4925" s="195" t="s">
        <v>395</v>
      </c>
      <c r="B4925" s="196">
        <v>672</v>
      </c>
      <c r="C4925" s="196">
        <v>556700</v>
      </c>
      <c r="D4925" s="196">
        <v>1</v>
      </c>
      <c r="E4925" s="195" t="s">
        <v>20024</v>
      </c>
      <c r="F4925" s="195" t="s">
        <v>247</v>
      </c>
    </row>
    <row r="4926" spans="1:6">
      <c r="A4926" s="195" t="s">
        <v>395</v>
      </c>
      <c r="B4926" s="196">
        <v>400</v>
      </c>
      <c r="C4926" s="196">
        <v>327500</v>
      </c>
      <c r="D4926" s="196">
        <v>4</v>
      </c>
      <c r="E4926" s="195" t="s">
        <v>16719</v>
      </c>
      <c r="F4926" s="195" t="s">
        <v>37</v>
      </c>
    </row>
    <row r="4927" spans="1:6">
      <c r="A4927" s="195" t="s">
        <v>395</v>
      </c>
      <c r="B4927" s="196">
        <v>2074</v>
      </c>
      <c r="C4927" s="196">
        <v>265200</v>
      </c>
      <c r="D4927" s="196">
        <v>2</v>
      </c>
      <c r="E4927" s="195" t="s">
        <v>20025</v>
      </c>
      <c r="F4927" s="195" t="s">
        <v>289</v>
      </c>
    </row>
    <row r="4928" spans="1:6">
      <c r="A4928" s="195" t="s">
        <v>395</v>
      </c>
      <c r="B4928" s="196">
        <v>2853</v>
      </c>
      <c r="C4928" s="196">
        <v>319600</v>
      </c>
      <c r="D4928" s="196">
        <v>2</v>
      </c>
      <c r="E4928" s="195" t="s">
        <v>20026</v>
      </c>
      <c r="F4928" s="195" t="s">
        <v>271</v>
      </c>
    </row>
    <row r="4929" spans="1:6">
      <c r="A4929" s="195" t="s">
        <v>395</v>
      </c>
      <c r="B4929" s="196">
        <v>2475</v>
      </c>
      <c r="C4929" s="196">
        <v>401700</v>
      </c>
      <c r="D4929" s="196">
        <v>3</v>
      </c>
      <c r="E4929" s="195" t="s">
        <v>20027</v>
      </c>
      <c r="F4929" s="195" t="s">
        <v>199</v>
      </c>
    </row>
    <row r="4930" spans="1:6" ht="30">
      <c r="A4930" s="195" t="s">
        <v>395</v>
      </c>
      <c r="B4930" s="196">
        <v>1140</v>
      </c>
      <c r="C4930" s="196">
        <v>233800</v>
      </c>
      <c r="D4930" s="196">
        <v>1</v>
      </c>
      <c r="E4930" s="195" t="s">
        <v>20028</v>
      </c>
      <c r="F4930" s="195" t="s">
        <v>99</v>
      </c>
    </row>
    <row r="4931" spans="1:6">
      <c r="A4931" s="195" t="s">
        <v>395</v>
      </c>
      <c r="B4931" s="196">
        <v>2536</v>
      </c>
      <c r="C4931" s="196">
        <v>1557000</v>
      </c>
      <c r="D4931" s="196">
        <v>1</v>
      </c>
      <c r="E4931" s="195" t="s">
        <v>20029</v>
      </c>
      <c r="F4931" s="195" t="s">
        <v>261</v>
      </c>
    </row>
    <row r="4932" spans="1:6" ht="30">
      <c r="A4932" s="195" t="s">
        <v>395</v>
      </c>
      <c r="B4932" s="196">
        <v>680</v>
      </c>
      <c r="C4932" s="196">
        <v>329900</v>
      </c>
      <c r="D4932" s="196">
        <v>1</v>
      </c>
      <c r="E4932" s="195" t="s">
        <v>20030</v>
      </c>
      <c r="F4932" s="195" t="s">
        <v>25</v>
      </c>
    </row>
    <row r="4933" spans="1:6">
      <c r="A4933" s="195" t="s">
        <v>395</v>
      </c>
      <c r="B4933" s="196">
        <v>5105</v>
      </c>
      <c r="C4933" s="196">
        <v>947900</v>
      </c>
      <c r="D4933" s="196">
        <v>1</v>
      </c>
      <c r="E4933" s="195" t="s">
        <v>20031</v>
      </c>
      <c r="F4933" s="195" t="s">
        <v>82</v>
      </c>
    </row>
    <row r="4934" spans="1:6" ht="30">
      <c r="A4934" s="195" t="s">
        <v>395</v>
      </c>
      <c r="B4934" s="196">
        <v>3038</v>
      </c>
      <c r="C4934" s="196">
        <v>636400</v>
      </c>
      <c r="D4934" s="196">
        <v>1</v>
      </c>
      <c r="E4934" s="195" t="s">
        <v>20032</v>
      </c>
      <c r="F4934" s="195" t="s">
        <v>25</v>
      </c>
    </row>
    <row r="4935" spans="1:6">
      <c r="A4935" s="195" t="s">
        <v>395</v>
      </c>
      <c r="B4935" s="196">
        <v>1686</v>
      </c>
      <c r="C4935" s="196">
        <v>164500</v>
      </c>
      <c r="D4935" s="196">
        <v>2</v>
      </c>
      <c r="E4935" s="195" t="s">
        <v>20033</v>
      </c>
      <c r="F4935" s="195" t="s">
        <v>185</v>
      </c>
    </row>
    <row r="4936" spans="1:6">
      <c r="A4936" s="195" t="s">
        <v>395</v>
      </c>
      <c r="B4936" s="196">
        <v>4224</v>
      </c>
      <c r="C4936" s="196">
        <v>1556000</v>
      </c>
      <c r="D4936" s="196">
        <v>1</v>
      </c>
      <c r="E4936" s="195" t="s">
        <v>20034</v>
      </c>
      <c r="F4936" s="195" t="s">
        <v>24</v>
      </c>
    </row>
    <row r="4937" spans="1:6" ht="30">
      <c r="A4937" s="195" t="s">
        <v>395</v>
      </c>
      <c r="B4937" s="196">
        <v>1067</v>
      </c>
      <c r="C4937" s="196">
        <v>187500</v>
      </c>
      <c r="D4937" s="196">
        <v>1</v>
      </c>
      <c r="E4937" s="195" t="s">
        <v>20035</v>
      </c>
      <c r="F4937" s="195" t="s">
        <v>25</v>
      </c>
    </row>
    <row r="4938" spans="1:6">
      <c r="A4938" s="195" t="s">
        <v>395</v>
      </c>
      <c r="B4938" s="196">
        <v>1859</v>
      </c>
      <c r="C4938" s="196">
        <v>335100</v>
      </c>
      <c r="D4938" s="196">
        <v>1</v>
      </c>
      <c r="E4938" s="195" t="s">
        <v>20036</v>
      </c>
      <c r="F4938" s="195" t="s">
        <v>7</v>
      </c>
    </row>
    <row r="4939" spans="1:6">
      <c r="A4939" s="195" t="s">
        <v>395</v>
      </c>
      <c r="B4939" s="196">
        <v>4655</v>
      </c>
      <c r="C4939" s="196">
        <v>924200</v>
      </c>
      <c r="D4939" s="196">
        <v>2</v>
      </c>
      <c r="E4939" s="195" t="s">
        <v>20037</v>
      </c>
      <c r="F4939" s="195" t="s">
        <v>219</v>
      </c>
    </row>
    <row r="4940" spans="1:6" ht="30">
      <c r="A4940" s="195" t="s">
        <v>395</v>
      </c>
      <c r="B4940" s="196">
        <v>2118</v>
      </c>
      <c r="C4940" s="196">
        <v>881000</v>
      </c>
      <c r="D4940" s="196">
        <v>9</v>
      </c>
      <c r="E4940" s="195" t="s">
        <v>20038</v>
      </c>
      <c r="F4940" s="195" t="s">
        <v>209</v>
      </c>
    </row>
    <row r="4941" spans="1:6">
      <c r="A4941" s="195" t="s">
        <v>395</v>
      </c>
      <c r="B4941" s="196">
        <v>4403</v>
      </c>
      <c r="C4941" s="196">
        <v>1366600</v>
      </c>
      <c r="D4941" s="196">
        <v>1</v>
      </c>
      <c r="E4941" s="195" t="s">
        <v>20039</v>
      </c>
      <c r="F4941" s="195" t="s">
        <v>247</v>
      </c>
    </row>
    <row r="4942" spans="1:6">
      <c r="A4942" s="195" t="s">
        <v>395</v>
      </c>
      <c r="B4942" s="196">
        <v>3052</v>
      </c>
      <c r="C4942" s="196">
        <v>733100</v>
      </c>
      <c r="D4942" s="196">
        <v>1</v>
      </c>
      <c r="E4942" s="195" t="s">
        <v>20040</v>
      </c>
      <c r="F4942" s="195" t="s">
        <v>87</v>
      </c>
    </row>
    <row r="4943" spans="1:6">
      <c r="A4943" s="195" t="s">
        <v>395</v>
      </c>
      <c r="B4943" s="196">
        <v>2182</v>
      </c>
      <c r="C4943" s="196">
        <v>276500</v>
      </c>
      <c r="D4943" s="196">
        <v>1</v>
      </c>
      <c r="E4943" s="195" t="s">
        <v>20041</v>
      </c>
      <c r="F4943" s="195" t="s">
        <v>57</v>
      </c>
    </row>
    <row r="4944" spans="1:6">
      <c r="A4944" s="195" t="s">
        <v>395</v>
      </c>
      <c r="B4944" s="196">
        <v>1837</v>
      </c>
      <c r="C4944" s="196">
        <v>354400</v>
      </c>
      <c r="D4944" s="196">
        <v>2</v>
      </c>
      <c r="E4944" s="195" t="s">
        <v>20042</v>
      </c>
      <c r="F4944" s="195" t="s">
        <v>79</v>
      </c>
    </row>
    <row r="4945" spans="1:6">
      <c r="A4945" s="195" t="s">
        <v>395</v>
      </c>
      <c r="B4945" s="196">
        <v>560</v>
      </c>
      <c r="C4945" s="196">
        <v>168200</v>
      </c>
      <c r="D4945" s="196">
        <v>1</v>
      </c>
      <c r="E4945" s="195" t="s">
        <v>20043</v>
      </c>
      <c r="F4945" s="195" t="s">
        <v>164</v>
      </c>
    </row>
    <row r="4946" spans="1:6">
      <c r="A4946" s="195" t="s">
        <v>395</v>
      </c>
      <c r="B4946" s="196">
        <v>4452</v>
      </c>
      <c r="C4946" s="196">
        <v>601800</v>
      </c>
      <c r="D4946" s="196">
        <v>3</v>
      </c>
      <c r="E4946" s="195" t="s">
        <v>20044</v>
      </c>
      <c r="F4946" s="195" t="s">
        <v>26</v>
      </c>
    </row>
    <row r="4947" spans="1:6">
      <c r="A4947" s="195" t="s">
        <v>395</v>
      </c>
      <c r="B4947" s="196">
        <v>3214</v>
      </c>
      <c r="C4947" s="196">
        <v>3002400</v>
      </c>
      <c r="D4947" s="196">
        <v>1</v>
      </c>
      <c r="E4947" s="195" t="s">
        <v>20045</v>
      </c>
      <c r="F4947" s="195" t="s">
        <v>168</v>
      </c>
    </row>
    <row r="4948" spans="1:6">
      <c r="A4948" s="195" t="s">
        <v>395</v>
      </c>
      <c r="B4948" s="196">
        <v>3590</v>
      </c>
      <c r="C4948" s="196">
        <v>565400</v>
      </c>
      <c r="D4948" s="196">
        <v>3</v>
      </c>
      <c r="E4948" s="195" t="s">
        <v>20046</v>
      </c>
      <c r="F4948" s="195" t="s">
        <v>45</v>
      </c>
    </row>
    <row r="4949" spans="1:6">
      <c r="A4949" s="195" t="s">
        <v>395</v>
      </c>
      <c r="B4949" s="196">
        <v>1440</v>
      </c>
      <c r="C4949" s="196">
        <v>737800</v>
      </c>
      <c r="D4949" s="196">
        <v>1</v>
      </c>
      <c r="E4949" s="195" t="s">
        <v>20047</v>
      </c>
      <c r="F4949" s="195" t="s">
        <v>247</v>
      </c>
    </row>
    <row r="4950" spans="1:6" ht="30">
      <c r="A4950" s="195" t="s">
        <v>395</v>
      </c>
      <c r="B4950" s="196">
        <v>4463</v>
      </c>
      <c r="C4950" s="196">
        <v>1276700</v>
      </c>
      <c r="D4950" s="196">
        <v>1</v>
      </c>
      <c r="E4950" s="195" t="s">
        <v>20048</v>
      </c>
      <c r="F4950" s="195" t="s">
        <v>99</v>
      </c>
    </row>
    <row r="4951" spans="1:6" ht="30">
      <c r="A4951" s="195" t="s">
        <v>395</v>
      </c>
      <c r="B4951" s="196">
        <v>3400</v>
      </c>
      <c r="C4951" s="196">
        <v>1083600</v>
      </c>
      <c r="D4951" s="196">
        <v>1</v>
      </c>
      <c r="E4951" s="195" t="s">
        <v>20049</v>
      </c>
      <c r="F4951" s="195" t="s">
        <v>99</v>
      </c>
    </row>
    <row r="4952" spans="1:6">
      <c r="A4952" s="195" t="s">
        <v>395</v>
      </c>
      <c r="B4952" s="196">
        <v>2190</v>
      </c>
      <c r="C4952" s="196">
        <v>286800</v>
      </c>
      <c r="D4952" s="196">
        <v>2</v>
      </c>
      <c r="E4952" s="195" t="s">
        <v>20050</v>
      </c>
      <c r="F4952" s="195" t="s">
        <v>14</v>
      </c>
    </row>
    <row r="4953" spans="1:6">
      <c r="A4953" s="195" t="s">
        <v>395</v>
      </c>
      <c r="B4953" s="196">
        <v>4165</v>
      </c>
      <c r="C4953" s="196">
        <v>1098100</v>
      </c>
      <c r="D4953" s="196">
        <v>1</v>
      </c>
      <c r="E4953" s="195" t="s">
        <v>20051</v>
      </c>
      <c r="F4953" s="195" t="s">
        <v>57</v>
      </c>
    </row>
    <row r="4954" spans="1:6">
      <c r="A4954" s="195" t="s">
        <v>395</v>
      </c>
      <c r="B4954" s="196">
        <v>1143</v>
      </c>
      <c r="C4954" s="196">
        <v>249500</v>
      </c>
      <c r="D4954" s="196">
        <v>1</v>
      </c>
      <c r="E4954" s="195" t="s">
        <v>20052</v>
      </c>
      <c r="F4954" s="195" t="s">
        <v>57</v>
      </c>
    </row>
    <row r="4955" spans="1:6">
      <c r="A4955" s="195" t="s">
        <v>395</v>
      </c>
      <c r="B4955" s="196">
        <v>1120</v>
      </c>
      <c r="C4955" s="196">
        <v>552300</v>
      </c>
      <c r="D4955" s="196">
        <v>2</v>
      </c>
      <c r="E4955" s="195" t="s">
        <v>20053</v>
      </c>
      <c r="F4955" s="195" t="s">
        <v>177</v>
      </c>
    </row>
    <row r="4956" spans="1:6">
      <c r="A4956" s="195" t="s">
        <v>395</v>
      </c>
      <c r="B4956" s="196">
        <v>1181</v>
      </c>
      <c r="C4956" s="196">
        <v>471200</v>
      </c>
      <c r="D4956" s="196">
        <v>1</v>
      </c>
      <c r="E4956" s="195" t="s">
        <v>20054</v>
      </c>
      <c r="F4956" s="195" t="s">
        <v>247</v>
      </c>
    </row>
    <row r="4957" spans="1:6">
      <c r="A4957" s="195" t="s">
        <v>395</v>
      </c>
      <c r="B4957" s="196">
        <v>2744</v>
      </c>
      <c r="C4957" s="196">
        <v>225200</v>
      </c>
      <c r="D4957" s="196">
        <v>2</v>
      </c>
      <c r="E4957" s="195" t="s">
        <v>20055</v>
      </c>
      <c r="F4957" s="195" t="s">
        <v>5</v>
      </c>
    </row>
    <row r="4958" spans="1:6">
      <c r="A4958" s="195" t="s">
        <v>395</v>
      </c>
      <c r="B4958" s="196">
        <v>528</v>
      </c>
      <c r="C4958" s="196">
        <v>298700</v>
      </c>
      <c r="D4958" s="196">
        <v>1</v>
      </c>
      <c r="E4958" s="195" t="s">
        <v>20056</v>
      </c>
      <c r="F4958" s="195" t="s">
        <v>18</v>
      </c>
    </row>
    <row r="4959" spans="1:6">
      <c r="A4959" s="195" t="s">
        <v>395</v>
      </c>
      <c r="B4959" s="196">
        <v>8394</v>
      </c>
      <c r="C4959" s="196">
        <v>1235000</v>
      </c>
      <c r="D4959" s="196">
        <v>1</v>
      </c>
      <c r="E4959" s="195" t="s">
        <v>20057</v>
      </c>
      <c r="F4959" s="195" t="s">
        <v>91</v>
      </c>
    </row>
    <row r="4960" spans="1:6">
      <c r="A4960" s="195" t="s">
        <v>395</v>
      </c>
      <c r="B4960" s="196">
        <v>480</v>
      </c>
      <c r="C4960" s="196">
        <v>330000</v>
      </c>
      <c r="D4960" s="196">
        <v>1</v>
      </c>
      <c r="E4960" s="195" t="s">
        <v>20058</v>
      </c>
      <c r="F4960" s="195" t="s">
        <v>177</v>
      </c>
    </row>
    <row r="4961" spans="1:6">
      <c r="A4961" s="195" t="s">
        <v>395</v>
      </c>
      <c r="B4961" s="196">
        <v>4994</v>
      </c>
      <c r="C4961" s="196">
        <v>2342200</v>
      </c>
      <c r="D4961" s="196">
        <v>2</v>
      </c>
      <c r="E4961" s="195" t="s">
        <v>20059</v>
      </c>
      <c r="F4961" s="195" t="s">
        <v>177</v>
      </c>
    </row>
    <row r="4962" spans="1:6">
      <c r="A4962" s="195" t="s">
        <v>395</v>
      </c>
      <c r="B4962" s="196">
        <v>3495</v>
      </c>
      <c r="C4962" s="196">
        <v>420200</v>
      </c>
      <c r="D4962" s="196">
        <v>6</v>
      </c>
      <c r="E4962" s="195" t="s">
        <v>20060</v>
      </c>
      <c r="F4962" s="195" t="s">
        <v>159</v>
      </c>
    </row>
    <row r="4963" spans="1:6">
      <c r="A4963" s="195" t="s">
        <v>395</v>
      </c>
      <c r="B4963" s="196">
        <v>2200</v>
      </c>
      <c r="C4963" s="196">
        <v>572400</v>
      </c>
      <c r="D4963" s="196">
        <v>1</v>
      </c>
      <c r="E4963" s="195" t="s">
        <v>20061</v>
      </c>
      <c r="F4963" s="195" t="s">
        <v>261</v>
      </c>
    </row>
    <row r="4964" spans="1:6">
      <c r="A4964" s="195" t="s">
        <v>395</v>
      </c>
      <c r="B4964" s="196">
        <v>1960</v>
      </c>
      <c r="C4964" s="196">
        <v>311800</v>
      </c>
      <c r="D4964" s="196">
        <v>1</v>
      </c>
      <c r="E4964" s="195" t="s">
        <v>20062</v>
      </c>
      <c r="F4964" s="195" t="s">
        <v>139</v>
      </c>
    </row>
    <row r="4965" spans="1:6" ht="30">
      <c r="A4965" s="195" t="s">
        <v>395</v>
      </c>
      <c r="B4965" s="196">
        <v>490</v>
      </c>
      <c r="C4965" s="196">
        <v>92200</v>
      </c>
      <c r="D4965" s="196">
        <v>1</v>
      </c>
      <c r="E4965" s="195" t="s">
        <v>20063</v>
      </c>
      <c r="F4965" s="195" t="s">
        <v>25</v>
      </c>
    </row>
    <row r="4966" spans="1:6">
      <c r="A4966" s="195" t="s">
        <v>395</v>
      </c>
      <c r="B4966" s="196">
        <v>6330</v>
      </c>
      <c r="C4966" s="196">
        <v>720800</v>
      </c>
      <c r="D4966" s="196">
        <v>5</v>
      </c>
      <c r="E4966" s="195" t="s">
        <v>20064</v>
      </c>
      <c r="F4966" s="195" t="s">
        <v>185</v>
      </c>
    </row>
    <row r="4967" spans="1:6">
      <c r="A4967" s="195" t="s">
        <v>395</v>
      </c>
      <c r="B4967" s="196">
        <v>2356</v>
      </c>
      <c r="C4967" s="196">
        <v>705300</v>
      </c>
      <c r="D4967" s="196">
        <v>1</v>
      </c>
      <c r="E4967" s="195" t="s">
        <v>20065</v>
      </c>
      <c r="F4967" s="195" t="s">
        <v>168</v>
      </c>
    </row>
    <row r="4968" spans="1:6">
      <c r="A4968" s="195" t="s">
        <v>395</v>
      </c>
      <c r="B4968" s="196">
        <v>1816</v>
      </c>
      <c r="C4968" s="196">
        <v>481800</v>
      </c>
      <c r="D4968" s="196">
        <v>1</v>
      </c>
      <c r="E4968" s="195" t="s">
        <v>20066</v>
      </c>
      <c r="F4968" s="195" t="s">
        <v>164</v>
      </c>
    </row>
    <row r="4969" spans="1:6">
      <c r="A4969" s="195" t="s">
        <v>395</v>
      </c>
      <c r="B4969" s="196">
        <v>2888</v>
      </c>
      <c r="C4969" s="196">
        <v>667100</v>
      </c>
      <c r="D4969" s="196">
        <v>1</v>
      </c>
      <c r="E4969" s="195" t="s">
        <v>20067</v>
      </c>
      <c r="F4969" s="195" t="s">
        <v>87</v>
      </c>
    </row>
    <row r="4970" spans="1:6">
      <c r="A4970" s="195" t="s">
        <v>395</v>
      </c>
      <c r="B4970" s="196">
        <v>1766</v>
      </c>
      <c r="C4970" s="196">
        <v>218700</v>
      </c>
      <c r="D4970" s="196">
        <v>2</v>
      </c>
      <c r="E4970" s="195" t="s">
        <v>20068</v>
      </c>
      <c r="F4970" s="195" t="s">
        <v>5</v>
      </c>
    </row>
    <row r="4971" spans="1:6">
      <c r="A4971" s="195" t="s">
        <v>395</v>
      </c>
      <c r="B4971" s="196">
        <v>1723</v>
      </c>
      <c r="C4971" s="196">
        <v>249100</v>
      </c>
      <c r="D4971" s="196">
        <v>1</v>
      </c>
      <c r="E4971" s="195" t="s">
        <v>20069</v>
      </c>
      <c r="F4971" s="195" t="s">
        <v>87</v>
      </c>
    </row>
    <row r="4972" spans="1:6">
      <c r="A4972" s="195" t="s">
        <v>395</v>
      </c>
      <c r="B4972" s="196">
        <v>3560</v>
      </c>
      <c r="C4972" s="196">
        <v>329300</v>
      </c>
      <c r="D4972" s="196">
        <v>2</v>
      </c>
      <c r="E4972" s="195" t="s">
        <v>20070</v>
      </c>
      <c r="F4972" s="195" t="s">
        <v>14</v>
      </c>
    </row>
    <row r="4973" spans="1:6">
      <c r="A4973" s="195" t="s">
        <v>395</v>
      </c>
      <c r="B4973" s="196">
        <v>1940</v>
      </c>
      <c r="C4973" s="196">
        <v>302200</v>
      </c>
      <c r="D4973" s="196">
        <v>2</v>
      </c>
      <c r="E4973" s="195" t="s">
        <v>20071</v>
      </c>
      <c r="F4973" s="195" t="s">
        <v>12</v>
      </c>
    </row>
    <row r="4974" spans="1:6">
      <c r="A4974" s="195" t="s">
        <v>395</v>
      </c>
      <c r="B4974" s="196">
        <v>5176</v>
      </c>
      <c r="C4974" s="196">
        <v>1053900</v>
      </c>
      <c r="D4974" s="196">
        <v>2</v>
      </c>
      <c r="E4974" s="195" t="s">
        <v>20072</v>
      </c>
      <c r="F4974" s="195" t="s">
        <v>216</v>
      </c>
    </row>
    <row r="4975" spans="1:6">
      <c r="A4975" s="195" t="s">
        <v>395</v>
      </c>
      <c r="B4975" s="196">
        <v>1322</v>
      </c>
      <c r="C4975" s="196">
        <v>249000</v>
      </c>
      <c r="D4975" s="196">
        <v>1</v>
      </c>
      <c r="E4975" s="195" t="s">
        <v>20073</v>
      </c>
      <c r="F4975" s="195" t="s">
        <v>82</v>
      </c>
    </row>
    <row r="4976" spans="1:6">
      <c r="A4976" s="195" t="s">
        <v>395</v>
      </c>
      <c r="B4976" s="196">
        <v>1837</v>
      </c>
      <c r="C4976" s="196">
        <v>605300</v>
      </c>
      <c r="D4976" s="196">
        <v>1</v>
      </c>
      <c r="E4976" s="195" t="s">
        <v>20074</v>
      </c>
      <c r="F4976" s="195" t="s">
        <v>87</v>
      </c>
    </row>
    <row r="4977" spans="1:6">
      <c r="A4977" s="195" t="s">
        <v>395</v>
      </c>
      <c r="B4977" s="196">
        <v>2623</v>
      </c>
      <c r="C4977" s="196">
        <v>341000</v>
      </c>
      <c r="D4977" s="196">
        <v>3</v>
      </c>
      <c r="E4977" s="195" t="s">
        <v>20075</v>
      </c>
      <c r="F4977" s="195" t="s">
        <v>65</v>
      </c>
    </row>
    <row r="4978" spans="1:6">
      <c r="A4978" s="195" t="s">
        <v>395</v>
      </c>
      <c r="B4978" s="196">
        <v>1170</v>
      </c>
      <c r="C4978" s="196">
        <v>275800</v>
      </c>
      <c r="D4978" s="196">
        <v>1</v>
      </c>
      <c r="E4978" s="195" t="s">
        <v>20076</v>
      </c>
      <c r="F4978" s="195" t="s">
        <v>199</v>
      </c>
    </row>
    <row r="4979" spans="1:6" ht="30">
      <c r="A4979" s="195" t="s">
        <v>395</v>
      </c>
      <c r="B4979" s="196">
        <v>2306</v>
      </c>
      <c r="C4979" s="196">
        <v>734500</v>
      </c>
      <c r="D4979" s="196">
        <v>1</v>
      </c>
      <c r="E4979" s="195" t="s">
        <v>20077</v>
      </c>
      <c r="F4979" s="195" t="s">
        <v>25</v>
      </c>
    </row>
    <row r="4980" spans="1:6">
      <c r="A4980" s="195" t="s">
        <v>395</v>
      </c>
      <c r="B4980" s="196">
        <v>2667</v>
      </c>
      <c r="C4980" s="196">
        <v>848900</v>
      </c>
      <c r="D4980" s="196">
        <v>1</v>
      </c>
      <c r="E4980" s="195" t="s">
        <v>20078</v>
      </c>
      <c r="F4980" s="195" t="s">
        <v>54</v>
      </c>
    </row>
    <row r="4981" spans="1:6">
      <c r="A4981" s="195" t="s">
        <v>395</v>
      </c>
      <c r="B4981" s="196">
        <v>10817</v>
      </c>
      <c r="C4981" s="196">
        <v>2515300</v>
      </c>
      <c r="D4981" s="196">
        <v>7</v>
      </c>
      <c r="E4981" s="195" t="s">
        <v>20079</v>
      </c>
      <c r="F4981" s="195" t="s">
        <v>138</v>
      </c>
    </row>
    <row r="4982" spans="1:6">
      <c r="A4982" s="195" t="s">
        <v>395</v>
      </c>
      <c r="B4982" s="196">
        <v>9128</v>
      </c>
      <c r="C4982" s="196">
        <v>1733000</v>
      </c>
      <c r="D4982" s="196">
        <v>2</v>
      </c>
      <c r="E4982" s="195" t="s">
        <v>20080</v>
      </c>
      <c r="F4982" s="195" t="s">
        <v>219</v>
      </c>
    </row>
    <row r="4983" spans="1:6">
      <c r="A4983" s="195" t="s">
        <v>395</v>
      </c>
      <c r="B4983" s="196">
        <v>589</v>
      </c>
      <c r="C4983" s="196">
        <v>651400</v>
      </c>
      <c r="D4983" s="196">
        <v>1</v>
      </c>
      <c r="E4983" s="195" t="s">
        <v>20081</v>
      </c>
      <c r="F4983" s="195" t="s">
        <v>247</v>
      </c>
    </row>
    <row r="4984" spans="1:6">
      <c r="A4984" s="195" t="s">
        <v>395</v>
      </c>
      <c r="B4984" s="196">
        <v>2108</v>
      </c>
      <c r="C4984" s="196">
        <v>381800</v>
      </c>
      <c r="D4984" s="196">
        <v>1</v>
      </c>
      <c r="E4984" s="195" t="s">
        <v>20082</v>
      </c>
      <c r="F4984" s="195" t="s">
        <v>7</v>
      </c>
    </row>
    <row r="4985" spans="1:6">
      <c r="A4985" s="195" t="s">
        <v>395</v>
      </c>
      <c r="B4985" s="196">
        <v>1657</v>
      </c>
      <c r="C4985" s="196">
        <v>735200</v>
      </c>
      <c r="D4985" s="196">
        <v>1</v>
      </c>
      <c r="E4985" s="195" t="s">
        <v>20083</v>
      </c>
      <c r="F4985" s="195" t="s">
        <v>164</v>
      </c>
    </row>
    <row r="4986" spans="1:6">
      <c r="A4986" s="195" t="s">
        <v>395</v>
      </c>
      <c r="B4986" s="196">
        <v>7084</v>
      </c>
      <c r="C4986" s="196">
        <v>1390100</v>
      </c>
      <c r="D4986" s="196">
        <v>2</v>
      </c>
      <c r="E4986" s="195" t="s">
        <v>20084</v>
      </c>
      <c r="F4986" s="195" t="s">
        <v>52</v>
      </c>
    </row>
    <row r="4987" spans="1:6">
      <c r="A4987" s="195" t="s">
        <v>395</v>
      </c>
      <c r="B4987" s="196">
        <v>6408</v>
      </c>
      <c r="C4987" s="196">
        <v>1226400</v>
      </c>
      <c r="D4987" s="196">
        <v>2</v>
      </c>
      <c r="E4987" s="195" t="s">
        <v>20085</v>
      </c>
      <c r="F4987" s="195" t="s">
        <v>65</v>
      </c>
    </row>
    <row r="4988" spans="1:6">
      <c r="A4988" s="195" t="s">
        <v>395</v>
      </c>
      <c r="B4988" s="196">
        <v>8704</v>
      </c>
      <c r="C4988" s="196">
        <v>1810000</v>
      </c>
      <c r="D4988" s="196">
        <v>3</v>
      </c>
      <c r="E4988" s="195" t="s">
        <v>20086</v>
      </c>
      <c r="F4988" s="195" t="s">
        <v>284</v>
      </c>
    </row>
    <row r="4989" spans="1:6">
      <c r="A4989" s="195" t="s">
        <v>395</v>
      </c>
      <c r="B4989" s="196">
        <v>3844</v>
      </c>
      <c r="C4989" s="196">
        <v>380700</v>
      </c>
      <c r="D4989" s="196">
        <v>3</v>
      </c>
      <c r="E4989" s="195" t="s">
        <v>20087</v>
      </c>
      <c r="F4989" s="195" t="s">
        <v>15</v>
      </c>
    </row>
    <row r="4990" spans="1:6" ht="30">
      <c r="A4990" s="195" t="s">
        <v>395</v>
      </c>
      <c r="B4990" s="196">
        <v>3600</v>
      </c>
      <c r="C4990" s="196">
        <v>460500</v>
      </c>
      <c r="D4990" s="196">
        <v>1</v>
      </c>
      <c r="E4990" s="195" t="s">
        <v>20088</v>
      </c>
      <c r="F4990" s="195" t="s">
        <v>99</v>
      </c>
    </row>
    <row r="4991" spans="1:6">
      <c r="A4991" s="195" t="s">
        <v>395</v>
      </c>
      <c r="B4991" s="196">
        <v>5372</v>
      </c>
      <c r="C4991" s="196">
        <v>1869600</v>
      </c>
      <c r="D4991" s="196">
        <v>1</v>
      </c>
      <c r="E4991" s="195" t="s">
        <v>20089</v>
      </c>
      <c r="F4991" s="195" t="s">
        <v>7</v>
      </c>
    </row>
    <row r="4992" spans="1:6">
      <c r="A4992" s="195" t="s">
        <v>395</v>
      </c>
      <c r="B4992" s="196">
        <v>3820</v>
      </c>
      <c r="C4992" s="196">
        <v>371400</v>
      </c>
      <c r="D4992" s="196">
        <v>2</v>
      </c>
      <c r="E4992" s="195" t="s">
        <v>20090</v>
      </c>
      <c r="F4992" s="195" t="s">
        <v>253</v>
      </c>
    </row>
    <row r="4993" spans="1:6">
      <c r="A4993" s="195" t="s">
        <v>395</v>
      </c>
      <c r="B4993" s="196">
        <v>4679</v>
      </c>
      <c r="C4993" s="196">
        <v>394800</v>
      </c>
      <c r="D4993" s="196">
        <v>4</v>
      </c>
      <c r="E4993" s="195" t="s">
        <v>20091</v>
      </c>
      <c r="F4993" s="195" t="s">
        <v>74</v>
      </c>
    </row>
    <row r="4994" spans="1:6">
      <c r="A4994" s="195" t="s">
        <v>395</v>
      </c>
      <c r="B4994" s="196">
        <v>1807</v>
      </c>
      <c r="C4994" s="196">
        <v>786100</v>
      </c>
      <c r="D4994" s="196">
        <v>1</v>
      </c>
      <c r="E4994" s="195" t="s">
        <v>20092</v>
      </c>
      <c r="F4994" s="195" t="s">
        <v>164</v>
      </c>
    </row>
    <row r="4995" spans="1:6">
      <c r="A4995" s="195" t="s">
        <v>395</v>
      </c>
      <c r="B4995" s="196">
        <v>2757</v>
      </c>
      <c r="C4995" s="196">
        <v>468500</v>
      </c>
      <c r="D4995" s="196">
        <v>2</v>
      </c>
      <c r="E4995" s="195" t="s">
        <v>20093</v>
      </c>
      <c r="F4995" s="195" t="s">
        <v>77</v>
      </c>
    </row>
    <row r="4996" spans="1:6">
      <c r="A4996" s="195" t="s">
        <v>395</v>
      </c>
      <c r="B4996" s="196">
        <v>1373</v>
      </c>
      <c r="C4996" s="196">
        <v>111700</v>
      </c>
      <c r="D4996" s="196">
        <v>4</v>
      </c>
      <c r="E4996" s="195" t="s">
        <v>20094</v>
      </c>
      <c r="F4996" s="195" t="s">
        <v>159</v>
      </c>
    </row>
    <row r="4997" spans="1:6" ht="30">
      <c r="A4997" s="195" t="s">
        <v>395</v>
      </c>
      <c r="B4997" s="196">
        <v>1216</v>
      </c>
      <c r="C4997" s="196">
        <v>143500</v>
      </c>
      <c r="D4997" s="196">
        <v>1</v>
      </c>
      <c r="E4997" s="195" t="s">
        <v>20095</v>
      </c>
      <c r="F4997" s="195" t="s">
        <v>99</v>
      </c>
    </row>
    <row r="4998" spans="1:6">
      <c r="A4998" s="195" t="s">
        <v>395</v>
      </c>
      <c r="B4998" s="196">
        <v>2110</v>
      </c>
      <c r="C4998" s="196">
        <v>800100</v>
      </c>
      <c r="D4998" s="196">
        <v>1</v>
      </c>
      <c r="E4998" s="195" t="s">
        <v>20096</v>
      </c>
      <c r="F4998" s="195" t="s">
        <v>54</v>
      </c>
    </row>
    <row r="4999" spans="1:6">
      <c r="A4999" s="195" t="s">
        <v>395</v>
      </c>
      <c r="B4999" s="196">
        <v>5189</v>
      </c>
      <c r="C4999" s="196">
        <v>379700</v>
      </c>
      <c r="D4999" s="196">
        <v>3</v>
      </c>
      <c r="E4999" s="195" t="s">
        <v>20097</v>
      </c>
      <c r="F4999" s="195" t="s">
        <v>74</v>
      </c>
    </row>
    <row r="5000" spans="1:6">
      <c r="A5000" s="195" t="s">
        <v>395</v>
      </c>
      <c r="B5000" s="196">
        <v>1198</v>
      </c>
      <c r="C5000" s="196">
        <v>591800</v>
      </c>
      <c r="D5000" s="196">
        <v>1</v>
      </c>
      <c r="E5000" s="195" t="s">
        <v>20098</v>
      </c>
      <c r="F5000" s="195" t="s">
        <v>247</v>
      </c>
    </row>
    <row r="5001" spans="1:6">
      <c r="A5001" s="195" t="s">
        <v>395</v>
      </c>
      <c r="B5001" s="196">
        <v>920</v>
      </c>
      <c r="C5001" s="196">
        <v>727800</v>
      </c>
      <c r="D5001" s="196">
        <v>1</v>
      </c>
      <c r="E5001" s="195" t="s">
        <v>20099</v>
      </c>
      <c r="F5001" s="195" t="s">
        <v>247</v>
      </c>
    </row>
    <row r="5002" spans="1:6">
      <c r="A5002" s="195" t="s">
        <v>395</v>
      </c>
      <c r="B5002" s="196">
        <v>3957</v>
      </c>
      <c r="C5002" s="196">
        <v>997600</v>
      </c>
      <c r="D5002" s="196">
        <v>2</v>
      </c>
      <c r="E5002" s="195" t="s">
        <v>20100</v>
      </c>
      <c r="F5002" s="195" t="s">
        <v>7</v>
      </c>
    </row>
    <row r="5003" spans="1:6">
      <c r="A5003" s="195" t="s">
        <v>395</v>
      </c>
      <c r="B5003" s="196">
        <v>1862</v>
      </c>
      <c r="C5003" s="196">
        <v>161900</v>
      </c>
      <c r="D5003" s="196">
        <v>2</v>
      </c>
      <c r="E5003" s="195" t="s">
        <v>20101</v>
      </c>
      <c r="F5003" s="195" t="s">
        <v>5</v>
      </c>
    </row>
    <row r="5004" spans="1:6">
      <c r="A5004" s="195" t="s">
        <v>395</v>
      </c>
      <c r="B5004" s="196">
        <v>9224</v>
      </c>
      <c r="C5004" s="196">
        <v>655700</v>
      </c>
      <c r="D5004" s="196">
        <v>2</v>
      </c>
      <c r="E5004" s="195" t="s">
        <v>20102</v>
      </c>
      <c r="F5004" s="195" t="s">
        <v>219</v>
      </c>
    </row>
    <row r="5005" spans="1:6">
      <c r="A5005" s="195" t="s">
        <v>395</v>
      </c>
      <c r="B5005" s="196">
        <v>5748</v>
      </c>
      <c r="C5005" s="196">
        <v>2237600</v>
      </c>
      <c r="D5005" s="196">
        <v>2</v>
      </c>
      <c r="E5005" s="195" t="s">
        <v>20103</v>
      </c>
      <c r="F5005" s="195" t="s">
        <v>7</v>
      </c>
    </row>
    <row r="5006" spans="1:6">
      <c r="A5006" s="195" t="s">
        <v>395</v>
      </c>
      <c r="B5006" s="196">
        <v>3655</v>
      </c>
      <c r="C5006" s="196">
        <v>694100</v>
      </c>
      <c r="D5006" s="196">
        <v>1</v>
      </c>
      <c r="E5006" s="195" t="s">
        <v>20104</v>
      </c>
      <c r="F5006" s="195" t="s">
        <v>57</v>
      </c>
    </row>
    <row r="5007" spans="1:6">
      <c r="A5007" s="195" t="s">
        <v>395</v>
      </c>
      <c r="B5007" s="196">
        <v>1512</v>
      </c>
      <c r="C5007" s="196">
        <v>630600</v>
      </c>
      <c r="D5007" s="196">
        <v>1</v>
      </c>
      <c r="E5007" s="195" t="s">
        <v>20105</v>
      </c>
      <c r="F5007" s="195" t="s">
        <v>247</v>
      </c>
    </row>
    <row r="5008" spans="1:6">
      <c r="A5008" s="195" t="s">
        <v>395</v>
      </c>
      <c r="B5008" s="196">
        <v>1140</v>
      </c>
      <c r="C5008" s="196">
        <v>698900</v>
      </c>
      <c r="D5008" s="196">
        <v>1</v>
      </c>
      <c r="E5008" s="195" t="s">
        <v>20106</v>
      </c>
      <c r="F5008" s="195" t="s">
        <v>177</v>
      </c>
    </row>
    <row r="5009" spans="1:6">
      <c r="A5009" s="195" t="s">
        <v>395</v>
      </c>
      <c r="B5009" s="196">
        <v>3931</v>
      </c>
      <c r="C5009" s="196">
        <v>758200</v>
      </c>
      <c r="D5009" s="196">
        <v>2</v>
      </c>
      <c r="E5009" s="195" t="s">
        <v>20107</v>
      </c>
      <c r="F5009" s="195" t="s">
        <v>76</v>
      </c>
    </row>
    <row r="5010" spans="1:6">
      <c r="A5010" s="195" t="s">
        <v>395</v>
      </c>
      <c r="B5010" s="196">
        <v>2905</v>
      </c>
      <c r="C5010" s="196">
        <v>395300</v>
      </c>
      <c r="D5010" s="196">
        <v>3</v>
      </c>
      <c r="E5010" s="195" t="s">
        <v>20108</v>
      </c>
      <c r="F5010" s="195" t="s">
        <v>45</v>
      </c>
    </row>
    <row r="5011" spans="1:6">
      <c r="A5011" s="195" t="s">
        <v>395</v>
      </c>
      <c r="B5011" s="196">
        <v>3443</v>
      </c>
      <c r="C5011" s="196">
        <v>473400</v>
      </c>
      <c r="D5011" s="196">
        <v>2</v>
      </c>
      <c r="E5011" s="195" t="s">
        <v>20109</v>
      </c>
      <c r="F5011" s="195" t="s">
        <v>271</v>
      </c>
    </row>
    <row r="5012" spans="1:6" ht="30">
      <c r="A5012" s="195" t="s">
        <v>395</v>
      </c>
      <c r="B5012" s="196">
        <v>1702</v>
      </c>
      <c r="C5012" s="196">
        <v>283900</v>
      </c>
      <c r="D5012" s="196">
        <v>1</v>
      </c>
      <c r="E5012" s="195" t="s">
        <v>20110</v>
      </c>
      <c r="F5012" s="195" t="s">
        <v>99</v>
      </c>
    </row>
    <row r="5013" spans="1:6">
      <c r="A5013" s="195" t="s">
        <v>395</v>
      </c>
      <c r="B5013" s="196">
        <v>2074</v>
      </c>
      <c r="C5013" s="196">
        <v>223100</v>
      </c>
      <c r="D5013" s="196">
        <v>2</v>
      </c>
      <c r="E5013" s="195" t="s">
        <v>20111</v>
      </c>
      <c r="F5013" s="195" t="s">
        <v>58</v>
      </c>
    </row>
    <row r="5014" spans="1:6">
      <c r="A5014" s="195" t="s">
        <v>395</v>
      </c>
      <c r="B5014" s="196">
        <v>2098</v>
      </c>
      <c r="C5014" s="196">
        <v>743900</v>
      </c>
      <c r="D5014" s="196">
        <v>1</v>
      </c>
      <c r="E5014" s="195" t="s">
        <v>20112</v>
      </c>
      <c r="F5014" s="195" t="s">
        <v>164</v>
      </c>
    </row>
    <row r="5015" spans="1:6">
      <c r="A5015" s="195" t="s">
        <v>395</v>
      </c>
      <c r="B5015" s="196">
        <v>3998</v>
      </c>
      <c r="C5015" s="196">
        <v>390800</v>
      </c>
      <c r="D5015" s="196">
        <v>3</v>
      </c>
      <c r="E5015" s="195" t="s">
        <v>20113</v>
      </c>
      <c r="F5015" s="195" t="s">
        <v>165</v>
      </c>
    </row>
    <row r="5016" spans="1:6">
      <c r="A5016" s="195" t="s">
        <v>395</v>
      </c>
      <c r="B5016" s="196">
        <v>1630</v>
      </c>
      <c r="C5016" s="196">
        <v>229800</v>
      </c>
      <c r="D5016" s="196">
        <v>1</v>
      </c>
      <c r="E5016" s="195" t="s">
        <v>20114</v>
      </c>
      <c r="F5016" s="195" t="s">
        <v>57</v>
      </c>
    </row>
    <row r="5017" spans="1:6">
      <c r="A5017" s="195" t="s">
        <v>395</v>
      </c>
      <c r="B5017" s="196">
        <v>3606</v>
      </c>
      <c r="C5017" s="196">
        <v>330200</v>
      </c>
      <c r="D5017" s="196">
        <v>2</v>
      </c>
      <c r="E5017" s="195" t="s">
        <v>20115</v>
      </c>
      <c r="F5017" s="195" t="s">
        <v>112</v>
      </c>
    </row>
    <row r="5018" spans="1:6">
      <c r="A5018" s="195" t="s">
        <v>395</v>
      </c>
      <c r="B5018" s="196">
        <v>17931</v>
      </c>
      <c r="C5018" s="196">
        <v>3382500</v>
      </c>
      <c r="D5018" s="196">
        <v>2</v>
      </c>
      <c r="E5018" s="195" t="s">
        <v>20116</v>
      </c>
      <c r="F5018" s="195" t="s">
        <v>269</v>
      </c>
    </row>
    <row r="5019" spans="1:6">
      <c r="A5019" s="195" t="s">
        <v>395</v>
      </c>
      <c r="B5019" s="196">
        <v>2278</v>
      </c>
      <c r="C5019" s="196">
        <v>737600</v>
      </c>
      <c r="D5019" s="196">
        <v>1</v>
      </c>
      <c r="E5019" s="195" t="s">
        <v>20117</v>
      </c>
      <c r="F5019" s="195" t="s">
        <v>54</v>
      </c>
    </row>
    <row r="5020" spans="1:6">
      <c r="A5020" s="195" t="s">
        <v>395</v>
      </c>
      <c r="B5020" s="196">
        <v>2827</v>
      </c>
      <c r="C5020" s="196">
        <v>401600</v>
      </c>
      <c r="D5020" s="196">
        <v>1</v>
      </c>
      <c r="E5020" s="195" t="s">
        <v>20118</v>
      </c>
      <c r="F5020" s="195" t="s">
        <v>261</v>
      </c>
    </row>
    <row r="5021" spans="1:6">
      <c r="A5021" s="195" t="s">
        <v>395</v>
      </c>
      <c r="B5021" s="196">
        <v>2936</v>
      </c>
      <c r="C5021" s="196">
        <v>303500</v>
      </c>
      <c r="D5021" s="196">
        <v>1</v>
      </c>
      <c r="E5021" s="195" t="s">
        <v>20119</v>
      </c>
      <c r="F5021" s="195" t="s">
        <v>82</v>
      </c>
    </row>
    <row r="5022" spans="1:6">
      <c r="A5022" s="195" t="s">
        <v>395</v>
      </c>
      <c r="B5022" s="196">
        <v>3439</v>
      </c>
      <c r="C5022" s="196">
        <v>615000</v>
      </c>
      <c r="D5022" s="196">
        <v>1</v>
      </c>
      <c r="E5022" s="195" t="s">
        <v>20120</v>
      </c>
      <c r="F5022" s="195" t="s">
        <v>61</v>
      </c>
    </row>
    <row r="5023" spans="1:6">
      <c r="A5023" s="195" t="s">
        <v>395</v>
      </c>
      <c r="B5023" s="196">
        <v>5503</v>
      </c>
      <c r="C5023" s="196">
        <v>3905200</v>
      </c>
      <c r="D5023" s="196">
        <v>1</v>
      </c>
      <c r="E5023" s="195" t="s">
        <v>20121</v>
      </c>
      <c r="F5023" s="195" t="s">
        <v>261</v>
      </c>
    </row>
    <row r="5024" spans="1:6">
      <c r="A5024" s="195" t="s">
        <v>395</v>
      </c>
      <c r="B5024" s="196">
        <v>2937</v>
      </c>
      <c r="C5024" s="196">
        <v>2086000</v>
      </c>
      <c r="D5024" s="196">
        <v>1</v>
      </c>
      <c r="E5024" s="195" t="s">
        <v>20122</v>
      </c>
      <c r="F5024" s="195" t="s">
        <v>261</v>
      </c>
    </row>
    <row r="5025" spans="1:6" ht="30">
      <c r="A5025" s="195" t="s">
        <v>395</v>
      </c>
      <c r="B5025" s="196">
        <v>3093</v>
      </c>
      <c r="C5025" s="196">
        <v>999300</v>
      </c>
      <c r="D5025" s="196">
        <v>1</v>
      </c>
      <c r="E5025" s="195" t="s">
        <v>20123</v>
      </c>
      <c r="F5025" s="195" t="s">
        <v>25</v>
      </c>
    </row>
    <row r="5026" spans="1:6">
      <c r="A5026" s="195" t="s">
        <v>395</v>
      </c>
      <c r="B5026" s="196">
        <v>1635</v>
      </c>
      <c r="C5026" s="196">
        <v>193800</v>
      </c>
      <c r="D5026" s="196">
        <v>2</v>
      </c>
      <c r="E5026" s="195" t="s">
        <v>20124</v>
      </c>
      <c r="F5026" s="195" t="s">
        <v>162</v>
      </c>
    </row>
    <row r="5027" spans="1:6">
      <c r="A5027" s="195" t="s">
        <v>395</v>
      </c>
      <c r="B5027" s="196">
        <v>4204</v>
      </c>
      <c r="C5027" s="196">
        <v>845000</v>
      </c>
      <c r="D5027" s="196">
        <v>4</v>
      </c>
      <c r="E5027" s="195" t="s">
        <v>20125</v>
      </c>
      <c r="F5027" s="195" t="s">
        <v>44</v>
      </c>
    </row>
    <row r="5028" spans="1:6" ht="30">
      <c r="A5028" s="195" t="s">
        <v>395</v>
      </c>
      <c r="B5028" s="196">
        <v>800</v>
      </c>
      <c r="C5028" s="196">
        <v>246100</v>
      </c>
      <c r="D5028" s="196">
        <v>1</v>
      </c>
      <c r="E5028" s="195" t="s">
        <v>20126</v>
      </c>
      <c r="F5028" s="195" t="s">
        <v>25</v>
      </c>
    </row>
    <row r="5029" spans="1:6">
      <c r="A5029" s="195" t="s">
        <v>395</v>
      </c>
      <c r="B5029" s="196">
        <v>3704</v>
      </c>
      <c r="C5029" s="196">
        <v>587000</v>
      </c>
      <c r="D5029" s="196">
        <v>2</v>
      </c>
      <c r="E5029" s="195" t="s">
        <v>20127</v>
      </c>
      <c r="F5029" s="195" t="s">
        <v>257</v>
      </c>
    </row>
    <row r="5030" spans="1:6">
      <c r="A5030" s="195" t="s">
        <v>395</v>
      </c>
      <c r="B5030" s="196">
        <v>4550</v>
      </c>
      <c r="C5030" s="196">
        <v>355700</v>
      </c>
      <c r="D5030" s="196">
        <v>3</v>
      </c>
      <c r="E5030" s="195" t="s">
        <v>20128</v>
      </c>
      <c r="F5030" s="195" t="s">
        <v>165</v>
      </c>
    </row>
    <row r="5031" spans="1:6">
      <c r="A5031" s="195" t="s">
        <v>395</v>
      </c>
      <c r="B5031" s="196">
        <v>860</v>
      </c>
      <c r="C5031" s="196">
        <v>514100</v>
      </c>
      <c r="D5031" s="196">
        <v>1</v>
      </c>
      <c r="E5031" s="195" t="s">
        <v>20129</v>
      </c>
      <c r="F5031" s="195" t="s">
        <v>261</v>
      </c>
    </row>
    <row r="5032" spans="1:6">
      <c r="A5032" s="195" t="s">
        <v>395</v>
      </c>
      <c r="B5032" s="196">
        <v>5319</v>
      </c>
      <c r="C5032" s="196">
        <v>959200</v>
      </c>
      <c r="D5032" s="196">
        <v>1</v>
      </c>
      <c r="E5032" s="195" t="s">
        <v>20130</v>
      </c>
      <c r="F5032" s="195" t="s">
        <v>111</v>
      </c>
    </row>
    <row r="5033" spans="1:6" ht="30">
      <c r="A5033" s="195" t="s">
        <v>395</v>
      </c>
      <c r="B5033" s="196">
        <v>16216</v>
      </c>
      <c r="C5033" s="196">
        <v>875000</v>
      </c>
      <c r="D5033" s="196">
        <v>2</v>
      </c>
      <c r="E5033" s="195" t="s">
        <v>20131</v>
      </c>
      <c r="F5033" s="195" t="s">
        <v>227</v>
      </c>
    </row>
    <row r="5034" spans="1:6">
      <c r="A5034" s="195" t="s">
        <v>395</v>
      </c>
      <c r="B5034" s="196">
        <v>582</v>
      </c>
      <c r="C5034" s="196">
        <v>976300</v>
      </c>
      <c r="D5034" s="196">
        <v>1</v>
      </c>
      <c r="E5034" s="195" t="s">
        <v>20132</v>
      </c>
      <c r="F5034" s="195" t="s">
        <v>247</v>
      </c>
    </row>
    <row r="5035" spans="1:6">
      <c r="A5035" s="195" t="s">
        <v>395</v>
      </c>
      <c r="B5035" s="196">
        <v>674</v>
      </c>
      <c r="C5035" s="196">
        <v>93100</v>
      </c>
      <c r="D5035" s="196">
        <v>1</v>
      </c>
      <c r="E5035" s="195" t="s">
        <v>20133</v>
      </c>
      <c r="F5035" s="195" t="s">
        <v>57</v>
      </c>
    </row>
    <row r="5036" spans="1:6">
      <c r="A5036" s="195" t="s">
        <v>395</v>
      </c>
      <c r="B5036" s="196">
        <v>28535</v>
      </c>
      <c r="C5036" s="196">
        <v>2309700</v>
      </c>
      <c r="D5036" s="196">
        <v>15</v>
      </c>
      <c r="E5036" s="195" t="s">
        <v>20134</v>
      </c>
      <c r="F5036" s="195" t="s">
        <v>5</v>
      </c>
    </row>
    <row r="5037" spans="1:6">
      <c r="A5037" s="195" t="s">
        <v>395</v>
      </c>
      <c r="B5037" s="196">
        <v>2898</v>
      </c>
      <c r="C5037" s="196">
        <v>1051600</v>
      </c>
      <c r="D5037" s="196">
        <v>1</v>
      </c>
      <c r="E5037" s="195" t="s">
        <v>20135</v>
      </c>
      <c r="F5037" s="195" t="s">
        <v>168</v>
      </c>
    </row>
    <row r="5038" spans="1:6">
      <c r="A5038" s="195" t="s">
        <v>395</v>
      </c>
      <c r="B5038" s="196">
        <v>4345</v>
      </c>
      <c r="C5038" s="196">
        <v>463100</v>
      </c>
      <c r="D5038" s="196">
        <v>2</v>
      </c>
      <c r="E5038" s="195" t="s">
        <v>20136</v>
      </c>
      <c r="F5038" s="195" t="s">
        <v>74</v>
      </c>
    </row>
    <row r="5039" spans="1:6" ht="30">
      <c r="A5039" s="195" t="s">
        <v>395</v>
      </c>
      <c r="B5039" s="196">
        <v>1535</v>
      </c>
      <c r="C5039" s="196">
        <v>344200</v>
      </c>
      <c r="D5039" s="196">
        <v>1</v>
      </c>
      <c r="E5039" s="195" t="s">
        <v>20137</v>
      </c>
      <c r="F5039" s="195" t="s">
        <v>25</v>
      </c>
    </row>
    <row r="5040" spans="1:6" ht="30">
      <c r="A5040" s="195" t="s">
        <v>395</v>
      </c>
      <c r="B5040" s="196">
        <v>1449</v>
      </c>
      <c r="C5040" s="196">
        <v>188900</v>
      </c>
      <c r="D5040" s="196">
        <v>1</v>
      </c>
      <c r="E5040" s="195" t="s">
        <v>20138</v>
      </c>
      <c r="F5040" s="195" t="s">
        <v>99</v>
      </c>
    </row>
    <row r="5041" spans="1:6">
      <c r="A5041" s="195" t="s">
        <v>395</v>
      </c>
      <c r="B5041" s="196">
        <v>2363</v>
      </c>
      <c r="C5041" s="196">
        <v>235000</v>
      </c>
      <c r="D5041" s="196">
        <v>3</v>
      </c>
      <c r="E5041" s="195" t="s">
        <v>20139</v>
      </c>
      <c r="F5041" s="195" t="s">
        <v>11</v>
      </c>
    </row>
    <row r="5042" spans="1:6" ht="30">
      <c r="A5042" s="195" t="s">
        <v>395</v>
      </c>
      <c r="B5042" s="196">
        <v>2915</v>
      </c>
      <c r="C5042" s="196">
        <v>989700</v>
      </c>
      <c r="D5042" s="196">
        <v>1</v>
      </c>
      <c r="E5042" s="195" t="s">
        <v>20140</v>
      </c>
      <c r="F5042" s="195" t="s">
        <v>99</v>
      </c>
    </row>
    <row r="5043" spans="1:6">
      <c r="A5043" s="195" t="s">
        <v>395</v>
      </c>
      <c r="B5043" s="196">
        <v>6355</v>
      </c>
      <c r="C5043" s="196">
        <v>1636400</v>
      </c>
      <c r="D5043" s="196">
        <v>2</v>
      </c>
      <c r="E5043" s="195" t="s">
        <v>20141</v>
      </c>
      <c r="F5043" s="195" t="s">
        <v>12</v>
      </c>
    </row>
    <row r="5044" spans="1:6">
      <c r="A5044" s="195" t="s">
        <v>395</v>
      </c>
      <c r="B5044" s="196">
        <v>2731</v>
      </c>
      <c r="C5044" s="196">
        <v>1671900</v>
      </c>
      <c r="D5044" s="196">
        <v>1</v>
      </c>
      <c r="E5044" s="195" t="s">
        <v>20142</v>
      </c>
      <c r="F5044" s="195" t="s">
        <v>261</v>
      </c>
    </row>
    <row r="5045" spans="1:6">
      <c r="A5045" s="195" t="s">
        <v>395</v>
      </c>
      <c r="B5045" s="196">
        <v>2143</v>
      </c>
      <c r="C5045" s="196">
        <v>151600</v>
      </c>
      <c r="D5045" s="196">
        <v>2</v>
      </c>
      <c r="E5045" s="195" t="s">
        <v>20143</v>
      </c>
      <c r="F5045" s="195" t="s">
        <v>219</v>
      </c>
    </row>
    <row r="5046" spans="1:6">
      <c r="A5046" s="195" t="s">
        <v>395</v>
      </c>
      <c r="B5046" s="196">
        <v>1536</v>
      </c>
      <c r="C5046" s="196">
        <v>243600</v>
      </c>
      <c r="D5046" s="196">
        <v>1</v>
      </c>
      <c r="E5046" s="195" t="s">
        <v>20144</v>
      </c>
      <c r="F5046" s="195" t="s">
        <v>90</v>
      </c>
    </row>
    <row r="5047" spans="1:6" ht="30">
      <c r="A5047" s="195" t="s">
        <v>395</v>
      </c>
      <c r="B5047" s="196">
        <v>3223</v>
      </c>
      <c r="C5047" s="196">
        <v>1433500</v>
      </c>
      <c r="D5047" s="196">
        <v>1</v>
      </c>
      <c r="E5047" s="195" t="s">
        <v>20145</v>
      </c>
      <c r="F5047" s="195" t="s">
        <v>99</v>
      </c>
    </row>
    <row r="5048" spans="1:6">
      <c r="A5048" s="195" t="s">
        <v>395</v>
      </c>
      <c r="B5048" s="196">
        <v>2805</v>
      </c>
      <c r="C5048" s="196">
        <v>269400</v>
      </c>
      <c r="D5048" s="196">
        <v>3</v>
      </c>
      <c r="E5048" s="195" t="s">
        <v>20146</v>
      </c>
      <c r="F5048" s="195" t="s">
        <v>32</v>
      </c>
    </row>
    <row r="5049" spans="1:6">
      <c r="A5049" s="195" t="s">
        <v>395</v>
      </c>
      <c r="B5049" s="196">
        <v>1827</v>
      </c>
      <c r="C5049" s="196">
        <v>242900</v>
      </c>
      <c r="D5049" s="196">
        <v>1</v>
      </c>
      <c r="E5049" s="195" t="s">
        <v>20147</v>
      </c>
      <c r="F5049" s="195" t="s">
        <v>103</v>
      </c>
    </row>
    <row r="5050" spans="1:6">
      <c r="A5050" s="195" t="s">
        <v>395</v>
      </c>
      <c r="B5050" s="196">
        <v>3028</v>
      </c>
      <c r="C5050" s="196">
        <v>1208200</v>
      </c>
      <c r="D5050" s="196">
        <v>1</v>
      </c>
      <c r="E5050" s="195" t="s">
        <v>20148</v>
      </c>
      <c r="F5050" s="195" t="s">
        <v>168</v>
      </c>
    </row>
    <row r="5051" spans="1:6">
      <c r="A5051" s="195" t="s">
        <v>395</v>
      </c>
      <c r="B5051" s="196">
        <v>8150</v>
      </c>
      <c r="C5051" s="196">
        <v>1433500</v>
      </c>
      <c r="D5051" s="196">
        <v>1</v>
      </c>
      <c r="E5051" s="195" t="s">
        <v>20149</v>
      </c>
      <c r="F5051" s="195" t="s">
        <v>12</v>
      </c>
    </row>
    <row r="5052" spans="1:6">
      <c r="A5052" s="195" t="s">
        <v>395</v>
      </c>
      <c r="B5052" s="196">
        <v>2860</v>
      </c>
      <c r="C5052" s="196">
        <v>503100</v>
      </c>
      <c r="D5052" s="196">
        <v>2</v>
      </c>
      <c r="E5052" s="195" t="s">
        <v>20150</v>
      </c>
      <c r="F5052" s="195" t="s">
        <v>13</v>
      </c>
    </row>
    <row r="5053" spans="1:6">
      <c r="A5053" s="195" t="s">
        <v>395</v>
      </c>
      <c r="B5053" s="196">
        <v>2002</v>
      </c>
      <c r="C5053" s="196">
        <v>684600</v>
      </c>
      <c r="D5053" s="196">
        <v>2</v>
      </c>
      <c r="E5053" s="195" t="s">
        <v>20151</v>
      </c>
      <c r="F5053" s="195" t="s">
        <v>18</v>
      </c>
    </row>
    <row r="5054" spans="1:6">
      <c r="A5054" s="195" t="s">
        <v>395</v>
      </c>
      <c r="B5054" s="196">
        <v>624</v>
      </c>
      <c r="C5054" s="196">
        <v>139500</v>
      </c>
      <c r="D5054" s="196">
        <v>1</v>
      </c>
      <c r="E5054" s="195" t="s">
        <v>20152</v>
      </c>
      <c r="F5054" s="195" t="s">
        <v>53</v>
      </c>
    </row>
    <row r="5055" spans="1:6">
      <c r="A5055" s="195" t="s">
        <v>395</v>
      </c>
      <c r="B5055" s="196">
        <v>2395</v>
      </c>
      <c r="C5055" s="196">
        <v>237300</v>
      </c>
      <c r="D5055" s="196">
        <v>2</v>
      </c>
      <c r="E5055" s="195" t="s">
        <v>20153</v>
      </c>
      <c r="F5055" s="195" t="s">
        <v>246</v>
      </c>
    </row>
    <row r="5056" spans="1:6">
      <c r="A5056" s="195" t="s">
        <v>395</v>
      </c>
      <c r="B5056" s="196">
        <v>1495</v>
      </c>
      <c r="C5056" s="196">
        <v>176100</v>
      </c>
      <c r="D5056" s="196">
        <v>2</v>
      </c>
      <c r="E5056" s="195" t="s">
        <v>20154</v>
      </c>
      <c r="F5056" s="195" t="s">
        <v>253</v>
      </c>
    </row>
    <row r="5057" spans="1:6">
      <c r="A5057" s="195" t="s">
        <v>395</v>
      </c>
      <c r="B5057" s="196">
        <v>3094</v>
      </c>
      <c r="C5057" s="196">
        <v>395300</v>
      </c>
      <c r="D5057" s="196">
        <v>1</v>
      </c>
      <c r="E5057" s="195" t="s">
        <v>20155</v>
      </c>
      <c r="F5057" s="195" t="s">
        <v>102</v>
      </c>
    </row>
    <row r="5058" spans="1:6">
      <c r="A5058" s="195" t="s">
        <v>395</v>
      </c>
      <c r="B5058" s="196">
        <v>2737</v>
      </c>
      <c r="C5058" s="196">
        <v>1104800</v>
      </c>
      <c r="D5058" s="196">
        <v>1</v>
      </c>
      <c r="E5058" s="195" t="s">
        <v>20156</v>
      </c>
      <c r="F5058" s="195" t="s">
        <v>247</v>
      </c>
    </row>
    <row r="5059" spans="1:6">
      <c r="A5059" s="195" t="s">
        <v>395</v>
      </c>
      <c r="B5059" s="196">
        <v>2639</v>
      </c>
      <c r="C5059" s="196">
        <v>341200</v>
      </c>
      <c r="D5059" s="196">
        <v>2</v>
      </c>
      <c r="E5059" s="195" t="s">
        <v>20157</v>
      </c>
      <c r="F5059" s="195" t="s">
        <v>138</v>
      </c>
    </row>
    <row r="5060" spans="1:6">
      <c r="A5060" s="195" t="s">
        <v>395</v>
      </c>
      <c r="B5060" s="196">
        <v>816</v>
      </c>
      <c r="C5060" s="196">
        <v>247100</v>
      </c>
      <c r="D5060" s="196">
        <v>1</v>
      </c>
      <c r="E5060" s="195" t="s">
        <v>20158</v>
      </c>
      <c r="F5060" s="195" t="s">
        <v>199</v>
      </c>
    </row>
    <row r="5061" spans="1:6">
      <c r="A5061" s="195" t="s">
        <v>395</v>
      </c>
      <c r="B5061" s="196">
        <v>4016</v>
      </c>
      <c r="C5061" s="196">
        <v>768700</v>
      </c>
      <c r="D5061" s="196">
        <v>1</v>
      </c>
      <c r="E5061" s="195" t="s">
        <v>20159</v>
      </c>
      <c r="F5061" s="195" t="s">
        <v>82</v>
      </c>
    </row>
    <row r="5062" spans="1:6">
      <c r="A5062" s="195" t="s">
        <v>395</v>
      </c>
      <c r="B5062" s="196">
        <v>2543</v>
      </c>
      <c r="C5062" s="196">
        <v>467400</v>
      </c>
      <c r="D5062" s="196">
        <v>1</v>
      </c>
      <c r="E5062" s="195" t="s">
        <v>20160</v>
      </c>
      <c r="F5062" s="195" t="s">
        <v>92</v>
      </c>
    </row>
    <row r="5063" spans="1:6">
      <c r="A5063" s="195" t="s">
        <v>395</v>
      </c>
      <c r="B5063" s="196">
        <v>1832</v>
      </c>
      <c r="C5063" s="196">
        <v>229200</v>
      </c>
      <c r="D5063" s="196">
        <v>2</v>
      </c>
      <c r="E5063" s="195" t="s">
        <v>20161</v>
      </c>
      <c r="F5063" s="195" t="s">
        <v>284</v>
      </c>
    </row>
    <row r="5064" spans="1:6">
      <c r="A5064" s="195" t="s">
        <v>395</v>
      </c>
      <c r="B5064" s="196">
        <v>731</v>
      </c>
      <c r="C5064" s="196">
        <v>301100</v>
      </c>
      <c r="D5064" s="196">
        <v>1</v>
      </c>
      <c r="E5064" s="195" t="s">
        <v>20162</v>
      </c>
      <c r="F5064" s="195" t="s">
        <v>168</v>
      </c>
    </row>
    <row r="5065" spans="1:6">
      <c r="A5065" s="195" t="s">
        <v>395</v>
      </c>
      <c r="B5065" s="196">
        <v>2400</v>
      </c>
      <c r="C5065" s="196">
        <v>182900</v>
      </c>
      <c r="D5065" s="196">
        <v>6</v>
      </c>
      <c r="E5065" s="195" t="s">
        <v>20163</v>
      </c>
      <c r="F5065" s="195" t="s">
        <v>159</v>
      </c>
    </row>
    <row r="5066" spans="1:6">
      <c r="A5066" s="195" t="s">
        <v>395</v>
      </c>
      <c r="B5066" s="196">
        <v>1664</v>
      </c>
      <c r="C5066" s="196">
        <v>235600</v>
      </c>
      <c r="D5066" s="196">
        <v>1</v>
      </c>
      <c r="E5066" s="195" t="s">
        <v>20164</v>
      </c>
      <c r="F5066" s="195" t="s">
        <v>195</v>
      </c>
    </row>
    <row r="5067" spans="1:6">
      <c r="A5067" s="195" t="s">
        <v>395</v>
      </c>
      <c r="B5067" s="196">
        <v>2368</v>
      </c>
      <c r="C5067" s="196">
        <v>242300</v>
      </c>
      <c r="D5067" s="196">
        <v>1</v>
      </c>
      <c r="E5067" s="195" t="s">
        <v>20165</v>
      </c>
      <c r="F5067" s="195" t="s">
        <v>291</v>
      </c>
    </row>
    <row r="5068" spans="1:6">
      <c r="A5068" s="195" t="s">
        <v>395</v>
      </c>
      <c r="B5068" s="196">
        <v>1238</v>
      </c>
      <c r="C5068" s="196">
        <v>427300</v>
      </c>
      <c r="D5068" s="196">
        <v>1</v>
      </c>
      <c r="E5068" s="195" t="s">
        <v>20166</v>
      </c>
      <c r="F5068" s="195" t="s">
        <v>168</v>
      </c>
    </row>
    <row r="5069" spans="1:6">
      <c r="A5069" s="195" t="s">
        <v>395</v>
      </c>
      <c r="B5069" s="196">
        <v>2376</v>
      </c>
      <c r="C5069" s="196">
        <v>229600</v>
      </c>
      <c r="D5069" s="196">
        <v>6</v>
      </c>
      <c r="E5069" s="195" t="s">
        <v>20167</v>
      </c>
      <c r="F5069" s="195" t="s">
        <v>159</v>
      </c>
    </row>
    <row r="5070" spans="1:6">
      <c r="A5070" s="195" t="s">
        <v>395</v>
      </c>
      <c r="B5070" s="196">
        <v>1920</v>
      </c>
      <c r="C5070" s="196">
        <v>1094200</v>
      </c>
      <c r="D5070" s="196">
        <v>1</v>
      </c>
      <c r="E5070" s="195" t="s">
        <v>20168</v>
      </c>
      <c r="F5070" s="195" t="s">
        <v>261</v>
      </c>
    </row>
    <row r="5071" spans="1:6">
      <c r="A5071" s="195" t="s">
        <v>395</v>
      </c>
      <c r="B5071" s="196">
        <v>2133</v>
      </c>
      <c r="C5071" s="196">
        <v>202700</v>
      </c>
      <c r="D5071" s="196">
        <v>2</v>
      </c>
      <c r="E5071" s="195" t="s">
        <v>20169</v>
      </c>
      <c r="F5071" s="195" t="s">
        <v>185</v>
      </c>
    </row>
    <row r="5072" spans="1:6">
      <c r="A5072" s="195" t="s">
        <v>395</v>
      </c>
      <c r="B5072" s="196">
        <v>1771</v>
      </c>
      <c r="C5072" s="196">
        <v>338300</v>
      </c>
      <c r="D5072" s="196">
        <v>3</v>
      </c>
      <c r="E5072" s="195" t="s">
        <v>20170</v>
      </c>
      <c r="F5072" s="195" t="s">
        <v>45</v>
      </c>
    </row>
    <row r="5073" spans="1:6">
      <c r="A5073" s="195" t="s">
        <v>395</v>
      </c>
      <c r="B5073" s="196">
        <v>1578</v>
      </c>
      <c r="C5073" s="196">
        <v>669400</v>
      </c>
      <c r="D5073" s="196">
        <v>1</v>
      </c>
      <c r="E5073" s="195" t="s">
        <v>20171</v>
      </c>
      <c r="F5073" s="195" t="s">
        <v>88</v>
      </c>
    </row>
    <row r="5074" spans="1:6">
      <c r="A5074" s="195" t="s">
        <v>395</v>
      </c>
      <c r="B5074" s="196">
        <v>2044</v>
      </c>
      <c r="C5074" s="196">
        <v>350600</v>
      </c>
      <c r="D5074" s="196">
        <v>2</v>
      </c>
      <c r="E5074" s="195" t="s">
        <v>20172</v>
      </c>
      <c r="F5074" s="195" t="s">
        <v>154</v>
      </c>
    </row>
    <row r="5075" spans="1:6">
      <c r="A5075" s="195" t="s">
        <v>395</v>
      </c>
      <c r="B5075" s="196">
        <v>1456</v>
      </c>
      <c r="C5075" s="196">
        <v>547600</v>
      </c>
      <c r="D5075" s="196">
        <v>1</v>
      </c>
      <c r="E5075" s="195" t="s">
        <v>20173</v>
      </c>
      <c r="F5075" s="195" t="s">
        <v>247</v>
      </c>
    </row>
    <row r="5076" spans="1:6">
      <c r="A5076" s="195" t="s">
        <v>395</v>
      </c>
      <c r="B5076" s="196">
        <v>1870</v>
      </c>
      <c r="C5076" s="196">
        <v>370900</v>
      </c>
      <c r="D5076" s="196">
        <v>1</v>
      </c>
      <c r="E5076" s="195" t="s">
        <v>20174</v>
      </c>
      <c r="F5076" s="195" t="s">
        <v>57</v>
      </c>
    </row>
    <row r="5077" spans="1:6" ht="30">
      <c r="A5077" s="195" t="s">
        <v>395</v>
      </c>
      <c r="B5077" s="196">
        <v>1365</v>
      </c>
      <c r="C5077" s="196">
        <v>290600</v>
      </c>
      <c r="D5077" s="196">
        <v>1</v>
      </c>
      <c r="E5077" s="195" t="s">
        <v>20175</v>
      </c>
      <c r="F5077" s="195" t="s">
        <v>99</v>
      </c>
    </row>
    <row r="5078" spans="1:6">
      <c r="A5078" s="195" t="s">
        <v>395</v>
      </c>
      <c r="B5078" s="196">
        <v>2100</v>
      </c>
      <c r="C5078" s="196">
        <v>873700</v>
      </c>
      <c r="D5078" s="196">
        <v>1</v>
      </c>
      <c r="E5078" s="195" t="s">
        <v>20176</v>
      </c>
      <c r="F5078" s="195" t="s">
        <v>247</v>
      </c>
    </row>
    <row r="5079" spans="1:6" ht="30">
      <c r="A5079" s="195" t="s">
        <v>395</v>
      </c>
      <c r="B5079" s="196">
        <v>320</v>
      </c>
      <c r="C5079" s="196">
        <v>263200</v>
      </c>
      <c r="D5079" s="196">
        <v>1</v>
      </c>
      <c r="E5079" s="195" t="s">
        <v>20177</v>
      </c>
      <c r="F5079" s="195" t="s">
        <v>25</v>
      </c>
    </row>
    <row r="5080" spans="1:6">
      <c r="A5080" s="195" t="s">
        <v>395</v>
      </c>
      <c r="B5080" s="196">
        <v>6270</v>
      </c>
      <c r="C5080" s="196">
        <v>1654900</v>
      </c>
      <c r="D5080" s="196">
        <v>2</v>
      </c>
      <c r="E5080" s="195" t="s">
        <v>20178</v>
      </c>
      <c r="F5080" s="195" t="s">
        <v>254</v>
      </c>
    </row>
    <row r="5081" spans="1:6">
      <c r="A5081" s="195" t="s">
        <v>395</v>
      </c>
      <c r="B5081" s="196">
        <v>3686</v>
      </c>
      <c r="C5081" s="196">
        <v>2725300</v>
      </c>
      <c r="D5081" s="196">
        <v>1</v>
      </c>
      <c r="E5081" s="195" t="s">
        <v>20179</v>
      </c>
      <c r="F5081" s="195" t="s">
        <v>168</v>
      </c>
    </row>
    <row r="5082" spans="1:6">
      <c r="A5082" s="195" t="s">
        <v>395</v>
      </c>
      <c r="B5082" s="196">
        <v>2068</v>
      </c>
      <c r="C5082" s="196">
        <v>430800</v>
      </c>
      <c r="D5082" s="196">
        <v>2</v>
      </c>
      <c r="E5082" s="195" t="s">
        <v>20180</v>
      </c>
      <c r="F5082" s="195" t="s">
        <v>32</v>
      </c>
    </row>
    <row r="5083" spans="1:6">
      <c r="A5083" s="195" t="s">
        <v>395</v>
      </c>
      <c r="B5083" s="196">
        <v>3032</v>
      </c>
      <c r="C5083" s="196">
        <v>563500</v>
      </c>
      <c r="D5083" s="196">
        <v>1</v>
      </c>
      <c r="E5083" s="195" t="s">
        <v>20181</v>
      </c>
      <c r="F5083" s="195" t="s">
        <v>7</v>
      </c>
    </row>
    <row r="5084" spans="1:6">
      <c r="A5084" s="195" t="s">
        <v>395</v>
      </c>
      <c r="B5084" s="196">
        <v>3997</v>
      </c>
      <c r="C5084" s="196">
        <v>439800</v>
      </c>
      <c r="D5084" s="196">
        <v>2</v>
      </c>
      <c r="E5084" s="195" t="s">
        <v>20182</v>
      </c>
      <c r="F5084" s="195" t="s">
        <v>52</v>
      </c>
    </row>
    <row r="5085" spans="1:6" ht="30">
      <c r="A5085" s="195" t="s">
        <v>395</v>
      </c>
      <c r="B5085" s="196">
        <v>1533</v>
      </c>
      <c r="C5085" s="196">
        <v>234200</v>
      </c>
      <c r="D5085" s="196">
        <v>1</v>
      </c>
      <c r="E5085" s="195" t="s">
        <v>20183</v>
      </c>
      <c r="F5085" s="195" t="s">
        <v>99</v>
      </c>
    </row>
    <row r="5086" spans="1:6">
      <c r="A5086" s="195" t="s">
        <v>395</v>
      </c>
      <c r="B5086" s="196">
        <v>2323</v>
      </c>
      <c r="C5086" s="196">
        <v>902500</v>
      </c>
      <c r="D5086" s="196">
        <v>1</v>
      </c>
      <c r="E5086" s="195" t="s">
        <v>20184</v>
      </c>
      <c r="F5086" s="195" t="s">
        <v>168</v>
      </c>
    </row>
    <row r="5087" spans="1:6">
      <c r="A5087" s="195" t="s">
        <v>395</v>
      </c>
      <c r="B5087" s="196">
        <v>2301</v>
      </c>
      <c r="C5087" s="196">
        <v>283200</v>
      </c>
      <c r="D5087" s="196">
        <v>2</v>
      </c>
      <c r="E5087" s="195" t="s">
        <v>20185</v>
      </c>
      <c r="F5087" s="195" t="s">
        <v>46</v>
      </c>
    </row>
    <row r="5088" spans="1:6">
      <c r="A5088" s="195" t="s">
        <v>395</v>
      </c>
      <c r="B5088" s="196">
        <v>2873</v>
      </c>
      <c r="C5088" s="196">
        <v>399700</v>
      </c>
      <c r="D5088" s="196">
        <v>3</v>
      </c>
      <c r="E5088" s="195" t="s">
        <v>20186</v>
      </c>
      <c r="F5088" s="195" t="s">
        <v>76</v>
      </c>
    </row>
    <row r="5089" spans="1:6">
      <c r="A5089" s="195" t="s">
        <v>395</v>
      </c>
      <c r="B5089" s="196">
        <v>1411</v>
      </c>
      <c r="C5089" s="196">
        <v>309800</v>
      </c>
      <c r="D5089" s="196">
        <v>1</v>
      </c>
      <c r="E5089" s="195" t="s">
        <v>20187</v>
      </c>
      <c r="F5089" s="195" t="s">
        <v>18</v>
      </c>
    </row>
    <row r="5090" spans="1:6">
      <c r="A5090" s="195" t="s">
        <v>395</v>
      </c>
      <c r="B5090" s="196">
        <v>2586</v>
      </c>
      <c r="C5090" s="196">
        <v>255600</v>
      </c>
      <c r="D5090" s="196">
        <v>4</v>
      </c>
      <c r="E5090" s="195" t="s">
        <v>20188</v>
      </c>
      <c r="F5090" s="195" t="s">
        <v>206</v>
      </c>
    </row>
    <row r="5091" spans="1:6">
      <c r="A5091" s="195" t="s">
        <v>395</v>
      </c>
      <c r="B5091" s="196">
        <v>3369</v>
      </c>
      <c r="C5091" s="196">
        <v>498900</v>
      </c>
      <c r="D5091" s="196">
        <v>3</v>
      </c>
      <c r="E5091" s="195" t="s">
        <v>20189</v>
      </c>
      <c r="F5091" s="195" t="s">
        <v>44</v>
      </c>
    </row>
    <row r="5092" spans="1:6">
      <c r="A5092" s="195" t="s">
        <v>395</v>
      </c>
      <c r="B5092" s="196">
        <v>7032</v>
      </c>
      <c r="C5092" s="196">
        <v>1094800</v>
      </c>
      <c r="D5092" s="196">
        <v>2</v>
      </c>
      <c r="E5092" s="195" t="s">
        <v>20190</v>
      </c>
      <c r="F5092" s="195" t="s">
        <v>7</v>
      </c>
    </row>
    <row r="5093" spans="1:6" ht="30">
      <c r="A5093" s="195" t="s">
        <v>395</v>
      </c>
      <c r="B5093" s="196">
        <v>1952</v>
      </c>
      <c r="C5093" s="196">
        <v>374500</v>
      </c>
      <c r="D5093" s="196">
        <v>1</v>
      </c>
      <c r="E5093" s="195" t="s">
        <v>20191</v>
      </c>
      <c r="F5093" s="195" t="s">
        <v>99</v>
      </c>
    </row>
    <row r="5094" spans="1:6" ht="30">
      <c r="A5094" s="195" t="s">
        <v>395</v>
      </c>
      <c r="B5094" s="196">
        <v>2324</v>
      </c>
      <c r="C5094" s="196">
        <v>402200</v>
      </c>
      <c r="D5094" s="196">
        <v>1</v>
      </c>
      <c r="E5094" s="195" t="s">
        <v>20192</v>
      </c>
      <c r="F5094" s="195" t="s">
        <v>99</v>
      </c>
    </row>
    <row r="5095" spans="1:6">
      <c r="A5095" s="195" t="s">
        <v>395</v>
      </c>
      <c r="B5095" s="196">
        <v>1515</v>
      </c>
      <c r="C5095" s="196">
        <v>572700</v>
      </c>
      <c r="D5095" s="196">
        <v>1</v>
      </c>
      <c r="E5095" s="195" t="s">
        <v>20193</v>
      </c>
      <c r="F5095" s="195" t="s">
        <v>247</v>
      </c>
    </row>
    <row r="5096" spans="1:6" ht="30">
      <c r="A5096" s="195" t="s">
        <v>395</v>
      </c>
      <c r="B5096" s="196">
        <v>4095</v>
      </c>
      <c r="C5096" s="196">
        <v>1847300</v>
      </c>
      <c r="D5096" s="196">
        <v>1</v>
      </c>
      <c r="E5096" s="195" t="s">
        <v>20194</v>
      </c>
      <c r="F5096" s="195" t="s">
        <v>99</v>
      </c>
    </row>
    <row r="5097" spans="1:6">
      <c r="A5097" s="195" t="s">
        <v>395</v>
      </c>
      <c r="B5097" s="196">
        <v>3433</v>
      </c>
      <c r="C5097" s="196">
        <v>333700</v>
      </c>
      <c r="D5097" s="196">
        <v>2</v>
      </c>
      <c r="E5097" s="195" t="s">
        <v>20195</v>
      </c>
      <c r="F5097" s="195" t="s">
        <v>14</v>
      </c>
    </row>
    <row r="5098" spans="1:6" ht="30">
      <c r="A5098" s="195" t="s">
        <v>395</v>
      </c>
      <c r="B5098" s="196">
        <v>936</v>
      </c>
      <c r="C5098" s="196">
        <v>195600</v>
      </c>
      <c r="D5098" s="196">
        <v>1</v>
      </c>
      <c r="E5098" s="195" t="s">
        <v>20196</v>
      </c>
      <c r="F5098" s="195" t="s">
        <v>25</v>
      </c>
    </row>
    <row r="5099" spans="1:6">
      <c r="A5099" s="195" t="s">
        <v>395</v>
      </c>
      <c r="B5099" s="196">
        <v>1532</v>
      </c>
      <c r="C5099" s="196">
        <v>224400</v>
      </c>
      <c r="D5099" s="196">
        <v>2</v>
      </c>
      <c r="E5099" s="195" t="s">
        <v>20197</v>
      </c>
      <c r="F5099" s="195" t="s">
        <v>14</v>
      </c>
    </row>
    <row r="5100" spans="1:6">
      <c r="A5100" s="195" t="s">
        <v>395</v>
      </c>
      <c r="B5100" s="196">
        <v>3132</v>
      </c>
      <c r="C5100" s="196">
        <v>434600</v>
      </c>
      <c r="D5100" s="196">
        <v>2</v>
      </c>
      <c r="E5100" s="195" t="s">
        <v>20198</v>
      </c>
      <c r="F5100" s="195" t="s">
        <v>58</v>
      </c>
    </row>
    <row r="5101" spans="1:6" ht="30">
      <c r="A5101" s="195" t="s">
        <v>395</v>
      </c>
      <c r="B5101" s="196">
        <v>2549</v>
      </c>
      <c r="C5101" s="196">
        <v>1058800</v>
      </c>
      <c r="D5101" s="196">
        <v>1</v>
      </c>
      <c r="E5101" s="195" t="s">
        <v>20199</v>
      </c>
      <c r="F5101" s="195" t="s">
        <v>99</v>
      </c>
    </row>
    <row r="5102" spans="1:6">
      <c r="A5102" s="195" t="s">
        <v>395</v>
      </c>
      <c r="B5102" s="196">
        <v>10060</v>
      </c>
      <c r="C5102" s="196">
        <v>1697900</v>
      </c>
      <c r="D5102" s="196">
        <v>3</v>
      </c>
      <c r="E5102" s="195" t="s">
        <v>20200</v>
      </c>
      <c r="F5102" s="195" t="s">
        <v>284</v>
      </c>
    </row>
    <row r="5103" spans="1:6">
      <c r="A5103" s="195" t="s">
        <v>395</v>
      </c>
      <c r="B5103" s="196">
        <v>2214</v>
      </c>
      <c r="C5103" s="196">
        <v>285800</v>
      </c>
      <c r="D5103" s="196">
        <v>1</v>
      </c>
      <c r="E5103" s="195" t="s">
        <v>20201</v>
      </c>
      <c r="F5103" s="195" t="s">
        <v>12</v>
      </c>
    </row>
    <row r="5104" spans="1:6">
      <c r="A5104" s="195" t="s">
        <v>395</v>
      </c>
      <c r="B5104" s="196">
        <v>4544</v>
      </c>
      <c r="C5104" s="196">
        <v>481500</v>
      </c>
      <c r="D5104" s="196">
        <v>2</v>
      </c>
      <c r="E5104" s="195" t="s">
        <v>20202</v>
      </c>
      <c r="F5104" s="195" t="s">
        <v>41</v>
      </c>
    </row>
    <row r="5105" spans="1:6">
      <c r="A5105" s="195" t="s">
        <v>395</v>
      </c>
      <c r="B5105" s="196">
        <v>2294</v>
      </c>
      <c r="C5105" s="196">
        <v>691200</v>
      </c>
      <c r="D5105" s="196">
        <v>1</v>
      </c>
      <c r="E5105" s="195" t="s">
        <v>20203</v>
      </c>
      <c r="F5105" s="195" t="s">
        <v>261</v>
      </c>
    </row>
    <row r="5106" spans="1:6">
      <c r="A5106" s="195" t="s">
        <v>395</v>
      </c>
      <c r="B5106" s="196">
        <v>1672</v>
      </c>
      <c r="C5106" s="196">
        <v>346000</v>
      </c>
      <c r="D5106" s="196">
        <v>1</v>
      </c>
      <c r="E5106" s="195" t="s">
        <v>20204</v>
      </c>
      <c r="F5106" s="195" t="s">
        <v>199</v>
      </c>
    </row>
    <row r="5107" spans="1:6">
      <c r="A5107" s="195" t="s">
        <v>395</v>
      </c>
      <c r="B5107" s="196">
        <v>2228</v>
      </c>
      <c r="C5107" s="196">
        <v>517800</v>
      </c>
      <c r="D5107" s="196">
        <v>1</v>
      </c>
      <c r="E5107" s="195" t="s">
        <v>20205</v>
      </c>
      <c r="F5107" s="195" t="s">
        <v>222</v>
      </c>
    </row>
    <row r="5108" spans="1:6">
      <c r="A5108" s="195" t="s">
        <v>395</v>
      </c>
      <c r="B5108" s="196">
        <v>2022</v>
      </c>
      <c r="C5108" s="196">
        <v>785400</v>
      </c>
      <c r="D5108" s="196">
        <v>1</v>
      </c>
      <c r="E5108" s="195" t="s">
        <v>20206</v>
      </c>
      <c r="F5108" s="195" t="s">
        <v>247</v>
      </c>
    </row>
    <row r="5109" spans="1:6">
      <c r="A5109" s="195" t="s">
        <v>395</v>
      </c>
      <c r="B5109" s="196">
        <v>2048</v>
      </c>
      <c r="C5109" s="196">
        <v>702700</v>
      </c>
      <c r="D5109" s="196">
        <v>1</v>
      </c>
      <c r="E5109" s="195" t="s">
        <v>20207</v>
      </c>
      <c r="F5109" s="195" t="s">
        <v>247</v>
      </c>
    </row>
    <row r="5110" spans="1:6">
      <c r="A5110" s="195" t="s">
        <v>395</v>
      </c>
      <c r="B5110" s="196">
        <v>6489</v>
      </c>
      <c r="C5110" s="196">
        <v>974100</v>
      </c>
      <c r="D5110" s="196">
        <v>2</v>
      </c>
      <c r="E5110" s="195" t="s">
        <v>20208</v>
      </c>
      <c r="F5110" s="195" t="s">
        <v>237</v>
      </c>
    </row>
    <row r="5111" spans="1:6">
      <c r="A5111" s="195" t="s">
        <v>395</v>
      </c>
      <c r="B5111" s="196">
        <v>2747</v>
      </c>
      <c r="C5111" s="196">
        <v>869000</v>
      </c>
      <c r="D5111" s="196">
        <v>1</v>
      </c>
      <c r="E5111" s="195" t="s">
        <v>20209</v>
      </c>
      <c r="F5111" s="195" t="s">
        <v>164</v>
      </c>
    </row>
    <row r="5112" spans="1:6">
      <c r="A5112" s="195" t="s">
        <v>395</v>
      </c>
      <c r="B5112" s="196">
        <v>730</v>
      </c>
      <c r="C5112" s="196">
        <v>397000</v>
      </c>
      <c r="D5112" s="196">
        <v>1</v>
      </c>
      <c r="E5112" s="195" t="s">
        <v>20210</v>
      </c>
      <c r="F5112" s="195" t="s">
        <v>247</v>
      </c>
    </row>
    <row r="5113" spans="1:6">
      <c r="A5113" s="195" t="s">
        <v>395</v>
      </c>
      <c r="B5113" s="196">
        <v>4490</v>
      </c>
      <c r="C5113" s="196">
        <v>743800</v>
      </c>
      <c r="D5113" s="196">
        <v>2</v>
      </c>
      <c r="E5113" s="195" t="s">
        <v>20211</v>
      </c>
      <c r="F5113" s="195" t="s">
        <v>12</v>
      </c>
    </row>
    <row r="5114" spans="1:6">
      <c r="A5114" s="195" t="s">
        <v>395</v>
      </c>
      <c r="B5114" s="196">
        <v>5029</v>
      </c>
      <c r="C5114" s="196">
        <v>621800</v>
      </c>
      <c r="D5114" s="196">
        <v>3</v>
      </c>
      <c r="E5114" s="195" t="s">
        <v>20212</v>
      </c>
      <c r="F5114" s="195" t="s">
        <v>44</v>
      </c>
    </row>
    <row r="5115" spans="1:6">
      <c r="A5115" s="195" t="s">
        <v>395</v>
      </c>
      <c r="B5115" s="196">
        <v>1968</v>
      </c>
      <c r="C5115" s="196">
        <v>264500</v>
      </c>
      <c r="D5115" s="196">
        <v>2</v>
      </c>
      <c r="E5115" s="195" t="s">
        <v>20213</v>
      </c>
      <c r="F5115" s="195" t="s">
        <v>175</v>
      </c>
    </row>
    <row r="5116" spans="1:6">
      <c r="A5116" s="195" t="s">
        <v>395</v>
      </c>
      <c r="B5116" s="196">
        <v>1771</v>
      </c>
      <c r="C5116" s="196">
        <v>908200</v>
      </c>
      <c r="D5116" s="196">
        <v>1</v>
      </c>
      <c r="E5116" s="195" t="s">
        <v>20214</v>
      </c>
      <c r="F5116" s="195" t="s">
        <v>164</v>
      </c>
    </row>
    <row r="5117" spans="1:6">
      <c r="A5117" s="195" t="s">
        <v>395</v>
      </c>
      <c r="B5117" s="196">
        <v>4876</v>
      </c>
      <c r="C5117" s="196">
        <v>826200</v>
      </c>
      <c r="D5117" s="196">
        <v>2</v>
      </c>
      <c r="E5117" s="195" t="s">
        <v>20215</v>
      </c>
      <c r="F5117" s="195" t="s">
        <v>253</v>
      </c>
    </row>
    <row r="5118" spans="1:6">
      <c r="A5118" s="195" t="s">
        <v>395</v>
      </c>
      <c r="B5118" s="196">
        <v>1907</v>
      </c>
      <c r="C5118" s="196">
        <v>336200</v>
      </c>
      <c r="D5118" s="196">
        <v>2</v>
      </c>
      <c r="E5118" s="195" t="s">
        <v>20216</v>
      </c>
      <c r="F5118" s="195" t="s">
        <v>14</v>
      </c>
    </row>
    <row r="5119" spans="1:6">
      <c r="A5119" s="195" t="s">
        <v>395</v>
      </c>
      <c r="B5119" s="196">
        <v>1360</v>
      </c>
      <c r="C5119" s="196">
        <v>465400</v>
      </c>
      <c r="D5119" s="196">
        <v>1</v>
      </c>
      <c r="E5119" s="195" t="s">
        <v>20217</v>
      </c>
      <c r="F5119" s="195" t="s">
        <v>168</v>
      </c>
    </row>
    <row r="5120" spans="1:6">
      <c r="A5120" s="195" t="s">
        <v>395</v>
      </c>
      <c r="B5120" s="196">
        <v>5725</v>
      </c>
      <c r="C5120" s="196">
        <v>2395400</v>
      </c>
      <c r="D5120" s="196">
        <v>1</v>
      </c>
      <c r="E5120" s="195" t="s">
        <v>20218</v>
      </c>
      <c r="F5120" s="195" t="s">
        <v>24</v>
      </c>
    </row>
    <row r="5121" spans="1:6">
      <c r="A5121" s="195" t="s">
        <v>395</v>
      </c>
      <c r="B5121" s="196">
        <v>9837</v>
      </c>
      <c r="C5121" s="196">
        <v>3196100</v>
      </c>
      <c r="D5121" s="196">
        <v>2</v>
      </c>
      <c r="E5121" s="195" t="s">
        <v>20219</v>
      </c>
      <c r="F5121" s="195" t="s">
        <v>219</v>
      </c>
    </row>
    <row r="5122" spans="1:6">
      <c r="A5122" s="195" t="s">
        <v>395</v>
      </c>
      <c r="B5122" s="196">
        <v>4499</v>
      </c>
      <c r="C5122" s="196">
        <v>794700</v>
      </c>
      <c r="D5122" s="196">
        <v>4</v>
      </c>
      <c r="E5122" s="195" t="s">
        <v>20220</v>
      </c>
      <c r="F5122" s="195" t="s">
        <v>44</v>
      </c>
    </row>
    <row r="5123" spans="1:6">
      <c r="A5123" s="195" t="s">
        <v>395</v>
      </c>
      <c r="B5123" s="196">
        <v>3360</v>
      </c>
      <c r="C5123" s="196">
        <v>1012900</v>
      </c>
      <c r="D5123" s="196">
        <v>1</v>
      </c>
      <c r="E5123" s="195" t="s">
        <v>20221</v>
      </c>
      <c r="F5123" s="195" t="s">
        <v>164</v>
      </c>
    </row>
    <row r="5124" spans="1:6">
      <c r="A5124" s="195" t="s">
        <v>395</v>
      </c>
      <c r="B5124" s="196">
        <v>1536</v>
      </c>
      <c r="C5124" s="196">
        <v>387700</v>
      </c>
      <c r="D5124" s="196">
        <v>1</v>
      </c>
      <c r="E5124" s="195" t="s">
        <v>20222</v>
      </c>
      <c r="F5124" s="195" t="s">
        <v>247</v>
      </c>
    </row>
    <row r="5125" spans="1:6">
      <c r="A5125" s="195" t="s">
        <v>395</v>
      </c>
      <c r="B5125" s="196">
        <v>1720</v>
      </c>
      <c r="C5125" s="196">
        <v>589600</v>
      </c>
      <c r="D5125" s="196">
        <v>1</v>
      </c>
      <c r="E5125" s="195" t="s">
        <v>20223</v>
      </c>
      <c r="F5125" s="195" t="s">
        <v>54</v>
      </c>
    </row>
    <row r="5126" spans="1:6">
      <c r="A5126" s="195" t="s">
        <v>395</v>
      </c>
      <c r="B5126" s="196">
        <v>3663</v>
      </c>
      <c r="C5126" s="196">
        <v>506100</v>
      </c>
      <c r="D5126" s="196">
        <v>2</v>
      </c>
      <c r="E5126" s="195" t="s">
        <v>20224</v>
      </c>
      <c r="F5126" s="195" t="s">
        <v>46</v>
      </c>
    </row>
    <row r="5127" spans="1:6">
      <c r="A5127" s="195" t="s">
        <v>395</v>
      </c>
      <c r="B5127" s="196">
        <v>4545</v>
      </c>
      <c r="C5127" s="196">
        <v>578000</v>
      </c>
      <c r="D5127" s="196">
        <v>2</v>
      </c>
      <c r="E5127" s="195" t="s">
        <v>20225</v>
      </c>
      <c r="F5127" s="195" t="s">
        <v>50</v>
      </c>
    </row>
    <row r="5128" spans="1:6" ht="30">
      <c r="A5128" s="195" t="s">
        <v>395</v>
      </c>
      <c r="B5128" s="196">
        <v>360</v>
      </c>
      <c r="C5128" s="196">
        <v>172800</v>
      </c>
      <c r="D5128" s="196">
        <v>1</v>
      </c>
      <c r="E5128" s="195" t="s">
        <v>20226</v>
      </c>
      <c r="F5128" s="195" t="s">
        <v>25</v>
      </c>
    </row>
    <row r="5129" spans="1:6">
      <c r="A5129" s="195" t="s">
        <v>395</v>
      </c>
      <c r="B5129" s="196">
        <v>2922</v>
      </c>
      <c r="C5129" s="196">
        <v>246900</v>
      </c>
      <c r="D5129" s="196">
        <v>3</v>
      </c>
      <c r="E5129" s="195" t="s">
        <v>20227</v>
      </c>
      <c r="F5129" s="195" t="s">
        <v>246</v>
      </c>
    </row>
    <row r="5130" spans="1:6" ht="30">
      <c r="A5130" s="195" t="s">
        <v>395</v>
      </c>
      <c r="B5130" s="196">
        <v>3193</v>
      </c>
      <c r="C5130" s="196">
        <v>1114800</v>
      </c>
      <c r="D5130" s="196">
        <v>1</v>
      </c>
      <c r="E5130" s="195" t="s">
        <v>20228</v>
      </c>
      <c r="F5130" s="195" t="s">
        <v>99</v>
      </c>
    </row>
    <row r="5131" spans="1:6">
      <c r="A5131" s="195" t="s">
        <v>395</v>
      </c>
      <c r="B5131" s="196">
        <v>3708</v>
      </c>
      <c r="C5131" s="196">
        <v>434200</v>
      </c>
      <c r="D5131" s="196">
        <v>4</v>
      </c>
      <c r="E5131" s="195" t="s">
        <v>20229</v>
      </c>
      <c r="F5131" s="195" t="s">
        <v>32</v>
      </c>
    </row>
    <row r="5132" spans="1:6">
      <c r="A5132" s="195" t="s">
        <v>395</v>
      </c>
      <c r="B5132" s="196">
        <v>3260</v>
      </c>
      <c r="C5132" s="196">
        <v>343300</v>
      </c>
      <c r="D5132" s="196">
        <v>3</v>
      </c>
      <c r="E5132" s="195" t="s">
        <v>20230</v>
      </c>
      <c r="F5132" s="195" t="s">
        <v>138</v>
      </c>
    </row>
    <row r="5133" spans="1:6">
      <c r="A5133" s="195" t="s">
        <v>395</v>
      </c>
      <c r="B5133" s="196">
        <v>2972</v>
      </c>
      <c r="C5133" s="196">
        <v>347700</v>
      </c>
      <c r="D5133" s="196">
        <v>1</v>
      </c>
      <c r="E5133" s="195" t="s">
        <v>20231</v>
      </c>
      <c r="F5133" s="195" t="s">
        <v>183</v>
      </c>
    </row>
    <row r="5134" spans="1:6" ht="30">
      <c r="A5134" s="195" t="s">
        <v>395</v>
      </c>
      <c r="B5134" s="196">
        <v>2128</v>
      </c>
      <c r="C5134" s="196">
        <v>408600</v>
      </c>
      <c r="D5134" s="196">
        <v>1</v>
      </c>
      <c r="E5134" s="195" t="s">
        <v>20232</v>
      </c>
      <c r="F5134" s="195" t="s">
        <v>99</v>
      </c>
    </row>
    <row r="5135" spans="1:6">
      <c r="A5135" s="195" t="s">
        <v>395</v>
      </c>
      <c r="B5135" s="196">
        <v>1458</v>
      </c>
      <c r="C5135" s="196">
        <v>770300</v>
      </c>
      <c r="D5135" s="196">
        <v>1</v>
      </c>
      <c r="E5135" s="195" t="s">
        <v>20233</v>
      </c>
      <c r="F5135" s="195" t="s">
        <v>261</v>
      </c>
    </row>
    <row r="5136" spans="1:6">
      <c r="A5136" s="195" t="s">
        <v>395</v>
      </c>
      <c r="B5136" s="196">
        <v>4012</v>
      </c>
      <c r="C5136" s="196">
        <v>1138500</v>
      </c>
      <c r="D5136" s="196">
        <v>1</v>
      </c>
      <c r="E5136" s="195" t="s">
        <v>20234</v>
      </c>
      <c r="F5136" s="195" t="s">
        <v>54</v>
      </c>
    </row>
    <row r="5137" spans="1:6">
      <c r="A5137" s="195" t="s">
        <v>395</v>
      </c>
      <c r="B5137" s="196">
        <v>5402</v>
      </c>
      <c r="C5137" s="196">
        <v>697000</v>
      </c>
      <c r="D5137" s="196">
        <v>7</v>
      </c>
      <c r="E5137" s="195" t="s">
        <v>20235</v>
      </c>
      <c r="F5137" s="195" t="s">
        <v>28</v>
      </c>
    </row>
    <row r="5138" spans="1:6">
      <c r="A5138" s="195" t="s">
        <v>395</v>
      </c>
      <c r="B5138" s="196">
        <v>2719</v>
      </c>
      <c r="C5138" s="196">
        <v>409200</v>
      </c>
      <c r="D5138" s="196">
        <v>3</v>
      </c>
      <c r="E5138" s="195" t="s">
        <v>20236</v>
      </c>
      <c r="F5138" s="195" t="s">
        <v>139</v>
      </c>
    </row>
    <row r="5139" spans="1:6" ht="30">
      <c r="A5139" s="195" t="s">
        <v>395</v>
      </c>
      <c r="B5139" s="196">
        <v>360</v>
      </c>
      <c r="C5139" s="196">
        <v>155600</v>
      </c>
      <c r="D5139" s="196">
        <v>1</v>
      </c>
      <c r="E5139" s="195" t="s">
        <v>20237</v>
      </c>
      <c r="F5139" s="195" t="s">
        <v>25</v>
      </c>
    </row>
    <row r="5140" spans="1:6">
      <c r="A5140" s="195" t="s">
        <v>395</v>
      </c>
      <c r="B5140" s="196">
        <v>4676</v>
      </c>
      <c r="C5140" s="196">
        <v>81700</v>
      </c>
      <c r="D5140" s="196">
        <v>4</v>
      </c>
      <c r="E5140" s="195" t="s">
        <v>20238</v>
      </c>
      <c r="F5140" s="195" t="s">
        <v>52</v>
      </c>
    </row>
    <row r="5141" spans="1:6">
      <c r="A5141" s="195" t="s">
        <v>395</v>
      </c>
      <c r="B5141" s="196">
        <v>9575</v>
      </c>
      <c r="C5141" s="196">
        <v>1334400</v>
      </c>
      <c r="D5141" s="196">
        <v>3</v>
      </c>
      <c r="E5141" s="195" t="s">
        <v>20239</v>
      </c>
      <c r="F5141" s="195" t="s">
        <v>5</v>
      </c>
    </row>
    <row r="5142" spans="1:6">
      <c r="A5142" s="195" t="s">
        <v>395</v>
      </c>
      <c r="B5142" s="196">
        <v>2197</v>
      </c>
      <c r="C5142" s="196">
        <v>646400</v>
      </c>
      <c r="D5142" s="196">
        <v>1</v>
      </c>
      <c r="E5142" s="195" t="s">
        <v>20240</v>
      </c>
      <c r="F5142" s="195" t="s">
        <v>261</v>
      </c>
    </row>
    <row r="5143" spans="1:6">
      <c r="A5143" s="195" t="s">
        <v>395</v>
      </c>
      <c r="B5143" s="196">
        <v>1697</v>
      </c>
      <c r="C5143" s="196">
        <v>227300</v>
      </c>
      <c r="D5143" s="196">
        <v>1</v>
      </c>
      <c r="E5143" s="195" t="s">
        <v>20241</v>
      </c>
      <c r="F5143" s="195" t="s">
        <v>54</v>
      </c>
    </row>
    <row r="5144" spans="1:6">
      <c r="A5144" s="195" t="s">
        <v>395</v>
      </c>
      <c r="B5144" s="196">
        <v>2605</v>
      </c>
      <c r="C5144" s="196">
        <v>447100</v>
      </c>
      <c r="D5144" s="196">
        <v>3</v>
      </c>
      <c r="E5144" s="195" t="s">
        <v>20242</v>
      </c>
      <c r="F5144" s="195" t="s">
        <v>165</v>
      </c>
    </row>
    <row r="5145" spans="1:6">
      <c r="A5145" s="195" t="s">
        <v>395</v>
      </c>
      <c r="B5145" s="196">
        <v>1700</v>
      </c>
      <c r="C5145" s="196">
        <v>591500</v>
      </c>
      <c r="D5145" s="196">
        <v>1</v>
      </c>
      <c r="E5145" s="195" t="s">
        <v>20243</v>
      </c>
      <c r="F5145" s="195" t="s">
        <v>247</v>
      </c>
    </row>
    <row r="5146" spans="1:6">
      <c r="A5146" s="195" t="s">
        <v>395</v>
      </c>
      <c r="B5146" s="196">
        <v>1519</v>
      </c>
      <c r="C5146" s="196">
        <v>481300</v>
      </c>
      <c r="D5146" s="196">
        <v>1</v>
      </c>
      <c r="E5146" s="195" t="s">
        <v>20244</v>
      </c>
      <c r="F5146" s="195" t="s">
        <v>247</v>
      </c>
    </row>
    <row r="5147" spans="1:6">
      <c r="A5147" s="195" t="s">
        <v>395</v>
      </c>
      <c r="B5147" s="196">
        <v>1919</v>
      </c>
      <c r="C5147" s="196">
        <v>443900</v>
      </c>
      <c r="D5147" s="196">
        <v>2</v>
      </c>
      <c r="E5147" s="195" t="s">
        <v>20245</v>
      </c>
      <c r="F5147" s="195" t="s">
        <v>237</v>
      </c>
    </row>
    <row r="5148" spans="1:6">
      <c r="A5148" s="195" t="s">
        <v>395</v>
      </c>
      <c r="B5148" s="196">
        <v>2488</v>
      </c>
      <c r="C5148" s="196">
        <v>212600</v>
      </c>
      <c r="D5148" s="196">
        <v>2</v>
      </c>
      <c r="E5148" s="195" t="s">
        <v>20246</v>
      </c>
      <c r="F5148" s="195" t="s">
        <v>185</v>
      </c>
    </row>
    <row r="5149" spans="1:6">
      <c r="A5149" s="195" t="s">
        <v>395</v>
      </c>
      <c r="B5149" s="196">
        <v>38994</v>
      </c>
      <c r="C5149" s="196">
        <v>6189000</v>
      </c>
      <c r="D5149" s="196">
        <v>1</v>
      </c>
      <c r="E5149" s="195" t="s">
        <v>20247</v>
      </c>
      <c r="F5149" s="195" t="s">
        <v>7</v>
      </c>
    </row>
    <row r="5150" spans="1:6">
      <c r="A5150" s="195" t="s">
        <v>395</v>
      </c>
      <c r="B5150" s="196">
        <v>2468</v>
      </c>
      <c r="C5150" s="196">
        <v>370900</v>
      </c>
      <c r="D5150" s="196">
        <v>2</v>
      </c>
      <c r="E5150" s="195" t="s">
        <v>20248</v>
      </c>
      <c r="F5150" s="195" t="s">
        <v>12</v>
      </c>
    </row>
    <row r="5151" spans="1:6" ht="30">
      <c r="A5151" s="195" t="s">
        <v>395</v>
      </c>
      <c r="B5151" s="196">
        <v>1797</v>
      </c>
      <c r="C5151" s="196">
        <v>459400</v>
      </c>
      <c r="D5151" s="196">
        <v>1</v>
      </c>
      <c r="E5151" s="195" t="s">
        <v>20249</v>
      </c>
      <c r="F5151" s="195" t="s">
        <v>99</v>
      </c>
    </row>
    <row r="5152" spans="1:6">
      <c r="A5152" s="195" t="s">
        <v>395</v>
      </c>
      <c r="B5152" s="196">
        <v>2376</v>
      </c>
      <c r="C5152" s="196">
        <v>679000</v>
      </c>
      <c r="D5152" s="196">
        <v>2</v>
      </c>
      <c r="E5152" s="195" t="s">
        <v>20250</v>
      </c>
      <c r="F5152" s="195" t="s">
        <v>18</v>
      </c>
    </row>
    <row r="5153" spans="1:6">
      <c r="A5153" s="195" t="s">
        <v>395</v>
      </c>
      <c r="B5153" s="196">
        <v>2090</v>
      </c>
      <c r="C5153" s="196">
        <v>275200</v>
      </c>
      <c r="D5153" s="196">
        <v>1</v>
      </c>
      <c r="E5153" s="195" t="s">
        <v>20251</v>
      </c>
      <c r="F5153" s="195" t="s">
        <v>106</v>
      </c>
    </row>
    <row r="5154" spans="1:6">
      <c r="A5154" s="195" t="s">
        <v>395</v>
      </c>
      <c r="B5154" s="196">
        <v>2394</v>
      </c>
      <c r="C5154" s="196">
        <v>561200</v>
      </c>
      <c r="D5154" s="196">
        <v>1</v>
      </c>
      <c r="E5154" s="195" t="s">
        <v>20252</v>
      </c>
      <c r="F5154" s="195" t="s">
        <v>164</v>
      </c>
    </row>
    <row r="5155" spans="1:6">
      <c r="A5155" s="195" t="s">
        <v>395</v>
      </c>
      <c r="B5155" s="196">
        <v>3162</v>
      </c>
      <c r="C5155" s="196">
        <v>488900</v>
      </c>
      <c r="D5155" s="196">
        <v>2</v>
      </c>
      <c r="E5155" s="195" t="s">
        <v>20253</v>
      </c>
      <c r="F5155" s="195" t="s">
        <v>65</v>
      </c>
    </row>
    <row r="5156" spans="1:6">
      <c r="A5156" s="195" t="s">
        <v>395</v>
      </c>
      <c r="B5156" s="196">
        <v>1595</v>
      </c>
      <c r="C5156" s="196">
        <v>454600</v>
      </c>
      <c r="D5156" s="196">
        <v>1</v>
      </c>
      <c r="E5156" s="195" t="s">
        <v>20254</v>
      </c>
      <c r="F5156" s="195" t="s">
        <v>54</v>
      </c>
    </row>
    <row r="5157" spans="1:6">
      <c r="A5157" s="195" t="s">
        <v>395</v>
      </c>
      <c r="B5157" s="196">
        <v>3763</v>
      </c>
      <c r="C5157" s="196">
        <v>2142700</v>
      </c>
      <c r="D5157" s="196">
        <v>1</v>
      </c>
      <c r="E5157" s="195" t="s">
        <v>20255</v>
      </c>
      <c r="F5157" s="195" t="s">
        <v>54</v>
      </c>
    </row>
    <row r="5158" spans="1:6">
      <c r="A5158" s="195" t="s">
        <v>395</v>
      </c>
      <c r="B5158" s="196">
        <v>1698</v>
      </c>
      <c r="C5158" s="196">
        <v>532100</v>
      </c>
      <c r="D5158" s="196">
        <v>1</v>
      </c>
      <c r="E5158" s="195" t="s">
        <v>20256</v>
      </c>
      <c r="F5158" s="195" t="s">
        <v>164</v>
      </c>
    </row>
    <row r="5159" spans="1:6">
      <c r="A5159" s="195" t="s">
        <v>395</v>
      </c>
      <c r="B5159" s="196">
        <v>3314</v>
      </c>
      <c r="C5159" s="196">
        <v>480400</v>
      </c>
      <c r="D5159" s="196">
        <v>2</v>
      </c>
      <c r="E5159" s="195" t="s">
        <v>20257</v>
      </c>
      <c r="F5159" s="195" t="s">
        <v>5</v>
      </c>
    </row>
    <row r="5160" spans="1:6">
      <c r="A5160" s="195" t="s">
        <v>395</v>
      </c>
      <c r="B5160" s="196">
        <v>7162</v>
      </c>
      <c r="C5160" s="196">
        <v>1835400</v>
      </c>
      <c r="D5160" s="196">
        <v>1</v>
      </c>
      <c r="E5160" s="195" t="s">
        <v>20258</v>
      </c>
      <c r="F5160" s="195" t="s">
        <v>24</v>
      </c>
    </row>
    <row r="5161" spans="1:6">
      <c r="A5161" s="195" t="s">
        <v>395</v>
      </c>
      <c r="B5161" s="196">
        <v>1092</v>
      </c>
      <c r="C5161" s="196">
        <v>200500</v>
      </c>
      <c r="D5161" s="196">
        <v>1</v>
      </c>
      <c r="E5161" s="195" t="s">
        <v>20259</v>
      </c>
      <c r="F5161" s="195" t="s">
        <v>92</v>
      </c>
    </row>
    <row r="5162" spans="1:6">
      <c r="A5162" s="195" t="s">
        <v>395</v>
      </c>
      <c r="B5162" s="196">
        <v>1272</v>
      </c>
      <c r="C5162" s="196">
        <v>158400</v>
      </c>
      <c r="D5162" s="196">
        <v>4</v>
      </c>
      <c r="E5162" s="195" t="s">
        <v>20260</v>
      </c>
      <c r="F5162" s="195" t="s">
        <v>159</v>
      </c>
    </row>
    <row r="5163" spans="1:6">
      <c r="A5163" s="195" t="s">
        <v>395</v>
      </c>
      <c r="B5163" s="196">
        <v>3695</v>
      </c>
      <c r="C5163" s="196">
        <v>431600</v>
      </c>
      <c r="D5163" s="196">
        <v>2</v>
      </c>
      <c r="E5163" s="195" t="s">
        <v>20261</v>
      </c>
      <c r="F5163" s="195" t="s">
        <v>32</v>
      </c>
    </row>
    <row r="5164" spans="1:6">
      <c r="A5164" s="195" t="s">
        <v>395</v>
      </c>
      <c r="B5164" s="196">
        <v>3816</v>
      </c>
      <c r="C5164" s="196">
        <v>2514900</v>
      </c>
      <c r="D5164" s="196">
        <v>1</v>
      </c>
      <c r="E5164" s="195" t="s">
        <v>20262</v>
      </c>
      <c r="F5164" s="195" t="s">
        <v>261</v>
      </c>
    </row>
    <row r="5165" spans="1:6" ht="30">
      <c r="A5165" s="195" t="s">
        <v>395</v>
      </c>
      <c r="B5165" s="196">
        <v>2517</v>
      </c>
      <c r="C5165" s="196">
        <v>519700</v>
      </c>
      <c r="D5165" s="196">
        <v>1</v>
      </c>
      <c r="E5165" s="195" t="s">
        <v>20263</v>
      </c>
      <c r="F5165" s="195" t="s">
        <v>99</v>
      </c>
    </row>
    <row r="5166" spans="1:6">
      <c r="A5166" s="195" t="s">
        <v>395</v>
      </c>
      <c r="B5166" s="196">
        <v>13017</v>
      </c>
      <c r="C5166" s="196">
        <v>6725300</v>
      </c>
      <c r="D5166" s="196">
        <v>1</v>
      </c>
      <c r="E5166" s="195" t="s">
        <v>20264</v>
      </c>
      <c r="F5166" s="195" t="s">
        <v>24</v>
      </c>
    </row>
    <row r="5167" spans="1:6">
      <c r="A5167" s="195" t="s">
        <v>395</v>
      </c>
      <c r="B5167" s="196">
        <v>1068</v>
      </c>
      <c r="C5167" s="196">
        <v>494500</v>
      </c>
      <c r="D5167" s="196">
        <v>1</v>
      </c>
      <c r="E5167" s="195" t="s">
        <v>20265</v>
      </c>
      <c r="F5167" s="195" t="s">
        <v>184</v>
      </c>
    </row>
    <row r="5168" spans="1:6">
      <c r="A5168" s="195" t="s">
        <v>395</v>
      </c>
      <c r="B5168" s="196">
        <v>1200</v>
      </c>
      <c r="C5168" s="196">
        <v>164800</v>
      </c>
      <c r="D5168" s="196">
        <v>2</v>
      </c>
      <c r="E5168" s="195" t="s">
        <v>20266</v>
      </c>
      <c r="F5168" s="195" t="s">
        <v>207</v>
      </c>
    </row>
    <row r="5169" spans="1:6">
      <c r="A5169" s="195" t="s">
        <v>395</v>
      </c>
      <c r="B5169" s="196">
        <v>3151</v>
      </c>
      <c r="C5169" s="196">
        <v>1157000</v>
      </c>
      <c r="D5169" s="196">
        <v>1</v>
      </c>
      <c r="E5169" s="195" t="s">
        <v>20267</v>
      </c>
      <c r="F5169" s="195" t="s">
        <v>7</v>
      </c>
    </row>
    <row r="5170" spans="1:6">
      <c r="A5170" s="195" t="s">
        <v>395</v>
      </c>
      <c r="B5170" s="196">
        <v>896</v>
      </c>
      <c r="C5170" s="196">
        <v>254700</v>
      </c>
      <c r="D5170" s="196">
        <v>1</v>
      </c>
      <c r="E5170" s="195" t="s">
        <v>20268</v>
      </c>
      <c r="F5170" s="195" t="s">
        <v>57</v>
      </c>
    </row>
    <row r="5171" spans="1:6">
      <c r="A5171" s="195" t="s">
        <v>395</v>
      </c>
      <c r="B5171" s="196">
        <v>3475</v>
      </c>
      <c r="C5171" s="196">
        <v>518900</v>
      </c>
      <c r="D5171" s="196">
        <v>4</v>
      </c>
      <c r="E5171" s="195" t="s">
        <v>20269</v>
      </c>
      <c r="F5171" s="195" t="s">
        <v>32</v>
      </c>
    </row>
    <row r="5172" spans="1:6">
      <c r="A5172" s="195" t="s">
        <v>395</v>
      </c>
      <c r="B5172" s="196">
        <v>7907</v>
      </c>
      <c r="C5172" s="196">
        <v>6502100</v>
      </c>
      <c r="D5172" s="196">
        <v>1</v>
      </c>
      <c r="E5172" s="195" t="s">
        <v>20270</v>
      </c>
      <c r="F5172" s="195" t="s">
        <v>247</v>
      </c>
    </row>
    <row r="5173" spans="1:6">
      <c r="A5173" s="195" t="s">
        <v>395</v>
      </c>
      <c r="B5173" s="196">
        <v>4446</v>
      </c>
      <c r="C5173" s="196">
        <v>428200</v>
      </c>
      <c r="D5173" s="196">
        <v>1</v>
      </c>
      <c r="E5173" s="195" t="s">
        <v>20271</v>
      </c>
      <c r="F5173" s="195" t="s">
        <v>269</v>
      </c>
    </row>
    <row r="5174" spans="1:6">
      <c r="A5174" s="195" t="s">
        <v>395</v>
      </c>
      <c r="B5174" s="196">
        <v>2248</v>
      </c>
      <c r="C5174" s="196">
        <v>435100</v>
      </c>
      <c r="D5174" s="196">
        <v>2</v>
      </c>
      <c r="E5174" s="195" t="s">
        <v>20272</v>
      </c>
      <c r="F5174" s="195" t="s">
        <v>12</v>
      </c>
    </row>
    <row r="5175" spans="1:6">
      <c r="A5175" s="195" t="s">
        <v>395</v>
      </c>
      <c r="B5175" s="196">
        <v>776</v>
      </c>
      <c r="C5175" s="196">
        <v>1729100</v>
      </c>
      <c r="D5175" s="196">
        <v>1</v>
      </c>
      <c r="E5175" s="195" t="s">
        <v>20273</v>
      </c>
      <c r="F5175" s="195" t="s">
        <v>168</v>
      </c>
    </row>
    <row r="5176" spans="1:6">
      <c r="A5176" s="195" t="s">
        <v>395</v>
      </c>
      <c r="B5176" s="196">
        <v>600</v>
      </c>
      <c r="C5176" s="196">
        <v>1857400</v>
      </c>
      <c r="D5176" s="196">
        <v>1</v>
      </c>
      <c r="E5176" s="195" t="s">
        <v>20274</v>
      </c>
      <c r="F5176" s="195" t="s">
        <v>88</v>
      </c>
    </row>
    <row r="5177" spans="1:6">
      <c r="A5177" s="195" t="s">
        <v>395</v>
      </c>
      <c r="B5177" s="196">
        <v>7926</v>
      </c>
      <c r="C5177" s="196">
        <v>1586300</v>
      </c>
      <c r="D5177" s="196">
        <v>2</v>
      </c>
      <c r="E5177" s="195" t="s">
        <v>20275</v>
      </c>
      <c r="F5177" s="195" t="s">
        <v>254</v>
      </c>
    </row>
    <row r="5178" spans="1:6">
      <c r="A5178" s="195" t="s">
        <v>395</v>
      </c>
      <c r="B5178" s="196">
        <v>3248</v>
      </c>
      <c r="C5178" s="196">
        <v>1318100</v>
      </c>
      <c r="D5178" s="196">
        <v>1</v>
      </c>
      <c r="E5178" s="195" t="s">
        <v>20276</v>
      </c>
      <c r="F5178" s="195" t="s">
        <v>247</v>
      </c>
    </row>
    <row r="5179" spans="1:6">
      <c r="A5179" s="195" t="s">
        <v>395</v>
      </c>
      <c r="B5179" s="196">
        <v>1769</v>
      </c>
      <c r="C5179" s="196">
        <v>454500</v>
      </c>
      <c r="D5179" s="196">
        <v>1</v>
      </c>
      <c r="E5179" s="195" t="s">
        <v>20277</v>
      </c>
      <c r="F5179" s="195" t="s">
        <v>247</v>
      </c>
    </row>
    <row r="5180" spans="1:6" ht="30">
      <c r="A5180" s="195" t="s">
        <v>395</v>
      </c>
      <c r="B5180" s="196">
        <v>1240</v>
      </c>
      <c r="C5180" s="196">
        <v>159000</v>
      </c>
      <c r="D5180" s="196">
        <v>2</v>
      </c>
      <c r="E5180" s="195" t="s">
        <v>20278</v>
      </c>
      <c r="F5180" s="195" t="s">
        <v>25</v>
      </c>
    </row>
    <row r="5181" spans="1:6">
      <c r="A5181" s="195" t="s">
        <v>395</v>
      </c>
      <c r="B5181" s="196">
        <v>1908</v>
      </c>
      <c r="C5181" s="196">
        <v>417400</v>
      </c>
      <c r="D5181" s="196">
        <v>1</v>
      </c>
      <c r="E5181" s="195" t="s">
        <v>20279</v>
      </c>
      <c r="F5181" s="195" t="s">
        <v>168</v>
      </c>
    </row>
    <row r="5182" spans="1:6">
      <c r="A5182" s="195" t="s">
        <v>395</v>
      </c>
      <c r="B5182" s="196">
        <v>2096</v>
      </c>
      <c r="C5182" s="196">
        <v>585300</v>
      </c>
      <c r="D5182" s="196">
        <v>1</v>
      </c>
      <c r="E5182" s="195" t="s">
        <v>20280</v>
      </c>
      <c r="F5182" s="195" t="s">
        <v>87</v>
      </c>
    </row>
    <row r="5183" spans="1:6" ht="30">
      <c r="A5183" s="195" t="s">
        <v>395</v>
      </c>
      <c r="B5183" s="196">
        <v>3488</v>
      </c>
      <c r="C5183" s="196">
        <v>882400</v>
      </c>
      <c r="D5183" s="196">
        <v>1</v>
      </c>
      <c r="E5183" s="195" t="s">
        <v>20281</v>
      </c>
      <c r="F5183" s="195" t="s">
        <v>134</v>
      </c>
    </row>
    <row r="5184" spans="1:6">
      <c r="A5184" s="195" t="s">
        <v>395</v>
      </c>
      <c r="B5184" s="196">
        <v>2538</v>
      </c>
      <c r="C5184" s="196">
        <v>743200</v>
      </c>
      <c r="D5184" s="196">
        <v>3</v>
      </c>
      <c r="E5184" s="195" t="s">
        <v>20282</v>
      </c>
      <c r="F5184" s="195" t="s">
        <v>87</v>
      </c>
    </row>
    <row r="5185" spans="1:6">
      <c r="A5185" s="195" t="s">
        <v>395</v>
      </c>
      <c r="B5185" s="196">
        <v>1755</v>
      </c>
      <c r="C5185" s="196">
        <v>260600</v>
      </c>
      <c r="D5185" s="196">
        <v>1</v>
      </c>
      <c r="E5185" s="195" t="s">
        <v>20283</v>
      </c>
      <c r="F5185" s="195" t="s">
        <v>222</v>
      </c>
    </row>
    <row r="5186" spans="1:6">
      <c r="A5186" s="195" t="s">
        <v>395</v>
      </c>
      <c r="B5186" s="196">
        <v>5961</v>
      </c>
      <c r="C5186" s="196">
        <v>1486300</v>
      </c>
      <c r="D5186" s="196">
        <v>3</v>
      </c>
      <c r="E5186" s="195" t="s">
        <v>20284</v>
      </c>
      <c r="F5186" s="195" t="s">
        <v>268</v>
      </c>
    </row>
    <row r="5187" spans="1:6" ht="30">
      <c r="A5187" s="195" t="s">
        <v>395</v>
      </c>
      <c r="B5187" s="196">
        <v>3120</v>
      </c>
      <c r="C5187" s="196">
        <v>1220700</v>
      </c>
      <c r="D5187" s="196">
        <v>1</v>
      </c>
      <c r="E5187" s="195" t="s">
        <v>20285</v>
      </c>
      <c r="F5187" s="195" t="s">
        <v>209</v>
      </c>
    </row>
    <row r="5188" spans="1:6">
      <c r="A5188" s="195" t="s">
        <v>395</v>
      </c>
      <c r="B5188" s="196">
        <v>1118</v>
      </c>
      <c r="C5188" s="196">
        <v>345600</v>
      </c>
      <c r="D5188" s="196">
        <v>1</v>
      </c>
      <c r="E5188" s="195" t="s">
        <v>20286</v>
      </c>
      <c r="F5188" s="195" t="s">
        <v>53</v>
      </c>
    </row>
    <row r="5189" spans="1:6">
      <c r="A5189" s="195" t="s">
        <v>395</v>
      </c>
      <c r="B5189" s="196">
        <v>6731</v>
      </c>
      <c r="C5189" s="196">
        <v>648300</v>
      </c>
      <c r="D5189" s="196">
        <v>4</v>
      </c>
      <c r="E5189" s="195" t="s">
        <v>20287</v>
      </c>
      <c r="F5189" s="195" t="s">
        <v>41</v>
      </c>
    </row>
    <row r="5190" spans="1:6">
      <c r="A5190" s="195" t="s">
        <v>395</v>
      </c>
      <c r="B5190" s="196">
        <v>5245</v>
      </c>
      <c r="C5190" s="196">
        <v>2062800</v>
      </c>
      <c r="D5190" s="196">
        <v>2</v>
      </c>
      <c r="E5190" s="195" t="s">
        <v>20288</v>
      </c>
      <c r="F5190" s="195" t="s">
        <v>24</v>
      </c>
    </row>
    <row r="5191" spans="1:6" ht="30">
      <c r="A5191" s="195" t="s">
        <v>395</v>
      </c>
      <c r="B5191" s="196">
        <v>1164</v>
      </c>
      <c r="C5191" s="196">
        <v>254800</v>
      </c>
      <c r="D5191" s="196">
        <v>1</v>
      </c>
      <c r="E5191" s="195" t="s">
        <v>20289</v>
      </c>
      <c r="F5191" s="195" t="s">
        <v>25</v>
      </c>
    </row>
    <row r="5192" spans="1:6">
      <c r="A5192" s="195" t="s">
        <v>395</v>
      </c>
      <c r="B5192" s="196">
        <v>3483</v>
      </c>
      <c r="C5192" s="196">
        <v>1179300</v>
      </c>
      <c r="D5192" s="196">
        <v>1</v>
      </c>
      <c r="E5192" s="195" t="s">
        <v>20290</v>
      </c>
      <c r="F5192" s="195" t="s">
        <v>168</v>
      </c>
    </row>
    <row r="5193" spans="1:6">
      <c r="A5193" s="195" t="s">
        <v>395</v>
      </c>
      <c r="B5193" s="196">
        <v>4132</v>
      </c>
      <c r="C5193" s="196">
        <v>591300</v>
      </c>
      <c r="D5193" s="196">
        <v>1</v>
      </c>
      <c r="E5193" s="195" t="s">
        <v>20291</v>
      </c>
      <c r="F5193" s="195" t="s">
        <v>57</v>
      </c>
    </row>
    <row r="5194" spans="1:6">
      <c r="A5194" s="195" t="s">
        <v>395</v>
      </c>
      <c r="B5194" s="196">
        <v>5889</v>
      </c>
      <c r="C5194" s="196">
        <v>1020500</v>
      </c>
      <c r="D5194" s="196">
        <v>2</v>
      </c>
      <c r="E5194" s="195" t="s">
        <v>20292</v>
      </c>
      <c r="F5194" s="195" t="s">
        <v>254</v>
      </c>
    </row>
    <row r="5195" spans="1:6">
      <c r="A5195" s="195" t="s">
        <v>395</v>
      </c>
      <c r="B5195" s="196">
        <v>3181</v>
      </c>
      <c r="C5195" s="196">
        <v>1719400</v>
      </c>
      <c r="D5195" s="196">
        <v>1</v>
      </c>
      <c r="E5195" s="195" t="s">
        <v>20293</v>
      </c>
      <c r="F5195" s="195" t="s">
        <v>164</v>
      </c>
    </row>
    <row r="5196" spans="1:6" ht="30">
      <c r="A5196" s="195" t="s">
        <v>395</v>
      </c>
      <c r="B5196" s="196">
        <v>1980</v>
      </c>
      <c r="C5196" s="196">
        <v>212000</v>
      </c>
      <c r="D5196" s="196">
        <v>1</v>
      </c>
      <c r="E5196" s="195" t="s">
        <v>20294</v>
      </c>
      <c r="F5196" s="195" t="s">
        <v>151</v>
      </c>
    </row>
    <row r="5197" spans="1:6">
      <c r="A5197" s="195" t="s">
        <v>395</v>
      </c>
      <c r="B5197" s="196">
        <v>3725</v>
      </c>
      <c r="C5197" s="196">
        <v>663800</v>
      </c>
      <c r="D5197" s="196">
        <v>3</v>
      </c>
      <c r="E5197" s="195" t="s">
        <v>20295</v>
      </c>
      <c r="F5197" s="195" t="s">
        <v>254</v>
      </c>
    </row>
    <row r="5198" spans="1:6">
      <c r="A5198" s="195" t="s">
        <v>395</v>
      </c>
      <c r="B5198" s="196">
        <v>7378</v>
      </c>
      <c r="C5198" s="196">
        <v>1437500</v>
      </c>
      <c r="D5198" s="196">
        <v>2</v>
      </c>
      <c r="E5198" s="195" t="s">
        <v>20296</v>
      </c>
      <c r="F5198" s="195" t="s">
        <v>254</v>
      </c>
    </row>
    <row r="5199" spans="1:6">
      <c r="A5199" s="195" t="s">
        <v>395</v>
      </c>
      <c r="B5199" s="196">
        <v>3549</v>
      </c>
      <c r="C5199" s="196">
        <v>371800</v>
      </c>
      <c r="D5199" s="196">
        <v>2</v>
      </c>
      <c r="E5199" s="195" t="s">
        <v>20297</v>
      </c>
      <c r="F5199" s="195" t="s">
        <v>188</v>
      </c>
    </row>
    <row r="5200" spans="1:6">
      <c r="A5200" s="195" t="s">
        <v>395</v>
      </c>
      <c r="B5200" s="196">
        <v>9936</v>
      </c>
      <c r="C5200" s="196">
        <v>462200</v>
      </c>
      <c r="D5200" s="196">
        <v>12</v>
      </c>
      <c r="E5200" s="195" t="s">
        <v>20298</v>
      </c>
      <c r="F5200" s="195" t="s">
        <v>138</v>
      </c>
    </row>
    <row r="5201" spans="1:6">
      <c r="A5201" s="195" t="s">
        <v>395</v>
      </c>
      <c r="B5201" s="196">
        <v>5390</v>
      </c>
      <c r="C5201" s="196">
        <v>559700</v>
      </c>
      <c r="D5201" s="196">
        <v>2</v>
      </c>
      <c r="E5201" s="195" t="s">
        <v>20299</v>
      </c>
      <c r="F5201" s="195" t="s">
        <v>115</v>
      </c>
    </row>
    <row r="5202" spans="1:6" ht="30">
      <c r="A5202" s="195" t="s">
        <v>395</v>
      </c>
      <c r="B5202" s="196">
        <v>1954</v>
      </c>
      <c r="C5202" s="196">
        <v>226700</v>
      </c>
      <c r="D5202" s="196">
        <v>1</v>
      </c>
      <c r="E5202" s="195" t="s">
        <v>20300</v>
      </c>
      <c r="F5202" s="195" t="s">
        <v>99</v>
      </c>
    </row>
    <row r="5203" spans="1:6">
      <c r="A5203" s="195" t="s">
        <v>395</v>
      </c>
      <c r="B5203" s="196">
        <v>1216</v>
      </c>
      <c r="C5203" s="196">
        <v>244400</v>
      </c>
      <c r="D5203" s="196">
        <v>4</v>
      </c>
      <c r="E5203" s="195" t="s">
        <v>20301</v>
      </c>
      <c r="F5203" s="195" t="s">
        <v>159</v>
      </c>
    </row>
    <row r="5204" spans="1:6">
      <c r="A5204" s="195" t="s">
        <v>395</v>
      </c>
      <c r="B5204" s="196">
        <v>4738</v>
      </c>
      <c r="C5204" s="196">
        <v>562500</v>
      </c>
      <c r="D5204" s="196">
        <v>1</v>
      </c>
      <c r="E5204" s="195" t="s">
        <v>20302</v>
      </c>
      <c r="F5204" s="195" t="s">
        <v>225</v>
      </c>
    </row>
    <row r="5205" spans="1:6">
      <c r="A5205" s="195" t="s">
        <v>395</v>
      </c>
      <c r="B5205" s="196">
        <v>2401</v>
      </c>
      <c r="C5205" s="196">
        <v>290100</v>
      </c>
      <c r="D5205" s="196">
        <v>2</v>
      </c>
      <c r="E5205" s="195" t="s">
        <v>20303</v>
      </c>
      <c r="F5205" s="195" t="s">
        <v>185</v>
      </c>
    </row>
    <row r="5206" spans="1:6">
      <c r="A5206" s="195" t="s">
        <v>395</v>
      </c>
      <c r="B5206" s="196">
        <v>624</v>
      </c>
      <c r="C5206" s="196">
        <v>216500</v>
      </c>
      <c r="D5206" s="196">
        <v>1</v>
      </c>
      <c r="E5206" s="195" t="s">
        <v>20304</v>
      </c>
      <c r="F5206" s="195" t="s">
        <v>88</v>
      </c>
    </row>
    <row r="5207" spans="1:6">
      <c r="A5207" s="195" t="s">
        <v>395</v>
      </c>
      <c r="B5207" s="196">
        <v>3456</v>
      </c>
      <c r="C5207" s="196">
        <v>666600</v>
      </c>
      <c r="D5207" s="196">
        <v>1</v>
      </c>
      <c r="E5207" s="195" t="s">
        <v>20305</v>
      </c>
      <c r="F5207" s="195" t="s">
        <v>184</v>
      </c>
    </row>
    <row r="5208" spans="1:6" ht="30">
      <c r="A5208" s="195" t="s">
        <v>395</v>
      </c>
      <c r="B5208" s="196">
        <v>630</v>
      </c>
      <c r="C5208" s="196">
        <v>103700</v>
      </c>
      <c r="D5208" s="196">
        <v>1</v>
      </c>
      <c r="E5208" s="195" t="s">
        <v>20306</v>
      </c>
      <c r="F5208" s="195" t="s">
        <v>25</v>
      </c>
    </row>
    <row r="5209" spans="1:6">
      <c r="A5209" s="195" t="s">
        <v>395</v>
      </c>
      <c r="B5209" s="196">
        <v>1745</v>
      </c>
      <c r="C5209" s="196">
        <v>276600</v>
      </c>
      <c r="D5209" s="196">
        <v>2</v>
      </c>
      <c r="E5209" s="195" t="s">
        <v>20307</v>
      </c>
      <c r="F5209" s="195" t="s">
        <v>12</v>
      </c>
    </row>
    <row r="5210" spans="1:6">
      <c r="A5210" s="195" t="s">
        <v>395</v>
      </c>
      <c r="B5210" s="196">
        <v>2756</v>
      </c>
      <c r="C5210" s="196">
        <v>694900</v>
      </c>
      <c r="D5210" s="196">
        <v>1</v>
      </c>
      <c r="E5210" s="195" t="s">
        <v>20308</v>
      </c>
      <c r="F5210" s="195" t="s">
        <v>164</v>
      </c>
    </row>
    <row r="5211" spans="1:6">
      <c r="A5211" s="195" t="s">
        <v>395</v>
      </c>
      <c r="B5211" s="196">
        <v>2654</v>
      </c>
      <c r="C5211" s="196">
        <v>2275300</v>
      </c>
      <c r="D5211" s="196">
        <v>1</v>
      </c>
      <c r="E5211" s="195" t="s">
        <v>20309</v>
      </c>
      <c r="F5211" s="195" t="s">
        <v>54</v>
      </c>
    </row>
    <row r="5212" spans="1:6">
      <c r="A5212" s="195" t="s">
        <v>395</v>
      </c>
      <c r="B5212" s="196">
        <v>1524</v>
      </c>
      <c r="C5212" s="196">
        <v>7286900</v>
      </c>
      <c r="D5212" s="196">
        <v>1</v>
      </c>
      <c r="E5212" s="195" t="s">
        <v>20310</v>
      </c>
      <c r="F5212" s="195" t="s">
        <v>261</v>
      </c>
    </row>
    <row r="5213" spans="1:6">
      <c r="A5213" s="195" t="s">
        <v>395</v>
      </c>
      <c r="B5213" s="196">
        <v>2128</v>
      </c>
      <c r="C5213" s="196">
        <v>298700</v>
      </c>
      <c r="D5213" s="196">
        <v>2</v>
      </c>
      <c r="E5213" s="195" t="s">
        <v>20311</v>
      </c>
      <c r="F5213" s="195" t="s">
        <v>14</v>
      </c>
    </row>
    <row r="5214" spans="1:6" ht="30">
      <c r="A5214" s="195" t="s">
        <v>395</v>
      </c>
      <c r="B5214" s="196">
        <v>780</v>
      </c>
      <c r="C5214" s="196">
        <v>619600</v>
      </c>
      <c r="D5214" s="196">
        <v>1</v>
      </c>
      <c r="E5214" s="195" t="s">
        <v>20312</v>
      </c>
      <c r="F5214" s="195" t="s">
        <v>25</v>
      </c>
    </row>
    <row r="5215" spans="1:6" ht="30">
      <c r="A5215" s="195" t="s">
        <v>395</v>
      </c>
      <c r="B5215" s="196">
        <v>1212</v>
      </c>
      <c r="C5215" s="196">
        <v>297200</v>
      </c>
      <c r="D5215" s="196">
        <v>1</v>
      </c>
      <c r="E5215" s="195" t="s">
        <v>20313</v>
      </c>
      <c r="F5215" s="195" t="s">
        <v>99</v>
      </c>
    </row>
    <row r="5216" spans="1:6">
      <c r="A5216" s="195" t="s">
        <v>395</v>
      </c>
      <c r="B5216" s="196">
        <v>1112</v>
      </c>
      <c r="C5216" s="196">
        <v>292800</v>
      </c>
      <c r="D5216" s="196">
        <v>1</v>
      </c>
      <c r="E5216" s="195" t="s">
        <v>20314</v>
      </c>
      <c r="F5216" s="195" t="s">
        <v>168</v>
      </c>
    </row>
    <row r="5217" spans="1:6">
      <c r="A5217" s="195" t="s">
        <v>395</v>
      </c>
      <c r="B5217" s="196">
        <v>9353</v>
      </c>
      <c r="C5217" s="196">
        <v>1825900</v>
      </c>
      <c r="D5217" s="196">
        <v>2</v>
      </c>
      <c r="E5217" s="195" t="s">
        <v>20315</v>
      </c>
      <c r="F5217" s="195" t="s">
        <v>254</v>
      </c>
    </row>
    <row r="5218" spans="1:6">
      <c r="A5218" s="195" t="s">
        <v>395</v>
      </c>
      <c r="B5218" s="196">
        <v>2331</v>
      </c>
      <c r="C5218" s="196">
        <v>296300</v>
      </c>
      <c r="D5218" s="196">
        <v>2</v>
      </c>
      <c r="E5218" s="195" t="s">
        <v>20316</v>
      </c>
      <c r="F5218" s="195" t="s">
        <v>26</v>
      </c>
    </row>
    <row r="5219" spans="1:6">
      <c r="A5219" s="195" t="s">
        <v>395</v>
      </c>
      <c r="B5219" s="196">
        <v>3549</v>
      </c>
      <c r="C5219" s="196">
        <v>380900</v>
      </c>
      <c r="D5219" s="196">
        <v>2</v>
      </c>
      <c r="E5219" s="195" t="s">
        <v>20317</v>
      </c>
      <c r="F5219" s="195" t="s">
        <v>112</v>
      </c>
    </row>
    <row r="5220" spans="1:6">
      <c r="A5220" s="195" t="s">
        <v>395</v>
      </c>
      <c r="B5220" s="196">
        <v>2336</v>
      </c>
      <c r="C5220" s="196">
        <v>641700</v>
      </c>
      <c r="D5220" s="196">
        <v>1</v>
      </c>
      <c r="E5220" s="195" t="s">
        <v>20318</v>
      </c>
      <c r="F5220" s="195" t="s">
        <v>53</v>
      </c>
    </row>
    <row r="5221" spans="1:6" ht="30">
      <c r="A5221" s="195" t="s">
        <v>395</v>
      </c>
      <c r="B5221" s="196">
        <v>1405</v>
      </c>
      <c r="C5221" s="196">
        <v>217800</v>
      </c>
      <c r="D5221" s="196">
        <v>1</v>
      </c>
      <c r="E5221" s="195" t="s">
        <v>20319</v>
      </c>
      <c r="F5221" s="195" t="s">
        <v>25</v>
      </c>
    </row>
    <row r="5222" spans="1:6">
      <c r="A5222" s="195" t="s">
        <v>395</v>
      </c>
      <c r="B5222" s="196">
        <v>1345</v>
      </c>
      <c r="C5222" s="196">
        <v>292900</v>
      </c>
      <c r="D5222" s="196">
        <v>1</v>
      </c>
      <c r="E5222" s="195" t="s">
        <v>20320</v>
      </c>
      <c r="F5222" s="195" t="s">
        <v>18</v>
      </c>
    </row>
    <row r="5223" spans="1:6">
      <c r="A5223" s="195" t="s">
        <v>395</v>
      </c>
      <c r="B5223" s="196">
        <v>2370</v>
      </c>
      <c r="C5223" s="196">
        <v>304500</v>
      </c>
      <c r="D5223" s="196">
        <v>1</v>
      </c>
      <c r="E5223" s="195" t="s">
        <v>20321</v>
      </c>
      <c r="F5223" s="195" t="s">
        <v>111</v>
      </c>
    </row>
    <row r="5224" spans="1:6" ht="30">
      <c r="A5224" s="195" t="s">
        <v>395</v>
      </c>
      <c r="B5224" s="196">
        <v>2846</v>
      </c>
      <c r="C5224" s="196">
        <v>511800</v>
      </c>
      <c r="D5224" s="196">
        <v>1</v>
      </c>
      <c r="E5224" s="195" t="s">
        <v>20322</v>
      </c>
      <c r="F5224" s="195" t="s">
        <v>25</v>
      </c>
    </row>
    <row r="5225" spans="1:6">
      <c r="A5225" s="195" t="s">
        <v>395</v>
      </c>
      <c r="B5225" s="196">
        <v>862</v>
      </c>
      <c r="C5225" s="196">
        <v>447500</v>
      </c>
      <c r="D5225" s="196">
        <v>1</v>
      </c>
      <c r="E5225" s="195" t="s">
        <v>20323</v>
      </c>
      <c r="F5225" s="195" t="s">
        <v>247</v>
      </c>
    </row>
    <row r="5226" spans="1:6">
      <c r="A5226" s="195" t="s">
        <v>395</v>
      </c>
      <c r="B5226" s="196">
        <v>2391</v>
      </c>
      <c r="C5226" s="196">
        <v>222700</v>
      </c>
      <c r="D5226" s="196">
        <v>3</v>
      </c>
      <c r="E5226" s="195" t="s">
        <v>20324</v>
      </c>
      <c r="F5226" s="195" t="s">
        <v>11</v>
      </c>
    </row>
    <row r="5227" spans="1:6">
      <c r="A5227" s="195" t="s">
        <v>395</v>
      </c>
      <c r="B5227" s="196">
        <v>1200</v>
      </c>
      <c r="C5227" s="196">
        <v>194000</v>
      </c>
      <c r="D5227" s="196">
        <v>1</v>
      </c>
      <c r="E5227" s="195" t="s">
        <v>20325</v>
      </c>
      <c r="F5227" s="195" t="s">
        <v>87</v>
      </c>
    </row>
    <row r="5228" spans="1:6">
      <c r="A5228" s="195" t="s">
        <v>395</v>
      </c>
      <c r="B5228" s="196">
        <v>640</v>
      </c>
      <c r="C5228" s="196">
        <v>119000</v>
      </c>
      <c r="D5228" s="196">
        <v>1</v>
      </c>
      <c r="E5228" s="195" t="s">
        <v>20326</v>
      </c>
      <c r="F5228" s="195" t="s">
        <v>87</v>
      </c>
    </row>
    <row r="5229" spans="1:6" ht="30">
      <c r="A5229" s="195" t="s">
        <v>395</v>
      </c>
      <c r="B5229" s="196">
        <v>2182</v>
      </c>
      <c r="C5229" s="196">
        <v>299700</v>
      </c>
      <c r="D5229" s="196">
        <v>1</v>
      </c>
      <c r="E5229" s="195" t="s">
        <v>20327</v>
      </c>
      <c r="F5229" s="195" t="s">
        <v>25</v>
      </c>
    </row>
    <row r="5230" spans="1:6">
      <c r="A5230" s="195" t="s">
        <v>395</v>
      </c>
      <c r="B5230" s="196">
        <v>1850</v>
      </c>
      <c r="C5230" s="196">
        <v>151900</v>
      </c>
      <c r="D5230" s="196">
        <v>2</v>
      </c>
      <c r="E5230" s="195" t="s">
        <v>20328</v>
      </c>
      <c r="F5230" s="195" t="s">
        <v>158</v>
      </c>
    </row>
    <row r="5231" spans="1:6">
      <c r="A5231" s="195" t="s">
        <v>395</v>
      </c>
      <c r="B5231" s="196">
        <v>5505</v>
      </c>
      <c r="C5231" s="196">
        <v>980700</v>
      </c>
      <c r="D5231" s="196">
        <v>5</v>
      </c>
      <c r="E5231" s="195" t="s">
        <v>20329</v>
      </c>
      <c r="F5231" s="195" t="s">
        <v>219</v>
      </c>
    </row>
    <row r="5232" spans="1:6" ht="30">
      <c r="A5232" s="195" t="s">
        <v>395</v>
      </c>
      <c r="B5232" s="196">
        <v>1208</v>
      </c>
      <c r="C5232" s="196">
        <v>439000</v>
      </c>
      <c r="D5232" s="196">
        <v>1</v>
      </c>
      <c r="E5232" s="195" t="s">
        <v>20330</v>
      </c>
      <c r="F5232" s="195" t="s">
        <v>209</v>
      </c>
    </row>
    <row r="5233" spans="1:6">
      <c r="A5233" s="195" t="s">
        <v>395</v>
      </c>
      <c r="B5233" s="196">
        <v>2646</v>
      </c>
      <c r="C5233" s="196">
        <v>249900</v>
      </c>
      <c r="D5233" s="196">
        <v>1</v>
      </c>
      <c r="E5233" s="195" t="s">
        <v>20331</v>
      </c>
      <c r="F5233" s="195" t="s">
        <v>164</v>
      </c>
    </row>
    <row r="5234" spans="1:6" ht="30">
      <c r="A5234" s="195" t="s">
        <v>395</v>
      </c>
      <c r="B5234" s="196">
        <v>15220</v>
      </c>
      <c r="C5234" s="196">
        <v>5687600</v>
      </c>
      <c r="D5234" s="196">
        <v>1</v>
      </c>
      <c r="E5234" s="195" t="s">
        <v>20332</v>
      </c>
      <c r="F5234" s="195" t="s">
        <v>25</v>
      </c>
    </row>
    <row r="5235" spans="1:6">
      <c r="A5235" s="195" t="s">
        <v>395</v>
      </c>
      <c r="B5235" s="196">
        <v>2265</v>
      </c>
      <c r="C5235" s="196">
        <v>294200</v>
      </c>
      <c r="D5235" s="196">
        <v>2</v>
      </c>
      <c r="E5235" s="195" t="s">
        <v>20333</v>
      </c>
      <c r="F5235" s="195" t="s">
        <v>246</v>
      </c>
    </row>
    <row r="5236" spans="1:6">
      <c r="A5236" s="195" t="s">
        <v>395</v>
      </c>
      <c r="B5236" s="196">
        <v>4261</v>
      </c>
      <c r="C5236" s="196">
        <v>617500</v>
      </c>
      <c r="D5236" s="196">
        <v>2</v>
      </c>
      <c r="E5236" s="195" t="s">
        <v>20334</v>
      </c>
      <c r="F5236" s="195" t="s">
        <v>32</v>
      </c>
    </row>
    <row r="5237" spans="1:6">
      <c r="A5237" s="195" t="s">
        <v>395</v>
      </c>
      <c r="B5237" s="196">
        <v>994</v>
      </c>
      <c r="C5237" s="196">
        <v>548500</v>
      </c>
      <c r="D5237" s="196">
        <v>1</v>
      </c>
      <c r="E5237" s="195" t="s">
        <v>20335</v>
      </c>
      <c r="F5237" s="195" t="s">
        <v>168</v>
      </c>
    </row>
    <row r="5238" spans="1:6">
      <c r="A5238" s="195" t="s">
        <v>395</v>
      </c>
      <c r="B5238" s="196">
        <v>3926</v>
      </c>
      <c r="C5238" s="196">
        <v>681800</v>
      </c>
      <c r="D5238" s="196">
        <v>2</v>
      </c>
      <c r="E5238" s="195" t="s">
        <v>20336</v>
      </c>
      <c r="F5238" s="195" t="s">
        <v>49</v>
      </c>
    </row>
    <row r="5239" spans="1:6">
      <c r="A5239" s="195" t="s">
        <v>395</v>
      </c>
      <c r="B5239" s="196">
        <v>1337</v>
      </c>
      <c r="C5239" s="196">
        <v>387300</v>
      </c>
      <c r="D5239" s="196">
        <v>1</v>
      </c>
      <c r="E5239" s="195" t="s">
        <v>20337</v>
      </c>
      <c r="F5239" s="195" t="s">
        <v>168</v>
      </c>
    </row>
    <row r="5240" spans="1:6">
      <c r="A5240" s="195" t="s">
        <v>395</v>
      </c>
      <c r="B5240" s="196">
        <v>3462</v>
      </c>
      <c r="C5240" s="196">
        <v>1208100</v>
      </c>
      <c r="D5240" s="196">
        <v>1</v>
      </c>
      <c r="E5240" s="195" t="s">
        <v>20338</v>
      </c>
      <c r="F5240" s="195" t="s">
        <v>82</v>
      </c>
    </row>
    <row r="5241" spans="1:6">
      <c r="A5241" s="195" t="s">
        <v>395</v>
      </c>
      <c r="B5241" s="196">
        <v>2240</v>
      </c>
      <c r="C5241" s="196">
        <v>671200</v>
      </c>
      <c r="D5241" s="196">
        <v>1</v>
      </c>
      <c r="E5241" s="195" t="s">
        <v>20339</v>
      </c>
      <c r="F5241" s="195" t="s">
        <v>106</v>
      </c>
    </row>
    <row r="5242" spans="1:6">
      <c r="A5242" s="195" t="s">
        <v>395</v>
      </c>
      <c r="B5242" s="196">
        <v>5904</v>
      </c>
      <c r="C5242" s="196">
        <v>1082100</v>
      </c>
      <c r="D5242" s="196">
        <v>4</v>
      </c>
      <c r="E5242" s="195" t="s">
        <v>20340</v>
      </c>
      <c r="F5242" s="195" t="s">
        <v>268</v>
      </c>
    </row>
    <row r="5243" spans="1:6">
      <c r="A5243" s="195" t="s">
        <v>395</v>
      </c>
      <c r="B5243" s="196">
        <v>746</v>
      </c>
      <c r="C5243" s="196">
        <v>166300</v>
      </c>
      <c r="D5243" s="196">
        <v>1</v>
      </c>
      <c r="E5243" s="195" t="s">
        <v>20341</v>
      </c>
      <c r="F5243" s="195" t="s">
        <v>53</v>
      </c>
    </row>
    <row r="5244" spans="1:6">
      <c r="A5244" s="195" t="s">
        <v>395</v>
      </c>
      <c r="B5244" s="196">
        <v>4713</v>
      </c>
      <c r="C5244" s="196">
        <v>1668800</v>
      </c>
      <c r="D5244" s="196">
        <v>2</v>
      </c>
      <c r="E5244" s="195" t="s">
        <v>20342</v>
      </c>
      <c r="F5244" s="195" t="s">
        <v>7</v>
      </c>
    </row>
    <row r="5245" spans="1:6">
      <c r="A5245" s="195" t="s">
        <v>395</v>
      </c>
      <c r="B5245" s="196">
        <v>1604</v>
      </c>
      <c r="C5245" s="196">
        <v>524100</v>
      </c>
      <c r="D5245" s="196">
        <v>1</v>
      </c>
      <c r="E5245" s="195" t="s">
        <v>20343</v>
      </c>
      <c r="F5245" s="195" t="s">
        <v>164</v>
      </c>
    </row>
    <row r="5246" spans="1:6">
      <c r="A5246" s="195" t="s">
        <v>395</v>
      </c>
      <c r="B5246" s="196">
        <v>2785</v>
      </c>
      <c r="C5246" s="196">
        <v>772000</v>
      </c>
      <c r="D5246" s="196">
        <v>1</v>
      </c>
      <c r="E5246" s="195" t="s">
        <v>20344</v>
      </c>
      <c r="F5246" s="195" t="s">
        <v>57</v>
      </c>
    </row>
    <row r="5247" spans="1:6">
      <c r="A5247" s="195" t="s">
        <v>395</v>
      </c>
      <c r="B5247" s="196">
        <v>1941</v>
      </c>
      <c r="C5247" s="196">
        <v>380700</v>
      </c>
      <c r="D5247" s="196">
        <v>1</v>
      </c>
      <c r="E5247" s="195" t="s">
        <v>20345</v>
      </c>
      <c r="F5247" s="195" t="s">
        <v>78</v>
      </c>
    </row>
    <row r="5248" spans="1:6" ht="30">
      <c r="A5248" s="195" t="s">
        <v>395</v>
      </c>
      <c r="B5248" s="196">
        <v>1286</v>
      </c>
      <c r="C5248" s="196">
        <v>178300</v>
      </c>
      <c r="D5248" s="196">
        <v>1</v>
      </c>
      <c r="E5248" s="195" t="s">
        <v>20346</v>
      </c>
      <c r="F5248" s="195" t="s">
        <v>25</v>
      </c>
    </row>
    <row r="5249" spans="1:6" ht="30">
      <c r="A5249" s="195" t="s">
        <v>395</v>
      </c>
      <c r="B5249" s="196">
        <v>1470</v>
      </c>
      <c r="C5249" s="196">
        <v>533800</v>
      </c>
      <c r="D5249" s="196">
        <v>1</v>
      </c>
      <c r="E5249" s="195" t="s">
        <v>20347</v>
      </c>
      <c r="F5249" s="195" t="s">
        <v>151</v>
      </c>
    </row>
    <row r="5250" spans="1:6">
      <c r="A5250" s="195" t="s">
        <v>395</v>
      </c>
      <c r="B5250" s="196">
        <v>2736</v>
      </c>
      <c r="C5250" s="196">
        <v>350600</v>
      </c>
      <c r="D5250" s="196">
        <v>2</v>
      </c>
      <c r="E5250" s="195" t="s">
        <v>20348</v>
      </c>
      <c r="F5250" s="195" t="s">
        <v>52</v>
      </c>
    </row>
    <row r="5251" spans="1:6">
      <c r="A5251" s="195" t="s">
        <v>395</v>
      </c>
      <c r="B5251" s="196">
        <v>5349</v>
      </c>
      <c r="C5251" s="196">
        <v>629600</v>
      </c>
      <c r="D5251" s="196">
        <v>3</v>
      </c>
      <c r="E5251" s="195" t="s">
        <v>20349</v>
      </c>
      <c r="F5251" s="195" t="s">
        <v>16</v>
      </c>
    </row>
    <row r="5252" spans="1:6">
      <c r="A5252" s="195" t="s">
        <v>395</v>
      </c>
      <c r="B5252" s="196">
        <v>1832</v>
      </c>
      <c r="C5252" s="196">
        <v>244000</v>
      </c>
      <c r="D5252" s="196">
        <v>2</v>
      </c>
      <c r="E5252" s="195" t="s">
        <v>20350</v>
      </c>
      <c r="F5252" s="195" t="s">
        <v>171</v>
      </c>
    </row>
    <row r="5253" spans="1:6" ht="30">
      <c r="A5253" s="195" t="s">
        <v>395</v>
      </c>
      <c r="B5253" s="196">
        <v>1326</v>
      </c>
      <c r="C5253" s="196">
        <v>403800</v>
      </c>
      <c r="D5253" s="196">
        <v>1</v>
      </c>
      <c r="E5253" s="195" t="s">
        <v>20351</v>
      </c>
      <c r="F5253" s="195" t="s">
        <v>99</v>
      </c>
    </row>
    <row r="5254" spans="1:6">
      <c r="A5254" s="195" t="s">
        <v>395</v>
      </c>
      <c r="B5254" s="196">
        <v>1955</v>
      </c>
      <c r="C5254" s="196">
        <v>430100</v>
      </c>
      <c r="D5254" s="196">
        <v>1</v>
      </c>
      <c r="E5254" s="195" t="s">
        <v>20352</v>
      </c>
      <c r="F5254" s="195" t="s">
        <v>53</v>
      </c>
    </row>
    <row r="5255" spans="1:6">
      <c r="A5255" s="195" t="s">
        <v>395</v>
      </c>
      <c r="B5255" s="196">
        <v>5997</v>
      </c>
      <c r="C5255" s="196">
        <v>3240700</v>
      </c>
      <c r="D5255" s="196">
        <v>1</v>
      </c>
      <c r="E5255" s="195" t="s">
        <v>20353</v>
      </c>
      <c r="F5255" s="195" t="s">
        <v>54</v>
      </c>
    </row>
    <row r="5256" spans="1:6">
      <c r="A5256" s="195" t="s">
        <v>395</v>
      </c>
      <c r="B5256" s="196">
        <v>6327</v>
      </c>
      <c r="C5256" s="196">
        <v>886200</v>
      </c>
      <c r="D5256" s="196">
        <v>6</v>
      </c>
      <c r="E5256" s="195" t="s">
        <v>20354</v>
      </c>
      <c r="F5256" s="195" t="s">
        <v>45</v>
      </c>
    </row>
    <row r="5257" spans="1:6">
      <c r="A5257" s="195" t="s">
        <v>395</v>
      </c>
      <c r="B5257" s="196">
        <v>6012</v>
      </c>
      <c r="C5257" s="196">
        <v>873100</v>
      </c>
      <c r="D5257" s="196">
        <v>2</v>
      </c>
      <c r="E5257" s="195" t="s">
        <v>20355</v>
      </c>
      <c r="F5257" s="195" t="s">
        <v>216</v>
      </c>
    </row>
    <row r="5258" spans="1:6" ht="30">
      <c r="A5258" s="195" t="s">
        <v>395</v>
      </c>
      <c r="B5258" s="196">
        <v>1888</v>
      </c>
      <c r="C5258" s="196">
        <v>337000</v>
      </c>
      <c r="D5258" s="196">
        <v>1</v>
      </c>
      <c r="E5258" s="195" t="s">
        <v>20356</v>
      </c>
      <c r="F5258" s="195" t="s">
        <v>25</v>
      </c>
    </row>
    <row r="5259" spans="1:6" ht="30">
      <c r="A5259" s="195" t="s">
        <v>395</v>
      </c>
      <c r="B5259" s="196">
        <v>3898</v>
      </c>
      <c r="C5259" s="196">
        <v>725300</v>
      </c>
      <c r="D5259" s="196">
        <v>2</v>
      </c>
      <c r="E5259" s="195" t="s">
        <v>20357</v>
      </c>
      <c r="F5259" s="195" t="s">
        <v>200</v>
      </c>
    </row>
    <row r="5260" spans="1:6">
      <c r="A5260" s="195" t="s">
        <v>395</v>
      </c>
      <c r="B5260" s="196">
        <v>2591</v>
      </c>
      <c r="C5260" s="196">
        <v>371200</v>
      </c>
      <c r="D5260" s="196">
        <v>3</v>
      </c>
      <c r="E5260" s="195" t="s">
        <v>20358</v>
      </c>
      <c r="F5260" s="195" t="s">
        <v>67</v>
      </c>
    </row>
    <row r="5261" spans="1:6">
      <c r="A5261" s="195" t="s">
        <v>395</v>
      </c>
      <c r="B5261" s="196">
        <v>2083</v>
      </c>
      <c r="C5261" s="196">
        <v>226900</v>
      </c>
      <c r="D5261" s="196">
        <v>2</v>
      </c>
      <c r="E5261" s="195" t="s">
        <v>20359</v>
      </c>
      <c r="F5261" s="195" t="s">
        <v>323</v>
      </c>
    </row>
    <row r="5262" spans="1:6">
      <c r="A5262" s="195" t="s">
        <v>395</v>
      </c>
      <c r="B5262" s="196">
        <v>5856</v>
      </c>
      <c r="C5262" s="196">
        <v>555100</v>
      </c>
      <c r="D5262" s="196">
        <v>1</v>
      </c>
      <c r="E5262" s="195" t="s">
        <v>20360</v>
      </c>
      <c r="F5262" s="195" t="s">
        <v>344</v>
      </c>
    </row>
    <row r="5263" spans="1:6">
      <c r="A5263" s="195" t="s">
        <v>395</v>
      </c>
      <c r="B5263" s="196">
        <v>3271</v>
      </c>
      <c r="C5263" s="196">
        <v>392500</v>
      </c>
      <c r="D5263" s="196">
        <v>3</v>
      </c>
      <c r="E5263" s="195" t="s">
        <v>20361</v>
      </c>
      <c r="F5263" s="195" t="s">
        <v>67</v>
      </c>
    </row>
    <row r="5264" spans="1:6">
      <c r="A5264" s="195" t="s">
        <v>395</v>
      </c>
      <c r="B5264" s="196">
        <v>1536</v>
      </c>
      <c r="C5264" s="196">
        <v>153500</v>
      </c>
      <c r="D5264" s="196">
        <v>2</v>
      </c>
      <c r="E5264" s="195" t="s">
        <v>20362</v>
      </c>
      <c r="F5264" s="195" t="s">
        <v>288</v>
      </c>
    </row>
    <row r="5265" spans="1:6">
      <c r="A5265" s="195" t="s">
        <v>395</v>
      </c>
      <c r="B5265" s="196">
        <v>1944</v>
      </c>
      <c r="C5265" s="196">
        <v>3920800</v>
      </c>
      <c r="D5265" s="196">
        <v>2</v>
      </c>
      <c r="E5265" s="195" t="s">
        <v>20363</v>
      </c>
      <c r="F5265" s="195" t="s">
        <v>3</v>
      </c>
    </row>
    <row r="5266" spans="1:6">
      <c r="A5266" s="195" t="s">
        <v>395</v>
      </c>
      <c r="B5266" s="196">
        <v>2404</v>
      </c>
      <c r="C5266" s="196">
        <v>78400</v>
      </c>
      <c r="D5266" s="196">
        <v>3</v>
      </c>
      <c r="E5266" s="195" t="s">
        <v>20364</v>
      </c>
      <c r="F5266" s="195" t="s">
        <v>160</v>
      </c>
    </row>
    <row r="5267" spans="1:6">
      <c r="A5267" s="195" t="s">
        <v>395</v>
      </c>
      <c r="B5267" s="196">
        <v>1600</v>
      </c>
      <c r="C5267" s="196">
        <v>287600</v>
      </c>
      <c r="D5267" s="196">
        <v>1</v>
      </c>
      <c r="E5267" s="195" t="s">
        <v>20365</v>
      </c>
      <c r="F5267" s="195" t="s">
        <v>3</v>
      </c>
    </row>
    <row r="5268" spans="1:6">
      <c r="A5268" s="195" t="s">
        <v>395</v>
      </c>
      <c r="B5268" s="196">
        <v>10513</v>
      </c>
      <c r="C5268" s="196">
        <v>680600</v>
      </c>
      <c r="D5268" s="196">
        <v>1</v>
      </c>
      <c r="E5268" s="195" t="s">
        <v>20366</v>
      </c>
      <c r="F5268" s="195" t="s">
        <v>118</v>
      </c>
    </row>
    <row r="5269" spans="1:6">
      <c r="A5269" s="195" t="s">
        <v>395</v>
      </c>
      <c r="B5269" s="196">
        <v>4067</v>
      </c>
      <c r="C5269" s="196">
        <v>414500</v>
      </c>
      <c r="D5269" s="196">
        <v>4</v>
      </c>
      <c r="E5269" s="195" t="s">
        <v>20367</v>
      </c>
      <c r="F5269" s="195" t="s">
        <v>133</v>
      </c>
    </row>
    <row r="5270" spans="1:6">
      <c r="A5270" s="195" t="s">
        <v>395</v>
      </c>
      <c r="B5270" s="196">
        <v>3943</v>
      </c>
      <c r="C5270" s="196">
        <v>534800</v>
      </c>
      <c r="D5270" s="196">
        <v>2</v>
      </c>
      <c r="E5270" s="195" t="s">
        <v>20368</v>
      </c>
      <c r="F5270" s="195" t="s">
        <v>293</v>
      </c>
    </row>
    <row r="5271" spans="1:6">
      <c r="A5271" s="195" t="s">
        <v>395</v>
      </c>
      <c r="B5271" s="196">
        <v>1728</v>
      </c>
      <c r="C5271" s="196">
        <v>62600</v>
      </c>
      <c r="D5271" s="196">
        <v>3</v>
      </c>
      <c r="E5271" s="195" t="s">
        <v>20369</v>
      </c>
      <c r="F5271" s="195" t="s">
        <v>22</v>
      </c>
    </row>
    <row r="5272" spans="1:6">
      <c r="A5272" s="195" t="s">
        <v>395</v>
      </c>
      <c r="B5272" s="196">
        <v>7384</v>
      </c>
      <c r="C5272" s="196">
        <v>486600</v>
      </c>
      <c r="D5272" s="196">
        <v>2</v>
      </c>
      <c r="E5272" s="195" t="s">
        <v>20370</v>
      </c>
      <c r="F5272" s="195" t="s">
        <v>343</v>
      </c>
    </row>
    <row r="5273" spans="1:6">
      <c r="A5273" s="195" t="s">
        <v>395</v>
      </c>
      <c r="B5273" s="196">
        <v>2640</v>
      </c>
      <c r="C5273" s="196">
        <v>658300</v>
      </c>
      <c r="D5273" s="196">
        <v>2</v>
      </c>
      <c r="E5273" s="195" t="s">
        <v>20371</v>
      </c>
      <c r="F5273" s="195" t="s">
        <v>194</v>
      </c>
    </row>
    <row r="5274" spans="1:6">
      <c r="A5274" s="195" t="s">
        <v>395</v>
      </c>
      <c r="B5274" s="196">
        <v>3120</v>
      </c>
      <c r="C5274" s="196">
        <v>173000</v>
      </c>
      <c r="D5274" s="196">
        <v>4</v>
      </c>
      <c r="E5274" s="195" t="s">
        <v>20372</v>
      </c>
      <c r="F5274" s="195" t="s">
        <v>22</v>
      </c>
    </row>
    <row r="5275" spans="1:6">
      <c r="A5275" s="195" t="s">
        <v>395</v>
      </c>
      <c r="B5275" s="196">
        <v>1775</v>
      </c>
      <c r="C5275" s="196">
        <v>266200</v>
      </c>
      <c r="D5275" s="196">
        <v>2</v>
      </c>
      <c r="E5275" s="195" t="s">
        <v>20373</v>
      </c>
      <c r="F5275" s="195" t="s">
        <v>47</v>
      </c>
    </row>
    <row r="5276" spans="1:6">
      <c r="A5276" s="195" t="s">
        <v>395</v>
      </c>
      <c r="B5276" s="196">
        <v>4531</v>
      </c>
      <c r="C5276" s="196">
        <v>150000</v>
      </c>
      <c r="D5276" s="196">
        <v>4</v>
      </c>
      <c r="E5276" s="195" t="s">
        <v>20374</v>
      </c>
      <c r="F5276" s="195" t="s">
        <v>189</v>
      </c>
    </row>
    <row r="5277" spans="1:6">
      <c r="A5277" s="195" t="s">
        <v>395</v>
      </c>
      <c r="B5277" s="196">
        <v>1544</v>
      </c>
      <c r="C5277" s="196">
        <v>225900</v>
      </c>
      <c r="D5277" s="196">
        <v>1</v>
      </c>
      <c r="E5277" s="195" t="s">
        <v>20375</v>
      </c>
      <c r="F5277" s="195" t="s">
        <v>118</v>
      </c>
    </row>
    <row r="5278" spans="1:6">
      <c r="A5278" s="195" t="s">
        <v>395</v>
      </c>
      <c r="B5278" s="196">
        <v>3334</v>
      </c>
      <c r="C5278" s="196">
        <v>267300</v>
      </c>
      <c r="D5278" s="196">
        <v>3</v>
      </c>
      <c r="E5278" s="195" t="s">
        <v>20376</v>
      </c>
      <c r="F5278" s="195" t="s">
        <v>189</v>
      </c>
    </row>
    <row r="5279" spans="1:6">
      <c r="A5279" s="195" t="s">
        <v>395</v>
      </c>
      <c r="B5279" s="196">
        <v>975</v>
      </c>
      <c r="C5279" s="196">
        <v>97800</v>
      </c>
      <c r="D5279" s="196">
        <v>2</v>
      </c>
      <c r="E5279" s="195" t="s">
        <v>20377</v>
      </c>
      <c r="F5279" s="195" t="s">
        <v>22</v>
      </c>
    </row>
    <row r="5280" spans="1:6">
      <c r="A5280" s="195" t="s">
        <v>395</v>
      </c>
      <c r="B5280" s="196">
        <v>3372</v>
      </c>
      <c r="C5280" s="196">
        <v>247100</v>
      </c>
      <c r="D5280" s="196">
        <v>2</v>
      </c>
      <c r="E5280" s="195" t="s">
        <v>20378</v>
      </c>
      <c r="F5280" s="195" t="s">
        <v>118</v>
      </c>
    </row>
    <row r="5281" spans="1:6">
      <c r="A5281" s="195" t="s">
        <v>395</v>
      </c>
      <c r="B5281" s="196">
        <v>7885</v>
      </c>
      <c r="C5281" s="196">
        <v>1785900</v>
      </c>
      <c r="D5281" s="196">
        <v>2</v>
      </c>
      <c r="E5281" s="195" t="s">
        <v>20379</v>
      </c>
      <c r="F5281" s="195" t="s">
        <v>204</v>
      </c>
    </row>
    <row r="5282" spans="1:6">
      <c r="A5282" s="195" t="s">
        <v>395</v>
      </c>
      <c r="B5282" s="196">
        <v>3173</v>
      </c>
      <c r="C5282" s="196">
        <v>306400</v>
      </c>
      <c r="D5282" s="196">
        <v>3</v>
      </c>
      <c r="E5282" s="195" t="s">
        <v>20380</v>
      </c>
      <c r="F5282" s="195" t="s">
        <v>189</v>
      </c>
    </row>
    <row r="5283" spans="1:6">
      <c r="A5283" s="195" t="s">
        <v>395</v>
      </c>
      <c r="B5283" s="196">
        <v>7272</v>
      </c>
      <c r="C5283" s="196">
        <v>722800</v>
      </c>
      <c r="D5283" s="196">
        <v>1</v>
      </c>
      <c r="E5283" s="195" t="s">
        <v>20381</v>
      </c>
      <c r="F5283" s="195" t="s">
        <v>308</v>
      </c>
    </row>
    <row r="5284" spans="1:6">
      <c r="A5284" s="195" t="s">
        <v>395</v>
      </c>
      <c r="B5284" s="196">
        <v>2353</v>
      </c>
      <c r="C5284" s="196">
        <v>254200</v>
      </c>
      <c r="D5284" s="196">
        <v>2</v>
      </c>
      <c r="E5284" s="195" t="s">
        <v>20382</v>
      </c>
      <c r="F5284" s="195" t="s">
        <v>323</v>
      </c>
    </row>
    <row r="5285" spans="1:6">
      <c r="A5285" s="195" t="s">
        <v>395</v>
      </c>
      <c r="B5285" s="196">
        <v>4820</v>
      </c>
      <c r="C5285" s="196">
        <v>1021300</v>
      </c>
      <c r="D5285" s="196">
        <v>1</v>
      </c>
      <c r="E5285" s="195" t="s">
        <v>20383</v>
      </c>
      <c r="F5285" s="195" t="s">
        <v>220</v>
      </c>
    </row>
    <row r="5286" spans="1:6">
      <c r="A5286" s="195" t="s">
        <v>395</v>
      </c>
      <c r="B5286" s="196">
        <v>2123</v>
      </c>
      <c r="C5286" s="196">
        <v>296000</v>
      </c>
      <c r="D5286" s="196">
        <v>3</v>
      </c>
      <c r="E5286" s="195" t="s">
        <v>20384</v>
      </c>
      <c r="F5286" s="195" t="s">
        <v>226</v>
      </c>
    </row>
    <row r="5287" spans="1:6">
      <c r="A5287" s="195" t="s">
        <v>395</v>
      </c>
      <c r="B5287" s="196">
        <v>5470</v>
      </c>
      <c r="C5287" s="196">
        <v>622800</v>
      </c>
      <c r="D5287" s="196">
        <v>2</v>
      </c>
      <c r="E5287" s="195" t="s">
        <v>20385</v>
      </c>
      <c r="F5287" s="195" t="s">
        <v>327</v>
      </c>
    </row>
    <row r="5288" spans="1:6">
      <c r="A5288" s="195" t="s">
        <v>395</v>
      </c>
      <c r="B5288" s="196">
        <v>1320</v>
      </c>
      <c r="C5288" s="196">
        <v>107400</v>
      </c>
      <c r="D5288" s="196">
        <v>2</v>
      </c>
      <c r="E5288" s="195" t="s">
        <v>20386</v>
      </c>
      <c r="F5288" s="195" t="s">
        <v>22</v>
      </c>
    </row>
    <row r="5289" spans="1:6">
      <c r="A5289" s="195" t="s">
        <v>395</v>
      </c>
      <c r="B5289" s="196">
        <v>23252</v>
      </c>
      <c r="C5289" s="196">
        <v>4279400</v>
      </c>
      <c r="D5289" s="196">
        <v>2</v>
      </c>
      <c r="E5289" s="195" t="s">
        <v>20387</v>
      </c>
      <c r="F5289" s="195" t="s">
        <v>238</v>
      </c>
    </row>
    <row r="5290" spans="1:6">
      <c r="A5290" s="195" t="s">
        <v>395</v>
      </c>
      <c r="B5290" s="196">
        <v>1717</v>
      </c>
      <c r="C5290" s="196">
        <v>131100</v>
      </c>
      <c r="D5290" s="196">
        <v>4</v>
      </c>
      <c r="E5290" s="195" t="s">
        <v>20388</v>
      </c>
      <c r="F5290" s="195" t="s">
        <v>22</v>
      </c>
    </row>
    <row r="5291" spans="1:6">
      <c r="A5291" s="195" t="s">
        <v>395</v>
      </c>
      <c r="B5291" s="196">
        <v>3830</v>
      </c>
      <c r="C5291" s="196">
        <v>977600</v>
      </c>
      <c r="D5291" s="196">
        <v>1</v>
      </c>
      <c r="E5291" s="195" t="s">
        <v>20389</v>
      </c>
      <c r="F5291" s="195" t="s">
        <v>300</v>
      </c>
    </row>
    <row r="5292" spans="1:6">
      <c r="A5292" s="195" t="s">
        <v>395</v>
      </c>
      <c r="B5292" s="196">
        <v>2886</v>
      </c>
      <c r="C5292" s="196">
        <v>296400</v>
      </c>
      <c r="D5292" s="196">
        <v>2</v>
      </c>
      <c r="E5292" s="195" t="s">
        <v>20390</v>
      </c>
      <c r="F5292" s="195" t="s">
        <v>299</v>
      </c>
    </row>
    <row r="5293" spans="1:6">
      <c r="A5293" s="195" t="s">
        <v>395</v>
      </c>
      <c r="B5293" s="196">
        <v>2252</v>
      </c>
      <c r="C5293" s="196">
        <v>398700</v>
      </c>
      <c r="D5293" s="196">
        <v>1</v>
      </c>
      <c r="E5293" s="195" t="s">
        <v>20391</v>
      </c>
      <c r="F5293" s="195" t="s">
        <v>243</v>
      </c>
    </row>
    <row r="5294" spans="1:6" ht="30">
      <c r="A5294" s="195" t="s">
        <v>395</v>
      </c>
      <c r="B5294" s="196">
        <v>5232</v>
      </c>
      <c r="C5294" s="196">
        <v>762500</v>
      </c>
      <c r="D5294" s="196">
        <v>2</v>
      </c>
      <c r="E5294" s="195" t="s">
        <v>20392</v>
      </c>
      <c r="F5294" s="195" t="s">
        <v>200</v>
      </c>
    </row>
    <row r="5295" spans="1:6" ht="30">
      <c r="A5295" s="195" t="s">
        <v>395</v>
      </c>
      <c r="B5295" s="196">
        <v>2270</v>
      </c>
      <c r="C5295" s="196">
        <v>2872400</v>
      </c>
      <c r="D5295" s="196">
        <v>1</v>
      </c>
      <c r="E5295" s="195" t="s">
        <v>20393</v>
      </c>
      <c r="F5295" s="195" t="s">
        <v>278</v>
      </c>
    </row>
    <row r="5296" spans="1:6" ht="30">
      <c r="A5296" s="195" t="s">
        <v>395</v>
      </c>
      <c r="B5296" s="196">
        <v>4318</v>
      </c>
      <c r="C5296" s="196">
        <v>434400</v>
      </c>
      <c r="D5296" s="196">
        <v>2</v>
      </c>
      <c r="E5296" s="195" t="s">
        <v>20394</v>
      </c>
      <c r="F5296" s="195" t="s">
        <v>200</v>
      </c>
    </row>
    <row r="5297" spans="1:6">
      <c r="A5297" s="195" t="s">
        <v>395</v>
      </c>
      <c r="B5297" s="196">
        <v>1133</v>
      </c>
      <c r="C5297" s="196">
        <v>117100</v>
      </c>
      <c r="D5297" s="196">
        <v>3</v>
      </c>
      <c r="E5297" s="195" t="s">
        <v>20395</v>
      </c>
      <c r="F5297" s="195" t="s">
        <v>22</v>
      </c>
    </row>
    <row r="5298" spans="1:6">
      <c r="A5298" s="195" t="s">
        <v>395</v>
      </c>
      <c r="B5298" s="196">
        <v>4540</v>
      </c>
      <c r="C5298" s="196">
        <v>263400</v>
      </c>
      <c r="D5298" s="196">
        <v>3</v>
      </c>
      <c r="E5298" s="195" t="s">
        <v>20396</v>
      </c>
      <c r="F5298" s="195" t="s">
        <v>160</v>
      </c>
    </row>
    <row r="5299" spans="1:6">
      <c r="A5299" s="195" t="s">
        <v>395</v>
      </c>
      <c r="B5299" s="196">
        <v>2731</v>
      </c>
      <c r="C5299" s="196">
        <v>233600</v>
      </c>
      <c r="D5299" s="196">
        <v>1</v>
      </c>
      <c r="E5299" s="195" t="s">
        <v>20397</v>
      </c>
      <c r="F5299" s="195" t="s">
        <v>293</v>
      </c>
    </row>
    <row r="5300" spans="1:6">
      <c r="A5300" s="195" t="s">
        <v>395</v>
      </c>
      <c r="B5300" s="196">
        <v>576</v>
      </c>
      <c r="C5300" s="196">
        <v>123600</v>
      </c>
      <c r="D5300" s="196">
        <v>1</v>
      </c>
      <c r="E5300" s="195" t="s">
        <v>20398</v>
      </c>
      <c r="F5300" s="195" t="s">
        <v>128</v>
      </c>
    </row>
    <row r="5301" spans="1:6">
      <c r="A5301" s="195" t="s">
        <v>395</v>
      </c>
      <c r="B5301" s="196">
        <v>2289</v>
      </c>
      <c r="C5301" s="196">
        <v>183300</v>
      </c>
      <c r="D5301" s="196">
        <v>2</v>
      </c>
      <c r="E5301" s="195" t="s">
        <v>20399</v>
      </c>
      <c r="F5301" s="195" t="s">
        <v>298</v>
      </c>
    </row>
    <row r="5302" spans="1:6">
      <c r="A5302" s="195" t="s">
        <v>395</v>
      </c>
      <c r="B5302" s="196">
        <v>1240</v>
      </c>
      <c r="C5302" s="196">
        <v>55200</v>
      </c>
      <c r="D5302" s="196">
        <v>2</v>
      </c>
      <c r="E5302" s="195" t="s">
        <v>20400</v>
      </c>
      <c r="F5302" s="195" t="s">
        <v>326</v>
      </c>
    </row>
    <row r="5303" spans="1:6" ht="30">
      <c r="A5303" s="195" t="s">
        <v>395</v>
      </c>
      <c r="B5303" s="196">
        <v>8778</v>
      </c>
      <c r="C5303" s="196">
        <v>938800</v>
      </c>
      <c r="D5303" s="196">
        <v>2</v>
      </c>
      <c r="E5303" s="195" t="s">
        <v>20401</v>
      </c>
      <c r="F5303" s="195" t="s">
        <v>200</v>
      </c>
    </row>
    <row r="5304" spans="1:6">
      <c r="A5304" s="195" t="s">
        <v>395</v>
      </c>
      <c r="B5304" s="196">
        <v>4991</v>
      </c>
      <c r="C5304" s="196">
        <v>725000</v>
      </c>
      <c r="D5304" s="196">
        <v>3</v>
      </c>
      <c r="E5304" s="195" t="s">
        <v>20402</v>
      </c>
      <c r="F5304" s="195" t="s">
        <v>136</v>
      </c>
    </row>
    <row r="5305" spans="1:6">
      <c r="A5305" s="195" t="s">
        <v>395</v>
      </c>
      <c r="B5305" s="196">
        <v>4549</v>
      </c>
      <c r="C5305" s="196">
        <v>500400</v>
      </c>
      <c r="D5305" s="196">
        <v>2</v>
      </c>
      <c r="E5305" s="195" t="s">
        <v>20403</v>
      </c>
      <c r="F5305" s="195" t="s">
        <v>60</v>
      </c>
    </row>
    <row r="5306" spans="1:6">
      <c r="A5306" s="195" t="s">
        <v>395</v>
      </c>
      <c r="B5306" s="196">
        <v>2648</v>
      </c>
      <c r="C5306" s="196">
        <v>213600</v>
      </c>
      <c r="D5306" s="196">
        <v>3</v>
      </c>
      <c r="E5306" s="195" t="s">
        <v>20404</v>
      </c>
      <c r="F5306" s="195" t="s">
        <v>323</v>
      </c>
    </row>
    <row r="5307" spans="1:6">
      <c r="A5307" s="195" t="s">
        <v>395</v>
      </c>
      <c r="B5307" s="196">
        <v>5232</v>
      </c>
      <c r="C5307" s="196">
        <v>342600</v>
      </c>
      <c r="D5307" s="196">
        <v>1</v>
      </c>
      <c r="E5307" s="195" t="s">
        <v>20405</v>
      </c>
      <c r="F5307" s="195" t="s">
        <v>334</v>
      </c>
    </row>
    <row r="5308" spans="1:6" ht="30">
      <c r="A5308" s="195" t="s">
        <v>395</v>
      </c>
      <c r="B5308" s="196">
        <v>2312</v>
      </c>
      <c r="C5308" s="196">
        <v>454300</v>
      </c>
      <c r="D5308" s="196">
        <v>2</v>
      </c>
      <c r="E5308" s="195" t="s">
        <v>20406</v>
      </c>
      <c r="F5308" s="195" t="s">
        <v>200</v>
      </c>
    </row>
    <row r="5309" spans="1:6">
      <c r="A5309" s="195" t="s">
        <v>395</v>
      </c>
      <c r="B5309" s="196">
        <v>4223</v>
      </c>
      <c r="C5309" s="196">
        <v>318200</v>
      </c>
      <c r="D5309" s="196">
        <v>2</v>
      </c>
      <c r="E5309" s="195" t="s">
        <v>20407</v>
      </c>
      <c r="F5309" s="195" t="s">
        <v>319</v>
      </c>
    </row>
    <row r="5310" spans="1:6">
      <c r="A5310" s="195" t="s">
        <v>395</v>
      </c>
      <c r="B5310" s="196">
        <v>3056</v>
      </c>
      <c r="C5310" s="196">
        <v>459500</v>
      </c>
      <c r="D5310" s="196">
        <v>2</v>
      </c>
      <c r="E5310" s="195" t="s">
        <v>20408</v>
      </c>
      <c r="F5310" s="195" t="s">
        <v>313</v>
      </c>
    </row>
    <row r="5311" spans="1:6">
      <c r="A5311" s="195" t="s">
        <v>395</v>
      </c>
      <c r="B5311" s="196">
        <v>1496</v>
      </c>
      <c r="C5311" s="196">
        <v>214500</v>
      </c>
      <c r="D5311" s="196">
        <v>1</v>
      </c>
      <c r="E5311" s="195" t="s">
        <v>20409</v>
      </c>
      <c r="F5311" s="195" t="s">
        <v>240</v>
      </c>
    </row>
    <row r="5312" spans="1:6">
      <c r="A5312" s="195" t="s">
        <v>395</v>
      </c>
      <c r="B5312" s="196">
        <v>900</v>
      </c>
      <c r="C5312" s="196">
        <v>62700</v>
      </c>
      <c r="D5312" s="196">
        <v>2</v>
      </c>
      <c r="E5312" s="195" t="s">
        <v>20410</v>
      </c>
      <c r="F5312" s="195" t="s">
        <v>22</v>
      </c>
    </row>
    <row r="5313" spans="1:6">
      <c r="A5313" s="195" t="s">
        <v>395</v>
      </c>
      <c r="B5313" s="196">
        <v>2274</v>
      </c>
      <c r="C5313" s="196">
        <v>212700</v>
      </c>
      <c r="D5313" s="196">
        <v>2</v>
      </c>
      <c r="E5313" s="195" t="s">
        <v>20411</v>
      </c>
      <c r="F5313" s="195" t="s">
        <v>319</v>
      </c>
    </row>
    <row r="5314" spans="1:6">
      <c r="A5314" s="195" t="s">
        <v>395</v>
      </c>
      <c r="B5314" s="196">
        <v>2993</v>
      </c>
      <c r="C5314" s="196">
        <v>127600</v>
      </c>
      <c r="D5314" s="196">
        <v>3</v>
      </c>
      <c r="E5314" s="195" t="s">
        <v>20412</v>
      </c>
      <c r="F5314" s="195" t="s">
        <v>324</v>
      </c>
    </row>
    <row r="5315" spans="1:6">
      <c r="A5315" s="195" t="s">
        <v>395</v>
      </c>
      <c r="B5315" s="196">
        <v>1752</v>
      </c>
      <c r="C5315" s="196">
        <v>249800</v>
      </c>
      <c r="D5315" s="196">
        <v>2</v>
      </c>
      <c r="E5315" s="195" t="s">
        <v>20413</v>
      </c>
      <c r="F5315" s="195" t="s">
        <v>128</v>
      </c>
    </row>
    <row r="5316" spans="1:6">
      <c r="A5316" s="195" t="s">
        <v>395</v>
      </c>
      <c r="B5316" s="196">
        <v>2813</v>
      </c>
      <c r="C5316" s="196">
        <v>124600</v>
      </c>
      <c r="D5316" s="196">
        <v>2</v>
      </c>
      <c r="E5316" s="195" t="s">
        <v>20414</v>
      </c>
      <c r="F5316" s="195" t="s">
        <v>60</v>
      </c>
    </row>
    <row r="5317" spans="1:6">
      <c r="A5317" s="195" t="s">
        <v>395</v>
      </c>
      <c r="B5317" s="196">
        <v>1880</v>
      </c>
      <c r="C5317" s="196">
        <v>215800</v>
      </c>
      <c r="D5317" s="196">
        <v>3</v>
      </c>
      <c r="E5317" s="195" t="s">
        <v>20415</v>
      </c>
      <c r="F5317" s="195" t="s">
        <v>3</v>
      </c>
    </row>
    <row r="5318" spans="1:6">
      <c r="A5318" s="195" t="s">
        <v>395</v>
      </c>
      <c r="B5318" s="196">
        <v>3073</v>
      </c>
      <c r="C5318" s="196">
        <v>314800</v>
      </c>
      <c r="D5318" s="196">
        <v>2</v>
      </c>
      <c r="E5318" s="195" t="s">
        <v>20416</v>
      </c>
      <c r="F5318" s="195" t="s">
        <v>323</v>
      </c>
    </row>
    <row r="5319" spans="1:6" ht="30">
      <c r="A5319" s="195" t="s">
        <v>395</v>
      </c>
      <c r="B5319" s="196">
        <v>3753</v>
      </c>
      <c r="C5319" s="196">
        <v>3465300</v>
      </c>
      <c r="D5319" s="196">
        <v>2</v>
      </c>
      <c r="E5319" s="195" t="s">
        <v>20417</v>
      </c>
      <c r="F5319" s="195" t="s">
        <v>200</v>
      </c>
    </row>
    <row r="5320" spans="1:6">
      <c r="A5320" s="195" t="s">
        <v>395</v>
      </c>
      <c r="B5320" s="196">
        <v>4058</v>
      </c>
      <c r="C5320" s="196">
        <v>354500</v>
      </c>
      <c r="D5320" s="196">
        <v>2</v>
      </c>
      <c r="E5320" s="195" t="s">
        <v>20418</v>
      </c>
      <c r="F5320" s="195" t="s">
        <v>285</v>
      </c>
    </row>
    <row r="5321" spans="1:6">
      <c r="A5321" s="195" t="s">
        <v>395</v>
      </c>
      <c r="B5321" s="196">
        <v>3304</v>
      </c>
      <c r="C5321" s="196">
        <v>380900</v>
      </c>
      <c r="D5321" s="196">
        <v>2</v>
      </c>
      <c r="E5321" s="195" t="s">
        <v>20419</v>
      </c>
      <c r="F5321" s="195" t="s">
        <v>136</v>
      </c>
    </row>
    <row r="5322" spans="1:6">
      <c r="A5322" s="195" t="s">
        <v>395</v>
      </c>
      <c r="B5322" s="196">
        <v>3604</v>
      </c>
      <c r="C5322" s="196">
        <v>495500</v>
      </c>
      <c r="D5322" s="196">
        <v>3</v>
      </c>
      <c r="E5322" s="195" t="s">
        <v>20420</v>
      </c>
      <c r="F5322" s="195" t="s">
        <v>67</v>
      </c>
    </row>
    <row r="5323" spans="1:6">
      <c r="A5323" s="195" t="s">
        <v>395</v>
      </c>
      <c r="B5323" s="196">
        <v>1644</v>
      </c>
      <c r="C5323" s="196">
        <v>29800</v>
      </c>
      <c r="D5323" s="196">
        <v>2</v>
      </c>
      <c r="E5323" s="195" t="s">
        <v>20421</v>
      </c>
      <c r="F5323" s="195" t="s">
        <v>281</v>
      </c>
    </row>
    <row r="5324" spans="1:6">
      <c r="A5324" s="195" t="s">
        <v>395</v>
      </c>
      <c r="B5324" s="196">
        <v>4758</v>
      </c>
      <c r="C5324" s="196">
        <v>545500</v>
      </c>
      <c r="D5324" s="196">
        <v>9</v>
      </c>
      <c r="E5324" s="195" t="s">
        <v>20422</v>
      </c>
      <c r="F5324" s="195" t="s">
        <v>189</v>
      </c>
    </row>
    <row r="5325" spans="1:6">
      <c r="A5325" s="195" t="s">
        <v>395</v>
      </c>
      <c r="B5325" s="196">
        <v>2389</v>
      </c>
      <c r="C5325" s="196">
        <v>209900</v>
      </c>
      <c r="D5325" s="196">
        <v>3</v>
      </c>
      <c r="E5325" s="195" t="s">
        <v>20423</v>
      </c>
      <c r="F5325" s="195" t="s">
        <v>327</v>
      </c>
    </row>
    <row r="5326" spans="1:6" ht="30">
      <c r="A5326" s="195" t="s">
        <v>395</v>
      </c>
      <c r="B5326" s="196">
        <v>3290</v>
      </c>
      <c r="C5326" s="196">
        <v>1270400</v>
      </c>
      <c r="D5326" s="196">
        <v>1</v>
      </c>
      <c r="E5326" s="195" t="s">
        <v>20424</v>
      </c>
      <c r="F5326" s="195" t="s">
        <v>278</v>
      </c>
    </row>
    <row r="5327" spans="1:6">
      <c r="A5327" s="195" t="s">
        <v>395</v>
      </c>
      <c r="B5327" s="196">
        <v>3030</v>
      </c>
      <c r="C5327" s="196">
        <v>304900</v>
      </c>
      <c r="D5327" s="196">
        <v>2</v>
      </c>
      <c r="E5327" s="195" t="s">
        <v>20425</v>
      </c>
      <c r="F5327" s="195" t="s">
        <v>3</v>
      </c>
    </row>
    <row r="5328" spans="1:6">
      <c r="A5328" s="195" t="s">
        <v>395</v>
      </c>
      <c r="B5328" s="196">
        <v>2170</v>
      </c>
      <c r="C5328" s="196">
        <v>248700</v>
      </c>
      <c r="D5328" s="196">
        <v>2</v>
      </c>
      <c r="E5328" s="195" t="s">
        <v>20426</v>
      </c>
      <c r="F5328" s="195" t="s">
        <v>226</v>
      </c>
    </row>
    <row r="5329" spans="1:6">
      <c r="A5329" s="195" t="s">
        <v>395</v>
      </c>
      <c r="B5329" s="196">
        <v>2807</v>
      </c>
      <c r="C5329" s="196">
        <v>334100</v>
      </c>
      <c r="D5329" s="196">
        <v>2</v>
      </c>
      <c r="E5329" s="195" t="s">
        <v>20427</v>
      </c>
      <c r="F5329" s="195" t="s">
        <v>60</v>
      </c>
    </row>
    <row r="5330" spans="1:6">
      <c r="A5330" s="195" t="s">
        <v>395</v>
      </c>
      <c r="B5330" s="196">
        <v>1396</v>
      </c>
      <c r="C5330" s="196">
        <v>188500</v>
      </c>
      <c r="D5330" s="196">
        <v>2</v>
      </c>
      <c r="E5330" s="195" t="s">
        <v>20428</v>
      </c>
      <c r="F5330" s="195" t="s">
        <v>327</v>
      </c>
    </row>
    <row r="5331" spans="1:6">
      <c r="A5331" s="195" t="s">
        <v>395</v>
      </c>
      <c r="B5331" s="196">
        <v>1416</v>
      </c>
      <c r="C5331" s="196">
        <v>87700</v>
      </c>
      <c r="D5331" s="196">
        <v>1</v>
      </c>
      <c r="E5331" s="195" t="s">
        <v>20429</v>
      </c>
      <c r="F5331" s="195" t="s">
        <v>294</v>
      </c>
    </row>
    <row r="5332" spans="1:6" ht="30">
      <c r="A5332" s="195" t="s">
        <v>395</v>
      </c>
      <c r="B5332" s="196">
        <v>3006</v>
      </c>
      <c r="C5332" s="196">
        <v>427300</v>
      </c>
      <c r="D5332" s="196">
        <v>2</v>
      </c>
      <c r="E5332" s="195" t="s">
        <v>20430</v>
      </c>
      <c r="F5332" s="195" t="s">
        <v>200</v>
      </c>
    </row>
    <row r="5333" spans="1:6">
      <c r="A5333" s="195" t="s">
        <v>395</v>
      </c>
      <c r="B5333" s="196">
        <v>2502</v>
      </c>
      <c r="C5333" s="196">
        <v>269600</v>
      </c>
      <c r="D5333" s="196">
        <v>2</v>
      </c>
      <c r="E5333" s="195" t="s">
        <v>20431</v>
      </c>
      <c r="F5333" s="195" t="s">
        <v>238</v>
      </c>
    </row>
    <row r="5334" spans="1:6">
      <c r="A5334" s="195" t="s">
        <v>395</v>
      </c>
      <c r="B5334" s="196">
        <v>1142</v>
      </c>
      <c r="C5334" s="196">
        <v>152400</v>
      </c>
      <c r="D5334" s="196">
        <v>1</v>
      </c>
      <c r="E5334" s="195" t="s">
        <v>20432</v>
      </c>
      <c r="F5334" s="195" t="s">
        <v>220</v>
      </c>
    </row>
    <row r="5335" spans="1:6">
      <c r="A5335" s="195" t="s">
        <v>395</v>
      </c>
      <c r="B5335" s="196">
        <v>3079</v>
      </c>
      <c r="C5335" s="196">
        <v>276300</v>
      </c>
      <c r="D5335" s="196">
        <v>1</v>
      </c>
      <c r="E5335" s="195" t="s">
        <v>20433</v>
      </c>
      <c r="F5335" s="195" t="s">
        <v>126</v>
      </c>
    </row>
    <row r="5336" spans="1:6">
      <c r="A5336" s="195" t="s">
        <v>395</v>
      </c>
      <c r="B5336" s="196">
        <v>3117</v>
      </c>
      <c r="C5336" s="196">
        <v>205900</v>
      </c>
      <c r="D5336" s="196">
        <v>3</v>
      </c>
      <c r="E5336" s="195" t="s">
        <v>20434</v>
      </c>
      <c r="F5336" s="195" t="s">
        <v>160</v>
      </c>
    </row>
    <row r="5337" spans="1:6">
      <c r="A5337" s="195" t="s">
        <v>395</v>
      </c>
      <c r="B5337" s="196">
        <v>2216</v>
      </c>
      <c r="C5337" s="196">
        <v>407200</v>
      </c>
      <c r="D5337" s="196">
        <v>2</v>
      </c>
      <c r="E5337" s="195" t="s">
        <v>20435</v>
      </c>
      <c r="F5337" s="195" t="s">
        <v>267</v>
      </c>
    </row>
    <row r="5338" spans="1:6">
      <c r="A5338" s="195" t="s">
        <v>395</v>
      </c>
      <c r="B5338" s="196">
        <v>1840</v>
      </c>
      <c r="C5338" s="196">
        <v>292000</v>
      </c>
      <c r="D5338" s="196">
        <v>2</v>
      </c>
      <c r="E5338" s="195" t="s">
        <v>20436</v>
      </c>
      <c r="F5338" s="195" t="s">
        <v>128</v>
      </c>
    </row>
    <row r="5339" spans="1:6">
      <c r="A5339" s="195" t="s">
        <v>395</v>
      </c>
      <c r="B5339" s="196">
        <v>3252</v>
      </c>
      <c r="C5339" s="196">
        <v>206500</v>
      </c>
      <c r="D5339" s="196">
        <v>2</v>
      </c>
      <c r="E5339" s="195" t="s">
        <v>20437</v>
      </c>
      <c r="F5339" s="195" t="s">
        <v>325</v>
      </c>
    </row>
    <row r="5340" spans="1:6">
      <c r="A5340" s="195" t="s">
        <v>395</v>
      </c>
      <c r="B5340" s="196">
        <v>1321</v>
      </c>
      <c r="C5340" s="196">
        <v>167600</v>
      </c>
      <c r="D5340" s="196">
        <v>2</v>
      </c>
      <c r="E5340" s="195" t="s">
        <v>20438</v>
      </c>
      <c r="F5340" s="195" t="s">
        <v>192</v>
      </c>
    </row>
    <row r="5341" spans="1:6">
      <c r="A5341" s="195" t="s">
        <v>395</v>
      </c>
      <c r="B5341" s="196">
        <v>3053</v>
      </c>
      <c r="C5341" s="196">
        <v>266000</v>
      </c>
      <c r="D5341" s="196">
        <v>2</v>
      </c>
      <c r="E5341" s="195" t="s">
        <v>20439</v>
      </c>
      <c r="F5341" s="195" t="s">
        <v>238</v>
      </c>
    </row>
    <row r="5342" spans="1:6">
      <c r="A5342" s="195" t="s">
        <v>395</v>
      </c>
      <c r="B5342" s="196">
        <v>1735</v>
      </c>
      <c r="C5342" s="196">
        <v>117300</v>
      </c>
      <c r="D5342" s="196">
        <v>2</v>
      </c>
      <c r="E5342" s="195" t="s">
        <v>20440</v>
      </c>
      <c r="F5342" s="195" t="s">
        <v>338</v>
      </c>
    </row>
    <row r="5343" spans="1:6" ht="30">
      <c r="A5343" s="195" t="s">
        <v>395</v>
      </c>
      <c r="B5343" s="196">
        <v>4146</v>
      </c>
      <c r="C5343" s="196">
        <v>594600</v>
      </c>
      <c r="D5343" s="196">
        <v>2</v>
      </c>
      <c r="E5343" s="195" t="s">
        <v>20441</v>
      </c>
      <c r="F5343" s="195" t="s">
        <v>200</v>
      </c>
    </row>
    <row r="5344" spans="1:6">
      <c r="A5344" s="195" t="s">
        <v>395</v>
      </c>
      <c r="B5344" s="196">
        <v>2040</v>
      </c>
      <c r="C5344" s="196">
        <v>134500</v>
      </c>
      <c r="D5344" s="196">
        <v>2</v>
      </c>
      <c r="E5344" s="195" t="s">
        <v>20442</v>
      </c>
      <c r="F5344" s="195" t="s">
        <v>245</v>
      </c>
    </row>
    <row r="5345" spans="1:6">
      <c r="A5345" s="195" t="s">
        <v>395</v>
      </c>
      <c r="B5345" s="196">
        <v>2878</v>
      </c>
      <c r="C5345" s="196">
        <v>508500</v>
      </c>
      <c r="D5345" s="196">
        <v>2</v>
      </c>
      <c r="E5345" s="195" t="s">
        <v>20443</v>
      </c>
      <c r="F5345" s="195" t="s">
        <v>306</v>
      </c>
    </row>
    <row r="5346" spans="1:6">
      <c r="A5346" s="195" t="s">
        <v>395</v>
      </c>
      <c r="B5346" s="196">
        <v>2660</v>
      </c>
      <c r="C5346" s="196">
        <v>381500</v>
      </c>
      <c r="D5346" s="196">
        <v>3</v>
      </c>
      <c r="E5346" s="195" t="s">
        <v>20444</v>
      </c>
      <c r="F5346" s="195" t="s">
        <v>67</v>
      </c>
    </row>
    <row r="5347" spans="1:6">
      <c r="A5347" s="195" t="s">
        <v>395</v>
      </c>
      <c r="B5347" s="196">
        <v>4952</v>
      </c>
      <c r="C5347" s="196">
        <v>385600</v>
      </c>
      <c r="D5347" s="196">
        <v>3</v>
      </c>
      <c r="E5347" s="195" t="s">
        <v>20445</v>
      </c>
      <c r="F5347" s="195" t="s">
        <v>124</v>
      </c>
    </row>
    <row r="5348" spans="1:6">
      <c r="A5348" s="195" t="s">
        <v>395</v>
      </c>
      <c r="B5348" s="196">
        <v>1250</v>
      </c>
      <c r="C5348" s="196">
        <v>122900</v>
      </c>
      <c r="D5348" s="196">
        <v>2</v>
      </c>
      <c r="E5348" s="195" t="s">
        <v>20446</v>
      </c>
      <c r="F5348" s="195" t="s">
        <v>226</v>
      </c>
    </row>
    <row r="5349" spans="1:6">
      <c r="A5349" s="195" t="s">
        <v>395</v>
      </c>
      <c r="B5349" s="196">
        <v>2400</v>
      </c>
      <c r="C5349" s="196">
        <v>94200</v>
      </c>
      <c r="D5349" s="196">
        <v>2</v>
      </c>
      <c r="E5349" s="195" t="s">
        <v>20447</v>
      </c>
      <c r="F5349" s="195" t="s">
        <v>68</v>
      </c>
    </row>
    <row r="5350" spans="1:6">
      <c r="A5350" s="195" t="s">
        <v>395</v>
      </c>
      <c r="B5350" s="196">
        <v>2867</v>
      </c>
      <c r="C5350" s="196">
        <v>296900</v>
      </c>
      <c r="D5350" s="196">
        <v>1</v>
      </c>
      <c r="E5350" s="195" t="s">
        <v>20448</v>
      </c>
      <c r="F5350" s="195" t="s">
        <v>322</v>
      </c>
    </row>
    <row r="5351" spans="1:6">
      <c r="A5351" s="195" t="s">
        <v>395</v>
      </c>
      <c r="B5351" s="196">
        <v>3432</v>
      </c>
      <c r="C5351" s="196">
        <v>220600</v>
      </c>
      <c r="D5351" s="196">
        <v>1</v>
      </c>
      <c r="E5351" s="195" t="s">
        <v>20449</v>
      </c>
      <c r="F5351" s="195" t="s">
        <v>118</v>
      </c>
    </row>
    <row r="5352" spans="1:6">
      <c r="A5352" s="195" t="s">
        <v>395</v>
      </c>
      <c r="B5352" s="196">
        <v>1704</v>
      </c>
      <c r="C5352" s="196">
        <v>20900</v>
      </c>
      <c r="D5352" s="196">
        <v>2</v>
      </c>
      <c r="E5352" s="195" t="s">
        <v>20450</v>
      </c>
      <c r="F5352" s="195" t="s">
        <v>328</v>
      </c>
    </row>
    <row r="5353" spans="1:6">
      <c r="A5353" s="195" t="s">
        <v>395</v>
      </c>
      <c r="B5353" s="196">
        <v>2472</v>
      </c>
      <c r="C5353" s="196">
        <v>280300</v>
      </c>
      <c r="D5353" s="196">
        <v>6</v>
      </c>
      <c r="E5353" s="195" t="s">
        <v>20451</v>
      </c>
      <c r="F5353" s="195" t="s">
        <v>3</v>
      </c>
    </row>
    <row r="5354" spans="1:6">
      <c r="A5354" s="195" t="s">
        <v>395</v>
      </c>
      <c r="B5354" s="196">
        <v>2334</v>
      </c>
      <c r="C5354" s="196">
        <v>202100</v>
      </c>
      <c r="D5354" s="196">
        <v>2</v>
      </c>
      <c r="E5354" s="195" t="s">
        <v>20452</v>
      </c>
      <c r="F5354" s="195" t="s">
        <v>176</v>
      </c>
    </row>
    <row r="5355" spans="1:6">
      <c r="A5355" s="195" t="s">
        <v>395</v>
      </c>
      <c r="B5355" s="196">
        <v>1455</v>
      </c>
      <c r="C5355" s="196">
        <v>115300</v>
      </c>
      <c r="D5355" s="196">
        <v>2</v>
      </c>
      <c r="E5355" s="195" t="s">
        <v>20453</v>
      </c>
      <c r="F5355" s="195" t="s">
        <v>343</v>
      </c>
    </row>
    <row r="5356" spans="1:6">
      <c r="A5356" s="195" t="s">
        <v>395</v>
      </c>
      <c r="B5356" s="196">
        <v>6518</v>
      </c>
      <c r="C5356" s="196">
        <v>397700</v>
      </c>
      <c r="D5356" s="196">
        <v>2</v>
      </c>
      <c r="E5356" s="195" t="s">
        <v>20454</v>
      </c>
      <c r="F5356" s="195" t="s">
        <v>194</v>
      </c>
    </row>
    <row r="5357" spans="1:6">
      <c r="A5357" s="195" t="s">
        <v>395</v>
      </c>
      <c r="B5357" s="196">
        <v>3620</v>
      </c>
      <c r="C5357" s="196">
        <v>145300</v>
      </c>
      <c r="D5357" s="196">
        <v>3</v>
      </c>
      <c r="E5357" s="195" t="s">
        <v>20455</v>
      </c>
      <c r="F5357" s="195" t="s">
        <v>22</v>
      </c>
    </row>
    <row r="5358" spans="1:6">
      <c r="A5358" s="195" t="s">
        <v>395</v>
      </c>
      <c r="B5358" s="196">
        <v>3198</v>
      </c>
      <c r="C5358" s="196">
        <v>369300</v>
      </c>
      <c r="D5358" s="196">
        <v>1</v>
      </c>
      <c r="E5358" s="195" t="s">
        <v>20456</v>
      </c>
      <c r="F5358" s="195" t="s">
        <v>60</v>
      </c>
    </row>
    <row r="5359" spans="1:6">
      <c r="A5359" s="195" t="s">
        <v>395</v>
      </c>
      <c r="B5359" s="196">
        <v>2946</v>
      </c>
      <c r="C5359" s="196">
        <v>373200</v>
      </c>
      <c r="D5359" s="196">
        <v>2</v>
      </c>
      <c r="E5359" s="195" t="s">
        <v>20457</v>
      </c>
      <c r="F5359" s="195" t="s">
        <v>327</v>
      </c>
    </row>
    <row r="5360" spans="1:6">
      <c r="A5360" s="195" t="s">
        <v>395</v>
      </c>
      <c r="B5360" s="196">
        <v>9094</v>
      </c>
      <c r="C5360" s="196">
        <v>771000</v>
      </c>
      <c r="D5360" s="196">
        <v>8</v>
      </c>
      <c r="E5360" s="195" t="s">
        <v>20458</v>
      </c>
      <c r="F5360" s="195" t="s">
        <v>60</v>
      </c>
    </row>
    <row r="5361" spans="1:6">
      <c r="A5361" s="195" t="s">
        <v>395</v>
      </c>
      <c r="B5361" s="196">
        <v>2416</v>
      </c>
      <c r="C5361" s="196">
        <v>664000</v>
      </c>
      <c r="D5361" s="196">
        <v>2</v>
      </c>
      <c r="E5361" s="195" t="s">
        <v>20459</v>
      </c>
      <c r="F5361" s="195" t="s">
        <v>3</v>
      </c>
    </row>
    <row r="5362" spans="1:6">
      <c r="A5362" s="195" t="s">
        <v>395</v>
      </c>
      <c r="B5362" s="196">
        <v>2872</v>
      </c>
      <c r="C5362" s="196">
        <v>157500</v>
      </c>
      <c r="D5362" s="196">
        <v>3</v>
      </c>
      <c r="E5362" s="195" t="s">
        <v>20460</v>
      </c>
      <c r="F5362" s="195" t="s">
        <v>160</v>
      </c>
    </row>
    <row r="5363" spans="1:6">
      <c r="A5363" s="195" t="s">
        <v>395</v>
      </c>
      <c r="B5363" s="196">
        <v>3654</v>
      </c>
      <c r="C5363" s="196">
        <v>130300</v>
      </c>
      <c r="D5363" s="196">
        <v>8</v>
      </c>
      <c r="E5363" s="195" t="s">
        <v>20461</v>
      </c>
      <c r="F5363" s="195" t="s">
        <v>22</v>
      </c>
    </row>
    <row r="5364" spans="1:6" ht="30">
      <c r="A5364" s="195" t="s">
        <v>395</v>
      </c>
      <c r="B5364" s="196">
        <v>1015</v>
      </c>
      <c r="C5364" s="196">
        <v>104000</v>
      </c>
      <c r="D5364" s="196">
        <v>1</v>
      </c>
      <c r="E5364" s="195" t="s">
        <v>20462</v>
      </c>
      <c r="F5364" s="195" t="s">
        <v>278</v>
      </c>
    </row>
    <row r="5365" spans="1:6">
      <c r="A5365" s="195" t="s">
        <v>395</v>
      </c>
      <c r="B5365" s="196">
        <v>1440</v>
      </c>
      <c r="C5365" s="196">
        <v>253000</v>
      </c>
      <c r="D5365" s="196">
        <v>1</v>
      </c>
      <c r="E5365" s="195" t="s">
        <v>20463</v>
      </c>
      <c r="F5365" s="195" t="s">
        <v>128</v>
      </c>
    </row>
    <row r="5366" spans="1:6">
      <c r="A5366" s="195" t="s">
        <v>395</v>
      </c>
      <c r="B5366" s="196">
        <v>6171</v>
      </c>
      <c r="C5366" s="196">
        <v>878800</v>
      </c>
      <c r="D5366" s="196">
        <v>2</v>
      </c>
      <c r="E5366" s="195" t="s">
        <v>20464</v>
      </c>
      <c r="F5366" s="195" t="s">
        <v>238</v>
      </c>
    </row>
    <row r="5367" spans="1:6" ht="30">
      <c r="A5367" s="195" t="s">
        <v>395</v>
      </c>
      <c r="B5367" s="196">
        <v>1691</v>
      </c>
      <c r="C5367" s="196">
        <v>351300</v>
      </c>
      <c r="D5367" s="196">
        <v>2</v>
      </c>
      <c r="E5367" s="195" t="s">
        <v>20465</v>
      </c>
      <c r="F5367" s="195" t="s">
        <v>278</v>
      </c>
    </row>
    <row r="5368" spans="1:6">
      <c r="A5368" s="195" t="s">
        <v>395</v>
      </c>
      <c r="B5368" s="196">
        <v>5032</v>
      </c>
      <c r="C5368" s="196">
        <v>730600</v>
      </c>
      <c r="D5368" s="196">
        <v>4</v>
      </c>
      <c r="E5368" s="195" t="s">
        <v>20466</v>
      </c>
      <c r="F5368" s="195" t="s">
        <v>144</v>
      </c>
    </row>
    <row r="5369" spans="1:6" ht="30">
      <c r="A5369" s="195" t="s">
        <v>395</v>
      </c>
      <c r="B5369" s="196">
        <v>3128</v>
      </c>
      <c r="C5369" s="196">
        <v>1127200</v>
      </c>
      <c r="D5369" s="196">
        <v>1</v>
      </c>
      <c r="E5369" s="195" t="s">
        <v>20467</v>
      </c>
      <c r="F5369" s="195" t="s">
        <v>278</v>
      </c>
    </row>
    <row r="5370" spans="1:6" ht="30">
      <c r="A5370" s="195" t="s">
        <v>395</v>
      </c>
      <c r="B5370" s="196">
        <v>6523</v>
      </c>
      <c r="C5370" s="196">
        <v>853000</v>
      </c>
      <c r="D5370" s="196">
        <v>4</v>
      </c>
      <c r="E5370" s="195" t="s">
        <v>20468</v>
      </c>
      <c r="F5370" s="195" t="s">
        <v>200</v>
      </c>
    </row>
    <row r="5371" spans="1:6" ht="30">
      <c r="A5371" s="195" t="s">
        <v>395</v>
      </c>
      <c r="B5371" s="196">
        <v>3535</v>
      </c>
      <c r="C5371" s="196">
        <v>768900</v>
      </c>
      <c r="D5371" s="196">
        <v>2</v>
      </c>
      <c r="E5371" s="195" t="s">
        <v>20469</v>
      </c>
      <c r="F5371" s="195" t="s">
        <v>200</v>
      </c>
    </row>
    <row r="5372" spans="1:6">
      <c r="A5372" s="195" t="s">
        <v>395</v>
      </c>
      <c r="B5372" s="196">
        <v>3788</v>
      </c>
      <c r="C5372" s="196">
        <v>211800</v>
      </c>
      <c r="D5372" s="196">
        <v>2</v>
      </c>
      <c r="E5372" s="195" t="s">
        <v>20470</v>
      </c>
      <c r="F5372" s="195" t="s">
        <v>327</v>
      </c>
    </row>
    <row r="5373" spans="1:6">
      <c r="A5373" s="195" t="s">
        <v>395</v>
      </c>
      <c r="B5373" s="196">
        <v>2573</v>
      </c>
      <c r="C5373" s="196">
        <v>231000</v>
      </c>
      <c r="D5373" s="196">
        <v>2</v>
      </c>
      <c r="E5373" s="195" t="s">
        <v>20471</v>
      </c>
      <c r="F5373" s="195" t="s">
        <v>300</v>
      </c>
    </row>
    <row r="5374" spans="1:6">
      <c r="A5374" s="195" t="s">
        <v>395</v>
      </c>
      <c r="B5374" s="196">
        <v>2510</v>
      </c>
      <c r="C5374" s="196">
        <v>178000</v>
      </c>
      <c r="D5374" s="196">
        <v>1</v>
      </c>
      <c r="E5374" s="195" t="s">
        <v>20472</v>
      </c>
      <c r="F5374" s="195" t="s">
        <v>294</v>
      </c>
    </row>
    <row r="5375" spans="1:6">
      <c r="A5375" s="195" t="s">
        <v>395</v>
      </c>
      <c r="B5375" s="196">
        <v>3162</v>
      </c>
      <c r="C5375" s="196">
        <v>186400</v>
      </c>
      <c r="D5375" s="196">
        <v>3</v>
      </c>
      <c r="E5375" s="195" t="s">
        <v>20473</v>
      </c>
      <c r="F5375" s="195" t="s">
        <v>160</v>
      </c>
    </row>
    <row r="5376" spans="1:6">
      <c r="A5376" s="195" t="s">
        <v>395</v>
      </c>
      <c r="B5376" s="196">
        <v>2927</v>
      </c>
      <c r="C5376" s="196">
        <v>282100</v>
      </c>
      <c r="D5376" s="196">
        <v>2</v>
      </c>
      <c r="E5376" s="195" t="s">
        <v>20474</v>
      </c>
      <c r="F5376" s="195" t="s">
        <v>306</v>
      </c>
    </row>
    <row r="5377" spans="1:6">
      <c r="A5377" s="195" t="s">
        <v>395</v>
      </c>
      <c r="B5377" s="196">
        <v>3449</v>
      </c>
      <c r="C5377" s="196">
        <v>1565700</v>
      </c>
      <c r="D5377" s="196">
        <v>3</v>
      </c>
      <c r="E5377" s="195" t="s">
        <v>20475</v>
      </c>
      <c r="F5377" s="195" t="s">
        <v>300</v>
      </c>
    </row>
    <row r="5378" spans="1:6" ht="30">
      <c r="A5378" s="195" t="s">
        <v>395</v>
      </c>
      <c r="B5378" s="196">
        <v>2100</v>
      </c>
      <c r="C5378" s="196">
        <v>1019000</v>
      </c>
      <c r="D5378" s="196">
        <v>1</v>
      </c>
      <c r="E5378" s="195" t="s">
        <v>20476</v>
      </c>
      <c r="F5378" s="195" t="s">
        <v>278</v>
      </c>
    </row>
    <row r="5379" spans="1:6">
      <c r="A5379" s="195" t="s">
        <v>395</v>
      </c>
      <c r="B5379" s="196">
        <v>2172</v>
      </c>
      <c r="C5379" s="196">
        <v>250500</v>
      </c>
      <c r="D5379" s="196">
        <v>3</v>
      </c>
      <c r="E5379" s="195" t="s">
        <v>20477</v>
      </c>
      <c r="F5379" s="195" t="s">
        <v>60</v>
      </c>
    </row>
    <row r="5380" spans="1:6">
      <c r="A5380" s="195" t="s">
        <v>395</v>
      </c>
      <c r="B5380" s="196">
        <v>5707</v>
      </c>
      <c r="C5380" s="196">
        <v>397800</v>
      </c>
      <c r="D5380" s="196">
        <v>2</v>
      </c>
      <c r="E5380" s="195" t="s">
        <v>20478</v>
      </c>
      <c r="F5380" s="195" t="s">
        <v>204</v>
      </c>
    </row>
    <row r="5381" spans="1:6" ht="30">
      <c r="A5381" s="195" t="s">
        <v>395</v>
      </c>
      <c r="B5381" s="196">
        <v>9167</v>
      </c>
      <c r="C5381" s="196">
        <v>2837300</v>
      </c>
      <c r="D5381" s="196">
        <v>2</v>
      </c>
      <c r="E5381" s="195" t="s">
        <v>20479</v>
      </c>
      <c r="F5381" s="195" t="s">
        <v>200</v>
      </c>
    </row>
    <row r="5382" spans="1:6">
      <c r="A5382" s="195" t="s">
        <v>395</v>
      </c>
      <c r="B5382" s="196">
        <v>1036</v>
      </c>
      <c r="C5382" s="196">
        <v>166800</v>
      </c>
      <c r="D5382" s="196">
        <v>1</v>
      </c>
      <c r="E5382" s="195" t="s">
        <v>20480</v>
      </c>
      <c r="F5382" s="195" t="s">
        <v>128</v>
      </c>
    </row>
    <row r="5383" spans="1:6">
      <c r="A5383" s="195" t="s">
        <v>395</v>
      </c>
      <c r="B5383" s="196">
        <v>4747</v>
      </c>
      <c r="C5383" s="196">
        <v>242100</v>
      </c>
      <c r="D5383" s="196">
        <v>2</v>
      </c>
      <c r="E5383" s="195" t="s">
        <v>20481</v>
      </c>
      <c r="F5383" s="195" t="s">
        <v>126</v>
      </c>
    </row>
    <row r="5384" spans="1:6">
      <c r="A5384" s="195" t="s">
        <v>395</v>
      </c>
      <c r="B5384" s="196">
        <v>3929</v>
      </c>
      <c r="C5384" s="196">
        <v>652400</v>
      </c>
      <c r="D5384" s="196">
        <v>2</v>
      </c>
      <c r="E5384" s="195" t="s">
        <v>20482</v>
      </c>
      <c r="F5384" s="195" t="s">
        <v>300</v>
      </c>
    </row>
    <row r="5385" spans="1:6">
      <c r="A5385" s="195" t="s">
        <v>395</v>
      </c>
      <c r="B5385" s="196">
        <v>1976</v>
      </c>
      <c r="C5385" s="196">
        <v>172400</v>
      </c>
      <c r="D5385" s="196">
        <v>2</v>
      </c>
      <c r="E5385" s="195" t="s">
        <v>20483</v>
      </c>
      <c r="F5385" s="195" t="s">
        <v>22</v>
      </c>
    </row>
    <row r="5386" spans="1:6">
      <c r="A5386" s="195" t="s">
        <v>395</v>
      </c>
      <c r="B5386" s="196">
        <v>4845</v>
      </c>
      <c r="C5386" s="196">
        <v>384000</v>
      </c>
      <c r="D5386" s="196">
        <v>2</v>
      </c>
      <c r="E5386" s="195" t="s">
        <v>20484</v>
      </c>
      <c r="F5386" s="195" t="s">
        <v>308</v>
      </c>
    </row>
    <row r="5387" spans="1:6">
      <c r="A5387" s="195" t="s">
        <v>395</v>
      </c>
      <c r="B5387" s="196">
        <v>3971</v>
      </c>
      <c r="C5387" s="196">
        <v>237600</v>
      </c>
      <c r="D5387" s="196">
        <v>3</v>
      </c>
      <c r="E5387" s="195" t="s">
        <v>20485</v>
      </c>
      <c r="F5387" s="195" t="s">
        <v>267</v>
      </c>
    </row>
    <row r="5388" spans="1:6">
      <c r="A5388" s="195" t="s">
        <v>395</v>
      </c>
      <c r="B5388" s="196">
        <v>2968</v>
      </c>
      <c r="C5388" s="196">
        <v>397100</v>
      </c>
      <c r="D5388" s="196">
        <v>2</v>
      </c>
      <c r="E5388" s="195" t="s">
        <v>20486</v>
      </c>
      <c r="F5388" s="195" t="s">
        <v>308</v>
      </c>
    </row>
    <row r="5389" spans="1:6" ht="30">
      <c r="A5389" s="195" t="s">
        <v>395</v>
      </c>
      <c r="B5389" s="196">
        <v>4309</v>
      </c>
      <c r="C5389" s="196">
        <v>1832600</v>
      </c>
      <c r="D5389" s="196">
        <v>1</v>
      </c>
      <c r="E5389" s="195" t="s">
        <v>20487</v>
      </c>
      <c r="F5389" s="195" t="s">
        <v>278</v>
      </c>
    </row>
    <row r="5390" spans="1:6">
      <c r="A5390" s="195" t="s">
        <v>395</v>
      </c>
      <c r="B5390" s="196">
        <v>1632</v>
      </c>
      <c r="C5390" s="196">
        <v>56700</v>
      </c>
      <c r="D5390" s="196">
        <v>3</v>
      </c>
      <c r="E5390" s="195" t="s">
        <v>20488</v>
      </c>
      <c r="F5390" s="195" t="s">
        <v>22</v>
      </c>
    </row>
    <row r="5391" spans="1:6">
      <c r="A5391" s="195" t="s">
        <v>395</v>
      </c>
      <c r="B5391" s="196">
        <v>2703</v>
      </c>
      <c r="C5391" s="196">
        <v>384400</v>
      </c>
      <c r="D5391" s="196">
        <v>1</v>
      </c>
      <c r="E5391" s="195" t="s">
        <v>20489</v>
      </c>
      <c r="F5391" s="195" t="s">
        <v>118</v>
      </c>
    </row>
    <row r="5392" spans="1:6">
      <c r="A5392" s="195" t="s">
        <v>395</v>
      </c>
      <c r="B5392" s="196">
        <v>1846</v>
      </c>
      <c r="C5392" s="196">
        <v>89700</v>
      </c>
      <c r="D5392" s="196">
        <v>2</v>
      </c>
      <c r="E5392" s="195" t="s">
        <v>20490</v>
      </c>
      <c r="F5392" s="195" t="s">
        <v>68</v>
      </c>
    </row>
    <row r="5393" spans="1:6">
      <c r="A5393" s="195" t="s">
        <v>395</v>
      </c>
      <c r="B5393" s="196">
        <v>3820</v>
      </c>
      <c r="C5393" s="196">
        <v>572400</v>
      </c>
      <c r="D5393" s="196">
        <v>2</v>
      </c>
      <c r="E5393" s="195" t="s">
        <v>20491</v>
      </c>
      <c r="F5393" s="195" t="s">
        <v>67</v>
      </c>
    </row>
    <row r="5394" spans="1:6">
      <c r="A5394" s="195" t="s">
        <v>395</v>
      </c>
      <c r="B5394" s="196">
        <v>3026</v>
      </c>
      <c r="C5394" s="196">
        <v>113100</v>
      </c>
      <c r="D5394" s="196">
        <v>4</v>
      </c>
      <c r="E5394" s="195" t="s">
        <v>20492</v>
      </c>
      <c r="F5394" s="195" t="s">
        <v>22</v>
      </c>
    </row>
    <row r="5395" spans="1:6">
      <c r="A5395" s="195" t="s">
        <v>395</v>
      </c>
      <c r="B5395" s="196">
        <v>3890</v>
      </c>
      <c r="C5395" s="196">
        <v>489800</v>
      </c>
      <c r="D5395" s="196">
        <v>2</v>
      </c>
      <c r="E5395" s="195" t="s">
        <v>20493</v>
      </c>
      <c r="F5395" s="195" t="s">
        <v>136</v>
      </c>
    </row>
    <row r="5396" spans="1:6">
      <c r="A5396" s="195" t="s">
        <v>395</v>
      </c>
      <c r="B5396" s="196">
        <v>3366</v>
      </c>
      <c r="C5396" s="196">
        <v>305700</v>
      </c>
      <c r="D5396" s="196">
        <v>2</v>
      </c>
      <c r="E5396" s="195" t="s">
        <v>20494</v>
      </c>
      <c r="F5396" s="195" t="s">
        <v>323</v>
      </c>
    </row>
    <row r="5397" spans="1:6">
      <c r="A5397" s="195" t="s">
        <v>395</v>
      </c>
      <c r="B5397" s="196">
        <v>2580</v>
      </c>
      <c r="C5397" s="196">
        <v>424500</v>
      </c>
      <c r="D5397" s="196">
        <v>2</v>
      </c>
      <c r="E5397" s="195" t="s">
        <v>20495</v>
      </c>
      <c r="F5397" s="195" t="s">
        <v>67</v>
      </c>
    </row>
    <row r="5398" spans="1:6">
      <c r="A5398" s="195" t="s">
        <v>395</v>
      </c>
      <c r="B5398" s="196">
        <v>736</v>
      </c>
      <c r="C5398" s="196">
        <v>39800</v>
      </c>
      <c r="D5398" s="196">
        <v>1</v>
      </c>
      <c r="E5398" s="195" t="s">
        <v>20496</v>
      </c>
      <c r="F5398" s="195" t="s">
        <v>128</v>
      </c>
    </row>
    <row r="5399" spans="1:6">
      <c r="A5399" s="195" t="s">
        <v>395</v>
      </c>
      <c r="B5399" s="196">
        <v>8237</v>
      </c>
      <c r="C5399" s="196">
        <v>608400</v>
      </c>
      <c r="D5399" s="196">
        <v>2</v>
      </c>
      <c r="E5399" s="195" t="s">
        <v>20497</v>
      </c>
      <c r="F5399" s="195" t="s">
        <v>327</v>
      </c>
    </row>
    <row r="5400" spans="1:6">
      <c r="A5400" s="195" t="s">
        <v>395</v>
      </c>
      <c r="B5400" s="196">
        <v>4119</v>
      </c>
      <c r="C5400" s="196">
        <v>431400</v>
      </c>
      <c r="D5400" s="196">
        <v>2</v>
      </c>
      <c r="E5400" s="195" t="s">
        <v>20498</v>
      </c>
      <c r="F5400" s="195" t="s">
        <v>317</v>
      </c>
    </row>
    <row r="5401" spans="1:6">
      <c r="A5401" s="195" t="s">
        <v>395</v>
      </c>
      <c r="B5401" s="196">
        <v>3010</v>
      </c>
      <c r="C5401" s="196">
        <v>414200</v>
      </c>
      <c r="D5401" s="196">
        <v>2</v>
      </c>
      <c r="E5401" s="195" t="s">
        <v>20499</v>
      </c>
      <c r="F5401" s="195" t="s">
        <v>332</v>
      </c>
    </row>
    <row r="5402" spans="1:6">
      <c r="A5402" s="195" t="s">
        <v>395</v>
      </c>
      <c r="B5402" s="196">
        <v>6068</v>
      </c>
      <c r="C5402" s="196">
        <v>36200</v>
      </c>
      <c r="D5402" s="196">
        <v>3</v>
      </c>
      <c r="E5402" s="195" t="s">
        <v>20500</v>
      </c>
      <c r="F5402" s="195" t="s">
        <v>267</v>
      </c>
    </row>
    <row r="5403" spans="1:6">
      <c r="A5403" s="195" t="s">
        <v>395</v>
      </c>
      <c r="B5403" s="196">
        <v>2885</v>
      </c>
      <c r="C5403" s="196">
        <v>259300</v>
      </c>
      <c r="D5403" s="196">
        <v>2</v>
      </c>
      <c r="E5403" s="195" t="s">
        <v>20501</v>
      </c>
      <c r="F5403" s="195" t="s">
        <v>306</v>
      </c>
    </row>
    <row r="5404" spans="1:6">
      <c r="A5404" s="195" t="s">
        <v>395</v>
      </c>
      <c r="B5404" s="196">
        <v>978</v>
      </c>
      <c r="C5404" s="196">
        <v>115000</v>
      </c>
      <c r="D5404" s="196">
        <v>2</v>
      </c>
      <c r="E5404" s="195" t="s">
        <v>20502</v>
      </c>
      <c r="F5404" s="195" t="s">
        <v>327</v>
      </c>
    </row>
    <row r="5405" spans="1:6">
      <c r="A5405" s="195" t="s">
        <v>395</v>
      </c>
      <c r="B5405" s="196">
        <v>2385</v>
      </c>
      <c r="C5405" s="196">
        <v>170100</v>
      </c>
      <c r="D5405" s="196">
        <v>2</v>
      </c>
      <c r="E5405" s="195" t="s">
        <v>20503</v>
      </c>
      <c r="F5405" s="195" t="s">
        <v>3</v>
      </c>
    </row>
    <row r="5406" spans="1:6">
      <c r="A5406" s="195" t="s">
        <v>395</v>
      </c>
      <c r="B5406" s="196">
        <v>2662</v>
      </c>
      <c r="C5406" s="196">
        <v>381200</v>
      </c>
      <c r="D5406" s="196">
        <v>1</v>
      </c>
      <c r="E5406" s="195" t="s">
        <v>20504</v>
      </c>
      <c r="F5406" s="195" t="s">
        <v>320</v>
      </c>
    </row>
    <row r="5407" spans="1:6">
      <c r="A5407" s="195" t="s">
        <v>395</v>
      </c>
      <c r="B5407" s="196">
        <v>3643</v>
      </c>
      <c r="C5407" s="196">
        <v>392400</v>
      </c>
      <c r="D5407" s="196">
        <v>2</v>
      </c>
      <c r="E5407" s="195" t="s">
        <v>20505</v>
      </c>
      <c r="F5407" s="195" t="s">
        <v>192</v>
      </c>
    </row>
    <row r="5408" spans="1:6">
      <c r="A5408" s="195" t="s">
        <v>395</v>
      </c>
      <c r="B5408" s="196">
        <v>4601</v>
      </c>
      <c r="C5408" s="196">
        <v>404700</v>
      </c>
      <c r="D5408" s="196">
        <v>4</v>
      </c>
      <c r="E5408" s="195" t="s">
        <v>20506</v>
      </c>
      <c r="F5408" s="195" t="s">
        <v>67</v>
      </c>
    </row>
    <row r="5409" spans="1:6">
      <c r="A5409" s="195" t="s">
        <v>395</v>
      </c>
      <c r="B5409" s="196">
        <v>2768</v>
      </c>
      <c r="C5409" s="196">
        <v>319200</v>
      </c>
      <c r="D5409" s="196">
        <v>3</v>
      </c>
      <c r="E5409" s="195" t="s">
        <v>20507</v>
      </c>
      <c r="F5409" s="195" t="s">
        <v>67</v>
      </c>
    </row>
    <row r="5410" spans="1:6">
      <c r="A5410" s="195" t="s">
        <v>395</v>
      </c>
      <c r="B5410" s="196">
        <v>1982</v>
      </c>
      <c r="C5410" s="196">
        <v>182000</v>
      </c>
      <c r="D5410" s="196">
        <v>2</v>
      </c>
      <c r="E5410" s="195" t="s">
        <v>20508</v>
      </c>
      <c r="F5410" s="195" t="s">
        <v>281</v>
      </c>
    </row>
    <row r="5411" spans="1:6" ht="30">
      <c r="A5411" s="195" t="s">
        <v>395</v>
      </c>
      <c r="B5411" s="196">
        <v>1803</v>
      </c>
      <c r="C5411" s="196">
        <v>173100</v>
      </c>
      <c r="D5411" s="196">
        <v>1</v>
      </c>
      <c r="E5411" s="195" t="s">
        <v>20509</v>
      </c>
      <c r="F5411" s="195" t="s">
        <v>278</v>
      </c>
    </row>
    <row r="5412" spans="1:6">
      <c r="A5412" s="195" t="s">
        <v>395</v>
      </c>
      <c r="B5412" s="196">
        <v>3632</v>
      </c>
      <c r="C5412" s="196">
        <v>277100</v>
      </c>
      <c r="D5412" s="196">
        <v>1</v>
      </c>
      <c r="E5412" s="195" t="s">
        <v>20510</v>
      </c>
      <c r="F5412" s="195" t="s">
        <v>290</v>
      </c>
    </row>
    <row r="5413" spans="1:6">
      <c r="A5413" s="195" t="s">
        <v>395</v>
      </c>
      <c r="B5413" s="196">
        <v>4423</v>
      </c>
      <c r="C5413" s="196">
        <v>992400</v>
      </c>
      <c r="D5413" s="196">
        <v>1</v>
      </c>
      <c r="E5413" s="195" t="s">
        <v>20511</v>
      </c>
      <c r="F5413" s="195" t="s">
        <v>128</v>
      </c>
    </row>
    <row r="5414" spans="1:6">
      <c r="A5414" s="195" t="s">
        <v>395</v>
      </c>
      <c r="B5414" s="196">
        <v>4260</v>
      </c>
      <c r="C5414" s="196">
        <v>435300</v>
      </c>
      <c r="D5414" s="196">
        <v>2</v>
      </c>
      <c r="E5414" s="195" t="s">
        <v>20512</v>
      </c>
      <c r="F5414" s="195" t="s">
        <v>267</v>
      </c>
    </row>
    <row r="5415" spans="1:6">
      <c r="A5415" s="195" t="s">
        <v>395</v>
      </c>
      <c r="B5415" s="196">
        <v>2416</v>
      </c>
      <c r="C5415" s="196">
        <v>288800</v>
      </c>
      <c r="D5415" s="196">
        <v>2</v>
      </c>
      <c r="E5415" s="195" t="s">
        <v>20513</v>
      </c>
      <c r="F5415" s="195" t="s">
        <v>136</v>
      </c>
    </row>
    <row r="5416" spans="1:6">
      <c r="A5416" s="195" t="s">
        <v>395</v>
      </c>
      <c r="B5416" s="196">
        <v>2557</v>
      </c>
      <c r="C5416" s="196">
        <v>230200</v>
      </c>
      <c r="D5416" s="196">
        <v>3</v>
      </c>
      <c r="E5416" s="195" t="s">
        <v>20514</v>
      </c>
      <c r="F5416" s="195" t="s">
        <v>144</v>
      </c>
    </row>
    <row r="5417" spans="1:6">
      <c r="A5417" s="195" t="s">
        <v>395</v>
      </c>
      <c r="B5417" s="196">
        <v>3014</v>
      </c>
      <c r="C5417" s="196">
        <v>217500</v>
      </c>
      <c r="D5417" s="196">
        <v>3</v>
      </c>
      <c r="E5417" s="195" t="s">
        <v>20515</v>
      </c>
      <c r="F5417" s="195" t="s">
        <v>308</v>
      </c>
    </row>
    <row r="5418" spans="1:6" ht="30">
      <c r="A5418" s="195" t="s">
        <v>395</v>
      </c>
      <c r="B5418" s="196">
        <v>6303</v>
      </c>
      <c r="C5418" s="196">
        <v>1084100</v>
      </c>
      <c r="D5418" s="196">
        <v>2</v>
      </c>
      <c r="E5418" s="195" t="s">
        <v>20516</v>
      </c>
      <c r="F5418" s="195" t="s">
        <v>200</v>
      </c>
    </row>
    <row r="5419" spans="1:6">
      <c r="A5419" s="195" t="s">
        <v>395</v>
      </c>
      <c r="B5419" s="196">
        <v>1906</v>
      </c>
      <c r="C5419" s="196">
        <v>151800</v>
      </c>
      <c r="D5419" s="196">
        <v>2</v>
      </c>
      <c r="E5419" s="195" t="s">
        <v>20517</v>
      </c>
      <c r="F5419" s="195" t="s">
        <v>144</v>
      </c>
    </row>
    <row r="5420" spans="1:6">
      <c r="A5420" s="195" t="s">
        <v>395</v>
      </c>
      <c r="B5420" s="196">
        <v>1144</v>
      </c>
      <c r="C5420" s="196">
        <v>760400</v>
      </c>
      <c r="D5420" s="196">
        <v>3</v>
      </c>
      <c r="E5420" s="195" t="s">
        <v>20518</v>
      </c>
      <c r="F5420" s="195" t="s">
        <v>3</v>
      </c>
    </row>
    <row r="5421" spans="1:6">
      <c r="A5421" s="195" t="s">
        <v>395</v>
      </c>
      <c r="B5421" s="196">
        <v>2078</v>
      </c>
      <c r="C5421" s="196">
        <v>474400</v>
      </c>
      <c r="D5421" s="196">
        <v>1</v>
      </c>
      <c r="E5421" s="195" t="s">
        <v>20519</v>
      </c>
      <c r="F5421" s="195" t="s">
        <v>240</v>
      </c>
    </row>
    <row r="5422" spans="1:6">
      <c r="A5422" s="195" t="s">
        <v>395</v>
      </c>
      <c r="B5422" s="196">
        <v>2232</v>
      </c>
      <c r="C5422" s="196">
        <v>105100</v>
      </c>
      <c r="D5422" s="196">
        <v>2</v>
      </c>
      <c r="E5422" s="195" t="s">
        <v>20520</v>
      </c>
      <c r="F5422" s="195" t="s">
        <v>343</v>
      </c>
    </row>
    <row r="5423" spans="1:6">
      <c r="A5423" s="195" t="s">
        <v>395</v>
      </c>
      <c r="B5423" s="196">
        <v>2029</v>
      </c>
      <c r="C5423" s="196">
        <v>336500</v>
      </c>
      <c r="D5423" s="196">
        <v>2</v>
      </c>
      <c r="E5423" s="195" t="s">
        <v>20521</v>
      </c>
      <c r="F5423" s="195" t="s">
        <v>204</v>
      </c>
    </row>
    <row r="5424" spans="1:6">
      <c r="A5424" s="195" t="s">
        <v>395</v>
      </c>
      <c r="B5424" s="196">
        <v>1410</v>
      </c>
      <c r="C5424" s="196">
        <v>98300</v>
      </c>
      <c r="D5424" s="196">
        <v>2</v>
      </c>
      <c r="E5424" s="195" t="s">
        <v>20522</v>
      </c>
      <c r="F5424" s="195" t="s">
        <v>22</v>
      </c>
    </row>
    <row r="5425" spans="1:6">
      <c r="A5425" s="195" t="s">
        <v>395</v>
      </c>
      <c r="B5425" s="196">
        <v>1936</v>
      </c>
      <c r="C5425" s="196">
        <v>63100</v>
      </c>
      <c r="D5425" s="196">
        <v>1</v>
      </c>
      <c r="E5425" s="195" t="s">
        <v>20523</v>
      </c>
      <c r="F5425" s="195" t="s">
        <v>3</v>
      </c>
    </row>
    <row r="5426" spans="1:6">
      <c r="A5426" s="195" t="s">
        <v>395</v>
      </c>
      <c r="B5426" s="196">
        <v>960</v>
      </c>
      <c r="C5426" s="196">
        <v>577300</v>
      </c>
      <c r="D5426" s="196">
        <v>1</v>
      </c>
      <c r="E5426" s="195" t="s">
        <v>20524</v>
      </c>
      <c r="F5426" s="195" t="s">
        <v>128</v>
      </c>
    </row>
    <row r="5427" spans="1:6">
      <c r="A5427" s="195" t="s">
        <v>395</v>
      </c>
      <c r="B5427" s="196">
        <v>3366</v>
      </c>
      <c r="C5427" s="196">
        <v>225800</v>
      </c>
      <c r="D5427" s="196">
        <v>2</v>
      </c>
      <c r="E5427" s="195" t="s">
        <v>20525</v>
      </c>
      <c r="F5427" s="195" t="s">
        <v>3</v>
      </c>
    </row>
    <row r="5428" spans="1:6">
      <c r="A5428" s="195" t="s">
        <v>395</v>
      </c>
      <c r="B5428" s="196">
        <v>1934</v>
      </c>
      <c r="C5428" s="196">
        <v>318600</v>
      </c>
      <c r="D5428" s="196">
        <v>2</v>
      </c>
      <c r="E5428" s="195" t="s">
        <v>20526</v>
      </c>
      <c r="F5428" s="195" t="s">
        <v>133</v>
      </c>
    </row>
    <row r="5429" spans="1:6" ht="30">
      <c r="A5429" s="195" t="s">
        <v>395</v>
      </c>
      <c r="B5429" s="196">
        <v>4293</v>
      </c>
      <c r="C5429" s="196">
        <v>498900</v>
      </c>
      <c r="D5429" s="196">
        <v>2</v>
      </c>
      <c r="E5429" s="195" t="s">
        <v>20527</v>
      </c>
      <c r="F5429" s="195" t="s">
        <v>348</v>
      </c>
    </row>
    <row r="5430" spans="1:6">
      <c r="A5430" s="195" t="s">
        <v>395</v>
      </c>
      <c r="B5430" s="196">
        <v>4195</v>
      </c>
      <c r="C5430" s="196">
        <v>388400</v>
      </c>
      <c r="D5430" s="196">
        <v>2</v>
      </c>
      <c r="E5430" s="195" t="s">
        <v>20528</v>
      </c>
      <c r="F5430" s="195" t="s">
        <v>194</v>
      </c>
    </row>
    <row r="5431" spans="1:6">
      <c r="A5431" s="195" t="s">
        <v>395</v>
      </c>
      <c r="B5431" s="196">
        <v>1487</v>
      </c>
      <c r="C5431" s="196">
        <v>214600</v>
      </c>
      <c r="D5431" s="196">
        <v>1</v>
      </c>
      <c r="E5431" s="195" t="s">
        <v>20529</v>
      </c>
      <c r="F5431" s="195" t="s">
        <v>220</v>
      </c>
    </row>
    <row r="5432" spans="1:6">
      <c r="A5432" s="195" t="s">
        <v>395</v>
      </c>
      <c r="B5432" s="196">
        <v>3863</v>
      </c>
      <c r="C5432" s="196">
        <v>220000</v>
      </c>
      <c r="D5432" s="196">
        <v>4</v>
      </c>
      <c r="E5432" s="195" t="s">
        <v>20530</v>
      </c>
      <c r="F5432" s="195" t="s">
        <v>160</v>
      </c>
    </row>
    <row r="5433" spans="1:6" ht="30">
      <c r="A5433" s="195" t="s">
        <v>395</v>
      </c>
      <c r="B5433" s="196">
        <v>1517</v>
      </c>
      <c r="C5433" s="196">
        <v>408100</v>
      </c>
      <c r="D5433" s="196">
        <v>1</v>
      </c>
      <c r="E5433" s="195" t="s">
        <v>20531</v>
      </c>
      <c r="F5433" s="195" t="s">
        <v>278</v>
      </c>
    </row>
    <row r="5434" spans="1:6">
      <c r="A5434" s="195" t="s">
        <v>395</v>
      </c>
      <c r="B5434" s="196">
        <v>2867</v>
      </c>
      <c r="C5434" s="196">
        <v>257300</v>
      </c>
      <c r="D5434" s="196">
        <v>2</v>
      </c>
      <c r="E5434" s="195" t="s">
        <v>20532</v>
      </c>
      <c r="F5434" s="195" t="s">
        <v>312</v>
      </c>
    </row>
    <row r="5435" spans="1:6">
      <c r="A5435" s="195" t="s">
        <v>395</v>
      </c>
      <c r="B5435" s="196">
        <v>2034</v>
      </c>
      <c r="C5435" s="196">
        <v>248700</v>
      </c>
      <c r="D5435" s="196">
        <v>1</v>
      </c>
      <c r="E5435" s="195" t="s">
        <v>20533</v>
      </c>
      <c r="F5435" s="195" t="s">
        <v>118</v>
      </c>
    </row>
    <row r="5436" spans="1:6">
      <c r="A5436" s="195" t="s">
        <v>395</v>
      </c>
      <c r="B5436" s="196">
        <v>2214</v>
      </c>
      <c r="C5436" s="196">
        <v>260800</v>
      </c>
      <c r="D5436" s="196">
        <v>2</v>
      </c>
      <c r="E5436" s="195" t="s">
        <v>20534</v>
      </c>
      <c r="F5436" s="195" t="s">
        <v>124</v>
      </c>
    </row>
    <row r="5437" spans="1:6">
      <c r="A5437" s="195" t="s">
        <v>395</v>
      </c>
      <c r="B5437" s="196">
        <v>5456</v>
      </c>
      <c r="C5437" s="196">
        <v>429000</v>
      </c>
      <c r="D5437" s="196">
        <v>2</v>
      </c>
      <c r="E5437" s="195" t="s">
        <v>20535</v>
      </c>
      <c r="F5437" s="195" t="s">
        <v>126</v>
      </c>
    </row>
    <row r="5438" spans="1:6">
      <c r="A5438" s="195" t="s">
        <v>395</v>
      </c>
      <c r="B5438" s="196">
        <v>4456</v>
      </c>
      <c r="C5438" s="196">
        <v>280200</v>
      </c>
      <c r="D5438" s="196">
        <v>4</v>
      </c>
      <c r="E5438" s="195" t="s">
        <v>20536</v>
      </c>
      <c r="F5438" s="195" t="s">
        <v>60</v>
      </c>
    </row>
    <row r="5439" spans="1:6">
      <c r="A5439" s="195" t="s">
        <v>395</v>
      </c>
      <c r="B5439" s="196">
        <v>1632</v>
      </c>
      <c r="C5439" s="196">
        <v>255800</v>
      </c>
      <c r="D5439" s="196">
        <v>2</v>
      </c>
      <c r="E5439" s="195" t="s">
        <v>20537</v>
      </c>
      <c r="F5439" s="195" t="s">
        <v>133</v>
      </c>
    </row>
    <row r="5440" spans="1:6" ht="30">
      <c r="A5440" s="195" t="s">
        <v>395</v>
      </c>
      <c r="B5440" s="196">
        <v>4386</v>
      </c>
      <c r="C5440" s="196">
        <v>1073500</v>
      </c>
      <c r="D5440" s="196">
        <v>1</v>
      </c>
      <c r="E5440" s="195" t="s">
        <v>20538</v>
      </c>
      <c r="F5440" s="195" t="s">
        <v>278</v>
      </c>
    </row>
    <row r="5441" spans="1:6">
      <c r="A5441" s="195" t="s">
        <v>395</v>
      </c>
      <c r="B5441" s="196">
        <v>2911</v>
      </c>
      <c r="C5441" s="196">
        <v>375000</v>
      </c>
      <c r="D5441" s="196">
        <v>3</v>
      </c>
      <c r="E5441" s="195" t="s">
        <v>20539</v>
      </c>
      <c r="F5441" s="195" t="s">
        <v>136</v>
      </c>
    </row>
    <row r="5442" spans="1:6" ht="30">
      <c r="A5442" s="195" t="s">
        <v>395</v>
      </c>
      <c r="B5442" s="196">
        <v>4393</v>
      </c>
      <c r="C5442" s="196">
        <v>1197400</v>
      </c>
      <c r="D5442" s="196">
        <v>1</v>
      </c>
      <c r="E5442" s="195" t="s">
        <v>20540</v>
      </c>
      <c r="F5442" s="195" t="s">
        <v>278</v>
      </c>
    </row>
    <row r="5443" spans="1:6">
      <c r="A5443" s="195" t="s">
        <v>395</v>
      </c>
      <c r="B5443" s="196">
        <v>2516</v>
      </c>
      <c r="C5443" s="196">
        <v>174900</v>
      </c>
      <c r="D5443" s="196">
        <v>1</v>
      </c>
      <c r="E5443" s="195" t="s">
        <v>20541</v>
      </c>
      <c r="F5443" s="195" t="s">
        <v>294</v>
      </c>
    </row>
    <row r="5444" spans="1:6">
      <c r="A5444" s="195" t="s">
        <v>395</v>
      </c>
      <c r="B5444" s="196">
        <v>2076</v>
      </c>
      <c r="C5444" s="196">
        <v>138000</v>
      </c>
      <c r="D5444" s="196">
        <v>2</v>
      </c>
      <c r="E5444" s="195" t="s">
        <v>20542</v>
      </c>
      <c r="F5444" s="195" t="s">
        <v>266</v>
      </c>
    </row>
    <row r="5445" spans="1:6">
      <c r="A5445" s="195" t="s">
        <v>395</v>
      </c>
      <c r="B5445" s="196">
        <v>1188</v>
      </c>
      <c r="C5445" s="196">
        <v>550500</v>
      </c>
      <c r="D5445" s="196">
        <v>1</v>
      </c>
      <c r="E5445" s="195" t="s">
        <v>20543</v>
      </c>
      <c r="F5445" s="195" t="s">
        <v>128</v>
      </c>
    </row>
    <row r="5446" spans="1:6">
      <c r="A5446" s="195" t="s">
        <v>395</v>
      </c>
      <c r="B5446" s="196">
        <v>5461</v>
      </c>
      <c r="C5446" s="196">
        <v>357600</v>
      </c>
      <c r="D5446" s="196">
        <v>2</v>
      </c>
      <c r="E5446" s="195" t="s">
        <v>20544</v>
      </c>
      <c r="F5446" s="195" t="s">
        <v>259</v>
      </c>
    </row>
    <row r="5447" spans="1:6">
      <c r="A5447" s="195" t="s">
        <v>395</v>
      </c>
      <c r="B5447" s="196">
        <v>3540</v>
      </c>
      <c r="C5447" s="196">
        <v>200400</v>
      </c>
      <c r="D5447" s="196">
        <v>1</v>
      </c>
      <c r="E5447" s="195" t="s">
        <v>20545</v>
      </c>
      <c r="F5447" s="195" t="s">
        <v>126</v>
      </c>
    </row>
    <row r="5448" spans="1:6">
      <c r="A5448" s="195" t="s">
        <v>395</v>
      </c>
      <c r="B5448" s="196">
        <v>2500</v>
      </c>
      <c r="C5448" s="196">
        <v>226000</v>
      </c>
      <c r="D5448" s="196">
        <v>1</v>
      </c>
      <c r="E5448" s="195" t="s">
        <v>20546</v>
      </c>
      <c r="F5448" s="195" t="s">
        <v>3</v>
      </c>
    </row>
    <row r="5449" spans="1:6">
      <c r="A5449" s="195" t="s">
        <v>395</v>
      </c>
      <c r="B5449" s="196">
        <v>2796</v>
      </c>
      <c r="C5449" s="196">
        <v>240100</v>
      </c>
      <c r="D5449" s="196">
        <v>2</v>
      </c>
      <c r="E5449" s="195" t="s">
        <v>20547</v>
      </c>
      <c r="F5449" s="195" t="s">
        <v>319</v>
      </c>
    </row>
    <row r="5450" spans="1:6">
      <c r="A5450" s="195" t="s">
        <v>395</v>
      </c>
      <c r="B5450" s="196">
        <v>1824</v>
      </c>
      <c r="C5450" s="196">
        <v>91100</v>
      </c>
      <c r="D5450" s="196">
        <v>2</v>
      </c>
      <c r="E5450" s="195" t="s">
        <v>20548</v>
      </c>
      <c r="F5450" s="195" t="s">
        <v>60</v>
      </c>
    </row>
    <row r="5451" spans="1:6">
      <c r="A5451" s="195" t="s">
        <v>395</v>
      </c>
      <c r="B5451" s="196">
        <v>4713</v>
      </c>
      <c r="C5451" s="196">
        <v>743900</v>
      </c>
      <c r="D5451" s="196">
        <v>2</v>
      </c>
      <c r="E5451" s="195" t="s">
        <v>20549</v>
      </c>
      <c r="F5451" s="195" t="s">
        <v>204</v>
      </c>
    </row>
    <row r="5452" spans="1:6">
      <c r="A5452" s="195" t="s">
        <v>395</v>
      </c>
      <c r="B5452" s="196">
        <v>3161</v>
      </c>
      <c r="C5452" s="196">
        <v>306500</v>
      </c>
      <c r="D5452" s="196">
        <v>2</v>
      </c>
      <c r="E5452" s="195" t="s">
        <v>20550</v>
      </c>
      <c r="F5452" s="195" t="s">
        <v>189</v>
      </c>
    </row>
    <row r="5453" spans="1:6">
      <c r="A5453" s="195" t="s">
        <v>395</v>
      </c>
      <c r="B5453" s="196">
        <v>2304</v>
      </c>
      <c r="C5453" s="196">
        <v>111200</v>
      </c>
      <c r="D5453" s="196">
        <v>2</v>
      </c>
      <c r="E5453" s="195" t="s">
        <v>20551</v>
      </c>
      <c r="F5453" s="195" t="s">
        <v>302</v>
      </c>
    </row>
    <row r="5454" spans="1:6" ht="30">
      <c r="A5454" s="195" t="s">
        <v>395</v>
      </c>
      <c r="B5454" s="196">
        <v>3042</v>
      </c>
      <c r="C5454" s="196">
        <v>504100</v>
      </c>
      <c r="D5454" s="196">
        <v>3</v>
      </c>
      <c r="E5454" s="195" t="s">
        <v>20552</v>
      </c>
      <c r="F5454" s="195" t="s">
        <v>200</v>
      </c>
    </row>
    <row r="5455" spans="1:6">
      <c r="A5455" s="195" t="s">
        <v>395</v>
      </c>
      <c r="B5455" s="196">
        <v>1344</v>
      </c>
      <c r="C5455" s="196">
        <v>499400</v>
      </c>
      <c r="D5455" s="196">
        <v>1</v>
      </c>
      <c r="E5455" s="195" t="s">
        <v>20553</v>
      </c>
      <c r="F5455" s="195" t="s">
        <v>243</v>
      </c>
    </row>
    <row r="5456" spans="1:6">
      <c r="A5456" s="195" t="s">
        <v>395</v>
      </c>
      <c r="B5456" s="196">
        <v>1021</v>
      </c>
      <c r="C5456" s="196">
        <v>175600</v>
      </c>
      <c r="D5456" s="196">
        <v>1</v>
      </c>
      <c r="E5456" s="195" t="s">
        <v>20554</v>
      </c>
      <c r="F5456" s="195" t="s">
        <v>89</v>
      </c>
    </row>
    <row r="5457" spans="1:6">
      <c r="A5457" s="195" t="s">
        <v>395</v>
      </c>
      <c r="B5457" s="196">
        <v>25444</v>
      </c>
      <c r="C5457" s="196">
        <v>2374700</v>
      </c>
      <c r="D5457" s="196">
        <v>3</v>
      </c>
      <c r="E5457" s="195" t="s">
        <v>20555</v>
      </c>
      <c r="F5457" s="195" t="s">
        <v>308</v>
      </c>
    </row>
    <row r="5458" spans="1:6">
      <c r="A5458" s="195" t="s">
        <v>395</v>
      </c>
      <c r="B5458" s="196">
        <v>1575</v>
      </c>
      <c r="C5458" s="196">
        <v>283300</v>
      </c>
      <c r="D5458" s="196">
        <v>2</v>
      </c>
      <c r="E5458" s="195" t="s">
        <v>20556</v>
      </c>
      <c r="F5458" s="195" t="s">
        <v>332</v>
      </c>
    </row>
    <row r="5459" spans="1:6">
      <c r="A5459" s="195" t="s">
        <v>395</v>
      </c>
      <c r="B5459" s="196">
        <v>4897</v>
      </c>
      <c r="C5459" s="196">
        <v>371100</v>
      </c>
      <c r="D5459" s="196">
        <v>3</v>
      </c>
      <c r="E5459" s="195" t="s">
        <v>20557</v>
      </c>
      <c r="F5459" s="195" t="s">
        <v>189</v>
      </c>
    </row>
    <row r="5460" spans="1:6">
      <c r="A5460" s="195" t="s">
        <v>395</v>
      </c>
      <c r="B5460" s="196">
        <v>3284</v>
      </c>
      <c r="C5460" s="196">
        <v>325000</v>
      </c>
      <c r="D5460" s="196">
        <v>3</v>
      </c>
      <c r="E5460" s="195" t="s">
        <v>20558</v>
      </c>
      <c r="F5460" s="195" t="s">
        <v>67</v>
      </c>
    </row>
    <row r="5461" spans="1:6">
      <c r="A5461" s="195" t="s">
        <v>395</v>
      </c>
      <c r="B5461" s="196">
        <v>4784</v>
      </c>
      <c r="C5461" s="196">
        <v>394800</v>
      </c>
      <c r="D5461" s="196">
        <v>2</v>
      </c>
      <c r="E5461" s="195" t="s">
        <v>20559</v>
      </c>
      <c r="F5461" s="195" t="s">
        <v>288</v>
      </c>
    </row>
    <row r="5462" spans="1:6">
      <c r="A5462" s="195" t="s">
        <v>395</v>
      </c>
      <c r="B5462" s="196">
        <v>17995</v>
      </c>
      <c r="C5462" s="196">
        <v>1048100</v>
      </c>
      <c r="D5462" s="196">
        <v>1</v>
      </c>
      <c r="E5462" s="195" t="s">
        <v>20560</v>
      </c>
      <c r="F5462" s="195" t="s">
        <v>240</v>
      </c>
    </row>
    <row r="5463" spans="1:6">
      <c r="A5463" s="195" t="s">
        <v>395</v>
      </c>
      <c r="B5463" s="196">
        <v>5092</v>
      </c>
      <c r="C5463" s="196">
        <v>1486900</v>
      </c>
      <c r="D5463" s="196">
        <v>1</v>
      </c>
      <c r="E5463" s="195" t="s">
        <v>20561</v>
      </c>
      <c r="F5463" s="195" t="s">
        <v>344</v>
      </c>
    </row>
    <row r="5464" spans="1:6">
      <c r="A5464" s="195" t="s">
        <v>395</v>
      </c>
      <c r="B5464" s="196">
        <v>2696</v>
      </c>
      <c r="C5464" s="196">
        <v>157100</v>
      </c>
      <c r="D5464" s="196">
        <v>2</v>
      </c>
      <c r="E5464" s="195" t="s">
        <v>20562</v>
      </c>
      <c r="F5464" s="195" t="s">
        <v>325</v>
      </c>
    </row>
    <row r="5465" spans="1:6">
      <c r="A5465" s="195" t="s">
        <v>395</v>
      </c>
      <c r="B5465" s="196">
        <v>700</v>
      </c>
      <c r="C5465" s="196">
        <v>88000</v>
      </c>
      <c r="D5465" s="196">
        <v>2</v>
      </c>
      <c r="E5465" s="195" t="s">
        <v>20563</v>
      </c>
      <c r="F5465" s="195" t="s">
        <v>22</v>
      </c>
    </row>
    <row r="5466" spans="1:6">
      <c r="A5466" s="195" t="s">
        <v>395</v>
      </c>
      <c r="B5466" s="196">
        <v>2410</v>
      </c>
      <c r="C5466" s="196">
        <v>233900</v>
      </c>
      <c r="D5466" s="196">
        <v>3</v>
      </c>
      <c r="E5466" s="195" t="s">
        <v>20564</v>
      </c>
      <c r="F5466" s="195" t="s">
        <v>3</v>
      </c>
    </row>
    <row r="5467" spans="1:6">
      <c r="A5467" s="195" t="s">
        <v>395</v>
      </c>
      <c r="B5467" s="196">
        <v>1932</v>
      </c>
      <c r="C5467" s="196">
        <v>193800</v>
      </c>
      <c r="D5467" s="196">
        <v>2</v>
      </c>
      <c r="E5467" s="195" t="s">
        <v>20565</v>
      </c>
      <c r="F5467" s="195" t="s">
        <v>281</v>
      </c>
    </row>
    <row r="5468" spans="1:6">
      <c r="A5468" s="195" t="s">
        <v>395</v>
      </c>
      <c r="B5468" s="196">
        <v>2076</v>
      </c>
      <c r="C5468" s="196">
        <v>137300</v>
      </c>
      <c r="D5468" s="196">
        <v>1</v>
      </c>
      <c r="E5468" s="195" t="s">
        <v>20566</v>
      </c>
      <c r="F5468" s="195" t="s">
        <v>118</v>
      </c>
    </row>
    <row r="5469" spans="1:6">
      <c r="A5469" s="195" t="s">
        <v>395</v>
      </c>
      <c r="B5469" s="196">
        <v>1058</v>
      </c>
      <c r="C5469" s="196">
        <v>215600</v>
      </c>
      <c r="D5469" s="196">
        <v>1</v>
      </c>
      <c r="E5469" s="195" t="s">
        <v>20567</v>
      </c>
      <c r="F5469" s="195" t="s">
        <v>3</v>
      </c>
    </row>
    <row r="5470" spans="1:6">
      <c r="A5470" s="195" t="s">
        <v>395</v>
      </c>
      <c r="B5470" s="196">
        <v>2284</v>
      </c>
      <c r="C5470" s="196">
        <v>82300</v>
      </c>
      <c r="D5470" s="196">
        <v>3</v>
      </c>
      <c r="E5470" s="195" t="s">
        <v>20568</v>
      </c>
      <c r="F5470" s="195" t="s">
        <v>160</v>
      </c>
    </row>
    <row r="5471" spans="1:6">
      <c r="A5471" s="195" t="s">
        <v>395</v>
      </c>
      <c r="B5471" s="196">
        <v>3764</v>
      </c>
      <c r="C5471" s="196">
        <v>384900</v>
      </c>
      <c r="D5471" s="196">
        <v>1</v>
      </c>
      <c r="E5471" s="195" t="s">
        <v>20569</v>
      </c>
      <c r="F5471" s="195" t="s">
        <v>324</v>
      </c>
    </row>
    <row r="5472" spans="1:6" ht="30">
      <c r="A5472" s="195" t="s">
        <v>395</v>
      </c>
      <c r="B5472" s="196">
        <v>2518</v>
      </c>
      <c r="C5472" s="196">
        <v>724000</v>
      </c>
      <c r="D5472" s="196">
        <v>2</v>
      </c>
      <c r="E5472" s="195" t="s">
        <v>20570</v>
      </c>
      <c r="F5472" s="195" t="s">
        <v>200</v>
      </c>
    </row>
    <row r="5473" spans="1:6">
      <c r="A5473" s="195" t="s">
        <v>395</v>
      </c>
      <c r="B5473" s="196">
        <v>4571</v>
      </c>
      <c r="C5473" s="196">
        <v>603100</v>
      </c>
      <c r="D5473" s="196">
        <v>2</v>
      </c>
      <c r="E5473" s="195" t="s">
        <v>20571</v>
      </c>
      <c r="F5473" s="195" t="s">
        <v>319</v>
      </c>
    </row>
    <row r="5474" spans="1:6">
      <c r="A5474" s="195" t="s">
        <v>395</v>
      </c>
      <c r="B5474" s="196">
        <v>2180</v>
      </c>
      <c r="C5474" s="196">
        <v>236000</v>
      </c>
      <c r="D5474" s="196">
        <v>2</v>
      </c>
      <c r="E5474" s="195" t="s">
        <v>20572</v>
      </c>
      <c r="F5474" s="195" t="s">
        <v>67</v>
      </c>
    </row>
    <row r="5475" spans="1:6">
      <c r="A5475" s="195" t="s">
        <v>395</v>
      </c>
      <c r="B5475" s="196">
        <v>1176</v>
      </c>
      <c r="C5475" s="196">
        <v>674500</v>
      </c>
      <c r="D5475" s="196">
        <v>1</v>
      </c>
      <c r="E5475" s="195" t="s">
        <v>20573</v>
      </c>
      <c r="F5475" s="195" t="s">
        <v>240</v>
      </c>
    </row>
    <row r="5476" spans="1:6" ht="30">
      <c r="A5476" s="195" t="s">
        <v>395</v>
      </c>
      <c r="B5476" s="196">
        <v>5628</v>
      </c>
      <c r="C5476" s="196">
        <v>735300</v>
      </c>
      <c r="D5476" s="196">
        <v>6</v>
      </c>
      <c r="E5476" s="195" t="s">
        <v>20574</v>
      </c>
      <c r="F5476" s="195" t="s">
        <v>200</v>
      </c>
    </row>
    <row r="5477" spans="1:6">
      <c r="A5477" s="195" t="s">
        <v>395</v>
      </c>
      <c r="B5477" s="196">
        <v>2608</v>
      </c>
      <c r="C5477" s="196">
        <v>134900</v>
      </c>
      <c r="D5477" s="196">
        <v>4</v>
      </c>
      <c r="E5477" s="195" t="s">
        <v>20575</v>
      </c>
      <c r="F5477" s="195" t="s">
        <v>189</v>
      </c>
    </row>
    <row r="5478" spans="1:6">
      <c r="A5478" s="195" t="s">
        <v>395</v>
      </c>
      <c r="B5478" s="196">
        <v>4762</v>
      </c>
      <c r="C5478" s="196">
        <v>609500</v>
      </c>
      <c r="D5478" s="196">
        <v>4</v>
      </c>
      <c r="E5478" s="195" t="s">
        <v>20576</v>
      </c>
      <c r="F5478" s="195" t="s">
        <v>133</v>
      </c>
    </row>
    <row r="5479" spans="1:6">
      <c r="A5479" s="195" t="s">
        <v>395</v>
      </c>
      <c r="B5479" s="196">
        <v>5218</v>
      </c>
      <c r="C5479" s="196">
        <v>336200</v>
      </c>
      <c r="D5479" s="196">
        <v>2</v>
      </c>
      <c r="E5479" s="195" t="s">
        <v>20577</v>
      </c>
      <c r="F5479" s="195" t="s">
        <v>68</v>
      </c>
    </row>
    <row r="5480" spans="1:6">
      <c r="A5480" s="195" t="s">
        <v>395</v>
      </c>
      <c r="B5480" s="196">
        <v>2448</v>
      </c>
      <c r="C5480" s="196">
        <v>811400</v>
      </c>
      <c r="D5480" s="196">
        <v>8</v>
      </c>
      <c r="E5480" s="195" t="s">
        <v>20578</v>
      </c>
      <c r="F5480" s="195" t="s">
        <v>3</v>
      </c>
    </row>
    <row r="5481" spans="1:6">
      <c r="A5481" s="195" t="s">
        <v>395</v>
      </c>
      <c r="B5481" s="196">
        <v>7132</v>
      </c>
      <c r="C5481" s="196">
        <v>411200</v>
      </c>
      <c r="D5481" s="196">
        <v>8</v>
      </c>
      <c r="E5481" s="195" t="s">
        <v>20579</v>
      </c>
      <c r="F5481" s="195" t="s">
        <v>189</v>
      </c>
    </row>
    <row r="5482" spans="1:6">
      <c r="A5482" s="195" t="s">
        <v>395</v>
      </c>
      <c r="B5482" s="196">
        <v>1732</v>
      </c>
      <c r="C5482" s="196">
        <v>56100</v>
      </c>
      <c r="D5482" s="196">
        <v>2</v>
      </c>
      <c r="E5482" s="195" t="s">
        <v>20580</v>
      </c>
      <c r="F5482" s="195" t="s">
        <v>338</v>
      </c>
    </row>
    <row r="5483" spans="1:6">
      <c r="A5483" s="195" t="s">
        <v>395</v>
      </c>
      <c r="B5483" s="196">
        <v>3510</v>
      </c>
      <c r="C5483" s="196">
        <v>330900</v>
      </c>
      <c r="D5483" s="196">
        <v>4</v>
      </c>
      <c r="E5483" s="195" t="s">
        <v>20581</v>
      </c>
      <c r="F5483" s="195" t="s">
        <v>136</v>
      </c>
    </row>
    <row r="5484" spans="1:6">
      <c r="A5484" s="195" t="s">
        <v>395</v>
      </c>
      <c r="B5484" s="196">
        <v>4309</v>
      </c>
      <c r="C5484" s="196">
        <v>247600</v>
      </c>
      <c r="D5484" s="196">
        <v>1</v>
      </c>
      <c r="E5484" s="195" t="s">
        <v>20582</v>
      </c>
      <c r="F5484" s="195" t="s">
        <v>3</v>
      </c>
    </row>
    <row r="5485" spans="1:6">
      <c r="A5485" s="195" t="s">
        <v>395</v>
      </c>
      <c r="B5485" s="196">
        <v>5948</v>
      </c>
      <c r="C5485" s="196">
        <v>529500</v>
      </c>
      <c r="D5485" s="196">
        <v>3</v>
      </c>
      <c r="E5485" s="195" t="s">
        <v>20583</v>
      </c>
      <c r="F5485" s="195" t="s">
        <v>170</v>
      </c>
    </row>
    <row r="5486" spans="1:6">
      <c r="A5486" s="195" t="s">
        <v>395</v>
      </c>
      <c r="B5486" s="196">
        <v>2871</v>
      </c>
      <c r="C5486" s="196">
        <v>422600</v>
      </c>
      <c r="D5486" s="196">
        <v>2</v>
      </c>
      <c r="E5486" s="195" t="s">
        <v>20584</v>
      </c>
      <c r="F5486" s="195" t="s">
        <v>22</v>
      </c>
    </row>
    <row r="5487" spans="1:6">
      <c r="A5487" s="195" t="s">
        <v>395</v>
      </c>
      <c r="B5487" s="196">
        <v>5011</v>
      </c>
      <c r="C5487" s="196">
        <v>593900</v>
      </c>
      <c r="D5487" s="196">
        <v>2</v>
      </c>
      <c r="E5487" s="195" t="s">
        <v>20585</v>
      </c>
      <c r="F5487" s="195" t="s">
        <v>238</v>
      </c>
    </row>
    <row r="5488" spans="1:6">
      <c r="A5488" s="195" t="s">
        <v>395</v>
      </c>
      <c r="B5488" s="196">
        <v>3697</v>
      </c>
      <c r="C5488" s="196">
        <v>245200</v>
      </c>
      <c r="D5488" s="196">
        <v>3</v>
      </c>
      <c r="E5488" s="195" t="s">
        <v>20586</v>
      </c>
      <c r="F5488" s="195" t="s">
        <v>68</v>
      </c>
    </row>
    <row r="5489" spans="1:6" ht="30">
      <c r="A5489" s="195" t="s">
        <v>395</v>
      </c>
      <c r="B5489" s="196">
        <v>5116</v>
      </c>
      <c r="C5489" s="196">
        <v>484200</v>
      </c>
      <c r="D5489" s="196">
        <v>7</v>
      </c>
      <c r="E5489" s="195" t="s">
        <v>20587</v>
      </c>
      <c r="F5489" s="195" t="s">
        <v>200</v>
      </c>
    </row>
    <row r="5490" spans="1:6">
      <c r="A5490" s="195" t="s">
        <v>395</v>
      </c>
      <c r="B5490" s="196">
        <v>2484</v>
      </c>
      <c r="C5490" s="196">
        <v>207900</v>
      </c>
      <c r="D5490" s="196">
        <v>2</v>
      </c>
      <c r="E5490" s="195" t="s">
        <v>20588</v>
      </c>
      <c r="F5490" s="195" t="s">
        <v>323</v>
      </c>
    </row>
    <row r="5491" spans="1:6">
      <c r="A5491" s="195" t="s">
        <v>395</v>
      </c>
      <c r="B5491" s="196">
        <v>2778</v>
      </c>
      <c r="C5491" s="196">
        <v>431200</v>
      </c>
      <c r="D5491" s="196">
        <v>1</v>
      </c>
      <c r="E5491" s="195" t="s">
        <v>20589</v>
      </c>
      <c r="F5491" s="195" t="s">
        <v>240</v>
      </c>
    </row>
    <row r="5492" spans="1:6" ht="30">
      <c r="A5492" s="195" t="s">
        <v>395</v>
      </c>
      <c r="B5492" s="196">
        <v>3176</v>
      </c>
      <c r="C5492" s="196">
        <v>706700</v>
      </c>
      <c r="D5492" s="196">
        <v>1</v>
      </c>
      <c r="E5492" s="195" t="s">
        <v>20590</v>
      </c>
      <c r="F5492" s="195" t="s">
        <v>278</v>
      </c>
    </row>
    <row r="5493" spans="1:6">
      <c r="A5493" s="195" t="s">
        <v>395</v>
      </c>
      <c r="B5493" s="196">
        <v>7404</v>
      </c>
      <c r="C5493" s="196">
        <v>767500</v>
      </c>
      <c r="D5493" s="196">
        <v>4</v>
      </c>
      <c r="E5493" s="195" t="s">
        <v>20591</v>
      </c>
      <c r="F5493" s="195" t="s">
        <v>67</v>
      </c>
    </row>
    <row r="5494" spans="1:6">
      <c r="A5494" s="195" t="s">
        <v>395</v>
      </c>
      <c r="B5494" s="196">
        <v>1457</v>
      </c>
      <c r="C5494" s="196">
        <v>92500</v>
      </c>
      <c r="D5494" s="196">
        <v>2</v>
      </c>
      <c r="E5494" s="195" t="s">
        <v>20592</v>
      </c>
      <c r="F5494" s="195" t="s">
        <v>22</v>
      </c>
    </row>
    <row r="5495" spans="1:6">
      <c r="A5495" s="195" t="s">
        <v>395</v>
      </c>
      <c r="B5495" s="196">
        <v>3628</v>
      </c>
      <c r="C5495" s="196">
        <v>443600</v>
      </c>
      <c r="D5495" s="196">
        <v>2</v>
      </c>
      <c r="E5495" s="195" t="s">
        <v>20593</v>
      </c>
      <c r="F5495" s="195" t="s">
        <v>67</v>
      </c>
    </row>
    <row r="5496" spans="1:6">
      <c r="A5496" s="195" t="s">
        <v>395</v>
      </c>
      <c r="B5496" s="196">
        <v>3772</v>
      </c>
      <c r="C5496" s="196">
        <v>165100</v>
      </c>
      <c r="D5496" s="196">
        <v>3</v>
      </c>
      <c r="E5496" s="195" t="s">
        <v>20594</v>
      </c>
      <c r="F5496" s="195" t="s">
        <v>160</v>
      </c>
    </row>
    <row r="5497" spans="1:6">
      <c r="A5497" s="195" t="s">
        <v>395</v>
      </c>
      <c r="B5497" s="196">
        <v>2770</v>
      </c>
      <c r="C5497" s="196">
        <v>378000</v>
      </c>
      <c r="D5497" s="196">
        <v>2</v>
      </c>
      <c r="E5497" s="195" t="s">
        <v>20595</v>
      </c>
      <c r="F5497" s="195" t="s">
        <v>136</v>
      </c>
    </row>
    <row r="5498" spans="1:6">
      <c r="A5498" s="195" t="s">
        <v>395</v>
      </c>
      <c r="B5498" s="196">
        <v>536</v>
      </c>
      <c r="C5498" s="196">
        <v>301400</v>
      </c>
      <c r="D5498" s="196">
        <v>1</v>
      </c>
      <c r="E5498" s="195" t="s">
        <v>20596</v>
      </c>
      <c r="F5498" s="195" t="s">
        <v>243</v>
      </c>
    </row>
    <row r="5499" spans="1:6">
      <c r="A5499" s="195" t="s">
        <v>395</v>
      </c>
      <c r="B5499" s="196">
        <v>9450</v>
      </c>
      <c r="C5499" s="196">
        <v>181900</v>
      </c>
      <c r="D5499" s="196">
        <v>8</v>
      </c>
      <c r="E5499" s="195" t="s">
        <v>20597</v>
      </c>
      <c r="F5499" s="195" t="s">
        <v>160</v>
      </c>
    </row>
    <row r="5500" spans="1:6">
      <c r="A5500" s="195" t="s">
        <v>395</v>
      </c>
      <c r="B5500" s="196">
        <v>4042</v>
      </c>
      <c r="C5500" s="196">
        <v>390200</v>
      </c>
      <c r="D5500" s="196">
        <v>1</v>
      </c>
      <c r="E5500" s="195" t="s">
        <v>20598</v>
      </c>
      <c r="F5500" s="195" t="s">
        <v>118</v>
      </c>
    </row>
    <row r="5501" spans="1:6" ht="30">
      <c r="A5501" s="195" t="s">
        <v>395</v>
      </c>
      <c r="B5501" s="196">
        <v>3548</v>
      </c>
      <c r="C5501" s="196">
        <v>394700</v>
      </c>
      <c r="D5501" s="196">
        <v>3</v>
      </c>
      <c r="E5501" s="195" t="s">
        <v>20599</v>
      </c>
      <c r="F5501" s="195" t="s">
        <v>200</v>
      </c>
    </row>
    <row r="5502" spans="1:6">
      <c r="A5502" s="195" t="s">
        <v>395</v>
      </c>
      <c r="B5502" s="196">
        <v>2235</v>
      </c>
      <c r="C5502" s="196">
        <v>247000</v>
      </c>
      <c r="D5502" s="196">
        <v>1</v>
      </c>
      <c r="E5502" s="195" t="s">
        <v>20600</v>
      </c>
      <c r="F5502" s="195" t="s">
        <v>118</v>
      </c>
    </row>
    <row r="5503" spans="1:6">
      <c r="A5503" s="195" t="s">
        <v>395</v>
      </c>
      <c r="B5503" s="196">
        <v>4626</v>
      </c>
      <c r="C5503" s="196">
        <v>669900</v>
      </c>
      <c r="D5503" s="196">
        <v>2</v>
      </c>
      <c r="E5503" s="195" t="s">
        <v>20601</v>
      </c>
      <c r="F5503" s="195" t="s">
        <v>300</v>
      </c>
    </row>
    <row r="5504" spans="1:6" ht="30">
      <c r="A5504" s="195" t="s">
        <v>395</v>
      </c>
      <c r="B5504" s="196">
        <v>2078</v>
      </c>
      <c r="C5504" s="196">
        <v>492800</v>
      </c>
      <c r="D5504" s="196">
        <v>2</v>
      </c>
      <c r="E5504" s="195" t="s">
        <v>20602</v>
      </c>
      <c r="F5504" s="195" t="s">
        <v>200</v>
      </c>
    </row>
    <row r="5505" spans="1:6">
      <c r="A5505" s="195" t="s">
        <v>395</v>
      </c>
      <c r="B5505" s="196">
        <v>1392</v>
      </c>
      <c r="C5505" s="196">
        <v>116600</v>
      </c>
      <c r="D5505" s="196">
        <v>2</v>
      </c>
      <c r="E5505" s="195" t="s">
        <v>20603</v>
      </c>
      <c r="F5505" s="195" t="s">
        <v>327</v>
      </c>
    </row>
    <row r="5506" spans="1:6">
      <c r="A5506" s="195" t="s">
        <v>395</v>
      </c>
      <c r="B5506" s="196">
        <v>780</v>
      </c>
      <c r="C5506" s="196">
        <v>424800</v>
      </c>
      <c r="D5506" s="196">
        <v>1</v>
      </c>
      <c r="E5506" s="195" t="s">
        <v>20604</v>
      </c>
      <c r="F5506" s="195" t="s">
        <v>320</v>
      </c>
    </row>
    <row r="5507" spans="1:6">
      <c r="A5507" s="195" t="s">
        <v>395</v>
      </c>
      <c r="B5507" s="196">
        <v>2681</v>
      </c>
      <c r="C5507" s="196">
        <v>199700</v>
      </c>
      <c r="D5507" s="196">
        <v>2</v>
      </c>
      <c r="E5507" s="195" t="s">
        <v>20605</v>
      </c>
      <c r="F5507" s="195" t="s">
        <v>290</v>
      </c>
    </row>
    <row r="5508" spans="1:6">
      <c r="A5508" s="195" t="s">
        <v>395</v>
      </c>
      <c r="B5508" s="196">
        <v>3032</v>
      </c>
      <c r="C5508" s="196">
        <v>199700</v>
      </c>
      <c r="D5508" s="196">
        <v>2</v>
      </c>
      <c r="E5508" s="195" t="s">
        <v>20606</v>
      </c>
      <c r="F5508" s="195" t="s">
        <v>290</v>
      </c>
    </row>
    <row r="5509" spans="1:6">
      <c r="A5509" s="195" t="s">
        <v>395</v>
      </c>
      <c r="B5509" s="196">
        <v>4376</v>
      </c>
      <c r="C5509" s="196">
        <v>454800</v>
      </c>
      <c r="D5509" s="196">
        <v>4</v>
      </c>
      <c r="E5509" s="195" t="s">
        <v>20607</v>
      </c>
      <c r="F5509" s="195" t="s">
        <v>67</v>
      </c>
    </row>
    <row r="5510" spans="1:6" ht="30">
      <c r="A5510" s="195" t="s">
        <v>395</v>
      </c>
      <c r="B5510" s="196">
        <v>4841</v>
      </c>
      <c r="C5510" s="196">
        <v>533500</v>
      </c>
      <c r="D5510" s="196">
        <v>2</v>
      </c>
      <c r="E5510" s="195" t="s">
        <v>20608</v>
      </c>
      <c r="F5510" s="195" t="s">
        <v>200</v>
      </c>
    </row>
    <row r="5511" spans="1:6">
      <c r="A5511" s="195" t="s">
        <v>395</v>
      </c>
      <c r="B5511" s="196">
        <v>2210</v>
      </c>
      <c r="C5511" s="196">
        <v>176500</v>
      </c>
      <c r="D5511" s="196">
        <v>2</v>
      </c>
      <c r="E5511" s="195" t="s">
        <v>20609</v>
      </c>
      <c r="F5511" s="195" t="s">
        <v>160</v>
      </c>
    </row>
    <row r="5512" spans="1:6">
      <c r="A5512" s="195" t="s">
        <v>395</v>
      </c>
      <c r="B5512" s="196">
        <v>5730</v>
      </c>
      <c r="C5512" s="196">
        <v>514310</v>
      </c>
      <c r="D5512" s="196">
        <v>7</v>
      </c>
      <c r="E5512" s="195" t="s">
        <v>20610</v>
      </c>
      <c r="F5512" s="195" t="s">
        <v>133</v>
      </c>
    </row>
    <row r="5513" spans="1:6">
      <c r="A5513" s="195" t="s">
        <v>395</v>
      </c>
      <c r="B5513" s="196">
        <v>5860</v>
      </c>
      <c r="C5513" s="196">
        <v>688600</v>
      </c>
      <c r="D5513" s="196">
        <v>2</v>
      </c>
      <c r="E5513" s="195" t="s">
        <v>20611</v>
      </c>
      <c r="F5513" s="195" t="s">
        <v>136</v>
      </c>
    </row>
    <row r="5514" spans="1:6">
      <c r="A5514" s="195" t="s">
        <v>395</v>
      </c>
      <c r="B5514" s="196">
        <v>876</v>
      </c>
      <c r="C5514" s="196">
        <v>102900</v>
      </c>
      <c r="D5514" s="196">
        <v>1</v>
      </c>
      <c r="E5514" s="195" t="s">
        <v>20612</v>
      </c>
      <c r="F5514" s="195" t="s">
        <v>89</v>
      </c>
    </row>
    <row r="5515" spans="1:6">
      <c r="A5515" s="195" t="s">
        <v>395</v>
      </c>
      <c r="B5515" s="196">
        <v>3238</v>
      </c>
      <c r="C5515" s="196">
        <v>257800</v>
      </c>
      <c r="D5515" s="196">
        <v>3</v>
      </c>
      <c r="E5515" s="195" t="s">
        <v>20613</v>
      </c>
      <c r="F5515" s="195" t="s">
        <v>60</v>
      </c>
    </row>
    <row r="5516" spans="1:6">
      <c r="A5516" s="195" t="s">
        <v>395</v>
      </c>
      <c r="B5516" s="196">
        <v>4750</v>
      </c>
      <c r="C5516" s="196">
        <v>296000</v>
      </c>
      <c r="D5516" s="196">
        <v>4</v>
      </c>
      <c r="E5516" s="195" t="s">
        <v>20614</v>
      </c>
      <c r="F5516" s="195" t="s">
        <v>194</v>
      </c>
    </row>
    <row r="5517" spans="1:6">
      <c r="A5517" s="195" t="s">
        <v>395</v>
      </c>
      <c r="B5517" s="196">
        <v>4774</v>
      </c>
      <c r="C5517" s="196">
        <v>325400</v>
      </c>
      <c r="D5517" s="196">
        <v>5</v>
      </c>
      <c r="E5517" s="195" t="s">
        <v>20615</v>
      </c>
      <c r="F5517" s="195" t="s">
        <v>60</v>
      </c>
    </row>
    <row r="5518" spans="1:6">
      <c r="A5518" s="195" t="s">
        <v>395</v>
      </c>
      <c r="B5518" s="196">
        <v>3678</v>
      </c>
      <c r="C5518" s="196">
        <v>509300</v>
      </c>
      <c r="D5518" s="196">
        <v>2</v>
      </c>
      <c r="E5518" s="195" t="s">
        <v>20616</v>
      </c>
      <c r="F5518" s="195" t="s">
        <v>226</v>
      </c>
    </row>
    <row r="5519" spans="1:6">
      <c r="A5519" s="195" t="s">
        <v>395</v>
      </c>
      <c r="B5519" s="196">
        <v>3015</v>
      </c>
      <c r="C5519" s="196">
        <v>292300</v>
      </c>
      <c r="D5519" s="196">
        <v>3</v>
      </c>
      <c r="E5519" s="195" t="s">
        <v>20617</v>
      </c>
      <c r="F5519" s="195" t="s">
        <v>238</v>
      </c>
    </row>
    <row r="5520" spans="1:6">
      <c r="A5520" s="195" t="s">
        <v>395</v>
      </c>
      <c r="B5520" s="196">
        <v>3216</v>
      </c>
      <c r="C5520" s="196">
        <v>597500</v>
      </c>
      <c r="D5520" s="196">
        <v>3</v>
      </c>
      <c r="E5520" s="195" t="s">
        <v>20618</v>
      </c>
      <c r="F5520" s="195" t="s">
        <v>144</v>
      </c>
    </row>
    <row r="5521" spans="1:6">
      <c r="A5521" s="195" t="s">
        <v>395</v>
      </c>
      <c r="B5521" s="196">
        <v>3314</v>
      </c>
      <c r="C5521" s="196">
        <v>290400</v>
      </c>
      <c r="D5521" s="196">
        <v>2</v>
      </c>
      <c r="E5521" s="195" t="s">
        <v>20619</v>
      </c>
      <c r="F5521" s="195" t="s">
        <v>256</v>
      </c>
    </row>
    <row r="5522" spans="1:6">
      <c r="A5522" s="195" t="s">
        <v>395</v>
      </c>
      <c r="B5522" s="196">
        <v>1670</v>
      </c>
      <c r="C5522" s="196">
        <v>155100</v>
      </c>
      <c r="D5522" s="196">
        <v>2</v>
      </c>
      <c r="E5522" s="195" t="s">
        <v>20620</v>
      </c>
      <c r="F5522" s="195" t="s">
        <v>290</v>
      </c>
    </row>
    <row r="5523" spans="1:6">
      <c r="A5523" s="195" t="s">
        <v>395</v>
      </c>
      <c r="B5523" s="196">
        <v>6262</v>
      </c>
      <c r="C5523" s="196">
        <v>664700</v>
      </c>
      <c r="D5523" s="196">
        <v>2</v>
      </c>
      <c r="E5523" s="195" t="s">
        <v>20621</v>
      </c>
      <c r="F5523" s="195" t="s">
        <v>315</v>
      </c>
    </row>
    <row r="5524" spans="1:6">
      <c r="A5524" s="195" t="s">
        <v>395</v>
      </c>
      <c r="B5524" s="196">
        <v>1056</v>
      </c>
      <c r="C5524" s="196">
        <v>129200</v>
      </c>
      <c r="D5524" s="196">
        <v>2</v>
      </c>
      <c r="E5524" s="195" t="s">
        <v>20622</v>
      </c>
      <c r="F5524" s="195" t="s">
        <v>332</v>
      </c>
    </row>
    <row r="5525" spans="1:6">
      <c r="A5525" s="195" t="s">
        <v>395</v>
      </c>
      <c r="B5525" s="196">
        <v>2790</v>
      </c>
      <c r="C5525" s="196">
        <v>420100</v>
      </c>
      <c r="D5525" s="196">
        <v>3</v>
      </c>
      <c r="E5525" s="195" t="s">
        <v>20623</v>
      </c>
      <c r="F5525" s="195" t="s">
        <v>327</v>
      </c>
    </row>
    <row r="5526" spans="1:6">
      <c r="A5526" s="195" t="s">
        <v>395</v>
      </c>
      <c r="B5526" s="196">
        <v>2893</v>
      </c>
      <c r="C5526" s="196">
        <v>230100</v>
      </c>
      <c r="D5526" s="196">
        <v>2</v>
      </c>
      <c r="E5526" s="195" t="s">
        <v>20624</v>
      </c>
      <c r="F5526" s="195" t="s">
        <v>323</v>
      </c>
    </row>
    <row r="5527" spans="1:6">
      <c r="A5527" s="195" t="s">
        <v>395</v>
      </c>
      <c r="B5527" s="196">
        <v>1836</v>
      </c>
      <c r="C5527" s="196">
        <v>120000</v>
      </c>
      <c r="D5527" s="196">
        <v>4</v>
      </c>
      <c r="E5527" s="195" t="s">
        <v>20625</v>
      </c>
      <c r="F5527" s="195" t="s">
        <v>22</v>
      </c>
    </row>
    <row r="5528" spans="1:6">
      <c r="A5528" s="195" t="s">
        <v>395</v>
      </c>
      <c r="B5528" s="196">
        <v>926</v>
      </c>
      <c r="C5528" s="196">
        <v>80700</v>
      </c>
      <c r="D5528" s="196">
        <v>2</v>
      </c>
      <c r="E5528" s="195" t="s">
        <v>20626</v>
      </c>
      <c r="F5528" s="195" t="s">
        <v>192</v>
      </c>
    </row>
    <row r="5529" spans="1:6">
      <c r="A5529" s="195" t="s">
        <v>395</v>
      </c>
      <c r="B5529" s="196">
        <v>3003</v>
      </c>
      <c r="C5529" s="196">
        <v>398500</v>
      </c>
      <c r="D5529" s="196">
        <v>1</v>
      </c>
      <c r="E5529" s="195" t="s">
        <v>20627</v>
      </c>
      <c r="F5529" s="195" t="s">
        <v>220</v>
      </c>
    </row>
    <row r="5530" spans="1:6">
      <c r="A5530" s="195" t="s">
        <v>395</v>
      </c>
      <c r="B5530" s="196">
        <v>1312</v>
      </c>
      <c r="C5530" s="196">
        <v>253200</v>
      </c>
      <c r="D5530" s="196">
        <v>4</v>
      </c>
      <c r="E5530" s="195" t="s">
        <v>20628</v>
      </c>
      <c r="F5530" s="195" t="s">
        <v>3</v>
      </c>
    </row>
    <row r="5531" spans="1:6">
      <c r="A5531" s="195" t="s">
        <v>395</v>
      </c>
      <c r="B5531" s="196">
        <v>2974</v>
      </c>
      <c r="C5531" s="196">
        <v>256100</v>
      </c>
      <c r="D5531" s="196">
        <v>2</v>
      </c>
      <c r="E5531" s="195" t="s">
        <v>20629</v>
      </c>
      <c r="F5531" s="195" t="s">
        <v>60</v>
      </c>
    </row>
    <row r="5532" spans="1:6">
      <c r="A5532" s="195" t="s">
        <v>395</v>
      </c>
      <c r="B5532" s="196">
        <v>1566</v>
      </c>
      <c r="C5532" s="196">
        <v>104100</v>
      </c>
      <c r="D5532" s="196">
        <v>2</v>
      </c>
      <c r="E5532" s="195" t="s">
        <v>20630</v>
      </c>
      <c r="F5532" s="195" t="s">
        <v>332</v>
      </c>
    </row>
    <row r="5533" spans="1:6">
      <c r="A5533" s="195" t="s">
        <v>395</v>
      </c>
      <c r="B5533" s="196">
        <v>1440</v>
      </c>
      <c r="C5533" s="196">
        <v>277400</v>
      </c>
      <c r="D5533" s="196">
        <v>4</v>
      </c>
      <c r="E5533" s="195" t="s">
        <v>20631</v>
      </c>
      <c r="F5533" s="195" t="s">
        <v>3</v>
      </c>
    </row>
    <row r="5534" spans="1:6">
      <c r="A5534" s="195" t="s">
        <v>395</v>
      </c>
      <c r="B5534" s="196">
        <v>2970</v>
      </c>
      <c r="C5534" s="196">
        <v>88800</v>
      </c>
      <c r="D5534" s="196">
        <v>2</v>
      </c>
      <c r="E5534" s="195" t="s">
        <v>20632</v>
      </c>
      <c r="F5534" s="195" t="s">
        <v>118</v>
      </c>
    </row>
    <row r="5535" spans="1:6" ht="30">
      <c r="A5535" s="195" t="s">
        <v>395</v>
      </c>
      <c r="B5535" s="196">
        <v>20333</v>
      </c>
      <c r="C5535" s="196">
        <v>5805800</v>
      </c>
      <c r="D5535" s="196">
        <v>2</v>
      </c>
      <c r="E5535" s="195" t="s">
        <v>20633</v>
      </c>
      <c r="F5535" s="195" t="s">
        <v>200</v>
      </c>
    </row>
    <row r="5536" spans="1:6">
      <c r="A5536" s="195" t="s">
        <v>395</v>
      </c>
      <c r="B5536" s="196">
        <v>3875</v>
      </c>
      <c r="C5536" s="196">
        <v>198600</v>
      </c>
      <c r="D5536" s="196">
        <v>4</v>
      </c>
      <c r="E5536" s="195" t="s">
        <v>20634</v>
      </c>
      <c r="F5536" s="195" t="s">
        <v>256</v>
      </c>
    </row>
    <row r="5537" spans="1:6">
      <c r="A5537" s="195" t="s">
        <v>395</v>
      </c>
      <c r="B5537" s="196">
        <v>4697</v>
      </c>
      <c r="C5537" s="196">
        <v>284100</v>
      </c>
      <c r="D5537" s="196">
        <v>3</v>
      </c>
      <c r="E5537" s="195" t="s">
        <v>20635</v>
      </c>
      <c r="F5537" s="195" t="s">
        <v>3</v>
      </c>
    </row>
    <row r="5538" spans="1:6">
      <c r="A5538" s="195" t="s">
        <v>395</v>
      </c>
      <c r="B5538" s="196">
        <v>1995</v>
      </c>
      <c r="C5538" s="196">
        <v>161800</v>
      </c>
      <c r="D5538" s="196">
        <v>2</v>
      </c>
      <c r="E5538" s="195" t="s">
        <v>20636</v>
      </c>
      <c r="F5538" s="195" t="s">
        <v>327</v>
      </c>
    </row>
    <row r="5539" spans="1:6">
      <c r="A5539" s="195" t="s">
        <v>395</v>
      </c>
      <c r="B5539" s="196">
        <v>4198</v>
      </c>
      <c r="C5539" s="196">
        <v>769800</v>
      </c>
      <c r="D5539" s="196">
        <v>2</v>
      </c>
      <c r="E5539" s="195" t="s">
        <v>20637</v>
      </c>
      <c r="F5539" s="195" t="s">
        <v>300</v>
      </c>
    </row>
    <row r="5540" spans="1:6">
      <c r="A5540" s="195" t="s">
        <v>395</v>
      </c>
      <c r="B5540" s="196">
        <v>1782</v>
      </c>
      <c r="C5540" s="196">
        <v>178900</v>
      </c>
      <c r="D5540" s="196">
        <v>1</v>
      </c>
      <c r="E5540" s="195" t="s">
        <v>20638</v>
      </c>
      <c r="F5540" s="195" t="s">
        <v>319</v>
      </c>
    </row>
    <row r="5541" spans="1:6">
      <c r="A5541" s="195" t="s">
        <v>395</v>
      </c>
      <c r="B5541" s="196">
        <v>2656</v>
      </c>
      <c r="C5541" s="196">
        <v>376100</v>
      </c>
      <c r="D5541" s="196">
        <v>2</v>
      </c>
      <c r="E5541" s="195" t="s">
        <v>20639</v>
      </c>
      <c r="F5541" s="195" t="s">
        <v>133</v>
      </c>
    </row>
    <row r="5542" spans="1:6">
      <c r="A5542" s="195" t="s">
        <v>395</v>
      </c>
      <c r="B5542" s="196">
        <v>1936</v>
      </c>
      <c r="C5542" s="196">
        <v>224800</v>
      </c>
      <c r="D5542" s="196">
        <v>2</v>
      </c>
      <c r="E5542" s="195" t="s">
        <v>20640</v>
      </c>
      <c r="F5542" s="195" t="s">
        <v>189</v>
      </c>
    </row>
    <row r="5543" spans="1:6">
      <c r="A5543" s="195" t="s">
        <v>395</v>
      </c>
      <c r="B5543" s="196">
        <v>864</v>
      </c>
      <c r="C5543" s="196">
        <v>88400</v>
      </c>
      <c r="D5543" s="196">
        <v>1</v>
      </c>
      <c r="E5543" s="195" t="s">
        <v>20641</v>
      </c>
      <c r="F5543" s="195" t="s">
        <v>332</v>
      </c>
    </row>
    <row r="5544" spans="1:6">
      <c r="A5544" s="195" t="s">
        <v>395</v>
      </c>
      <c r="B5544" s="196">
        <v>2354</v>
      </c>
      <c r="C5544" s="196">
        <v>600500</v>
      </c>
      <c r="D5544" s="196">
        <v>1</v>
      </c>
      <c r="E5544" s="195" t="s">
        <v>20642</v>
      </c>
      <c r="F5544" s="195" t="s">
        <v>128</v>
      </c>
    </row>
    <row r="5545" spans="1:6">
      <c r="A5545" s="195" t="s">
        <v>395</v>
      </c>
      <c r="B5545" s="196">
        <v>5096</v>
      </c>
      <c r="C5545" s="196">
        <v>403700</v>
      </c>
      <c r="D5545" s="196">
        <v>1</v>
      </c>
      <c r="E5545" s="195" t="s">
        <v>20643</v>
      </c>
      <c r="F5545" s="195" t="s">
        <v>3</v>
      </c>
    </row>
    <row r="5546" spans="1:6">
      <c r="A5546" s="195" t="s">
        <v>395</v>
      </c>
      <c r="B5546" s="196">
        <v>5541</v>
      </c>
      <c r="C5546" s="196">
        <v>490900</v>
      </c>
      <c r="D5546" s="196">
        <v>4</v>
      </c>
      <c r="E5546" s="195" t="s">
        <v>20644</v>
      </c>
      <c r="F5546" s="195" t="s">
        <v>270</v>
      </c>
    </row>
    <row r="5547" spans="1:6">
      <c r="A5547" s="195" t="s">
        <v>395</v>
      </c>
      <c r="B5547" s="196">
        <v>1756</v>
      </c>
      <c r="C5547" s="196">
        <v>184500</v>
      </c>
      <c r="D5547" s="196">
        <v>1</v>
      </c>
      <c r="E5547" s="195" t="s">
        <v>20645</v>
      </c>
      <c r="F5547" s="195" t="s">
        <v>3</v>
      </c>
    </row>
    <row r="5548" spans="1:6">
      <c r="A5548" s="195" t="s">
        <v>395</v>
      </c>
      <c r="B5548" s="196">
        <v>3072</v>
      </c>
      <c r="C5548" s="196">
        <v>228900</v>
      </c>
      <c r="D5548" s="196">
        <v>2</v>
      </c>
      <c r="E5548" s="195" t="s">
        <v>20646</v>
      </c>
      <c r="F5548" s="195" t="s">
        <v>267</v>
      </c>
    </row>
    <row r="5549" spans="1:6">
      <c r="A5549" s="195" t="s">
        <v>395</v>
      </c>
      <c r="B5549" s="196">
        <v>2766</v>
      </c>
      <c r="C5549" s="196">
        <v>252000</v>
      </c>
      <c r="D5549" s="196">
        <v>2</v>
      </c>
      <c r="E5549" s="195" t="s">
        <v>20647</v>
      </c>
      <c r="F5549" s="195" t="s">
        <v>226</v>
      </c>
    </row>
    <row r="5550" spans="1:6">
      <c r="A5550" s="195" t="s">
        <v>395</v>
      </c>
      <c r="B5550" s="196">
        <v>1462</v>
      </c>
      <c r="C5550" s="196">
        <v>210300</v>
      </c>
      <c r="D5550" s="196">
        <v>1</v>
      </c>
      <c r="E5550" s="195" t="s">
        <v>20648</v>
      </c>
      <c r="F5550" s="195" t="s">
        <v>3</v>
      </c>
    </row>
    <row r="5551" spans="1:6">
      <c r="A5551" s="195" t="s">
        <v>395</v>
      </c>
      <c r="B5551" s="196">
        <v>1888</v>
      </c>
      <c r="C5551" s="196">
        <v>9500</v>
      </c>
      <c r="D5551" s="196">
        <v>3</v>
      </c>
      <c r="E5551" s="195" t="s">
        <v>20649</v>
      </c>
      <c r="F5551" s="195" t="s">
        <v>281</v>
      </c>
    </row>
    <row r="5552" spans="1:6">
      <c r="A5552" s="195" t="s">
        <v>395</v>
      </c>
      <c r="B5552" s="196">
        <v>2216</v>
      </c>
      <c r="C5552" s="196">
        <v>122000</v>
      </c>
      <c r="D5552" s="196">
        <v>2</v>
      </c>
      <c r="E5552" s="195" t="s">
        <v>20650</v>
      </c>
      <c r="F5552" s="195" t="s">
        <v>327</v>
      </c>
    </row>
    <row r="5553" spans="1:6">
      <c r="A5553" s="195" t="s">
        <v>395</v>
      </c>
      <c r="B5553" s="196">
        <v>3460</v>
      </c>
      <c r="C5553" s="196">
        <v>144800</v>
      </c>
      <c r="D5553" s="196">
        <v>4</v>
      </c>
      <c r="E5553" s="195" t="s">
        <v>20651</v>
      </c>
      <c r="F5553" s="195" t="s">
        <v>68</v>
      </c>
    </row>
    <row r="5554" spans="1:6">
      <c r="A5554" s="195" t="s">
        <v>395</v>
      </c>
      <c r="B5554" s="196">
        <v>936</v>
      </c>
      <c r="C5554" s="196">
        <v>200000</v>
      </c>
      <c r="D5554" s="196">
        <v>2</v>
      </c>
      <c r="E5554" s="195" t="s">
        <v>20652</v>
      </c>
      <c r="F5554" s="195" t="s">
        <v>194</v>
      </c>
    </row>
    <row r="5555" spans="1:6">
      <c r="A5555" s="195" t="s">
        <v>395</v>
      </c>
      <c r="B5555" s="196">
        <v>3287</v>
      </c>
      <c r="C5555" s="196">
        <v>180800</v>
      </c>
      <c r="D5555" s="196">
        <v>2</v>
      </c>
      <c r="E5555" s="195" t="s">
        <v>20653</v>
      </c>
      <c r="F5555" s="195" t="s">
        <v>3</v>
      </c>
    </row>
    <row r="5556" spans="1:6">
      <c r="A5556" s="195" t="s">
        <v>395</v>
      </c>
      <c r="B5556" s="196">
        <v>1724</v>
      </c>
      <c r="C5556" s="196">
        <v>106600</v>
      </c>
      <c r="D5556" s="196">
        <v>1</v>
      </c>
      <c r="E5556" s="195" t="s">
        <v>20654</v>
      </c>
      <c r="F5556" s="195" t="s">
        <v>293</v>
      </c>
    </row>
    <row r="5557" spans="1:6">
      <c r="A5557" s="195" t="s">
        <v>395</v>
      </c>
      <c r="B5557" s="196">
        <v>2366</v>
      </c>
      <c r="C5557" s="196">
        <v>178200</v>
      </c>
      <c r="D5557" s="196">
        <v>2</v>
      </c>
      <c r="E5557" s="195" t="s">
        <v>20655</v>
      </c>
      <c r="F5557" s="195" t="s">
        <v>306</v>
      </c>
    </row>
    <row r="5558" spans="1:6">
      <c r="A5558" s="195" t="s">
        <v>395</v>
      </c>
      <c r="B5558" s="196">
        <v>624</v>
      </c>
      <c r="C5558" s="196">
        <v>43100</v>
      </c>
      <c r="D5558" s="196">
        <v>1</v>
      </c>
      <c r="E5558" s="195" t="s">
        <v>20656</v>
      </c>
      <c r="F5558" s="195" t="s">
        <v>22</v>
      </c>
    </row>
    <row r="5559" spans="1:6">
      <c r="A5559" s="195" t="s">
        <v>395</v>
      </c>
      <c r="B5559" s="196">
        <v>1375</v>
      </c>
      <c r="C5559" s="196">
        <v>174600</v>
      </c>
      <c r="D5559" s="196">
        <v>1</v>
      </c>
      <c r="E5559" s="195" t="s">
        <v>20657</v>
      </c>
      <c r="F5559" s="195" t="s">
        <v>89</v>
      </c>
    </row>
    <row r="5560" spans="1:6">
      <c r="A5560" s="195" t="s">
        <v>395</v>
      </c>
      <c r="B5560" s="196">
        <v>4528</v>
      </c>
      <c r="C5560" s="196">
        <v>231100</v>
      </c>
      <c r="D5560" s="196">
        <v>2</v>
      </c>
      <c r="E5560" s="195" t="s">
        <v>20658</v>
      </c>
      <c r="F5560" s="195" t="s">
        <v>312</v>
      </c>
    </row>
    <row r="5561" spans="1:6">
      <c r="A5561" s="195" t="s">
        <v>395</v>
      </c>
      <c r="B5561" s="196">
        <v>1800</v>
      </c>
      <c r="C5561" s="196">
        <v>211000</v>
      </c>
      <c r="D5561" s="196">
        <v>2</v>
      </c>
      <c r="E5561" s="195" t="s">
        <v>20659</v>
      </c>
      <c r="F5561" s="195" t="s">
        <v>309</v>
      </c>
    </row>
    <row r="5562" spans="1:6">
      <c r="A5562" s="195" t="s">
        <v>395</v>
      </c>
      <c r="B5562" s="196">
        <v>2438</v>
      </c>
      <c r="C5562" s="196">
        <v>409800</v>
      </c>
      <c r="D5562" s="196">
        <v>1</v>
      </c>
      <c r="E5562" s="195" t="s">
        <v>20660</v>
      </c>
      <c r="F5562" s="195" t="s">
        <v>220</v>
      </c>
    </row>
    <row r="5563" spans="1:6" ht="30">
      <c r="A5563" s="195" t="s">
        <v>395</v>
      </c>
      <c r="B5563" s="196">
        <v>4021</v>
      </c>
      <c r="C5563" s="196">
        <v>676200</v>
      </c>
      <c r="D5563" s="196">
        <v>2</v>
      </c>
      <c r="E5563" s="195" t="s">
        <v>20661</v>
      </c>
      <c r="F5563" s="195" t="s">
        <v>348</v>
      </c>
    </row>
    <row r="5564" spans="1:6">
      <c r="A5564" s="195" t="s">
        <v>395</v>
      </c>
      <c r="B5564" s="196">
        <v>4300</v>
      </c>
      <c r="C5564" s="196">
        <v>293400</v>
      </c>
      <c r="D5564" s="196">
        <v>4</v>
      </c>
      <c r="E5564" s="195" t="s">
        <v>20662</v>
      </c>
      <c r="F5564" s="195" t="s">
        <v>60</v>
      </c>
    </row>
    <row r="5565" spans="1:6">
      <c r="A5565" s="195" t="s">
        <v>395</v>
      </c>
      <c r="B5565" s="196">
        <v>2913</v>
      </c>
      <c r="C5565" s="196">
        <v>196300</v>
      </c>
      <c r="D5565" s="196">
        <v>2</v>
      </c>
      <c r="E5565" s="195" t="s">
        <v>20663</v>
      </c>
      <c r="F5565" s="195" t="s">
        <v>343</v>
      </c>
    </row>
    <row r="5566" spans="1:6">
      <c r="A5566" s="195" t="s">
        <v>395</v>
      </c>
      <c r="B5566" s="196">
        <v>480</v>
      </c>
      <c r="C5566" s="196">
        <v>164600</v>
      </c>
      <c r="D5566" s="196">
        <v>2</v>
      </c>
      <c r="E5566" s="195" t="s">
        <v>20664</v>
      </c>
      <c r="F5566" s="195" t="s">
        <v>3</v>
      </c>
    </row>
    <row r="5567" spans="1:6">
      <c r="A5567" s="195" t="s">
        <v>395</v>
      </c>
      <c r="B5567" s="196">
        <v>4513</v>
      </c>
      <c r="C5567" s="196">
        <v>295300</v>
      </c>
      <c r="D5567" s="196">
        <v>2</v>
      </c>
      <c r="E5567" s="195" t="s">
        <v>20665</v>
      </c>
      <c r="F5567" s="195" t="s">
        <v>245</v>
      </c>
    </row>
    <row r="5568" spans="1:6">
      <c r="A5568" s="195" t="s">
        <v>395</v>
      </c>
      <c r="B5568" s="196">
        <v>7301</v>
      </c>
      <c r="C5568" s="196">
        <v>1341000</v>
      </c>
      <c r="D5568" s="196">
        <v>2</v>
      </c>
      <c r="E5568" s="195" t="s">
        <v>20666</v>
      </c>
      <c r="F5568" s="195" t="s">
        <v>60</v>
      </c>
    </row>
    <row r="5569" spans="1:6">
      <c r="A5569" s="195" t="s">
        <v>395</v>
      </c>
      <c r="B5569" s="196">
        <v>4552</v>
      </c>
      <c r="C5569" s="196">
        <v>521400</v>
      </c>
      <c r="D5569" s="196">
        <v>3</v>
      </c>
      <c r="E5569" s="195" t="s">
        <v>20667</v>
      </c>
      <c r="F5569" s="195" t="s">
        <v>204</v>
      </c>
    </row>
    <row r="5570" spans="1:6">
      <c r="A5570" s="195" t="s">
        <v>395</v>
      </c>
      <c r="B5570" s="196">
        <v>4388</v>
      </c>
      <c r="C5570" s="196">
        <v>107200</v>
      </c>
      <c r="D5570" s="196">
        <v>3</v>
      </c>
      <c r="E5570" s="195" t="s">
        <v>20668</v>
      </c>
      <c r="F5570" s="195" t="s">
        <v>160</v>
      </c>
    </row>
    <row r="5571" spans="1:6">
      <c r="A5571" s="195" t="s">
        <v>395</v>
      </c>
      <c r="B5571" s="196">
        <v>2198</v>
      </c>
      <c r="C5571" s="196">
        <v>263700</v>
      </c>
      <c r="D5571" s="196">
        <v>2</v>
      </c>
      <c r="E5571" s="195" t="s">
        <v>20669</v>
      </c>
      <c r="F5571" s="195" t="s">
        <v>136</v>
      </c>
    </row>
    <row r="5572" spans="1:6">
      <c r="A5572" s="195" t="s">
        <v>395</v>
      </c>
      <c r="B5572" s="196">
        <v>2935</v>
      </c>
      <c r="C5572" s="196">
        <v>108200</v>
      </c>
      <c r="D5572" s="196">
        <v>3</v>
      </c>
      <c r="E5572" s="195" t="s">
        <v>20670</v>
      </c>
      <c r="F5572" s="195" t="s">
        <v>160</v>
      </c>
    </row>
    <row r="5573" spans="1:6">
      <c r="A5573" s="195" t="s">
        <v>395</v>
      </c>
      <c r="B5573" s="196">
        <v>3259</v>
      </c>
      <c r="C5573" s="196">
        <v>369600</v>
      </c>
      <c r="D5573" s="196">
        <v>4</v>
      </c>
      <c r="E5573" s="195" t="s">
        <v>20671</v>
      </c>
      <c r="F5573" s="195" t="s">
        <v>60</v>
      </c>
    </row>
    <row r="5574" spans="1:6">
      <c r="A5574" s="195" t="s">
        <v>395</v>
      </c>
      <c r="B5574" s="196">
        <v>3165</v>
      </c>
      <c r="C5574" s="196">
        <v>421700</v>
      </c>
      <c r="D5574" s="196">
        <v>2</v>
      </c>
      <c r="E5574" s="195" t="s">
        <v>20672</v>
      </c>
      <c r="F5574" s="195" t="s">
        <v>323</v>
      </c>
    </row>
    <row r="5575" spans="1:6">
      <c r="A5575" s="195" t="s">
        <v>395</v>
      </c>
      <c r="B5575" s="196">
        <v>1121</v>
      </c>
      <c r="C5575" s="196">
        <v>49000</v>
      </c>
      <c r="D5575" s="196">
        <v>3</v>
      </c>
      <c r="E5575" s="195" t="s">
        <v>20673</v>
      </c>
      <c r="F5575" s="195" t="s">
        <v>22</v>
      </c>
    </row>
    <row r="5576" spans="1:6">
      <c r="A5576" s="195" t="s">
        <v>395</v>
      </c>
      <c r="B5576" s="196">
        <v>3194</v>
      </c>
      <c r="C5576" s="196">
        <v>180500</v>
      </c>
      <c r="D5576" s="196">
        <v>2</v>
      </c>
      <c r="E5576" s="195" t="s">
        <v>20674</v>
      </c>
      <c r="F5576" s="195" t="s">
        <v>68</v>
      </c>
    </row>
    <row r="5577" spans="1:6">
      <c r="A5577" s="195" t="s">
        <v>395</v>
      </c>
      <c r="B5577" s="196">
        <v>7111</v>
      </c>
      <c r="C5577" s="196">
        <v>900600</v>
      </c>
      <c r="D5577" s="196">
        <v>8</v>
      </c>
      <c r="E5577" s="195" t="s">
        <v>20675</v>
      </c>
      <c r="F5577" s="195" t="s">
        <v>133</v>
      </c>
    </row>
    <row r="5578" spans="1:6">
      <c r="A5578" s="195" t="s">
        <v>395</v>
      </c>
      <c r="B5578" s="196">
        <v>2641</v>
      </c>
      <c r="C5578" s="196">
        <v>434400</v>
      </c>
      <c r="D5578" s="196">
        <v>2</v>
      </c>
      <c r="E5578" s="195" t="s">
        <v>20676</v>
      </c>
      <c r="F5578" s="195" t="s">
        <v>259</v>
      </c>
    </row>
    <row r="5579" spans="1:6">
      <c r="A5579" s="195" t="s">
        <v>395</v>
      </c>
      <c r="B5579" s="196">
        <v>3241</v>
      </c>
      <c r="C5579" s="196">
        <v>304600</v>
      </c>
      <c r="D5579" s="196">
        <v>2</v>
      </c>
      <c r="E5579" s="195" t="s">
        <v>20677</v>
      </c>
      <c r="F5579" s="195" t="s">
        <v>338</v>
      </c>
    </row>
    <row r="5580" spans="1:6">
      <c r="A5580" s="195" t="s">
        <v>395</v>
      </c>
      <c r="B5580" s="196">
        <v>4992</v>
      </c>
      <c r="C5580" s="196">
        <v>747500</v>
      </c>
      <c r="D5580" s="196">
        <v>3</v>
      </c>
      <c r="E5580" s="195" t="s">
        <v>20678</v>
      </c>
      <c r="F5580" s="195" t="s">
        <v>300</v>
      </c>
    </row>
    <row r="5581" spans="1:6">
      <c r="A5581" s="195" t="s">
        <v>395</v>
      </c>
      <c r="B5581" s="196">
        <v>2959</v>
      </c>
      <c r="C5581" s="196">
        <v>243400</v>
      </c>
      <c r="D5581" s="196">
        <v>2</v>
      </c>
      <c r="E5581" s="195" t="s">
        <v>20679</v>
      </c>
      <c r="F5581" s="195" t="s">
        <v>272</v>
      </c>
    </row>
    <row r="5582" spans="1:6" ht="30">
      <c r="A5582" s="195" t="s">
        <v>395</v>
      </c>
      <c r="B5582" s="196">
        <v>3120</v>
      </c>
      <c r="C5582" s="196">
        <v>394000</v>
      </c>
      <c r="D5582" s="196">
        <v>2</v>
      </c>
      <c r="E5582" s="195" t="s">
        <v>20680</v>
      </c>
      <c r="F5582" s="195" t="s">
        <v>348</v>
      </c>
    </row>
    <row r="5583" spans="1:6">
      <c r="A5583" s="195" t="s">
        <v>395</v>
      </c>
      <c r="B5583" s="196">
        <v>1894</v>
      </c>
      <c r="C5583" s="196">
        <v>232200</v>
      </c>
      <c r="D5583" s="196">
        <v>2</v>
      </c>
      <c r="E5583" s="195" t="s">
        <v>20681</v>
      </c>
      <c r="F5583" s="195" t="s">
        <v>332</v>
      </c>
    </row>
    <row r="5584" spans="1:6">
      <c r="A5584" s="195" t="s">
        <v>395</v>
      </c>
      <c r="B5584" s="196">
        <v>4267</v>
      </c>
      <c r="C5584" s="196">
        <v>304100</v>
      </c>
      <c r="D5584" s="196">
        <v>3</v>
      </c>
      <c r="E5584" s="195" t="s">
        <v>20682</v>
      </c>
      <c r="F5584" s="195" t="s">
        <v>288</v>
      </c>
    </row>
    <row r="5585" spans="1:6">
      <c r="A5585" s="195" t="s">
        <v>395</v>
      </c>
      <c r="B5585" s="196">
        <v>1706</v>
      </c>
      <c r="C5585" s="196">
        <v>362000</v>
      </c>
      <c r="D5585" s="196">
        <v>2</v>
      </c>
      <c r="E5585" s="195" t="s">
        <v>20683</v>
      </c>
      <c r="F5585" s="195" t="s">
        <v>133</v>
      </c>
    </row>
    <row r="5586" spans="1:6">
      <c r="A5586" s="195" t="s">
        <v>395</v>
      </c>
      <c r="B5586" s="196">
        <v>4301</v>
      </c>
      <c r="C5586" s="196">
        <v>400900</v>
      </c>
      <c r="D5586" s="196">
        <v>1</v>
      </c>
      <c r="E5586" s="195" t="s">
        <v>20684</v>
      </c>
      <c r="F5586" s="195" t="s">
        <v>240</v>
      </c>
    </row>
    <row r="5587" spans="1:6">
      <c r="A5587" s="195" t="s">
        <v>395</v>
      </c>
      <c r="B5587" s="196">
        <v>2867</v>
      </c>
      <c r="C5587" s="196">
        <v>370200</v>
      </c>
      <c r="D5587" s="196">
        <v>2</v>
      </c>
      <c r="E5587" s="195" t="s">
        <v>20685</v>
      </c>
      <c r="F5587" s="195" t="s">
        <v>220</v>
      </c>
    </row>
    <row r="5588" spans="1:6">
      <c r="A5588" s="195" t="s">
        <v>395</v>
      </c>
      <c r="B5588" s="196">
        <v>4140</v>
      </c>
      <c r="C5588" s="196">
        <v>256200</v>
      </c>
      <c r="D5588" s="196">
        <v>2</v>
      </c>
      <c r="E5588" s="195" t="s">
        <v>20686</v>
      </c>
      <c r="F5588" s="195" t="s">
        <v>313</v>
      </c>
    </row>
    <row r="5589" spans="1:6">
      <c r="A5589" s="195" t="s">
        <v>395</v>
      </c>
      <c r="B5589" s="196">
        <v>3298</v>
      </c>
      <c r="C5589" s="196">
        <v>154500</v>
      </c>
      <c r="D5589" s="196">
        <v>3</v>
      </c>
      <c r="E5589" s="195" t="s">
        <v>20687</v>
      </c>
      <c r="F5589" s="195" t="s">
        <v>160</v>
      </c>
    </row>
    <row r="5590" spans="1:6">
      <c r="A5590" s="195" t="s">
        <v>395</v>
      </c>
      <c r="B5590" s="196">
        <v>2236</v>
      </c>
      <c r="C5590" s="196">
        <v>181200</v>
      </c>
      <c r="D5590" s="196">
        <v>2</v>
      </c>
      <c r="E5590" s="195" t="s">
        <v>20688</v>
      </c>
      <c r="F5590" s="195" t="s">
        <v>294</v>
      </c>
    </row>
    <row r="5591" spans="1:6">
      <c r="A5591" s="195" t="s">
        <v>395</v>
      </c>
      <c r="B5591" s="196">
        <v>3584</v>
      </c>
      <c r="C5591" s="196">
        <v>635400</v>
      </c>
      <c r="D5591" s="196">
        <v>2</v>
      </c>
      <c r="E5591" s="195" t="s">
        <v>20689</v>
      </c>
      <c r="F5591" s="195" t="s">
        <v>300</v>
      </c>
    </row>
    <row r="5592" spans="1:6">
      <c r="A5592" s="195" t="s">
        <v>395</v>
      </c>
      <c r="B5592" s="196">
        <v>1086</v>
      </c>
      <c r="C5592" s="196">
        <v>121200</v>
      </c>
      <c r="D5592" s="196">
        <v>2</v>
      </c>
      <c r="E5592" s="195" t="s">
        <v>20690</v>
      </c>
      <c r="F5592" s="195" t="s">
        <v>332</v>
      </c>
    </row>
    <row r="5593" spans="1:6" ht="30">
      <c r="A5593" s="195" t="s">
        <v>395</v>
      </c>
      <c r="B5593" s="196">
        <v>2501</v>
      </c>
      <c r="C5593" s="196">
        <v>481500</v>
      </c>
      <c r="D5593" s="196">
        <v>2</v>
      </c>
      <c r="E5593" s="195" t="s">
        <v>20691</v>
      </c>
      <c r="F5593" s="195" t="s">
        <v>200</v>
      </c>
    </row>
    <row r="5594" spans="1:6">
      <c r="A5594" s="195" t="s">
        <v>395</v>
      </c>
      <c r="B5594" s="196">
        <v>1202</v>
      </c>
      <c r="C5594" s="196">
        <v>163200</v>
      </c>
      <c r="D5594" s="196">
        <v>2</v>
      </c>
      <c r="E5594" s="195" t="s">
        <v>20692</v>
      </c>
      <c r="F5594" s="195" t="s">
        <v>128</v>
      </c>
    </row>
    <row r="5595" spans="1:6">
      <c r="A5595" s="195" t="s">
        <v>395</v>
      </c>
      <c r="B5595" s="196">
        <v>3321</v>
      </c>
      <c r="C5595" s="196">
        <v>295100</v>
      </c>
      <c r="D5595" s="196">
        <v>3</v>
      </c>
      <c r="E5595" s="195" t="s">
        <v>20693</v>
      </c>
      <c r="F5595" s="195" t="s">
        <v>302</v>
      </c>
    </row>
    <row r="5596" spans="1:6">
      <c r="A5596" s="195" t="s">
        <v>395</v>
      </c>
      <c r="B5596" s="196">
        <v>1536</v>
      </c>
      <c r="C5596" s="196">
        <v>319400</v>
      </c>
      <c r="D5596" s="196">
        <v>1</v>
      </c>
      <c r="E5596" s="195" t="s">
        <v>20694</v>
      </c>
      <c r="F5596" s="195" t="s">
        <v>220</v>
      </c>
    </row>
    <row r="5597" spans="1:6">
      <c r="A5597" s="195" t="s">
        <v>395</v>
      </c>
      <c r="B5597" s="196">
        <v>3860</v>
      </c>
      <c r="C5597" s="196">
        <v>189000</v>
      </c>
      <c r="D5597" s="196">
        <v>3</v>
      </c>
      <c r="E5597" s="195" t="s">
        <v>20695</v>
      </c>
      <c r="F5597" s="195" t="s">
        <v>68</v>
      </c>
    </row>
    <row r="5598" spans="1:6">
      <c r="A5598" s="195" t="s">
        <v>395</v>
      </c>
      <c r="B5598" s="196">
        <v>1229</v>
      </c>
      <c r="C5598" s="196">
        <v>147900</v>
      </c>
      <c r="D5598" s="196">
        <v>1</v>
      </c>
      <c r="E5598" s="195" t="s">
        <v>20696</v>
      </c>
      <c r="F5598" s="195" t="s">
        <v>89</v>
      </c>
    </row>
    <row r="5599" spans="1:6">
      <c r="A5599" s="195" t="s">
        <v>395</v>
      </c>
      <c r="B5599" s="196">
        <v>2696</v>
      </c>
      <c r="C5599" s="196">
        <v>287700</v>
      </c>
      <c r="D5599" s="196">
        <v>2</v>
      </c>
      <c r="E5599" s="195" t="s">
        <v>20697</v>
      </c>
      <c r="F5599" s="195" t="s">
        <v>323</v>
      </c>
    </row>
    <row r="5600" spans="1:6">
      <c r="A5600" s="195" t="s">
        <v>395</v>
      </c>
      <c r="B5600" s="196">
        <v>1800</v>
      </c>
      <c r="C5600" s="196">
        <v>81000</v>
      </c>
      <c r="D5600" s="196">
        <v>3</v>
      </c>
      <c r="E5600" s="195" t="s">
        <v>20698</v>
      </c>
      <c r="F5600" s="195" t="s">
        <v>22</v>
      </c>
    </row>
    <row r="5601" spans="1:6">
      <c r="A5601" s="195" t="s">
        <v>395</v>
      </c>
      <c r="B5601" s="196">
        <v>3507</v>
      </c>
      <c r="C5601" s="196">
        <v>271800</v>
      </c>
      <c r="D5601" s="196">
        <v>2</v>
      </c>
      <c r="E5601" s="195" t="s">
        <v>20699</v>
      </c>
      <c r="F5601" s="195" t="s">
        <v>256</v>
      </c>
    </row>
    <row r="5602" spans="1:6">
      <c r="A5602" s="195" t="s">
        <v>395</v>
      </c>
      <c r="B5602" s="196">
        <v>3174</v>
      </c>
      <c r="C5602" s="196">
        <v>123800</v>
      </c>
      <c r="D5602" s="196">
        <v>3</v>
      </c>
      <c r="E5602" s="195" t="s">
        <v>20700</v>
      </c>
      <c r="F5602" s="195" t="s">
        <v>68</v>
      </c>
    </row>
    <row r="5603" spans="1:6">
      <c r="A5603" s="195" t="s">
        <v>395</v>
      </c>
      <c r="B5603" s="196">
        <v>2908</v>
      </c>
      <c r="C5603" s="196">
        <v>322800</v>
      </c>
      <c r="D5603" s="196">
        <v>3</v>
      </c>
      <c r="E5603" s="195" t="s">
        <v>20701</v>
      </c>
      <c r="F5603" s="195" t="s">
        <v>67</v>
      </c>
    </row>
    <row r="5604" spans="1:6">
      <c r="A5604" s="195" t="s">
        <v>395</v>
      </c>
      <c r="B5604" s="196">
        <v>2374</v>
      </c>
      <c r="C5604" s="196">
        <v>199500</v>
      </c>
      <c r="D5604" s="196">
        <v>2</v>
      </c>
      <c r="E5604" s="195" t="s">
        <v>20702</v>
      </c>
      <c r="F5604" s="195" t="s">
        <v>323</v>
      </c>
    </row>
    <row r="5605" spans="1:6">
      <c r="A5605" s="195" t="s">
        <v>395</v>
      </c>
      <c r="B5605" s="196">
        <v>2690</v>
      </c>
      <c r="C5605" s="196">
        <v>168500</v>
      </c>
      <c r="D5605" s="196">
        <v>2</v>
      </c>
      <c r="E5605" s="195" t="s">
        <v>20703</v>
      </c>
      <c r="F5605" s="195" t="s">
        <v>281</v>
      </c>
    </row>
    <row r="5606" spans="1:6">
      <c r="A5606" s="195" t="s">
        <v>395</v>
      </c>
      <c r="B5606" s="196">
        <v>5628</v>
      </c>
      <c r="C5606" s="196">
        <v>301000</v>
      </c>
      <c r="D5606" s="196">
        <v>2</v>
      </c>
      <c r="E5606" s="195" t="s">
        <v>20704</v>
      </c>
      <c r="F5606" s="195" t="s">
        <v>256</v>
      </c>
    </row>
    <row r="5607" spans="1:6">
      <c r="A5607" s="195" t="s">
        <v>395</v>
      </c>
      <c r="B5607" s="196">
        <v>3010</v>
      </c>
      <c r="C5607" s="196">
        <v>365400</v>
      </c>
      <c r="D5607" s="196">
        <v>3</v>
      </c>
      <c r="E5607" s="195" t="s">
        <v>20705</v>
      </c>
      <c r="F5607" s="195" t="s">
        <v>47</v>
      </c>
    </row>
    <row r="5608" spans="1:6">
      <c r="A5608" s="195" t="s">
        <v>395</v>
      </c>
      <c r="B5608" s="196">
        <v>2527</v>
      </c>
      <c r="C5608" s="196">
        <v>408200</v>
      </c>
      <c r="D5608" s="196">
        <v>2</v>
      </c>
      <c r="E5608" s="195" t="s">
        <v>20706</v>
      </c>
      <c r="F5608" s="195" t="s">
        <v>136</v>
      </c>
    </row>
    <row r="5609" spans="1:6">
      <c r="A5609" s="195" t="s">
        <v>395</v>
      </c>
      <c r="B5609" s="196">
        <v>3703</v>
      </c>
      <c r="C5609" s="196">
        <v>322000</v>
      </c>
      <c r="D5609" s="196">
        <v>1</v>
      </c>
      <c r="E5609" s="195" t="s">
        <v>20707</v>
      </c>
      <c r="F5609" s="195" t="s">
        <v>60</v>
      </c>
    </row>
    <row r="5610" spans="1:6">
      <c r="A5610" s="195" t="s">
        <v>395</v>
      </c>
      <c r="B5610" s="196">
        <v>840</v>
      </c>
      <c r="C5610" s="196">
        <v>227200</v>
      </c>
      <c r="D5610" s="196">
        <v>1</v>
      </c>
      <c r="E5610" s="195" t="s">
        <v>20708</v>
      </c>
      <c r="F5610" s="195" t="s">
        <v>128</v>
      </c>
    </row>
    <row r="5611" spans="1:6">
      <c r="A5611" s="195" t="s">
        <v>395</v>
      </c>
      <c r="B5611" s="196">
        <v>3344</v>
      </c>
      <c r="C5611" s="196">
        <v>360000</v>
      </c>
      <c r="D5611" s="196">
        <v>1</v>
      </c>
      <c r="E5611" s="195" t="s">
        <v>20709</v>
      </c>
      <c r="F5611" s="195" t="s">
        <v>326</v>
      </c>
    </row>
    <row r="5612" spans="1:6">
      <c r="A5612" s="195" t="s">
        <v>395</v>
      </c>
      <c r="B5612" s="196">
        <v>2280</v>
      </c>
      <c r="C5612" s="196">
        <v>266500</v>
      </c>
      <c r="D5612" s="196">
        <v>2</v>
      </c>
      <c r="E5612" s="195" t="s">
        <v>20710</v>
      </c>
      <c r="F5612" s="195" t="s">
        <v>189</v>
      </c>
    </row>
    <row r="5613" spans="1:6">
      <c r="A5613" s="195" t="s">
        <v>395</v>
      </c>
      <c r="B5613" s="196">
        <v>3078</v>
      </c>
      <c r="C5613" s="196">
        <v>332100</v>
      </c>
      <c r="D5613" s="196">
        <v>2</v>
      </c>
      <c r="E5613" s="195" t="s">
        <v>20711</v>
      </c>
      <c r="F5613" s="195" t="s">
        <v>332</v>
      </c>
    </row>
    <row r="5614" spans="1:6">
      <c r="A5614" s="195" t="s">
        <v>395</v>
      </c>
      <c r="B5614" s="196">
        <v>3218</v>
      </c>
      <c r="C5614" s="196">
        <v>644500</v>
      </c>
      <c r="D5614" s="196">
        <v>1</v>
      </c>
      <c r="E5614" s="195" t="s">
        <v>20712</v>
      </c>
      <c r="F5614" s="195" t="s">
        <v>240</v>
      </c>
    </row>
    <row r="5615" spans="1:6">
      <c r="A5615" s="195" t="s">
        <v>395</v>
      </c>
      <c r="B5615" s="196">
        <v>1964</v>
      </c>
      <c r="C5615" s="196">
        <v>164400</v>
      </c>
      <c r="D5615" s="196">
        <v>2</v>
      </c>
      <c r="E5615" s="195" t="s">
        <v>20713</v>
      </c>
      <c r="F5615" s="195" t="s">
        <v>314</v>
      </c>
    </row>
    <row r="5616" spans="1:6">
      <c r="A5616" s="195" t="s">
        <v>395</v>
      </c>
      <c r="B5616" s="196">
        <v>4802</v>
      </c>
      <c r="C5616" s="196">
        <v>381200</v>
      </c>
      <c r="D5616" s="196">
        <v>2</v>
      </c>
      <c r="E5616" s="195" t="s">
        <v>20714</v>
      </c>
      <c r="F5616" s="195" t="s">
        <v>60</v>
      </c>
    </row>
    <row r="5617" spans="1:6">
      <c r="A5617" s="195" t="s">
        <v>395</v>
      </c>
      <c r="B5617" s="196">
        <v>9332</v>
      </c>
      <c r="C5617" s="196">
        <v>3328700</v>
      </c>
      <c r="D5617" s="196">
        <v>4</v>
      </c>
      <c r="E5617" s="195" t="s">
        <v>20715</v>
      </c>
      <c r="F5617" s="195" t="s">
        <v>300</v>
      </c>
    </row>
    <row r="5618" spans="1:6">
      <c r="A5618" s="195" t="s">
        <v>395</v>
      </c>
      <c r="B5618" s="196">
        <v>2105</v>
      </c>
      <c r="C5618" s="196">
        <v>267300</v>
      </c>
      <c r="D5618" s="196">
        <v>2</v>
      </c>
      <c r="E5618" s="195" t="s">
        <v>20716</v>
      </c>
      <c r="F5618" s="195" t="s">
        <v>124</v>
      </c>
    </row>
    <row r="5619" spans="1:6">
      <c r="A5619" s="195" t="s">
        <v>395</v>
      </c>
      <c r="B5619" s="196">
        <v>1318</v>
      </c>
      <c r="C5619" s="196">
        <v>23800</v>
      </c>
      <c r="D5619" s="196">
        <v>2</v>
      </c>
      <c r="E5619" s="195" t="s">
        <v>20717</v>
      </c>
      <c r="F5619" s="195" t="s">
        <v>333</v>
      </c>
    </row>
    <row r="5620" spans="1:6" ht="30">
      <c r="A5620" s="195" t="s">
        <v>395</v>
      </c>
      <c r="B5620" s="196">
        <v>11231</v>
      </c>
      <c r="C5620" s="196">
        <v>995700</v>
      </c>
      <c r="D5620" s="196">
        <v>2</v>
      </c>
      <c r="E5620" s="195" t="s">
        <v>20718</v>
      </c>
      <c r="F5620" s="195" t="s">
        <v>200</v>
      </c>
    </row>
    <row r="5621" spans="1:6" ht="30">
      <c r="A5621" s="195" t="s">
        <v>395</v>
      </c>
      <c r="B5621" s="196">
        <v>1806</v>
      </c>
      <c r="C5621" s="196">
        <v>422800</v>
      </c>
      <c r="D5621" s="196">
        <v>1</v>
      </c>
      <c r="E5621" s="195" t="s">
        <v>20719</v>
      </c>
      <c r="F5621" s="195" t="s">
        <v>278</v>
      </c>
    </row>
    <row r="5622" spans="1:6">
      <c r="A5622" s="195" t="s">
        <v>395</v>
      </c>
      <c r="B5622" s="196">
        <v>3493</v>
      </c>
      <c r="C5622" s="196">
        <v>262200</v>
      </c>
      <c r="D5622" s="196">
        <v>2</v>
      </c>
      <c r="E5622" s="195" t="s">
        <v>20720</v>
      </c>
      <c r="F5622" s="195" t="s">
        <v>312</v>
      </c>
    </row>
    <row r="5623" spans="1:6">
      <c r="A5623" s="195" t="s">
        <v>395</v>
      </c>
      <c r="B5623" s="196">
        <v>1432</v>
      </c>
      <c r="C5623" s="196">
        <v>197100</v>
      </c>
      <c r="D5623" s="196">
        <v>2</v>
      </c>
      <c r="E5623" s="195" t="s">
        <v>20721</v>
      </c>
      <c r="F5623" s="195" t="s">
        <v>124</v>
      </c>
    </row>
    <row r="5624" spans="1:6">
      <c r="A5624" s="195" t="s">
        <v>395</v>
      </c>
      <c r="B5624" s="196">
        <v>2564</v>
      </c>
      <c r="C5624" s="196">
        <v>79000</v>
      </c>
      <c r="D5624" s="196">
        <v>4</v>
      </c>
      <c r="E5624" s="195" t="s">
        <v>20722</v>
      </c>
      <c r="F5624" s="195" t="s">
        <v>160</v>
      </c>
    </row>
    <row r="5625" spans="1:6">
      <c r="A5625" s="195" t="s">
        <v>395</v>
      </c>
      <c r="B5625" s="196">
        <v>3408</v>
      </c>
      <c r="C5625" s="196">
        <v>403600</v>
      </c>
      <c r="D5625" s="196">
        <v>4</v>
      </c>
      <c r="E5625" s="195" t="s">
        <v>20723</v>
      </c>
      <c r="F5625" s="195" t="s">
        <v>67</v>
      </c>
    </row>
    <row r="5626" spans="1:6">
      <c r="A5626" s="195" t="s">
        <v>395</v>
      </c>
      <c r="B5626" s="196">
        <v>1708</v>
      </c>
      <c r="C5626" s="196">
        <v>426700</v>
      </c>
      <c r="D5626" s="196">
        <v>1</v>
      </c>
      <c r="E5626" s="195" t="s">
        <v>20724</v>
      </c>
      <c r="F5626" s="195" t="s">
        <v>344</v>
      </c>
    </row>
    <row r="5627" spans="1:6">
      <c r="A5627" s="195" t="s">
        <v>395</v>
      </c>
      <c r="B5627" s="196">
        <v>5410</v>
      </c>
      <c r="C5627" s="196">
        <v>281300</v>
      </c>
      <c r="D5627" s="196">
        <v>4</v>
      </c>
      <c r="E5627" s="195" t="s">
        <v>20725</v>
      </c>
      <c r="F5627" s="195" t="s">
        <v>282</v>
      </c>
    </row>
    <row r="5628" spans="1:6" ht="30">
      <c r="A5628" s="195" t="s">
        <v>395</v>
      </c>
      <c r="B5628" s="196">
        <v>1816</v>
      </c>
      <c r="C5628" s="196">
        <v>725900</v>
      </c>
      <c r="D5628" s="196">
        <v>1</v>
      </c>
      <c r="E5628" s="195" t="s">
        <v>20726</v>
      </c>
      <c r="F5628" s="195" t="s">
        <v>278</v>
      </c>
    </row>
    <row r="5629" spans="1:6">
      <c r="A5629" s="195" t="s">
        <v>395</v>
      </c>
      <c r="B5629" s="196">
        <v>2440</v>
      </c>
      <c r="C5629" s="196">
        <v>103700</v>
      </c>
      <c r="D5629" s="196">
        <v>3</v>
      </c>
      <c r="E5629" s="195" t="s">
        <v>20727</v>
      </c>
      <c r="F5629" s="195" t="s">
        <v>160</v>
      </c>
    </row>
    <row r="5630" spans="1:6">
      <c r="A5630" s="195" t="s">
        <v>395</v>
      </c>
      <c r="B5630" s="196">
        <v>1854</v>
      </c>
      <c r="C5630" s="196">
        <v>232000</v>
      </c>
      <c r="D5630" s="196">
        <v>3</v>
      </c>
      <c r="E5630" s="195" t="s">
        <v>20728</v>
      </c>
      <c r="F5630" s="195" t="s">
        <v>67</v>
      </c>
    </row>
    <row r="5631" spans="1:6">
      <c r="A5631" s="195" t="s">
        <v>395</v>
      </c>
      <c r="B5631" s="196">
        <v>3553</v>
      </c>
      <c r="C5631" s="196">
        <v>321700</v>
      </c>
      <c r="D5631" s="196">
        <v>3</v>
      </c>
      <c r="E5631" s="195" t="s">
        <v>20729</v>
      </c>
      <c r="F5631" s="195" t="s">
        <v>323</v>
      </c>
    </row>
    <row r="5632" spans="1:6">
      <c r="A5632" s="195" t="s">
        <v>395</v>
      </c>
      <c r="B5632" s="196">
        <v>3661</v>
      </c>
      <c r="C5632" s="196">
        <v>315700</v>
      </c>
      <c r="D5632" s="196">
        <v>4</v>
      </c>
      <c r="E5632" s="195" t="s">
        <v>20730</v>
      </c>
      <c r="F5632" s="195" t="s">
        <v>160</v>
      </c>
    </row>
    <row r="5633" spans="1:6">
      <c r="A5633" s="195" t="s">
        <v>395</v>
      </c>
      <c r="B5633" s="196">
        <v>6090</v>
      </c>
      <c r="C5633" s="196">
        <v>345300</v>
      </c>
      <c r="D5633" s="196">
        <v>5</v>
      </c>
      <c r="E5633" s="195" t="s">
        <v>20731</v>
      </c>
      <c r="F5633" s="195" t="s">
        <v>60</v>
      </c>
    </row>
    <row r="5634" spans="1:6">
      <c r="A5634" s="195" t="s">
        <v>395</v>
      </c>
      <c r="B5634" s="196">
        <v>1486</v>
      </c>
      <c r="C5634" s="196">
        <v>157700</v>
      </c>
      <c r="D5634" s="196">
        <v>1</v>
      </c>
      <c r="E5634" s="195" t="s">
        <v>20732</v>
      </c>
      <c r="F5634" s="195" t="s">
        <v>332</v>
      </c>
    </row>
    <row r="5635" spans="1:6">
      <c r="A5635" s="195" t="s">
        <v>395</v>
      </c>
      <c r="B5635" s="196">
        <v>5181</v>
      </c>
      <c r="C5635" s="196">
        <v>460400</v>
      </c>
      <c r="D5635" s="196">
        <v>2</v>
      </c>
      <c r="E5635" s="195" t="s">
        <v>20733</v>
      </c>
      <c r="F5635" s="195" t="s">
        <v>118</v>
      </c>
    </row>
    <row r="5636" spans="1:6">
      <c r="A5636" s="195" t="s">
        <v>395</v>
      </c>
      <c r="B5636" s="196">
        <v>988</v>
      </c>
      <c r="C5636" s="196">
        <v>311300</v>
      </c>
      <c r="D5636" s="196">
        <v>2</v>
      </c>
      <c r="E5636" s="195" t="s">
        <v>20734</v>
      </c>
      <c r="F5636" s="195" t="s">
        <v>22</v>
      </c>
    </row>
    <row r="5637" spans="1:6">
      <c r="A5637" s="195" t="s">
        <v>395</v>
      </c>
      <c r="B5637" s="196">
        <v>2156</v>
      </c>
      <c r="C5637" s="196">
        <v>678200</v>
      </c>
      <c r="D5637" s="196">
        <v>2</v>
      </c>
      <c r="E5637" s="195" t="s">
        <v>20735</v>
      </c>
      <c r="F5637" s="195" t="s">
        <v>3</v>
      </c>
    </row>
    <row r="5638" spans="1:6">
      <c r="A5638" s="195" t="s">
        <v>395</v>
      </c>
      <c r="B5638" s="196">
        <v>3437</v>
      </c>
      <c r="C5638" s="196">
        <v>411000</v>
      </c>
      <c r="D5638" s="196">
        <v>4</v>
      </c>
      <c r="E5638" s="195" t="s">
        <v>20736</v>
      </c>
      <c r="F5638" s="195" t="s">
        <v>67</v>
      </c>
    </row>
    <row r="5639" spans="1:6">
      <c r="A5639" s="195" t="s">
        <v>395</v>
      </c>
      <c r="B5639" s="196">
        <v>2560</v>
      </c>
      <c r="C5639" s="196">
        <v>107100</v>
      </c>
      <c r="D5639" s="196">
        <v>3</v>
      </c>
      <c r="E5639" s="195" t="s">
        <v>20737</v>
      </c>
      <c r="F5639" s="195" t="s">
        <v>22</v>
      </c>
    </row>
    <row r="5640" spans="1:6">
      <c r="A5640" s="195" t="s">
        <v>395</v>
      </c>
      <c r="B5640" s="196">
        <v>1290</v>
      </c>
      <c r="C5640" s="196">
        <v>188100</v>
      </c>
      <c r="D5640" s="196">
        <v>1</v>
      </c>
      <c r="E5640" s="195" t="s">
        <v>20738</v>
      </c>
      <c r="F5640" s="195" t="s">
        <v>293</v>
      </c>
    </row>
    <row r="5641" spans="1:6">
      <c r="A5641" s="195" t="s">
        <v>395</v>
      </c>
      <c r="B5641" s="196">
        <v>6628</v>
      </c>
      <c r="C5641" s="196">
        <v>587700</v>
      </c>
      <c r="D5641" s="196">
        <v>2</v>
      </c>
      <c r="E5641" s="195" t="s">
        <v>20739</v>
      </c>
      <c r="F5641" s="195" t="s">
        <v>60</v>
      </c>
    </row>
    <row r="5642" spans="1:6">
      <c r="A5642" s="195" t="s">
        <v>395</v>
      </c>
      <c r="B5642" s="196">
        <v>2761</v>
      </c>
      <c r="C5642" s="196">
        <v>324300</v>
      </c>
      <c r="D5642" s="196">
        <v>3</v>
      </c>
      <c r="E5642" s="195" t="s">
        <v>20740</v>
      </c>
      <c r="F5642" s="195" t="s">
        <v>67</v>
      </c>
    </row>
    <row r="5643" spans="1:6">
      <c r="A5643" s="195" t="s">
        <v>395</v>
      </c>
      <c r="B5643" s="196">
        <v>1260</v>
      </c>
      <c r="C5643" s="196">
        <v>78400</v>
      </c>
      <c r="D5643" s="196">
        <v>4</v>
      </c>
      <c r="E5643" s="195" t="s">
        <v>20741</v>
      </c>
      <c r="F5643" s="195" t="s">
        <v>22</v>
      </c>
    </row>
    <row r="5644" spans="1:6">
      <c r="A5644" s="195" t="s">
        <v>395</v>
      </c>
      <c r="B5644" s="196">
        <v>2588</v>
      </c>
      <c r="C5644" s="196">
        <v>466400</v>
      </c>
      <c r="D5644" s="196">
        <v>2</v>
      </c>
      <c r="E5644" s="195" t="s">
        <v>20742</v>
      </c>
      <c r="F5644" s="195" t="s">
        <v>60</v>
      </c>
    </row>
    <row r="5645" spans="1:6">
      <c r="A5645" s="195" t="s">
        <v>395</v>
      </c>
      <c r="B5645" s="196">
        <v>2818</v>
      </c>
      <c r="C5645" s="196">
        <v>386100</v>
      </c>
      <c r="D5645" s="196">
        <v>2</v>
      </c>
      <c r="E5645" s="195" t="s">
        <v>20743</v>
      </c>
      <c r="F5645" s="195" t="s">
        <v>290</v>
      </c>
    </row>
    <row r="5646" spans="1:6">
      <c r="A5646" s="195" t="s">
        <v>395</v>
      </c>
      <c r="B5646" s="196">
        <v>2636</v>
      </c>
      <c r="C5646" s="196">
        <v>313700</v>
      </c>
      <c r="D5646" s="196">
        <v>3</v>
      </c>
      <c r="E5646" s="195" t="s">
        <v>20744</v>
      </c>
      <c r="F5646" s="195" t="s">
        <v>47</v>
      </c>
    </row>
    <row r="5647" spans="1:6">
      <c r="A5647" s="195" t="s">
        <v>395</v>
      </c>
      <c r="B5647" s="196">
        <v>1509</v>
      </c>
      <c r="C5647" s="196">
        <v>163400</v>
      </c>
      <c r="D5647" s="196">
        <v>2</v>
      </c>
      <c r="E5647" s="195" t="s">
        <v>20745</v>
      </c>
      <c r="F5647" s="195" t="s">
        <v>124</v>
      </c>
    </row>
    <row r="5648" spans="1:6">
      <c r="A5648" s="195" t="s">
        <v>395</v>
      </c>
      <c r="B5648" s="196">
        <v>1552</v>
      </c>
      <c r="C5648" s="196">
        <v>75200</v>
      </c>
      <c r="D5648" s="196">
        <v>2</v>
      </c>
      <c r="E5648" s="195" t="s">
        <v>20746</v>
      </c>
      <c r="F5648" s="195" t="s">
        <v>60</v>
      </c>
    </row>
    <row r="5649" spans="1:6">
      <c r="A5649" s="195" t="s">
        <v>395</v>
      </c>
      <c r="B5649" s="196">
        <v>1846</v>
      </c>
      <c r="C5649" s="196">
        <v>207500</v>
      </c>
      <c r="D5649" s="196">
        <v>1</v>
      </c>
      <c r="E5649" s="195" t="s">
        <v>20747</v>
      </c>
      <c r="F5649" s="195" t="s">
        <v>293</v>
      </c>
    </row>
    <row r="5650" spans="1:6">
      <c r="A5650" s="195" t="s">
        <v>395</v>
      </c>
      <c r="B5650" s="196">
        <v>3377</v>
      </c>
      <c r="C5650" s="196">
        <v>223000</v>
      </c>
      <c r="D5650" s="196">
        <v>5</v>
      </c>
      <c r="E5650" s="195" t="s">
        <v>20748</v>
      </c>
      <c r="F5650" s="195" t="s">
        <v>323</v>
      </c>
    </row>
    <row r="5651" spans="1:6">
      <c r="A5651" s="195" t="s">
        <v>395</v>
      </c>
      <c r="B5651" s="196">
        <v>2650</v>
      </c>
      <c r="C5651" s="196">
        <v>197600</v>
      </c>
      <c r="D5651" s="196">
        <v>2</v>
      </c>
      <c r="E5651" s="195" t="s">
        <v>20749</v>
      </c>
      <c r="F5651" s="195" t="s">
        <v>290</v>
      </c>
    </row>
    <row r="5652" spans="1:6">
      <c r="A5652" s="195" t="s">
        <v>395</v>
      </c>
      <c r="B5652" s="196">
        <v>2077</v>
      </c>
      <c r="C5652" s="196">
        <v>181100</v>
      </c>
      <c r="D5652" s="196">
        <v>1</v>
      </c>
      <c r="E5652" s="195" t="s">
        <v>20750</v>
      </c>
      <c r="F5652" s="195" t="s">
        <v>118</v>
      </c>
    </row>
    <row r="5653" spans="1:6" ht="30">
      <c r="A5653" s="195" t="s">
        <v>395</v>
      </c>
      <c r="B5653" s="196">
        <v>2744</v>
      </c>
      <c r="C5653" s="196">
        <v>367100</v>
      </c>
      <c r="D5653" s="196">
        <v>2</v>
      </c>
      <c r="E5653" s="195" t="s">
        <v>20751</v>
      </c>
      <c r="F5653" s="195" t="s">
        <v>200</v>
      </c>
    </row>
    <row r="5654" spans="1:6">
      <c r="A5654" s="195" t="s">
        <v>395</v>
      </c>
      <c r="B5654" s="196">
        <v>4054</v>
      </c>
      <c r="C5654" s="196">
        <v>722700</v>
      </c>
      <c r="D5654" s="196">
        <v>2</v>
      </c>
      <c r="E5654" s="195" t="s">
        <v>20752</v>
      </c>
      <c r="F5654" s="195" t="s">
        <v>204</v>
      </c>
    </row>
    <row r="5655" spans="1:6">
      <c r="A5655" s="195" t="s">
        <v>395</v>
      </c>
      <c r="B5655" s="196">
        <v>1216</v>
      </c>
      <c r="C5655" s="196">
        <v>67300</v>
      </c>
      <c r="D5655" s="196">
        <v>2</v>
      </c>
      <c r="E5655" s="195" t="s">
        <v>20753</v>
      </c>
      <c r="F5655" s="195" t="s">
        <v>343</v>
      </c>
    </row>
    <row r="5656" spans="1:6">
      <c r="A5656" s="195" t="s">
        <v>395</v>
      </c>
      <c r="B5656" s="196">
        <v>5795</v>
      </c>
      <c r="C5656" s="196">
        <v>188400</v>
      </c>
      <c r="D5656" s="196">
        <v>1</v>
      </c>
      <c r="E5656" s="195" t="s">
        <v>20754</v>
      </c>
      <c r="F5656" s="195" t="s">
        <v>334</v>
      </c>
    </row>
    <row r="5657" spans="1:6">
      <c r="A5657" s="195" t="s">
        <v>395</v>
      </c>
      <c r="B5657" s="196">
        <v>1568</v>
      </c>
      <c r="C5657" s="196">
        <v>221700</v>
      </c>
      <c r="D5657" s="196">
        <v>2</v>
      </c>
      <c r="E5657" s="195" t="s">
        <v>20755</v>
      </c>
      <c r="F5657" s="195" t="s">
        <v>144</v>
      </c>
    </row>
    <row r="5658" spans="1:6">
      <c r="A5658" s="195" t="s">
        <v>395</v>
      </c>
      <c r="B5658" s="196">
        <v>10456</v>
      </c>
      <c r="C5658" s="196">
        <v>1265700</v>
      </c>
      <c r="D5658" s="196">
        <v>3</v>
      </c>
      <c r="E5658" s="195" t="s">
        <v>20756</v>
      </c>
      <c r="F5658" s="195" t="s">
        <v>124</v>
      </c>
    </row>
    <row r="5659" spans="1:6">
      <c r="A5659" s="195" t="s">
        <v>395</v>
      </c>
      <c r="B5659" s="196">
        <v>2648</v>
      </c>
      <c r="C5659" s="196">
        <v>228500</v>
      </c>
      <c r="D5659" s="196">
        <v>2</v>
      </c>
      <c r="E5659" s="195" t="s">
        <v>20757</v>
      </c>
      <c r="F5659" s="195" t="s">
        <v>3</v>
      </c>
    </row>
    <row r="5660" spans="1:6">
      <c r="A5660" s="195" t="s">
        <v>395</v>
      </c>
      <c r="B5660" s="196">
        <v>1764</v>
      </c>
      <c r="C5660" s="196">
        <v>308600</v>
      </c>
      <c r="D5660" s="196">
        <v>4</v>
      </c>
      <c r="E5660" s="195" t="s">
        <v>20758</v>
      </c>
      <c r="F5660" s="195" t="s">
        <v>3</v>
      </c>
    </row>
    <row r="5661" spans="1:6">
      <c r="A5661" s="195" t="s">
        <v>395</v>
      </c>
      <c r="B5661" s="196">
        <v>2769</v>
      </c>
      <c r="C5661" s="196">
        <v>301700</v>
      </c>
      <c r="D5661" s="196">
        <v>2</v>
      </c>
      <c r="E5661" s="195" t="s">
        <v>20759</v>
      </c>
      <c r="F5661" s="195" t="s">
        <v>238</v>
      </c>
    </row>
    <row r="5662" spans="1:6">
      <c r="A5662" s="195" t="s">
        <v>395</v>
      </c>
      <c r="B5662" s="196">
        <v>4686</v>
      </c>
      <c r="C5662" s="196">
        <v>277300</v>
      </c>
      <c r="D5662" s="196">
        <v>5</v>
      </c>
      <c r="E5662" s="195" t="s">
        <v>20760</v>
      </c>
      <c r="F5662" s="195" t="s">
        <v>256</v>
      </c>
    </row>
    <row r="5663" spans="1:6">
      <c r="A5663" s="195" t="s">
        <v>395</v>
      </c>
      <c r="B5663" s="196">
        <v>1560</v>
      </c>
      <c r="C5663" s="196">
        <v>181300</v>
      </c>
      <c r="D5663" s="196">
        <v>2</v>
      </c>
      <c r="E5663" s="195" t="s">
        <v>20761</v>
      </c>
      <c r="F5663" s="195" t="s">
        <v>22</v>
      </c>
    </row>
    <row r="5664" spans="1:6">
      <c r="A5664" s="195" t="s">
        <v>395</v>
      </c>
      <c r="B5664" s="196">
        <v>5128</v>
      </c>
      <c r="C5664" s="196">
        <v>365800</v>
      </c>
      <c r="D5664" s="196">
        <v>5</v>
      </c>
      <c r="E5664" s="195" t="s">
        <v>20762</v>
      </c>
      <c r="F5664" s="195" t="s">
        <v>60</v>
      </c>
    </row>
    <row r="5665" spans="1:6">
      <c r="A5665" s="195" t="s">
        <v>395</v>
      </c>
      <c r="B5665" s="196">
        <v>5636</v>
      </c>
      <c r="C5665" s="196">
        <v>400500</v>
      </c>
      <c r="D5665" s="196">
        <v>2</v>
      </c>
      <c r="E5665" s="195" t="s">
        <v>20763</v>
      </c>
      <c r="F5665" s="195" t="s">
        <v>118</v>
      </c>
    </row>
    <row r="5666" spans="1:6">
      <c r="A5666" s="195" t="s">
        <v>395</v>
      </c>
      <c r="B5666" s="196">
        <v>3257</v>
      </c>
      <c r="C5666" s="196">
        <v>375700</v>
      </c>
      <c r="D5666" s="196">
        <v>2</v>
      </c>
      <c r="E5666" s="195" t="s">
        <v>20764</v>
      </c>
      <c r="F5666" s="195" t="s">
        <v>238</v>
      </c>
    </row>
    <row r="5667" spans="1:6">
      <c r="A5667" s="195" t="s">
        <v>395</v>
      </c>
      <c r="B5667" s="196">
        <v>4632</v>
      </c>
      <c r="C5667" s="196">
        <v>162900</v>
      </c>
      <c r="D5667" s="196">
        <v>6</v>
      </c>
      <c r="E5667" s="195" t="s">
        <v>20765</v>
      </c>
      <c r="F5667" s="195" t="s">
        <v>160</v>
      </c>
    </row>
    <row r="5668" spans="1:6">
      <c r="A5668" s="195" t="s">
        <v>395</v>
      </c>
      <c r="B5668" s="196">
        <v>1610</v>
      </c>
      <c r="C5668" s="196">
        <v>83800</v>
      </c>
      <c r="D5668" s="196">
        <v>2</v>
      </c>
      <c r="E5668" s="195" t="s">
        <v>20766</v>
      </c>
      <c r="F5668" s="195" t="s">
        <v>22</v>
      </c>
    </row>
    <row r="5669" spans="1:6">
      <c r="A5669" s="195" t="s">
        <v>395</v>
      </c>
      <c r="B5669" s="196">
        <v>858</v>
      </c>
      <c r="C5669" s="196">
        <v>51600</v>
      </c>
      <c r="D5669" s="196">
        <v>2</v>
      </c>
      <c r="E5669" s="195" t="s">
        <v>20767</v>
      </c>
      <c r="F5669" s="195" t="s">
        <v>326</v>
      </c>
    </row>
    <row r="5670" spans="1:6">
      <c r="A5670" s="195" t="s">
        <v>395</v>
      </c>
      <c r="B5670" s="196">
        <v>3020</v>
      </c>
      <c r="C5670" s="196">
        <v>177700</v>
      </c>
      <c r="D5670" s="196">
        <v>2</v>
      </c>
      <c r="E5670" s="195" t="s">
        <v>20768</v>
      </c>
      <c r="F5670" s="195" t="s">
        <v>319</v>
      </c>
    </row>
    <row r="5671" spans="1:6">
      <c r="A5671" s="195" t="s">
        <v>395</v>
      </c>
      <c r="B5671" s="196">
        <v>1814</v>
      </c>
      <c r="C5671" s="196">
        <v>555500</v>
      </c>
      <c r="D5671" s="196">
        <v>2</v>
      </c>
      <c r="E5671" s="195" t="s">
        <v>20769</v>
      </c>
      <c r="F5671" s="195" t="s">
        <v>327</v>
      </c>
    </row>
    <row r="5672" spans="1:6">
      <c r="A5672" s="195" t="s">
        <v>395</v>
      </c>
      <c r="B5672" s="196">
        <v>3517</v>
      </c>
      <c r="C5672" s="196">
        <v>510600</v>
      </c>
      <c r="D5672" s="196">
        <v>2</v>
      </c>
      <c r="E5672" s="195" t="s">
        <v>20770</v>
      </c>
      <c r="F5672" s="195" t="s">
        <v>204</v>
      </c>
    </row>
    <row r="5673" spans="1:6">
      <c r="A5673" s="195" t="s">
        <v>395</v>
      </c>
      <c r="B5673" s="196">
        <v>1810</v>
      </c>
      <c r="C5673" s="196">
        <v>99100</v>
      </c>
      <c r="D5673" s="196">
        <v>2</v>
      </c>
      <c r="E5673" s="195" t="s">
        <v>20771</v>
      </c>
      <c r="F5673" s="195" t="s">
        <v>299</v>
      </c>
    </row>
    <row r="5674" spans="1:6">
      <c r="A5674" s="195" t="s">
        <v>395</v>
      </c>
      <c r="B5674" s="196">
        <v>8535</v>
      </c>
      <c r="C5674" s="196">
        <v>415700</v>
      </c>
      <c r="D5674" s="196">
        <v>6</v>
      </c>
      <c r="E5674" s="195" t="s">
        <v>20772</v>
      </c>
      <c r="F5674" s="195" t="s">
        <v>272</v>
      </c>
    </row>
    <row r="5675" spans="1:6">
      <c r="A5675" s="195" t="s">
        <v>395</v>
      </c>
      <c r="B5675" s="196">
        <v>1032</v>
      </c>
      <c r="C5675" s="196">
        <v>46900</v>
      </c>
      <c r="D5675" s="196">
        <v>1</v>
      </c>
      <c r="E5675" s="195" t="s">
        <v>20773</v>
      </c>
      <c r="F5675" s="195" t="s">
        <v>128</v>
      </c>
    </row>
    <row r="5676" spans="1:6">
      <c r="A5676" s="195" t="s">
        <v>395</v>
      </c>
      <c r="B5676" s="196">
        <v>4227</v>
      </c>
      <c r="C5676" s="196">
        <v>222300</v>
      </c>
      <c r="D5676" s="196">
        <v>5</v>
      </c>
      <c r="E5676" s="195" t="s">
        <v>20774</v>
      </c>
      <c r="F5676" s="195" t="s">
        <v>189</v>
      </c>
    </row>
    <row r="5677" spans="1:6">
      <c r="A5677" s="195" t="s">
        <v>395</v>
      </c>
      <c r="B5677" s="196">
        <v>5055</v>
      </c>
      <c r="C5677" s="196">
        <v>238500</v>
      </c>
      <c r="D5677" s="196">
        <v>4</v>
      </c>
      <c r="E5677" s="195" t="s">
        <v>20775</v>
      </c>
      <c r="F5677" s="195" t="s">
        <v>299</v>
      </c>
    </row>
    <row r="5678" spans="1:6">
      <c r="A5678" s="195" t="s">
        <v>395</v>
      </c>
      <c r="B5678" s="196">
        <v>3330</v>
      </c>
      <c r="C5678" s="196">
        <v>418400</v>
      </c>
      <c r="D5678" s="196">
        <v>2</v>
      </c>
      <c r="E5678" s="195" t="s">
        <v>20776</v>
      </c>
      <c r="F5678" s="195" t="s">
        <v>282</v>
      </c>
    </row>
    <row r="5679" spans="1:6">
      <c r="A5679" s="195" t="s">
        <v>395</v>
      </c>
      <c r="B5679" s="196">
        <v>1344</v>
      </c>
      <c r="C5679" s="196">
        <v>94700</v>
      </c>
      <c r="D5679" s="196">
        <v>2</v>
      </c>
      <c r="E5679" s="195" t="s">
        <v>20777</v>
      </c>
      <c r="F5679" s="195" t="s">
        <v>333</v>
      </c>
    </row>
    <row r="5680" spans="1:6">
      <c r="A5680" s="195" t="s">
        <v>395</v>
      </c>
      <c r="B5680" s="196">
        <v>3412</v>
      </c>
      <c r="C5680" s="196">
        <v>368700</v>
      </c>
      <c r="D5680" s="196">
        <v>3</v>
      </c>
      <c r="E5680" s="195" t="s">
        <v>20778</v>
      </c>
      <c r="F5680" s="195" t="s">
        <v>299</v>
      </c>
    </row>
    <row r="5681" spans="1:6">
      <c r="A5681" s="195" t="s">
        <v>395</v>
      </c>
      <c r="B5681" s="196">
        <v>4034</v>
      </c>
      <c r="C5681" s="196">
        <v>289500</v>
      </c>
      <c r="D5681" s="196">
        <v>3</v>
      </c>
      <c r="E5681" s="195" t="s">
        <v>20779</v>
      </c>
      <c r="F5681" s="195" t="s">
        <v>290</v>
      </c>
    </row>
    <row r="5682" spans="1:6">
      <c r="A5682" s="195" t="s">
        <v>395</v>
      </c>
      <c r="B5682" s="196">
        <v>4815</v>
      </c>
      <c r="C5682" s="196">
        <v>487400</v>
      </c>
      <c r="D5682" s="196">
        <v>2</v>
      </c>
      <c r="E5682" s="195" t="s">
        <v>20780</v>
      </c>
      <c r="F5682" s="195" t="s">
        <v>136</v>
      </c>
    </row>
    <row r="5683" spans="1:6">
      <c r="A5683" s="195" t="s">
        <v>395</v>
      </c>
      <c r="B5683" s="196">
        <v>2746</v>
      </c>
      <c r="C5683" s="196">
        <v>196700</v>
      </c>
      <c r="D5683" s="196">
        <v>3</v>
      </c>
      <c r="E5683" s="195" t="s">
        <v>20781</v>
      </c>
      <c r="F5683" s="195" t="s">
        <v>68</v>
      </c>
    </row>
    <row r="5684" spans="1:6">
      <c r="A5684" s="195" t="s">
        <v>395</v>
      </c>
      <c r="B5684" s="196">
        <v>13893</v>
      </c>
      <c r="C5684" s="196">
        <v>339300</v>
      </c>
      <c r="D5684" s="196">
        <v>13</v>
      </c>
      <c r="E5684" s="195" t="s">
        <v>20782</v>
      </c>
      <c r="F5684" s="195" t="s">
        <v>68</v>
      </c>
    </row>
    <row r="5685" spans="1:6">
      <c r="A5685" s="195" t="s">
        <v>395</v>
      </c>
      <c r="B5685" s="196">
        <v>2628</v>
      </c>
      <c r="C5685" s="196">
        <v>111400</v>
      </c>
      <c r="D5685" s="196">
        <v>2</v>
      </c>
      <c r="E5685" s="195" t="s">
        <v>20783</v>
      </c>
      <c r="F5685" s="195" t="s">
        <v>328</v>
      </c>
    </row>
    <row r="5686" spans="1:6">
      <c r="A5686" s="195" t="s">
        <v>395</v>
      </c>
      <c r="B5686" s="196">
        <v>1637</v>
      </c>
      <c r="C5686" s="196">
        <v>68500</v>
      </c>
      <c r="D5686" s="196">
        <v>2</v>
      </c>
      <c r="E5686" s="195" t="s">
        <v>20784</v>
      </c>
      <c r="F5686" s="195" t="s">
        <v>160</v>
      </c>
    </row>
    <row r="5687" spans="1:6">
      <c r="A5687" s="195" t="s">
        <v>395</v>
      </c>
      <c r="B5687" s="196">
        <v>2307</v>
      </c>
      <c r="C5687" s="196">
        <v>40000</v>
      </c>
      <c r="D5687" s="196">
        <v>2</v>
      </c>
      <c r="E5687" s="195" t="s">
        <v>20785</v>
      </c>
      <c r="F5687" s="195" t="s">
        <v>338</v>
      </c>
    </row>
    <row r="5688" spans="1:6">
      <c r="A5688" s="195" t="s">
        <v>395</v>
      </c>
      <c r="B5688" s="196">
        <v>2940</v>
      </c>
      <c r="C5688" s="196">
        <v>352200</v>
      </c>
      <c r="D5688" s="196">
        <v>2</v>
      </c>
      <c r="E5688" s="195" t="s">
        <v>20786</v>
      </c>
      <c r="F5688" s="195" t="s">
        <v>170</v>
      </c>
    </row>
    <row r="5689" spans="1:6">
      <c r="A5689" s="195" t="s">
        <v>395</v>
      </c>
      <c r="B5689" s="196">
        <v>1776</v>
      </c>
      <c r="C5689" s="196">
        <v>143800</v>
      </c>
      <c r="D5689" s="196">
        <v>1</v>
      </c>
      <c r="E5689" s="195" t="s">
        <v>20787</v>
      </c>
      <c r="F5689" s="195" t="s">
        <v>294</v>
      </c>
    </row>
    <row r="5690" spans="1:6">
      <c r="A5690" s="195" t="s">
        <v>395</v>
      </c>
      <c r="B5690" s="196">
        <v>3338</v>
      </c>
      <c r="C5690" s="196">
        <v>482000</v>
      </c>
      <c r="D5690" s="196">
        <v>1</v>
      </c>
      <c r="E5690" s="195" t="s">
        <v>20788</v>
      </c>
      <c r="F5690" s="195" t="s">
        <v>344</v>
      </c>
    </row>
    <row r="5691" spans="1:6">
      <c r="A5691" s="195" t="s">
        <v>395</v>
      </c>
      <c r="B5691" s="196">
        <v>2210</v>
      </c>
      <c r="C5691" s="196">
        <v>139900</v>
      </c>
      <c r="D5691" s="196">
        <v>2</v>
      </c>
      <c r="E5691" s="195" t="s">
        <v>20789</v>
      </c>
      <c r="F5691" s="195" t="s">
        <v>160</v>
      </c>
    </row>
    <row r="5692" spans="1:6">
      <c r="A5692" s="195" t="s">
        <v>395</v>
      </c>
      <c r="B5692" s="196">
        <v>1353</v>
      </c>
      <c r="C5692" s="196">
        <v>71100</v>
      </c>
      <c r="D5692" s="196">
        <v>3</v>
      </c>
      <c r="E5692" s="195" t="s">
        <v>20790</v>
      </c>
      <c r="F5692" s="195" t="s">
        <v>22</v>
      </c>
    </row>
    <row r="5693" spans="1:6">
      <c r="A5693" s="195" t="s">
        <v>395</v>
      </c>
      <c r="B5693" s="196">
        <v>2310</v>
      </c>
      <c r="C5693" s="196">
        <v>152500</v>
      </c>
      <c r="D5693" s="196">
        <v>2</v>
      </c>
      <c r="E5693" s="195" t="s">
        <v>20791</v>
      </c>
      <c r="F5693" s="195" t="s">
        <v>313</v>
      </c>
    </row>
    <row r="5694" spans="1:6">
      <c r="A5694" s="195" t="s">
        <v>395</v>
      </c>
      <c r="B5694" s="196">
        <v>7995</v>
      </c>
      <c r="C5694" s="196">
        <v>939200</v>
      </c>
      <c r="D5694" s="196">
        <v>2</v>
      </c>
      <c r="E5694" s="195" t="s">
        <v>20792</v>
      </c>
      <c r="F5694" s="195" t="s">
        <v>300</v>
      </c>
    </row>
    <row r="5695" spans="1:6">
      <c r="A5695" s="195" t="s">
        <v>395</v>
      </c>
      <c r="B5695" s="196">
        <v>2301</v>
      </c>
      <c r="C5695" s="196">
        <v>240300</v>
      </c>
      <c r="D5695" s="196">
        <v>2</v>
      </c>
      <c r="E5695" s="195" t="s">
        <v>20793</v>
      </c>
      <c r="F5695" s="195" t="s">
        <v>299</v>
      </c>
    </row>
    <row r="5696" spans="1:6">
      <c r="A5696" s="195" t="s">
        <v>395</v>
      </c>
      <c r="B5696" s="196">
        <v>2630</v>
      </c>
      <c r="C5696" s="196">
        <v>290500</v>
      </c>
      <c r="D5696" s="196">
        <v>2</v>
      </c>
      <c r="E5696" s="195" t="s">
        <v>20794</v>
      </c>
      <c r="F5696" s="195" t="s">
        <v>314</v>
      </c>
    </row>
    <row r="5697" spans="1:6">
      <c r="A5697" s="195" t="s">
        <v>395</v>
      </c>
      <c r="B5697" s="196">
        <v>930</v>
      </c>
      <c r="C5697" s="196">
        <v>87100</v>
      </c>
      <c r="D5697" s="196">
        <v>1</v>
      </c>
      <c r="E5697" s="195" t="s">
        <v>20795</v>
      </c>
      <c r="F5697" s="195" t="s">
        <v>89</v>
      </c>
    </row>
    <row r="5698" spans="1:6">
      <c r="A5698" s="195" t="s">
        <v>395</v>
      </c>
      <c r="B5698" s="196">
        <v>5060</v>
      </c>
      <c r="C5698" s="196">
        <v>341500</v>
      </c>
      <c r="D5698" s="196">
        <v>2</v>
      </c>
      <c r="E5698" s="195" t="s">
        <v>20796</v>
      </c>
      <c r="F5698" s="195" t="s">
        <v>3</v>
      </c>
    </row>
    <row r="5699" spans="1:6">
      <c r="A5699" s="195" t="s">
        <v>395</v>
      </c>
      <c r="B5699" s="196">
        <v>3911</v>
      </c>
      <c r="C5699" s="196">
        <v>281900</v>
      </c>
      <c r="D5699" s="196">
        <v>3</v>
      </c>
      <c r="E5699" s="195" t="s">
        <v>20797</v>
      </c>
      <c r="F5699" s="195" t="s">
        <v>118</v>
      </c>
    </row>
    <row r="5700" spans="1:6">
      <c r="A5700" s="195" t="s">
        <v>395</v>
      </c>
      <c r="B5700" s="196">
        <v>3114</v>
      </c>
      <c r="C5700" s="196">
        <v>175900</v>
      </c>
      <c r="D5700" s="196">
        <v>2</v>
      </c>
      <c r="E5700" s="195" t="s">
        <v>20798</v>
      </c>
      <c r="F5700" s="195" t="s">
        <v>288</v>
      </c>
    </row>
    <row r="5701" spans="1:6">
      <c r="A5701" s="195" t="s">
        <v>395</v>
      </c>
      <c r="B5701" s="196">
        <v>1575</v>
      </c>
      <c r="C5701" s="196">
        <v>217500</v>
      </c>
      <c r="D5701" s="196">
        <v>1</v>
      </c>
      <c r="E5701" s="195" t="s">
        <v>20799</v>
      </c>
      <c r="F5701" s="195" t="s">
        <v>126</v>
      </c>
    </row>
    <row r="5702" spans="1:6">
      <c r="A5702" s="195" t="s">
        <v>395</v>
      </c>
      <c r="B5702" s="196">
        <v>2283</v>
      </c>
      <c r="C5702" s="196">
        <v>404200</v>
      </c>
      <c r="D5702" s="196">
        <v>2</v>
      </c>
      <c r="E5702" s="195" t="s">
        <v>20800</v>
      </c>
      <c r="F5702" s="195" t="s">
        <v>67</v>
      </c>
    </row>
    <row r="5703" spans="1:6">
      <c r="A5703" s="195" t="s">
        <v>395</v>
      </c>
      <c r="B5703" s="196">
        <v>5173</v>
      </c>
      <c r="C5703" s="196">
        <v>295500</v>
      </c>
      <c r="D5703" s="196">
        <v>2</v>
      </c>
      <c r="E5703" s="195" t="s">
        <v>20801</v>
      </c>
      <c r="F5703" s="195" t="s">
        <v>3</v>
      </c>
    </row>
    <row r="5704" spans="1:6">
      <c r="A5704" s="195" t="s">
        <v>395</v>
      </c>
      <c r="B5704" s="196">
        <v>2856</v>
      </c>
      <c r="C5704" s="196">
        <v>209200</v>
      </c>
      <c r="D5704" s="196">
        <v>2</v>
      </c>
      <c r="E5704" s="195" t="s">
        <v>20802</v>
      </c>
      <c r="F5704" s="195" t="s">
        <v>170</v>
      </c>
    </row>
    <row r="5705" spans="1:6">
      <c r="A5705" s="195" t="s">
        <v>395</v>
      </c>
      <c r="B5705" s="196">
        <v>1970</v>
      </c>
      <c r="C5705" s="196">
        <v>116200</v>
      </c>
      <c r="D5705" s="196">
        <v>2</v>
      </c>
      <c r="E5705" s="195" t="s">
        <v>20803</v>
      </c>
      <c r="F5705" s="195" t="s">
        <v>337</v>
      </c>
    </row>
    <row r="5706" spans="1:6">
      <c r="A5706" s="195" t="s">
        <v>395</v>
      </c>
      <c r="B5706" s="196">
        <v>1644</v>
      </c>
      <c r="C5706" s="196">
        <v>95500</v>
      </c>
      <c r="D5706" s="196">
        <v>4</v>
      </c>
      <c r="E5706" s="195" t="s">
        <v>20804</v>
      </c>
      <c r="F5706" s="195" t="s">
        <v>22</v>
      </c>
    </row>
    <row r="5707" spans="1:6">
      <c r="A5707" s="195" t="s">
        <v>395</v>
      </c>
      <c r="B5707" s="196">
        <v>4341</v>
      </c>
      <c r="C5707" s="196">
        <v>605300</v>
      </c>
      <c r="D5707" s="196">
        <v>5</v>
      </c>
      <c r="E5707" s="195" t="s">
        <v>20805</v>
      </c>
      <c r="F5707" s="195" t="s">
        <v>67</v>
      </c>
    </row>
    <row r="5708" spans="1:6">
      <c r="A5708" s="195" t="s">
        <v>395</v>
      </c>
      <c r="B5708" s="196">
        <v>2938</v>
      </c>
      <c r="C5708" s="196">
        <v>525300</v>
      </c>
      <c r="D5708" s="196">
        <v>2</v>
      </c>
      <c r="E5708" s="195" t="s">
        <v>20806</v>
      </c>
      <c r="F5708" s="195" t="s">
        <v>60</v>
      </c>
    </row>
    <row r="5709" spans="1:6">
      <c r="A5709" s="195" t="s">
        <v>395</v>
      </c>
      <c r="B5709" s="196">
        <v>1560</v>
      </c>
      <c r="C5709" s="196">
        <v>98200</v>
      </c>
      <c r="D5709" s="196">
        <v>2</v>
      </c>
      <c r="E5709" s="195" t="s">
        <v>20807</v>
      </c>
      <c r="F5709" s="195" t="s">
        <v>323</v>
      </c>
    </row>
    <row r="5710" spans="1:6">
      <c r="A5710" s="195" t="s">
        <v>395</v>
      </c>
      <c r="B5710" s="196">
        <v>3089</v>
      </c>
      <c r="C5710" s="196">
        <v>357600</v>
      </c>
      <c r="D5710" s="196">
        <v>3</v>
      </c>
      <c r="E5710" s="195" t="s">
        <v>20808</v>
      </c>
      <c r="F5710" s="195" t="s">
        <v>124</v>
      </c>
    </row>
    <row r="5711" spans="1:6">
      <c r="A5711" s="195" t="s">
        <v>395</v>
      </c>
      <c r="B5711" s="196">
        <v>4428</v>
      </c>
      <c r="C5711" s="196">
        <v>157300</v>
      </c>
      <c r="D5711" s="196">
        <v>5</v>
      </c>
      <c r="E5711" s="195" t="s">
        <v>20809</v>
      </c>
      <c r="F5711" s="195" t="s">
        <v>160</v>
      </c>
    </row>
    <row r="5712" spans="1:6">
      <c r="A5712" s="195" t="s">
        <v>395</v>
      </c>
      <c r="B5712" s="196">
        <v>4630</v>
      </c>
      <c r="C5712" s="196">
        <v>480900</v>
      </c>
      <c r="D5712" s="196">
        <v>2</v>
      </c>
      <c r="E5712" s="195" t="s">
        <v>20810</v>
      </c>
      <c r="F5712" s="195" t="s">
        <v>327</v>
      </c>
    </row>
    <row r="5713" spans="1:6">
      <c r="A5713" s="195" t="s">
        <v>395</v>
      </c>
      <c r="B5713" s="196">
        <v>2772</v>
      </c>
      <c r="C5713" s="196">
        <v>220700</v>
      </c>
      <c r="D5713" s="196">
        <v>2</v>
      </c>
      <c r="E5713" s="195" t="s">
        <v>20811</v>
      </c>
      <c r="F5713" s="195" t="s">
        <v>313</v>
      </c>
    </row>
    <row r="5714" spans="1:6">
      <c r="A5714" s="195" t="s">
        <v>395</v>
      </c>
      <c r="B5714" s="196">
        <v>1728</v>
      </c>
      <c r="C5714" s="196">
        <v>185800</v>
      </c>
      <c r="D5714" s="196">
        <v>2</v>
      </c>
      <c r="E5714" s="195" t="s">
        <v>20812</v>
      </c>
      <c r="F5714" s="195" t="s">
        <v>160</v>
      </c>
    </row>
    <row r="5715" spans="1:6">
      <c r="A5715" s="195" t="s">
        <v>395</v>
      </c>
      <c r="B5715" s="196">
        <v>716</v>
      </c>
      <c r="C5715" s="196">
        <v>65800</v>
      </c>
      <c r="D5715" s="196">
        <v>1</v>
      </c>
      <c r="E5715" s="195" t="s">
        <v>20813</v>
      </c>
      <c r="F5715" s="195" t="s">
        <v>128</v>
      </c>
    </row>
    <row r="5716" spans="1:6">
      <c r="A5716" s="195" t="s">
        <v>395</v>
      </c>
      <c r="B5716" s="196">
        <v>3318</v>
      </c>
      <c r="C5716" s="196">
        <v>287000</v>
      </c>
      <c r="D5716" s="196">
        <v>3</v>
      </c>
      <c r="E5716" s="195" t="s">
        <v>20814</v>
      </c>
      <c r="F5716" s="195" t="s">
        <v>194</v>
      </c>
    </row>
    <row r="5717" spans="1:6">
      <c r="A5717" s="195" t="s">
        <v>395</v>
      </c>
      <c r="B5717" s="196">
        <v>3150</v>
      </c>
      <c r="C5717" s="196">
        <v>158300</v>
      </c>
      <c r="D5717" s="196">
        <v>2</v>
      </c>
      <c r="E5717" s="195" t="s">
        <v>20815</v>
      </c>
      <c r="F5717" s="195" t="s">
        <v>176</v>
      </c>
    </row>
    <row r="5718" spans="1:6">
      <c r="A5718" s="195" t="s">
        <v>395</v>
      </c>
      <c r="B5718" s="196">
        <v>2544</v>
      </c>
      <c r="C5718" s="196">
        <v>133800</v>
      </c>
      <c r="D5718" s="196">
        <v>3</v>
      </c>
      <c r="E5718" s="195" t="s">
        <v>20816</v>
      </c>
      <c r="F5718" s="195" t="s">
        <v>160</v>
      </c>
    </row>
    <row r="5719" spans="1:6" ht="30">
      <c r="A5719" s="195" t="s">
        <v>395</v>
      </c>
      <c r="B5719" s="196">
        <v>3860</v>
      </c>
      <c r="C5719" s="196">
        <v>404700</v>
      </c>
      <c r="D5719" s="196">
        <v>2</v>
      </c>
      <c r="E5719" s="195" t="s">
        <v>20817</v>
      </c>
      <c r="F5719" s="195" t="s">
        <v>200</v>
      </c>
    </row>
    <row r="5720" spans="1:6">
      <c r="A5720" s="195" t="s">
        <v>395</v>
      </c>
      <c r="B5720" s="196">
        <v>2970</v>
      </c>
      <c r="C5720" s="196">
        <v>372700</v>
      </c>
      <c r="D5720" s="196">
        <v>3</v>
      </c>
      <c r="E5720" s="195" t="s">
        <v>20818</v>
      </c>
      <c r="F5720" s="195" t="s">
        <v>47</v>
      </c>
    </row>
    <row r="5721" spans="1:6">
      <c r="A5721" s="195" t="s">
        <v>395</v>
      </c>
      <c r="B5721" s="196">
        <v>1866</v>
      </c>
      <c r="C5721" s="196">
        <v>90300</v>
      </c>
      <c r="D5721" s="196">
        <v>2</v>
      </c>
      <c r="E5721" s="195" t="s">
        <v>20819</v>
      </c>
      <c r="F5721" s="195" t="s">
        <v>60</v>
      </c>
    </row>
    <row r="5722" spans="1:6">
      <c r="A5722" s="195" t="s">
        <v>395</v>
      </c>
      <c r="B5722" s="196">
        <v>4070</v>
      </c>
      <c r="C5722" s="196">
        <v>430100</v>
      </c>
      <c r="D5722" s="196">
        <v>3</v>
      </c>
      <c r="E5722" s="195" t="s">
        <v>20820</v>
      </c>
      <c r="F5722" s="195" t="s">
        <v>194</v>
      </c>
    </row>
    <row r="5723" spans="1:6">
      <c r="A5723" s="195" t="s">
        <v>395</v>
      </c>
      <c r="B5723" s="196">
        <v>8322</v>
      </c>
      <c r="C5723" s="196">
        <v>478700</v>
      </c>
      <c r="D5723" s="196">
        <v>6</v>
      </c>
      <c r="E5723" s="195" t="s">
        <v>20821</v>
      </c>
      <c r="F5723" s="195" t="s">
        <v>60</v>
      </c>
    </row>
    <row r="5724" spans="1:6">
      <c r="A5724" s="195" t="s">
        <v>395</v>
      </c>
      <c r="B5724" s="196">
        <v>2188</v>
      </c>
      <c r="C5724" s="196">
        <v>233000</v>
      </c>
      <c r="D5724" s="196">
        <v>1</v>
      </c>
      <c r="E5724" s="195" t="s">
        <v>20822</v>
      </c>
      <c r="F5724" s="195" t="s">
        <v>118</v>
      </c>
    </row>
    <row r="5725" spans="1:6">
      <c r="A5725" s="195" t="s">
        <v>395</v>
      </c>
      <c r="B5725" s="196">
        <v>2606</v>
      </c>
      <c r="C5725" s="196">
        <v>374900</v>
      </c>
      <c r="D5725" s="196">
        <v>1</v>
      </c>
      <c r="E5725" s="195" t="s">
        <v>20823</v>
      </c>
      <c r="F5725" s="195" t="s">
        <v>220</v>
      </c>
    </row>
    <row r="5726" spans="1:6">
      <c r="A5726" s="195" t="s">
        <v>395</v>
      </c>
      <c r="B5726" s="196">
        <v>1593</v>
      </c>
      <c r="C5726" s="196">
        <v>216100</v>
      </c>
      <c r="D5726" s="196">
        <v>1</v>
      </c>
      <c r="E5726" s="195" t="s">
        <v>20824</v>
      </c>
      <c r="F5726" s="195" t="s">
        <v>128</v>
      </c>
    </row>
    <row r="5727" spans="1:6">
      <c r="A5727" s="195" t="s">
        <v>395</v>
      </c>
      <c r="B5727" s="196">
        <v>3574</v>
      </c>
      <c r="C5727" s="196">
        <v>335700</v>
      </c>
      <c r="D5727" s="196">
        <v>1</v>
      </c>
      <c r="E5727" s="195" t="s">
        <v>20825</v>
      </c>
      <c r="F5727" s="195" t="s">
        <v>118</v>
      </c>
    </row>
    <row r="5728" spans="1:6">
      <c r="A5728" s="195" t="s">
        <v>395</v>
      </c>
      <c r="B5728" s="196">
        <v>1524</v>
      </c>
      <c r="C5728" s="196">
        <v>158100</v>
      </c>
      <c r="D5728" s="196">
        <v>3</v>
      </c>
      <c r="E5728" s="195" t="s">
        <v>20826</v>
      </c>
      <c r="F5728" s="195" t="s">
        <v>124</v>
      </c>
    </row>
    <row r="5729" spans="1:6">
      <c r="A5729" s="195" t="s">
        <v>395</v>
      </c>
      <c r="B5729" s="196">
        <v>5055</v>
      </c>
      <c r="C5729" s="196">
        <v>276100</v>
      </c>
      <c r="D5729" s="196">
        <v>2</v>
      </c>
      <c r="E5729" s="195" t="s">
        <v>20827</v>
      </c>
      <c r="F5729" s="195" t="s">
        <v>328</v>
      </c>
    </row>
    <row r="5730" spans="1:6">
      <c r="A5730" s="195" t="s">
        <v>395</v>
      </c>
      <c r="B5730" s="196">
        <v>2738</v>
      </c>
      <c r="C5730" s="196">
        <v>327500</v>
      </c>
      <c r="D5730" s="196">
        <v>2</v>
      </c>
      <c r="E5730" s="195" t="s">
        <v>20828</v>
      </c>
      <c r="F5730" s="195" t="s">
        <v>194</v>
      </c>
    </row>
    <row r="5731" spans="1:6" ht="30">
      <c r="A5731" s="195" t="s">
        <v>395</v>
      </c>
      <c r="B5731" s="196">
        <v>2444</v>
      </c>
      <c r="C5731" s="196">
        <v>279800</v>
      </c>
      <c r="D5731" s="196">
        <v>2</v>
      </c>
      <c r="E5731" s="195" t="s">
        <v>20829</v>
      </c>
      <c r="F5731" s="195" t="s">
        <v>200</v>
      </c>
    </row>
    <row r="5732" spans="1:6">
      <c r="A5732" s="195" t="s">
        <v>395</v>
      </c>
      <c r="B5732" s="196">
        <v>1428</v>
      </c>
      <c r="C5732" s="196">
        <v>197000</v>
      </c>
      <c r="D5732" s="196">
        <v>1</v>
      </c>
      <c r="E5732" s="195" t="s">
        <v>20830</v>
      </c>
      <c r="F5732" s="195" t="s">
        <v>89</v>
      </c>
    </row>
    <row r="5733" spans="1:6">
      <c r="A5733" s="195" t="s">
        <v>395</v>
      </c>
      <c r="B5733" s="196">
        <v>3976</v>
      </c>
      <c r="C5733" s="196">
        <v>197300</v>
      </c>
      <c r="D5733" s="196">
        <v>4</v>
      </c>
      <c r="E5733" s="195" t="s">
        <v>20831</v>
      </c>
      <c r="F5733" s="195" t="s">
        <v>160</v>
      </c>
    </row>
    <row r="5734" spans="1:6">
      <c r="A5734" s="195" t="s">
        <v>395</v>
      </c>
      <c r="B5734" s="196">
        <v>2353</v>
      </c>
      <c r="C5734" s="196">
        <v>302700</v>
      </c>
      <c r="D5734" s="196">
        <v>1</v>
      </c>
      <c r="E5734" s="195" t="s">
        <v>20832</v>
      </c>
      <c r="F5734" s="195" t="s">
        <v>240</v>
      </c>
    </row>
    <row r="5735" spans="1:6">
      <c r="A5735" s="195" t="s">
        <v>395</v>
      </c>
      <c r="B5735" s="196">
        <v>4714</v>
      </c>
      <c r="C5735" s="196">
        <v>665200</v>
      </c>
      <c r="D5735" s="196">
        <v>5</v>
      </c>
      <c r="E5735" s="195" t="s">
        <v>20833</v>
      </c>
      <c r="F5735" s="195" t="s">
        <v>67</v>
      </c>
    </row>
    <row r="5736" spans="1:6">
      <c r="A5736" s="195" t="s">
        <v>395</v>
      </c>
      <c r="B5736" s="196">
        <v>3188</v>
      </c>
      <c r="C5736" s="196">
        <v>237400</v>
      </c>
      <c r="D5736" s="196">
        <v>2</v>
      </c>
      <c r="E5736" s="195" t="s">
        <v>20834</v>
      </c>
      <c r="F5736" s="195" t="s">
        <v>302</v>
      </c>
    </row>
    <row r="5737" spans="1:6">
      <c r="A5737" s="195" t="s">
        <v>395</v>
      </c>
      <c r="B5737" s="196">
        <v>3114</v>
      </c>
      <c r="C5737" s="196">
        <v>273500</v>
      </c>
      <c r="D5737" s="196">
        <v>2</v>
      </c>
      <c r="E5737" s="195" t="s">
        <v>20835</v>
      </c>
      <c r="F5737" s="195" t="s">
        <v>176</v>
      </c>
    </row>
    <row r="5738" spans="1:6" ht="30">
      <c r="A5738" s="195" t="s">
        <v>395</v>
      </c>
      <c r="B5738" s="196">
        <v>3182</v>
      </c>
      <c r="C5738" s="196">
        <v>1500900</v>
      </c>
      <c r="D5738" s="196">
        <v>1</v>
      </c>
      <c r="E5738" s="195" t="s">
        <v>20836</v>
      </c>
      <c r="F5738" s="195" t="s">
        <v>278</v>
      </c>
    </row>
    <row r="5739" spans="1:6" ht="30">
      <c r="A5739" s="195" t="s">
        <v>395</v>
      </c>
      <c r="B5739" s="196">
        <v>3856</v>
      </c>
      <c r="C5739" s="196">
        <v>456900</v>
      </c>
      <c r="D5739" s="196">
        <v>2</v>
      </c>
      <c r="E5739" s="195" t="s">
        <v>20837</v>
      </c>
      <c r="F5739" s="195" t="s">
        <v>200</v>
      </c>
    </row>
    <row r="5740" spans="1:6">
      <c r="A5740" s="195" t="s">
        <v>395</v>
      </c>
      <c r="B5740" s="196">
        <v>3817</v>
      </c>
      <c r="C5740" s="196">
        <v>416300</v>
      </c>
      <c r="D5740" s="196">
        <v>4</v>
      </c>
      <c r="E5740" s="195" t="s">
        <v>20838</v>
      </c>
      <c r="F5740" s="195" t="s">
        <v>67</v>
      </c>
    </row>
    <row r="5741" spans="1:6">
      <c r="A5741" s="195" t="s">
        <v>395</v>
      </c>
      <c r="B5741" s="196">
        <v>1692</v>
      </c>
      <c r="C5741" s="196">
        <v>110100</v>
      </c>
      <c r="D5741" s="196">
        <v>2</v>
      </c>
      <c r="E5741" s="195" t="s">
        <v>20839</v>
      </c>
      <c r="F5741" s="195" t="s">
        <v>204</v>
      </c>
    </row>
    <row r="5742" spans="1:6">
      <c r="A5742" s="195" t="s">
        <v>395</v>
      </c>
      <c r="B5742" s="196">
        <v>4935</v>
      </c>
      <c r="C5742" s="196">
        <v>262000</v>
      </c>
      <c r="D5742" s="196">
        <v>2</v>
      </c>
      <c r="E5742" s="195" t="s">
        <v>20840</v>
      </c>
      <c r="F5742" s="195" t="s">
        <v>3</v>
      </c>
    </row>
    <row r="5743" spans="1:6">
      <c r="A5743" s="195" t="s">
        <v>395</v>
      </c>
      <c r="B5743" s="196">
        <v>3014</v>
      </c>
      <c r="C5743" s="196">
        <v>350400</v>
      </c>
      <c r="D5743" s="196">
        <v>2</v>
      </c>
      <c r="E5743" s="195" t="s">
        <v>20841</v>
      </c>
      <c r="F5743" s="195" t="s">
        <v>272</v>
      </c>
    </row>
    <row r="5744" spans="1:6">
      <c r="A5744" s="195" t="s">
        <v>395</v>
      </c>
      <c r="B5744" s="196">
        <v>3035</v>
      </c>
      <c r="C5744" s="196">
        <v>142900</v>
      </c>
      <c r="D5744" s="196">
        <v>2</v>
      </c>
      <c r="E5744" s="195" t="s">
        <v>20842</v>
      </c>
      <c r="F5744" s="195" t="s">
        <v>68</v>
      </c>
    </row>
    <row r="5745" spans="1:6">
      <c r="A5745" s="195" t="s">
        <v>395</v>
      </c>
      <c r="B5745" s="196">
        <v>1134</v>
      </c>
      <c r="C5745" s="196">
        <v>215700</v>
      </c>
      <c r="D5745" s="196">
        <v>4</v>
      </c>
      <c r="E5745" s="195" t="s">
        <v>20843</v>
      </c>
      <c r="F5745" s="195" t="s">
        <v>3</v>
      </c>
    </row>
    <row r="5746" spans="1:6">
      <c r="A5746" s="195" t="s">
        <v>395</v>
      </c>
      <c r="B5746" s="196">
        <v>1498</v>
      </c>
      <c r="C5746" s="196">
        <v>164900</v>
      </c>
      <c r="D5746" s="196">
        <v>3</v>
      </c>
      <c r="E5746" s="195" t="s">
        <v>20844</v>
      </c>
      <c r="F5746" s="195" t="s">
        <v>3</v>
      </c>
    </row>
    <row r="5747" spans="1:6">
      <c r="A5747" s="195" t="s">
        <v>395</v>
      </c>
      <c r="B5747" s="196">
        <v>4192</v>
      </c>
      <c r="C5747" s="196">
        <v>309500</v>
      </c>
      <c r="D5747" s="196">
        <v>2</v>
      </c>
      <c r="E5747" s="195" t="s">
        <v>20845</v>
      </c>
      <c r="F5747" s="195" t="s">
        <v>118</v>
      </c>
    </row>
    <row r="5748" spans="1:6">
      <c r="A5748" s="195" t="s">
        <v>395</v>
      </c>
      <c r="B5748" s="196">
        <v>717</v>
      </c>
      <c r="C5748" s="196">
        <v>32200</v>
      </c>
      <c r="D5748" s="196">
        <v>1</v>
      </c>
      <c r="E5748" s="195" t="s">
        <v>20846</v>
      </c>
      <c r="F5748" s="195" t="s">
        <v>128</v>
      </c>
    </row>
    <row r="5749" spans="1:6">
      <c r="A5749" s="195" t="s">
        <v>395</v>
      </c>
      <c r="B5749" s="196">
        <v>2708</v>
      </c>
      <c r="C5749" s="196">
        <v>153400</v>
      </c>
      <c r="D5749" s="196">
        <v>2</v>
      </c>
      <c r="E5749" s="195" t="s">
        <v>20847</v>
      </c>
      <c r="F5749" s="195" t="s">
        <v>189</v>
      </c>
    </row>
    <row r="5750" spans="1:6">
      <c r="A5750" s="195" t="s">
        <v>395</v>
      </c>
      <c r="B5750" s="196">
        <v>884</v>
      </c>
      <c r="C5750" s="196">
        <v>45700</v>
      </c>
      <c r="D5750" s="196">
        <v>2</v>
      </c>
      <c r="E5750" s="195" t="s">
        <v>20848</v>
      </c>
      <c r="F5750" s="195" t="s">
        <v>299</v>
      </c>
    </row>
    <row r="5751" spans="1:6">
      <c r="A5751" s="195" t="s">
        <v>395</v>
      </c>
      <c r="B5751" s="196">
        <v>2665</v>
      </c>
      <c r="C5751" s="196">
        <v>331700</v>
      </c>
      <c r="D5751" s="196">
        <v>2</v>
      </c>
      <c r="E5751" s="195" t="s">
        <v>20849</v>
      </c>
      <c r="F5751" s="195" t="s">
        <v>290</v>
      </c>
    </row>
    <row r="5752" spans="1:6" ht="30">
      <c r="A5752" s="195" t="s">
        <v>395</v>
      </c>
      <c r="B5752" s="196">
        <v>2672</v>
      </c>
      <c r="C5752" s="196">
        <v>451500</v>
      </c>
      <c r="D5752" s="196">
        <v>3</v>
      </c>
      <c r="E5752" s="195" t="s">
        <v>20850</v>
      </c>
      <c r="F5752" s="195" t="s">
        <v>200</v>
      </c>
    </row>
    <row r="5753" spans="1:6">
      <c r="A5753" s="195" t="s">
        <v>395</v>
      </c>
      <c r="B5753" s="196">
        <v>6795</v>
      </c>
      <c r="C5753" s="196">
        <v>324200</v>
      </c>
      <c r="D5753" s="196">
        <v>3</v>
      </c>
      <c r="E5753" s="195" t="s">
        <v>20851</v>
      </c>
      <c r="F5753" s="195" t="s">
        <v>281</v>
      </c>
    </row>
    <row r="5754" spans="1:6">
      <c r="A5754" s="195" t="s">
        <v>395</v>
      </c>
      <c r="B5754" s="196">
        <v>4330</v>
      </c>
      <c r="C5754" s="196">
        <v>319300</v>
      </c>
      <c r="D5754" s="196">
        <v>2</v>
      </c>
      <c r="E5754" s="195" t="s">
        <v>20852</v>
      </c>
      <c r="F5754" s="195" t="s">
        <v>312</v>
      </c>
    </row>
    <row r="5755" spans="1:6">
      <c r="A5755" s="195" t="s">
        <v>395</v>
      </c>
      <c r="B5755" s="196">
        <v>3088</v>
      </c>
      <c r="C5755" s="196">
        <v>392700</v>
      </c>
      <c r="D5755" s="196">
        <v>3</v>
      </c>
      <c r="E5755" s="195" t="s">
        <v>20853</v>
      </c>
      <c r="F5755" s="195" t="s">
        <v>136</v>
      </c>
    </row>
    <row r="5756" spans="1:6">
      <c r="A5756" s="195" t="s">
        <v>395</v>
      </c>
      <c r="B5756" s="196">
        <v>1960</v>
      </c>
      <c r="C5756" s="196">
        <v>67200</v>
      </c>
      <c r="D5756" s="196">
        <v>2</v>
      </c>
      <c r="E5756" s="195" t="s">
        <v>20854</v>
      </c>
      <c r="F5756" s="195" t="s">
        <v>332</v>
      </c>
    </row>
    <row r="5757" spans="1:6" ht="30">
      <c r="A5757" s="195" t="s">
        <v>395</v>
      </c>
      <c r="B5757" s="196">
        <v>3390</v>
      </c>
      <c r="C5757" s="196">
        <v>956700</v>
      </c>
      <c r="D5757" s="196">
        <v>1</v>
      </c>
      <c r="E5757" s="195" t="s">
        <v>20855</v>
      </c>
      <c r="F5757" s="195" t="s">
        <v>278</v>
      </c>
    </row>
    <row r="5758" spans="1:6">
      <c r="A5758" s="195" t="s">
        <v>395</v>
      </c>
      <c r="B5758" s="196">
        <v>1160</v>
      </c>
      <c r="C5758" s="196">
        <v>162800</v>
      </c>
      <c r="D5758" s="196">
        <v>1</v>
      </c>
      <c r="E5758" s="195" t="s">
        <v>20856</v>
      </c>
      <c r="F5758" s="195" t="s">
        <v>128</v>
      </c>
    </row>
    <row r="5759" spans="1:6">
      <c r="A5759" s="195" t="s">
        <v>395</v>
      </c>
      <c r="B5759" s="196">
        <v>4003</v>
      </c>
      <c r="C5759" s="196">
        <v>317700</v>
      </c>
      <c r="D5759" s="196">
        <v>3</v>
      </c>
      <c r="E5759" s="195" t="s">
        <v>20857</v>
      </c>
      <c r="F5759" s="195" t="s">
        <v>60</v>
      </c>
    </row>
    <row r="5760" spans="1:6">
      <c r="A5760" s="195" t="s">
        <v>395</v>
      </c>
      <c r="B5760" s="196">
        <v>3727</v>
      </c>
      <c r="C5760" s="196">
        <v>304500</v>
      </c>
      <c r="D5760" s="196">
        <v>2</v>
      </c>
      <c r="E5760" s="195" t="s">
        <v>20858</v>
      </c>
      <c r="F5760" s="195" t="s">
        <v>290</v>
      </c>
    </row>
    <row r="5761" spans="1:6">
      <c r="A5761" s="195" t="s">
        <v>395</v>
      </c>
      <c r="B5761" s="196">
        <v>2019</v>
      </c>
      <c r="C5761" s="196">
        <v>347800</v>
      </c>
      <c r="D5761" s="196">
        <v>2</v>
      </c>
      <c r="E5761" s="195" t="s">
        <v>20859</v>
      </c>
      <c r="F5761" s="195" t="s">
        <v>300</v>
      </c>
    </row>
    <row r="5762" spans="1:6">
      <c r="A5762" s="195" t="s">
        <v>395</v>
      </c>
      <c r="B5762" s="196">
        <v>2974</v>
      </c>
      <c r="C5762" s="196">
        <v>1135500</v>
      </c>
      <c r="D5762" s="196">
        <v>2</v>
      </c>
      <c r="E5762" s="195" t="s">
        <v>20860</v>
      </c>
      <c r="F5762" s="195" t="s">
        <v>300</v>
      </c>
    </row>
    <row r="5763" spans="1:6">
      <c r="A5763" s="195" t="s">
        <v>395</v>
      </c>
      <c r="B5763" s="196">
        <v>2477</v>
      </c>
      <c r="C5763" s="196">
        <v>243500</v>
      </c>
      <c r="D5763" s="196">
        <v>2</v>
      </c>
      <c r="E5763" s="195" t="s">
        <v>20861</v>
      </c>
      <c r="F5763" s="195" t="s">
        <v>332</v>
      </c>
    </row>
    <row r="5764" spans="1:6">
      <c r="A5764" s="195" t="s">
        <v>395</v>
      </c>
      <c r="B5764" s="196">
        <v>2682</v>
      </c>
      <c r="C5764" s="196">
        <v>186300</v>
      </c>
      <c r="D5764" s="196">
        <v>1</v>
      </c>
      <c r="E5764" s="195" t="s">
        <v>20862</v>
      </c>
      <c r="F5764" s="195" t="s">
        <v>126</v>
      </c>
    </row>
    <row r="5765" spans="1:6">
      <c r="A5765" s="195" t="s">
        <v>395</v>
      </c>
      <c r="B5765" s="196">
        <v>2697</v>
      </c>
      <c r="C5765" s="196">
        <v>200500</v>
      </c>
      <c r="D5765" s="196">
        <v>1</v>
      </c>
      <c r="E5765" s="195" t="s">
        <v>20863</v>
      </c>
      <c r="F5765" s="195" t="s">
        <v>118</v>
      </c>
    </row>
    <row r="5766" spans="1:6">
      <c r="A5766" s="195" t="s">
        <v>395</v>
      </c>
      <c r="B5766" s="196">
        <v>1868</v>
      </c>
      <c r="C5766" s="196">
        <v>133900</v>
      </c>
      <c r="D5766" s="196">
        <v>3</v>
      </c>
      <c r="E5766" s="195" t="s">
        <v>20864</v>
      </c>
      <c r="F5766" s="195" t="s">
        <v>299</v>
      </c>
    </row>
    <row r="5767" spans="1:6" ht="30">
      <c r="A5767" s="195" t="s">
        <v>395</v>
      </c>
      <c r="B5767" s="196">
        <v>3341</v>
      </c>
      <c r="C5767" s="196">
        <v>709100</v>
      </c>
      <c r="D5767" s="196">
        <v>1</v>
      </c>
      <c r="E5767" s="195" t="s">
        <v>20865</v>
      </c>
      <c r="F5767" s="195" t="s">
        <v>278</v>
      </c>
    </row>
    <row r="5768" spans="1:6">
      <c r="A5768" s="195" t="s">
        <v>395</v>
      </c>
      <c r="B5768" s="196">
        <v>1932</v>
      </c>
      <c r="C5768" s="196">
        <v>128900</v>
      </c>
      <c r="D5768" s="196">
        <v>2</v>
      </c>
      <c r="E5768" s="195" t="s">
        <v>20866</v>
      </c>
      <c r="F5768" s="195" t="s">
        <v>22</v>
      </c>
    </row>
    <row r="5769" spans="1:6" ht="30">
      <c r="A5769" s="195" t="s">
        <v>395</v>
      </c>
      <c r="B5769" s="196">
        <v>3275</v>
      </c>
      <c r="C5769" s="196">
        <v>657000</v>
      </c>
      <c r="D5769" s="196">
        <v>1</v>
      </c>
      <c r="E5769" s="195" t="s">
        <v>20867</v>
      </c>
      <c r="F5769" s="195" t="s">
        <v>278</v>
      </c>
    </row>
    <row r="5770" spans="1:6">
      <c r="A5770" s="195" t="s">
        <v>395</v>
      </c>
      <c r="B5770" s="196">
        <v>3268</v>
      </c>
      <c r="C5770" s="196">
        <v>266500</v>
      </c>
      <c r="D5770" s="196">
        <v>3</v>
      </c>
      <c r="E5770" s="195" t="s">
        <v>20868</v>
      </c>
      <c r="F5770" s="195" t="s">
        <v>47</v>
      </c>
    </row>
    <row r="5771" spans="1:6">
      <c r="A5771" s="195" t="s">
        <v>395</v>
      </c>
      <c r="B5771" s="196">
        <v>2961</v>
      </c>
      <c r="C5771" s="196">
        <v>186200</v>
      </c>
      <c r="D5771" s="196">
        <v>3</v>
      </c>
      <c r="E5771" s="195" t="s">
        <v>20869</v>
      </c>
      <c r="F5771" s="195" t="s">
        <v>298</v>
      </c>
    </row>
    <row r="5772" spans="1:6">
      <c r="A5772" s="195" t="s">
        <v>395</v>
      </c>
      <c r="B5772" s="196">
        <v>1423</v>
      </c>
      <c r="C5772" s="196">
        <v>205300</v>
      </c>
      <c r="D5772" s="196">
        <v>2</v>
      </c>
      <c r="E5772" s="195" t="s">
        <v>20870</v>
      </c>
      <c r="F5772" s="195" t="s">
        <v>332</v>
      </c>
    </row>
    <row r="5773" spans="1:6">
      <c r="A5773" s="195" t="s">
        <v>395</v>
      </c>
      <c r="B5773" s="196">
        <v>2945</v>
      </c>
      <c r="C5773" s="196">
        <v>249300</v>
      </c>
      <c r="D5773" s="196">
        <v>2</v>
      </c>
      <c r="E5773" s="195" t="s">
        <v>20871</v>
      </c>
      <c r="F5773" s="195" t="s">
        <v>118</v>
      </c>
    </row>
    <row r="5774" spans="1:6">
      <c r="A5774" s="195" t="s">
        <v>395</v>
      </c>
      <c r="B5774" s="196">
        <v>808</v>
      </c>
      <c r="C5774" s="196">
        <v>212200</v>
      </c>
      <c r="D5774" s="196">
        <v>1</v>
      </c>
      <c r="E5774" s="195" t="s">
        <v>20872</v>
      </c>
      <c r="F5774" s="195" t="s">
        <v>3</v>
      </c>
    </row>
    <row r="5775" spans="1:6">
      <c r="A5775" s="195" t="s">
        <v>395</v>
      </c>
      <c r="B5775" s="196">
        <v>2516</v>
      </c>
      <c r="C5775" s="196">
        <v>255500</v>
      </c>
      <c r="D5775" s="196">
        <v>3</v>
      </c>
      <c r="E5775" s="195" t="s">
        <v>20873</v>
      </c>
      <c r="F5775" s="195" t="s">
        <v>302</v>
      </c>
    </row>
    <row r="5776" spans="1:6">
      <c r="A5776" s="195" t="s">
        <v>395</v>
      </c>
      <c r="B5776" s="196">
        <v>3040</v>
      </c>
      <c r="C5776" s="196">
        <v>99000</v>
      </c>
      <c r="D5776" s="196">
        <v>3</v>
      </c>
      <c r="E5776" s="195" t="s">
        <v>20874</v>
      </c>
      <c r="F5776" s="195" t="s">
        <v>326</v>
      </c>
    </row>
    <row r="5777" spans="1:6">
      <c r="A5777" s="195" t="s">
        <v>395</v>
      </c>
      <c r="B5777" s="196">
        <v>1925</v>
      </c>
      <c r="C5777" s="196">
        <v>192300</v>
      </c>
      <c r="D5777" s="196">
        <v>2</v>
      </c>
      <c r="E5777" s="195" t="s">
        <v>20875</v>
      </c>
      <c r="F5777" s="195" t="s">
        <v>288</v>
      </c>
    </row>
    <row r="5778" spans="1:6">
      <c r="A5778" s="195" t="s">
        <v>395</v>
      </c>
      <c r="B5778" s="196">
        <v>5958</v>
      </c>
      <c r="C5778" s="196">
        <v>830600</v>
      </c>
      <c r="D5778" s="196">
        <v>7</v>
      </c>
      <c r="E5778" s="195" t="s">
        <v>20876</v>
      </c>
      <c r="F5778" s="195" t="s">
        <v>60</v>
      </c>
    </row>
    <row r="5779" spans="1:6">
      <c r="A5779" s="195" t="s">
        <v>395</v>
      </c>
      <c r="B5779" s="196">
        <v>2918</v>
      </c>
      <c r="C5779" s="196">
        <v>145100</v>
      </c>
      <c r="D5779" s="196">
        <v>3</v>
      </c>
      <c r="E5779" s="195" t="s">
        <v>20877</v>
      </c>
      <c r="F5779" s="195" t="s">
        <v>160</v>
      </c>
    </row>
    <row r="5780" spans="1:6">
      <c r="A5780" s="195" t="s">
        <v>395</v>
      </c>
      <c r="B5780" s="196">
        <v>2910</v>
      </c>
      <c r="C5780" s="196">
        <v>318300</v>
      </c>
      <c r="D5780" s="196">
        <v>2</v>
      </c>
      <c r="E5780" s="195" t="s">
        <v>20878</v>
      </c>
      <c r="F5780" s="195" t="s">
        <v>300</v>
      </c>
    </row>
    <row r="5781" spans="1:6">
      <c r="A5781" s="195" t="s">
        <v>395</v>
      </c>
      <c r="B5781" s="196">
        <v>2001</v>
      </c>
      <c r="C5781" s="196">
        <v>165000</v>
      </c>
      <c r="D5781" s="196">
        <v>1</v>
      </c>
      <c r="E5781" s="195" t="s">
        <v>20879</v>
      </c>
      <c r="F5781" s="195" t="s">
        <v>128</v>
      </c>
    </row>
    <row r="5782" spans="1:6">
      <c r="A5782" s="195" t="s">
        <v>395</v>
      </c>
      <c r="B5782" s="196">
        <v>2157</v>
      </c>
      <c r="C5782" s="196">
        <v>315500</v>
      </c>
      <c r="D5782" s="196">
        <v>1</v>
      </c>
      <c r="E5782" s="195" t="s">
        <v>20880</v>
      </c>
      <c r="F5782" s="195" t="s">
        <v>294</v>
      </c>
    </row>
    <row r="5783" spans="1:6">
      <c r="A5783" s="195" t="s">
        <v>395</v>
      </c>
      <c r="B5783" s="196">
        <v>2339</v>
      </c>
      <c r="C5783" s="196">
        <v>229400</v>
      </c>
      <c r="D5783" s="196">
        <v>2</v>
      </c>
      <c r="E5783" s="195" t="s">
        <v>20881</v>
      </c>
      <c r="F5783" s="195" t="s">
        <v>326</v>
      </c>
    </row>
    <row r="5784" spans="1:6">
      <c r="A5784" s="195" t="s">
        <v>395</v>
      </c>
      <c r="B5784" s="196">
        <v>1514</v>
      </c>
      <c r="C5784" s="196">
        <v>179700</v>
      </c>
      <c r="D5784" s="196">
        <v>2</v>
      </c>
      <c r="E5784" s="195" t="s">
        <v>20882</v>
      </c>
      <c r="F5784" s="195" t="s">
        <v>325</v>
      </c>
    </row>
    <row r="5785" spans="1:6">
      <c r="A5785" s="195" t="s">
        <v>395</v>
      </c>
      <c r="B5785" s="196">
        <v>4333</v>
      </c>
      <c r="C5785" s="196">
        <v>297500</v>
      </c>
      <c r="D5785" s="196">
        <v>2</v>
      </c>
      <c r="E5785" s="195" t="s">
        <v>20883</v>
      </c>
      <c r="F5785" s="195" t="s">
        <v>60</v>
      </c>
    </row>
    <row r="5786" spans="1:6" ht="30">
      <c r="A5786" s="195" t="s">
        <v>395</v>
      </c>
      <c r="B5786" s="196">
        <v>4892</v>
      </c>
      <c r="C5786" s="196">
        <v>770700</v>
      </c>
      <c r="D5786" s="196">
        <v>2</v>
      </c>
      <c r="E5786" s="195" t="s">
        <v>20884</v>
      </c>
      <c r="F5786" s="195" t="s">
        <v>200</v>
      </c>
    </row>
    <row r="5787" spans="1:6">
      <c r="A5787" s="195" t="s">
        <v>395</v>
      </c>
      <c r="B5787" s="196">
        <v>2323</v>
      </c>
      <c r="C5787" s="196">
        <v>303700</v>
      </c>
      <c r="D5787" s="196">
        <v>3</v>
      </c>
      <c r="E5787" s="195" t="s">
        <v>20885</v>
      </c>
      <c r="F5787" s="195" t="s">
        <v>124</v>
      </c>
    </row>
    <row r="5788" spans="1:6" ht="30">
      <c r="A5788" s="195" t="s">
        <v>395</v>
      </c>
      <c r="B5788" s="196">
        <v>3404</v>
      </c>
      <c r="C5788" s="196">
        <v>620600</v>
      </c>
      <c r="D5788" s="196">
        <v>2</v>
      </c>
      <c r="E5788" s="195" t="s">
        <v>20886</v>
      </c>
      <c r="F5788" s="195" t="s">
        <v>200</v>
      </c>
    </row>
    <row r="5789" spans="1:6">
      <c r="A5789" s="195" t="s">
        <v>395</v>
      </c>
      <c r="B5789" s="196">
        <v>3788</v>
      </c>
      <c r="C5789" s="196">
        <v>168100</v>
      </c>
      <c r="D5789" s="196">
        <v>2</v>
      </c>
      <c r="E5789" s="195" t="s">
        <v>20887</v>
      </c>
      <c r="F5789" s="195" t="s">
        <v>118</v>
      </c>
    </row>
    <row r="5790" spans="1:6">
      <c r="A5790" s="195" t="s">
        <v>395</v>
      </c>
      <c r="B5790" s="196">
        <v>2606</v>
      </c>
      <c r="C5790" s="196">
        <v>142300</v>
      </c>
      <c r="D5790" s="196">
        <v>2</v>
      </c>
      <c r="E5790" s="195" t="s">
        <v>20888</v>
      </c>
      <c r="F5790" s="195" t="s">
        <v>324</v>
      </c>
    </row>
    <row r="5791" spans="1:6">
      <c r="A5791" s="195" t="s">
        <v>395</v>
      </c>
      <c r="B5791" s="196">
        <v>809</v>
      </c>
      <c r="C5791" s="196">
        <v>368400</v>
      </c>
      <c r="D5791" s="196">
        <v>1</v>
      </c>
      <c r="E5791" s="195" t="s">
        <v>20889</v>
      </c>
      <c r="F5791" s="195" t="s">
        <v>128</v>
      </c>
    </row>
    <row r="5792" spans="1:6">
      <c r="A5792" s="195" t="s">
        <v>395</v>
      </c>
      <c r="B5792" s="196">
        <v>2383</v>
      </c>
      <c r="C5792" s="196">
        <v>224600</v>
      </c>
      <c r="D5792" s="196">
        <v>1</v>
      </c>
      <c r="E5792" s="195" t="s">
        <v>20890</v>
      </c>
      <c r="F5792" s="195" t="s">
        <v>60</v>
      </c>
    </row>
    <row r="5793" spans="1:6">
      <c r="A5793" s="195" t="s">
        <v>395</v>
      </c>
      <c r="B5793" s="196">
        <v>1862</v>
      </c>
      <c r="C5793" s="196">
        <v>237000</v>
      </c>
      <c r="D5793" s="196">
        <v>2</v>
      </c>
      <c r="E5793" s="195" t="s">
        <v>20891</v>
      </c>
      <c r="F5793" s="195" t="s">
        <v>189</v>
      </c>
    </row>
    <row r="5794" spans="1:6">
      <c r="A5794" s="195" t="s">
        <v>395</v>
      </c>
      <c r="B5794" s="196">
        <v>4704</v>
      </c>
      <c r="C5794" s="196">
        <v>303900</v>
      </c>
      <c r="D5794" s="196">
        <v>5</v>
      </c>
      <c r="E5794" s="195" t="s">
        <v>20892</v>
      </c>
      <c r="F5794" s="195" t="s">
        <v>323</v>
      </c>
    </row>
    <row r="5795" spans="1:6">
      <c r="A5795" s="195" t="s">
        <v>395</v>
      </c>
      <c r="B5795" s="196">
        <v>1364</v>
      </c>
      <c r="C5795" s="196">
        <v>186300</v>
      </c>
      <c r="D5795" s="196">
        <v>1</v>
      </c>
      <c r="E5795" s="195" t="s">
        <v>20893</v>
      </c>
      <c r="F5795" s="195" t="s">
        <v>128</v>
      </c>
    </row>
    <row r="5796" spans="1:6">
      <c r="A5796" s="195" t="s">
        <v>395</v>
      </c>
      <c r="B5796" s="196">
        <v>5931</v>
      </c>
      <c r="C5796" s="196">
        <v>538800</v>
      </c>
      <c r="D5796" s="196">
        <v>1</v>
      </c>
      <c r="E5796" s="195" t="s">
        <v>20894</v>
      </c>
      <c r="F5796" s="195" t="s">
        <v>3</v>
      </c>
    </row>
    <row r="5797" spans="1:6">
      <c r="A5797" s="195" t="s">
        <v>395</v>
      </c>
      <c r="B5797" s="196">
        <v>2071</v>
      </c>
      <c r="C5797" s="196">
        <v>168200</v>
      </c>
      <c r="D5797" s="196">
        <v>2</v>
      </c>
      <c r="E5797" s="195" t="s">
        <v>20895</v>
      </c>
      <c r="F5797" s="195" t="s">
        <v>189</v>
      </c>
    </row>
    <row r="5798" spans="1:6">
      <c r="A5798" s="195" t="s">
        <v>395</v>
      </c>
      <c r="B5798" s="196">
        <v>2165</v>
      </c>
      <c r="C5798" s="196">
        <v>179500</v>
      </c>
      <c r="D5798" s="196">
        <v>2</v>
      </c>
      <c r="E5798" s="195" t="s">
        <v>20896</v>
      </c>
      <c r="F5798" s="195" t="s">
        <v>272</v>
      </c>
    </row>
    <row r="5799" spans="1:6">
      <c r="A5799" s="195" t="s">
        <v>395</v>
      </c>
      <c r="B5799" s="196">
        <v>4211</v>
      </c>
      <c r="C5799" s="196">
        <v>411300</v>
      </c>
      <c r="D5799" s="196">
        <v>3</v>
      </c>
      <c r="E5799" s="195" t="s">
        <v>20897</v>
      </c>
      <c r="F5799" s="195" t="s">
        <v>3</v>
      </c>
    </row>
    <row r="5800" spans="1:6">
      <c r="A5800" s="195" t="s">
        <v>395</v>
      </c>
      <c r="B5800" s="196">
        <v>4550</v>
      </c>
      <c r="C5800" s="196">
        <v>150500</v>
      </c>
      <c r="D5800" s="196">
        <v>6</v>
      </c>
      <c r="E5800" s="195" t="s">
        <v>20898</v>
      </c>
      <c r="F5800" s="195" t="s">
        <v>189</v>
      </c>
    </row>
    <row r="5801" spans="1:6">
      <c r="A5801" s="195" t="s">
        <v>395</v>
      </c>
      <c r="B5801" s="196">
        <v>4605</v>
      </c>
      <c r="C5801" s="196">
        <v>462300</v>
      </c>
      <c r="D5801" s="196">
        <v>3</v>
      </c>
      <c r="E5801" s="195" t="s">
        <v>20899</v>
      </c>
      <c r="F5801" s="195" t="s">
        <v>194</v>
      </c>
    </row>
    <row r="5802" spans="1:6">
      <c r="A5802" s="195" t="s">
        <v>395</v>
      </c>
      <c r="B5802" s="196">
        <v>1684</v>
      </c>
      <c r="C5802" s="196">
        <v>387500</v>
      </c>
      <c r="D5802" s="196">
        <v>1</v>
      </c>
      <c r="E5802" s="195" t="s">
        <v>20900</v>
      </c>
      <c r="F5802" s="195" t="s">
        <v>322</v>
      </c>
    </row>
    <row r="5803" spans="1:6">
      <c r="A5803" s="195" t="s">
        <v>395</v>
      </c>
      <c r="B5803" s="196">
        <v>1980</v>
      </c>
      <c r="C5803" s="196">
        <v>290100</v>
      </c>
      <c r="D5803" s="196">
        <v>2</v>
      </c>
      <c r="E5803" s="195" t="s">
        <v>20901</v>
      </c>
      <c r="F5803" s="195" t="s">
        <v>302</v>
      </c>
    </row>
    <row r="5804" spans="1:6">
      <c r="A5804" s="195" t="s">
        <v>395</v>
      </c>
      <c r="B5804" s="196">
        <v>2050</v>
      </c>
      <c r="C5804" s="196">
        <v>225700</v>
      </c>
      <c r="D5804" s="196">
        <v>1</v>
      </c>
      <c r="E5804" s="195" t="s">
        <v>20902</v>
      </c>
      <c r="F5804" s="195" t="s">
        <v>89</v>
      </c>
    </row>
    <row r="5805" spans="1:6">
      <c r="A5805" s="195" t="s">
        <v>395</v>
      </c>
      <c r="B5805" s="196">
        <v>4619</v>
      </c>
      <c r="C5805" s="196">
        <v>251500</v>
      </c>
      <c r="D5805" s="196">
        <v>4</v>
      </c>
      <c r="E5805" s="195" t="s">
        <v>20903</v>
      </c>
      <c r="F5805" s="195" t="s">
        <v>60</v>
      </c>
    </row>
    <row r="5806" spans="1:6">
      <c r="A5806" s="195" t="s">
        <v>395</v>
      </c>
      <c r="B5806" s="196">
        <v>2974</v>
      </c>
      <c r="C5806" s="196">
        <v>146200</v>
      </c>
      <c r="D5806" s="196">
        <v>3</v>
      </c>
      <c r="E5806" s="195" t="s">
        <v>20904</v>
      </c>
      <c r="F5806" s="195" t="s">
        <v>160</v>
      </c>
    </row>
    <row r="5807" spans="1:6">
      <c r="A5807" s="195" t="s">
        <v>395</v>
      </c>
      <c r="B5807" s="196">
        <v>2699</v>
      </c>
      <c r="C5807" s="196">
        <v>339400</v>
      </c>
      <c r="D5807" s="196">
        <v>2</v>
      </c>
      <c r="E5807" s="195" t="s">
        <v>20905</v>
      </c>
      <c r="F5807" s="195" t="s">
        <v>194</v>
      </c>
    </row>
    <row r="5808" spans="1:6">
      <c r="A5808" s="195" t="s">
        <v>395</v>
      </c>
      <c r="B5808" s="196">
        <v>2652</v>
      </c>
      <c r="C5808" s="196">
        <v>537200</v>
      </c>
      <c r="D5808" s="196">
        <v>2</v>
      </c>
      <c r="E5808" s="195" t="s">
        <v>20906</v>
      </c>
      <c r="F5808" s="195" t="s">
        <v>300</v>
      </c>
    </row>
    <row r="5809" spans="1:6">
      <c r="A5809" s="195" t="s">
        <v>395</v>
      </c>
      <c r="B5809" s="196">
        <v>1910</v>
      </c>
      <c r="C5809" s="196">
        <v>394100</v>
      </c>
      <c r="D5809" s="196">
        <v>3</v>
      </c>
      <c r="E5809" s="195" t="s">
        <v>20907</v>
      </c>
      <c r="F5809" s="195" t="s">
        <v>192</v>
      </c>
    </row>
    <row r="5810" spans="1:6">
      <c r="A5810" s="195" t="s">
        <v>395</v>
      </c>
      <c r="B5810" s="196">
        <v>3478</v>
      </c>
      <c r="C5810" s="196">
        <v>202500</v>
      </c>
      <c r="D5810" s="196">
        <v>4</v>
      </c>
      <c r="E5810" s="195" t="s">
        <v>20908</v>
      </c>
      <c r="F5810" s="195" t="s">
        <v>189</v>
      </c>
    </row>
    <row r="5811" spans="1:6">
      <c r="A5811" s="195" t="s">
        <v>395</v>
      </c>
      <c r="B5811" s="196">
        <v>4062</v>
      </c>
      <c r="C5811" s="196">
        <v>459200</v>
      </c>
      <c r="D5811" s="196">
        <v>3</v>
      </c>
      <c r="E5811" s="195" t="s">
        <v>20909</v>
      </c>
      <c r="F5811" s="195" t="s">
        <v>306</v>
      </c>
    </row>
    <row r="5812" spans="1:6">
      <c r="A5812" s="195" t="s">
        <v>395</v>
      </c>
      <c r="B5812" s="196">
        <v>4266</v>
      </c>
      <c r="C5812" s="196">
        <v>464300</v>
      </c>
      <c r="D5812" s="196">
        <v>3</v>
      </c>
      <c r="E5812" s="195" t="s">
        <v>20910</v>
      </c>
      <c r="F5812" s="195" t="s">
        <v>60</v>
      </c>
    </row>
    <row r="5813" spans="1:6">
      <c r="A5813" s="195" t="s">
        <v>395</v>
      </c>
      <c r="B5813" s="196">
        <v>4394</v>
      </c>
      <c r="C5813" s="196">
        <v>511800</v>
      </c>
      <c r="D5813" s="196">
        <v>2</v>
      </c>
      <c r="E5813" s="195" t="s">
        <v>20911</v>
      </c>
      <c r="F5813" s="195" t="s">
        <v>259</v>
      </c>
    </row>
    <row r="5814" spans="1:6" ht="30">
      <c r="A5814" s="195" t="s">
        <v>395</v>
      </c>
      <c r="B5814" s="196">
        <v>11460</v>
      </c>
      <c r="C5814" s="196">
        <v>4150000</v>
      </c>
      <c r="D5814" s="196">
        <v>2</v>
      </c>
      <c r="E5814" s="195" t="s">
        <v>20912</v>
      </c>
      <c r="F5814" s="195" t="s">
        <v>200</v>
      </c>
    </row>
    <row r="5815" spans="1:6">
      <c r="A5815" s="195" t="s">
        <v>395</v>
      </c>
      <c r="B5815" s="196">
        <v>1020</v>
      </c>
      <c r="C5815" s="196">
        <v>107400</v>
      </c>
      <c r="D5815" s="196">
        <v>4</v>
      </c>
      <c r="E5815" s="195" t="s">
        <v>20913</v>
      </c>
      <c r="F5815" s="195" t="s">
        <v>22</v>
      </c>
    </row>
    <row r="5816" spans="1:6" ht="30">
      <c r="A5816" s="195" t="s">
        <v>395</v>
      </c>
      <c r="B5816" s="196">
        <v>6115</v>
      </c>
      <c r="C5816" s="196">
        <v>1593600</v>
      </c>
      <c r="D5816" s="196">
        <v>3</v>
      </c>
      <c r="E5816" s="195" t="s">
        <v>20914</v>
      </c>
      <c r="F5816" s="195" t="s">
        <v>200</v>
      </c>
    </row>
    <row r="5817" spans="1:6">
      <c r="A5817" s="195" t="s">
        <v>395</v>
      </c>
      <c r="B5817" s="196">
        <v>1272</v>
      </c>
      <c r="C5817" s="196">
        <v>126000</v>
      </c>
      <c r="D5817" s="196">
        <v>2</v>
      </c>
      <c r="E5817" s="195" t="s">
        <v>20915</v>
      </c>
      <c r="F5817" s="195" t="s">
        <v>323</v>
      </c>
    </row>
    <row r="5818" spans="1:6">
      <c r="A5818" s="195" t="s">
        <v>395</v>
      </c>
      <c r="B5818" s="196">
        <v>2456</v>
      </c>
      <c r="C5818" s="196">
        <v>380800</v>
      </c>
      <c r="D5818" s="196">
        <v>3</v>
      </c>
      <c r="E5818" s="195" t="s">
        <v>20916</v>
      </c>
      <c r="F5818" s="195" t="s">
        <v>124</v>
      </c>
    </row>
    <row r="5819" spans="1:6">
      <c r="A5819" s="195" t="s">
        <v>395</v>
      </c>
      <c r="B5819" s="196">
        <v>2438</v>
      </c>
      <c r="C5819" s="196">
        <v>142700</v>
      </c>
      <c r="D5819" s="196">
        <v>2</v>
      </c>
      <c r="E5819" s="195" t="s">
        <v>20917</v>
      </c>
      <c r="F5819" s="195" t="s">
        <v>22</v>
      </c>
    </row>
    <row r="5820" spans="1:6">
      <c r="A5820" s="195" t="s">
        <v>395</v>
      </c>
      <c r="B5820" s="196">
        <v>1064</v>
      </c>
      <c r="C5820" s="196">
        <v>147800</v>
      </c>
      <c r="D5820" s="196">
        <v>1</v>
      </c>
      <c r="E5820" s="195" t="s">
        <v>20918</v>
      </c>
      <c r="F5820" s="195" t="s">
        <v>3</v>
      </c>
    </row>
    <row r="5821" spans="1:6">
      <c r="A5821" s="195" t="s">
        <v>395</v>
      </c>
      <c r="B5821" s="196">
        <v>3894</v>
      </c>
      <c r="C5821" s="196">
        <v>407000</v>
      </c>
      <c r="D5821" s="196">
        <v>4</v>
      </c>
      <c r="E5821" s="195" t="s">
        <v>20919</v>
      </c>
      <c r="F5821" s="195" t="s">
        <v>67</v>
      </c>
    </row>
    <row r="5822" spans="1:6">
      <c r="A5822" s="195" t="s">
        <v>395</v>
      </c>
      <c r="B5822" s="196">
        <v>2523</v>
      </c>
      <c r="C5822" s="196">
        <v>393100</v>
      </c>
      <c r="D5822" s="196">
        <v>2</v>
      </c>
      <c r="E5822" s="195" t="s">
        <v>20920</v>
      </c>
      <c r="F5822" s="195" t="s">
        <v>192</v>
      </c>
    </row>
    <row r="5823" spans="1:6">
      <c r="A5823" s="195" t="s">
        <v>395</v>
      </c>
      <c r="B5823" s="196">
        <v>3193</v>
      </c>
      <c r="C5823" s="196">
        <v>115600</v>
      </c>
      <c r="D5823" s="196">
        <v>3</v>
      </c>
      <c r="E5823" s="195" t="s">
        <v>20921</v>
      </c>
      <c r="F5823" s="195" t="s">
        <v>256</v>
      </c>
    </row>
    <row r="5824" spans="1:6">
      <c r="A5824" s="195" t="s">
        <v>395</v>
      </c>
      <c r="B5824" s="196">
        <v>5038</v>
      </c>
      <c r="C5824" s="196">
        <v>524800</v>
      </c>
      <c r="D5824" s="196">
        <v>3</v>
      </c>
      <c r="E5824" s="195" t="s">
        <v>20922</v>
      </c>
      <c r="F5824" s="195" t="s">
        <v>133</v>
      </c>
    </row>
    <row r="5825" spans="1:6">
      <c r="A5825" s="195" t="s">
        <v>395</v>
      </c>
      <c r="B5825" s="196">
        <v>1676</v>
      </c>
      <c r="C5825" s="196">
        <v>210200</v>
      </c>
      <c r="D5825" s="196">
        <v>1</v>
      </c>
      <c r="E5825" s="195" t="s">
        <v>20923</v>
      </c>
      <c r="F5825" s="195" t="s">
        <v>128</v>
      </c>
    </row>
    <row r="5826" spans="1:6">
      <c r="A5826" s="195" t="s">
        <v>395</v>
      </c>
      <c r="B5826" s="196">
        <v>2471</v>
      </c>
      <c r="C5826" s="196">
        <v>211100</v>
      </c>
      <c r="D5826" s="196">
        <v>2</v>
      </c>
      <c r="E5826" s="195" t="s">
        <v>20924</v>
      </c>
      <c r="F5826" s="195" t="s">
        <v>290</v>
      </c>
    </row>
    <row r="5827" spans="1:6">
      <c r="A5827" s="195" t="s">
        <v>395</v>
      </c>
      <c r="B5827" s="196">
        <v>2304</v>
      </c>
      <c r="C5827" s="196">
        <v>143800</v>
      </c>
      <c r="D5827" s="196">
        <v>2</v>
      </c>
      <c r="E5827" s="195" t="s">
        <v>20925</v>
      </c>
      <c r="F5827" s="195" t="s">
        <v>288</v>
      </c>
    </row>
    <row r="5828" spans="1:6">
      <c r="A5828" s="195" t="s">
        <v>395</v>
      </c>
      <c r="B5828" s="196">
        <v>2928</v>
      </c>
      <c r="C5828" s="196">
        <v>261900</v>
      </c>
      <c r="D5828" s="196">
        <v>2</v>
      </c>
      <c r="E5828" s="195" t="s">
        <v>20926</v>
      </c>
      <c r="F5828" s="195" t="s">
        <v>323</v>
      </c>
    </row>
    <row r="5829" spans="1:6">
      <c r="A5829" s="195" t="s">
        <v>395</v>
      </c>
      <c r="B5829" s="196">
        <v>2163</v>
      </c>
      <c r="C5829" s="196">
        <v>271300</v>
      </c>
      <c r="D5829" s="196">
        <v>1</v>
      </c>
      <c r="E5829" s="195" t="s">
        <v>20927</v>
      </c>
      <c r="F5829" s="195" t="s">
        <v>89</v>
      </c>
    </row>
    <row r="5830" spans="1:6">
      <c r="A5830" s="195" t="s">
        <v>395</v>
      </c>
      <c r="B5830" s="196">
        <v>3854</v>
      </c>
      <c r="C5830" s="196">
        <v>210600</v>
      </c>
      <c r="D5830" s="196">
        <v>4</v>
      </c>
      <c r="E5830" s="195" t="s">
        <v>20928</v>
      </c>
      <c r="F5830" s="195" t="s">
        <v>189</v>
      </c>
    </row>
    <row r="5831" spans="1:6">
      <c r="A5831" s="195" t="s">
        <v>395</v>
      </c>
      <c r="B5831" s="196">
        <v>3431</v>
      </c>
      <c r="C5831" s="196">
        <v>271600</v>
      </c>
      <c r="D5831" s="196">
        <v>2</v>
      </c>
      <c r="E5831" s="195" t="s">
        <v>20929</v>
      </c>
      <c r="F5831" s="195" t="s">
        <v>128</v>
      </c>
    </row>
    <row r="5832" spans="1:6">
      <c r="A5832" s="195" t="s">
        <v>395</v>
      </c>
      <c r="B5832" s="196">
        <v>3826</v>
      </c>
      <c r="C5832" s="196">
        <v>360900</v>
      </c>
      <c r="D5832" s="196">
        <v>3</v>
      </c>
      <c r="E5832" s="195" t="s">
        <v>20930</v>
      </c>
      <c r="F5832" s="195" t="s">
        <v>160</v>
      </c>
    </row>
    <row r="5833" spans="1:6" ht="30">
      <c r="A5833" s="195" t="s">
        <v>395</v>
      </c>
      <c r="B5833" s="196">
        <v>4404</v>
      </c>
      <c r="C5833" s="196">
        <v>957900</v>
      </c>
      <c r="D5833" s="196">
        <v>2</v>
      </c>
      <c r="E5833" s="195" t="s">
        <v>20931</v>
      </c>
      <c r="F5833" s="195" t="s">
        <v>200</v>
      </c>
    </row>
    <row r="5834" spans="1:6">
      <c r="A5834" s="195" t="s">
        <v>395</v>
      </c>
      <c r="B5834" s="196">
        <v>4097</v>
      </c>
      <c r="C5834" s="196">
        <v>817500</v>
      </c>
      <c r="D5834" s="196">
        <v>3</v>
      </c>
      <c r="E5834" s="195" t="s">
        <v>20932</v>
      </c>
      <c r="F5834" s="195" t="s">
        <v>60</v>
      </c>
    </row>
    <row r="5835" spans="1:6">
      <c r="A5835" s="195" t="s">
        <v>395</v>
      </c>
      <c r="B5835" s="196">
        <v>1726</v>
      </c>
      <c r="C5835" s="196">
        <v>105600</v>
      </c>
      <c r="D5835" s="196">
        <v>2</v>
      </c>
      <c r="E5835" s="195" t="s">
        <v>20933</v>
      </c>
      <c r="F5835" s="195" t="s">
        <v>332</v>
      </c>
    </row>
    <row r="5836" spans="1:6">
      <c r="A5836" s="195" t="s">
        <v>395</v>
      </c>
      <c r="B5836" s="196">
        <v>2800</v>
      </c>
      <c r="C5836" s="196">
        <v>281900</v>
      </c>
      <c r="D5836" s="196">
        <v>3</v>
      </c>
      <c r="E5836" s="195" t="s">
        <v>20934</v>
      </c>
      <c r="F5836" s="195" t="s">
        <v>192</v>
      </c>
    </row>
    <row r="5837" spans="1:6">
      <c r="A5837" s="195" t="s">
        <v>395</v>
      </c>
      <c r="B5837" s="196">
        <v>1579</v>
      </c>
      <c r="C5837" s="196">
        <v>265300</v>
      </c>
      <c r="D5837" s="196">
        <v>1</v>
      </c>
      <c r="E5837" s="195" t="s">
        <v>20935</v>
      </c>
      <c r="F5837" s="195" t="s">
        <v>240</v>
      </c>
    </row>
    <row r="5838" spans="1:6">
      <c r="A5838" s="195" t="s">
        <v>395</v>
      </c>
      <c r="B5838" s="196">
        <v>5131</v>
      </c>
      <c r="C5838" s="196">
        <v>925000</v>
      </c>
      <c r="D5838" s="196">
        <v>2</v>
      </c>
      <c r="E5838" s="195" t="s">
        <v>20936</v>
      </c>
      <c r="F5838" s="195" t="s">
        <v>238</v>
      </c>
    </row>
    <row r="5839" spans="1:6">
      <c r="A5839" s="195" t="s">
        <v>395</v>
      </c>
      <c r="B5839" s="196">
        <v>10337</v>
      </c>
      <c r="C5839" s="196">
        <v>1210000</v>
      </c>
      <c r="D5839" s="196">
        <v>6</v>
      </c>
      <c r="E5839" s="195" t="s">
        <v>20937</v>
      </c>
      <c r="F5839" s="195" t="s">
        <v>60</v>
      </c>
    </row>
    <row r="5840" spans="1:6">
      <c r="A5840" s="195" t="s">
        <v>395</v>
      </c>
      <c r="B5840" s="196">
        <v>3148</v>
      </c>
      <c r="C5840" s="196">
        <v>566100</v>
      </c>
      <c r="D5840" s="196">
        <v>2</v>
      </c>
      <c r="E5840" s="195" t="s">
        <v>20938</v>
      </c>
      <c r="F5840" s="195" t="s">
        <v>60</v>
      </c>
    </row>
    <row r="5841" spans="1:6">
      <c r="A5841" s="195" t="s">
        <v>395</v>
      </c>
      <c r="B5841" s="196">
        <v>2316</v>
      </c>
      <c r="C5841" s="196">
        <v>276500</v>
      </c>
      <c r="D5841" s="196">
        <v>2</v>
      </c>
      <c r="E5841" s="195" t="s">
        <v>20939</v>
      </c>
      <c r="F5841" s="195" t="s">
        <v>60</v>
      </c>
    </row>
    <row r="5842" spans="1:6">
      <c r="A5842" s="195" t="s">
        <v>395</v>
      </c>
      <c r="B5842" s="196">
        <v>1728</v>
      </c>
      <c r="C5842" s="196">
        <v>163100</v>
      </c>
      <c r="D5842" s="196">
        <v>3</v>
      </c>
      <c r="E5842" s="195" t="s">
        <v>20940</v>
      </c>
      <c r="F5842" s="195" t="s">
        <v>314</v>
      </c>
    </row>
    <row r="5843" spans="1:6">
      <c r="A5843" s="195" t="s">
        <v>395</v>
      </c>
      <c r="B5843" s="196">
        <v>4408</v>
      </c>
      <c r="C5843" s="196">
        <v>603400</v>
      </c>
      <c r="D5843" s="196">
        <v>2</v>
      </c>
      <c r="E5843" s="195" t="s">
        <v>20941</v>
      </c>
      <c r="F5843" s="195" t="s">
        <v>300</v>
      </c>
    </row>
    <row r="5844" spans="1:6">
      <c r="A5844" s="195" t="s">
        <v>395</v>
      </c>
      <c r="B5844" s="196">
        <v>4547</v>
      </c>
      <c r="C5844" s="196">
        <v>503300</v>
      </c>
      <c r="D5844" s="196">
        <v>3</v>
      </c>
      <c r="E5844" s="195" t="s">
        <v>20942</v>
      </c>
      <c r="F5844" s="195" t="s">
        <v>67</v>
      </c>
    </row>
    <row r="5845" spans="1:6">
      <c r="A5845" s="195" t="s">
        <v>395</v>
      </c>
      <c r="B5845" s="196">
        <v>1202</v>
      </c>
      <c r="C5845" s="196">
        <v>92800</v>
      </c>
      <c r="D5845" s="196">
        <v>2</v>
      </c>
      <c r="E5845" s="195" t="s">
        <v>20943</v>
      </c>
      <c r="F5845" s="195" t="s">
        <v>144</v>
      </c>
    </row>
    <row r="5846" spans="1:6">
      <c r="A5846" s="195" t="s">
        <v>395</v>
      </c>
      <c r="B5846" s="196">
        <v>3052</v>
      </c>
      <c r="C5846" s="196">
        <v>351300</v>
      </c>
      <c r="D5846" s="196">
        <v>3</v>
      </c>
      <c r="E5846" s="195" t="s">
        <v>20944</v>
      </c>
      <c r="F5846" s="195" t="s">
        <v>133</v>
      </c>
    </row>
    <row r="5847" spans="1:6">
      <c r="A5847" s="195" t="s">
        <v>395</v>
      </c>
      <c r="B5847" s="196">
        <v>4530</v>
      </c>
      <c r="C5847" s="196">
        <v>345400</v>
      </c>
      <c r="D5847" s="196">
        <v>3</v>
      </c>
      <c r="E5847" s="195" t="s">
        <v>20945</v>
      </c>
      <c r="F5847" s="195" t="s">
        <v>47</v>
      </c>
    </row>
    <row r="5848" spans="1:6" ht="30">
      <c r="A5848" s="195" t="s">
        <v>395</v>
      </c>
      <c r="B5848" s="196">
        <v>5504</v>
      </c>
      <c r="C5848" s="196">
        <v>1685700</v>
      </c>
      <c r="D5848" s="196">
        <v>2</v>
      </c>
      <c r="E5848" s="195" t="s">
        <v>20946</v>
      </c>
      <c r="F5848" s="195" t="s">
        <v>200</v>
      </c>
    </row>
    <row r="5849" spans="1:6">
      <c r="A5849" s="195" t="s">
        <v>395</v>
      </c>
      <c r="B5849" s="196">
        <v>1120</v>
      </c>
      <c r="C5849" s="196">
        <v>314100</v>
      </c>
      <c r="D5849" s="196">
        <v>1</v>
      </c>
      <c r="E5849" s="195" t="s">
        <v>20947</v>
      </c>
      <c r="F5849" s="195" t="s">
        <v>240</v>
      </c>
    </row>
    <row r="5850" spans="1:6">
      <c r="A5850" s="195" t="s">
        <v>395</v>
      </c>
      <c r="B5850" s="196">
        <v>4452</v>
      </c>
      <c r="C5850" s="196">
        <v>891100</v>
      </c>
      <c r="D5850" s="196">
        <v>2</v>
      </c>
      <c r="E5850" s="195" t="s">
        <v>20948</v>
      </c>
      <c r="F5850" s="195" t="s">
        <v>204</v>
      </c>
    </row>
    <row r="5851" spans="1:6">
      <c r="A5851" s="195" t="s">
        <v>395</v>
      </c>
      <c r="B5851" s="196">
        <v>5319</v>
      </c>
      <c r="C5851" s="196">
        <v>192000</v>
      </c>
      <c r="D5851" s="196">
        <v>5</v>
      </c>
      <c r="E5851" s="195" t="s">
        <v>20949</v>
      </c>
      <c r="F5851" s="195" t="s">
        <v>189</v>
      </c>
    </row>
    <row r="5852" spans="1:6">
      <c r="A5852" s="195" t="s">
        <v>395</v>
      </c>
      <c r="B5852" s="196">
        <v>2730</v>
      </c>
      <c r="C5852" s="196">
        <v>120500</v>
      </c>
      <c r="D5852" s="196">
        <v>4</v>
      </c>
      <c r="E5852" s="195" t="s">
        <v>20950</v>
      </c>
      <c r="F5852" s="195" t="s">
        <v>22</v>
      </c>
    </row>
    <row r="5853" spans="1:6">
      <c r="A5853" s="195" t="s">
        <v>395</v>
      </c>
      <c r="B5853" s="196">
        <v>1577</v>
      </c>
      <c r="C5853" s="196">
        <v>129500</v>
      </c>
      <c r="D5853" s="196">
        <v>2</v>
      </c>
      <c r="E5853" s="195" t="s">
        <v>20951</v>
      </c>
      <c r="F5853" s="195" t="s">
        <v>272</v>
      </c>
    </row>
    <row r="5854" spans="1:6">
      <c r="A5854" s="195" t="s">
        <v>395</v>
      </c>
      <c r="B5854" s="196">
        <v>4177</v>
      </c>
      <c r="C5854" s="196">
        <v>415600</v>
      </c>
      <c r="D5854" s="196">
        <v>6</v>
      </c>
      <c r="E5854" s="195" t="s">
        <v>20952</v>
      </c>
      <c r="F5854" s="195" t="s">
        <v>118</v>
      </c>
    </row>
    <row r="5855" spans="1:6">
      <c r="A5855" s="195" t="s">
        <v>395</v>
      </c>
      <c r="B5855" s="196">
        <v>4086</v>
      </c>
      <c r="C5855" s="196">
        <v>582200</v>
      </c>
      <c r="D5855" s="196">
        <v>2</v>
      </c>
      <c r="E5855" s="195" t="s">
        <v>20953</v>
      </c>
      <c r="F5855" s="195" t="s">
        <v>60</v>
      </c>
    </row>
    <row r="5856" spans="1:6">
      <c r="A5856" s="195" t="s">
        <v>395</v>
      </c>
      <c r="B5856" s="196">
        <v>2588</v>
      </c>
      <c r="C5856" s="196">
        <v>302100</v>
      </c>
      <c r="D5856" s="196">
        <v>2</v>
      </c>
      <c r="E5856" s="195" t="s">
        <v>20954</v>
      </c>
      <c r="F5856" s="195" t="s">
        <v>194</v>
      </c>
    </row>
    <row r="5857" spans="1:6">
      <c r="A5857" s="195" t="s">
        <v>395</v>
      </c>
      <c r="B5857" s="196">
        <v>3048</v>
      </c>
      <c r="C5857" s="196">
        <v>359100</v>
      </c>
      <c r="D5857" s="196">
        <v>3</v>
      </c>
      <c r="E5857" s="195" t="s">
        <v>20955</v>
      </c>
      <c r="F5857" s="195" t="s">
        <v>67</v>
      </c>
    </row>
    <row r="5858" spans="1:6">
      <c r="A5858" s="195" t="s">
        <v>395</v>
      </c>
      <c r="B5858" s="196">
        <v>1096</v>
      </c>
      <c r="C5858" s="196">
        <v>117700</v>
      </c>
      <c r="D5858" s="196">
        <v>2</v>
      </c>
      <c r="E5858" s="195" t="s">
        <v>20956</v>
      </c>
      <c r="F5858" s="195" t="s">
        <v>176</v>
      </c>
    </row>
    <row r="5859" spans="1:6">
      <c r="A5859" s="195" t="s">
        <v>395</v>
      </c>
      <c r="B5859" s="196">
        <v>3271</v>
      </c>
      <c r="C5859" s="196">
        <v>379900</v>
      </c>
      <c r="D5859" s="196">
        <v>2</v>
      </c>
      <c r="E5859" s="195" t="s">
        <v>20957</v>
      </c>
      <c r="F5859" s="195" t="s">
        <v>124</v>
      </c>
    </row>
    <row r="5860" spans="1:6">
      <c r="A5860" s="195" t="s">
        <v>395</v>
      </c>
      <c r="B5860" s="196">
        <v>1050</v>
      </c>
      <c r="C5860" s="196">
        <v>145100</v>
      </c>
      <c r="D5860" s="196">
        <v>2</v>
      </c>
      <c r="E5860" s="195" t="s">
        <v>20958</v>
      </c>
      <c r="F5860" s="195" t="s">
        <v>22</v>
      </c>
    </row>
    <row r="5861" spans="1:6">
      <c r="A5861" s="195" t="s">
        <v>395</v>
      </c>
      <c r="B5861" s="196">
        <v>3961</v>
      </c>
      <c r="C5861" s="196">
        <v>261900</v>
      </c>
      <c r="D5861" s="196">
        <v>1</v>
      </c>
      <c r="E5861" s="195" t="s">
        <v>20959</v>
      </c>
      <c r="F5861" s="195" t="s">
        <v>118</v>
      </c>
    </row>
    <row r="5862" spans="1:6" ht="30">
      <c r="A5862" s="195" t="s">
        <v>395</v>
      </c>
      <c r="B5862" s="196">
        <v>54246</v>
      </c>
      <c r="C5862" s="196">
        <v>2845600</v>
      </c>
      <c r="D5862" s="196">
        <v>2</v>
      </c>
      <c r="E5862" s="195" t="s">
        <v>20960</v>
      </c>
      <c r="F5862" s="195" t="s">
        <v>200</v>
      </c>
    </row>
    <row r="5863" spans="1:6" ht="30">
      <c r="A5863" s="195" t="s">
        <v>395</v>
      </c>
      <c r="B5863" s="196">
        <v>7780</v>
      </c>
      <c r="C5863" s="196">
        <v>2011100</v>
      </c>
      <c r="D5863" s="196">
        <v>2</v>
      </c>
      <c r="E5863" s="195" t="s">
        <v>20961</v>
      </c>
      <c r="F5863" s="195" t="s">
        <v>200</v>
      </c>
    </row>
    <row r="5864" spans="1:6">
      <c r="A5864" s="195" t="s">
        <v>395</v>
      </c>
      <c r="B5864" s="196">
        <v>1463</v>
      </c>
      <c r="C5864" s="196">
        <v>189800</v>
      </c>
      <c r="D5864" s="196">
        <v>1</v>
      </c>
      <c r="E5864" s="195" t="s">
        <v>20962</v>
      </c>
      <c r="F5864" s="195" t="s">
        <v>128</v>
      </c>
    </row>
    <row r="5865" spans="1:6">
      <c r="A5865" s="195" t="s">
        <v>395</v>
      </c>
      <c r="B5865" s="196">
        <v>3436</v>
      </c>
      <c r="C5865" s="196">
        <v>399000</v>
      </c>
      <c r="D5865" s="196">
        <v>4</v>
      </c>
      <c r="E5865" s="195" t="s">
        <v>20963</v>
      </c>
      <c r="F5865" s="195" t="s">
        <v>47</v>
      </c>
    </row>
    <row r="5866" spans="1:6">
      <c r="A5866" s="195" t="s">
        <v>395</v>
      </c>
      <c r="B5866" s="196">
        <v>1089</v>
      </c>
      <c r="C5866" s="196">
        <v>47500</v>
      </c>
      <c r="D5866" s="196">
        <v>1</v>
      </c>
      <c r="E5866" s="195" t="s">
        <v>20964</v>
      </c>
      <c r="F5866" s="195" t="s">
        <v>294</v>
      </c>
    </row>
    <row r="5867" spans="1:6">
      <c r="A5867" s="195" t="s">
        <v>395</v>
      </c>
      <c r="B5867" s="196">
        <v>1884</v>
      </c>
      <c r="C5867" s="196">
        <v>273500</v>
      </c>
      <c r="D5867" s="196">
        <v>2</v>
      </c>
      <c r="E5867" s="195" t="s">
        <v>20965</v>
      </c>
      <c r="F5867" s="195" t="s">
        <v>194</v>
      </c>
    </row>
    <row r="5868" spans="1:6">
      <c r="A5868" s="195" t="s">
        <v>395</v>
      </c>
      <c r="B5868" s="196">
        <v>3955</v>
      </c>
      <c r="C5868" s="196">
        <v>357200</v>
      </c>
      <c r="D5868" s="196">
        <v>1</v>
      </c>
      <c r="E5868" s="195" t="s">
        <v>20966</v>
      </c>
      <c r="F5868" s="195" t="s">
        <v>3</v>
      </c>
    </row>
    <row r="5869" spans="1:6">
      <c r="A5869" s="195" t="s">
        <v>395</v>
      </c>
      <c r="B5869" s="196">
        <v>1642</v>
      </c>
      <c r="C5869" s="196">
        <v>216000</v>
      </c>
      <c r="D5869" s="196">
        <v>2</v>
      </c>
      <c r="E5869" s="195" t="s">
        <v>20967</v>
      </c>
      <c r="F5869" s="195" t="s">
        <v>60</v>
      </c>
    </row>
    <row r="5870" spans="1:6">
      <c r="A5870" s="195" t="s">
        <v>395</v>
      </c>
      <c r="B5870" s="196">
        <v>3664</v>
      </c>
      <c r="C5870" s="196">
        <v>481200</v>
      </c>
      <c r="D5870" s="196">
        <v>4</v>
      </c>
      <c r="E5870" s="195" t="s">
        <v>20968</v>
      </c>
      <c r="F5870" s="195" t="s">
        <v>67</v>
      </c>
    </row>
    <row r="5871" spans="1:6">
      <c r="A5871" s="195" t="s">
        <v>395</v>
      </c>
      <c r="B5871" s="196">
        <v>1742</v>
      </c>
      <c r="C5871" s="196">
        <v>193000</v>
      </c>
      <c r="D5871" s="196">
        <v>1</v>
      </c>
      <c r="E5871" s="195" t="s">
        <v>20969</v>
      </c>
      <c r="F5871" s="195" t="s">
        <v>136</v>
      </c>
    </row>
    <row r="5872" spans="1:6">
      <c r="A5872" s="195" t="s">
        <v>395</v>
      </c>
      <c r="B5872" s="196">
        <v>1660</v>
      </c>
      <c r="C5872" s="196">
        <v>219800</v>
      </c>
      <c r="D5872" s="196">
        <v>3</v>
      </c>
      <c r="E5872" s="195" t="s">
        <v>20970</v>
      </c>
      <c r="F5872" s="195" t="s">
        <v>3</v>
      </c>
    </row>
    <row r="5873" spans="1:6">
      <c r="A5873" s="195" t="s">
        <v>395</v>
      </c>
      <c r="B5873" s="196">
        <v>3109</v>
      </c>
      <c r="C5873" s="196">
        <v>447400</v>
      </c>
      <c r="D5873" s="196">
        <v>4</v>
      </c>
      <c r="E5873" s="195" t="s">
        <v>20971</v>
      </c>
      <c r="F5873" s="195" t="s">
        <v>67</v>
      </c>
    </row>
    <row r="5874" spans="1:6">
      <c r="A5874" s="195" t="s">
        <v>395</v>
      </c>
      <c r="B5874" s="196">
        <v>3397</v>
      </c>
      <c r="C5874" s="196">
        <v>274500</v>
      </c>
      <c r="D5874" s="196">
        <v>2</v>
      </c>
      <c r="E5874" s="195" t="s">
        <v>20972</v>
      </c>
      <c r="F5874" s="195" t="s">
        <v>313</v>
      </c>
    </row>
    <row r="5875" spans="1:6">
      <c r="A5875" s="195" t="s">
        <v>395</v>
      </c>
      <c r="B5875" s="196">
        <v>2688</v>
      </c>
      <c r="C5875" s="196">
        <v>318000</v>
      </c>
      <c r="D5875" s="196">
        <v>2</v>
      </c>
      <c r="E5875" s="195" t="s">
        <v>20973</v>
      </c>
      <c r="F5875" s="195" t="s">
        <v>67</v>
      </c>
    </row>
    <row r="5876" spans="1:6">
      <c r="A5876" s="195" t="s">
        <v>395</v>
      </c>
      <c r="B5876" s="196">
        <v>1724</v>
      </c>
      <c r="C5876" s="196">
        <v>155400</v>
      </c>
      <c r="D5876" s="196">
        <v>2</v>
      </c>
      <c r="E5876" s="195" t="s">
        <v>20974</v>
      </c>
      <c r="F5876" s="195" t="s">
        <v>343</v>
      </c>
    </row>
    <row r="5877" spans="1:6">
      <c r="A5877" s="195" t="s">
        <v>395</v>
      </c>
      <c r="B5877" s="196">
        <v>4799</v>
      </c>
      <c r="C5877" s="196">
        <v>358200</v>
      </c>
      <c r="D5877" s="196">
        <v>2</v>
      </c>
      <c r="E5877" s="195" t="s">
        <v>20975</v>
      </c>
      <c r="F5877" s="195" t="s">
        <v>118</v>
      </c>
    </row>
    <row r="5878" spans="1:6">
      <c r="A5878" s="195" t="s">
        <v>395</v>
      </c>
      <c r="B5878" s="196">
        <v>2527</v>
      </c>
      <c r="C5878" s="196">
        <v>109300</v>
      </c>
      <c r="D5878" s="196">
        <v>2</v>
      </c>
      <c r="E5878" s="195" t="s">
        <v>20976</v>
      </c>
      <c r="F5878" s="195" t="s">
        <v>308</v>
      </c>
    </row>
    <row r="5879" spans="1:6">
      <c r="A5879" s="195" t="s">
        <v>395</v>
      </c>
      <c r="B5879" s="196">
        <v>4116</v>
      </c>
      <c r="C5879" s="196">
        <v>217900</v>
      </c>
      <c r="D5879" s="196">
        <v>2</v>
      </c>
      <c r="E5879" s="195" t="s">
        <v>20977</v>
      </c>
      <c r="F5879" s="195" t="s">
        <v>256</v>
      </c>
    </row>
    <row r="5880" spans="1:6">
      <c r="A5880" s="195" t="s">
        <v>395</v>
      </c>
      <c r="B5880" s="196">
        <v>5573</v>
      </c>
      <c r="C5880" s="196">
        <v>746400</v>
      </c>
      <c r="D5880" s="196">
        <v>2</v>
      </c>
      <c r="E5880" s="195" t="s">
        <v>20978</v>
      </c>
      <c r="F5880" s="195" t="s">
        <v>238</v>
      </c>
    </row>
    <row r="5881" spans="1:6">
      <c r="A5881" s="195" t="s">
        <v>395</v>
      </c>
      <c r="B5881" s="196">
        <v>2348</v>
      </c>
      <c r="C5881" s="196">
        <v>338700</v>
      </c>
      <c r="D5881" s="196">
        <v>2</v>
      </c>
      <c r="E5881" s="195" t="s">
        <v>20979</v>
      </c>
      <c r="F5881" s="195" t="s">
        <v>194</v>
      </c>
    </row>
    <row r="5882" spans="1:6">
      <c r="A5882" s="195" t="s">
        <v>395</v>
      </c>
      <c r="B5882" s="196">
        <v>2412</v>
      </c>
      <c r="C5882" s="196">
        <v>384300</v>
      </c>
      <c r="D5882" s="196">
        <v>2</v>
      </c>
      <c r="E5882" s="195" t="s">
        <v>20980</v>
      </c>
      <c r="F5882" s="195" t="s">
        <v>300</v>
      </c>
    </row>
    <row r="5883" spans="1:6">
      <c r="A5883" s="195" t="s">
        <v>395</v>
      </c>
      <c r="B5883" s="196">
        <v>5358</v>
      </c>
      <c r="C5883" s="196">
        <v>516200</v>
      </c>
      <c r="D5883" s="196">
        <v>7</v>
      </c>
      <c r="E5883" s="195" t="s">
        <v>20981</v>
      </c>
      <c r="F5883" s="195" t="s">
        <v>47</v>
      </c>
    </row>
    <row r="5884" spans="1:6" ht="30">
      <c r="A5884" s="195" t="s">
        <v>395</v>
      </c>
      <c r="B5884" s="196">
        <v>2498</v>
      </c>
      <c r="C5884" s="196">
        <v>749700</v>
      </c>
      <c r="D5884" s="196">
        <v>1</v>
      </c>
      <c r="E5884" s="195" t="s">
        <v>20982</v>
      </c>
      <c r="F5884" s="195" t="s">
        <v>278</v>
      </c>
    </row>
    <row r="5885" spans="1:6">
      <c r="A5885" s="195" t="s">
        <v>395</v>
      </c>
      <c r="B5885" s="196">
        <v>1456</v>
      </c>
      <c r="C5885" s="196">
        <v>62500</v>
      </c>
      <c r="D5885" s="196">
        <v>3</v>
      </c>
      <c r="E5885" s="195" t="s">
        <v>20983</v>
      </c>
      <c r="F5885" s="195" t="s">
        <v>22</v>
      </c>
    </row>
    <row r="5886" spans="1:6">
      <c r="A5886" s="195" t="s">
        <v>395</v>
      </c>
      <c r="B5886" s="196">
        <v>2200</v>
      </c>
      <c r="C5886" s="196">
        <v>251500</v>
      </c>
      <c r="D5886" s="196">
        <v>3</v>
      </c>
      <c r="E5886" s="195" t="s">
        <v>20984</v>
      </c>
      <c r="F5886" s="195" t="s">
        <v>204</v>
      </c>
    </row>
    <row r="5887" spans="1:6">
      <c r="A5887" s="195" t="s">
        <v>395</v>
      </c>
      <c r="B5887" s="196">
        <v>2320</v>
      </c>
      <c r="C5887" s="196">
        <v>233600</v>
      </c>
      <c r="D5887" s="196">
        <v>2</v>
      </c>
      <c r="E5887" s="195" t="s">
        <v>20985</v>
      </c>
      <c r="F5887" s="195" t="s">
        <v>337</v>
      </c>
    </row>
    <row r="5888" spans="1:6">
      <c r="A5888" s="195" t="s">
        <v>395</v>
      </c>
      <c r="B5888" s="196">
        <v>2659</v>
      </c>
      <c r="C5888" s="196">
        <v>306700</v>
      </c>
      <c r="D5888" s="196">
        <v>3</v>
      </c>
      <c r="E5888" s="195" t="s">
        <v>20986</v>
      </c>
      <c r="F5888" s="195" t="s">
        <v>67</v>
      </c>
    </row>
    <row r="5889" spans="1:6">
      <c r="A5889" s="195" t="s">
        <v>395</v>
      </c>
      <c r="B5889" s="196">
        <v>1556</v>
      </c>
      <c r="C5889" s="196">
        <v>200500</v>
      </c>
      <c r="D5889" s="196">
        <v>2</v>
      </c>
      <c r="E5889" s="195" t="s">
        <v>20987</v>
      </c>
      <c r="F5889" s="195" t="s">
        <v>332</v>
      </c>
    </row>
    <row r="5890" spans="1:6" ht="30">
      <c r="A5890" s="195" t="s">
        <v>395</v>
      </c>
      <c r="B5890" s="196">
        <v>12968</v>
      </c>
      <c r="C5890" s="196">
        <v>4427400</v>
      </c>
      <c r="D5890" s="196">
        <v>2</v>
      </c>
      <c r="E5890" s="195" t="s">
        <v>20988</v>
      </c>
      <c r="F5890" s="195" t="s">
        <v>200</v>
      </c>
    </row>
    <row r="5891" spans="1:6">
      <c r="A5891" s="195" t="s">
        <v>395</v>
      </c>
      <c r="B5891" s="196">
        <v>3640</v>
      </c>
      <c r="C5891" s="196">
        <v>508200</v>
      </c>
      <c r="D5891" s="196">
        <v>1</v>
      </c>
      <c r="E5891" s="195" t="s">
        <v>20989</v>
      </c>
      <c r="F5891" s="195" t="s">
        <v>60</v>
      </c>
    </row>
    <row r="5892" spans="1:6">
      <c r="A5892" s="195" t="s">
        <v>395</v>
      </c>
      <c r="B5892" s="196">
        <v>2951</v>
      </c>
      <c r="C5892" s="196">
        <v>321000</v>
      </c>
      <c r="D5892" s="196">
        <v>2</v>
      </c>
      <c r="E5892" s="195" t="s">
        <v>20990</v>
      </c>
      <c r="F5892" s="195" t="s">
        <v>176</v>
      </c>
    </row>
    <row r="5893" spans="1:6">
      <c r="A5893" s="195" t="s">
        <v>395</v>
      </c>
      <c r="B5893" s="196">
        <v>1776</v>
      </c>
      <c r="C5893" s="196">
        <v>134000</v>
      </c>
      <c r="D5893" s="196">
        <v>1</v>
      </c>
      <c r="E5893" s="195" t="s">
        <v>20991</v>
      </c>
      <c r="F5893" s="195" t="s">
        <v>128</v>
      </c>
    </row>
    <row r="5894" spans="1:6" ht="30">
      <c r="A5894" s="195" t="s">
        <v>395</v>
      </c>
      <c r="B5894" s="196">
        <v>1762</v>
      </c>
      <c r="C5894" s="196">
        <v>498000</v>
      </c>
      <c r="D5894" s="196">
        <v>1</v>
      </c>
      <c r="E5894" s="195" t="s">
        <v>20992</v>
      </c>
      <c r="F5894" s="195" t="s">
        <v>278</v>
      </c>
    </row>
    <row r="5895" spans="1:6">
      <c r="A5895" s="195" t="s">
        <v>395</v>
      </c>
      <c r="B5895" s="196">
        <v>2506</v>
      </c>
      <c r="C5895" s="196">
        <v>214800</v>
      </c>
      <c r="D5895" s="196">
        <v>3</v>
      </c>
      <c r="E5895" s="195" t="s">
        <v>20993</v>
      </c>
      <c r="F5895" s="195" t="s">
        <v>3</v>
      </c>
    </row>
    <row r="5896" spans="1:6">
      <c r="A5896" s="195" t="s">
        <v>395</v>
      </c>
      <c r="B5896" s="196">
        <v>2790</v>
      </c>
      <c r="C5896" s="196">
        <v>194200</v>
      </c>
      <c r="D5896" s="196">
        <v>3</v>
      </c>
      <c r="E5896" s="195" t="s">
        <v>20994</v>
      </c>
      <c r="F5896" s="195" t="s">
        <v>194</v>
      </c>
    </row>
    <row r="5897" spans="1:6">
      <c r="A5897" s="195" t="s">
        <v>395</v>
      </c>
      <c r="B5897" s="196">
        <v>2120</v>
      </c>
      <c r="C5897" s="196">
        <v>191800</v>
      </c>
      <c r="D5897" s="196">
        <v>2</v>
      </c>
      <c r="E5897" s="195" t="s">
        <v>20995</v>
      </c>
      <c r="F5897" s="195" t="s">
        <v>3</v>
      </c>
    </row>
    <row r="5898" spans="1:6">
      <c r="A5898" s="195" t="s">
        <v>395</v>
      </c>
      <c r="B5898" s="196">
        <v>8148</v>
      </c>
      <c r="C5898" s="196">
        <v>370200</v>
      </c>
      <c r="D5898" s="196">
        <v>4</v>
      </c>
      <c r="E5898" s="195" t="s">
        <v>20996</v>
      </c>
      <c r="F5898" s="195" t="s">
        <v>312</v>
      </c>
    </row>
    <row r="5899" spans="1:6">
      <c r="A5899" s="195" t="s">
        <v>395</v>
      </c>
      <c r="B5899" s="196">
        <v>3360</v>
      </c>
      <c r="C5899" s="196">
        <v>227500</v>
      </c>
      <c r="D5899" s="196">
        <v>2</v>
      </c>
      <c r="E5899" s="195" t="s">
        <v>20997</v>
      </c>
      <c r="F5899" s="195" t="s">
        <v>60</v>
      </c>
    </row>
    <row r="5900" spans="1:6">
      <c r="A5900" s="195" t="s">
        <v>395</v>
      </c>
      <c r="B5900" s="196">
        <v>2407</v>
      </c>
      <c r="C5900" s="196">
        <v>217800</v>
      </c>
      <c r="D5900" s="196">
        <v>2</v>
      </c>
      <c r="E5900" s="195" t="s">
        <v>20998</v>
      </c>
      <c r="F5900" s="195" t="s">
        <v>60</v>
      </c>
    </row>
    <row r="5901" spans="1:6">
      <c r="A5901" s="195" t="s">
        <v>395</v>
      </c>
      <c r="B5901" s="196">
        <v>1854</v>
      </c>
      <c r="C5901" s="196">
        <v>171900</v>
      </c>
      <c r="D5901" s="196">
        <v>2</v>
      </c>
      <c r="E5901" s="195" t="s">
        <v>20999</v>
      </c>
      <c r="F5901" s="195" t="s">
        <v>302</v>
      </c>
    </row>
    <row r="5902" spans="1:6">
      <c r="A5902" s="195" t="s">
        <v>395</v>
      </c>
      <c r="B5902" s="196">
        <v>1847</v>
      </c>
      <c r="C5902" s="196">
        <v>325900</v>
      </c>
      <c r="D5902" s="196">
        <v>2</v>
      </c>
      <c r="E5902" s="195" t="s">
        <v>21000</v>
      </c>
      <c r="F5902" s="195" t="s">
        <v>259</v>
      </c>
    </row>
    <row r="5903" spans="1:6">
      <c r="A5903" s="195" t="s">
        <v>395</v>
      </c>
      <c r="B5903" s="196">
        <v>3732</v>
      </c>
      <c r="C5903" s="196">
        <v>388200</v>
      </c>
      <c r="D5903" s="196">
        <v>1</v>
      </c>
      <c r="E5903" s="195" t="s">
        <v>21001</v>
      </c>
      <c r="F5903" s="195" t="s">
        <v>3</v>
      </c>
    </row>
    <row r="5904" spans="1:6">
      <c r="A5904" s="195" t="s">
        <v>395</v>
      </c>
      <c r="B5904" s="196">
        <v>3080</v>
      </c>
      <c r="C5904" s="196">
        <v>451800</v>
      </c>
      <c r="D5904" s="196">
        <v>2</v>
      </c>
      <c r="E5904" s="195" t="s">
        <v>21002</v>
      </c>
      <c r="F5904" s="195" t="s">
        <v>314</v>
      </c>
    </row>
    <row r="5905" spans="1:6">
      <c r="A5905" s="195" t="s">
        <v>395</v>
      </c>
      <c r="B5905" s="196">
        <v>1780</v>
      </c>
      <c r="C5905" s="196">
        <v>197900</v>
      </c>
      <c r="D5905" s="196">
        <v>1</v>
      </c>
      <c r="E5905" s="195" t="s">
        <v>21003</v>
      </c>
      <c r="F5905" s="195" t="s">
        <v>126</v>
      </c>
    </row>
    <row r="5906" spans="1:6">
      <c r="A5906" s="195" t="s">
        <v>395</v>
      </c>
      <c r="B5906" s="196">
        <v>5923</v>
      </c>
      <c r="C5906" s="196">
        <v>582000</v>
      </c>
      <c r="D5906" s="196">
        <v>2</v>
      </c>
      <c r="E5906" s="195" t="s">
        <v>21004</v>
      </c>
      <c r="F5906" s="195" t="s">
        <v>309</v>
      </c>
    </row>
    <row r="5907" spans="1:6">
      <c r="A5907" s="195" t="s">
        <v>395</v>
      </c>
      <c r="B5907" s="196">
        <v>3632</v>
      </c>
      <c r="C5907" s="196">
        <v>356000</v>
      </c>
      <c r="D5907" s="196">
        <v>3</v>
      </c>
      <c r="E5907" s="195" t="s">
        <v>21005</v>
      </c>
      <c r="F5907" s="195" t="s">
        <v>60</v>
      </c>
    </row>
    <row r="5908" spans="1:6">
      <c r="A5908" s="195" t="s">
        <v>395</v>
      </c>
      <c r="B5908" s="196">
        <v>1824</v>
      </c>
      <c r="C5908" s="196">
        <v>190200</v>
      </c>
      <c r="D5908" s="196">
        <v>2</v>
      </c>
      <c r="E5908" s="195" t="s">
        <v>21006</v>
      </c>
      <c r="F5908" s="195" t="s">
        <v>337</v>
      </c>
    </row>
    <row r="5909" spans="1:6">
      <c r="A5909" s="195" t="s">
        <v>395</v>
      </c>
      <c r="B5909" s="196">
        <v>4611</v>
      </c>
      <c r="C5909" s="196">
        <v>406800</v>
      </c>
      <c r="D5909" s="196">
        <v>2</v>
      </c>
      <c r="E5909" s="195" t="s">
        <v>21007</v>
      </c>
      <c r="F5909" s="195" t="s">
        <v>256</v>
      </c>
    </row>
    <row r="5910" spans="1:6">
      <c r="A5910" s="195" t="s">
        <v>395</v>
      </c>
      <c r="B5910" s="196">
        <v>3180</v>
      </c>
      <c r="C5910" s="196">
        <v>368900</v>
      </c>
      <c r="D5910" s="196">
        <v>2</v>
      </c>
      <c r="E5910" s="195" t="s">
        <v>21008</v>
      </c>
      <c r="F5910" s="195" t="s">
        <v>170</v>
      </c>
    </row>
    <row r="5911" spans="1:6" ht="30">
      <c r="A5911" s="195" t="s">
        <v>395</v>
      </c>
      <c r="B5911" s="196">
        <v>5953</v>
      </c>
      <c r="C5911" s="196">
        <v>2505500</v>
      </c>
      <c r="D5911" s="196">
        <v>1</v>
      </c>
      <c r="E5911" s="195" t="s">
        <v>21009</v>
      </c>
      <c r="F5911" s="195" t="s">
        <v>278</v>
      </c>
    </row>
    <row r="5912" spans="1:6">
      <c r="A5912" s="195" t="s">
        <v>395</v>
      </c>
      <c r="B5912" s="196">
        <v>3224</v>
      </c>
      <c r="C5912" s="196">
        <v>171700</v>
      </c>
      <c r="D5912" s="196">
        <v>2</v>
      </c>
      <c r="E5912" s="195" t="s">
        <v>21010</v>
      </c>
      <c r="F5912" s="195" t="s">
        <v>22</v>
      </c>
    </row>
    <row r="5913" spans="1:6" ht="30">
      <c r="A5913" s="195" t="s">
        <v>395</v>
      </c>
      <c r="B5913" s="196">
        <v>9008</v>
      </c>
      <c r="C5913" s="196">
        <v>1886300</v>
      </c>
      <c r="D5913" s="196">
        <v>3</v>
      </c>
      <c r="E5913" s="195" t="s">
        <v>21011</v>
      </c>
      <c r="F5913" s="195" t="s">
        <v>200</v>
      </c>
    </row>
    <row r="5914" spans="1:6">
      <c r="A5914" s="195" t="s">
        <v>395</v>
      </c>
      <c r="B5914" s="196">
        <v>1626</v>
      </c>
      <c r="C5914" s="196">
        <v>179700</v>
      </c>
      <c r="D5914" s="196">
        <v>2</v>
      </c>
      <c r="E5914" s="195" t="s">
        <v>21012</v>
      </c>
      <c r="F5914" s="195" t="s">
        <v>3</v>
      </c>
    </row>
    <row r="5915" spans="1:6">
      <c r="A5915" s="195" t="s">
        <v>395</v>
      </c>
      <c r="B5915" s="196">
        <v>4500</v>
      </c>
      <c r="C5915" s="196">
        <v>679500</v>
      </c>
      <c r="D5915" s="196">
        <v>1</v>
      </c>
      <c r="E5915" s="195" t="s">
        <v>21013</v>
      </c>
      <c r="F5915" s="195" t="s">
        <v>344</v>
      </c>
    </row>
    <row r="5916" spans="1:6">
      <c r="A5916" s="195" t="s">
        <v>395</v>
      </c>
      <c r="B5916" s="196">
        <v>1404</v>
      </c>
      <c r="C5916" s="196">
        <v>117700</v>
      </c>
      <c r="D5916" s="196">
        <v>2</v>
      </c>
      <c r="E5916" s="195" t="s">
        <v>21014</v>
      </c>
      <c r="F5916" s="195" t="s">
        <v>338</v>
      </c>
    </row>
    <row r="5917" spans="1:6">
      <c r="A5917" s="195" t="s">
        <v>395</v>
      </c>
      <c r="B5917" s="196">
        <v>3356</v>
      </c>
      <c r="C5917" s="196">
        <v>312600</v>
      </c>
      <c r="D5917" s="196">
        <v>2</v>
      </c>
      <c r="E5917" s="195" t="s">
        <v>21015</v>
      </c>
      <c r="F5917" s="195" t="s">
        <v>300</v>
      </c>
    </row>
    <row r="5918" spans="1:6">
      <c r="A5918" s="195" t="s">
        <v>395</v>
      </c>
      <c r="B5918" s="196">
        <v>2599</v>
      </c>
      <c r="C5918" s="196">
        <v>111800</v>
      </c>
      <c r="D5918" s="196">
        <v>1</v>
      </c>
      <c r="E5918" s="195" t="s">
        <v>21016</v>
      </c>
      <c r="F5918" s="195" t="s">
        <v>334</v>
      </c>
    </row>
    <row r="5919" spans="1:6">
      <c r="A5919" s="195" t="s">
        <v>395</v>
      </c>
      <c r="B5919" s="196">
        <v>5209</v>
      </c>
      <c r="C5919" s="196">
        <v>871500</v>
      </c>
      <c r="D5919" s="196">
        <v>2</v>
      </c>
      <c r="E5919" s="195" t="s">
        <v>21017</v>
      </c>
      <c r="F5919" s="195" t="s">
        <v>22</v>
      </c>
    </row>
    <row r="5920" spans="1:6">
      <c r="A5920" s="195" t="s">
        <v>395</v>
      </c>
      <c r="B5920" s="196">
        <v>1480</v>
      </c>
      <c r="C5920" s="196">
        <v>425300</v>
      </c>
      <c r="D5920" s="196">
        <v>1</v>
      </c>
      <c r="E5920" s="195" t="s">
        <v>21018</v>
      </c>
      <c r="F5920" s="195" t="s">
        <v>322</v>
      </c>
    </row>
    <row r="5921" spans="1:6">
      <c r="A5921" s="195" t="s">
        <v>395</v>
      </c>
      <c r="B5921" s="196">
        <v>2671</v>
      </c>
      <c r="C5921" s="196">
        <v>429800</v>
      </c>
      <c r="D5921" s="196">
        <v>2</v>
      </c>
      <c r="E5921" s="195" t="s">
        <v>21019</v>
      </c>
      <c r="F5921" s="195" t="s">
        <v>144</v>
      </c>
    </row>
    <row r="5922" spans="1:6">
      <c r="A5922" s="195" t="s">
        <v>395</v>
      </c>
      <c r="B5922" s="196">
        <v>2173</v>
      </c>
      <c r="C5922" s="196">
        <v>700500</v>
      </c>
      <c r="D5922" s="196">
        <v>1</v>
      </c>
      <c r="E5922" s="195" t="s">
        <v>21020</v>
      </c>
      <c r="F5922" s="195" t="s">
        <v>344</v>
      </c>
    </row>
    <row r="5923" spans="1:6">
      <c r="A5923" s="195" t="s">
        <v>395</v>
      </c>
      <c r="B5923" s="196">
        <v>3312</v>
      </c>
      <c r="C5923" s="196">
        <v>207100</v>
      </c>
      <c r="D5923" s="196">
        <v>1</v>
      </c>
      <c r="E5923" s="195" t="s">
        <v>21021</v>
      </c>
      <c r="F5923" s="195" t="s">
        <v>351</v>
      </c>
    </row>
    <row r="5924" spans="1:6">
      <c r="A5924" s="195" t="s">
        <v>395</v>
      </c>
      <c r="B5924" s="196">
        <v>1969</v>
      </c>
      <c r="C5924" s="196">
        <v>295500</v>
      </c>
      <c r="D5924" s="196">
        <v>2</v>
      </c>
      <c r="E5924" s="195" t="s">
        <v>21022</v>
      </c>
      <c r="F5924" s="195" t="s">
        <v>170</v>
      </c>
    </row>
    <row r="5925" spans="1:6">
      <c r="A5925" s="195" t="s">
        <v>395</v>
      </c>
      <c r="B5925" s="196">
        <v>4052</v>
      </c>
      <c r="C5925" s="196">
        <v>241400</v>
      </c>
      <c r="D5925" s="196">
        <v>2</v>
      </c>
      <c r="E5925" s="195" t="s">
        <v>21023</v>
      </c>
      <c r="F5925" s="195" t="s">
        <v>313</v>
      </c>
    </row>
    <row r="5926" spans="1:6">
      <c r="A5926" s="195" t="s">
        <v>395</v>
      </c>
      <c r="B5926" s="196">
        <v>4306</v>
      </c>
      <c r="C5926" s="196">
        <v>411200</v>
      </c>
      <c r="D5926" s="196">
        <v>4</v>
      </c>
      <c r="E5926" s="195" t="s">
        <v>21024</v>
      </c>
      <c r="F5926" s="195" t="s">
        <v>270</v>
      </c>
    </row>
    <row r="5927" spans="1:6">
      <c r="A5927" s="195" t="s">
        <v>395</v>
      </c>
      <c r="B5927" s="196">
        <v>2902</v>
      </c>
      <c r="C5927" s="196">
        <v>144700</v>
      </c>
      <c r="D5927" s="196">
        <v>3</v>
      </c>
      <c r="E5927" s="195" t="s">
        <v>21025</v>
      </c>
      <c r="F5927" s="195" t="s">
        <v>160</v>
      </c>
    </row>
    <row r="5928" spans="1:6" ht="30">
      <c r="A5928" s="195" t="s">
        <v>395</v>
      </c>
      <c r="B5928" s="196">
        <v>943</v>
      </c>
      <c r="C5928" s="196">
        <v>166400</v>
      </c>
      <c r="D5928" s="196">
        <v>1</v>
      </c>
      <c r="E5928" s="195" t="s">
        <v>21026</v>
      </c>
      <c r="F5928" s="195" t="s">
        <v>278</v>
      </c>
    </row>
    <row r="5929" spans="1:6">
      <c r="A5929" s="195" t="s">
        <v>395</v>
      </c>
      <c r="B5929" s="196">
        <v>3364</v>
      </c>
      <c r="C5929" s="196">
        <v>172900</v>
      </c>
      <c r="D5929" s="196">
        <v>2</v>
      </c>
      <c r="E5929" s="195" t="s">
        <v>21027</v>
      </c>
      <c r="F5929" s="195" t="s">
        <v>189</v>
      </c>
    </row>
    <row r="5930" spans="1:6">
      <c r="A5930" s="195" t="s">
        <v>395</v>
      </c>
      <c r="B5930" s="196">
        <v>3106</v>
      </c>
      <c r="C5930" s="196">
        <v>385800</v>
      </c>
      <c r="D5930" s="196">
        <v>2</v>
      </c>
      <c r="E5930" s="195" t="s">
        <v>21028</v>
      </c>
      <c r="F5930" s="195" t="s">
        <v>337</v>
      </c>
    </row>
    <row r="5931" spans="1:6">
      <c r="A5931" s="195" t="s">
        <v>395</v>
      </c>
      <c r="B5931" s="196">
        <v>3797</v>
      </c>
      <c r="C5931" s="196">
        <v>416200</v>
      </c>
      <c r="D5931" s="196">
        <v>1</v>
      </c>
      <c r="E5931" s="195" t="s">
        <v>21029</v>
      </c>
      <c r="F5931" s="195" t="s">
        <v>327</v>
      </c>
    </row>
    <row r="5932" spans="1:6">
      <c r="A5932" s="195" t="s">
        <v>395</v>
      </c>
      <c r="B5932" s="196">
        <v>1716</v>
      </c>
      <c r="C5932" s="196">
        <v>176500</v>
      </c>
      <c r="D5932" s="196">
        <v>2</v>
      </c>
      <c r="E5932" s="195" t="s">
        <v>21030</v>
      </c>
      <c r="F5932" s="195" t="s">
        <v>290</v>
      </c>
    </row>
    <row r="5933" spans="1:6">
      <c r="A5933" s="195" t="s">
        <v>395</v>
      </c>
      <c r="B5933" s="196">
        <v>3976</v>
      </c>
      <c r="C5933" s="196">
        <v>246500</v>
      </c>
      <c r="D5933" s="196">
        <v>4</v>
      </c>
      <c r="E5933" s="195" t="s">
        <v>21031</v>
      </c>
      <c r="F5933" s="195" t="s">
        <v>313</v>
      </c>
    </row>
    <row r="5934" spans="1:6">
      <c r="A5934" s="195" t="s">
        <v>395</v>
      </c>
      <c r="B5934" s="196">
        <v>1965</v>
      </c>
      <c r="C5934" s="196">
        <v>156300</v>
      </c>
      <c r="D5934" s="196">
        <v>2</v>
      </c>
      <c r="E5934" s="195" t="s">
        <v>21032</v>
      </c>
      <c r="F5934" s="195" t="s">
        <v>245</v>
      </c>
    </row>
    <row r="5935" spans="1:6">
      <c r="A5935" s="195" t="s">
        <v>395</v>
      </c>
      <c r="B5935" s="196">
        <v>3577</v>
      </c>
      <c r="C5935" s="196">
        <v>155200</v>
      </c>
      <c r="D5935" s="196">
        <v>2</v>
      </c>
      <c r="E5935" s="195" t="s">
        <v>21033</v>
      </c>
      <c r="F5935" s="195" t="s">
        <v>332</v>
      </c>
    </row>
    <row r="5936" spans="1:6">
      <c r="A5936" s="195" t="s">
        <v>395</v>
      </c>
      <c r="B5936" s="196">
        <v>3217</v>
      </c>
      <c r="C5936" s="196">
        <v>345200</v>
      </c>
      <c r="D5936" s="196">
        <v>2</v>
      </c>
      <c r="E5936" s="195" t="s">
        <v>21034</v>
      </c>
      <c r="F5936" s="195" t="s">
        <v>60</v>
      </c>
    </row>
    <row r="5937" spans="1:6">
      <c r="A5937" s="195" t="s">
        <v>395</v>
      </c>
      <c r="B5937" s="196">
        <v>2400</v>
      </c>
      <c r="C5937" s="196">
        <v>440000</v>
      </c>
      <c r="D5937" s="196">
        <v>4</v>
      </c>
      <c r="E5937" s="195" t="s">
        <v>21035</v>
      </c>
      <c r="F5937" s="195" t="s">
        <v>3</v>
      </c>
    </row>
    <row r="5938" spans="1:6">
      <c r="A5938" s="195" t="s">
        <v>395</v>
      </c>
      <c r="B5938" s="196">
        <v>2463</v>
      </c>
      <c r="C5938" s="196">
        <v>92100</v>
      </c>
      <c r="D5938" s="196">
        <v>2</v>
      </c>
      <c r="E5938" s="195" t="s">
        <v>21036</v>
      </c>
      <c r="F5938" s="195" t="s">
        <v>337</v>
      </c>
    </row>
    <row r="5939" spans="1:6">
      <c r="A5939" s="195" t="s">
        <v>395</v>
      </c>
      <c r="B5939" s="196">
        <v>4969</v>
      </c>
      <c r="C5939" s="196">
        <v>401600</v>
      </c>
      <c r="D5939" s="196">
        <v>3</v>
      </c>
      <c r="E5939" s="195" t="s">
        <v>21037</v>
      </c>
      <c r="F5939" s="195" t="s">
        <v>319</v>
      </c>
    </row>
    <row r="5940" spans="1:6">
      <c r="A5940" s="195" t="s">
        <v>395</v>
      </c>
      <c r="B5940" s="196">
        <v>2304</v>
      </c>
      <c r="C5940" s="196">
        <v>342900</v>
      </c>
      <c r="D5940" s="196">
        <v>2</v>
      </c>
      <c r="E5940" s="195" t="s">
        <v>21038</v>
      </c>
      <c r="F5940" s="195" t="s">
        <v>290</v>
      </c>
    </row>
    <row r="5941" spans="1:6">
      <c r="A5941" s="195" t="s">
        <v>395</v>
      </c>
      <c r="B5941" s="196">
        <v>7502</v>
      </c>
      <c r="C5941" s="196">
        <v>789100</v>
      </c>
      <c r="D5941" s="196">
        <v>2</v>
      </c>
      <c r="E5941" s="195" t="s">
        <v>21039</v>
      </c>
      <c r="F5941" s="195" t="s">
        <v>238</v>
      </c>
    </row>
    <row r="5942" spans="1:6">
      <c r="A5942" s="195" t="s">
        <v>395</v>
      </c>
      <c r="B5942" s="196">
        <v>3280</v>
      </c>
      <c r="C5942" s="196">
        <v>511800</v>
      </c>
      <c r="D5942" s="196">
        <v>1</v>
      </c>
      <c r="E5942" s="195" t="s">
        <v>21040</v>
      </c>
      <c r="F5942" s="195" t="s">
        <v>220</v>
      </c>
    </row>
    <row r="5943" spans="1:6">
      <c r="A5943" s="195" t="s">
        <v>395</v>
      </c>
      <c r="B5943" s="196">
        <v>4486</v>
      </c>
      <c r="C5943" s="196">
        <v>309100</v>
      </c>
      <c r="D5943" s="196">
        <v>3</v>
      </c>
      <c r="E5943" s="195" t="s">
        <v>21041</v>
      </c>
      <c r="F5943" s="195" t="s">
        <v>60</v>
      </c>
    </row>
    <row r="5944" spans="1:6" ht="30">
      <c r="A5944" s="195" t="s">
        <v>395</v>
      </c>
      <c r="B5944" s="196">
        <v>3562</v>
      </c>
      <c r="C5944" s="196">
        <v>942800</v>
      </c>
      <c r="D5944" s="196">
        <v>1</v>
      </c>
      <c r="E5944" s="195" t="s">
        <v>21042</v>
      </c>
      <c r="F5944" s="195" t="s">
        <v>278</v>
      </c>
    </row>
    <row r="5945" spans="1:6">
      <c r="A5945" s="195" t="s">
        <v>395</v>
      </c>
      <c r="B5945" s="196">
        <v>2851</v>
      </c>
      <c r="C5945" s="196">
        <v>297800</v>
      </c>
      <c r="D5945" s="196">
        <v>2</v>
      </c>
      <c r="E5945" s="195" t="s">
        <v>21043</v>
      </c>
      <c r="F5945" s="195" t="s">
        <v>315</v>
      </c>
    </row>
    <row r="5946" spans="1:6">
      <c r="A5946" s="195" t="s">
        <v>395</v>
      </c>
      <c r="B5946" s="196">
        <v>2340</v>
      </c>
      <c r="C5946" s="196">
        <v>280600</v>
      </c>
      <c r="D5946" s="196">
        <v>3</v>
      </c>
      <c r="E5946" s="195" t="s">
        <v>21044</v>
      </c>
      <c r="F5946" s="195" t="s">
        <v>60</v>
      </c>
    </row>
    <row r="5947" spans="1:6">
      <c r="A5947" s="195" t="s">
        <v>395</v>
      </c>
      <c r="B5947" s="196">
        <v>1205</v>
      </c>
      <c r="C5947" s="196">
        <v>72200</v>
      </c>
      <c r="D5947" s="196">
        <v>3</v>
      </c>
      <c r="E5947" s="195" t="s">
        <v>21045</v>
      </c>
      <c r="F5947" s="195" t="s">
        <v>22</v>
      </c>
    </row>
    <row r="5948" spans="1:6">
      <c r="A5948" s="195" t="s">
        <v>395</v>
      </c>
      <c r="B5948" s="196">
        <v>1566</v>
      </c>
      <c r="C5948" s="196">
        <v>115700</v>
      </c>
      <c r="D5948" s="196">
        <v>2</v>
      </c>
      <c r="E5948" s="195" t="s">
        <v>21046</v>
      </c>
      <c r="F5948" s="195" t="s">
        <v>22</v>
      </c>
    </row>
    <row r="5949" spans="1:6">
      <c r="A5949" s="195" t="s">
        <v>395</v>
      </c>
      <c r="B5949" s="196">
        <v>1892</v>
      </c>
      <c r="C5949" s="196">
        <v>246100</v>
      </c>
      <c r="D5949" s="196">
        <v>1</v>
      </c>
      <c r="E5949" s="195" t="s">
        <v>21047</v>
      </c>
      <c r="F5949" s="195" t="s">
        <v>60</v>
      </c>
    </row>
    <row r="5950" spans="1:6">
      <c r="A5950" s="195" t="s">
        <v>395</v>
      </c>
      <c r="B5950" s="196">
        <v>2242</v>
      </c>
      <c r="C5950" s="196">
        <v>181800</v>
      </c>
      <c r="D5950" s="196">
        <v>2</v>
      </c>
      <c r="E5950" s="195" t="s">
        <v>21048</v>
      </c>
      <c r="F5950" s="195" t="s">
        <v>306</v>
      </c>
    </row>
    <row r="5951" spans="1:6">
      <c r="A5951" s="195" t="s">
        <v>395</v>
      </c>
      <c r="B5951" s="196">
        <v>2730</v>
      </c>
      <c r="C5951" s="196">
        <v>379500</v>
      </c>
      <c r="D5951" s="196">
        <v>2</v>
      </c>
      <c r="E5951" s="195" t="s">
        <v>21049</v>
      </c>
      <c r="F5951" s="195" t="s">
        <v>136</v>
      </c>
    </row>
    <row r="5952" spans="1:6">
      <c r="A5952" s="195" t="s">
        <v>395</v>
      </c>
      <c r="B5952" s="196">
        <v>2464</v>
      </c>
      <c r="C5952" s="196">
        <v>127400</v>
      </c>
      <c r="D5952" s="196">
        <v>2</v>
      </c>
      <c r="E5952" s="195" t="s">
        <v>21050</v>
      </c>
      <c r="F5952" s="195" t="s">
        <v>272</v>
      </c>
    </row>
    <row r="5953" spans="1:6">
      <c r="A5953" s="195" t="s">
        <v>395</v>
      </c>
      <c r="B5953" s="196">
        <v>2690</v>
      </c>
      <c r="C5953" s="196">
        <v>491200</v>
      </c>
      <c r="D5953" s="196">
        <v>2</v>
      </c>
      <c r="E5953" s="195" t="s">
        <v>21051</v>
      </c>
      <c r="F5953" s="195" t="s">
        <v>313</v>
      </c>
    </row>
    <row r="5954" spans="1:6">
      <c r="A5954" s="195" t="s">
        <v>395</v>
      </c>
      <c r="B5954" s="196">
        <v>2134</v>
      </c>
      <c r="C5954" s="196">
        <v>191300</v>
      </c>
      <c r="D5954" s="196">
        <v>2</v>
      </c>
      <c r="E5954" s="195" t="s">
        <v>21052</v>
      </c>
      <c r="F5954" s="195" t="s">
        <v>272</v>
      </c>
    </row>
    <row r="5955" spans="1:6">
      <c r="A5955" s="195" t="s">
        <v>395</v>
      </c>
      <c r="B5955" s="196">
        <v>2955</v>
      </c>
      <c r="C5955" s="196">
        <v>201700</v>
      </c>
      <c r="D5955" s="196">
        <v>2</v>
      </c>
      <c r="E5955" s="195" t="s">
        <v>21053</v>
      </c>
      <c r="F5955" s="195" t="s">
        <v>327</v>
      </c>
    </row>
    <row r="5956" spans="1:6">
      <c r="A5956" s="195" t="s">
        <v>395</v>
      </c>
      <c r="B5956" s="196">
        <v>1269</v>
      </c>
      <c r="C5956" s="196">
        <v>876500</v>
      </c>
      <c r="D5956" s="196">
        <v>1</v>
      </c>
      <c r="E5956" s="195" t="s">
        <v>21054</v>
      </c>
      <c r="F5956" s="195" t="s">
        <v>128</v>
      </c>
    </row>
    <row r="5957" spans="1:6">
      <c r="A5957" s="195" t="s">
        <v>395</v>
      </c>
      <c r="B5957" s="196">
        <v>2396</v>
      </c>
      <c r="C5957" s="196">
        <v>540900</v>
      </c>
      <c r="D5957" s="196">
        <v>2</v>
      </c>
      <c r="E5957" s="195" t="s">
        <v>21055</v>
      </c>
      <c r="F5957" s="195" t="s">
        <v>192</v>
      </c>
    </row>
    <row r="5958" spans="1:6">
      <c r="A5958" s="195" t="s">
        <v>395</v>
      </c>
      <c r="B5958" s="196">
        <v>2568</v>
      </c>
      <c r="C5958" s="196">
        <v>221500</v>
      </c>
      <c r="D5958" s="196">
        <v>2</v>
      </c>
      <c r="E5958" s="195" t="s">
        <v>21056</v>
      </c>
      <c r="F5958" s="195" t="s">
        <v>323</v>
      </c>
    </row>
    <row r="5959" spans="1:6" ht="30">
      <c r="A5959" s="195" t="s">
        <v>395</v>
      </c>
      <c r="B5959" s="196">
        <v>1872</v>
      </c>
      <c r="C5959" s="196">
        <v>628200</v>
      </c>
      <c r="D5959" s="196">
        <v>1</v>
      </c>
      <c r="E5959" s="195" t="s">
        <v>21057</v>
      </c>
      <c r="F5959" s="195" t="s">
        <v>278</v>
      </c>
    </row>
    <row r="5960" spans="1:6">
      <c r="A5960" s="195" t="s">
        <v>395</v>
      </c>
      <c r="B5960" s="196">
        <v>1740</v>
      </c>
      <c r="C5960" s="196">
        <v>256100</v>
      </c>
      <c r="D5960" s="196">
        <v>1</v>
      </c>
      <c r="E5960" s="195" t="s">
        <v>21058</v>
      </c>
      <c r="F5960" s="195" t="s">
        <v>67</v>
      </c>
    </row>
    <row r="5961" spans="1:6">
      <c r="A5961" s="195" t="s">
        <v>395</v>
      </c>
      <c r="B5961" s="196">
        <v>2974</v>
      </c>
      <c r="C5961" s="196">
        <v>419700</v>
      </c>
      <c r="D5961" s="196">
        <v>5</v>
      </c>
      <c r="E5961" s="195" t="s">
        <v>21059</v>
      </c>
      <c r="F5961" s="195" t="s">
        <v>67</v>
      </c>
    </row>
    <row r="5962" spans="1:6">
      <c r="A5962" s="195" t="s">
        <v>395</v>
      </c>
      <c r="B5962" s="196">
        <v>2640</v>
      </c>
      <c r="C5962" s="196">
        <v>132900</v>
      </c>
      <c r="D5962" s="196">
        <v>2</v>
      </c>
      <c r="E5962" s="195" t="s">
        <v>21060</v>
      </c>
      <c r="F5962" s="195" t="s">
        <v>338</v>
      </c>
    </row>
    <row r="5963" spans="1:6">
      <c r="A5963" s="195" t="s">
        <v>395</v>
      </c>
      <c r="B5963" s="196">
        <v>6796</v>
      </c>
      <c r="C5963" s="196">
        <v>558200</v>
      </c>
      <c r="D5963" s="196">
        <v>6</v>
      </c>
      <c r="E5963" s="195" t="s">
        <v>21061</v>
      </c>
      <c r="F5963" s="195" t="s">
        <v>136</v>
      </c>
    </row>
    <row r="5964" spans="1:6" ht="30">
      <c r="A5964" s="195" t="s">
        <v>395</v>
      </c>
      <c r="B5964" s="196">
        <v>4955</v>
      </c>
      <c r="C5964" s="196">
        <v>797900</v>
      </c>
      <c r="D5964" s="196">
        <v>5</v>
      </c>
      <c r="E5964" s="195" t="s">
        <v>21062</v>
      </c>
      <c r="F5964" s="195" t="s">
        <v>200</v>
      </c>
    </row>
    <row r="5965" spans="1:6">
      <c r="A5965" s="195" t="s">
        <v>395</v>
      </c>
      <c r="B5965" s="196">
        <v>2254</v>
      </c>
      <c r="C5965" s="196">
        <v>179400</v>
      </c>
      <c r="D5965" s="196">
        <v>2</v>
      </c>
      <c r="E5965" s="195" t="s">
        <v>21063</v>
      </c>
      <c r="F5965" s="195" t="s">
        <v>323</v>
      </c>
    </row>
    <row r="5966" spans="1:6">
      <c r="A5966" s="195" t="s">
        <v>395</v>
      </c>
      <c r="B5966" s="196">
        <v>4112</v>
      </c>
      <c r="C5966" s="196">
        <v>700300</v>
      </c>
      <c r="D5966" s="196">
        <v>2</v>
      </c>
      <c r="E5966" s="195" t="s">
        <v>21064</v>
      </c>
      <c r="F5966" s="195" t="s">
        <v>315</v>
      </c>
    </row>
    <row r="5967" spans="1:6">
      <c r="A5967" s="195" t="s">
        <v>395</v>
      </c>
      <c r="B5967" s="196">
        <v>1751</v>
      </c>
      <c r="C5967" s="196">
        <v>232400</v>
      </c>
      <c r="D5967" s="196">
        <v>2</v>
      </c>
      <c r="E5967" s="195" t="s">
        <v>21065</v>
      </c>
      <c r="F5967" s="195" t="s">
        <v>327</v>
      </c>
    </row>
    <row r="5968" spans="1:6">
      <c r="A5968" s="195" t="s">
        <v>395</v>
      </c>
      <c r="B5968" s="196">
        <v>3082</v>
      </c>
      <c r="C5968" s="196">
        <v>254600</v>
      </c>
      <c r="D5968" s="196">
        <v>2</v>
      </c>
      <c r="E5968" s="195" t="s">
        <v>21066</v>
      </c>
      <c r="F5968" s="195" t="s">
        <v>60</v>
      </c>
    </row>
    <row r="5969" spans="1:6">
      <c r="A5969" s="195" t="s">
        <v>395</v>
      </c>
      <c r="B5969" s="196">
        <v>4366</v>
      </c>
      <c r="C5969" s="196">
        <v>320600</v>
      </c>
      <c r="D5969" s="196">
        <v>4</v>
      </c>
      <c r="E5969" s="195" t="s">
        <v>21067</v>
      </c>
      <c r="F5969" s="195" t="s">
        <v>160</v>
      </c>
    </row>
    <row r="5970" spans="1:6">
      <c r="A5970" s="195" t="s">
        <v>395</v>
      </c>
      <c r="B5970" s="196">
        <v>3358</v>
      </c>
      <c r="C5970" s="196">
        <v>437300</v>
      </c>
      <c r="D5970" s="196">
        <v>4</v>
      </c>
      <c r="E5970" s="195" t="s">
        <v>21068</v>
      </c>
      <c r="F5970" s="195" t="s">
        <v>67</v>
      </c>
    </row>
    <row r="5971" spans="1:6">
      <c r="A5971" s="195" t="s">
        <v>395</v>
      </c>
      <c r="B5971" s="196">
        <v>3424</v>
      </c>
      <c r="C5971" s="196">
        <v>297400</v>
      </c>
      <c r="D5971" s="196">
        <v>2</v>
      </c>
      <c r="E5971" s="195" t="s">
        <v>21069</v>
      </c>
      <c r="F5971" s="195" t="s">
        <v>313</v>
      </c>
    </row>
    <row r="5972" spans="1:6">
      <c r="A5972" s="195" t="s">
        <v>395</v>
      </c>
      <c r="B5972" s="196">
        <v>1599</v>
      </c>
      <c r="C5972" s="196">
        <v>408400</v>
      </c>
      <c r="D5972" s="196">
        <v>1</v>
      </c>
      <c r="E5972" s="195" t="s">
        <v>21070</v>
      </c>
      <c r="F5972" s="195" t="s">
        <v>243</v>
      </c>
    </row>
    <row r="5973" spans="1:6">
      <c r="A5973" s="195" t="s">
        <v>395</v>
      </c>
      <c r="B5973" s="196">
        <v>1562</v>
      </c>
      <c r="C5973" s="196">
        <v>306200</v>
      </c>
      <c r="D5973" s="196">
        <v>1</v>
      </c>
      <c r="E5973" s="195" t="s">
        <v>21071</v>
      </c>
      <c r="F5973" s="195" t="s">
        <v>220</v>
      </c>
    </row>
    <row r="5974" spans="1:6">
      <c r="A5974" s="195" t="s">
        <v>395</v>
      </c>
      <c r="B5974" s="196">
        <v>2208</v>
      </c>
      <c r="C5974" s="196">
        <v>185400</v>
      </c>
      <c r="D5974" s="196">
        <v>2</v>
      </c>
      <c r="E5974" s="195" t="s">
        <v>21072</v>
      </c>
      <c r="F5974" s="195" t="s">
        <v>290</v>
      </c>
    </row>
    <row r="5975" spans="1:6">
      <c r="A5975" s="195" t="s">
        <v>395</v>
      </c>
      <c r="B5975" s="196">
        <v>7488</v>
      </c>
      <c r="C5975" s="196">
        <v>488100</v>
      </c>
      <c r="D5975" s="196">
        <v>3</v>
      </c>
      <c r="E5975" s="195" t="s">
        <v>21073</v>
      </c>
      <c r="F5975" s="195" t="s">
        <v>118</v>
      </c>
    </row>
    <row r="5976" spans="1:6">
      <c r="A5976" s="195" t="s">
        <v>395</v>
      </c>
      <c r="B5976" s="196">
        <v>1660</v>
      </c>
      <c r="C5976" s="196">
        <v>101800</v>
      </c>
      <c r="D5976" s="196">
        <v>4</v>
      </c>
      <c r="E5976" s="195" t="s">
        <v>21074</v>
      </c>
      <c r="F5976" s="195" t="s">
        <v>22</v>
      </c>
    </row>
    <row r="5977" spans="1:6">
      <c r="A5977" s="195" t="s">
        <v>395</v>
      </c>
      <c r="B5977" s="196">
        <v>1360</v>
      </c>
      <c r="C5977" s="196">
        <v>213700</v>
      </c>
      <c r="D5977" s="196">
        <v>2</v>
      </c>
      <c r="E5977" s="195" t="s">
        <v>21075</v>
      </c>
      <c r="F5977" s="195" t="s">
        <v>326</v>
      </c>
    </row>
    <row r="5978" spans="1:6" ht="30">
      <c r="A5978" s="195" t="s">
        <v>395</v>
      </c>
      <c r="B5978" s="196">
        <v>1072</v>
      </c>
      <c r="C5978" s="196">
        <v>30400</v>
      </c>
      <c r="D5978" s="196">
        <v>1</v>
      </c>
      <c r="E5978" s="195" t="s">
        <v>21076</v>
      </c>
      <c r="F5978" s="195" t="s">
        <v>278</v>
      </c>
    </row>
    <row r="5979" spans="1:6">
      <c r="A5979" s="195" t="s">
        <v>395</v>
      </c>
      <c r="B5979" s="196">
        <v>3628</v>
      </c>
      <c r="C5979" s="196">
        <v>350700</v>
      </c>
      <c r="D5979" s="196">
        <v>3</v>
      </c>
      <c r="E5979" s="195" t="s">
        <v>21077</v>
      </c>
      <c r="F5979" s="195" t="s">
        <v>60</v>
      </c>
    </row>
    <row r="5980" spans="1:6" ht="30">
      <c r="A5980" s="195" t="s">
        <v>395</v>
      </c>
      <c r="B5980" s="196">
        <v>3416</v>
      </c>
      <c r="C5980" s="196">
        <v>418800</v>
      </c>
      <c r="D5980" s="196">
        <v>2</v>
      </c>
      <c r="E5980" s="195" t="s">
        <v>21078</v>
      </c>
      <c r="F5980" s="195" t="s">
        <v>200</v>
      </c>
    </row>
    <row r="5981" spans="1:6" ht="30">
      <c r="A5981" s="195" t="s">
        <v>395</v>
      </c>
      <c r="B5981" s="196">
        <v>5270</v>
      </c>
      <c r="C5981" s="196">
        <v>765900</v>
      </c>
      <c r="D5981" s="196">
        <v>3</v>
      </c>
      <c r="E5981" s="195" t="s">
        <v>21079</v>
      </c>
      <c r="F5981" s="195" t="s">
        <v>200</v>
      </c>
    </row>
    <row r="5982" spans="1:6">
      <c r="A5982" s="195" t="s">
        <v>395</v>
      </c>
      <c r="B5982" s="196">
        <v>1920</v>
      </c>
      <c r="C5982" s="196">
        <v>145800</v>
      </c>
      <c r="D5982" s="196">
        <v>2</v>
      </c>
      <c r="E5982" s="195" t="s">
        <v>21080</v>
      </c>
      <c r="F5982" s="195" t="s">
        <v>67</v>
      </c>
    </row>
    <row r="5983" spans="1:6">
      <c r="A5983" s="195" t="s">
        <v>395</v>
      </c>
      <c r="B5983" s="196">
        <v>1863</v>
      </c>
      <c r="C5983" s="196">
        <v>178800</v>
      </c>
      <c r="D5983" s="196">
        <v>2</v>
      </c>
      <c r="E5983" s="195" t="s">
        <v>21081</v>
      </c>
      <c r="F5983" s="195" t="s">
        <v>160</v>
      </c>
    </row>
    <row r="5984" spans="1:6">
      <c r="A5984" s="195" t="s">
        <v>395</v>
      </c>
      <c r="B5984" s="196">
        <v>4306</v>
      </c>
      <c r="C5984" s="196">
        <v>466700</v>
      </c>
      <c r="D5984" s="196">
        <v>2</v>
      </c>
      <c r="E5984" s="195" t="s">
        <v>21082</v>
      </c>
      <c r="F5984" s="195" t="s">
        <v>204</v>
      </c>
    </row>
    <row r="5985" spans="1:6">
      <c r="A5985" s="195" t="s">
        <v>395</v>
      </c>
      <c r="B5985" s="196">
        <v>1784</v>
      </c>
      <c r="C5985" s="196">
        <v>104800</v>
      </c>
      <c r="D5985" s="196">
        <v>2</v>
      </c>
      <c r="E5985" s="195" t="s">
        <v>21083</v>
      </c>
      <c r="F5985" s="195" t="s">
        <v>272</v>
      </c>
    </row>
    <row r="5986" spans="1:6">
      <c r="A5986" s="195" t="s">
        <v>395</v>
      </c>
      <c r="B5986" s="196">
        <v>3388</v>
      </c>
      <c r="C5986" s="196">
        <v>297000</v>
      </c>
      <c r="D5986" s="196">
        <v>2</v>
      </c>
      <c r="E5986" s="195" t="s">
        <v>21084</v>
      </c>
      <c r="F5986" s="195" t="s">
        <v>332</v>
      </c>
    </row>
    <row r="5987" spans="1:6">
      <c r="A5987" s="195" t="s">
        <v>395</v>
      </c>
      <c r="B5987" s="196">
        <v>1814</v>
      </c>
      <c r="C5987" s="196">
        <v>163600</v>
      </c>
      <c r="D5987" s="196">
        <v>2</v>
      </c>
      <c r="E5987" s="195" t="s">
        <v>21085</v>
      </c>
      <c r="F5987" s="195" t="s">
        <v>22</v>
      </c>
    </row>
    <row r="5988" spans="1:6">
      <c r="A5988" s="195" t="s">
        <v>395</v>
      </c>
      <c r="B5988" s="196">
        <v>2082</v>
      </c>
      <c r="C5988" s="196">
        <v>109100</v>
      </c>
      <c r="D5988" s="196">
        <v>2</v>
      </c>
      <c r="E5988" s="195" t="s">
        <v>21086</v>
      </c>
      <c r="F5988" s="195" t="s">
        <v>68</v>
      </c>
    </row>
    <row r="5989" spans="1:6" ht="30">
      <c r="A5989" s="195" t="s">
        <v>395</v>
      </c>
      <c r="B5989" s="196">
        <v>4400</v>
      </c>
      <c r="C5989" s="196">
        <v>648800</v>
      </c>
      <c r="D5989" s="196">
        <v>2</v>
      </c>
      <c r="E5989" s="195" t="s">
        <v>21087</v>
      </c>
      <c r="F5989" s="195" t="s">
        <v>200</v>
      </c>
    </row>
    <row r="5990" spans="1:6">
      <c r="A5990" s="195" t="s">
        <v>395</v>
      </c>
      <c r="B5990" s="196">
        <v>4427</v>
      </c>
      <c r="C5990" s="196">
        <v>662600</v>
      </c>
      <c r="D5990" s="196">
        <v>2</v>
      </c>
      <c r="E5990" s="195" t="s">
        <v>21088</v>
      </c>
      <c r="F5990" s="195" t="s">
        <v>204</v>
      </c>
    </row>
    <row r="5991" spans="1:6">
      <c r="A5991" s="195" t="s">
        <v>395</v>
      </c>
      <c r="B5991" s="196">
        <v>2668</v>
      </c>
      <c r="C5991" s="196">
        <v>321900</v>
      </c>
      <c r="D5991" s="196">
        <v>3</v>
      </c>
      <c r="E5991" s="195" t="s">
        <v>21089</v>
      </c>
      <c r="F5991" s="195" t="s">
        <v>67</v>
      </c>
    </row>
    <row r="5992" spans="1:6">
      <c r="A5992" s="195" t="s">
        <v>395</v>
      </c>
      <c r="B5992" s="196">
        <v>1316</v>
      </c>
      <c r="C5992" s="196">
        <v>270600</v>
      </c>
      <c r="D5992" s="196">
        <v>1</v>
      </c>
      <c r="E5992" s="195" t="s">
        <v>21090</v>
      </c>
      <c r="F5992" s="195" t="s">
        <v>220</v>
      </c>
    </row>
    <row r="5993" spans="1:6">
      <c r="A5993" s="195" t="s">
        <v>395</v>
      </c>
      <c r="B5993" s="196">
        <v>3193</v>
      </c>
      <c r="C5993" s="196">
        <v>259900</v>
      </c>
      <c r="D5993" s="196">
        <v>2</v>
      </c>
      <c r="E5993" s="195" t="s">
        <v>21091</v>
      </c>
      <c r="F5993" s="195" t="s">
        <v>332</v>
      </c>
    </row>
    <row r="5994" spans="1:6">
      <c r="A5994" s="195" t="s">
        <v>395</v>
      </c>
      <c r="B5994" s="196">
        <v>4495</v>
      </c>
      <c r="C5994" s="196">
        <v>211700</v>
      </c>
      <c r="D5994" s="196">
        <v>5</v>
      </c>
      <c r="E5994" s="195" t="s">
        <v>21092</v>
      </c>
      <c r="F5994" s="195" t="s">
        <v>189</v>
      </c>
    </row>
    <row r="5995" spans="1:6">
      <c r="A5995" s="195" t="s">
        <v>395</v>
      </c>
      <c r="B5995" s="196">
        <v>2123</v>
      </c>
      <c r="C5995" s="196">
        <v>330500</v>
      </c>
      <c r="D5995" s="196">
        <v>2</v>
      </c>
      <c r="E5995" s="195" t="s">
        <v>21093</v>
      </c>
      <c r="F5995" s="195" t="s">
        <v>47</v>
      </c>
    </row>
    <row r="5996" spans="1:6" ht="30">
      <c r="A5996" s="195" t="s">
        <v>395</v>
      </c>
      <c r="B5996" s="196">
        <v>1655</v>
      </c>
      <c r="C5996" s="196">
        <v>617800</v>
      </c>
      <c r="D5996" s="196">
        <v>1</v>
      </c>
      <c r="E5996" s="195" t="s">
        <v>21094</v>
      </c>
      <c r="F5996" s="195" t="s">
        <v>278</v>
      </c>
    </row>
    <row r="5997" spans="1:6">
      <c r="A5997" s="195" t="s">
        <v>395</v>
      </c>
      <c r="B5997" s="196">
        <v>2333</v>
      </c>
      <c r="C5997" s="196">
        <v>330000</v>
      </c>
      <c r="D5997" s="196">
        <v>3</v>
      </c>
      <c r="E5997" s="195" t="s">
        <v>21095</v>
      </c>
      <c r="F5997" s="195" t="s">
        <v>47</v>
      </c>
    </row>
    <row r="5998" spans="1:6">
      <c r="A5998" s="195" t="s">
        <v>395</v>
      </c>
      <c r="B5998" s="196">
        <v>4294</v>
      </c>
      <c r="C5998" s="196">
        <v>279300</v>
      </c>
      <c r="D5998" s="196">
        <v>2</v>
      </c>
      <c r="E5998" s="195" t="s">
        <v>21096</v>
      </c>
      <c r="F5998" s="195" t="s">
        <v>326</v>
      </c>
    </row>
    <row r="5999" spans="1:6">
      <c r="A5999" s="195" t="s">
        <v>395</v>
      </c>
      <c r="B5999" s="196">
        <v>2076</v>
      </c>
      <c r="C5999" s="196">
        <v>309000</v>
      </c>
      <c r="D5999" s="196">
        <v>2</v>
      </c>
      <c r="E5999" s="195" t="s">
        <v>21097</v>
      </c>
      <c r="F5999" s="195" t="s">
        <v>192</v>
      </c>
    </row>
    <row r="6000" spans="1:6">
      <c r="A6000" s="195" t="s">
        <v>395</v>
      </c>
      <c r="B6000" s="196">
        <v>3860</v>
      </c>
      <c r="C6000" s="196">
        <v>560000</v>
      </c>
      <c r="D6000" s="196">
        <v>2</v>
      </c>
      <c r="E6000" s="195" t="s">
        <v>21098</v>
      </c>
      <c r="F6000" s="195" t="s">
        <v>238</v>
      </c>
    </row>
    <row r="6001" spans="1:6">
      <c r="A6001" s="195" t="s">
        <v>395</v>
      </c>
      <c r="B6001" s="196">
        <v>2390</v>
      </c>
      <c r="C6001" s="196">
        <v>326300</v>
      </c>
      <c r="D6001" s="196">
        <v>2</v>
      </c>
      <c r="E6001" s="195" t="s">
        <v>21099</v>
      </c>
      <c r="F6001" s="195" t="s">
        <v>22</v>
      </c>
    </row>
    <row r="6002" spans="1:6" ht="30">
      <c r="A6002" s="195" t="s">
        <v>395</v>
      </c>
      <c r="B6002" s="196">
        <v>2637</v>
      </c>
      <c r="C6002" s="196">
        <v>243300</v>
      </c>
      <c r="D6002" s="196">
        <v>4</v>
      </c>
      <c r="E6002" s="195" t="s">
        <v>21100</v>
      </c>
      <c r="F6002" s="195" t="s">
        <v>200</v>
      </c>
    </row>
    <row r="6003" spans="1:6">
      <c r="A6003" s="195" t="s">
        <v>395</v>
      </c>
      <c r="B6003" s="196">
        <v>4813</v>
      </c>
      <c r="C6003" s="196">
        <v>615900</v>
      </c>
      <c r="D6003" s="196">
        <v>2</v>
      </c>
      <c r="E6003" s="195" t="s">
        <v>21101</v>
      </c>
      <c r="F6003" s="195" t="s">
        <v>47</v>
      </c>
    </row>
    <row r="6004" spans="1:6">
      <c r="A6004" s="195" t="s">
        <v>395</v>
      </c>
      <c r="B6004" s="196">
        <v>5231</v>
      </c>
      <c r="C6004" s="196">
        <v>276400</v>
      </c>
      <c r="D6004" s="196">
        <v>2</v>
      </c>
      <c r="E6004" s="195" t="s">
        <v>21102</v>
      </c>
      <c r="F6004" s="195" t="s">
        <v>3</v>
      </c>
    </row>
    <row r="6005" spans="1:6">
      <c r="A6005" s="195" t="s">
        <v>395</v>
      </c>
      <c r="B6005" s="196">
        <v>2567</v>
      </c>
      <c r="C6005" s="196">
        <v>341900</v>
      </c>
      <c r="D6005" s="196">
        <v>2</v>
      </c>
      <c r="E6005" s="195" t="s">
        <v>21103</v>
      </c>
      <c r="F6005" s="195" t="s">
        <v>306</v>
      </c>
    </row>
    <row r="6006" spans="1:6">
      <c r="A6006" s="195" t="s">
        <v>395</v>
      </c>
      <c r="B6006" s="196">
        <v>3847</v>
      </c>
      <c r="C6006" s="196">
        <v>246100</v>
      </c>
      <c r="D6006" s="196">
        <v>2</v>
      </c>
      <c r="E6006" s="195" t="s">
        <v>21104</v>
      </c>
      <c r="F6006" s="195" t="s">
        <v>323</v>
      </c>
    </row>
    <row r="6007" spans="1:6">
      <c r="A6007" s="195" t="s">
        <v>395</v>
      </c>
      <c r="B6007" s="196">
        <v>3090</v>
      </c>
      <c r="C6007" s="196">
        <v>136700</v>
      </c>
      <c r="D6007" s="196">
        <v>3</v>
      </c>
      <c r="E6007" s="195" t="s">
        <v>21105</v>
      </c>
      <c r="F6007" s="195" t="s">
        <v>256</v>
      </c>
    </row>
    <row r="6008" spans="1:6" ht="30">
      <c r="A6008" s="195" t="s">
        <v>395</v>
      </c>
      <c r="B6008" s="196">
        <v>1296</v>
      </c>
      <c r="C6008" s="196">
        <v>63600</v>
      </c>
      <c r="D6008" s="196">
        <v>1</v>
      </c>
      <c r="E6008" s="195" t="s">
        <v>21106</v>
      </c>
      <c r="F6008" s="195" t="s">
        <v>278</v>
      </c>
    </row>
    <row r="6009" spans="1:6">
      <c r="A6009" s="195" t="s">
        <v>395</v>
      </c>
      <c r="B6009" s="196">
        <v>1802</v>
      </c>
      <c r="C6009" s="196">
        <v>100800</v>
      </c>
      <c r="D6009" s="196">
        <v>3</v>
      </c>
      <c r="E6009" s="195" t="s">
        <v>21107</v>
      </c>
      <c r="F6009" s="195" t="s">
        <v>22</v>
      </c>
    </row>
    <row r="6010" spans="1:6">
      <c r="A6010" s="195" t="s">
        <v>395</v>
      </c>
      <c r="B6010" s="196">
        <v>3880</v>
      </c>
      <c r="C6010" s="196">
        <v>239900</v>
      </c>
      <c r="D6010" s="196">
        <v>2</v>
      </c>
      <c r="E6010" s="195" t="s">
        <v>21108</v>
      </c>
      <c r="F6010" s="195" t="s">
        <v>299</v>
      </c>
    </row>
    <row r="6011" spans="1:6">
      <c r="A6011" s="195" t="s">
        <v>395</v>
      </c>
      <c r="B6011" s="196">
        <v>3688</v>
      </c>
      <c r="C6011" s="196">
        <v>1172600</v>
      </c>
      <c r="D6011" s="196">
        <v>2</v>
      </c>
      <c r="E6011" s="195" t="s">
        <v>21109</v>
      </c>
      <c r="F6011" s="195" t="s">
        <v>238</v>
      </c>
    </row>
    <row r="6012" spans="1:6">
      <c r="A6012" s="195" t="s">
        <v>395</v>
      </c>
      <c r="B6012" s="196">
        <v>1463</v>
      </c>
      <c r="C6012" s="196">
        <v>281400</v>
      </c>
      <c r="D6012" s="196">
        <v>1</v>
      </c>
      <c r="E6012" s="195" t="s">
        <v>21110</v>
      </c>
      <c r="F6012" s="195" t="s">
        <v>243</v>
      </c>
    </row>
    <row r="6013" spans="1:6">
      <c r="A6013" s="195" t="s">
        <v>395</v>
      </c>
      <c r="B6013" s="196">
        <v>1850</v>
      </c>
      <c r="C6013" s="196">
        <v>198300</v>
      </c>
      <c r="D6013" s="196">
        <v>2</v>
      </c>
      <c r="E6013" s="195" t="s">
        <v>21111</v>
      </c>
      <c r="F6013" s="195" t="s">
        <v>323</v>
      </c>
    </row>
    <row r="6014" spans="1:6">
      <c r="A6014" s="195" t="s">
        <v>395</v>
      </c>
      <c r="B6014" s="196">
        <v>3414</v>
      </c>
      <c r="C6014" s="196">
        <v>743700</v>
      </c>
      <c r="D6014" s="196">
        <v>2</v>
      </c>
      <c r="E6014" s="195" t="s">
        <v>21112</v>
      </c>
      <c r="F6014" s="195" t="s">
        <v>315</v>
      </c>
    </row>
    <row r="6015" spans="1:6">
      <c r="A6015" s="195" t="s">
        <v>395</v>
      </c>
      <c r="B6015" s="196">
        <v>3792</v>
      </c>
      <c r="C6015" s="196">
        <v>146100</v>
      </c>
      <c r="D6015" s="196">
        <v>6</v>
      </c>
      <c r="E6015" s="195" t="s">
        <v>21113</v>
      </c>
      <c r="F6015" s="195" t="s">
        <v>160</v>
      </c>
    </row>
    <row r="6016" spans="1:6">
      <c r="A6016" s="195" t="s">
        <v>395</v>
      </c>
      <c r="B6016" s="196">
        <v>1512</v>
      </c>
      <c r="C6016" s="196">
        <v>24100</v>
      </c>
      <c r="D6016" s="196">
        <v>2</v>
      </c>
      <c r="E6016" s="195" t="s">
        <v>21114</v>
      </c>
      <c r="F6016" s="195" t="s">
        <v>126</v>
      </c>
    </row>
    <row r="6017" spans="1:6">
      <c r="A6017" s="195" t="s">
        <v>395</v>
      </c>
      <c r="B6017" s="196">
        <v>4149</v>
      </c>
      <c r="C6017" s="196">
        <v>216600</v>
      </c>
      <c r="D6017" s="196">
        <v>3</v>
      </c>
      <c r="E6017" s="195" t="s">
        <v>21115</v>
      </c>
      <c r="F6017" s="195" t="s">
        <v>281</v>
      </c>
    </row>
    <row r="6018" spans="1:6">
      <c r="A6018" s="195" t="s">
        <v>395</v>
      </c>
      <c r="B6018" s="196">
        <v>726</v>
      </c>
      <c r="C6018" s="196">
        <v>67400</v>
      </c>
      <c r="D6018" s="196">
        <v>5</v>
      </c>
      <c r="E6018" s="195" t="s">
        <v>21116</v>
      </c>
      <c r="F6018" s="195" t="s">
        <v>22</v>
      </c>
    </row>
    <row r="6019" spans="1:6">
      <c r="A6019" s="195" t="s">
        <v>395</v>
      </c>
      <c r="B6019" s="196">
        <v>3640</v>
      </c>
      <c r="C6019" s="196">
        <v>236400</v>
      </c>
      <c r="D6019" s="196">
        <v>1</v>
      </c>
      <c r="E6019" s="195" t="s">
        <v>21117</v>
      </c>
      <c r="F6019" s="195" t="s">
        <v>293</v>
      </c>
    </row>
    <row r="6020" spans="1:6">
      <c r="A6020" s="195" t="s">
        <v>395</v>
      </c>
      <c r="B6020" s="196">
        <v>2640</v>
      </c>
      <c r="C6020" s="196">
        <v>230400</v>
      </c>
      <c r="D6020" s="196">
        <v>2</v>
      </c>
      <c r="E6020" s="195" t="s">
        <v>21118</v>
      </c>
      <c r="F6020" s="195" t="s">
        <v>288</v>
      </c>
    </row>
    <row r="6021" spans="1:6">
      <c r="A6021" s="195" t="s">
        <v>395</v>
      </c>
      <c r="B6021" s="196">
        <v>2184</v>
      </c>
      <c r="C6021" s="196">
        <v>166300</v>
      </c>
      <c r="D6021" s="196">
        <v>2</v>
      </c>
      <c r="E6021" s="195" t="s">
        <v>21119</v>
      </c>
      <c r="F6021" s="195" t="s">
        <v>128</v>
      </c>
    </row>
    <row r="6022" spans="1:6" ht="30">
      <c r="A6022" s="195" t="s">
        <v>395</v>
      </c>
      <c r="B6022" s="196">
        <v>825</v>
      </c>
      <c r="C6022" s="196">
        <v>344100</v>
      </c>
      <c r="D6022" s="196">
        <v>1</v>
      </c>
      <c r="E6022" s="195" t="s">
        <v>21120</v>
      </c>
      <c r="F6022" s="195" t="s">
        <v>278</v>
      </c>
    </row>
    <row r="6023" spans="1:6">
      <c r="A6023" s="195" t="s">
        <v>395</v>
      </c>
      <c r="B6023" s="196">
        <v>3969</v>
      </c>
      <c r="C6023" s="196">
        <v>392900</v>
      </c>
      <c r="D6023" s="196">
        <v>1</v>
      </c>
      <c r="E6023" s="195" t="s">
        <v>21121</v>
      </c>
      <c r="F6023" s="195" t="s">
        <v>344</v>
      </c>
    </row>
    <row r="6024" spans="1:6">
      <c r="A6024" s="195" t="s">
        <v>395</v>
      </c>
      <c r="B6024" s="196">
        <v>1884</v>
      </c>
      <c r="C6024" s="196">
        <v>265300</v>
      </c>
      <c r="D6024" s="196">
        <v>2</v>
      </c>
      <c r="E6024" s="195" t="s">
        <v>21122</v>
      </c>
      <c r="F6024" s="195" t="s">
        <v>144</v>
      </c>
    </row>
    <row r="6025" spans="1:6">
      <c r="A6025" s="195" t="s">
        <v>395</v>
      </c>
      <c r="B6025" s="196">
        <v>1736</v>
      </c>
      <c r="C6025" s="196">
        <v>111200</v>
      </c>
      <c r="D6025" s="196">
        <v>2</v>
      </c>
      <c r="E6025" s="195" t="s">
        <v>21123</v>
      </c>
      <c r="F6025" s="195" t="s">
        <v>338</v>
      </c>
    </row>
    <row r="6026" spans="1:6">
      <c r="A6026" s="195" t="s">
        <v>395</v>
      </c>
      <c r="B6026" s="196">
        <v>2511</v>
      </c>
      <c r="C6026" s="196">
        <v>312500</v>
      </c>
      <c r="D6026" s="196">
        <v>2</v>
      </c>
      <c r="E6026" s="195" t="s">
        <v>21124</v>
      </c>
      <c r="F6026" s="195" t="s">
        <v>60</v>
      </c>
    </row>
    <row r="6027" spans="1:6">
      <c r="A6027" s="195" t="s">
        <v>395</v>
      </c>
      <c r="B6027" s="196">
        <v>2360</v>
      </c>
      <c r="C6027" s="196">
        <v>186400</v>
      </c>
      <c r="D6027" s="196">
        <v>3</v>
      </c>
      <c r="E6027" s="195" t="s">
        <v>21125</v>
      </c>
      <c r="F6027" s="195" t="s">
        <v>194</v>
      </c>
    </row>
    <row r="6028" spans="1:6">
      <c r="A6028" s="195" t="s">
        <v>395</v>
      </c>
      <c r="B6028" s="196">
        <v>2589</v>
      </c>
      <c r="C6028" s="196">
        <v>401700</v>
      </c>
      <c r="D6028" s="196">
        <v>2</v>
      </c>
      <c r="E6028" s="195" t="s">
        <v>21126</v>
      </c>
      <c r="F6028" s="195" t="s">
        <v>194</v>
      </c>
    </row>
    <row r="6029" spans="1:6">
      <c r="A6029" s="195" t="s">
        <v>395</v>
      </c>
      <c r="B6029" s="196">
        <v>2888</v>
      </c>
      <c r="C6029" s="196">
        <v>182800</v>
      </c>
      <c r="D6029" s="196">
        <v>2</v>
      </c>
      <c r="E6029" s="195" t="s">
        <v>21127</v>
      </c>
      <c r="F6029" s="195" t="s">
        <v>299</v>
      </c>
    </row>
    <row r="6030" spans="1:6">
      <c r="A6030" s="195" t="s">
        <v>395</v>
      </c>
      <c r="B6030" s="196">
        <v>3033</v>
      </c>
      <c r="C6030" s="196">
        <v>493600</v>
      </c>
      <c r="D6030" s="196">
        <v>1</v>
      </c>
      <c r="E6030" s="195" t="s">
        <v>21128</v>
      </c>
      <c r="F6030" s="195" t="s">
        <v>322</v>
      </c>
    </row>
    <row r="6031" spans="1:6">
      <c r="A6031" s="195" t="s">
        <v>395</v>
      </c>
      <c r="B6031" s="196">
        <v>5453</v>
      </c>
      <c r="C6031" s="196">
        <v>276100</v>
      </c>
      <c r="D6031" s="196">
        <v>3</v>
      </c>
      <c r="E6031" s="195" t="s">
        <v>21129</v>
      </c>
      <c r="F6031" s="195" t="s">
        <v>281</v>
      </c>
    </row>
    <row r="6032" spans="1:6">
      <c r="A6032" s="195" t="s">
        <v>395</v>
      </c>
      <c r="B6032" s="196">
        <v>4829</v>
      </c>
      <c r="C6032" s="196">
        <v>1161300</v>
      </c>
      <c r="D6032" s="196">
        <v>2</v>
      </c>
      <c r="E6032" s="195" t="s">
        <v>21130</v>
      </c>
      <c r="F6032" s="195" t="s">
        <v>204</v>
      </c>
    </row>
    <row r="6033" spans="1:6">
      <c r="A6033" s="195" t="s">
        <v>395</v>
      </c>
      <c r="B6033" s="196">
        <v>3600</v>
      </c>
      <c r="C6033" s="196">
        <v>178000</v>
      </c>
      <c r="D6033" s="196">
        <v>3</v>
      </c>
      <c r="E6033" s="195" t="s">
        <v>21131</v>
      </c>
      <c r="F6033" s="195" t="s">
        <v>68</v>
      </c>
    </row>
    <row r="6034" spans="1:6">
      <c r="A6034" s="195" t="s">
        <v>395</v>
      </c>
      <c r="B6034" s="196">
        <v>1638</v>
      </c>
      <c r="C6034" s="196">
        <v>21000</v>
      </c>
      <c r="D6034" s="196">
        <v>1</v>
      </c>
      <c r="E6034" s="195" t="s">
        <v>21132</v>
      </c>
      <c r="F6034" s="195" t="s">
        <v>334</v>
      </c>
    </row>
    <row r="6035" spans="1:6">
      <c r="A6035" s="195" t="s">
        <v>395</v>
      </c>
      <c r="B6035" s="196">
        <v>2460</v>
      </c>
      <c r="C6035" s="196">
        <v>306700</v>
      </c>
      <c r="D6035" s="196">
        <v>2</v>
      </c>
      <c r="E6035" s="195" t="s">
        <v>21133</v>
      </c>
      <c r="F6035" s="195" t="s">
        <v>67</v>
      </c>
    </row>
    <row r="6036" spans="1:6">
      <c r="A6036" s="195" t="s">
        <v>395</v>
      </c>
      <c r="B6036" s="196">
        <v>4648</v>
      </c>
      <c r="C6036" s="196">
        <v>214000</v>
      </c>
      <c r="D6036" s="196">
        <v>3</v>
      </c>
      <c r="E6036" s="195" t="s">
        <v>21134</v>
      </c>
      <c r="F6036" s="195" t="s">
        <v>118</v>
      </c>
    </row>
    <row r="6037" spans="1:6">
      <c r="A6037" s="195" t="s">
        <v>395</v>
      </c>
      <c r="B6037" s="196">
        <v>5403</v>
      </c>
      <c r="C6037" s="196">
        <v>637000</v>
      </c>
      <c r="D6037" s="196">
        <v>2</v>
      </c>
      <c r="E6037" s="195" t="s">
        <v>21135</v>
      </c>
      <c r="F6037" s="195" t="s">
        <v>144</v>
      </c>
    </row>
    <row r="6038" spans="1:6">
      <c r="A6038" s="195" t="s">
        <v>395</v>
      </c>
      <c r="B6038" s="196">
        <v>2473</v>
      </c>
      <c r="C6038" s="196">
        <v>186400</v>
      </c>
      <c r="D6038" s="196">
        <v>2</v>
      </c>
      <c r="E6038" s="195" t="s">
        <v>21136</v>
      </c>
      <c r="F6038" s="195" t="s">
        <v>338</v>
      </c>
    </row>
    <row r="6039" spans="1:6">
      <c r="A6039" s="195" t="s">
        <v>395</v>
      </c>
      <c r="B6039" s="196">
        <v>3641</v>
      </c>
      <c r="C6039" s="196">
        <v>681000</v>
      </c>
      <c r="D6039" s="196">
        <v>1</v>
      </c>
      <c r="E6039" s="195" t="s">
        <v>21137</v>
      </c>
      <c r="F6039" s="195" t="s">
        <v>240</v>
      </c>
    </row>
    <row r="6040" spans="1:6">
      <c r="A6040" s="195" t="s">
        <v>395</v>
      </c>
      <c r="B6040" s="196">
        <v>2337</v>
      </c>
      <c r="C6040" s="196">
        <v>170600</v>
      </c>
      <c r="D6040" s="196">
        <v>2</v>
      </c>
      <c r="E6040" s="195" t="s">
        <v>21138</v>
      </c>
      <c r="F6040" s="195" t="s">
        <v>240</v>
      </c>
    </row>
    <row r="6041" spans="1:6">
      <c r="A6041" s="195" t="s">
        <v>395</v>
      </c>
      <c r="B6041" s="196">
        <v>810</v>
      </c>
      <c r="C6041" s="196">
        <v>436800</v>
      </c>
      <c r="D6041" s="196">
        <v>1</v>
      </c>
      <c r="E6041" s="195" t="s">
        <v>21139</v>
      </c>
      <c r="F6041" s="195" t="s">
        <v>128</v>
      </c>
    </row>
    <row r="6042" spans="1:6">
      <c r="A6042" s="195" t="s">
        <v>395</v>
      </c>
      <c r="B6042" s="196">
        <v>4749</v>
      </c>
      <c r="C6042" s="196">
        <v>237400</v>
      </c>
      <c r="D6042" s="196">
        <v>6</v>
      </c>
      <c r="E6042" s="195" t="s">
        <v>21140</v>
      </c>
      <c r="F6042" s="195" t="s">
        <v>189</v>
      </c>
    </row>
    <row r="6043" spans="1:6">
      <c r="A6043" s="195" t="s">
        <v>395</v>
      </c>
      <c r="B6043" s="196">
        <v>3558</v>
      </c>
      <c r="C6043" s="196">
        <v>296700</v>
      </c>
      <c r="D6043" s="196">
        <v>2</v>
      </c>
      <c r="E6043" s="195" t="s">
        <v>21141</v>
      </c>
      <c r="F6043" s="195" t="s">
        <v>323</v>
      </c>
    </row>
    <row r="6044" spans="1:6">
      <c r="A6044" s="195" t="s">
        <v>395</v>
      </c>
      <c r="B6044" s="196">
        <v>1946</v>
      </c>
      <c r="C6044" s="196">
        <v>266800</v>
      </c>
      <c r="D6044" s="196">
        <v>2</v>
      </c>
      <c r="E6044" s="195" t="s">
        <v>21142</v>
      </c>
      <c r="F6044" s="195" t="s">
        <v>170</v>
      </c>
    </row>
    <row r="6045" spans="1:6">
      <c r="A6045" s="195" t="s">
        <v>395</v>
      </c>
      <c r="B6045" s="196">
        <v>3997</v>
      </c>
      <c r="C6045" s="196">
        <v>416100</v>
      </c>
      <c r="D6045" s="196">
        <v>2</v>
      </c>
      <c r="E6045" s="195" t="s">
        <v>21143</v>
      </c>
      <c r="F6045" s="195" t="s">
        <v>189</v>
      </c>
    </row>
    <row r="6046" spans="1:6">
      <c r="A6046" s="195" t="s">
        <v>395</v>
      </c>
      <c r="B6046" s="196">
        <v>4968</v>
      </c>
      <c r="C6046" s="196">
        <v>425100</v>
      </c>
      <c r="D6046" s="196">
        <v>4</v>
      </c>
      <c r="E6046" s="195" t="s">
        <v>21144</v>
      </c>
      <c r="F6046" s="195" t="s">
        <v>47</v>
      </c>
    </row>
    <row r="6047" spans="1:6">
      <c r="A6047" s="195" t="s">
        <v>395</v>
      </c>
      <c r="B6047" s="196">
        <v>840</v>
      </c>
      <c r="C6047" s="196">
        <v>123400</v>
      </c>
      <c r="D6047" s="196">
        <v>1</v>
      </c>
      <c r="E6047" s="195" t="s">
        <v>21145</v>
      </c>
      <c r="F6047" s="195" t="s">
        <v>136</v>
      </c>
    </row>
    <row r="6048" spans="1:6">
      <c r="A6048" s="195" t="s">
        <v>395</v>
      </c>
      <c r="B6048" s="196">
        <v>1920</v>
      </c>
      <c r="C6048" s="196">
        <v>424000</v>
      </c>
      <c r="D6048" s="196">
        <v>1</v>
      </c>
      <c r="E6048" s="195" t="s">
        <v>21146</v>
      </c>
      <c r="F6048" s="195" t="s">
        <v>344</v>
      </c>
    </row>
    <row r="6049" spans="1:6">
      <c r="A6049" s="195" t="s">
        <v>395</v>
      </c>
      <c r="B6049" s="196">
        <v>3772</v>
      </c>
      <c r="C6049" s="196">
        <v>385400</v>
      </c>
      <c r="D6049" s="196">
        <v>2</v>
      </c>
      <c r="E6049" s="195" t="s">
        <v>21147</v>
      </c>
      <c r="F6049" s="195" t="s">
        <v>170</v>
      </c>
    </row>
    <row r="6050" spans="1:6">
      <c r="A6050" s="195" t="s">
        <v>395</v>
      </c>
      <c r="B6050" s="196">
        <v>1790</v>
      </c>
      <c r="C6050" s="196">
        <v>265000</v>
      </c>
      <c r="D6050" s="196">
        <v>2</v>
      </c>
      <c r="E6050" s="195" t="s">
        <v>21148</v>
      </c>
      <c r="F6050" s="195" t="s">
        <v>136</v>
      </c>
    </row>
    <row r="6051" spans="1:6" ht="30">
      <c r="A6051" s="195" t="s">
        <v>395</v>
      </c>
      <c r="B6051" s="196">
        <v>5181</v>
      </c>
      <c r="C6051" s="196">
        <v>546300</v>
      </c>
      <c r="D6051" s="196">
        <v>3</v>
      </c>
      <c r="E6051" s="195" t="s">
        <v>21149</v>
      </c>
      <c r="F6051" s="195" t="s">
        <v>200</v>
      </c>
    </row>
    <row r="6052" spans="1:6" ht="30">
      <c r="A6052" s="195" t="s">
        <v>395</v>
      </c>
      <c r="B6052" s="196">
        <v>2270</v>
      </c>
      <c r="C6052" s="196">
        <v>428100</v>
      </c>
      <c r="D6052" s="196">
        <v>2</v>
      </c>
      <c r="E6052" s="195" t="s">
        <v>21150</v>
      </c>
      <c r="F6052" s="195" t="s">
        <v>200</v>
      </c>
    </row>
    <row r="6053" spans="1:6">
      <c r="A6053" s="195" t="s">
        <v>395</v>
      </c>
      <c r="B6053" s="196">
        <v>3129</v>
      </c>
      <c r="C6053" s="196">
        <v>232100</v>
      </c>
      <c r="D6053" s="196">
        <v>2</v>
      </c>
      <c r="E6053" s="195" t="s">
        <v>21151</v>
      </c>
      <c r="F6053" s="195" t="s">
        <v>290</v>
      </c>
    </row>
    <row r="6054" spans="1:6">
      <c r="A6054" s="195" t="s">
        <v>395</v>
      </c>
      <c r="B6054" s="196">
        <v>1512</v>
      </c>
      <c r="C6054" s="196">
        <v>166100</v>
      </c>
      <c r="D6054" s="196">
        <v>2</v>
      </c>
      <c r="E6054" s="195" t="s">
        <v>21152</v>
      </c>
      <c r="F6054" s="195" t="s">
        <v>238</v>
      </c>
    </row>
    <row r="6055" spans="1:6">
      <c r="A6055" s="195" t="s">
        <v>395</v>
      </c>
      <c r="B6055" s="196">
        <v>2127</v>
      </c>
      <c r="C6055" s="196">
        <v>213900</v>
      </c>
      <c r="D6055" s="196">
        <v>2</v>
      </c>
      <c r="E6055" s="195" t="s">
        <v>21153</v>
      </c>
      <c r="F6055" s="195" t="s">
        <v>60</v>
      </c>
    </row>
    <row r="6056" spans="1:6">
      <c r="A6056" s="195" t="s">
        <v>395</v>
      </c>
      <c r="B6056" s="196">
        <v>3768</v>
      </c>
      <c r="C6056" s="196">
        <v>506900</v>
      </c>
      <c r="D6056" s="196">
        <v>4</v>
      </c>
      <c r="E6056" s="195" t="s">
        <v>21154</v>
      </c>
      <c r="F6056" s="195" t="s">
        <v>67</v>
      </c>
    </row>
    <row r="6057" spans="1:6">
      <c r="A6057" s="195" t="s">
        <v>395</v>
      </c>
      <c r="B6057" s="196">
        <v>7836</v>
      </c>
      <c r="C6057" s="196">
        <v>536700</v>
      </c>
      <c r="D6057" s="196">
        <v>3</v>
      </c>
      <c r="E6057" s="195" t="s">
        <v>21155</v>
      </c>
      <c r="F6057" s="195" t="s">
        <v>245</v>
      </c>
    </row>
    <row r="6058" spans="1:6">
      <c r="A6058" s="195" t="s">
        <v>395</v>
      </c>
      <c r="B6058" s="196">
        <v>3779</v>
      </c>
      <c r="C6058" s="196">
        <v>384800</v>
      </c>
      <c r="D6058" s="196">
        <v>3</v>
      </c>
      <c r="E6058" s="195" t="s">
        <v>21156</v>
      </c>
      <c r="F6058" s="195" t="s">
        <v>124</v>
      </c>
    </row>
    <row r="6059" spans="1:6" ht="30">
      <c r="A6059" s="195" t="s">
        <v>395</v>
      </c>
      <c r="B6059" s="196">
        <v>3208</v>
      </c>
      <c r="C6059" s="196">
        <v>351100</v>
      </c>
      <c r="D6059" s="196">
        <v>2</v>
      </c>
      <c r="E6059" s="195" t="s">
        <v>21157</v>
      </c>
      <c r="F6059" s="195" t="s">
        <v>200</v>
      </c>
    </row>
    <row r="6060" spans="1:6">
      <c r="A6060" s="195" t="s">
        <v>395</v>
      </c>
      <c r="B6060" s="196">
        <v>3100</v>
      </c>
      <c r="C6060" s="196">
        <v>304500</v>
      </c>
      <c r="D6060" s="196">
        <v>2</v>
      </c>
      <c r="E6060" s="195" t="s">
        <v>21158</v>
      </c>
      <c r="F6060" s="195" t="s">
        <v>60</v>
      </c>
    </row>
    <row r="6061" spans="1:6">
      <c r="A6061" s="195" t="s">
        <v>395</v>
      </c>
      <c r="B6061" s="196">
        <v>1023</v>
      </c>
      <c r="C6061" s="196">
        <v>110400</v>
      </c>
      <c r="D6061" s="196">
        <v>3</v>
      </c>
      <c r="E6061" s="195" t="s">
        <v>21159</v>
      </c>
      <c r="F6061" s="195" t="s">
        <v>128</v>
      </c>
    </row>
    <row r="6062" spans="1:6">
      <c r="A6062" s="195" t="s">
        <v>395</v>
      </c>
      <c r="B6062" s="196">
        <v>2795</v>
      </c>
      <c r="C6062" s="196">
        <v>345000</v>
      </c>
      <c r="D6062" s="196">
        <v>2</v>
      </c>
      <c r="E6062" s="195" t="s">
        <v>21160</v>
      </c>
      <c r="F6062" s="195" t="s">
        <v>47</v>
      </c>
    </row>
    <row r="6063" spans="1:6">
      <c r="A6063" s="195" t="s">
        <v>395</v>
      </c>
      <c r="B6063" s="196">
        <v>3867</v>
      </c>
      <c r="C6063" s="196">
        <v>506400</v>
      </c>
      <c r="D6063" s="196">
        <v>2</v>
      </c>
      <c r="E6063" s="195" t="s">
        <v>21161</v>
      </c>
      <c r="F6063" s="195" t="s">
        <v>136</v>
      </c>
    </row>
    <row r="6064" spans="1:6">
      <c r="A6064" s="195" t="s">
        <v>395</v>
      </c>
      <c r="B6064" s="196">
        <v>2676</v>
      </c>
      <c r="C6064" s="196">
        <v>267600</v>
      </c>
      <c r="D6064" s="196">
        <v>2</v>
      </c>
      <c r="E6064" s="195" t="s">
        <v>21162</v>
      </c>
      <c r="F6064" s="195" t="s">
        <v>306</v>
      </c>
    </row>
    <row r="6065" spans="1:6">
      <c r="A6065" s="195" t="s">
        <v>395</v>
      </c>
      <c r="B6065" s="196">
        <v>2140</v>
      </c>
      <c r="C6065" s="196">
        <v>350000</v>
      </c>
      <c r="D6065" s="196">
        <v>2</v>
      </c>
      <c r="E6065" s="195" t="s">
        <v>21163</v>
      </c>
      <c r="F6065" s="195" t="s">
        <v>133</v>
      </c>
    </row>
    <row r="6066" spans="1:6">
      <c r="A6066" s="195" t="s">
        <v>395</v>
      </c>
      <c r="B6066" s="196">
        <v>561</v>
      </c>
      <c r="C6066" s="196">
        <v>49300</v>
      </c>
      <c r="D6066" s="196">
        <v>2</v>
      </c>
      <c r="E6066" s="195" t="s">
        <v>21164</v>
      </c>
      <c r="F6066" s="195" t="s">
        <v>290</v>
      </c>
    </row>
    <row r="6067" spans="1:6">
      <c r="A6067" s="195" t="s">
        <v>395</v>
      </c>
      <c r="B6067" s="196">
        <v>2800</v>
      </c>
      <c r="C6067" s="196">
        <v>477400</v>
      </c>
      <c r="D6067" s="196">
        <v>2</v>
      </c>
      <c r="E6067" s="195" t="s">
        <v>21165</v>
      </c>
      <c r="F6067" s="195" t="s">
        <v>89</v>
      </c>
    </row>
    <row r="6068" spans="1:6">
      <c r="A6068" s="195" t="s">
        <v>395</v>
      </c>
      <c r="B6068" s="196">
        <v>2872</v>
      </c>
      <c r="C6068" s="196">
        <v>298700</v>
      </c>
      <c r="D6068" s="196">
        <v>3</v>
      </c>
      <c r="E6068" s="195" t="s">
        <v>21166</v>
      </c>
      <c r="F6068" s="195" t="s">
        <v>170</v>
      </c>
    </row>
    <row r="6069" spans="1:6">
      <c r="A6069" s="195" t="s">
        <v>395</v>
      </c>
      <c r="B6069" s="196">
        <v>2157</v>
      </c>
      <c r="C6069" s="196">
        <v>241500</v>
      </c>
      <c r="D6069" s="196">
        <v>2</v>
      </c>
      <c r="E6069" s="195" t="s">
        <v>21167</v>
      </c>
      <c r="F6069" s="195" t="s">
        <v>312</v>
      </c>
    </row>
    <row r="6070" spans="1:6">
      <c r="A6070" s="195" t="s">
        <v>395</v>
      </c>
      <c r="B6070" s="196">
        <v>2111</v>
      </c>
      <c r="C6070" s="196">
        <v>245500</v>
      </c>
      <c r="D6070" s="196">
        <v>1</v>
      </c>
      <c r="E6070" s="195" t="s">
        <v>21168</v>
      </c>
      <c r="F6070" s="195" t="s">
        <v>3</v>
      </c>
    </row>
    <row r="6071" spans="1:6" ht="30">
      <c r="A6071" s="195" t="s">
        <v>395</v>
      </c>
      <c r="B6071" s="196">
        <v>4074</v>
      </c>
      <c r="C6071" s="196">
        <v>618600</v>
      </c>
      <c r="D6071" s="196">
        <v>2</v>
      </c>
      <c r="E6071" s="195" t="s">
        <v>21169</v>
      </c>
      <c r="F6071" s="195" t="s">
        <v>200</v>
      </c>
    </row>
    <row r="6072" spans="1:6">
      <c r="A6072" s="195" t="s">
        <v>395</v>
      </c>
      <c r="B6072" s="196">
        <v>1732</v>
      </c>
      <c r="C6072" s="196">
        <v>182700</v>
      </c>
      <c r="D6072" s="196">
        <v>2</v>
      </c>
      <c r="E6072" s="195" t="s">
        <v>21170</v>
      </c>
      <c r="F6072" s="195" t="s">
        <v>144</v>
      </c>
    </row>
    <row r="6073" spans="1:6">
      <c r="A6073" s="195" t="s">
        <v>395</v>
      </c>
      <c r="B6073" s="196">
        <v>1752</v>
      </c>
      <c r="C6073" s="196">
        <v>302100</v>
      </c>
      <c r="D6073" s="196">
        <v>2</v>
      </c>
      <c r="E6073" s="195" t="s">
        <v>21171</v>
      </c>
      <c r="F6073" s="195" t="s">
        <v>170</v>
      </c>
    </row>
    <row r="6074" spans="1:6">
      <c r="A6074" s="195" t="s">
        <v>395</v>
      </c>
      <c r="B6074" s="196">
        <v>7525</v>
      </c>
      <c r="C6074" s="196">
        <v>259900</v>
      </c>
      <c r="D6074" s="196">
        <v>1</v>
      </c>
      <c r="E6074" s="195" t="s">
        <v>21172</v>
      </c>
      <c r="F6074" s="195" t="s">
        <v>343</v>
      </c>
    </row>
    <row r="6075" spans="1:6">
      <c r="A6075" s="195" t="s">
        <v>395</v>
      </c>
      <c r="B6075" s="196">
        <v>3741</v>
      </c>
      <c r="C6075" s="196">
        <v>436900</v>
      </c>
      <c r="D6075" s="196">
        <v>2</v>
      </c>
      <c r="E6075" s="195" t="s">
        <v>21173</v>
      </c>
      <c r="F6075" s="195" t="s">
        <v>170</v>
      </c>
    </row>
    <row r="6076" spans="1:6">
      <c r="A6076" s="195" t="s">
        <v>395</v>
      </c>
      <c r="B6076" s="196">
        <v>1809</v>
      </c>
      <c r="C6076" s="196">
        <v>45400</v>
      </c>
      <c r="D6076" s="196">
        <v>2</v>
      </c>
      <c r="E6076" s="195" t="s">
        <v>21174</v>
      </c>
      <c r="F6076" s="195" t="s">
        <v>337</v>
      </c>
    </row>
    <row r="6077" spans="1:6">
      <c r="A6077" s="195" t="s">
        <v>395</v>
      </c>
      <c r="B6077" s="196">
        <v>4458</v>
      </c>
      <c r="C6077" s="196">
        <v>271900</v>
      </c>
      <c r="D6077" s="196">
        <v>2</v>
      </c>
      <c r="E6077" s="195" t="s">
        <v>21175</v>
      </c>
      <c r="F6077" s="195" t="s">
        <v>118</v>
      </c>
    </row>
    <row r="6078" spans="1:6">
      <c r="A6078" s="195" t="s">
        <v>395</v>
      </c>
      <c r="B6078" s="196">
        <v>2955</v>
      </c>
      <c r="C6078" s="196">
        <v>397400</v>
      </c>
      <c r="D6078" s="196">
        <v>2</v>
      </c>
      <c r="E6078" s="195" t="s">
        <v>21176</v>
      </c>
      <c r="F6078" s="195" t="s">
        <v>124</v>
      </c>
    </row>
    <row r="6079" spans="1:6">
      <c r="A6079" s="195" t="s">
        <v>395</v>
      </c>
      <c r="B6079" s="196">
        <v>1700</v>
      </c>
      <c r="C6079" s="196">
        <v>266100</v>
      </c>
      <c r="D6079" s="196">
        <v>2</v>
      </c>
      <c r="E6079" s="195" t="s">
        <v>21177</v>
      </c>
      <c r="F6079" s="195" t="s">
        <v>22</v>
      </c>
    </row>
    <row r="6080" spans="1:6" ht="30">
      <c r="A6080" s="195" t="s">
        <v>395</v>
      </c>
      <c r="B6080" s="196">
        <v>5119</v>
      </c>
      <c r="C6080" s="196">
        <v>904000</v>
      </c>
      <c r="D6080" s="196">
        <v>3</v>
      </c>
      <c r="E6080" s="195" t="s">
        <v>21178</v>
      </c>
      <c r="F6080" s="195" t="s">
        <v>200</v>
      </c>
    </row>
    <row r="6081" spans="1:6">
      <c r="A6081" s="195" t="s">
        <v>395</v>
      </c>
      <c r="B6081" s="196">
        <v>3012</v>
      </c>
      <c r="C6081" s="196">
        <v>340400</v>
      </c>
      <c r="D6081" s="196">
        <v>1</v>
      </c>
      <c r="E6081" s="195" t="s">
        <v>21179</v>
      </c>
      <c r="F6081" s="195" t="s">
        <v>60</v>
      </c>
    </row>
    <row r="6082" spans="1:6">
      <c r="A6082" s="195" t="s">
        <v>395</v>
      </c>
      <c r="B6082" s="196">
        <v>2432</v>
      </c>
      <c r="C6082" s="196">
        <v>731600</v>
      </c>
      <c r="D6082" s="196">
        <v>2</v>
      </c>
      <c r="E6082" s="195" t="s">
        <v>21180</v>
      </c>
      <c r="F6082" s="195" t="s">
        <v>3</v>
      </c>
    </row>
    <row r="6083" spans="1:6">
      <c r="A6083" s="195" t="s">
        <v>395</v>
      </c>
      <c r="B6083" s="196">
        <v>7372</v>
      </c>
      <c r="C6083" s="196">
        <v>1257800</v>
      </c>
      <c r="D6083" s="196">
        <v>1</v>
      </c>
      <c r="E6083" s="195" t="s">
        <v>21181</v>
      </c>
      <c r="F6083" s="195" t="s">
        <v>344</v>
      </c>
    </row>
    <row r="6084" spans="1:6">
      <c r="A6084" s="195" t="s">
        <v>395</v>
      </c>
      <c r="B6084" s="196">
        <v>2544</v>
      </c>
      <c r="C6084" s="196">
        <v>155200</v>
      </c>
      <c r="D6084" s="196">
        <v>2</v>
      </c>
      <c r="E6084" s="195" t="s">
        <v>21182</v>
      </c>
      <c r="F6084" s="195" t="s">
        <v>281</v>
      </c>
    </row>
    <row r="6085" spans="1:6">
      <c r="A6085" s="195" t="s">
        <v>395</v>
      </c>
      <c r="B6085" s="196">
        <v>2942</v>
      </c>
      <c r="C6085" s="196">
        <v>219200</v>
      </c>
      <c r="D6085" s="196">
        <v>2</v>
      </c>
      <c r="E6085" s="195" t="s">
        <v>21183</v>
      </c>
      <c r="F6085" s="195" t="s">
        <v>118</v>
      </c>
    </row>
    <row r="6086" spans="1:6">
      <c r="A6086" s="195" t="s">
        <v>395</v>
      </c>
      <c r="B6086" s="196">
        <v>4768</v>
      </c>
      <c r="C6086" s="196">
        <v>347800</v>
      </c>
      <c r="D6086" s="196">
        <v>2</v>
      </c>
      <c r="E6086" s="195" t="s">
        <v>21184</v>
      </c>
      <c r="F6086" s="195" t="s">
        <v>299</v>
      </c>
    </row>
    <row r="6087" spans="1:6">
      <c r="A6087" s="195" t="s">
        <v>395</v>
      </c>
      <c r="B6087" s="196">
        <v>1955</v>
      </c>
      <c r="C6087" s="196">
        <v>182100</v>
      </c>
      <c r="D6087" s="196">
        <v>2</v>
      </c>
      <c r="E6087" s="195" t="s">
        <v>21185</v>
      </c>
      <c r="F6087" s="195" t="s">
        <v>60</v>
      </c>
    </row>
    <row r="6088" spans="1:6">
      <c r="A6088" s="195" t="s">
        <v>395</v>
      </c>
      <c r="B6088" s="196">
        <v>8000</v>
      </c>
      <c r="C6088" s="196">
        <v>513100</v>
      </c>
      <c r="D6088" s="196">
        <v>2</v>
      </c>
      <c r="E6088" s="195" t="s">
        <v>21186</v>
      </c>
      <c r="F6088" s="195" t="s">
        <v>47</v>
      </c>
    </row>
    <row r="6089" spans="1:6">
      <c r="A6089" s="195" t="s">
        <v>395</v>
      </c>
      <c r="B6089" s="196">
        <v>3534</v>
      </c>
      <c r="C6089" s="196">
        <v>465500</v>
      </c>
      <c r="D6089" s="196">
        <v>2</v>
      </c>
      <c r="E6089" s="195" t="s">
        <v>21187</v>
      </c>
      <c r="F6089" s="195" t="s">
        <v>238</v>
      </c>
    </row>
    <row r="6090" spans="1:6">
      <c r="A6090" s="195" t="s">
        <v>395</v>
      </c>
      <c r="B6090" s="196">
        <v>3009</v>
      </c>
      <c r="C6090" s="196">
        <v>304600</v>
      </c>
      <c r="D6090" s="196">
        <v>3</v>
      </c>
      <c r="E6090" s="195" t="s">
        <v>21188</v>
      </c>
      <c r="F6090" s="195" t="s">
        <v>133</v>
      </c>
    </row>
    <row r="6091" spans="1:6">
      <c r="A6091" s="195" t="s">
        <v>395</v>
      </c>
      <c r="B6091" s="196">
        <v>3390</v>
      </c>
      <c r="C6091" s="196">
        <v>273400</v>
      </c>
      <c r="D6091" s="196">
        <v>2</v>
      </c>
      <c r="E6091" s="195" t="s">
        <v>21189</v>
      </c>
      <c r="F6091" s="195" t="s">
        <v>288</v>
      </c>
    </row>
    <row r="6092" spans="1:6" ht="30">
      <c r="A6092" s="195" t="s">
        <v>395</v>
      </c>
      <c r="B6092" s="196">
        <v>1596</v>
      </c>
      <c r="C6092" s="196">
        <v>1957600</v>
      </c>
      <c r="D6092" s="196">
        <v>1</v>
      </c>
      <c r="E6092" s="195" t="s">
        <v>21190</v>
      </c>
      <c r="F6092" s="195" t="s">
        <v>278</v>
      </c>
    </row>
    <row r="6093" spans="1:6">
      <c r="A6093" s="195" t="s">
        <v>395</v>
      </c>
      <c r="B6093" s="196">
        <v>2036</v>
      </c>
      <c r="C6093" s="196">
        <v>282600</v>
      </c>
      <c r="D6093" s="196">
        <v>1</v>
      </c>
      <c r="E6093" s="195" t="s">
        <v>21191</v>
      </c>
      <c r="F6093" s="195" t="s">
        <v>324</v>
      </c>
    </row>
    <row r="6094" spans="1:6">
      <c r="A6094" s="195" t="s">
        <v>395</v>
      </c>
      <c r="B6094" s="196">
        <v>1331</v>
      </c>
      <c r="C6094" s="196">
        <v>186000</v>
      </c>
      <c r="D6094" s="196">
        <v>2</v>
      </c>
      <c r="E6094" s="195" t="s">
        <v>21192</v>
      </c>
      <c r="F6094" s="195" t="s">
        <v>192</v>
      </c>
    </row>
    <row r="6095" spans="1:6">
      <c r="A6095" s="195" t="s">
        <v>395</v>
      </c>
      <c r="B6095" s="196">
        <v>3056</v>
      </c>
      <c r="C6095" s="196">
        <v>631800</v>
      </c>
      <c r="D6095" s="196">
        <v>2</v>
      </c>
      <c r="E6095" s="195" t="s">
        <v>21193</v>
      </c>
      <c r="F6095" s="195" t="s">
        <v>204</v>
      </c>
    </row>
    <row r="6096" spans="1:6">
      <c r="A6096" s="195" t="s">
        <v>395</v>
      </c>
      <c r="B6096" s="196">
        <v>3563</v>
      </c>
      <c r="C6096" s="196">
        <v>570800</v>
      </c>
      <c r="D6096" s="196">
        <v>2</v>
      </c>
      <c r="E6096" s="195" t="s">
        <v>21194</v>
      </c>
      <c r="F6096" s="195" t="s">
        <v>128</v>
      </c>
    </row>
    <row r="6097" spans="1:6">
      <c r="A6097" s="195" t="s">
        <v>395</v>
      </c>
      <c r="B6097" s="196">
        <v>6072</v>
      </c>
      <c r="C6097" s="196">
        <v>655200</v>
      </c>
      <c r="D6097" s="196">
        <v>5</v>
      </c>
      <c r="E6097" s="195" t="s">
        <v>21195</v>
      </c>
      <c r="F6097" s="195" t="s">
        <v>136</v>
      </c>
    </row>
    <row r="6098" spans="1:6">
      <c r="A6098" s="195" t="s">
        <v>395</v>
      </c>
      <c r="B6098" s="196">
        <v>2182</v>
      </c>
      <c r="C6098" s="196">
        <v>287800</v>
      </c>
      <c r="D6098" s="196">
        <v>1</v>
      </c>
      <c r="E6098" s="195" t="s">
        <v>21196</v>
      </c>
      <c r="F6098" s="195" t="s">
        <v>320</v>
      </c>
    </row>
    <row r="6099" spans="1:6">
      <c r="A6099" s="195" t="s">
        <v>395</v>
      </c>
      <c r="B6099" s="196">
        <v>2136</v>
      </c>
      <c r="C6099" s="196">
        <v>270700</v>
      </c>
      <c r="D6099" s="196">
        <v>1</v>
      </c>
      <c r="E6099" s="195" t="s">
        <v>21197</v>
      </c>
      <c r="F6099" s="195" t="s">
        <v>118</v>
      </c>
    </row>
    <row r="6100" spans="1:6">
      <c r="A6100" s="195" t="s">
        <v>395</v>
      </c>
      <c r="B6100" s="196">
        <v>3425</v>
      </c>
      <c r="C6100" s="196">
        <v>709700</v>
      </c>
      <c r="D6100" s="196">
        <v>1</v>
      </c>
      <c r="E6100" s="195" t="s">
        <v>21198</v>
      </c>
      <c r="F6100" s="195" t="s">
        <v>240</v>
      </c>
    </row>
    <row r="6101" spans="1:6" ht="30">
      <c r="A6101" s="195" t="s">
        <v>395</v>
      </c>
      <c r="B6101" s="196">
        <v>5388</v>
      </c>
      <c r="C6101" s="196">
        <v>797500</v>
      </c>
      <c r="D6101" s="196">
        <v>4</v>
      </c>
      <c r="E6101" s="195" t="s">
        <v>21199</v>
      </c>
      <c r="F6101" s="195" t="s">
        <v>200</v>
      </c>
    </row>
    <row r="6102" spans="1:6">
      <c r="A6102" s="195" t="s">
        <v>395</v>
      </c>
      <c r="B6102" s="196">
        <v>2770</v>
      </c>
      <c r="C6102" s="196">
        <v>255300</v>
      </c>
      <c r="D6102" s="196">
        <v>3</v>
      </c>
      <c r="E6102" s="195" t="s">
        <v>21200</v>
      </c>
      <c r="F6102" s="195" t="s">
        <v>270</v>
      </c>
    </row>
    <row r="6103" spans="1:6">
      <c r="A6103" s="195" t="s">
        <v>395</v>
      </c>
      <c r="B6103" s="196">
        <v>3828</v>
      </c>
      <c r="C6103" s="196">
        <v>496700</v>
      </c>
      <c r="D6103" s="196">
        <v>2</v>
      </c>
      <c r="E6103" s="195" t="s">
        <v>21201</v>
      </c>
      <c r="F6103" s="195" t="s">
        <v>192</v>
      </c>
    </row>
    <row r="6104" spans="1:6">
      <c r="A6104" s="195" t="s">
        <v>395</v>
      </c>
      <c r="B6104" s="196">
        <v>4658</v>
      </c>
      <c r="C6104" s="196">
        <v>382300</v>
      </c>
      <c r="D6104" s="196">
        <v>2</v>
      </c>
      <c r="E6104" s="195" t="s">
        <v>21202</v>
      </c>
      <c r="F6104" s="195" t="s">
        <v>313</v>
      </c>
    </row>
    <row r="6105" spans="1:6">
      <c r="A6105" s="195" t="s">
        <v>395</v>
      </c>
      <c r="B6105" s="196">
        <v>1518</v>
      </c>
      <c r="C6105" s="196">
        <v>134000</v>
      </c>
      <c r="D6105" s="196">
        <v>2</v>
      </c>
      <c r="E6105" s="195" t="s">
        <v>21203</v>
      </c>
      <c r="F6105" s="195" t="s">
        <v>256</v>
      </c>
    </row>
    <row r="6106" spans="1:6">
      <c r="A6106" s="195" t="s">
        <v>395</v>
      </c>
      <c r="B6106" s="196">
        <v>2240</v>
      </c>
      <c r="C6106" s="196">
        <v>325600</v>
      </c>
      <c r="D6106" s="196">
        <v>2</v>
      </c>
      <c r="E6106" s="195" t="s">
        <v>21204</v>
      </c>
      <c r="F6106" s="195" t="s">
        <v>136</v>
      </c>
    </row>
    <row r="6107" spans="1:6">
      <c r="A6107" s="195" t="s">
        <v>395</v>
      </c>
      <c r="B6107" s="196">
        <v>3806</v>
      </c>
      <c r="C6107" s="196">
        <v>248300</v>
      </c>
      <c r="D6107" s="196">
        <v>3</v>
      </c>
      <c r="E6107" s="195" t="s">
        <v>21205</v>
      </c>
      <c r="F6107" s="195" t="s">
        <v>189</v>
      </c>
    </row>
    <row r="6108" spans="1:6">
      <c r="A6108" s="195" t="s">
        <v>395</v>
      </c>
      <c r="B6108" s="196">
        <v>2516</v>
      </c>
      <c r="C6108" s="196">
        <v>246400</v>
      </c>
      <c r="D6108" s="196">
        <v>3</v>
      </c>
      <c r="E6108" s="195" t="s">
        <v>21206</v>
      </c>
      <c r="F6108" s="195" t="s">
        <v>189</v>
      </c>
    </row>
    <row r="6109" spans="1:6">
      <c r="A6109" s="195" t="s">
        <v>395</v>
      </c>
      <c r="B6109" s="196">
        <v>2550</v>
      </c>
      <c r="C6109" s="196">
        <v>481900</v>
      </c>
      <c r="D6109" s="196">
        <v>1</v>
      </c>
      <c r="E6109" s="195" t="s">
        <v>21207</v>
      </c>
      <c r="F6109" s="195" t="s">
        <v>60</v>
      </c>
    </row>
    <row r="6110" spans="1:6">
      <c r="A6110" s="195" t="s">
        <v>395</v>
      </c>
      <c r="B6110" s="196">
        <v>4658</v>
      </c>
      <c r="C6110" s="196">
        <v>935400</v>
      </c>
      <c r="D6110" s="196">
        <v>2</v>
      </c>
      <c r="E6110" s="195" t="s">
        <v>21208</v>
      </c>
      <c r="F6110" s="195" t="s">
        <v>315</v>
      </c>
    </row>
    <row r="6111" spans="1:6">
      <c r="A6111" s="195" t="s">
        <v>395</v>
      </c>
      <c r="B6111" s="196">
        <v>4698</v>
      </c>
      <c r="C6111" s="196">
        <v>323200</v>
      </c>
      <c r="D6111" s="196">
        <v>3</v>
      </c>
      <c r="E6111" s="195" t="s">
        <v>21209</v>
      </c>
      <c r="F6111" s="195" t="s">
        <v>270</v>
      </c>
    </row>
    <row r="6112" spans="1:6">
      <c r="A6112" s="195" t="s">
        <v>395</v>
      </c>
      <c r="B6112" s="196">
        <v>3486</v>
      </c>
      <c r="C6112" s="196">
        <v>296500</v>
      </c>
      <c r="D6112" s="196">
        <v>3</v>
      </c>
      <c r="E6112" s="195" t="s">
        <v>21210</v>
      </c>
      <c r="F6112" s="195" t="s">
        <v>124</v>
      </c>
    </row>
    <row r="6113" spans="1:6">
      <c r="A6113" s="195" t="s">
        <v>395</v>
      </c>
      <c r="B6113" s="196">
        <v>3956</v>
      </c>
      <c r="C6113" s="196">
        <v>534200</v>
      </c>
      <c r="D6113" s="196">
        <v>2</v>
      </c>
      <c r="E6113" s="195" t="s">
        <v>21211</v>
      </c>
      <c r="F6113" s="195" t="s">
        <v>192</v>
      </c>
    </row>
    <row r="6114" spans="1:6">
      <c r="A6114" s="195" t="s">
        <v>395</v>
      </c>
      <c r="B6114" s="196">
        <v>1817</v>
      </c>
      <c r="C6114" s="196">
        <v>206700</v>
      </c>
      <c r="D6114" s="196">
        <v>1</v>
      </c>
      <c r="E6114" s="195" t="s">
        <v>21212</v>
      </c>
      <c r="F6114" s="195" t="s">
        <v>89</v>
      </c>
    </row>
    <row r="6115" spans="1:6">
      <c r="A6115" s="195" t="s">
        <v>395</v>
      </c>
      <c r="B6115" s="196">
        <v>2258</v>
      </c>
      <c r="C6115" s="196">
        <v>217600</v>
      </c>
      <c r="D6115" s="196">
        <v>3</v>
      </c>
      <c r="E6115" s="195" t="s">
        <v>21213</v>
      </c>
      <c r="F6115" s="195" t="s">
        <v>332</v>
      </c>
    </row>
    <row r="6116" spans="1:6">
      <c r="A6116" s="195" t="s">
        <v>395</v>
      </c>
      <c r="B6116" s="196">
        <v>3694</v>
      </c>
      <c r="C6116" s="196">
        <v>138400</v>
      </c>
      <c r="D6116" s="196">
        <v>4</v>
      </c>
      <c r="E6116" s="195" t="s">
        <v>21214</v>
      </c>
      <c r="F6116" s="195" t="s">
        <v>189</v>
      </c>
    </row>
    <row r="6117" spans="1:6">
      <c r="A6117" s="195" t="s">
        <v>395</v>
      </c>
      <c r="B6117" s="196">
        <v>1844</v>
      </c>
      <c r="C6117" s="196">
        <v>303600</v>
      </c>
      <c r="D6117" s="196">
        <v>2</v>
      </c>
      <c r="E6117" s="195" t="s">
        <v>21215</v>
      </c>
      <c r="F6117" s="195" t="s">
        <v>194</v>
      </c>
    </row>
    <row r="6118" spans="1:6">
      <c r="A6118" s="195" t="s">
        <v>395</v>
      </c>
      <c r="B6118" s="196">
        <v>2534</v>
      </c>
      <c r="C6118" s="196">
        <v>227300</v>
      </c>
      <c r="D6118" s="196">
        <v>2</v>
      </c>
      <c r="E6118" s="195" t="s">
        <v>21216</v>
      </c>
      <c r="F6118" s="195" t="s">
        <v>325</v>
      </c>
    </row>
    <row r="6119" spans="1:6">
      <c r="A6119" s="195" t="s">
        <v>395</v>
      </c>
      <c r="B6119" s="196">
        <v>4603</v>
      </c>
      <c r="C6119" s="196">
        <v>210300</v>
      </c>
      <c r="D6119" s="196">
        <v>4</v>
      </c>
      <c r="E6119" s="195" t="s">
        <v>21217</v>
      </c>
      <c r="F6119" s="195" t="s">
        <v>281</v>
      </c>
    </row>
    <row r="6120" spans="1:6">
      <c r="A6120" s="195" t="s">
        <v>395</v>
      </c>
      <c r="B6120" s="196">
        <v>2372</v>
      </c>
      <c r="C6120" s="196">
        <v>338900</v>
      </c>
      <c r="D6120" s="196">
        <v>2</v>
      </c>
      <c r="E6120" s="195" t="s">
        <v>21218</v>
      </c>
      <c r="F6120" s="195" t="s">
        <v>60</v>
      </c>
    </row>
    <row r="6121" spans="1:6">
      <c r="A6121" s="195" t="s">
        <v>395</v>
      </c>
      <c r="B6121" s="196">
        <v>1768</v>
      </c>
      <c r="C6121" s="196">
        <v>242900</v>
      </c>
      <c r="D6121" s="196">
        <v>2</v>
      </c>
      <c r="E6121" s="195" t="s">
        <v>21219</v>
      </c>
      <c r="F6121" s="195" t="s">
        <v>259</v>
      </c>
    </row>
    <row r="6122" spans="1:6">
      <c r="A6122" s="195" t="s">
        <v>395</v>
      </c>
      <c r="B6122" s="196">
        <v>1739</v>
      </c>
      <c r="C6122" s="196">
        <v>138000</v>
      </c>
      <c r="D6122" s="196">
        <v>3</v>
      </c>
      <c r="E6122" s="195" t="s">
        <v>21220</v>
      </c>
      <c r="F6122" s="195" t="s">
        <v>332</v>
      </c>
    </row>
    <row r="6123" spans="1:6">
      <c r="A6123" s="195" t="s">
        <v>395</v>
      </c>
      <c r="B6123" s="196">
        <v>2984</v>
      </c>
      <c r="C6123" s="196">
        <v>259100</v>
      </c>
      <c r="D6123" s="196">
        <v>4</v>
      </c>
      <c r="E6123" s="195" t="s">
        <v>21221</v>
      </c>
      <c r="F6123" s="195" t="s">
        <v>47</v>
      </c>
    </row>
    <row r="6124" spans="1:6">
      <c r="A6124" s="195" t="s">
        <v>395</v>
      </c>
      <c r="B6124" s="196">
        <v>2000</v>
      </c>
      <c r="C6124" s="196">
        <v>262700</v>
      </c>
      <c r="D6124" s="196">
        <v>4</v>
      </c>
      <c r="E6124" s="195" t="s">
        <v>21222</v>
      </c>
      <c r="F6124" s="195" t="s">
        <v>270</v>
      </c>
    </row>
    <row r="6125" spans="1:6">
      <c r="A6125" s="195" t="s">
        <v>395</v>
      </c>
      <c r="B6125" s="196">
        <v>3002</v>
      </c>
      <c r="C6125" s="196">
        <v>328800</v>
      </c>
      <c r="D6125" s="196">
        <v>3</v>
      </c>
      <c r="E6125" s="195" t="s">
        <v>21223</v>
      </c>
      <c r="F6125" s="195" t="s">
        <v>47</v>
      </c>
    </row>
    <row r="6126" spans="1:6">
      <c r="A6126" s="195" t="s">
        <v>395</v>
      </c>
      <c r="B6126" s="196">
        <v>6441</v>
      </c>
      <c r="C6126" s="196">
        <v>681400</v>
      </c>
      <c r="D6126" s="196">
        <v>3</v>
      </c>
      <c r="E6126" s="195" t="s">
        <v>21224</v>
      </c>
      <c r="F6126" s="195" t="s">
        <v>266</v>
      </c>
    </row>
    <row r="6127" spans="1:6">
      <c r="A6127" s="195" t="s">
        <v>395</v>
      </c>
      <c r="B6127" s="196">
        <v>696</v>
      </c>
      <c r="C6127" s="196">
        <v>64700</v>
      </c>
      <c r="D6127" s="196">
        <v>1</v>
      </c>
      <c r="E6127" s="195" t="s">
        <v>21225</v>
      </c>
      <c r="F6127" s="195" t="s">
        <v>324</v>
      </c>
    </row>
    <row r="6128" spans="1:6">
      <c r="A6128" s="195" t="s">
        <v>395</v>
      </c>
      <c r="B6128" s="196">
        <v>2235</v>
      </c>
      <c r="C6128" s="196">
        <v>241700</v>
      </c>
      <c r="D6128" s="196">
        <v>2</v>
      </c>
      <c r="E6128" s="195" t="s">
        <v>21226</v>
      </c>
      <c r="F6128" s="195" t="s">
        <v>67</v>
      </c>
    </row>
    <row r="6129" spans="1:6">
      <c r="A6129" s="195" t="s">
        <v>395</v>
      </c>
      <c r="B6129" s="196">
        <v>3960</v>
      </c>
      <c r="C6129" s="196">
        <v>346500</v>
      </c>
      <c r="D6129" s="196">
        <v>4</v>
      </c>
      <c r="E6129" s="195" t="s">
        <v>21227</v>
      </c>
      <c r="F6129" s="195" t="s">
        <v>68</v>
      </c>
    </row>
    <row r="6130" spans="1:6">
      <c r="A6130" s="195" t="s">
        <v>395</v>
      </c>
      <c r="B6130" s="196">
        <v>1737</v>
      </c>
      <c r="C6130" s="196">
        <v>438500</v>
      </c>
      <c r="D6130" s="196">
        <v>2</v>
      </c>
      <c r="E6130" s="195" t="s">
        <v>21228</v>
      </c>
      <c r="F6130" s="195" t="s">
        <v>259</v>
      </c>
    </row>
    <row r="6131" spans="1:6">
      <c r="A6131" s="195" t="s">
        <v>395</v>
      </c>
      <c r="B6131" s="196">
        <v>5204</v>
      </c>
      <c r="C6131" s="196">
        <v>720500</v>
      </c>
      <c r="D6131" s="196">
        <v>2</v>
      </c>
      <c r="E6131" s="195" t="s">
        <v>21229</v>
      </c>
      <c r="F6131" s="195" t="s">
        <v>204</v>
      </c>
    </row>
    <row r="6132" spans="1:6">
      <c r="A6132" s="195" t="s">
        <v>395</v>
      </c>
      <c r="B6132" s="196">
        <v>1635</v>
      </c>
      <c r="C6132" s="196">
        <v>128600</v>
      </c>
      <c r="D6132" s="196">
        <v>2</v>
      </c>
      <c r="E6132" s="195" t="s">
        <v>21230</v>
      </c>
      <c r="F6132" s="195" t="s">
        <v>22</v>
      </c>
    </row>
    <row r="6133" spans="1:6">
      <c r="A6133" s="195" t="s">
        <v>395</v>
      </c>
      <c r="B6133" s="196">
        <v>1570</v>
      </c>
      <c r="C6133" s="196">
        <v>221600</v>
      </c>
      <c r="D6133" s="196">
        <v>2</v>
      </c>
      <c r="E6133" s="195" t="s">
        <v>21231</v>
      </c>
      <c r="F6133" s="195" t="s">
        <v>194</v>
      </c>
    </row>
    <row r="6134" spans="1:6">
      <c r="A6134" s="195" t="s">
        <v>395</v>
      </c>
      <c r="B6134" s="196">
        <v>2946</v>
      </c>
      <c r="C6134" s="196">
        <v>268200</v>
      </c>
      <c r="D6134" s="196">
        <v>2</v>
      </c>
      <c r="E6134" s="195" t="s">
        <v>21232</v>
      </c>
      <c r="F6134" s="195" t="s">
        <v>136</v>
      </c>
    </row>
    <row r="6135" spans="1:6">
      <c r="A6135" s="195" t="s">
        <v>395</v>
      </c>
      <c r="B6135" s="196">
        <v>3432</v>
      </c>
      <c r="C6135" s="196">
        <v>435000</v>
      </c>
      <c r="D6135" s="196">
        <v>2</v>
      </c>
      <c r="E6135" s="195" t="s">
        <v>21233</v>
      </c>
      <c r="F6135" s="195" t="s">
        <v>300</v>
      </c>
    </row>
    <row r="6136" spans="1:6">
      <c r="A6136" s="195" t="s">
        <v>395</v>
      </c>
      <c r="B6136" s="196">
        <v>3099</v>
      </c>
      <c r="C6136" s="196">
        <v>227700</v>
      </c>
      <c r="D6136" s="196">
        <v>3</v>
      </c>
      <c r="E6136" s="195" t="s">
        <v>21234</v>
      </c>
      <c r="F6136" s="195" t="s">
        <v>256</v>
      </c>
    </row>
    <row r="6137" spans="1:6">
      <c r="A6137" s="195" t="s">
        <v>395</v>
      </c>
      <c r="B6137" s="196">
        <v>3270</v>
      </c>
      <c r="C6137" s="196">
        <v>382700</v>
      </c>
      <c r="D6137" s="196">
        <v>2</v>
      </c>
      <c r="E6137" s="195" t="s">
        <v>21235</v>
      </c>
      <c r="F6137" s="195" t="s">
        <v>136</v>
      </c>
    </row>
    <row r="6138" spans="1:6">
      <c r="A6138" s="195" t="s">
        <v>395</v>
      </c>
      <c r="B6138" s="196">
        <v>4614</v>
      </c>
      <c r="C6138" s="196">
        <v>771900</v>
      </c>
      <c r="D6138" s="196">
        <v>2</v>
      </c>
      <c r="E6138" s="195" t="s">
        <v>21236</v>
      </c>
      <c r="F6138" s="195" t="s">
        <v>60</v>
      </c>
    </row>
    <row r="6139" spans="1:6">
      <c r="A6139" s="195" t="s">
        <v>395</v>
      </c>
      <c r="B6139" s="196">
        <v>3698</v>
      </c>
      <c r="C6139" s="196">
        <v>586400</v>
      </c>
      <c r="D6139" s="196">
        <v>3</v>
      </c>
      <c r="E6139" s="195" t="s">
        <v>21237</v>
      </c>
      <c r="F6139" s="195" t="s">
        <v>67</v>
      </c>
    </row>
    <row r="6140" spans="1:6">
      <c r="A6140" s="195" t="s">
        <v>395</v>
      </c>
      <c r="B6140" s="196">
        <v>5112</v>
      </c>
      <c r="C6140" s="196">
        <v>550200</v>
      </c>
      <c r="D6140" s="196">
        <v>7</v>
      </c>
      <c r="E6140" s="195" t="s">
        <v>21238</v>
      </c>
      <c r="F6140" s="195" t="s">
        <v>47</v>
      </c>
    </row>
    <row r="6141" spans="1:6">
      <c r="A6141" s="195" t="s">
        <v>395</v>
      </c>
      <c r="B6141" s="196">
        <v>3018</v>
      </c>
      <c r="C6141" s="196">
        <v>235500</v>
      </c>
      <c r="D6141" s="196">
        <v>2</v>
      </c>
      <c r="E6141" s="195" t="s">
        <v>21239</v>
      </c>
      <c r="F6141" s="195" t="s">
        <v>126</v>
      </c>
    </row>
    <row r="6142" spans="1:6">
      <c r="A6142" s="195" t="s">
        <v>395</v>
      </c>
      <c r="B6142" s="196">
        <v>2398</v>
      </c>
      <c r="C6142" s="196">
        <v>275000</v>
      </c>
      <c r="D6142" s="196">
        <v>2</v>
      </c>
      <c r="E6142" s="195" t="s">
        <v>21240</v>
      </c>
      <c r="F6142" s="195" t="s">
        <v>133</v>
      </c>
    </row>
    <row r="6143" spans="1:6">
      <c r="A6143" s="195" t="s">
        <v>395</v>
      </c>
      <c r="B6143" s="196">
        <v>5414</v>
      </c>
      <c r="C6143" s="196">
        <v>613700</v>
      </c>
      <c r="D6143" s="196">
        <v>2</v>
      </c>
      <c r="E6143" s="195" t="s">
        <v>21241</v>
      </c>
      <c r="F6143" s="195" t="s">
        <v>133</v>
      </c>
    </row>
    <row r="6144" spans="1:6">
      <c r="A6144" s="195" t="s">
        <v>395</v>
      </c>
      <c r="B6144" s="196">
        <v>1456</v>
      </c>
      <c r="C6144" s="196">
        <v>105300</v>
      </c>
      <c r="D6144" s="196">
        <v>2</v>
      </c>
      <c r="E6144" s="195" t="s">
        <v>21242</v>
      </c>
      <c r="F6144" s="195" t="s">
        <v>22</v>
      </c>
    </row>
    <row r="6145" spans="1:6">
      <c r="A6145" s="195" t="s">
        <v>395</v>
      </c>
      <c r="B6145" s="196">
        <v>1307</v>
      </c>
      <c r="C6145" s="196">
        <v>307300</v>
      </c>
      <c r="D6145" s="196">
        <v>1</v>
      </c>
      <c r="E6145" s="195" t="s">
        <v>21243</v>
      </c>
      <c r="F6145" s="195" t="s">
        <v>192</v>
      </c>
    </row>
    <row r="6146" spans="1:6">
      <c r="A6146" s="195" t="s">
        <v>395</v>
      </c>
      <c r="B6146" s="196">
        <v>3614</v>
      </c>
      <c r="C6146" s="196">
        <v>422400</v>
      </c>
      <c r="D6146" s="196">
        <v>1</v>
      </c>
      <c r="E6146" s="195" t="s">
        <v>21244</v>
      </c>
      <c r="F6146" s="195" t="s">
        <v>60</v>
      </c>
    </row>
    <row r="6147" spans="1:6">
      <c r="A6147" s="195" t="s">
        <v>395</v>
      </c>
      <c r="B6147" s="196">
        <v>2892</v>
      </c>
      <c r="C6147" s="196">
        <v>343500</v>
      </c>
      <c r="D6147" s="196">
        <v>4</v>
      </c>
      <c r="E6147" s="195" t="s">
        <v>21245</v>
      </c>
      <c r="F6147" s="195" t="s">
        <v>47</v>
      </c>
    </row>
    <row r="6148" spans="1:6">
      <c r="A6148" s="195" t="s">
        <v>395</v>
      </c>
      <c r="B6148" s="196">
        <v>2040</v>
      </c>
      <c r="C6148" s="196">
        <v>237700</v>
      </c>
      <c r="D6148" s="196">
        <v>2</v>
      </c>
      <c r="E6148" s="195" t="s">
        <v>21246</v>
      </c>
      <c r="F6148" s="195" t="s">
        <v>176</v>
      </c>
    </row>
    <row r="6149" spans="1:6">
      <c r="A6149" s="195" t="s">
        <v>395</v>
      </c>
      <c r="B6149" s="196">
        <v>6383</v>
      </c>
      <c r="C6149" s="196">
        <v>895700</v>
      </c>
      <c r="D6149" s="196">
        <v>2</v>
      </c>
      <c r="E6149" s="195" t="s">
        <v>21247</v>
      </c>
      <c r="F6149" s="195" t="s">
        <v>22</v>
      </c>
    </row>
    <row r="6150" spans="1:6">
      <c r="A6150" s="195" t="s">
        <v>395</v>
      </c>
      <c r="B6150" s="196">
        <v>2165</v>
      </c>
      <c r="C6150" s="196">
        <v>231500</v>
      </c>
      <c r="D6150" s="196">
        <v>2</v>
      </c>
      <c r="E6150" s="195" t="s">
        <v>21248</v>
      </c>
      <c r="F6150" s="195" t="s">
        <v>189</v>
      </c>
    </row>
    <row r="6151" spans="1:6">
      <c r="A6151" s="195" t="s">
        <v>395</v>
      </c>
      <c r="B6151" s="196">
        <v>2034</v>
      </c>
      <c r="C6151" s="196">
        <v>173600</v>
      </c>
      <c r="D6151" s="196">
        <v>1</v>
      </c>
      <c r="E6151" s="195" t="s">
        <v>21249</v>
      </c>
      <c r="F6151" s="195" t="s">
        <v>89</v>
      </c>
    </row>
    <row r="6152" spans="1:6">
      <c r="A6152" s="195" t="s">
        <v>395</v>
      </c>
      <c r="B6152" s="196">
        <v>5284</v>
      </c>
      <c r="C6152" s="196">
        <v>180500</v>
      </c>
      <c r="D6152" s="196">
        <v>2</v>
      </c>
      <c r="E6152" s="195" t="s">
        <v>21250</v>
      </c>
      <c r="F6152" s="195" t="s">
        <v>343</v>
      </c>
    </row>
    <row r="6153" spans="1:6">
      <c r="A6153" s="195" t="s">
        <v>395</v>
      </c>
      <c r="B6153" s="196">
        <v>2448</v>
      </c>
      <c r="C6153" s="196">
        <v>1257500</v>
      </c>
      <c r="D6153" s="196">
        <v>14</v>
      </c>
      <c r="E6153" s="195" t="s">
        <v>21251</v>
      </c>
      <c r="F6153" s="195" t="s">
        <v>3</v>
      </c>
    </row>
    <row r="6154" spans="1:6">
      <c r="A6154" s="195" t="s">
        <v>395</v>
      </c>
      <c r="B6154" s="196">
        <v>5848</v>
      </c>
      <c r="C6154" s="196">
        <v>289400</v>
      </c>
      <c r="D6154" s="196">
        <v>2</v>
      </c>
      <c r="E6154" s="195" t="s">
        <v>21252</v>
      </c>
      <c r="F6154" s="195" t="s">
        <v>312</v>
      </c>
    </row>
    <row r="6155" spans="1:6" ht="30">
      <c r="A6155" s="195" t="s">
        <v>395</v>
      </c>
      <c r="B6155" s="196">
        <v>7001</v>
      </c>
      <c r="C6155" s="196">
        <v>563300</v>
      </c>
      <c r="D6155" s="196">
        <v>2</v>
      </c>
      <c r="E6155" s="195" t="s">
        <v>21253</v>
      </c>
      <c r="F6155" s="195" t="s">
        <v>200</v>
      </c>
    </row>
    <row r="6156" spans="1:6" ht="30">
      <c r="A6156" s="195" t="s">
        <v>395</v>
      </c>
      <c r="B6156" s="196">
        <v>3935</v>
      </c>
      <c r="C6156" s="196">
        <v>611000</v>
      </c>
      <c r="D6156" s="196">
        <v>6</v>
      </c>
      <c r="E6156" s="195" t="s">
        <v>21254</v>
      </c>
      <c r="F6156" s="195" t="s">
        <v>200</v>
      </c>
    </row>
    <row r="6157" spans="1:6">
      <c r="A6157" s="195" t="s">
        <v>395</v>
      </c>
      <c r="B6157" s="196">
        <v>1788</v>
      </c>
      <c r="C6157" s="196">
        <v>272200</v>
      </c>
      <c r="D6157" s="196">
        <v>2</v>
      </c>
      <c r="E6157" s="195" t="s">
        <v>21255</v>
      </c>
      <c r="F6157" s="195" t="s">
        <v>144</v>
      </c>
    </row>
    <row r="6158" spans="1:6">
      <c r="A6158" s="195" t="s">
        <v>395</v>
      </c>
      <c r="B6158" s="196">
        <v>5046</v>
      </c>
      <c r="C6158" s="196">
        <v>426200</v>
      </c>
      <c r="D6158" s="196">
        <v>4</v>
      </c>
      <c r="E6158" s="195" t="s">
        <v>21256</v>
      </c>
      <c r="F6158" s="195" t="s">
        <v>338</v>
      </c>
    </row>
    <row r="6159" spans="1:6">
      <c r="A6159" s="195" t="s">
        <v>395</v>
      </c>
      <c r="B6159" s="196">
        <v>2216</v>
      </c>
      <c r="C6159" s="196">
        <v>317300</v>
      </c>
      <c r="D6159" s="196">
        <v>2</v>
      </c>
      <c r="E6159" s="195" t="s">
        <v>21257</v>
      </c>
      <c r="F6159" s="195" t="s">
        <v>47</v>
      </c>
    </row>
    <row r="6160" spans="1:6">
      <c r="A6160" s="195" t="s">
        <v>395</v>
      </c>
      <c r="B6160" s="196">
        <v>1893</v>
      </c>
      <c r="C6160" s="196">
        <v>262800</v>
      </c>
      <c r="D6160" s="196">
        <v>2</v>
      </c>
      <c r="E6160" s="195" t="s">
        <v>21258</v>
      </c>
      <c r="F6160" s="195" t="s">
        <v>133</v>
      </c>
    </row>
    <row r="6161" spans="1:6">
      <c r="A6161" s="195" t="s">
        <v>395</v>
      </c>
      <c r="B6161" s="196">
        <v>1215</v>
      </c>
      <c r="C6161" s="196">
        <v>266500</v>
      </c>
      <c r="D6161" s="196">
        <v>2</v>
      </c>
      <c r="E6161" s="195" t="s">
        <v>21259</v>
      </c>
      <c r="F6161" s="195" t="s">
        <v>3</v>
      </c>
    </row>
    <row r="6162" spans="1:6">
      <c r="A6162" s="195" t="s">
        <v>395</v>
      </c>
      <c r="B6162" s="196">
        <v>2666</v>
      </c>
      <c r="C6162" s="196">
        <v>176200</v>
      </c>
      <c r="D6162" s="196">
        <v>2</v>
      </c>
      <c r="E6162" s="195" t="s">
        <v>21260</v>
      </c>
      <c r="F6162" s="195" t="s">
        <v>293</v>
      </c>
    </row>
    <row r="6163" spans="1:6">
      <c r="A6163" s="195" t="s">
        <v>395</v>
      </c>
      <c r="B6163" s="196">
        <v>2128</v>
      </c>
      <c r="C6163" s="196">
        <v>298200</v>
      </c>
      <c r="D6163" s="196">
        <v>2</v>
      </c>
      <c r="E6163" s="195" t="s">
        <v>21261</v>
      </c>
      <c r="F6163" s="195" t="s">
        <v>133</v>
      </c>
    </row>
    <row r="6164" spans="1:6">
      <c r="A6164" s="195" t="s">
        <v>395</v>
      </c>
      <c r="B6164" s="196">
        <v>3090</v>
      </c>
      <c r="C6164" s="196">
        <v>581300</v>
      </c>
      <c r="D6164" s="196">
        <v>1</v>
      </c>
      <c r="E6164" s="195" t="s">
        <v>21262</v>
      </c>
      <c r="F6164" s="195" t="s">
        <v>344</v>
      </c>
    </row>
    <row r="6165" spans="1:6">
      <c r="A6165" s="195" t="s">
        <v>395</v>
      </c>
      <c r="B6165" s="196">
        <v>3220</v>
      </c>
      <c r="C6165" s="196">
        <v>299400</v>
      </c>
      <c r="D6165" s="196">
        <v>2</v>
      </c>
      <c r="E6165" s="195" t="s">
        <v>21263</v>
      </c>
      <c r="F6165" s="195" t="s">
        <v>332</v>
      </c>
    </row>
    <row r="6166" spans="1:6">
      <c r="A6166" s="195" t="s">
        <v>395</v>
      </c>
      <c r="B6166" s="196">
        <v>3582</v>
      </c>
      <c r="C6166" s="196">
        <v>332000</v>
      </c>
      <c r="D6166" s="196">
        <v>3</v>
      </c>
      <c r="E6166" s="195" t="s">
        <v>21264</v>
      </c>
      <c r="F6166" s="195" t="s">
        <v>306</v>
      </c>
    </row>
    <row r="6167" spans="1:6">
      <c r="A6167" s="195" t="s">
        <v>395</v>
      </c>
      <c r="B6167" s="196">
        <v>2304</v>
      </c>
      <c r="C6167" s="196">
        <v>102100</v>
      </c>
      <c r="D6167" s="196">
        <v>4</v>
      </c>
      <c r="E6167" s="195" t="s">
        <v>21265</v>
      </c>
      <c r="F6167" s="195" t="s">
        <v>22</v>
      </c>
    </row>
    <row r="6168" spans="1:6" ht="30">
      <c r="A6168" s="195" t="s">
        <v>395</v>
      </c>
      <c r="B6168" s="196">
        <v>5730</v>
      </c>
      <c r="C6168" s="196">
        <v>524300</v>
      </c>
      <c r="D6168" s="196">
        <v>2</v>
      </c>
      <c r="E6168" s="195" t="s">
        <v>21266</v>
      </c>
      <c r="F6168" s="195" t="s">
        <v>200</v>
      </c>
    </row>
    <row r="6169" spans="1:6">
      <c r="A6169" s="195" t="s">
        <v>395</v>
      </c>
      <c r="B6169" s="196">
        <v>7548</v>
      </c>
      <c r="C6169" s="196">
        <v>1374000</v>
      </c>
      <c r="D6169" s="196">
        <v>1</v>
      </c>
      <c r="E6169" s="195" t="s">
        <v>21267</v>
      </c>
      <c r="F6169" s="195" t="s">
        <v>344</v>
      </c>
    </row>
    <row r="6170" spans="1:6">
      <c r="A6170" s="195" t="s">
        <v>395</v>
      </c>
      <c r="B6170" s="196">
        <v>1630</v>
      </c>
      <c r="C6170" s="196">
        <v>114100</v>
      </c>
      <c r="D6170" s="196">
        <v>2</v>
      </c>
      <c r="E6170" s="195" t="s">
        <v>21268</v>
      </c>
      <c r="F6170" s="195" t="s">
        <v>3</v>
      </c>
    </row>
    <row r="6171" spans="1:6">
      <c r="A6171" s="195" t="s">
        <v>395</v>
      </c>
      <c r="B6171" s="196">
        <v>2436</v>
      </c>
      <c r="C6171" s="196">
        <v>164300</v>
      </c>
      <c r="D6171" s="196">
        <v>2</v>
      </c>
      <c r="E6171" s="195" t="s">
        <v>21269</v>
      </c>
      <c r="F6171" s="195" t="s">
        <v>290</v>
      </c>
    </row>
    <row r="6172" spans="1:6">
      <c r="A6172" s="195" t="s">
        <v>395</v>
      </c>
      <c r="B6172" s="196">
        <v>1977</v>
      </c>
      <c r="C6172" s="196">
        <v>202400</v>
      </c>
      <c r="D6172" s="196">
        <v>2</v>
      </c>
      <c r="E6172" s="195" t="s">
        <v>21270</v>
      </c>
      <c r="F6172" s="195" t="s">
        <v>343</v>
      </c>
    </row>
    <row r="6173" spans="1:6">
      <c r="A6173" s="195" t="s">
        <v>395</v>
      </c>
      <c r="B6173" s="196">
        <v>3029</v>
      </c>
      <c r="C6173" s="196">
        <v>358500</v>
      </c>
      <c r="D6173" s="196">
        <v>2</v>
      </c>
      <c r="E6173" s="195" t="s">
        <v>21271</v>
      </c>
      <c r="F6173" s="195" t="s">
        <v>238</v>
      </c>
    </row>
    <row r="6174" spans="1:6">
      <c r="A6174" s="195" t="s">
        <v>395</v>
      </c>
      <c r="B6174" s="196">
        <v>1608</v>
      </c>
      <c r="C6174" s="196">
        <v>194000</v>
      </c>
      <c r="D6174" s="196">
        <v>2</v>
      </c>
      <c r="E6174" s="195" t="s">
        <v>21272</v>
      </c>
      <c r="F6174" s="195" t="s">
        <v>256</v>
      </c>
    </row>
    <row r="6175" spans="1:6">
      <c r="A6175" s="195" t="s">
        <v>395</v>
      </c>
      <c r="B6175" s="196">
        <v>6450</v>
      </c>
      <c r="C6175" s="196">
        <v>486100</v>
      </c>
      <c r="D6175" s="196">
        <v>2</v>
      </c>
      <c r="E6175" s="195" t="s">
        <v>21273</v>
      </c>
      <c r="F6175" s="195" t="s">
        <v>67</v>
      </c>
    </row>
    <row r="6176" spans="1:6">
      <c r="A6176" s="195" t="s">
        <v>395</v>
      </c>
      <c r="B6176" s="196">
        <v>3537</v>
      </c>
      <c r="C6176" s="196">
        <v>632000</v>
      </c>
      <c r="D6176" s="196">
        <v>2</v>
      </c>
      <c r="E6176" s="195" t="s">
        <v>21274</v>
      </c>
      <c r="F6176" s="195" t="s">
        <v>133</v>
      </c>
    </row>
    <row r="6177" spans="1:6">
      <c r="A6177" s="195" t="s">
        <v>395</v>
      </c>
      <c r="B6177" s="196">
        <v>3013</v>
      </c>
      <c r="C6177" s="196">
        <v>270800</v>
      </c>
      <c r="D6177" s="196">
        <v>2</v>
      </c>
      <c r="E6177" s="195" t="s">
        <v>21275</v>
      </c>
      <c r="F6177" s="195" t="s">
        <v>47</v>
      </c>
    </row>
    <row r="6178" spans="1:6">
      <c r="A6178" s="195" t="s">
        <v>395</v>
      </c>
      <c r="B6178" s="196">
        <v>4430</v>
      </c>
      <c r="C6178" s="196">
        <v>1224100</v>
      </c>
      <c r="D6178" s="196">
        <v>2</v>
      </c>
      <c r="E6178" s="195" t="s">
        <v>21276</v>
      </c>
      <c r="F6178" s="195" t="s">
        <v>300</v>
      </c>
    </row>
    <row r="6179" spans="1:6" ht="30">
      <c r="A6179" s="195" t="s">
        <v>395</v>
      </c>
      <c r="B6179" s="196">
        <v>4719</v>
      </c>
      <c r="C6179" s="196">
        <v>897600</v>
      </c>
      <c r="D6179" s="196">
        <v>2</v>
      </c>
      <c r="E6179" s="195" t="s">
        <v>21277</v>
      </c>
      <c r="F6179" s="195" t="s">
        <v>200</v>
      </c>
    </row>
    <row r="6180" spans="1:6">
      <c r="A6180" s="195" t="s">
        <v>395</v>
      </c>
      <c r="B6180" s="196">
        <v>2416</v>
      </c>
      <c r="C6180" s="196">
        <v>180900</v>
      </c>
      <c r="D6180" s="196">
        <v>2</v>
      </c>
      <c r="E6180" s="195" t="s">
        <v>21278</v>
      </c>
      <c r="F6180" s="195" t="s">
        <v>302</v>
      </c>
    </row>
    <row r="6181" spans="1:6">
      <c r="A6181" s="195" t="s">
        <v>395</v>
      </c>
      <c r="B6181" s="196">
        <v>2747</v>
      </c>
      <c r="C6181" s="196">
        <v>110200</v>
      </c>
      <c r="D6181" s="196">
        <v>2</v>
      </c>
      <c r="E6181" s="195" t="s">
        <v>21279</v>
      </c>
      <c r="F6181" s="195" t="s">
        <v>281</v>
      </c>
    </row>
    <row r="6182" spans="1:6">
      <c r="A6182" s="195" t="s">
        <v>395</v>
      </c>
      <c r="B6182" s="196">
        <v>1014</v>
      </c>
      <c r="C6182" s="196">
        <v>47400</v>
      </c>
      <c r="D6182" s="196">
        <v>2</v>
      </c>
      <c r="E6182" s="195" t="s">
        <v>21280</v>
      </c>
      <c r="F6182" s="195" t="s">
        <v>144</v>
      </c>
    </row>
    <row r="6183" spans="1:6">
      <c r="A6183" s="195" t="s">
        <v>395</v>
      </c>
      <c r="B6183" s="196">
        <v>2240</v>
      </c>
      <c r="C6183" s="196">
        <v>94000</v>
      </c>
      <c r="D6183" s="196">
        <v>5</v>
      </c>
      <c r="E6183" s="195" t="s">
        <v>21281</v>
      </c>
      <c r="F6183" s="195" t="s">
        <v>22</v>
      </c>
    </row>
    <row r="6184" spans="1:6">
      <c r="A6184" s="195" t="s">
        <v>395</v>
      </c>
      <c r="B6184" s="196">
        <v>2848</v>
      </c>
      <c r="C6184" s="196">
        <v>304700</v>
      </c>
      <c r="D6184" s="196">
        <v>2</v>
      </c>
      <c r="E6184" s="195" t="s">
        <v>21282</v>
      </c>
      <c r="F6184" s="195" t="s">
        <v>326</v>
      </c>
    </row>
    <row r="6185" spans="1:6">
      <c r="A6185" s="195" t="s">
        <v>395</v>
      </c>
      <c r="B6185" s="196">
        <v>1690</v>
      </c>
      <c r="C6185" s="196">
        <v>197900</v>
      </c>
      <c r="D6185" s="196">
        <v>2</v>
      </c>
      <c r="E6185" s="195" t="s">
        <v>21283</v>
      </c>
      <c r="F6185" s="195" t="s">
        <v>170</v>
      </c>
    </row>
    <row r="6186" spans="1:6" ht="30">
      <c r="A6186" s="195" t="s">
        <v>395</v>
      </c>
      <c r="B6186" s="196">
        <v>3612</v>
      </c>
      <c r="C6186" s="196">
        <v>1445500</v>
      </c>
      <c r="D6186" s="196">
        <v>2</v>
      </c>
      <c r="E6186" s="195" t="s">
        <v>21284</v>
      </c>
      <c r="F6186" s="195" t="s">
        <v>200</v>
      </c>
    </row>
    <row r="6187" spans="1:6">
      <c r="A6187" s="195" t="s">
        <v>395</v>
      </c>
      <c r="B6187" s="196">
        <v>1654</v>
      </c>
      <c r="C6187" s="196">
        <v>285600</v>
      </c>
      <c r="D6187" s="196">
        <v>2</v>
      </c>
      <c r="E6187" s="195" t="s">
        <v>21285</v>
      </c>
      <c r="F6187" s="195" t="s">
        <v>192</v>
      </c>
    </row>
    <row r="6188" spans="1:6">
      <c r="A6188" s="195" t="s">
        <v>395</v>
      </c>
      <c r="B6188" s="196">
        <v>4236</v>
      </c>
      <c r="C6188" s="196">
        <v>927600</v>
      </c>
      <c r="D6188" s="196">
        <v>1</v>
      </c>
      <c r="E6188" s="195" t="s">
        <v>21286</v>
      </c>
      <c r="F6188" s="195" t="s">
        <v>344</v>
      </c>
    </row>
    <row r="6189" spans="1:6">
      <c r="A6189" s="195" t="s">
        <v>395</v>
      </c>
      <c r="B6189" s="196">
        <v>2443</v>
      </c>
      <c r="C6189" s="196">
        <v>181600</v>
      </c>
      <c r="D6189" s="196">
        <v>2</v>
      </c>
      <c r="E6189" s="195" t="s">
        <v>21287</v>
      </c>
      <c r="F6189" s="195" t="s">
        <v>299</v>
      </c>
    </row>
    <row r="6190" spans="1:6">
      <c r="A6190" s="195" t="s">
        <v>395</v>
      </c>
      <c r="B6190" s="196">
        <v>5256</v>
      </c>
      <c r="C6190" s="196">
        <v>544000</v>
      </c>
      <c r="D6190" s="196">
        <v>1</v>
      </c>
      <c r="E6190" s="195" t="s">
        <v>21288</v>
      </c>
      <c r="F6190" s="195" t="s">
        <v>344</v>
      </c>
    </row>
    <row r="6191" spans="1:6">
      <c r="A6191" s="195" t="s">
        <v>395</v>
      </c>
      <c r="B6191" s="196">
        <v>11246</v>
      </c>
      <c r="C6191" s="196">
        <v>2445200</v>
      </c>
      <c r="D6191" s="196">
        <v>2</v>
      </c>
      <c r="E6191" s="195" t="s">
        <v>21289</v>
      </c>
      <c r="F6191" s="195" t="s">
        <v>238</v>
      </c>
    </row>
    <row r="6192" spans="1:6">
      <c r="A6192" s="195" t="s">
        <v>395</v>
      </c>
      <c r="B6192" s="196">
        <v>3352</v>
      </c>
      <c r="C6192" s="196">
        <v>879500</v>
      </c>
      <c r="D6192" s="196">
        <v>2</v>
      </c>
      <c r="E6192" s="195" t="s">
        <v>21290</v>
      </c>
      <c r="F6192" s="195" t="s">
        <v>238</v>
      </c>
    </row>
    <row r="6193" spans="1:6">
      <c r="A6193" s="195" t="s">
        <v>395</v>
      </c>
      <c r="B6193" s="196">
        <v>9857</v>
      </c>
      <c r="C6193" s="196">
        <v>722700</v>
      </c>
      <c r="D6193" s="196">
        <v>6</v>
      </c>
      <c r="E6193" s="195" t="s">
        <v>21291</v>
      </c>
      <c r="F6193" s="195" t="s">
        <v>332</v>
      </c>
    </row>
    <row r="6194" spans="1:6">
      <c r="A6194" s="195" t="s">
        <v>395</v>
      </c>
      <c r="B6194" s="196">
        <v>7864</v>
      </c>
      <c r="C6194" s="196">
        <v>833400</v>
      </c>
      <c r="D6194" s="196">
        <v>2</v>
      </c>
      <c r="E6194" s="195" t="s">
        <v>21292</v>
      </c>
      <c r="F6194" s="195" t="s">
        <v>300</v>
      </c>
    </row>
    <row r="6195" spans="1:6">
      <c r="A6195" s="195" t="s">
        <v>395</v>
      </c>
      <c r="B6195" s="196">
        <v>1968</v>
      </c>
      <c r="C6195" s="196">
        <v>235900</v>
      </c>
      <c r="D6195" s="196">
        <v>2</v>
      </c>
      <c r="E6195" s="195" t="s">
        <v>21293</v>
      </c>
      <c r="F6195" s="195" t="s">
        <v>176</v>
      </c>
    </row>
    <row r="6196" spans="1:6">
      <c r="A6196" s="195" t="s">
        <v>395</v>
      </c>
      <c r="B6196" s="196">
        <v>2072</v>
      </c>
      <c r="C6196" s="196">
        <v>227700</v>
      </c>
      <c r="D6196" s="196">
        <v>2</v>
      </c>
      <c r="E6196" s="195" t="s">
        <v>21294</v>
      </c>
      <c r="F6196" s="195" t="s">
        <v>293</v>
      </c>
    </row>
    <row r="6197" spans="1:6">
      <c r="A6197" s="195" t="s">
        <v>395</v>
      </c>
      <c r="B6197" s="196">
        <v>5143</v>
      </c>
      <c r="C6197" s="196">
        <v>454800</v>
      </c>
      <c r="D6197" s="196">
        <v>4</v>
      </c>
      <c r="E6197" s="195" t="s">
        <v>21295</v>
      </c>
      <c r="F6197" s="195" t="s">
        <v>60</v>
      </c>
    </row>
    <row r="6198" spans="1:6">
      <c r="A6198" s="195" t="s">
        <v>395</v>
      </c>
      <c r="B6198" s="196">
        <v>1452</v>
      </c>
      <c r="C6198" s="196">
        <v>166500</v>
      </c>
      <c r="D6198" s="196">
        <v>1</v>
      </c>
      <c r="E6198" s="195" t="s">
        <v>21296</v>
      </c>
      <c r="F6198" s="195" t="s">
        <v>338</v>
      </c>
    </row>
    <row r="6199" spans="1:6">
      <c r="A6199" s="195" t="s">
        <v>395</v>
      </c>
      <c r="B6199" s="196">
        <v>1796</v>
      </c>
      <c r="C6199" s="196">
        <v>191500</v>
      </c>
      <c r="D6199" s="196">
        <v>1</v>
      </c>
      <c r="E6199" s="195" t="s">
        <v>21297</v>
      </c>
      <c r="F6199" s="195" t="s">
        <v>320</v>
      </c>
    </row>
    <row r="6200" spans="1:6" ht="30">
      <c r="A6200" s="195" t="s">
        <v>395</v>
      </c>
      <c r="B6200" s="196">
        <v>2356</v>
      </c>
      <c r="C6200" s="196">
        <v>399500</v>
      </c>
      <c r="D6200" s="196">
        <v>2</v>
      </c>
      <c r="E6200" s="195" t="s">
        <v>21298</v>
      </c>
      <c r="F6200" s="195" t="s">
        <v>200</v>
      </c>
    </row>
    <row r="6201" spans="1:6">
      <c r="A6201" s="195" t="s">
        <v>395</v>
      </c>
      <c r="B6201" s="196">
        <v>2648</v>
      </c>
      <c r="C6201" s="196">
        <v>256200</v>
      </c>
      <c r="D6201" s="196">
        <v>2</v>
      </c>
      <c r="E6201" s="195" t="s">
        <v>21299</v>
      </c>
      <c r="F6201" s="195" t="s">
        <v>302</v>
      </c>
    </row>
    <row r="6202" spans="1:6">
      <c r="A6202" s="195" t="s">
        <v>395</v>
      </c>
      <c r="B6202" s="196">
        <v>5815</v>
      </c>
      <c r="C6202" s="196">
        <v>394300</v>
      </c>
      <c r="D6202" s="196">
        <v>6</v>
      </c>
      <c r="E6202" s="195" t="s">
        <v>21300</v>
      </c>
      <c r="F6202" s="195" t="s">
        <v>47</v>
      </c>
    </row>
    <row r="6203" spans="1:6">
      <c r="A6203" s="195" t="s">
        <v>395</v>
      </c>
      <c r="B6203" s="196">
        <v>6459</v>
      </c>
      <c r="C6203" s="196">
        <v>299200</v>
      </c>
      <c r="D6203" s="196">
        <v>2</v>
      </c>
      <c r="E6203" s="195" t="s">
        <v>21301</v>
      </c>
      <c r="F6203" s="195" t="s">
        <v>226</v>
      </c>
    </row>
    <row r="6204" spans="1:6">
      <c r="A6204" s="195" t="s">
        <v>395</v>
      </c>
      <c r="B6204" s="196">
        <v>3056</v>
      </c>
      <c r="C6204" s="196">
        <v>191100</v>
      </c>
      <c r="D6204" s="196">
        <v>3</v>
      </c>
      <c r="E6204" s="195" t="s">
        <v>21302</v>
      </c>
      <c r="F6204" s="195" t="s">
        <v>160</v>
      </c>
    </row>
    <row r="6205" spans="1:6">
      <c r="A6205" s="195" t="s">
        <v>395</v>
      </c>
      <c r="B6205" s="196">
        <v>3168</v>
      </c>
      <c r="C6205" s="196">
        <v>399000</v>
      </c>
      <c r="D6205" s="196">
        <v>2</v>
      </c>
      <c r="E6205" s="195" t="s">
        <v>21303</v>
      </c>
      <c r="F6205" s="195" t="s">
        <v>60</v>
      </c>
    </row>
    <row r="6206" spans="1:6" ht="30">
      <c r="A6206" s="195" t="s">
        <v>395</v>
      </c>
      <c r="B6206" s="196">
        <v>1658</v>
      </c>
      <c r="C6206" s="196">
        <v>238300</v>
      </c>
      <c r="D6206" s="196">
        <v>1</v>
      </c>
      <c r="E6206" s="195" t="s">
        <v>21304</v>
      </c>
      <c r="F6206" s="195" t="s">
        <v>278</v>
      </c>
    </row>
    <row r="6207" spans="1:6">
      <c r="A6207" s="195" t="s">
        <v>395</v>
      </c>
      <c r="B6207" s="196">
        <v>3776</v>
      </c>
      <c r="C6207" s="196">
        <v>418400</v>
      </c>
      <c r="D6207" s="196">
        <v>4</v>
      </c>
      <c r="E6207" s="195" t="s">
        <v>21305</v>
      </c>
      <c r="F6207" s="195" t="s">
        <v>67</v>
      </c>
    </row>
    <row r="6208" spans="1:6">
      <c r="A6208" s="195" t="s">
        <v>395</v>
      </c>
      <c r="B6208" s="196">
        <v>4590</v>
      </c>
      <c r="C6208" s="196">
        <v>410600</v>
      </c>
      <c r="D6208" s="196">
        <v>3</v>
      </c>
      <c r="E6208" s="195" t="s">
        <v>21306</v>
      </c>
      <c r="F6208" s="195" t="s">
        <v>300</v>
      </c>
    </row>
    <row r="6209" spans="1:6">
      <c r="A6209" s="195" t="s">
        <v>395</v>
      </c>
      <c r="B6209" s="196">
        <v>1711</v>
      </c>
      <c r="C6209" s="196">
        <v>320500</v>
      </c>
      <c r="D6209" s="196">
        <v>1</v>
      </c>
      <c r="E6209" s="195" t="s">
        <v>21307</v>
      </c>
      <c r="F6209" s="195" t="s">
        <v>294</v>
      </c>
    </row>
    <row r="6210" spans="1:6">
      <c r="A6210" s="195" t="s">
        <v>395</v>
      </c>
      <c r="B6210" s="196">
        <v>3179</v>
      </c>
      <c r="C6210" s="196">
        <v>244200</v>
      </c>
      <c r="D6210" s="196">
        <v>3</v>
      </c>
      <c r="E6210" s="195" t="s">
        <v>21308</v>
      </c>
      <c r="F6210" s="195" t="s">
        <v>3</v>
      </c>
    </row>
    <row r="6211" spans="1:6">
      <c r="A6211" s="195" t="s">
        <v>395</v>
      </c>
      <c r="B6211" s="196">
        <v>2480</v>
      </c>
      <c r="C6211" s="196">
        <v>475200</v>
      </c>
      <c r="D6211" s="196">
        <v>5</v>
      </c>
      <c r="E6211" s="195" t="s">
        <v>21309</v>
      </c>
      <c r="F6211" s="195" t="s">
        <v>22</v>
      </c>
    </row>
    <row r="6212" spans="1:6">
      <c r="A6212" s="195" t="s">
        <v>395</v>
      </c>
      <c r="B6212" s="196">
        <v>5521</v>
      </c>
      <c r="C6212" s="196">
        <v>903600</v>
      </c>
      <c r="D6212" s="196">
        <v>2</v>
      </c>
      <c r="E6212" s="195" t="s">
        <v>21310</v>
      </c>
      <c r="F6212" s="195" t="s">
        <v>300</v>
      </c>
    </row>
    <row r="6213" spans="1:6">
      <c r="A6213" s="195" t="s">
        <v>395</v>
      </c>
      <c r="B6213" s="196">
        <v>1200</v>
      </c>
      <c r="C6213" s="196">
        <v>116600</v>
      </c>
      <c r="D6213" s="196">
        <v>1</v>
      </c>
      <c r="E6213" s="195" t="s">
        <v>21311</v>
      </c>
      <c r="F6213" s="195" t="s">
        <v>89</v>
      </c>
    </row>
    <row r="6214" spans="1:6">
      <c r="A6214" s="195" t="s">
        <v>395</v>
      </c>
      <c r="B6214" s="196">
        <v>1480</v>
      </c>
      <c r="C6214" s="196">
        <v>115600</v>
      </c>
      <c r="D6214" s="196">
        <v>1</v>
      </c>
      <c r="E6214" s="195" t="s">
        <v>21312</v>
      </c>
      <c r="F6214" s="195" t="s">
        <v>128</v>
      </c>
    </row>
    <row r="6215" spans="1:6">
      <c r="A6215" s="195" t="s">
        <v>395</v>
      </c>
      <c r="B6215" s="196">
        <v>4194</v>
      </c>
      <c r="C6215" s="196">
        <v>607000</v>
      </c>
      <c r="D6215" s="196">
        <v>4</v>
      </c>
      <c r="E6215" s="195" t="s">
        <v>21313</v>
      </c>
      <c r="F6215" s="195" t="s">
        <v>67</v>
      </c>
    </row>
    <row r="6216" spans="1:6">
      <c r="A6216" s="195" t="s">
        <v>395</v>
      </c>
      <c r="B6216" s="196">
        <v>4654</v>
      </c>
      <c r="C6216" s="196">
        <v>239500</v>
      </c>
      <c r="D6216" s="196">
        <v>6</v>
      </c>
      <c r="E6216" s="195" t="s">
        <v>21314</v>
      </c>
      <c r="F6216" s="195" t="s">
        <v>245</v>
      </c>
    </row>
    <row r="6217" spans="1:6">
      <c r="A6217" s="195" t="s">
        <v>395</v>
      </c>
      <c r="B6217" s="196">
        <v>2090</v>
      </c>
      <c r="C6217" s="196">
        <v>125300</v>
      </c>
      <c r="D6217" s="196">
        <v>3</v>
      </c>
      <c r="E6217" s="195" t="s">
        <v>21315</v>
      </c>
      <c r="F6217" s="195" t="s">
        <v>245</v>
      </c>
    </row>
    <row r="6218" spans="1:6">
      <c r="A6218" s="195" t="s">
        <v>395</v>
      </c>
      <c r="B6218" s="196">
        <v>1061</v>
      </c>
      <c r="C6218" s="196">
        <v>227200</v>
      </c>
      <c r="D6218" s="196">
        <v>1</v>
      </c>
      <c r="E6218" s="195" t="s">
        <v>21316</v>
      </c>
      <c r="F6218" s="195" t="s">
        <v>3</v>
      </c>
    </row>
    <row r="6219" spans="1:6">
      <c r="A6219" s="195" t="s">
        <v>395</v>
      </c>
      <c r="B6219" s="196">
        <v>3800</v>
      </c>
      <c r="C6219" s="196">
        <v>123600</v>
      </c>
      <c r="D6219" s="196">
        <v>3</v>
      </c>
      <c r="E6219" s="195" t="s">
        <v>21317</v>
      </c>
      <c r="F6219" s="195" t="s">
        <v>22</v>
      </c>
    </row>
    <row r="6220" spans="1:6">
      <c r="A6220" s="195" t="s">
        <v>395</v>
      </c>
      <c r="B6220" s="196">
        <v>1936</v>
      </c>
      <c r="C6220" s="196">
        <v>135100</v>
      </c>
      <c r="D6220" s="196">
        <v>2</v>
      </c>
      <c r="E6220" s="195" t="s">
        <v>21318</v>
      </c>
      <c r="F6220" s="195" t="s">
        <v>288</v>
      </c>
    </row>
    <row r="6221" spans="1:6">
      <c r="A6221" s="195" t="s">
        <v>395</v>
      </c>
      <c r="B6221" s="196">
        <v>1940</v>
      </c>
      <c r="C6221" s="196">
        <v>184700</v>
      </c>
      <c r="D6221" s="196">
        <v>2</v>
      </c>
      <c r="E6221" s="195" t="s">
        <v>21319</v>
      </c>
      <c r="F6221" s="195" t="s">
        <v>238</v>
      </c>
    </row>
    <row r="6222" spans="1:6">
      <c r="A6222" s="195" t="s">
        <v>395</v>
      </c>
      <c r="B6222" s="196">
        <v>1803</v>
      </c>
      <c r="C6222" s="196">
        <v>63600</v>
      </c>
      <c r="D6222" s="196">
        <v>2</v>
      </c>
      <c r="E6222" s="195" t="s">
        <v>21320</v>
      </c>
      <c r="F6222" s="195" t="s">
        <v>288</v>
      </c>
    </row>
    <row r="6223" spans="1:6">
      <c r="A6223" s="195" t="s">
        <v>395</v>
      </c>
      <c r="B6223" s="196">
        <v>3140</v>
      </c>
      <c r="C6223" s="196">
        <v>266200</v>
      </c>
      <c r="D6223" s="196">
        <v>2</v>
      </c>
      <c r="E6223" s="195" t="s">
        <v>21321</v>
      </c>
      <c r="F6223" s="195" t="s">
        <v>176</v>
      </c>
    </row>
    <row r="6224" spans="1:6">
      <c r="A6224" s="195" t="s">
        <v>395</v>
      </c>
      <c r="B6224" s="196">
        <v>1872</v>
      </c>
      <c r="C6224" s="196">
        <v>252500</v>
      </c>
      <c r="D6224" s="196">
        <v>2</v>
      </c>
      <c r="E6224" s="195" t="s">
        <v>21322</v>
      </c>
      <c r="F6224" s="195" t="s">
        <v>128</v>
      </c>
    </row>
    <row r="6225" spans="1:6">
      <c r="A6225" s="195" t="s">
        <v>395</v>
      </c>
      <c r="B6225" s="196">
        <v>2423</v>
      </c>
      <c r="C6225" s="196">
        <v>279700</v>
      </c>
      <c r="D6225" s="196">
        <v>2</v>
      </c>
      <c r="E6225" s="195" t="s">
        <v>21323</v>
      </c>
      <c r="F6225" s="195" t="s">
        <v>67</v>
      </c>
    </row>
    <row r="6226" spans="1:6">
      <c r="A6226" s="195" t="s">
        <v>395</v>
      </c>
      <c r="B6226" s="196">
        <v>6252</v>
      </c>
      <c r="C6226" s="196">
        <v>597000</v>
      </c>
      <c r="D6226" s="196">
        <v>3</v>
      </c>
      <c r="E6226" s="195" t="s">
        <v>21324</v>
      </c>
      <c r="F6226" s="195" t="s">
        <v>60</v>
      </c>
    </row>
    <row r="6227" spans="1:6">
      <c r="A6227" s="195" t="s">
        <v>395</v>
      </c>
      <c r="B6227" s="196">
        <v>1929</v>
      </c>
      <c r="C6227" s="196">
        <v>153500</v>
      </c>
      <c r="D6227" s="196">
        <v>2</v>
      </c>
      <c r="E6227" s="195" t="s">
        <v>21325</v>
      </c>
      <c r="F6227" s="195" t="s">
        <v>337</v>
      </c>
    </row>
    <row r="6228" spans="1:6" ht="30">
      <c r="A6228" s="195" t="s">
        <v>395</v>
      </c>
      <c r="B6228" s="196">
        <v>3720</v>
      </c>
      <c r="C6228" s="196">
        <v>1193700</v>
      </c>
      <c r="D6228" s="196">
        <v>2</v>
      </c>
      <c r="E6228" s="195" t="s">
        <v>21326</v>
      </c>
      <c r="F6228" s="195" t="s">
        <v>200</v>
      </c>
    </row>
    <row r="6229" spans="1:6">
      <c r="A6229" s="195" t="s">
        <v>395</v>
      </c>
      <c r="B6229" s="196">
        <v>14204</v>
      </c>
      <c r="C6229" s="196">
        <v>2508600</v>
      </c>
      <c r="D6229" s="196">
        <v>2</v>
      </c>
      <c r="E6229" s="195" t="s">
        <v>21327</v>
      </c>
      <c r="F6229" s="195" t="s">
        <v>259</v>
      </c>
    </row>
    <row r="6230" spans="1:6">
      <c r="A6230" s="195" t="s">
        <v>395</v>
      </c>
      <c r="B6230" s="196">
        <v>2008</v>
      </c>
      <c r="C6230" s="196">
        <v>88400</v>
      </c>
      <c r="D6230" s="196">
        <v>6</v>
      </c>
      <c r="E6230" s="195" t="s">
        <v>21328</v>
      </c>
      <c r="F6230" s="195" t="s">
        <v>22</v>
      </c>
    </row>
    <row r="6231" spans="1:6">
      <c r="A6231" s="195" t="s">
        <v>395</v>
      </c>
      <c r="B6231" s="196">
        <v>1741</v>
      </c>
      <c r="C6231" s="196">
        <v>139900</v>
      </c>
      <c r="D6231" s="196">
        <v>2</v>
      </c>
      <c r="E6231" s="195" t="s">
        <v>21329</v>
      </c>
      <c r="F6231" s="195" t="s">
        <v>328</v>
      </c>
    </row>
    <row r="6232" spans="1:6">
      <c r="A6232" s="195" t="s">
        <v>395</v>
      </c>
      <c r="B6232" s="196">
        <v>1811</v>
      </c>
      <c r="C6232" s="196">
        <v>114800</v>
      </c>
      <c r="D6232" s="196">
        <v>2</v>
      </c>
      <c r="E6232" s="195" t="s">
        <v>21330</v>
      </c>
      <c r="F6232" s="195" t="s">
        <v>245</v>
      </c>
    </row>
    <row r="6233" spans="1:6">
      <c r="A6233" s="195" t="s">
        <v>395</v>
      </c>
      <c r="B6233" s="196">
        <v>2059</v>
      </c>
      <c r="C6233" s="196">
        <v>182300</v>
      </c>
      <c r="D6233" s="196">
        <v>2</v>
      </c>
      <c r="E6233" s="195" t="s">
        <v>21331</v>
      </c>
      <c r="F6233" s="195" t="s">
        <v>290</v>
      </c>
    </row>
    <row r="6234" spans="1:6">
      <c r="A6234" s="195" t="s">
        <v>395</v>
      </c>
      <c r="B6234" s="196">
        <v>3965</v>
      </c>
      <c r="C6234" s="196">
        <v>220000</v>
      </c>
      <c r="D6234" s="196">
        <v>3</v>
      </c>
      <c r="E6234" s="195" t="s">
        <v>21332</v>
      </c>
      <c r="F6234" s="195" t="s">
        <v>281</v>
      </c>
    </row>
    <row r="6235" spans="1:6">
      <c r="A6235" s="195" t="s">
        <v>395</v>
      </c>
      <c r="B6235" s="196">
        <v>1321</v>
      </c>
      <c r="C6235" s="196">
        <v>155700</v>
      </c>
      <c r="D6235" s="196">
        <v>2</v>
      </c>
      <c r="E6235" s="195" t="s">
        <v>21333</v>
      </c>
      <c r="F6235" s="195" t="s">
        <v>60</v>
      </c>
    </row>
    <row r="6236" spans="1:6">
      <c r="A6236" s="195" t="s">
        <v>395</v>
      </c>
      <c r="B6236" s="196">
        <v>1513</v>
      </c>
      <c r="C6236" s="196">
        <v>444500</v>
      </c>
      <c r="D6236" s="196">
        <v>1</v>
      </c>
      <c r="E6236" s="195" t="s">
        <v>21334</v>
      </c>
      <c r="F6236" s="195" t="s">
        <v>243</v>
      </c>
    </row>
    <row r="6237" spans="1:6">
      <c r="A6237" s="195" t="s">
        <v>395</v>
      </c>
      <c r="B6237" s="196">
        <v>3094</v>
      </c>
      <c r="C6237" s="196">
        <v>232500</v>
      </c>
      <c r="D6237" s="196">
        <v>4</v>
      </c>
      <c r="E6237" s="195" t="s">
        <v>21335</v>
      </c>
      <c r="F6237" s="195" t="s">
        <v>306</v>
      </c>
    </row>
    <row r="6238" spans="1:6">
      <c r="A6238" s="195" t="s">
        <v>395</v>
      </c>
      <c r="B6238" s="196">
        <v>2490</v>
      </c>
      <c r="C6238" s="196">
        <v>183800</v>
      </c>
      <c r="D6238" s="196">
        <v>2</v>
      </c>
      <c r="E6238" s="195" t="s">
        <v>21336</v>
      </c>
      <c r="F6238" s="195" t="s">
        <v>160</v>
      </c>
    </row>
    <row r="6239" spans="1:6">
      <c r="A6239" s="195" t="s">
        <v>395</v>
      </c>
      <c r="B6239" s="196">
        <v>1812</v>
      </c>
      <c r="C6239" s="196">
        <v>432400</v>
      </c>
      <c r="D6239" s="196">
        <v>1</v>
      </c>
      <c r="E6239" s="195" t="s">
        <v>21337</v>
      </c>
      <c r="F6239" s="195" t="s">
        <v>240</v>
      </c>
    </row>
    <row r="6240" spans="1:6">
      <c r="A6240" s="195" t="s">
        <v>395</v>
      </c>
      <c r="B6240" s="196">
        <v>7953</v>
      </c>
      <c r="C6240" s="196">
        <v>939500</v>
      </c>
      <c r="D6240" s="196">
        <v>2</v>
      </c>
      <c r="E6240" s="195" t="s">
        <v>21338</v>
      </c>
      <c r="F6240" s="195" t="s">
        <v>136</v>
      </c>
    </row>
    <row r="6241" spans="1:6">
      <c r="A6241" s="195" t="s">
        <v>395</v>
      </c>
      <c r="B6241" s="196">
        <v>2146</v>
      </c>
      <c r="C6241" s="196">
        <v>436500</v>
      </c>
      <c r="D6241" s="196">
        <v>1</v>
      </c>
      <c r="E6241" s="195" t="s">
        <v>21339</v>
      </c>
      <c r="F6241" s="195" t="s">
        <v>240</v>
      </c>
    </row>
    <row r="6242" spans="1:6">
      <c r="A6242" s="195" t="s">
        <v>395</v>
      </c>
      <c r="B6242" s="196">
        <v>2928</v>
      </c>
      <c r="C6242" s="196">
        <v>273700</v>
      </c>
      <c r="D6242" s="196">
        <v>1</v>
      </c>
      <c r="E6242" s="195" t="s">
        <v>21340</v>
      </c>
      <c r="F6242" s="195" t="s">
        <v>128</v>
      </c>
    </row>
    <row r="6243" spans="1:6">
      <c r="A6243" s="195" t="s">
        <v>395</v>
      </c>
      <c r="B6243" s="196">
        <v>2235</v>
      </c>
      <c r="C6243" s="196">
        <v>269700</v>
      </c>
      <c r="D6243" s="196">
        <v>2</v>
      </c>
      <c r="E6243" s="195" t="s">
        <v>21341</v>
      </c>
      <c r="F6243" s="195" t="s">
        <v>60</v>
      </c>
    </row>
    <row r="6244" spans="1:6">
      <c r="A6244" s="195" t="s">
        <v>395</v>
      </c>
      <c r="B6244" s="196">
        <v>2620</v>
      </c>
      <c r="C6244" s="196">
        <v>274200</v>
      </c>
      <c r="D6244" s="196">
        <v>3</v>
      </c>
      <c r="E6244" s="195" t="s">
        <v>21342</v>
      </c>
      <c r="F6244" s="195" t="s">
        <v>118</v>
      </c>
    </row>
    <row r="6245" spans="1:6">
      <c r="A6245" s="195" t="s">
        <v>395</v>
      </c>
      <c r="B6245" s="196">
        <v>2004</v>
      </c>
      <c r="C6245" s="196">
        <v>118600</v>
      </c>
      <c r="D6245" s="196">
        <v>3</v>
      </c>
      <c r="E6245" s="195" t="s">
        <v>21343</v>
      </c>
      <c r="F6245" s="195" t="s">
        <v>160</v>
      </c>
    </row>
    <row r="6246" spans="1:6">
      <c r="A6246" s="195" t="s">
        <v>395</v>
      </c>
      <c r="B6246" s="196">
        <v>2484</v>
      </c>
      <c r="C6246" s="196">
        <v>170700</v>
      </c>
      <c r="D6246" s="196">
        <v>2</v>
      </c>
      <c r="E6246" s="195" t="s">
        <v>21344</v>
      </c>
      <c r="F6246" s="195" t="s">
        <v>267</v>
      </c>
    </row>
    <row r="6247" spans="1:6">
      <c r="A6247" s="195" t="s">
        <v>395</v>
      </c>
      <c r="B6247" s="196">
        <v>2404</v>
      </c>
      <c r="C6247" s="196">
        <v>226500</v>
      </c>
      <c r="D6247" s="196">
        <v>2</v>
      </c>
      <c r="E6247" s="195" t="s">
        <v>21345</v>
      </c>
      <c r="F6247" s="195" t="s">
        <v>128</v>
      </c>
    </row>
    <row r="6248" spans="1:6" ht="30">
      <c r="A6248" s="195" t="s">
        <v>395</v>
      </c>
      <c r="B6248" s="196">
        <v>3712</v>
      </c>
      <c r="C6248" s="196">
        <v>1049300</v>
      </c>
      <c r="D6248" s="196">
        <v>2</v>
      </c>
      <c r="E6248" s="195" t="s">
        <v>21346</v>
      </c>
      <c r="F6248" s="195" t="s">
        <v>200</v>
      </c>
    </row>
    <row r="6249" spans="1:6">
      <c r="A6249" s="195" t="s">
        <v>395</v>
      </c>
      <c r="B6249" s="196">
        <v>3122</v>
      </c>
      <c r="C6249" s="196">
        <v>166400</v>
      </c>
      <c r="D6249" s="196">
        <v>3</v>
      </c>
      <c r="E6249" s="195" t="s">
        <v>21347</v>
      </c>
      <c r="F6249" s="195" t="s">
        <v>189</v>
      </c>
    </row>
    <row r="6250" spans="1:6" ht="30">
      <c r="A6250" s="195" t="s">
        <v>395</v>
      </c>
      <c r="B6250" s="196">
        <v>3485</v>
      </c>
      <c r="C6250" s="196">
        <v>600500</v>
      </c>
      <c r="D6250" s="196">
        <v>2</v>
      </c>
      <c r="E6250" s="195" t="s">
        <v>21348</v>
      </c>
      <c r="F6250" s="195" t="s">
        <v>200</v>
      </c>
    </row>
    <row r="6251" spans="1:6">
      <c r="A6251" s="195" t="s">
        <v>395</v>
      </c>
      <c r="B6251" s="196">
        <v>4063</v>
      </c>
      <c r="C6251" s="196">
        <v>223600</v>
      </c>
      <c r="D6251" s="196">
        <v>3</v>
      </c>
      <c r="E6251" s="195" t="s">
        <v>21349</v>
      </c>
      <c r="F6251" s="195" t="s">
        <v>189</v>
      </c>
    </row>
    <row r="6252" spans="1:6">
      <c r="A6252" s="195" t="s">
        <v>395</v>
      </c>
      <c r="B6252" s="196">
        <v>4468</v>
      </c>
      <c r="C6252" s="196">
        <v>431900</v>
      </c>
      <c r="D6252" s="196">
        <v>3</v>
      </c>
      <c r="E6252" s="195" t="s">
        <v>21350</v>
      </c>
      <c r="F6252" s="195" t="s">
        <v>47</v>
      </c>
    </row>
    <row r="6253" spans="1:6">
      <c r="A6253" s="195" t="s">
        <v>395</v>
      </c>
      <c r="B6253" s="196">
        <v>4501</v>
      </c>
      <c r="C6253" s="196">
        <v>359800</v>
      </c>
      <c r="D6253" s="196">
        <v>2</v>
      </c>
      <c r="E6253" s="195" t="s">
        <v>21351</v>
      </c>
      <c r="F6253" s="195" t="s">
        <v>118</v>
      </c>
    </row>
    <row r="6254" spans="1:6">
      <c r="A6254" s="195" t="s">
        <v>395</v>
      </c>
      <c r="B6254" s="196">
        <v>3949</v>
      </c>
      <c r="C6254" s="196">
        <v>286000</v>
      </c>
      <c r="D6254" s="196">
        <v>3</v>
      </c>
      <c r="E6254" s="195" t="s">
        <v>21352</v>
      </c>
      <c r="F6254" s="195" t="s">
        <v>60</v>
      </c>
    </row>
    <row r="6255" spans="1:6">
      <c r="A6255" s="195" t="s">
        <v>395</v>
      </c>
      <c r="B6255" s="196">
        <v>5541</v>
      </c>
      <c r="C6255" s="196">
        <v>1215300</v>
      </c>
      <c r="D6255" s="196">
        <v>2</v>
      </c>
      <c r="E6255" s="195" t="s">
        <v>21353</v>
      </c>
      <c r="F6255" s="195" t="s">
        <v>204</v>
      </c>
    </row>
    <row r="6256" spans="1:6">
      <c r="A6256" s="195" t="s">
        <v>395</v>
      </c>
      <c r="B6256" s="196">
        <v>4225</v>
      </c>
      <c r="C6256" s="196">
        <v>327000</v>
      </c>
      <c r="D6256" s="196">
        <v>2</v>
      </c>
      <c r="E6256" s="195" t="s">
        <v>21354</v>
      </c>
      <c r="F6256" s="195" t="s">
        <v>293</v>
      </c>
    </row>
    <row r="6257" spans="1:6">
      <c r="A6257" s="195" t="s">
        <v>395</v>
      </c>
      <c r="B6257" s="196">
        <v>1913</v>
      </c>
      <c r="C6257" s="196">
        <v>251500</v>
      </c>
      <c r="D6257" s="196">
        <v>3</v>
      </c>
      <c r="E6257" s="195" t="s">
        <v>21355</v>
      </c>
      <c r="F6257" s="195" t="s">
        <v>124</v>
      </c>
    </row>
    <row r="6258" spans="1:6">
      <c r="A6258" s="195" t="s">
        <v>395</v>
      </c>
      <c r="B6258" s="196">
        <v>1760</v>
      </c>
      <c r="C6258" s="196">
        <v>154800</v>
      </c>
      <c r="D6258" s="196">
        <v>2</v>
      </c>
      <c r="E6258" s="195" t="s">
        <v>21356</v>
      </c>
      <c r="F6258" s="195" t="s">
        <v>256</v>
      </c>
    </row>
    <row r="6259" spans="1:6">
      <c r="A6259" s="195" t="s">
        <v>395</v>
      </c>
      <c r="B6259" s="196">
        <v>3528</v>
      </c>
      <c r="C6259" s="196">
        <v>419500</v>
      </c>
      <c r="D6259" s="196">
        <v>4</v>
      </c>
      <c r="E6259" s="195" t="s">
        <v>21357</v>
      </c>
      <c r="F6259" s="195" t="s">
        <v>47</v>
      </c>
    </row>
    <row r="6260" spans="1:6">
      <c r="A6260" s="195" t="s">
        <v>395</v>
      </c>
      <c r="B6260" s="196">
        <v>4244</v>
      </c>
      <c r="C6260" s="196">
        <v>229100</v>
      </c>
      <c r="D6260" s="196">
        <v>3</v>
      </c>
      <c r="E6260" s="195" t="s">
        <v>21358</v>
      </c>
      <c r="F6260" s="195" t="s">
        <v>281</v>
      </c>
    </row>
    <row r="6261" spans="1:6">
      <c r="A6261" s="195" t="s">
        <v>395</v>
      </c>
      <c r="B6261" s="196">
        <v>2589</v>
      </c>
      <c r="C6261" s="196">
        <v>253200</v>
      </c>
      <c r="D6261" s="196">
        <v>2</v>
      </c>
      <c r="E6261" s="195" t="s">
        <v>21359</v>
      </c>
      <c r="F6261" s="195" t="s">
        <v>60</v>
      </c>
    </row>
    <row r="6262" spans="1:6">
      <c r="A6262" s="195" t="s">
        <v>395</v>
      </c>
      <c r="B6262" s="196">
        <v>2294</v>
      </c>
      <c r="C6262" s="196">
        <v>315400</v>
      </c>
      <c r="D6262" s="196">
        <v>3</v>
      </c>
      <c r="E6262" s="195" t="s">
        <v>21360</v>
      </c>
      <c r="F6262" s="195" t="s">
        <v>67</v>
      </c>
    </row>
    <row r="6263" spans="1:6">
      <c r="A6263" s="195" t="s">
        <v>395</v>
      </c>
      <c r="B6263" s="196">
        <v>2612</v>
      </c>
      <c r="C6263" s="196">
        <v>235000</v>
      </c>
      <c r="D6263" s="196">
        <v>3</v>
      </c>
      <c r="E6263" s="195" t="s">
        <v>21361</v>
      </c>
      <c r="F6263" s="195" t="s">
        <v>160</v>
      </c>
    </row>
    <row r="6264" spans="1:6">
      <c r="A6264" s="195" t="s">
        <v>395</v>
      </c>
      <c r="B6264" s="196">
        <v>4884</v>
      </c>
      <c r="C6264" s="196">
        <v>806900</v>
      </c>
      <c r="D6264" s="196">
        <v>1</v>
      </c>
      <c r="E6264" s="195" t="s">
        <v>21362</v>
      </c>
      <c r="F6264" s="195" t="s">
        <v>344</v>
      </c>
    </row>
    <row r="6265" spans="1:6">
      <c r="A6265" s="195" t="s">
        <v>395</v>
      </c>
      <c r="B6265" s="196">
        <v>528</v>
      </c>
      <c r="C6265" s="196">
        <v>56800</v>
      </c>
      <c r="D6265" s="196">
        <v>1</v>
      </c>
      <c r="E6265" s="195" t="s">
        <v>21363</v>
      </c>
      <c r="F6265" s="195" t="s">
        <v>319</v>
      </c>
    </row>
    <row r="6266" spans="1:6">
      <c r="A6266" s="195" t="s">
        <v>395</v>
      </c>
      <c r="B6266" s="196">
        <v>3840</v>
      </c>
      <c r="C6266" s="196">
        <v>341000</v>
      </c>
      <c r="D6266" s="196">
        <v>2</v>
      </c>
      <c r="E6266" s="195" t="s">
        <v>21364</v>
      </c>
      <c r="F6266" s="195" t="s">
        <v>309</v>
      </c>
    </row>
    <row r="6267" spans="1:6">
      <c r="A6267" s="195" t="s">
        <v>395</v>
      </c>
      <c r="B6267" s="196">
        <v>1116</v>
      </c>
      <c r="C6267" s="196">
        <v>208800</v>
      </c>
      <c r="D6267" s="196">
        <v>1</v>
      </c>
      <c r="E6267" s="195" t="s">
        <v>21365</v>
      </c>
      <c r="F6267" s="195" t="s">
        <v>3</v>
      </c>
    </row>
    <row r="6268" spans="1:6">
      <c r="A6268" s="195" t="s">
        <v>395</v>
      </c>
      <c r="B6268" s="196">
        <v>3729</v>
      </c>
      <c r="C6268" s="196">
        <v>589000</v>
      </c>
      <c r="D6268" s="196">
        <v>4</v>
      </c>
      <c r="E6268" s="195" t="s">
        <v>21366</v>
      </c>
      <c r="F6268" s="195" t="s">
        <v>285</v>
      </c>
    </row>
    <row r="6269" spans="1:6">
      <c r="A6269" s="195" t="s">
        <v>395</v>
      </c>
      <c r="B6269" s="196">
        <v>3219</v>
      </c>
      <c r="C6269" s="196">
        <v>109900</v>
      </c>
      <c r="D6269" s="196">
        <v>3</v>
      </c>
      <c r="E6269" s="195" t="s">
        <v>21367</v>
      </c>
      <c r="F6269" s="195" t="s">
        <v>68</v>
      </c>
    </row>
    <row r="6270" spans="1:6">
      <c r="A6270" s="195" t="s">
        <v>395</v>
      </c>
      <c r="B6270" s="196">
        <v>16017</v>
      </c>
      <c r="C6270" s="196">
        <v>2857500</v>
      </c>
      <c r="D6270" s="196">
        <v>1</v>
      </c>
      <c r="E6270" s="195" t="s">
        <v>21368</v>
      </c>
      <c r="F6270" s="195" t="s">
        <v>327</v>
      </c>
    </row>
    <row r="6271" spans="1:6">
      <c r="A6271" s="195" t="s">
        <v>395</v>
      </c>
      <c r="B6271" s="196">
        <v>997</v>
      </c>
      <c r="C6271" s="196">
        <v>143600</v>
      </c>
      <c r="D6271" s="196">
        <v>3</v>
      </c>
      <c r="E6271" s="195" t="s">
        <v>21369</v>
      </c>
      <c r="F6271" s="195" t="s">
        <v>3</v>
      </c>
    </row>
    <row r="6272" spans="1:6">
      <c r="A6272" s="195" t="s">
        <v>395</v>
      </c>
      <c r="B6272" s="196">
        <v>3718</v>
      </c>
      <c r="C6272" s="196">
        <v>237800</v>
      </c>
      <c r="D6272" s="196">
        <v>4</v>
      </c>
      <c r="E6272" s="195" t="s">
        <v>21370</v>
      </c>
      <c r="F6272" s="195" t="s">
        <v>3</v>
      </c>
    </row>
    <row r="6273" spans="1:6">
      <c r="A6273" s="195" t="s">
        <v>395</v>
      </c>
      <c r="B6273" s="196">
        <v>2682</v>
      </c>
      <c r="C6273" s="196">
        <v>165300</v>
      </c>
      <c r="D6273" s="196">
        <v>3</v>
      </c>
      <c r="E6273" s="195" t="s">
        <v>21371</v>
      </c>
      <c r="F6273" s="195" t="s">
        <v>281</v>
      </c>
    </row>
    <row r="6274" spans="1:6">
      <c r="A6274" s="195" t="s">
        <v>395</v>
      </c>
      <c r="B6274" s="196">
        <v>3450</v>
      </c>
      <c r="C6274" s="196">
        <v>250500</v>
      </c>
      <c r="D6274" s="196">
        <v>4</v>
      </c>
      <c r="E6274" s="195" t="s">
        <v>21372</v>
      </c>
      <c r="F6274" s="195" t="s">
        <v>3</v>
      </c>
    </row>
    <row r="6275" spans="1:6">
      <c r="A6275" s="195" t="s">
        <v>395</v>
      </c>
      <c r="B6275" s="196">
        <v>880</v>
      </c>
      <c r="C6275" s="196">
        <v>55000</v>
      </c>
      <c r="D6275" s="196">
        <v>2</v>
      </c>
      <c r="E6275" s="195" t="s">
        <v>21373</v>
      </c>
      <c r="F6275" s="195" t="s">
        <v>272</v>
      </c>
    </row>
    <row r="6276" spans="1:6">
      <c r="A6276" s="195" t="s">
        <v>395</v>
      </c>
      <c r="B6276" s="196">
        <v>4242</v>
      </c>
      <c r="C6276" s="196">
        <v>133000</v>
      </c>
      <c r="D6276" s="196">
        <v>5</v>
      </c>
      <c r="E6276" s="195" t="s">
        <v>21374</v>
      </c>
      <c r="F6276" s="195" t="s">
        <v>281</v>
      </c>
    </row>
    <row r="6277" spans="1:6">
      <c r="A6277" s="195" t="s">
        <v>395</v>
      </c>
      <c r="B6277" s="196">
        <v>1920</v>
      </c>
      <c r="C6277" s="196">
        <v>215500</v>
      </c>
      <c r="D6277" s="196">
        <v>4</v>
      </c>
      <c r="E6277" s="195" t="s">
        <v>21375</v>
      </c>
      <c r="F6277" s="195" t="s">
        <v>22</v>
      </c>
    </row>
    <row r="6278" spans="1:6">
      <c r="A6278" s="195" t="s">
        <v>395</v>
      </c>
      <c r="B6278" s="196">
        <v>3412</v>
      </c>
      <c r="C6278" s="196">
        <v>365400</v>
      </c>
      <c r="D6278" s="196">
        <v>2</v>
      </c>
      <c r="E6278" s="195" t="s">
        <v>21376</v>
      </c>
      <c r="F6278" s="195" t="s">
        <v>272</v>
      </c>
    </row>
    <row r="6279" spans="1:6">
      <c r="A6279" s="195" t="s">
        <v>395</v>
      </c>
      <c r="B6279" s="196">
        <v>3360</v>
      </c>
      <c r="C6279" s="196">
        <v>237100</v>
      </c>
      <c r="D6279" s="196">
        <v>4</v>
      </c>
      <c r="E6279" s="195" t="s">
        <v>21377</v>
      </c>
      <c r="F6279" s="195" t="s">
        <v>60</v>
      </c>
    </row>
    <row r="6280" spans="1:6">
      <c r="A6280" s="195" t="s">
        <v>395</v>
      </c>
      <c r="B6280" s="196">
        <v>3816</v>
      </c>
      <c r="C6280" s="196">
        <v>301000</v>
      </c>
      <c r="D6280" s="196">
        <v>2</v>
      </c>
      <c r="E6280" s="195" t="s">
        <v>21378</v>
      </c>
      <c r="F6280" s="195" t="s">
        <v>118</v>
      </c>
    </row>
    <row r="6281" spans="1:6">
      <c r="A6281" s="195" t="s">
        <v>395</v>
      </c>
      <c r="B6281" s="196">
        <v>3542</v>
      </c>
      <c r="C6281" s="196">
        <v>231100</v>
      </c>
      <c r="D6281" s="196">
        <v>2</v>
      </c>
      <c r="E6281" s="195" t="s">
        <v>21379</v>
      </c>
      <c r="F6281" s="195" t="s">
        <v>281</v>
      </c>
    </row>
    <row r="6282" spans="1:6">
      <c r="A6282" s="195" t="s">
        <v>395</v>
      </c>
      <c r="B6282" s="196">
        <v>6704</v>
      </c>
      <c r="C6282" s="196">
        <v>397000</v>
      </c>
      <c r="D6282" s="196">
        <v>3</v>
      </c>
      <c r="E6282" s="195" t="s">
        <v>21380</v>
      </c>
      <c r="F6282" s="195" t="s">
        <v>312</v>
      </c>
    </row>
    <row r="6283" spans="1:6">
      <c r="A6283" s="195" t="s">
        <v>395</v>
      </c>
      <c r="B6283" s="196">
        <v>5254</v>
      </c>
      <c r="C6283" s="196">
        <v>468000</v>
      </c>
      <c r="D6283" s="196">
        <v>3</v>
      </c>
      <c r="E6283" s="195" t="s">
        <v>21381</v>
      </c>
      <c r="F6283" s="195" t="s">
        <v>124</v>
      </c>
    </row>
    <row r="6284" spans="1:6">
      <c r="A6284" s="195" t="s">
        <v>395</v>
      </c>
      <c r="B6284" s="196">
        <v>1612</v>
      </c>
      <c r="C6284" s="196">
        <v>147300</v>
      </c>
      <c r="D6284" s="196">
        <v>2</v>
      </c>
      <c r="E6284" s="195" t="s">
        <v>21382</v>
      </c>
      <c r="F6284" s="195" t="s">
        <v>238</v>
      </c>
    </row>
    <row r="6285" spans="1:6">
      <c r="A6285" s="195" t="s">
        <v>395</v>
      </c>
      <c r="B6285" s="196">
        <v>3835</v>
      </c>
      <c r="C6285" s="196">
        <v>403700</v>
      </c>
      <c r="D6285" s="196">
        <v>2</v>
      </c>
      <c r="E6285" s="195" t="s">
        <v>21383</v>
      </c>
      <c r="F6285" s="195" t="s">
        <v>302</v>
      </c>
    </row>
    <row r="6286" spans="1:6">
      <c r="A6286" s="195" t="s">
        <v>395</v>
      </c>
      <c r="B6286" s="196">
        <v>1863</v>
      </c>
      <c r="C6286" s="196">
        <v>365200</v>
      </c>
      <c r="D6286" s="196">
        <v>2</v>
      </c>
      <c r="E6286" s="195" t="s">
        <v>21384</v>
      </c>
      <c r="F6286" s="195" t="s">
        <v>192</v>
      </c>
    </row>
    <row r="6287" spans="1:6">
      <c r="A6287" s="195" t="s">
        <v>395</v>
      </c>
      <c r="B6287" s="196">
        <v>12228</v>
      </c>
      <c r="C6287" s="196">
        <v>2051900</v>
      </c>
      <c r="D6287" s="196">
        <v>3</v>
      </c>
      <c r="E6287" s="195" t="s">
        <v>21385</v>
      </c>
      <c r="F6287" s="195" t="s">
        <v>313</v>
      </c>
    </row>
    <row r="6288" spans="1:6">
      <c r="A6288" s="195" t="s">
        <v>395</v>
      </c>
      <c r="B6288" s="196">
        <v>3027</v>
      </c>
      <c r="C6288" s="196">
        <v>202900</v>
      </c>
      <c r="D6288" s="196">
        <v>2</v>
      </c>
      <c r="E6288" s="195" t="s">
        <v>21386</v>
      </c>
      <c r="F6288" s="195" t="s">
        <v>312</v>
      </c>
    </row>
    <row r="6289" spans="1:6">
      <c r="A6289" s="195" t="s">
        <v>395</v>
      </c>
      <c r="B6289" s="196">
        <v>2579</v>
      </c>
      <c r="C6289" s="196">
        <v>299800</v>
      </c>
      <c r="D6289" s="196">
        <v>2</v>
      </c>
      <c r="E6289" s="195" t="s">
        <v>21387</v>
      </c>
      <c r="F6289" s="195" t="s">
        <v>194</v>
      </c>
    </row>
    <row r="6290" spans="1:6">
      <c r="A6290" s="195" t="s">
        <v>395</v>
      </c>
      <c r="B6290" s="196">
        <v>3542</v>
      </c>
      <c r="C6290" s="196">
        <v>311000</v>
      </c>
      <c r="D6290" s="196">
        <v>3</v>
      </c>
      <c r="E6290" s="195" t="s">
        <v>21388</v>
      </c>
      <c r="F6290" s="195" t="s">
        <v>259</v>
      </c>
    </row>
    <row r="6291" spans="1:6">
      <c r="A6291" s="195" t="s">
        <v>395</v>
      </c>
      <c r="B6291" s="196">
        <v>2120</v>
      </c>
      <c r="C6291" s="196">
        <v>300000</v>
      </c>
      <c r="D6291" s="196">
        <v>2</v>
      </c>
      <c r="E6291" s="195" t="s">
        <v>21389</v>
      </c>
      <c r="F6291" s="195" t="s">
        <v>60</v>
      </c>
    </row>
    <row r="6292" spans="1:6">
      <c r="A6292" s="195" t="s">
        <v>395</v>
      </c>
      <c r="B6292" s="196">
        <v>2380</v>
      </c>
      <c r="C6292" s="196">
        <v>249500</v>
      </c>
      <c r="D6292" s="196">
        <v>2</v>
      </c>
      <c r="E6292" s="195" t="s">
        <v>21390</v>
      </c>
      <c r="F6292" s="195" t="s">
        <v>340</v>
      </c>
    </row>
    <row r="6293" spans="1:6">
      <c r="A6293" s="195" t="s">
        <v>395</v>
      </c>
      <c r="B6293" s="196">
        <v>3743</v>
      </c>
      <c r="C6293" s="196">
        <v>575900</v>
      </c>
      <c r="D6293" s="196">
        <v>2</v>
      </c>
      <c r="E6293" s="195" t="s">
        <v>21391</v>
      </c>
      <c r="F6293" s="195" t="s">
        <v>339</v>
      </c>
    </row>
    <row r="6294" spans="1:6">
      <c r="A6294" s="195" t="s">
        <v>395</v>
      </c>
      <c r="B6294" s="196">
        <v>1340</v>
      </c>
      <c r="C6294" s="196">
        <v>297000</v>
      </c>
      <c r="D6294" s="196">
        <v>1</v>
      </c>
      <c r="E6294" s="195" t="s">
        <v>21392</v>
      </c>
      <c r="F6294" s="195" t="s">
        <v>243</v>
      </c>
    </row>
    <row r="6295" spans="1:6">
      <c r="A6295" s="195" t="s">
        <v>395</v>
      </c>
      <c r="B6295" s="196">
        <v>3512</v>
      </c>
      <c r="C6295" s="196">
        <v>477900</v>
      </c>
      <c r="D6295" s="196">
        <v>4</v>
      </c>
      <c r="E6295" s="195" t="s">
        <v>21393</v>
      </c>
      <c r="F6295" s="195" t="s">
        <v>124</v>
      </c>
    </row>
    <row r="6296" spans="1:6">
      <c r="A6296" s="195" t="s">
        <v>395</v>
      </c>
      <c r="B6296" s="196">
        <v>1154</v>
      </c>
      <c r="C6296" s="196">
        <v>201600</v>
      </c>
      <c r="D6296" s="196">
        <v>1</v>
      </c>
      <c r="E6296" s="195" t="s">
        <v>21394</v>
      </c>
      <c r="F6296" s="195" t="s">
        <v>3</v>
      </c>
    </row>
    <row r="6297" spans="1:6">
      <c r="A6297" s="195" t="s">
        <v>395</v>
      </c>
      <c r="B6297" s="196">
        <v>2926</v>
      </c>
      <c r="C6297" s="196">
        <v>294600</v>
      </c>
      <c r="D6297" s="196">
        <v>2</v>
      </c>
      <c r="E6297" s="195" t="s">
        <v>21395</v>
      </c>
      <c r="F6297" s="195" t="s">
        <v>327</v>
      </c>
    </row>
    <row r="6298" spans="1:6">
      <c r="A6298" s="195" t="s">
        <v>395</v>
      </c>
      <c r="B6298" s="196">
        <v>4356</v>
      </c>
      <c r="C6298" s="196">
        <v>449400</v>
      </c>
      <c r="D6298" s="196">
        <v>5</v>
      </c>
      <c r="E6298" s="195" t="s">
        <v>21396</v>
      </c>
      <c r="F6298" s="195" t="s">
        <v>60</v>
      </c>
    </row>
    <row r="6299" spans="1:6">
      <c r="A6299" s="195" t="s">
        <v>395</v>
      </c>
      <c r="B6299" s="196">
        <v>2832</v>
      </c>
      <c r="C6299" s="196">
        <v>305000</v>
      </c>
      <c r="D6299" s="196">
        <v>3</v>
      </c>
      <c r="E6299" s="195" t="s">
        <v>21397</v>
      </c>
      <c r="F6299" s="195" t="s">
        <v>67</v>
      </c>
    </row>
    <row r="6300" spans="1:6">
      <c r="A6300" s="195" t="s">
        <v>395</v>
      </c>
      <c r="B6300" s="196">
        <v>2694</v>
      </c>
      <c r="C6300" s="196">
        <v>260500</v>
      </c>
      <c r="D6300" s="196">
        <v>2</v>
      </c>
      <c r="E6300" s="195" t="s">
        <v>21398</v>
      </c>
      <c r="F6300" s="195" t="s">
        <v>302</v>
      </c>
    </row>
    <row r="6301" spans="1:6">
      <c r="A6301" s="195" t="s">
        <v>395</v>
      </c>
      <c r="B6301" s="196">
        <v>2614</v>
      </c>
      <c r="C6301" s="196">
        <v>238400</v>
      </c>
      <c r="D6301" s="196">
        <v>2</v>
      </c>
      <c r="E6301" s="195" t="s">
        <v>21399</v>
      </c>
      <c r="F6301" s="195" t="s">
        <v>323</v>
      </c>
    </row>
    <row r="6302" spans="1:6" ht="30">
      <c r="A6302" s="195" t="s">
        <v>395</v>
      </c>
      <c r="B6302" s="196">
        <v>11796</v>
      </c>
      <c r="C6302" s="196">
        <v>1948600</v>
      </c>
      <c r="D6302" s="196">
        <v>3</v>
      </c>
      <c r="E6302" s="195" t="s">
        <v>21400</v>
      </c>
      <c r="F6302" s="195" t="s">
        <v>200</v>
      </c>
    </row>
    <row r="6303" spans="1:6">
      <c r="A6303" s="195" t="s">
        <v>395</v>
      </c>
      <c r="B6303" s="196">
        <v>7758</v>
      </c>
      <c r="C6303" s="196">
        <v>902500</v>
      </c>
      <c r="D6303" s="196">
        <v>1</v>
      </c>
      <c r="E6303" s="195" t="s">
        <v>21401</v>
      </c>
      <c r="F6303" s="195" t="s">
        <v>22</v>
      </c>
    </row>
    <row r="6304" spans="1:6">
      <c r="A6304" s="195" t="s">
        <v>395</v>
      </c>
      <c r="B6304" s="196">
        <v>2242</v>
      </c>
      <c r="C6304" s="196">
        <v>200800</v>
      </c>
      <c r="D6304" s="196">
        <v>2</v>
      </c>
      <c r="E6304" s="195" t="s">
        <v>21402</v>
      </c>
      <c r="F6304" s="195" t="s">
        <v>3</v>
      </c>
    </row>
    <row r="6305" spans="1:6">
      <c r="A6305" s="195" t="s">
        <v>395</v>
      </c>
      <c r="B6305" s="196">
        <v>2851</v>
      </c>
      <c r="C6305" s="196">
        <v>154300</v>
      </c>
      <c r="D6305" s="196">
        <v>2</v>
      </c>
      <c r="E6305" s="195" t="s">
        <v>21403</v>
      </c>
      <c r="F6305" s="195" t="s">
        <v>343</v>
      </c>
    </row>
    <row r="6306" spans="1:6">
      <c r="A6306" s="195" t="s">
        <v>395</v>
      </c>
      <c r="B6306" s="196">
        <v>1568</v>
      </c>
      <c r="C6306" s="196">
        <v>131500</v>
      </c>
      <c r="D6306" s="196">
        <v>3</v>
      </c>
      <c r="E6306" s="195" t="s">
        <v>21404</v>
      </c>
      <c r="F6306" s="195" t="s">
        <v>3</v>
      </c>
    </row>
    <row r="6307" spans="1:6">
      <c r="A6307" s="195" t="s">
        <v>395</v>
      </c>
      <c r="B6307" s="196">
        <v>1853</v>
      </c>
      <c r="C6307" s="196">
        <v>213600</v>
      </c>
      <c r="D6307" s="196">
        <v>2</v>
      </c>
      <c r="E6307" s="195" t="s">
        <v>21405</v>
      </c>
      <c r="F6307" s="195" t="s">
        <v>194</v>
      </c>
    </row>
    <row r="6308" spans="1:6">
      <c r="A6308" s="195" t="s">
        <v>395</v>
      </c>
      <c r="B6308" s="196">
        <v>2640</v>
      </c>
      <c r="C6308" s="196">
        <v>414100</v>
      </c>
      <c r="D6308" s="196">
        <v>2</v>
      </c>
      <c r="E6308" s="195" t="s">
        <v>21406</v>
      </c>
      <c r="F6308" s="195" t="s">
        <v>327</v>
      </c>
    </row>
    <row r="6309" spans="1:6">
      <c r="A6309" s="195" t="s">
        <v>395</v>
      </c>
      <c r="B6309" s="196">
        <v>2192</v>
      </c>
      <c r="C6309" s="196">
        <v>133300</v>
      </c>
      <c r="D6309" s="196">
        <v>3</v>
      </c>
      <c r="E6309" s="195" t="s">
        <v>21407</v>
      </c>
      <c r="F6309" s="195" t="s">
        <v>325</v>
      </c>
    </row>
    <row r="6310" spans="1:6">
      <c r="A6310" s="195" t="s">
        <v>395</v>
      </c>
      <c r="B6310" s="196">
        <v>860</v>
      </c>
      <c r="C6310" s="196">
        <v>125000</v>
      </c>
      <c r="D6310" s="196">
        <v>1</v>
      </c>
      <c r="E6310" s="195" t="s">
        <v>21408</v>
      </c>
      <c r="F6310" s="195" t="s">
        <v>128</v>
      </c>
    </row>
    <row r="6311" spans="1:6">
      <c r="A6311" s="195" t="s">
        <v>395</v>
      </c>
      <c r="B6311" s="196">
        <v>2386</v>
      </c>
      <c r="C6311" s="196">
        <v>254700</v>
      </c>
      <c r="D6311" s="196">
        <v>2</v>
      </c>
      <c r="E6311" s="195" t="s">
        <v>21409</v>
      </c>
      <c r="F6311" s="195" t="s">
        <v>226</v>
      </c>
    </row>
    <row r="6312" spans="1:6">
      <c r="A6312" s="195" t="s">
        <v>395</v>
      </c>
      <c r="B6312" s="196">
        <v>540</v>
      </c>
      <c r="C6312" s="196">
        <v>148100</v>
      </c>
      <c r="D6312" s="196">
        <v>1</v>
      </c>
      <c r="E6312" s="195" t="s">
        <v>21410</v>
      </c>
      <c r="F6312" s="195" t="s">
        <v>3</v>
      </c>
    </row>
    <row r="6313" spans="1:6">
      <c r="A6313" s="195" t="s">
        <v>395</v>
      </c>
      <c r="B6313" s="196">
        <v>1796</v>
      </c>
      <c r="C6313" s="196">
        <v>310200</v>
      </c>
      <c r="D6313" s="196">
        <v>2</v>
      </c>
      <c r="E6313" s="195" t="s">
        <v>21411</v>
      </c>
      <c r="F6313" s="195" t="s">
        <v>293</v>
      </c>
    </row>
    <row r="6314" spans="1:6">
      <c r="A6314" s="195" t="s">
        <v>395</v>
      </c>
      <c r="B6314" s="196">
        <v>1920</v>
      </c>
      <c r="C6314" s="196">
        <v>149000</v>
      </c>
      <c r="D6314" s="196">
        <v>2</v>
      </c>
      <c r="E6314" s="195" t="s">
        <v>21412</v>
      </c>
      <c r="F6314" s="195" t="s">
        <v>176</v>
      </c>
    </row>
    <row r="6315" spans="1:6">
      <c r="A6315" s="195" t="s">
        <v>395</v>
      </c>
      <c r="B6315" s="196">
        <v>3249</v>
      </c>
      <c r="C6315" s="196">
        <v>266900</v>
      </c>
      <c r="D6315" s="196">
        <v>2</v>
      </c>
      <c r="E6315" s="195" t="s">
        <v>21413</v>
      </c>
      <c r="F6315" s="195" t="s">
        <v>323</v>
      </c>
    </row>
    <row r="6316" spans="1:6">
      <c r="A6316" s="195" t="s">
        <v>395</v>
      </c>
      <c r="B6316" s="196">
        <v>2362</v>
      </c>
      <c r="C6316" s="196">
        <v>96600</v>
      </c>
      <c r="D6316" s="196">
        <v>2</v>
      </c>
      <c r="E6316" s="195" t="s">
        <v>21414</v>
      </c>
      <c r="F6316" s="195" t="s">
        <v>22</v>
      </c>
    </row>
    <row r="6317" spans="1:6">
      <c r="A6317" s="195" t="s">
        <v>395</v>
      </c>
      <c r="B6317" s="196">
        <v>3394</v>
      </c>
      <c r="C6317" s="196">
        <v>78800</v>
      </c>
      <c r="D6317" s="196">
        <v>4</v>
      </c>
      <c r="E6317" s="195" t="s">
        <v>21415</v>
      </c>
      <c r="F6317" s="195" t="s">
        <v>3</v>
      </c>
    </row>
    <row r="6318" spans="1:6">
      <c r="A6318" s="195" t="s">
        <v>395</v>
      </c>
      <c r="B6318" s="196">
        <v>4404</v>
      </c>
      <c r="C6318" s="196">
        <v>377600</v>
      </c>
      <c r="D6318" s="196">
        <v>4</v>
      </c>
      <c r="E6318" s="195" t="s">
        <v>21416</v>
      </c>
      <c r="F6318" s="195" t="s">
        <v>47</v>
      </c>
    </row>
    <row r="6319" spans="1:6">
      <c r="A6319" s="195" t="s">
        <v>395</v>
      </c>
      <c r="B6319" s="196">
        <v>2645</v>
      </c>
      <c r="C6319" s="196">
        <v>224500</v>
      </c>
      <c r="D6319" s="196">
        <v>1</v>
      </c>
      <c r="E6319" s="195" t="s">
        <v>21417</v>
      </c>
      <c r="F6319" s="195" t="s">
        <v>320</v>
      </c>
    </row>
    <row r="6320" spans="1:6">
      <c r="A6320" s="195" t="s">
        <v>395</v>
      </c>
      <c r="B6320" s="196">
        <v>912</v>
      </c>
      <c r="C6320" s="196">
        <v>852800</v>
      </c>
      <c r="D6320" s="196">
        <v>1</v>
      </c>
      <c r="E6320" s="195" t="s">
        <v>21418</v>
      </c>
      <c r="F6320" s="195" t="s">
        <v>128</v>
      </c>
    </row>
    <row r="6321" spans="1:6">
      <c r="A6321" s="195" t="s">
        <v>395</v>
      </c>
      <c r="B6321" s="196">
        <v>1748</v>
      </c>
      <c r="C6321" s="196">
        <v>369700</v>
      </c>
      <c r="D6321" s="196">
        <v>1</v>
      </c>
      <c r="E6321" s="195" t="s">
        <v>21419</v>
      </c>
      <c r="F6321" s="195" t="s">
        <v>128</v>
      </c>
    </row>
    <row r="6322" spans="1:6" ht="30">
      <c r="A6322" s="195" t="s">
        <v>395</v>
      </c>
      <c r="B6322" s="196">
        <v>2244</v>
      </c>
      <c r="C6322" s="196">
        <v>450000</v>
      </c>
      <c r="D6322" s="196">
        <v>2</v>
      </c>
      <c r="E6322" s="195" t="s">
        <v>21420</v>
      </c>
      <c r="F6322" s="195" t="s">
        <v>200</v>
      </c>
    </row>
    <row r="6323" spans="1:6">
      <c r="A6323" s="195" t="s">
        <v>395</v>
      </c>
      <c r="B6323" s="196">
        <v>6356</v>
      </c>
      <c r="C6323" s="196">
        <v>488600</v>
      </c>
      <c r="D6323" s="196">
        <v>2</v>
      </c>
      <c r="E6323" s="195" t="s">
        <v>21421</v>
      </c>
      <c r="F6323" s="195" t="s">
        <v>288</v>
      </c>
    </row>
    <row r="6324" spans="1:6">
      <c r="A6324" s="195" t="s">
        <v>395</v>
      </c>
      <c r="B6324" s="196">
        <v>3262</v>
      </c>
      <c r="C6324" s="196">
        <v>307200</v>
      </c>
      <c r="D6324" s="196">
        <v>2</v>
      </c>
      <c r="E6324" s="195" t="s">
        <v>21422</v>
      </c>
      <c r="F6324" s="195" t="s">
        <v>238</v>
      </c>
    </row>
    <row r="6325" spans="1:6">
      <c r="A6325" s="195" t="s">
        <v>395</v>
      </c>
      <c r="B6325" s="196">
        <v>3104</v>
      </c>
      <c r="C6325" s="196">
        <v>330300</v>
      </c>
      <c r="D6325" s="196">
        <v>3</v>
      </c>
      <c r="E6325" s="195" t="s">
        <v>21423</v>
      </c>
      <c r="F6325" s="195" t="s">
        <v>60</v>
      </c>
    </row>
    <row r="6326" spans="1:6">
      <c r="A6326" s="195" t="s">
        <v>395</v>
      </c>
      <c r="B6326" s="196">
        <v>4161</v>
      </c>
      <c r="C6326" s="196">
        <v>160400</v>
      </c>
      <c r="D6326" s="196">
        <v>2</v>
      </c>
      <c r="E6326" s="195" t="s">
        <v>21424</v>
      </c>
      <c r="F6326" s="195" t="s">
        <v>238</v>
      </c>
    </row>
    <row r="6327" spans="1:6">
      <c r="A6327" s="195" t="s">
        <v>395</v>
      </c>
      <c r="B6327" s="196">
        <v>7268</v>
      </c>
      <c r="C6327" s="196">
        <v>1058000</v>
      </c>
      <c r="D6327" s="196">
        <v>2</v>
      </c>
      <c r="E6327" s="195" t="s">
        <v>21425</v>
      </c>
      <c r="F6327" s="195" t="s">
        <v>67</v>
      </c>
    </row>
    <row r="6328" spans="1:6">
      <c r="A6328" s="195" t="s">
        <v>395</v>
      </c>
      <c r="B6328" s="196">
        <v>1764</v>
      </c>
      <c r="C6328" s="196">
        <v>259600</v>
      </c>
      <c r="D6328" s="196">
        <v>2</v>
      </c>
      <c r="E6328" s="195" t="s">
        <v>21426</v>
      </c>
      <c r="F6328" s="195" t="s">
        <v>189</v>
      </c>
    </row>
    <row r="6329" spans="1:6" ht="30">
      <c r="A6329" s="195" t="s">
        <v>395</v>
      </c>
      <c r="B6329" s="196">
        <v>8533</v>
      </c>
      <c r="C6329" s="196">
        <v>1394700</v>
      </c>
      <c r="D6329" s="196">
        <v>3</v>
      </c>
      <c r="E6329" s="195" t="s">
        <v>21427</v>
      </c>
      <c r="F6329" s="195" t="s">
        <v>200</v>
      </c>
    </row>
    <row r="6330" spans="1:6">
      <c r="A6330" s="195" t="s">
        <v>395</v>
      </c>
      <c r="B6330" s="196">
        <v>1076</v>
      </c>
      <c r="C6330" s="196">
        <v>487900</v>
      </c>
      <c r="D6330" s="196">
        <v>1</v>
      </c>
      <c r="E6330" s="195" t="s">
        <v>21428</v>
      </c>
      <c r="F6330" s="195" t="s">
        <v>243</v>
      </c>
    </row>
    <row r="6331" spans="1:6" ht="30">
      <c r="A6331" s="195" t="s">
        <v>395</v>
      </c>
      <c r="B6331" s="196">
        <v>2544</v>
      </c>
      <c r="C6331" s="196">
        <v>393800</v>
      </c>
      <c r="D6331" s="196">
        <v>4</v>
      </c>
      <c r="E6331" s="195" t="s">
        <v>21429</v>
      </c>
      <c r="F6331" s="195" t="s">
        <v>200</v>
      </c>
    </row>
    <row r="6332" spans="1:6">
      <c r="A6332" s="195" t="s">
        <v>395</v>
      </c>
      <c r="B6332" s="196">
        <v>3619</v>
      </c>
      <c r="C6332" s="196">
        <v>274500</v>
      </c>
      <c r="D6332" s="196">
        <v>2</v>
      </c>
      <c r="E6332" s="195" t="s">
        <v>21430</v>
      </c>
      <c r="F6332" s="195" t="s">
        <v>3</v>
      </c>
    </row>
    <row r="6333" spans="1:6">
      <c r="A6333" s="195" t="s">
        <v>395</v>
      </c>
      <c r="B6333" s="196">
        <v>944</v>
      </c>
      <c r="C6333" s="196">
        <v>24100</v>
      </c>
      <c r="D6333" s="196">
        <v>2</v>
      </c>
      <c r="E6333" s="195" t="s">
        <v>21431</v>
      </c>
      <c r="F6333" s="195" t="s">
        <v>343</v>
      </c>
    </row>
    <row r="6334" spans="1:6">
      <c r="A6334" s="195" t="s">
        <v>395</v>
      </c>
      <c r="B6334" s="196">
        <v>1924</v>
      </c>
      <c r="C6334" s="196">
        <v>96900</v>
      </c>
      <c r="D6334" s="196">
        <v>2</v>
      </c>
      <c r="E6334" s="195" t="s">
        <v>21432</v>
      </c>
      <c r="F6334" s="195" t="s">
        <v>327</v>
      </c>
    </row>
    <row r="6335" spans="1:6">
      <c r="A6335" s="195" t="s">
        <v>395</v>
      </c>
      <c r="B6335" s="196">
        <v>2660</v>
      </c>
      <c r="C6335" s="196">
        <v>244300</v>
      </c>
      <c r="D6335" s="196">
        <v>5</v>
      </c>
      <c r="E6335" s="195" t="s">
        <v>21433</v>
      </c>
      <c r="F6335" s="195" t="s">
        <v>189</v>
      </c>
    </row>
    <row r="6336" spans="1:6">
      <c r="A6336" s="195" t="s">
        <v>395</v>
      </c>
      <c r="B6336" s="196">
        <v>1028</v>
      </c>
      <c r="C6336" s="196">
        <v>80500</v>
      </c>
      <c r="D6336" s="196">
        <v>2</v>
      </c>
      <c r="E6336" s="195" t="s">
        <v>21434</v>
      </c>
      <c r="F6336" s="195" t="s">
        <v>176</v>
      </c>
    </row>
    <row r="6337" spans="1:6">
      <c r="A6337" s="195" t="s">
        <v>395</v>
      </c>
      <c r="B6337" s="196">
        <v>6338</v>
      </c>
      <c r="C6337" s="196">
        <v>522800</v>
      </c>
      <c r="D6337" s="196">
        <v>2</v>
      </c>
      <c r="E6337" s="195" t="s">
        <v>21435</v>
      </c>
      <c r="F6337" s="195" t="s">
        <v>194</v>
      </c>
    </row>
    <row r="6338" spans="1:6">
      <c r="A6338" s="195" t="s">
        <v>395</v>
      </c>
      <c r="B6338" s="196">
        <v>2573</v>
      </c>
      <c r="C6338" s="196">
        <v>185500</v>
      </c>
      <c r="D6338" s="196">
        <v>3</v>
      </c>
      <c r="E6338" s="195" t="s">
        <v>21436</v>
      </c>
      <c r="F6338" s="195" t="s">
        <v>160</v>
      </c>
    </row>
    <row r="6339" spans="1:6">
      <c r="A6339" s="195" t="s">
        <v>395</v>
      </c>
      <c r="B6339" s="196">
        <v>900</v>
      </c>
      <c r="C6339" s="196">
        <v>49400</v>
      </c>
      <c r="D6339" s="196">
        <v>1</v>
      </c>
      <c r="E6339" s="195" t="s">
        <v>21437</v>
      </c>
      <c r="F6339" s="195" t="s">
        <v>89</v>
      </c>
    </row>
    <row r="6340" spans="1:6">
      <c r="A6340" s="195" t="s">
        <v>395</v>
      </c>
      <c r="B6340" s="196">
        <v>1779</v>
      </c>
      <c r="C6340" s="196">
        <v>287200</v>
      </c>
      <c r="D6340" s="196">
        <v>1</v>
      </c>
      <c r="E6340" s="195" t="s">
        <v>21438</v>
      </c>
      <c r="F6340" s="195" t="s">
        <v>293</v>
      </c>
    </row>
    <row r="6341" spans="1:6">
      <c r="A6341" s="195" t="s">
        <v>395</v>
      </c>
      <c r="B6341" s="196">
        <v>2112</v>
      </c>
      <c r="C6341" s="196">
        <v>245800</v>
      </c>
      <c r="D6341" s="196">
        <v>1</v>
      </c>
      <c r="E6341" s="195" t="s">
        <v>21439</v>
      </c>
      <c r="F6341" s="195" t="s">
        <v>324</v>
      </c>
    </row>
    <row r="6342" spans="1:6">
      <c r="A6342" s="195" t="s">
        <v>395</v>
      </c>
      <c r="B6342" s="196">
        <v>7712</v>
      </c>
      <c r="C6342" s="196">
        <v>649800</v>
      </c>
      <c r="D6342" s="196">
        <v>2</v>
      </c>
      <c r="E6342" s="195" t="s">
        <v>21440</v>
      </c>
      <c r="F6342" s="195" t="s">
        <v>288</v>
      </c>
    </row>
    <row r="6343" spans="1:6">
      <c r="A6343" s="195" t="s">
        <v>395</v>
      </c>
      <c r="B6343" s="196">
        <v>1856</v>
      </c>
      <c r="C6343" s="196">
        <v>201700</v>
      </c>
      <c r="D6343" s="196">
        <v>1</v>
      </c>
      <c r="E6343" s="195" t="s">
        <v>21441</v>
      </c>
      <c r="F6343" s="195" t="s">
        <v>118</v>
      </c>
    </row>
    <row r="6344" spans="1:6">
      <c r="A6344" s="195" t="s">
        <v>395</v>
      </c>
      <c r="B6344" s="196">
        <v>3680</v>
      </c>
      <c r="C6344" s="196">
        <v>186100</v>
      </c>
      <c r="D6344" s="196">
        <v>2</v>
      </c>
      <c r="E6344" s="195" t="s">
        <v>21442</v>
      </c>
      <c r="F6344" s="195" t="s">
        <v>266</v>
      </c>
    </row>
    <row r="6345" spans="1:6">
      <c r="A6345" s="195" t="s">
        <v>395</v>
      </c>
      <c r="B6345" s="196">
        <v>2820</v>
      </c>
      <c r="C6345" s="196">
        <v>187200</v>
      </c>
      <c r="D6345" s="196">
        <v>2</v>
      </c>
      <c r="E6345" s="195" t="s">
        <v>21443</v>
      </c>
      <c r="F6345" s="195" t="s">
        <v>3</v>
      </c>
    </row>
    <row r="6346" spans="1:6">
      <c r="A6346" s="195" t="s">
        <v>395</v>
      </c>
      <c r="B6346" s="196">
        <v>3699</v>
      </c>
      <c r="C6346" s="196">
        <v>399900</v>
      </c>
      <c r="D6346" s="196">
        <v>2</v>
      </c>
      <c r="E6346" s="195" t="s">
        <v>21444</v>
      </c>
      <c r="F6346" s="195" t="s">
        <v>327</v>
      </c>
    </row>
    <row r="6347" spans="1:6">
      <c r="A6347" s="195" t="s">
        <v>395</v>
      </c>
      <c r="B6347" s="196">
        <v>3710</v>
      </c>
      <c r="C6347" s="196">
        <v>456700</v>
      </c>
      <c r="D6347" s="196">
        <v>2</v>
      </c>
      <c r="E6347" s="195" t="s">
        <v>21445</v>
      </c>
      <c r="F6347" s="195" t="s">
        <v>204</v>
      </c>
    </row>
    <row r="6348" spans="1:6">
      <c r="A6348" s="195" t="s">
        <v>395</v>
      </c>
      <c r="B6348" s="196">
        <v>904</v>
      </c>
      <c r="C6348" s="196">
        <v>69200</v>
      </c>
      <c r="D6348" s="196">
        <v>2</v>
      </c>
      <c r="E6348" s="195" t="s">
        <v>21446</v>
      </c>
      <c r="F6348" s="195" t="s">
        <v>313</v>
      </c>
    </row>
    <row r="6349" spans="1:6">
      <c r="A6349" s="195" t="s">
        <v>395</v>
      </c>
      <c r="B6349" s="196">
        <v>2618</v>
      </c>
      <c r="C6349" s="196">
        <v>135800</v>
      </c>
      <c r="D6349" s="196">
        <v>3</v>
      </c>
      <c r="E6349" s="195" t="s">
        <v>21447</v>
      </c>
      <c r="F6349" s="195" t="s">
        <v>3</v>
      </c>
    </row>
    <row r="6350" spans="1:6">
      <c r="A6350" s="195" t="s">
        <v>395</v>
      </c>
      <c r="B6350" s="196">
        <v>822</v>
      </c>
      <c r="C6350" s="196">
        <v>142700</v>
      </c>
      <c r="D6350" s="196">
        <v>1</v>
      </c>
      <c r="E6350" s="195" t="s">
        <v>21448</v>
      </c>
      <c r="F6350" s="195" t="s">
        <v>240</v>
      </c>
    </row>
    <row r="6351" spans="1:6">
      <c r="A6351" s="195" t="s">
        <v>395</v>
      </c>
      <c r="B6351" s="196">
        <v>2155</v>
      </c>
      <c r="C6351" s="196">
        <v>151800</v>
      </c>
      <c r="D6351" s="196">
        <v>2</v>
      </c>
      <c r="E6351" s="195" t="s">
        <v>21449</v>
      </c>
      <c r="F6351" s="195" t="s">
        <v>337</v>
      </c>
    </row>
    <row r="6352" spans="1:6">
      <c r="A6352" s="195" t="s">
        <v>395</v>
      </c>
      <c r="B6352" s="196">
        <v>3866</v>
      </c>
      <c r="C6352" s="196">
        <v>261000</v>
      </c>
      <c r="D6352" s="196">
        <v>2</v>
      </c>
      <c r="E6352" s="195" t="s">
        <v>21450</v>
      </c>
      <c r="F6352" s="195" t="s">
        <v>68</v>
      </c>
    </row>
    <row r="6353" spans="1:6">
      <c r="A6353" s="195" t="s">
        <v>395</v>
      </c>
      <c r="B6353" s="196">
        <v>1760</v>
      </c>
      <c r="C6353" s="196">
        <v>139000</v>
      </c>
      <c r="D6353" s="196">
        <v>2</v>
      </c>
      <c r="E6353" s="195" t="s">
        <v>21451</v>
      </c>
      <c r="F6353" s="195" t="s">
        <v>290</v>
      </c>
    </row>
    <row r="6354" spans="1:6">
      <c r="A6354" s="195" t="s">
        <v>395</v>
      </c>
      <c r="B6354" s="196">
        <v>3619</v>
      </c>
      <c r="C6354" s="196">
        <v>292400</v>
      </c>
      <c r="D6354" s="196">
        <v>2</v>
      </c>
      <c r="E6354" s="195" t="s">
        <v>21452</v>
      </c>
      <c r="F6354" s="195" t="s">
        <v>325</v>
      </c>
    </row>
    <row r="6355" spans="1:6">
      <c r="A6355" s="195" t="s">
        <v>395</v>
      </c>
      <c r="B6355" s="196">
        <v>2021</v>
      </c>
      <c r="C6355" s="196">
        <v>475900</v>
      </c>
      <c r="D6355" s="196">
        <v>1</v>
      </c>
      <c r="E6355" s="195" t="s">
        <v>21453</v>
      </c>
      <c r="F6355" s="195" t="s">
        <v>3</v>
      </c>
    </row>
    <row r="6356" spans="1:6">
      <c r="A6356" s="195" t="s">
        <v>395</v>
      </c>
      <c r="B6356" s="196">
        <v>3983</v>
      </c>
      <c r="C6356" s="196">
        <v>310700</v>
      </c>
      <c r="D6356" s="196">
        <v>2</v>
      </c>
      <c r="E6356" s="195" t="s">
        <v>21454</v>
      </c>
      <c r="F6356" s="195" t="s">
        <v>124</v>
      </c>
    </row>
    <row r="6357" spans="1:6">
      <c r="A6357" s="195" t="s">
        <v>395</v>
      </c>
      <c r="B6357" s="196">
        <v>2578</v>
      </c>
      <c r="C6357" s="196">
        <v>297700</v>
      </c>
      <c r="D6357" s="196">
        <v>3</v>
      </c>
      <c r="E6357" s="195" t="s">
        <v>21455</v>
      </c>
      <c r="F6357" s="195" t="s">
        <v>170</v>
      </c>
    </row>
    <row r="6358" spans="1:6">
      <c r="A6358" s="195" t="s">
        <v>395</v>
      </c>
      <c r="B6358" s="196">
        <v>910</v>
      </c>
      <c r="C6358" s="196">
        <v>115000</v>
      </c>
      <c r="D6358" s="196">
        <v>1</v>
      </c>
      <c r="E6358" s="195" t="s">
        <v>21456</v>
      </c>
      <c r="F6358" s="195" t="s">
        <v>128</v>
      </c>
    </row>
    <row r="6359" spans="1:6">
      <c r="A6359" s="195" t="s">
        <v>395</v>
      </c>
      <c r="B6359" s="196">
        <v>1449</v>
      </c>
      <c r="C6359" s="196">
        <v>88300</v>
      </c>
      <c r="D6359" s="196">
        <v>2</v>
      </c>
      <c r="E6359" s="195" t="s">
        <v>21457</v>
      </c>
      <c r="F6359" s="195" t="s">
        <v>313</v>
      </c>
    </row>
    <row r="6360" spans="1:6">
      <c r="A6360" s="195" t="s">
        <v>395</v>
      </c>
      <c r="B6360" s="196">
        <v>4258</v>
      </c>
      <c r="C6360" s="196">
        <v>408900</v>
      </c>
      <c r="D6360" s="196">
        <v>3</v>
      </c>
      <c r="E6360" s="195" t="s">
        <v>21458</v>
      </c>
      <c r="F6360" s="195" t="s">
        <v>47</v>
      </c>
    </row>
    <row r="6361" spans="1:6" ht="30">
      <c r="A6361" s="195" t="s">
        <v>395</v>
      </c>
      <c r="B6361" s="196">
        <v>2619</v>
      </c>
      <c r="C6361" s="196">
        <v>431700</v>
      </c>
      <c r="D6361" s="196">
        <v>2</v>
      </c>
      <c r="E6361" s="195" t="s">
        <v>21459</v>
      </c>
      <c r="F6361" s="195" t="s">
        <v>200</v>
      </c>
    </row>
    <row r="6362" spans="1:6" ht="30">
      <c r="A6362" s="195" t="s">
        <v>395</v>
      </c>
      <c r="B6362" s="196">
        <v>1962</v>
      </c>
      <c r="C6362" s="196">
        <v>271200</v>
      </c>
      <c r="D6362" s="196">
        <v>2</v>
      </c>
      <c r="E6362" s="195" t="s">
        <v>21460</v>
      </c>
      <c r="F6362" s="195" t="s">
        <v>200</v>
      </c>
    </row>
    <row r="6363" spans="1:6">
      <c r="A6363" s="195" t="s">
        <v>395</v>
      </c>
      <c r="B6363" s="196">
        <v>3248</v>
      </c>
      <c r="C6363" s="196">
        <v>589900</v>
      </c>
      <c r="D6363" s="196">
        <v>2</v>
      </c>
      <c r="E6363" s="195" t="s">
        <v>21461</v>
      </c>
      <c r="F6363" s="195" t="s">
        <v>204</v>
      </c>
    </row>
    <row r="6364" spans="1:6">
      <c r="A6364" s="195" t="s">
        <v>395</v>
      </c>
      <c r="B6364" s="196">
        <v>2015</v>
      </c>
      <c r="C6364" s="196">
        <v>177200</v>
      </c>
      <c r="D6364" s="196">
        <v>2</v>
      </c>
      <c r="E6364" s="195" t="s">
        <v>21462</v>
      </c>
      <c r="F6364" s="195" t="s">
        <v>226</v>
      </c>
    </row>
    <row r="6365" spans="1:6">
      <c r="A6365" s="195" t="s">
        <v>395</v>
      </c>
      <c r="B6365" s="196">
        <v>2721</v>
      </c>
      <c r="C6365" s="196">
        <v>162400</v>
      </c>
      <c r="D6365" s="196">
        <v>2</v>
      </c>
      <c r="E6365" s="195" t="s">
        <v>21463</v>
      </c>
      <c r="F6365" s="195" t="s">
        <v>343</v>
      </c>
    </row>
    <row r="6366" spans="1:6">
      <c r="A6366" s="195" t="s">
        <v>395</v>
      </c>
      <c r="B6366" s="196">
        <v>3526</v>
      </c>
      <c r="C6366" s="196">
        <v>465000</v>
      </c>
      <c r="D6366" s="196">
        <v>2</v>
      </c>
      <c r="E6366" s="195" t="s">
        <v>21464</v>
      </c>
      <c r="F6366" s="195" t="s">
        <v>259</v>
      </c>
    </row>
    <row r="6367" spans="1:6">
      <c r="A6367" s="195" t="s">
        <v>395</v>
      </c>
      <c r="B6367" s="196">
        <v>1392</v>
      </c>
      <c r="C6367" s="196">
        <v>72600</v>
      </c>
      <c r="D6367" s="196">
        <v>4</v>
      </c>
      <c r="E6367" s="195" t="s">
        <v>21465</v>
      </c>
      <c r="F6367" s="195" t="s">
        <v>22</v>
      </c>
    </row>
    <row r="6368" spans="1:6">
      <c r="A6368" s="195" t="s">
        <v>395</v>
      </c>
      <c r="B6368" s="196">
        <v>5290</v>
      </c>
      <c r="C6368" s="196">
        <v>487500</v>
      </c>
      <c r="D6368" s="196">
        <v>3</v>
      </c>
      <c r="E6368" s="195" t="s">
        <v>21466</v>
      </c>
      <c r="F6368" s="195" t="s">
        <v>124</v>
      </c>
    </row>
    <row r="6369" spans="1:6">
      <c r="A6369" s="195" t="s">
        <v>395</v>
      </c>
      <c r="B6369" s="196">
        <v>2546</v>
      </c>
      <c r="C6369" s="196">
        <v>212700</v>
      </c>
      <c r="D6369" s="196">
        <v>3</v>
      </c>
      <c r="E6369" s="195" t="s">
        <v>21467</v>
      </c>
      <c r="F6369" s="195" t="s">
        <v>194</v>
      </c>
    </row>
    <row r="6370" spans="1:6">
      <c r="A6370" s="195" t="s">
        <v>395</v>
      </c>
      <c r="B6370" s="196">
        <v>2112</v>
      </c>
      <c r="C6370" s="196">
        <v>337300</v>
      </c>
      <c r="D6370" s="196">
        <v>1</v>
      </c>
      <c r="E6370" s="195" t="s">
        <v>21468</v>
      </c>
      <c r="F6370" s="195" t="s">
        <v>128</v>
      </c>
    </row>
    <row r="6371" spans="1:6">
      <c r="A6371" s="195" t="s">
        <v>395</v>
      </c>
      <c r="B6371" s="196">
        <v>2481</v>
      </c>
      <c r="C6371" s="196">
        <v>163300</v>
      </c>
      <c r="D6371" s="196">
        <v>3</v>
      </c>
      <c r="E6371" s="195" t="s">
        <v>21469</v>
      </c>
      <c r="F6371" s="195" t="s">
        <v>272</v>
      </c>
    </row>
    <row r="6372" spans="1:6">
      <c r="A6372" s="195" t="s">
        <v>395</v>
      </c>
      <c r="B6372" s="196">
        <v>8762</v>
      </c>
      <c r="C6372" s="196">
        <v>569000</v>
      </c>
      <c r="D6372" s="196">
        <v>9</v>
      </c>
      <c r="E6372" s="195" t="s">
        <v>21470</v>
      </c>
      <c r="F6372" s="195" t="s">
        <v>270</v>
      </c>
    </row>
    <row r="6373" spans="1:6">
      <c r="A6373" s="195" t="s">
        <v>395</v>
      </c>
      <c r="B6373" s="196">
        <v>2606</v>
      </c>
      <c r="C6373" s="196">
        <v>176700</v>
      </c>
      <c r="D6373" s="196">
        <v>2</v>
      </c>
      <c r="E6373" s="195" t="s">
        <v>21471</v>
      </c>
      <c r="F6373" s="195" t="s">
        <v>272</v>
      </c>
    </row>
    <row r="6374" spans="1:6">
      <c r="A6374" s="195" t="s">
        <v>395</v>
      </c>
      <c r="B6374" s="196">
        <v>3590</v>
      </c>
      <c r="C6374" s="196">
        <v>415700</v>
      </c>
      <c r="D6374" s="196">
        <v>4</v>
      </c>
      <c r="E6374" s="195" t="s">
        <v>21472</v>
      </c>
      <c r="F6374" s="195" t="s">
        <v>67</v>
      </c>
    </row>
    <row r="6375" spans="1:6">
      <c r="A6375" s="195" t="s">
        <v>395</v>
      </c>
      <c r="B6375" s="196">
        <v>4056</v>
      </c>
      <c r="C6375" s="196">
        <v>311100</v>
      </c>
      <c r="D6375" s="196">
        <v>4</v>
      </c>
      <c r="E6375" s="195" t="s">
        <v>21473</v>
      </c>
      <c r="F6375" s="195" t="s">
        <v>281</v>
      </c>
    </row>
    <row r="6376" spans="1:6">
      <c r="A6376" s="195" t="s">
        <v>395</v>
      </c>
      <c r="B6376" s="196">
        <v>2251</v>
      </c>
      <c r="C6376" s="196">
        <v>305900</v>
      </c>
      <c r="D6376" s="196">
        <v>3</v>
      </c>
      <c r="E6376" s="195" t="s">
        <v>21474</v>
      </c>
      <c r="F6376" s="195" t="s">
        <v>204</v>
      </c>
    </row>
    <row r="6377" spans="1:6">
      <c r="A6377" s="195" t="s">
        <v>395</v>
      </c>
      <c r="B6377" s="196">
        <v>980</v>
      </c>
      <c r="C6377" s="196">
        <v>141200</v>
      </c>
      <c r="D6377" s="196">
        <v>1</v>
      </c>
      <c r="E6377" s="195" t="s">
        <v>21475</v>
      </c>
      <c r="F6377" s="195" t="s">
        <v>89</v>
      </c>
    </row>
    <row r="6378" spans="1:6">
      <c r="A6378" s="195" t="s">
        <v>395</v>
      </c>
      <c r="B6378" s="196">
        <v>2356</v>
      </c>
      <c r="C6378" s="196">
        <v>165100</v>
      </c>
      <c r="D6378" s="196">
        <v>2</v>
      </c>
      <c r="E6378" s="195" t="s">
        <v>21476</v>
      </c>
      <c r="F6378" s="195" t="s">
        <v>194</v>
      </c>
    </row>
    <row r="6379" spans="1:6">
      <c r="A6379" s="195" t="s">
        <v>395</v>
      </c>
      <c r="B6379" s="196">
        <v>2816</v>
      </c>
      <c r="C6379" s="196">
        <v>214400</v>
      </c>
      <c r="D6379" s="196">
        <v>2</v>
      </c>
      <c r="E6379" s="195" t="s">
        <v>21477</v>
      </c>
      <c r="F6379" s="195" t="s">
        <v>3</v>
      </c>
    </row>
    <row r="6380" spans="1:6">
      <c r="A6380" s="195" t="s">
        <v>395</v>
      </c>
      <c r="B6380" s="196">
        <v>3064</v>
      </c>
      <c r="C6380" s="196">
        <v>269700</v>
      </c>
      <c r="D6380" s="196">
        <v>1</v>
      </c>
      <c r="E6380" s="195" t="s">
        <v>21478</v>
      </c>
      <c r="F6380" s="195" t="s">
        <v>89</v>
      </c>
    </row>
    <row r="6381" spans="1:6">
      <c r="A6381" s="195" t="s">
        <v>395</v>
      </c>
      <c r="B6381" s="196">
        <v>2460</v>
      </c>
      <c r="C6381" s="196">
        <v>161300</v>
      </c>
      <c r="D6381" s="196">
        <v>2</v>
      </c>
      <c r="E6381" s="195" t="s">
        <v>21479</v>
      </c>
      <c r="F6381" s="195" t="s">
        <v>160</v>
      </c>
    </row>
    <row r="6382" spans="1:6">
      <c r="A6382" s="195" t="s">
        <v>395</v>
      </c>
      <c r="B6382" s="196">
        <v>1858</v>
      </c>
      <c r="C6382" s="196">
        <v>256400</v>
      </c>
      <c r="D6382" s="196">
        <v>2</v>
      </c>
      <c r="E6382" s="195" t="s">
        <v>21480</v>
      </c>
      <c r="F6382" s="195" t="s">
        <v>124</v>
      </c>
    </row>
    <row r="6383" spans="1:6">
      <c r="A6383" s="195" t="s">
        <v>395</v>
      </c>
      <c r="B6383" s="196">
        <v>1357</v>
      </c>
      <c r="C6383" s="196">
        <v>237300</v>
      </c>
      <c r="D6383" s="196">
        <v>1</v>
      </c>
      <c r="E6383" s="195" t="s">
        <v>21481</v>
      </c>
      <c r="F6383" s="195" t="s">
        <v>243</v>
      </c>
    </row>
    <row r="6384" spans="1:6" ht="30">
      <c r="A6384" s="195" t="s">
        <v>395</v>
      </c>
      <c r="B6384" s="196">
        <v>2940</v>
      </c>
      <c r="C6384" s="196">
        <v>567200</v>
      </c>
      <c r="D6384" s="196">
        <v>2</v>
      </c>
      <c r="E6384" s="195" t="s">
        <v>21482</v>
      </c>
      <c r="F6384" s="195" t="s">
        <v>200</v>
      </c>
    </row>
    <row r="6385" spans="1:6">
      <c r="A6385" s="195" t="s">
        <v>395</v>
      </c>
      <c r="B6385" s="196">
        <v>3099</v>
      </c>
      <c r="C6385" s="196">
        <v>222100</v>
      </c>
      <c r="D6385" s="196">
        <v>2</v>
      </c>
      <c r="E6385" s="195" t="s">
        <v>21483</v>
      </c>
      <c r="F6385" s="195" t="s">
        <v>299</v>
      </c>
    </row>
    <row r="6386" spans="1:6" ht="30">
      <c r="A6386" s="195" t="s">
        <v>395</v>
      </c>
      <c r="B6386" s="196">
        <v>3000</v>
      </c>
      <c r="C6386" s="196">
        <v>537600</v>
      </c>
      <c r="D6386" s="196">
        <v>1</v>
      </c>
      <c r="E6386" s="195" t="s">
        <v>21484</v>
      </c>
      <c r="F6386" s="195" t="s">
        <v>278</v>
      </c>
    </row>
    <row r="6387" spans="1:6">
      <c r="A6387" s="195" t="s">
        <v>395</v>
      </c>
      <c r="B6387" s="196">
        <v>2448</v>
      </c>
      <c r="C6387" s="196">
        <v>414500</v>
      </c>
      <c r="D6387" s="196">
        <v>2</v>
      </c>
      <c r="E6387" s="195" t="s">
        <v>21485</v>
      </c>
      <c r="F6387" s="195" t="s">
        <v>238</v>
      </c>
    </row>
    <row r="6388" spans="1:6">
      <c r="A6388" s="195" t="s">
        <v>395</v>
      </c>
      <c r="B6388" s="196">
        <v>3308</v>
      </c>
      <c r="C6388" s="196">
        <v>256600</v>
      </c>
      <c r="D6388" s="196">
        <v>3</v>
      </c>
      <c r="E6388" s="195" t="s">
        <v>21486</v>
      </c>
      <c r="F6388" s="195" t="s">
        <v>67</v>
      </c>
    </row>
    <row r="6389" spans="1:6">
      <c r="A6389" s="195" t="s">
        <v>395</v>
      </c>
      <c r="B6389" s="196">
        <v>1976</v>
      </c>
      <c r="C6389" s="196">
        <v>136100</v>
      </c>
      <c r="D6389" s="196">
        <v>2</v>
      </c>
      <c r="E6389" s="195" t="s">
        <v>21487</v>
      </c>
      <c r="F6389" s="195" t="s">
        <v>89</v>
      </c>
    </row>
    <row r="6390" spans="1:6">
      <c r="A6390" s="195" t="s">
        <v>395</v>
      </c>
      <c r="B6390" s="196">
        <v>3339</v>
      </c>
      <c r="C6390" s="196">
        <v>326000</v>
      </c>
      <c r="D6390" s="196">
        <v>2</v>
      </c>
      <c r="E6390" s="195" t="s">
        <v>21488</v>
      </c>
      <c r="F6390" s="195" t="s">
        <v>133</v>
      </c>
    </row>
    <row r="6391" spans="1:6">
      <c r="A6391" s="195" t="s">
        <v>395</v>
      </c>
      <c r="B6391" s="196">
        <v>3604</v>
      </c>
      <c r="C6391" s="196">
        <v>235200</v>
      </c>
      <c r="D6391" s="196">
        <v>3</v>
      </c>
      <c r="E6391" s="195" t="s">
        <v>21489</v>
      </c>
      <c r="F6391" s="195" t="s">
        <v>68</v>
      </c>
    </row>
    <row r="6392" spans="1:6">
      <c r="A6392" s="195" t="s">
        <v>395</v>
      </c>
      <c r="B6392" s="196">
        <v>2117</v>
      </c>
      <c r="C6392" s="196">
        <v>96100</v>
      </c>
      <c r="D6392" s="196">
        <v>4</v>
      </c>
      <c r="E6392" s="195" t="s">
        <v>21490</v>
      </c>
      <c r="F6392" s="195" t="s">
        <v>22</v>
      </c>
    </row>
    <row r="6393" spans="1:6">
      <c r="A6393" s="195" t="s">
        <v>395</v>
      </c>
      <c r="B6393" s="196">
        <v>2368</v>
      </c>
      <c r="C6393" s="196">
        <v>426900</v>
      </c>
      <c r="D6393" s="196">
        <v>2</v>
      </c>
      <c r="E6393" s="195" t="s">
        <v>21491</v>
      </c>
      <c r="F6393" s="195" t="s">
        <v>238</v>
      </c>
    </row>
    <row r="6394" spans="1:6">
      <c r="A6394" s="195" t="s">
        <v>395</v>
      </c>
      <c r="B6394" s="196">
        <v>3488</v>
      </c>
      <c r="C6394" s="196">
        <v>139500</v>
      </c>
      <c r="D6394" s="196">
        <v>5</v>
      </c>
      <c r="E6394" s="195" t="s">
        <v>21492</v>
      </c>
      <c r="F6394" s="195" t="s">
        <v>328</v>
      </c>
    </row>
    <row r="6395" spans="1:6" ht="30">
      <c r="A6395" s="195" t="s">
        <v>395</v>
      </c>
      <c r="B6395" s="196">
        <v>1320</v>
      </c>
      <c r="C6395" s="196">
        <v>331500</v>
      </c>
      <c r="D6395" s="196">
        <v>1</v>
      </c>
      <c r="E6395" s="195" t="s">
        <v>21493</v>
      </c>
      <c r="F6395" s="195" t="s">
        <v>278</v>
      </c>
    </row>
    <row r="6396" spans="1:6" ht="30">
      <c r="A6396" s="195" t="s">
        <v>395</v>
      </c>
      <c r="B6396" s="196">
        <v>1500</v>
      </c>
      <c r="C6396" s="196">
        <v>504700</v>
      </c>
      <c r="D6396" s="196">
        <v>1</v>
      </c>
      <c r="E6396" s="195" t="s">
        <v>21494</v>
      </c>
      <c r="F6396" s="195" t="s">
        <v>278</v>
      </c>
    </row>
    <row r="6397" spans="1:6">
      <c r="A6397" s="195" t="s">
        <v>395</v>
      </c>
      <c r="B6397" s="196">
        <v>5940</v>
      </c>
      <c r="C6397" s="196">
        <v>329600</v>
      </c>
      <c r="D6397" s="196">
        <v>7</v>
      </c>
      <c r="E6397" s="195" t="s">
        <v>21495</v>
      </c>
      <c r="F6397" s="195" t="s">
        <v>189</v>
      </c>
    </row>
    <row r="6398" spans="1:6">
      <c r="A6398" s="195" t="s">
        <v>395</v>
      </c>
      <c r="B6398" s="196">
        <v>3112</v>
      </c>
      <c r="C6398" s="196">
        <v>291400</v>
      </c>
      <c r="D6398" s="196">
        <v>5</v>
      </c>
      <c r="E6398" s="195" t="s">
        <v>21496</v>
      </c>
      <c r="F6398" s="195" t="s">
        <v>194</v>
      </c>
    </row>
    <row r="6399" spans="1:6">
      <c r="A6399" s="195" t="s">
        <v>395</v>
      </c>
      <c r="B6399" s="196">
        <v>2275</v>
      </c>
      <c r="C6399" s="196">
        <v>344700</v>
      </c>
      <c r="D6399" s="196">
        <v>2</v>
      </c>
      <c r="E6399" s="195" t="s">
        <v>21497</v>
      </c>
      <c r="F6399" s="195" t="s">
        <v>47</v>
      </c>
    </row>
    <row r="6400" spans="1:6">
      <c r="A6400" s="195" t="s">
        <v>395</v>
      </c>
      <c r="B6400" s="196">
        <v>9042</v>
      </c>
      <c r="C6400" s="196">
        <v>1683400</v>
      </c>
      <c r="D6400" s="196">
        <v>2</v>
      </c>
      <c r="E6400" s="195" t="s">
        <v>21498</v>
      </c>
      <c r="F6400" s="195" t="s">
        <v>204</v>
      </c>
    </row>
    <row r="6401" spans="1:6">
      <c r="A6401" s="195" t="s">
        <v>395</v>
      </c>
      <c r="B6401" s="196">
        <v>3270</v>
      </c>
      <c r="C6401" s="196">
        <v>331100</v>
      </c>
      <c r="D6401" s="196">
        <v>2</v>
      </c>
      <c r="E6401" s="195" t="s">
        <v>21499</v>
      </c>
      <c r="F6401" s="195" t="s">
        <v>68</v>
      </c>
    </row>
    <row r="6402" spans="1:6">
      <c r="A6402" s="195" t="s">
        <v>395</v>
      </c>
      <c r="B6402" s="196">
        <v>2953</v>
      </c>
      <c r="C6402" s="196">
        <v>394200</v>
      </c>
      <c r="D6402" s="196">
        <v>4</v>
      </c>
      <c r="E6402" s="195" t="s">
        <v>21500</v>
      </c>
      <c r="F6402" s="195" t="s">
        <v>189</v>
      </c>
    </row>
    <row r="6403" spans="1:6">
      <c r="A6403" s="195" t="s">
        <v>395</v>
      </c>
      <c r="B6403" s="196">
        <v>2609</v>
      </c>
      <c r="C6403" s="196">
        <v>195500</v>
      </c>
      <c r="D6403" s="196">
        <v>1</v>
      </c>
      <c r="E6403" s="195" t="s">
        <v>21501</v>
      </c>
      <c r="F6403" s="195" t="s">
        <v>118</v>
      </c>
    </row>
    <row r="6404" spans="1:6">
      <c r="A6404" s="195" t="s">
        <v>395</v>
      </c>
      <c r="B6404" s="196">
        <v>2896</v>
      </c>
      <c r="C6404" s="196">
        <v>242600</v>
      </c>
      <c r="D6404" s="196">
        <v>2</v>
      </c>
      <c r="E6404" s="195" t="s">
        <v>21502</v>
      </c>
      <c r="F6404" s="195" t="s">
        <v>22</v>
      </c>
    </row>
    <row r="6405" spans="1:6">
      <c r="A6405" s="195" t="s">
        <v>395</v>
      </c>
      <c r="B6405" s="196">
        <v>1583</v>
      </c>
      <c r="C6405" s="196">
        <v>283400</v>
      </c>
      <c r="D6405" s="196">
        <v>1</v>
      </c>
      <c r="E6405" s="195" t="s">
        <v>21503</v>
      </c>
      <c r="F6405" s="195" t="s">
        <v>128</v>
      </c>
    </row>
    <row r="6406" spans="1:6">
      <c r="A6406" s="195" t="s">
        <v>395</v>
      </c>
      <c r="B6406" s="196">
        <v>4280</v>
      </c>
      <c r="C6406" s="196">
        <v>171300</v>
      </c>
      <c r="D6406" s="196">
        <v>7</v>
      </c>
      <c r="E6406" s="195" t="s">
        <v>21504</v>
      </c>
      <c r="F6406" s="195" t="s">
        <v>144</v>
      </c>
    </row>
    <row r="6407" spans="1:6">
      <c r="A6407" s="195" t="s">
        <v>395</v>
      </c>
      <c r="B6407" s="196">
        <v>1882</v>
      </c>
      <c r="C6407" s="196">
        <v>283700</v>
      </c>
      <c r="D6407" s="196">
        <v>1</v>
      </c>
      <c r="E6407" s="195" t="s">
        <v>21505</v>
      </c>
      <c r="F6407" s="195" t="s">
        <v>320</v>
      </c>
    </row>
    <row r="6408" spans="1:6">
      <c r="A6408" s="195" t="s">
        <v>395</v>
      </c>
      <c r="B6408" s="196">
        <v>1376</v>
      </c>
      <c r="C6408" s="196">
        <v>88300</v>
      </c>
      <c r="D6408" s="196">
        <v>2</v>
      </c>
      <c r="E6408" s="195" t="s">
        <v>21506</v>
      </c>
      <c r="F6408" s="195" t="s">
        <v>333</v>
      </c>
    </row>
    <row r="6409" spans="1:6">
      <c r="A6409" s="195" t="s">
        <v>395</v>
      </c>
      <c r="B6409" s="196">
        <v>3946</v>
      </c>
      <c r="C6409" s="196">
        <v>446600</v>
      </c>
      <c r="D6409" s="196">
        <v>2</v>
      </c>
      <c r="E6409" s="195" t="s">
        <v>21507</v>
      </c>
      <c r="F6409" s="195" t="s">
        <v>133</v>
      </c>
    </row>
    <row r="6410" spans="1:6">
      <c r="A6410" s="195" t="s">
        <v>395</v>
      </c>
      <c r="B6410" s="196">
        <v>2226</v>
      </c>
      <c r="C6410" s="196">
        <v>149300</v>
      </c>
      <c r="D6410" s="196">
        <v>2</v>
      </c>
      <c r="E6410" s="195" t="s">
        <v>21508</v>
      </c>
      <c r="F6410" s="195" t="s">
        <v>160</v>
      </c>
    </row>
    <row r="6411" spans="1:6">
      <c r="A6411" s="195" t="s">
        <v>395</v>
      </c>
      <c r="B6411" s="196">
        <v>2760</v>
      </c>
      <c r="C6411" s="196">
        <v>323500</v>
      </c>
      <c r="D6411" s="196">
        <v>3</v>
      </c>
      <c r="E6411" s="195" t="s">
        <v>21509</v>
      </c>
      <c r="F6411" s="195" t="s">
        <v>67</v>
      </c>
    </row>
    <row r="6412" spans="1:6" ht="30">
      <c r="A6412" s="195" t="s">
        <v>395</v>
      </c>
      <c r="B6412" s="196">
        <v>3448</v>
      </c>
      <c r="C6412" s="196">
        <v>684500</v>
      </c>
      <c r="D6412" s="196">
        <v>2</v>
      </c>
      <c r="E6412" s="195" t="s">
        <v>21510</v>
      </c>
      <c r="F6412" s="195" t="s">
        <v>200</v>
      </c>
    </row>
    <row r="6413" spans="1:6" ht="30">
      <c r="A6413" s="195" t="s">
        <v>395</v>
      </c>
      <c r="B6413" s="196">
        <v>5770</v>
      </c>
      <c r="C6413" s="196">
        <v>681300</v>
      </c>
      <c r="D6413" s="196">
        <v>8</v>
      </c>
      <c r="E6413" s="195" t="s">
        <v>21511</v>
      </c>
      <c r="F6413" s="195" t="s">
        <v>200</v>
      </c>
    </row>
    <row r="6414" spans="1:6" ht="30">
      <c r="A6414" s="195" t="s">
        <v>395</v>
      </c>
      <c r="B6414" s="196">
        <v>2833</v>
      </c>
      <c r="C6414" s="196">
        <v>603200</v>
      </c>
      <c r="D6414" s="196">
        <v>1</v>
      </c>
      <c r="E6414" s="195" t="s">
        <v>21512</v>
      </c>
      <c r="F6414" s="195" t="s">
        <v>278</v>
      </c>
    </row>
    <row r="6415" spans="1:6">
      <c r="A6415" s="195" t="s">
        <v>395</v>
      </c>
      <c r="B6415" s="196">
        <v>4172</v>
      </c>
      <c r="C6415" s="196">
        <v>500300</v>
      </c>
      <c r="D6415" s="196">
        <v>2</v>
      </c>
      <c r="E6415" s="195" t="s">
        <v>21513</v>
      </c>
      <c r="F6415" s="195" t="s">
        <v>170</v>
      </c>
    </row>
    <row r="6416" spans="1:6" ht="30">
      <c r="A6416" s="195" t="s">
        <v>395</v>
      </c>
      <c r="B6416" s="196">
        <v>4108</v>
      </c>
      <c r="C6416" s="196">
        <v>1328200</v>
      </c>
      <c r="D6416" s="196">
        <v>1</v>
      </c>
      <c r="E6416" s="195" t="s">
        <v>21514</v>
      </c>
      <c r="F6416" s="195" t="s">
        <v>278</v>
      </c>
    </row>
    <row r="6417" spans="1:6">
      <c r="A6417" s="195" t="s">
        <v>395</v>
      </c>
      <c r="B6417" s="196">
        <v>3769</v>
      </c>
      <c r="C6417" s="196">
        <v>528100</v>
      </c>
      <c r="D6417" s="196">
        <v>2</v>
      </c>
      <c r="E6417" s="195" t="s">
        <v>21515</v>
      </c>
      <c r="F6417" s="195" t="s">
        <v>60</v>
      </c>
    </row>
    <row r="6418" spans="1:6" ht="30">
      <c r="A6418" s="195" t="s">
        <v>395</v>
      </c>
      <c r="B6418" s="196">
        <v>6712</v>
      </c>
      <c r="C6418" s="196">
        <v>1028100</v>
      </c>
      <c r="D6418" s="196">
        <v>2</v>
      </c>
      <c r="E6418" s="195" t="s">
        <v>21516</v>
      </c>
      <c r="F6418" s="195" t="s">
        <v>200</v>
      </c>
    </row>
    <row r="6419" spans="1:6">
      <c r="A6419" s="195" t="s">
        <v>395</v>
      </c>
      <c r="B6419" s="196">
        <v>2148</v>
      </c>
      <c r="C6419" s="196">
        <v>204100</v>
      </c>
      <c r="D6419" s="196">
        <v>2</v>
      </c>
      <c r="E6419" s="195" t="s">
        <v>21517</v>
      </c>
      <c r="F6419" s="195" t="s">
        <v>323</v>
      </c>
    </row>
    <row r="6420" spans="1:6">
      <c r="A6420" s="195" t="s">
        <v>395</v>
      </c>
      <c r="B6420" s="196">
        <v>558</v>
      </c>
      <c r="C6420" s="196">
        <v>136800</v>
      </c>
      <c r="D6420" s="196">
        <v>1</v>
      </c>
      <c r="E6420" s="195" t="s">
        <v>21518</v>
      </c>
      <c r="F6420" s="195" t="s">
        <v>3</v>
      </c>
    </row>
    <row r="6421" spans="1:6">
      <c r="A6421" s="195" t="s">
        <v>395</v>
      </c>
      <c r="B6421" s="196">
        <v>2381</v>
      </c>
      <c r="C6421" s="196">
        <v>177600</v>
      </c>
      <c r="D6421" s="196">
        <v>3</v>
      </c>
      <c r="E6421" s="195" t="s">
        <v>21519</v>
      </c>
      <c r="F6421" s="195" t="s">
        <v>189</v>
      </c>
    </row>
    <row r="6422" spans="1:6">
      <c r="A6422" s="195" t="s">
        <v>395</v>
      </c>
      <c r="B6422" s="196">
        <v>2597</v>
      </c>
      <c r="C6422" s="196">
        <v>260500</v>
      </c>
      <c r="D6422" s="196">
        <v>3</v>
      </c>
      <c r="E6422" s="195" t="s">
        <v>21520</v>
      </c>
      <c r="F6422" s="195" t="s">
        <v>314</v>
      </c>
    </row>
    <row r="6423" spans="1:6">
      <c r="A6423" s="195" t="s">
        <v>395</v>
      </c>
      <c r="B6423" s="196">
        <v>4990</v>
      </c>
      <c r="C6423" s="196">
        <v>1031300</v>
      </c>
      <c r="D6423" s="196">
        <v>2</v>
      </c>
      <c r="E6423" s="195" t="s">
        <v>21521</v>
      </c>
      <c r="F6423" s="195" t="s">
        <v>238</v>
      </c>
    </row>
    <row r="6424" spans="1:6">
      <c r="A6424" s="195" t="s">
        <v>395</v>
      </c>
      <c r="B6424" s="196">
        <v>2980</v>
      </c>
      <c r="C6424" s="196">
        <v>233700</v>
      </c>
      <c r="D6424" s="196">
        <v>2</v>
      </c>
      <c r="E6424" s="195" t="s">
        <v>21522</v>
      </c>
      <c r="F6424" s="195" t="s">
        <v>323</v>
      </c>
    </row>
    <row r="6425" spans="1:6">
      <c r="A6425" s="195" t="s">
        <v>395</v>
      </c>
      <c r="B6425" s="196">
        <v>2264</v>
      </c>
      <c r="C6425" s="196">
        <v>16800</v>
      </c>
      <c r="D6425" s="196">
        <v>2</v>
      </c>
      <c r="E6425" s="195" t="s">
        <v>21523</v>
      </c>
      <c r="F6425" s="195" t="s">
        <v>281</v>
      </c>
    </row>
    <row r="6426" spans="1:6" ht="30">
      <c r="A6426" s="195" t="s">
        <v>395</v>
      </c>
      <c r="B6426" s="196">
        <v>1925</v>
      </c>
      <c r="C6426" s="196">
        <v>911500</v>
      </c>
      <c r="D6426" s="196">
        <v>1</v>
      </c>
      <c r="E6426" s="195" t="s">
        <v>21524</v>
      </c>
      <c r="F6426" s="195" t="s">
        <v>278</v>
      </c>
    </row>
    <row r="6427" spans="1:6" ht="30">
      <c r="A6427" s="195" t="s">
        <v>395</v>
      </c>
      <c r="B6427" s="196">
        <v>7814</v>
      </c>
      <c r="C6427" s="196">
        <v>1159300</v>
      </c>
      <c r="D6427" s="196">
        <v>2</v>
      </c>
      <c r="E6427" s="195" t="s">
        <v>21525</v>
      </c>
      <c r="F6427" s="195" t="s">
        <v>200</v>
      </c>
    </row>
    <row r="6428" spans="1:6">
      <c r="A6428" s="195" t="s">
        <v>395</v>
      </c>
      <c r="B6428" s="196">
        <v>2232</v>
      </c>
      <c r="C6428" s="196">
        <v>217400</v>
      </c>
      <c r="D6428" s="196">
        <v>3</v>
      </c>
      <c r="E6428" s="195" t="s">
        <v>21526</v>
      </c>
      <c r="F6428" s="195" t="s">
        <v>3</v>
      </c>
    </row>
    <row r="6429" spans="1:6">
      <c r="A6429" s="195" t="s">
        <v>395</v>
      </c>
      <c r="B6429" s="196">
        <v>1676</v>
      </c>
      <c r="C6429" s="196">
        <v>158100</v>
      </c>
      <c r="D6429" s="196">
        <v>2</v>
      </c>
      <c r="E6429" s="195" t="s">
        <v>21527</v>
      </c>
      <c r="F6429" s="195" t="s">
        <v>89</v>
      </c>
    </row>
    <row r="6430" spans="1:6" ht="30">
      <c r="A6430" s="195" t="s">
        <v>395</v>
      </c>
      <c r="B6430" s="196">
        <v>7637</v>
      </c>
      <c r="C6430" s="196">
        <v>239200</v>
      </c>
      <c r="D6430" s="196">
        <v>3</v>
      </c>
      <c r="E6430" s="195" t="s">
        <v>21528</v>
      </c>
      <c r="F6430" s="195" t="s">
        <v>348</v>
      </c>
    </row>
    <row r="6431" spans="1:6">
      <c r="A6431" s="195" t="s">
        <v>395</v>
      </c>
      <c r="B6431" s="196">
        <v>2548</v>
      </c>
      <c r="C6431" s="196">
        <v>289500</v>
      </c>
      <c r="D6431" s="196">
        <v>3</v>
      </c>
      <c r="E6431" s="195" t="s">
        <v>21529</v>
      </c>
      <c r="F6431" s="195" t="s">
        <v>136</v>
      </c>
    </row>
    <row r="6432" spans="1:6">
      <c r="A6432" s="195" t="s">
        <v>395</v>
      </c>
      <c r="B6432" s="196">
        <v>2734</v>
      </c>
      <c r="C6432" s="196">
        <v>227500</v>
      </c>
      <c r="D6432" s="196">
        <v>3</v>
      </c>
      <c r="E6432" s="195" t="s">
        <v>21530</v>
      </c>
      <c r="F6432" s="195" t="s">
        <v>288</v>
      </c>
    </row>
    <row r="6433" spans="1:6">
      <c r="A6433" s="195" t="s">
        <v>395</v>
      </c>
      <c r="B6433" s="196">
        <v>1936</v>
      </c>
      <c r="C6433" s="196">
        <v>90500</v>
      </c>
      <c r="D6433" s="196">
        <v>2</v>
      </c>
      <c r="E6433" s="195" t="s">
        <v>21531</v>
      </c>
      <c r="F6433" s="195" t="s">
        <v>118</v>
      </c>
    </row>
    <row r="6434" spans="1:6">
      <c r="A6434" s="195" t="s">
        <v>395</v>
      </c>
      <c r="B6434" s="196">
        <v>1789</v>
      </c>
      <c r="C6434" s="196">
        <v>218000</v>
      </c>
      <c r="D6434" s="196">
        <v>2</v>
      </c>
      <c r="E6434" s="195" t="s">
        <v>21532</v>
      </c>
      <c r="F6434" s="195" t="s">
        <v>300</v>
      </c>
    </row>
    <row r="6435" spans="1:6">
      <c r="A6435" s="195" t="s">
        <v>395</v>
      </c>
      <c r="B6435" s="196">
        <v>2964</v>
      </c>
      <c r="C6435" s="196">
        <v>285100</v>
      </c>
      <c r="D6435" s="196">
        <v>3</v>
      </c>
      <c r="E6435" s="195" t="s">
        <v>21533</v>
      </c>
      <c r="F6435" s="195" t="s">
        <v>60</v>
      </c>
    </row>
    <row r="6436" spans="1:6">
      <c r="A6436" s="195" t="s">
        <v>395</v>
      </c>
      <c r="B6436" s="196">
        <v>5139</v>
      </c>
      <c r="C6436" s="196">
        <v>677100</v>
      </c>
      <c r="D6436" s="196">
        <v>2</v>
      </c>
      <c r="E6436" s="195" t="s">
        <v>21534</v>
      </c>
      <c r="F6436" s="195" t="s">
        <v>300</v>
      </c>
    </row>
    <row r="6437" spans="1:6">
      <c r="A6437" s="195" t="s">
        <v>395</v>
      </c>
      <c r="B6437" s="196">
        <v>4208</v>
      </c>
      <c r="C6437" s="196">
        <v>293700</v>
      </c>
      <c r="D6437" s="196">
        <v>5</v>
      </c>
      <c r="E6437" s="195" t="s">
        <v>21535</v>
      </c>
      <c r="F6437" s="195" t="s">
        <v>192</v>
      </c>
    </row>
    <row r="6438" spans="1:6">
      <c r="A6438" s="195" t="s">
        <v>395</v>
      </c>
      <c r="B6438" s="196">
        <v>4857</v>
      </c>
      <c r="C6438" s="196">
        <v>434100</v>
      </c>
      <c r="D6438" s="196">
        <v>2</v>
      </c>
      <c r="E6438" s="195" t="s">
        <v>21536</v>
      </c>
      <c r="F6438" s="195" t="s">
        <v>333</v>
      </c>
    </row>
    <row r="6439" spans="1:6">
      <c r="A6439" s="195" t="s">
        <v>395</v>
      </c>
      <c r="B6439" s="196">
        <v>2670</v>
      </c>
      <c r="C6439" s="196">
        <v>211000</v>
      </c>
      <c r="D6439" s="196">
        <v>1</v>
      </c>
      <c r="E6439" s="195" t="s">
        <v>21537</v>
      </c>
      <c r="F6439" s="195" t="s">
        <v>118</v>
      </c>
    </row>
    <row r="6440" spans="1:6">
      <c r="A6440" s="195" t="s">
        <v>395</v>
      </c>
      <c r="B6440" s="196">
        <v>1211</v>
      </c>
      <c r="C6440" s="196">
        <v>209500</v>
      </c>
      <c r="D6440" s="196">
        <v>2</v>
      </c>
      <c r="E6440" s="195" t="s">
        <v>21538</v>
      </c>
      <c r="F6440" s="195" t="s">
        <v>89</v>
      </c>
    </row>
    <row r="6441" spans="1:6">
      <c r="A6441" s="195" t="s">
        <v>395</v>
      </c>
      <c r="B6441" s="196">
        <v>893</v>
      </c>
      <c r="C6441" s="196">
        <v>153200</v>
      </c>
      <c r="D6441" s="196">
        <v>2</v>
      </c>
      <c r="E6441" s="195" t="s">
        <v>21539</v>
      </c>
      <c r="F6441" s="195" t="s">
        <v>22</v>
      </c>
    </row>
    <row r="6442" spans="1:6">
      <c r="A6442" s="195" t="s">
        <v>395</v>
      </c>
      <c r="B6442" s="196">
        <v>4510</v>
      </c>
      <c r="C6442" s="196">
        <v>903900</v>
      </c>
      <c r="D6442" s="196">
        <v>1</v>
      </c>
      <c r="E6442" s="195" t="s">
        <v>21540</v>
      </c>
      <c r="F6442" s="195" t="s">
        <v>128</v>
      </c>
    </row>
    <row r="6443" spans="1:6">
      <c r="A6443" s="195" t="s">
        <v>395</v>
      </c>
      <c r="B6443" s="196">
        <v>3373</v>
      </c>
      <c r="C6443" s="196">
        <v>281300</v>
      </c>
      <c r="D6443" s="196">
        <v>2</v>
      </c>
      <c r="E6443" s="195" t="s">
        <v>21541</v>
      </c>
      <c r="F6443" s="195" t="s">
        <v>126</v>
      </c>
    </row>
    <row r="6444" spans="1:6" ht="30">
      <c r="A6444" s="195" t="s">
        <v>395</v>
      </c>
      <c r="B6444" s="196">
        <v>2398</v>
      </c>
      <c r="C6444" s="196">
        <v>701600</v>
      </c>
      <c r="D6444" s="196">
        <v>1</v>
      </c>
      <c r="E6444" s="195" t="s">
        <v>21542</v>
      </c>
      <c r="F6444" s="195" t="s">
        <v>278</v>
      </c>
    </row>
    <row r="6445" spans="1:6">
      <c r="A6445" s="195" t="s">
        <v>395</v>
      </c>
      <c r="B6445" s="196">
        <v>7215</v>
      </c>
      <c r="C6445" s="196">
        <v>2137400</v>
      </c>
      <c r="D6445" s="196">
        <v>2</v>
      </c>
      <c r="E6445" s="195" t="s">
        <v>21543</v>
      </c>
      <c r="F6445" s="195" t="s">
        <v>238</v>
      </c>
    </row>
    <row r="6446" spans="1:6">
      <c r="A6446" s="195" t="s">
        <v>395</v>
      </c>
      <c r="B6446" s="196">
        <v>1824</v>
      </c>
      <c r="C6446" s="196">
        <v>349900</v>
      </c>
      <c r="D6446" s="196">
        <v>6</v>
      </c>
      <c r="E6446" s="195" t="s">
        <v>21544</v>
      </c>
      <c r="F6446" s="195" t="s">
        <v>3</v>
      </c>
    </row>
    <row r="6447" spans="1:6">
      <c r="A6447" s="195" t="s">
        <v>395</v>
      </c>
      <c r="B6447" s="196">
        <v>2549</v>
      </c>
      <c r="C6447" s="196">
        <v>577200</v>
      </c>
      <c r="D6447" s="196">
        <v>2</v>
      </c>
      <c r="E6447" s="195" t="s">
        <v>21545</v>
      </c>
      <c r="F6447" s="195" t="s">
        <v>238</v>
      </c>
    </row>
    <row r="6448" spans="1:6">
      <c r="A6448" s="195" t="s">
        <v>395</v>
      </c>
      <c r="B6448" s="196">
        <v>2306</v>
      </c>
      <c r="C6448" s="196">
        <v>99500</v>
      </c>
      <c r="D6448" s="196">
        <v>2</v>
      </c>
      <c r="E6448" s="195" t="s">
        <v>21546</v>
      </c>
      <c r="F6448" s="195" t="s">
        <v>60</v>
      </c>
    </row>
    <row r="6449" spans="1:6">
      <c r="A6449" s="195" t="s">
        <v>395</v>
      </c>
      <c r="B6449" s="196">
        <v>4908</v>
      </c>
      <c r="C6449" s="196">
        <v>832900</v>
      </c>
      <c r="D6449" s="196">
        <v>7</v>
      </c>
      <c r="E6449" s="195" t="s">
        <v>21547</v>
      </c>
      <c r="F6449" s="195" t="s">
        <v>67</v>
      </c>
    </row>
    <row r="6450" spans="1:6">
      <c r="A6450" s="195" t="s">
        <v>395</v>
      </c>
      <c r="B6450" s="196">
        <v>2357</v>
      </c>
      <c r="C6450" s="196">
        <v>279000</v>
      </c>
      <c r="D6450" s="196">
        <v>4</v>
      </c>
      <c r="E6450" s="195" t="s">
        <v>21548</v>
      </c>
      <c r="F6450" s="195" t="s">
        <v>3</v>
      </c>
    </row>
    <row r="6451" spans="1:6">
      <c r="A6451" s="195" t="s">
        <v>395</v>
      </c>
      <c r="B6451" s="196">
        <v>3318</v>
      </c>
      <c r="C6451" s="196">
        <v>272700</v>
      </c>
      <c r="D6451" s="196">
        <v>2</v>
      </c>
      <c r="E6451" s="195" t="s">
        <v>21549</v>
      </c>
      <c r="F6451" s="195" t="s">
        <v>343</v>
      </c>
    </row>
    <row r="6452" spans="1:6" ht="30">
      <c r="A6452" s="195" t="s">
        <v>395</v>
      </c>
      <c r="B6452" s="196">
        <v>2184</v>
      </c>
      <c r="C6452" s="196">
        <v>300300</v>
      </c>
      <c r="D6452" s="196">
        <v>2</v>
      </c>
      <c r="E6452" s="195" t="s">
        <v>21550</v>
      </c>
      <c r="F6452" s="195" t="s">
        <v>200</v>
      </c>
    </row>
    <row r="6453" spans="1:6">
      <c r="A6453" s="195" t="s">
        <v>395</v>
      </c>
      <c r="B6453" s="196">
        <v>2395</v>
      </c>
      <c r="C6453" s="196">
        <v>3700</v>
      </c>
      <c r="D6453" s="196">
        <v>2</v>
      </c>
      <c r="E6453" s="195" t="s">
        <v>21551</v>
      </c>
      <c r="F6453" s="195" t="s">
        <v>351</v>
      </c>
    </row>
    <row r="6454" spans="1:6">
      <c r="A6454" s="195" t="s">
        <v>395</v>
      </c>
      <c r="B6454" s="196">
        <v>2567</v>
      </c>
      <c r="C6454" s="196">
        <v>247100</v>
      </c>
      <c r="D6454" s="196">
        <v>1</v>
      </c>
      <c r="E6454" s="195" t="s">
        <v>21552</v>
      </c>
      <c r="F6454" s="195" t="s">
        <v>118</v>
      </c>
    </row>
    <row r="6455" spans="1:6">
      <c r="A6455" s="195" t="s">
        <v>395</v>
      </c>
      <c r="B6455" s="196">
        <v>2718</v>
      </c>
      <c r="C6455" s="196">
        <v>94900</v>
      </c>
      <c r="D6455" s="196">
        <v>3</v>
      </c>
      <c r="E6455" s="195" t="s">
        <v>21553</v>
      </c>
      <c r="F6455" s="195" t="s">
        <v>68</v>
      </c>
    </row>
    <row r="6456" spans="1:6">
      <c r="A6456" s="195" t="s">
        <v>395</v>
      </c>
      <c r="B6456" s="196">
        <v>1888</v>
      </c>
      <c r="C6456" s="196">
        <v>283200</v>
      </c>
      <c r="D6456" s="196">
        <v>2</v>
      </c>
      <c r="E6456" s="195" t="s">
        <v>21554</v>
      </c>
      <c r="F6456" s="195" t="s">
        <v>194</v>
      </c>
    </row>
    <row r="6457" spans="1:6">
      <c r="A6457" s="195" t="s">
        <v>395</v>
      </c>
      <c r="B6457" s="196">
        <v>4345</v>
      </c>
      <c r="C6457" s="196">
        <v>1262700</v>
      </c>
      <c r="D6457" s="196">
        <v>2</v>
      </c>
      <c r="E6457" s="195" t="s">
        <v>21555</v>
      </c>
      <c r="F6457" s="195" t="s">
        <v>300</v>
      </c>
    </row>
    <row r="6458" spans="1:6">
      <c r="A6458" s="195" t="s">
        <v>395</v>
      </c>
      <c r="B6458" s="196">
        <v>4531</v>
      </c>
      <c r="C6458" s="196">
        <v>576200</v>
      </c>
      <c r="D6458" s="196">
        <v>1</v>
      </c>
      <c r="E6458" s="195" t="s">
        <v>21556</v>
      </c>
      <c r="F6458" s="195" t="s">
        <v>126</v>
      </c>
    </row>
    <row r="6459" spans="1:6">
      <c r="A6459" s="195" t="s">
        <v>395</v>
      </c>
      <c r="B6459" s="196">
        <v>988</v>
      </c>
      <c r="C6459" s="196">
        <v>268000</v>
      </c>
      <c r="D6459" s="196">
        <v>2</v>
      </c>
      <c r="E6459" s="195" t="s">
        <v>21557</v>
      </c>
      <c r="F6459" s="195" t="s">
        <v>3</v>
      </c>
    </row>
    <row r="6460" spans="1:6">
      <c r="A6460" s="195" t="s">
        <v>395</v>
      </c>
      <c r="B6460" s="196">
        <v>1313</v>
      </c>
      <c r="C6460" s="196">
        <v>389300</v>
      </c>
      <c r="D6460" s="196">
        <v>6</v>
      </c>
      <c r="E6460" s="195" t="s">
        <v>21558</v>
      </c>
      <c r="F6460" s="195" t="s">
        <v>22</v>
      </c>
    </row>
    <row r="6461" spans="1:6">
      <c r="A6461" s="195" t="s">
        <v>395</v>
      </c>
      <c r="B6461" s="196">
        <v>2466</v>
      </c>
      <c r="C6461" s="196">
        <v>222600</v>
      </c>
      <c r="D6461" s="196">
        <v>2</v>
      </c>
      <c r="E6461" s="195" t="s">
        <v>21559</v>
      </c>
      <c r="F6461" s="195" t="s">
        <v>332</v>
      </c>
    </row>
    <row r="6462" spans="1:6">
      <c r="A6462" s="195" t="s">
        <v>395</v>
      </c>
      <c r="B6462" s="196">
        <v>2328</v>
      </c>
      <c r="C6462" s="196">
        <v>229100</v>
      </c>
      <c r="D6462" s="196">
        <v>2</v>
      </c>
      <c r="E6462" s="195" t="s">
        <v>21560</v>
      </c>
      <c r="F6462" s="195" t="s">
        <v>189</v>
      </c>
    </row>
    <row r="6463" spans="1:6">
      <c r="A6463" s="195" t="s">
        <v>395</v>
      </c>
      <c r="B6463" s="196">
        <v>6280</v>
      </c>
      <c r="C6463" s="196">
        <v>441200</v>
      </c>
      <c r="D6463" s="196">
        <v>2</v>
      </c>
      <c r="E6463" s="195" t="s">
        <v>21561</v>
      </c>
      <c r="F6463" s="195" t="s">
        <v>220</v>
      </c>
    </row>
    <row r="6464" spans="1:6">
      <c r="A6464" s="195" t="s">
        <v>395</v>
      </c>
      <c r="B6464" s="196">
        <v>960</v>
      </c>
      <c r="C6464" s="196">
        <v>170700</v>
      </c>
      <c r="D6464" s="196">
        <v>1</v>
      </c>
      <c r="E6464" s="195" t="s">
        <v>21562</v>
      </c>
      <c r="F6464" s="195" t="s">
        <v>22</v>
      </c>
    </row>
    <row r="6465" spans="1:6">
      <c r="A6465" s="195" t="s">
        <v>395</v>
      </c>
      <c r="B6465" s="196">
        <v>12130</v>
      </c>
      <c r="C6465" s="196">
        <v>1261200</v>
      </c>
      <c r="D6465" s="196">
        <v>3</v>
      </c>
      <c r="E6465" s="195" t="s">
        <v>21563</v>
      </c>
      <c r="F6465" s="195" t="s">
        <v>238</v>
      </c>
    </row>
    <row r="6466" spans="1:6">
      <c r="A6466" s="195" t="s">
        <v>395</v>
      </c>
      <c r="B6466" s="196">
        <v>2704</v>
      </c>
      <c r="C6466" s="196">
        <v>295500</v>
      </c>
      <c r="D6466" s="196">
        <v>3</v>
      </c>
      <c r="E6466" s="195" t="s">
        <v>21564</v>
      </c>
      <c r="F6466" s="195" t="s">
        <v>60</v>
      </c>
    </row>
    <row r="6467" spans="1:6" ht="30">
      <c r="A6467" s="195" t="s">
        <v>395</v>
      </c>
      <c r="B6467" s="196">
        <v>4508</v>
      </c>
      <c r="C6467" s="196">
        <v>1594800</v>
      </c>
      <c r="D6467" s="196">
        <v>1</v>
      </c>
      <c r="E6467" s="195" t="s">
        <v>21565</v>
      </c>
      <c r="F6467" s="195" t="s">
        <v>278</v>
      </c>
    </row>
    <row r="6468" spans="1:6">
      <c r="A6468" s="195" t="s">
        <v>395</v>
      </c>
      <c r="B6468" s="196">
        <v>1402</v>
      </c>
      <c r="C6468" s="196">
        <v>626100</v>
      </c>
      <c r="D6468" s="196">
        <v>1</v>
      </c>
      <c r="E6468" s="195" t="s">
        <v>21566</v>
      </c>
      <c r="F6468" s="195" t="s">
        <v>344</v>
      </c>
    </row>
    <row r="6469" spans="1:6">
      <c r="A6469" s="195" t="s">
        <v>395</v>
      </c>
      <c r="B6469" s="196">
        <v>2034</v>
      </c>
      <c r="C6469" s="196">
        <v>273700</v>
      </c>
      <c r="D6469" s="196">
        <v>1</v>
      </c>
      <c r="E6469" s="195" t="s">
        <v>21567</v>
      </c>
      <c r="F6469" s="195" t="s">
        <v>118</v>
      </c>
    </row>
    <row r="6470" spans="1:6" ht="30">
      <c r="A6470" s="195" t="s">
        <v>395</v>
      </c>
      <c r="B6470" s="196">
        <v>3395</v>
      </c>
      <c r="C6470" s="196">
        <v>530400</v>
      </c>
      <c r="D6470" s="196">
        <v>3</v>
      </c>
      <c r="E6470" s="195" t="s">
        <v>21568</v>
      </c>
      <c r="F6470" s="195" t="s">
        <v>200</v>
      </c>
    </row>
    <row r="6471" spans="1:6">
      <c r="A6471" s="195" t="s">
        <v>395</v>
      </c>
      <c r="B6471" s="196">
        <v>5260</v>
      </c>
      <c r="C6471" s="196">
        <v>204700</v>
      </c>
      <c r="D6471" s="196">
        <v>1</v>
      </c>
      <c r="E6471" s="195" t="s">
        <v>21569</v>
      </c>
      <c r="F6471" s="195" t="s">
        <v>3</v>
      </c>
    </row>
    <row r="6472" spans="1:6">
      <c r="A6472" s="195" t="s">
        <v>395</v>
      </c>
      <c r="B6472" s="196">
        <v>2388</v>
      </c>
      <c r="C6472" s="196">
        <v>204500</v>
      </c>
      <c r="D6472" s="196">
        <v>1</v>
      </c>
      <c r="E6472" s="195" t="s">
        <v>21570</v>
      </c>
      <c r="F6472" s="195" t="s">
        <v>294</v>
      </c>
    </row>
    <row r="6473" spans="1:6">
      <c r="A6473" s="195" t="s">
        <v>395</v>
      </c>
      <c r="B6473" s="196">
        <v>3674</v>
      </c>
      <c r="C6473" s="196">
        <v>488200</v>
      </c>
      <c r="D6473" s="196">
        <v>2</v>
      </c>
      <c r="E6473" s="195" t="s">
        <v>21571</v>
      </c>
      <c r="F6473" s="195" t="s">
        <v>306</v>
      </c>
    </row>
    <row r="6474" spans="1:6">
      <c r="A6474" s="195" t="s">
        <v>395</v>
      </c>
      <c r="B6474" s="196">
        <v>1840</v>
      </c>
      <c r="C6474" s="196">
        <v>295100</v>
      </c>
      <c r="D6474" s="196">
        <v>2</v>
      </c>
      <c r="E6474" s="195" t="s">
        <v>21572</v>
      </c>
      <c r="F6474" s="195" t="s">
        <v>259</v>
      </c>
    </row>
    <row r="6475" spans="1:6" ht="30">
      <c r="A6475" s="195" t="s">
        <v>395</v>
      </c>
      <c r="B6475" s="196">
        <v>8093</v>
      </c>
      <c r="C6475" s="196">
        <v>921200</v>
      </c>
      <c r="D6475" s="196">
        <v>6</v>
      </c>
      <c r="E6475" s="195" t="s">
        <v>21573</v>
      </c>
      <c r="F6475" s="195" t="s">
        <v>348</v>
      </c>
    </row>
    <row r="6476" spans="1:6">
      <c r="A6476" s="195" t="s">
        <v>395</v>
      </c>
      <c r="B6476" s="196">
        <v>1216</v>
      </c>
      <c r="C6476" s="196">
        <v>168200</v>
      </c>
      <c r="D6476" s="196">
        <v>2</v>
      </c>
      <c r="E6476" s="195" t="s">
        <v>21574</v>
      </c>
      <c r="F6476" s="195" t="s">
        <v>332</v>
      </c>
    </row>
    <row r="6477" spans="1:6">
      <c r="A6477" s="195" t="s">
        <v>395</v>
      </c>
      <c r="B6477" s="196">
        <v>3435</v>
      </c>
      <c r="C6477" s="196">
        <v>808400</v>
      </c>
      <c r="D6477" s="196">
        <v>2</v>
      </c>
      <c r="E6477" s="195" t="s">
        <v>21575</v>
      </c>
      <c r="F6477" s="195" t="s">
        <v>204</v>
      </c>
    </row>
    <row r="6478" spans="1:6">
      <c r="A6478" s="195" t="s">
        <v>395</v>
      </c>
      <c r="B6478" s="196">
        <v>9078</v>
      </c>
      <c r="C6478" s="196">
        <v>636100</v>
      </c>
      <c r="D6478" s="196">
        <v>2</v>
      </c>
      <c r="E6478" s="195" t="s">
        <v>21576</v>
      </c>
      <c r="F6478" s="195" t="s">
        <v>47</v>
      </c>
    </row>
    <row r="6479" spans="1:6">
      <c r="A6479" s="195" t="s">
        <v>395</v>
      </c>
      <c r="B6479" s="196">
        <v>2670</v>
      </c>
      <c r="C6479" s="196">
        <v>438400</v>
      </c>
      <c r="D6479" s="196">
        <v>3</v>
      </c>
      <c r="E6479" s="195" t="s">
        <v>21577</v>
      </c>
      <c r="F6479" s="195" t="s">
        <v>136</v>
      </c>
    </row>
    <row r="6480" spans="1:6">
      <c r="A6480" s="195" t="s">
        <v>395</v>
      </c>
      <c r="B6480" s="196">
        <v>9663</v>
      </c>
      <c r="C6480" s="196">
        <v>2881700</v>
      </c>
      <c r="D6480" s="196">
        <v>1</v>
      </c>
      <c r="E6480" s="195" t="s">
        <v>21578</v>
      </c>
      <c r="F6480" s="195" t="s">
        <v>344</v>
      </c>
    </row>
    <row r="6481" spans="1:6">
      <c r="A6481" s="195" t="s">
        <v>395</v>
      </c>
      <c r="B6481" s="196">
        <v>2622</v>
      </c>
      <c r="C6481" s="196">
        <v>301900</v>
      </c>
      <c r="D6481" s="196">
        <v>2</v>
      </c>
      <c r="E6481" s="195" t="s">
        <v>21579</v>
      </c>
      <c r="F6481" s="195" t="s">
        <v>118</v>
      </c>
    </row>
    <row r="6482" spans="1:6">
      <c r="A6482" s="195" t="s">
        <v>395</v>
      </c>
      <c r="B6482" s="196">
        <v>5258</v>
      </c>
      <c r="C6482" s="196">
        <v>244800</v>
      </c>
      <c r="D6482" s="196">
        <v>6</v>
      </c>
      <c r="E6482" s="195" t="s">
        <v>21580</v>
      </c>
      <c r="F6482" s="195" t="s">
        <v>192</v>
      </c>
    </row>
    <row r="6483" spans="1:6">
      <c r="A6483" s="195" t="s">
        <v>395</v>
      </c>
      <c r="B6483" s="196">
        <v>2172</v>
      </c>
      <c r="C6483" s="196">
        <v>236100</v>
      </c>
      <c r="D6483" s="196">
        <v>2</v>
      </c>
      <c r="E6483" s="195" t="s">
        <v>21581</v>
      </c>
      <c r="F6483" s="195" t="s">
        <v>136</v>
      </c>
    </row>
    <row r="6484" spans="1:6">
      <c r="A6484" s="195" t="s">
        <v>395</v>
      </c>
      <c r="B6484" s="196">
        <v>2601</v>
      </c>
      <c r="C6484" s="196">
        <v>64500</v>
      </c>
      <c r="D6484" s="196">
        <v>2</v>
      </c>
      <c r="E6484" s="195" t="s">
        <v>21582</v>
      </c>
      <c r="F6484" s="195" t="s">
        <v>328</v>
      </c>
    </row>
    <row r="6485" spans="1:6">
      <c r="A6485" s="195" t="s">
        <v>395</v>
      </c>
      <c r="B6485" s="196">
        <v>2456</v>
      </c>
      <c r="C6485" s="196">
        <v>97400</v>
      </c>
      <c r="D6485" s="196">
        <v>2</v>
      </c>
      <c r="E6485" s="195" t="s">
        <v>21583</v>
      </c>
      <c r="F6485" s="195" t="s">
        <v>160</v>
      </c>
    </row>
    <row r="6486" spans="1:6">
      <c r="A6486" s="195" t="s">
        <v>395</v>
      </c>
      <c r="B6486" s="196">
        <v>1982</v>
      </c>
      <c r="C6486" s="196">
        <v>235800</v>
      </c>
      <c r="D6486" s="196">
        <v>2</v>
      </c>
      <c r="E6486" s="195" t="s">
        <v>21584</v>
      </c>
      <c r="F6486" s="195" t="s">
        <v>67</v>
      </c>
    </row>
    <row r="6487" spans="1:6">
      <c r="A6487" s="195" t="s">
        <v>395</v>
      </c>
      <c r="B6487" s="196">
        <v>5818</v>
      </c>
      <c r="C6487" s="196">
        <v>511400</v>
      </c>
      <c r="D6487" s="196">
        <v>4</v>
      </c>
      <c r="E6487" s="195" t="s">
        <v>21585</v>
      </c>
      <c r="F6487" s="195" t="s">
        <v>47</v>
      </c>
    </row>
    <row r="6488" spans="1:6">
      <c r="A6488" s="195" t="s">
        <v>395</v>
      </c>
      <c r="B6488" s="196">
        <v>2670</v>
      </c>
      <c r="C6488" s="196">
        <v>92700</v>
      </c>
      <c r="D6488" s="196">
        <v>2</v>
      </c>
      <c r="E6488" s="195" t="s">
        <v>21586</v>
      </c>
      <c r="F6488" s="195" t="s">
        <v>282</v>
      </c>
    </row>
  </sheetData>
  <hyperlinks>
    <hyperlink ref="A1" location="'Table of Contents'!A1" display="Return to Table of Contents" xr:uid="{E589005E-B942-4198-ACF5-C09C82BD8CD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F5CFD-FA6D-43F8-B8DC-ADE5D059DF6E}">
  <dimension ref="A1:S10616"/>
  <sheetViews>
    <sheetView workbookViewId="0">
      <selection activeCell="A2" sqref="A2"/>
    </sheetView>
  </sheetViews>
  <sheetFormatPr defaultRowHeight="15"/>
  <cols>
    <col min="5" max="5" width="28" customWidth="1"/>
    <col min="6" max="6" width="23.140625" customWidth="1"/>
    <col min="8" max="8" width="15.140625" customWidth="1"/>
    <col min="9" max="9" width="29" customWidth="1"/>
  </cols>
  <sheetData>
    <row r="1" spans="1:19">
      <c r="A1" s="261" t="s">
        <v>26157</v>
      </c>
    </row>
    <row r="2" spans="1:19">
      <c r="A2" s="75" t="s">
        <v>26254</v>
      </c>
    </row>
    <row r="3" spans="1:19">
      <c r="A3" t="s">
        <v>14699</v>
      </c>
    </row>
    <row r="4" spans="1:19">
      <c r="A4" t="s">
        <v>14700</v>
      </c>
    </row>
    <row r="5" spans="1:19">
      <c r="S5" s="179" t="s">
        <v>3505</v>
      </c>
    </row>
    <row r="6" spans="1:19">
      <c r="S6" s="181">
        <v>121</v>
      </c>
    </row>
    <row r="7" spans="1:19">
      <c r="A7" s="179" t="s">
        <v>369</v>
      </c>
      <c r="B7" s="179" t="s">
        <v>1811</v>
      </c>
      <c r="C7" s="179" t="s">
        <v>847</v>
      </c>
      <c r="D7" s="179" t="s">
        <v>464</v>
      </c>
      <c r="E7" s="179" t="s">
        <v>876</v>
      </c>
      <c r="F7" s="179" t="s">
        <v>0</v>
      </c>
      <c r="H7" t="s">
        <v>466</v>
      </c>
      <c r="S7" s="181">
        <v>35</v>
      </c>
    </row>
    <row r="8" spans="1:19" ht="15.75" thickBot="1">
      <c r="A8" s="180" t="s">
        <v>397</v>
      </c>
      <c r="B8" s="181">
        <v>3072</v>
      </c>
      <c r="C8" s="181">
        <v>465700</v>
      </c>
      <c r="D8" s="181">
        <v>6</v>
      </c>
      <c r="E8" s="180" t="s">
        <v>4092</v>
      </c>
      <c r="F8" s="180" t="s">
        <v>31</v>
      </c>
      <c r="S8" s="181">
        <v>33</v>
      </c>
    </row>
    <row r="9" spans="1:19">
      <c r="A9" s="180" t="s">
        <v>397</v>
      </c>
      <c r="B9" s="181">
        <v>2896</v>
      </c>
      <c r="C9" s="181">
        <v>631500</v>
      </c>
      <c r="D9" s="181">
        <v>5</v>
      </c>
      <c r="E9" s="180" t="s">
        <v>4093</v>
      </c>
      <c r="F9" s="180" t="s">
        <v>28</v>
      </c>
      <c r="H9" s="144" t="s">
        <v>467</v>
      </c>
      <c r="I9" s="144"/>
      <c r="S9" s="181">
        <v>32</v>
      </c>
    </row>
    <row r="10" spans="1:19">
      <c r="A10" s="180" t="s">
        <v>397</v>
      </c>
      <c r="B10" s="181">
        <v>3128</v>
      </c>
      <c r="C10" s="181">
        <v>721000</v>
      </c>
      <c r="D10" s="181">
        <v>6</v>
      </c>
      <c r="E10" s="180" t="s">
        <v>4094</v>
      </c>
      <c r="F10" s="180" t="s">
        <v>28</v>
      </c>
      <c r="H10" t="s">
        <v>468</v>
      </c>
      <c r="I10">
        <v>0.49290249176991868</v>
      </c>
      <c r="S10" s="181">
        <v>23</v>
      </c>
    </row>
    <row r="11" spans="1:19">
      <c r="A11" s="180" t="s">
        <v>397</v>
      </c>
      <c r="B11" s="181">
        <v>2146</v>
      </c>
      <c r="C11" s="181">
        <v>288900</v>
      </c>
      <c r="D11" s="181">
        <v>6</v>
      </c>
      <c r="E11" s="180" t="s">
        <v>4095</v>
      </c>
      <c r="F11" s="180" t="s">
        <v>7</v>
      </c>
      <c r="H11" t="s">
        <v>469</v>
      </c>
      <c r="I11">
        <v>0.24295286639299474</v>
      </c>
      <c r="S11" s="181">
        <v>22</v>
      </c>
    </row>
    <row r="12" spans="1:19">
      <c r="A12" s="180" t="s">
        <v>397</v>
      </c>
      <c r="B12" s="181">
        <v>3680</v>
      </c>
      <c r="C12" s="181">
        <v>602900</v>
      </c>
      <c r="D12" s="181">
        <v>4</v>
      </c>
      <c r="E12" s="180" t="s">
        <v>4096</v>
      </c>
      <c r="F12" s="180" t="s">
        <v>49</v>
      </c>
      <c r="H12" t="s">
        <v>470</v>
      </c>
      <c r="I12">
        <v>0.242810040785296</v>
      </c>
      <c r="S12" s="181">
        <v>21</v>
      </c>
    </row>
    <row r="13" spans="1:19">
      <c r="A13" s="180" t="s">
        <v>397</v>
      </c>
      <c r="B13" s="181">
        <v>6237</v>
      </c>
      <c r="C13" s="181">
        <v>716900</v>
      </c>
      <c r="D13" s="181">
        <v>8</v>
      </c>
      <c r="E13" s="180" t="s">
        <v>4097</v>
      </c>
      <c r="F13" s="180" t="s">
        <v>10</v>
      </c>
      <c r="H13" t="s">
        <v>471</v>
      </c>
      <c r="I13">
        <v>1.0251471542983979</v>
      </c>
      <c r="S13" s="181">
        <v>20</v>
      </c>
    </row>
    <row r="14" spans="1:19" ht="15.75" thickBot="1">
      <c r="A14" s="180" t="s">
        <v>397</v>
      </c>
      <c r="B14" s="181">
        <v>4917</v>
      </c>
      <c r="C14" s="181">
        <v>426700</v>
      </c>
      <c r="D14" s="181">
        <v>4</v>
      </c>
      <c r="E14" s="180" t="s">
        <v>4098</v>
      </c>
      <c r="F14" s="180" t="s">
        <v>14</v>
      </c>
      <c r="H14" s="142" t="s">
        <v>472</v>
      </c>
      <c r="I14" s="142">
        <v>10604</v>
      </c>
      <c r="S14" s="181">
        <v>19</v>
      </c>
    </row>
    <row r="15" spans="1:19">
      <c r="A15" s="180" t="s">
        <v>397</v>
      </c>
      <c r="B15" s="181">
        <v>5913</v>
      </c>
      <c r="C15" s="181">
        <v>897500</v>
      </c>
      <c r="D15" s="181">
        <v>4</v>
      </c>
      <c r="E15" s="180" t="s">
        <v>4099</v>
      </c>
      <c r="F15" s="180" t="s">
        <v>24</v>
      </c>
      <c r="S15" s="181">
        <v>19</v>
      </c>
    </row>
    <row r="16" spans="1:19" ht="15.75" thickBot="1">
      <c r="A16" s="180" t="s">
        <v>397</v>
      </c>
      <c r="B16" s="181">
        <v>4238</v>
      </c>
      <c r="C16" s="181">
        <v>467100</v>
      </c>
      <c r="D16" s="181">
        <v>4</v>
      </c>
      <c r="E16" s="180" t="s">
        <v>4100</v>
      </c>
      <c r="F16" s="180" t="s">
        <v>26</v>
      </c>
      <c r="H16" t="s">
        <v>473</v>
      </c>
      <c r="S16" s="181">
        <v>19</v>
      </c>
    </row>
    <row r="17" spans="1:19">
      <c r="A17" s="180" t="s">
        <v>397</v>
      </c>
      <c r="B17" s="181">
        <v>2736</v>
      </c>
      <c r="C17" s="181">
        <v>236100</v>
      </c>
      <c r="D17" s="181">
        <v>4</v>
      </c>
      <c r="E17" s="180" t="s">
        <v>4101</v>
      </c>
      <c r="F17" s="180" t="s">
        <v>81</v>
      </c>
      <c r="H17" s="143"/>
      <c r="I17" s="143" t="s">
        <v>477</v>
      </c>
      <c r="J17" s="143" t="s">
        <v>478</v>
      </c>
      <c r="K17" s="143" t="s">
        <v>479</v>
      </c>
      <c r="L17" s="143" t="s">
        <v>480</v>
      </c>
      <c r="M17" s="143" t="s">
        <v>481</v>
      </c>
      <c r="S17" s="181">
        <v>18</v>
      </c>
    </row>
    <row r="18" spans="1:19">
      <c r="A18" s="180" t="s">
        <v>397</v>
      </c>
      <c r="B18" s="181">
        <v>5607</v>
      </c>
      <c r="C18" s="181">
        <v>481100</v>
      </c>
      <c r="D18" s="181">
        <v>5</v>
      </c>
      <c r="E18" s="180" t="s">
        <v>4102</v>
      </c>
      <c r="F18" s="180" t="s">
        <v>10</v>
      </c>
      <c r="H18" t="s">
        <v>474</v>
      </c>
      <c r="I18">
        <v>2</v>
      </c>
      <c r="J18">
        <v>3575.3483611828469</v>
      </c>
      <c r="K18">
        <v>1787.6741805914235</v>
      </c>
      <c r="L18">
        <v>1701.0455639405016</v>
      </c>
      <c r="M18">
        <v>0</v>
      </c>
      <c r="S18" s="181">
        <v>18</v>
      </c>
    </row>
    <row r="19" spans="1:19">
      <c r="A19" s="180" t="s">
        <v>397</v>
      </c>
      <c r="B19" s="181">
        <v>6344</v>
      </c>
      <c r="C19" s="181">
        <v>806600</v>
      </c>
      <c r="D19" s="181">
        <v>4</v>
      </c>
      <c r="E19" s="180" t="s">
        <v>4103</v>
      </c>
      <c r="F19" s="180" t="s">
        <v>10</v>
      </c>
      <c r="H19" t="s">
        <v>475</v>
      </c>
      <c r="I19">
        <v>10601</v>
      </c>
      <c r="J19">
        <v>11140.873819128659</v>
      </c>
      <c r="K19">
        <v>1.0509266879661032</v>
      </c>
      <c r="S19" s="181">
        <v>17</v>
      </c>
    </row>
    <row r="20" spans="1:19" ht="15.75" thickBot="1">
      <c r="A20" s="180" t="s">
        <v>397</v>
      </c>
      <c r="B20" s="181">
        <v>5096</v>
      </c>
      <c r="C20" s="181">
        <v>712800</v>
      </c>
      <c r="D20" s="181">
        <v>4</v>
      </c>
      <c r="E20" s="180" t="s">
        <v>4104</v>
      </c>
      <c r="F20" s="180" t="s">
        <v>41</v>
      </c>
      <c r="H20" s="142" t="s">
        <v>465</v>
      </c>
      <c r="I20" s="142">
        <v>10603</v>
      </c>
      <c r="J20" s="142">
        <v>14716.222180311506</v>
      </c>
      <c r="K20" s="142"/>
      <c r="L20" s="142"/>
      <c r="M20" s="142"/>
      <c r="S20" s="181">
        <v>17</v>
      </c>
    </row>
    <row r="21" spans="1:19" ht="15.75" thickBot="1">
      <c r="A21" s="180" t="s">
        <v>397</v>
      </c>
      <c r="B21" s="181">
        <v>4087</v>
      </c>
      <c r="C21" s="181">
        <v>503800</v>
      </c>
      <c r="D21" s="181">
        <v>4</v>
      </c>
      <c r="E21" s="180" t="s">
        <v>4105</v>
      </c>
      <c r="F21" s="180" t="s">
        <v>69</v>
      </c>
      <c r="S21" s="181">
        <v>17</v>
      </c>
    </row>
    <row r="22" spans="1:19">
      <c r="A22" s="180" t="s">
        <v>397</v>
      </c>
      <c r="B22" s="181">
        <v>3645</v>
      </c>
      <c r="C22" s="181">
        <v>444000</v>
      </c>
      <c r="D22" s="181">
        <v>4</v>
      </c>
      <c r="E22" s="180" t="s">
        <v>4106</v>
      </c>
      <c r="F22" s="180" t="s">
        <v>46</v>
      </c>
      <c r="H22" s="143"/>
      <c r="I22" s="143" t="s">
        <v>482</v>
      </c>
      <c r="J22" s="143" t="s">
        <v>471</v>
      </c>
      <c r="K22" s="143" t="s">
        <v>483</v>
      </c>
      <c r="L22" s="143" t="s">
        <v>484</v>
      </c>
      <c r="M22" s="143" t="s">
        <v>485</v>
      </c>
      <c r="N22" s="143" t="s">
        <v>486</v>
      </c>
      <c r="O22" s="143" t="s">
        <v>487</v>
      </c>
      <c r="P22" s="143" t="s">
        <v>488</v>
      </c>
      <c r="S22" s="181">
        <v>17</v>
      </c>
    </row>
    <row r="23" spans="1:19">
      <c r="A23" s="180" t="s">
        <v>397</v>
      </c>
      <c r="B23" s="181">
        <v>6972</v>
      </c>
      <c r="C23" s="181">
        <v>900500</v>
      </c>
      <c r="D23" s="181">
        <v>6</v>
      </c>
      <c r="E23" s="180" t="s">
        <v>4107</v>
      </c>
      <c r="F23" s="180" t="s">
        <v>13</v>
      </c>
      <c r="H23" t="s">
        <v>476</v>
      </c>
      <c r="I23">
        <v>3.3662326808465841</v>
      </c>
      <c r="J23">
        <v>2.9240305785101492E-2</v>
      </c>
      <c r="K23">
        <v>115.1230327612287</v>
      </c>
      <c r="L23">
        <v>0</v>
      </c>
      <c r="M23">
        <v>3.3089161905374631</v>
      </c>
      <c r="N23">
        <v>3.4235491711557051</v>
      </c>
      <c r="O23">
        <v>3.3089161905374631</v>
      </c>
      <c r="P23">
        <v>3.4235491711557051</v>
      </c>
      <c r="S23" s="181">
        <v>17</v>
      </c>
    </row>
    <row r="24" spans="1:19">
      <c r="A24" s="180" t="s">
        <v>397</v>
      </c>
      <c r="B24" s="181">
        <v>3458</v>
      </c>
      <c r="C24" s="181">
        <v>691400</v>
      </c>
      <c r="D24" s="181">
        <v>4</v>
      </c>
      <c r="E24" s="180" t="s">
        <v>4108</v>
      </c>
      <c r="F24" s="180" t="s">
        <v>28</v>
      </c>
      <c r="H24" t="s">
        <v>1811</v>
      </c>
      <c r="I24">
        <v>2.9693577779871564E-4</v>
      </c>
      <c r="J24">
        <v>6.0159172621370851E-6</v>
      </c>
      <c r="K24">
        <v>49.358354654836567</v>
      </c>
      <c r="L24">
        <v>0</v>
      </c>
      <c r="M24">
        <v>2.8514345024954741E-4</v>
      </c>
      <c r="N24">
        <v>3.0872810534788387E-4</v>
      </c>
      <c r="O24">
        <v>2.8514345024954741E-4</v>
      </c>
      <c r="P24">
        <v>3.0872810534788387E-4</v>
      </c>
      <c r="S24" s="181">
        <v>16</v>
      </c>
    </row>
    <row r="25" spans="1:19" ht="15.75" thickBot="1">
      <c r="A25" s="180" t="s">
        <v>397</v>
      </c>
      <c r="B25" s="181">
        <v>3420</v>
      </c>
      <c r="C25" s="181">
        <v>508700</v>
      </c>
      <c r="D25" s="181">
        <v>4</v>
      </c>
      <c r="E25" s="180" t="s">
        <v>4109</v>
      </c>
      <c r="F25" s="180" t="s">
        <v>31</v>
      </c>
      <c r="H25" s="142" t="s">
        <v>847</v>
      </c>
      <c r="I25" s="185">
        <v>3.6687172962760702E-7</v>
      </c>
      <c r="J25" s="142">
        <v>2.97128032750823E-8</v>
      </c>
      <c r="K25" s="142">
        <v>12.347260749216225</v>
      </c>
      <c r="L25" s="142">
        <v>8.7356426416748657E-35</v>
      </c>
      <c r="M25" s="142">
        <v>3.0862905550889765E-7</v>
      </c>
      <c r="N25" s="142">
        <v>4.251144037463164E-7</v>
      </c>
      <c r="O25" s="142">
        <v>3.0862905550889765E-7</v>
      </c>
      <c r="P25" s="142">
        <v>4.251144037463164E-7</v>
      </c>
      <c r="S25" s="181">
        <v>16</v>
      </c>
    </row>
    <row r="26" spans="1:19">
      <c r="A26" s="180" t="s">
        <v>397</v>
      </c>
      <c r="B26" s="181">
        <v>3627</v>
      </c>
      <c r="C26" s="181">
        <v>390500</v>
      </c>
      <c r="D26" s="181">
        <v>4</v>
      </c>
      <c r="E26" s="180" t="s">
        <v>4110</v>
      </c>
      <c r="F26" s="180" t="s">
        <v>74</v>
      </c>
      <c r="S26" s="181">
        <v>16</v>
      </c>
    </row>
    <row r="27" spans="1:19">
      <c r="A27" s="180" t="s">
        <v>397</v>
      </c>
      <c r="B27" s="181">
        <v>4374</v>
      </c>
      <c r="C27" s="181">
        <v>630800</v>
      </c>
      <c r="D27" s="181">
        <v>4</v>
      </c>
      <c r="E27" s="180" t="s">
        <v>4111</v>
      </c>
      <c r="F27" s="180" t="s">
        <v>62</v>
      </c>
      <c r="S27" s="181">
        <v>15</v>
      </c>
    </row>
    <row r="28" spans="1:19">
      <c r="A28" s="180" t="s">
        <v>397</v>
      </c>
      <c r="B28" s="181">
        <v>4900</v>
      </c>
      <c r="C28" s="181">
        <v>453700</v>
      </c>
      <c r="D28" s="181">
        <v>7</v>
      </c>
      <c r="E28" s="180" t="s">
        <v>4112</v>
      </c>
      <c r="F28" s="180" t="s">
        <v>154</v>
      </c>
      <c r="H28" s="75" t="s">
        <v>25565</v>
      </c>
      <c r="S28" s="181">
        <v>15</v>
      </c>
    </row>
    <row r="29" spans="1:19">
      <c r="A29" s="180" t="s">
        <v>397</v>
      </c>
      <c r="B29" s="181">
        <v>4154</v>
      </c>
      <c r="C29" s="181">
        <v>501400</v>
      </c>
      <c r="D29" s="181">
        <v>4</v>
      </c>
      <c r="E29" s="180" t="s">
        <v>4113</v>
      </c>
      <c r="F29" s="180" t="s">
        <v>65</v>
      </c>
      <c r="H29" t="s">
        <v>25566</v>
      </c>
      <c r="S29" s="181">
        <v>15</v>
      </c>
    </row>
    <row r="30" spans="1:19">
      <c r="A30" s="180" t="s">
        <v>397</v>
      </c>
      <c r="B30" s="181">
        <v>5549</v>
      </c>
      <c r="C30" s="181">
        <v>390900</v>
      </c>
      <c r="D30" s="181">
        <v>6</v>
      </c>
      <c r="E30" s="180" t="s">
        <v>4114</v>
      </c>
      <c r="F30" s="180" t="s">
        <v>14</v>
      </c>
      <c r="H30" t="s">
        <v>25567</v>
      </c>
      <c r="S30" s="181">
        <v>15</v>
      </c>
    </row>
    <row r="31" spans="1:19">
      <c r="A31" s="180" t="s">
        <v>397</v>
      </c>
      <c r="B31" s="181">
        <v>4365</v>
      </c>
      <c r="C31" s="181">
        <v>365500</v>
      </c>
      <c r="D31" s="181">
        <v>6</v>
      </c>
      <c r="E31" s="180" t="s">
        <v>4115</v>
      </c>
      <c r="F31" s="180" t="s">
        <v>14</v>
      </c>
      <c r="I31" t="s">
        <v>25568</v>
      </c>
      <c r="S31" s="181">
        <v>15</v>
      </c>
    </row>
    <row r="32" spans="1:19">
      <c r="A32" s="180" t="s">
        <v>397</v>
      </c>
      <c r="B32" s="181">
        <v>6584</v>
      </c>
      <c r="C32" s="181">
        <v>1170400</v>
      </c>
      <c r="D32" s="181">
        <v>7</v>
      </c>
      <c r="E32" s="180" t="s">
        <v>4116</v>
      </c>
      <c r="F32" s="180" t="s">
        <v>95</v>
      </c>
      <c r="H32" t="s">
        <v>25569</v>
      </c>
      <c r="S32" s="181">
        <v>15</v>
      </c>
    </row>
    <row r="33" spans="1:19">
      <c r="A33" s="180" t="s">
        <v>397</v>
      </c>
      <c r="B33" s="181">
        <v>4944</v>
      </c>
      <c r="C33" s="181">
        <v>633800</v>
      </c>
      <c r="D33" s="181">
        <v>4</v>
      </c>
      <c r="E33" s="180" t="s">
        <v>4117</v>
      </c>
      <c r="F33" s="180" t="s">
        <v>32</v>
      </c>
      <c r="I33" t="s">
        <v>25573</v>
      </c>
      <c r="S33" s="181">
        <v>15</v>
      </c>
    </row>
    <row r="34" spans="1:19">
      <c r="A34" s="180" t="s">
        <v>397</v>
      </c>
      <c r="B34" s="181">
        <v>6118</v>
      </c>
      <c r="C34" s="181">
        <v>564800</v>
      </c>
      <c r="D34" s="181">
        <v>6</v>
      </c>
      <c r="E34" s="180" t="s">
        <v>4118</v>
      </c>
      <c r="F34" s="180" t="s">
        <v>14</v>
      </c>
      <c r="I34" t="s">
        <v>25570</v>
      </c>
      <c r="S34" s="181">
        <v>14</v>
      </c>
    </row>
    <row r="35" spans="1:19">
      <c r="A35" s="180" t="s">
        <v>397</v>
      </c>
      <c r="B35" s="181">
        <v>5545</v>
      </c>
      <c r="C35" s="181">
        <v>409000</v>
      </c>
      <c r="D35" s="181">
        <v>6</v>
      </c>
      <c r="E35" s="180" t="s">
        <v>4119</v>
      </c>
      <c r="F35" s="180" t="s">
        <v>14</v>
      </c>
      <c r="H35" t="s">
        <v>25571</v>
      </c>
      <c r="S35" s="181">
        <v>14</v>
      </c>
    </row>
    <row r="36" spans="1:19">
      <c r="A36" s="180" t="s">
        <v>397</v>
      </c>
      <c r="B36" s="181">
        <v>3672</v>
      </c>
      <c r="C36" s="181">
        <v>778700</v>
      </c>
      <c r="D36" s="181">
        <v>4</v>
      </c>
      <c r="E36" s="180" t="s">
        <v>4120</v>
      </c>
      <c r="F36" s="180" t="s">
        <v>44</v>
      </c>
      <c r="I36" t="s">
        <v>25572</v>
      </c>
      <c r="S36" s="181">
        <v>14</v>
      </c>
    </row>
    <row r="37" spans="1:19">
      <c r="A37" s="180" t="s">
        <v>397</v>
      </c>
      <c r="B37" s="181">
        <v>3688</v>
      </c>
      <c r="C37" s="181">
        <v>258400</v>
      </c>
      <c r="D37" s="181">
        <v>4</v>
      </c>
      <c r="E37" s="180" t="s">
        <v>4121</v>
      </c>
      <c r="F37" s="180" t="s">
        <v>11</v>
      </c>
      <c r="S37" s="181">
        <v>14</v>
      </c>
    </row>
    <row r="38" spans="1:19">
      <c r="A38" s="180" t="s">
        <v>397</v>
      </c>
      <c r="B38" s="181">
        <v>8548</v>
      </c>
      <c r="C38" s="181">
        <v>3400000</v>
      </c>
      <c r="D38" s="181">
        <v>8</v>
      </c>
      <c r="E38" s="180" t="s">
        <v>4122</v>
      </c>
      <c r="F38" s="180" t="s">
        <v>91</v>
      </c>
      <c r="S38" s="181">
        <v>14</v>
      </c>
    </row>
    <row r="39" spans="1:19">
      <c r="A39" s="180" t="s">
        <v>397</v>
      </c>
      <c r="B39" s="181">
        <v>4082</v>
      </c>
      <c r="C39" s="181">
        <v>651600</v>
      </c>
      <c r="D39" s="181">
        <v>5</v>
      </c>
      <c r="E39" s="180" t="s">
        <v>4123</v>
      </c>
      <c r="F39" s="180" t="s">
        <v>49</v>
      </c>
      <c r="S39" s="181">
        <v>13</v>
      </c>
    </row>
    <row r="40" spans="1:19">
      <c r="A40" s="180" t="s">
        <v>397</v>
      </c>
      <c r="B40" s="181">
        <v>4354</v>
      </c>
      <c r="C40" s="181">
        <v>739200</v>
      </c>
      <c r="D40" s="181">
        <v>4</v>
      </c>
      <c r="E40" s="180" t="s">
        <v>4124</v>
      </c>
      <c r="F40" s="180" t="s">
        <v>28</v>
      </c>
      <c r="S40" s="181">
        <v>13</v>
      </c>
    </row>
    <row r="41" spans="1:19">
      <c r="A41" s="180" t="s">
        <v>397</v>
      </c>
      <c r="B41" s="181">
        <v>4224</v>
      </c>
      <c r="C41" s="181">
        <v>365600</v>
      </c>
      <c r="D41" s="181">
        <v>4</v>
      </c>
      <c r="E41" s="180" t="s">
        <v>4125</v>
      </c>
      <c r="F41" s="180" t="s">
        <v>14</v>
      </c>
      <c r="S41" s="181">
        <v>13</v>
      </c>
    </row>
    <row r="42" spans="1:19">
      <c r="A42" s="180" t="s">
        <v>397</v>
      </c>
      <c r="B42" s="181">
        <v>4260</v>
      </c>
      <c r="C42" s="181">
        <v>1313700</v>
      </c>
      <c r="D42" s="181">
        <v>4</v>
      </c>
      <c r="E42" s="180" t="s">
        <v>4126</v>
      </c>
      <c r="F42" s="180" t="s">
        <v>24</v>
      </c>
      <c r="S42" s="181">
        <v>13</v>
      </c>
    </row>
    <row r="43" spans="1:19">
      <c r="A43" s="180" t="s">
        <v>397</v>
      </c>
      <c r="B43" s="181">
        <v>2603</v>
      </c>
      <c r="C43" s="181">
        <v>235300</v>
      </c>
      <c r="D43" s="181">
        <v>4</v>
      </c>
      <c r="E43" s="180" t="s">
        <v>4127</v>
      </c>
      <c r="F43" s="180" t="s">
        <v>14</v>
      </c>
      <c r="S43" s="181">
        <v>13</v>
      </c>
    </row>
    <row r="44" spans="1:19">
      <c r="A44" s="180" t="s">
        <v>397</v>
      </c>
      <c r="B44" s="181">
        <v>4968</v>
      </c>
      <c r="C44" s="181">
        <v>526300</v>
      </c>
      <c r="D44" s="181">
        <v>4</v>
      </c>
      <c r="E44" s="180" t="s">
        <v>4128</v>
      </c>
      <c r="F44" s="180" t="s">
        <v>7</v>
      </c>
      <c r="S44" s="181">
        <v>13</v>
      </c>
    </row>
    <row r="45" spans="1:19">
      <c r="A45" s="180" t="s">
        <v>397</v>
      </c>
      <c r="B45" s="181">
        <v>4050</v>
      </c>
      <c r="C45" s="181">
        <v>379800</v>
      </c>
      <c r="D45" s="181">
        <v>4</v>
      </c>
      <c r="E45" s="180" t="s">
        <v>4129</v>
      </c>
      <c r="F45" s="180" t="s">
        <v>14</v>
      </c>
      <c r="S45" s="181">
        <v>13</v>
      </c>
    </row>
    <row r="46" spans="1:19">
      <c r="A46" s="180" t="s">
        <v>397</v>
      </c>
      <c r="B46" s="181">
        <v>5760</v>
      </c>
      <c r="C46" s="181">
        <v>729200</v>
      </c>
      <c r="D46" s="181">
        <v>6</v>
      </c>
      <c r="E46" s="180" t="s">
        <v>4130</v>
      </c>
      <c r="F46" s="180" t="s">
        <v>32</v>
      </c>
      <c r="S46" s="181">
        <v>13</v>
      </c>
    </row>
    <row r="47" spans="1:19">
      <c r="A47" s="180" t="s">
        <v>397</v>
      </c>
      <c r="B47" s="181">
        <v>4704</v>
      </c>
      <c r="C47" s="181">
        <v>685800</v>
      </c>
      <c r="D47" s="181">
        <v>6</v>
      </c>
      <c r="E47" s="180" t="s">
        <v>4131</v>
      </c>
      <c r="F47" s="180" t="s">
        <v>10</v>
      </c>
      <c r="S47" s="181">
        <v>13</v>
      </c>
    </row>
    <row r="48" spans="1:19">
      <c r="A48" s="180" t="s">
        <v>397</v>
      </c>
      <c r="B48" s="181">
        <v>3590</v>
      </c>
      <c r="C48" s="181">
        <v>695700</v>
      </c>
      <c r="D48" s="181">
        <v>4</v>
      </c>
      <c r="E48" s="180" t="s">
        <v>4132</v>
      </c>
      <c r="F48" s="180" t="s">
        <v>78</v>
      </c>
      <c r="S48" s="181">
        <v>13</v>
      </c>
    </row>
    <row r="49" spans="1:19">
      <c r="A49" s="180" t="s">
        <v>397</v>
      </c>
      <c r="B49" s="181">
        <v>6201</v>
      </c>
      <c r="C49" s="181">
        <v>964000</v>
      </c>
      <c r="D49" s="181">
        <v>8</v>
      </c>
      <c r="E49" s="180" t="s">
        <v>4133</v>
      </c>
      <c r="F49" s="180" t="s">
        <v>32</v>
      </c>
      <c r="S49" s="181">
        <v>13</v>
      </c>
    </row>
    <row r="50" spans="1:19">
      <c r="A50" s="180" t="s">
        <v>397</v>
      </c>
      <c r="B50" s="181">
        <v>4017</v>
      </c>
      <c r="C50" s="181">
        <v>1290300</v>
      </c>
      <c r="D50" s="181">
        <v>6</v>
      </c>
      <c r="E50" s="180" t="s">
        <v>4134</v>
      </c>
      <c r="F50" s="180" t="s">
        <v>7</v>
      </c>
      <c r="S50" s="181">
        <v>13</v>
      </c>
    </row>
    <row r="51" spans="1:19">
      <c r="A51" s="180" t="s">
        <v>397</v>
      </c>
      <c r="B51" s="181">
        <v>3703</v>
      </c>
      <c r="C51" s="181">
        <v>450900</v>
      </c>
      <c r="D51" s="181">
        <v>5</v>
      </c>
      <c r="E51" s="180" t="s">
        <v>4135</v>
      </c>
      <c r="F51" s="180" t="s">
        <v>46</v>
      </c>
      <c r="S51" s="181">
        <v>13</v>
      </c>
    </row>
    <row r="52" spans="1:19">
      <c r="A52" s="180" t="s">
        <v>397</v>
      </c>
      <c r="B52" s="181">
        <v>5126</v>
      </c>
      <c r="C52" s="181">
        <v>615700</v>
      </c>
      <c r="D52" s="181">
        <v>6</v>
      </c>
      <c r="E52" s="180" t="s">
        <v>4136</v>
      </c>
      <c r="F52" s="180" t="s">
        <v>16</v>
      </c>
      <c r="S52" s="181">
        <v>13</v>
      </c>
    </row>
    <row r="53" spans="1:19">
      <c r="A53" s="180" t="s">
        <v>397</v>
      </c>
      <c r="B53" s="181">
        <v>7359</v>
      </c>
      <c r="C53" s="181">
        <v>414800</v>
      </c>
      <c r="D53" s="181">
        <v>4</v>
      </c>
      <c r="E53" s="180" t="s">
        <v>4137</v>
      </c>
      <c r="F53" s="180" t="s">
        <v>10</v>
      </c>
      <c r="S53" s="181">
        <v>12</v>
      </c>
    </row>
    <row r="54" spans="1:19">
      <c r="A54" s="180" t="s">
        <v>397</v>
      </c>
      <c r="B54" s="181">
        <v>3019</v>
      </c>
      <c r="C54" s="181">
        <v>273500</v>
      </c>
      <c r="D54" s="181">
        <v>4</v>
      </c>
      <c r="E54" s="180" t="s">
        <v>4138</v>
      </c>
      <c r="F54" s="180" t="s">
        <v>14</v>
      </c>
      <c r="S54" s="181">
        <v>12</v>
      </c>
    </row>
    <row r="55" spans="1:19">
      <c r="A55" s="180" t="s">
        <v>397</v>
      </c>
      <c r="B55" s="181">
        <v>4352</v>
      </c>
      <c r="C55" s="181">
        <v>413500</v>
      </c>
      <c r="D55" s="181">
        <v>6</v>
      </c>
      <c r="E55" s="180" t="s">
        <v>4139</v>
      </c>
      <c r="F55" s="180" t="s">
        <v>11</v>
      </c>
      <c r="S55" s="181">
        <v>12</v>
      </c>
    </row>
    <row r="56" spans="1:19">
      <c r="A56" s="180" t="s">
        <v>397</v>
      </c>
      <c r="B56" s="181">
        <v>4500</v>
      </c>
      <c r="C56" s="181">
        <v>273200</v>
      </c>
      <c r="D56" s="181">
        <v>5</v>
      </c>
      <c r="E56" s="180" t="s">
        <v>4140</v>
      </c>
      <c r="F56" s="180" t="s">
        <v>58</v>
      </c>
      <c r="S56" s="181">
        <v>12</v>
      </c>
    </row>
    <row r="57" spans="1:19">
      <c r="A57" s="180" t="s">
        <v>397</v>
      </c>
      <c r="B57" s="181">
        <v>5068</v>
      </c>
      <c r="C57" s="181">
        <v>338300</v>
      </c>
      <c r="D57" s="181">
        <v>7</v>
      </c>
      <c r="E57" s="180" t="s">
        <v>4141</v>
      </c>
      <c r="F57" s="180" t="s">
        <v>15</v>
      </c>
      <c r="S57" s="181">
        <v>12</v>
      </c>
    </row>
    <row r="58" spans="1:19">
      <c r="A58" s="180" t="s">
        <v>397</v>
      </c>
      <c r="B58" s="181">
        <v>3196</v>
      </c>
      <c r="C58" s="181">
        <v>576800</v>
      </c>
      <c r="D58" s="181">
        <v>4</v>
      </c>
      <c r="E58" s="180" t="s">
        <v>4142</v>
      </c>
      <c r="F58" s="180" t="s">
        <v>31</v>
      </c>
      <c r="S58" s="181">
        <v>12</v>
      </c>
    </row>
    <row r="59" spans="1:19">
      <c r="A59" s="180" t="s">
        <v>397</v>
      </c>
      <c r="B59" s="181">
        <v>1994</v>
      </c>
      <c r="C59" s="181">
        <v>178900</v>
      </c>
      <c r="D59" s="181">
        <v>4</v>
      </c>
      <c r="E59" s="180" t="s">
        <v>4143</v>
      </c>
      <c r="F59" s="180" t="s">
        <v>11</v>
      </c>
      <c r="S59" s="181">
        <v>12</v>
      </c>
    </row>
    <row r="60" spans="1:19">
      <c r="A60" s="180" t="s">
        <v>397</v>
      </c>
      <c r="B60" s="181">
        <v>3744</v>
      </c>
      <c r="C60" s="181">
        <v>613300</v>
      </c>
      <c r="D60" s="181">
        <v>4</v>
      </c>
      <c r="E60" s="180" t="s">
        <v>4144</v>
      </c>
      <c r="F60" s="180" t="s">
        <v>28</v>
      </c>
      <c r="S60" s="181">
        <v>12</v>
      </c>
    </row>
    <row r="61" spans="1:19">
      <c r="A61" s="180" t="s">
        <v>397</v>
      </c>
      <c r="B61" s="181">
        <v>4402</v>
      </c>
      <c r="C61" s="181">
        <v>625100</v>
      </c>
      <c r="D61" s="181">
        <v>6</v>
      </c>
      <c r="E61" s="180" t="s">
        <v>4145</v>
      </c>
      <c r="F61" s="180" t="s">
        <v>32</v>
      </c>
      <c r="S61" s="181">
        <v>12</v>
      </c>
    </row>
    <row r="62" spans="1:19">
      <c r="A62" s="180" t="s">
        <v>397</v>
      </c>
      <c r="B62" s="181">
        <v>3610</v>
      </c>
      <c r="C62" s="181">
        <v>497300</v>
      </c>
      <c r="D62" s="181">
        <v>4</v>
      </c>
      <c r="E62" s="180" t="s">
        <v>4146</v>
      </c>
      <c r="F62" s="180" t="s">
        <v>32</v>
      </c>
      <c r="S62" s="181">
        <v>12</v>
      </c>
    </row>
    <row r="63" spans="1:19">
      <c r="A63" s="180" t="s">
        <v>397</v>
      </c>
      <c r="B63" s="181">
        <v>6220</v>
      </c>
      <c r="C63" s="181">
        <v>725200</v>
      </c>
      <c r="D63" s="181">
        <v>8</v>
      </c>
      <c r="E63" s="180" t="s">
        <v>4147</v>
      </c>
      <c r="F63" s="180" t="s">
        <v>32</v>
      </c>
      <c r="S63" s="181">
        <v>12</v>
      </c>
    </row>
    <row r="64" spans="1:19">
      <c r="A64" s="180" t="s">
        <v>397</v>
      </c>
      <c r="B64" s="181">
        <v>3983</v>
      </c>
      <c r="C64" s="181">
        <v>598700</v>
      </c>
      <c r="D64" s="181">
        <v>4</v>
      </c>
      <c r="E64" s="180" t="s">
        <v>4148</v>
      </c>
      <c r="F64" s="180" t="s">
        <v>44</v>
      </c>
      <c r="S64" s="181">
        <v>12</v>
      </c>
    </row>
    <row r="65" spans="1:19">
      <c r="A65" s="180" t="s">
        <v>397</v>
      </c>
      <c r="B65" s="181">
        <v>3583</v>
      </c>
      <c r="C65" s="181">
        <v>346000</v>
      </c>
      <c r="D65" s="181">
        <v>4</v>
      </c>
      <c r="E65" s="180" t="s">
        <v>4149</v>
      </c>
      <c r="F65" s="180" t="s">
        <v>14</v>
      </c>
      <c r="S65" s="181">
        <v>12</v>
      </c>
    </row>
    <row r="66" spans="1:19">
      <c r="A66" s="180" t="s">
        <v>397</v>
      </c>
      <c r="B66" s="181">
        <v>4896</v>
      </c>
      <c r="C66" s="181">
        <v>328400</v>
      </c>
      <c r="D66" s="181">
        <v>6</v>
      </c>
      <c r="E66" s="180" t="s">
        <v>4150</v>
      </c>
      <c r="F66" s="180" t="s">
        <v>11</v>
      </c>
      <c r="S66" s="181">
        <v>12</v>
      </c>
    </row>
    <row r="67" spans="1:19">
      <c r="A67" s="180" t="s">
        <v>397</v>
      </c>
      <c r="B67" s="181">
        <v>4818</v>
      </c>
      <c r="C67" s="181">
        <v>431100</v>
      </c>
      <c r="D67" s="181">
        <v>6</v>
      </c>
      <c r="E67" s="180" t="s">
        <v>4151</v>
      </c>
      <c r="F67" s="180" t="s">
        <v>14</v>
      </c>
      <c r="S67" s="181">
        <v>12</v>
      </c>
    </row>
    <row r="68" spans="1:19">
      <c r="A68" s="180" t="s">
        <v>397</v>
      </c>
      <c r="B68" s="181">
        <v>3408</v>
      </c>
      <c r="C68" s="181">
        <v>392900</v>
      </c>
      <c r="D68" s="181">
        <v>4</v>
      </c>
      <c r="E68" s="180" t="s">
        <v>4152</v>
      </c>
      <c r="F68" s="180" t="s">
        <v>26</v>
      </c>
      <c r="S68" s="181">
        <v>12</v>
      </c>
    </row>
    <row r="69" spans="1:19">
      <c r="A69" s="180" t="s">
        <v>397</v>
      </c>
      <c r="B69" s="181">
        <v>4221</v>
      </c>
      <c r="C69" s="181">
        <v>279500</v>
      </c>
      <c r="D69" s="181">
        <v>5</v>
      </c>
      <c r="E69" s="180" t="s">
        <v>4153</v>
      </c>
      <c r="F69" s="180" t="s">
        <v>11</v>
      </c>
      <c r="S69" s="181">
        <v>12</v>
      </c>
    </row>
    <row r="70" spans="1:19">
      <c r="A70" s="180" t="s">
        <v>397</v>
      </c>
      <c r="B70" s="181">
        <v>5598</v>
      </c>
      <c r="C70" s="181">
        <v>407400</v>
      </c>
      <c r="D70" s="181">
        <v>6</v>
      </c>
      <c r="E70" s="180" t="s">
        <v>4154</v>
      </c>
      <c r="F70" s="180" t="s">
        <v>14</v>
      </c>
      <c r="S70" s="181">
        <v>12</v>
      </c>
    </row>
    <row r="71" spans="1:19">
      <c r="A71" s="180" t="s">
        <v>397</v>
      </c>
      <c r="B71" s="181">
        <v>3878</v>
      </c>
      <c r="C71" s="181">
        <v>752300</v>
      </c>
      <c r="D71" s="181">
        <v>7</v>
      </c>
      <c r="E71" s="180" t="s">
        <v>4155</v>
      </c>
      <c r="F71" s="180" t="s">
        <v>28</v>
      </c>
      <c r="S71" s="181">
        <v>12</v>
      </c>
    </row>
    <row r="72" spans="1:19">
      <c r="A72" s="180" t="s">
        <v>397</v>
      </c>
      <c r="B72" s="181">
        <v>7445</v>
      </c>
      <c r="C72" s="181">
        <v>1445700</v>
      </c>
      <c r="D72" s="181">
        <v>5</v>
      </c>
      <c r="E72" s="180" t="s">
        <v>4156</v>
      </c>
      <c r="F72" s="180" t="s">
        <v>7</v>
      </c>
      <c r="S72" s="181">
        <v>12</v>
      </c>
    </row>
    <row r="73" spans="1:19">
      <c r="A73" s="180" t="s">
        <v>397</v>
      </c>
      <c r="B73" s="181">
        <v>4498</v>
      </c>
      <c r="C73" s="181">
        <v>309000</v>
      </c>
      <c r="D73" s="181">
        <v>6</v>
      </c>
      <c r="E73" s="180" t="s">
        <v>4157</v>
      </c>
      <c r="F73" s="180" t="s">
        <v>11</v>
      </c>
      <c r="S73" s="181">
        <v>12</v>
      </c>
    </row>
    <row r="74" spans="1:19">
      <c r="A74" s="180" t="s">
        <v>397</v>
      </c>
      <c r="B74" s="181">
        <v>4818</v>
      </c>
      <c r="C74" s="181">
        <v>1626800</v>
      </c>
      <c r="D74" s="181">
        <v>6</v>
      </c>
      <c r="E74" s="180" t="s">
        <v>4158</v>
      </c>
      <c r="F74" s="180" t="s">
        <v>77</v>
      </c>
      <c r="S74" s="181">
        <v>12</v>
      </c>
    </row>
    <row r="75" spans="1:19">
      <c r="A75" s="180" t="s">
        <v>397</v>
      </c>
      <c r="B75" s="181">
        <v>5328</v>
      </c>
      <c r="C75" s="181">
        <v>354100</v>
      </c>
      <c r="D75" s="181">
        <v>4</v>
      </c>
      <c r="E75" s="180" t="s">
        <v>4159</v>
      </c>
      <c r="F75" s="180" t="s">
        <v>14</v>
      </c>
      <c r="S75" s="181">
        <v>12</v>
      </c>
    </row>
    <row r="76" spans="1:19">
      <c r="A76" s="180" t="s">
        <v>397</v>
      </c>
      <c r="B76" s="181">
        <v>5048</v>
      </c>
      <c r="C76" s="181">
        <v>509600</v>
      </c>
      <c r="D76" s="181">
        <v>4</v>
      </c>
      <c r="E76" s="180" t="s">
        <v>4160</v>
      </c>
      <c r="F76" s="180" t="s">
        <v>14</v>
      </c>
      <c r="S76" s="181">
        <v>12</v>
      </c>
    </row>
    <row r="77" spans="1:19">
      <c r="A77" s="180" t="s">
        <v>397</v>
      </c>
      <c r="B77" s="181">
        <v>3920</v>
      </c>
      <c r="C77" s="181">
        <v>313900</v>
      </c>
      <c r="D77" s="181">
        <v>4</v>
      </c>
      <c r="E77" s="180" t="s">
        <v>4161</v>
      </c>
      <c r="F77" s="180" t="s">
        <v>15</v>
      </c>
      <c r="S77" s="181">
        <v>12</v>
      </c>
    </row>
    <row r="78" spans="1:19">
      <c r="A78" s="180" t="s">
        <v>397</v>
      </c>
      <c r="B78" s="181">
        <v>6354</v>
      </c>
      <c r="C78" s="181">
        <v>471400</v>
      </c>
      <c r="D78" s="181">
        <v>6</v>
      </c>
      <c r="E78" s="180" t="s">
        <v>4162</v>
      </c>
      <c r="F78" s="180" t="s">
        <v>14</v>
      </c>
      <c r="S78" s="181">
        <v>12</v>
      </c>
    </row>
    <row r="79" spans="1:19">
      <c r="A79" s="180" t="s">
        <v>397</v>
      </c>
      <c r="B79" s="181">
        <v>3492</v>
      </c>
      <c r="C79" s="181">
        <v>743400</v>
      </c>
      <c r="D79" s="181">
        <v>4</v>
      </c>
      <c r="E79" s="180" t="s">
        <v>4163</v>
      </c>
      <c r="F79" s="180" t="s">
        <v>78</v>
      </c>
      <c r="S79" s="181">
        <v>12</v>
      </c>
    </row>
    <row r="80" spans="1:19">
      <c r="A80" s="180" t="s">
        <v>397</v>
      </c>
      <c r="B80" s="181">
        <v>9920</v>
      </c>
      <c r="C80" s="181">
        <v>819800</v>
      </c>
      <c r="D80" s="181">
        <v>8</v>
      </c>
      <c r="E80" s="180" t="s">
        <v>4164</v>
      </c>
      <c r="F80" s="180" t="s">
        <v>41</v>
      </c>
      <c r="S80" s="181">
        <v>11</v>
      </c>
    </row>
    <row r="81" spans="1:19">
      <c r="A81" s="180" t="s">
        <v>397</v>
      </c>
      <c r="B81" s="181">
        <v>3092</v>
      </c>
      <c r="C81" s="181">
        <v>806900</v>
      </c>
      <c r="D81" s="181">
        <v>4</v>
      </c>
      <c r="E81" s="180" t="s">
        <v>4165</v>
      </c>
      <c r="F81" s="180" t="s">
        <v>7</v>
      </c>
      <c r="S81" s="181">
        <v>11</v>
      </c>
    </row>
    <row r="82" spans="1:19">
      <c r="A82" s="180" t="s">
        <v>397</v>
      </c>
      <c r="B82" s="181">
        <v>2668</v>
      </c>
      <c r="C82" s="181">
        <v>371600</v>
      </c>
      <c r="D82" s="181">
        <v>4</v>
      </c>
      <c r="E82" s="180" t="s">
        <v>4166</v>
      </c>
      <c r="F82" s="180" t="s">
        <v>66</v>
      </c>
      <c r="S82" s="181">
        <v>11</v>
      </c>
    </row>
    <row r="83" spans="1:19">
      <c r="A83" s="180" t="s">
        <v>397</v>
      </c>
      <c r="B83" s="181">
        <v>4087</v>
      </c>
      <c r="C83" s="181">
        <v>928800</v>
      </c>
      <c r="D83" s="181">
        <v>5</v>
      </c>
      <c r="E83" s="180" t="s">
        <v>4167</v>
      </c>
      <c r="F83" s="180" t="s">
        <v>28</v>
      </c>
      <c r="S83" s="181">
        <v>11</v>
      </c>
    </row>
    <row r="84" spans="1:19">
      <c r="A84" s="180" t="s">
        <v>397</v>
      </c>
      <c r="B84" s="181">
        <v>4050</v>
      </c>
      <c r="C84" s="181">
        <v>694800</v>
      </c>
      <c r="D84" s="181">
        <v>7</v>
      </c>
      <c r="E84" s="180" t="s">
        <v>4168</v>
      </c>
      <c r="F84" s="180" t="s">
        <v>77</v>
      </c>
      <c r="S84" s="181">
        <v>11</v>
      </c>
    </row>
    <row r="85" spans="1:19">
      <c r="A85" s="180" t="s">
        <v>397</v>
      </c>
      <c r="B85" s="181">
        <v>5535</v>
      </c>
      <c r="C85" s="181">
        <v>376000</v>
      </c>
      <c r="D85" s="181">
        <v>4</v>
      </c>
      <c r="E85" s="180" t="s">
        <v>4169</v>
      </c>
      <c r="F85" s="180" t="s">
        <v>14</v>
      </c>
      <c r="S85" s="181">
        <v>11</v>
      </c>
    </row>
    <row r="86" spans="1:19">
      <c r="A86" s="180" t="s">
        <v>397</v>
      </c>
      <c r="B86" s="181">
        <v>4294</v>
      </c>
      <c r="C86" s="181">
        <v>444800</v>
      </c>
      <c r="D86" s="181">
        <v>4</v>
      </c>
      <c r="E86" s="180" t="s">
        <v>4170</v>
      </c>
      <c r="F86" s="180" t="s">
        <v>111</v>
      </c>
      <c r="S86" s="181">
        <v>11</v>
      </c>
    </row>
    <row r="87" spans="1:19">
      <c r="A87" s="180" t="s">
        <v>397</v>
      </c>
      <c r="B87" s="181">
        <v>2924</v>
      </c>
      <c r="C87" s="181">
        <v>339200</v>
      </c>
      <c r="D87" s="181">
        <v>4</v>
      </c>
      <c r="E87" s="180" t="s">
        <v>4171</v>
      </c>
      <c r="F87" s="180" t="s">
        <v>106</v>
      </c>
      <c r="S87" s="181">
        <v>11</v>
      </c>
    </row>
    <row r="88" spans="1:19">
      <c r="A88" s="180" t="s">
        <v>397</v>
      </c>
      <c r="B88" s="181">
        <v>4736</v>
      </c>
      <c r="C88" s="181">
        <v>407800</v>
      </c>
      <c r="D88" s="181">
        <v>5</v>
      </c>
      <c r="E88" s="180" t="s">
        <v>4172</v>
      </c>
      <c r="F88" s="180" t="s">
        <v>14</v>
      </c>
      <c r="S88" s="181">
        <v>11</v>
      </c>
    </row>
    <row r="89" spans="1:19">
      <c r="A89" s="180" t="s">
        <v>397</v>
      </c>
      <c r="B89" s="181">
        <v>6406</v>
      </c>
      <c r="C89" s="181">
        <v>1661700</v>
      </c>
      <c r="D89" s="181">
        <v>5</v>
      </c>
      <c r="E89" s="180" t="s">
        <v>4173</v>
      </c>
      <c r="F89" s="180" t="s">
        <v>7</v>
      </c>
      <c r="S89" s="181">
        <v>11</v>
      </c>
    </row>
    <row r="90" spans="1:19">
      <c r="A90" s="180" t="s">
        <v>397</v>
      </c>
      <c r="B90" s="181">
        <v>8088</v>
      </c>
      <c r="C90" s="181">
        <v>595100</v>
      </c>
      <c r="D90" s="181">
        <v>7</v>
      </c>
      <c r="E90" s="180" t="s">
        <v>4174</v>
      </c>
      <c r="F90" s="180" t="s">
        <v>10</v>
      </c>
      <c r="S90" s="181">
        <v>11</v>
      </c>
    </row>
    <row r="91" spans="1:19">
      <c r="A91" s="180" t="s">
        <v>397</v>
      </c>
      <c r="B91" s="181">
        <v>4970</v>
      </c>
      <c r="C91" s="181">
        <v>306000</v>
      </c>
      <c r="D91" s="181">
        <v>5</v>
      </c>
      <c r="E91" s="180" t="s">
        <v>4175</v>
      </c>
      <c r="F91" s="180" t="s">
        <v>11</v>
      </c>
      <c r="S91" s="181">
        <v>11</v>
      </c>
    </row>
    <row r="92" spans="1:19">
      <c r="A92" s="180" t="s">
        <v>397</v>
      </c>
      <c r="B92" s="181">
        <v>6276</v>
      </c>
      <c r="C92" s="181">
        <v>655100</v>
      </c>
      <c r="D92" s="181">
        <v>6</v>
      </c>
      <c r="E92" s="180" t="s">
        <v>4176</v>
      </c>
      <c r="F92" s="180" t="s">
        <v>10</v>
      </c>
      <c r="S92" s="181">
        <v>11</v>
      </c>
    </row>
    <row r="93" spans="1:19">
      <c r="A93" s="180" t="s">
        <v>397</v>
      </c>
      <c r="B93" s="181">
        <v>3274</v>
      </c>
      <c r="C93" s="181">
        <v>626800</v>
      </c>
      <c r="D93" s="181">
        <v>4</v>
      </c>
      <c r="E93" s="180" t="s">
        <v>4177</v>
      </c>
      <c r="F93" s="180" t="s">
        <v>78</v>
      </c>
      <c r="S93" s="181">
        <v>11</v>
      </c>
    </row>
    <row r="94" spans="1:19">
      <c r="A94" s="180" t="s">
        <v>397</v>
      </c>
      <c r="B94" s="181">
        <v>5655</v>
      </c>
      <c r="C94" s="181">
        <v>1612200</v>
      </c>
      <c r="D94" s="181">
        <v>4</v>
      </c>
      <c r="E94" s="180" t="s">
        <v>4178</v>
      </c>
      <c r="F94" s="180" t="s">
        <v>7</v>
      </c>
      <c r="S94" s="181">
        <v>11</v>
      </c>
    </row>
    <row r="95" spans="1:19">
      <c r="A95" s="180" t="s">
        <v>397</v>
      </c>
      <c r="B95" s="181">
        <v>3047</v>
      </c>
      <c r="C95" s="181">
        <v>470800</v>
      </c>
      <c r="D95" s="181">
        <v>4</v>
      </c>
      <c r="E95" s="180" t="s">
        <v>4179</v>
      </c>
      <c r="F95" s="180" t="s">
        <v>62</v>
      </c>
      <c r="S95" s="181">
        <v>11</v>
      </c>
    </row>
    <row r="96" spans="1:19">
      <c r="A96" s="180" t="s">
        <v>397</v>
      </c>
      <c r="B96" s="181">
        <v>3036</v>
      </c>
      <c r="C96" s="181">
        <v>229300</v>
      </c>
      <c r="D96" s="181">
        <v>4</v>
      </c>
      <c r="E96" s="180" t="s">
        <v>4180</v>
      </c>
      <c r="F96" s="180" t="s">
        <v>15</v>
      </c>
      <c r="S96" s="181">
        <v>11</v>
      </c>
    </row>
    <row r="97" spans="1:19">
      <c r="A97" s="180" t="s">
        <v>397</v>
      </c>
      <c r="B97" s="181">
        <v>3156</v>
      </c>
      <c r="C97" s="181">
        <v>237700</v>
      </c>
      <c r="D97" s="181">
        <v>5</v>
      </c>
      <c r="E97" s="180" t="s">
        <v>4181</v>
      </c>
      <c r="F97" s="180" t="s">
        <v>11</v>
      </c>
      <c r="S97" s="181">
        <v>11</v>
      </c>
    </row>
    <row r="98" spans="1:19">
      <c r="A98" s="180" t="s">
        <v>397</v>
      </c>
      <c r="B98" s="181">
        <v>5110</v>
      </c>
      <c r="C98" s="181">
        <v>492100</v>
      </c>
      <c r="D98" s="181">
        <v>6</v>
      </c>
      <c r="E98" s="180" t="s">
        <v>4182</v>
      </c>
      <c r="F98" s="180" t="s">
        <v>77</v>
      </c>
      <c r="S98" s="181">
        <v>11</v>
      </c>
    </row>
    <row r="99" spans="1:19">
      <c r="A99" s="180" t="s">
        <v>397</v>
      </c>
      <c r="B99" s="181">
        <v>2929</v>
      </c>
      <c r="C99" s="181">
        <v>515600</v>
      </c>
      <c r="D99" s="181">
        <v>4</v>
      </c>
      <c r="E99" s="180" t="s">
        <v>4183</v>
      </c>
      <c r="F99" s="180" t="s">
        <v>32</v>
      </c>
      <c r="S99" s="181">
        <v>11</v>
      </c>
    </row>
    <row r="100" spans="1:19">
      <c r="A100" s="180" t="s">
        <v>397</v>
      </c>
      <c r="B100" s="181">
        <v>4424</v>
      </c>
      <c r="C100" s="181">
        <v>655800</v>
      </c>
      <c r="D100" s="181">
        <v>4</v>
      </c>
      <c r="E100" s="180" t="s">
        <v>4184</v>
      </c>
      <c r="F100" s="180" t="s">
        <v>44</v>
      </c>
      <c r="S100" s="181">
        <v>11</v>
      </c>
    </row>
    <row r="101" spans="1:19">
      <c r="A101" s="180" t="s">
        <v>397</v>
      </c>
      <c r="B101" s="181">
        <v>8472</v>
      </c>
      <c r="C101" s="181">
        <v>898800</v>
      </c>
      <c r="D101" s="181">
        <v>7</v>
      </c>
      <c r="E101" s="180" t="s">
        <v>4185</v>
      </c>
      <c r="F101" s="180" t="s">
        <v>13</v>
      </c>
      <c r="S101" s="181">
        <v>11</v>
      </c>
    </row>
    <row r="102" spans="1:19">
      <c r="A102" s="180" t="s">
        <v>397</v>
      </c>
      <c r="B102" s="181">
        <v>3936</v>
      </c>
      <c r="C102" s="181">
        <v>246000</v>
      </c>
      <c r="D102" s="181">
        <v>4</v>
      </c>
      <c r="E102" s="180" t="s">
        <v>4186</v>
      </c>
      <c r="F102" s="180" t="s">
        <v>37</v>
      </c>
      <c r="S102" s="181">
        <v>11</v>
      </c>
    </row>
    <row r="103" spans="1:19">
      <c r="A103" s="180" t="s">
        <v>397</v>
      </c>
      <c r="B103" s="181">
        <v>3597</v>
      </c>
      <c r="C103" s="181">
        <v>514300</v>
      </c>
      <c r="D103" s="181">
        <v>5</v>
      </c>
      <c r="E103" s="180" t="s">
        <v>4187</v>
      </c>
      <c r="F103" s="180" t="s">
        <v>5</v>
      </c>
      <c r="S103" s="181">
        <v>11</v>
      </c>
    </row>
    <row r="104" spans="1:19">
      <c r="A104" s="180" t="s">
        <v>397</v>
      </c>
      <c r="B104" s="181">
        <v>3944</v>
      </c>
      <c r="C104" s="181">
        <v>689900</v>
      </c>
      <c r="D104" s="181">
        <v>4</v>
      </c>
      <c r="E104" s="180" t="s">
        <v>4188</v>
      </c>
      <c r="F104" s="180" t="s">
        <v>28</v>
      </c>
      <c r="S104" s="181">
        <v>11</v>
      </c>
    </row>
    <row r="105" spans="1:19">
      <c r="A105" s="180" t="s">
        <v>397</v>
      </c>
      <c r="B105" s="181">
        <v>3909</v>
      </c>
      <c r="C105" s="181">
        <v>361100</v>
      </c>
      <c r="D105" s="181">
        <v>4</v>
      </c>
      <c r="E105" s="180" t="s">
        <v>4189</v>
      </c>
      <c r="F105" s="180" t="s">
        <v>14</v>
      </c>
      <c r="S105" s="181">
        <v>11</v>
      </c>
    </row>
    <row r="106" spans="1:19">
      <c r="A106" s="180" t="s">
        <v>397</v>
      </c>
      <c r="B106" s="181">
        <v>4016</v>
      </c>
      <c r="C106" s="181">
        <v>742000</v>
      </c>
      <c r="D106" s="181">
        <v>4</v>
      </c>
      <c r="E106" s="180" t="s">
        <v>4190</v>
      </c>
      <c r="F106" s="180" t="s">
        <v>78</v>
      </c>
      <c r="S106" s="181">
        <v>11</v>
      </c>
    </row>
    <row r="107" spans="1:19">
      <c r="A107" s="180" t="s">
        <v>397</v>
      </c>
      <c r="B107" s="181">
        <v>4909</v>
      </c>
      <c r="C107" s="181">
        <v>616600</v>
      </c>
      <c r="D107" s="181">
        <v>4</v>
      </c>
      <c r="E107" s="180" t="s">
        <v>4191</v>
      </c>
      <c r="F107" s="180" t="s">
        <v>44</v>
      </c>
      <c r="S107" s="181">
        <v>11</v>
      </c>
    </row>
    <row r="108" spans="1:19">
      <c r="A108" s="180" t="s">
        <v>397</v>
      </c>
      <c r="B108" s="181">
        <v>4532</v>
      </c>
      <c r="C108" s="181">
        <v>617700</v>
      </c>
      <c r="D108" s="181">
        <v>4</v>
      </c>
      <c r="E108" s="180" t="s">
        <v>4192</v>
      </c>
      <c r="F108" s="180" t="s">
        <v>32</v>
      </c>
      <c r="S108" s="181">
        <v>11</v>
      </c>
    </row>
    <row r="109" spans="1:19">
      <c r="A109" s="180" t="s">
        <v>397</v>
      </c>
      <c r="B109" s="181">
        <v>4689</v>
      </c>
      <c r="C109" s="181">
        <v>1010400</v>
      </c>
      <c r="D109" s="181">
        <v>8</v>
      </c>
      <c r="E109" s="180" t="s">
        <v>4193</v>
      </c>
      <c r="F109" s="180" t="s">
        <v>28</v>
      </c>
      <c r="S109" s="181">
        <v>11</v>
      </c>
    </row>
    <row r="110" spans="1:19">
      <c r="A110" s="180" t="s">
        <v>397</v>
      </c>
      <c r="B110" s="181">
        <v>2972</v>
      </c>
      <c r="C110" s="181">
        <v>417600</v>
      </c>
      <c r="D110" s="181">
        <v>4</v>
      </c>
      <c r="E110" s="180" t="s">
        <v>4194</v>
      </c>
      <c r="F110" s="180" t="s">
        <v>27</v>
      </c>
      <c r="S110" s="181">
        <v>11</v>
      </c>
    </row>
    <row r="111" spans="1:19">
      <c r="A111" s="180" t="s">
        <v>397</v>
      </c>
      <c r="B111" s="181">
        <v>4486</v>
      </c>
      <c r="C111" s="181">
        <v>649000</v>
      </c>
      <c r="D111" s="181">
        <v>4</v>
      </c>
      <c r="E111" s="180" t="s">
        <v>4195</v>
      </c>
      <c r="F111" s="180" t="s">
        <v>32</v>
      </c>
      <c r="S111" s="181">
        <v>11</v>
      </c>
    </row>
    <row r="112" spans="1:19">
      <c r="A112" s="180" t="s">
        <v>397</v>
      </c>
      <c r="B112" s="181">
        <v>4700</v>
      </c>
      <c r="C112" s="181">
        <v>589400</v>
      </c>
      <c r="D112" s="181">
        <v>4</v>
      </c>
      <c r="E112" s="180" t="s">
        <v>4196</v>
      </c>
      <c r="F112" s="180" t="s">
        <v>13</v>
      </c>
      <c r="S112" s="181">
        <v>11</v>
      </c>
    </row>
    <row r="113" spans="1:19">
      <c r="A113" s="180" t="s">
        <v>397</v>
      </c>
      <c r="B113" s="181">
        <v>5715</v>
      </c>
      <c r="C113" s="181">
        <v>435600</v>
      </c>
      <c r="D113" s="181">
        <v>6</v>
      </c>
      <c r="E113" s="180" t="s">
        <v>4197</v>
      </c>
      <c r="F113" s="180" t="s">
        <v>14</v>
      </c>
      <c r="S113" s="181">
        <v>11</v>
      </c>
    </row>
    <row r="114" spans="1:19">
      <c r="A114" s="180" t="s">
        <v>397</v>
      </c>
      <c r="B114" s="181">
        <v>8481</v>
      </c>
      <c r="C114" s="181">
        <v>1904300</v>
      </c>
      <c r="D114" s="181">
        <v>6</v>
      </c>
      <c r="E114" s="180" t="s">
        <v>4198</v>
      </c>
      <c r="F114" s="180" t="s">
        <v>7</v>
      </c>
      <c r="S114" s="181">
        <v>11</v>
      </c>
    </row>
    <row r="115" spans="1:19">
      <c r="A115" s="180" t="s">
        <v>397</v>
      </c>
      <c r="B115" s="181">
        <v>3808</v>
      </c>
      <c r="C115" s="181">
        <v>668700</v>
      </c>
      <c r="D115" s="181">
        <v>4</v>
      </c>
      <c r="E115" s="180" t="s">
        <v>4199</v>
      </c>
      <c r="F115" s="180" t="s">
        <v>78</v>
      </c>
      <c r="S115" s="181">
        <v>11</v>
      </c>
    </row>
    <row r="116" spans="1:19">
      <c r="A116" s="180" t="s">
        <v>397</v>
      </c>
      <c r="B116" s="181">
        <v>3628</v>
      </c>
      <c r="C116" s="181">
        <v>268200</v>
      </c>
      <c r="D116" s="181">
        <v>4</v>
      </c>
      <c r="E116" s="180" t="s">
        <v>4200</v>
      </c>
      <c r="F116" s="180" t="s">
        <v>15</v>
      </c>
      <c r="S116" s="181">
        <v>11</v>
      </c>
    </row>
    <row r="117" spans="1:19">
      <c r="A117" s="180" t="s">
        <v>397</v>
      </c>
      <c r="B117" s="181">
        <v>4389</v>
      </c>
      <c r="C117" s="181">
        <v>928600</v>
      </c>
      <c r="D117" s="181">
        <v>4</v>
      </c>
      <c r="E117" s="180" t="s">
        <v>4201</v>
      </c>
      <c r="F117" s="180" t="s">
        <v>28</v>
      </c>
      <c r="S117" s="181">
        <v>11</v>
      </c>
    </row>
    <row r="118" spans="1:19">
      <c r="A118" s="180" t="s">
        <v>397</v>
      </c>
      <c r="B118" s="181">
        <v>5355</v>
      </c>
      <c r="C118" s="181">
        <v>522700</v>
      </c>
      <c r="D118" s="181">
        <v>4</v>
      </c>
      <c r="E118" s="180" t="s">
        <v>4202</v>
      </c>
      <c r="F118" s="180" t="s">
        <v>18</v>
      </c>
      <c r="S118" s="181">
        <v>11</v>
      </c>
    </row>
    <row r="119" spans="1:19">
      <c r="A119" s="180" t="s">
        <v>397</v>
      </c>
      <c r="B119" s="181">
        <v>4129</v>
      </c>
      <c r="C119" s="181">
        <v>270100</v>
      </c>
      <c r="D119" s="181">
        <v>4</v>
      </c>
      <c r="E119" s="180" t="s">
        <v>4203</v>
      </c>
      <c r="F119" s="180" t="s">
        <v>11</v>
      </c>
      <c r="S119" s="181">
        <v>11</v>
      </c>
    </row>
    <row r="120" spans="1:19">
      <c r="A120" s="180" t="s">
        <v>397</v>
      </c>
      <c r="B120" s="181">
        <v>3290</v>
      </c>
      <c r="C120" s="181">
        <v>561700</v>
      </c>
      <c r="D120" s="181">
        <v>7</v>
      </c>
      <c r="E120" s="180" t="s">
        <v>4204</v>
      </c>
      <c r="F120" s="180" t="s">
        <v>7</v>
      </c>
      <c r="S120" s="181">
        <v>11</v>
      </c>
    </row>
    <row r="121" spans="1:19">
      <c r="A121" s="180" t="s">
        <v>397</v>
      </c>
      <c r="B121" s="181">
        <v>3176</v>
      </c>
      <c r="C121" s="181">
        <v>718900</v>
      </c>
      <c r="D121" s="181">
        <v>4</v>
      </c>
      <c r="E121" s="180" t="s">
        <v>4205</v>
      </c>
      <c r="F121" s="180" t="s">
        <v>28</v>
      </c>
      <c r="S121" s="181">
        <v>11</v>
      </c>
    </row>
    <row r="122" spans="1:19">
      <c r="A122" s="180" t="s">
        <v>397</v>
      </c>
      <c r="B122" s="181">
        <v>3091</v>
      </c>
      <c r="C122" s="181">
        <v>339600</v>
      </c>
      <c r="D122" s="181">
        <v>4</v>
      </c>
      <c r="E122" s="180" t="s">
        <v>4206</v>
      </c>
      <c r="F122" s="180" t="s">
        <v>14</v>
      </c>
      <c r="S122" s="181">
        <v>11</v>
      </c>
    </row>
    <row r="123" spans="1:19">
      <c r="A123" s="180" t="s">
        <v>397</v>
      </c>
      <c r="B123" s="181">
        <v>4056</v>
      </c>
      <c r="C123" s="181">
        <v>850200</v>
      </c>
      <c r="D123" s="181">
        <v>4</v>
      </c>
      <c r="E123" s="180" t="s">
        <v>4207</v>
      </c>
      <c r="F123" s="180" t="s">
        <v>7</v>
      </c>
      <c r="S123" s="181">
        <v>11</v>
      </c>
    </row>
    <row r="124" spans="1:19">
      <c r="A124" s="180" t="s">
        <v>397</v>
      </c>
      <c r="B124" s="181">
        <v>5742</v>
      </c>
      <c r="C124" s="181">
        <v>758800</v>
      </c>
      <c r="D124" s="181">
        <v>8</v>
      </c>
      <c r="E124" s="180" t="s">
        <v>4208</v>
      </c>
      <c r="F124" s="180" t="s">
        <v>45</v>
      </c>
      <c r="S124" s="181">
        <v>11</v>
      </c>
    </row>
    <row r="125" spans="1:19">
      <c r="A125" s="180" t="s">
        <v>397</v>
      </c>
      <c r="B125" s="181">
        <v>5148</v>
      </c>
      <c r="C125" s="181">
        <v>603500</v>
      </c>
      <c r="D125" s="181">
        <v>8</v>
      </c>
      <c r="E125" s="180" t="s">
        <v>4209</v>
      </c>
      <c r="F125" s="180" t="s">
        <v>90</v>
      </c>
      <c r="S125" s="181">
        <v>11</v>
      </c>
    </row>
    <row r="126" spans="1:19">
      <c r="A126" s="180" t="s">
        <v>397</v>
      </c>
      <c r="B126" s="181">
        <v>5180</v>
      </c>
      <c r="C126" s="181">
        <v>292900</v>
      </c>
      <c r="D126" s="181">
        <v>4</v>
      </c>
      <c r="E126" s="180" t="s">
        <v>4210</v>
      </c>
      <c r="F126" s="180" t="s">
        <v>37</v>
      </c>
      <c r="S126" s="181">
        <v>11</v>
      </c>
    </row>
    <row r="127" spans="1:19">
      <c r="A127" s="180" t="s">
        <v>397</v>
      </c>
      <c r="B127" s="181">
        <v>5264</v>
      </c>
      <c r="C127" s="181">
        <v>341300</v>
      </c>
      <c r="D127" s="181">
        <v>6</v>
      </c>
      <c r="E127" s="180" t="s">
        <v>4211</v>
      </c>
      <c r="F127" s="180" t="s">
        <v>11</v>
      </c>
      <c r="S127" s="181">
        <v>11</v>
      </c>
    </row>
    <row r="128" spans="1:19">
      <c r="A128" s="180" t="s">
        <v>397</v>
      </c>
      <c r="B128" s="181">
        <v>4548</v>
      </c>
      <c r="C128" s="181">
        <v>525900</v>
      </c>
      <c r="D128" s="181">
        <v>5</v>
      </c>
      <c r="E128" s="180" t="s">
        <v>4212</v>
      </c>
      <c r="F128" s="180" t="s">
        <v>102</v>
      </c>
      <c r="S128" s="181">
        <v>11</v>
      </c>
    </row>
    <row r="129" spans="1:19">
      <c r="A129" s="180" t="s">
        <v>397</v>
      </c>
      <c r="B129" s="181">
        <v>3781</v>
      </c>
      <c r="C129" s="181">
        <v>351600</v>
      </c>
      <c r="D129" s="181">
        <v>4</v>
      </c>
      <c r="E129" s="180" t="s">
        <v>4213</v>
      </c>
      <c r="F129" s="180" t="s">
        <v>14</v>
      </c>
      <c r="S129" s="181">
        <v>11</v>
      </c>
    </row>
    <row r="130" spans="1:19">
      <c r="A130" s="180" t="s">
        <v>397</v>
      </c>
      <c r="B130" s="181">
        <v>4686</v>
      </c>
      <c r="C130" s="181">
        <v>233400</v>
      </c>
      <c r="D130" s="181">
        <v>4</v>
      </c>
      <c r="E130" s="180" t="s">
        <v>4214</v>
      </c>
      <c r="F130" s="180" t="s">
        <v>171</v>
      </c>
      <c r="S130" s="181">
        <v>11</v>
      </c>
    </row>
    <row r="131" spans="1:19">
      <c r="A131" s="180" t="s">
        <v>397</v>
      </c>
      <c r="B131" s="181">
        <v>4010</v>
      </c>
      <c r="C131" s="181">
        <v>347800</v>
      </c>
      <c r="D131" s="181">
        <v>5</v>
      </c>
      <c r="E131" s="180" t="s">
        <v>4215</v>
      </c>
      <c r="F131" s="180" t="s">
        <v>15</v>
      </c>
      <c r="S131" s="181">
        <v>11</v>
      </c>
    </row>
    <row r="132" spans="1:19">
      <c r="A132" s="180" t="s">
        <v>397</v>
      </c>
      <c r="B132" s="181">
        <v>6113</v>
      </c>
      <c r="C132" s="181">
        <v>528800</v>
      </c>
      <c r="D132" s="181">
        <v>6</v>
      </c>
      <c r="E132" s="180" t="s">
        <v>4216</v>
      </c>
      <c r="F132" s="180" t="s">
        <v>14</v>
      </c>
      <c r="S132" s="181">
        <v>11</v>
      </c>
    </row>
    <row r="133" spans="1:19">
      <c r="A133" s="180" t="s">
        <v>397</v>
      </c>
      <c r="B133" s="181">
        <v>3506</v>
      </c>
      <c r="C133" s="181">
        <v>640300</v>
      </c>
      <c r="D133" s="181">
        <v>4</v>
      </c>
      <c r="E133" s="180" t="s">
        <v>4217</v>
      </c>
      <c r="F133" s="180" t="s">
        <v>28</v>
      </c>
      <c r="S133" s="181">
        <v>11</v>
      </c>
    </row>
    <row r="134" spans="1:19">
      <c r="A134" s="180" t="s">
        <v>397</v>
      </c>
      <c r="B134" s="181">
        <v>4908</v>
      </c>
      <c r="C134" s="181">
        <v>725200</v>
      </c>
      <c r="D134" s="181">
        <v>4</v>
      </c>
      <c r="E134" s="180" t="s">
        <v>4218</v>
      </c>
      <c r="F134" s="180" t="s">
        <v>31</v>
      </c>
      <c r="S134" s="181">
        <v>11</v>
      </c>
    </row>
    <row r="135" spans="1:19">
      <c r="A135" s="180" t="s">
        <v>397</v>
      </c>
      <c r="B135" s="181">
        <v>6903</v>
      </c>
      <c r="C135" s="181">
        <v>539100</v>
      </c>
      <c r="D135" s="181">
        <v>6</v>
      </c>
      <c r="E135" s="180" t="s">
        <v>4219</v>
      </c>
      <c r="F135" s="180" t="s">
        <v>14</v>
      </c>
      <c r="S135" s="181">
        <v>11</v>
      </c>
    </row>
    <row r="136" spans="1:19">
      <c r="A136" s="180" t="s">
        <v>397</v>
      </c>
      <c r="B136" s="181">
        <v>4071</v>
      </c>
      <c r="C136" s="181">
        <v>366500</v>
      </c>
      <c r="D136" s="181">
        <v>4</v>
      </c>
      <c r="E136" s="180" t="s">
        <v>4220</v>
      </c>
      <c r="F136" s="180" t="s">
        <v>11</v>
      </c>
      <c r="S136" s="181">
        <v>11</v>
      </c>
    </row>
    <row r="137" spans="1:19">
      <c r="A137" s="180" t="s">
        <v>397</v>
      </c>
      <c r="B137" s="181">
        <v>3344</v>
      </c>
      <c r="C137" s="181">
        <v>529000</v>
      </c>
      <c r="D137" s="181">
        <v>4</v>
      </c>
      <c r="E137" s="180" t="s">
        <v>4221</v>
      </c>
      <c r="F137" s="180" t="s">
        <v>13</v>
      </c>
      <c r="S137" s="181">
        <v>11</v>
      </c>
    </row>
    <row r="138" spans="1:19">
      <c r="A138" s="180" t="s">
        <v>397</v>
      </c>
      <c r="B138" s="181">
        <v>9019</v>
      </c>
      <c r="C138" s="181">
        <v>1825900</v>
      </c>
      <c r="D138" s="181">
        <v>4</v>
      </c>
      <c r="E138" s="180" t="s">
        <v>4222</v>
      </c>
      <c r="F138" s="180" t="s">
        <v>24</v>
      </c>
      <c r="S138" s="181">
        <v>10</v>
      </c>
    </row>
    <row r="139" spans="1:19">
      <c r="A139" s="180" t="s">
        <v>397</v>
      </c>
      <c r="B139" s="181">
        <v>3803</v>
      </c>
      <c r="C139" s="181">
        <v>597300</v>
      </c>
      <c r="D139" s="181">
        <v>5</v>
      </c>
      <c r="E139" s="180" t="s">
        <v>4223</v>
      </c>
      <c r="F139" s="180" t="s">
        <v>12</v>
      </c>
      <c r="S139" s="181">
        <v>10</v>
      </c>
    </row>
    <row r="140" spans="1:19">
      <c r="A140" s="180" t="s">
        <v>397</v>
      </c>
      <c r="B140" s="181">
        <v>5224</v>
      </c>
      <c r="C140" s="181">
        <v>738900</v>
      </c>
      <c r="D140" s="181">
        <v>5</v>
      </c>
      <c r="E140" s="180" t="s">
        <v>4224</v>
      </c>
      <c r="F140" s="180" t="s">
        <v>72</v>
      </c>
      <c r="S140" s="181">
        <v>10</v>
      </c>
    </row>
    <row r="141" spans="1:19">
      <c r="A141" s="180" t="s">
        <v>397</v>
      </c>
      <c r="B141" s="181">
        <v>6153</v>
      </c>
      <c r="C141" s="181">
        <v>338200</v>
      </c>
      <c r="D141" s="181">
        <v>6</v>
      </c>
      <c r="E141" s="180" t="s">
        <v>4225</v>
      </c>
      <c r="F141" s="180" t="s">
        <v>11</v>
      </c>
      <c r="S141" s="181">
        <v>10</v>
      </c>
    </row>
    <row r="142" spans="1:19">
      <c r="A142" s="180" t="s">
        <v>397</v>
      </c>
      <c r="B142" s="181">
        <v>3984</v>
      </c>
      <c r="C142" s="181">
        <v>355400</v>
      </c>
      <c r="D142" s="181">
        <v>4</v>
      </c>
      <c r="E142" s="180" t="s">
        <v>4226</v>
      </c>
      <c r="F142" s="180" t="s">
        <v>255</v>
      </c>
      <c r="S142" s="181">
        <v>10</v>
      </c>
    </row>
    <row r="143" spans="1:19">
      <c r="A143" s="180" t="s">
        <v>397</v>
      </c>
      <c r="B143" s="181">
        <v>3306</v>
      </c>
      <c r="C143" s="181">
        <v>714700</v>
      </c>
      <c r="D143" s="181">
        <v>4</v>
      </c>
      <c r="E143" s="180" t="s">
        <v>4227</v>
      </c>
      <c r="F143" s="180" t="s">
        <v>28</v>
      </c>
      <c r="S143" s="181">
        <v>10</v>
      </c>
    </row>
    <row r="144" spans="1:19">
      <c r="A144" s="180" t="s">
        <v>397</v>
      </c>
      <c r="B144" s="181">
        <v>4673</v>
      </c>
      <c r="C144" s="181">
        <v>1064200</v>
      </c>
      <c r="D144" s="181">
        <v>6</v>
      </c>
      <c r="E144" s="180" t="s">
        <v>4228</v>
      </c>
      <c r="F144" s="180" t="s">
        <v>44</v>
      </c>
      <c r="S144" s="181">
        <v>10</v>
      </c>
    </row>
    <row r="145" spans="1:19">
      <c r="A145" s="180" t="s">
        <v>397</v>
      </c>
      <c r="B145" s="181">
        <v>3656</v>
      </c>
      <c r="C145" s="181">
        <v>238700</v>
      </c>
      <c r="D145" s="181">
        <v>4</v>
      </c>
      <c r="E145" s="180" t="s">
        <v>4229</v>
      </c>
      <c r="F145" s="180" t="s">
        <v>11</v>
      </c>
      <c r="S145" s="181">
        <v>10</v>
      </c>
    </row>
    <row r="146" spans="1:19">
      <c r="A146" s="180" t="s">
        <v>397</v>
      </c>
      <c r="B146" s="181">
        <v>8568</v>
      </c>
      <c r="C146" s="181">
        <v>1824100</v>
      </c>
      <c r="D146" s="181">
        <v>7</v>
      </c>
      <c r="E146" s="180" t="s">
        <v>4230</v>
      </c>
      <c r="F146" s="180" t="s">
        <v>24</v>
      </c>
      <c r="S146" s="181">
        <v>10</v>
      </c>
    </row>
    <row r="147" spans="1:19">
      <c r="A147" s="180" t="s">
        <v>397</v>
      </c>
      <c r="B147" s="181">
        <v>2300</v>
      </c>
      <c r="C147" s="181">
        <v>321400</v>
      </c>
      <c r="D147" s="181">
        <v>4</v>
      </c>
      <c r="E147" s="180" t="s">
        <v>4231</v>
      </c>
      <c r="F147" s="180" t="s">
        <v>154</v>
      </c>
      <c r="S147" s="181">
        <v>10</v>
      </c>
    </row>
    <row r="148" spans="1:19">
      <c r="A148" s="180" t="s">
        <v>397</v>
      </c>
      <c r="B148" s="181">
        <v>3681</v>
      </c>
      <c r="C148" s="181">
        <v>455800</v>
      </c>
      <c r="D148" s="181">
        <v>5</v>
      </c>
      <c r="E148" s="180" t="s">
        <v>4232</v>
      </c>
      <c r="F148" s="180" t="s">
        <v>49</v>
      </c>
      <c r="S148" s="181">
        <v>10</v>
      </c>
    </row>
    <row r="149" spans="1:19">
      <c r="A149" s="180" t="s">
        <v>397</v>
      </c>
      <c r="B149" s="181">
        <v>3180</v>
      </c>
      <c r="C149" s="181">
        <v>324400</v>
      </c>
      <c r="D149" s="181">
        <v>4</v>
      </c>
      <c r="E149" s="180" t="s">
        <v>4233</v>
      </c>
      <c r="F149" s="180" t="s">
        <v>14</v>
      </c>
      <c r="S149" s="181">
        <v>10</v>
      </c>
    </row>
    <row r="150" spans="1:19">
      <c r="A150" s="180" t="s">
        <v>397</v>
      </c>
      <c r="B150" s="181">
        <v>4617</v>
      </c>
      <c r="C150" s="181">
        <v>490400</v>
      </c>
      <c r="D150" s="181">
        <v>4</v>
      </c>
      <c r="E150" s="180" t="s">
        <v>4234</v>
      </c>
      <c r="F150" s="180" t="s">
        <v>16</v>
      </c>
      <c r="S150" s="181">
        <v>10</v>
      </c>
    </row>
    <row r="151" spans="1:19">
      <c r="A151" s="180" t="s">
        <v>397</v>
      </c>
      <c r="B151" s="181">
        <v>4872</v>
      </c>
      <c r="C151" s="181">
        <v>300300</v>
      </c>
      <c r="D151" s="181">
        <v>5</v>
      </c>
      <c r="E151" s="180" t="s">
        <v>4235</v>
      </c>
      <c r="F151" s="180" t="s">
        <v>11</v>
      </c>
      <c r="S151" s="181">
        <v>10</v>
      </c>
    </row>
    <row r="152" spans="1:19">
      <c r="A152" s="180" t="s">
        <v>397</v>
      </c>
      <c r="B152" s="181">
        <v>7799</v>
      </c>
      <c r="C152" s="181">
        <v>499100</v>
      </c>
      <c r="D152" s="181">
        <v>4</v>
      </c>
      <c r="E152" s="180" t="s">
        <v>4236</v>
      </c>
      <c r="F152" s="180" t="s">
        <v>10</v>
      </c>
      <c r="S152" s="181">
        <v>10</v>
      </c>
    </row>
    <row r="153" spans="1:19">
      <c r="A153" s="180" t="s">
        <v>397</v>
      </c>
      <c r="B153" s="181">
        <v>3136</v>
      </c>
      <c r="C153" s="181">
        <v>211000</v>
      </c>
      <c r="D153" s="181">
        <v>4</v>
      </c>
      <c r="E153" s="180" t="s">
        <v>4237</v>
      </c>
      <c r="F153" s="180" t="s">
        <v>159</v>
      </c>
      <c r="S153" s="181">
        <v>10</v>
      </c>
    </row>
    <row r="154" spans="1:19">
      <c r="A154" s="180" t="s">
        <v>397</v>
      </c>
      <c r="B154" s="181">
        <v>4937</v>
      </c>
      <c r="C154" s="181">
        <v>502800</v>
      </c>
      <c r="D154" s="181">
        <v>4</v>
      </c>
      <c r="E154" s="180" t="s">
        <v>4238</v>
      </c>
      <c r="F154" s="180" t="s">
        <v>14</v>
      </c>
      <c r="S154" s="181">
        <v>10</v>
      </c>
    </row>
    <row r="155" spans="1:19">
      <c r="A155" s="180" t="s">
        <v>397</v>
      </c>
      <c r="B155" s="181">
        <v>2902</v>
      </c>
      <c r="C155" s="181">
        <v>358900</v>
      </c>
      <c r="D155" s="181">
        <v>4</v>
      </c>
      <c r="E155" s="180" t="s">
        <v>4239</v>
      </c>
      <c r="F155" s="180" t="s">
        <v>26</v>
      </c>
      <c r="S155" s="181">
        <v>10</v>
      </c>
    </row>
    <row r="156" spans="1:19">
      <c r="A156" s="180" t="s">
        <v>397</v>
      </c>
      <c r="B156" s="181">
        <v>2987</v>
      </c>
      <c r="C156" s="181">
        <v>441200</v>
      </c>
      <c r="D156" s="181">
        <v>4</v>
      </c>
      <c r="E156" s="180" t="s">
        <v>4240</v>
      </c>
      <c r="F156" s="180" t="s">
        <v>16</v>
      </c>
      <c r="S156" s="181">
        <v>10</v>
      </c>
    </row>
    <row r="157" spans="1:19">
      <c r="A157" s="180" t="s">
        <v>397</v>
      </c>
      <c r="B157" s="181">
        <v>6247</v>
      </c>
      <c r="C157" s="181">
        <v>1152400</v>
      </c>
      <c r="D157" s="181">
        <v>5</v>
      </c>
      <c r="E157" s="180" t="s">
        <v>4241</v>
      </c>
      <c r="F157" s="180" t="s">
        <v>24</v>
      </c>
      <c r="S157" s="181">
        <v>10</v>
      </c>
    </row>
    <row r="158" spans="1:19">
      <c r="A158" s="180" t="s">
        <v>397</v>
      </c>
      <c r="B158" s="181">
        <v>2980</v>
      </c>
      <c r="C158" s="181">
        <v>513000</v>
      </c>
      <c r="D158" s="181">
        <v>4</v>
      </c>
      <c r="E158" s="180" t="s">
        <v>4242</v>
      </c>
      <c r="F158" s="180" t="s">
        <v>41</v>
      </c>
      <c r="S158" s="181">
        <v>10</v>
      </c>
    </row>
    <row r="159" spans="1:19">
      <c r="A159" s="180" t="s">
        <v>397</v>
      </c>
      <c r="B159" s="181">
        <v>2729</v>
      </c>
      <c r="C159" s="181">
        <v>589200</v>
      </c>
      <c r="D159" s="181">
        <v>4</v>
      </c>
      <c r="E159" s="180" t="s">
        <v>4243</v>
      </c>
      <c r="F159" s="180" t="s">
        <v>28</v>
      </c>
      <c r="S159" s="181">
        <v>10</v>
      </c>
    </row>
    <row r="160" spans="1:19">
      <c r="A160" s="180" t="s">
        <v>397</v>
      </c>
      <c r="B160" s="181">
        <v>4680</v>
      </c>
      <c r="C160" s="181">
        <v>447400</v>
      </c>
      <c r="D160" s="181">
        <v>5</v>
      </c>
      <c r="E160" s="180" t="s">
        <v>4244</v>
      </c>
      <c r="F160" s="180" t="s">
        <v>27</v>
      </c>
      <c r="S160" s="181">
        <v>10</v>
      </c>
    </row>
    <row r="161" spans="1:19">
      <c r="A161" s="180" t="s">
        <v>397</v>
      </c>
      <c r="B161" s="181">
        <v>4590</v>
      </c>
      <c r="C161" s="181">
        <v>322600</v>
      </c>
      <c r="D161" s="181">
        <v>6</v>
      </c>
      <c r="E161" s="180" t="s">
        <v>4245</v>
      </c>
      <c r="F161" s="180" t="s">
        <v>11</v>
      </c>
      <c r="S161" s="181">
        <v>10</v>
      </c>
    </row>
    <row r="162" spans="1:19">
      <c r="A162" s="180" t="s">
        <v>397</v>
      </c>
      <c r="B162" s="181">
        <v>2460</v>
      </c>
      <c r="C162" s="181">
        <v>386000</v>
      </c>
      <c r="D162" s="181">
        <v>4</v>
      </c>
      <c r="E162" s="180" t="s">
        <v>4246</v>
      </c>
      <c r="F162" s="180" t="s">
        <v>72</v>
      </c>
      <c r="S162" s="181">
        <v>10</v>
      </c>
    </row>
    <row r="163" spans="1:19">
      <c r="A163" s="180" t="s">
        <v>397</v>
      </c>
      <c r="B163" s="181">
        <v>3206</v>
      </c>
      <c r="C163" s="181">
        <v>311500</v>
      </c>
      <c r="D163" s="181">
        <v>4</v>
      </c>
      <c r="E163" s="180" t="s">
        <v>4247</v>
      </c>
      <c r="F163" s="180" t="s">
        <v>14</v>
      </c>
      <c r="S163" s="181">
        <v>10</v>
      </c>
    </row>
    <row r="164" spans="1:19">
      <c r="A164" s="180" t="s">
        <v>397</v>
      </c>
      <c r="B164" s="181">
        <v>4955</v>
      </c>
      <c r="C164" s="181">
        <v>830100</v>
      </c>
      <c r="D164" s="181">
        <v>8</v>
      </c>
      <c r="E164" s="180" t="s">
        <v>4248</v>
      </c>
      <c r="F164" s="180" t="s">
        <v>10</v>
      </c>
      <c r="S164" s="181">
        <v>10</v>
      </c>
    </row>
    <row r="165" spans="1:19">
      <c r="A165" s="180" t="s">
        <v>397</v>
      </c>
      <c r="B165" s="181">
        <v>3440</v>
      </c>
      <c r="C165" s="181">
        <v>277700</v>
      </c>
      <c r="D165" s="181">
        <v>4</v>
      </c>
      <c r="E165" s="180" t="s">
        <v>4249</v>
      </c>
      <c r="F165" s="180" t="s">
        <v>14</v>
      </c>
      <c r="S165" s="181">
        <v>10</v>
      </c>
    </row>
    <row r="166" spans="1:19">
      <c r="A166" s="180" t="s">
        <v>397</v>
      </c>
      <c r="B166" s="181">
        <v>5578</v>
      </c>
      <c r="C166" s="181">
        <v>842200</v>
      </c>
      <c r="D166" s="181">
        <v>4</v>
      </c>
      <c r="E166" s="180" t="s">
        <v>4250</v>
      </c>
      <c r="F166" s="180" t="s">
        <v>78</v>
      </c>
      <c r="S166" s="181">
        <v>10</v>
      </c>
    </row>
    <row r="167" spans="1:19">
      <c r="A167" s="180" t="s">
        <v>397</v>
      </c>
      <c r="B167" s="181">
        <v>2835</v>
      </c>
      <c r="C167" s="181">
        <v>573400</v>
      </c>
      <c r="D167" s="181">
        <v>4</v>
      </c>
      <c r="E167" s="180" t="s">
        <v>4251</v>
      </c>
      <c r="F167" s="180" t="s">
        <v>78</v>
      </c>
      <c r="S167" s="181">
        <v>10</v>
      </c>
    </row>
    <row r="168" spans="1:19">
      <c r="A168" s="180" t="s">
        <v>397</v>
      </c>
      <c r="B168" s="181">
        <v>3450</v>
      </c>
      <c r="C168" s="181">
        <v>361100</v>
      </c>
      <c r="D168" s="181">
        <v>4</v>
      </c>
      <c r="E168" s="180" t="s">
        <v>4252</v>
      </c>
      <c r="F168" s="180" t="s">
        <v>95</v>
      </c>
      <c r="S168" s="181">
        <v>10</v>
      </c>
    </row>
    <row r="169" spans="1:19">
      <c r="A169" s="180" t="s">
        <v>397</v>
      </c>
      <c r="B169" s="181">
        <v>4608</v>
      </c>
      <c r="C169" s="181">
        <v>895700</v>
      </c>
      <c r="D169" s="181">
        <v>5</v>
      </c>
      <c r="E169" s="180" t="s">
        <v>4253</v>
      </c>
      <c r="F169" s="180" t="s">
        <v>28</v>
      </c>
      <c r="S169" s="181">
        <v>10</v>
      </c>
    </row>
    <row r="170" spans="1:19">
      <c r="A170" s="180" t="s">
        <v>397</v>
      </c>
      <c r="B170" s="181">
        <v>3558</v>
      </c>
      <c r="C170" s="181">
        <v>367700</v>
      </c>
      <c r="D170" s="181">
        <v>4</v>
      </c>
      <c r="E170" s="180" t="s">
        <v>4254</v>
      </c>
      <c r="F170" s="180" t="s">
        <v>16</v>
      </c>
      <c r="S170" s="181">
        <v>10</v>
      </c>
    </row>
    <row r="171" spans="1:19">
      <c r="A171" s="180" t="s">
        <v>397</v>
      </c>
      <c r="B171" s="181">
        <v>5033</v>
      </c>
      <c r="C171" s="181">
        <v>258300</v>
      </c>
      <c r="D171" s="181">
        <v>5</v>
      </c>
      <c r="E171" s="180" t="s">
        <v>4255</v>
      </c>
      <c r="F171" s="180" t="s">
        <v>171</v>
      </c>
      <c r="S171" s="181">
        <v>10</v>
      </c>
    </row>
    <row r="172" spans="1:19">
      <c r="A172" s="180" t="s">
        <v>397</v>
      </c>
      <c r="B172" s="181">
        <v>3948</v>
      </c>
      <c r="C172" s="181">
        <v>753000</v>
      </c>
      <c r="D172" s="181">
        <v>4</v>
      </c>
      <c r="E172" s="180" t="s">
        <v>4256</v>
      </c>
      <c r="F172" s="180" t="s">
        <v>7</v>
      </c>
      <c r="S172" s="181">
        <v>10</v>
      </c>
    </row>
    <row r="173" spans="1:19">
      <c r="A173" s="180" t="s">
        <v>397</v>
      </c>
      <c r="B173" s="181">
        <v>2762</v>
      </c>
      <c r="C173" s="181">
        <v>441400</v>
      </c>
      <c r="D173" s="181">
        <v>5</v>
      </c>
      <c r="E173" s="180" t="s">
        <v>4257</v>
      </c>
      <c r="F173" s="180" t="s">
        <v>26</v>
      </c>
      <c r="S173" s="181">
        <v>10</v>
      </c>
    </row>
    <row r="174" spans="1:19">
      <c r="A174" s="180" t="s">
        <v>397</v>
      </c>
      <c r="B174" s="181">
        <v>3429</v>
      </c>
      <c r="C174" s="181">
        <v>814600</v>
      </c>
      <c r="D174" s="181">
        <v>6</v>
      </c>
      <c r="E174" s="180" t="s">
        <v>4258</v>
      </c>
      <c r="F174" s="180" t="s">
        <v>7</v>
      </c>
      <c r="S174" s="181">
        <v>10</v>
      </c>
    </row>
    <row r="175" spans="1:19">
      <c r="A175" s="180" t="s">
        <v>397</v>
      </c>
      <c r="B175" s="181">
        <v>5040</v>
      </c>
      <c r="C175" s="181">
        <v>416700</v>
      </c>
      <c r="D175" s="181">
        <v>6</v>
      </c>
      <c r="E175" s="180" t="s">
        <v>4259</v>
      </c>
      <c r="F175" s="180" t="s">
        <v>14</v>
      </c>
      <c r="S175" s="181">
        <v>10</v>
      </c>
    </row>
    <row r="176" spans="1:19">
      <c r="A176" s="180" t="s">
        <v>397</v>
      </c>
      <c r="B176" s="181">
        <v>3276</v>
      </c>
      <c r="C176" s="181">
        <v>506500</v>
      </c>
      <c r="D176" s="181">
        <v>6</v>
      </c>
      <c r="E176" s="180" t="s">
        <v>4260</v>
      </c>
      <c r="F176" s="180" t="s">
        <v>62</v>
      </c>
      <c r="S176" s="181">
        <v>10</v>
      </c>
    </row>
    <row r="177" spans="1:19">
      <c r="A177" s="180" t="s">
        <v>397</v>
      </c>
      <c r="B177" s="181">
        <v>4852</v>
      </c>
      <c r="C177" s="181">
        <v>612200</v>
      </c>
      <c r="D177" s="181">
        <v>4</v>
      </c>
      <c r="E177" s="180" t="s">
        <v>4261</v>
      </c>
      <c r="F177" s="180" t="s">
        <v>41</v>
      </c>
      <c r="S177" s="181">
        <v>10</v>
      </c>
    </row>
    <row r="178" spans="1:19">
      <c r="A178" s="180" t="s">
        <v>397</v>
      </c>
      <c r="B178" s="181">
        <v>4133</v>
      </c>
      <c r="C178" s="181">
        <v>2237100</v>
      </c>
      <c r="D178" s="181">
        <v>5</v>
      </c>
      <c r="E178" s="180" t="s">
        <v>4262</v>
      </c>
      <c r="F178" s="180" t="s">
        <v>7</v>
      </c>
      <c r="S178" s="181">
        <v>10</v>
      </c>
    </row>
    <row r="179" spans="1:19">
      <c r="A179" s="180" t="s">
        <v>397</v>
      </c>
      <c r="B179" s="181">
        <v>8817</v>
      </c>
      <c r="C179" s="181">
        <v>974200</v>
      </c>
      <c r="D179" s="181">
        <v>8</v>
      </c>
      <c r="E179" s="180" t="s">
        <v>4263</v>
      </c>
      <c r="F179" s="180" t="s">
        <v>14</v>
      </c>
      <c r="S179" s="181">
        <v>10</v>
      </c>
    </row>
    <row r="180" spans="1:19">
      <c r="A180" s="180" t="s">
        <v>397</v>
      </c>
      <c r="B180" s="181">
        <v>4056</v>
      </c>
      <c r="C180" s="181">
        <v>353300</v>
      </c>
      <c r="D180" s="181">
        <v>5</v>
      </c>
      <c r="E180" s="180" t="s">
        <v>4264</v>
      </c>
      <c r="F180" s="180" t="s">
        <v>14</v>
      </c>
      <c r="S180" s="181">
        <v>10</v>
      </c>
    </row>
    <row r="181" spans="1:19">
      <c r="A181" s="180" t="s">
        <v>397</v>
      </c>
      <c r="B181" s="181">
        <v>4866</v>
      </c>
      <c r="C181" s="181">
        <v>315700</v>
      </c>
      <c r="D181" s="181">
        <v>4</v>
      </c>
      <c r="E181" s="180" t="s">
        <v>4265</v>
      </c>
      <c r="F181" s="180" t="s">
        <v>37</v>
      </c>
      <c r="S181" s="181">
        <v>10</v>
      </c>
    </row>
    <row r="182" spans="1:19">
      <c r="A182" s="180" t="s">
        <v>397</v>
      </c>
      <c r="B182" s="181">
        <v>4128</v>
      </c>
      <c r="C182" s="181">
        <v>319700</v>
      </c>
      <c r="D182" s="181">
        <v>4</v>
      </c>
      <c r="E182" s="180" t="s">
        <v>4266</v>
      </c>
      <c r="F182" s="180" t="s">
        <v>14</v>
      </c>
      <c r="S182" s="181">
        <v>10</v>
      </c>
    </row>
    <row r="183" spans="1:19">
      <c r="A183" s="180" t="s">
        <v>397</v>
      </c>
      <c r="B183" s="181">
        <v>3313</v>
      </c>
      <c r="C183" s="181">
        <v>464100</v>
      </c>
      <c r="D183" s="181">
        <v>4</v>
      </c>
      <c r="E183" s="180" t="s">
        <v>4267</v>
      </c>
      <c r="F183" s="180" t="s">
        <v>31</v>
      </c>
      <c r="S183" s="181">
        <v>10</v>
      </c>
    </row>
    <row r="184" spans="1:19">
      <c r="A184" s="180" t="s">
        <v>397</v>
      </c>
      <c r="B184" s="181">
        <v>3012</v>
      </c>
      <c r="C184" s="181">
        <v>320500</v>
      </c>
      <c r="D184" s="181">
        <v>4</v>
      </c>
      <c r="E184" s="180" t="s">
        <v>4268</v>
      </c>
      <c r="F184" s="180" t="s">
        <v>27</v>
      </c>
      <c r="S184" s="181">
        <v>10</v>
      </c>
    </row>
    <row r="185" spans="1:19">
      <c r="A185" s="180" t="s">
        <v>397</v>
      </c>
      <c r="B185" s="181">
        <v>3802</v>
      </c>
      <c r="C185" s="181">
        <v>668900</v>
      </c>
      <c r="D185" s="181">
        <v>4</v>
      </c>
      <c r="E185" s="180" t="s">
        <v>4269</v>
      </c>
      <c r="F185" s="180" t="s">
        <v>28</v>
      </c>
      <c r="S185" s="181">
        <v>10</v>
      </c>
    </row>
    <row r="186" spans="1:19">
      <c r="A186" s="180" t="s">
        <v>397</v>
      </c>
      <c r="B186" s="181">
        <v>8130</v>
      </c>
      <c r="C186" s="181">
        <v>527900</v>
      </c>
      <c r="D186" s="181">
        <v>8</v>
      </c>
      <c r="E186" s="180" t="s">
        <v>4270</v>
      </c>
      <c r="F186" s="180" t="s">
        <v>14</v>
      </c>
      <c r="S186" s="181">
        <v>10</v>
      </c>
    </row>
    <row r="187" spans="1:19">
      <c r="A187" s="180" t="s">
        <v>397</v>
      </c>
      <c r="B187" s="181">
        <v>3464</v>
      </c>
      <c r="C187" s="181">
        <v>635000</v>
      </c>
      <c r="D187" s="181">
        <v>4</v>
      </c>
      <c r="E187" s="180" t="s">
        <v>4271</v>
      </c>
      <c r="F187" s="180" t="s">
        <v>28</v>
      </c>
      <c r="S187" s="181">
        <v>10</v>
      </c>
    </row>
    <row r="188" spans="1:19">
      <c r="A188" s="180" t="s">
        <v>397</v>
      </c>
      <c r="B188" s="181">
        <v>7078</v>
      </c>
      <c r="C188" s="181">
        <v>990500</v>
      </c>
      <c r="D188" s="181">
        <v>5</v>
      </c>
      <c r="E188" s="180" t="s">
        <v>4272</v>
      </c>
      <c r="F188" s="180" t="s">
        <v>41</v>
      </c>
      <c r="S188" s="181">
        <v>10</v>
      </c>
    </row>
    <row r="189" spans="1:19">
      <c r="A189" s="180" t="s">
        <v>397</v>
      </c>
      <c r="B189" s="181">
        <v>4976</v>
      </c>
      <c r="C189" s="181">
        <v>422200</v>
      </c>
      <c r="D189" s="181">
        <v>4</v>
      </c>
      <c r="E189" s="180" t="s">
        <v>4273</v>
      </c>
      <c r="F189" s="180" t="s">
        <v>183</v>
      </c>
      <c r="S189" s="181">
        <v>10</v>
      </c>
    </row>
    <row r="190" spans="1:19">
      <c r="A190" s="180" t="s">
        <v>397</v>
      </c>
      <c r="B190" s="181">
        <v>5256</v>
      </c>
      <c r="C190" s="181">
        <v>1009200</v>
      </c>
      <c r="D190" s="181">
        <v>8</v>
      </c>
      <c r="E190" s="180" t="s">
        <v>4274</v>
      </c>
      <c r="F190" s="180" t="s">
        <v>44</v>
      </c>
      <c r="S190" s="181">
        <v>10</v>
      </c>
    </row>
    <row r="191" spans="1:19">
      <c r="A191" s="180" t="s">
        <v>397</v>
      </c>
      <c r="B191" s="181">
        <v>3522</v>
      </c>
      <c r="C191" s="181">
        <v>280400</v>
      </c>
      <c r="D191" s="181">
        <v>4</v>
      </c>
      <c r="E191" s="180" t="s">
        <v>4275</v>
      </c>
      <c r="F191" s="180" t="s">
        <v>11</v>
      </c>
      <c r="S191" s="181">
        <v>10</v>
      </c>
    </row>
    <row r="192" spans="1:19">
      <c r="A192" s="180" t="s">
        <v>397</v>
      </c>
      <c r="B192" s="181">
        <v>3240</v>
      </c>
      <c r="C192" s="181">
        <v>357900</v>
      </c>
      <c r="D192" s="181">
        <v>4</v>
      </c>
      <c r="E192" s="180" t="s">
        <v>4276</v>
      </c>
      <c r="F192" s="180" t="s">
        <v>26</v>
      </c>
      <c r="S192" s="181">
        <v>10</v>
      </c>
    </row>
    <row r="193" spans="1:19">
      <c r="A193" s="180" t="s">
        <v>397</v>
      </c>
      <c r="B193" s="181">
        <v>6764</v>
      </c>
      <c r="C193" s="181">
        <v>549400</v>
      </c>
      <c r="D193" s="181">
        <v>7</v>
      </c>
      <c r="E193" s="180" t="s">
        <v>4277</v>
      </c>
      <c r="F193" s="180" t="s">
        <v>14</v>
      </c>
      <c r="S193" s="181">
        <v>10</v>
      </c>
    </row>
    <row r="194" spans="1:19">
      <c r="A194" s="180" t="s">
        <v>397</v>
      </c>
      <c r="B194" s="181">
        <v>4368</v>
      </c>
      <c r="C194" s="181">
        <v>291400</v>
      </c>
      <c r="D194" s="181">
        <v>5</v>
      </c>
      <c r="E194" s="180" t="s">
        <v>4278</v>
      </c>
      <c r="F194" s="180" t="s">
        <v>11</v>
      </c>
      <c r="S194" s="181">
        <v>10</v>
      </c>
    </row>
    <row r="195" spans="1:19">
      <c r="A195" s="180" t="s">
        <v>397</v>
      </c>
      <c r="B195" s="181">
        <v>5912</v>
      </c>
      <c r="C195" s="181">
        <v>479600</v>
      </c>
      <c r="D195" s="181">
        <v>6</v>
      </c>
      <c r="E195" s="180" t="s">
        <v>4279</v>
      </c>
      <c r="F195" s="180" t="s">
        <v>14</v>
      </c>
      <c r="S195" s="181">
        <v>10</v>
      </c>
    </row>
    <row r="196" spans="1:19">
      <c r="A196" s="180" t="s">
        <v>397</v>
      </c>
      <c r="B196" s="181">
        <v>4675</v>
      </c>
      <c r="C196" s="181">
        <v>379400</v>
      </c>
      <c r="D196" s="181">
        <v>4</v>
      </c>
      <c r="E196" s="180" t="s">
        <v>4280</v>
      </c>
      <c r="F196" s="180" t="s">
        <v>14</v>
      </c>
      <c r="S196" s="181">
        <v>10</v>
      </c>
    </row>
    <row r="197" spans="1:19">
      <c r="A197" s="180" t="s">
        <v>397</v>
      </c>
      <c r="B197" s="181">
        <v>9620</v>
      </c>
      <c r="C197" s="181">
        <v>1220100</v>
      </c>
      <c r="D197" s="181">
        <v>8</v>
      </c>
      <c r="E197" s="180" t="s">
        <v>4281</v>
      </c>
      <c r="F197" s="180" t="s">
        <v>32</v>
      </c>
      <c r="S197" s="181">
        <v>10</v>
      </c>
    </row>
    <row r="198" spans="1:19">
      <c r="A198" s="180" t="s">
        <v>397</v>
      </c>
      <c r="B198" s="181">
        <v>1958</v>
      </c>
      <c r="C198" s="181">
        <v>385500</v>
      </c>
      <c r="D198" s="181">
        <v>5</v>
      </c>
      <c r="E198" s="180" t="s">
        <v>4282</v>
      </c>
      <c r="F198" s="180" t="s">
        <v>18</v>
      </c>
      <c r="S198" s="181">
        <v>10</v>
      </c>
    </row>
    <row r="199" spans="1:19">
      <c r="A199" s="180" t="s">
        <v>397</v>
      </c>
      <c r="B199" s="181">
        <v>4587</v>
      </c>
      <c r="C199" s="181">
        <v>421100</v>
      </c>
      <c r="D199" s="181">
        <v>5</v>
      </c>
      <c r="E199" s="180" t="s">
        <v>4283</v>
      </c>
      <c r="F199" s="180" t="s">
        <v>16</v>
      </c>
      <c r="S199" s="181">
        <v>10</v>
      </c>
    </row>
    <row r="200" spans="1:19">
      <c r="A200" s="180" t="s">
        <v>397</v>
      </c>
      <c r="B200" s="181">
        <v>3660</v>
      </c>
      <c r="C200" s="181">
        <v>762600</v>
      </c>
      <c r="D200" s="181">
        <v>4</v>
      </c>
      <c r="E200" s="180" t="s">
        <v>4284</v>
      </c>
      <c r="F200" s="180" t="s">
        <v>78</v>
      </c>
      <c r="S200" s="181">
        <v>10</v>
      </c>
    </row>
    <row r="201" spans="1:19">
      <c r="A201" s="180" t="s">
        <v>397</v>
      </c>
      <c r="B201" s="181">
        <v>3849</v>
      </c>
      <c r="C201" s="181">
        <v>367600</v>
      </c>
      <c r="D201" s="181">
        <v>4</v>
      </c>
      <c r="E201" s="180" t="s">
        <v>4285</v>
      </c>
      <c r="F201" s="180" t="s">
        <v>11</v>
      </c>
      <c r="S201" s="181">
        <v>10</v>
      </c>
    </row>
    <row r="202" spans="1:19">
      <c r="A202" s="180" t="s">
        <v>397</v>
      </c>
      <c r="B202" s="181">
        <v>6468</v>
      </c>
      <c r="C202" s="181">
        <v>520100</v>
      </c>
      <c r="D202" s="181">
        <v>4</v>
      </c>
      <c r="E202" s="180" t="s">
        <v>4286</v>
      </c>
      <c r="F202" s="180" t="s">
        <v>41</v>
      </c>
      <c r="S202" s="181">
        <v>10</v>
      </c>
    </row>
    <row r="203" spans="1:19">
      <c r="A203" s="180" t="s">
        <v>397</v>
      </c>
      <c r="B203" s="181">
        <v>3660</v>
      </c>
      <c r="C203" s="181">
        <v>691100</v>
      </c>
      <c r="D203" s="181">
        <v>4</v>
      </c>
      <c r="E203" s="180" t="s">
        <v>4287</v>
      </c>
      <c r="F203" s="180" t="s">
        <v>78</v>
      </c>
      <c r="S203" s="181">
        <v>10</v>
      </c>
    </row>
    <row r="204" spans="1:19">
      <c r="A204" s="180" t="s">
        <v>397</v>
      </c>
      <c r="B204" s="181">
        <v>4368</v>
      </c>
      <c r="C204" s="181">
        <v>303100</v>
      </c>
      <c r="D204" s="181">
        <v>6</v>
      </c>
      <c r="E204" s="180" t="s">
        <v>4288</v>
      </c>
      <c r="F204" s="180" t="s">
        <v>11</v>
      </c>
      <c r="S204" s="181">
        <v>10</v>
      </c>
    </row>
    <row r="205" spans="1:19">
      <c r="A205" s="180" t="s">
        <v>397</v>
      </c>
      <c r="B205" s="181">
        <v>3056</v>
      </c>
      <c r="C205" s="181">
        <v>1379500</v>
      </c>
      <c r="D205" s="181">
        <v>4</v>
      </c>
      <c r="E205" s="180" t="s">
        <v>4289</v>
      </c>
      <c r="F205" s="180" t="s">
        <v>7</v>
      </c>
      <c r="S205" s="181">
        <v>10</v>
      </c>
    </row>
    <row r="206" spans="1:19">
      <c r="A206" s="180" t="s">
        <v>397</v>
      </c>
      <c r="B206" s="181">
        <v>3500</v>
      </c>
      <c r="C206" s="181">
        <v>780500</v>
      </c>
      <c r="D206" s="181">
        <v>4</v>
      </c>
      <c r="E206" s="180" t="s">
        <v>4290</v>
      </c>
      <c r="F206" s="180" t="s">
        <v>44</v>
      </c>
      <c r="S206" s="181">
        <v>10</v>
      </c>
    </row>
    <row r="207" spans="1:19">
      <c r="A207" s="180" t="s">
        <v>397</v>
      </c>
      <c r="B207" s="181">
        <v>5581</v>
      </c>
      <c r="C207" s="181">
        <v>559500</v>
      </c>
      <c r="D207" s="181">
        <v>5</v>
      </c>
      <c r="E207" s="180" t="s">
        <v>4291</v>
      </c>
      <c r="F207" s="180" t="s">
        <v>69</v>
      </c>
      <c r="S207" s="181">
        <v>10</v>
      </c>
    </row>
    <row r="208" spans="1:19">
      <c r="A208" s="180" t="s">
        <v>397</v>
      </c>
      <c r="B208" s="181">
        <v>6793</v>
      </c>
      <c r="C208" s="181">
        <v>909700</v>
      </c>
      <c r="D208" s="181">
        <v>4</v>
      </c>
      <c r="E208" s="180" t="s">
        <v>4292</v>
      </c>
      <c r="F208" s="180" t="s">
        <v>24</v>
      </c>
      <c r="S208" s="181">
        <v>10</v>
      </c>
    </row>
    <row r="209" spans="1:19">
      <c r="A209" s="180" t="s">
        <v>397</v>
      </c>
      <c r="B209" s="181">
        <v>5935</v>
      </c>
      <c r="C209" s="181">
        <v>500100</v>
      </c>
      <c r="D209" s="181">
        <v>5</v>
      </c>
      <c r="E209" s="180" t="s">
        <v>4293</v>
      </c>
      <c r="F209" s="180" t="s">
        <v>16</v>
      </c>
      <c r="S209" s="181">
        <v>10</v>
      </c>
    </row>
    <row r="210" spans="1:19">
      <c r="A210" s="180" t="s">
        <v>397</v>
      </c>
      <c r="B210" s="181">
        <v>7818</v>
      </c>
      <c r="C210" s="181">
        <v>909500</v>
      </c>
      <c r="D210" s="181">
        <v>6</v>
      </c>
      <c r="E210" s="180" t="s">
        <v>4294</v>
      </c>
      <c r="F210" s="180" t="s">
        <v>10</v>
      </c>
      <c r="S210" s="181">
        <v>10</v>
      </c>
    </row>
    <row r="211" spans="1:19">
      <c r="A211" s="180" t="s">
        <v>397</v>
      </c>
      <c r="B211" s="181">
        <v>4412</v>
      </c>
      <c r="C211" s="181">
        <v>298300</v>
      </c>
      <c r="D211" s="181">
        <v>7</v>
      </c>
      <c r="E211" s="180" t="s">
        <v>4295</v>
      </c>
      <c r="F211" s="180" t="s">
        <v>15</v>
      </c>
      <c r="S211" s="181">
        <v>10</v>
      </c>
    </row>
    <row r="212" spans="1:19">
      <c r="A212" s="180" t="s">
        <v>397</v>
      </c>
      <c r="B212" s="181">
        <v>2792</v>
      </c>
      <c r="C212" s="181">
        <v>264300</v>
      </c>
      <c r="D212" s="181">
        <v>4</v>
      </c>
      <c r="E212" s="180" t="s">
        <v>4296</v>
      </c>
      <c r="F212" s="180" t="s">
        <v>162</v>
      </c>
      <c r="S212" s="181">
        <v>10</v>
      </c>
    </row>
    <row r="213" spans="1:19">
      <c r="A213" s="180" t="s">
        <v>397</v>
      </c>
      <c r="B213" s="181">
        <v>10912</v>
      </c>
      <c r="C213" s="181">
        <v>643300</v>
      </c>
      <c r="D213" s="181">
        <v>8</v>
      </c>
      <c r="E213" s="180" t="s">
        <v>4297</v>
      </c>
      <c r="F213" s="180" t="s">
        <v>10</v>
      </c>
      <c r="S213" s="181">
        <v>10</v>
      </c>
    </row>
    <row r="214" spans="1:19">
      <c r="A214" s="180" t="s">
        <v>397</v>
      </c>
      <c r="B214" s="181">
        <v>4068</v>
      </c>
      <c r="C214" s="181">
        <v>382600</v>
      </c>
      <c r="D214" s="181">
        <v>6</v>
      </c>
      <c r="E214" s="180" t="s">
        <v>4298</v>
      </c>
      <c r="F214" s="180" t="s">
        <v>14</v>
      </c>
      <c r="S214" s="181">
        <v>10</v>
      </c>
    </row>
    <row r="215" spans="1:19">
      <c r="A215" s="180" t="s">
        <v>397</v>
      </c>
      <c r="B215" s="181">
        <v>2732</v>
      </c>
      <c r="C215" s="181">
        <v>379500</v>
      </c>
      <c r="D215" s="181">
        <v>5</v>
      </c>
      <c r="E215" s="180" t="s">
        <v>4299</v>
      </c>
      <c r="F215" s="180" t="s">
        <v>138</v>
      </c>
      <c r="S215" s="181">
        <v>10</v>
      </c>
    </row>
    <row r="216" spans="1:19">
      <c r="A216" s="180" t="s">
        <v>397</v>
      </c>
      <c r="B216" s="181">
        <v>3465</v>
      </c>
      <c r="C216" s="181">
        <v>277000</v>
      </c>
      <c r="D216" s="181">
        <v>4</v>
      </c>
      <c r="E216" s="180" t="s">
        <v>4300</v>
      </c>
      <c r="F216" s="180" t="s">
        <v>14</v>
      </c>
      <c r="S216" s="181">
        <v>10</v>
      </c>
    </row>
    <row r="217" spans="1:19">
      <c r="A217" s="180" t="s">
        <v>397</v>
      </c>
      <c r="B217" s="181">
        <v>3854</v>
      </c>
      <c r="C217" s="181">
        <v>310100</v>
      </c>
      <c r="D217" s="181">
        <v>4</v>
      </c>
      <c r="E217" s="180" t="s">
        <v>4301</v>
      </c>
      <c r="F217" s="180" t="s">
        <v>11</v>
      </c>
      <c r="S217" s="181">
        <v>10</v>
      </c>
    </row>
    <row r="218" spans="1:19">
      <c r="A218" s="180" t="s">
        <v>397</v>
      </c>
      <c r="B218" s="181">
        <v>3223</v>
      </c>
      <c r="C218" s="181">
        <v>430300</v>
      </c>
      <c r="D218" s="181">
        <v>4</v>
      </c>
      <c r="E218" s="180" t="s">
        <v>4302</v>
      </c>
      <c r="F218" s="180" t="s">
        <v>16</v>
      </c>
      <c r="S218" s="181">
        <v>10</v>
      </c>
    </row>
    <row r="219" spans="1:19">
      <c r="A219" s="180" t="s">
        <v>397</v>
      </c>
      <c r="B219" s="181">
        <v>2496</v>
      </c>
      <c r="C219" s="181">
        <v>266300</v>
      </c>
      <c r="D219" s="181">
        <v>4</v>
      </c>
      <c r="E219" s="180" t="s">
        <v>4303</v>
      </c>
      <c r="F219" s="180" t="s">
        <v>15</v>
      </c>
      <c r="S219" s="181">
        <v>10</v>
      </c>
    </row>
    <row r="220" spans="1:19">
      <c r="A220" s="180" t="s">
        <v>397</v>
      </c>
      <c r="B220" s="181">
        <v>2768</v>
      </c>
      <c r="C220" s="181">
        <v>502900</v>
      </c>
      <c r="D220" s="181">
        <v>4</v>
      </c>
      <c r="E220" s="180" t="s">
        <v>4304</v>
      </c>
      <c r="F220" s="180" t="s">
        <v>72</v>
      </c>
      <c r="S220" s="181">
        <v>10</v>
      </c>
    </row>
    <row r="221" spans="1:19">
      <c r="A221" s="180" t="s">
        <v>397</v>
      </c>
      <c r="B221" s="181">
        <v>6848</v>
      </c>
      <c r="C221" s="181">
        <v>1038800</v>
      </c>
      <c r="D221" s="181">
        <v>6</v>
      </c>
      <c r="E221" s="180" t="s">
        <v>4305</v>
      </c>
      <c r="F221" s="180" t="s">
        <v>7</v>
      </c>
      <c r="S221" s="181">
        <v>10</v>
      </c>
    </row>
    <row r="222" spans="1:19">
      <c r="A222" s="180" t="s">
        <v>397</v>
      </c>
      <c r="B222" s="181">
        <v>5034</v>
      </c>
      <c r="C222" s="181">
        <v>351700</v>
      </c>
      <c r="D222" s="181">
        <v>6</v>
      </c>
      <c r="E222" s="180" t="s">
        <v>4306</v>
      </c>
      <c r="F222" s="180" t="s">
        <v>14</v>
      </c>
      <c r="S222" s="181">
        <v>10</v>
      </c>
    </row>
    <row r="223" spans="1:19">
      <c r="A223" s="180" t="s">
        <v>397</v>
      </c>
      <c r="B223" s="181">
        <v>6446</v>
      </c>
      <c r="C223" s="181">
        <v>896000</v>
      </c>
      <c r="D223" s="181">
        <v>6</v>
      </c>
      <c r="E223" s="180" t="s">
        <v>4307</v>
      </c>
      <c r="F223" s="180" t="s">
        <v>49</v>
      </c>
      <c r="S223" s="181">
        <v>10</v>
      </c>
    </row>
    <row r="224" spans="1:19">
      <c r="A224" s="180" t="s">
        <v>397</v>
      </c>
      <c r="B224" s="181">
        <v>4285</v>
      </c>
      <c r="C224" s="181">
        <v>480000</v>
      </c>
      <c r="D224" s="181">
        <v>6</v>
      </c>
      <c r="E224" s="180" t="s">
        <v>4308</v>
      </c>
      <c r="F224" s="180" t="s">
        <v>10</v>
      </c>
      <c r="S224" s="181">
        <v>10</v>
      </c>
    </row>
    <row r="225" spans="1:19">
      <c r="A225" s="180" t="s">
        <v>397</v>
      </c>
      <c r="B225" s="181">
        <v>4971</v>
      </c>
      <c r="C225" s="181">
        <v>396600</v>
      </c>
      <c r="D225" s="181">
        <v>5</v>
      </c>
      <c r="E225" s="180" t="s">
        <v>4309</v>
      </c>
      <c r="F225" s="180" t="s">
        <v>15</v>
      </c>
      <c r="S225" s="181">
        <v>10</v>
      </c>
    </row>
    <row r="226" spans="1:19">
      <c r="A226" s="180" t="s">
        <v>397</v>
      </c>
      <c r="B226" s="181">
        <v>4887</v>
      </c>
      <c r="C226" s="181">
        <v>312700</v>
      </c>
      <c r="D226" s="181">
        <v>6</v>
      </c>
      <c r="E226" s="180" t="s">
        <v>4310</v>
      </c>
      <c r="F226" s="180" t="s">
        <v>11</v>
      </c>
      <c r="S226" s="181">
        <v>10</v>
      </c>
    </row>
    <row r="227" spans="1:19">
      <c r="A227" s="180" t="s">
        <v>397</v>
      </c>
      <c r="B227" s="181">
        <v>3576</v>
      </c>
      <c r="C227" s="181">
        <v>1114700</v>
      </c>
      <c r="D227" s="181">
        <v>4</v>
      </c>
      <c r="E227" s="180" t="s">
        <v>4311</v>
      </c>
      <c r="F227" s="180" t="s">
        <v>7</v>
      </c>
      <c r="S227" s="181">
        <v>10</v>
      </c>
    </row>
    <row r="228" spans="1:19">
      <c r="A228" s="180" t="s">
        <v>397</v>
      </c>
      <c r="B228" s="181">
        <v>3162</v>
      </c>
      <c r="C228" s="181">
        <v>258400</v>
      </c>
      <c r="D228" s="181">
        <v>5</v>
      </c>
      <c r="E228" s="180" t="s">
        <v>4312</v>
      </c>
      <c r="F228" s="180" t="s">
        <v>11</v>
      </c>
      <c r="S228" s="181">
        <v>10</v>
      </c>
    </row>
    <row r="229" spans="1:19">
      <c r="A229" s="180" t="s">
        <v>397</v>
      </c>
      <c r="B229" s="181">
        <v>6080</v>
      </c>
      <c r="C229" s="181">
        <v>543200</v>
      </c>
      <c r="D229" s="181">
        <v>5</v>
      </c>
      <c r="E229" s="180" t="s">
        <v>4313</v>
      </c>
      <c r="F229" s="180" t="s">
        <v>46</v>
      </c>
      <c r="S229" s="181">
        <v>10</v>
      </c>
    </row>
    <row r="230" spans="1:19">
      <c r="A230" s="180" t="s">
        <v>397</v>
      </c>
      <c r="B230" s="181">
        <v>3486</v>
      </c>
      <c r="C230" s="181">
        <v>382200</v>
      </c>
      <c r="D230" s="181">
        <v>4</v>
      </c>
      <c r="E230" s="180" t="s">
        <v>4314</v>
      </c>
      <c r="F230" s="180" t="s">
        <v>16</v>
      </c>
      <c r="S230" s="181">
        <v>10</v>
      </c>
    </row>
    <row r="231" spans="1:19">
      <c r="A231" s="180" t="s">
        <v>397</v>
      </c>
      <c r="B231" s="181">
        <v>5046</v>
      </c>
      <c r="C231" s="181">
        <v>410000</v>
      </c>
      <c r="D231" s="181">
        <v>6</v>
      </c>
      <c r="E231" s="180" t="s">
        <v>4315</v>
      </c>
      <c r="F231" s="180" t="s">
        <v>62</v>
      </c>
      <c r="S231" s="181">
        <v>10</v>
      </c>
    </row>
    <row r="232" spans="1:19">
      <c r="A232" s="180" t="s">
        <v>397</v>
      </c>
      <c r="B232" s="181">
        <v>3200</v>
      </c>
      <c r="C232" s="181">
        <v>444800</v>
      </c>
      <c r="D232" s="181">
        <v>4</v>
      </c>
      <c r="E232" s="180" t="s">
        <v>4316</v>
      </c>
      <c r="F232" s="180" t="s">
        <v>26</v>
      </c>
      <c r="S232" s="181">
        <v>10</v>
      </c>
    </row>
    <row r="233" spans="1:19">
      <c r="A233" s="180" t="s">
        <v>397</v>
      </c>
      <c r="B233" s="181">
        <v>4240</v>
      </c>
      <c r="C233" s="181">
        <v>463800</v>
      </c>
      <c r="D233" s="181">
        <v>4</v>
      </c>
      <c r="E233" s="180" t="s">
        <v>4317</v>
      </c>
      <c r="F233" s="180" t="s">
        <v>26</v>
      </c>
      <c r="S233" s="181">
        <v>10</v>
      </c>
    </row>
    <row r="234" spans="1:19">
      <c r="A234" s="180" t="s">
        <v>397</v>
      </c>
      <c r="B234" s="181">
        <v>3571</v>
      </c>
      <c r="C234" s="181">
        <v>249200</v>
      </c>
      <c r="D234" s="181">
        <v>5</v>
      </c>
      <c r="E234" s="180" t="s">
        <v>4318</v>
      </c>
      <c r="F234" s="180" t="s">
        <v>11</v>
      </c>
      <c r="S234" s="181">
        <v>10</v>
      </c>
    </row>
    <row r="235" spans="1:19">
      <c r="A235" s="180" t="s">
        <v>397</v>
      </c>
      <c r="B235" s="181">
        <v>2278</v>
      </c>
      <c r="C235" s="181">
        <v>508300</v>
      </c>
      <c r="D235" s="181">
        <v>7</v>
      </c>
      <c r="E235" s="180" t="s">
        <v>4319</v>
      </c>
      <c r="F235" s="180" t="s">
        <v>32</v>
      </c>
      <c r="S235" s="181">
        <v>10</v>
      </c>
    </row>
    <row r="236" spans="1:19">
      <c r="A236" s="180" t="s">
        <v>397</v>
      </c>
      <c r="B236" s="181">
        <v>2383</v>
      </c>
      <c r="C236" s="181">
        <v>333500</v>
      </c>
      <c r="D236" s="181">
        <v>4</v>
      </c>
      <c r="E236" s="180" t="s">
        <v>4320</v>
      </c>
      <c r="F236" s="180" t="s">
        <v>16</v>
      </c>
      <c r="S236" s="181">
        <v>10</v>
      </c>
    </row>
    <row r="237" spans="1:19">
      <c r="A237" s="180" t="s">
        <v>397</v>
      </c>
      <c r="B237" s="181">
        <v>5522</v>
      </c>
      <c r="C237" s="181">
        <v>765100</v>
      </c>
      <c r="D237" s="181">
        <v>4</v>
      </c>
      <c r="E237" s="180" t="s">
        <v>4321</v>
      </c>
      <c r="F237" s="180" t="s">
        <v>44</v>
      </c>
      <c r="S237" s="181">
        <v>10</v>
      </c>
    </row>
    <row r="238" spans="1:19">
      <c r="A238" s="180" t="s">
        <v>397</v>
      </c>
      <c r="B238" s="181">
        <v>5203</v>
      </c>
      <c r="C238" s="181">
        <v>389100</v>
      </c>
      <c r="D238" s="181">
        <v>4</v>
      </c>
      <c r="E238" s="180" t="s">
        <v>4322</v>
      </c>
      <c r="F238" s="180" t="s">
        <v>10</v>
      </c>
      <c r="S238" s="181">
        <v>10</v>
      </c>
    </row>
    <row r="239" spans="1:19">
      <c r="A239" s="180" t="s">
        <v>397</v>
      </c>
      <c r="B239" s="181">
        <v>5064</v>
      </c>
      <c r="C239" s="181">
        <v>1034600</v>
      </c>
      <c r="D239" s="181">
        <v>6</v>
      </c>
      <c r="E239" s="180" t="s">
        <v>4323</v>
      </c>
      <c r="F239" s="180" t="s">
        <v>32</v>
      </c>
      <c r="S239" s="181">
        <v>10</v>
      </c>
    </row>
    <row r="240" spans="1:19">
      <c r="A240" s="180" t="s">
        <v>397</v>
      </c>
      <c r="B240" s="181">
        <v>4110</v>
      </c>
      <c r="C240" s="181">
        <v>373500</v>
      </c>
      <c r="D240" s="181">
        <v>4</v>
      </c>
      <c r="E240" s="180" t="s">
        <v>4324</v>
      </c>
      <c r="F240" s="180" t="s">
        <v>10</v>
      </c>
      <c r="S240" s="181">
        <v>10</v>
      </c>
    </row>
    <row r="241" spans="1:19">
      <c r="A241" s="180" t="s">
        <v>397</v>
      </c>
      <c r="B241" s="181">
        <v>5899</v>
      </c>
      <c r="C241" s="181">
        <v>497100</v>
      </c>
      <c r="D241" s="181">
        <v>4</v>
      </c>
      <c r="E241" s="180" t="s">
        <v>4325</v>
      </c>
      <c r="F241" s="180" t="s">
        <v>5</v>
      </c>
      <c r="S241" s="181">
        <v>10</v>
      </c>
    </row>
    <row r="242" spans="1:19">
      <c r="A242" s="180" t="s">
        <v>397</v>
      </c>
      <c r="B242" s="181">
        <v>3184</v>
      </c>
      <c r="C242" s="181">
        <v>750700</v>
      </c>
      <c r="D242" s="181">
        <v>4</v>
      </c>
      <c r="E242" s="180" t="s">
        <v>4326</v>
      </c>
      <c r="F242" s="180" t="s">
        <v>1</v>
      </c>
      <c r="S242" s="181">
        <v>10</v>
      </c>
    </row>
    <row r="243" spans="1:19">
      <c r="A243" s="180" t="s">
        <v>397</v>
      </c>
      <c r="B243" s="181">
        <v>4162</v>
      </c>
      <c r="C243" s="181">
        <v>824300</v>
      </c>
      <c r="D243" s="181">
        <v>4</v>
      </c>
      <c r="E243" s="180" t="s">
        <v>4327</v>
      </c>
      <c r="F243" s="180" t="s">
        <v>28</v>
      </c>
      <c r="S243" s="181">
        <v>10</v>
      </c>
    </row>
    <row r="244" spans="1:19">
      <c r="A244" s="180" t="s">
        <v>397</v>
      </c>
      <c r="B244" s="181">
        <v>6180</v>
      </c>
      <c r="C244" s="181">
        <v>1142100</v>
      </c>
      <c r="D244" s="181">
        <v>8</v>
      </c>
      <c r="E244" s="180" t="s">
        <v>4328</v>
      </c>
      <c r="F244" s="180" t="s">
        <v>24</v>
      </c>
      <c r="S244" s="181">
        <v>10</v>
      </c>
    </row>
    <row r="245" spans="1:19">
      <c r="A245" s="180" t="s">
        <v>397</v>
      </c>
      <c r="B245" s="181">
        <v>3332</v>
      </c>
      <c r="C245" s="181">
        <v>675600</v>
      </c>
      <c r="D245" s="181">
        <v>4</v>
      </c>
      <c r="E245" s="180" t="s">
        <v>4329</v>
      </c>
      <c r="F245" s="180" t="s">
        <v>28</v>
      </c>
      <c r="S245" s="181">
        <v>10</v>
      </c>
    </row>
    <row r="246" spans="1:19">
      <c r="A246" s="180" t="s">
        <v>397</v>
      </c>
      <c r="B246" s="181">
        <v>5964</v>
      </c>
      <c r="C246" s="181">
        <v>572500</v>
      </c>
      <c r="D246" s="181">
        <v>6</v>
      </c>
      <c r="E246" s="180" t="s">
        <v>4330</v>
      </c>
      <c r="F246" s="180" t="s">
        <v>10</v>
      </c>
      <c r="S246" s="181">
        <v>10</v>
      </c>
    </row>
    <row r="247" spans="1:19">
      <c r="A247" s="180" t="s">
        <v>397</v>
      </c>
      <c r="B247" s="181">
        <v>9600</v>
      </c>
      <c r="C247" s="181">
        <v>1438400</v>
      </c>
      <c r="D247" s="181">
        <v>6</v>
      </c>
      <c r="E247" s="180" t="s">
        <v>4331</v>
      </c>
      <c r="F247" s="180" t="s">
        <v>41</v>
      </c>
      <c r="S247" s="181">
        <v>10</v>
      </c>
    </row>
    <row r="248" spans="1:19">
      <c r="A248" s="180" t="s">
        <v>397</v>
      </c>
      <c r="B248" s="181">
        <v>4307</v>
      </c>
      <c r="C248" s="181">
        <v>446900</v>
      </c>
      <c r="D248" s="181">
        <v>4</v>
      </c>
      <c r="E248" s="180" t="s">
        <v>4332</v>
      </c>
      <c r="F248" s="180" t="s">
        <v>13</v>
      </c>
      <c r="S248" s="181">
        <v>10</v>
      </c>
    </row>
    <row r="249" spans="1:19">
      <c r="A249" s="180" t="s">
        <v>397</v>
      </c>
      <c r="B249" s="181">
        <v>3966</v>
      </c>
      <c r="C249" s="181">
        <v>192500</v>
      </c>
      <c r="D249" s="181">
        <v>4</v>
      </c>
      <c r="E249" s="180" t="s">
        <v>4333</v>
      </c>
      <c r="F249" s="180" t="s">
        <v>11</v>
      </c>
      <c r="S249" s="181">
        <v>10</v>
      </c>
    </row>
    <row r="250" spans="1:19">
      <c r="A250" s="180" t="s">
        <v>397</v>
      </c>
      <c r="B250" s="181">
        <v>4093</v>
      </c>
      <c r="C250" s="181">
        <v>267100</v>
      </c>
      <c r="D250" s="181">
        <v>4</v>
      </c>
      <c r="E250" s="180" t="s">
        <v>4334</v>
      </c>
      <c r="F250" s="180" t="s">
        <v>14</v>
      </c>
      <c r="S250" s="181">
        <v>10</v>
      </c>
    </row>
    <row r="251" spans="1:19">
      <c r="A251" s="180" t="s">
        <v>397</v>
      </c>
      <c r="B251" s="181">
        <v>3028</v>
      </c>
      <c r="C251" s="181">
        <v>520700</v>
      </c>
      <c r="D251" s="181">
        <v>4</v>
      </c>
      <c r="E251" s="180" t="s">
        <v>4335</v>
      </c>
      <c r="F251" s="180" t="s">
        <v>13</v>
      </c>
      <c r="S251" s="181">
        <v>10</v>
      </c>
    </row>
    <row r="252" spans="1:19">
      <c r="A252" s="180" t="s">
        <v>397</v>
      </c>
      <c r="B252" s="181">
        <v>7299</v>
      </c>
      <c r="C252" s="181">
        <v>630800</v>
      </c>
      <c r="D252" s="181">
        <v>6</v>
      </c>
      <c r="E252" s="180" t="s">
        <v>4336</v>
      </c>
      <c r="F252" s="180" t="s">
        <v>14</v>
      </c>
      <c r="S252" s="181">
        <v>10</v>
      </c>
    </row>
    <row r="253" spans="1:19">
      <c r="A253" s="180" t="s">
        <v>397</v>
      </c>
      <c r="B253" s="181">
        <v>3880</v>
      </c>
      <c r="C253" s="181">
        <v>582700</v>
      </c>
      <c r="D253" s="181">
        <v>4</v>
      </c>
      <c r="E253" s="180" t="s">
        <v>4337</v>
      </c>
      <c r="F253" s="180" t="s">
        <v>79</v>
      </c>
      <c r="S253" s="181">
        <v>10</v>
      </c>
    </row>
    <row r="254" spans="1:19">
      <c r="A254" s="180" t="s">
        <v>397</v>
      </c>
      <c r="B254" s="181">
        <v>3876</v>
      </c>
      <c r="C254" s="181">
        <v>265800</v>
      </c>
      <c r="D254" s="181">
        <v>5</v>
      </c>
      <c r="E254" s="180" t="s">
        <v>4338</v>
      </c>
      <c r="F254" s="180" t="s">
        <v>11</v>
      </c>
      <c r="S254" s="181">
        <v>10</v>
      </c>
    </row>
    <row r="255" spans="1:19">
      <c r="A255" s="180" t="s">
        <v>397</v>
      </c>
      <c r="B255" s="181">
        <v>5490</v>
      </c>
      <c r="C255" s="181">
        <v>330500</v>
      </c>
      <c r="D255" s="181">
        <v>6</v>
      </c>
      <c r="E255" s="180" t="s">
        <v>4339</v>
      </c>
      <c r="F255" s="180" t="s">
        <v>11</v>
      </c>
      <c r="S255" s="181">
        <v>10</v>
      </c>
    </row>
    <row r="256" spans="1:19">
      <c r="A256" s="180" t="s">
        <v>397</v>
      </c>
      <c r="B256" s="181">
        <v>5206</v>
      </c>
      <c r="C256" s="181">
        <v>1267800</v>
      </c>
      <c r="D256" s="181">
        <v>6</v>
      </c>
      <c r="E256" s="180" t="s">
        <v>4340</v>
      </c>
      <c r="F256" s="180" t="s">
        <v>7</v>
      </c>
      <c r="S256" s="181">
        <v>10</v>
      </c>
    </row>
    <row r="257" spans="1:19">
      <c r="A257" s="180" t="s">
        <v>397</v>
      </c>
      <c r="B257" s="181">
        <v>5823</v>
      </c>
      <c r="C257" s="181">
        <v>312000</v>
      </c>
      <c r="D257" s="181">
        <v>6</v>
      </c>
      <c r="E257" s="180" t="s">
        <v>4341</v>
      </c>
      <c r="F257" s="180" t="s">
        <v>15</v>
      </c>
      <c r="S257" s="181">
        <v>10</v>
      </c>
    </row>
    <row r="258" spans="1:19">
      <c r="A258" s="180" t="s">
        <v>397</v>
      </c>
      <c r="B258" s="181">
        <v>5681</v>
      </c>
      <c r="C258" s="181">
        <v>719300</v>
      </c>
      <c r="D258" s="181">
        <v>4</v>
      </c>
      <c r="E258" s="180" t="s">
        <v>4342</v>
      </c>
      <c r="F258" s="180" t="s">
        <v>254</v>
      </c>
      <c r="S258" s="181">
        <v>10</v>
      </c>
    </row>
    <row r="259" spans="1:19">
      <c r="A259" s="180" t="s">
        <v>397</v>
      </c>
      <c r="B259" s="181">
        <v>7380</v>
      </c>
      <c r="C259" s="181">
        <v>486500</v>
      </c>
      <c r="D259" s="181">
        <v>4</v>
      </c>
      <c r="E259" s="180" t="s">
        <v>4343</v>
      </c>
      <c r="F259" s="180" t="s">
        <v>10</v>
      </c>
      <c r="S259" s="181">
        <v>10</v>
      </c>
    </row>
    <row r="260" spans="1:19">
      <c r="A260" s="180" t="s">
        <v>397</v>
      </c>
      <c r="B260" s="181">
        <v>6234</v>
      </c>
      <c r="C260" s="181">
        <v>840300</v>
      </c>
      <c r="D260" s="181">
        <v>6</v>
      </c>
      <c r="E260" s="180" t="s">
        <v>4344</v>
      </c>
      <c r="F260" s="180" t="s">
        <v>31</v>
      </c>
      <c r="S260" s="181">
        <v>10</v>
      </c>
    </row>
    <row r="261" spans="1:19">
      <c r="A261" s="180" t="s">
        <v>397</v>
      </c>
      <c r="B261" s="181">
        <v>3643</v>
      </c>
      <c r="C261" s="181">
        <v>283100</v>
      </c>
      <c r="D261" s="181">
        <v>7</v>
      </c>
      <c r="E261" s="180" t="s">
        <v>4345</v>
      </c>
      <c r="F261" s="180" t="s">
        <v>14</v>
      </c>
      <c r="S261" s="181">
        <v>10</v>
      </c>
    </row>
    <row r="262" spans="1:19">
      <c r="A262" s="180" t="s">
        <v>397</v>
      </c>
      <c r="B262" s="181">
        <v>4977</v>
      </c>
      <c r="C262" s="181">
        <v>993400</v>
      </c>
      <c r="D262" s="181">
        <v>4</v>
      </c>
      <c r="E262" s="180" t="s">
        <v>4346</v>
      </c>
      <c r="F262" s="180" t="s">
        <v>45</v>
      </c>
      <c r="S262" s="181">
        <v>10</v>
      </c>
    </row>
    <row r="263" spans="1:19">
      <c r="A263" s="180" t="s">
        <v>397</v>
      </c>
      <c r="B263" s="181">
        <v>4511</v>
      </c>
      <c r="C263" s="181">
        <v>394800</v>
      </c>
      <c r="D263" s="181">
        <v>6</v>
      </c>
      <c r="E263" s="180" t="s">
        <v>4347</v>
      </c>
      <c r="F263" s="180" t="s">
        <v>15</v>
      </c>
      <c r="S263" s="181">
        <v>9</v>
      </c>
    </row>
    <row r="264" spans="1:19">
      <c r="A264" s="180" t="s">
        <v>397</v>
      </c>
      <c r="B264" s="181">
        <v>4376</v>
      </c>
      <c r="C264" s="181">
        <v>275200</v>
      </c>
      <c r="D264" s="181">
        <v>6</v>
      </c>
      <c r="E264" s="180" t="s">
        <v>4348</v>
      </c>
      <c r="F264" s="180" t="s">
        <v>103</v>
      </c>
      <c r="S264" s="181">
        <v>9</v>
      </c>
    </row>
    <row r="265" spans="1:19">
      <c r="A265" s="180" t="s">
        <v>397</v>
      </c>
      <c r="B265" s="181">
        <v>4721</v>
      </c>
      <c r="C265" s="181">
        <v>795800</v>
      </c>
      <c r="D265" s="181">
        <v>6</v>
      </c>
      <c r="E265" s="180" t="s">
        <v>4349</v>
      </c>
      <c r="F265" s="180" t="s">
        <v>72</v>
      </c>
      <c r="S265" s="181">
        <v>9</v>
      </c>
    </row>
    <row r="266" spans="1:19">
      <c r="A266" s="180" t="s">
        <v>397</v>
      </c>
      <c r="B266" s="181">
        <v>3786</v>
      </c>
      <c r="C266" s="181">
        <v>599200</v>
      </c>
      <c r="D266" s="181">
        <v>4</v>
      </c>
      <c r="E266" s="180" t="s">
        <v>4350</v>
      </c>
      <c r="F266" s="180" t="s">
        <v>13</v>
      </c>
      <c r="S266" s="181">
        <v>9</v>
      </c>
    </row>
    <row r="267" spans="1:19">
      <c r="A267" s="180" t="s">
        <v>397</v>
      </c>
      <c r="B267" s="181">
        <v>4743</v>
      </c>
      <c r="C267" s="181">
        <v>315800</v>
      </c>
      <c r="D267" s="181">
        <v>6</v>
      </c>
      <c r="E267" s="180" t="s">
        <v>4351</v>
      </c>
      <c r="F267" s="180" t="s">
        <v>11</v>
      </c>
      <c r="S267" s="181">
        <v>9</v>
      </c>
    </row>
    <row r="268" spans="1:19">
      <c r="A268" s="180" t="s">
        <v>397</v>
      </c>
      <c r="B268" s="181">
        <v>3774</v>
      </c>
      <c r="C268" s="181">
        <v>729600</v>
      </c>
      <c r="D268" s="181">
        <v>4</v>
      </c>
      <c r="E268" s="180" t="s">
        <v>4352</v>
      </c>
      <c r="F268" s="180" t="s">
        <v>28</v>
      </c>
      <c r="S268" s="181">
        <v>9</v>
      </c>
    </row>
    <row r="269" spans="1:19">
      <c r="A269" s="180" t="s">
        <v>397</v>
      </c>
      <c r="B269" s="181">
        <v>1972</v>
      </c>
      <c r="C269" s="181">
        <v>414000</v>
      </c>
      <c r="D269" s="181">
        <v>4</v>
      </c>
      <c r="E269" s="180" t="s">
        <v>4353</v>
      </c>
      <c r="F269" s="180" t="s">
        <v>16</v>
      </c>
      <c r="S269" s="181">
        <v>9</v>
      </c>
    </row>
    <row r="270" spans="1:19">
      <c r="A270" s="180" t="s">
        <v>397</v>
      </c>
      <c r="B270" s="181">
        <v>5132</v>
      </c>
      <c r="C270" s="181">
        <v>717700</v>
      </c>
      <c r="D270" s="181">
        <v>5</v>
      </c>
      <c r="E270" s="180" t="s">
        <v>4354</v>
      </c>
      <c r="F270" s="180" t="s">
        <v>44</v>
      </c>
      <c r="S270" s="181">
        <v>9</v>
      </c>
    </row>
    <row r="271" spans="1:19">
      <c r="A271" s="180" t="s">
        <v>397</v>
      </c>
      <c r="B271" s="181">
        <v>5784</v>
      </c>
      <c r="C271" s="181">
        <v>489000</v>
      </c>
      <c r="D271" s="181">
        <v>6</v>
      </c>
      <c r="E271" s="180" t="s">
        <v>4355</v>
      </c>
      <c r="F271" s="180" t="s">
        <v>14</v>
      </c>
      <c r="S271" s="181">
        <v>9</v>
      </c>
    </row>
    <row r="272" spans="1:19">
      <c r="A272" s="180" t="s">
        <v>397</v>
      </c>
      <c r="B272" s="181">
        <v>3932</v>
      </c>
      <c r="C272" s="181">
        <v>1029600</v>
      </c>
      <c r="D272" s="181">
        <v>6</v>
      </c>
      <c r="E272" s="180" t="s">
        <v>4356</v>
      </c>
      <c r="F272" s="180" t="s">
        <v>7</v>
      </c>
      <c r="S272" s="181">
        <v>9</v>
      </c>
    </row>
    <row r="273" spans="1:19">
      <c r="A273" s="180" t="s">
        <v>397</v>
      </c>
      <c r="B273" s="181">
        <v>5598</v>
      </c>
      <c r="C273" s="181">
        <v>584400</v>
      </c>
      <c r="D273" s="181">
        <v>6</v>
      </c>
      <c r="E273" s="180" t="s">
        <v>4357</v>
      </c>
      <c r="F273" s="180" t="s">
        <v>13</v>
      </c>
      <c r="S273" s="181">
        <v>9</v>
      </c>
    </row>
    <row r="274" spans="1:19">
      <c r="A274" s="180" t="s">
        <v>397</v>
      </c>
      <c r="B274" s="181">
        <v>2740</v>
      </c>
      <c r="C274" s="181">
        <v>178100</v>
      </c>
      <c r="D274" s="181">
        <v>4</v>
      </c>
      <c r="E274" s="180" t="s">
        <v>4358</v>
      </c>
      <c r="F274" s="180" t="s">
        <v>11</v>
      </c>
      <c r="S274" s="181">
        <v>9</v>
      </c>
    </row>
    <row r="275" spans="1:19">
      <c r="A275" s="180" t="s">
        <v>397</v>
      </c>
      <c r="B275" s="181">
        <v>2678</v>
      </c>
      <c r="C275" s="181">
        <v>264100</v>
      </c>
      <c r="D275" s="181">
        <v>4</v>
      </c>
      <c r="E275" s="180" t="s">
        <v>4359</v>
      </c>
      <c r="F275" s="180" t="s">
        <v>14</v>
      </c>
      <c r="S275" s="181">
        <v>9</v>
      </c>
    </row>
    <row r="276" spans="1:19">
      <c r="A276" s="180" t="s">
        <v>397</v>
      </c>
      <c r="B276" s="181">
        <v>4382</v>
      </c>
      <c r="C276" s="181">
        <v>775600</v>
      </c>
      <c r="D276" s="181">
        <v>4</v>
      </c>
      <c r="E276" s="180" t="s">
        <v>4360</v>
      </c>
      <c r="F276" s="180" t="s">
        <v>66</v>
      </c>
      <c r="S276" s="181">
        <v>9</v>
      </c>
    </row>
    <row r="277" spans="1:19">
      <c r="A277" s="180" t="s">
        <v>397</v>
      </c>
      <c r="B277" s="181">
        <v>4644</v>
      </c>
      <c r="C277" s="181">
        <v>382500</v>
      </c>
      <c r="D277" s="181">
        <v>5</v>
      </c>
      <c r="E277" s="180" t="s">
        <v>4361</v>
      </c>
      <c r="F277" s="180" t="s">
        <v>11</v>
      </c>
      <c r="S277" s="181">
        <v>9</v>
      </c>
    </row>
    <row r="278" spans="1:19">
      <c r="A278" s="180" t="s">
        <v>397</v>
      </c>
      <c r="B278" s="181">
        <v>3632</v>
      </c>
      <c r="C278" s="181">
        <v>448500</v>
      </c>
      <c r="D278" s="181">
        <v>4</v>
      </c>
      <c r="E278" s="180" t="s">
        <v>4362</v>
      </c>
      <c r="F278" s="180" t="s">
        <v>16</v>
      </c>
      <c r="S278" s="181">
        <v>9</v>
      </c>
    </row>
    <row r="279" spans="1:19">
      <c r="A279" s="180" t="s">
        <v>397</v>
      </c>
      <c r="B279" s="181">
        <v>5967</v>
      </c>
      <c r="C279" s="181">
        <v>538300</v>
      </c>
      <c r="D279" s="181">
        <v>7</v>
      </c>
      <c r="E279" s="180" t="s">
        <v>4363</v>
      </c>
      <c r="F279" s="180" t="s">
        <v>14</v>
      </c>
      <c r="S279" s="181">
        <v>9</v>
      </c>
    </row>
    <row r="280" spans="1:19">
      <c r="A280" s="180" t="s">
        <v>397</v>
      </c>
      <c r="B280" s="181">
        <v>3146</v>
      </c>
      <c r="C280" s="181">
        <v>501700</v>
      </c>
      <c r="D280" s="181">
        <v>4</v>
      </c>
      <c r="E280" s="180" t="s">
        <v>4364</v>
      </c>
      <c r="F280" s="180" t="s">
        <v>13</v>
      </c>
      <c r="S280" s="181">
        <v>9</v>
      </c>
    </row>
    <row r="281" spans="1:19">
      <c r="A281" s="180" t="s">
        <v>397</v>
      </c>
      <c r="B281" s="181">
        <v>5772</v>
      </c>
      <c r="C281" s="181">
        <v>444300</v>
      </c>
      <c r="D281" s="181">
        <v>6</v>
      </c>
      <c r="E281" s="180" t="s">
        <v>4365</v>
      </c>
      <c r="F281" s="180" t="s">
        <v>14</v>
      </c>
      <c r="S281" s="181">
        <v>9</v>
      </c>
    </row>
    <row r="282" spans="1:19">
      <c r="A282" s="180" t="s">
        <v>397</v>
      </c>
      <c r="B282" s="181">
        <v>2100</v>
      </c>
      <c r="C282" s="181">
        <v>237600</v>
      </c>
      <c r="D282" s="181">
        <v>4</v>
      </c>
      <c r="E282" s="180" t="s">
        <v>4366</v>
      </c>
      <c r="F282" s="180" t="s">
        <v>14</v>
      </c>
      <c r="S282" s="181">
        <v>9</v>
      </c>
    </row>
    <row r="283" spans="1:19">
      <c r="A283" s="180" t="s">
        <v>397</v>
      </c>
      <c r="B283" s="181">
        <v>3498</v>
      </c>
      <c r="C283" s="181">
        <v>507300</v>
      </c>
      <c r="D283" s="181">
        <v>5</v>
      </c>
      <c r="E283" s="180" t="s">
        <v>4367</v>
      </c>
      <c r="F283" s="180" t="s">
        <v>16</v>
      </c>
      <c r="S283" s="181">
        <v>9</v>
      </c>
    </row>
    <row r="284" spans="1:19">
      <c r="A284" s="180" t="s">
        <v>397</v>
      </c>
      <c r="B284" s="181">
        <v>4477</v>
      </c>
      <c r="C284" s="181">
        <v>372700</v>
      </c>
      <c r="D284" s="181">
        <v>6</v>
      </c>
      <c r="E284" s="180" t="s">
        <v>4368</v>
      </c>
      <c r="F284" s="180" t="s">
        <v>10</v>
      </c>
      <c r="S284" s="181">
        <v>9</v>
      </c>
    </row>
    <row r="285" spans="1:19">
      <c r="A285" s="180" t="s">
        <v>397</v>
      </c>
      <c r="B285" s="181">
        <v>3550</v>
      </c>
      <c r="C285" s="181">
        <v>306100</v>
      </c>
      <c r="D285" s="181">
        <v>4</v>
      </c>
      <c r="E285" s="180" t="s">
        <v>4369</v>
      </c>
      <c r="F285" s="180" t="s">
        <v>11</v>
      </c>
      <c r="S285" s="181">
        <v>9</v>
      </c>
    </row>
    <row r="286" spans="1:19">
      <c r="A286" s="180" t="s">
        <v>397</v>
      </c>
      <c r="B286" s="181">
        <v>5715</v>
      </c>
      <c r="C286" s="181">
        <v>883400</v>
      </c>
      <c r="D286" s="181">
        <v>5</v>
      </c>
      <c r="E286" s="180" t="s">
        <v>4370</v>
      </c>
      <c r="F286" s="180" t="s">
        <v>24</v>
      </c>
      <c r="S286" s="181">
        <v>9</v>
      </c>
    </row>
    <row r="287" spans="1:19">
      <c r="A287" s="180" t="s">
        <v>397</v>
      </c>
      <c r="B287" s="181">
        <v>4876</v>
      </c>
      <c r="C287" s="181">
        <v>1104600</v>
      </c>
      <c r="D287" s="181">
        <v>6</v>
      </c>
      <c r="E287" s="180" t="s">
        <v>4371</v>
      </c>
      <c r="F287" s="180" t="s">
        <v>32</v>
      </c>
      <c r="S287" s="181">
        <v>9</v>
      </c>
    </row>
    <row r="288" spans="1:19">
      <c r="A288" s="180" t="s">
        <v>397</v>
      </c>
      <c r="B288" s="181">
        <v>2143</v>
      </c>
      <c r="C288" s="181">
        <v>278700</v>
      </c>
      <c r="D288" s="181">
        <v>4</v>
      </c>
      <c r="E288" s="180" t="s">
        <v>4372</v>
      </c>
      <c r="F288" s="180" t="s">
        <v>11</v>
      </c>
      <c r="S288" s="181">
        <v>9</v>
      </c>
    </row>
    <row r="289" spans="1:19">
      <c r="A289" s="180" t="s">
        <v>397</v>
      </c>
      <c r="B289" s="181">
        <v>5124</v>
      </c>
      <c r="C289" s="181">
        <v>1016500</v>
      </c>
      <c r="D289" s="181">
        <v>5</v>
      </c>
      <c r="E289" s="180" t="s">
        <v>4373</v>
      </c>
      <c r="F289" s="180" t="s">
        <v>28</v>
      </c>
      <c r="S289" s="181">
        <v>9</v>
      </c>
    </row>
    <row r="290" spans="1:19">
      <c r="A290" s="180" t="s">
        <v>397</v>
      </c>
      <c r="B290" s="181">
        <v>4398</v>
      </c>
      <c r="C290" s="181">
        <v>487600</v>
      </c>
      <c r="D290" s="181">
        <v>4</v>
      </c>
      <c r="E290" s="180" t="s">
        <v>4374</v>
      </c>
      <c r="F290" s="180" t="s">
        <v>95</v>
      </c>
      <c r="S290" s="181">
        <v>9</v>
      </c>
    </row>
    <row r="291" spans="1:19">
      <c r="A291" s="180" t="s">
        <v>397</v>
      </c>
      <c r="B291" s="181">
        <v>5100</v>
      </c>
      <c r="C291" s="181">
        <v>303900</v>
      </c>
      <c r="D291" s="181">
        <v>6</v>
      </c>
      <c r="E291" s="180" t="s">
        <v>4375</v>
      </c>
      <c r="F291" s="180" t="s">
        <v>205</v>
      </c>
      <c r="S291" s="181">
        <v>9</v>
      </c>
    </row>
    <row r="292" spans="1:19">
      <c r="A292" s="180" t="s">
        <v>397</v>
      </c>
      <c r="B292" s="181">
        <v>3402</v>
      </c>
      <c r="C292" s="181">
        <v>269500</v>
      </c>
      <c r="D292" s="181">
        <v>6</v>
      </c>
      <c r="E292" s="180" t="s">
        <v>4376</v>
      </c>
      <c r="F292" s="180" t="s">
        <v>14</v>
      </c>
      <c r="S292" s="181">
        <v>9</v>
      </c>
    </row>
    <row r="293" spans="1:19">
      <c r="A293" s="180" t="s">
        <v>397</v>
      </c>
      <c r="B293" s="181">
        <v>5103</v>
      </c>
      <c r="C293" s="181">
        <v>394500</v>
      </c>
      <c r="D293" s="181">
        <v>6</v>
      </c>
      <c r="E293" s="180" t="s">
        <v>4377</v>
      </c>
      <c r="F293" s="180" t="s">
        <v>15</v>
      </c>
      <c r="S293" s="181">
        <v>9</v>
      </c>
    </row>
    <row r="294" spans="1:19">
      <c r="A294" s="180" t="s">
        <v>397</v>
      </c>
      <c r="B294" s="181">
        <v>3920</v>
      </c>
      <c r="C294" s="181">
        <v>871400</v>
      </c>
      <c r="D294" s="181">
        <v>5</v>
      </c>
      <c r="E294" s="180" t="s">
        <v>4378</v>
      </c>
      <c r="F294" s="180" t="s">
        <v>28</v>
      </c>
      <c r="S294" s="181">
        <v>9</v>
      </c>
    </row>
    <row r="295" spans="1:19">
      <c r="A295" s="180" t="s">
        <v>397</v>
      </c>
      <c r="B295" s="181">
        <v>5241</v>
      </c>
      <c r="C295" s="181">
        <v>391500</v>
      </c>
      <c r="D295" s="181">
        <v>5</v>
      </c>
      <c r="E295" s="180" t="s">
        <v>4379</v>
      </c>
      <c r="F295" s="180" t="s">
        <v>11</v>
      </c>
      <c r="S295" s="181">
        <v>9</v>
      </c>
    </row>
    <row r="296" spans="1:19">
      <c r="A296" s="180" t="s">
        <v>397</v>
      </c>
      <c r="B296" s="181">
        <v>6764</v>
      </c>
      <c r="C296" s="181">
        <v>702900</v>
      </c>
      <c r="D296" s="181">
        <v>4</v>
      </c>
      <c r="E296" s="180" t="s">
        <v>4380</v>
      </c>
      <c r="F296" s="180" t="s">
        <v>41</v>
      </c>
      <c r="S296" s="181">
        <v>9</v>
      </c>
    </row>
    <row r="297" spans="1:19">
      <c r="A297" s="180" t="s">
        <v>397</v>
      </c>
      <c r="B297" s="181">
        <v>4002</v>
      </c>
      <c r="C297" s="181">
        <v>779000</v>
      </c>
      <c r="D297" s="181">
        <v>4</v>
      </c>
      <c r="E297" s="180" t="s">
        <v>4381</v>
      </c>
      <c r="F297" s="180" t="s">
        <v>28</v>
      </c>
      <c r="S297" s="181">
        <v>9</v>
      </c>
    </row>
    <row r="298" spans="1:19">
      <c r="A298" s="180" t="s">
        <v>397</v>
      </c>
      <c r="B298" s="181">
        <v>4480</v>
      </c>
      <c r="C298" s="181">
        <v>364400</v>
      </c>
      <c r="D298" s="181">
        <v>4</v>
      </c>
      <c r="E298" s="180" t="s">
        <v>4382</v>
      </c>
      <c r="F298" s="180" t="s">
        <v>11</v>
      </c>
      <c r="S298" s="181">
        <v>9</v>
      </c>
    </row>
    <row r="299" spans="1:19">
      <c r="A299" s="180" t="s">
        <v>397</v>
      </c>
      <c r="B299" s="181">
        <v>3196</v>
      </c>
      <c r="C299" s="181">
        <v>585000</v>
      </c>
      <c r="D299" s="181">
        <v>4</v>
      </c>
      <c r="E299" s="180" t="s">
        <v>4383</v>
      </c>
      <c r="F299" s="180" t="s">
        <v>31</v>
      </c>
      <c r="S299" s="181">
        <v>9</v>
      </c>
    </row>
    <row r="300" spans="1:19">
      <c r="A300" s="180" t="s">
        <v>397</v>
      </c>
      <c r="B300" s="181">
        <v>2322</v>
      </c>
      <c r="C300" s="181">
        <v>480300</v>
      </c>
      <c r="D300" s="181">
        <v>4</v>
      </c>
      <c r="E300" s="180" t="s">
        <v>4384</v>
      </c>
      <c r="F300" s="180" t="s">
        <v>66</v>
      </c>
      <c r="S300" s="181">
        <v>9</v>
      </c>
    </row>
    <row r="301" spans="1:19">
      <c r="A301" s="180" t="s">
        <v>397</v>
      </c>
      <c r="B301" s="181">
        <v>4653</v>
      </c>
      <c r="C301" s="181">
        <v>666700</v>
      </c>
      <c r="D301" s="181">
        <v>4</v>
      </c>
      <c r="E301" s="180" t="s">
        <v>4385</v>
      </c>
      <c r="F301" s="180" t="s">
        <v>44</v>
      </c>
      <c r="S301" s="181">
        <v>9</v>
      </c>
    </row>
    <row r="302" spans="1:19">
      <c r="A302" s="180" t="s">
        <v>397</v>
      </c>
      <c r="B302" s="181">
        <v>2860</v>
      </c>
      <c r="C302" s="181">
        <v>359400</v>
      </c>
      <c r="D302" s="181">
        <v>4</v>
      </c>
      <c r="E302" s="180" t="s">
        <v>4386</v>
      </c>
      <c r="F302" s="180" t="s">
        <v>27</v>
      </c>
      <c r="S302" s="181">
        <v>9</v>
      </c>
    </row>
    <row r="303" spans="1:19">
      <c r="A303" s="180" t="s">
        <v>397</v>
      </c>
      <c r="B303" s="181">
        <v>4566</v>
      </c>
      <c r="C303" s="181">
        <v>359500</v>
      </c>
      <c r="D303" s="181">
        <v>6</v>
      </c>
      <c r="E303" s="180" t="s">
        <v>4387</v>
      </c>
      <c r="F303" s="180" t="s">
        <v>14</v>
      </c>
      <c r="S303" s="181">
        <v>9</v>
      </c>
    </row>
    <row r="304" spans="1:19">
      <c r="A304" s="180" t="s">
        <v>397</v>
      </c>
      <c r="B304" s="181">
        <v>3343</v>
      </c>
      <c r="C304" s="181">
        <v>525100</v>
      </c>
      <c r="D304" s="181">
        <v>4</v>
      </c>
      <c r="E304" s="180" t="s">
        <v>4388</v>
      </c>
      <c r="F304" s="180" t="s">
        <v>32</v>
      </c>
      <c r="S304" s="181">
        <v>9</v>
      </c>
    </row>
    <row r="305" spans="1:19">
      <c r="A305" s="180" t="s">
        <v>397</v>
      </c>
      <c r="B305" s="181">
        <v>5406</v>
      </c>
      <c r="C305" s="181">
        <v>856700</v>
      </c>
      <c r="D305" s="181">
        <v>4</v>
      </c>
      <c r="E305" s="180" t="s">
        <v>4389</v>
      </c>
      <c r="F305" s="180" t="s">
        <v>24</v>
      </c>
      <c r="S305" s="181">
        <v>9</v>
      </c>
    </row>
    <row r="306" spans="1:19">
      <c r="A306" s="180" t="s">
        <v>397</v>
      </c>
      <c r="B306" s="181">
        <v>3020</v>
      </c>
      <c r="C306" s="181">
        <v>1729900</v>
      </c>
      <c r="D306" s="181">
        <v>4</v>
      </c>
      <c r="E306" s="180" t="s">
        <v>4390</v>
      </c>
      <c r="F306" s="180" t="s">
        <v>7</v>
      </c>
      <c r="S306" s="181">
        <v>9</v>
      </c>
    </row>
    <row r="307" spans="1:19">
      <c r="A307" s="180" t="s">
        <v>397</v>
      </c>
      <c r="B307" s="181">
        <v>2970</v>
      </c>
      <c r="C307" s="181">
        <v>587400</v>
      </c>
      <c r="D307" s="181">
        <v>4</v>
      </c>
      <c r="E307" s="180" t="s">
        <v>4391</v>
      </c>
      <c r="F307" s="180" t="s">
        <v>78</v>
      </c>
      <c r="S307" s="181">
        <v>9</v>
      </c>
    </row>
    <row r="308" spans="1:19">
      <c r="A308" s="180" t="s">
        <v>397</v>
      </c>
      <c r="B308" s="181">
        <v>2528</v>
      </c>
      <c r="C308" s="181">
        <v>246500</v>
      </c>
      <c r="D308" s="181">
        <v>4</v>
      </c>
      <c r="E308" s="180" t="s">
        <v>4392</v>
      </c>
      <c r="F308" s="180" t="s">
        <v>16</v>
      </c>
      <c r="S308" s="181">
        <v>9</v>
      </c>
    </row>
    <row r="309" spans="1:19">
      <c r="A309" s="180" t="s">
        <v>397</v>
      </c>
      <c r="B309" s="181">
        <v>5448</v>
      </c>
      <c r="C309" s="181">
        <v>454700</v>
      </c>
      <c r="D309" s="181">
        <v>6</v>
      </c>
      <c r="E309" s="180" t="s">
        <v>4393</v>
      </c>
      <c r="F309" s="180" t="s">
        <v>14</v>
      </c>
      <c r="S309" s="181">
        <v>9</v>
      </c>
    </row>
    <row r="310" spans="1:19">
      <c r="A310" s="180" t="s">
        <v>397</v>
      </c>
      <c r="B310" s="181">
        <v>4857</v>
      </c>
      <c r="C310" s="181">
        <v>308600</v>
      </c>
      <c r="D310" s="181">
        <v>6</v>
      </c>
      <c r="E310" s="180" t="s">
        <v>4394</v>
      </c>
      <c r="F310" s="180" t="s">
        <v>11</v>
      </c>
      <c r="S310" s="181">
        <v>9</v>
      </c>
    </row>
    <row r="311" spans="1:19">
      <c r="A311" s="180" t="s">
        <v>397</v>
      </c>
      <c r="B311" s="181">
        <v>3582</v>
      </c>
      <c r="C311" s="181">
        <v>206300</v>
      </c>
      <c r="D311" s="181">
        <v>4</v>
      </c>
      <c r="E311" s="180" t="s">
        <v>4395</v>
      </c>
      <c r="F311" s="180" t="s">
        <v>11</v>
      </c>
      <c r="S311" s="181">
        <v>9</v>
      </c>
    </row>
    <row r="312" spans="1:19">
      <c r="A312" s="180" t="s">
        <v>397</v>
      </c>
      <c r="B312" s="181">
        <v>3366</v>
      </c>
      <c r="C312" s="181">
        <v>504800</v>
      </c>
      <c r="D312" s="181">
        <v>4</v>
      </c>
      <c r="E312" s="180" t="s">
        <v>4396</v>
      </c>
      <c r="F312" s="180" t="s">
        <v>32</v>
      </c>
      <c r="S312" s="181">
        <v>9</v>
      </c>
    </row>
    <row r="313" spans="1:19">
      <c r="A313" s="180" t="s">
        <v>397</v>
      </c>
      <c r="B313" s="181">
        <v>4668</v>
      </c>
      <c r="C313" s="181">
        <v>427500</v>
      </c>
      <c r="D313" s="181">
        <v>5</v>
      </c>
      <c r="E313" s="180" t="s">
        <v>4397</v>
      </c>
      <c r="F313" s="180" t="s">
        <v>14</v>
      </c>
      <c r="S313" s="181">
        <v>9</v>
      </c>
    </row>
    <row r="314" spans="1:19">
      <c r="A314" s="180" t="s">
        <v>397</v>
      </c>
      <c r="B314" s="181">
        <v>3370</v>
      </c>
      <c r="C314" s="181">
        <v>852300</v>
      </c>
      <c r="D314" s="181">
        <v>4</v>
      </c>
      <c r="E314" s="180" t="s">
        <v>4398</v>
      </c>
      <c r="F314" s="180" t="s">
        <v>66</v>
      </c>
      <c r="S314" s="181">
        <v>9</v>
      </c>
    </row>
    <row r="315" spans="1:19">
      <c r="A315" s="180" t="s">
        <v>397</v>
      </c>
      <c r="B315" s="181">
        <v>3761</v>
      </c>
      <c r="C315" s="181">
        <v>1131800</v>
      </c>
      <c r="D315" s="181">
        <v>5</v>
      </c>
      <c r="E315" s="180" t="s">
        <v>4399</v>
      </c>
      <c r="F315" s="180" t="s">
        <v>7</v>
      </c>
      <c r="S315" s="181">
        <v>9</v>
      </c>
    </row>
    <row r="316" spans="1:19">
      <c r="A316" s="180" t="s">
        <v>397</v>
      </c>
      <c r="B316" s="181">
        <v>6420</v>
      </c>
      <c r="C316" s="181">
        <v>458800</v>
      </c>
      <c r="D316" s="181">
        <v>6</v>
      </c>
      <c r="E316" s="180" t="s">
        <v>4400</v>
      </c>
      <c r="F316" s="180" t="s">
        <v>14</v>
      </c>
      <c r="S316" s="181">
        <v>9</v>
      </c>
    </row>
    <row r="317" spans="1:19">
      <c r="A317" s="180" t="s">
        <v>397</v>
      </c>
      <c r="B317" s="181">
        <v>7935</v>
      </c>
      <c r="C317" s="181">
        <v>2497700</v>
      </c>
      <c r="D317" s="181">
        <v>6</v>
      </c>
      <c r="E317" s="180" t="s">
        <v>4401</v>
      </c>
      <c r="F317" s="180" t="s">
        <v>7</v>
      </c>
      <c r="S317" s="181">
        <v>9</v>
      </c>
    </row>
    <row r="318" spans="1:19">
      <c r="A318" s="180" t="s">
        <v>397</v>
      </c>
      <c r="B318" s="181">
        <v>3244</v>
      </c>
      <c r="C318" s="181">
        <v>415200</v>
      </c>
      <c r="D318" s="181">
        <v>4</v>
      </c>
      <c r="E318" s="180" t="s">
        <v>4402</v>
      </c>
      <c r="F318" s="180" t="s">
        <v>26</v>
      </c>
      <c r="S318" s="181">
        <v>9</v>
      </c>
    </row>
    <row r="319" spans="1:19">
      <c r="A319" s="180" t="s">
        <v>397</v>
      </c>
      <c r="B319" s="181">
        <v>4406</v>
      </c>
      <c r="C319" s="181">
        <v>352900</v>
      </c>
      <c r="D319" s="181">
        <v>6</v>
      </c>
      <c r="E319" s="180" t="s">
        <v>4403</v>
      </c>
      <c r="F319" s="180" t="s">
        <v>11</v>
      </c>
      <c r="S319" s="181">
        <v>9</v>
      </c>
    </row>
    <row r="320" spans="1:19">
      <c r="A320" s="180" t="s">
        <v>397</v>
      </c>
      <c r="B320" s="181">
        <v>5956</v>
      </c>
      <c r="C320" s="181">
        <v>363900</v>
      </c>
      <c r="D320" s="181">
        <v>5</v>
      </c>
      <c r="E320" s="180" t="s">
        <v>4404</v>
      </c>
      <c r="F320" s="180" t="s">
        <v>14</v>
      </c>
      <c r="S320" s="181">
        <v>9</v>
      </c>
    </row>
    <row r="321" spans="1:19">
      <c r="A321" s="180" t="s">
        <v>397</v>
      </c>
      <c r="B321" s="181">
        <v>6496</v>
      </c>
      <c r="C321" s="181">
        <v>1000900</v>
      </c>
      <c r="D321" s="181">
        <v>6</v>
      </c>
      <c r="E321" s="180" t="s">
        <v>4405</v>
      </c>
      <c r="F321" s="180" t="s">
        <v>66</v>
      </c>
      <c r="S321" s="181">
        <v>9</v>
      </c>
    </row>
    <row r="322" spans="1:19">
      <c r="A322" s="180" t="s">
        <v>397</v>
      </c>
      <c r="B322" s="181">
        <v>9795</v>
      </c>
      <c r="C322" s="181">
        <v>1435100</v>
      </c>
      <c r="D322" s="181">
        <v>6</v>
      </c>
      <c r="E322" s="180" t="s">
        <v>4406</v>
      </c>
      <c r="F322" s="180" t="s">
        <v>78</v>
      </c>
      <c r="S322" s="181">
        <v>9</v>
      </c>
    </row>
    <row r="323" spans="1:19">
      <c r="A323" s="180" t="s">
        <v>397</v>
      </c>
      <c r="B323" s="181">
        <v>4229</v>
      </c>
      <c r="C323" s="181">
        <v>275500</v>
      </c>
      <c r="D323" s="181">
        <v>7</v>
      </c>
      <c r="E323" s="180" t="s">
        <v>4407</v>
      </c>
      <c r="F323" s="180" t="s">
        <v>7</v>
      </c>
      <c r="S323" s="181">
        <v>9</v>
      </c>
    </row>
    <row r="324" spans="1:19">
      <c r="A324" s="180" t="s">
        <v>397</v>
      </c>
      <c r="B324" s="181">
        <v>3264</v>
      </c>
      <c r="C324" s="181">
        <v>326500</v>
      </c>
      <c r="D324" s="181">
        <v>5</v>
      </c>
      <c r="E324" s="180" t="s">
        <v>4408</v>
      </c>
      <c r="F324" s="180" t="s">
        <v>139</v>
      </c>
      <c r="S324" s="181">
        <v>9</v>
      </c>
    </row>
    <row r="325" spans="1:19">
      <c r="A325" s="180" t="s">
        <v>397</v>
      </c>
      <c r="B325" s="181">
        <v>5442</v>
      </c>
      <c r="C325" s="181">
        <v>696100</v>
      </c>
      <c r="D325" s="181">
        <v>6</v>
      </c>
      <c r="E325" s="180" t="s">
        <v>4409</v>
      </c>
      <c r="F325" s="180" t="s">
        <v>10</v>
      </c>
      <c r="S325" s="181">
        <v>9</v>
      </c>
    </row>
    <row r="326" spans="1:19">
      <c r="A326" s="180" t="s">
        <v>397</v>
      </c>
      <c r="B326" s="181">
        <v>6348</v>
      </c>
      <c r="C326" s="181">
        <v>747600</v>
      </c>
      <c r="D326" s="181">
        <v>6</v>
      </c>
      <c r="E326" s="180" t="s">
        <v>4410</v>
      </c>
      <c r="F326" s="180" t="s">
        <v>26</v>
      </c>
      <c r="S326" s="181">
        <v>9</v>
      </c>
    </row>
    <row r="327" spans="1:19">
      <c r="A327" s="180" t="s">
        <v>397</v>
      </c>
      <c r="B327" s="181">
        <v>4004</v>
      </c>
      <c r="C327" s="181">
        <v>792500</v>
      </c>
      <c r="D327" s="181">
        <v>6</v>
      </c>
      <c r="E327" s="180" t="s">
        <v>4411</v>
      </c>
      <c r="F327" s="180" t="s">
        <v>78</v>
      </c>
      <c r="S327" s="181">
        <v>9</v>
      </c>
    </row>
    <row r="328" spans="1:19">
      <c r="A328" s="180" t="s">
        <v>397</v>
      </c>
      <c r="B328" s="181">
        <v>6111</v>
      </c>
      <c r="C328" s="181">
        <v>468500</v>
      </c>
      <c r="D328" s="181">
        <v>6</v>
      </c>
      <c r="E328" s="180" t="s">
        <v>4412</v>
      </c>
      <c r="F328" s="180" t="s">
        <v>14</v>
      </c>
      <c r="S328" s="181">
        <v>9</v>
      </c>
    </row>
    <row r="329" spans="1:19">
      <c r="A329" s="180" t="s">
        <v>397</v>
      </c>
      <c r="B329" s="181">
        <v>9888</v>
      </c>
      <c r="C329" s="181">
        <v>1116700</v>
      </c>
      <c r="D329" s="181">
        <v>6</v>
      </c>
      <c r="E329" s="180" t="s">
        <v>4413</v>
      </c>
      <c r="F329" s="180" t="s">
        <v>41</v>
      </c>
      <c r="S329" s="181">
        <v>9</v>
      </c>
    </row>
    <row r="330" spans="1:19">
      <c r="A330" s="180" t="s">
        <v>397</v>
      </c>
      <c r="B330" s="181">
        <v>5344</v>
      </c>
      <c r="C330" s="181">
        <v>335800</v>
      </c>
      <c r="D330" s="181">
        <v>6</v>
      </c>
      <c r="E330" s="180" t="s">
        <v>4414</v>
      </c>
      <c r="F330" s="180" t="s">
        <v>11</v>
      </c>
      <c r="S330" s="181">
        <v>9</v>
      </c>
    </row>
    <row r="331" spans="1:19">
      <c r="A331" s="180" t="s">
        <v>397</v>
      </c>
      <c r="B331" s="181">
        <v>2070</v>
      </c>
      <c r="C331" s="181">
        <v>443800</v>
      </c>
      <c r="D331" s="181">
        <v>4</v>
      </c>
      <c r="E331" s="180" t="s">
        <v>4415</v>
      </c>
      <c r="F331" s="180" t="s">
        <v>66</v>
      </c>
      <c r="S331" s="181">
        <v>9</v>
      </c>
    </row>
    <row r="332" spans="1:19">
      <c r="A332" s="180" t="s">
        <v>397</v>
      </c>
      <c r="B332" s="181">
        <v>4614</v>
      </c>
      <c r="C332" s="181">
        <v>805500</v>
      </c>
      <c r="D332" s="181">
        <v>6</v>
      </c>
      <c r="E332" s="180" t="s">
        <v>4416</v>
      </c>
      <c r="F332" s="180" t="s">
        <v>32</v>
      </c>
      <c r="S332" s="181">
        <v>9</v>
      </c>
    </row>
    <row r="333" spans="1:19">
      <c r="A333" s="180" t="s">
        <v>397</v>
      </c>
      <c r="B333" s="181">
        <v>3441</v>
      </c>
      <c r="C333" s="181">
        <v>751600</v>
      </c>
      <c r="D333" s="181">
        <v>4</v>
      </c>
      <c r="E333" s="180" t="s">
        <v>4417</v>
      </c>
      <c r="F333" s="180" t="s">
        <v>32</v>
      </c>
      <c r="S333" s="181">
        <v>9</v>
      </c>
    </row>
    <row r="334" spans="1:19">
      <c r="A334" s="180" t="s">
        <v>397</v>
      </c>
      <c r="B334" s="181">
        <v>5711</v>
      </c>
      <c r="C334" s="181">
        <v>556400</v>
      </c>
      <c r="D334" s="181">
        <v>5</v>
      </c>
      <c r="E334" s="180" t="s">
        <v>4418</v>
      </c>
      <c r="F334" s="180" t="s">
        <v>10</v>
      </c>
      <c r="S334" s="181">
        <v>9</v>
      </c>
    </row>
    <row r="335" spans="1:19">
      <c r="A335" s="180" t="s">
        <v>397</v>
      </c>
      <c r="B335" s="181">
        <v>6067</v>
      </c>
      <c r="C335" s="181">
        <v>720600</v>
      </c>
      <c r="D335" s="181">
        <v>6</v>
      </c>
      <c r="E335" s="180" t="s">
        <v>4419</v>
      </c>
      <c r="F335" s="180" t="s">
        <v>49</v>
      </c>
      <c r="S335" s="181">
        <v>9</v>
      </c>
    </row>
    <row r="336" spans="1:19">
      <c r="A336" s="180" t="s">
        <v>397</v>
      </c>
      <c r="B336" s="181">
        <v>2560</v>
      </c>
      <c r="C336" s="181">
        <v>592100</v>
      </c>
      <c r="D336" s="181">
        <v>4</v>
      </c>
      <c r="E336" s="180" t="s">
        <v>4420</v>
      </c>
      <c r="F336" s="180" t="s">
        <v>32</v>
      </c>
      <c r="S336" s="181">
        <v>9</v>
      </c>
    </row>
    <row r="337" spans="1:19">
      <c r="A337" s="180" t="s">
        <v>397</v>
      </c>
      <c r="B337" s="181">
        <v>5808</v>
      </c>
      <c r="C337" s="181">
        <v>1449500</v>
      </c>
      <c r="D337" s="181">
        <v>4</v>
      </c>
      <c r="E337" s="180" t="s">
        <v>4421</v>
      </c>
      <c r="F337" s="180" t="s">
        <v>7</v>
      </c>
      <c r="S337" s="181">
        <v>9</v>
      </c>
    </row>
    <row r="338" spans="1:19">
      <c r="A338" s="180" t="s">
        <v>397</v>
      </c>
      <c r="B338" s="181">
        <v>2847</v>
      </c>
      <c r="C338" s="181">
        <v>781400</v>
      </c>
      <c r="D338" s="181">
        <v>4</v>
      </c>
      <c r="E338" s="180" t="s">
        <v>4422</v>
      </c>
      <c r="F338" s="180" t="s">
        <v>7</v>
      </c>
      <c r="S338" s="181">
        <v>9</v>
      </c>
    </row>
    <row r="339" spans="1:19">
      <c r="A339" s="180" t="s">
        <v>397</v>
      </c>
      <c r="B339" s="181">
        <v>3594</v>
      </c>
      <c r="C339" s="181">
        <v>400700</v>
      </c>
      <c r="D339" s="181">
        <v>4</v>
      </c>
      <c r="E339" s="180" t="s">
        <v>4423</v>
      </c>
      <c r="F339" s="180" t="s">
        <v>77</v>
      </c>
      <c r="S339" s="181">
        <v>9</v>
      </c>
    </row>
    <row r="340" spans="1:19">
      <c r="A340" s="180" t="s">
        <v>397</v>
      </c>
      <c r="B340" s="181">
        <v>2898</v>
      </c>
      <c r="C340" s="181">
        <v>239600</v>
      </c>
      <c r="D340" s="181">
        <v>4</v>
      </c>
      <c r="E340" s="180" t="s">
        <v>4424</v>
      </c>
      <c r="F340" s="180" t="s">
        <v>14</v>
      </c>
      <c r="S340" s="181">
        <v>9</v>
      </c>
    </row>
    <row r="341" spans="1:19">
      <c r="A341" s="180" t="s">
        <v>397</v>
      </c>
      <c r="B341" s="181">
        <v>6656</v>
      </c>
      <c r="C341" s="181">
        <v>692000</v>
      </c>
      <c r="D341" s="181">
        <v>7</v>
      </c>
      <c r="E341" s="180" t="s">
        <v>4425</v>
      </c>
      <c r="F341" s="180" t="s">
        <v>58</v>
      </c>
      <c r="S341" s="181">
        <v>9</v>
      </c>
    </row>
    <row r="342" spans="1:19">
      <c r="A342" s="180" t="s">
        <v>397</v>
      </c>
      <c r="B342" s="181">
        <v>4752</v>
      </c>
      <c r="C342" s="181">
        <v>797500</v>
      </c>
      <c r="D342" s="181">
        <v>4</v>
      </c>
      <c r="E342" s="180" t="s">
        <v>4426</v>
      </c>
      <c r="F342" s="180" t="s">
        <v>78</v>
      </c>
      <c r="S342" s="181">
        <v>9</v>
      </c>
    </row>
    <row r="343" spans="1:19">
      <c r="A343" s="180" t="s">
        <v>397</v>
      </c>
      <c r="B343" s="181">
        <v>4762</v>
      </c>
      <c r="C343" s="181">
        <v>767900</v>
      </c>
      <c r="D343" s="181">
        <v>6</v>
      </c>
      <c r="E343" s="180" t="s">
        <v>4427</v>
      </c>
      <c r="F343" s="180" t="s">
        <v>18</v>
      </c>
      <c r="S343" s="181">
        <v>9</v>
      </c>
    </row>
    <row r="344" spans="1:19">
      <c r="A344" s="180" t="s">
        <v>397</v>
      </c>
      <c r="B344" s="181">
        <v>2464</v>
      </c>
      <c r="C344" s="181">
        <v>210200</v>
      </c>
      <c r="D344" s="181">
        <v>4</v>
      </c>
      <c r="E344" s="180" t="s">
        <v>4428</v>
      </c>
      <c r="F344" s="180" t="s">
        <v>99</v>
      </c>
      <c r="S344" s="181">
        <v>9</v>
      </c>
    </row>
    <row r="345" spans="1:19">
      <c r="A345" s="180" t="s">
        <v>397</v>
      </c>
      <c r="B345" s="181">
        <v>5586</v>
      </c>
      <c r="C345" s="181">
        <v>527100</v>
      </c>
      <c r="D345" s="181">
        <v>5</v>
      </c>
      <c r="E345" s="180" t="s">
        <v>4429</v>
      </c>
      <c r="F345" s="180" t="s">
        <v>10</v>
      </c>
      <c r="S345" s="181">
        <v>9</v>
      </c>
    </row>
    <row r="346" spans="1:19">
      <c r="A346" s="180" t="s">
        <v>397</v>
      </c>
      <c r="B346" s="181">
        <v>5814</v>
      </c>
      <c r="C346" s="181">
        <v>645300</v>
      </c>
      <c r="D346" s="181">
        <v>6</v>
      </c>
      <c r="E346" s="180" t="s">
        <v>4430</v>
      </c>
      <c r="F346" s="180" t="s">
        <v>26</v>
      </c>
      <c r="S346" s="181">
        <v>9</v>
      </c>
    </row>
    <row r="347" spans="1:19">
      <c r="A347" s="180" t="s">
        <v>397</v>
      </c>
      <c r="B347" s="181">
        <v>3520</v>
      </c>
      <c r="C347" s="181">
        <v>529600</v>
      </c>
      <c r="D347" s="181">
        <v>4</v>
      </c>
      <c r="E347" s="180" t="s">
        <v>4431</v>
      </c>
      <c r="F347" s="180" t="s">
        <v>49</v>
      </c>
      <c r="S347" s="181">
        <v>9</v>
      </c>
    </row>
    <row r="348" spans="1:19">
      <c r="A348" s="180" t="s">
        <v>397</v>
      </c>
      <c r="B348" s="181">
        <v>4352</v>
      </c>
      <c r="C348" s="181">
        <v>465900</v>
      </c>
      <c r="D348" s="181">
        <v>4</v>
      </c>
      <c r="E348" s="180" t="s">
        <v>4432</v>
      </c>
      <c r="F348" s="180" t="s">
        <v>26</v>
      </c>
      <c r="S348" s="181">
        <v>9</v>
      </c>
    </row>
    <row r="349" spans="1:19">
      <c r="A349" s="180" t="s">
        <v>397</v>
      </c>
      <c r="B349" s="181">
        <v>5040</v>
      </c>
      <c r="C349" s="181">
        <v>316200</v>
      </c>
      <c r="D349" s="181">
        <v>6</v>
      </c>
      <c r="E349" s="180" t="s">
        <v>4433</v>
      </c>
      <c r="F349" s="180" t="s">
        <v>11</v>
      </c>
      <c r="S349" s="181">
        <v>9</v>
      </c>
    </row>
    <row r="350" spans="1:19">
      <c r="A350" s="180" t="s">
        <v>397</v>
      </c>
      <c r="B350" s="181">
        <v>9388</v>
      </c>
      <c r="C350" s="181">
        <v>469100</v>
      </c>
      <c r="D350" s="181">
        <v>8</v>
      </c>
      <c r="E350" s="180" t="s">
        <v>4434</v>
      </c>
      <c r="F350" s="180" t="s">
        <v>11</v>
      </c>
      <c r="S350" s="181">
        <v>9</v>
      </c>
    </row>
    <row r="351" spans="1:19">
      <c r="A351" s="180" t="s">
        <v>397</v>
      </c>
      <c r="B351" s="181">
        <v>3294</v>
      </c>
      <c r="C351" s="181">
        <v>642700</v>
      </c>
      <c r="D351" s="181">
        <v>4</v>
      </c>
      <c r="E351" s="180" t="s">
        <v>4435</v>
      </c>
      <c r="F351" s="180" t="s">
        <v>28</v>
      </c>
      <c r="S351" s="181">
        <v>9</v>
      </c>
    </row>
    <row r="352" spans="1:19">
      <c r="A352" s="180" t="s">
        <v>397</v>
      </c>
      <c r="B352" s="181">
        <v>4411</v>
      </c>
      <c r="C352" s="181">
        <v>280000</v>
      </c>
      <c r="D352" s="181">
        <v>4</v>
      </c>
      <c r="E352" s="180" t="s">
        <v>4436</v>
      </c>
      <c r="F352" s="180" t="s">
        <v>11</v>
      </c>
      <c r="S352" s="181">
        <v>9</v>
      </c>
    </row>
    <row r="353" spans="1:19">
      <c r="A353" s="180" t="s">
        <v>397</v>
      </c>
      <c r="B353" s="181">
        <v>5854</v>
      </c>
      <c r="C353" s="181">
        <v>928600</v>
      </c>
      <c r="D353" s="181">
        <v>4</v>
      </c>
      <c r="E353" s="180" t="s">
        <v>4437</v>
      </c>
      <c r="F353" s="180" t="s">
        <v>78</v>
      </c>
      <c r="S353" s="181">
        <v>9</v>
      </c>
    </row>
    <row r="354" spans="1:19">
      <c r="A354" s="180" t="s">
        <v>397</v>
      </c>
      <c r="B354" s="181">
        <v>5832</v>
      </c>
      <c r="C354" s="181">
        <v>501900</v>
      </c>
      <c r="D354" s="181">
        <v>6</v>
      </c>
      <c r="E354" s="180" t="s">
        <v>4438</v>
      </c>
      <c r="F354" s="180" t="s">
        <v>11</v>
      </c>
      <c r="S354" s="181">
        <v>9</v>
      </c>
    </row>
    <row r="355" spans="1:19">
      <c r="A355" s="180" t="s">
        <v>397</v>
      </c>
      <c r="B355" s="181">
        <v>6038</v>
      </c>
      <c r="C355" s="181">
        <v>425800</v>
      </c>
      <c r="D355" s="181">
        <v>6</v>
      </c>
      <c r="E355" s="180" t="s">
        <v>4439</v>
      </c>
      <c r="F355" s="180" t="s">
        <v>14</v>
      </c>
      <c r="S355" s="181">
        <v>9</v>
      </c>
    </row>
    <row r="356" spans="1:19">
      <c r="A356" s="180" t="s">
        <v>397</v>
      </c>
      <c r="B356" s="181">
        <v>9867</v>
      </c>
      <c r="C356" s="181">
        <v>1234700</v>
      </c>
      <c r="D356" s="181">
        <v>8</v>
      </c>
      <c r="E356" s="180" t="s">
        <v>4440</v>
      </c>
      <c r="F356" s="180" t="s">
        <v>16</v>
      </c>
      <c r="S356" s="181">
        <v>9</v>
      </c>
    </row>
    <row r="357" spans="1:19">
      <c r="A357" s="180" t="s">
        <v>397</v>
      </c>
      <c r="B357" s="181">
        <v>3404</v>
      </c>
      <c r="C357" s="181">
        <v>519100</v>
      </c>
      <c r="D357" s="181">
        <v>6</v>
      </c>
      <c r="E357" s="180" t="s">
        <v>4441</v>
      </c>
      <c r="F357" s="180" t="s">
        <v>154</v>
      </c>
      <c r="S357" s="181">
        <v>9</v>
      </c>
    </row>
    <row r="358" spans="1:19">
      <c r="A358" s="180" t="s">
        <v>397</v>
      </c>
      <c r="B358" s="181">
        <v>4556</v>
      </c>
      <c r="C358" s="181">
        <v>657200</v>
      </c>
      <c r="D358" s="181">
        <v>4</v>
      </c>
      <c r="E358" s="180" t="s">
        <v>4442</v>
      </c>
      <c r="F358" s="180" t="s">
        <v>49</v>
      </c>
      <c r="S358" s="181">
        <v>9</v>
      </c>
    </row>
    <row r="359" spans="1:19">
      <c r="A359" s="180" t="s">
        <v>397</v>
      </c>
      <c r="B359" s="181">
        <v>3213</v>
      </c>
      <c r="C359" s="181">
        <v>571300</v>
      </c>
      <c r="D359" s="181">
        <v>4</v>
      </c>
      <c r="E359" s="180" t="s">
        <v>4443</v>
      </c>
      <c r="F359" s="180" t="s">
        <v>44</v>
      </c>
      <c r="S359" s="181">
        <v>9</v>
      </c>
    </row>
    <row r="360" spans="1:19">
      <c r="A360" s="180" t="s">
        <v>397</v>
      </c>
      <c r="B360" s="181">
        <v>6132</v>
      </c>
      <c r="C360" s="181">
        <v>1838700</v>
      </c>
      <c r="D360" s="181">
        <v>6</v>
      </c>
      <c r="E360" s="180" t="s">
        <v>4444</v>
      </c>
      <c r="F360" s="180" t="s">
        <v>7</v>
      </c>
      <c r="S360" s="181">
        <v>9</v>
      </c>
    </row>
    <row r="361" spans="1:19">
      <c r="A361" s="180" t="s">
        <v>397</v>
      </c>
      <c r="B361" s="181">
        <v>5097</v>
      </c>
      <c r="C361" s="181">
        <v>882000</v>
      </c>
      <c r="D361" s="181">
        <v>6</v>
      </c>
      <c r="E361" s="180" t="s">
        <v>4445</v>
      </c>
      <c r="F361" s="180" t="s">
        <v>77</v>
      </c>
      <c r="S361" s="181">
        <v>9</v>
      </c>
    </row>
    <row r="362" spans="1:19">
      <c r="A362" s="180" t="s">
        <v>397</v>
      </c>
      <c r="B362" s="181">
        <v>4074</v>
      </c>
      <c r="C362" s="181">
        <v>500300</v>
      </c>
      <c r="D362" s="181">
        <v>4</v>
      </c>
      <c r="E362" s="180" t="s">
        <v>4446</v>
      </c>
      <c r="F362" s="180" t="s">
        <v>26</v>
      </c>
      <c r="S362" s="181">
        <v>9</v>
      </c>
    </row>
    <row r="363" spans="1:19">
      <c r="A363" s="180" t="s">
        <v>397</v>
      </c>
      <c r="B363" s="181">
        <v>4006</v>
      </c>
      <c r="C363" s="181">
        <v>890200</v>
      </c>
      <c r="D363" s="181">
        <v>4</v>
      </c>
      <c r="E363" s="180" t="s">
        <v>4447</v>
      </c>
      <c r="F363" s="180" t="s">
        <v>7</v>
      </c>
      <c r="S363" s="181">
        <v>9</v>
      </c>
    </row>
    <row r="364" spans="1:19">
      <c r="A364" s="180" t="s">
        <v>397</v>
      </c>
      <c r="B364" s="181">
        <v>3159</v>
      </c>
      <c r="C364" s="181">
        <v>569900</v>
      </c>
      <c r="D364" s="181">
        <v>4</v>
      </c>
      <c r="E364" s="180" t="s">
        <v>4448</v>
      </c>
      <c r="F364" s="180" t="s">
        <v>28</v>
      </c>
      <c r="S364" s="181">
        <v>9</v>
      </c>
    </row>
    <row r="365" spans="1:19">
      <c r="A365" s="180" t="s">
        <v>397</v>
      </c>
      <c r="B365" s="181">
        <v>4308</v>
      </c>
      <c r="C365" s="181">
        <v>756700</v>
      </c>
      <c r="D365" s="181">
        <v>8</v>
      </c>
      <c r="E365" s="180" t="s">
        <v>4449</v>
      </c>
      <c r="F365" s="180" t="s">
        <v>28</v>
      </c>
      <c r="S365" s="181">
        <v>9</v>
      </c>
    </row>
    <row r="366" spans="1:19">
      <c r="A366" s="180" t="s">
        <v>397</v>
      </c>
      <c r="B366" s="181">
        <v>7525</v>
      </c>
      <c r="C366" s="181">
        <v>853100</v>
      </c>
      <c r="D366" s="181">
        <v>8</v>
      </c>
      <c r="E366" s="180" t="s">
        <v>4450</v>
      </c>
      <c r="F366" s="180" t="s">
        <v>26</v>
      </c>
      <c r="S366" s="181">
        <v>9</v>
      </c>
    </row>
    <row r="367" spans="1:19">
      <c r="A367" s="180" t="s">
        <v>397</v>
      </c>
      <c r="B367" s="181">
        <v>2878</v>
      </c>
      <c r="C367" s="181">
        <v>558300</v>
      </c>
      <c r="D367" s="181">
        <v>4</v>
      </c>
      <c r="E367" s="180" t="s">
        <v>4451</v>
      </c>
      <c r="F367" s="180" t="s">
        <v>28</v>
      </c>
      <c r="S367" s="181">
        <v>9</v>
      </c>
    </row>
    <row r="368" spans="1:19">
      <c r="A368" s="180" t="s">
        <v>397</v>
      </c>
      <c r="B368" s="181">
        <v>4292</v>
      </c>
      <c r="C368" s="181">
        <v>485900</v>
      </c>
      <c r="D368" s="181">
        <v>5</v>
      </c>
      <c r="E368" s="180" t="s">
        <v>4452</v>
      </c>
      <c r="F368" s="180" t="s">
        <v>26</v>
      </c>
      <c r="S368" s="181">
        <v>9</v>
      </c>
    </row>
    <row r="369" spans="1:19">
      <c r="A369" s="180" t="s">
        <v>397</v>
      </c>
      <c r="B369" s="181">
        <v>9600</v>
      </c>
      <c r="C369" s="181">
        <v>2970500</v>
      </c>
      <c r="D369" s="181">
        <v>8</v>
      </c>
      <c r="E369" s="180" t="s">
        <v>4453</v>
      </c>
      <c r="F369" s="180" t="s">
        <v>7</v>
      </c>
      <c r="S369" s="181">
        <v>9</v>
      </c>
    </row>
    <row r="370" spans="1:19">
      <c r="A370" s="180" t="s">
        <v>397</v>
      </c>
      <c r="B370" s="181">
        <v>9721</v>
      </c>
      <c r="C370" s="181">
        <v>1023500</v>
      </c>
      <c r="D370" s="181">
        <v>8</v>
      </c>
      <c r="E370" s="180" t="s">
        <v>4454</v>
      </c>
      <c r="F370" s="180" t="s">
        <v>46</v>
      </c>
      <c r="S370" s="181">
        <v>9</v>
      </c>
    </row>
    <row r="371" spans="1:19">
      <c r="A371" s="180" t="s">
        <v>397</v>
      </c>
      <c r="B371" s="181">
        <v>5572</v>
      </c>
      <c r="C371" s="181">
        <v>435100</v>
      </c>
      <c r="D371" s="181">
        <v>4</v>
      </c>
      <c r="E371" s="180" t="s">
        <v>4455</v>
      </c>
      <c r="F371" s="180" t="s">
        <v>10</v>
      </c>
      <c r="S371" s="181">
        <v>9</v>
      </c>
    </row>
    <row r="372" spans="1:19">
      <c r="A372" s="180" t="s">
        <v>397</v>
      </c>
      <c r="B372" s="181">
        <v>3792</v>
      </c>
      <c r="C372" s="181">
        <v>416800</v>
      </c>
      <c r="D372" s="181">
        <v>5</v>
      </c>
      <c r="E372" s="180" t="s">
        <v>4456</v>
      </c>
      <c r="F372" s="180" t="s">
        <v>183</v>
      </c>
      <c r="S372" s="181">
        <v>9</v>
      </c>
    </row>
    <row r="373" spans="1:19">
      <c r="A373" s="180" t="s">
        <v>397</v>
      </c>
      <c r="B373" s="181">
        <v>3389</v>
      </c>
      <c r="C373" s="181">
        <v>338600</v>
      </c>
      <c r="D373" s="181">
        <v>5</v>
      </c>
      <c r="E373" s="180" t="s">
        <v>4457</v>
      </c>
      <c r="F373" s="180" t="s">
        <v>14</v>
      </c>
      <c r="S373" s="181">
        <v>9</v>
      </c>
    </row>
    <row r="374" spans="1:19">
      <c r="A374" s="180" t="s">
        <v>397</v>
      </c>
      <c r="B374" s="181">
        <v>4131</v>
      </c>
      <c r="C374" s="181">
        <v>360700</v>
      </c>
      <c r="D374" s="181">
        <v>4</v>
      </c>
      <c r="E374" s="180" t="s">
        <v>4458</v>
      </c>
      <c r="F374" s="180" t="s">
        <v>10</v>
      </c>
      <c r="S374" s="181">
        <v>9</v>
      </c>
    </row>
    <row r="375" spans="1:19">
      <c r="A375" s="180" t="s">
        <v>397</v>
      </c>
      <c r="B375" s="181">
        <v>4916</v>
      </c>
      <c r="C375" s="181">
        <v>436600</v>
      </c>
      <c r="D375" s="181">
        <v>6</v>
      </c>
      <c r="E375" s="180" t="s">
        <v>4459</v>
      </c>
      <c r="F375" s="180" t="s">
        <v>14</v>
      </c>
      <c r="S375" s="181">
        <v>9</v>
      </c>
    </row>
    <row r="376" spans="1:19">
      <c r="A376" s="180" t="s">
        <v>397</v>
      </c>
      <c r="B376" s="181">
        <v>6840</v>
      </c>
      <c r="C376" s="181">
        <v>696100</v>
      </c>
      <c r="D376" s="181">
        <v>6</v>
      </c>
      <c r="E376" s="180" t="s">
        <v>4460</v>
      </c>
      <c r="F376" s="180" t="s">
        <v>10</v>
      </c>
      <c r="S376" s="181">
        <v>9</v>
      </c>
    </row>
    <row r="377" spans="1:19">
      <c r="A377" s="180" t="s">
        <v>397</v>
      </c>
      <c r="B377" s="181">
        <v>4142</v>
      </c>
      <c r="C377" s="181">
        <v>565700</v>
      </c>
      <c r="D377" s="181">
        <v>4</v>
      </c>
      <c r="E377" s="180" t="s">
        <v>4461</v>
      </c>
      <c r="F377" s="180" t="s">
        <v>44</v>
      </c>
      <c r="S377" s="181">
        <v>9</v>
      </c>
    </row>
    <row r="378" spans="1:19">
      <c r="A378" s="180" t="s">
        <v>397</v>
      </c>
      <c r="B378" s="181">
        <v>4302</v>
      </c>
      <c r="C378" s="181">
        <v>341000</v>
      </c>
      <c r="D378" s="181">
        <v>5</v>
      </c>
      <c r="E378" s="180" t="s">
        <v>4462</v>
      </c>
      <c r="F378" s="180" t="s">
        <v>14</v>
      </c>
      <c r="S378" s="181">
        <v>9</v>
      </c>
    </row>
    <row r="379" spans="1:19">
      <c r="A379" s="180" t="s">
        <v>397</v>
      </c>
      <c r="B379" s="181">
        <v>3650</v>
      </c>
      <c r="C379" s="181">
        <v>613700</v>
      </c>
      <c r="D379" s="181">
        <v>4</v>
      </c>
      <c r="E379" s="180" t="s">
        <v>4463</v>
      </c>
      <c r="F379" s="180" t="s">
        <v>69</v>
      </c>
      <c r="S379" s="181">
        <v>9</v>
      </c>
    </row>
    <row r="380" spans="1:19">
      <c r="A380" s="180" t="s">
        <v>397</v>
      </c>
      <c r="B380" s="181">
        <v>4727</v>
      </c>
      <c r="C380" s="181">
        <v>1072700</v>
      </c>
      <c r="D380" s="181">
        <v>5</v>
      </c>
      <c r="E380" s="180" t="s">
        <v>4464</v>
      </c>
      <c r="F380" s="180" t="s">
        <v>7</v>
      </c>
      <c r="S380" s="181">
        <v>9</v>
      </c>
    </row>
    <row r="381" spans="1:19">
      <c r="A381" s="180" t="s">
        <v>397</v>
      </c>
      <c r="B381" s="181">
        <v>3825</v>
      </c>
      <c r="C381" s="181">
        <v>750000</v>
      </c>
      <c r="D381" s="181">
        <v>6</v>
      </c>
      <c r="E381" s="180" t="s">
        <v>4465</v>
      </c>
      <c r="F381" s="180" t="s">
        <v>16</v>
      </c>
      <c r="S381" s="181">
        <v>9</v>
      </c>
    </row>
    <row r="382" spans="1:19">
      <c r="A382" s="180" t="s">
        <v>397</v>
      </c>
      <c r="B382" s="181">
        <v>5543</v>
      </c>
      <c r="C382" s="181">
        <v>858000</v>
      </c>
      <c r="D382" s="181">
        <v>7</v>
      </c>
      <c r="E382" s="180" t="s">
        <v>4466</v>
      </c>
      <c r="F382" s="180" t="s">
        <v>28</v>
      </c>
      <c r="S382" s="181">
        <v>9</v>
      </c>
    </row>
    <row r="383" spans="1:19">
      <c r="A383" s="180" t="s">
        <v>397</v>
      </c>
      <c r="B383" s="181">
        <v>4032</v>
      </c>
      <c r="C383" s="181">
        <v>345400</v>
      </c>
      <c r="D383" s="181">
        <v>6</v>
      </c>
      <c r="E383" s="180" t="s">
        <v>4467</v>
      </c>
      <c r="F383" s="180" t="s">
        <v>251</v>
      </c>
      <c r="S383" s="181">
        <v>9</v>
      </c>
    </row>
    <row r="384" spans="1:19">
      <c r="A384" s="180" t="s">
        <v>397</v>
      </c>
      <c r="B384" s="181">
        <v>10106</v>
      </c>
      <c r="C384" s="181">
        <v>2173500</v>
      </c>
      <c r="D384" s="181">
        <v>5</v>
      </c>
      <c r="E384" s="180" t="s">
        <v>4468</v>
      </c>
      <c r="F384" s="180" t="s">
        <v>24</v>
      </c>
      <c r="S384" s="181">
        <v>9</v>
      </c>
    </row>
    <row r="385" spans="1:19">
      <c r="A385" s="180" t="s">
        <v>397</v>
      </c>
      <c r="B385" s="181">
        <v>3432</v>
      </c>
      <c r="C385" s="181">
        <v>301500</v>
      </c>
      <c r="D385" s="181">
        <v>5</v>
      </c>
      <c r="E385" s="180" t="s">
        <v>4469</v>
      </c>
      <c r="F385" s="180" t="s">
        <v>175</v>
      </c>
      <c r="S385" s="181">
        <v>9</v>
      </c>
    </row>
    <row r="386" spans="1:19">
      <c r="A386" s="180" t="s">
        <v>397</v>
      </c>
      <c r="B386" s="181">
        <v>6189</v>
      </c>
      <c r="C386" s="181">
        <v>551500</v>
      </c>
      <c r="D386" s="181">
        <v>6</v>
      </c>
      <c r="E386" s="180" t="s">
        <v>4470</v>
      </c>
      <c r="F386" s="180" t="s">
        <v>14</v>
      </c>
      <c r="S386" s="181">
        <v>9</v>
      </c>
    </row>
    <row r="387" spans="1:19">
      <c r="A387" s="180" t="s">
        <v>397</v>
      </c>
      <c r="B387" s="181">
        <v>1736</v>
      </c>
      <c r="C387" s="181">
        <v>230100</v>
      </c>
      <c r="D387" s="181">
        <v>4</v>
      </c>
      <c r="E387" s="180" t="s">
        <v>4471</v>
      </c>
      <c r="F387" s="180" t="s">
        <v>206</v>
      </c>
      <c r="S387" s="181">
        <v>9</v>
      </c>
    </row>
    <row r="388" spans="1:19">
      <c r="A388" s="180" t="s">
        <v>397</v>
      </c>
      <c r="B388" s="181">
        <v>2244</v>
      </c>
      <c r="C388" s="181">
        <v>514200</v>
      </c>
      <c r="D388" s="181">
        <v>4</v>
      </c>
      <c r="E388" s="180" t="s">
        <v>4472</v>
      </c>
      <c r="F388" s="180" t="s">
        <v>18</v>
      </c>
      <c r="S388" s="181">
        <v>9</v>
      </c>
    </row>
    <row r="389" spans="1:19">
      <c r="A389" s="180" t="s">
        <v>397</v>
      </c>
      <c r="B389" s="181">
        <v>3746</v>
      </c>
      <c r="C389" s="181">
        <v>285100</v>
      </c>
      <c r="D389" s="181">
        <v>4</v>
      </c>
      <c r="E389" s="180" t="s">
        <v>4473</v>
      </c>
      <c r="F389" s="180" t="s">
        <v>190</v>
      </c>
      <c r="S389" s="181">
        <v>9</v>
      </c>
    </row>
    <row r="390" spans="1:19">
      <c r="A390" s="180" t="s">
        <v>397</v>
      </c>
      <c r="B390" s="181">
        <v>5975</v>
      </c>
      <c r="C390" s="181">
        <v>558900</v>
      </c>
      <c r="D390" s="181">
        <v>5</v>
      </c>
      <c r="E390" s="180" t="s">
        <v>4474</v>
      </c>
      <c r="F390" s="180" t="s">
        <v>10</v>
      </c>
      <c r="S390" s="181">
        <v>9</v>
      </c>
    </row>
    <row r="391" spans="1:19">
      <c r="A391" s="180" t="s">
        <v>397</v>
      </c>
      <c r="B391" s="181">
        <v>3044</v>
      </c>
      <c r="C391" s="181">
        <v>584100</v>
      </c>
      <c r="D391" s="181">
        <v>4</v>
      </c>
      <c r="E391" s="180" t="s">
        <v>4475</v>
      </c>
      <c r="F391" s="180" t="s">
        <v>28</v>
      </c>
      <c r="S391" s="181">
        <v>9</v>
      </c>
    </row>
    <row r="392" spans="1:19">
      <c r="A392" s="180" t="s">
        <v>397</v>
      </c>
      <c r="B392" s="181">
        <v>5134</v>
      </c>
      <c r="C392" s="181">
        <v>746900</v>
      </c>
      <c r="D392" s="181">
        <v>6</v>
      </c>
      <c r="E392" s="180" t="s">
        <v>4476</v>
      </c>
      <c r="F392" s="180" t="s">
        <v>49</v>
      </c>
      <c r="S392" s="181">
        <v>9</v>
      </c>
    </row>
    <row r="393" spans="1:19">
      <c r="A393" s="180" t="s">
        <v>397</v>
      </c>
      <c r="B393" s="181">
        <v>6260</v>
      </c>
      <c r="C393" s="181">
        <v>1023500</v>
      </c>
      <c r="D393" s="181">
        <v>6</v>
      </c>
      <c r="E393" s="180" t="s">
        <v>4477</v>
      </c>
      <c r="F393" s="180" t="s">
        <v>24</v>
      </c>
      <c r="S393" s="181">
        <v>9</v>
      </c>
    </row>
    <row r="394" spans="1:19">
      <c r="A394" s="180" t="s">
        <v>397</v>
      </c>
      <c r="B394" s="181">
        <v>4082</v>
      </c>
      <c r="C394" s="181">
        <v>464600</v>
      </c>
      <c r="D394" s="181">
        <v>5</v>
      </c>
      <c r="E394" s="180" t="s">
        <v>4478</v>
      </c>
      <c r="F394" s="180" t="s">
        <v>74</v>
      </c>
      <c r="S394" s="181">
        <v>9</v>
      </c>
    </row>
    <row r="395" spans="1:19">
      <c r="A395" s="180" t="s">
        <v>397</v>
      </c>
      <c r="B395" s="181">
        <v>3861</v>
      </c>
      <c r="C395" s="181">
        <v>602500</v>
      </c>
      <c r="D395" s="181">
        <v>4</v>
      </c>
      <c r="E395" s="180" t="s">
        <v>4479</v>
      </c>
      <c r="F395" s="180" t="s">
        <v>49</v>
      </c>
      <c r="S395" s="181">
        <v>9</v>
      </c>
    </row>
    <row r="396" spans="1:19">
      <c r="A396" s="180" t="s">
        <v>397</v>
      </c>
      <c r="B396" s="181">
        <v>4618</v>
      </c>
      <c r="C396" s="181">
        <v>499600</v>
      </c>
      <c r="D396" s="181">
        <v>8</v>
      </c>
      <c r="E396" s="180" t="s">
        <v>4480</v>
      </c>
      <c r="F396" s="180" t="s">
        <v>11</v>
      </c>
      <c r="S396" s="181">
        <v>9</v>
      </c>
    </row>
    <row r="397" spans="1:19">
      <c r="A397" s="180" t="s">
        <v>397</v>
      </c>
      <c r="B397" s="181">
        <v>3276</v>
      </c>
      <c r="C397" s="181">
        <v>223300</v>
      </c>
      <c r="D397" s="181">
        <v>4</v>
      </c>
      <c r="E397" s="180" t="s">
        <v>4481</v>
      </c>
      <c r="F397" s="180" t="s">
        <v>11</v>
      </c>
      <c r="S397" s="181">
        <v>9</v>
      </c>
    </row>
    <row r="398" spans="1:19">
      <c r="A398" s="180" t="s">
        <v>397</v>
      </c>
      <c r="B398" s="181">
        <v>4308</v>
      </c>
      <c r="C398" s="181">
        <v>779600</v>
      </c>
      <c r="D398" s="181">
        <v>6</v>
      </c>
      <c r="E398" s="180" t="s">
        <v>4482</v>
      </c>
      <c r="F398" s="180" t="s">
        <v>78</v>
      </c>
      <c r="S398" s="181">
        <v>9</v>
      </c>
    </row>
    <row r="399" spans="1:19">
      <c r="A399" s="180" t="s">
        <v>397</v>
      </c>
      <c r="B399" s="181">
        <v>10471</v>
      </c>
      <c r="C399" s="181">
        <v>844200</v>
      </c>
      <c r="D399" s="181">
        <v>7</v>
      </c>
      <c r="E399" s="180" t="s">
        <v>4483</v>
      </c>
      <c r="F399" s="180" t="s">
        <v>37</v>
      </c>
      <c r="S399" s="181">
        <v>9</v>
      </c>
    </row>
    <row r="400" spans="1:19">
      <c r="A400" s="180" t="s">
        <v>397</v>
      </c>
      <c r="B400" s="181">
        <v>4941</v>
      </c>
      <c r="C400" s="181">
        <v>418900</v>
      </c>
      <c r="D400" s="181">
        <v>6</v>
      </c>
      <c r="E400" s="180" t="s">
        <v>4484</v>
      </c>
      <c r="F400" s="180" t="s">
        <v>14</v>
      </c>
      <c r="S400" s="181">
        <v>9</v>
      </c>
    </row>
    <row r="401" spans="1:19">
      <c r="A401" s="180" t="s">
        <v>397</v>
      </c>
      <c r="B401" s="181">
        <v>4866</v>
      </c>
      <c r="C401" s="181">
        <v>381800</v>
      </c>
      <c r="D401" s="181">
        <v>5</v>
      </c>
      <c r="E401" s="180" t="s">
        <v>4485</v>
      </c>
      <c r="F401" s="180" t="s">
        <v>14</v>
      </c>
      <c r="S401" s="181">
        <v>9</v>
      </c>
    </row>
    <row r="402" spans="1:19">
      <c r="A402" s="180" t="s">
        <v>397</v>
      </c>
      <c r="B402" s="181">
        <v>3492</v>
      </c>
      <c r="C402" s="181">
        <v>518700</v>
      </c>
      <c r="D402" s="181">
        <v>6</v>
      </c>
      <c r="E402" s="180" t="s">
        <v>4486</v>
      </c>
      <c r="F402" s="180" t="s">
        <v>32</v>
      </c>
      <c r="S402" s="181">
        <v>9</v>
      </c>
    </row>
    <row r="403" spans="1:19">
      <c r="A403" s="180" t="s">
        <v>397</v>
      </c>
      <c r="B403" s="181">
        <v>4759</v>
      </c>
      <c r="C403" s="181">
        <v>433100</v>
      </c>
      <c r="D403" s="181">
        <v>6</v>
      </c>
      <c r="E403" s="180" t="s">
        <v>4487</v>
      </c>
      <c r="F403" s="180" t="s">
        <v>14</v>
      </c>
      <c r="S403" s="181">
        <v>9</v>
      </c>
    </row>
    <row r="404" spans="1:19">
      <c r="A404" s="180" t="s">
        <v>397</v>
      </c>
      <c r="B404" s="181">
        <v>3558</v>
      </c>
      <c r="C404" s="181">
        <v>626500</v>
      </c>
      <c r="D404" s="181">
        <v>4</v>
      </c>
      <c r="E404" s="180" t="s">
        <v>4488</v>
      </c>
      <c r="F404" s="180" t="s">
        <v>44</v>
      </c>
      <c r="S404" s="181">
        <v>9</v>
      </c>
    </row>
    <row r="405" spans="1:19">
      <c r="A405" s="180" t="s">
        <v>397</v>
      </c>
      <c r="B405" s="181">
        <v>5475</v>
      </c>
      <c r="C405" s="181">
        <v>390400</v>
      </c>
      <c r="D405" s="181">
        <v>5</v>
      </c>
      <c r="E405" s="180" t="s">
        <v>4489</v>
      </c>
      <c r="F405" s="180" t="s">
        <v>14</v>
      </c>
      <c r="S405" s="181">
        <v>9</v>
      </c>
    </row>
    <row r="406" spans="1:19">
      <c r="A406" s="180" t="s">
        <v>397</v>
      </c>
      <c r="B406" s="181">
        <v>3676</v>
      </c>
      <c r="C406" s="181">
        <v>347900</v>
      </c>
      <c r="D406" s="181">
        <v>4</v>
      </c>
      <c r="E406" s="180" t="s">
        <v>4490</v>
      </c>
      <c r="F406" s="180" t="s">
        <v>16</v>
      </c>
      <c r="S406" s="181">
        <v>9</v>
      </c>
    </row>
    <row r="407" spans="1:19">
      <c r="A407" s="180" t="s">
        <v>397</v>
      </c>
      <c r="B407" s="181">
        <v>6942</v>
      </c>
      <c r="C407" s="181">
        <v>1080800</v>
      </c>
      <c r="D407" s="181">
        <v>6</v>
      </c>
      <c r="E407" s="180" t="s">
        <v>4491</v>
      </c>
      <c r="F407" s="180" t="s">
        <v>49</v>
      </c>
      <c r="S407" s="181">
        <v>9</v>
      </c>
    </row>
    <row r="408" spans="1:19">
      <c r="A408" s="180" t="s">
        <v>397</v>
      </c>
      <c r="B408" s="181">
        <v>2916</v>
      </c>
      <c r="C408" s="181">
        <v>491500</v>
      </c>
      <c r="D408" s="181">
        <v>4</v>
      </c>
      <c r="E408" s="180" t="s">
        <v>4492</v>
      </c>
      <c r="F408" s="180" t="s">
        <v>16</v>
      </c>
      <c r="S408" s="181">
        <v>9</v>
      </c>
    </row>
    <row r="409" spans="1:19">
      <c r="A409" s="180" t="s">
        <v>397</v>
      </c>
      <c r="B409" s="181">
        <v>6553</v>
      </c>
      <c r="C409" s="181">
        <v>559100</v>
      </c>
      <c r="D409" s="181">
        <v>7</v>
      </c>
      <c r="E409" s="180" t="s">
        <v>4493</v>
      </c>
      <c r="F409" s="180" t="s">
        <v>138</v>
      </c>
      <c r="S409" s="181">
        <v>9</v>
      </c>
    </row>
    <row r="410" spans="1:19">
      <c r="A410" s="180" t="s">
        <v>397</v>
      </c>
      <c r="B410" s="181">
        <v>4806</v>
      </c>
      <c r="C410" s="181">
        <v>744100</v>
      </c>
      <c r="D410" s="181">
        <v>4</v>
      </c>
      <c r="E410" s="180" t="s">
        <v>4494</v>
      </c>
      <c r="F410" s="180" t="s">
        <v>78</v>
      </c>
      <c r="S410" s="181">
        <v>9</v>
      </c>
    </row>
    <row r="411" spans="1:19">
      <c r="A411" s="180" t="s">
        <v>397</v>
      </c>
      <c r="B411" s="181">
        <v>2491</v>
      </c>
      <c r="C411" s="181">
        <v>387500</v>
      </c>
      <c r="D411" s="181">
        <v>4</v>
      </c>
      <c r="E411" s="180" t="s">
        <v>4495</v>
      </c>
      <c r="F411" s="180" t="s">
        <v>111</v>
      </c>
      <c r="S411" s="181">
        <v>9</v>
      </c>
    </row>
    <row r="412" spans="1:19">
      <c r="A412" s="180" t="s">
        <v>397</v>
      </c>
      <c r="B412" s="181">
        <v>5218</v>
      </c>
      <c r="C412" s="181">
        <v>374000</v>
      </c>
      <c r="D412" s="181">
        <v>6</v>
      </c>
      <c r="E412" s="180" t="s">
        <v>4496</v>
      </c>
      <c r="F412" s="180" t="s">
        <v>14</v>
      </c>
      <c r="S412" s="181">
        <v>9</v>
      </c>
    </row>
    <row r="413" spans="1:19">
      <c r="A413" s="180" t="s">
        <v>397</v>
      </c>
      <c r="B413" s="181">
        <v>8128</v>
      </c>
      <c r="C413" s="181">
        <v>706200</v>
      </c>
      <c r="D413" s="181">
        <v>4</v>
      </c>
      <c r="E413" s="180" t="s">
        <v>4497</v>
      </c>
      <c r="F413" s="180" t="s">
        <v>41</v>
      </c>
      <c r="S413" s="181">
        <v>9</v>
      </c>
    </row>
    <row r="414" spans="1:19">
      <c r="A414" s="180" t="s">
        <v>397</v>
      </c>
      <c r="B414" s="181">
        <v>2853</v>
      </c>
      <c r="C414" s="181">
        <v>451300</v>
      </c>
      <c r="D414" s="181">
        <v>4</v>
      </c>
      <c r="E414" s="180" t="s">
        <v>4498</v>
      </c>
      <c r="F414" s="180" t="s">
        <v>49</v>
      </c>
      <c r="S414" s="181">
        <v>9</v>
      </c>
    </row>
    <row r="415" spans="1:19">
      <c r="A415" s="180" t="s">
        <v>397</v>
      </c>
      <c r="B415" s="181">
        <v>4440</v>
      </c>
      <c r="C415" s="181">
        <v>383500</v>
      </c>
      <c r="D415" s="181">
        <v>6</v>
      </c>
      <c r="E415" s="180" t="s">
        <v>4499</v>
      </c>
      <c r="F415" s="180" t="s">
        <v>11</v>
      </c>
      <c r="S415" s="181">
        <v>9</v>
      </c>
    </row>
    <row r="416" spans="1:19">
      <c r="A416" s="180" t="s">
        <v>397</v>
      </c>
      <c r="B416" s="181">
        <v>4776</v>
      </c>
      <c r="C416" s="181">
        <v>755000</v>
      </c>
      <c r="D416" s="181">
        <v>4</v>
      </c>
      <c r="E416" s="180" t="s">
        <v>4500</v>
      </c>
      <c r="F416" s="180" t="s">
        <v>78</v>
      </c>
      <c r="S416" s="181">
        <v>9</v>
      </c>
    </row>
    <row r="417" spans="1:19">
      <c r="A417" s="180" t="s">
        <v>397</v>
      </c>
      <c r="B417" s="181">
        <v>4719</v>
      </c>
      <c r="C417" s="181">
        <v>400600</v>
      </c>
      <c r="D417" s="181">
        <v>7</v>
      </c>
      <c r="E417" s="180" t="s">
        <v>4501</v>
      </c>
      <c r="F417" s="180" t="s">
        <v>11</v>
      </c>
      <c r="S417" s="181">
        <v>9</v>
      </c>
    </row>
    <row r="418" spans="1:19">
      <c r="A418" s="180" t="s">
        <v>397</v>
      </c>
      <c r="B418" s="181">
        <v>3695</v>
      </c>
      <c r="C418" s="181">
        <v>275000</v>
      </c>
      <c r="D418" s="181">
        <v>5</v>
      </c>
      <c r="E418" s="180" t="s">
        <v>4502</v>
      </c>
      <c r="F418" s="180" t="s">
        <v>14</v>
      </c>
      <c r="S418" s="181">
        <v>9</v>
      </c>
    </row>
    <row r="419" spans="1:19">
      <c r="A419" s="180" t="s">
        <v>397</v>
      </c>
      <c r="B419" s="181">
        <v>4049</v>
      </c>
      <c r="C419" s="181">
        <v>597100</v>
      </c>
      <c r="D419" s="181">
        <v>5</v>
      </c>
      <c r="E419" s="180" t="s">
        <v>4503</v>
      </c>
      <c r="F419" s="180" t="s">
        <v>13</v>
      </c>
      <c r="S419" s="181">
        <v>9</v>
      </c>
    </row>
    <row r="420" spans="1:19">
      <c r="A420" s="180" t="s">
        <v>397</v>
      </c>
      <c r="B420" s="181">
        <v>3595</v>
      </c>
      <c r="C420" s="181">
        <v>269600</v>
      </c>
      <c r="D420" s="181">
        <v>4</v>
      </c>
      <c r="E420" s="180" t="s">
        <v>4504</v>
      </c>
      <c r="F420" s="180" t="s">
        <v>14</v>
      </c>
      <c r="S420" s="181">
        <v>9</v>
      </c>
    </row>
    <row r="421" spans="1:19">
      <c r="A421" s="180" t="s">
        <v>397</v>
      </c>
      <c r="B421" s="181">
        <v>4576</v>
      </c>
      <c r="C421" s="181">
        <v>762300</v>
      </c>
      <c r="D421" s="181">
        <v>8</v>
      </c>
      <c r="E421" s="180" t="s">
        <v>4505</v>
      </c>
      <c r="F421" s="180" t="s">
        <v>28</v>
      </c>
      <c r="S421" s="181">
        <v>9</v>
      </c>
    </row>
    <row r="422" spans="1:19">
      <c r="A422" s="180" t="s">
        <v>397</v>
      </c>
      <c r="B422" s="181">
        <v>2926</v>
      </c>
      <c r="C422" s="181">
        <v>353600</v>
      </c>
      <c r="D422" s="181">
        <v>6</v>
      </c>
      <c r="E422" s="180" t="s">
        <v>4506</v>
      </c>
      <c r="F422" s="180" t="s">
        <v>76</v>
      </c>
      <c r="S422" s="181">
        <v>9</v>
      </c>
    </row>
    <row r="423" spans="1:19">
      <c r="A423" s="180" t="s">
        <v>397</v>
      </c>
      <c r="B423" s="181">
        <v>4848</v>
      </c>
      <c r="C423" s="181">
        <v>497800</v>
      </c>
      <c r="D423" s="181">
        <v>6</v>
      </c>
      <c r="E423" s="180" t="s">
        <v>4507</v>
      </c>
      <c r="F423" s="180" t="s">
        <v>10</v>
      </c>
      <c r="S423" s="181">
        <v>9</v>
      </c>
    </row>
    <row r="424" spans="1:19">
      <c r="A424" s="180" t="s">
        <v>397</v>
      </c>
      <c r="B424" s="181">
        <v>4384</v>
      </c>
      <c r="C424" s="181">
        <v>831400</v>
      </c>
      <c r="D424" s="181">
        <v>6</v>
      </c>
      <c r="E424" s="180" t="s">
        <v>4508</v>
      </c>
      <c r="F424" s="180" t="s">
        <v>32</v>
      </c>
      <c r="S424" s="181">
        <v>9</v>
      </c>
    </row>
    <row r="425" spans="1:19">
      <c r="A425" s="180" t="s">
        <v>397</v>
      </c>
      <c r="B425" s="181">
        <v>3920</v>
      </c>
      <c r="C425" s="181">
        <v>872600</v>
      </c>
      <c r="D425" s="181">
        <v>4</v>
      </c>
      <c r="E425" s="180" t="s">
        <v>4509</v>
      </c>
      <c r="F425" s="180" t="s">
        <v>28</v>
      </c>
      <c r="S425" s="181">
        <v>9</v>
      </c>
    </row>
    <row r="426" spans="1:19">
      <c r="A426" s="180" t="s">
        <v>397</v>
      </c>
      <c r="B426" s="181">
        <v>6467</v>
      </c>
      <c r="C426" s="181">
        <v>891500</v>
      </c>
      <c r="D426" s="181">
        <v>4</v>
      </c>
      <c r="E426" s="180" t="s">
        <v>4510</v>
      </c>
      <c r="F426" s="180" t="s">
        <v>44</v>
      </c>
      <c r="S426" s="181">
        <v>9</v>
      </c>
    </row>
    <row r="427" spans="1:19">
      <c r="A427" s="180" t="s">
        <v>397</v>
      </c>
      <c r="B427" s="181">
        <v>3165</v>
      </c>
      <c r="C427" s="181">
        <v>475300</v>
      </c>
      <c r="D427" s="181">
        <v>4</v>
      </c>
      <c r="E427" s="180" t="s">
        <v>4511</v>
      </c>
      <c r="F427" s="180" t="s">
        <v>10</v>
      </c>
      <c r="S427" s="181">
        <v>9</v>
      </c>
    </row>
    <row r="428" spans="1:19">
      <c r="A428" s="180" t="s">
        <v>397</v>
      </c>
      <c r="B428" s="181">
        <v>4968</v>
      </c>
      <c r="C428" s="181">
        <v>900900</v>
      </c>
      <c r="D428" s="181">
        <v>4</v>
      </c>
      <c r="E428" s="180" t="s">
        <v>4512</v>
      </c>
      <c r="F428" s="180" t="s">
        <v>78</v>
      </c>
      <c r="S428" s="181">
        <v>9</v>
      </c>
    </row>
    <row r="429" spans="1:19">
      <c r="A429" s="180" t="s">
        <v>397</v>
      </c>
      <c r="B429" s="181">
        <v>7587</v>
      </c>
      <c r="C429" s="181">
        <v>2295700</v>
      </c>
      <c r="D429" s="181">
        <v>4</v>
      </c>
      <c r="E429" s="180" t="s">
        <v>4513</v>
      </c>
      <c r="F429" s="180" t="s">
        <v>7</v>
      </c>
      <c r="S429" s="181">
        <v>9</v>
      </c>
    </row>
    <row r="430" spans="1:19">
      <c r="A430" s="180" t="s">
        <v>397</v>
      </c>
      <c r="B430" s="181">
        <v>7392</v>
      </c>
      <c r="C430" s="181">
        <v>559100</v>
      </c>
      <c r="D430" s="181">
        <v>6</v>
      </c>
      <c r="E430" s="180" t="s">
        <v>4514</v>
      </c>
      <c r="F430" s="180" t="s">
        <v>14</v>
      </c>
      <c r="S430" s="181">
        <v>9</v>
      </c>
    </row>
    <row r="431" spans="1:19">
      <c r="A431" s="180" t="s">
        <v>397</v>
      </c>
      <c r="B431" s="181">
        <v>6498</v>
      </c>
      <c r="C431" s="181">
        <v>664300</v>
      </c>
      <c r="D431" s="181">
        <v>8</v>
      </c>
      <c r="E431" s="180" t="s">
        <v>4515</v>
      </c>
      <c r="F431" s="180" t="s">
        <v>139</v>
      </c>
      <c r="S431" s="181">
        <v>9</v>
      </c>
    </row>
    <row r="432" spans="1:19">
      <c r="A432" s="180" t="s">
        <v>397</v>
      </c>
      <c r="B432" s="181">
        <v>4960</v>
      </c>
      <c r="C432" s="181">
        <v>892900</v>
      </c>
      <c r="D432" s="181">
        <v>5</v>
      </c>
      <c r="E432" s="180" t="s">
        <v>4516</v>
      </c>
      <c r="F432" s="180" t="s">
        <v>18</v>
      </c>
      <c r="S432" s="181">
        <v>9</v>
      </c>
    </row>
    <row r="433" spans="1:19">
      <c r="A433" s="180" t="s">
        <v>397</v>
      </c>
      <c r="B433" s="181">
        <v>1902</v>
      </c>
      <c r="C433" s="181">
        <v>641400</v>
      </c>
      <c r="D433" s="181">
        <v>4</v>
      </c>
      <c r="E433" s="180" t="s">
        <v>4517</v>
      </c>
      <c r="F433" s="180" t="s">
        <v>28</v>
      </c>
      <c r="S433" s="181">
        <v>9</v>
      </c>
    </row>
    <row r="434" spans="1:19">
      <c r="A434" s="180" t="s">
        <v>397</v>
      </c>
      <c r="B434" s="181">
        <v>3061</v>
      </c>
      <c r="C434" s="181">
        <v>391900</v>
      </c>
      <c r="D434" s="181">
        <v>4</v>
      </c>
      <c r="E434" s="180" t="s">
        <v>4518</v>
      </c>
      <c r="F434" s="180" t="s">
        <v>14</v>
      </c>
      <c r="S434" s="181">
        <v>9</v>
      </c>
    </row>
    <row r="435" spans="1:19">
      <c r="A435" s="180" t="s">
        <v>397</v>
      </c>
      <c r="B435" s="181">
        <v>5250</v>
      </c>
      <c r="C435" s="181">
        <v>449100</v>
      </c>
      <c r="D435" s="181">
        <v>4</v>
      </c>
      <c r="E435" s="180" t="s">
        <v>4519</v>
      </c>
      <c r="F435" s="180" t="s">
        <v>41</v>
      </c>
      <c r="S435" s="181">
        <v>9</v>
      </c>
    </row>
    <row r="436" spans="1:19">
      <c r="A436" s="180" t="s">
        <v>397</v>
      </c>
      <c r="B436" s="181">
        <v>4668</v>
      </c>
      <c r="C436" s="181">
        <v>974400</v>
      </c>
      <c r="D436" s="181">
        <v>8</v>
      </c>
      <c r="E436" s="180" t="s">
        <v>4520</v>
      </c>
      <c r="F436" s="180" t="s">
        <v>28</v>
      </c>
      <c r="S436" s="181">
        <v>9</v>
      </c>
    </row>
    <row r="437" spans="1:19">
      <c r="A437" s="180" t="s">
        <v>397</v>
      </c>
      <c r="B437" s="181">
        <v>6327</v>
      </c>
      <c r="C437" s="181">
        <v>769400</v>
      </c>
      <c r="D437" s="181">
        <v>4</v>
      </c>
      <c r="E437" s="180" t="s">
        <v>4521</v>
      </c>
      <c r="F437" s="180" t="s">
        <v>13</v>
      </c>
      <c r="S437" s="181">
        <v>9</v>
      </c>
    </row>
    <row r="438" spans="1:19">
      <c r="A438" s="180" t="s">
        <v>397</v>
      </c>
      <c r="B438" s="181">
        <v>7303</v>
      </c>
      <c r="C438" s="181">
        <v>668800</v>
      </c>
      <c r="D438" s="181">
        <v>4</v>
      </c>
      <c r="E438" s="180" t="s">
        <v>4522</v>
      </c>
      <c r="F438" s="180" t="s">
        <v>32</v>
      </c>
      <c r="S438" s="181">
        <v>9</v>
      </c>
    </row>
    <row r="439" spans="1:19">
      <c r="A439" s="180" t="s">
        <v>397</v>
      </c>
      <c r="B439" s="181">
        <v>3738</v>
      </c>
      <c r="C439" s="181">
        <v>991100</v>
      </c>
      <c r="D439" s="181">
        <v>7</v>
      </c>
      <c r="E439" s="180" t="s">
        <v>4523</v>
      </c>
      <c r="F439" s="180" t="s">
        <v>78</v>
      </c>
      <c r="S439" s="181">
        <v>9</v>
      </c>
    </row>
    <row r="440" spans="1:19">
      <c r="A440" s="180" t="s">
        <v>397</v>
      </c>
      <c r="B440" s="181">
        <v>4182</v>
      </c>
      <c r="C440" s="181">
        <v>562600</v>
      </c>
      <c r="D440" s="181">
        <v>5</v>
      </c>
      <c r="E440" s="180" t="s">
        <v>4524</v>
      </c>
      <c r="F440" s="180" t="s">
        <v>10</v>
      </c>
      <c r="S440" s="181">
        <v>9</v>
      </c>
    </row>
    <row r="441" spans="1:19">
      <c r="A441" s="180" t="s">
        <v>397</v>
      </c>
      <c r="B441" s="181">
        <v>3702</v>
      </c>
      <c r="C441" s="181">
        <v>361100</v>
      </c>
      <c r="D441" s="181">
        <v>5</v>
      </c>
      <c r="E441" s="180" t="s">
        <v>4525</v>
      </c>
      <c r="F441" s="180" t="s">
        <v>162</v>
      </c>
      <c r="S441" s="181">
        <v>9</v>
      </c>
    </row>
    <row r="442" spans="1:19">
      <c r="A442" s="180" t="s">
        <v>397</v>
      </c>
      <c r="B442" s="181">
        <v>4032</v>
      </c>
      <c r="C442" s="181">
        <v>353200</v>
      </c>
      <c r="D442" s="181">
        <v>6</v>
      </c>
      <c r="E442" s="180" t="s">
        <v>4526</v>
      </c>
      <c r="F442" s="180" t="s">
        <v>14</v>
      </c>
      <c r="S442" s="181">
        <v>9</v>
      </c>
    </row>
    <row r="443" spans="1:19">
      <c r="A443" s="180" t="s">
        <v>397</v>
      </c>
      <c r="B443" s="181">
        <v>4065</v>
      </c>
      <c r="C443" s="181">
        <v>594400</v>
      </c>
      <c r="D443" s="181">
        <v>5</v>
      </c>
      <c r="E443" s="180" t="s">
        <v>4527</v>
      </c>
      <c r="F443" s="180" t="s">
        <v>13</v>
      </c>
      <c r="S443" s="181">
        <v>9</v>
      </c>
    </row>
    <row r="444" spans="1:19">
      <c r="A444" s="180" t="s">
        <v>397</v>
      </c>
      <c r="B444" s="181">
        <v>4806</v>
      </c>
      <c r="C444" s="181">
        <v>645500</v>
      </c>
      <c r="D444" s="181">
        <v>6</v>
      </c>
      <c r="E444" s="180" t="s">
        <v>4528</v>
      </c>
      <c r="F444" s="180" t="s">
        <v>13</v>
      </c>
      <c r="S444" s="181">
        <v>9</v>
      </c>
    </row>
    <row r="445" spans="1:19">
      <c r="A445" s="180" t="s">
        <v>397</v>
      </c>
      <c r="B445" s="181">
        <v>2564</v>
      </c>
      <c r="C445" s="181">
        <v>333200</v>
      </c>
      <c r="D445" s="181">
        <v>4</v>
      </c>
      <c r="E445" s="180" t="s">
        <v>4529</v>
      </c>
      <c r="F445" s="180" t="s">
        <v>16</v>
      </c>
      <c r="S445" s="181">
        <v>9</v>
      </c>
    </row>
    <row r="446" spans="1:19">
      <c r="A446" s="180" t="s">
        <v>397</v>
      </c>
      <c r="B446" s="181">
        <v>4646</v>
      </c>
      <c r="C446" s="181">
        <v>382200</v>
      </c>
      <c r="D446" s="181">
        <v>4</v>
      </c>
      <c r="E446" s="180" t="s">
        <v>4530</v>
      </c>
      <c r="F446" s="180" t="s">
        <v>14</v>
      </c>
      <c r="S446" s="181">
        <v>9</v>
      </c>
    </row>
    <row r="447" spans="1:19">
      <c r="A447" s="180" t="s">
        <v>397</v>
      </c>
      <c r="B447" s="181">
        <v>4860</v>
      </c>
      <c r="C447" s="181">
        <v>357200</v>
      </c>
      <c r="D447" s="181">
        <v>5</v>
      </c>
      <c r="E447" s="180" t="s">
        <v>4531</v>
      </c>
      <c r="F447" s="180" t="s">
        <v>14</v>
      </c>
      <c r="S447" s="181">
        <v>9</v>
      </c>
    </row>
    <row r="448" spans="1:19">
      <c r="A448" s="180" t="s">
        <v>397</v>
      </c>
      <c r="B448" s="181">
        <v>4680</v>
      </c>
      <c r="C448" s="181">
        <v>371800</v>
      </c>
      <c r="D448" s="181">
        <v>5</v>
      </c>
      <c r="E448" s="180" t="s">
        <v>4532</v>
      </c>
      <c r="F448" s="180" t="s">
        <v>11</v>
      </c>
      <c r="S448" s="181">
        <v>9</v>
      </c>
    </row>
    <row r="449" spans="1:19">
      <c r="A449" s="180" t="s">
        <v>397</v>
      </c>
      <c r="B449" s="181">
        <v>6668</v>
      </c>
      <c r="C449" s="181">
        <v>1332300</v>
      </c>
      <c r="D449" s="181">
        <v>6</v>
      </c>
      <c r="E449" s="180" t="s">
        <v>4533</v>
      </c>
      <c r="F449" s="180" t="s">
        <v>24</v>
      </c>
      <c r="S449" s="181">
        <v>9</v>
      </c>
    </row>
    <row r="450" spans="1:19">
      <c r="A450" s="180" t="s">
        <v>397</v>
      </c>
      <c r="B450" s="181">
        <v>4747</v>
      </c>
      <c r="C450" s="181">
        <v>347500</v>
      </c>
      <c r="D450" s="181">
        <v>4</v>
      </c>
      <c r="E450" s="180" t="s">
        <v>4534</v>
      </c>
      <c r="F450" s="180" t="s">
        <v>15</v>
      </c>
      <c r="S450" s="181">
        <v>9</v>
      </c>
    </row>
    <row r="451" spans="1:19">
      <c r="A451" s="180" t="s">
        <v>397</v>
      </c>
      <c r="B451" s="181">
        <v>3192</v>
      </c>
      <c r="C451" s="181">
        <v>442000</v>
      </c>
      <c r="D451" s="181">
        <v>6</v>
      </c>
      <c r="E451" s="180" t="s">
        <v>4535</v>
      </c>
      <c r="F451" s="180" t="s">
        <v>7</v>
      </c>
      <c r="S451" s="181">
        <v>9</v>
      </c>
    </row>
    <row r="452" spans="1:19">
      <c r="A452" s="180" t="s">
        <v>397</v>
      </c>
      <c r="B452" s="181">
        <v>3624</v>
      </c>
      <c r="C452" s="181">
        <v>251400</v>
      </c>
      <c r="D452" s="181">
        <v>4</v>
      </c>
      <c r="E452" s="180" t="s">
        <v>4536</v>
      </c>
      <c r="F452" s="180" t="s">
        <v>11</v>
      </c>
      <c r="S452" s="181">
        <v>9</v>
      </c>
    </row>
    <row r="453" spans="1:19">
      <c r="A453" s="180" t="s">
        <v>397</v>
      </c>
      <c r="B453" s="181">
        <v>4425</v>
      </c>
      <c r="C453" s="181">
        <v>330000</v>
      </c>
      <c r="D453" s="181">
        <v>4</v>
      </c>
      <c r="E453" s="180" t="s">
        <v>4537</v>
      </c>
      <c r="F453" s="180" t="s">
        <v>14</v>
      </c>
      <c r="S453" s="181">
        <v>9</v>
      </c>
    </row>
    <row r="454" spans="1:19">
      <c r="A454" s="180" t="s">
        <v>397</v>
      </c>
      <c r="B454" s="181">
        <v>3512</v>
      </c>
      <c r="C454" s="181">
        <v>282200</v>
      </c>
      <c r="D454" s="181">
        <v>4</v>
      </c>
      <c r="E454" s="180" t="s">
        <v>4538</v>
      </c>
      <c r="F454" s="180" t="s">
        <v>15</v>
      </c>
      <c r="S454" s="181">
        <v>9</v>
      </c>
    </row>
    <row r="455" spans="1:19">
      <c r="A455" s="180" t="s">
        <v>397</v>
      </c>
      <c r="B455" s="181">
        <v>2673</v>
      </c>
      <c r="C455" s="181">
        <v>639900</v>
      </c>
      <c r="D455" s="181">
        <v>4</v>
      </c>
      <c r="E455" s="180" t="s">
        <v>4539</v>
      </c>
      <c r="F455" s="180" t="s">
        <v>7</v>
      </c>
      <c r="S455" s="181">
        <v>9</v>
      </c>
    </row>
    <row r="456" spans="1:19">
      <c r="A456" s="180" t="s">
        <v>397</v>
      </c>
      <c r="B456" s="181">
        <v>3510</v>
      </c>
      <c r="C456" s="181">
        <v>275200</v>
      </c>
      <c r="D456" s="181">
        <v>6</v>
      </c>
      <c r="E456" s="180" t="s">
        <v>4540</v>
      </c>
      <c r="F456" s="180" t="s">
        <v>11</v>
      </c>
      <c r="S456" s="181">
        <v>9</v>
      </c>
    </row>
    <row r="457" spans="1:19">
      <c r="A457" s="180" t="s">
        <v>397</v>
      </c>
      <c r="B457" s="181">
        <v>3552</v>
      </c>
      <c r="C457" s="181">
        <v>282900</v>
      </c>
      <c r="D457" s="181">
        <v>5</v>
      </c>
      <c r="E457" s="180" t="s">
        <v>4541</v>
      </c>
      <c r="F457" s="180" t="s">
        <v>11</v>
      </c>
      <c r="S457" s="181">
        <v>9</v>
      </c>
    </row>
    <row r="458" spans="1:19">
      <c r="A458" s="180" t="s">
        <v>397</v>
      </c>
      <c r="B458" s="181">
        <v>6615</v>
      </c>
      <c r="C458" s="181">
        <v>714800</v>
      </c>
      <c r="D458" s="181">
        <v>6</v>
      </c>
      <c r="E458" s="180" t="s">
        <v>4542</v>
      </c>
      <c r="F458" s="180" t="s">
        <v>13</v>
      </c>
      <c r="S458" s="181">
        <v>9</v>
      </c>
    </row>
    <row r="459" spans="1:19">
      <c r="A459" s="180" t="s">
        <v>397</v>
      </c>
      <c r="B459" s="181">
        <v>5544</v>
      </c>
      <c r="C459" s="181">
        <v>453000</v>
      </c>
      <c r="D459" s="181">
        <v>6</v>
      </c>
      <c r="E459" s="180" t="s">
        <v>4543</v>
      </c>
      <c r="F459" s="180" t="s">
        <v>14</v>
      </c>
      <c r="S459" s="181">
        <v>9</v>
      </c>
    </row>
    <row r="460" spans="1:19">
      <c r="A460" s="180" t="s">
        <v>397</v>
      </c>
      <c r="B460" s="181">
        <v>3588</v>
      </c>
      <c r="C460" s="181">
        <v>259900</v>
      </c>
      <c r="D460" s="181">
        <v>6</v>
      </c>
      <c r="E460" s="180" t="s">
        <v>4544</v>
      </c>
      <c r="F460" s="180" t="s">
        <v>11</v>
      </c>
      <c r="S460" s="181">
        <v>9</v>
      </c>
    </row>
    <row r="461" spans="1:19">
      <c r="A461" s="180" t="s">
        <v>397</v>
      </c>
      <c r="B461" s="181">
        <v>3128</v>
      </c>
      <c r="C461" s="181">
        <v>211100</v>
      </c>
      <c r="D461" s="181">
        <v>5</v>
      </c>
      <c r="E461" s="180" t="s">
        <v>4545</v>
      </c>
      <c r="F461" s="180" t="s">
        <v>103</v>
      </c>
      <c r="S461" s="181">
        <v>9</v>
      </c>
    </row>
    <row r="462" spans="1:19">
      <c r="A462" s="180" t="s">
        <v>397</v>
      </c>
      <c r="B462" s="181">
        <v>5772</v>
      </c>
      <c r="C462" s="181">
        <v>624200</v>
      </c>
      <c r="D462" s="181">
        <v>4</v>
      </c>
      <c r="E462" s="180" t="s">
        <v>4546</v>
      </c>
      <c r="F462" s="180" t="s">
        <v>14</v>
      </c>
      <c r="S462" s="181">
        <v>9</v>
      </c>
    </row>
    <row r="463" spans="1:19">
      <c r="A463" s="180" t="s">
        <v>397</v>
      </c>
      <c r="B463" s="181">
        <v>4140</v>
      </c>
      <c r="C463" s="181">
        <v>386000</v>
      </c>
      <c r="D463" s="181">
        <v>5</v>
      </c>
      <c r="E463" s="180" t="s">
        <v>4547</v>
      </c>
      <c r="F463" s="180" t="s">
        <v>14</v>
      </c>
      <c r="S463" s="181">
        <v>9</v>
      </c>
    </row>
    <row r="464" spans="1:19">
      <c r="A464" s="180" t="s">
        <v>397</v>
      </c>
      <c r="B464" s="181">
        <v>5625</v>
      </c>
      <c r="C464" s="181">
        <v>459600</v>
      </c>
      <c r="D464" s="181">
        <v>6</v>
      </c>
      <c r="E464" s="180" t="s">
        <v>4548</v>
      </c>
      <c r="F464" s="180" t="s">
        <v>14</v>
      </c>
      <c r="S464" s="181">
        <v>9</v>
      </c>
    </row>
    <row r="465" spans="1:19">
      <c r="A465" s="180" t="s">
        <v>397</v>
      </c>
      <c r="B465" s="181">
        <v>6561</v>
      </c>
      <c r="C465" s="181">
        <v>453700</v>
      </c>
      <c r="D465" s="181">
        <v>4</v>
      </c>
      <c r="E465" s="180" t="s">
        <v>4549</v>
      </c>
      <c r="F465" s="180" t="s">
        <v>10</v>
      </c>
      <c r="S465" s="181">
        <v>9</v>
      </c>
    </row>
    <row r="466" spans="1:19">
      <c r="A466" s="180" t="s">
        <v>397</v>
      </c>
      <c r="B466" s="181">
        <v>3495</v>
      </c>
      <c r="C466" s="181">
        <v>304100</v>
      </c>
      <c r="D466" s="181">
        <v>5</v>
      </c>
      <c r="E466" s="180" t="s">
        <v>4550</v>
      </c>
      <c r="F466" s="180" t="s">
        <v>246</v>
      </c>
      <c r="S466" s="181">
        <v>9</v>
      </c>
    </row>
    <row r="467" spans="1:19">
      <c r="A467" s="180" t="s">
        <v>397</v>
      </c>
      <c r="B467" s="181">
        <v>3786</v>
      </c>
      <c r="C467" s="181">
        <v>517900</v>
      </c>
      <c r="D467" s="181">
        <v>5</v>
      </c>
      <c r="E467" s="180" t="s">
        <v>4551</v>
      </c>
      <c r="F467" s="180" t="s">
        <v>16</v>
      </c>
      <c r="S467" s="181">
        <v>9</v>
      </c>
    </row>
    <row r="468" spans="1:19">
      <c r="A468" s="180" t="s">
        <v>397</v>
      </c>
      <c r="B468" s="181">
        <v>3414</v>
      </c>
      <c r="C468" s="181">
        <v>269400</v>
      </c>
      <c r="D468" s="181">
        <v>4</v>
      </c>
      <c r="E468" s="180" t="s">
        <v>4552</v>
      </c>
      <c r="F468" s="180" t="s">
        <v>14</v>
      </c>
      <c r="S468" s="181">
        <v>9</v>
      </c>
    </row>
    <row r="469" spans="1:19">
      <c r="A469" s="180" t="s">
        <v>397</v>
      </c>
      <c r="B469" s="181">
        <v>2926</v>
      </c>
      <c r="C469" s="181">
        <v>266500</v>
      </c>
      <c r="D469" s="181">
        <v>4</v>
      </c>
      <c r="E469" s="180" t="s">
        <v>4553</v>
      </c>
      <c r="F469" s="180" t="s">
        <v>11</v>
      </c>
      <c r="S469" s="181">
        <v>9</v>
      </c>
    </row>
    <row r="470" spans="1:19">
      <c r="A470" s="180" t="s">
        <v>397</v>
      </c>
      <c r="B470" s="181">
        <v>7944</v>
      </c>
      <c r="C470" s="181">
        <v>636500</v>
      </c>
      <c r="D470" s="181">
        <v>6</v>
      </c>
      <c r="E470" s="180" t="s">
        <v>4554</v>
      </c>
      <c r="F470" s="180" t="s">
        <v>14</v>
      </c>
      <c r="S470" s="181">
        <v>9</v>
      </c>
    </row>
    <row r="471" spans="1:19">
      <c r="A471" s="180" t="s">
        <v>397</v>
      </c>
      <c r="B471" s="181">
        <v>3720</v>
      </c>
      <c r="C471" s="181">
        <v>444300</v>
      </c>
      <c r="D471" s="181">
        <v>4</v>
      </c>
      <c r="E471" s="180" t="s">
        <v>4555</v>
      </c>
      <c r="F471" s="180" t="s">
        <v>139</v>
      </c>
      <c r="S471" s="181">
        <v>9</v>
      </c>
    </row>
    <row r="472" spans="1:19">
      <c r="A472" s="180" t="s">
        <v>397</v>
      </c>
      <c r="B472" s="181">
        <v>7952</v>
      </c>
      <c r="C472" s="181">
        <v>2061700</v>
      </c>
      <c r="D472" s="181">
        <v>7</v>
      </c>
      <c r="E472" s="180" t="s">
        <v>4556</v>
      </c>
      <c r="F472" s="180" t="s">
        <v>24</v>
      </c>
      <c r="S472" s="181">
        <v>9</v>
      </c>
    </row>
    <row r="473" spans="1:19">
      <c r="A473" s="180" t="s">
        <v>397</v>
      </c>
      <c r="B473" s="181">
        <v>7344</v>
      </c>
      <c r="C473" s="181">
        <v>1332800</v>
      </c>
      <c r="D473" s="181">
        <v>7</v>
      </c>
      <c r="E473" s="180" t="s">
        <v>4557</v>
      </c>
      <c r="F473" s="180" t="s">
        <v>28</v>
      </c>
      <c r="S473" s="181">
        <v>9</v>
      </c>
    </row>
    <row r="474" spans="1:19">
      <c r="A474" s="180" t="s">
        <v>397</v>
      </c>
      <c r="B474" s="181">
        <v>10112</v>
      </c>
      <c r="C474" s="181">
        <v>2074700</v>
      </c>
      <c r="D474" s="181">
        <v>8</v>
      </c>
      <c r="E474" s="180" t="s">
        <v>4558</v>
      </c>
      <c r="F474" s="180" t="s">
        <v>7</v>
      </c>
      <c r="S474" s="181">
        <v>9</v>
      </c>
    </row>
    <row r="475" spans="1:19">
      <c r="A475" s="180" t="s">
        <v>397</v>
      </c>
      <c r="B475" s="181">
        <v>5226</v>
      </c>
      <c r="C475" s="181">
        <v>777000</v>
      </c>
      <c r="D475" s="181">
        <v>6</v>
      </c>
      <c r="E475" s="180" t="s">
        <v>4559</v>
      </c>
      <c r="F475" s="180" t="s">
        <v>69</v>
      </c>
      <c r="S475" s="181">
        <v>9</v>
      </c>
    </row>
    <row r="476" spans="1:19">
      <c r="A476" s="180" t="s">
        <v>397</v>
      </c>
      <c r="B476" s="181">
        <v>3347</v>
      </c>
      <c r="C476" s="181">
        <v>244600</v>
      </c>
      <c r="D476" s="181">
        <v>4</v>
      </c>
      <c r="E476" s="180" t="s">
        <v>4560</v>
      </c>
      <c r="F476" s="180" t="s">
        <v>10</v>
      </c>
      <c r="S476" s="181">
        <v>9</v>
      </c>
    </row>
    <row r="477" spans="1:19">
      <c r="A477" s="180" t="s">
        <v>397</v>
      </c>
      <c r="B477" s="181">
        <v>3194</v>
      </c>
      <c r="C477" s="181">
        <v>749700</v>
      </c>
      <c r="D477" s="181">
        <v>4</v>
      </c>
      <c r="E477" s="180" t="s">
        <v>4561</v>
      </c>
      <c r="F477" s="180" t="s">
        <v>28</v>
      </c>
      <c r="S477" s="181">
        <v>9</v>
      </c>
    </row>
    <row r="478" spans="1:19">
      <c r="A478" s="180" t="s">
        <v>397</v>
      </c>
      <c r="B478" s="181">
        <v>2582</v>
      </c>
      <c r="C478" s="181">
        <v>292500</v>
      </c>
      <c r="D478" s="181">
        <v>5</v>
      </c>
      <c r="E478" s="180" t="s">
        <v>4562</v>
      </c>
      <c r="F478" s="180" t="s">
        <v>15</v>
      </c>
      <c r="S478" s="181">
        <v>9</v>
      </c>
    </row>
    <row r="479" spans="1:19">
      <c r="A479" s="180" t="s">
        <v>397</v>
      </c>
      <c r="B479" s="181">
        <v>4104</v>
      </c>
      <c r="C479" s="181">
        <v>321500</v>
      </c>
      <c r="D479" s="181">
        <v>6</v>
      </c>
      <c r="E479" s="180" t="s">
        <v>4563</v>
      </c>
      <c r="F479" s="180" t="s">
        <v>14</v>
      </c>
      <c r="S479" s="181">
        <v>9</v>
      </c>
    </row>
    <row r="480" spans="1:19">
      <c r="A480" s="180" t="s">
        <v>397</v>
      </c>
      <c r="B480" s="181">
        <v>3058</v>
      </c>
      <c r="C480" s="181">
        <v>495100</v>
      </c>
      <c r="D480" s="181">
        <v>6</v>
      </c>
      <c r="E480" s="180" t="s">
        <v>4564</v>
      </c>
      <c r="F480" s="180" t="s">
        <v>49</v>
      </c>
      <c r="S480" s="181">
        <v>9</v>
      </c>
    </row>
    <row r="481" spans="1:19">
      <c r="A481" s="180" t="s">
        <v>397</v>
      </c>
      <c r="B481" s="181">
        <v>3297</v>
      </c>
      <c r="C481" s="181">
        <v>362900</v>
      </c>
      <c r="D481" s="181">
        <v>5</v>
      </c>
      <c r="E481" s="180" t="s">
        <v>4565</v>
      </c>
      <c r="F481" s="180" t="s">
        <v>95</v>
      </c>
      <c r="S481" s="181">
        <v>9</v>
      </c>
    </row>
    <row r="482" spans="1:19">
      <c r="A482" s="180" t="s">
        <v>397</v>
      </c>
      <c r="B482" s="181">
        <v>3357</v>
      </c>
      <c r="C482" s="181">
        <v>611300</v>
      </c>
      <c r="D482" s="181">
        <v>4</v>
      </c>
      <c r="E482" s="180" t="s">
        <v>4566</v>
      </c>
      <c r="F482" s="180" t="s">
        <v>28</v>
      </c>
      <c r="S482" s="181">
        <v>9</v>
      </c>
    </row>
    <row r="483" spans="1:19">
      <c r="A483" s="180" t="s">
        <v>397</v>
      </c>
      <c r="B483" s="181">
        <v>2933</v>
      </c>
      <c r="C483" s="181">
        <v>248200</v>
      </c>
      <c r="D483" s="181">
        <v>4</v>
      </c>
      <c r="E483" s="180" t="s">
        <v>4567</v>
      </c>
      <c r="F483" s="180" t="s">
        <v>14</v>
      </c>
      <c r="S483" s="181">
        <v>9</v>
      </c>
    </row>
    <row r="484" spans="1:19">
      <c r="A484" s="180" t="s">
        <v>397</v>
      </c>
      <c r="B484" s="181">
        <v>6957</v>
      </c>
      <c r="C484" s="181">
        <v>738200</v>
      </c>
      <c r="D484" s="181">
        <v>5</v>
      </c>
      <c r="E484" s="180" t="s">
        <v>4568</v>
      </c>
      <c r="F484" s="180" t="s">
        <v>41</v>
      </c>
      <c r="S484" s="181">
        <v>9</v>
      </c>
    </row>
    <row r="485" spans="1:19">
      <c r="A485" s="180" t="s">
        <v>397</v>
      </c>
      <c r="B485" s="181">
        <v>3756</v>
      </c>
      <c r="C485" s="181">
        <v>398000</v>
      </c>
      <c r="D485" s="181">
        <v>4</v>
      </c>
      <c r="E485" s="180" t="s">
        <v>4569</v>
      </c>
      <c r="F485" s="180" t="s">
        <v>32</v>
      </c>
      <c r="S485" s="181">
        <v>9</v>
      </c>
    </row>
    <row r="486" spans="1:19">
      <c r="A486" s="180" t="s">
        <v>397</v>
      </c>
      <c r="B486" s="181">
        <v>8446</v>
      </c>
      <c r="C486" s="181">
        <v>1655100</v>
      </c>
      <c r="D486" s="181">
        <v>5</v>
      </c>
      <c r="E486" s="180" t="s">
        <v>4570</v>
      </c>
      <c r="F486" s="180" t="s">
        <v>37</v>
      </c>
      <c r="S486" s="181">
        <v>9</v>
      </c>
    </row>
    <row r="487" spans="1:19">
      <c r="A487" s="180" t="s">
        <v>397</v>
      </c>
      <c r="B487" s="181">
        <v>6864</v>
      </c>
      <c r="C487" s="181">
        <v>554900</v>
      </c>
      <c r="D487" s="181">
        <v>5</v>
      </c>
      <c r="E487" s="180" t="s">
        <v>4571</v>
      </c>
      <c r="F487" s="180" t="s">
        <v>14</v>
      </c>
      <c r="S487" s="181">
        <v>9</v>
      </c>
    </row>
    <row r="488" spans="1:19">
      <c r="A488" s="180" t="s">
        <v>397</v>
      </c>
      <c r="B488" s="181">
        <v>4636</v>
      </c>
      <c r="C488" s="181">
        <v>394000</v>
      </c>
      <c r="D488" s="181">
        <v>6</v>
      </c>
      <c r="E488" s="180" t="s">
        <v>4572</v>
      </c>
      <c r="F488" s="180" t="s">
        <v>14</v>
      </c>
      <c r="S488" s="181">
        <v>9</v>
      </c>
    </row>
    <row r="489" spans="1:19">
      <c r="A489" s="180" t="s">
        <v>397</v>
      </c>
      <c r="B489" s="181">
        <v>3182</v>
      </c>
      <c r="C489" s="181">
        <v>257200</v>
      </c>
      <c r="D489" s="181">
        <v>4</v>
      </c>
      <c r="E489" s="180" t="s">
        <v>4573</v>
      </c>
      <c r="F489" s="180" t="s">
        <v>14</v>
      </c>
      <c r="S489" s="181">
        <v>9</v>
      </c>
    </row>
    <row r="490" spans="1:19">
      <c r="A490" s="180" t="s">
        <v>397</v>
      </c>
      <c r="B490" s="181">
        <v>4671</v>
      </c>
      <c r="C490" s="181">
        <v>303800</v>
      </c>
      <c r="D490" s="181">
        <v>6</v>
      </c>
      <c r="E490" s="180" t="s">
        <v>4574</v>
      </c>
      <c r="F490" s="180" t="s">
        <v>14</v>
      </c>
      <c r="S490" s="181">
        <v>9</v>
      </c>
    </row>
    <row r="491" spans="1:19">
      <c r="A491" s="180" t="s">
        <v>397</v>
      </c>
      <c r="B491" s="181">
        <v>3817</v>
      </c>
      <c r="C491" s="181">
        <v>443300</v>
      </c>
      <c r="D491" s="181">
        <v>4</v>
      </c>
      <c r="E491" s="180" t="s">
        <v>4575</v>
      </c>
      <c r="F491" s="180" t="s">
        <v>77</v>
      </c>
      <c r="S491" s="181">
        <v>9</v>
      </c>
    </row>
    <row r="492" spans="1:19">
      <c r="A492" s="180" t="s">
        <v>397</v>
      </c>
      <c r="B492" s="181">
        <v>6615</v>
      </c>
      <c r="C492" s="181">
        <v>1439900</v>
      </c>
      <c r="D492" s="181">
        <v>6</v>
      </c>
      <c r="E492" s="180" t="s">
        <v>4576</v>
      </c>
      <c r="F492" s="180" t="s">
        <v>7</v>
      </c>
      <c r="S492" s="181">
        <v>9</v>
      </c>
    </row>
    <row r="493" spans="1:19">
      <c r="A493" s="180" t="s">
        <v>397</v>
      </c>
      <c r="B493" s="181">
        <v>5337</v>
      </c>
      <c r="C493" s="181">
        <v>339300</v>
      </c>
      <c r="D493" s="181">
        <v>6</v>
      </c>
      <c r="E493" s="180" t="s">
        <v>4577</v>
      </c>
      <c r="F493" s="180" t="s">
        <v>11</v>
      </c>
      <c r="S493" s="181">
        <v>9</v>
      </c>
    </row>
    <row r="494" spans="1:19">
      <c r="A494" s="180" t="s">
        <v>397</v>
      </c>
      <c r="B494" s="181">
        <v>7630</v>
      </c>
      <c r="C494" s="181">
        <v>986900</v>
      </c>
      <c r="D494" s="181">
        <v>4</v>
      </c>
      <c r="E494" s="180" t="s">
        <v>4578</v>
      </c>
      <c r="F494" s="180" t="s">
        <v>24</v>
      </c>
      <c r="S494" s="181">
        <v>9</v>
      </c>
    </row>
    <row r="495" spans="1:19">
      <c r="A495" s="180" t="s">
        <v>397</v>
      </c>
      <c r="B495" s="181">
        <v>2992</v>
      </c>
      <c r="C495" s="181">
        <v>274600</v>
      </c>
      <c r="D495" s="181">
        <v>4</v>
      </c>
      <c r="E495" s="180" t="s">
        <v>4579</v>
      </c>
      <c r="F495" s="180" t="s">
        <v>95</v>
      </c>
      <c r="S495" s="181">
        <v>9</v>
      </c>
    </row>
    <row r="496" spans="1:19">
      <c r="A496" s="180" t="s">
        <v>397</v>
      </c>
      <c r="B496" s="181">
        <v>2024</v>
      </c>
      <c r="C496" s="181">
        <v>418700</v>
      </c>
      <c r="D496" s="181">
        <v>4</v>
      </c>
      <c r="E496" s="180" t="s">
        <v>4580</v>
      </c>
      <c r="F496" s="180" t="s">
        <v>31</v>
      </c>
      <c r="S496" s="181">
        <v>9</v>
      </c>
    </row>
    <row r="497" spans="1:19">
      <c r="A497" s="180" t="s">
        <v>397</v>
      </c>
      <c r="B497" s="181">
        <v>4704</v>
      </c>
      <c r="C497" s="181">
        <v>222000</v>
      </c>
      <c r="D497" s="181">
        <v>5</v>
      </c>
      <c r="E497" s="180" t="s">
        <v>4581</v>
      </c>
      <c r="F497" s="180" t="s">
        <v>11</v>
      </c>
      <c r="S497" s="181">
        <v>9</v>
      </c>
    </row>
    <row r="498" spans="1:19">
      <c r="A498" s="180" t="s">
        <v>397</v>
      </c>
      <c r="B498" s="181">
        <v>5662</v>
      </c>
      <c r="C498" s="181">
        <v>1017900</v>
      </c>
      <c r="D498" s="181">
        <v>6</v>
      </c>
      <c r="E498" s="180" t="s">
        <v>4582</v>
      </c>
      <c r="F498" s="180" t="s">
        <v>7</v>
      </c>
      <c r="S498" s="181">
        <v>9</v>
      </c>
    </row>
    <row r="499" spans="1:19">
      <c r="A499" s="180" t="s">
        <v>397</v>
      </c>
      <c r="B499" s="181">
        <v>7984</v>
      </c>
      <c r="C499" s="181">
        <v>649700</v>
      </c>
      <c r="D499" s="181">
        <v>4</v>
      </c>
      <c r="E499" s="180" t="s">
        <v>4583</v>
      </c>
      <c r="F499" s="180" t="s">
        <v>41</v>
      </c>
      <c r="S499" s="181">
        <v>9</v>
      </c>
    </row>
    <row r="500" spans="1:19">
      <c r="A500" s="180" t="s">
        <v>397</v>
      </c>
      <c r="B500" s="181">
        <v>5053</v>
      </c>
      <c r="C500" s="181">
        <v>351600</v>
      </c>
      <c r="D500" s="181">
        <v>4</v>
      </c>
      <c r="E500" s="180" t="s">
        <v>4584</v>
      </c>
      <c r="F500" s="180" t="s">
        <v>15</v>
      </c>
      <c r="S500" s="181">
        <v>9</v>
      </c>
    </row>
    <row r="501" spans="1:19">
      <c r="A501" s="180" t="s">
        <v>397</v>
      </c>
      <c r="B501" s="181">
        <v>4408</v>
      </c>
      <c r="C501" s="181">
        <v>351100</v>
      </c>
      <c r="D501" s="181">
        <v>4</v>
      </c>
      <c r="E501" s="180" t="s">
        <v>4585</v>
      </c>
      <c r="F501" s="180" t="s">
        <v>14</v>
      </c>
      <c r="S501" s="181">
        <v>9</v>
      </c>
    </row>
    <row r="502" spans="1:19">
      <c r="A502" s="180" t="s">
        <v>397</v>
      </c>
      <c r="B502" s="181">
        <v>2470</v>
      </c>
      <c r="C502" s="181">
        <v>316600</v>
      </c>
      <c r="D502" s="181">
        <v>4</v>
      </c>
      <c r="E502" s="180" t="s">
        <v>4586</v>
      </c>
      <c r="F502" s="180" t="s">
        <v>162</v>
      </c>
      <c r="S502" s="181">
        <v>9</v>
      </c>
    </row>
    <row r="503" spans="1:19">
      <c r="A503" s="180" t="s">
        <v>397</v>
      </c>
      <c r="B503" s="181">
        <v>3485</v>
      </c>
      <c r="C503" s="181">
        <v>448500</v>
      </c>
      <c r="D503" s="181">
        <v>5</v>
      </c>
      <c r="E503" s="180" t="s">
        <v>4587</v>
      </c>
      <c r="F503" s="180" t="s">
        <v>77</v>
      </c>
      <c r="S503" s="181">
        <v>9</v>
      </c>
    </row>
    <row r="504" spans="1:19">
      <c r="A504" s="180" t="s">
        <v>397</v>
      </c>
      <c r="B504" s="181">
        <v>3402</v>
      </c>
      <c r="C504" s="181">
        <v>268800</v>
      </c>
      <c r="D504" s="181">
        <v>6</v>
      </c>
      <c r="E504" s="180" t="s">
        <v>4588</v>
      </c>
      <c r="F504" s="180" t="s">
        <v>14</v>
      </c>
      <c r="S504" s="181">
        <v>9</v>
      </c>
    </row>
    <row r="505" spans="1:19">
      <c r="A505" s="180" t="s">
        <v>397</v>
      </c>
      <c r="B505" s="181">
        <v>4832</v>
      </c>
      <c r="C505" s="181">
        <v>347000</v>
      </c>
      <c r="D505" s="181">
        <v>4</v>
      </c>
      <c r="E505" s="180" t="s">
        <v>4589</v>
      </c>
      <c r="F505" s="180" t="s">
        <v>14</v>
      </c>
      <c r="S505" s="181">
        <v>9</v>
      </c>
    </row>
    <row r="506" spans="1:19">
      <c r="A506" s="180" t="s">
        <v>397</v>
      </c>
      <c r="B506" s="181">
        <v>6384</v>
      </c>
      <c r="C506" s="181">
        <v>492600</v>
      </c>
      <c r="D506" s="181">
        <v>6</v>
      </c>
      <c r="E506" s="180" t="s">
        <v>4590</v>
      </c>
      <c r="F506" s="180" t="s">
        <v>10</v>
      </c>
      <c r="S506" s="181">
        <v>9</v>
      </c>
    </row>
    <row r="507" spans="1:19">
      <c r="A507" s="180" t="s">
        <v>397</v>
      </c>
      <c r="B507" s="181">
        <v>3748</v>
      </c>
      <c r="C507" s="181">
        <v>313500</v>
      </c>
      <c r="D507" s="181">
        <v>4</v>
      </c>
      <c r="E507" s="180" t="s">
        <v>4591</v>
      </c>
      <c r="F507" s="180" t="s">
        <v>11</v>
      </c>
      <c r="S507" s="181">
        <v>9</v>
      </c>
    </row>
    <row r="508" spans="1:19">
      <c r="A508" s="180" t="s">
        <v>397</v>
      </c>
      <c r="B508" s="181">
        <v>3136</v>
      </c>
      <c r="C508" s="181">
        <v>605800</v>
      </c>
      <c r="D508" s="181">
        <v>4</v>
      </c>
      <c r="E508" s="180" t="s">
        <v>4592</v>
      </c>
      <c r="F508" s="180" t="s">
        <v>32</v>
      </c>
      <c r="S508" s="181">
        <v>9</v>
      </c>
    </row>
    <row r="509" spans="1:19">
      <c r="A509" s="180" t="s">
        <v>397</v>
      </c>
      <c r="B509" s="181">
        <v>5934</v>
      </c>
      <c r="C509" s="181">
        <v>799400</v>
      </c>
      <c r="D509" s="181">
        <v>6</v>
      </c>
      <c r="E509" s="180" t="s">
        <v>4593</v>
      </c>
      <c r="F509" s="180" t="s">
        <v>13</v>
      </c>
      <c r="S509" s="181">
        <v>9</v>
      </c>
    </row>
    <row r="510" spans="1:19">
      <c r="A510" s="180" t="s">
        <v>397</v>
      </c>
      <c r="B510" s="181">
        <v>3677</v>
      </c>
      <c r="C510" s="181">
        <v>310400</v>
      </c>
      <c r="D510" s="181">
        <v>4</v>
      </c>
      <c r="E510" s="180" t="s">
        <v>4594</v>
      </c>
      <c r="F510" s="180" t="s">
        <v>175</v>
      </c>
      <c r="S510" s="181">
        <v>9</v>
      </c>
    </row>
    <row r="511" spans="1:19">
      <c r="A511" s="180" t="s">
        <v>397</v>
      </c>
      <c r="B511" s="181">
        <v>4092</v>
      </c>
      <c r="C511" s="181">
        <v>308800</v>
      </c>
      <c r="D511" s="181">
        <v>5</v>
      </c>
      <c r="E511" s="180" t="s">
        <v>4595</v>
      </c>
      <c r="F511" s="180" t="s">
        <v>14</v>
      </c>
      <c r="S511" s="181">
        <v>9</v>
      </c>
    </row>
    <row r="512" spans="1:19">
      <c r="A512" s="180" t="s">
        <v>397</v>
      </c>
      <c r="B512" s="181">
        <v>3825</v>
      </c>
      <c r="C512" s="181">
        <v>399400</v>
      </c>
      <c r="D512" s="181">
        <v>6</v>
      </c>
      <c r="E512" s="180" t="s">
        <v>4596</v>
      </c>
      <c r="F512" s="180" t="s">
        <v>14</v>
      </c>
      <c r="S512" s="181">
        <v>9</v>
      </c>
    </row>
    <row r="513" spans="1:19">
      <c r="A513" s="180" t="s">
        <v>397</v>
      </c>
      <c r="B513" s="181">
        <v>5105</v>
      </c>
      <c r="C513" s="181">
        <v>326700</v>
      </c>
      <c r="D513" s="181">
        <v>4</v>
      </c>
      <c r="E513" s="180" t="s">
        <v>4597</v>
      </c>
      <c r="F513" s="180" t="s">
        <v>15</v>
      </c>
      <c r="S513" s="181">
        <v>9</v>
      </c>
    </row>
    <row r="514" spans="1:19">
      <c r="A514" s="180" t="s">
        <v>397</v>
      </c>
      <c r="B514" s="181">
        <v>5220</v>
      </c>
      <c r="C514" s="181">
        <v>420200</v>
      </c>
      <c r="D514" s="181">
        <v>6</v>
      </c>
      <c r="E514" s="180" t="s">
        <v>4598</v>
      </c>
      <c r="F514" s="180" t="s">
        <v>14</v>
      </c>
      <c r="S514" s="181">
        <v>9</v>
      </c>
    </row>
    <row r="515" spans="1:19">
      <c r="A515" s="180" t="s">
        <v>397</v>
      </c>
      <c r="B515" s="181">
        <v>3882</v>
      </c>
      <c r="C515" s="181">
        <v>627600</v>
      </c>
      <c r="D515" s="181">
        <v>4</v>
      </c>
      <c r="E515" s="180" t="s">
        <v>4599</v>
      </c>
      <c r="F515" s="180" t="s">
        <v>49</v>
      </c>
      <c r="S515" s="181">
        <v>9</v>
      </c>
    </row>
    <row r="516" spans="1:19">
      <c r="A516" s="180" t="s">
        <v>397</v>
      </c>
      <c r="B516" s="181">
        <v>3035</v>
      </c>
      <c r="C516" s="181">
        <v>1018700</v>
      </c>
      <c r="D516" s="181">
        <v>4</v>
      </c>
      <c r="E516" s="180" t="s">
        <v>4600</v>
      </c>
      <c r="F516" s="180" t="s">
        <v>7</v>
      </c>
      <c r="S516" s="181">
        <v>9</v>
      </c>
    </row>
    <row r="517" spans="1:19">
      <c r="A517" s="180" t="s">
        <v>397</v>
      </c>
      <c r="B517" s="181">
        <v>4928</v>
      </c>
      <c r="C517" s="181">
        <v>336700</v>
      </c>
      <c r="D517" s="181">
        <v>4</v>
      </c>
      <c r="E517" s="180" t="s">
        <v>4601</v>
      </c>
      <c r="F517" s="180" t="s">
        <v>25</v>
      </c>
      <c r="S517" s="181">
        <v>9</v>
      </c>
    </row>
    <row r="518" spans="1:19">
      <c r="A518" s="180" t="s">
        <v>397</v>
      </c>
      <c r="B518" s="181">
        <v>4555</v>
      </c>
      <c r="C518" s="181">
        <v>364900</v>
      </c>
      <c r="D518" s="181">
        <v>6</v>
      </c>
      <c r="E518" s="180" t="s">
        <v>4602</v>
      </c>
      <c r="F518" s="180" t="s">
        <v>15</v>
      </c>
      <c r="S518" s="181">
        <v>9</v>
      </c>
    </row>
    <row r="519" spans="1:19">
      <c r="A519" s="180" t="s">
        <v>397</v>
      </c>
      <c r="B519" s="181">
        <v>4463</v>
      </c>
      <c r="C519" s="181">
        <v>613400</v>
      </c>
      <c r="D519" s="181">
        <v>4</v>
      </c>
      <c r="E519" s="180" t="s">
        <v>4603</v>
      </c>
      <c r="F519" s="180" t="s">
        <v>7</v>
      </c>
      <c r="S519" s="181">
        <v>9</v>
      </c>
    </row>
    <row r="520" spans="1:19">
      <c r="A520" s="180" t="s">
        <v>397</v>
      </c>
      <c r="B520" s="181">
        <v>4144</v>
      </c>
      <c r="C520" s="181">
        <v>761400</v>
      </c>
      <c r="D520" s="181">
        <v>4</v>
      </c>
      <c r="E520" s="180" t="s">
        <v>4604</v>
      </c>
      <c r="F520" s="180" t="s">
        <v>28</v>
      </c>
      <c r="S520" s="181">
        <v>9</v>
      </c>
    </row>
    <row r="521" spans="1:19">
      <c r="A521" s="180" t="s">
        <v>397</v>
      </c>
      <c r="B521" s="181">
        <v>4285</v>
      </c>
      <c r="C521" s="181">
        <v>388000</v>
      </c>
      <c r="D521" s="181">
        <v>8</v>
      </c>
      <c r="E521" s="180" t="s">
        <v>4605</v>
      </c>
      <c r="F521" s="180" t="s">
        <v>14</v>
      </c>
      <c r="S521" s="181">
        <v>9</v>
      </c>
    </row>
    <row r="522" spans="1:19">
      <c r="A522" s="180" t="s">
        <v>397</v>
      </c>
      <c r="B522" s="181">
        <v>2503</v>
      </c>
      <c r="C522" s="181">
        <v>465500</v>
      </c>
      <c r="D522" s="181">
        <v>4</v>
      </c>
      <c r="E522" s="180" t="s">
        <v>4606</v>
      </c>
      <c r="F522" s="180" t="s">
        <v>45</v>
      </c>
      <c r="S522" s="181">
        <v>9</v>
      </c>
    </row>
    <row r="523" spans="1:19">
      <c r="A523" s="180" t="s">
        <v>397</v>
      </c>
      <c r="B523" s="181">
        <v>3630</v>
      </c>
      <c r="C523" s="181">
        <v>837200</v>
      </c>
      <c r="D523" s="181">
        <v>4</v>
      </c>
      <c r="E523" s="180" t="s">
        <v>4607</v>
      </c>
      <c r="F523" s="180" t="s">
        <v>7</v>
      </c>
      <c r="S523" s="181">
        <v>9</v>
      </c>
    </row>
    <row r="524" spans="1:19">
      <c r="A524" s="180" t="s">
        <v>397</v>
      </c>
      <c r="B524" s="181">
        <v>4434</v>
      </c>
      <c r="C524" s="181">
        <v>413800</v>
      </c>
      <c r="D524" s="181">
        <v>6</v>
      </c>
      <c r="E524" s="180" t="s">
        <v>4608</v>
      </c>
      <c r="F524" s="180" t="s">
        <v>10</v>
      </c>
      <c r="S524" s="181">
        <v>9</v>
      </c>
    </row>
    <row r="525" spans="1:19">
      <c r="A525" s="180" t="s">
        <v>397</v>
      </c>
      <c r="B525" s="181">
        <v>6180</v>
      </c>
      <c r="C525" s="181">
        <v>548900</v>
      </c>
      <c r="D525" s="181">
        <v>4</v>
      </c>
      <c r="E525" s="180" t="s">
        <v>4609</v>
      </c>
      <c r="F525" s="180" t="s">
        <v>10</v>
      </c>
      <c r="S525" s="181">
        <v>9</v>
      </c>
    </row>
    <row r="526" spans="1:19">
      <c r="A526" s="180" t="s">
        <v>397</v>
      </c>
      <c r="B526" s="181">
        <v>4531</v>
      </c>
      <c r="C526" s="181">
        <v>360900</v>
      </c>
      <c r="D526" s="181">
        <v>4</v>
      </c>
      <c r="E526" s="180" t="s">
        <v>4610</v>
      </c>
      <c r="F526" s="180" t="s">
        <v>14</v>
      </c>
      <c r="S526" s="181">
        <v>9</v>
      </c>
    </row>
    <row r="527" spans="1:19">
      <c r="A527" s="180" t="s">
        <v>397</v>
      </c>
      <c r="B527" s="181">
        <v>6075</v>
      </c>
      <c r="C527" s="181">
        <v>675800</v>
      </c>
      <c r="D527" s="181">
        <v>4</v>
      </c>
      <c r="E527" s="180" t="s">
        <v>4611</v>
      </c>
      <c r="F527" s="180" t="s">
        <v>41</v>
      </c>
      <c r="S527" s="181">
        <v>9</v>
      </c>
    </row>
    <row r="528" spans="1:19">
      <c r="A528" s="180" t="s">
        <v>397</v>
      </c>
      <c r="B528" s="181">
        <v>8946</v>
      </c>
      <c r="C528" s="181">
        <v>2050000</v>
      </c>
      <c r="D528" s="181">
        <v>8</v>
      </c>
      <c r="E528" s="180" t="s">
        <v>4612</v>
      </c>
      <c r="F528" s="180" t="s">
        <v>24</v>
      </c>
      <c r="S528" s="181">
        <v>9</v>
      </c>
    </row>
    <row r="529" spans="1:19">
      <c r="A529" s="180" t="s">
        <v>397</v>
      </c>
      <c r="B529" s="181">
        <v>5130</v>
      </c>
      <c r="C529" s="181">
        <v>555000</v>
      </c>
      <c r="D529" s="181">
        <v>5</v>
      </c>
      <c r="E529" s="180" t="s">
        <v>4613</v>
      </c>
      <c r="F529" s="180" t="s">
        <v>90</v>
      </c>
      <c r="S529" s="181">
        <v>9</v>
      </c>
    </row>
    <row r="530" spans="1:19">
      <c r="A530" s="180" t="s">
        <v>397</v>
      </c>
      <c r="B530" s="181">
        <v>3790</v>
      </c>
      <c r="C530" s="181">
        <v>456300</v>
      </c>
      <c r="D530" s="181">
        <v>5</v>
      </c>
      <c r="E530" s="180" t="s">
        <v>4614</v>
      </c>
      <c r="F530" s="180" t="s">
        <v>5</v>
      </c>
      <c r="S530" s="181">
        <v>9</v>
      </c>
    </row>
    <row r="531" spans="1:19">
      <c r="A531" s="180" t="s">
        <v>397</v>
      </c>
      <c r="B531" s="181">
        <v>3498</v>
      </c>
      <c r="C531" s="181">
        <v>698400</v>
      </c>
      <c r="D531" s="181">
        <v>4</v>
      </c>
      <c r="E531" s="180" t="s">
        <v>4615</v>
      </c>
      <c r="F531" s="180" t="s">
        <v>28</v>
      </c>
      <c r="S531" s="181">
        <v>9</v>
      </c>
    </row>
    <row r="532" spans="1:19">
      <c r="A532" s="180" t="s">
        <v>397</v>
      </c>
      <c r="B532" s="181">
        <v>4320</v>
      </c>
      <c r="C532" s="181">
        <v>287700</v>
      </c>
      <c r="D532" s="181">
        <v>6</v>
      </c>
      <c r="E532" s="180" t="s">
        <v>4616</v>
      </c>
      <c r="F532" s="180" t="s">
        <v>159</v>
      </c>
      <c r="S532" s="181">
        <v>9</v>
      </c>
    </row>
    <row r="533" spans="1:19">
      <c r="A533" s="180" t="s">
        <v>397</v>
      </c>
      <c r="B533" s="181">
        <v>3404</v>
      </c>
      <c r="C533" s="181">
        <v>392500</v>
      </c>
      <c r="D533" s="181">
        <v>4</v>
      </c>
      <c r="E533" s="180" t="s">
        <v>4617</v>
      </c>
      <c r="F533" s="180" t="s">
        <v>112</v>
      </c>
      <c r="S533" s="181">
        <v>9</v>
      </c>
    </row>
    <row r="534" spans="1:19">
      <c r="A534" s="180" t="s">
        <v>397</v>
      </c>
      <c r="B534" s="181">
        <v>5002</v>
      </c>
      <c r="C534" s="181">
        <v>678200</v>
      </c>
      <c r="D534" s="181">
        <v>6</v>
      </c>
      <c r="E534" s="180" t="s">
        <v>4618</v>
      </c>
      <c r="F534" s="180" t="s">
        <v>13</v>
      </c>
      <c r="S534" s="181">
        <v>9</v>
      </c>
    </row>
    <row r="535" spans="1:19">
      <c r="A535" s="180" t="s">
        <v>397</v>
      </c>
      <c r="B535" s="181">
        <v>2852</v>
      </c>
      <c r="C535" s="181">
        <v>541100</v>
      </c>
      <c r="D535" s="181">
        <v>4</v>
      </c>
      <c r="E535" s="180" t="s">
        <v>4619</v>
      </c>
      <c r="F535" s="180" t="s">
        <v>28</v>
      </c>
      <c r="S535" s="181">
        <v>9</v>
      </c>
    </row>
    <row r="536" spans="1:19">
      <c r="A536" s="180" t="s">
        <v>397</v>
      </c>
      <c r="B536" s="181">
        <v>6237</v>
      </c>
      <c r="C536" s="181">
        <v>240500</v>
      </c>
      <c r="D536" s="181">
        <v>4</v>
      </c>
      <c r="E536" s="180" t="s">
        <v>4620</v>
      </c>
      <c r="F536" s="180" t="s">
        <v>18</v>
      </c>
      <c r="S536" s="181">
        <v>9</v>
      </c>
    </row>
    <row r="537" spans="1:19">
      <c r="A537" s="180" t="s">
        <v>397</v>
      </c>
      <c r="B537" s="181">
        <v>3600</v>
      </c>
      <c r="C537" s="181">
        <v>252000</v>
      </c>
      <c r="D537" s="181">
        <v>5</v>
      </c>
      <c r="E537" s="180" t="s">
        <v>4621</v>
      </c>
      <c r="F537" s="180" t="s">
        <v>14</v>
      </c>
      <c r="S537" s="181">
        <v>9</v>
      </c>
    </row>
    <row r="538" spans="1:19">
      <c r="A538" s="180" t="s">
        <v>397</v>
      </c>
      <c r="B538" s="181">
        <v>2917</v>
      </c>
      <c r="C538" s="181">
        <v>412100</v>
      </c>
      <c r="D538" s="181">
        <v>6</v>
      </c>
      <c r="E538" s="180" t="s">
        <v>4622</v>
      </c>
      <c r="F538" s="180" t="s">
        <v>14</v>
      </c>
      <c r="S538" s="181">
        <v>9</v>
      </c>
    </row>
    <row r="539" spans="1:19">
      <c r="A539" s="180" t="s">
        <v>397</v>
      </c>
      <c r="B539" s="181">
        <v>3987</v>
      </c>
      <c r="C539" s="181">
        <v>237800</v>
      </c>
      <c r="D539" s="181">
        <v>5</v>
      </c>
      <c r="E539" s="180" t="s">
        <v>4623</v>
      </c>
      <c r="F539" s="180" t="s">
        <v>183</v>
      </c>
      <c r="S539" s="181">
        <v>9</v>
      </c>
    </row>
    <row r="540" spans="1:19">
      <c r="A540" s="180" t="s">
        <v>397</v>
      </c>
      <c r="B540" s="181">
        <v>5369</v>
      </c>
      <c r="C540" s="181">
        <v>611600</v>
      </c>
      <c r="D540" s="181">
        <v>4</v>
      </c>
      <c r="E540" s="180" t="s">
        <v>4624</v>
      </c>
      <c r="F540" s="180" t="s">
        <v>27</v>
      </c>
      <c r="S540" s="181">
        <v>9</v>
      </c>
    </row>
    <row r="541" spans="1:19">
      <c r="A541" s="180" t="s">
        <v>397</v>
      </c>
      <c r="B541" s="181">
        <v>3590</v>
      </c>
      <c r="C541" s="181">
        <v>659300</v>
      </c>
      <c r="D541" s="181">
        <v>4</v>
      </c>
      <c r="E541" s="180" t="s">
        <v>4625</v>
      </c>
      <c r="F541" s="180" t="s">
        <v>44</v>
      </c>
      <c r="S541" s="181">
        <v>9</v>
      </c>
    </row>
    <row r="542" spans="1:19">
      <c r="A542" s="180" t="s">
        <v>397</v>
      </c>
      <c r="B542" s="181">
        <v>2986</v>
      </c>
      <c r="C542" s="181">
        <v>426400</v>
      </c>
      <c r="D542" s="181">
        <v>4</v>
      </c>
      <c r="E542" s="180" t="s">
        <v>4626</v>
      </c>
      <c r="F542" s="180" t="s">
        <v>5</v>
      </c>
      <c r="S542" s="181">
        <v>9</v>
      </c>
    </row>
    <row r="543" spans="1:19">
      <c r="A543" s="180" t="s">
        <v>397</v>
      </c>
      <c r="B543" s="181">
        <v>6003</v>
      </c>
      <c r="C543" s="181">
        <v>408000</v>
      </c>
      <c r="D543" s="181">
        <v>6</v>
      </c>
      <c r="E543" s="180" t="s">
        <v>4627</v>
      </c>
      <c r="F543" s="180" t="s">
        <v>11</v>
      </c>
      <c r="S543" s="181">
        <v>9</v>
      </c>
    </row>
    <row r="544" spans="1:19">
      <c r="A544" s="180" t="s">
        <v>397</v>
      </c>
      <c r="B544" s="181">
        <v>2862</v>
      </c>
      <c r="C544" s="181">
        <v>329800</v>
      </c>
      <c r="D544" s="181">
        <v>5</v>
      </c>
      <c r="E544" s="180" t="s">
        <v>4628</v>
      </c>
      <c r="F544" s="180" t="s">
        <v>16</v>
      </c>
      <c r="S544" s="181">
        <v>9</v>
      </c>
    </row>
    <row r="545" spans="1:19">
      <c r="A545" s="180" t="s">
        <v>397</v>
      </c>
      <c r="B545" s="181">
        <v>3597</v>
      </c>
      <c r="C545" s="181">
        <v>305100</v>
      </c>
      <c r="D545" s="181">
        <v>5</v>
      </c>
      <c r="E545" s="180" t="s">
        <v>4629</v>
      </c>
      <c r="F545" s="180" t="s">
        <v>15</v>
      </c>
      <c r="S545" s="181">
        <v>9</v>
      </c>
    </row>
    <row r="546" spans="1:19">
      <c r="A546" s="180" t="s">
        <v>397</v>
      </c>
      <c r="B546" s="181">
        <v>4072</v>
      </c>
      <c r="C546" s="181">
        <v>578100</v>
      </c>
      <c r="D546" s="181">
        <v>6</v>
      </c>
      <c r="E546" s="180" t="s">
        <v>4630</v>
      </c>
      <c r="F546" s="180" t="s">
        <v>31</v>
      </c>
      <c r="S546" s="181">
        <v>9</v>
      </c>
    </row>
    <row r="547" spans="1:19">
      <c r="A547" s="180" t="s">
        <v>397</v>
      </c>
      <c r="B547" s="181">
        <v>5596</v>
      </c>
      <c r="C547" s="181">
        <v>623200</v>
      </c>
      <c r="D547" s="181">
        <v>5</v>
      </c>
      <c r="E547" s="180" t="s">
        <v>4631</v>
      </c>
      <c r="F547" s="180" t="s">
        <v>29</v>
      </c>
      <c r="S547" s="181">
        <v>9</v>
      </c>
    </row>
    <row r="548" spans="1:19">
      <c r="A548" s="180" t="s">
        <v>397</v>
      </c>
      <c r="B548" s="181">
        <v>2088</v>
      </c>
      <c r="C548" s="181">
        <v>197900</v>
      </c>
      <c r="D548" s="181">
        <v>4</v>
      </c>
      <c r="E548" s="180" t="s">
        <v>4632</v>
      </c>
      <c r="F548" s="180" t="s">
        <v>11</v>
      </c>
      <c r="S548" s="181">
        <v>9</v>
      </c>
    </row>
    <row r="549" spans="1:19">
      <c r="A549" s="180" t="s">
        <v>397</v>
      </c>
      <c r="B549" s="181">
        <v>4332</v>
      </c>
      <c r="C549" s="181">
        <v>296600</v>
      </c>
      <c r="D549" s="181">
        <v>7</v>
      </c>
      <c r="E549" s="180" t="s">
        <v>4633</v>
      </c>
      <c r="F549" s="180" t="s">
        <v>11</v>
      </c>
      <c r="S549" s="181">
        <v>9</v>
      </c>
    </row>
    <row r="550" spans="1:19">
      <c r="A550" s="180" t="s">
        <v>397</v>
      </c>
      <c r="B550" s="181">
        <v>4941</v>
      </c>
      <c r="C550" s="181">
        <v>1222700</v>
      </c>
      <c r="D550" s="181">
        <v>6</v>
      </c>
      <c r="E550" s="180" t="s">
        <v>4634</v>
      </c>
      <c r="F550" s="180" t="s">
        <v>7</v>
      </c>
      <c r="S550" s="181">
        <v>9</v>
      </c>
    </row>
    <row r="551" spans="1:19">
      <c r="A551" s="180" t="s">
        <v>397</v>
      </c>
      <c r="B551" s="181">
        <v>3855</v>
      </c>
      <c r="C551" s="181">
        <v>658400</v>
      </c>
      <c r="D551" s="181">
        <v>6</v>
      </c>
      <c r="E551" s="180" t="s">
        <v>4635</v>
      </c>
      <c r="F551" s="180" t="s">
        <v>78</v>
      </c>
      <c r="S551" s="181">
        <v>9</v>
      </c>
    </row>
    <row r="552" spans="1:19">
      <c r="A552" s="180" t="s">
        <v>397</v>
      </c>
      <c r="B552" s="181">
        <v>5664</v>
      </c>
      <c r="C552" s="181">
        <v>433900</v>
      </c>
      <c r="D552" s="181">
        <v>6</v>
      </c>
      <c r="E552" s="180" t="s">
        <v>4636</v>
      </c>
      <c r="F552" s="180" t="s">
        <v>11</v>
      </c>
      <c r="S552" s="181">
        <v>9</v>
      </c>
    </row>
    <row r="553" spans="1:19">
      <c r="A553" s="180" t="s">
        <v>397</v>
      </c>
      <c r="B553" s="181">
        <v>2894</v>
      </c>
      <c r="C553" s="181">
        <v>432900</v>
      </c>
      <c r="D553" s="181">
        <v>4</v>
      </c>
      <c r="E553" s="180" t="s">
        <v>4637</v>
      </c>
      <c r="F553" s="180" t="s">
        <v>65</v>
      </c>
    </row>
    <row r="554" spans="1:19">
      <c r="A554" s="180" t="s">
        <v>397</v>
      </c>
      <c r="B554" s="181">
        <v>4328</v>
      </c>
      <c r="C554" s="181">
        <v>397200</v>
      </c>
      <c r="D554" s="181">
        <v>5</v>
      </c>
      <c r="E554" s="180" t="s">
        <v>4638</v>
      </c>
      <c r="F554" s="180" t="s">
        <v>15</v>
      </c>
    </row>
    <row r="555" spans="1:19">
      <c r="A555" s="180" t="s">
        <v>397</v>
      </c>
      <c r="B555" s="181">
        <v>4997</v>
      </c>
      <c r="C555" s="181">
        <v>450100</v>
      </c>
      <c r="D555" s="181">
        <v>6</v>
      </c>
      <c r="E555" s="180" t="s">
        <v>4639</v>
      </c>
      <c r="F555" s="180" t="s">
        <v>14</v>
      </c>
    </row>
    <row r="556" spans="1:19">
      <c r="A556" s="180" t="s">
        <v>397</v>
      </c>
      <c r="B556" s="181">
        <v>4839</v>
      </c>
      <c r="C556" s="181">
        <v>465500</v>
      </c>
      <c r="D556" s="181">
        <v>6</v>
      </c>
      <c r="E556" s="180" t="s">
        <v>4640</v>
      </c>
      <c r="F556" s="180" t="s">
        <v>10</v>
      </c>
    </row>
    <row r="557" spans="1:19">
      <c r="A557" s="180" t="s">
        <v>397</v>
      </c>
      <c r="B557" s="181">
        <v>4532</v>
      </c>
      <c r="C557" s="181">
        <v>462600</v>
      </c>
      <c r="D557" s="181">
        <v>4</v>
      </c>
      <c r="E557" s="180" t="s">
        <v>4641</v>
      </c>
      <c r="F557" s="180" t="s">
        <v>74</v>
      </c>
    </row>
    <row r="558" spans="1:19">
      <c r="A558" s="180" t="s">
        <v>397</v>
      </c>
      <c r="B558" s="181">
        <v>3430</v>
      </c>
      <c r="C558" s="181">
        <v>595500</v>
      </c>
      <c r="D558" s="181">
        <v>4</v>
      </c>
      <c r="E558" s="180" t="s">
        <v>4642</v>
      </c>
      <c r="F558" s="180" t="s">
        <v>13</v>
      </c>
    </row>
    <row r="559" spans="1:19">
      <c r="A559" s="180" t="s">
        <v>397</v>
      </c>
      <c r="B559" s="181">
        <v>6515</v>
      </c>
      <c r="C559" s="181">
        <v>1158200</v>
      </c>
      <c r="D559" s="181">
        <v>6</v>
      </c>
      <c r="E559" s="180" t="s">
        <v>4643</v>
      </c>
      <c r="F559" s="180" t="s">
        <v>28</v>
      </c>
    </row>
    <row r="560" spans="1:19">
      <c r="A560" s="180" t="s">
        <v>397</v>
      </c>
      <c r="B560" s="181">
        <v>5448</v>
      </c>
      <c r="C560" s="181">
        <v>790800</v>
      </c>
      <c r="D560" s="181">
        <v>6</v>
      </c>
      <c r="E560" s="180" t="s">
        <v>4644</v>
      </c>
      <c r="F560" s="180" t="s">
        <v>44</v>
      </c>
    </row>
    <row r="561" spans="1:6">
      <c r="A561" s="180" t="s">
        <v>397</v>
      </c>
      <c r="B561" s="181">
        <v>3075</v>
      </c>
      <c r="C561" s="181">
        <v>330800</v>
      </c>
      <c r="D561" s="181">
        <v>6</v>
      </c>
      <c r="E561" s="180" t="s">
        <v>4645</v>
      </c>
      <c r="F561" s="180" t="s">
        <v>14</v>
      </c>
    </row>
    <row r="562" spans="1:6">
      <c r="A562" s="180" t="s">
        <v>397</v>
      </c>
      <c r="B562" s="181">
        <v>6229</v>
      </c>
      <c r="C562" s="181">
        <v>396300</v>
      </c>
      <c r="D562" s="181">
        <v>8</v>
      </c>
      <c r="E562" s="180" t="s">
        <v>4646</v>
      </c>
      <c r="F562" s="180" t="s">
        <v>11</v>
      </c>
    </row>
    <row r="563" spans="1:6">
      <c r="A563" s="180" t="s">
        <v>397</v>
      </c>
      <c r="B563" s="181">
        <v>5216</v>
      </c>
      <c r="C563" s="181">
        <v>355200</v>
      </c>
      <c r="D563" s="181">
        <v>7</v>
      </c>
      <c r="E563" s="180" t="s">
        <v>4647</v>
      </c>
      <c r="F563" s="180" t="s">
        <v>14</v>
      </c>
    </row>
    <row r="564" spans="1:6">
      <c r="A564" s="180" t="s">
        <v>397</v>
      </c>
      <c r="B564" s="181">
        <v>2641</v>
      </c>
      <c r="C564" s="181">
        <v>906100</v>
      </c>
      <c r="D564" s="181">
        <v>4</v>
      </c>
      <c r="E564" s="180" t="s">
        <v>4648</v>
      </c>
      <c r="F564" s="180" t="s">
        <v>177</v>
      </c>
    </row>
    <row r="565" spans="1:6">
      <c r="A565" s="180" t="s">
        <v>397</v>
      </c>
      <c r="B565" s="181">
        <v>3660</v>
      </c>
      <c r="C565" s="181">
        <v>638500</v>
      </c>
      <c r="D565" s="181">
        <v>6</v>
      </c>
      <c r="E565" s="180" t="s">
        <v>4649</v>
      </c>
      <c r="F565" s="180" t="s">
        <v>78</v>
      </c>
    </row>
    <row r="566" spans="1:6">
      <c r="A566" s="180" t="s">
        <v>397</v>
      </c>
      <c r="B566" s="181">
        <v>5170</v>
      </c>
      <c r="C566" s="181">
        <v>664600</v>
      </c>
      <c r="D566" s="181">
        <v>7</v>
      </c>
      <c r="E566" s="180" t="s">
        <v>4650</v>
      </c>
      <c r="F566" s="180" t="s">
        <v>13</v>
      </c>
    </row>
    <row r="567" spans="1:6">
      <c r="A567" s="180" t="s">
        <v>397</v>
      </c>
      <c r="B567" s="181">
        <v>4635</v>
      </c>
      <c r="C567" s="181">
        <v>291500</v>
      </c>
      <c r="D567" s="181">
        <v>4</v>
      </c>
      <c r="E567" s="180" t="s">
        <v>4651</v>
      </c>
      <c r="F567" s="180" t="s">
        <v>11</v>
      </c>
    </row>
    <row r="568" spans="1:6">
      <c r="A568" s="180" t="s">
        <v>397</v>
      </c>
      <c r="B568" s="181">
        <v>3194</v>
      </c>
      <c r="C568" s="181">
        <v>485300</v>
      </c>
      <c r="D568" s="181">
        <v>5</v>
      </c>
      <c r="E568" s="180" t="s">
        <v>4652</v>
      </c>
      <c r="F568" s="180" t="s">
        <v>123</v>
      </c>
    </row>
    <row r="569" spans="1:6">
      <c r="A569" s="180" t="s">
        <v>397</v>
      </c>
      <c r="B569" s="181">
        <v>5374</v>
      </c>
      <c r="C569" s="181">
        <v>726600</v>
      </c>
      <c r="D569" s="181">
        <v>7</v>
      </c>
      <c r="E569" s="180" t="s">
        <v>4653</v>
      </c>
      <c r="F569" s="180" t="s">
        <v>45</v>
      </c>
    </row>
    <row r="570" spans="1:6">
      <c r="A570" s="180" t="s">
        <v>397</v>
      </c>
      <c r="B570" s="181">
        <v>10020</v>
      </c>
      <c r="C570" s="181">
        <v>677200</v>
      </c>
      <c r="D570" s="181">
        <v>6</v>
      </c>
      <c r="E570" s="180" t="s">
        <v>4654</v>
      </c>
      <c r="F570" s="180" t="s">
        <v>10</v>
      </c>
    </row>
    <row r="571" spans="1:6">
      <c r="A571" s="180" t="s">
        <v>397</v>
      </c>
      <c r="B571" s="181">
        <v>4334</v>
      </c>
      <c r="C571" s="181">
        <v>636500</v>
      </c>
      <c r="D571" s="181">
        <v>4</v>
      </c>
      <c r="E571" s="180" t="s">
        <v>4655</v>
      </c>
      <c r="F571" s="180" t="s">
        <v>32</v>
      </c>
    </row>
    <row r="572" spans="1:6">
      <c r="A572" s="180" t="s">
        <v>397</v>
      </c>
      <c r="B572" s="181">
        <v>5194</v>
      </c>
      <c r="C572" s="181">
        <v>890000</v>
      </c>
      <c r="D572" s="181">
        <v>6</v>
      </c>
      <c r="E572" s="180" t="s">
        <v>4656</v>
      </c>
      <c r="F572" s="180" t="s">
        <v>13</v>
      </c>
    </row>
    <row r="573" spans="1:6">
      <c r="A573" s="180" t="s">
        <v>397</v>
      </c>
      <c r="B573" s="181">
        <v>3609</v>
      </c>
      <c r="C573" s="181">
        <v>332500</v>
      </c>
      <c r="D573" s="181">
        <v>4</v>
      </c>
      <c r="E573" s="180" t="s">
        <v>4657</v>
      </c>
      <c r="F573" s="180" t="s">
        <v>14</v>
      </c>
    </row>
    <row r="574" spans="1:6">
      <c r="A574" s="180" t="s">
        <v>397</v>
      </c>
      <c r="B574" s="181">
        <v>2917</v>
      </c>
      <c r="C574" s="181">
        <v>258300</v>
      </c>
      <c r="D574" s="181">
        <v>4</v>
      </c>
      <c r="E574" s="180" t="s">
        <v>4658</v>
      </c>
      <c r="F574" s="180" t="s">
        <v>14</v>
      </c>
    </row>
    <row r="575" spans="1:6">
      <c r="A575" s="180" t="s">
        <v>397</v>
      </c>
      <c r="B575" s="181">
        <v>5722</v>
      </c>
      <c r="C575" s="181">
        <v>952600</v>
      </c>
      <c r="D575" s="181">
        <v>4</v>
      </c>
      <c r="E575" s="180" t="s">
        <v>4659</v>
      </c>
      <c r="F575" s="180" t="s">
        <v>49</v>
      </c>
    </row>
    <row r="576" spans="1:6">
      <c r="A576" s="180" t="s">
        <v>397</v>
      </c>
      <c r="B576" s="181">
        <v>8004</v>
      </c>
      <c r="C576" s="181">
        <v>1122900</v>
      </c>
      <c r="D576" s="181">
        <v>8</v>
      </c>
      <c r="E576" s="180" t="s">
        <v>4660</v>
      </c>
      <c r="F576" s="180" t="s">
        <v>41</v>
      </c>
    </row>
    <row r="577" spans="1:6">
      <c r="A577" s="180" t="s">
        <v>397</v>
      </c>
      <c r="B577" s="181">
        <v>4300</v>
      </c>
      <c r="C577" s="181">
        <v>313800</v>
      </c>
      <c r="D577" s="181">
        <v>6</v>
      </c>
      <c r="E577" s="180" t="s">
        <v>4661</v>
      </c>
      <c r="F577" s="180" t="s">
        <v>11</v>
      </c>
    </row>
    <row r="578" spans="1:6">
      <c r="A578" s="180" t="s">
        <v>397</v>
      </c>
      <c r="B578" s="181">
        <v>6000</v>
      </c>
      <c r="C578" s="181">
        <v>598500</v>
      </c>
      <c r="D578" s="181">
        <v>6</v>
      </c>
      <c r="E578" s="180" t="s">
        <v>4662</v>
      </c>
      <c r="F578" s="180" t="s">
        <v>37</v>
      </c>
    </row>
    <row r="579" spans="1:6">
      <c r="A579" s="180" t="s">
        <v>397</v>
      </c>
      <c r="B579" s="181">
        <v>3846</v>
      </c>
      <c r="C579" s="181">
        <v>319200</v>
      </c>
      <c r="D579" s="181">
        <v>4</v>
      </c>
      <c r="E579" s="180" t="s">
        <v>4663</v>
      </c>
      <c r="F579" s="180" t="s">
        <v>11</v>
      </c>
    </row>
    <row r="580" spans="1:6">
      <c r="A580" s="180" t="s">
        <v>397</v>
      </c>
      <c r="B580" s="181">
        <v>2822</v>
      </c>
      <c r="C580" s="181">
        <v>504700</v>
      </c>
      <c r="D580" s="181">
        <v>5</v>
      </c>
      <c r="E580" s="180" t="s">
        <v>4664</v>
      </c>
      <c r="F580" s="180" t="s">
        <v>49</v>
      </c>
    </row>
    <row r="581" spans="1:6">
      <c r="A581" s="180" t="s">
        <v>397</v>
      </c>
      <c r="B581" s="181">
        <v>3600</v>
      </c>
      <c r="C581" s="181">
        <v>524100</v>
      </c>
      <c r="D581" s="181">
        <v>4</v>
      </c>
      <c r="E581" s="180" t="s">
        <v>4665</v>
      </c>
      <c r="F581" s="180" t="s">
        <v>32</v>
      </c>
    </row>
    <row r="582" spans="1:6">
      <c r="A582" s="180" t="s">
        <v>397</v>
      </c>
      <c r="B582" s="181">
        <v>4922</v>
      </c>
      <c r="C582" s="181">
        <v>461300</v>
      </c>
      <c r="D582" s="181">
        <v>4</v>
      </c>
      <c r="E582" s="180" t="s">
        <v>4666</v>
      </c>
      <c r="F582" s="180" t="s">
        <v>139</v>
      </c>
    </row>
    <row r="583" spans="1:6">
      <c r="A583" s="180" t="s">
        <v>397</v>
      </c>
      <c r="B583" s="181">
        <v>2416</v>
      </c>
      <c r="C583" s="181">
        <v>372800</v>
      </c>
      <c r="D583" s="181">
        <v>6</v>
      </c>
      <c r="E583" s="180" t="s">
        <v>4667</v>
      </c>
      <c r="F583" s="180" t="s">
        <v>58</v>
      </c>
    </row>
    <row r="584" spans="1:6">
      <c r="A584" s="180" t="s">
        <v>397</v>
      </c>
      <c r="B584" s="181">
        <v>5045</v>
      </c>
      <c r="C584" s="181">
        <v>624800</v>
      </c>
      <c r="D584" s="181">
        <v>5</v>
      </c>
      <c r="E584" s="180" t="s">
        <v>4668</v>
      </c>
      <c r="F584" s="180" t="s">
        <v>31</v>
      </c>
    </row>
    <row r="585" spans="1:6">
      <c r="A585" s="180" t="s">
        <v>397</v>
      </c>
      <c r="B585" s="181">
        <v>2678</v>
      </c>
      <c r="C585" s="181">
        <v>260700</v>
      </c>
      <c r="D585" s="181">
        <v>4</v>
      </c>
      <c r="E585" s="180" t="s">
        <v>4669</v>
      </c>
      <c r="F585" s="180" t="s">
        <v>14</v>
      </c>
    </row>
    <row r="586" spans="1:6">
      <c r="A586" s="180" t="s">
        <v>397</v>
      </c>
      <c r="B586" s="181">
        <v>3757</v>
      </c>
      <c r="C586" s="181">
        <v>595100</v>
      </c>
      <c r="D586" s="181">
        <v>4</v>
      </c>
      <c r="E586" s="180" t="s">
        <v>4670</v>
      </c>
      <c r="F586" s="180" t="s">
        <v>44</v>
      </c>
    </row>
    <row r="587" spans="1:6">
      <c r="A587" s="180" t="s">
        <v>397</v>
      </c>
      <c r="B587" s="181">
        <v>3441</v>
      </c>
      <c r="C587" s="181">
        <v>266500</v>
      </c>
      <c r="D587" s="181">
        <v>4</v>
      </c>
      <c r="E587" s="180" t="s">
        <v>4671</v>
      </c>
      <c r="F587" s="180" t="s">
        <v>5</v>
      </c>
    </row>
    <row r="588" spans="1:6">
      <c r="A588" s="180" t="s">
        <v>397</v>
      </c>
      <c r="B588" s="181">
        <v>3336</v>
      </c>
      <c r="C588" s="181">
        <v>299800</v>
      </c>
      <c r="D588" s="181">
        <v>4</v>
      </c>
      <c r="E588" s="180" t="s">
        <v>4672</v>
      </c>
      <c r="F588" s="180" t="s">
        <v>11</v>
      </c>
    </row>
    <row r="589" spans="1:6">
      <c r="A589" s="180" t="s">
        <v>397</v>
      </c>
      <c r="B589" s="181">
        <v>2976</v>
      </c>
      <c r="C589" s="181">
        <v>426100</v>
      </c>
      <c r="D589" s="181">
        <v>4</v>
      </c>
      <c r="E589" s="180" t="s">
        <v>4673</v>
      </c>
      <c r="F589" s="180" t="s">
        <v>18</v>
      </c>
    </row>
    <row r="590" spans="1:6">
      <c r="A590" s="180" t="s">
        <v>397</v>
      </c>
      <c r="B590" s="181">
        <v>3058</v>
      </c>
      <c r="C590" s="181">
        <v>325700</v>
      </c>
      <c r="D590" s="181">
        <v>4</v>
      </c>
      <c r="E590" s="180" t="s">
        <v>4674</v>
      </c>
      <c r="F590" s="180" t="s">
        <v>14</v>
      </c>
    </row>
    <row r="591" spans="1:6">
      <c r="A591" s="180" t="s">
        <v>397</v>
      </c>
      <c r="B591" s="181">
        <v>3794</v>
      </c>
      <c r="C591" s="181">
        <v>580600</v>
      </c>
      <c r="D591" s="181">
        <v>4</v>
      </c>
      <c r="E591" s="180" t="s">
        <v>4675</v>
      </c>
      <c r="F591" s="180" t="s">
        <v>28</v>
      </c>
    </row>
    <row r="592" spans="1:6">
      <c r="A592" s="180" t="s">
        <v>397</v>
      </c>
      <c r="B592" s="181">
        <v>4820</v>
      </c>
      <c r="C592" s="181">
        <v>367600</v>
      </c>
      <c r="D592" s="181">
        <v>4</v>
      </c>
      <c r="E592" s="180" t="s">
        <v>4676</v>
      </c>
      <c r="F592" s="180" t="s">
        <v>41</v>
      </c>
    </row>
    <row r="593" spans="1:6">
      <c r="A593" s="180" t="s">
        <v>397</v>
      </c>
      <c r="B593" s="181">
        <v>4944</v>
      </c>
      <c r="C593" s="181">
        <v>715000</v>
      </c>
      <c r="D593" s="181">
        <v>6</v>
      </c>
      <c r="E593" s="180" t="s">
        <v>4677</v>
      </c>
      <c r="F593" s="180" t="s">
        <v>32</v>
      </c>
    </row>
    <row r="594" spans="1:6">
      <c r="A594" s="180" t="s">
        <v>397</v>
      </c>
      <c r="B594" s="181">
        <v>2912</v>
      </c>
      <c r="C594" s="181">
        <v>304200</v>
      </c>
      <c r="D594" s="181">
        <v>4</v>
      </c>
      <c r="E594" s="180" t="s">
        <v>4678</v>
      </c>
      <c r="F594" s="180" t="s">
        <v>15</v>
      </c>
    </row>
    <row r="595" spans="1:6">
      <c r="A595" s="180" t="s">
        <v>397</v>
      </c>
      <c r="B595" s="181">
        <v>4131</v>
      </c>
      <c r="C595" s="181">
        <v>739700</v>
      </c>
      <c r="D595" s="181">
        <v>6</v>
      </c>
      <c r="E595" s="180" t="s">
        <v>4679</v>
      </c>
      <c r="F595" s="180" t="s">
        <v>49</v>
      </c>
    </row>
    <row r="596" spans="1:6">
      <c r="A596" s="180" t="s">
        <v>397</v>
      </c>
      <c r="B596" s="181">
        <v>4833</v>
      </c>
      <c r="C596" s="181">
        <v>423500</v>
      </c>
      <c r="D596" s="181">
        <v>4</v>
      </c>
      <c r="E596" s="180" t="s">
        <v>4680</v>
      </c>
      <c r="F596" s="180" t="s">
        <v>14</v>
      </c>
    </row>
    <row r="597" spans="1:6">
      <c r="A597" s="180" t="s">
        <v>397</v>
      </c>
      <c r="B597" s="181">
        <v>4222</v>
      </c>
      <c r="C597" s="181">
        <v>503100</v>
      </c>
      <c r="D597" s="181">
        <v>5</v>
      </c>
      <c r="E597" s="180" t="s">
        <v>4681</v>
      </c>
      <c r="F597" s="180" t="s">
        <v>14</v>
      </c>
    </row>
    <row r="598" spans="1:6">
      <c r="A598" s="180" t="s">
        <v>397</v>
      </c>
      <c r="B598" s="181">
        <v>4345</v>
      </c>
      <c r="C598" s="181">
        <v>472000</v>
      </c>
      <c r="D598" s="181">
        <v>4</v>
      </c>
      <c r="E598" s="180" t="s">
        <v>4682</v>
      </c>
      <c r="F598" s="180" t="s">
        <v>74</v>
      </c>
    </row>
    <row r="599" spans="1:6">
      <c r="A599" s="180" t="s">
        <v>397</v>
      </c>
      <c r="B599" s="181">
        <v>7043</v>
      </c>
      <c r="C599" s="181">
        <v>606700</v>
      </c>
      <c r="D599" s="181">
        <v>6</v>
      </c>
      <c r="E599" s="180" t="s">
        <v>4683</v>
      </c>
      <c r="F599" s="180" t="s">
        <v>10</v>
      </c>
    </row>
    <row r="600" spans="1:6">
      <c r="A600" s="180" t="s">
        <v>397</v>
      </c>
      <c r="B600" s="181">
        <v>4272</v>
      </c>
      <c r="C600" s="181">
        <v>588600</v>
      </c>
      <c r="D600" s="181">
        <v>4</v>
      </c>
      <c r="E600" s="180" t="s">
        <v>4684</v>
      </c>
      <c r="F600" s="180" t="s">
        <v>49</v>
      </c>
    </row>
    <row r="601" spans="1:6">
      <c r="A601" s="180" t="s">
        <v>397</v>
      </c>
      <c r="B601" s="181">
        <v>3174</v>
      </c>
      <c r="C601" s="181">
        <v>233200</v>
      </c>
      <c r="D601" s="181">
        <v>4</v>
      </c>
      <c r="E601" s="180" t="s">
        <v>4685</v>
      </c>
      <c r="F601" s="180" t="s">
        <v>112</v>
      </c>
    </row>
    <row r="602" spans="1:6">
      <c r="A602" s="180" t="s">
        <v>397</v>
      </c>
      <c r="B602" s="181">
        <v>3939</v>
      </c>
      <c r="C602" s="181">
        <v>1451300</v>
      </c>
      <c r="D602" s="181">
        <v>6</v>
      </c>
      <c r="E602" s="180" t="s">
        <v>4686</v>
      </c>
      <c r="F602" s="180" t="s">
        <v>7</v>
      </c>
    </row>
    <row r="603" spans="1:6">
      <c r="A603" s="180" t="s">
        <v>397</v>
      </c>
      <c r="B603" s="181">
        <v>4032</v>
      </c>
      <c r="C603" s="181">
        <v>285000</v>
      </c>
      <c r="D603" s="181">
        <v>6</v>
      </c>
      <c r="E603" s="180" t="s">
        <v>4687</v>
      </c>
      <c r="F603" s="180" t="s">
        <v>11</v>
      </c>
    </row>
    <row r="604" spans="1:6">
      <c r="A604" s="180" t="s">
        <v>397</v>
      </c>
      <c r="B604" s="181">
        <v>4134</v>
      </c>
      <c r="C604" s="181">
        <v>488100</v>
      </c>
      <c r="D604" s="181">
        <v>5</v>
      </c>
      <c r="E604" s="180" t="s">
        <v>4688</v>
      </c>
      <c r="F604" s="180" t="s">
        <v>14</v>
      </c>
    </row>
    <row r="605" spans="1:6">
      <c r="A605" s="180" t="s">
        <v>397</v>
      </c>
      <c r="B605" s="181">
        <v>5308</v>
      </c>
      <c r="C605" s="181">
        <v>253000</v>
      </c>
      <c r="D605" s="181">
        <v>5</v>
      </c>
      <c r="E605" s="180" t="s">
        <v>4689</v>
      </c>
      <c r="F605" s="180" t="s">
        <v>11</v>
      </c>
    </row>
    <row r="606" spans="1:6">
      <c r="A606" s="180" t="s">
        <v>397</v>
      </c>
      <c r="B606" s="181">
        <v>5091</v>
      </c>
      <c r="C606" s="181">
        <v>514500</v>
      </c>
      <c r="D606" s="181">
        <v>8</v>
      </c>
      <c r="E606" s="180" t="s">
        <v>4690</v>
      </c>
      <c r="F606" s="180" t="s">
        <v>10</v>
      </c>
    </row>
    <row r="607" spans="1:6">
      <c r="A607" s="180" t="s">
        <v>397</v>
      </c>
      <c r="B607" s="181">
        <v>4284</v>
      </c>
      <c r="C607" s="181">
        <v>852700</v>
      </c>
      <c r="D607" s="181">
        <v>4</v>
      </c>
      <c r="E607" s="180" t="s">
        <v>4691</v>
      </c>
      <c r="F607" s="180" t="s">
        <v>78</v>
      </c>
    </row>
    <row r="608" spans="1:6">
      <c r="A608" s="180" t="s">
        <v>397</v>
      </c>
      <c r="B608" s="181">
        <v>4104</v>
      </c>
      <c r="C608" s="181">
        <v>342800</v>
      </c>
      <c r="D608" s="181">
        <v>6</v>
      </c>
      <c r="E608" s="180" t="s">
        <v>4692</v>
      </c>
      <c r="F608" s="180" t="s">
        <v>14</v>
      </c>
    </row>
    <row r="609" spans="1:6">
      <c r="A609" s="180" t="s">
        <v>397</v>
      </c>
      <c r="B609" s="181">
        <v>4650</v>
      </c>
      <c r="C609" s="181">
        <v>435800</v>
      </c>
      <c r="D609" s="181">
        <v>4</v>
      </c>
      <c r="E609" s="180" t="s">
        <v>4693</v>
      </c>
      <c r="F609" s="180" t="s">
        <v>10</v>
      </c>
    </row>
    <row r="610" spans="1:6">
      <c r="A610" s="180" t="s">
        <v>397</v>
      </c>
      <c r="B610" s="181">
        <v>8693</v>
      </c>
      <c r="C610" s="181">
        <v>1947300</v>
      </c>
      <c r="D610" s="181">
        <v>4</v>
      </c>
      <c r="E610" s="180" t="s">
        <v>4694</v>
      </c>
      <c r="F610" s="180" t="s">
        <v>24</v>
      </c>
    </row>
    <row r="611" spans="1:6">
      <c r="A611" s="180" t="s">
        <v>397</v>
      </c>
      <c r="B611" s="181">
        <v>7032</v>
      </c>
      <c r="C611" s="181">
        <v>532500</v>
      </c>
      <c r="D611" s="181">
        <v>7</v>
      </c>
      <c r="E611" s="180" t="s">
        <v>4695</v>
      </c>
      <c r="F611" s="180" t="s">
        <v>14</v>
      </c>
    </row>
    <row r="612" spans="1:6">
      <c r="A612" s="180" t="s">
        <v>397</v>
      </c>
      <c r="B612" s="181">
        <v>2808</v>
      </c>
      <c r="C612" s="181">
        <v>265700</v>
      </c>
      <c r="D612" s="181">
        <v>4</v>
      </c>
      <c r="E612" s="180" t="s">
        <v>4696</v>
      </c>
      <c r="F612" s="180" t="s">
        <v>175</v>
      </c>
    </row>
    <row r="613" spans="1:6">
      <c r="A613" s="180" t="s">
        <v>397</v>
      </c>
      <c r="B613" s="181">
        <v>5569</v>
      </c>
      <c r="C613" s="181">
        <v>349600</v>
      </c>
      <c r="D613" s="181">
        <v>6</v>
      </c>
      <c r="E613" s="180" t="s">
        <v>4697</v>
      </c>
      <c r="F613" s="180" t="s">
        <v>14</v>
      </c>
    </row>
    <row r="614" spans="1:6">
      <c r="A614" s="180" t="s">
        <v>397</v>
      </c>
      <c r="B614" s="181">
        <v>3706</v>
      </c>
      <c r="C614" s="181">
        <v>311900</v>
      </c>
      <c r="D614" s="181">
        <v>4</v>
      </c>
      <c r="E614" s="180" t="s">
        <v>4698</v>
      </c>
      <c r="F614" s="180" t="s">
        <v>14</v>
      </c>
    </row>
    <row r="615" spans="1:6">
      <c r="A615" s="180" t="s">
        <v>397</v>
      </c>
      <c r="B615" s="181">
        <v>7185</v>
      </c>
      <c r="C615" s="181">
        <v>1914300</v>
      </c>
      <c r="D615" s="181">
        <v>7</v>
      </c>
      <c r="E615" s="180" t="s">
        <v>4699</v>
      </c>
      <c r="F615" s="180" t="s">
        <v>24</v>
      </c>
    </row>
    <row r="616" spans="1:6">
      <c r="A616" s="180" t="s">
        <v>397</v>
      </c>
      <c r="B616" s="181">
        <v>4909</v>
      </c>
      <c r="C616" s="181">
        <v>928200</v>
      </c>
      <c r="D616" s="181">
        <v>6</v>
      </c>
      <c r="E616" s="180" t="s">
        <v>4700</v>
      </c>
      <c r="F616" s="180" t="s">
        <v>66</v>
      </c>
    </row>
    <row r="617" spans="1:6">
      <c r="A617" s="180" t="s">
        <v>397</v>
      </c>
      <c r="B617" s="181">
        <v>3414</v>
      </c>
      <c r="C617" s="181">
        <v>366500</v>
      </c>
      <c r="D617" s="181">
        <v>4</v>
      </c>
      <c r="E617" s="180" t="s">
        <v>4701</v>
      </c>
      <c r="F617" s="180" t="s">
        <v>207</v>
      </c>
    </row>
    <row r="618" spans="1:6">
      <c r="A618" s="180" t="s">
        <v>397</v>
      </c>
      <c r="B618" s="181">
        <v>3537</v>
      </c>
      <c r="C618" s="181">
        <v>608100</v>
      </c>
      <c r="D618" s="181">
        <v>4</v>
      </c>
      <c r="E618" s="180" t="s">
        <v>4702</v>
      </c>
      <c r="F618" s="180" t="s">
        <v>28</v>
      </c>
    </row>
    <row r="619" spans="1:6">
      <c r="A619" s="180" t="s">
        <v>397</v>
      </c>
      <c r="B619" s="181">
        <v>4144</v>
      </c>
      <c r="C619" s="181">
        <v>802900</v>
      </c>
      <c r="D619" s="181">
        <v>4</v>
      </c>
      <c r="E619" s="180" t="s">
        <v>4703</v>
      </c>
      <c r="F619" s="180" t="s">
        <v>28</v>
      </c>
    </row>
    <row r="620" spans="1:6">
      <c r="A620" s="180" t="s">
        <v>397</v>
      </c>
      <c r="B620" s="181">
        <v>3469</v>
      </c>
      <c r="C620" s="181">
        <v>325400</v>
      </c>
      <c r="D620" s="181">
        <v>6</v>
      </c>
      <c r="E620" s="180" t="s">
        <v>4704</v>
      </c>
      <c r="F620" s="180" t="s">
        <v>15</v>
      </c>
    </row>
    <row r="621" spans="1:6">
      <c r="A621" s="180" t="s">
        <v>397</v>
      </c>
      <c r="B621" s="181">
        <v>4060</v>
      </c>
      <c r="C621" s="181">
        <v>333400</v>
      </c>
      <c r="D621" s="181">
        <v>4</v>
      </c>
      <c r="E621" s="180" t="s">
        <v>4705</v>
      </c>
      <c r="F621" s="180" t="s">
        <v>14</v>
      </c>
    </row>
    <row r="622" spans="1:6">
      <c r="A622" s="180" t="s">
        <v>397</v>
      </c>
      <c r="B622" s="181">
        <v>2750</v>
      </c>
      <c r="C622" s="181">
        <v>237300</v>
      </c>
      <c r="D622" s="181">
        <v>4</v>
      </c>
      <c r="E622" s="180" t="s">
        <v>4706</v>
      </c>
      <c r="F622" s="180" t="s">
        <v>165</v>
      </c>
    </row>
    <row r="623" spans="1:6">
      <c r="A623" s="180" t="s">
        <v>397</v>
      </c>
      <c r="B623" s="181">
        <v>4797</v>
      </c>
      <c r="C623" s="181">
        <v>684300</v>
      </c>
      <c r="D623" s="181">
        <v>6</v>
      </c>
      <c r="E623" s="180" t="s">
        <v>4707</v>
      </c>
      <c r="F623" s="180" t="s">
        <v>28</v>
      </c>
    </row>
    <row r="624" spans="1:6">
      <c r="A624" s="180" t="s">
        <v>397</v>
      </c>
      <c r="B624" s="181">
        <v>4560</v>
      </c>
      <c r="C624" s="181">
        <v>713100</v>
      </c>
      <c r="D624" s="181">
        <v>6</v>
      </c>
      <c r="E624" s="180" t="s">
        <v>4708</v>
      </c>
      <c r="F624" s="180" t="s">
        <v>5</v>
      </c>
    </row>
    <row r="625" spans="1:6">
      <c r="A625" s="180" t="s">
        <v>397</v>
      </c>
      <c r="B625" s="181">
        <v>4542</v>
      </c>
      <c r="C625" s="181">
        <v>316200</v>
      </c>
      <c r="D625" s="181">
        <v>6</v>
      </c>
      <c r="E625" s="180" t="s">
        <v>4709</v>
      </c>
      <c r="F625" s="180" t="s">
        <v>11</v>
      </c>
    </row>
    <row r="626" spans="1:6">
      <c r="A626" s="180" t="s">
        <v>397</v>
      </c>
      <c r="B626" s="181">
        <v>4722</v>
      </c>
      <c r="C626" s="181">
        <v>378200</v>
      </c>
      <c r="D626" s="181">
        <v>5</v>
      </c>
      <c r="E626" s="180" t="s">
        <v>4710</v>
      </c>
      <c r="F626" s="180" t="s">
        <v>14</v>
      </c>
    </row>
    <row r="627" spans="1:6">
      <c r="A627" s="180" t="s">
        <v>397</v>
      </c>
      <c r="B627" s="181">
        <v>3870</v>
      </c>
      <c r="C627" s="181">
        <v>472400</v>
      </c>
      <c r="D627" s="181">
        <v>4</v>
      </c>
      <c r="E627" s="180" t="s">
        <v>4711</v>
      </c>
      <c r="F627" s="180" t="s">
        <v>69</v>
      </c>
    </row>
    <row r="628" spans="1:6">
      <c r="A628" s="180" t="s">
        <v>397</v>
      </c>
      <c r="B628" s="181">
        <v>5857</v>
      </c>
      <c r="C628" s="181">
        <v>931600</v>
      </c>
      <c r="D628" s="181">
        <v>5</v>
      </c>
      <c r="E628" s="180" t="s">
        <v>4712</v>
      </c>
      <c r="F628" s="180" t="s">
        <v>138</v>
      </c>
    </row>
    <row r="629" spans="1:6">
      <c r="A629" s="180" t="s">
        <v>397</v>
      </c>
      <c r="B629" s="181">
        <v>5464</v>
      </c>
      <c r="C629" s="181">
        <v>511500</v>
      </c>
      <c r="D629" s="181">
        <v>6</v>
      </c>
      <c r="E629" s="180" t="s">
        <v>4713</v>
      </c>
      <c r="F629" s="180" t="s">
        <v>10</v>
      </c>
    </row>
    <row r="630" spans="1:6">
      <c r="A630" s="180" t="s">
        <v>397</v>
      </c>
      <c r="B630" s="181">
        <v>5673</v>
      </c>
      <c r="C630" s="181">
        <v>1017900</v>
      </c>
      <c r="D630" s="181">
        <v>6</v>
      </c>
      <c r="E630" s="180" t="s">
        <v>4714</v>
      </c>
      <c r="F630" s="180" t="s">
        <v>7</v>
      </c>
    </row>
    <row r="631" spans="1:6">
      <c r="A631" s="180" t="s">
        <v>397</v>
      </c>
      <c r="B631" s="181">
        <v>3252</v>
      </c>
      <c r="C631" s="181">
        <v>386600</v>
      </c>
      <c r="D631" s="181">
        <v>4</v>
      </c>
      <c r="E631" s="180" t="s">
        <v>4715</v>
      </c>
      <c r="F631" s="180" t="s">
        <v>10</v>
      </c>
    </row>
    <row r="632" spans="1:6">
      <c r="A632" s="180" t="s">
        <v>397</v>
      </c>
      <c r="B632" s="181">
        <v>4540</v>
      </c>
      <c r="C632" s="181">
        <v>735000</v>
      </c>
      <c r="D632" s="181">
        <v>6</v>
      </c>
      <c r="E632" s="180" t="s">
        <v>4716</v>
      </c>
      <c r="F632" s="180" t="s">
        <v>13</v>
      </c>
    </row>
    <row r="633" spans="1:6">
      <c r="A633" s="180" t="s">
        <v>397</v>
      </c>
      <c r="B633" s="181">
        <v>9758</v>
      </c>
      <c r="C633" s="181">
        <v>918800</v>
      </c>
      <c r="D633" s="181">
        <v>4</v>
      </c>
      <c r="E633" s="180" t="s">
        <v>4717</v>
      </c>
      <c r="F633" s="180" t="s">
        <v>41</v>
      </c>
    </row>
    <row r="634" spans="1:6">
      <c r="A634" s="180" t="s">
        <v>397</v>
      </c>
      <c r="B634" s="181">
        <v>6543</v>
      </c>
      <c r="C634" s="181">
        <v>569100</v>
      </c>
      <c r="D634" s="181">
        <v>6</v>
      </c>
      <c r="E634" s="180" t="s">
        <v>4718</v>
      </c>
      <c r="F634" s="180" t="s">
        <v>14</v>
      </c>
    </row>
    <row r="635" spans="1:6">
      <c r="A635" s="180" t="s">
        <v>397</v>
      </c>
      <c r="B635" s="181">
        <v>6252</v>
      </c>
      <c r="C635" s="181">
        <v>416900</v>
      </c>
      <c r="D635" s="181">
        <v>5</v>
      </c>
      <c r="E635" s="180" t="s">
        <v>4719</v>
      </c>
      <c r="F635" s="180" t="s">
        <v>14</v>
      </c>
    </row>
    <row r="636" spans="1:6">
      <c r="A636" s="180" t="s">
        <v>397</v>
      </c>
      <c r="B636" s="181">
        <v>4770</v>
      </c>
      <c r="C636" s="181">
        <v>403500</v>
      </c>
      <c r="D636" s="181">
        <v>4</v>
      </c>
      <c r="E636" s="180" t="s">
        <v>4720</v>
      </c>
      <c r="F636" s="180" t="s">
        <v>14</v>
      </c>
    </row>
    <row r="637" spans="1:6">
      <c r="A637" s="180" t="s">
        <v>397</v>
      </c>
      <c r="B637" s="181">
        <v>4885</v>
      </c>
      <c r="C637" s="181">
        <v>976200</v>
      </c>
      <c r="D637" s="181">
        <v>6</v>
      </c>
      <c r="E637" s="180" t="s">
        <v>4721</v>
      </c>
      <c r="F637" s="180" t="s">
        <v>28</v>
      </c>
    </row>
    <row r="638" spans="1:6">
      <c r="A638" s="180" t="s">
        <v>397</v>
      </c>
      <c r="B638" s="181">
        <v>6136</v>
      </c>
      <c r="C638" s="181">
        <v>496700</v>
      </c>
      <c r="D638" s="181">
        <v>6</v>
      </c>
      <c r="E638" s="180" t="s">
        <v>4722</v>
      </c>
      <c r="F638" s="180" t="s">
        <v>10</v>
      </c>
    </row>
    <row r="639" spans="1:6">
      <c r="A639" s="180" t="s">
        <v>397</v>
      </c>
      <c r="B639" s="181">
        <v>3692</v>
      </c>
      <c r="C639" s="181">
        <v>240600</v>
      </c>
      <c r="D639" s="181">
        <v>4</v>
      </c>
      <c r="E639" s="180" t="s">
        <v>4723</v>
      </c>
      <c r="F639" s="180" t="s">
        <v>14</v>
      </c>
    </row>
    <row r="640" spans="1:6">
      <c r="A640" s="180" t="s">
        <v>397</v>
      </c>
      <c r="B640" s="181">
        <v>4716</v>
      </c>
      <c r="C640" s="181">
        <v>419500</v>
      </c>
      <c r="D640" s="181">
        <v>4</v>
      </c>
      <c r="E640" s="180" t="s">
        <v>4724</v>
      </c>
      <c r="F640" s="180" t="s">
        <v>14</v>
      </c>
    </row>
    <row r="641" spans="1:6">
      <c r="A641" s="180" t="s">
        <v>397</v>
      </c>
      <c r="B641" s="181">
        <v>3178</v>
      </c>
      <c r="C641" s="181">
        <v>233100</v>
      </c>
      <c r="D641" s="181">
        <v>5</v>
      </c>
      <c r="E641" s="180" t="s">
        <v>4725</v>
      </c>
      <c r="F641" s="180" t="s">
        <v>15</v>
      </c>
    </row>
    <row r="642" spans="1:6">
      <c r="A642" s="180" t="s">
        <v>397</v>
      </c>
      <c r="B642" s="181">
        <v>5752</v>
      </c>
      <c r="C642" s="181">
        <v>405900</v>
      </c>
      <c r="D642" s="181">
        <v>6</v>
      </c>
      <c r="E642" s="180" t="s">
        <v>4726</v>
      </c>
      <c r="F642" s="180" t="s">
        <v>41</v>
      </c>
    </row>
    <row r="643" spans="1:6">
      <c r="A643" s="180" t="s">
        <v>397</v>
      </c>
      <c r="B643" s="181">
        <v>3680</v>
      </c>
      <c r="C643" s="181">
        <v>605400</v>
      </c>
      <c r="D643" s="181">
        <v>4</v>
      </c>
      <c r="E643" s="180" t="s">
        <v>4727</v>
      </c>
      <c r="F643" s="180" t="s">
        <v>69</v>
      </c>
    </row>
    <row r="644" spans="1:6">
      <c r="A644" s="180" t="s">
        <v>397</v>
      </c>
      <c r="B644" s="181">
        <v>4540</v>
      </c>
      <c r="C644" s="181">
        <v>331000</v>
      </c>
      <c r="D644" s="181">
        <v>6</v>
      </c>
      <c r="E644" s="180" t="s">
        <v>4728</v>
      </c>
      <c r="F644" s="180" t="s">
        <v>14</v>
      </c>
    </row>
    <row r="645" spans="1:6">
      <c r="A645" s="180" t="s">
        <v>397</v>
      </c>
      <c r="B645" s="181">
        <v>1584</v>
      </c>
      <c r="C645" s="181">
        <v>255300</v>
      </c>
      <c r="D645" s="181">
        <v>4</v>
      </c>
      <c r="E645" s="180" t="s">
        <v>4729</v>
      </c>
      <c r="F645" s="180" t="s">
        <v>88</v>
      </c>
    </row>
    <row r="646" spans="1:6">
      <c r="A646" s="180" t="s">
        <v>397</v>
      </c>
      <c r="B646" s="181">
        <v>5550</v>
      </c>
      <c r="C646" s="181">
        <v>356800</v>
      </c>
      <c r="D646" s="181">
        <v>6</v>
      </c>
      <c r="E646" s="180" t="s">
        <v>4730</v>
      </c>
      <c r="F646" s="180" t="s">
        <v>14</v>
      </c>
    </row>
    <row r="647" spans="1:6">
      <c r="A647" s="180" t="s">
        <v>397</v>
      </c>
      <c r="B647" s="181">
        <v>3692</v>
      </c>
      <c r="C647" s="181">
        <v>766800</v>
      </c>
      <c r="D647" s="181">
        <v>4</v>
      </c>
      <c r="E647" s="180" t="s">
        <v>4731</v>
      </c>
      <c r="F647" s="180" t="s">
        <v>28</v>
      </c>
    </row>
    <row r="648" spans="1:6">
      <c r="A648" s="180" t="s">
        <v>397</v>
      </c>
      <c r="B648" s="181">
        <v>4648</v>
      </c>
      <c r="C648" s="181">
        <v>601100</v>
      </c>
      <c r="D648" s="181">
        <v>4</v>
      </c>
      <c r="E648" s="180" t="s">
        <v>4732</v>
      </c>
      <c r="F648" s="180" t="s">
        <v>5</v>
      </c>
    </row>
    <row r="649" spans="1:6">
      <c r="A649" s="180" t="s">
        <v>397</v>
      </c>
      <c r="B649" s="181">
        <v>6744</v>
      </c>
      <c r="C649" s="181">
        <v>1089400</v>
      </c>
      <c r="D649" s="181">
        <v>4</v>
      </c>
      <c r="E649" s="180" t="s">
        <v>4733</v>
      </c>
      <c r="F649" s="180" t="s">
        <v>28</v>
      </c>
    </row>
    <row r="650" spans="1:6">
      <c r="A650" s="180" t="s">
        <v>397</v>
      </c>
      <c r="B650" s="181">
        <v>5319</v>
      </c>
      <c r="C650" s="181">
        <v>593800</v>
      </c>
      <c r="D650" s="181">
        <v>4</v>
      </c>
      <c r="E650" s="180" t="s">
        <v>4734</v>
      </c>
      <c r="F650" s="180" t="s">
        <v>10</v>
      </c>
    </row>
    <row r="651" spans="1:6">
      <c r="A651" s="180" t="s">
        <v>397</v>
      </c>
      <c r="B651" s="181">
        <v>3498</v>
      </c>
      <c r="C651" s="181">
        <v>597300</v>
      </c>
      <c r="D651" s="181">
        <v>4</v>
      </c>
      <c r="E651" s="180" t="s">
        <v>4735</v>
      </c>
      <c r="F651" s="180" t="s">
        <v>28</v>
      </c>
    </row>
    <row r="652" spans="1:6">
      <c r="A652" s="180" t="s">
        <v>397</v>
      </c>
      <c r="B652" s="181">
        <v>5145</v>
      </c>
      <c r="C652" s="181">
        <v>287200</v>
      </c>
      <c r="D652" s="181">
        <v>5</v>
      </c>
      <c r="E652" s="180" t="s">
        <v>4736</v>
      </c>
      <c r="F652" s="180" t="s">
        <v>14</v>
      </c>
    </row>
    <row r="653" spans="1:6">
      <c r="A653" s="180" t="s">
        <v>397</v>
      </c>
      <c r="B653" s="181">
        <v>3628</v>
      </c>
      <c r="C653" s="181">
        <v>569000</v>
      </c>
      <c r="D653" s="181">
        <v>6</v>
      </c>
      <c r="E653" s="180" t="s">
        <v>4737</v>
      </c>
      <c r="F653" s="180" t="s">
        <v>16</v>
      </c>
    </row>
    <row r="654" spans="1:6">
      <c r="A654" s="180" t="s">
        <v>397</v>
      </c>
      <c r="B654" s="181">
        <v>7396</v>
      </c>
      <c r="C654" s="181">
        <v>1334200</v>
      </c>
      <c r="D654" s="181">
        <v>6</v>
      </c>
      <c r="E654" s="180" t="s">
        <v>4738</v>
      </c>
      <c r="F654" s="180" t="s">
        <v>24</v>
      </c>
    </row>
    <row r="655" spans="1:6">
      <c r="A655" s="180" t="s">
        <v>397</v>
      </c>
      <c r="B655" s="181">
        <v>4968</v>
      </c>
      <c r="C655" s="181">
        <v>810000</v>
      </c>
      <c r="D655" s="181">
        <v>4</v>
      </c>
      <c r="E655" s="180" t="s">
        <v>4739</v>
      </c>
      <c r="F655" s="180" t="s">
        <v>28</v>
      </c>
    </row>
    <row r="656" spans="1:6">
      <c r="A656" s="180" t="s">
        <v>397</v>
      </c>
      <c r="B656" s="181">
        <v>6104</v>
      </c>
      <c r="C656" s="181">
        <v>1192000</v>
      </c>
      <c r="D656" s="181">
        <v>4</v>
      </c>
      <c r="E656" s="180" t="s">
        <v>4740</v>
      </c>
      <c r="F656" s="180" t="s">
        <v>16</v>
      </c>
    </row>
    <row r="657" spans="1:6">
      <c r="A657" s="180" t="s">
        <v>397</v>
      </c>
      <c r="B657" s="181">
        <v>4752</v>
      </c>
      <c r="C657" s="181">
        <v>1038200</v>
      </c>
      <c r="D657" s="181">
        <v>5</v>
      </c>
      <c r="E657" s="180" t="s">
        <v>4741</v>
      </c>
      <c r="F657" s="180" t="s">
        <v>7</v>
      </c>
    </row>
    <row r="658" spans="1:6">
      <c r="A658" s="180" t="s">
        <v>397</v>
      </c>
      <c r="B658" s="181">
        <v>9522</v>
      </c>
      <c r="C658" s="181">
        <v>671700</v>
      </c>
      <c r="D658" s="181">
        <v>8</v>
      </c>
      <c r="E658" s="180" t="s">
        <v>4742</v>
      </c>
      <c r="F658" s="180" t="s">
        <v>14</v>
      </c>
    </row>
    <row r="659" spans="1:6">
      <c r="A659" s="180" t="s">
        <v>397</v>
      </c>
      <c r="B659" s="181">
        <v>5025</v>
      </c>
      <c r="C659" s="181">
        <v>443100</v>
      </c>
      <c r="D659" s="181">
        <v>5</v>
      </c>
      <c r="E659" s="180" t="s">
        <v>4743</v>
      </c>
      <c r="F659" s="180" t="s">
        <v>15</v>
      </c>
    </row>
    <row r="660" spans="1:6">
      <c r="A660" s="180" t="s">
        <v>397</v>
      </c>
      <c r="B660" s="181">
        <v>6871</v>
      </c>
      <c r="C660" s="181">
        <v>1328400</v>
      </c>
      <c r="D660" s="181">
        <v>7</v>
      </c>
      <c r="E660" s="180" t="s">
        <v>4744</v>
      </c>
      <c r="F660" s="180" t="s">
        <v>28</v>
      </c>
    </row>
    <row r="661" spans="1:6">
      <c r="A661" s="180" t="s">
        <v>397</v>
      </c>
      <c r="B661" s="181">
        <v>2728</v>
      </c>
      <c r="C661" s="181">
        <v>537800</v>
      </c>
      <c r="D661" s="181">
        <v>4</v>
      </c>
      <c r="E661" s="180" t="s">
        <v>4745</v>
      </c>
      <c r="F661" s="180" t="s">
        <v>28</v>
      </c>
    </row>
    <row r="662" spans="1:6">
      <c r="A662" s="180" t="s">
        <v>397</v>
      </c>
      <c r="B662" s="181">
        <v>4860</v>
      </c>
      <c r="C662" s="181">
        <v>458800</v>
      </c>
      <c r="D662" s="181">
        <v>6</v>
      </c>
      <c r="E662" s="180" t="s">
        <v>4746</v>
      </c>
      <c r="F662" s="180" t="s">
        <v>11</v>
      </c>
    </row>
    <row r="663" spans="1:6">
      <c r="A663" s="180" t="s">
        <v>397</v>
      </c>
      <c r="B663" s="181">
        <v>3055</v>
      </c>
      <c r="C663" s="181">
        <v>1113000</v>
      </c>
      <c r="D663" s="181">
        <v>4</v>
      </c>
      <c r="E663" s="180" t="s">
        <v>4747</v>
      </c>
      <c r="F663" s="180" t="s">
        <v>7</v>
      </c>
    </row>
    <row r="664" spans="1:6">
      <c r="A664" s="180" t="s">
        <v>397</v>
      </c>
      <c r="B664" s="181">
        <v>5088</v>
      </c>
      <c r="C664" s="181">
        <v>319100</v>
      </c>
      <c r="D664" s="181">
        <v>6</v>
      </c>
      <c r="E664" s="180" t="s">
        <v>4748</v>
      </c>
      <c r="F664" s="180" t="s">
        <v>11</v>
      </c>
    </row>
    <row r="665" spans="1:6">
      <c r="A665" s="180" t="s">
        <v>397</v>
      </c>
      <c r="B665" s="181">
        <v>3050</v>
      </c>
      <c r="C665" s="181">
        <v>618400</v>
      </c>
      <c r="D665" s="181">
        <v>5</v>
      </c>
      <c r="E665" s="180" t="s">
        <v>4749</v>
      </c>
      <c r="F665" s="180" t="s">
        <v>28</v>
      </c>
    </row>
    <row r="666" spans="1:6">
      <c r="A666" s="180" t="s">
        <v>397</v>
      </c>
      <c r="B666" s="181">
        <v>4158</v>
      </c>
      <c r="C666" s="181">
        <v>297000</v>
      </c>
      <c r="D666" s="181">
        <v>6</v>
      </c>
      <c r="E666" s="180" t="s">
        <v>4750</v>
      </c>
      <c r="F666" s="180" t="s">
        <v>11</v>
      </c>
    </row>
    <row r="667" spans="1:6">
      <c r="A667" s="180" t="s">
        <v>397</v>
      </c>
      <c r="B667" s="181">
        <v>3700</v>
      </c>
      <c r="C667" s="181">
        <v>697700</v>
      </c>
      <c r="D667" s="181">
        <v>4</v>
      </c>
      <c r="E667" s="180" t="s">
        <v>4751</v>
      </c>
      <c r="F667" s="180" t="s">
        <v>78</v>
      </c>
    </row>
    <row r="668" spans="1:6">
      <c r="A668" s="180" t="s">
        <v>397</v>
      </c>
      <c r="B668" s="181">
        <v>3084</v>
      </c>
      <c r="C668" s="181">
        <v>555800</v>
      </c>
      <c r="D668" s="181">
        <v>5</v>
      </c>
      <c r="E668" s="180" t="s">
        <v>4752</v>
      </c>
      <c r="F668" s="180" t="s">
        <v>49</v>
      </c>
    </row>
    <row r="669" spans="1:6">
      <c r="A669" s="180" t="s">
        <v>397</v>
      </c>
      <c r="B669" s="181">
        <v>3122</v>
      </c>
      <c r="C669" s="181">
        <v>359700</v>
      </c>
      <c r="D669" s="181">
        <v>4</v>
      </c>
      <c r="E669" s="180" t="s">
        <v>4753</v>
      </c>
      <c r="F669" s="180" t="s">
        <v>46</v>
      </c>
    </row>
    <row r="670" spans="1:6">
      <c r="A670" s="180" t="s">
        <v>397</v>
      </c>
      <c r="B670" s="181">
        <v>5832</v>
      </c>
      <c r="C670" s="181">
        <v>449800</v>
      </c>
      <c r="D670" s="181">
        <v>5</v>
      </c>
      <c r="E670" s="180" t="s">
        <v>4754</v>
      </c>
      <c r="F670" s="180" t="s">
        <v>14</v>
      </c>
    </row>
    <row r="671" spans="1:6">
      <c r="A671" s="180" t="s">
        <v>397</v>
      </c>
      <c r="B671" s="181">
        <v>4815</v>
      </c>
      <c r="C671" s="181">
        <v>392100</v>
      </c>
      <c r="D671" s="181">
        <v>6</v>
      </c>
      <c r="E671" s="180" t="s">
        <v>4755</v>
      </c>
      <c r="F671" s="180" t="s">
        <v>11</v>
      </c>
    </row>
    <row r="672" spans="1:6">
      <c r="A672" s="180" t="s">
        <v>397</v>
      </c>
      <c r="B672" s="181">
        <v>3690</v>
      </c>
      <c r="C672" s="181">
        <v>647300</v>
      </c>
      <c r="D672" s="181">
        <v>7</v>
      </c>
      <c r="E672" s="180" t="s">
        <v>4756</v>
      </c>
      <c r="F672" s="180" t="s">
        <v>45</v>
      </c>
    </row>
    <row r="673" spans="1:6">
      <c r="A673" s="180" t="s">
        <v>397</v>
      </c>
      <c r="B673" s="181">
        <v>3784</v>
      </c>
      <c r="C673" s="181">
        <v>443300</v>
      </c>
      <c r="D673" s="181">
        <v>5</v>
      </c>
      <c r="E673" s="180" t="s">
        <v>4757</v>
      </c>
      <c r="F673" s="180" t="s">
        <v>54</v>
      </c>
    </row>
    <row r="674" spans="1:6">
      <c r="A674" s="180" t="s">
        <v>397</v>
      </c>
      <c r="B674" s="181">
        <v>3752</v>
      </c>
      <c r="C674" s="181">
        <v>1081100</v>
      </c>
      <c r="D674" s="181">
        <v>4</v>
      </c>
      <c r="E674" s="180" t="s">
        <v>4758</v>
      </c>
      <c r="F674" s="180" t="s">
        <v>7</v>
      </c>
    </row>
    <row r="675" spans="1:6">
      <c r="A675" s="180" t="s">
        <v>397</v>
      </c>
      <c r="B675" s="181">
        <v>3780</v>
      </c>
      <c r="C675" s="181">
        <v>814000</v>
      </c>
      <c r="D675" s="181">
        <v>4</v>
      </c>
      <c r="E675" s="180" t="s">
        <v>4759</v>
      </c>
      <c r="F675" s="180" t="s">
        <v>78</v>
      </c>
    </row>
    <row r="676" spans="1:6">
      <c r="A676" s="180" t="s">
        <v>397</v>
      </c>
      <c r="B676" s="181">
        <v>2669</v>
      </c>
      <c r="C676" s="181">
        <v>276600</v>
      </c>
      <c r="D676" s="181">
        <v>6</v>
      </c>
      <c r="E676" s="180" t="s">
        <v>4760</v>
      </c>
      <c r="F676" s="180" t="s">
        <v>14</v>
      </c>
    </row>
    <row r="677" spans="1:6">
      <c r="A677" s="180" t="s">
        <v>397</v>
      </c>
      <c r="B677" s="181">
        <v>3850</v>
      </c>
      <c r="C677" s="181">
        <v>531400</v>
      </c>
      <c r="D677" s="181">
        <v>4</v>
      </c>
      <c r="E677" s="180" t="s">
        <v>4761</v>
      </c>
      <c r="F677" s="180" t="s">
        <v>78</v>
      </c>
    </row>
    <row r="678" spans="1:6">
      <c r="A678" s="180" t="s">
        <v>397</v>
      </c>
      <c r="B678" s="181">
        <v>2521</v>
      </c>
      <c r="C678" s="181">
        <v>258100</v>
      </c>
      <c r="D678" s="181">
        <v>4</v>
      </c>
      <c r="E678" s="180" t="s">
        <v>4762</v>
      </c>
      <c r="F678" s="180" t="s">
        <v>12</v>
      </c>
    </row>
    <row r="679" spans="1:6">
      <c r="A679" s="180" t="s">
        <v>397</v>
      </c>
      <c r="B679" s="181">
        <v>6015</v>
      </c>
      <c r="C679" s="181">
        <v>662500</v>
      </c>
      <c r="D679" s="181">
        <v>6</v>
      </c>
      <c r="E679" s="180" t="s">
        <v>4763</v>
      </c>
      <c r="F679" s="180" t="s">
        <v>13</v>
      </c>
    </row>
    <row r="680" spans="1:6">
      <c r="A680" s="180" t="s">
        <v>397</v>
      </c>
      <c r="B680" s="181">
        <v>4591</v>
      </c>
      <c r="C680" s="181">
        <v>383400</v>
      </c>
      <c r="D680" s="181">
        <v>6</v>
      </c>
      <c r="E680" s="180" t="s">
        <v>4764</v>
      </c>
      <c r="F680" s="180" t="s">
        <v>14</v>
      </c>
    </row>
    <row r="681" spans="1:6">
      <c r="A681" s="180" t="s">
        <v>397</v>
      </c>
      <c r="B681" s="181">
        <v>4622</v>
      </c>
      <c r="C681" s="181">
        <v>673400</v>
      </c>
      <c r="D681" s="181">
        <v>4</v>
      </c>
      <c r="E681" s="180" t="s">
        <v>4765</v>
      </c>
      <c r="F681" s="180" t="s">
        <v>31</v>
      </c>
    </row>
    <row r="682" spans="1:6">
      <c r="A682" s="180" t="s">
        <v>397</v>
      </c>
      <c r="B682" s="181">
        <v>3739</v>
      </c>
      <c r="C682" s="181">
        <v>805300</v>
      </c>
      <c r="D682" s="181">
        <v>4</v>
      </c>
      <c r="E682" s="180" t="s">
        <v>4766</v>
      </c>
      <c r="F682" s="180" t="s">
        <v>28</v>
      </c>
    </row>
    <row r="683" spans="1:6">
      <c r="A683" s="180" t="s">
        <v>397</v>
      </c>
      <c r="B683" s="181">
        <v>5679</v>
      </c>
      <c r="C683" s="181">
        <v>587600</v>
      </c>
      <c r="D683" s="181">
        <v>4</v>
      </c>
      <c r="E683" s="180" t="s">
        <v>4767</v>
      </c>
      <c r="F683" s="180" t="s">
        <v>41</v>
      </c>
    </row>
    <row r="684" spans="1:6">
      <c r="A684" s="180" t="s">
        <v>397</v>
      </c>
      <c r="B684" s="181">
        <v>5441</v>
      </c>
      <c r="C684" s="181">
        <v>433400</v>
      </c>
      <c r="D684" s="181">
        <v>8</v>
      </c>
      <c r="E684" s="180" t="s">
        <v>4768</v>
      </c>
      <c r="F684" s="180" t="s">
        <v>14</v>
      </c>
    </row>
    <row r="685" spans="1:6">
      <c r="A685" s="180" t="s">
        <v>397</v>
      </c>
      <c r="B685" s="181">
        <v>3370</v>
      </c>
      <c r="C685" s="181">
        <v>235600</v>
      </c>
      <c r="D685" s="181">
        <v>4</v>
      </c>
      <c r="E685" s="180" t="s">
        <v>4769</v>
      </c>
      <c r="F685" s="180" t="s">
        <v>11</v>
      </c>
    </row>
    <row r="686" spans="1:6">
      <c r="A686" s="180" t="s">
        <v>397</v>
      </c>
      <c r="B686" s="181">
        <v>4172</v>
      </c>
      <c r="C686" s="181">
        <v>609000</v>
      </c>
      <c r="D686" s="181">
        <v>4</v>
      </c>
      <c r="E686" s="180" t="s">
        <v>4770</v>
      </c>
      <c r="F686" s="180" t="s">
        <v>97</v>
      </c>
    </row>
    <row r="687" spans="1:6">
      <c r="A687" s="180" t="s">
        <v>397</v>
      </c>
      <c r="B687" s="181">
        <v>7050</v>
      </c>
      <c r="C687" s="181">
        <v>1045500</v>
      </c>
      <c r="D687" s="181">
        <v>6</v>
      </c>
      <c r="E687" s="180" t="s">
        <v>4771</v>
      </c>
      <c r="F687" s="180" t="s">
        <v>32</v>
      </c>
    </row>
    <row r="688" spans="1:6">
      <c r="A688" s="180" t="s">
        <v>397</v>
      </c>
      <c r="B688" s="181">
        <v>3725</v>
      </c>
      <c r="C688" s="181">
        <v>366500</v>
      </c>
      <c r="D688" s="181">
        <v>4</v>
      </c>
      <c r="E688" s="180" t="s">
        <v>4772</v>
      </c>
      <c r="F688" s="180" t="s">
        <v>27</v>
      </c>
    </row>
    <row r="689" spans="1:6">
      <c r="A689" s="180" t="s">
        <v>397</v>
      </c>
      <c r="B689" s="181">
        <v>3461</v>
      </c>
      <c r="C689" s="181">
        <v>320500</v>
      </c>
      <c r="D689" s="181">
        <v>8</v>
      </c>
      <c r="E689" s="180" t="s">
        <v>4773</v>
      </c>
      <c r="F689" s="180" t="s">
        <v>14</v>
      </c>
    </row>
    <row r="690" spans="1:6">
      <c r="A690" s="180" t="s">
        <v>397</v>
      </c>
      <c r="B690" s="181">
        <v>8070</v>
      </c>
      <c r="C690" s="181">
        <v>927000</v>
      </c>
      <c r="D690" s="181">
        <v>6</v>
      </c>
      <c r="E690" s="180" t="s">
        <v>4774</v>
      </c>
      <c r="F690" s="180" t="s">
        <v>41</v>
      </c>
    </row>
    <row r="691" spans="1:6">
      <c r="A691" s="180" t="s">
        <v>397</v>
      </c>
      <c r="B691" s="181">
        <v>3576</v>
      </c>
      <c r="C691" s="181">
        <v>303500</v>
      </c>
      <c r="D691" s="181">
        <v>4</v>
      </c>
      <c r="E691" s="180" t="s">
        <v>4775</v>
      </c>
      <c r="F691" s="180" t="s">
        <v>11</v>
      </c>
    </row>
    <row r="692" spans="1:6">
      <c r="A692" s="180" t="s">
        <v>397</v>
      </c>
      <c r="B692" s="181">
        <v>4140</v>
      </c>
      <c r="C692" s="181">
        <v>426400</v>
      </c>
      <c r="D692" s="181">
        <v>6</v>
      </c>
      <c r="E692" s="180" t="s">
        <v>4776</v>
      </c>
      <c r="F692" s="180" t="s">
        <v>90</v>
      </c>
    </row>
    <row r="693" spans="1:6">
      <c r="A693" s="180" t="s">
        <v>397</v>
      </c>
      <c r="B693" s="181">
        <v>5208</v>
      </c>
      <c r="C693" s="181">
        <v>462100</v>
      </c>
      <c r="D693" s="181">
        <v>6</v>
      </c>
      <c r="E693" s="180" t="s">
        <v>4777</v>
      </c>
      <c r="F693" s="180" t="s">
        <v>14</v>
      </c>
    </row>
    <row r="694" spans="1:6">
      <c r="A694" s="180" t="s">
        <v>397</v>
      </c>
      <c r="B694" s="181">
        <v>5313</v>
      </c>
      <c r="C694" s="181">
        <v>659200</v>
      </c>
      <c r="D694" s="181">
        <v>4</v>
      </c>
      <c r="E694" s="180" t="s">
        <v>4778</v>
      </c>
      <c r="F694" s="180" t="s">
        <v>13</v>
      </c>
    </row>
    <row r="695" spans="1:6">
      <c r="A695" s="180" t="s">
        <v>397</v>
      </c>
      <c r="B695" s="181">
        <v>3240</v>
      </c>
      <c r="C695" s="181">
        <v>519000</v>
      </c>
      <c r="D695" s="181">
        <v>4</v>
      </c>
      <c r="E695" s="180" t="s">
        <v>4779</v>
      </c>
      <c r="F695" s="180" t="s">
        <v>44</v>
      </c>
    </row>
    <row r="696" spans="1:6">
      <c r="A696" s="180" t="s">
        <v>397</v>
      </c>
      <c r="B696" s="181">
        <v>3529</v>
      </c>
      <c r="C696" s="181">
        <v>545900</v>
      </c>
      <c r="D696" s="181">
        <v>5</v>
      </c>
      <c r="E696" s="180" t="s">
        <v>4780</v>
      </c>
      <c r="F696" s="180" t="s">
        <v>13</v>
      </c>
    </row>
    <row r="697" spans="1:6">
      <c r="A697" s="180" t="s">
        <v>397</v>
      </c>
      <c r="B697" s="181">
        <v>5022</v>
      </c>
      <c r="C697" s="181">
        <v>381900</v>
      </c>
      <c r="D697" s="181">
        <v>6</v>
      </c>
      <c r="E697" s="180" t="s">
        <v>4781</v>
      </c>
      <c r="F697" s="180" t="s">
        <v>14</v>
      </c>
    </row>
    <row r="698" spans="1:6">
      <c r="A698" s="180" t="s">
        <v>397</v>
      </c>
      <c r="B698" s="181">
        <v>8887</v>
      </c>
      <c r="C698" s="181">
        <v>2185400</v>
      </c>
      <c r="D698" s="181">
        <v>8</v>
      </c>
      <c r="E698" s="180" t="s">
        <v>4782</v>
      </c>
      <c r="F698" s="180" t="s">
        <v>24</v>
      </c>
    </row>
    <row r="699" spans="1:6">
      <c r="A699" s="180" t="s">
        <v>397</v>
      </c>
      <c r="B699" s="181">
        <v>3840</v>
      </c>
      <c r="C699" s="181">
        <v>466000</v>
      </c>
      <c r="D699" s="181">
        <v>4</v>
      </c>
      <c r="E699" s="180" t="s">
        <v>4783</v>
      </c>
      <c r="F699" s="180" t="s">
        <v>31</v>
      </c>
    </row>
    <row r="700" spans="1:6">
      <c r="A700" s="180" t="s">
        <v>397</v>
      </c>
      <c r="B700" s="181">
        <v>12505</v>
      </c>
      <c r="C700" s="181">
        <v>1557600</v>
      </c>
      <c r="D700" s="181">
        <v>8</v>
      </c>
      <c r="E700" s="180" t="s">
        <v>4784</v>
      </c>
      <c r="F700" s="180" t="s">
        <v>41</v>
      </c>
    </row>
    <row r="701" spans="1:6">
      <c r="A701" s="180" t="s">
        <v>397</v>
      </c>
      <c r="B701" s="181">
        <v>5418</v>
      </c>
      <c r="C701" s="181">
        <v>967400</v>
      </c>
      <c r="D701" s="181">
        <v>6</v>
      </c>
      <c r="E701" s="180" t="s">
        <v>4785</v>
      </c>
      <c r="F701" s="180" t="s">
        <v>78</v>
      </c>
    </row>
    <row r="702" spans="1:6">
      <c r="A702" s="180" t="s">
        <v>397</v>
      </c>
      <c r="B702" s="181">
        <v>4536</v>
      </c>
      <c r="C702" s="181">
        <v>397300</v>
      </c>
      <c r="D702" s="181">
        <v>6</v>
      </c>
      <c r="E702" s="180" t="s">
        <v>4786</v>
      </c>
      <c r="F702" s="180" t="s">
        <v>11</v>
      </c>
    </row>
    <row r="703" spans="1:6">
      <c r="A703" s="180" t="s">
        <v>397</v>
      </c>
      <c r="B703" s="181">
        <v>7041</v>
      </c>
      <c r="C703" s="181">
        <v>556700</v>
      </c>
      <c r="D703" s="181">
        <v>4</v>
      </c>
      <c r="E703" s="180" t="s">
        <v>4787</v>
      </c>
      <c r="F703" s="180" t="s">
        <v>41</v>
      </c>
    </row>
    <row r="704" spans="1:6">
      <c r="A704" s="180" t="s">
        <v>397</v>
      </c>
      <c r="B704" s="181">
        <v>5460</v>
      </c>
      <c r="C704" s="181">
        <v>686300</v>
      </c>
      <c r="D704" s="181">
        <v>7</v>
      </c>
      <c r="E704" s="180" t="s">
        <v>4788</v>
      </c>
      <c r="F704" s="180" t="s">
        <v>32</v>
      </c>
    </row>
    <row r="705" spans="1:6">
      <c r="A705" s="180" t="s">
        <v>397</v>
      </c>
      <c r="B705" s="181">
        <v>6791</v>
      </c>
      <c r="C705" s="181">
        <v>1472400</v>
      </c>
      <c r="D705" s="181">
        <v>4</v>
      </c>
      <c r="E705" s="180" t="s">
        <v>4789</v>
      </c>
      <c r="F705" s="180" t="s">
        <v>24</v>
      </c>
    </row>
    <row r="706" spans="1:6">
      <c r="A706" s="180" t="s">
        <v>397</v>
      </c>
      <c r="B706" s="181">
        <v>4224</v>
      </c>
      <c r="C706" s="181">
        <v>786600</v>
      </c>
      <c r="D706" s="181">
        <v>4</v>
      </c>
      <c r="E706" s="180" t="s">
        <v>4790</v>
      </c>
      <c r="F706" s="180" t="s">
        <v>28</v>
      </c>
    </row>
    <row r="707" spans="1:6">
      <c r="A707" s="180" t="s">
        <v>397</v>
      </c>
      <c r="B707" s="181">
        <v>2160</v>
      </c>
      <c r="C707" s="181">
        <v>251300</v>
      </c>
      <c r="D707" s="181">
        <v>4</v>
      </c>
      <c r="E707" s="180" t="s">
        <v>4791</v>
      </c>
      <c r="F707" s="180" t="s">
        <v>14</v>
      </c>
    </row>
    <row r="708" spans="1:6">
      <c r="A708" s="180" t="s">
        <v>397</v>
      </c>
      <c r="B708" s="181">
        <v>5632</v>
      </c>
      <c r="C708" s="181">
        <v>838700</v>
      </c>
      <c r="D708" s="181">
        <v>4</v>
      </c>
      <c r="E708" s="180" t="s">
        <v>4792</v>
      </c>
      <c r="F708" s="180" t="s">
        <v>28</v>
      </c>
    </row>
    <row r="709" spans="1:6">
      <c r="A709" s="180" t="s">
        <v>397</v>
      </c>
      <c r="B709" s="181">
        <v>6742</v>
      </c>
      <c r="C709" s="181">
        <v>569200</v>
      </c>
      <c r="D709" s="181">
        <v>6</v>
      </c>
      <c r="E709" s="180" t="s">
        <v>4793</v>
      </c>
      <c r="F709" s="180" t="s">
        <v>10</v>
      </c>
    </row>
    <row r="710" spans="1:6">
      <c r="A710" s="180" t="s">
        <v>397</v>
      </c>
      <c r="B710" s="181">
        <v>6848</v>
      </c>
      <c r="C710" s="181">
        <v>594800</v>
      </c>
      <c r="D710" s="181">
        <v>8</v>
      </c>
      <c r="E710" s="180" t="s">
        <v>4794</v>
      </c>
      <c r="F710" s="180" t="s">
        <v>123</v>
      </c>
    </row>
    <row r="711" spans="1:6">
      <c r="A711" s="180" t="s">
        <v>397</v>
      </c>
      <c r="B711" s="181">
        <v>6508</v>
      </c>
      <c r="C711" s="181">
        <v>387900</v>
      </c>
      <c r="D711" s="181">
        <v>5</v>
      </c>
      <c r="E711" s="180" t="s">
        <v>4795</v>
      </c>
      <c r="F711" s="180" t="s">
        <v>37</v>
      </c>
    </row>
    <row r="712" spans="1:6">
      <c r="A712" s="180" t="s">
        <v>397</v>
      </c>
      <c r="B712" s="181">
        <v>3944</v>
      </c>
      <c r="C712" s="181">
        <v>687300</v>
      </c>
      <c r="D712" s="181">
        <v>4</v>
      </c>
      <c r="E712" s="180" t="s">
        <v>4796</v>
      </c>
      <c r="F712" s="180" t="s">
        <v>28</v>
      </c>
    </row>
    <row r="713" spans="1:6">
      <c r="A713" s="180" t="s">
        <v>397</v>
      </c>
      <c r="B713" s="181">
        <v>3452</v>
      </c>
      <c r="C713" s="181">
        <v>643100</v>
      </c>
      <c r="D713" s="181">
        <v>4</v>
      </c>
      <c r="E713" s="180" t="s">
        <v>4797</v>
      </c>
      <c r="F713" s="180" t="s">
        <v>28</v>
      </c>
    </row>
    <row r="714" spans="1:6">
      <c r="A714" s="180" t="s">
        <v>397</v>
      </c>
      <c r="B714" s="181">
        <v>5340</v>
      </c>
      <c r="C714" s="181">
        <v>830300</v>
      </c>
      <c r="D714" s="181">
        <v>4</v>
      </c>
      <c r="E714" s="180" t="s">
        <v>4798</v>
      </c>
      <c r="F714" s="180" t="s">
        <v>24</v>
      </c>
    </row>
    <row r="715" spans="1:6">
      <c r="A715" s="180" t="s">
        <v>397</v>
      </c>
      <c r="B715" s="181">
        <v>3476</v>
      </c>
      <c r="C715" s="181">
        <v>586400</v>
      </c>
      <c r="D715" s="181">
        <v>4</v>
      </c>
      <c r="E715" s="180" t="s">
        <v>4799</v>
      </c>
      <c r="F715" s="180" t="s">
        <v>78</v>
      </c>
    </row>
    <row r="716" spans="1:6">
      <c r="A716" s="180" t="s">
        <v>397</v>
      </c>
      <c r="B716" s="181">
        <v>5569</v>
      </c>
      <c r="C716" s="181">
        <v>400000</v>
      </c>
      <c r="D716" s="181">
        <v>7</v>
      </c>
      <c r="E716" s="180" t="s">
        <v>4800</v>
      </c>
      <c r="F716" s="180" t="s">
        <v>14</v>
      </c>
    </row>
    <row r="717" spans="1:6">
      <c r="A717" s="180" t="s">
        <v>397</v>
      </c>
      <c r="B717" s="181">
        <v>3234</v>
      </c>
      <c r="C717" s="181">
        <v>322800</v>
      </c>
      <c r="D717" s="181">
        <v>4</v>
      </c>
      <c r="E717" s="180" t="s">
        <v>4801</v>
      </c>
      <c r="F717" s="180" t="s">
        <v>16</v>
      </c>
    </row>
    <row r="718" spans="1:6">
      <c r="A718" s="180" t="s">
        <v>397</v>
      </c>
      <c r="B718" s="181">
        <v>4208</v>
      </c>
      <c r="C718" s="181">
        <v>282600</v>
      </c>
      <c r="D718" s="181">
        <v>4</v>
      </c>
      <c r="E718" s="180" t="s">
        <v>4802</v>
      </c>
      <c r="F718" s="180" t="s">
        <v>11</v>
      </c>
    </row>
    <row r="719" spans="1:6">
      <c r="A719" s="180" t="s">
        <v>397</v>
      </c>
      <c r="B719" s="181">
        <v>4299</v>
      </c>
      <c r="C719" s="181">
        <v>620600</v>
      </c>
      <c r="D719" s="181">
        <v>4</v>
      </c>
      <c r="E719" s="180" t="s">
        <v>4803</v>
      </c>
      <c r="F719" s="180" t="s">
        <v>13</v>
      </c>
    </row>
    <row r="720" spans="1:6">
      <c r="A720" s="180" t="s">
        <v>397</v>
      </c>
      <c r="B720" s="181">
        <v>5634</v>
      </c>
      <c r="C720" s="181">
        <v>477100</v>
      </c>
      <c r="D720" s="181">
        <v>5</v>
      </c>
      <c r="E720" s="180" t="s">
        <v>4804</v>
      </c>
      <c r="F720" s="180" t="s">
        <v>95</v>
      </c>
    </row>
    <row r="721" spans="1:6">
      <c r="A721" s="180" t="s">
        <v>397</v>
      </c>
      <c r="B721" s="181">
        <v>3963</v>
      </c>
      <c r="C721" s="181">
        <v>533500</v>
      </c>
      <c r="D721" s="181">
        <v>5</v>
      </c>
      <c r="E721" s="180" t="s">
        <v>4805</v>
      </c>
      <c r="F721" s="180" t="s">
        <v>13</v>
      </c>
    </row>
    <row r="722" spans="1:6">
      <c r="A722" s="180" t="s">
        <v>397</v>
      </c>
      <c r="B722" s="181">
        <v>4308</v>
      </c>
      <c r="C722" s="181">
        <v>348900</v>
      </c>
      <c r="D722" s="181">
        <v>6</v>
      </c>
      <c r="E722" s="180" t="s">
        <v>4806</v>
      </c>
      <c r="F722" s="180" t="s">
        <v>14</v>
      </c>
    </row>
    <row r="723" spans="1:6">
      <c r="A723" s="180" t="s">
        <v>397</v>
      </c>
      <c r="B723" s="181">
        <v>5838</v>
      </c>
      <c r="C723" s="181">
        <v>605000</v>
      </c>
      <c r="D723" s="181">
        <v>6</v>
      </c>
      <c r="E723" s="180" t="s">
        <v>4807</v>
      </c>
      <c r="F723" s="180" t="s">
        <v>90</v>
      </c>
    </row>
    <row r="724" spans="1:6">
      <c r="A724" s="180" t="s">
        <v>397</v>
      </c>
      <c r="B724" s="181">
        <v>4338</v>
      </c>
      <c r="C724" s="181">
        <v>328300</v>
      </c>
      <c r="D724" s="181">
        <v>5</v>
      </c>
      <c r="E724" s="180" t="s">
        <v>4808</v>
      </c>
      <c r="F724" s="180" t="s">
        <v>14</v>
      </c>
    </row>
    <row r="725" spans="1:6">
      <c r="A725" s="180" t="s">
        <v>397</v>
      </c>
      <c r="B725" s="181">
        <v>2758</v>
      </c>
      <c r="C725" s="181">
        <v>496000</v>
      </c>
      <c r="D725" s="181">
        <v>6</v>
      </c>
      <c r="E725" s="180" t="s">
        <v>4809</v>
      </c>
      <c r="F725" s="180" t="s">
        <v>49</v>
      </c>
    </row>
    <row r="726" spans="1:6">
      <c r="A726" s="180" t="s">
        <v>397</v>
      </c>
      <c r="B726" s="181">
        <v>5576</v>
      </c>
      <c r="C726" s="181">
        <v>659800</v>
      </c>
      <c r="D726" s="181">
        <v>4</v>
      </c>
      <c r="E726" s="180" t="s">
        <v>4810</v>
      </c>
      <c r="F726" s="180" t="s">
        <v>32</v>
      </c>
    </row>
    <row r="727" spans="1:6">
      <c r="A727" s="180" t="s">
        <v>397</v>
      </c>
      <c r="B727" s="181">
        <v>3115</v>
      </c>
      <c r="C727" s="181">
        <v>532600</v>
      </c>
      <c r="D727" s="181">
        <v>4</v>
      </c>
      <c r="E727" s="180" t="s">
        <v>4811</v>
      </c>
      <c r="F727" s="180" t="s">
        <v>78</v>
      </c>
    </row>
    <row r="728" spans="1:6">
      <c r="A728" s="180" t="s">
        <v>397</v>
      </c>
      <c r="B728" s="181">
        <v>4320</v>
      </c>
      <c r="C728" s="181">
        <v>295700</v>
      </c>
      <c r="D728" s="181">
        <v>6</v>
      </c>
      <c r="E728" s="180" t="s">
        <v>4812</v>
      </c>
      <c r="F728" s="180" t="s">
        <v>11</v>
      </c>
    </row>
    <row r="729" spans="1:6">
      <c r="A729" s="180" t="s">
        <v>397</v>
      </c>
      <c r="B729" s="181">
        <v>6782</v>
      </c>
      <c r="C729" s="181">
        <v>1176100</v>
      </c>
      <c r="D729" s="181">
        <v>6</v>
      </c>
      <c r="E729" s="180" t="s">
        <v>4813</v>
      </c>
      <c r="F729" s="180" t="s">
        <v>78</v>
      </c>
    </row>
    <row r="730" spans="1:6">
      <c r="A730" s="180" t="s">
        <v>397</v>
      </c>
      <c r="B730" s="181">
        <v>3812</v>
      </c>
      <c r="C730" s="181">
        <v>607400</v>
      </c>
      <c r="D730" s="181">
        <v>4</v>
      </c>
      <c r="E730" s="180" t="s">
        <v>4814</v>
      </c>
      <c r="F730" s="180" t="s">
        <v>13</v>
      </c>
    </row>
    <row r="731" spans="1:6">
      <c r="A731" s="180" t="s">
        <v>397</v>
      </c>
      <c r="B731" s="181">
        <v>3130</v>
      </c>
      <c r="C731" s="181">
        <v>308000</v>
      </c>
      <c r="D731" s="181">
        <v>4</v>
      </c>
      <c r="E731" s="180" t="s">
        <v>4815</v>
      </c>
      <c r="F731" s="180" t="s">
        <v>14</v>
      </c>
    </row>
    <row r="732" spans="1:6">
      <c r="A732" s="180" t="s">
        <v>397</v>
      </c>
      <c r="B732" s="181">
        <v>2785</v>
      </c>
      <c r="C732" s="181">
        <v>254700</v>
      </c>
      <c r="D732" s="181">
        <v>4</v>
      </c>
      <c r="E732" s="180" t="s">
        <v>4816</v>
      </c>
      <c r="F732" s="180" t="s">
        <v>14</v>
      </c>
    </row>
    <row r="733" spans="1:6">
      <c r="A733" s="180" t="s">
        <v>397</v>
      </c>
      <c r="B733" s="181">
        <v>4192</v>
      </c>
      <c r="C733" s="181">
        <v>503700</v>
      </c>
      <c r="D733" s="181">
        <v>4</v>
      </c>
      <c r="E733" s="180" t="s">
        <v>4817</v>
      </c>
      <c r="F733" s="180" t="s">
        <v>16</v>
      </c>
    </row>
    <row r="734" spans="1:6">
      <c r="A734" s="180" t="s">
        <v>397</v>
      </c>
      <c r="B734" s="181">
        <v>3427</v>
      </c>
      <c r="C734" s="181">
        <v>270400</v>
      </c>
      <c r="D734" s="181">
        <v>4</v>
      </c>
      <c r="E734" s="180" t="s">
        <v>4818</v>
      </c>
      <c r="F734" s="180" t="s">
        <v>14</v>
      </c>
    </row>
    <row r="735" spans="1:6">
      <c r="A735" s="180" t="s">
        <v>397</v>
      </c>
      <c r="B735" s="181">
        <v>6419</v>
      </c>
      <c r="C735" s="181">
        <v>437400</v>
      </c>
      <c r="D735" s="181">
        <v>6</v>
      </c>
      <c r="E735" s="180" t="s">
        <v>4819</v>
      </c>
      <c r="F735" s="180" t="s">
        <v>14</v>
      </c>
    </row>
    <row r="736" spans="1:6">
      <c r="A736" s="180" t="s">
        <v>397</v>
      </c>
      <c r="B736" s="181">
        <v>4071</v>
      </c>
      <c r="C736" s="181">
        <v>258100</v>
      </c>
      <c r="D736" s="181">
        <v>4</v>
      </c>
      <c r="E736" s="180" t="s">
        <v>4820</v>
      </c>
      <c r="F736" s="180" t="s">
        <v>11</v>
      </c>
    </row>
    <row r="737" spans="1:6">
      <c r="A737" s="180" t="s">
        <v>397</v>
      </c>
      <c r="B737" s="181">
        <v>3920</v>
      </c>
      <c r="C737" s="181">
        <v>347100</v>
      </c>
      <c r="D737" s="181">
        <v>6</v>
      </c>
      <c r="E737" s="180" t="s">
        <v>4821</v>
      </c>
      <c r="F737" s="180" t="s">
        <v>11</v>
      </c>
    </row>
    <row r="738" spans="1:6">
      <c r="A738" s="180" t="s">
        <v>397</v>
      </c>
      <c r="B738" s="181">
        <v>5052</v>
      </c>
      <c r="C738" s="181">
        <v>325900</v>
      </c>
      <c r="D738" s="181">
        <v>6</v>
      </c>
      <c r="E738" s="180" t="s">
        <v>4822</v>
      </c>
      <c r="F738" s="180" t="s">
        <v>14</v>
      </c>
    </row>
    <row r="739" spans="1:6">
      <c r="A739" s="180" t="s">
        <v>397</v>
      </c>
      <c r="B739" s="181">
        <v>5853</v>
      </c>
      <c r="C739" s="181">
        <v>463600</v>
      </c>
      <c r="D739" s="181">
        <v>7</v>
      </c>
      <c r="E739" s="180" t="s">
        <v>4823</v>
      </c>
      <c r="F739" s="180" t="s">
        <v>15</v>
      </c>
    </row>
    <row r="740" spans="1:6">
      <c r="A740" s="180" t="s">
        <v>397</v>
      </c>
      <c r="B740" s="181">
        <v>3490</v>
      </c>
      <c r="C740" s="181">
        <v>431800</v>
      </c>
      <c r="D740" s="181">
        <v>4</v>
      </c>
      <c r="E740" s="180" t="s">
        <v>4824</v>
      </c>
      <c r="F740" s="180" t="s">
        <v>154</v>
      </c>
    </row>
    <row r="741" spans="1:6">
      <c r="A741" s="180" t="s">
        <v>397</v>
      </c>
      <c r="B741" s="181">
        <v>5454</v>
      </c>
      <c r="C741" s="181">
        <v>1560300</v>
      </c>
      <c r="D741" s="181">
        <v>4</v>
      </c>
      <c r="E741" s="180" t="s">
        <v>4825</v>
      </c>
      <c r="F741" s="180" t="s">
        <v>7</v>
      </c>
    </row>
    <row r="742" spans="1:6">
      <c r="A742" s="180" t="s">
        <v>397</v>
      </c>
      <c r="B742" s="181">
        <v>3893</v>
      </c>
      <c r="C742" s="181">
        <v>1293300</v>
      </c>
      <c r="D742" s="181">
        <v>5</v>
      </c>
      <c r="E742" s="180" t="s">
        <v>4826</v>
      </c>
      <c r="F742" s="180" t="s">
        <v>7</v>
      </c>
    </row>
    <row r="743" spans="1:6">
      <c r="A743" s="180" t="s">
        <v>397</v>
      </c>
      <c r="B743" s="181">
        <v>4995</v>
      </c>
      <c r="C743" s="181">
        <v>369600</v>
      </c>
      <c r="D743" s="181">
        <v>6</v>
      </c>
      <c r="E743" s="180" t="s">
        <v>4827</v>
      </c>
      <c r="F743" s="180" t="s">
        <v>11</v>
      </c>
    </row>
    <row r="744" spans="1:6">
      <c r="A744" s="180" t="s">
        <v>397</v>
      </c>
      <c r="B744" s="181">
        <v>2940</v>
      </c>
      <c r="C744" s="181">
        <v>228500</v>
      </c>
      <c r="D744" s="181">
        <v>4</v>
      </c>
      <c r="E744" s="180" t="s">
        <v>4828</v>
      </c>
      <c r="F744" s="180" t="s">
        <v>11</v>
      </c>
    </row>
    <row r="745" spans="1:6">
      <c r="A745" s="180" t="s">
        <v>397</v>
      </c>
      <c r="B745" s="181">
        <v>3343</v>
      </c>
      <c r="C745" s="181">
        <v>525300</v>
      </c>
      <c r="D745" s="181">
        <v>5</v>
      </c>
      <c r="E745" s="180" t="s">
        <v>4829</v>
      </c>
      <c r="F745" s="180" t="s">
        <v>154</v>
      </c>
    </row>
    <row r="746" spans="1:6">
      <c r="A746" s="180" t="s">
        <v>397</v>
      </c>
      <c r="B746" s="181">
        <v>7091</v>
      </c>
      <c r="C746" s="181">
        <v>583800</v>
      </c>
      <c r="D746" s="181">
        <v>7</v>
      </c>
      <c r="E746" s="180" t="s">
        <v>4830</v>
      </c>
      <c r="F746" s="180" t="s">
        <v>14</v>
      </c>
    </row>
    <row r="747" spans="1:6">
      <c r="A747" s="180" t="s">
        <v>397</v>
      </c>
      <c r="B747" s="181">
        <v>3734</v>
      </c>
      <c r="C747" s="181">
        <v>279100</v>
      </c>
      <c r="D747" s="181">
        <v>4</v>
      </c>
      <c r="E747" s="180" t="s">
        <v>4831</v>
      </c>
      <c r="F747" s="180" t="s">
        <v>15</v>
      </c>
    </row>
    <row r="748" spans="1:6">
      <c r="A748" s="180" t="s">
        <v>397</v>
      </c>
      <c r="B748" s="181">
        <v>3755</v>
      </c>
      <c r="C748" s="181">
        <v>542000</v>
      </c>
      <c r="D748" s="181">
        <v>6</v>
      </c>
      <c r="E748" s="180" t="s">
        <v>4832</v>
      </c>
      <c r="F748" s="180" t="s">
        <v>49</v>
      </c>
    </row>
    <row r="749" spans="1:6">
      <c r="A749" s="180" t="s">
        <v>397</v>
      </c>
      <c r="B749" s="181">
        <v>4579</v>
      </c>
      <c r="C749" s="181">
        <v>487600</v>
      </c>
      <c r="D749" s="181">
        <v>6</v>
      </c>
      <c r="E749" s="180" t="s">
        <v>4833</v>
      </c>
      <c r="F749" s="180" t="s">
        <v>138</v>
      </c>
    </row>
    <row r="750" spans="1:6">
      <c r="A750" s="180" t="s">
        <v>397</v>
      </c>
      <c r="B750" s="181">
        <v>4867</v>
      </c>
      <c r="C750" s="181">
        <v>1445700</v>
      </c>
      <c r="D750" s="181">
        <v>5</v>
      </c>
      <c r="E750" s="180" t="s">
        <v>4834</v>
      </c>
      <c r="F750" s="180" t="s">
        <v>7</v>
      </c>
    </row>
    <row r="751" spans="1:6">
      <c r="A751" s="180" t="s">
        <v>397</v>
      </c>
      <c r="B751" s="181">
        <v>4507</v>
      </c>
      <c r="C751" s="181">
        <v>647700</v>
      </c>
      <c r="D751" s="181">
        <v>4</v>
      </c>
      <c r="E751" s="180" t="s">
        <v>4835</v>
      </c>
      <c r="F751" s="180" t="s">
        <v>13</v>
      </c>
    </row>
    <row r="752" spans="1:6">
      <c r="A752" s="180" t="s">
        <v>397</v>
      </c>
      <c r="B752" s="181">
        <v>4127</v>
      </c>
      <c r="C752" s="181">
        <v>290700</v>
      </c>
      <c r="D752" s="181">
        <v>6</v>
      </c>
      <c r="E752" s="180" t="s">
        <v>4836</v>
      </c>
      <c r="F752" s="180" t="s">
        <v>11</v>
      </c>
    </row>
    <row r="753" spans="1:6">
      <c r="A753" s="180" t="s">
        <v>397</v>
      </c>
      <c r="B753" s="181">
        <v>3902</v>
      </c>
      <c r="C753" s="181">
        <v>299200</v>
      </c>
      <c r="D753" s="181">
        <v>4</v>
      </c>
      <c r="E753" s="180" t="s">
        <v>4837</v>
      </c>
      <c r="F753" s="180" t="s">
        <v>11</v>
      </c>
    </row>
    <row r="754" spans="1:6">
      <c r="A754" s="180" t="s">
        <v>397</v>
      </c>
      <c r="B754" s="181">
        <v>4013</v>
      </c>
      <c r="C754" s="181">
        <v>826800</v>
      </c>
      <c r="D754" s="181">
        <v>4</v>
      </c>
      <c r="E754" s="180" t="s">
        <v>4838</v>
      </c>
      <c r="F754" s="180" t="s">
        <v>28</v>
      </c>
    </row>
    <row r="755" spans="1:6">
      <c r="A755" s="180" t="s">
        <v>397</v>
      </c>
      <c r="B755" s="181">
        <v>6091</v>
      </c>
      <c r="C755" s="181">
        <v>1021400</v>
      </c>
      <c r="D755" s="181">
        <v>5</v>
      </c>
      <c r="E755" s="180" t="s">
        <v>4839</v>
      </c>
      <c r="F755" s="180" t="s">
        <v>7</v>
      </c>
    </row>
    <row r="756" spans="1:6">
      <c r="A756" s="180" t="s">
        <v>397</v>
      </c>
      <c r="B756" s="181">
        <v>5564</v>
      </c>
      <c r="C756" s="181">
        <v>408700</v>
      </c>
      <c r="D756" s="181">
        <v>7</v>
      </c>
      <c r="E756" s="180" t="s">
        <v>4840</v>
      </c>
      <c r="F756" s="180" t="s">
        <v>14</v>
      </c>
    </row>
    <row r="757" spans="1:6">
      <c r="A757" s="180" t="s">
        <v>397</v>
      </c>
      <c r="B757" s="181">
        <v>5888</v>
      </c>
      <c r="C757" s="181">
        <v>987900</v>
      </c>
      <c r="D757" s="181">
        <v>8</v>
      </c>
      <c r="E757" s="180" t="s">
        <v>4841</v>
      </c>
      <c r="F757" s="180" t="s">
        <v>44</v>
      </c>
    </row>
    <row r="758" spans="1:6">
      <c r="A758" s="180" t="s">
        <v>397</v>
      </c>
      <c r="B758" s="181">
        <v>9178</v>
      </c>
      <c r="C758" s="181">
        <v>584700</v>
      </c>
      <c r="D758" s="181">
        <v>4</v>
      </c>
      <c r="E758" s="180" t="s">
        <v>4842</v>
      </c>
      <c r="F758" s="180" t="s">
        <v>41</v>
      </c>
    </row>
    <row r="759" spans="1:6">
      <c r="A759" s="180" t="s">
        <v>397</v>
      </c>
      <c r="B759" s="181">
        <v>8504</v>
      </c>
      <c r="C759" s="181">
        <v>579900</v>
      </c>
      <c r="D759" s="181">
        <v>6</v>
      </c>
      <c r="E759" s="180" t="s">
        <v>4843</v>
      </c>
      <c r="F759" s="180" t="s">
        <v>10</v>
      </c>
    </row>
    <row r="760" spans="1:6">
      <c r="A760" s="180" t="s">
        <v>397</v>
      </c>
      <c r="B760" s="181">
        <v>5634</v>
      </c>
      <c r="C760" s="181">
        <v>402800</v>
      </c>
      <c r="D760" s="181">
        <v>6</v>
      </c>
      <c r="E760" s="180" t="s">
        <v>4844</v>
      </c>
      <c r="F760" s="180" t="s">
        <v>14</v>
      </c>
    </row>
    <row r="761" spans="1:6">
      <c r="A761" s="180" t="s">
        <v>397</v>
      </c>
      <c r="B761" s="181">
        <v>5526</v>
      </c>
      <c r="C761" s="181">
        <v>386400</v>
      </c>
      <c r="D761" s="181">
        <v>6</v>
      </c>
      <c r="E761" s="180" t="s">
        <v>4845</v>
      </c>
      <c r="F761" s="180" t="s">
        <v>14</v>
      </c>
    </row>
    <row r="762" spans="1:6">
      <c r="A762" s="180" t="s">
        <v>397</v>
      </c>
      <c r="B762" s="181">
        <v>3897</v>
      </c>
      <c r="C762" s="181">
        <v>523600</v>
      </c>
      <c r="D762" s="181">
        <v>4</v>
      </c>
      <c r="E762" s="180" t="s">
        <v>4846</v>
      </c>
      <c r="F762" s="180" t="s">
        <v>13</v>
      </c>
    </row>
    <row r="763" spans="1:6">
      <c r="A763" s="180" t="s">
        <v>397</v>
      </c>
      <c r="B763" s="181">
        <v>3591</v>
      </c>
      <c r="C763" s="181">
        <v>242100</v>
      </c>
      <c r="D763" s="181">
        <v>4</v>
      </c>
      <c r="E763" s="180" t="s">
        <v>4847</v>
      </c>
      <c r="F763" s="180" t="s">
        <v>11</v>
      </c>
    </row>
    <row r="764" spans="1:6">
      <c r="A764" s="180" t="s">
        <v>397</v>
      </c>
      <c r="B764" s="181">
        <v>3029</v>
      </c>
      <c r="C764" s="181">
        <v>265500</v>
      </c>
      <c r="D764" s="181">
        <v>5</v>
      </c>
      <c r="E764" s="180" t="s">
        <v>4848</v>
      </c>
      <c r="F764" s="180" t="s">
        <v>14</v>
      </c>
    </row>
    <row r="765" spans="1:6">
      <c r="A765" s="180" t="s">
        <v>397</v>
      </c>
      <c r="B765" s="181">
        <v>3999</v>
      </c>
      <c r="C765" s="181">
        <v>452400</v>
      </c>
      <c r="D765" s="181">
        <v>6</v>
      </c>
      <c r="E765" s="180" t="s">
        <v>4849</v>
      </c>
      <c r="F765" s="180" t="s">
        <v>13</v>
      </c>
    </row>
    <row r="766" spans="1:6">
      <c r="A766" s="180" t="s">
        <v>397</v>
      </c>
      <c r="B766" s="181">
        <v>3383</v>
      </c>
      <c r="C766" s="181">
        <v>276700</v>
      </c>
      <c r="D766" s="181">
        <v>5</v>
      </c>
      <c r="E766" s="180" t="s">
        <v>4850</v>
      </c>
      <c r="F766" s="180" t="s">
        <v>14</v>
      </c>
    </row>
    <row r="767" spans="1:6">
      <c r="A767" s="180" t="s">
        <v>397</v>
      </c>
      <c r="B767" s="181">
        <v>4644</v>
      </c>
      <c r="C767" s="181">
        <v>316000</v>
      </c>
      <c r="D767" s="181">
        <v>6</v>
      </c>
      <c r="E767" s="180" t="s">
        <v>4851</v>
      </c>
      <c r="F767" s="180" t="s">
        <v>11</v>
      </c>
    </row>
    <row r="768" spans="1:6">
      <c r="A768" s="180" t="s">
        <v>397</v>
      </c>
      <c r="B768" s="181">
        <v>3313</v>
      </c>
      <c r="C768" s="181">
        <v>644300</v>
      </c>
      <c r="D768" s="181">
        <v>4</v>
      </c>
      <c r="E768" s="180" t="s">
        <v>4852</v>
      </c>
      <c r="F768" s="180" t="s">
        <v>28</v>
      </c>
    </row>
    <row r="769" spans="1:6">
      <c r="A769" s="180" t="s">
        <v>397</v>
      </c>
      <c r="B769" s="181">
        <v>6985</v>
      </c>
      <c r="C769" s="181">
        <v>406400</v>
      </c>
      <c r="D769" s="181">
        <v>6</v>
      </c>
      <c r="E769" s="180" t="s">
        <v>4853</v>
      </c>
      <c r="F769" s="180" t="s">
        <v>15</v>
      </c>
    </row>
    <row r="770" spans="1:6">
      <c r="A770" s="180" t="s">
        <v>397</v>
      </c>
      <c r="B770" s="181">
        <v>4210</v>
      </c>
      <c r="C770" s="181">
        <v>383400</v>
      </c>
      <c r="D770" s="181">
        <v>4</v>
      </c>
      <c r="E770" s="180" t="s">
        <v>4854</v>
      </c>
      <c r="F770" s="180" t="s">
        <v>16</v>
      </c>
    </row>
    <row r="771" spans="1:6">
      <c r="A771" s="180" t="s">
        <v>397</v>
      </c>
      <c r="B771" s="181">
        <v>3954</v>
      </c>
      <c r="C771" s="181">
        <v>282600</v>
      </c>
      <c r="D771" s="181">
        <v>4</v>
      </c>
      <c r="E771" s="180" t="s">
        <v>4855</v>
      </c>
      <c r="F771" s="180" t="s">
        <v>11</v>
      </c>
    </row>
    <row r="772" spans="1:6">
      <c r="A772" s="180" t="s">
        <v>397</v>
      </c>
      <c r="B772" s="181">
        <v>5856</v>
      </c>
      <c r="C772" s="181">
        <v>366800</v>
      </c>
      <c r="D772" s="181">
        <v>6</v>
      </c>
      <c r="E772" s="180" t="s">
        <v>4856</v>
      </c>
      <c r="F772" s="180" t="s">
        <v>11</v>
      </c>
    </row>
    <row r="773" spans="1:6">
      <c r="A773" s="180" t="s">
        <v>397</v>
      </c>
      <c r="B773" s="181">
        <v>4709</v>
      </c>
      <c r="C773" s="181">
        <v>436100</v>
      </c>
      <c r="D773" s="181">
        <v>5</v>
      </c>
      <c r="E773" s="180" t="s">
        <v>4857</v>
      </c>
      <c r="F773" s="180" t="s">
        <v>14</v>
      </c>
    </row>
    <row r="774" spans="1:6">
      <c r="A774" s="180" t="s">
        <v>397</v>
      </c>
      <c r="B774" s="181">
        <v>4472</v>
      </c>
      <c r="C774" s="181">
        <v>436100</v>
      </c>
      <c r="D774" s="181">
        <v>6</v>
      </c>
      <c r="E774" s="180" t="s">
        <v>4858</v>
      </c>
      <c r="F774" s="180" t="s">
        <v>14</v>
      </c>
    </row>
    <row r="775" spans="1:6">
      <c r="A775" s="180" t="s">
        <v>397</v>
      </c>
      <c r="B775" s="181">
        <v>6021</v>
      </c>
      <c r="C775" s="181">
        <v>437100</v>
      </c>
      <c r="D775" s="181">
        <v>6</v>
      </c>
      <c r="E775" s="180" t="s">
        <v>4859</v>
      </c>
      <c r="F775" s="180" t="s">
        <v>14</v>
      </c>
    </row>
    <row r="776" spans="1:6">
      <c r="A776" s="180" t="s">
        <v>397</v>
      </c>
      <c r="B776" s="181">
        <v>9133</v>
      </c>
      <c r="C776" s="181">
        <v>1781900</v>
      </c>
      <c r="D776" s="181">
        <v>4</v>
      </c>
      <c r="E776" s="180" t="s">
        <v>4860</v>
      </c>
      <c r="F776" s="180" t="s">
        <v>24</v>
      </c>
    </row>
    <row r="777" spans="1:6">
      <c r="A777" s="180" t="s">
        <v>397</v>
      </c>
      <c r="B777" s="181">
        <v>2900</v>
      </c>
      <c r="C777" s="181">
        <v>243700</v>
      </c>
      <c r="D777" s="181">
        <v>5</v>
      </c>
      <c r="E777" s="180" t="s">
        <v>4861</v>
      </c>
      <c r="F777" s="180" t="s">
        <v>14</v>
      </c>
    </row>
    <row r="778" spans="1:6">
      <c r="A778" s="180" t="s">
        <v>397</v>
      </c>
      <c r="B778" s="181">
        <v>6354</v>
      </c>
      <c r="C778" s="181">
        <v>1042400</v>
      </c>
      <c r="D778" s="181">
        <v>8</v>
      </c>
      <c r="E778" s="180" t="s">
        <v>4862</v>
      </c>
      <c r="F778" s="180" t="s">
        <v>28</v>
      </c>
    </row>
    <row r="779" spans="1:6">
      <c r="A779" s="180" t="s">
        <v>397</v>
      </c>
      <c r="B779" s="181">
        <v>2888</v>
      </c>
      <c r="C779" s="181">
        <v>548500</v>
      </c>
      <c r="D779" s="181">
        <v>4</v>
      </c>
      <c r="E779" s="180" t="s">
        <v>4863</v>
      </c>
      <c r="F779" s="180" t="s">
        <v>78</v>
      </c>
    </row>
    <row r="780" spans="1:6">
      <c r="A780" s="180" t="s">
        <v>397</v>
      </c>
      <c r="B780" s="181">
        <v>6832</v>
      </c>
      <c r="C780" s="181">
        <v>778300</v>
      </c>
      <c r="D780" s="181">
        <v>4</v>
      </c>
      <c r="E780" s="180" t="s">
        <v>4864</v>
      </c>
      <c r="F780" s="180" t="s">
        <v>24</v>
      </c>
    </row>
    <row r="781" spans="1:6">
      <c r="A781" s="180" t="s">
        <v>397</v>
      </c>
      <c r="B781" s="181">
        <v>3908</v>
      </c>
      <c r="C781" s="181">
        <v>263200</v>
      </c>
      <c r="D781" s="181">
        <v>4</v>
      </c>
      <c r="E781" s="180" t="s">
        <v>4865</v>
      </c>
      <c r="F781" s="180" t="s">
        <v>11</v>
      </c>
    </row>
    <row r="782" spans="1:6">
      <c r="A782" s="180" t="s">
        <v>397</v>
      </c>
      <c r="B782" s="181">
        <v>5274</v>
      </c>
      <c r="C782" s="181">
        <v>414400</v>
      </c>
      <c r="D782" s="181">
        <v>6</v>
      </c>
      <c r="E782" s="180" t="s">
        <v>4866</v>
      </c>
      <c r="F782" s="180" t="s">
        <v>14</v>
      </c>
    </row>
    <row r="783" spans="1:6">
      <c r="A783" s="180" t="s">
        <v>397</v>
      </c>
      <c r="B783" s="181">
        <v>3165</v>
      </c>
      <c r="C783" s="181">
        <v>338000</v>
      </c>
      <c r="D783" s="181">
        <v>4</v>
      </c>
      <c r="E783" s="180" t="s">
        <v>4867</v>
      </c>
      <c r="F783" s="180" t="s">
        <v>162</v>
      </c>
    </row>
    <row r="784" spans="1:6">
      <c r="A784" s="180" t="s">
        <v>397</v>
      </c>
      <c r="B784" s="181">
        <v>3640</v>
      </c>
      <c r="C784" s="181">
        <v>277600</v>
      </c>
      <c r="D784" s="181">
        <v>7</v>
      </c>
      <c r="E784" s="180" t="s">
        <v>4868</v>
      </c>
      <c r="F784" s="180" t="s">
        <v>11</v>
      </c>
    </row>
    <row r="785" spans="1:6">
      <c r="A785" s="180" t="s">
        <v>397</v>
      </c>
      <c r="B785" s="181">
        <v>5564</v>
      </c>
      <c r="C785" s="181">
        <v>1193700</v>
      </c>
      <c r="D785" s="181">
        <v>4</v>
      </c>
      <c r="E785" s="180" t="s">
        <v>4869</v>
      </c>
      <c r="F785" s="180" t="s">
        <v>7</v>
      </c>
    </row>
    <row r="786" spans="1:6">
      <c r="A786" s="180" t="s">
        <v>397</v>
      </c>
      <c r="B786" s="181">
        <v>2632</v>
      </c>
      <c r="C786" s="181">
        <v>239900</v>
      </c>
      <c r="D786" s="181">
        <v>4</v>
      </c>
      <c r="E786" s="180" t="s">
        <v>4870</v>
      </c>
      <c r="F786" s="180" t="s">
        <v>206</v>
      </c>
    </row>
    <row r="787" spans="1:6">
      <c r="A787" s="180" t="s">
        <v>397</v>
      </c>
      <c r="B787" s="181">
        <v>4153</v>
      </c>
      <c r="C787" s="181">
        <v>417100</v>
      </c>
      <c r="D787" s="181">
        <v>4</v>
      </c>
      <c r="E787" s="180" t="s">
        <v>4871</v>
      </c>
      <c r="F787" s="180" t="s">
        <v>77</v>
      </c>
    </row>
    <row r="788" spans="1:6">
      <c r="A788" s="180" t="s">
        <v>397</v>
      </c>
      <c r="B788" s="181">
        <v>3675</v>
      </c>
      <c r="C788" s="181">
        <v>428000</v>
      </c>
      <c r="D788" s="181">
        <v>6</v>
      </c>
      <c r="E788" s="180" t="s">
        <v>4872</v>
      </c>
      <c r="F788" s="180" t="s">
        <v>11</v>
      </c>
    </row>
    <row r="789" spans="1:6">
      <c r="A789" s="180" t="s">
        <v>397</v>
      </c>
      <c r="B789" s="181">
        <v>3804</v>
      </c>
      <c r="C789" s="181">
        <v>343700</v>
      </c>
      <c r="D789" s="181">
        <v>4</v>
      </c>
      <c r="E789" s="180" t="s">
        <v>4873</v>
      </c>
      <c r="F789" s="180" t="s">
        <v>10</v>
      </c>
    </row>
    <row r="790" spans="1:6">
      <c r="A790" s="180" t="s">
        <v>397</v>
      </c>
      <c r="B790" s="181">
        <v>6094</v>
      </c>
      <c r="C790" s="181">
        <v>732800</v>
      </c>
      <c r="D790" s="181">
        <v>6</v>
      </c>
      <c r="E790" s="180" t="s">
        <v>4874</v>
      </c>
      <c r="F790" s="180" t="s">
        <v>32</v>
      </c>
    </row>
    <row r="791" spans="1:6">
      <c r="A791" s="180" t="s">
        <v>397</v>
      </c>
      <c r="B791" s="181">
        <v>5060</v>
      </c>
      <c r="C791" s="181">
        <v>391000</v>
      </c>
      <c r="D791" s="181">
        <v>4</v>
      </c>
      <c r="E791" s="180" t="s">
        <v>4875</v>
      </c>
      <c r="F791" s="180" t="s">
        <v>10</v>
      </c>
    </row>
    <row r="792" spans="1:6">
      <c r="A792" s="180" t="s">
        <v>397</v>
      </c>
      <c r="B792" s="181">
        <v>5400</v>
      </c>
      <c r="C792" s="181">
        <v>326000</v>
      </c>
      <c r="D792" s="181">
        <v>5</v>
      </c>
      <c r="E792" s="180" t="s">
        <v>4876</v>
      </c>
      <c r="F792" s="180" t="s">
        <v>14</v>
      </c>
    </row>
    <row r="793" spans="1:6">
      <c r="A793" s="180" t="s">
        <v>397</v>
      </c>
      <c r="B793" s="181">
        <v>7780</v>
      </c>
      <c r="C793" s="181">
        <v>616800</v>
      </c>
      <c r="D793" s="181">
        <v>4</v>
      </c>
      <c r="E793" s="180" t="s">
        <v>4877</v>
      </c>
      <c r="F793" s="180" t="s">
        <v>41</v>
      </c>
    </row>
    <row r="794" spans="1:6">
      <c r="A794" s="180" t="s">
        <v>397</v>
      </c>
      <c r="B794" s="181">
        <v>4754</v>
      </c>
      <c r="C794" s="181">
        <v>693400</v>
      </c>
      <c r="D794" s="181">
        <v>5</v>
      </c>
      <c r="E794" s="180" t="s">
        <v>4878</v>
      </c>
      <c r="F794" s="180" t="s">
        <v>72</v>
      </c>
    </row>
    <row r="795" spans="1:6">
      <c r="A795" s="180" t="s">
        <v>397</v>
      </c>
      <c r="B795" s="181">
        <v>3552</v>
      </c>
      <c r="C795" s="181">
        <v>640200</v>
      </c>
      <c r="D795" s="181">
        <v>4</v>
      </c>
      <c r="E795" s="180" t="s">
        <v>4879</v>
      </c>
      <c r="F795" s="180" t="s">
        <v>66</v>
      </c>
    </row>
    <row r="796" spans="1:6">
      <c r="A796" s="180" t="s">
        <v>397</v>
      </c>
      <c r="B796" s="181">
        <v>5346</v>
      </c>
      <c r="C796" s="181">
        <v>431400</v>
      </c>
      <c r="D796" s="181">
        <v>6</v>
      </c>
      <c r="E796" s="180" t="s">
        <v>4880</v>
      </c>
      <c r="F796" s="180" t="s">
        <v>14</v>
      </c>
    </row>
    <row r="797" spans="1:6">
      <c r="A797" s="180" t="s">
        <v>397</v>
      </c>
      <c r="B797" s="181">
        <v>3797</v>
      </c>
      <c r="C797" s="181">
        <v>406900</v>
      </c>
      <c r="D797" s="181">
        <v>4</v>
      </c>
      <c r="E797" s="180" t="s">
        <v>4881</v>
      </c>
      <c r="F797" s="180" t="s">
        <v>26</v>
      </c>
    </row>
    <row r="798" spans="1:6">
      <c r="A798" s="180" t="s">
        <v>397</v>
      </c>
      <c r="B798" s="181">
        <v>3938</v>
      </c>
      <c r="C798" s="181">
        <v>1533700</v>
      </c>
      <c r="D798" s="181">
        <v>5</v>
      </c>
      <c r="E798" s="180" t="s">
        <v>4882</v>
      </c>
      <c r="F798" s="180" t="s">
        <v>177</v>
      </c>
    </row>
    <row r="799" spans="1:6">
      <c r="A799" s="180" t="s">
        <v>397</v>
      </c>
      <c r="B799" s="181">
        <v>2608</v>
      </c>
      <c r="C799" s="181">
        <v>386600</v>
      </c>
      <c r="D799" s="181">
        <v>4</v>
      </c>
      <c r="E799" s="180" t="s">
        <v>4883</v>
      </c>
      <c r="F799" s="180" t="s">
        <v>5</v>
      </c>
    </row>
    <row r="800" spans="1:6">
      <c r="A800" s="180" t="s">
        <v>397</v>
      </c>
      <c r="B800" s="181">
        <v>3499</v>
      </c>
      <c r="C800" s="181">
        <v>277200</v>
      </c>
      <c r="D800" s="181">
        <v>5</v>
      </c>
      <c r="E800" s="180" t="s">
        <v>4884</v>
      </c>
      <c r="F800" s="180" t="s">
        <v>14</v>
      </c>
    </row>
    <row r="801" spans="1:6">
      <c r="A801" s="180" t="s">
        <v>397</v>
      </c>
      <c r="B801" s="181">
        <v>6096</v>
      </c>
      <c r="C801" s="181">
        <v>478100</v>
      </c>
      <c r="D801" s="181">
        <v>6</v>
      </c>
      <c r="E801" s="180" t="s">
        <v>4885</v>
      </c>
      <c r="F801" s="180" t="s">
        <v>14</v>
      </c>
    </row>
    <row r="802" spans="1:6">
      <c r="A802" s="180" t="s">
        <v>397</v>
      </c>
      <c r="B802" s="181">
        <v>2832</v>
      </c>
      <c r="C802" s="181">
        <v>731700</v>
      </c>
      <c r="D802" s="181">
        <v>4</v>
      </c>
      <c r="E802" s="180" t="s">
        <v>4886</v>
      </c>
      <c r="F802" s="180" t="s">
        <v>44</v>
      </c>
    </row>
    <row r="803" spans="1:6">
      <c r="A803" s="180" t="s">
        <v>397</v>
      </c>
      <c r="B803" s="181">
        <v>3664</v>
      </c>
      <c r="C803" s="181">
        <v>374800</v>
      </c>
      <c r="D803" s="181">
        <v>4</v>
      </c>
      <c r="E803" s="180" t="s">
        <v>4887</v>
      </c>
      <c r="F803" s="180" t="s">
        <v>138</v>
      </c>
    </row>
    <row r="804" spans="1:6">
      <c r="A804" s="180" t="s">
        <v>397</v>
      </c>
      <c r="B804" s="181">
        <v>5544</v>
      </c>
      <c r="C804" s="181">
        <v>1449600</v>
      </c>
      <c r="D804" s="181">
        <v>6</v>
      </c>
      <c r="E804" s="180" t="s">
        <v>4888</v>
      </c>
      <c r="F804" s="180" t="s">
        <v>28</v>
      </c>
    </row>
    <row r="805" spans="1:6">
      <c r="A805" s="180" t="s">
        <v>397</v>
      </c>
      <c r="B805" s="181">
        <v>4015</v>
      </c>
      <c r="C805" s="181">
        <v>544000</v>
      </c>
      <c r="D805" s="181">
        <v>4</v>
      </c>
      <c r="E805" s="180" t="s">
        <v>4889</v>
      </c>
      <c r="F805" s="180" t="s">
        <v>62</v>
      </c>
    </row>
    <row r="806" spans="1:6">
      <c r="A806" s="180" t="s">
        <v>397</v>
      </c>
      <c r="B806" s="181">
        <v>6330</v>
      </c>
      <c r="C806" s="181">
        <v>2837300</v>
      </c>
      <c r="D806" s="181">
        <v>8</v>
      </c>
      <c r="E806" s="180" t="s">
        <v>4890</v>
      </c>
      <c r="F806" s="180" t="s">
        <v>177</v>
      </c>
    </row>
    <row r="807" spans="1:6">
      <c r="A807" s="180" t="s">
        <v>397</v>
      </c>
      <c r="B807" s="181">
        <v>4597</v>
      </c>
      <c r="C807" s="181">
        <v>354300</v>
      </c>
      <c r="D807" s="181">
        <v>5</v>
      </c>
      <c r="E807" s="180" t="s">
        <v>4891</v>
      </c>
      <c r="F807" s="180" t="s">
        <v>14</v>
      </c>
    </row>
    <row r="808" spans="1:6">
      <c r="A808" s="180" t="s">
        <v>397</v>
      </c>
      <c r="B808" s="181">
        <v>4140</v>
      </c>
      <c r="C808" s="181">
        <v>281400</v>
      </c>
      <c r="D808" s="181">
        <v>4</v>
      </c>
      <c r="E808" s="180" t="s">
        <v>4892</v>
      </c>
      <c r="F808" s="180" t="s">
        <v>11</v>
      </c>
    </row>
    <row r="809" spans="1:6">
      <c r="A809" s="180" t="s">
        <v>397</v>
      </c>
      <c r="B809" s="181">
        <v>7228</v>
      </c>
      <c r="C809" s="181">
        <v>624000</v>
      </c>
      <c r="D809" s="181">
        <v>6</v>
      </c>
      <c r="E809" s="180" t="s">
        <v>4893</v>
      </c>
      <c r="F809" s="180" t="s">
        <v>14</v>
      </c>
    </row>
    <row r="810" spans="1:6">
      <c r="A810" s="180" t="s">
        <v>397</v>
      </c>
      <c r="B810" s="181">
        <v>3881</v>
      </c>
      <c r="C810" s="181">
        <v>874900</v>
      </c>
      <c r="D810" s="181">
        <v>4</v>
      </c>
      <c r="E810" s="180" t="s">
        <v>4894</v>
      </c>
      <c r="F810" s="180" t="s">
        <v>28</v>
      </c>
    </row>
    <row r="811" spans="1:6">
      <c r="A811" s="180" t="s">
        <v>397</v>
      </c>
      <c r="B811" s="181">
        <v>3816</v>
      </c>
      <c r="C811" s="181">
        <v>229700</v>
      </c>
      <c r="D811" s="181">
        <v>5</v>
      </c>
      <c r="E811" s="180" t="s">
        <v>4895</v>
      </c>
      <c r="F811" s="180" t="s">
        <v>171</v>
      </c>
    </row>
    <row r="812" spans="1:6">
      <c r="A812" s="180" t="s">
        <v>397</v>
      </c>
      <c r="B812" s="181">
        <v>5163</v>
      </c>
      <c r="C812" s="181">
        <v>1082500</v>
      </c>
      <c r="D812" s="181">
        <v>4</v>
      </c>
      <c r="E812" s="180" t="s">
        <v>4896</v>
      </c>
      <c r="F812" s="180" t="s">
        <v>7</v>
      </c>
    </row>
    <row r="813" spans="1:6">
      <c r="A813" s="180" t="s">
        <v>397</v>
      </c>
      <c r="B813" s="181">
        <v>3480</v>
      </c>
      <c r="C813" s="181">
        <v>416700</v>
      </c>
      <c r="D813" s="181">
        <v>4</v>
      </c>
      <c r="E813" s="180" t="s">
        <v>4897</v>
      </c>
      <c r="F813" s="180" t="s">
        <v>106</v>
      </c>
    </row>
    <row r="814" spans="1:6">
      <c r="A814" s="180" t="s">
        <v>397</v>
      </c>
      <c r="B814" s="181">
        <v>9078</v>
      </c>
      <c r="C814" s="181">
        <v>2302700</v>
      </c>
      <c r="D814" s="181">
        <v>6</v>
      </c>
      <c r="E814" s="180" t="s">
        <v>4898</v>
      </c>
      <c r="F814" s="180" t="s">
        <v>7</v>
      </c>
    </row>
    <row r="815" spans="1:6">
      <c r="A815" s="180" t="s">
        <v>397</v>
      </c>
      <c r="B815" s="181">
        <v>5835</v>
      </c>
      <c r="C815" s="181">
        <v>993400</v>
      </c>
      <c r="D815" s="181">
        <v>6</v>
      </c>
      <c r="E815" s="180" t="s">
        <v>4899</v>
      </c>
      <c r="F815" s="180" t="s">
        <v>7</v>
      </c>
    </row>
    <row r="816" spans="1:6">
      <c r="A816" s="180" t="s">
        <v>397</v>
      </c>
      <c r="B816" s="181">
        <v>3449</v>
      </c>
      <c r="C816" s="181">
        <v>360700</v>
      </c>
      <c r="D816" s="181">
        <v>4</v>
      </c>
      <c r="E816" s="180" t="s">
        <v>4900</v>
      </c>
      <c r="F816" s="180" t="s">
        <v>74</v>
      </c>
    </row>
    <row r="817" spans="1:6">
      <c r="A817" s="180" t="s">
        <v>397</v>
      </c>
      <c r="B817" s="181">
        <v>4564</v>
      </c>
      <c r="C817" s="181">
        <v>2725200</v>
      </c>
      <c r="D817" s="181">
        <v>4</v>
      </c>
      <c r="E817" s="180" t="s">
        <v>4901</v>
      </c>
      <c r="F817" s="180" t="s">
        <v>7</v>
      </c>
    </row>
    <row r="818" spans="1:6">
      <c r="A818" s="180" t="s">
        <v>397</v>
      </c>
      <c r="B818" s="181">
        <v>2610</v>
      </c>
      <c r="C818" s="181">
        <v>387900</v>
      </c>
      <c r="D818" s="181">
        <v>4</v>
      </c>
      <c r="E818" s="180" t="s">
        <v>4902</v>
      </c>
      <c r="F818" s="180" t="s">
        <v>16</v>
      </c>
    </row>
    <row r="819" spans="1:6">
      <c r="A819" s="180" t="s">
        <v>397</v>
      </c>
      <c r="B819" s="181">
        <v>4950</v>
      </c>
      <c r="C819" s="181">
        <v>486500</v>
      </c>
      <c r="D819" s="181">
        <v>4</v>
      </c>
      <c r="E819" s="180" t="s">
        <v>4903</v>
      </c>
      <c r="F819" s="180" t="s">
        <v>10</v>
      </c>
    </row>
    <row r="820" spans="1:6">
      <c r="A820" s="180" t="s">
        <v>397</v>
      </c>
      <c r="B820" s="181">
        <v>2490</v>
      </c>
      <c r="C820" s="181">
        <v>606500</v>
      </c>
      <c r="D820" s="181">
        <v>4</v>
      </c>
      <c r="E820" s="180" t="s">
        <v>4904</v>
      </c>
      <c r="F820" s="180" t="s">
        <v>28</v>
      </c>
    </row>
    <row r="821" spans="1:6">
      <c r="A821" s="180" t="s">
        <v>397</v>
      </c>
      <c r="B821" s="181">
        <v>4364</v>
      </c>
      <c r="C821" s="181">
        <v>586300</v>
      </c>
      <c r="D821" s="181">
        <v>4</v>
      </c>
      <c r="E821" s="180" t="s">
        <v>4905</v>
      </c>
      <c r="F821" s="180" t="s">
        <v>49</v>
      </c>
    </row>
    <row r="822" spans="1:6">
      <c r="A822" s="180" t="s">
        <v>397</v>
      </c>
      <c r="B822" s="181">
        <v>2814</v>
      </c>
      <c r="C822" s="181">
        <v>419500</v>
      </c>
      <c r="D822" s="181">
        <v>5</v>
      </c>
      <c r="E822" s="180" t="s">
        <v>4906</v>
      </c>
      <c r="F822" s="180" t="s">
        <v>154</v>
      </c>
    </row>
    <row r="823" spans="1:6">
      <c r="A823" s="180" t="s">
        <v>397</v>
      </c>
      <c r="B823" s="181">
        <v>4352</v>
      </c>
      <c r="C823" s="181">
        <v>213100</v>
      </c>
      <c r="D823" s="181">
        <v>4</v>
      </c>
      <c r="E823" s="180" t="s">
        <v>4907</v>
      </c>
      <c r="F823" s="180" t="s">
        <v>11</v>
      </c>
    </row>
    <row r="824" spans="1:6">
      <c r="A824" s="180" t="s">
        <v>397</v>
      </c>
      <c r="B824" s="181">
        <v>3851</v>
      </c>
      <c r="C824" s="181">
        <v>397300</v>
      </c>
      <c r="D824" s="181">
        <v>7</v>
      </c>
      <c r="E824" s="180" t="s">
        <v>4908</v>
      </c>
      <c r="F824" s="180" t="s">
        <v>11</v>
      </c>
    </row>
    <row r="825" spans="1:6">
      <c r="A825" s="180" t="s">
        <v>397</v>
      </c>
      <c r="B825" s="181">
        <v>2932</v>
      </c>
      <c r="C825" s="181">
        <v>617700</v>
      </c>
      <c r="D825" s="181">
        <v>4</v>
      </c>
      <c r="E825" s="180" t="s">
        <v>4909</v>
      </c>
      <c r="F825" s="180" t="s">
        <v>78</v>
      </c>
    </row>
    <row r="826" spans="1:6">
      <c r="A826" s="180" t="s">
        <v>397</v>
      </c>
      <c r="B826" s="181">
        <v>4162</v>
      </c>
      <c r="C826" s="181">
        <v>379500</v>
      </c>
      <c r="D826" s="181">
        <v>4</v>
      </c>
      <c r="E826" s="180" t="s">
        <v>4910</v>
      </c>
      <c r="F826" s="180" t="s">
        <v>10</v>
      </c>
    </row>
    <row r="827" spans="1:6">
      <c r="A827" s="180" t="s">
        <v>397</v>
      </c>
      <c r="B827" s="181">
        <v>4135</v>
      </c>
      <c r="C827" s="181">
        <v>747200</v>
      </c>
      <c r="D827" s="181">
        <v>4</v>
      </c>
      <c r="E827" s="180" t="s">
        <v>4911</v>
      </c>
      <c r="F827" s="180" t="s">
        <v>78</v>
      </c>
    </row>
    <row r="828" spans="1:6">
      <c r="A828" s="180" t="s">
        <v>397</v>
      </c>
      <c r="B828" s="181">
        <v>3735</v>
      </c>
      <c r="C828" s="181">
        <v>344100</v>
      </c>
      <c r="D828" s="181">
        <v>5</v>
      </c>
      <c r="E828" s="180" t="s">
        <v>4912</v>
      </c>
      <c r="F828" s="180" t="s">
        <v>162</v>
      </c>
    </row>
    <row r="829" spans="1:6">
      <c r="A829" s="180" t="s">
        <v>397</v>
      </c>
      <c r="B829" s="181">
        <v>6632</v>
      </c>
      <c r="C829" s="181">
        <v>2107300</v>
      </c>
      <c r="D829" s="181">
        <v>4</v>
      </c>
      <c r="E829" s="180" t="s">
        <v>4913</v>
      </c>
      <c r="F829" s="180" t="s">
        <v>7</v>
      </c>
    </row>
    <row r="830" spans="1:6">
      <c r="A830" s="180" t="s">
        <v>397</v>
      </c>
      <c r="B830" s="181">
        <v>2202</v>
      </c>
      <c r="C830" s="181">
        <v>166500</v>
      </c>
      <c r="D830" s="181">
        <v>4</v>
      </c>
      <c r="E830" s="180" t="s">
        <v>4914</v>
      </c>
      <c r="F830" s="180" t="s">
        <v>103</v>
      </c>
    </row>
    <row r="831" spans="1:6">
      <c r="A831" s="180" t="s">
        <v>397</v>
      </c>
      <c r="B831" s="181">
        <v>5010</v>
      </c>
      <c r="C831" s="181">
        <v>360700</v>
      </c>
      <c r="D831" s="181">
        <v>4</v>
      </c>
      <c r="E831" s="180" t="s">
        <v>4915</v>
      </c>
      <c r="F831" s="180" t="s">
        <v>10</v>
      </c>
    </row>
    <row r="832" spans="1:6">
      <c r="A832" s="180" t="s">
        <v>397</v>
      </c>
      <c r="B832" s="181">
        <v>2818</v>
      </c>
      <c r="C832" s="181">
        <v>266700</v>
      </c>
      <c r="D832" s="181">
        <v>4</v>
      </c>
      <c r="E832" s="180" t="s">
        <v>4916</v>
      </c>
      <c r="F832" s="180" t="s">
        <v>11</v>
      </c>
    </row>
    <row r="833" spans="1:6">
      <c r="A833" s="180" t="s">
        <v>397</v>
      </c>
      <c r="B833" s="181">
        <v>3683</v>
      </c>
      <c r="C833" s="181">
        <v>488700</v>
      </c>
      <c r="D833" s="181">
        <v>4</v>
      </c>
      <c r="E833" s="180" t="s">
        <v>4917</v>
      </c>
      <c r="F833" s="180" t="s">
        <v>65</v>
      </c>
    </row>
    <row r="834" spans="1:6">
      <c r="A834" s="180" t="s">
        <v>397</v>
      </c>
      <c r="B834" s="181">
        <v>3584</v>
      </c>
      <c r="C834" s="181">
        <v>635700</v>
      </c>
      <c r="D834" s="181">
        <v>4</v>
      </c>
      <c r="E834" s="180" t="s">
        <v>4918</v>
      </c>
      <c r="F834" s="180" t="s">
        <v>66</v>
      </c>
    </row>
    <row r="835" spans="1:6">
      <c r="A835" s="180" t="s">
        <v>397</v>
      </c>
      <c r="B835" s="181">
        <v>8102</v>
      </c>
      <c r="C835" s="181">
        <v>1035000</v>
      </c>
      <c r="D835" s="181">
        <v>5</v>
      </c>
      <c r="E835" s="180" t="s">
        <v>4919</v>
      </c>
      <c r="F835" s="180" t="s">
        <v>41</v>
      </c>
    </row>
    <row r="836" spans="1:6">
      <c r="A836" s="180" t="s">
        <v>397</v>
      </c>
      <c r="B836" s="181">
        <v>4725</v>
      </c>
      <c r="C836" s="181">
        <v>705900</v>
      </c>
      <c r="D836" s="181">
        <v>5</v>
      </c>
      <c r="E836" s="180" t="s">
        <v>4920</v>
      </c>
      <c r="F836" s="180" t="s">
        <v>13</v>
      </c>
    </row>
    <row r="837" spans="1:6">
      <c r="A837" s="180" t="s">
        <v>397</v>
      </c>
      <c r="B837" s="181">
        <v>3842</v>
      </c>
      <c r="C837" s="181">
        <v>582100</v>
      </c>
      <c r="D837" s="181">
        <v>4</v>
      </c>
      <c r="E837" s="180" t="s">
        <v>4921</v>
      </c>
      <c r="F837" s="180" t="s">
        <v>28</v>
      </c>
    </row>
    <row r="838" spans="1:6">
      <c r="A838" s="180" t="s">
        <v>397</v>
      </c>
      <c r="B838" s="181">
        <v>2134</v>
      </c>
      <c r="C838" s="181">
        <v>220000</v>
      </c>
      <c r="D838" s="181">
        <v>4</v>
      </c>
      <c r="E838" s="180" t="s">
        <v>4922</v>
      </c>
      <c r="F838" s="180" t="s">
        <v>175</v>
      </c>
    </row>
    <row r="839" spans="1:6">
      <c r="A839" s="180" t="s">
        <v>397</v>
      </c>
      <c r="B839" s="181">
        <v>4420</v>
      </c>
      <c r="C839" s="181">
        <v>311900</v>
      </c>
      <c r="D839" s="181">
        <v>4</v>
      </c>
      <c r="E839" s="180" t="s">
        <v>4923</v>
      </c>
      <c r="F839" s="180" t="s">
        <v>11</v>
      </c>
    </row>
    <row r="840" spans="1:6">
      <c r="A840" s="180" t="s">
        <v>397</v>
      </c>
      <c r="B840" s="181">
        <v>6064</v>
      </c>
      <c r="C840" s="181">
        <v>814200</v>
      </c>
      <c r="D840" s="181">
        <v>6</v>
      </c>
      <c r="E840" s="180" t="s">
        <v>4924</v>
      </c>
      <c r="F840" s="180" t="s">
        <v>13</v>
      </c>
    </row>
    <row r="841" spans="1:6">
      <c r="A841" s="180" t="s">
        <v>397</v>
      </c>
      <c r="B841" s="181">
        <v>3996</v>
      </c>
      <c r="C841" s="181">
        <v>411300</v>
      </c>
      <c r="D841" s="181">
        <v>6</v>
      </c>
      <c r="E841" s="180" t="s">
        <v>4925</v>
      </c>
      <c r="F841" s="180" t="s">
        <v>12</v>
      </c>
    </row>
    <row r="842" spans="1:6">
      <c r="A842" s="180" t="s">
        <v>397</v>
      </c>
      <c r="B842" s="181">
        <v>3887</v>
      </c>
      <c r="C842" s="181">
        <v>2330000</v>
      </c>
      <c r="D842" s="181">
        <v>6</v>
      </c>
      <c r="E842" s="180" t="s">
        <v>4926</v>
      </c>
      <c r="F842" s="180" t="s">
        <v>91</v>
      </c>
    </row>
    <row r="843" spans="1:6">
      <c r="A843" s="180" t="s">
        <v>397</v>
      </c>
      <c r="B843" s="181">
        <v>5015</v>
      </c>
      <c r="C843" s="181">
        <v>634300</v>
      </c>
      <c r="D843" s="181">
        <v>6</v>
      </c>
      <c r="E843" s="180" t="s">
        <v>4927</v>
      </c>
      <c r="F843" s="180" t="s">
        <v>74</v>
      </c>
    </row>
    <row r="844" spans="1:6">
      <c r="A844" s="180" t="s">
        <v>397</v>
      </c>
      <c r="B844" s="181">
        <v>4460</v>
      </c>
      <c r="C844" s="181">
        <v>601500</v>
      </c>
      <c r="D844" s="181">
        <v>6</v>
      </c>
      <c r="E844" s="180" t="s">
        <v>4928</v>
      </c>
      <c r="F844" s="180" t="s">
        <v>10</v>
      </c>
    </row>
    <row r="845" spans="1:6">
      <c r="A845" s="180" t="s">
        <v>397</v>
      </c>
      <c r="B845" s="181">
        <v>3608</v>
      </c>
      <c r="C845" s="181">
        <v>380800</v>
      </c>
      <c r="D845" s="181">
        <v>4</v>
      </c>
      <c r="E845" s="180" t="s">
        <v>4929</v>
      </c>
      <c r="F845" s="180" t="s">
        <v>26</v>
      </c>
    </row>
    <row r="846" spans="1:6">
      <c r="A846" s="180" t="s">
        <v>397</v>
      </c>
      <c r="B846" s="181">
        <v>4258</v>
      </c>
      <c r="C846" s="181">
        <v>1102100</v>
      </c>
      <c r="D846" s="181">
        <v>6</v>
      </c>
      <c r="E846" s="180" t="s">
        <v>4930</v>
      </c>
      <c r="F846" s="180" t="s">
        <v>28</v>
      </c>
    </row>
    <row r="847" spans="1:6">
      <c r="A847" s="180" t="s">
        <v>397</v>
      </c>
      <c r="B847" s="181">
        <v>3360</v>
      </c>
      <c r="C847" s="181">
        <v>330900</v>
      </c>
      <c r="D847" s="181">
        <v>4</v>
      </c>
      <c r="E847" s="180" t="s">
        <v>4931</v>
      </c>
      <c r="F847" s="180" t="s">
        <v>29</v>
      </c>
    </row>
    <row r="848" spans="1:6">
      <c r="A848" s="180" t="s">
        <v>397</v>
      </c>
      <c r="B848" s="181">
        <v>3063</v>
      </c>
      <c r="C848" s="181">
        <v>705300</v>
      </c>
      <c r="D848" s="181">
        <v>5</v>
      </c>
      <c r="E848" s="180" t="s">
        <v>4932</v>
      </c>
      <c r="F848" s="180" t="s">
        <v>32</v>
      </c>
    </row>
    <row r="849" spans="1:6">
      <c r="A849" s="180" t="s">
        <v>397</v>
      </c>
      <c r="B849" s="181">
        <v>4444</v>
      </c>
      <c r="C849" s="181">
        <v>644400</v>
      </c>
      <c r="D849" s="181">
        <v>6</v>
      </c>
      <c r="E849" s="180" t="s">
        <v>4933</v>
      </c>
      <c r="F849" s="180" t="s">
        <v>44</v>
      </c>
    </row>
    <row r="850" spans="1:6">
      <c r="A850" s="180" t="s">
        <v>397</v>
      </c>
      <c r="B850" s="181">
        <v>3482</v>
      </c>
      <c r="C850" s="181">
        <v>498200</v>
      </c>
      <c r="D850" s="181">
        <v>4</v>
      </c>
      <c r="E850" s="180" t="s">
        <v>4934</v>
      </c>
      <c r="F850" s="180" t="s">
        <v>32</v>
      </c>
    </row>
    <row r="851" spans="1:6">
      <c r="A851" s="180" t="s">
        <v>397</v>
      </c>
      <c r="B851" s="181">
        <v>3484</v>
      </c>
      <c r="C851" s="181">
        <v>444600</v>
      </c>
      <c r="D851" s="181">
        <v>6</v>
      </c>
      <c r="E851" s="180" t="s">
        <v>4935</v>
      </c>
      <c r="F851" s="180" t="s">
        <v>16</v>
      </c>
    </row>
    <row r="852" spans="1:6">
      <c r="A852" s="180" t="s">
        <v>397</v>
      </c>
      <c r="B852" s="181">
        <v>4611</v>
      </c>
      <c r="C852" s="181">
        <v>699700</v>
      </c>
      <c r="D852" s="181">
        <v>6</v>
      </c>
      <c r="E852" s="180" t="s">
        <v>4936</v>
      </c>
      <c r="F852" s="180" t="s">
        <v>32</v>
      </c>
    </row>
    <row r="853" spans="1:6">
      <c r="A853" s="180" t="s">
        <v>397</v>
      </c>
      <c r="B853" s="181">
        <v>2160</v>
      </c>
      <c r="C853" s="181">
        <v>323100</v>
      </c>
      <c r="D853" s="181">
        <v>4</v>
      </c>
      <c r="E853" s="180" t="s">
        <v>4937</v>
      </c>
      <c r="F853" s="180" t="s">
        <v>16</v>
      </c>
    </row>
    <row r="854" spans="1:6">
      <c r="A854" s="180" t="s">
        <v>397</v>
      </c>
      <c r="B854" s="181">
        <v>6552</v>
      </c>
      <c r="C854" s="181">
        <v>562800</v>
      </c>
      <c r="D854" s="181">
        <v>6</v>
      </c>
      <c r="E854" s="180" t="s">
        <v>4938</v>
      </c>
      <c r="F854" s="180" t="s">
        <v>14</v>
      </c>
    </row>
    <row r="855" spans="1:6">
      <c r="A855" s="180" t="s">
        <v>397</v>
      </c>
      <c r="B855" s="181">
        <v>9286</v>
      </c>
      <c r="C855" s="181">
        <v>952200</v>
      </c>
      <c r="D855" s="181">
        <v>4</v>
      </c>
      <c r="E855" s="180" t="s">
        <v>4939</v>
      </c>
      <c r="F855" s="180" t="s">
        <v>41</v>
      </c>
    </row>
    <row r="856" spans="1:6">
      <c r="A856" s="180" t="s">
        <v>397</v>
      </c>
      <c r="B856" s="181">
        <v>3475</v>
      </c>
      <c r="C856" s="181">
        <v>494500</v>
      </c>
      <c r="D856" s="181">
        <v>4</v>
      </c>
      <c r="E856" s="180" t="s">
        <v>4940</v>
      </c>
      <c r="F856" s="180" t="s">
        <v>49</v>
      </c>
    </row>
    <row r="857" spans="1:6">
      <c r="A857" s="180" t="s">
        <v>397</v>
      </c>
      <c r="B857" s="181">
        <v>2980</v>
      </c>
      <c r="C857" s="181">
        <v>563900</v>
      </c>
      <c r="D857" s="181">
        <v>4</v>
      </c>
      <c r="E857" s="180" t="s">
        <v>4941</v>
      </c>
      <c r="F857" s="180" t="s">
        <v>45</v>
      </c>
    </row>
    <row r="858" spans="1:6">
      <c r="A858" s="180" t="s">
        <v>397</v>
      </c>
      <c r="B858" s="181">
        <v>8034</v>
      </c>
      <c r="C858" s="181">
        <v>2135400</v>
      </c>
      <c r="D858" s="181">
        <v>7</v>
      </c>
      <c r="E858" s="180" t="s">
        <v>4942</v>
      </c>
      <c r="F858" s="180" t="s">
        <v>7</v>
      </c>
    </row>
    <row r="859" spans="1:6">
      <c r="A859" s="180" t="s">
        <v>397</v>
      </c>
      <c r="B859" s="181">
        <v>6066</v>
      </c>
      <c r="C859" s="181">
        <v>483000</v>
      </c>
      <c r="D859" s="181">
        <v>6</v>
      </c>
      <c r="E859" s="180" t="s">
        <v>4943</v>
      </c>
      <c r="F859" s="180" t="s">
        <v>14</v>
      </c>
    </row>
    <row r="860" spans="1:6">
      <c r="A860" s="180" t="s">
        <v>397</v>
      </c>
      <c r="B860" s="181">
        <v>3761</v>
      </c>
      <c r="C860" s="181">
        <v>281800</v>
      </c>
      <c r="D860" s="181">
        <v>5</v>
      </c>
      <c r="E860" s="180" t="s">
        <v>4944</v>
      </c>
      <c r="F860" s="180" t="s">
        <v>14</v>
      </c>
    </row>
    <row r="861" spans="1:6">
      <c r="A861" s="180" t="s">
        <v>397</v>
      </c>
      <c r="B861" s="181">
        <v>2676</v>
      </c>
      <c r="C861" s="181">
        <v>494500</v>
      </c>
      <c r="D861" s="181">
        <v>4</v>
      </c>
      <c r="E861" s="180" t="s">
        <v>4945</v>
      </c>
      <c r="F861" s="180" t="s">
        <v>78</v>
      </c>
    </row>
    <row r="862" spans="1:6">
      <c r="A862" s="180" t="s">
        <v>397</v>
      </c>
      <c r="B862" s="181">
        <v>5076</v>
      </c>
      <c r="C862" s="181">
        <v>397000</v>
      </c>
      <c r="D862" s="181">
        <v>6</v>
      </c>
      <c r="E862" s="180" t="s">
        <v>4946</v>
      </c>
      <c r="F862" s="180" t="s">
        <v>11</v>
      </c>
    </row>
    <row r="863" spans="1:6">
      <c r="A863" s="180" t="s">
        <v>397</v>
      </c>
      <c r="B863" s="181">
        <v>6526</v>
      </c>
      <c r="C863" s="181">
        <v>892700</v>
      </c>
      <c r="D863" s="181">
        <v>6</v>
      </c>
      <c r="E863" s="180" t="s">
        <v>4947</v>
      </c>
      <c r="F863" s="180" t="s">
        <v>49</v>
      </c>
    </row>
    <row r="864" spans="1:6">
      <c r="A864" s="180" t="s">
        <v>397</v>
      </c>
      <c r="B864" s="181">
        <v>4860</v>
      </c>
      <c r="C864" s="181">
        <v>164700</v>
      </c>
      <c r="D864" s="181">
        <v>6</v>
      </c>
      <c r="E864" s="180" t="s">
        <v>4948</v>
      </c>
      <c r="F864" s="180" t="s">
        <v>10</v>
      </c>
    </row>
    <row r="865" spans="1:6">
      <c r="A865" s="180" t="s">
        <v>397</v>
      </c>
      <c r="B865" s="181">
        <v>8555</v>
      </c>
      <c r="C865" s="181">
        <v>909700</v>
      </c>
      <c r="D865" s="181">
        <v>7</v>
      </c>
      <c r="E865" s="180" t="s">
        <v>4949</v>
      </c>
      <c r="F865" s="180" t="s">
        <v>28</v>
      </c>
    </row>
    <row r="866" spans="1:6">
      <c r="A866" s="180" t="s">
        <v>397</v>
      </c>
      <c r="B866" s="181">
        <v>8664</v>
      </c>
      <c r="C866" s="181">
        <v>689200</v>
      </c>
      <c r="D866" s="181">
        <v>8</v>
      </c>
      <c r="E866" s="180" t="s">
        <v>4950</v>
      </c>
      <c r="F866" s="180" t="s">
        <v>11</v>
      </c>
    </row>
    <row r="867" spans="1:6">
      <c r="A867" s="180" t="s">
        <v>397</v>
      </c>
      <c r="B867" s="181">
        <v>4049</v>
      </c>
      <c r="C867" s="181">
        <v>816600</v>
      </c>
      <c r="D867" s="181">
        <v>4</v>
      </c>
      <c r="E867" s="180" t="s">
        <v>4951</v>
      </c>
      <c r="F867" s="180" t="s">
        <v>28</v>
      </c>
    </row>
    <row r="868" spans="1:6">
      <c r="A868" s="180" t="s">
        <v>397</v>
      </c>
      <c r="B868" s="181">
        <v>2889</v>
      </c>
      <c r="C868" s="181">
        <v>776100</v>
      </c>
      <c r="D868" s="181">
        <v>4</v>
      </c>
      <c r="E868" s="180" t="s">
        <v>4952</v>
      </c>
      <c r="F868" s="180" t="s">
        <v>28</v>
      </c>
    </row>
    <row r="869" spans="1:6">
      <c r="A869" s="180" t="s">
        <v>397</v>
      </c>
      <c r="B869" s="181">
        <v>5862</v>
      </c>
      <c r="C869" s="181">
        <v>1557900</v>
      </c>
      <c r="D869" s="181">
        <v>4</v>
      </c>
      <c r="E869" s="180" t="s">
        <v>4953</v>
      </c>
      <c r="F869" s="180" t="s">
        <v>28</v>
      </c>
    </row>
    <row r="870" spans="1:6">
      <c r="A870" s="180" t="s">
        <v>397</v>
      </c>
      <c r="B870" s="181">
        <v>3164</v>
      </c>
      <c r="C870" s="181">
        <v>631500</v>
      </c>
      <c r="D870" s="181">
        <v>4</v>
      </c>
      <c r="E870" s="180" t="s">
        <v>4954</v>
      </c>
      <c r="F870" s="180" t="s">
        <v>28</v>
      </c>
    </row>
    <row r="871" spans="1:6">
      <c r="A871" s="180" t="s">
        <v>397</v>
      </c>
      <c r="B871" s="181">
        <v>4890</v>
      </c>
      <c r="C871" s="181">
        <v>1577800</v>
      </c>
      <c r="D871" s="181">
        <v>6</v>
      </c>
      <c r="E871" s="180" t="s">
        <v>4955</v>
      </c>
      <c r="F871" s="180" t="s">
        <v>7</v>
      </c>
    </row>
    <row r="872" spans="1:6">
      <c r="A872" s="180" t="s">
        <v>397</v>
      </c>
      <c r="B872" s="181">
        <v>2422</v>
      </c>
      <c r="C872" s="181">
        <v>539600</v>
      </c>
      <c r="D872" s="181">
        <v>4</v>
      </c>
      <c r="E872" s="180" t="s">
        <v>4956</v>
      </c>
      <c r="F872" s="180" t="s">
        <v>28</v>
      </c>
    </row>
    <row r="873" spans="1:6">
      <c r="A873" s="180" t="s">
        <v>397</v>
      </c>
      <c r="B873" s="181">
        <v>4797</v>
      </c>
      <c r="C873" s="181">
        <v>355700</v>
      </c>
      <c r="D873" s="181">
        <v>6</v>
      </c>
      <c r="E873" s="180" t="s">
        <v>4957</v>
      </c>
      <c r="F873" s="180" t="s">
        <v>14</v>
      </c>
    </row>
    <row r="874" spans="1:6">
      <c r="A874" s="180" t="s">
        <v>397</v>
      </c>
      <c r="B874" s="181">
        <v>3571</v>
      </c>
      <c r="C874" s="181">
        <v>301500</v>
      </c>
      <c r="D874" s="181">
        <v>5</v>
      </c>
      <c r="E874" s="180" t="s">
        <v>4958</v>
      </c>
      <c r="F874" s="180" t="s">
        <v>11</v>
      </c>
    </row>
    <row r="875" spans="1:6">
      <c r="A875" s="180" t="s">
        <v>397</v>
      </c>
      <c r="B875" s="181">
        <v>2860</v>
      </c>
      <c r="C875" s="181">
        <v>460700</v>
      </c>
      <c r="D875" s="181">
        <v>4</v>
      </c>
      <c r="E875" s="180" t="s">
        <v>4959</v>
      </c>
      <c r="F875" s="180" t="s">
        <v>72</v>
      </c>
    </row>
    <row r="876" spans="1:6">
      <c r="A876" s="180" t="s">
        <v>397</v>
      </c>
      <c r="B876" s="181">
        <v>3561</v>
      </c>
      <c r="C876" s="181">
        <v>339900</v>
      </c>
      <c r="D876" s="181">
        <v>6</v>
      </c>
      <c r="E876" s="180" t="s">
        <v>4960</v>
      </c>
      <c r="F876" s="180" t="s">
        <v>11</v>
      </c>
    </row>
    <row r="877" spans="1:6">
      <c r="A877" s="180" t="s">
        <v>397</v>
      </c>
      <c r="B877" s="181">
        <v>4149</v>
      </c>
      <c r="C877" s="181">
        <v>341600</v>
      </c>
      <c r="D877" s="181">
        <v>6</v>
      </c>
      <c r="E877" s="180" t="s">
        <v>4961</v>
      </c>
      <c r="F877" s="180" t="s">
        <v>14</v>
      </c>
    </row>
    <row r="878" spans="1:6">
      <c r="A878" s="180" t="s">
        <v>397</v>
      </c>
      <c r="B878" s="181">
        <v>2966</v>
      </c>
      <c r="C878" s="181">
        <v>344300</v>
      </c>
      <c r="D878" s="181">
        <v>4</v>
      </c>
      <c r="E878" s="180" t="s">
        <v>4962</v>
      </c>
      <c r="F878" s="180" t="s">
        <v>58</v>
      </c>
    </row>
    <row r="879" spans="1:6">
      <c r="A879" s="180" t="s">
        <v>397</v>
      </c>
      <c r="B879" s="181">
        <v>13328</v>
      </c>
      <c r="C879" s="181">
        <v>2007000</v>
      </c>
      <c r="D879" s="181">
        <v>7</v>
      </c>
      <c r="E879" s="180" t="s">
        <v>4963</v>
      </c>
      <c r="F879" s="180" t="s">
        <v>24</v>
      </c>
    </row>
    <row r="880" spans="1:6">
      <c r="A880" s="180" t="s">
        <v>397</v>
      </c>
      <c r="B880" s="181">
        <v>3444</v>
      </c>
      <c r="C880" s="181">
        <v>376500</v>
      </c>
      <c r="D880" s="181">
        <v>7</v>
      </c>
      <c r="E880" s="180" t="s">
        <v>4964</v>
      </c>
      <c r="F880" s="180" t="s">
        <v>74</v>
      </c>
    </row>
    <row r="881" spans="1:6">
      <c r="A881" s="180" t="s">
        <v>397</v>
      </c>
      <c r="B881" s="181">
        <v>5399</v>
      </c>
      <c r="C881" s="181">
        <v>542700</v>
      </c>
      <c r="D881" s="181">
        <v>8</v>
      </c>
      <c r="E881" s="180" t="s">
        <v>4965</v>
      </c>
      <c r="F881" s="180" t="s">
        <v>159</v>
      </c>
    </row>
    <row r="882" spans="1:6">
      <c r="A882" s="180" t="s">
        <v>397</v>
      </c>
      <c r="B882" s="181">
        <v>3188</v>
      </c>
      <c r="C882" s="181">
        <v>331500</v>
      </c>
      <c r="D882" s="181">
        <v>5</v>
      </c>
      <c r="E882" s="180" t="s">
        <v>4966</v>
      </c>
      <c r="F882" s="180" t="s">
        <v>15</v>
      </c>
    </row>
    <row r="883" spans="1:6">
      <c r="A883" s="180" t="s">
        <v>397</v>
      </c>
      <c r="B883" s="181">
        <v>3690</v>
      </c>
      <c r="C883" s="181">
        <v>697000</v>
      </c>
      <c r="D883" s="181">
        <v>4</v>
      </c>
      <c r="E883" s="180" t="s">
        <v>4967</v>
      </c>
      <c r="F883" s="180" t="s">
        <v>78</v>
      </c>
    </row>
    <row r="884" spans="1:6">
      <c r="A884" s="180" t="s">
        <v>397</v>
      </c>
      <c r="B884" s="181">
        <v>3724</v>
      </c>
      <c r="C884" s="181">
        <v>405600</v>
      </c>
      <c r="D884" s="181">
        <v>4</v>
      </c>
      <c r="E884" s="180" t="s">
        <v>4968</v>
      </c>
      <c r="F884" s="180" t="s">
        <v>11</v>
      </c>
    </row>
    <row r="885" spans="1:6">
      <c r="A885" s="180" t="s">
        <v>397</v>
      </c>
      <c r="B885" s="181">
        <v>3545</v>
      </c>
      <c r="C885" s="181">
        <v>307500</v>
      </c>
      <c r="D885" s="181">
        <v>5</v>
      </c>
      <c r="E885" s="180" t="s">
        <v>4969</v>
      </c>
      <c r="F885" s="180" t="s">
        <v>14</v>
      </c>
    </row>
    <row r="886" spans="1:6">
      <c r="A886" s="180" t="s">
        <v>397</v>
      </c>
      <c r="B886" s="181">
        <v>6757</v>
      </c>
      <c r="C886" s="181">
        <v>679100</v>
      </c>
      <c r="D886" s="181">
        <v>4</v>
      </c>
      <c r="E886" s="180" t="s">
        <v>4970</v>
      </c>
      <c r="F886" s="180" t="s">
        <v>10</v>
      </c>
    </row>
    <row r="887" spans="1:6">
      <c r="A887" s="180" t="s">
        <v>397</v>
      </c>
      <c r="B887" s="181">
        <v>4664</v>
      </c>
      <c r="C887" s="181">
        <v>703100</v>
      </c>
      <c r="D887" s="181">
        <v>5</v>
      </c>
      <c r="E887" s="180" t="s">
        <v>4971</v>
      </c>
      <c r="F887" s="180" t="s">
        <v>32</v>
      </c>
    </row>
    <row r="888" spans="1:6">
      <c r="A888" s="180" t="s">
        <v>397</v>
      </c>
      <c r="B888" s="181">
        <v>3789</v>
      </c>
      <c r="C888" s="181">
        <v>573800</v>
      </c>
      <c r="D888" s="181">
        <v>6</v>
      </c>
      <c r="E888" s="180" t="s">
        <v>4972</v>
      </c>
      <c r="F888" s="180" t="s">
        <v>26</v>
      </c>
    </row>
    <row r="889" spans="1:6">
      <c r="A889" s="180" t="s">
        <v>397</v>
      </c>
      <c r="B889" s="181">
        <v>9328</v>
      </c>
      <c r="C889" s="181">
        <v>2213400</v>
      </c>
      <c r="D889" s="181">
        <v>6</v>
      </c>
      <c r="E889" s="180" t="s">
        <v>4973</v>
      </c>
      <c r="F889" s="180" t="s">
        <v>7</v>
      </c>
    </row>
    <row r="890" spans="1:6">
      <c r="A890" s="180" t="s">
        <v>397</v>
      </c>
      <c r="B890" s="181">
        <v>3838</v>
      </c>
      <c r="C890" s="181">
        <v>469600</v>
      </c>
      <c r="D890" s="181">
        <v>4</v>
      </c>
      <c r="E890" s="180" t="s">
        <v>4974</v>
      </c>
      <c r="F890" s="180" t="s">
        <v>27</v>
      </c>
    </row>
    <row r="891" spans="1:6">
      <c r="A891" s="180" t="s">
        <v>397</v>
      </c>
      <c r="B891" s="181">
        <v>4432</v>
      </c>
      <c r="C891" s="181">
        <v>290300</v>
      </c>
      <c r="D891" s="181">
        <v>4</v>
      </c>
      <c r="E891" s="180" t="s">
        <v>4975</v>
      </c>
      <c r="F891" s="180" t="s">
        <v>11</v>
      </c>
    </row>
    <row r="892" spans="1:6">
      <c r="A892" s="180" t="s">
        <v>397</v>
      </c>
      <c r="B892" s="181">
        <v>2614</v>
      </c>
      <c r="C892" s="181">
        <v>350100</v>
      </c>
      <c r="D892" s="181">
        <v>5</v>
      </c>
      <c r="E892" s="180" t="s">
        <v>4976</v>
      </c>
      <c r="F892" s="180" t="s">
        <v>58</v>
      </c>
    </row>
    <row r="893" spans="1:6">
      <c r="A893" s="180" t="s">
        <v>397</v>
      </c>
      <c r="B893" s="181">
        <v>4042</v>
      </c>
      <c r="C893" s="181">
        <v>686400</v>
      </c>
      <c r="D893" s="181">
        <v>5</v>
      </c>
      <c r="E893" s="180" t="s">
        <v>4977</v>
      </c>
      <c r="F893" s="180" t="s">
        <v>49</v>
      </c>
    </row>
    <row r="894" spans="1:6">
      <c r="A894" s="180" t="s">
        <v>397</v>
      </c>
      <c r="B894" s="181">
        <v>4167</v>
      </c>
      <c r="C894" s="181">
        <v>618600</v>
      </c>
      <c r="D894" s="181">
        <v>4</v>
      </c>
      <c r="E894" s="180" t="s">
        <v>4978</v>
      </c>
      <c r="F894" s="180" t="s">
        <v>44</v>
      </c>
    </row>
    <row r="895" spans="1:6">
      <c r="A895" s="180" t="s">
        <v>397</v>
      </c>
      <c r="B895" s="181">
        <v>5829</v>
      </c>
      <c r="C895" s="181">
        <v>685800</v>
      </c>
      <c r="D895" s="181">
        <v>6</v>
      </c>
      <c r="E895" s="180" t="s">
        <v>4979</v>
      </c>
      <c r="F895" s="180" t="s">
        <v>32</v>
      </c>
    </row>
    <row r="896" spans="1:6">
      <c r="A896" s="180" t="s">
        <v>397</v>
      </c>
      <c r="B896" s="181">
        <v>1673</v>
      </c>
      <c r="C896" s="181">
        <v>444500</v>
      </c>
      <c r="D896" s="181">
        <v>4</v>
      </c>
      <c r="E896" s="180" t="s">
        <v>4980</v>
      </c>
      <c r="F896" s="180" t="s">
        <v>177</v>
      </c>
    </row>
    <row r="897" spans="1:6">
      <c r="A897" s="180" t="s">
        <v>397</v>
      </c>
      <c r="B897" s="181">
        <v>3372</v>
      </c>
      <c r="C897" s="181">
        <v>366700</v>
      </c>
      <c r="D897" s="181">
        <v>4</v>
      </c>
      <c r="E897" s="180" t="s">
        <v>4981</v>
      </c>
      <c r="F897" s="180" t="s">
        <v>183</v>
      </c>
    </row>
    <row r="898" spans="1:6">
      <c r="A898" s="180" t="s">
        <v>397</v>
      </c>
      <c r="B898" s="181">
        <v>4664</v>
      </c>
      <c r="C898" s="181">
        <v>359800</v>
      </c>
      <c r="D898" s="181">
        <v>5</v>
      </c>
      <c r="E898" s="180" t="s">
        <v>4982</v>
      </c>
      <c r="F898" s="180" t="s">
        <v>14</v>
      </c>
    </row>
    <row r="899" spans="1:6">
      <c r="A899" s="180" t="s">
        <v>397</v>
      </c>
      <c r="B899" s="181">
        <v>2610</v>
      </c>
      <c r="C899" s="181">
        <v>553600</v>
      </c>
      <c r="D899" s="181">
        <v>7</v>
      </c>
      <c r="E899" s="180" t="s">
        <v>4983</v>
      </c>
      <c r="F899" s="180" t="s">
        <v>72</v>
      </c>
    </row>
    <row r="900" spans="1:6">
      <c r="A900" s="180" t="s">
        <v>397</v>
      </c>
      <c r="B900" s="181">
        <v>3726</v>
      </c>
      <c r="C900" s="181">
        <v>253300</v>
      </c>
      <c r="D900" s="181">
        <v>6</v>
      </c>
      <c r="E900" s="180" t="s">
        <v>4984</v>
      </c>
      <c r="F900" s="180" t="s">
        <v>14</v>
      </c>
    </row>
    <row r="901" spans="1:6">
      <c r="A901" s="180" t="s">
        <v>397</v>
      </c>
      <c r="B901" s="181">
        <v>4941</v>
      </c>
      <c r="C901" s="181">
        <v>339900</v>
      </c>
      <c r="D901" s="181">
        <v>6</v>
      </c>
      <c r="E901" s="180" t="s">
        <v>4985</v>
      </c>
      <c r="F901" s="180" t="s">
        <v>14</v>
      </c>
    </row>
    <row r="902" spans="1:6">
      <c r="A902" s="180" t="s">
        <v>397</v>
      </c>
      <c r="B902" s="181">
        <v>4196</v>
      </c>
      <c r="C902" s="181">
        <v>389200</v>
      </c>
      <c r="D902" s="181">
        <v>6</v>
      </c>
      <c r="E902" s="180" t="s">
        <v>4986</v>
      </c>
      <c r="F902" s="180" t="s">
        <v>14</v>
      </c>
    </row>
    <row r="903" spans="1:6">
      <c r="A903" s="180" t="s">
        <v>397</v>
      </c>
      <c r="B903" s="181">
        <v>4394</v>
      </c>
      <c r="C903" s="181">
        <v>541000</v>
      </c>
      <c r="D903" s="181">
        <v>6</v>
      </c>
      <c r="E903" s="180" t="s">
        <v>4987</v>
      </c>
      <c r="F903" s="180" t="s">
        <v>10</v>
      </c>
    </row>
    <row r="904" spans="1:6">
      <c r="A904" s="180" t="s">
        <v>397</v>
      </c>
      <c r="B904" s="181">
        <v>4285</v>
      </c>
      <c r="C904" s="181">
        <v>380400</v>
      </c>
      <c r="D904" s="181">
        <v>6</v>
      </c>
      <c r="E904" s="180" t="s">
        <v>4988</v>
      </c>
      <c r="F904" s="180" t="s">
        <v>14</v>
      </c>
    </row>
    <row r="905" spans="1:6">
      <c r="A905" s="180" t="s">
        <v>397</v>
      </c>
      <c r="B905" s="181">
        <v>5647</v>
      </c>
      <c r="C905" s="181">
        <v>571700</v>
      </c>
      <c r="D905" s="181">
        <v>5</v>
      </c>
      <c r="E905" s="180" t="s">
        <v>4989</v>
      </c>
      <c r="F905" s="180" t="s">
        <v>14</v>
      </c>
    </row>
    <row r="906" spans="1:6">
      <c r="A906" s="180" t="s">
        <v>397</v>
      </c>
      <c r="B906" s="181">
        <v>3693</v>
      </c>
      <c r="C906" s="181">
        <v>355200</v>
      </c>
      <c r="D906" s="181">
        <v>4</v>
      </c>
      <c r="E906" s="180" t="s">
        <v>4990</v>
      </c>
      <c r="F906" s="180" t="s">
        <v>74</v>
      </c>
    </row>
    <row r="907" spans="1:6">
      <c r="A907" s="180" t="s">
        <v>397</v>
      </c>
      <c r="B907" s="181">
        <v>3641</v>
      </c>
      <c r="C907" s="181">
        <v>294500</v>
      </c>
      <c r="D907" s="181">
        <v>6</v>
      </c>
      <c r="E907" s="180" t="s">
        <v>4991</v>
      </c>
      <c r="F907" s="180" t="s">
        <v>14</v>
      </c>
    </row>
    <row r="908" spans="1:6">
      <c r="A908" s="180" t="s">
        <v>397</v>
      </c>
      <c r="B908" s="181">
        <v>3673</v>
      </c>
      <c r="C908" s="181">
        <v>692500</v>
      </c>
      <c r="D908" s="181">
        <v>4</v>
      </c>
      <c r="E908" s="180" t="s">
        <v>4992</v>
      </c>
      <c r="F908" s="180" t="s">
        <v>44</v>
      </c>
    </row>
    <row r="909" spans="1:6">
      <c r="A909" s="180" t="s">
        <v>397</v>
      </c>
      <c r="B909" s="181">
        <v>4034</v>
      </c>
      <c r="C909" s="181">
        <v>547000</v>
      </c>
      <c r="D909" s="181">
        <v>7</v>
      </c>
      <c r="E909" s="180" t="s">
        <v>4993</v>
      </c>
      <c r="F909" s="180" t="s">
        <v>74</v>
      </c>
    </row>
    <row r="910" spans="1:6">
      <c r="A910" s="180" t="s">
        <v>397</v>
      </c>
      <c r="B910" s="181">
        <v>3087</v>
      </c>
      <c r="C910" s="181">
        <v>226900</v>
      </c>
      <c r="D910" s="181">
        <v>4</v>
      </c>
      <c r="E910" s="180" t="s">
        <v>4994</v>
      </c>
      <c r="F910" s="180" t="s">
        <v>171</v>
      </c>
    </row>
    <row r="911" spans="1:6">
      <c r="A911" s="180" t="s">
        <v>397</v>
      </c>
      <c r="B911" s="181">
        <v>2816</v>
      </c>
      <c r="C911" s="181">
        <v>382400</v>
      </c>
      <c r="D911" s="181">
        <v>4</v>
      </c>
      <c r="E911" s="180" t="s">
        <v>4995</v>
      </c>
      <c r="F911" s="180" t="s">
        <v>162</v>
      </c>
    </row>
    <row r="912" spans="1:6">
      <c r="A912" s="180" t="s">
        <v>397</v>
      </c>
      <c r="B912" s="181">
        <v>4934</v>
      </c>
      <c r="C912" s="181">
        <v>607400</v>
      </c>
      <c r="D912" s="181">
        <v>6</v>
      </c>
      <c r="E912" s="180" t="s">
        <v>4996</v>
      </c>
      <c r="F912" s="180" t="s">
        <v>95</v>
      </c>
    </row>
    <row r="913" spans="1:6">
      <c r="A913" s="180" t="s">
        <v>397</v>
      </c>
      <c r="B913" s="181">
        <v>5500</v>
      </c>
      <c r="C913" s="181">
        <v>1023300</v>
      </c>
      <c r="D913" s="181">
        <v>6</v>
      </c>
      <c r="E913" s="180" t="s">
        <v>4997</v>
      </c>
      <c r="F913" s="180" t="s">
        <v>26</v>
      </c>
    </row>
    <row r="914" spans="1:6">
      <c r="A914" s="180" t="s">
        <v>397</v>
      </c>
      <c r="B914" s="181">
        <v>4182</v>
      </c>
      <c r="C914" s="181">
        <v>361100</v>
      </c>
      <c r="D914" s="181">
        <v>6</v>
      </c>
      <c r="E914" s="180" t="s">
        <v>4998</v>
      </c>
      <c r="F914" s="180" t="s">
        <v>15</v>
      </c>
    </row>
    <row r="915" spans="1:6">
      <c r="A915" s="180" t="s">
        <v>397</v>
      </c>
      <c r="B915" s="181">
        <v>7034</v>
      </c>
      <c r="C915" s="181">
        <v>520200</v>
      </c>
      <c r="D915" s="181">
        <v>6</v>
      </c>
      <c r="E915" s="180" t="s">
        <v>4999</v>
      </c>
      <c r="F915" s="180" t="s">
        <v>14</v>
      </c>
    </row>
    <row r="916" spans="1:6">
      <c r="A916" s="180" t="s">
        <v>397</v>
      </c>
      <c r="B916" s="181">
        <v>1863</v>
      </c>
      <c r="C916" s="181">
        <v>187300</v>
      </c>
      <c r="D916" s="181">
        <v>4</v>
      </c>
      <c r="E916" s="180" t="s">
        <v>5000</v>
      </c>
      <c r="F916" s="180" t="s">
        <v>12</v>
      </c>
    </row>
    <row r="917" spans="1:6">
      <c r="A917" s="180" t="s">
        <v>397</v>
      </c>
      <c r="B917" s="181">
        <v>4691</v>
      </c>
      <c r="C917" s="181">
        <v>326600</v>
      </c>
      <c r="D917" s="181">
        <v>5</v>
      </c>
      <c r="E917" s="180" t="s">
        <v>5001</v>
      </c>
      <c r="F917" s="180" t="s">
        <v>14</v>
      </c>
    </row>
    <row r="918" spans="1:6">
      <c r="A918" s="180" t="s">
        <v>397</v>
      </c>
      <c r="B918" s="181">
        <v>3432</v>
      </c>
      <c r="C918" s="181">
        <v>295000</v>
      </c>
      <c r="D918" s="181">
        <v>4</v>
      </c>
      <c r="E918" s="180" t="s">
        <v>5002</v>
      </c>
      <c r="F918" s="180" t="s">
        <v>15</v>
      </c>
    </row>
    <row r="919" spans="1:6">
      <c r="A919" s="180" t="s">
        <v>397</v>
      </c>
      <c r="B919" s="181">
        <v>3425</v>
      </c>
      <c r="C919" s="181">
        <v>358300</v>
      </c>
      <c r="D919" s="181">
        <v>4</v>
      </c>
      <c r="E919" s="180" t="s">
        <v>5003</v>
      </c>
      <c r="F919" s="180" t="s">
        <v>14</v>
      </c>
    </row>
    <row r="920" spans="1:6">
      <c r="A920" s="180" t="s">
        <v>397</v>
      </c>
      <c r="B920" s="181">
        <v>4453</v>
      </c>
      <c r="C920" s="181">
        <v>913500</v>
      </c>
      <c r="D920" s="181">
        <v>4</v>
      </c>
      <c r="E920" s="180" t="s">
        <v>5004</v>
      </c>
      <c r="F920" s="180" t="s">
        <v>78</v>
      </c>
    </row>
    <row r="921" spans="1:6">
      <c r="A921" s="180" t="s">
        <v>397</v>
      </c>
      <c r="B921" s="181">
        <v>6803</v>
      </c>
      <c r="C921" s="181">
        <v>1701200</v>
      </c>
      <c r="D921" s="181">
        <v>8</v>
      </c>
      <c r="E921" s="180" t="s">
        <v>5005</v>
      </c>
      <c r="F921" s="180" t="s">
        <v>24</v>
      </c>
    </row>
    <row r="922" spans="1:6">
      <c r="A922" s="180" t="s">
        <v>397</v>
      </c>
      <c r="B922" s="181">
        <v>6197</v>
      </c>
      <c r="C922" s="181">
        <v>936600</v>
      </c>
      <c r="D922" s="181">
        <v>6</v>
      </c>
      <c r="E922" s="180" t="s">
        <v>5006</v>
      </c>
      <c r="F922" s="180" t="s">
        <v>32</v>
      </c>
    </row>
    <row r="923" spans="1:6">
      <c r="A923" s="180" t="s">
        <v>397</v>
      </c>
      <c r="B923" s="181">
        <v>3981</v>
      </c>
      <c r="C923" s="181">
        <v>302600</v>
      </c>
      <c r="D923" s="181">
        <v>4</v>
      </c>
      <c r="E923" s="180" t="s">
        <v>5007</v>
      </c>
      <c r="F923" s="180" t="s">
        <v>14</v>
      </c>
    </row>
    <row r="924" spans="1:6">
      <c r="A924" s="180" t="s">
        <v>397</v>
      </c>
      <c r="B924" s="181">
        <v>5436</v>
      </c>
      <c r="C924" s="181">
        <v>402900</v>
      </c>
      <c r="D924" s="181">
        <v>6</v>
      </c>
      <c r="E924" s="180" t="s">
        <v>5008</v>
      </c>
      <c r="F924" s="180" t="s">
        <v>14</v>
      </c>
    </row>
    <row r="925" spans="1:6">
      <c r="A925" s="180" t="s">
        <v>397</v>
      </c>
      <c r="B925" s="181">
        <v>4098</v>
      </c>
      <c r="C925" s="181">
        <v>378900</v>
      </c>
      <c r="D925" s="181">
        <v>4</v>
      </c>
      <c r="E925" s="180" t="s">
        <v>5009</v>
      </c>
      <c r="F925" s="180" t="s">
        <v>14</v>
      </c>
    </row>
    <row r="926" spans="1:6">
      <c r="A926" s="180" t="s">
        <v>397</v>
      </c>
      <c r="B926" s="181">
        <v>5419</v>
      </c>
      <c r="C926" s="181">
        <v>450000</v>
      </c>
      <c r="D926" s="181">
        <v>6</v>
      </c>
      <c r="E926" s="180" t="s">
        <v>5010</v>
      </c>
      <c r="F926" s="180" t="s">
        <v>14</v>
      </c>
    </row>
    <row r="927" spans="1:6">
      <c r="A927" s="180" t="s">
        <v>397</v>
      </c>
      <c r="B927" s="181">
        <v>5320</v>
      </c>
      <c r="C927" s="181">
        <v>421200</v>
      </c>
      <c r="D927" s="181">
        <v>4</v>
      </c>
      <c r="E927" s="180" t="s">
        <v>5011</v>
      </c>
      <c r="F927" s="180" t="s">
        <v>79</v>
      </c>
    </row>
    <row r="928" spans="1:6">
      <c r="A928" s="180" t="s">
        <v>397</v>
      </c>
      <c r="B928" s="181">
        <v>5498</v>
      </c>
      <c r="C928" s="181">
        <v>1003400</v>
      </c>
      <c r="D928" s="181">
        <v>6</v>
      </c>
      <c r="E928" s="180" t="s">
        <v>5012</v>
      </c>
      <c r="F928" s="180" t="s">
        <v>44</v>
      </c>
    </row>
    <row r="929" spans="1:6">
      <c r="A929" s="180" t="s">
        <v>397</v>
      </c>
      <c r="B929" s="181">
        <v>5010</v>
      </c>
      <c r="C929" s="181">
        <v>1226700</v>
      </c>
      <c r="D929" s="181">
        <v>6</v>
      </c>
      <c r="E929" s="180" t="s">
        <v>5013</v>
      </c>
      <c r="F929" s="180" t="s">
        <v>78</v>
      </c>
    </row>
    <row r="930" spans="1:6">
      <c r="A930" s="180" t="s">
        <v>397</v>
      </c>
      <c r="B930" s="181">
        <v>3765</v>
      </c>
      <c r="C930" s="181">
        <v>199400</v>
      </c>
      <c r="D930" s="181">
        <v>4</v>
      </c>
      <c r="E930" s="180" t="s">
        <v>5014</v>
      </c>
      <c r="F930" s="180" t="s">
        <v>11</v>
      </c>
    </row>
    <row r="931" spans="1:6">
      <c r="A931" s="180" t="s">
        <v>397</v>
      </c>
      <c r="B931" s="181">
        <v>3137</v>
      </c>
      <c r="C931" s="181">
        <v>386100</v>
      </c>
      <c r="D931" s="181">
        <v>4</v>
      </c>
      <c r="E931" s="180" t="s">
        <v>5015</v>
      </c>
      <c r="F931" s="180" t="s">
        <v>12</v>
      </c>
    </row>
    <row r="932" spans="1:6">
      <c r="A932" s="180" t="s">
        <v>397</v>
      </c>
      <c r="B932" s="181">
        <v>8320</v>
      </c>
      <c r="C932" s="181">
        <v>579900</v>
      </c>
      <c r="D932" s="181">
        <v>6</v>
      </c>
      <c r="E932" s="180" t="s">
        <v>5016</v>
      </c>
      <c r="F932" s="180" t="s">
        <v>10</v>
      </c>
    </row>
    <row r="933" spans="1:6">
      <c r="A933" s="180" t="s">
        <v>397</v>
      </c>
      <c r="B933" s="181">
        <v>4266</v>
      </c>
      <c r="C933" s="181">
        <v>880200</v>
      </c>
      <c r="D933" s="181">
        <v>5</v>
      </c>
      <c r="E933" s="180" t="s">
        <v>5017</v>
      </c>
      <c r="F933" s="180" t="s">
        <v>28</v>
      </c>
    </row>
    <row r="934" spans="1:6">
      <c r="A934" s="180" t="s">
        <v>397</v>
      </c>
      <c r="B934" s="181">
        <v>4431</v>
      </c>
      <c r="C934" s="181">
        <v>340700</v>
      </c>
      <c r="D934" s="181">
        <v>6</v>
      </c>
      <c r="E934" s="180" t="s">
        <v>5018</v>
      </c>
      <c r="F934" s="180" t="s">
        <v>14</v>
      </c>
    </row>
    <row r="935" spans="1:6">
      <c r="A935" s="180" t="s">
        <v>397</v>
      </c>
      <c r="B935" s="181">
        <v>4995</v>
      </c>
      <c r="C935" s="181">
        <v>467700</v>
      </c>
      <c r="D935" s="181">
        <v>5</v>
      </c>
      <c r="E935" s="180" t="s">
        <v>5019</v>
      </c>
      <c r="F935" s="180" t="s">
        <v>27</v>
      </c>
    </row>
    <row r="936" spans="1:6">
      <c r="A936" s="180" t="s">
        <v>397</v>
      </c>
      <c r="B936" s="181">
        <v>6030</v>
      </c>
      <c r="C936" s="181">
        <v>484000</v>
      </c>
      <c r="D936" s="181">
        <v>6</v>
      </c>
      <c r="E936" s="180" t="s">
        <v>5020</v>
      </c>
      <c r="F936" s="180" t="s">
        <v>14</v>
      </c>
    </row>
    <row r="937" spans="1:6">
      <c r="A937" s="180" t="s">
        <v>397</v>
      </c>
      <c r="B937" s="181">
        <v>3845</v>
      </c>
      <c r="C937" s="181">
        <v>559500</v>
      </c>
      <c r="D937" s="181">
        <v>4</v>
      </c>
      <c r="E937" s="180" t="s">
        <v>5021</v>
      </c>
      <c r="F937" s="180" t="s">
        <v>49</v>
      </c>
    </row>
    <row r="938" spans="1:6">
      <c r="A938" s="180" t="s">
        <v>397</v>
      </c>
      <c r="B938" s="181">
        <v>4755</v>
      </c>
      <c r="C938" s="181">
        <v>325300</v>
      </c>
      <c r="D938" s="181">
        <v>6</v>
      </c>
      <c r="E938" s="180" t="s">
        <v>5022</v>
      </c>
      <c r="F938" s="180" t="s">
        <v>11</v>
      </c>
    </row>
    <row r="939" spans="1:6">
      <c r="A939" s="180" t="s">
        <v>397</v>
      </c>
      <c r="B939" s="181">
        <v>4377</v>
      </c>
      <c r="C939" s="181">
        <v>298200</v>
      </c>
      <c r="D939" s="181">
        <v>6</v>
      </c>
      <c r="E939" s="180" t="s">
        <v>5023</v>
      </c>
      <c r="F939" s="180" t="s">
        <v>11</v>
      </c>
    </row>
    <row r="940" spans="1:6">
      <c r="A940" s="180" t="s">
        <v>397</v>
      </c>
      <c r="B940" s="181">
        <v>4631</v>
      </c>
      <c r="C940" s="181">
        <v>407400</v>
      </c>
      <c r="D940" s="181">
        <v>4</v>
      </c>
      <c r="E940" s="180" t="s">
        <v>5024</v>
      </c>
      <c r="F940" s="180" t="s">
        <v>14</v>
      </c>
    </row>
    <row r="941" spans="1:6">
      <c r="A941" s="180" t="s">
        <v>397</v>
      </c>
      <c r="B941" s="181">
        <v>4319</v>
      </c>
      <c r="C941" s="181">
        <v>389400</v>
      </c>
      <c r="D941" s="181">
        <v>4</v>
      </c>
      <c r="E941" s="180" t="s">
        <v>5025</v>
      </c>
      <c r="F941" s="180" t="s">
        <v>14</v>
      </c>
    </row>
    <row r="942" spans="1:6">
      <c r="A942" s="180" t="s">
        <v>397</v>
      </c>
      <c r="B942" s="181">
        <v>4529</v>
      </c>
      <c r="C942" s="181">
        <v>382300</v>
      </c>
      <c r="D942" s="181">
        <v>4</v>
      </c>
      <c r="E942" s="180" t="s">
        <v>5026</v>
      </c>
      <c r="F942" s="180" t="s">
        <v>15</v>
      </c>
    </row>
    <row r="943" spans="1:6">
      <c r="A943" s="180" t="s">
        <v>397</v>
      </c>
      <c r="B943" s="181">
        <v>6035</v>
      </c>
      <c r="C943" s="181">
        <v>1193400</v>
      </c>
      <c r="D943" s="181">
        <v>6</v>
      </c>
      <c r="E943" s="180" t="s">
        <v>5027</v>
      </c>
      <c r="F943" s="180" t="s">
        <v>78</v>
      </c>
    </row>
    <row r="944" spans="1:6">
      <c r="A944" s="180" t="s">
        <v>397</v>
      </c>
      <c r="B944" s="181">
        <v>3786</v>
      </c>
      <c r="C944" s="181">
        <v>330600</v>
      </c>
      <c r="D944" s="181">
        <v>4</v>
      </c>
      <c r="E944" s="180" t="s">
        <v>5028</v>
      </c>
      <c r="F944" s="180" t="s">
        <v>14</v>
      </c>
    </row>
    <row r="945" spans="1:6">
      <c r="A945" s="180" t="s">
        <v>397</v>
      </c>
      <c r="B945" s="181">
        <v>4824</v>
      </c>
      <c r="C945" s="181">
        <v>915000</v>
      </c>
      <c r="D945" s="181">
        <v>4</v>
      </c>
      <c r="E945" s="180" t="s">
        <v>5029</v>
      </c>
      <c r="F945" s="180" t="s">
        <v>78</v>
      </c>
    </row>
    <row r="946" spans="1:6">
      <c r="A946" s="180" t="s">
        <v>397</v>
      </c>
      <c r="B946" s="181">
        <v>5478</v>
      </c>
      <c r="C946" s="181">
        <v>597600</v>
      </c>
      <c r="D946" s="181">
        <v>6</v>
      </c>
      <c r="E946" s="180" t="s">
        <v>5030</v>
      </c>
      <c r="F946" s="180" t="s">
        <v>10</v>
      </c>
    </row>
    <row r="947" spans="1:6">
      <c r="A947" s="180" t="s">
        <v>397</v>
      </c>
      <c r="B947" s="181">
        <v>4324</v>
      </c>
      <c r="C947" s="181">
        <v>504600</v>
      </c>
      <c r="D947" s="181">
        <v>4</v>
      </c>
      <c r="E947" s="180" t="s">
        <v>5031</v>
      </c>
      <c r="F947" s="180" t="s">
        <v>62</v>
      </c>
    </row>
    <row r="948" spans="1:6">
      <c r="A948" s="180" t="s">
        <v>397</v>
      </c>
      <c r="B948" s="181">
        <v>4590</v>
      </c>
      <c r="C948" s="181">
        <v>607200</v>
      </c>
      <c r="D948" s="181">
        <v>4</v>
      </c>
      <c r="E948" s="180" t="s">
        <v>5032</v>
      </c>
      <c r="F948" s="180" t="s">
        <v>5</v>
      </c>
    </row>
    <row r="949" spans="1:6">
      <c r="A949" s="180" t="s">
        <v>397</v>
      </c>
      <c r="B949" s="181">
        <v>3000</v>
      </c>
      <c r="C949" s="181">
        <v>408700</v>
      </c>
      <c r="D949" s="181">
        <v>4</v>
      </c>
      <c r="E949" s="180" t="s">
        <v>5033</v>
      </c>
      <c r="F949" s="180" t="s">
        <v>5</v>
      </c>
    </row>
    <row r="950" spans="1:6">
      <c r="A950" s="180" t="s">
        <v>397</v>
      </c>
      <c r="B950" s="181">
        <v>5193</v>
      </c>
      <c r="C950" s="181">
        <v>408800</v>
      </c>
      <c r="D950" s="181">
        <v>6</v>
      </c>
      <c r="E950" s="180" t="s">
        <v>5034</v>
      </c>
      <c r="F950" s="180" t="s">
        <v>11</v>
      </c>
    </row>
    <row r="951" spans="1:6">
      <c r="A951" s="180" t="s">
        <v>397</v>
      </c>
      <c r="B951" s="181">
        <v>6052</v>
      </c>
      <c r="C951" s="181">
        <v>544100</v>
      </c>
      <c r="D951" s="181">
        <v>4</v>
      </c>
      <c r="E951" s="180" t="s">
        <v>5035</v>
      </c>
      <c r="F951" s="180" t="s">
        <v>41</v>
      </c>
    </row>
    <row r="952" spans="1:6">
      <c r="A952" s="180" t="s">
        <v>397</v>
      </c>
      <c r="B952" s="181">
        <v>3844</v>
      </c>
      <c r="C952" s="181">
        <v>434000</v>
      </c>
      <c r="D952" s="181">
        <v>4</v>
      </c>
      <c r="E952" s="180" t="s">
        <v>5036</v>
      </c>
      <c r="F952" s="180" t="s">
        <v>5</v>
      </c>
    </row>
    <row r="953" spans="1:6">
      <c r="A953" s="180" t="s">
        <v>397</v>
      </c>
      <c r="B953" s="181">
        <v>3857</v>
      </c>
      <c r="C953" s="181">
        <v>296300</v>
      </c>
      <c r="D953" s="181">
        <v>5</v>
      </c>
      <c r="E953" s="180" t="s">
        <v>5037</v>
      </c>
      <c r="F953" s="180" t="s">
        <v>14</v>
      </c>
    </row>
    <row r="954" spans="1:6">
      <c r="A954" s="180" t="s">
        <v>397</v>
      </c>
      <c r="B954" s="181">
        <v>3906</v>
      </c>
      <c r="C954" s="181">
        <v>318200</v>
      </c>
      <c r="D954" s="181">
        <v>6</v>
      </c>
      <c r="E954" s="180" t="s">
        <v>5038</v>
      </c>
      <c r="F954" s="180" t="s">
        <v>14</v>
      </c>
    </row>
    <row r="955" spans="1:6">
      <c r="A955" s="180" t="s">
        <v>397</v>
      </c>
      <c r="B955" s="181">
        <v>5826</v>
      </c>
      <c r="C955" s="181">
        <v>253500</v>
      </c>
      <c r="D955" s="181">
        <v>6</v>
      </c>
      <c r="E955" s="180" t="s">
        <v>5039</v>
      </c>
      <c r="F955" s="180" t="s">
        <v>11</v>
      </c>
    </row>
    <row r="956" spans="1:6">
      <c r="A956" s="180" t="s">
        <v>397</v>
      </c>
      <c r="B956" s="181">
        <v>2839</v>
      </c>
      <c r="C956" s="181">
        <v>410000</v>
      </c>
      <c r="D956" s="181">
        <v>4</v>
      </c>
      <c r="E956" s="180" t="s">
        <v>5040</v>
      </c>
      <c r="F956" s="180" t="s">
        <v>62</v>
      </c>
    </row>
    <row r="957" spans="1:6">
      <c r="A957" s="180" t="s">
        <v>397</v>
      </c>
      <c r="B957" s="181">
        <v>10368</v>
      </c>
      <c r="C957" s="181">
        <v>1752100</v>
      </c>
      <c r="D957" s="181">
        <v>8</v>
      </c>
      <c r="E957" s="180" t="s">
        <v>5041</v>
      </c>
      <c r="F957" s="180" t="s">
        <v>18</v>
      </c>
    </row>
    <row r="958" spans="1:6">
      <c r="A958" s="180" t="s">
        <v>397</v>
      </c>
      <c r="B958" s="181">
        <v>2970</v>
      </c>
      <c r="C958" s="181">
        <v>619700</v>
      </c>
      <c r="D958" s="181">
        <v>5</v>
      </c>
      <c r="E958" s="180" t="s">
        <v>5042</v>
      </c>
      <c r="F958" s="180" t="s">
        <v>78</v>
      </c>
    </row>
    <row r="959" spans="1:6">
      <c r="A959" s="180" t="s">
        <v>397</v>
      </c>
      <c r="B959" s="181">
        <v>4221</v>
      </c>
      <c r="C959" s="181">
        <v>493200</v>
      </c>
      <c r="D959" s="181">
        <v>4</v>
      </c>
      <c r="E959" s="180" t="s">
        <v>5043</v>
      </c>
      <c r="F959" s="180" t="s">
        <v>289</v>
      </c>
    </row>
    <row r="960" spans="1:6">
      <c r="A960" s="180" t="s">
        <v>397</v>
      </c>
      <c r="B960" s="181">
        <v>5259</v>
      </c>
      <c r="C960" s="181">
        <v>491400</v>
      </c>
      <c r="D960" s="181">
        <v>5</v>
      </c>
      <c r="E960" s="180" t="s">
        <v>5044</v>
      </c>
      <c r="F960" s="180" t="s">
        <v>14</v>
      </c>
    </row>
    <row r="961" spans="1:6">
      <c r="A961" s="180" t="s">
        <v>397</v>
      </c>
      <c r="B961" s="181">
        <v>9526</v>
      </c>
      <c r="C961" s="181">
        <v>565900</v>
      </c>
      <c r="D961" s="181">
        <v>5</v>
      </c>
      <c r="E961" s="180" t="s">
        <v>5045</v>
      </c>
      <c r="F961" s="180" t="s">
        <v>103</v>
      </c>
    </row>
    <row r="962" spans="1:6">
      <c r="A962" s="180" t="s">
        <v>397</v>
      </c>
      <c r="B962" s="181">
        <v>6946</v>
      </c>
      <c r="C962" s="181">
        <v>843700</v>
      </c>
      <c r="D962" s="181">
        <v>5</v>
      </c>
      <c r="E962" s="180" t="s">
        <v>5046</v>
      </c>
      <c r="F962" s="180" t="s">
        <v>41</v>
      </c>
    </row>
    <row r="963" spans="1:6">
      <c r="A963" s="180" t="s">
        <v>397</v>
      </c>
      <c r="B963" s="181">
        <v>2992</v>
      </c>
      <c r="C963" s="181">
        <v>282400</v>
      </c>
      <c r="D963" s="181">
        <v>6</v>
      </c>
      <c r="E963" s="180" t="s">
        <v>5047</v>
      </c>
      <c r="F963" s="180" t="s">
        <v>15</v>
      </c>
    </row>
    <row r="964" spans="1:6">
      <c r="A964" s="180" t="s">
        <v>397</v>
      </c>
      <c r="B964" s="181">
        <v>3479</v>
      </c>
      <c r="C964" s="181">
        <v>1058500</v>
      </c>
      <c r="D964" s="181">
        <v>4</v>
      </c>
      <c r="E964" s="180" t="s">
        <v>5048</v>
      </c>
      <c r="F964" s="180" t="s">
        <v>28</v>
      </c>
    </row>
    <row r="965" spans="1:6">
      <c r="A965" s="180" t="s">
        <v>397</v>
      </c>
      <c r="B965" s="181">
        <v>4399</v>
      </c>
      <c r="C965" s="181">
        <v>1334100</v>
      </c>
      <c r="D965" s="181">
        <v>6</v>
      </c>
      <c r="E965" s="180" t="s">
        <v>5049</v>
      </c>
      <c r="F965" s="180" t="s">
        <v>7</v>
      </c>
    </row>
    <row r="966" spans="1:6">
      <c r="A966" s="180" t="s">
        <v>397</v>
      </c>
      <c r="B966" s="181">
        <v>6090</v>
      </c>
      <c r="C966" s="181">
        <v>1083800</v>
      </c>
      <c r="D966" s="181">
        <v>6</v>
      </c>
      <c r="E966" s="180" t="s">
        <v>5050</v>
      </c>
      <c r="F966" s="180" t="s">
        <v>7</v>
      </c>
    </row>
    <row r="967" spans="1:6">
      <c r="A967" s="180" t="s">
        <v>397</v>
      </c>
      <c r="B967" s="181">
        <v>2433</v>
      </c>
      <c r="C967" s="181">
        <v>325500</v>
      </c>
      <c r="D967" s="181">
        <v>4</v>
      </c>
      <c r="E967" s="180" t="s">
        <v>5051</v>
      </c>
      <c r="F967" s="180" t="s">
        <v>5</v>
      </c>
    </row>
    <row r="968" spans="1:6">
      <c r="A968" s="180" t="s">
        <v>397</v>
      </c>
      <c r="B968" s="181">
        <v>5748</v>
      </c>
      <c r="C968" s="181">
        <v>356800</v>
      </c>
      <c r="D968" s="181">
        <v>5</v>
      </c>
      <c r="E968" s="180" t="s">
        <v>5052</v>
      </c>
      <c r="F968" s="180" t="s">
        <v>11</v>
      </c>
    </row>
    <row r="969" spans="1:6">
      <c r="A969" s="180" t="s">
        <v>397</v>
      </c>
      <c r="B969" s="181">
        <v>2427</v>
      </c>
      <c r="C969" s="181">
        <v>368600</v>
      </c>
      <c r="D969" s="181">
        <v>4</v>
      </c>
      <c r="E969" s="180" t="s">
        <v>5053</v>
      </c>
      <c r="F969" s="180" t="s">
        <v>16</v>
      </c>
    </row>
    <row r="970" spans="1:6">
      <c r="A970" s="180" t="s">
        <v>397</v>
      </c>
      <c r="B970" s="181">
        <v>2916</v>
      </c>
      <c r="C970" s="181">
        <v>316000</v>
      </c>
      <c r="D970" s="181">
        <v>4</v>
      </c>
      <c r="E970" s="180" t="s">
        <v>5054</v>
      </c>
      <c r="F970" s="180" t="s">
        <v>16</v>
      </c>
    </row>
    <row r="971" spans="1:6">
      <c r="A971" s="180" t="s">
        <v>397</v>
      </c>
      <c r="B971" s="181">
        <v>5895</v>
      </c>
      <c r="C971" s="181">
        <v>504000</v>
      </c>
      <c r="D971" s="181">
        <v>6</v>
      </c>
      <c r="E971" s="180" t="s">
        <v>5055</v>
      </c>
      <c r="F971" s="180" t="s">
        <v>11</v>
      </c>
    </row>
    <row r="972" spans="1:6">
      <c r="A972" s="180" t="s">
        <v>397</v>
      </c>
      <c r="B972" s="181">
        <v>3984</v>
      </c>
      <c r="C972" s="181">
        <v>257000</v>
      </c>
      <c r="D972" s="181">
        <v>4</v>
      </c>
      <c r="E972" s="180" t="s">
        <v>5056</v>
      </c>
      <c r="F972" s="180" t="s">
        <v>11</v>
      </c>
    </row>
    <row r="973" spans="1:6">
      <c r="A973" s="180" t="s">
        <v>397</v>
      </c>
      <c r="B973" s="181">
        <v>3858</v>
      </c>
      <c r="C973" s="181">
        <v>487800</v>
      </c>
      <c r="D973" s="181">
        <v>4</v>
      </c>
      <c r="E973" s="180" t="s">
        <v>5057</v>
      </c>
      <c r="F973" s="180" t="s">
        <v>76</v>
      </c>
    </row>
    <row r="974" spans="1:6">
      <c r="A974" s="180" t="s">
        <v>397</v>
      </c>
      <c r="B974" s="181">
        <v>3459</v>
      </c>
      <c r="C974" s="181">
        <v>773600</v>
      </c>
      <c r="D974" s="181">
        <v>4</v>
      </c>
      <c r="E974" s="180" t="s">
        <v>5058</v>
      </c>
      <c r="F974" s="180" t="s">
        <v>28</v>
      </c>
    </row>
    <row r="975" spans="1:6">
      <c r="A975" s="180" t="s">
        <v>397</v>
      </c>
      <c r="B975" s="181">
        <v>3634</v>
      </c>
      <c r="C975" s="181">
        <v>497800</v>
      </c>
      <c r="D975" s="181">
        <v>4</v>
      </c>
      <c r="E975" s="180" t="s">
        <v>5059</v>
      </c>
      <c r="F975" s="180" t="s">
        <v>13</v>
      </c>
    </row>
    <row r="976" spans="1:6">
      <c r="A976" s="180" t="s">
        <v>397</v>
      </c>
      <c r="B976" s="181">
        <v>3502</v>
      </c>
      <c r="C976" s="181">
        <v>225200</v>
      </c>
      <c r="D976" s="181">
        <v>4</v>
      </c>
      <c r="E976" s="180" t="s">
        <v>5060</v>
      </c>
      <c r="F976" s="180" t="s">
        <v>171</v>
      </c>
    </row>
    <row r="977" spans="1:6">
      <c r="A977" s="180" t="s">
        <v>397</v>
      </c>
      <c r="B977" s="181">
        <v>3431</v>
      </c>
      <c r="C977" s="181">
        <v>720500</v>
      </c>
      <c r="D977" s="181">
        <v>4</v>
      </c>
      <c r="E977" s="180" t="s">
        <v>5061</v>
      </c>
      <c r="F977" s="180" t="s">
        <v>78</v>
      </c>
    </row>
    <row r="978" spans="1:6">
      <c r="A978" s="180" t="s">
        <v>397</v>
      </c>
      <c r="B978" s="181">
        <v>3549</v>
      </c>
      <c r="C978" s="181">
        <v>590300</v>
      </c>
      <c r="D978" s="181">
        <v>5</v>
      </c>
      <c r="E978" s="180" t="s">
        <v>5062</v>
      </c>
      <c r="F978" s="180" t="s">
        <v>49</v>
      </c>
    </row>
    <row r="979" spans="1:6">
      <c r="A979" s="180" t="s">
        <v>397</v>
      </c>
      <c r="B979" s="181">
        <v>2426</v>
      </c>
      <c r="C979" s="181">
        <v>541000</v>
      </c>
      <c r="D979" s="181">
        <v>4</v>
      </c>
      <c r="E979" s="180" t="s">
        <v>5063</v>
      </c>
      <c r="F979" s="180" t="s">
        <v>7</v>
      </c>
    </row>
    <row r="980" spans="1:6">
      <c r="A980" s="180" t="s">
        <v>397</v>
      </c>
      <c r="B980" s="181">
        <v>3510</v>
      </c>
      <c r="C980" s="181">
        <v>332800</v>
      </c>
      <c r="D980" s="181">
        <v>6</v>
      </c>
      <c r="E980" s="180" t="s">
        <v>5064</v>
      </c>
      <c r="F980" s="180" t="s">
        <v>14</v>
      </c>
    </row>
    <row r="981" spans="1:6">
      <c r="A981" s="180" t="s">
        <v>397</v>
      </c>
      <c r="B981" s="181">
        <v>3672</v>
      </c>
      <c r="C981" s="181">
        <v>260700</v>
      </c>
      <c r="D981" s="181">
        <v>4</v>
      </c>
      <c r="E981" s="180" t="s">
        <v>5065</v>
      </c>
      <c r="F981" s="180" t="s">
        <v>14</v>
      </c>
    </row>
    <row r="982" spans="1:6">
      <c r="A982" s="180" t="s">
        <v>397</v>
      </c>
      <c r="B982" s="181">
        <v>3261</v>
      </c>
      <c r="C982" s="181">
        <v>221000</v>
      </c>
      <c r="D982" s="181">
        <v>4</v>
      </c>
      <c r="E982" s="180" t="s">
        <v>5066</v>
      </c>
      <c r="F982" s="180" t="s">
        <v>15</v>
      </c>
    </row>
    <row r="983" spans="1:6">
      <c r="A983" s="180" t="s">
        <v>397</v>
      </c>
      <c r="B983" s="181">
        <v>4508</v>
      </c>
      <c r="C983" s="181">
        <v>404800</v>
      </c>
      <c r="D983" s="181">
        <v>8</v>
      </c>
      <c r="E983" s="180" t="s">
        <v>5067</v>
      </c>
      <c r="F983" s="180" t="s">
        <v>14</v>
      </c>
    </row>
    <row r="984" spans="1:6">
      <c r="A984" s="180" t="s">
        <v>397</v>
      </c>
      <c r="B984" s="181">
        <v>3232</v>
      </c>
      <c r="C984" s="181">
        <v>771100</v>
      </c>
      <c r="D984" s="181">
        <v>4</v>
      </c>
      <c r="E984" s="180" t="s">
        <v>5068</v>
      </c>
      <c r="F984" s="180" t="s">
        <v>44</v>
      </c>
    </row>
    <row r="985" spans="1:6">
      <c r="A985" s="180" t="s">
        <v>397</v>
      </c>
      <c r="B985" s="181">
        <v>4683</v>
      </c>
      <c r="C985" s="181">
        <v>500500</v>
      </c>
      <c r="D985" s="181">
        <v>7</v>
      </c>
      <c r="E985" s="180" t="s">
        <v>5069</v>
      </c>
      <c r="F985" s="180" t="s">
        <v>14</v>
      </c>
    </row>
    <row r="986" spans="1:6">
      <c r="A986" s="180" t="s">
        <v>397</v>
      </c>
      <c r="B986" s="181">
        <v>3247</v>
      </c>
      <c r="C986" s="181">
        <v>645000</v>
      </c>
      <c r="D986" s="181">
        <v>4</v>
      </c>
      <c r="E986" s="180" t="s">
        <v>5070</v>
      </c>
      <c r="F986" s="180" t="s">
        <v>44</v>
      </c>
    </row>
    <row r="987" spans="1:6">
      <c r="A987" s="180" t="s">
        <v>397</v>
      </c>
      <c r="B987" s="181">
        <v>5856</v>
      </c>
      <c r="C987" s="181">
        <v>404700</v>
      </c>
      <c r="D987" s="181">
        <v>6</v>
      </c>
      <c r="E987" s="180" t="s">
        <v>5071</v>
      </c>
      <c r="F987" s="180" t="s">
        <v>14</v>
      </c>
    </row>
    <row r="988" spans="1:6">
      <c r="A988" s="180" t="s">
        <v>397</v>
      </c>
      <c r="B988" s="181">
        <v>2746</v>
      </c>
      <c r="C988" s="181">
        <v>702300</v>
      </c>
      <c r="D988" s="181">
        <v>4</v>
      </c>
      <c r="E988" s="180" t="s">
        <v>5072</v>
      </c>
      <c r="F988" s="180" t="s">
        <v>28</v>
      </c>
    </row>
    <row r="989" spans="1:6">
      <c r="A989" s="180" t="s">
        <v>397</v>
      </c>
      <c r="B989" s="181">
        <v>5454</v>
      </c>
      <c r="C989" s="181">
        <v>489400</v>
      </c>
      <c r="D989" s="181">
        <v>4</v>
      </c>
      <c r="E989" s="180" t="s">
        <v>5073</v>
      </c>
      <c r="F989" s="180" t="s">
        <v>41</v>
      </c>
    </row>
    <row r="990" spans="1:6">
      <c r="A990" s="180" t="s">
        <v>397</v>
      </c>
      <c r="B990" s="181">
        <v>4587</v>
      </c>
      <c r="C990" s="181">
        <v>303400</v>
      </c>
      <c r="D990" s="181">
        <v>6</v>
      </c>
      <c r="E990" s="180" t="s">
        <v>5074</v>
      </c>
      <c r="F990" s="180" t="s">
        <v>14</v>
      </c>
    </row>
    <row r="991" spans="1:6">
      <c r="A991" s="180" t="s">
        <v>397</v>
      </c>
      <c r="B991" s="181">
        <v>3560</v>
      </c>
      <c r="C991" s="181">
        <v>626300</v>
      </c>
      <c r="D991" s="181">
        <v>4</v>
      </c>
      <c r="E991" s="180" t="s">
        <v>5075</v>
      </c>
      <c r="F991" s="180" t="s">
        <v>66</v>
      </c>
    </row>
    <row r="992" spans="1:6">
      <c r="A992" s="180" t="s">
        <v>397</v>
      </c>
      <c r="B992" s="181">
        <v>4543</v>
      </c>
      <c r="C992" s="181">
        <v>347600</v>
      </c>
      <c r="D992" s="181">
        <v>4</v>
      </c>
      <c r="E992" s="180" t="s">
        <v>5076</v>
      </c>
      <c r="F992" s="180" t="s">
        <v>14</v>
      </c>
    </row>
    <row r="993" spans="1:6">
      <c r="A993" s="180" t="s">
        <v>397</v>
      </c>
      <c r="B993" s="181">
        <v>4336</v>
      </c>
      <c r="C993" s="181">
        <v>948900</v>
      </c>
      <c r="D993" s="181">
        <v>4</v>
      </c>
      <c r="E993" s="180" t="s">
        <v>5077</v>
      </c>
      <c r="F993" s="180" t="s">
        <v>31</v>
      </c>
    </row>
    <row r="994" spans="1:6">
      <c r="A994" s="180" t="s">
        <v>397</v>
      </c>
      <c r="B994" s="181">
        <v>3924</v>
      </c>
      <c r="C994" s="181">
        <v>727400</v>
      </c>
      <c r="D994" s="181">
        <v>4</v>
      </c>
      <c r="E994" s="180" t="s">
        <v>5078</v>
      </c>
      <c r="F994" s="180" t="s">
        <v>32</v>
      </c>
    </row>
    <row r="995" spans="1:6">
      <c r="A995" s="180" t="s">
        <v>397</v>
      </c>
      <c r="B995" s="181">
        <v>3528</v>
      </c>
      <c r="C995" s="181">
        <v>643600</v>
      </c>
      <c r="D995" s="181">
        <v>4</v>
      </c>
      <c r="E995" s="180" t="s">
        <v>5079</v>
      </c>
      <c r="F995" s="180" t="s">
        <v>28</v>
      </c>
    </row>
    <row r="996" spans="1:6">
      <c r="A996" s="180" t="s">
        <v>397</v>
      </c>
      <c r="B996" s="181">
        <v>2980</v>
      </c>
      <c r="C996" s="181">
        <v>685700</v>
      </c>
      <c r="D996" s="181">
        <v>4</v>
      </c>
      <c r="E996" s="180" t="s">
        <v>5080</v>
      </c>
      <c r="F996" s="180" t="s">
        <v>28</v>
      </c>
    </row>
    <row r="997" spans="1:6">
      <c r="A997" s="180" t="s">
        <v>397</v>
      </c>
      <c r="B997" s="181">
        <v>3690</v>
      </c>
      <c r="C997" s="181">
        <v>312100</v>
      </c>
      <c r="D997" s="181">
        <v>5</v>
      </c>
      <c r="E997" s="180" t="s">
        <v>5081</v>
      </c>
      <c r="F997" s="180" t="s">
        <v>14</v>
      </c>
    </row>
    <row r="998" spans="1:6">
      <c r="A998" s="180" t="s">
        <v>397</v>
      </c>
      <c r="B998" s="181">
        <v>3428</v>
      </c>
      <c r="C998" s="181">
        <v>288000</v>
      </c>
      <c r="D998" s="181">
        <v>4</v>
      </c>
      <c r="E998" s="180" t="s">
        <v>5082</v>
      </c>
      <c r="F998" s="180" t="s">
        <v>138</v>
      </c>
    </row>
    <row r="999" spans="1:6">
      <c r="A999" s="180" t="s">
        <v>397</v>
      </c>
      <c r="B999" s="181">
        <v>6850</v>
      </c>
      <c r="C999" s="181">
        <v>579300</v>
      </c>
      <c r="D999" s="181">
        <v>8</v>
      </c>
      <c r="E999" s="180" t="s">
        <v>5083</v>
      </c>
      <c r="F999" s="180" t="s">
        <v>158</v>
      </c>
    </row>
    <row r="1000" spans="1:6">
      <c r="A1000" s="180" t="s">
        <v>397</v>
      </c>
      <c r="B1000" s="181">
        <v>6384</v>
      </c>
      <c r="C1000" s="181">
        <v>526900</v>
      </c>
      <c r="D1000" s="181">
        <v>6</v>
      </c>
      <c r="E1000" s="180" t="s">
        <v>5084</v>
      </c>
      <c r="F1000" s="180" t="s">
        <v>14</v>
      </c>
    </row>
    <row r="1001" spans="1:6">
      <c r="A1001" s="180" t="s">
        <v>397</v>
      </c>
      <c r="B1001" s="181">
        <v>3900</v>
      </c>
      <c r="C1001" s="181">
        <v>302500</v>
      </c>
      <c r="D1001" s="181">
        <v>4</v>
      </c>
      <c r="E1001" s="180" t="s">
        <v>5085</v>
      </c>
      <c r="F1001" s="180" t="s">
        <v>165</v>
      </c>
    </row>
    <row r="1002" spans="1:6">
      <c r="A1002" s="180" t="s">
        <v>397</v>
      </c>
      <c r="B1002" s="181">
        <v>11537</v>
      </c>
      <c r="C1002" s="181">
        <v>2321100</v>
      </c>
      <c r="D1002" s="181">
        <v>6</v>
      </c>
      <c r="E1002" s="180" t="s">
        <v>5086</v>
      </c>
      <c r="F1002" s="180" t="s">
        <v>24</v>
      </c>
    </row>
    <row r="1003" spans="1:6">
      <c r="A1003" s="180" t="s">
        <v>397</v>
      </c>
      <c r="B1003" s="181">
        <v>4728</v>
      </c>
      <c r="C1003" s="181">
        <v>396000</v>
      </c>
      <c r="D1003" s="181">
        <v>6</v>
      </c>
      <c r="E1003" s="180" t="s">
        <v>5087</v>
      </c>
      <c r="F1003" s="180" t="s">
        <v>11</v>
      </c>
    </row>
    <row r="1004" spans="1:6">
      <c r="A1004" s="180" t="s">
        <v>397</v>
      </c>
      <c r="B1004" s="181">
        <v>4620</v>
      </c>
      <c r="C1004" s="181">
        <v>405000</v>
      </c>
      <c r="D1004" s="181">
        <v>4</v>
      </c>
      <c r="E1004" s="180" t="s">
        <v>5088</v>
      </c>
      <c r="F1004" s="180" t="s">
        <v>15</v>
      </c>
    </row>
    <row r="1005" spans="1:6">
      <c r="A1005" s="180" t="s">
        <v>397</v>
      </c>
      <c r="B1005" s="181">
        <v>2222</v>
      </c>
      <c r="C1005" s="181">
        <v>477600</v>
      </c>
      <c r="D1005" s="181">
        <v>4</v>
      </c>
      <c r="E1005" s="180" t="s">
        <v>5089</v>
      </c>
      <c r="F1005" s="180" t="s">
        <v>32</v>
      </c>
    </row>
    <row r="1006" spans="1:6">
      <c r="A1006" s="180" t="s">
        <v>397</v>
      </c>
      <c r="B1006" s="181">
        <v>2352</v>
      </c>
      <c r="C1006" s="181">
        <v>298800</v>
      </c>
      <c r="D1006" s="181">
        <v>4</v>
      </c>
      <c r="E1006" s="180" t="s">
        <v>5090</v>
      </c>
      <c r="F1006" s="180" t="s">
        <v>74</v>
      </c>
    </row>
    <row r="1007" spans="1:6">
      <c r="A1007" s="180" t="s">
        <v>397</v>
      </c>
      <c r="B1007" s="181">
        <v>3645</v>
      </c>
      <c r="C1007" s="181">
        <v>378900</v>
      </c>
      <c r="D1007" s="181">
        <v>6</v>
      </c>
      <c r="E1007" s="180" t="s">
        <v>5091</v>
      </c>
      <c r="F1007" s="180" t="s">
        <v>11</v>
      </c>
    </row>
    <row r="1008" spans="1:6">
      <c r="A1008" s="180" t="s">
        <v>397</v>
      </c>
      <c r="B1008" s="181">
        <v>4528</v>
      </c>
      <c r="C1008" s="181">
        <v>1380400</v>
      </c>
      <c r="D1008" s="181">
        <v>6</v>
      </c>
      <c r="E1008" s="180" t="s">
        <v>5092</v>
      </c>
      <c r="F1008" s="180" t="s">
        <v>7</v>
      </c>
    </row>
    <row r="1009" spans="1:6">
      <c r="A1009" s="180" t="s">
        <v>397</v>
      </c>
      <c r="B1009" s="181">
        <v>2510</v>
      </c>
      <c r="C1009" s="181">
        <v>197400</v>
      </c>
      <c r="D1009" s="181">
        <v>4</v>
      </c>
      <c r="E1009" s="180" t="s">
        <v>5093</v>
      </c>
      <c r="F1009" s="180" t="s">
        <v>11</v>
      </c>
    </row>
    <row r="1010" spans="1:6">
      <c r="A1010" s="180" t="s">
        <v>397</v>
      </c>
      <c r="B1010" s="181">
        <v>3358</v>
      </c>
      <c r="C1010" s="181">
        <v>295000</v>
      </c>
      <c r="D1010" s="181">
        <v>4</v>
      </c>
      <c r="E1010" s="180" t="s">
        <v>5094</v>
      </c>
      <c r="F1010" s="180" t="s">
        <v>11</v>
      </c>
    </row>
    <row r="1011" spans="1:6">
      <c r="A1011" s="180" t="s">
        <v>397</v>
      </c>
      <c r="B1011" s="181">
        <v>4211</v>
      </c>
      <c r="C1011" s="181">
        <v>699600</v>
      </c>
      <c r="D1011" s="181">
        <v>4</v>
      </c>
      <c r="E1011" s="180" t="s">
        <v>5095</v>
      </c>
      <c r="F1011" s="180" t="s">
        <v>49</v>
      </c>
    </row>
    <row r="1012" spans="1:6">
      <c r="A1012" s="180" t="s">
        <v>397</v>
      </c>
      <c r="B1012" s="181">
        <v>5604</v>
      </c>
      <c r="C1012" s="181">
        <v>430200</v>
      </c>
      <c r="D1012" s="181">
        <v>6</v>
      </c>
      <c r="E1012" s="180" t="s">
        <v>5096</v>
      </c>
      <c r="F1012" s="180" t="s">
        <v>14</v>
      </c>
    </row>
    <row r="1013" spans="1:6">
      <c r="A1013" s="180" t="s">
        <v>397</v>
      </c>
      <c r="B1013" s="181">
        <v>5775</v>
      </c>
      <c r="C1013" s="181">
        <v>729200</v>
      </c>
      <c r="D1013" s="181">
        <v>6</v>
      </c>
      <c r="E1013" s="180" t="s">
        <v>5097</v>
      </c>
      <c r="F1013" s="180" t="s">
        <v>49</v>
      </c>
    </row>
    <row r="1014" spans="1:6">
      <c r="A1014" s="180" t="s">
        <v>397</v>
      </c>
      <c r="B1014" s="181">
        <v>3874</v>
      </c>
      <c r="C1014" s="181">
        <v>599000</v>
      </c>
      <c r="D1014" s="181">
        <v>4</v>
      </c>
      <c r="E1014" s="180" t="s">
        <v>5098</v>
      </c>
      <c r="F1014" s="180" t="s">
        <v>13</v>
      </c>
    </row>
    <row r="1015" spans="1:6">
      <c r="A1015" s="180" t="s">
        <v>397</v>
      </c>
      <c r="B1015" s="181">
        <v>3856</v>
      </c>
      <c r="C1015" s="181">
        <v>288000</v>
      </c>
      <c r="D1015" s="181">
        <v>4</v>
      </c>
      <c r="E1015" s="180" t="s">
        <v>5099</v>
      </c>
      <c r="F1015" s="180" t="s">
        <v>14</v>
      </c>
    </row>
    <row r="1016" spans="1:6">
      <c r="A1016" s="180" t="s">
        <v>397</v>
      </c>
      <c r="B1016" s="181">
        <v>3502</v>
      </c>
      <c r="C1016" s="181">
        <v>240600</v>
      </c>
      <c r="D1016" s="181">
        <v>4</v>
      </c>
      <c r="E1016" s="180" t="s">
        <v>5100</v>
      </c>
      <c r="F1016" s="180" t="s">
        <v>28</v>
      </c>
    </row>
    <row r="1017" spans="1:6">
      <c r="A1017" s="180" t="s">
        <v>397</v>
      </c>
      <c r="B1017" s="181">
        <v>5121</v>
      </c>
      <c r="C1017" s="181">
        <v>394900</v>
      </c>
      <c r="D1017" s="181">
        <v>6</v>
      </c>
      <c r="E1017" s="180" t="s">
        <v>5101</v>
      </c>
      <c r="F1017" s="180" t="s">
        <v>14</v>
      </c>
    </row>
    <row r="1018" spans="1:6">
      <c r="A1018" s="180" t="s">
        <v>397</v>
      </c>
      <c r="B1018" s="181">
        <v>9258</v>
      </c>
      <c r="C1018" s="181">
        <v>1559500</v>
      </c>
      <c r="D1018" s="181">
        <v>8</v>
      </c>
      <c r="E1018" s="180" t="s">
        <v>5102</v>
      </c>
      <c r="F1018" s="180" t="s">
        <v>28</v>
      </c>
    </row>
    <row r="1019" spans="1:6">
      <c r="A1019" s="180" t="s">
        <v>397</v>
      </c>
      <c r="B1019" s="181">
        <v>2880</v>
      </c>
      <c r="C1019" s="181">
        <v>849100</v>
      </c>
      <c r="D1019" s="181">
        <v>6</v>
      </c>
      <c r="E1019" s="180" t="s">
        <v>5103</v>
      </c>
      <c r="F1019" s="180" t="s">
        <v>28</v>
      </c>
    </row>
    <row r="1020" spans="1:6">
      <c r="A1020" s="180" t="s">
        <v>397</v>
      </c>
      <c r="B1020" s="181">
        <v>3200</v>
      </c>
      <c r="C1020" s="181">
        <v>950600</v>
      </c>
      <c r="D1020" s="181">
        <v>4</v>
      </c>
      <c r="E1020" s="180" t="s">
        <v>5104</v>
      </c>
      <c r="F1020" s="180" t="s">
        <v>7</v>
      </c>
    </row>
    <row r="1021" spans="1:6">
      <c r="A1021" s="180" t="s">
        <v>397</v>
      </c>
      <c r="B1021" s="181">
        <v>2304</v>
      </c>
      <c r="C1021" s="181">
        <v>526900</v>
      </c>
      <c r="D1021" s="181">
        <v>4</v>
      </c>
      <c r="E1021" s="180" t="s">
        <v>5105</v>
      </c>
      <c r="F1021" s="180" t="s">
        <v>44</v>
      </c>
    </row>
    <row r="1022" spans="1:6">
      <c r="A1022" s="180" t="s">
        <v>397</v>
      </c>
      <c r="B1022" s="181">
        <v>6770</v>
      </c>
      <c r="C1022" s="181">
        <v>1878200</v>
      </c>
      <c r="D1022" s="181">
        <v>4</v>
      </c>
      <c r="E1022" s="180" t="s">
        <v>5106</v>
      </c>
      <c r="F1022" s="180" t="s">
        <v>7</v>
      </c>
    </row>
    <row r="1023" spans="1:6">
      <c r="A1023" s="180" t="s">
        <v>397</v>
      </c>
      <c r="B1023" s="181">
        <v>4510</v>
      </c>
      <c r="C1023" s="181">
        <v>279000</v>
      </c>
      <c r="D1023" s="181">
        <v>4</v>
      </c>
      <c r="E1023" s="180" t="s">
        <v>5107</v>
      </c>
      <c r="F1023" s="180" t="s">
        <v>11</v>
      </c>
    </row>
    <row r="1024" spans="1:6">
      <c r="A1024" s="180" t="s">
        <v>397</v>
      </c>
      <c r="B1024" s="181">
        <v>4578</v>
      </c>
      <c r="C1024" s="181">
        <v>253600</v>
      </c>
      <c r="D1024" s="181">
        <v>4</v>
      </c>
      <c r="E1024" s="180" t="s">
        <v>5108</v>
      </c>
      <c r="F1024" s="180" t="s">
        <v>11</v>
      </c>
    </row>
    <row r="1025" spans="1:6">
      <c r="A1025" s="180" t="s">
        <v>397</v>
      </c>
      <c r="B1025" s="181">
        <v>4096</v>
      </c>
      <c r="C1025" s="181">
        <v>449000</v>
      </c>
      <c r="D1025" s="181">
        <v>5</v>
      </c>
      <c r="E1025" s="180" t="s">
        <v>5109</v>
      </c>
      <c r="F1025" s="180" t="s">
        <v>74</v>
      </c>
    </row>
    <row r="1026" spans="1:6">
      <c r="A1026" s="180" t="s">
        <v>397</v>
      </c>
      <c r="B1026" s="181">
        <v>3630</v>
      </c>
      <c r="C1026" s="181">
        <v>277100</v>
      </c>
      <c r="D1026" s="181">
        <v>6</v>
      </c>
      <c r="E1026" s="180" t="s">
        <v>5110</v>
      </c>
      <c r="F1026" s="180" t="s">
        <v>11</v>
      </c>
    </row>
    <row r="1027" spans="1:6">
      <c r="A1027" s="180" t="s">
        <v>397</v>
      </c>
      <c r="B1027" s="181">
        <v>4332</v>
      </c>
      <c r="C1027" s="181">
        <v>529000</v>
      </c>
      <c r="D1027" s="181">
        <v>6</v>
      </c>
      <c r="E1027" s="180" t="s">
        <v>5111</v>
      </c>
      <c r="F1027" s="180" t="s">
        <v>10</v>
      </c>
    </row>
    <row r="1028" spans="1:6">
      <c r="A1028" s="180" t="s">
        <v>397</v>
      </c>
      <c r="B1028" s="181">
        <v>4476</v>
      </c>
      <c r="C1028" s="181">
        <v>368300</v>
      </c>
      <c r="D1028" s="181">
        <v>4</v>
      </c>
      <c r="E1028" s="180" t="s">
        <v>5112</v>
      </c>
      <c r="F1028" s="180" t="s">
        <v>15</v>
      </c>
    </row>
    <row r="1029" spans="1:6">
      <c r="A1029" s="180" t="s">
        <v>397</v>
      </c>
      <c r="B1029" s="181">
        <v>4060</v>
      </c>
      <c r="C1029" s="181">
        <v>458900</v>
      </c>
      <c r="D1029" s="181">
        <v>8</v>
      </c>
      <c r="E1029" s="180" t="s">
        <v>5113</v>
      </c>
      <c r="F1029" s="180" t="s">
        <v>11</v>
      </c>
    </row>
    <row r="1030" spans="1:6">
      <c r="A1030" s="180" t="s">
        <v>397</v>
      </c>
      <c r="B1030" s="181">
        <v>3192</v>
      </c>
      <c r="C1030" s="181">
        <v>262400</v>
      </c>
      <c r="D1030" s="181">
        <v>4</v>
      </c>
      <c r="E1030" s="180" t="s">
        <v>5114</v>
      </c>
      <c r="F1030" s="180" t="s">
        <v>15</v>
      </c>
    </row>
    <row r="1031" spans="1:6">
      <c r="A1031" s="180" t="s">
        <v>397</v>
      </c>
      <c r="B1031" s="181">
        <v>3360</v>
      </c>
      <c r="C1031" s="181">
        <v>494000</v>
      </c>
      <c r="D1031" s="181">
        <v>4</v>
      </c>
      <c r="E1031" s="180" t="s">
        <v>5115</v>
      </c>
      <c r="F1031" s="180" t="s">
        <v>97</v>
      </c>
    </row>
    <row r="1032" spans="1:6">
      <c r="A1032" s="180" t="s">
        <v>397</v>
      </c>
      <c r="B1032" s="181">
        <v>4102</v>
      </c>
      <c r="C1032" s="181">
        <v>510100</v>
      </c>
      <c r="D1032" s="181">
        <v>4</v>
      </c>
      <c r="E1032" s="180" t="s">
        <v>5116</v>
      </c>
      <c r="F1032" s="180" t="s">
        <v>16</v>
      </c>
    </row>
    <row r="1033" spans="1:6">
      <c r="A1033" s="180" t="s">
        <v>397</v>
      </c>
      <c r="B1033" s="181">
        <v>2600</v>
      </c>
      <c r="C1033" s="181">
        <v>428200</v>
      </c>
      <c r="D1033" s="181">
        <v>4</v>
      </c>
      <c r="E1033" s="180" t="s">
        <v>5117</v>
      </c>
      <c r="F1033" s="180" t="s">
        <v>72</v>
      </c>
    </row>
    <row r="1034" spans="1:6">
      <c r="A1034" s="180" t="s">
        <v>397</v>
      </c>
      <c r="B1034" s="181">
        <v>2172</v>
      </c>
      <c r="C1034" s="181">
        <v>184900</v>
      </c>
      <c r="D1034" s="181">
        <v>4</v>
      </c>
      <c r="E1034" s="180" t="s">
        <v>5118</v>
      </c>
      <c r="F1034" s="180" t="s">
        <v>11</v>
      </c>
    </row>
    <row r="1035" spans="1:6">
      <c r="A1035" s="180" t="s">
        <v>397</v>
      </c>
      <c r="B1035" s="181">
        <v>4771</v>
      </c>
      <c r="C1035" s="181">
        <v>394600</v>
      </c>
      <c r="D1035" s="181">
        <v>6</v>
      </c>
      <c r="E1035" s="180" t="s">
        <v>5119</v>
      </c>
      <c r="F1035" s="180" t="s">
        <v>11</v>
      </c>
    </row>
    <row r="1036" spans="1:6">
      <c r="A1036" s="180" t="s">
        <v>397</v>
      </c>
      <c r="B1036" s="181">
        <v>4698</v>
      </c>
      <c r="C1036" s="181">
        <v>384600</v>
      </c>
      <c r="D1036" s="181">
        <v>5</v>
      </c>
      <c r="E1036" s="180" t="s">
        <v>5120</v>
      </c>
      <c r="F1036" s="180" t="s">
        <v>95</v>
      </c>
    </row>
    <row r="1037" spans="1:6">
      <c r="A1037" s="180" t="s">
        <v>397</v>
      </c>
      <c r="B1037" s="181">
        <v>3857</v>
      </c>
      <c r="C1037" s="181">
        <v>333500</v>
      </c>
      <c r="D1037" s="181">
        <v>5</v>
      </c>
      <c r="E1037" s="180" t="s">
        <v>5121</v>
      </c>
      <c r="F1037" s="180" t="s">
        <v>14</v>
      </c>
    </row>
    <row r="1038" spans="1:6">
      <c r="A1038" s="180" t="s">
        <v>397</v>
      </c>
      <c r="B1038" s="181">
        <v>2304</v>
      </c>
      <c r="C1038" s="181">
        <v>665800</v>
      </c>
      <c r="D1038" s="181">
        <v>4</v>
      </c>
      <c r="E1038" s="180" t="s">
        <v>5122</v>
      </c>
      <c r="F1038" s="180" t="s">
        <v>28</v>
      </c>
    </row>
    <row r="1039" spans="1:6">
      <c r="A1039" s="180" t="s">
        <v>397</v>
      </c>
      <c r="B1039" s="181">
        <v>4157</v>
      </c>
      <c r="C1039" s="181">
        <v>337000</v>
      </c>
      <c r="D1039" s="181">
        <v>4</v>
      </c>
      <c r="E1039" s="180" t="s">
        <v>5123</v>
      </c>
      <c r="F1039" s="180" t="s">
        <v>15</v>
      </c>
    </row>
    <row r="1040" spans="1:6">
      <c r="A1040" s="180" t="s">
        <v>397</v>
      </c>
      <c r="B1040" s="181">
        <v>3715</v>
      </c>
      <c r="C1040" s="181">
        <v>477900</v>
      </c>
      <c r="D1040" s="181">
        <v>4</v>
      </c>
      <c r="E1040" s="180" t="s">
        <v>5124</v>
      </c>
      <c r="F1040" s="180" t="s">
        <v>14</v>
      </c>
    </row>
    <row r="1041" spans="1:6">
      <c r="A1041" s="180" t="s">
        <v>397</v>
      </c>
      <c r="B1041" s="181">
        <v>2778</v>
      </c>
      <c r="C1041" s="181">
        <v>489200</v>
      </c>
      <c r="D1041" s="181">
        <v>4</v>
      </c>
      <c r="E1041" s="180" t="s">
        <v>5125</v>
      </c>
      <c r="F1041" s="180" t="s">
        <v>102</v>
      </c>
    </row>
    <row r="1042" spans="1:6">
      <c r="A1042" s="180" t="s">
        <v>397</v>
      </c>
      <c r="B1042" s="181">
        <v>3732</v>
      </c>
      <c r="C1042" s="181">
        <v>661800</v>
      </c>
      <c r="D1042" s="181">
        <v>6</v>
      </c>
      <c r="E1042" s="180" t="s">
        <v>5126</v>
      </c>
      <c r="F1042" s="180" t="s">
        <v>66</v>
      </c>
    </row>
    <row r="1043" spans="1:6">
      <c r="A1043" s="180" t="s">
        <v>397</v>
      </c>
      <c r="B1043" s="181">
        <v>3054</v>
      </c>
      <c r="C1043" s="181">
        <v>263200</v>
      </c>
      <c r="D1043" s="181">
        <v>4</v>
      </c>
      <c r="E1043" s="180" t="s">
        <v>5127</v>
      </c>
      <c r="F1043" s="180" t="s">
        <v>14</v>
      </c>
    </row>
    <row r="1044" spans="1:6">
      <c r="A1044" s="180" t="s">
        <v>397</v>
      </c>
      <c r="B1044" s="181">
        <v>4032</v>
      </c>
      <c r="C1044" s="181">
        <v>332700</v>
      </c>
      <c r="D1044" s="181">
        <v>6</v>
      </c>
      <c r="E1044" s="180" t="s">
        <v>5128</v>
      </c>
      <c r="F1044" s="180" t="s">
        <v>14</v>
      </c>
    </row>
    <row r="1045" spans="1:6">
      <c r="A1045" s="180" t="s">
        <v>397</v>
      </c>
      <c r="B1045" s="181">
        <v>2805</v>
      </c>
      <c r="C1045" s="181">
        <v>341400</v>
      </c>
      <c r="D1045" s="181">
        <v>6</v>
      </c>
      <c r="E1045" s="180" t="s">
        <v>5129</v>
      </c>
      <c r="F1045" s="180" t="s">
        <v>14</v>
      </c>
    </row>
    <row r="1046" spans="1:6">
      <c r="A1046" s="180" t="s">
        <v>397</v>
      </c>
      <c r="B1046" s="181">
        <v>5350</v>
      </c>
      <c r="C1046" s="181">
        <v>754400</v>
      </c>
      <c r="D1046" s="181">
        <v>4</v>
      </c>
      <c r="E1046" s="180" t="s">
        <v>5130</v>
      </c>
      <c r="F1046" s="180" t="s">
        <v>13</v>
      </c>
    </row>
    <row r="1047" spans="1:6">
      <c r="A1047" s="180" t="s">
        <v>397</v>
      </c>
      <c r="B1047" s="181">
        <v>6522</v>
      </c>
      <c r="C1047" s="181">
        <v>398100</v>
      </c>
      <c r="D1047" s="181">
        <v>6</v>
      </c>
      <c r="E1047" s="180" t="s">
        <v>5131</v>
      </c>
      <c r="F1047" s="180" t="s">
        <v>14</v>
      </c>
    </row>
    <row r="1048" spans="1:6">
      <c r="A1048" s="180" t="s">
        <v>397</v>
      </c>
      <c r="B1048" s="181">
        <v>10293</v>
      </c>
      <c r="C1048" s="181">
        <v>2977400</v>
      </c>
      <c r="D1048" s="181">
        <v>6</v>
      </c>
      <c r="E1048" s="180" t="s">
        <v>5132</v>
      </c>
      <c r="F1048" s="180" t="s">
        <v>7</v>
      </c>
    </row>
    <row r="1049" spans="1:6">
      <c r="A1049" s="180" t="s">
        <v>397</v>
      </c>
      <c r="B1049" s="181">
        <v>4784</v>
      </c>
      <c r="C1049" s="181">
        <v>312000</v>
      </c>
      <c r="D1049" s="181">
        <v>4</v>
      </c>
      <c r="E1049" s="180" t="s">
        <v>5133</v>
      </c>
      <c r="F1049" s="180" t="s">
        <v>46</v>
      </c>
    </row>
    <row r="1050" spans="1:6">
      <c r="A1050" s="180" t="s">
        <v>397</v>
      </c>
      <c r="B1050" s="181">
        <v>5406</v>
      </c>
      <c r="C1050" s="181">
        <v>337600</v>
      </c>
      <c r="D1050" s="181">
        <v>5</v>
      </c>
      <c r="E1050" s="180" t="s">
        <v>5134</v>
      </c>
      <c r="F1050" s="180" t="s">
        <v>11</v>
      </c>
    </row>
    <row r="1051" spans="1:6">
      <c r="A1051" s="180" t="s">
        <v>397</v>
      </c>
      <c r="B1051" s="181">
        <v>5268</v>
      </c>
      <c r="C1051" s="181">
        <v>1070800</v>
      </c>
      <c r="D1051" s="181">
        <v>6</v>
      </c>
      <c r="E1051" s="180" t="s">
        <v>5135</v>
      </c>
      <c r="F1051" s="180" t="s">
        <v>16</v>
      </c>
    </row>
    <row r="1052" spans="1:6">
      <c r="A1052" s="180" t="s">
        <v>397</v>
      </c>
      <c r="B1052" s="181">
        <v>6279</v>
      </c>
      <c r="C1052" s="181">
        <v>1672100</v>
      </c>
      <c r="D1052" s="181">
        <v>6</v>
      </c>
      <c r="E1052" s="180" t="s">
        <v>5136</v>
      </c>
      <c r="F1052" s="180" t="s">
        <v>7</v>
      </c>
    </row>
    <row r="1053" spans="1:6">
      <c r="A1053" s="180" t="s">
        <v>397</v>
      </c>
      <c r="B1053" s="181">
        <v>3961</v>
      </c>
      <c r="C1053" s="181">
        <v>731800</v>
      </c>
      <c r="D1053" s="181">
        <v>8</v>
      </c>
      <c r="E1053" s="180" t="s">
        <v>5137</v>
      </c>
      <c r="F1053" s="180" t="s">
        <v>65</v>
      </c>
    </row>
    <row r="1054" spans="1:6">
      <c r="A1054" s="180" t="s">
        <v>397</v>
      </c>
      <c r="B1054" s="181">
        <v>3186</v>
      </c>
      <c r="C1054" s="181">
        <v>296900</v>
      </c>
      <c r="D1054" s="181">
        <v>8</v>
      </c>
      <c r="E1054" s="180" t="s">
        <v>5138</v>
      </c>
      <c r="F1054" s="180" t="s">
        <v>159</v>
      </c>
    </row>
    <row r="1055" spans="1:6">
      <c r="A1055" s="180" t="s">
        <v>397</v>
      </c>
      <c r="B1055" s="181">
        <v>4350</v>
      </c>
      <c r="C1055" s="181">
        <v>790300</v>
      </c>
      <c r="D1055" s="181">
        <v>4</v>
      </c>
      <c r="E1055" s="180" t="s">
        <v>5139</v>
      </c>
      <c r="F1055" s="180" t="s">
        <v>78</v>
      </c>
    </row>
    <row r="1056" spans="1:6">
      <c r="A1056" s="180" t="s">
        <v>397</v>
      </c>
      <c r="B1056" s="181">
        <v>3528</v>
      </c>
      <c r="C1056" s="181">
        <v>1541100</v>
      </c>
      <c r="D1056" s="181">
        <v>4</v>
      </c>
      <c r="E1056" s="180" t="s">
        <v>5140</v>
      </c>
      <c r="F1056" s="180" t="s">
        <v>7</v>
      </c>
    </row>
    <row r="1057" spans="1:6">
      <c r="A1057" s="180" t="s">
        <v>397</v>
      </c>
      <c r="B1057" s="181">
        <v>6237</v>
      </c>
      <c r="C1057" s="181">
        <v>546100</v>
      </c>
      <c r="D1057" s="181">
        <v>6</v>
      </c>
      <c r="E1057" s="180" t="s">
        <v>5141</v>
      </c>
      <c r="F1057" s="180" t="s">
        <v>14</v>
      </c>
    </row>
    <row r="1058" spans="1:6">
      <c r="A1058" s="180" t="s">
        <v>397</v>
      </c>
      <c r="B1058" s="181">
        <v>2752</v>
      </c>
      <c r="C1058" s="181">
        <v>1382900</v>
      </c>
      <c r="D1058" s="181">
        <v>4</v>
      </c>
      <c r="E1058" s="180" t="s">
        <v>5142</v>
      </c>
      <c r="F1058" s="180" t="s">
        <v>7</v>
      </c>
    </row>
    <row r="1059" spans="1:6">
      <c r="A1059" s="180" t="s">
        <v>397</v>
      </c>
      <c r="B1059" s="181">
        <v>2656</v>
      </c>
      <c r="C1059" s="181">
        <v>279700</v>
      </c>
      <c r="D1059" s="181">
        <v>4</v>
      </c>
      <c r="E1059" s="180" t="s">
        <v>5143</v>
      </c>
      <c r="F1059" s="180" t="s">
        <v>14</v>
      </c>
    </row>
    <row r="1060" spans="1:6">
      <c r="A1060" s="180" t="s">
        <v>397</v>
      </c>
      <c r="B1060" s="181">
        <v>3519</v>
      </c>
      <c r="C1060" s="181">
        <v>502900</v>
      </c>
      <c r="D1060" s="181">
        <v>5</v>
      </c>
      <c r="E1060" s="180" t="s">
        <v>5144</v>
      </c>
      <c r="F1060" s="180" t="s">
        <v>162</v>
      </c>
    </row>
    <row r="1061" spans="1:6">
      <c r="A1061" s="180" t="s">
        <v>397</v>
      </c>
      <c r="B1061" s="181">
        <v>2592</v>
      </c>
      <c r="C1061" s="181">
        <v>395000</v>
      </c>
      <c r="D1061" s="181">
        <v>4</v>
      </c>
      <c r="E1061" s="180" t="s">
        <v>5145</v>
      </c>
      <c r="F1061" s="180" t="s">
        <v>106</v>
      </c>
    </row>
    <row r="1062" spans="1:6">
      <c r="A1062" s="180" t="s">
        <v>397</v>
      </c>
      <c r="B1062" s="181">
        <v>3774</v>
      </c>
      <c r="C1062" s="181">
        <v>368600</v>
      </c>
      <c r="D1062" s="181">
        <v>4</v>
      </c>
      <c r="E1062" s="180" t="s">
        <v>5146</v>
      </c>
      <c r="F1062" s="180" t="s">
        <v>15</v>
      </c>
    </row>
    <row r="1063" spans="1:6">
      <c r="A1063" s="180" t="s">
        <v>397</v>
      </c>
      <c r="B1063" s="181">
        <v>3552</v>
      </c>
      <c r="C1063" s="181">
        <v>297100</v>
      </c>
      <c r="D1063" s="181">
        <v>4</v>
      </c>
      <c r="E1063" s="180" t="s">
        <v>5147</v>
      </c>
      <c r="F1063" s="180" t="s">
        <v>14</v>
      </c>
    </row>
    <row r="1064" spans="1:6">
      <c r="A1064" s="180" t="s">
        <v>397</v>
      </c>
      <c r="B1064" s="181">
        <v>5413</v>
      </c>
      <c r="C1064" s="181">
        <v>731300</v>
      </c>
      <c r="D1064" s="181">
        <v>4</v>
      </c>
      <c r="E1064" s="180" t="s">
        <v>5148</v>
      </c>
      <c r="F1064" s="180" t="s">
        <v>44</v>
      </c>
    </row>
    <row r="1065" spans="1:6">
      <c r="A1065" s="180" t="s">
        <v>397</v>
      </c>
      <c r="B1065" s="181">
        <v>5932</v>
      </c>
      <c r="C1065" s="181">
        <v>358500</v>
      </c>
      <c r="D1065" s="181">
        <v>4</v>
      </c>
      <c r="E1065" s="180" t="s">
        <v>5149</v>
      </c>
      <c r="F1065" s="180" t="s">
        <v>10</v>
      </c>
    </row>
    <row r="1066" spans="1:6">
      <c r="A1066" s="180" t="s">
        <v>397</v>
      </c>
      <c r="B1066" s="181">
        <v>5928</v>
      </c>
      <c r="C1066" s="181">
        <v>494300</v>
      </c>
      <c r="D1066" s="181">
        <v>6</v>
      </c>
      <c r="E1066" s="180" t="s">
        <v>5150</v>
      </c>
      <c r="F1066" s="180" t="s">
        <v>14</v>
      </c>
    </row>
    <row r="1067" spans="1:6">
      <c r="A1067" s="180" t="s">
        <v>397</v>
      </c>
      <c r="B1067" s="181">
        <v>4185</v>
      </c>
      <c r="C1067" s="181">
        <v>426400</v>
      </c>
      <c r="D1067" s="181">
        <v>6</v>
      </c>
      <c r="E1067" s="180" t="s">
        <v>5151</v>
      </c>
      <c r="F1067" s="180" t="s">
        <v>14</v>
      </c>
    </row>
    <row r="1068" spans="1:6">
      <c r="A1068" s="180" t="s">
        <v>397</v>
      </c>
      <c r="B1068" s="181">
        <v>2892</v>
      </c>
      <c r="C1068" s="181">
        <v>264900</v>
      </c>
      <c r="D1068" s="181">
        <v>4</v>
      </c>
      <c r="E1068" s="180" t="s">
        <v>5152</v>
      </c>
      <c r="F1068" s="180" t="s">
        <v>14</v>
      </c>
    </row>
    <row r="1069" spans="1:6">
      <c r="A1069" s="180" t="s">
        <v>397</v>
      </c>
      <c r="B1069" s="181">
        <v>3888</v>
      </c>
      <c r="C1069" s="181">
        <v>287400</v>
      </c>
      <c r="D1069" s="181">
        <v>6</v>
      </c>
      <c r="E1069" s="180" t="s">
        <v>5153</v>
      </c>
      <c r="F1069" s="180" t="s">
        <v>14</v>
      </c>
    </row>
    <row r="1070" spans="1:6">
      <c r="A1070" s="180" t="s">
        <v>397</v>
      </c>
      <c r="B1070" s="181">
        <v>8591</v>
      </c>
      <c r="C1070" s="181">
        <v>2094400</v>
      </c>
      <c r="D1070" s="181">
        <v>6</v>
      </c>
      <c r="E1070" s="180" t="s">
        <v>5154</v>
      </c>
      <c r="F1070" s="180" t="s">
        <v>24</v>
      </c>
    </row>
    <row r="1071" spans="1:6">
      <c r="A1071" s="180" t="s">
        <v>397</v>
      </c>
      <c r="B1071" s="181">
        <v>5354</v>
      </c>
      <c r="C1071" s="181">
        <v>514700</v>
      </c>
      <c r="D1071" s="181">
        <v>4</v>
      </c>
      <c r="E1071" s="180" t="s">
        <v>5155</v>
      </c>
      <c r="F1071" s="180" t="s">
        <v>41</v>
      </c>
    </row>
    <row r="1072" spans="1:6">
      <c r="A1072" s="180" t="s">
        <v>397</v>
      </c>
      <c r="B1072" s="181">
        <v>7405</v>
      </c>
      <c r="C1072" s="181">
        <v>1457700</v>
      </c>
      <c r="D1072" s="181">
        <v>4</v>
      </c>
      <c r="E1072" s="180" t="s">
        <v>5156</v>
      </c>
      <c r="F1072" s="180" t="s">
        <v>24</v>
      </c>
    </row>
    <row r="1073" spans="1:6">
      <c r="A1073" s="180" t="s">
        <v>397</v>
      </c>
      <c r="B1073" s="181">
        <v>2880</v>
      </c>
      <c r="C1073" s="181">
        <v>310800</v>
      </c>
      <c r="D1073" s="181">
        <v>4</v>
      </c>
      <c r="E1073" s="180" t="s">
        <v>5157</v>
      </c>
      <c r="F1073" s="180" t="s">
        <v>195</v>
      </c>
    </row>
    <row r="1074" spans="1:6">
      <c r="A1074" s="180" t="s">
        <v>397</v>
      </c>
      <c r="B1074" s="181">
        <v>4281</v>
      </c>
      <c r="C1074" s="181">
        <v>715200</v>
      </c>
      <c r="D1074" s="181">
        <v>4</v>
      </c>
      <c r="E1074" s="180" t="s">
        <v>5158</v>
      </c>
      <c r="F1074" s="180" t="s">
        <v>28</v>
      </c>
    </row>
    <row r="1075" spans="1:6">
      <c r="A1075" s="180" t="s">
        <v>397</v>
      </c>
      <c r="B1075" s="181">
        <v>4536</v>
      </c>
      <c r="C1075" s="181">
        <v>721500</v>
      </c>
      <c r="D1075" s="181">
        <v>5</v>
      </c>
      <c r="E1075" s="180" t="s">
        <v>5159</v>
      </c>
      <c r="F1075" s="180" t="s">
        <v>78</v>
      </c>
    </row>
    <row r="1076" spans="1:6">
      <c r="A1076" s="180" t="s">
        <v>397</v>
      </c>
      <c r="B1076" s="181">
        <v>3223</v>
      </c>
      <c r="C1076" s="181">
        <v>296200</v>
      </c>
      <c r="D1076" s="181">
        <v>6</v>
      </c>
      <c r="E1076" s="180" t="s">
        <v>5160</v>
      </c>
      <c r="F1076" s="180" t="s">
        <v>11</v>
      </c>
    </row>
    <row r="1077" spans="1:6">
      <c r="A1077" s="180" t="s">
        <v>397</v>
      </c>
      <c r="B1077" s="181">
        <v>2388</v>
      </c>
      <c r="C1077" s="181">
        <v>437800</v>
      </c>
      <c r="D1077" s="181">
        <v>4</v>
      </c>
      <c r="E1077" s="180" t="s">
        <v>5161</v>
      </c>
      <c r="F1077" s="180" t="s">
        <v>72</v>
      </c>
    </row>
    <row r="1078" spans="1:6">
      <c r="A1078" s="180" t="s">
        <v>397</v>
      </c>
      <c r="B1078" s="181">
        <v>3840</v>
      </c>
      <c r="C1078" s="181">
        <v>440600</v>
      </c>
      <c r="D1078" s="181">
        <v>4</v>
      </c>
      <c r="E1078" s="180" t="s">
        <v>5162</v>
      </c>
      <c r="F1078" s="180" t="s">
        <v>46</v>
      </c>
    </row>
    <row r="1079" spans="1:6">
      <c r="A1079" s="180" t="s">
        <v>397</v>
      </c>
      <c r="B1079" s="181">
        <v>2448</v>
      </c>
      <c r="C1079" s="181">
        <v>446000</v>
      </c>
      <c r="D1079" s="181">
        <v>4</v>
      </c>
      <c r="E1079" s="180" t="s">
        <v>5163</v>
      </c>
      <c r="F1079" s="180" t="s">
        <v>13</v>
      </c>
    </row>
    <row r="1080" spans="1:6">
      <c r="A1080" s="180" t="s">
        <v>397</v>
      </c>
      <c r="B1080" s="181">
        <v>6198</v>
      </c>
      <c r="C1080" s="181">
        <v>463100</v>
      </c>
      <c r="D1080" s="181">
        <v>6</v>
      </c>
      <c r="E1080" s="180" t="s">
        <v>5164</v>
      </c>
      <c r="F1080" s="180" t="s">
        <v>14</v>
      </c>
    </row>
    <row r="1081" spans="1:6">
      <c r="A1081" s="180" t="s">
        <v>397</v>
      </c>
      <c r="B1081" s="181">
        <v>1928</v>
      </c>
      <c r="C1081" s="181">
        <v>208800</v>
      </c>
      <c r="D1081" s="181">
        <v>4</v>
      </c>
      <c r="E1081" s="180" t="s">
        <v>5165</v>
      </c>
      <c r="F1081" s="180" t="s">
        <v>11</v>
      </c>
    </row>
    <row r="1082" spans="1:6">
      <c r="A1082" s="180" t="s">
        <v>397</v>
      </c>
      <c r="B1082" s="181">
        <v>4650</v>
      </c>
      <c r="C1082" s="181">
        <v>285500</v>
      </c>
      <c r="D1082" s="181">
        <v>6</v>
      </c>
      <c r="E1082" s="180" t="s">
        <v>5166</v>
      </c>
      <c r="F1082" s="180" t="s">
        <v>14</v>
      </c>
    </row>
    <row r="1083" spans="1:6">
      <c r="A1083" s="180" t="s">
        <v>397</v>
      </c>
      <c r="B1083" s="181">
        <v>5538</v>
      </c>
      <c r="C1083" s="181">
        <v>483100</v>
      </c>
      <c r="D1083" s="181">
        <v>6</v>
      </c>
      <c r="E1083" s="180" t="s">
        <v>5167</v>
      </c>
      <c r="F1083" s="180" t="s">
        <v>14</v>
      </c>
    </row>
    <row r="1084" spans="1:6">
      <c r="A1084" s="180" t="s">
        <v>397</v>
      </c>
      <c r="B1084" s="181">
        <v>5808</v>
      </c>
      <c r="C1084" s="181">
        <v>345200</v>
      </c>
      <c r="D1084" s="181">
        <v>6</v>
      </c>
      <c r="E1084" s="180" t="s">
        <v>5168</v>
      </c>
      <c r="F1084" s="180" t="s">
        <v>11</v>
      </c>
    </row>
    <row r="1085" spans="1:6">
      <c r="A1085" s="180" t="s">
        <v>397</v>
      </c>
      <c r="B1085" s="181">
        <v>8418</v>
      </c>
      <c r="C1085" s="181">
        <v>950400</v>
      </c>
      <c r="D1085" s="181">
        <v>7</v>
      </c>
      <c r="E1085" s="180" t="s">
        <v>5169</v>
      </c>
      <c r="F1085" s="180" t="s">
        <v>32</v>
      </c>
    </row>
    <row r="1086" spans="1:6">
      <c r="A1086" s="180" t="s">
        <v>397</v>
      </c>
      <c r="B1086" s="181">
        <v>7441</v>
      </c>
      <c r="C1086" s="181">
        <v>558600</v>
      </c>
      <c r="D1086" s="181">
        <v>5</v>
      </c>
      <c r="E1086" s="180" t="s">
        <v>5170</v>
      </c>
      <c r="F1086" s="180" t="s">
        <v>15</v>
      </c>
    </row>
    <row r="1087" spans="1:6">
      <c r="A1087" s="180" t="s">
        <v>397</v>
      </c>
      <c r="B1087" s="181">
        <v>5331</v>
      </c>
      <c r="C1087" s="181">
        <v>338800</v>
      </c>
      <c r="D1087" s="181">
        <v>6</v>
      </c>
      <c r="E1087" s="180" t="s">
        <v>5171</v>
      </c>
      <c r="F1087" s="180" t="s">
        <v>14</v>
      </c>
    </row>
    <row r="1088" spans="1:6">
      <c r="A1088" s="180" t="s">
        <v>397</v>
      </c>
      <c r="B1088" s="181">
        <v>6306</v>
      </c>
      <c r="C1088" s="181">
        <v>1054500</v>
      </c>
      <c r="D1088" s="181">
        <v>8</v>
      </c>
      <c r="E1088" s="180" t="s">
        <v>5172</v>
      </c>
      <c r="F1088" s="180" t="s">
        <v>49</v>
      </c>
    </row>
    <row r="1089" spans="1:6">
      <c r="A1089" s="180" t="s">
        <v>397</v>
      </c>
      <c r="B1089" s="181">
        <v>4103</v>
      </c>
      <c r="C1089" s="181">
        <v>268100</v>
      </c>
      <c r="D1089" s="181">
        <v>4</v>
      </c>
      <c r="E1089" s="180" t="s">
        <v>5173</v>
      </c>
      <c r="F1089" s="180" t="s">
        <v>11</v>
      </c>
    </row>
    <row r="1090" spans="1:6">
      <c r="A1090" s="180" t="s">
        <v>397</v>
      </c>
      <c r="B1090" s="181">
        <v>2920</v>
      </c>
      <c r="C1090" s="181">
        <v>238400</v>
      </c>
      <c r="D1090" s="181">
        <v>4</v>
      </c>
      <c r="E1090" s="180" t="s">
        <v>5174</v>
      </c>
      <c r="F1090" s="180" t="s">
        <v>15</v>
      </c>
    </row>
    <row r="1091" spans="1:6">
      <c r="A1091" s="180" t="s">
        <v>397</v>
      </c>
      <c r="B1091" s="181">
        <v>3152</v>
      </c>
      <c r="C1091" s="181">
        <v>622700</v>
      </c>
      <c r="D1091" s="181">
        <v>6</v>
      </c>
      <c r="E1091" s="180" t="s">
        <v>5175</v>
      </c>
      <c r="F1091" s="180" t="s">
        <v>7</v>
      </c>
    </row>
    <row r="1092" spans="1:6">
      <c r="A1092" s="180" t="s">
        <v>397</v>
      </c>
      <c r="B1092" s="181">
        <v>6976</v>
      </c>
      <c r="C1092" s="181">
        <v>942500</v>
      </c>
      <c r="D1092" s="181">
        <v>5</v>
      </c>
      <c r="E1092" s="180" t="s">
        <v>5176</v>
      </c>
      <c r="F1092" s="180" t="s">
        <v>66</v>
      </c>
    </row>
    <row r="1093" spans="1:6">
      <c r="A1093" s="180" t="s">
        <v>397</v>
      </c>
      <c r="B1093" s="181">
        <v>3583</v>
      </c>
      <c r="C1093" s="181">
        <v>335300</v>
      </c>
      <c r="D1093" s="181">
        <v>5</v>
      </c>
      <c r="E1093" s="180" t="s">
        <v>5177</v>
      </c>
      <c r="F1093" s="180" t="s">
        <v>14</v>
      </c>
    </row>
    <row r="1094" spans="1:6">
      <c r="A1094" s="180" t="s">
        <v>397</v>
      </c>
      <c r="B1094" s="181">
        <v>4836</v>
      </c>
      <c r="C1094" s="181">
        <v>314500</v>
      </c>
      <c r="D1094" s="181">
        <v>6</v>
      </c>
      <c r="E1094" s="180" t="s">
        <v>5178</v>
      </c>
      <c r="F1094" s="180" t="s">
        <v>14</v>
      </c>
    </row>
    <row r="1095" spans="1:6">
      <c r="A1095" s="180" t="s">
        <v>397</v>
      </c>
      <c r="B1095" s="181">
        <v>4776</v>
      </c>
      <c r="C1095" s="181">
        <v>311800</v>
      </c>
      <c r="D1095" s="181">
        <v>6</v>
      </c>
      <c r="E1095" s="180" t="s">
        <v>5179</v>
      </c>
      <c r="F1095" s="180" t="s">
        <v>11</v>
      </c>
    </row>
    <row r="1096" spans="1:6">
      <c r="A1096" s="180" t="s">
        <v>397</v>
      </c>
      <c r="B1096" s="181">
        <v>4185</v>
      </c>
      <c r="C1096" s="181">
        <v>782600</v>
      </c>
      <c r="D1096" s="181">
        <v>6</v>
      </c>
      <c r="E1096" s="180" t="s">
        <v>5180</v>
      </c>
      <c r="F1096" s="180" t="s">
        <v>28</v>
      </c>
    </row>
    <row r="1097" spans="1:6">
      <c r="A1097" s="180" t="s">
        <v>397</v>
      </c>
      <c r="B1097" s="181">
        <v>3003</v>
      </c>
      <c r="C1097" s="181">
        <v>538400</v>
      </c>
      <c r="D1097" s="181">
        <v>4</v>
      </c>
      <c r="E1097" s="180" t="s">
        <v>5181</v>
      </c>
      <c r="F1097" s="180" t="s">
        <v>7</v>
      </c>
    </row>
    <row r="1098" spans="1:6">
      <c r="A1098" s="180" t="s">
        <v>397</v>
      </c>
      <c r="B1098" s="181">
        <v>4392</v>
      </c>
      <c r="C1098" s="181">
        <v>305900</v>
      </c>
      <c r="D1098" s="181">
        <v>6</v>
      </c>
      <c r="E1098" s="180" t="s">
        <v>5182</v>
      </c>
      <c r="F1098" s="180" t="s">
        <v>11</v>
      </c>
    </row>
    <row r="1099" spans="1:6">
      <c r="A1099" s="180" t="s">
        <v>397</v>
      </c>
      <c r="B1099" s="181">
        <v>4613</v>
      </c>
      <c r="C1099" s="181">
        <v>356000</v>
      </c>
      <c r="D1099" s="181">
        <v>4</v>
      </c>
      <c r="E1099" s="180" t="s">
        <v>5183</v>
      </c>
      <c r="F1099" s="180" t="s">
        <v>14</v>
      </c>
    </row>
    <row r="1100" spans="1:6">
      <c r="A1100" s="180" t="s">
        <v>397</v>
      </c>
      <c r="B1100" s="181">
        <v>5270</v>
      </c>
      <c r="C1100" s="181">
        <v>486000</v>
      </c>
      <c r="D1100" s="181">
        <v>6</v>
      </c>
      <c r="E1100" s="180" t="s">
        <v>5184</v>
      </c>
      <c r="F1100" s="180" t="s">
        <v>14</v>
      </c>
    </row>
    <row r="1101" spans="1:6">
      <c r="A1101" s="180" t="s">
        <v>397</v>
      </c>
      <c r="B1101" s="181">
        <v>4200</v>
      </c>
      <c r="C1101" s="181">
        <v>343500</v>
      </c>
      <c r="D1101" s="181">
        <v>5</v>
      </c>
      <c r="E1101" s="180" t="s">
        <v>5185</v>
      </c>
      <c r="F1101" s="180" t="s">
        <v>14</v>
      </c>
    </row>
    <row r="1102" spans="1:6">
      <c r="A1102" s="180" t="s">
        <v>397</v>
      </c>
      <c r="B1102" s="181">
        <v>5541</v>
      </c>
      <c r="C1102" s="181">
        <v>749000</v>
      </c>
      <c r="D1102" s="181">
        <v>8</v>
      </c>
      <c r="E1102" s="180" t="s">
        <v>5186</v>
      </c>
      <c r="F1102" s="180" t="s">
        <v>13</v>
      </c>
    </row>
    <row r="1103" spans="1:6">
      <c r="A1103" s="180" t="s">
        <v>397</v>
      </c>
      <c r="B1103" s="181">
        <v>2956</v>
      </c>
      <c r="C1103" s="181">
        <v>198600</v>
      </c>
      <c r="D1103" s="181">
        <v>4</v>
      </c>
      <c r="E1103" s="180" t="s">
        <v>5187</v>
      </c>
      <c r="F1103" s="180" t="s">
        <v>11</v>
      </c>
    </row>
    <row r="1104" spans="1:6">
      <c r="A1104" s="180" t="s">
        <v>397</v>
      </c>
      <c r="B1104" s="181">
        <v>4848</v>
      </c>
      <c r="C1104" s="181">
        <v>436100</v>
      </c>
      <c r="D1104" s="181">
        <v>6</v>
      </c>
      <c r="E1104" s="180" t="s">
        <v>5188</v>
      </c>
      <c r="F1104" s="180" t="s">
        <v>11</v>
      </c>
    </row>
    <row r="1105" spans="1:6">
      <c r="A1105" s="180" t="s">
        <v>397</v>
      </c>
      <c r="B1105" s="181">
        <v>3248</v>
      </c>
      <c r="C1105" s="181">
        <v>541500</v>
      </c>
      <c r="D1105" s="181">
        <v>4</v>
      </c>
      <c r="E1105" s="180" t="s">
        <v>5189</v>
      </c>
      <c r="F1105" s="180" t="s">
        <v>62</v>
      </c>
    </row>
    <row r="1106" spans="1:6">
      <c r="A1106" s="180" t="s">
        <v>397</v>
      </c>
      <c r="B1106" s="181">
        <v>4734</v>
      </c>
      <c r="C1106" s="181">
        <v>388100</v>
      </c>
      <c r="D1106" s="181">
        <v>5</v>
      </c>
      <c r="E1106" s="180" t="s">
        <v>5190</v>
      </c>
      <c r="F1106" s="180" t="s">
        <v>14</v>
      </c>
    </row>
    <row r="1107" spans="1:6">
      <c r="A1107" s="180" t="s">
        <v>397</v>
      </c>
      <c r="B1107" s="181">
        <v>4486</v>
      </c>
      <c r="C1107" s="181">
        <v>537100</v>
      </c>
      <c r="D1107" s="181">
        <v>6</v>
      </c>
      <c r="E1107" s="180" t="s">
        <v>5191</v>
      </c>
      <c r="F1107" s="180" t="s">
        <v>7</v>
      </c>
    </row>
    <row r="1108" spans="1:6">
      <c r="A1108" s="180" t="s">
        <v>397</v>
      </c>
      <c r="B1108" s="181">
        <v>4925</v>
      </c>
      <c r="C1108" s="181">
        <v>467100</v>
      </c>
      <c r="D1108" s="181">
        <v>4</v>
      </c>
      <c r="E1108" s="180" t="s">
        <v>5192</v>
      </c>
      <c r="F1108" s="180" t="s">
        <v>41</v>
      </c>
    </row>
    <row r="1109" spans="1:6">
      <c r="A1109" s="180" t="s">
        <v>397</v>
      </c>
      <c r="B1109" s="181">
        <v>3348</v>
      </c>
      <c r="C1109" s="181">
        <v>551600</v>
      </c>
      <c r="D1109" s="181">
        <v>4</v>
      </c>
      <c r="E1109" s="180" t="s">
        <v>5193</v>
      </c>
      <c r="F1109" s="180" t="s">
        <v>28</v>
      </c>
    </row>
    <row r="1110" spans="1:6">
      <c r="A1110" s="180" t="s">
        <v>397</v>
      </c>
      <c r="B1110" s="181">
        <v>4578</v>
      </c>
      <c r="C1110" s="181">
        <v>316400</v>
      </c>
      <c r="D1110" s="181">
        <v>6</v>
      </c>
      <c r="E1110" s="180" t="s">
        <v>5194</v>
      </c>
      <c r="F1110" s="180" t="s">
        <v>11</v>
      </c>
    </row>
    <row r="1111" spans="1:6">
      <c r="A1111" s="180" t="s">
        <v>397</v>
      </c>
      <c r="B1111" s="181">
        <v>7558</v>
      </c>
      <c r="C1111" s="181">
        <v>404800</v>
      </c>
      <c r="D1111" s="181">
        <v>7</v>
      </c>
      <c r="E1111" s="180" t="s">
        <v>5195</v>
      </c>
      <c r="F1111" s="180" t="s">
        <v>32</v>
      </c>
    </row>
    <row r="1112" spans="1:6">
      <c r="A1112" s="180" t="s">
        <v>397</v>
      </c>
      <c r="B1112" s="181">
        <v>3167</v>
      </c>
      <c r="C1112" s="181">
        <v>231000</v>
      </c>
      <c r="D1112" s="181">
        <v>5</v>
      </c>
      <c r="E1112" s="180" t="s">
        <v>5196</v>
      </c>
      <c r="F1112" s="180" t="s">
        <v>14</v>
      </c>
    </row>
    <row r="1113" spans="1:6">
      <c r="A1113" s="180" t="s">
        <v>397</v>
      </c>
      <c r="B1113" s="181">
        <v>3779</v>
      </c>
      <c r="C1113" s="181">
        <v>448400</v>
      </c>
      <c r="D1113" s="181">
        <v>5</v>
      </c>
      <c r="E1113" s="180" t="s">
        <v>5197</v>
      </c>
      <c r="F1113" s="180" t="s">
        <v>111</v>
      </c>
    </row>
    <row r="1114" spans="1:6">
      <c r="A1114" s="180" t="s">
        <v>397</v>
      </c>
      <c r="B1114" s="181">
        <v>3534</v>
      </c>
      <c r="C1114" s="181">
        <v>278600</v>
      </c>
      <c r="D1114" s="181">
        <v>4</v>
      </c>
      <c r="E1114" s="180" t="s">
        <v>5198</v>
      </c>
      <c r="F1114" s="180" t="s">
        <v>11</v>
      </c>
    </row>
    <row r="1115" spans="1:6">
      <c r="A1115" s="180" t="s">
        <v>397</v>
      </c>
      <c r="B1115" s="181">
        <v>2542</v>
      </c>
      <c r="C1115" s="181">
        <v>380300</v>
      </c>
      <c r="D1115" s="181">
        <v>4</v>
      </c>
      <c r="E1115" s="180" t="s">
        <v>5199</v>
      </c>
      <c r="F1115" s="180" t="s">
        <v>5</v>
      </c>
    </row>
    <row r="1116" spans="1:6">
      <c r="A1116" s="180" t="s">
        <v>397</v>
      </c>
      <c r="B1116" s="181">
        <v>3603</v>
      </c>
      <c r="C1116" s="181">
        <v>196500</v>
      </c>
      <c r="D1116" s="181">
        <v>4</v>
      </c>
      <c r="E1116" s="180" t="s">
        <v>5200</v>
      </c>
      <c r="F1116" s="180" t="s">
        <v>11</v>
      </c>
    </row>
    <row r="1117" spans="1:6">
      <c r="A1117" s="180" t="s">
        <v>397</v>
      </c>
      <c r="B1117" s="181">
        <v>6552</v>
      </c>
      <c r="C1117" s="181">
        <v>500200</v>
      </c>
      <c r="D1117" s="181">
        <v>6</v>
      </c>
      <c r="E1117" s="180" t="s">
        <v>5201</v>
      </c>
      <c r="F1117" s="180" t="s">
        <v>14</v>
      </c>
    </row>
    <row r="1118" spans="1:6">
      <c r="A1118" s="180" t="s">
        <v>397</v>
      </c>
      <c r="B1118" s="181">
        <v>4176</v>
      </c>
      <c r="C1118" s="181">
        <v>331400</v>
      </c>
      <c r="D1118" s="181">
        <v>4</v>
      </c>
      <c r="E1118" s="180" t="s">
        <v>5202</v>
      </c>
      <c r="F1118" s="180" t="s">
        <v>11</v>
      </c>
    </row>
    <row r="1119" spans="1:6">
      <c r="A1119" s="180" t="s">
        <v>397</v>
      </c>
      <c r="B1119" s="181">
        <v>2860</v>
      </c>
      <c r="C1119" s="181">
        <v>545800</v>
      </c>
      <c r="D1119" s="181">
        <v>4</v>
      </c>
      <c r="E1119" s="180" t="s">
        <v>5203</v>
      </c>
      <c r="F1119" s="180" t="s">
        <v>72</v>
      </c>
    </row>
    <row r="1120" spans="1:6">
      <c r="A1120" s="180" t="s">
        <v>397</v>
      </c>
      <c r="B1120" s="181">
        <v>4956</v>
      </c>
      <c r="C1120" s="181">
        <v>637300</v>
      </c>
      <c r="D1120" s="181">
        <v>6</v>
      </c>
      <c r="E1120" s="180" t="s">
        <v>5204</v>
      </c>
      <c r="F1120" s="180" t="s">
        <v>74</v>
      </c>
    </row>
    <row r="1121" spans="1:6">
      <c r="A1121" s="180" t="s">
        <v>397</v>
      </c>
      <c r="B1121" s="181">
        <v>7994</v>
      </c>
      <c r="C1121" s="181">
        <v>569300</v>
      </c>
      <c r="D1121" s="181">
        <v>4</v>
      </c>
      <c r="E1121" s="180" t="s">
        <v>5205</v>
      </c>
      <c r="F1121" s="180" t="s">
        <v>14</v>
      </c>
    </row>
    <row r="1122" spans="1:6">
      <c r="A1122" s="180" t="s">
        <v>397</v>
      </c>
      <c r="B1122" s="181">
        <v>4118</v>
      </c>
      <c r="C1122" s="181">
        <v>697700</v>
      </c>
      <c r="D1122" s="181">
        <v>4</v>
      </c>
      <c r="E1122" s="180" t="s">
        <v>5206</v>
      </c>
      <c r="F1122" s="180" t="s">
        <v>44</v>
      </c>
    </row>
    <row r="1123" spans="1:6">
      <c r="A1123" s="180" t="s">
        <v>397</v>
      </c>
      <c r="B1123" s="181">
        <v>4240</v>
      </c>
      <c r="C1123" s="181">
        <v>535300</v>
      </c>
      <c r="D1123" s="181">
        <v>6</v>
      </c>
      <c r="E1123" s="180" t="s">
        <v>5207</v>
      </c>
      <c r="F1123" s="180" t="s">
        <v>219</v>
      </c>
    </row>
    <row r="1124" spans="1:6">
      <c r="A1124" s="180" t="s">
        <v>397</v>
      </c>
      <c r="B1124" s="181">
        <v>3899</v>
      </c>
      <c r="C1124" s="181">
        <v>561000</v>
      </c>
      <c r="D1124" s="181">
        <v>4</v>
      </c>
      <c r="E1124" s="180" t="s">
        <v>5208</v>
      </c>
      <c r="F1124" s="180" t="s">
        <v>46</v>
      </c>
    </row>
    <row r="1125" spans="1:6">
      <c r="A1125" s="180" t="s">
        <v>397</v>
      </c>
      <c r="B1125" s="181">
        <v>1984</v>
      </c>
      <c r="C1125" s="181">
        <v>431200</v>
      </c>
      <c r="D1125" s="181">
        <v>4</v>
      </c>
      <c r="E1125" s="180" t="s">
        <v>5209</v>
      </c>
      <c r="F1125" s="180" t="s">
        <v>18</v>
      </c>
    </row>
    <row r="1126" spans="1:6">
      <c r="A1126" s="180" t="s">
        <v>397</v>
      </c>
      <c r="B1126" s="181">
        <v>3472</v>
      </c>
      <c r="C1126" s="181">
        <v>476600</v>
      </c>
      <c r="D1126" s="181">
        <v>5</v>
      </c>
      <c r="E1126" s="180" t="s">
        <v>5210</v>
      </c>
      <c r="F1126" s="180" t="s">
        <v>62</v>
      </c>
    </row>
    <row r="1127" spans="1:6">
      <c r="A1127" s="180" t="s">
        <v>397</v>
      </c>
      <c r="B1127" s="181">
        <v>2904</v>
      </c>
      <c r="C1127" s="181">
        <v>272500</v>
      </c>
      <c r="D1127" s="181">
        <v>4</v>
      </c>
      <c r="E1127" s="180" t="s">
        <v>5211</v>
      </c>
      <c r="F1127" s="180" t="s">
        <v>11</v>
      </c>
    </row>
    <row r="1128" spans="1:6">
      <c r="A1128" s="180" t="s">
        <v>397</v>
      </c>
      <c r="B1128" s="181">
        <v>3830</v>
      </c>
      <c r="C1128" s="181">
        <v>998400</v>
      </c>
      <c r="D1128" s="181">
        <v>7</v>
      </c>
      <c r="E1128" s="180" t="s">
        <v>5212</v>
      </c>
      <c r="F1128" s="180" t="s">
        <v>44</v>
      </c>
    </row>
    <row r="1129" spans="1:6">
      <c r="A1129" s="180" t="s">
        <v>397</v>
      </c>
      <c r="B1129" s="181">
        <v>3498</v>
      </c>
      <c r="C1129" s="181">
        <v>802500</v>
      </c>
      <c r="D1129" s="181">
        <v>4</v>
      </c>
      <c r="E1129" s="180" t="s">
        <v>5213</v>
      </c>
      <c r="F1129" s="180" t="s">
        <v>28</v>
      </c>
    </row>
    <row r="1130" spans="1:6">
      <c r="A1130" s="180" t="s">
        <v>397</v>
      </c>
      <c r="B1130" s="181">
        <v>4095</v>
      </c>
      <c r="C1130" s="181">
        <v>309000</v>
      </c>
      <c r="D1130" s="181">
        <v>6</v>
      </c>
      <c r="E1130" s="180" t="s">
        <v>5214</v>
      </c>
      <c r="F1130" s="180" t="s">
        <v>14</v>
      </c>
    </row>
    <row r="1131" spans="1:6">
      <c r="A1131" s="180" t="s">
        <v>397</v>
      </c>
      <c r="B1131" s="181">
        <v>5192</v>
      </c>
      <c r="C1131" s="181">
        <v>433100</v>
      </c>
      <c r="D1131" s="181">
        <v>6</v>
      </c>
      <c r="E1131" s="180" t="s">
        <v>5215</v>
      </c>
      <c r="F1131" s="180" t="s">
        <v>14</v>
      </c>
    </row>
    <row r="1132" spans="1:6">
      <c r="A1132" s="180" t="s">
        <v>397</v>
      </c>
      <c r="B1132" s="181">
        <v>3398</v>
      </c>
      <c r="C1132" s="181">
        <v>296500</v>
      </c>
      <c r="D1132" s="181">
        <v>5</v>
      </c>
      <c r="E1132" s="180" t="s">
        <v>5216</v>
      </c>
      <c r="F1132" s="180" t="s">
        <v>15</v>
      </c>
    </row>
    <row r="1133" spans="1:6">
      <c r="A1133" s="180" t="s">
        <v>397</v>
      </c>
      <c r="B1133" s="181">
        <v>4024</v>
      </c>
      <c r="C1133" s="181">
        <v>310800</v>
      </c>
      <c r="D1133" s="181">
        <v>4</v>
      </c>
      <c r="E1133" s="180" t="s">
        <v>5217</v>
      </c>
      <c r="F1133" s="180" t="s">
        <v>15</v>
      </c>
    </row>
    <row r="1134" spans="1:6">
      <c r="A1134" s="180" t="s">
        <v>397</v>
      </c>
      <c r="B1134" s="181">
        <v>4236</v>
      </c>
      <c r="C1134" s="181">
        <v>296100</v>
      </c>
      <c r="D1134" s="181">
        <v>6</v>
      </c>
      <c r="E1134" s="180" t="s">
        <v>5218</v>
      </c>
      <c r="F1134" s="180" t="s">
        <v>11</v>
      </c>
    </row>
    <row r="1135" spans="1:6">
      <c r="A1135" s="180" t="s">
        <v>397</v>
      </c>
      <c r="B1135" s="181">
        <v>4448</v>
      </c>
      <c r="C1135" s="181">
        <v>386900</v>
      </c>
      <c r="D1135" s="181">
        <v>7</v>
      </c>
      <c r="E1135" s="180" t="s">
        <v>5219</v>
      </c>
      <c r="F1135" s="180" t="s">
        <v>11</v>
      </c>
    </row>
    <row r="1136" spans="1:6">
      <c r="A1136" s="180" t="s">
        <v>397</v>
      </c>
      <c r="B1136" s="181">
        <v>4283</v>
      </c>
      <c r="C1136" s="181">
        <v>1036000</v>
      </c>
      <c r="D1136" s="181">
        <v>4</v>
      </c>
      <c r="E1136" s="180" t="s">
        <v>5220</v>
      </c>
      <c r="F1136" s="180" t="s">
        <v>7</v>
      </c>
    </row>
    <row r="1137" spans="1:6">
      <c r="A1137" s="180" t="s">
        <v>397</v>
      </c>
      <c r="B1137" s="181">
        <v>5717</v>
      </c>
      <c r="C1137" s="181">
        <v>476900</v>
      </c>
      <c r="D1137" s="181">
        <v>6</v>
      </c>
      <c r="E1137" s="180" t="s">
        <v>5221</v>
      </c>
      <c r="F1137" s="180" t="s">
        <v>14</v>
      </c>
    </row>
    <row r="1138" spans="1:6">
      <c r="A1138" s="180" t="s">
        <v>397</v>
      </c>
      <c r="B1138" s="181">
        <v>3528</v>
      </c>
      <c r="C1138" s="181">
        <v>298000</v>
      </c>
      <c r="D1138" s="181">
        <v>4</v>
      </c>
      <c r="E1138" s="180" t="s">
        <v>5222</v>
      </c>
      <c r="F1138" s="180" t="s">
        <v>14</v>
      </c>
    </row>
    <row r="1139" spans="1:6">
      <c r="A1139" s="180" t="s">
        <v>397</v>
      </c>
      <c r="B1139" s="181">
        <v>4628</v>
      </c>
      <c r="C1139" s="181">
        <v>948900</v>
      </c>
      <c r="D1139" s="181">
        <v>6</v>
      </c>
      <c r="E1139" s="180" t="s">
        <v>5223</v>
      </c>
      <c r="F1139" s="180" t="s">
        <v>7</v>
      </c>
    </row>
    <row r="1140" spans="1:6">
      <c r="A1140" s="180" t="s">
        <v>397</v>
      </c>
      <c r="B1140" s="181">
        <v>4647</v>
      </c>
      <c r="C1140" s="181">
        <v>778500</v>
      </c>
      <c r="D1140" s="181">
        <v>5</v>
      </c>
      <c r="E1140" s="180" t="s">
        <v>5224</v>
      </c>
      <c r="F1140" s="180" t="s">
        <v>13</v>
      </c>
    </row>
    <row r="1141" spans="1:6">
      <c r="A1141" s="180" t="s">
        <v>397</v>
      </c>
      <c r="B1141" s="181">
        <v>7008</v>
      </c>
      <c r="C1141" s="181">
        <v>814600</v>
      </c>
      <c r="D1141" s="181">
        <v>6</v>
      </c>
      <c r="E1141" s="180" t="s">
        <v>5225</v>
      </c>
      <c r="F1141" s="180" t="s">
        <v>41</v>
      </c>
    </row>
    <row r="1142" spans="1:6">
      <c r="A1142" s="180" t="s">
        <v>397</v>
      </c>
      <c r="B1142" s="181">
        <v>5640</v>
      </c>
      <c r="C1142" s="181">
        <v>442500</v>
      </c>
      <c r="D1142" s="181">
        <v>6</v>
      </c>
      <c r="E1142" s="180" t="s">
        <v>5226</v>
      </c>
      <c r="F1142" s="180" t="s">
        <v>11</v>
      </c>
    </row>
    <row r="1143" spans="1:6">
      <c r="A1143" s="180" t="s">
        <v>397</v>
      </c>
      <c r="B1143" s="181">
        <v>5614</v>
      </c>
      <c r="C1143" s="181">
        <v>327200</v>
      </c>
      <c r="D1143" s="181">
        <v>5</v>
      </c>
      <c r="E1143" s="180" t="s">
        <v>5227</v>
      </c>
      <c r="F1143" s="180" t="s">
        <v>11</v>
      </c>
    </row>
    <row r="1144" spans="1:6">
      <c r="A1144" s="180" t="s">
        <v>397</v>
      </c>
      <c r="B1144" s="181">
        <v>10656</v>
      </c>
      <c r="C1144" s="181">
        <v>708700</v>
      </c>
      <c r="D1144" s="181">
        <v>6</v>
      </c>
      <c r="E1144" s="180" t="s">
        <v>5228</v>
      </c>
      <c r="F1144" s="180" t="s">
        <v>10</v>
      </c>
    </row>
    <row r="1145" spans="1:6">
      <c r="A1145" s="180" t="s">
        <v>397</v>
      </c>
      <c r="B1145" s="181">
        <v>2757</v>
      </c>
      <c r="C1145" s="181">
        <v>258400</v>
      </c>
      <c r="D1145" s="181">
        <v>4</v>
      </c>
      <c r="E1145" s="180" t="s">
        <v>5229</v>
      </c>
      <c r="F1145" s="180" t="s">
        <v>139</v>
      </c>
    </row>
    <row r="1146" spans="1:6">
      <c r="A1146" s="180" t="s">
        <v>397</v>
      </c>
      <c r="B1146" s="181">
        <v>3216</v>
      </c>
      <c r="C1146" s="181">
        <v>340100</v>
      </c>
      <c r="D1146" s="181">
        <v>4</v>
      </c>
      <c r="E1146" s="180" t="s">
        <v>5230</v>
      </c>
      <c r="F1146" s="180" t="s">
        <v>14</v>
      </c>
    </row>
    <row r="1147" spans="1:6">
      <c r="A1147" s="180" t="s">
        <v>397</v>
      </c>
      <c r="B1147" s="181">
        <v>4566</v>
      </c>
      <c r="C1147" s="181">
        <v>383000</v>
      </c>
      <c r="D1147" s="181">
        <v>6</v>
      </c>
      <c r="E1147" s="180" t="s">
        <v>5231</v>
      </c>
      <c r="F1147" s="180" t="s">
        <v>14</v>
      </c>
    </row>
    <row r="1148" spans="1:6">
      <c r="A1148" s="180" t="s">
        <v>397</v>
      </c>
      <c r="B1148" s="181">
        <v>2996</v>
      </c>
      <c r="C1148" s="181">
        <v>232500</v>
      </c>
      <c r="D1148" s="181">
        <v>4</v>
      </c>
      <c r="E1148" s="180" t="s">
        <v>5232</v>
      </c>
      <c r="F1148" s="180" t="s">
        <v>15</v>
      </c>
    </row>
    <row r="1149" spans="1:6">
      <c r="A1149" s="180" t="s">
        <v>397</v>
      </c>
      <c r="B1149" s="181">
        <v>4350</v>
      </c>
      <c r="C1149" s="181">
        <v>558500</v>
      </c>
      <c r="D1149" s="181">
        <v>4</v>
      </c>
      <c r="E1149" s="180" t="s">
        <v>5233</v>
      </c>
      <c r="F1149" s="180" t="s">
        <v>254</v>
      </c>
    </row>
    <row r="1150" spans="1:6">
      <c r="A1150" s="180" t="s">
        <v>397</v>
      </c>
      <c r="B1150" s="181">
        <v>3004</v>
      </c>
      <c r="C1150" s="181">
        <v>225800</v>
      </c>
      <c r="D1150" s="181">
        <v>4</v>
      </c>
      <c r="E1150" s="180" t="s">
        <v>5234</v>
      </c>
      <c r="F1150" s="180" t="s">
        <v>11</v>
      </c>
    </row>
    <row r="1151" spans="1:6">
      <c r="A1151" s="180" t="s">
        <v>397</v>
      </c>
      <c r="B1151" s="181">
        <v>5332</v>
      </c>
      <c r="C1151" s="181">
        <v>590600</v>
      </c>
      <c r="D1151" s="181">
        <v>4</v>
      </c>
      <c r="E1151" s="180" t="s">
        <v>5235</v>
      </c>
      <c r="F1151" s="180" t="s">
        <v>65</v>
      </c>
    </row>
    <row r="1152" spans="1:6">
      <c r="A1152" s="180" t="s">
        <v>397</v>
      </c>
      <c r="B1152" s="181">
        <v>5088</v>
      </c>
      <c r="C1152" s="181">
        <v>678200</v>
      </c>
      <c r="D1152" s="181">
        <v>4</v>
      </c>
      <c r="E1152" s="180" t="s">
        <v>5236</v>
      </c>
      <c r="F1152" s="180" t="s">
        <v>32</v>
      </c>
    </row>
    <row r="1153" spans="1:6">
      <c r="A1153" s="180" t="s">
        <v>397</v>
      </c>
      <c r="B1153" s="181">
        <v>5400</v>
      </c>
      <c r="C1153" s="181">
        <v>473600</v>
      </c>
      <c r="D1153" s="181">
        <v>8</v>
      </c>
      <c r="E1153" s="180" t="s">
        <v>5237</v>
      </c>
      <c r="F1153" s="180" t="s">
        <v>14</v>
      </c>
    </row>
    <row r="1154" spans="1:6">
      <c r="A1154" s="180" t="s">
        <v>397</v>
      </c>
      <c r="B1154" s="181">
        <v>3636</v>
      </c>
      <c r="C1154" s="181">
        <v>703300</v>
      </c>
      <c r="D1154" s="181">
        <v>4</v>
      </c>
      <c r="E1154" s="180" t="s">
        <v>5238</v>
      </c>
      <c r="F1154" s="180" t="s">
        <v>78</v>
      </c>
    </row>
    <row r="1155" spans="1:6">
      <c r="A1155" s="180" t="s">
        <v>397</v>
      </c>
      <c r="B1155" s="181">
        <v>3104</v>
      </c>
      <c r="C1155" s="181">
        <v>255400</v>
      </c>
      <c r="D1155" s="181">
        <v>4</v>
      </c>
      <c r="E1155" s="180" t="s">
        <v>5239</v>
      </c>
      <c r="F1155" s="180" t="s">
        <v>14</v>
      </c>
    </row>
    <row r="1156" spans="1:6">
      <c r="A1156" s="180" t="s">
        <v>397</v>
      </c>
      <c r="B1156" s="181">
        <v>3670</v>
      </c>
      <c r="C1156" s="181">
        <v>452200</v>
      </c>
      <c r="D1156" s="181">
        <v>4</v>
      </c>
      <c r="E1156" s="180" t="s">
        <v>5240</v>
      </c>
      <c r="F1156" s="180" t="s">
        <v>74</v>
      </c>
    </row>
    <row r="1157" spans="1:6">
      <c r="A1157" s="180" t="s">
        <v>397</v>
      </c>
      <c r="B1157" s="181">
        <v>4818</v>
      </c>
      <c r="C1157" s="181">
        <v>353200</v>
      </c>
      <c r="D1157" s="181">
        <v>4</v>
      </c>
      <c r="E1157" s="180" t="s">
        <v>5241</v>
      </c>
      <c r="F1157" s="180" t="s">
        <v>15</v>
      </c>
    </row>
    <row r="1158" spans="1:6">
      <c r="A1158" s="180" t="s">
        <v>397</v>
      </c>
      <c r="B1158" s="181">
        <v>5562</v>
      </c>
      <c r="C1158" s="181">
        <v>1471000</v>
      </c>
      <c r="D1158" s="181">
        <v>4</v>
      </c>
      <c r="E1158" s="180" t="s">
        <v>5242</v>
      </c>
      <c r="F1158" s="180" t="s">
        <v>24</v>
      </c>
    </row>
    <row r="1159" spans="1:6">
      <c r="A1159" s="180" t="s">
        <v>397</v>
      </c>
      <c r="B1159" s="181">
        <v>3278</v>
      </c>
      <c r="C1159" s="181">
        <v>923500</v>
      </c>
      <c r="D1159" s="181">
        <v>4</v>
      </c>
      <c r="E1159" s="180" t="s">
        <v>5243</v>
      </c>
      <c r="F1159" s="180" t="s">
        <v>7</v>
      </c>
    </row>
    <row r="1160" spans="1:6">
      <c r="A1160" s="180" t="s">
        <v>397</v>
      </c>
      <c r="B1160" s="181">
        <v>3348</v>
      </c>
      <c r="C1160" s="181">
        <v>264100</v>
      </c>
      <c r="D1160" s="181">
        <v>5</v>
      </c>
      <c r="E1160" s="180" t="s">
        <v>5244</v>
      </c>
      <c r="F1160" s="180" t="s">
        <v>11</v>
      </c>
    </row>
    <row r="1161" spans="1:6">
      <c r="A1161" s="180" t="s">
        <v>397</v>
      </c>
      <c r="B1161" s="181">
        <v>3264</v>
      </c>
      <c r="C1161" s="181">
        <v>296400</v>
      </c>
      <c r="D1161" s="181">
        <v>4</v>
      </c>
      <c r="E1161" s="180" t="s">
        <v>5245</v>
      </c>
      <c r="F1161" s="180" t="s">
        <v>14</v>
      </c>
    </row>
    <row r="1162" spans="1:6">
      <c r="A1162" s="180" t="s">
        <v>397</v>
      </c>
      <c r="B1162" s="181">
        <v>3660</v>
      </c>
      <c r="C1162" s="181">
        <v>521400</v>
      </c>
      <c r="D1162" s="181">
        <v>4</v>
      </c>
      <c r="E1162" s="180" t="s">
        <v>5246</v>
      </c>
      <c r="F1162" s="180" t="s">
        <v>16</v>
      </c>
    </row>
    <row r="1163" spans="1:6">
      <c r="A1163" s="180" t="s">
        <v>397</v>
      </c>
      <c r="B1163" s="181">
        <v>4525</v>
      </c>
      <c r="C1163" s="181">
        <v>787200</v>
      </c>
      <c r="D1163" s="181">
        <v>6</v>
      </c>
      <c r="E1163" s="180" t="s">
        <v>5247</v>
      </c>
      <c r="F1163" s="180" t="s">
        <v>76</v>
      </c>
    </row>
    <row r="1164" spans="1:6">
      <c r="A1164" s="180" t="s">
        <v>397</v>
      </c>
      <c r="B1164" s="181">
        <v>4691</v>
      </c>
      <c r="C1164" s="181">
        <v>425900</v>
      </c>
      <c r="D1164" s="181">
        <v>7</v>
      </c>
      <c r="E1164" s="180" t="s">
        <v>5248</v>
      </c>
      <c r="F1164" s="180" t="s">
        <v>14</v>
      </c>
    </row>
    <row r="1165" spans="1:6">
      <c r="A1165" s="180" t="s">
        <v>397</v>
      </c>
      <c r="B1165" s="181">
        <v>4074</v>
      </c>
      <c r="C1165" s="181">
        <v>292400</v>
      </c>
      <c r="D1165" s="181">
        <v>6</v>
      </c>
      <c r="E1165" s="180" t="s">
        <v>5249</v>
      </c>
      <c r="F1165" s="180" t="s">
        <v>11</v>
      </c>
    </row>
    <row r="1166" spans="1:6">
      <c r="A1166" s="180" t="s">
        <v>397</v>
      </c>
      <c r="B1166" s="181">
        <v>4158</v>
      </c>
      <c r="C1166" s="181">
        <v>307200</v>
      </c>
      <c r="D1166" s="181">
        <v>4</v>
      </c>
      <c r="E1166" s="180" t="s">
        <v>5250</v>
      </c>
      <c r="F1166" s="180" t="s">
        <v>14</v>
      </c>
    </row>
    <row r="1167" spans="1:6">
      <c r="A1167" s="180" t="s">
        <v>397</v>
      </c>
      <c r="B1167" s="181">
        <v>4032</v>
      </c>
      <c r="C1167" s="181">
        <v>347600</v>
      </c>
      <c r="D1167" s="181">
        <v>6</v>
      </c>
      <c r="E1167" s="180" t="s">
        <v>5251</v>
      </c>
      <c r="F1167" s="180" t="s">
        <v>251</v>
      </c>
    </row>
    <row r="1168" spans="1:6">
      <c r="A1168" s="180" t="s">
        <v>397</v>
      </c>
      <c r="B1168" s="181">
        <v>5181</v>
      </c>
      <c r="C1168" s="181">
        <v>927000</v>
      </c>
      <c r="D1168" s="181">
        <v>4</v>
      </c>
      <c r="E1168" s="180" t="s">
        <v>5252</v>
      </c>
      <c r="F1168" s="180" t="s">
        <v>24</v>
      </c>
    </row>
    <row r="1169" spans="1:6">
      <c r="A1169" s="180" t="s">
        <v>397</v>
      </c>
      <c r="B1169" s="181">
        <v>3797</v>
      </c>
      <c r="C1169" s="181">
        <v>363800</v>
      </c>
      <c r="D1169" s="181">
        <v>6</v>
      </c>
      <c r="E1169" s="180" t="s">
        <v>5253</v>
      </c>
      <c r="F1169" s="180" t="s">
        <v>14</v>
      </c>
    </row>
    <row r="1170" spans="1:6">
      <c r="A1170" s="180" t="s">
        <v>397</v>
      </c>
      <c r="B1170" s="181">
        <v>7493</v>
      </c>
      <c r="C1170" s="181">
        <v>1534100</v>
      </c>
      <c r="D1170" s="181">
        <v>6</v>
      </c>
      <c r="E1170" s="180" t="s">
        <v>5254</v>
      </c>
      <c r="F1170" s="180" t="s">
        <v>24</v>
      </c>
    </row>
    <row r="1171" spans="1:6">
      <c r="A1171" s="180" t="s">
        <v>397</v>
      </c>
      <c r="B1171" s="181">
        <v>7114</v>
      </c>
      <c r="C1171" s="181">
        <v>694200</v>
      </c>
      <c r="D1171" s="181">
        <v>8</v>
      </c>
      <c r="E1171" s="180" t="s">
        <v>5255</v>
      </c>
      <c r="F1171" s="180" t="s">
        <v>95</v>
      </c>
    </row>
    <row r="1172" spans="1:6">
      <c r="A1172" s="180" t="s">
        <v>397</v>
      </c>
      <c r="B1172" s="181">
        <v>2552</v>
      </c>
      <c r="C1172" s="181">
        <v>535100</v>
      </c>
      <c r="D1172" s="181">
        <v>4</v>
      </c>
      <c r="E1172" s="180" t="s">
        <v>5256</v>
      </c>
      <c r="F1172" s="180" t="s">
        <v>49</v>
      </c>
    </row>
    <row r="1173" spans="1:6">
      <c r="A1173" s="180" t="s">
        <v>397</v>
      </c>
      <c r="B1173" s="181">
        <v>5892</v>
      </c>
      <c r="C1173" s="181">
        <v>721100</v>
      </c>
      <c r="D1173" s="181">
        <v>6</v>
      </c>
      <c r="E1173" s="180" t="s">
        <v>5257</v>
      </c>
      <c r="F1173" s="180" t="s">
        <v>10</v>
      </c>
    </row>
    <row r="1174" spans="1:6">
      <c r="A1174" s="180" t="s">
        <v>397</v>
      </c>
      <c r="B1174" s="181">
        <v>3488</v>
      </c>
      <c r="C1174" s="181">
        <v>733000</v>
      </c>
      <c r="D1174" s="181">
        <v>5</v>
      </c>
      <c r="E1174" s="180" t="s">
        <v>5258</v>
      </c>
      <c r="F1174" s="180" t="s">
        <v>49</v>
      </c>
    </row>
    <row r="1175" spans="1:6">
      <c r="A1175" s="180" t="s">
        <v>397</v>
      </c>
      <c r="B1175" s="181">
        <v>4838</v>
      </c>
      <c r="C1175" s="181">
        <v>680800</v>
      </c>
      <c r="D1175" s="181">
        <v>4</v>
      </c>
      <c r="E1175" s="180" t="s">
        <v>5259</v>
      </c>
      <c r="F1175" s="180" t="s">
        <v>28</v>
      </c>
    </row>
    <row r="1176" spans="1:6">
      <c r="A1176" s="180" t="s">
        <v>397</v>
      </c>
      <c r="B1176" s="181">
        <v>5814</v>
      </c>
      <c r="C1176" s="181">
        <v>961100</v>
      </c>
      <c r="D1176" s="181">
        <v>6</v>
      </c>
      <c r="E1176" s="180" t="s">
        <v>5260</v>
      </c>
      <c r="F1176" s="180" t="s">
        <v>44</v>
      </c>
    </row>
    <row r="1177" spans="1:6">
      <c r="A1177" s="180" t="s">
        <v>397</v>
      </c>
      <c r="B1177" s="181">
        <v>3417</v>
      </c>
      <c r="C1177" s="181">
        <v>448900</v>
      </c>
      <c r="D1177" s="181">
        <v>4</v>
      </c>
      <c r="E1177" s="180" t="s">
        <v>5261</v>
      </c>
      <c r="F1177" s="180" t="s">
        <v>14</v>
      </c>
    </row>
    <row r="1178" spans="1:6">
      <c r="A1178" s="180" t="s">
        <v>397</v>
      </c>
      <c r="B1178" s="181">
        <v>6380</v>
      </c>
      <c r="C1178" s="181">
        <v>1053600</v>
      </c>
      <c r="D1178" s="181">
        <v>8</v>
      </c>
      <c r="E1178" s="180" t="s">
        <v>5262</v>
      </c>
      <c r="F1178" s="180" t="s">
        <v>78</v>
      </c>
    </row>
    <row r="1179" spans="1:6">
      <c r="A1179" s="180" t="s">
        <v>397</v>
      </c>
      <c r="B1179" s="181">
        <v>3840</v>
      </c>
      <c r="C1179" s="181">
        <v>1051600</v>
      </c>
      <c r="D1179" s="181">
        <v>4</v>
      </c>
      <c r="E1179" s="180" t="s">
        <v>5263</v>
      </c>
      <c r="F1179" s="180" t="s">
        <v>7</v>
      </c>
    </row>
    <row r="1180" spans="1:6">
      <c r="A1180" s="180" t="s">
        <v>397</v>
      </c>
      <c r="B1180" s="181">
        <v>3588</v>
      </c>
      <c r="C1180" s="181">
        <v>284200</v>
      </c>
      <c r="D1180" s="181">
        <v>4</v>
      </c>
      <c r="E1180" s="180" t="s">
        <v>5264</v>
      </c>
      <c r="F1180" s="180" t="s">
        <v>27</v>
      </c>
    </row>
    <row r="1181" spans="1:6">
      <c r="A1181" s="180" t="s">
        <v>397</v>
      </c>
      <c r="B1181" s="181">
        <v>4464</v>
      </c>
      <c r="C1181" s="181">
        <v>320300</v>
      </c>
      <c r="D1181" s="181">
        <v>4</v>
      </c>
      <c r="E1181" s="180" t="s">
        <v>5265</v>
      </c>
      <c r="F1181" s="180" t="s">
        <v>14</v>
      </c>
    </row>
    <row r="1182" spans="1:6">
      <c r="A1182" s="180" t="s">
        <v>397</v>
      </c>
      <c r="B1182" s="181">
        <v>3185</v>
      </c>
      <c r="C1182" s="181">
        <v>327200</v>
      </c>
      <c r="D1182" s="181">
        <v>5</v>
      </c>
      <c r="E1182" s="180" t="s">
        <v>5266</v>
      </c>
      <c r="F1182" s="180" t="s">
        <v>14</v>
      </c>
    </row>
    <row r="1183" spans="1:6">
      <c r="A1183" s="180" t="s">
        <v>397</v>
      </c>
      <c r="B1183" s="181">
        <v>3049</v>
      </c>
      <c r="C1183" s="181">
        <v>315700</v>
      </c>
      <c r="D1183" s="181">
        <v>4</v>
      </c>
      <c r="E1183" s="180" t="s">
        <v>5267</v>
      </c>
      <c r="F1183" s="180" t="s">
        <v>162</v>
      </c>
    </row>
    <row r="1184" spans="1:6">
      <c r="A1184" s="180" t="s">
        <v>397</v>
      </c>
      <c r="B1184" s="181">
        <v>4575</v>
      </c>
      <c r="C1184" s="181">
        <v>1547500</v>
      </c>
      <c r="D1184" s="181">
        <v>4</v>
      </c>
      <c r="E1184" s="180" t="s">
        <v>5268</v>
      </c>
      <c r="F1184" s="180" t="s">
        <v>7</v>
      </c>
    </row>
    <row r="1185" spans="1:6">
      <c r="A1185" s="180" t="s">
        <v>397</v>
      </c>
      <c r="B1185" s="181">
        <v>3794</v>
      </c>
      <c r="C1185" s="181">
        <v>525800</v>
      </c>
      <c r="D1185" s="181">
        <v>4</v>
      </c>
      <c r="E1185" s="180" t="s">
        <v>5269</v>
      </c>
      <c r="F1185" s="180" t="s">
        <v>254</v>
      </c>
    </row>
    <row r="1186" spans="1:6">
      <c r="A1186" s="180" t="s">
        <v>397</v>
      </c>
      <c r="B1186" s="181">
        <v>4001</v>
      </c>
      <c r="C1186" s="181">
        <v>693600</v>
      </c>
      <c r="D1186" s="181">
        <v>4</v>
      </c>
      <c r="E1186" s="180" t="s">
        <v>5270</v>
      </c>
      <c r="F1186" s="180" t="s">
        <v>28</v>
      </c>
    </row>
    <row r="1187" spans="1:6">
      <c r="A1187" s="180" t="s">
        <v>397</v>
      </c>
      <c r="B1187" s="181">
        <v>4069</v>
      </c>
      <c r="C1187" s="181">
        <v>322500</v>
      </c>
      <c r="D1187" s="181">
        <v>4</v>
      </c>
      <c r="E1187" s="180" t="s">
        <v>5271</v>
      </c>
      <c r="F1187" s="180" t="s">
        <v>14</v>
      </c>
    </row>
    <row r="1188" spans="1:6">
      <c r="A1188" s="180" t="s">
        <v>397</v>
      </c>
      <c r="B1188" s="181">
        <v>8792</v>
      </c>
      <c r="C1188" s="181">
        <v>918400</v>
      </c>
      <c r="D1188" s="181">
        <v>6</v>
      </c>
      <c r="E1188" s="180" t="s">
        <v>5272</v>
      </c>
      <c r="F1188" s="180" t="s">
        <v>41</v>
      </c>
    </row>
    <row r="1189" spans="1:6">
      <c r="A1189" s="180" t="s">
        <v>397</v>
      </c>
      <c r="B1189" s="181">
        <v>3050</v>
      </c>
      <c r="C1189" s="181">
        <v>252300</v>
      </c>
      <c r="D1189" s="181">
        <v>4</v>
      </c>
      <c r="E1189" s="180" t="s">
        <v>5273</v>
      </c>
      <c r="F1189" s="180" t="s">
        <v>14</v>
      </c>
    </row>
    <row r="1190" spans="1:6">
      <c r="A1190" s="180" t="s">
        <v>397</v>
      </c>
      <c r="B1190" s="181">
        <v>4188</v>
      </c>
      <c r="C1190" s="181">
        <v>250200</v>
      </c>
      <c r="D1190" s="181">
        <v>4</v>
      </c>
      <c r="E1190" s="180" t="s">
        <v>5274</v>
      </c>
      <c r="F1190" s="180" t="s">
        <v>11</v>
      </c>
    </row>
    <row r="1191" spans="1:6">
      <c r="A1191" s="180" t="s">
        <v>397</v>
      </c>
      <c r="B1191" s="181">
        <v>3611</v>
      </c>
      <c r="C1191" s="181">
        <v>1119100</v>
      </c>
      <c r="D1191" s="181">
        <v>5</v>
      </c>
      <c r="E1191" s="180" t="s">
        <v>5275</v>
      </c>
      <c r="F1191" s="180" t="s">
        <v>177</v>
      </c>
    </row>
    <row r="1192" spans="1:6">
      <c r="A1192" s="180" t="s">
        <v>397</v>
      </c>
      <c r="B1192" s="181">
        <v>5622</v>
      </c>
      <c r="C1192" s="181">
        <v>507300</v>
      </c>
      <c r="D1192" s="181">
        <v>6</v>
      </c>
      <c r="E1192" s="180" t="s">
        <v>5276</v>
      </c>
      <c r="F1192" s="180" t="s">
        <v>10</v>
      </c>
    </row>
    <row r="1193" spans="1:6">
      <c r="A1193" s="180" t="s">
        <v>397</v>
      </c>
      <c r="B1193" s="181">
        <v>3992</v>
      </c>
      <c r="C1193" s="181">
        <v>339400</v>
      </c>
      <c r="D1193" s="181">
        <v>6</v>
      </c>
      <c r="E1193" s="180" t="s">
        <v>5277</v>
      </c>
      <c r="F1193" s="180" t="s">
        <v>14</v>
      </c>
    </row>
    <row r="1194" spans="1:6">
      <c r="A1194" s="180" t="s">
        <v>397</v>
      </c>
      <c r="B1194" s="181">
        <v>6672</v>
      </c>
      <c r="C1194" s="181">
        <v>867400</v>
      </c>
      <c r="D1194" s="181">
        <v>4</v>
      </c>
      <c r="E1194" s="180" t="s">
        <v>5278</v>
      </c>
      <c r="F1194" s="180" t="s">
        <v>24</v>
      </c>
    </row>
    <row r="1195" spans="1:6">
      <c r="A1195" s="180" t="s">
        <v>397</v>
      </c>
      <c r="B1195" s="181">
        <v>4573</v>
      </c>
      <c r="C1195" s="181">
        <v>274800</v>
      </c>
      <c r="D1195" s="181">
        <v>4</v>
      </c>
      <c r="E1195" s="180" t="s">
        <v>5279</v>
      </c>
      <c r="F1195" s="180" t="s">
        <v>11</v>
      </c>
    </row>
    <row r="1196" spans="1:6">
      <c r="A1196" s="180" t="s">
        <v>397</v>
      </c>
      <c r="B1196" s="181">
        <v>6176</v>
      </c>
      <c r="C1196" s="181">
        <v>508900</v>
      </c>
      <c r="D1196" s="181">
        <v>4</v>
      </c>
      <c r="E1196" s="180" t="s">
        <v>5280</v>
      </c>
      <c r="F1196" s="180" t="s">
        <v>41</v>
      </c>
    </row>
    <row r="1197" spans="1:6">
      <c r="A1197" s="180" t="s">
        <v>397</v>
      </c>
      <c r="B1197" s="181">
        <v>4026</v>
      </c>
      <c r="C1197" s="181">
        <v>636100</v>
      </c>
      <c r="D1197" s="181">
        <v>4</v>
      </c>
      <c r="E1197" s="180" t="s">
        <v>5281</v>
      </c>
      <c r="F1197" s="180" t="s">
        <v>31</v>
      </c>
    </row>
    <row r="1198" spans="1:6">
      <c r="A1198" s="180" t="s">
        <v>397</v>
      </c>
      <c r="B1198" s="181">
        <v>3269</v>
      </c>
      <c r="C1198" s="181">
        <v>295700</v>
      </c>
      <c r="D1198" s="181">
        <v>5</v>
      </c>
      <c r="E1198" s="180" t="s">
        <v>5282</v>
      </c>
      <c r="F1198" s="180" t="s">
        <v>14</v>
      </c>
    </row>
    <row r="1199" spans="1:6">
      <c r="A1199" s="180" t="s">
        <v>397</v>
      </c>
      <c r="B1199" s="181">
        <v>3410</v>
      </c>
      <c r="C1199" s="181">
        <v>709800</v>
      </c>
      <c r="D1199" s="181">
        <v>4</v>
      </c>
      <c r="E1199" s="180" t="s">
        <v>5283</v>
      </c>
      <c r="F1199" s="180" t="s">
        <v>44</v>
      </c>
    </row>
    <row r="1200" spans="1:6">
      <c r="A1200" s="180" t="s">
        <v>397</v>
      </c>
      <c r="B1200" s="181">
        <v>3530</v>
      </c>
      <c r="C1200" s="181">
        <v>626100</v>
      </c>
      <c r="D1200" s="181">
        <v>5</v>
      </c>
      <c r="E1200" s="180" t="s">
        <v>5284</v>
      </c>
      <c r="F1200" s="180" t="s">
        <v>62</v>
      </c>
    </row>
    <row r="1201" spans="1:6">
      <c r="A1201" s="180" t="s">
        <v>397</v>
      </c>
      <c r="B1201" s="181">
        <v>3108</v>
      </c>
      <c r="C1201" s="181">
        <v>256200</v>
      </c>
      <c r="D1201" s="181">
        <v>4</v>
      </c>
      <c r="E1201" s="180" t="s">
        <v>5285</v>
      </c>
      <c r="F1201" s="180" t="s">
        <v>11</v>
      </c>
    </row>
    <row r="1202" spans="1:6">
      <c r="A1202" s="180" t="s">
        <v>397</v>
      </c>
      <c r="B1202" s="181">
        <v>6642</v>
      </c>
      <c r="C1202" s="181">
        <v>1505100</v>
      </c>
      <c r="D1202" s="181">
        <v>4</v>
      </c>
      <c r="E1202" s="180" t="s">
        <v>5286</v>
      </c>
      <c r="F1202" s="180" t="s">
        <v>24</v>
      </c>
    </row>
    <row r="1203" spans="1:6">
      <c r="A1203" s="180" t="s">
        <v>397</v>
      </c>
      <c r="B1203" s="181">
        <v>4669</v>
      </c>
      <c r="C1203" s="181">
        <v>999100</v>
      </c>
      <c r="D1203" s="181">
        <v>4</v>
      </c>
      <c r="E1203" s="180" t="s">
        <v>5287</v>
      </c>
      <c r="F1203" s="180" t="s">
        <v>7</v>
      </c>
    </row>
    <row r="1204" spans="1:6">
      <c r="A1204" s="180" t="s">
        <v>397</v>
      </c>
      <c r="B1204" s="181">
        <v>4164</v>
      </c>
      <c r="C1204" s="181">
        <v>608300</v>
      </c>
      <c r="D1204" s="181">
        <v>6</v>
      </c>
      <c r="E1204" s="180" t="s">
        <v>5288</v>
      </c>
      <c r="F1204" s="180" t="s">
        <v>32</v>
      </c>
    </row>
    <row r="1205" spans="1:6">
      <c r="A1205" s="180" t="s">
        <v>397</v>
      </c>
      <c r="B1205" s="181">
        <v>3266</v>
      </c>
      <c r="C1205" s="181">
        <v>292900</v>
      </c>
      <c r="D1205" s="181">
        <v>5</v>
      </c>
      <c r="E1205" s="180" t="s">
        <v>5289</v>
      </c>
      <c r="F1205" s="180" t="s">
        <v>14</v>
      </c>
    </row>
    <row r="1206" spans="1:6">
      <c r="A1206" s="180" t="s">
        <v>397</v>
      </c>
      <c r="B1206" s="181">
        <v>5010</v>
      </c>
      <c r="C1206" s="181">
        <v>765200</v>
      </c>
      <c r="D1206" s="181">
        <v>6</v>
      </c>
      <c r="E1206" s="180" t="s">
        <v>5290</v>
      </c>
      <c r="F1206" s="180" t="s">
        <v>13</v>
      </c>
    </row>
    <row r="1207" spans="1:6">
      <c r="A1207" s="180" t="s">
        <v>397</v>
      </c>
      <c r="B1207" s="181">
        <v>2864</v>
      </c>
      <c r="C1207" s="181">
        <v>375900</v>
      </c>
      <c r="D1207" s="181">
        <v>4</v>
      </c>
      <c r="E1207" s="180" t="s">
        <v>5291</v>
      </c>
      <c r="F1207" s="180" t="s">
        <v>46</v>
      </c>
    </row>
    <row r="1208" spans="1:6">
      <c r="A1208" s="180" t="s">
        <v>397</v>
      </c>
      <c r="B1208" s="181">
        <v>3305</v>
      </c>
      <c r="C1208" s="181">
        <v>265800</v>
      </c>
      <c r="D1208" s="181">
        <v>5</v>
      </c>
      <c r="E1208" s="180" t="s">
        <v>5292</v>
      </c>
      <c r="F1208" s="180" t="s">
        <v>14</v>
      </c>
    </row>
    <row r="1209" spans="1:6">
      <c r="A1209" s="180" t="s">
        <v>397</v>
      </c>
      <c r="B1209" s="181">
        <v>3360</v>
      </c>
      <c r="C1209" s="181">
        <v>396500</v>
      </c>
      <c r="D1209" s="181">
        <v>4</v>
      </c>
      <c r="E1209" s="180" t="s">
        <v>5293</v>
      </c>
      <c r="F1209" s="180" t="s">
        <v>90</v>
      </c>
    </row>
    <row r="1210" spans="1:6">
      <c r="A1210" s="180" t="s">
        <v>397</v>
      </c>
      <c r="B1210" s="181">
        <v>3712</v>
      </c>
      <c r="C1210" s="181">
        <v>496700</v>
      </c>
      <c r="D1210" s="181">
        <v>4</v>
      </c>
      <c r="E1210" s="180" t="s">
        <v>5294</v>
      </c>
      <c r="F1210" s="180" t="s">
        <v>77</v>
      </c>
    </row>
    <row r="1211" spans="1:6">
      <c r="A1211" s="180" t="s">
        <v>397</v>
      </c>
      <c r="B1211" s="181">
        <v>5629</v>
      </c>
      <c r="C1211" s="181">
        <v>409600</v>
      </c>
      <c r="D1211" s="181">
        <v>4</v>
      </c>
      <c r="E1211" s="180" t="s">
        <v>5295</v>
      </c>
      <c r="F1211" s="180" t="s">
        <v>10</v>
      </c>
    </row>
    <row r="1212" spans="1:6">
      <c r="A1212" s="180" t="s">
        <v>397</v>
      </c>
      <c r="B1212" s="181">
        <v>3880</v>
      </c>
      <c r="C1212" s="181">
        <v>900400</v>
      </c>
      <c r="D1212" s="181">
        <v>5</v>
      </c>
      <c r="E1212" s="180" t="s">
        <v>5296</v>
      </c>
      <c r="F1212" s="180" t="s">
        <v>168</v>
      </c>
    </row>
    <row r="1213" spans="1:6">
      <c r="A1213" s="180" t="s">
        <v>397</v>
      </c>
      <c r="B1213" s="181">
        <v>3975</v>
      </c>
      <c r="C1213" s="181">
        <v>390900</v>
      </c>
      <c r="D1213" s="181">
        <v>6</v>
      </c>
      <c r="E1213" s="180" t="s">
        <v>5297</v>
      </c>
      <c r="F1213" s="180" t="s">
        <v>162</v>
      </c>
    </row>
    <row r="1214" spans="1:6">
      <c r="A1214" s="180" t="s">
        <v>397</v>
      </c>
      <c r="B1214" s="181">
        <v>3640</v>
      </c>
      <c r="C1214" s="181">
        <v>618900</v>
      </c>
      <c r="D1214" s="181">
        <v>4</v>
      </c>
      <c r="E1214" s="180" t="s">
        <v>5298</v>
      </c>
      <c r="F1214" s="180" t="s">
        <v>28</v>
      </c>
    </row>
    <row r="1215" spans="1:6">
      <c r="A1215" s="180" t="s">
        <v>397</v>
      </c>
      <c r="B1215" s="181">
        <v>4668</v>
      </c>
      <c r="C1215" s="181">
        <v>279800</v>
      </c>
      <c r="D1215" s="181">
        <v>4</v>
      </c>
      <c r="E1215" s="180" t="s">
        <v>5299</v>
      </c>
      <c r="F1215" s="180" t="s">
        <v>15</v>
      </c>
    </row>
    <row r="1216" spans="1:6">
      <c r="A1216" s="180" t="s">
        <v>397</v>
      </c>
      <c r="B1216" s="181">
        <v>4698</v>
      </c>
      <c r="C1216" s="181">
        <v>288300</v>
      </c>
      <c r="D1216" s="181">
        <v>5</v>
      </c>
      <c r="E1216" s="180" t="s">
        <v>5300</v>
      </c>
      <c r="F1216" s="180" t="s">
        <v>14</v>
      </c>
    </row>
    <row r="1217" spans="1:6">
      <c r="A1217" s="180" t="s">
        <v>397</v>
      </c>
      <c r="B1217" s="181">
        <v>3747</v>
      </c>
      <c r="C1217" s="181">
        <v>536400</v>
      </c>
      <c r="D1217" s="181">
        <v>5</v>
      </c>
      <c r="E1217" s="180" t="s">
        <v>5301</v>
      </c>
      <c r="F1217" s="180" t="s">
        <v>49</v>
      </c>
    </row>
    <row r="1218" spans="1:6">
      <c r="A1218" s="180" t="s">
        <v>397</v>
      </c>
      <c r="B1218" s="181">
        <v>3522</v>
      </c>
      <c r="C1218" s="181">
        <v>529800</v>
      </c>
      <c r="D1218" s="181">
        <v>4</v>
      </c>
      <c r="E1218" s="180" t="s">
        <v>5302</v>
      </c>
      <c r="F1218" s="180" t="s">
        <v>72</v>
      </c>
    </row>
    <row r="1219" spans="1:6">
      <c r="A1219" s="180" t="s">
        <v>397</v>
      </c>
      <c r="B1219" s="181">
        <v>7326</v>
      </c>
      <c r="C1219" s="181">
        <v>1214300</v>
      </c>
      <c r="D1219" s="181">
        <v>7</v>
      </c>
      <c r="E1219" s="180" t="s">
        <v>5303</v>
      </c>
      <c r="F1219" s="180" t="s">
        <v>49</v>
      </c>
    </row>
    <row r="1220" spans="1:6">
      <c r="A1220" s="180" t="s">
        <v>397</v>
      </c>
      <c r="B1220" s="181">
        <v>6806</v>
      </c>
      <c r="C1220" s="181">
        <v>1336800</v>
      </c>
      <c r="D1220" s="181">
        <v>6</v>
      </c>
      <c r="E1220" s="180" t="s">
        <v>5304</v>
      </c>
      <c r="F1220" s="180" t="s">
        <v>24</v>
      </c>
    </row>
    <row r="1221" spans="1:6">
      <c r="A1221" s="180" t="s">
        <v>397</v>
      </c>
      <c r="B1221" s="181">
        <v>5102</v>
      </c>
      <c r="C1221" s="181">
        <v>1274800</v>
      </c>
      <c r="D1221" s="181">
        <v>4</v>
      </c>
      <c r="E1221" s="180" t="s">
        <v>5305</v>
      </c>
      <c r="F1221" s="180" t="s">
        <v>7</v>
      </c>
    </row>
    <row r="1222" spans="1:6">
      <c r="A1222" s="180" t="s">
        <v>397</v>
      </c>
      <c r="B1222" s="181">
        <v>4778</v>
      </c>
      <c r="C1222" s="181">
        <v>499400</v>
      </c>
      <c r="D1222" s="181">
        <v>5</v>
      </c>
      <c r="E1222" s="180" t="s">
        <v>5306</v>
      </c>
      <c r="F1222" s="180" t="s">
        <v>10</v>
      </c>
    </row>
    <row r="1223" spans="1:6">
      <c r="A1223" s="180" t="s">
        <v>397</v>
      </c>
      <c r="B1223" s="181">
        <v>4296</v>
      </c>
      <c r="C1223" s="181">
        <v>327600</v>
      </c>
      <c r="D1223" s="181">
        <v>4</v>
      </c>
      <c r="E1223" s="180" t="s">
        <v>5307</v>
      </c>
      <c r="F1223" s="180" t="s">
        <v>15</v>
      </c>
    </row>
    <row r="1224" spans="1:6">
      <c r="A1224" s="180" t="s">
        <v>397</v>
      </c>
      <c r="B1224" s="181">
        <v>5430</v>
      </c>
      <c r="C1224" s="181">
        <v>616300</v>
      </c>
      <c r="D1224" s="181">
        <v>7</v>
      </c>
      <c r="E1224" s="180" t="s">
        <v>5308</v>
      </c>
      <c r="F1224" s="180" t="s">
        <v>10</v>
      </c>
    </row>
    <row r="1225" spans="1:6">
      <c r="A1225" s="180" t="s">
        <v>397</v>
      </c>
      <c r="B1225" s="181">
        <v>11514</v>
      </c>
      <c r="C1225" s="181">
        <v>1550300</v>
      </c>
      <c r="D1225" s="181">
        <v>8</v>
      </c>
      <c r="E1225" s="180" t="s">
        <v>5309</v>
      </c>
      <c r="F1225" s="180" t="s">
        <v>72</v>
      </c>
    </row>
    <row r="1226" spans="1:6">
      <c r="A1226" s="180" t="s">
        <v>397</v>
      </c>
      <c r="B1226" s="181">
        <v>3967</v>
      </c>
      <c r="C1226" s="181">
        <v>363000</v>
      </c>
      <c r="D1226" s="181">
        <v>4</v>
      </c>
      <c r="E1226" s="180" t="s">
        <v>5310</v>
      </c>
      <c r="F1226" s="180" t="s">
        <v>14</v>
      </c>
    </row>
    <row r="1227" spans="1:6">
      <c r="A1227" s="180" t="s">
        <v>397</v>
      </c>
      <c r="B1227" s="181">
        <v>6171</v>
      </c>
      <c r="C1227" s="181">
        <v>416900</v>
      </c>
      <c r="D1227" s="181">
        <v>8</v>
      </c>
      <c r="E1227" s="180" t="s">
        <v>5311</v>
      </c>
      <c r="F1227" s="180" t="s">
        <v>11</v>
      </c>
    </row>
    <row r="1228" spans="1:6">
      <c r="A1228" s="180" t="s">
        <v>397</v>
      </c>
      <c r="B1228" s="181">
        <v>5531</v>
      </c>
      <c r="C1228" s="181">
        <v>534300</v>
      </c>
      <c r="D1228" s="181">
        <v>5</v>
      </c>
      <c r="E1228" s="180" t="s">
        <v>5312</v>
      </c>
      <c r="F1228" s="180" t="s">
        <v>14</v>
      </c>
    </row>
    <row r="1229" spans="1:6">
      <c r="A1229" s="180" t="s">
        <v>397</v>
      </c>
      <c r="B1229" s="181">
        <v>4105</v>
      </c>
      <c r="C1229" s="181">
        <v>290300</v>
      </c>
      <c r="D1229" s="181">
        <v>4</v>
      </c>
      <c r="E1229" s="180" t="s">
        <v>5313</v>
      </c>
      <c r="F1229" s="180" t="s">
        <v>15</v>
      </c>
    </row>
    <row r="1230" spans="1:6">
      <c r="A1230" s="180" t="s">
        <v>397</v>
      </c>
      <c r="B1230" s="181">
        <v>4659</v>
      </c>
      <c r="C1230" s="181">
        <v>337000</v>
      </c>
      <c r="D1230" s="181">
        <v>5</v>
      </c>
      <c r="E1230" s="180" t="s">
        <v>5314</v>
      </c>
      <c r="F1230" s="180" t="s">
        <v>14</v>
      </c>
    </row>
    <row r="1231" spans="1:6">
      <c r="A1231" s="180" t="s">
        <v>397</v>
      </c>
      <c r="B1231" s="181">
        <v>4035</v>
      </c>
      <c r="C1231" s="181">
        <v>337300</v>
      </c>
      <c r="D1231" s="181">
        <v>4</v>
      </c>
      <c r="E1231" s="180" t="s">
        <v>5315</v>
      </c>
      <c r="F1231" s="180" t="s">
        <v>15</v>
      </c>
    </row>
    <row r="1232" spans="1:6">
      <c r="A1232" s="180" t="s">
        <v>397</v>
      </c>
      <c r="B1232" s="181">
        <v>6660</v>
      </c>
      <c r="C1232" s="181">
        <v>778700</v>
      </c>
      <c r="D1232" s="181">
        <v>6</v>
      </c>
      <c r="E1232" s="180" t="s">
        <v>5316</v>
      </c>
      <c r="F1232" s="180" t="s">
        <v>7</v>
      </c>
    </row>
    <row r="1233" spans="1:6">
      <c r="A1233" s="180" t="s">
        <v>397</v>
      </c>
      <c r="B1233" s="181">
        <v>3592</v>
      </c>
      <c r="C1233" s="181">
        <v>653000</v>
      </c>
      <c r="D1233" s="181">
        <v>4</v>
      </c>
      <c r="E1233" s="180" t="s">
        <v>5317</v>
      </c>
      <c r="F1233" s="180" t="s">
        <v>28</v>
      </c>
    </row>
    <row r="1234" spans="1:6">
      <c r="A1234" s="180" t="s">
        <v>397</v>
      </c>
      <c r="B1234" s="181">
        <v>4945</v>
      </c>
      <c r="C1234" s="181">
        <v>425900</v>
      </c>
      <c r="D1234" s="181">
        <v>6</v>
      </c>
      <c r="E1234" s="180" t="s">
        <v>5318</v>
      </c>
      <c r="F1234" s="180" t="s">
        <v>138</v>
      </c>
    </row>
    <row r="1235" spans="1:6">
      <c r="A1235" s="180" t="s">
        <v>397</v>
      </c>
      <c r="B1235" s="181">
        <v>5966</v>
      </c>
      <c r="C1235" s="181">
        <v>535000</v>
      </c>
      <c r="D1235" s="181">
        <v>5</v>
      </c>
      <c r="E1235" s="180" t="s">
        <v>5319</v>
      </c>
      <c r="F1235" s="180" t="s">
        <v>95</v>
      </c>
    </row>
    <row r="1236" spans="1:6">
      <c r="A1236" s="180" t="s">
        <v>397</v>
      </c>
      <c r="B1236" s="181">
        <v>5973</v>
      </c>
      <c r="C1236" s="181">
        <v>451200</v>
      </c>
      <c r="D1236" s="181">
        <v>6</v>
      </c>
      <c r="E1236" s="180" t="s">
        <v>5320</v>
      </c>
      <c r="F1236" s="180" t="s">
        <v>14</v>
      </c>
    </row>
    <row r="1237" spans="1:6">
      <c r="A1237" s="180" t="s">
        <v>397</v>
      </c>
      <c r="B1237" s="181">
        <v>4134</v>
      </c>
      <c r="C1237" s="181">
        <v>333400</v>
      </c>
      <c r="D1237" s="181">
        <v>4</v>
      </c>
      <c r="E1237" s="180" t="s">
        <v>5321</v>
      </c>
      <c r="F1237" s="180" t="s">
        <v>14</v>
      </c>
    </row>
    <row r="1238" spans="1:6">
      <c r="A1238" s="180" t="s">
        <v>397</v>
      </c>
      <c r="B1238" s="181">
        <v>3539</v>
      </c>
      <c r="C1238" s="181">
        <v>328300</v>
      </c>
      <c r="D1238" s="181">
        <v>4</v>
      </c>
      <c r="E1238" s="180" t="s">
        <v>5322</v>
      </c>
      <c r="F1238" s="180" t="s">
        <v>11</v>
      </c>
    </row>
    <row r="1239" spans="1:6">
      <c r="A1239" s="180" t="s">
        <v>397</v>
      </c>
      <c r="B1239" s="181">
        <v>6747</v>
      </c>
      <c r="C1239" s="181">
        <v>754100</v>
      </c>
      <c r="D1239" s="181">
        <v>6</v>
      </c>
      <c r="E1239" s="180" t="s">
        <v>5323</v>
      </c>
      <c r="F1239" s="180" t="s">
        <v>32</v>
      </c>
    </row>
    <row r="1240" spans="1:6">
      <c r="A1240" s="180" t="s">
        <v>397</v>
      </c>
      <c r="B1240" s="181">
        <v>4306</v>
      </c>
      <c r="C1240" s="181">
        <v>692000</v>
      </c>
      <c r="D1240" s="181">
        <v>4</v>
      </c>
      <c r="E1240" s="180" t="s">
        <v>5324</v>
      </c>
      <c r="F1240" s="180" t="s">
        <v>7</v>
      </c>
    </row>
    <row r="1241" spans="1:6">
      <c r="A1241" s="180" t="s">
        <v>397</v>
      </c>
      <c r="B1241" s="181">
        <v>5839</v>
      </c>
      <c r="C1241" s="181">
        <v>464900</v>
      </c>
      <c r="D1241" s="181">
        <v>5</v>
      </c>
      <c r="E1241" s="180" t="s">
        <v>5325</v>
      </c>
      <c r="F1241" s="180" t="s">
        <v>14</v>
      </c>
    </row>
    <row r="1242" spans="1:6">
      <c r="A1242" s="180" t="s">
        <v>397</v>
      </c>
      <c r="B1242" s="181">
        <v>3132</v>
      </c>
      <c r="C1242" s="181">
        <v>469200</v>
      </c>
      <c r="D1242" s="181">
        <v>4</v>
      </c>
      <c r="E1242" s="180" t="s">
        <v>5326</v>
      </c>
      <c r="F1242" s="180" t="s">
        <v>31</v>
      </c>
    </row>
    <row r="1243" spans="1:6">
      <c r="A1243" s="180" t="s">
        <v>397</v>
      </c>
      <c r="B1243" s="181">
        <v>4006</v>
      </c>
      <c r="C1243" s="181">
        <v>1355400</v>
      </c>
      <c r="D1243" s="181">
        <v>5</v>
      </c>
      <c r="E1243" s="180" t="s">
        <v>5327</v>
      </c>
      <c r="F1243" s="180" t="s">
        <v>7</v>
      </c>
    </row>
    <row r="1244" spans="1:6">
      <c r="A1244" s="180" t="s">
        <v>397</v>
      </c>
      <c r="B1244" s="181">
        <v>4442</v>
      </c>
      <c r="C1244" s="181">
        <v>427600</v>
      </c>
      <c r="D1244" s="181">
        <v>5</v>
      </c>
      <c r="E1244" s="180" t="s">
        <v>5328</v>
      </c>
      <c r="F1244" s="180" t="s">
        <v>162</v>
      </c>
    </row>
    <row r="1245" spans="1:6">
      <c r="A1245" s="180" t="s">
        <v>397</v>
      </c>
      <c r="B1245" s="181">
        <v>3569</v>
      </c>
      <c r="C1245" s="181">
        <v>359300</v>
      </c>
      <c r="D1245" s="181">
        <v>4</v>
      </c>
      <c r="E1245" s="180" t="s">
        <v>5329</v>
      </c>
      <c r="F1245" s="180" t="s">
        <v>14</v>
      </c>
    </row>
    <row r="1246" spans="1:6">
      <c r="A1246" s="180" t="s">
        <v>397</v>
      </c>
      <c r="B1246" s="181">
        <v>4155</v>
      </c>
      <c r="C1246" s="181">
        <v>363000</v>
      </c>
      <c r="D1246" s="181">
        <v>6</v>
      </c>
      <c r="E1246" s="180" t="s">
        <v>5330</v>
      </c>
      <c r="F1246" s="180" t="s">
        <v>11</v>
      </c>
    </row>
    <row r="1247" spans="1:6">
      <c r="A1247" s="180" t="s">
        <v>397</v>
      </c>
      <c r="B1247" s="181">
        <v>7318</v>
      </c>
      <c r="C1247" s="181">
        <v>620400</v>
      </c>
      <c r="D1247" s="181">
        <v>5</v>
      </c>
      <c r="E1247" s="180" t="s">
        <v>5331</v>
      </c>
      <c r="F1247" s="180" t="s">
        <v>41</v>
      </c>
    </row>
    <row r="1248" spans="1:6">
      <c r="A1248" s="180" t="s">
        <v>397</v>
      </c>
      <c r="B1248" s="181">
        <v>3968</v>
      </c>
      <c r="C1248" s="181">
        <v>715400</v>
      </c>
      <c r="D1248" s="181">
        <v>4</v>
      </c>
      <c r="E1248" s="180" t="s">
        <v>5332</v>
      </c>
      <c r="F1248" s="180" t="s">
        <v>13</v>
      </c>
    </row>
    <row r="1249" spans="1:6">
      <c r="A1249" s="180" t="s">
        <v>397</v>
      </c>
      <c r="B1249" s="181">
        <v>6515</v>
      </c>
      <c r="C1249" s="181">
        <v>1439900</v>
      </c>
      <c r="D1249" s="181">
        <v>6</v>
      </c>
      <c r="E1249" s="180" t="s">
        <v>5333</v>
      </c>
      <c r="F1249" s="180" t="s">
        <v>7</v>
      </c>
    </row>
    <row r="1250" spans="1:6">
      <c r="A1250" s="180" t="s">
        <v>397</v>
      </c>
      <c r="B1250" s="181">
        <v>4658</v>
      </c>
      <c r="C1250" s="181">
        <v>472600</v>
      </c>
      <c r="D1250" s="181">
        <v>4</v>
      </c>
      <c r="E1250" s="180" t="s">
        <v>5334</v>
      </c>
      <c r="F1250" s="180" t="s">
        <v>26</v>
      </c>
    </row>
    <row r="1251" spans="1:6">
      <c r="A1251" s="180" t="s">
        <v>397</v>
      </c>
      <c r="B1251" s="181">
        <v>4320</v>
      </c>
      <c r="C1251" s="181">
        <v>301500</v>
      </c>
      <c r="D1251" s="181">
        <v>6</v>
      </c>
      <c r="E1251" s="180" t="s">
        <v>5335</v>
      </c>
      <c r="F1251" s="180" t="s">
        <v>11</v>
      </c>
    </row>
    <row r="1252" spans="1:6">
      <c r="A1252" s="180" t="s">
        <v>397</v>
      </c>
      <c r="B1252" s="181">
        <v>4367</v>
      </c>
      <c r="C1252" s="181">
        <v>375300</v>
      </c>
      <c r="D1252" s="181">
        <v>4</v>
      </c>
      <c r="E1252" s="180" t="s">
        <v>5336</v>
      </c>
      <c r="F1252" s="180" t="s">
        <v>14</v>
      </c>
    </row>
    <row r="1253" spans="1:6">
      <c r="A1253" s="180" t="s">
        <v>397</v>
      </c>
      <c r="B1253" s="181">
        <v>5077</v>
      </c>
      <c r="C1253" s="181">
        <v>805600</v>
      </c>
      <c r="D1253" s="181">
        <v>5</v>
      </c>
      <c r="E1253" s="180" t="s">
        <v>5337</v>
      </c>
      <c r="F1253" s="180" t="s">
        <v>28</v>
      </c>
    </row>
    <row r="1254" spans="1:6">
      <c r="A1254" s="180" t="s">
        <v>397</v>
      </c>
      <c r="B1254" s="181">
        <v>3488</v>
      </c>
      <c r="C1254" s="181">
        <v>400200</v>
      </c>
      <c r="D1254" s="181">
        <v>4</v>
      </c>
      <c r="E1254" s="180" t="s">
        <v>5338</v>
      </c>
      <c r="F1254" s="180" t="s">
        <v>74</v>
      </c>
    </row>
    <row r="1255" spans="1:6">
      <c r="A1255" s="180" t="s">
        <v>397</v>
      </c>
      <c r="B1255" s="181">
        <v>5693</v>
      </c>
      <c r="C1255" s="181">
        <v>559900</v>
      </c>
      <c r="D1255" s="181">
        <v>6</v>
      </c>
      <c r="E1255" s="180" t="s">
        <v>5339</v>
      </c>
      <c r="F1255" s="180" t="s">
        <v>14</v>
      </c>
    </row>
    <row r="1256" spans="1:6">
      <c r="A1256" s="180" t="s">
        <v>397</v>
      </c>
      <c r="B1256" s="181">
        <v>5052</v>
      </c>
      <c r="C1256" s="181">
        <v>355600</v>
      </c>
      <c r="D1256" s="181">
        <v>6</v>
      </c>
      <c r="E1256" s="180" t="s">
        <v>5340</v>
      </c>
      <c r="F1256" s="180" t="s">
        <v>14</v>
      </c>
    </row>
    <row r="1257" spans="1:6">
      <c r="A1257" s="180" t="s">
        <v>397</v>
      </c>
      <c r="B1257" s="181">
        <v>5504</v>
      </c>
      <c r="C1257" s="181">
        <v>772700</v>
      </c>
      <c r="D1257" s="181">
        <v>4</v>
      </c>
      <c r="E1257" s="180" t="s">
        <v>5341</v>
      </c>
      <c r="F1257" s="180" t="s">
        <v>28</v>
      </c>
    </row>
    <row r="1258" spans="1:6">
      <c r="A1258" s="180" t="s">
        <v>397</v>
      </c>
      <c r="B1258" s="181">
        <v>3576</v>
      </c>
      <c r="C1258" s="181">
        <v>981300</v>
      </c>
      <c r="D1258" s="181">
        <v>6</v>
      </c>
      <c r="E1258" s="180" t="s">
        <v>5342</v>
      </c>
      <c r="F1258" s="180" t="s">
        <v>7</v>
      </c>
    </row>
    <row r="1259" spans="1:6">
      <c r="A1259" s="180" t="s">
        <v>397</v>
      </c>
      <c r="B1259" s="181">
        <v>3596</v>
      </c>
      <c r="C1259" s="181">
        <v>1665100</v>
      </c>
      <c r="D1259" s="181">
        <v>4</v>
      </c>
      <c r="E1259" s="180" t="s">
        <v>5343</v>
      </c>
      <c r="F1259" s="180" t="s">
        <v>7</v>
      </c>
    </row>
    <row r="1260" spans="1:6">
      <c r="A1260" s="180" t="s">
        <v>397</v>
      </c>
      <c r="B1260" s="181">
        <v>6474</v>
      </c>
      <c r="C1260" s="181">
        <v>1204700</v>
      </c>
      <c r="D1260" s="181">
        <v>4</v>
      </c>
      <c r="E1260" s="180" t="s">
        <v>5344</v>
      </c>
      <c r="F1260" s="180" t="s">
        <v>7</v>
      </c>
    </row>
    <row r="1261" spans="1:6">
      <c r="A1261" s="180" t="s">
        <v>397</v>
      </c>
      <c r="B1261" s="181">
        <v>5824</v>
      </c>
      <c r="C1261" s="181">
        <v>406300</v>
      </c>
      <c r="D1261" s="181">
        <v>6</v>
      </c>
      <c r="E1261" s="180" t="s">
        <v>5345</v>
      </c>
      <c r="F1261" s="180" t="s">
        <v>14</v>
      </c>
    </row>
    <row r="1262" spans="1:6">
      <c r="A1262" s="180" t="s">
        <v>397</v>
      </c>
      <c r="B1262" s="181">
        <v>4092</v>
      </c>
      <c r="C1262" s="181">
        <v>306600</v>
      </c>
      <c r="D1262" s="181">
        <v>5</v>
      </c>
      <c r="E1262" s="180" t="s">
        <v>5346</v>
      </c>
      <c r="F1262" s="180" t="s">
        <v>103</v>
      </c>
    </row>
    <row r="1263" spans="1:6">
      <c r="A1263" s="180" t="s">
        <v>397</v>
      </c>
      <c r="B1263" s="181">
        <v>5446</v>
      </c>
      <c r="C1263" s="181">
        <v>496300</v>
      </c>
      <c r="D1263" s="181">
        <v>6</v>
      </c>
      <c r="E1263" s="180" t="s">
        <v>5347</v>
      </c>
      <c r="F1263" s="180" t="s">
        <v>139</v>
      </c>
    </row>
    <row r="1264" spans="1:6">
      <c r="A1264" s="180" t="s">
        <v>397</v>
      </c>
      <c r="B1264" s="181">
        <v>5088</v>
      </c>
      <c r="C1264" s="181">
        <v>837100</v>
      </c>
      <c r="D1264" s="181">
        <v>6</v>
      </c>
      <c r="E1264" s="180" t="s">
        <v>5348</v>
      </c>
      <c r="F1264" s="180" t="s">
        <v>7</v>
      </c>
    </row>
    <row r="1265" spans="1:6">
      <c r="A1265" s="180" t="s">
        <v>397</v>
      </c>
      <c r="B1265" s="181">
        <v>4481</v>
      </c>
      <c r="C1265" s="181">
        <v>309000</v>
      </c>
      <c r="D1265" s="181">
        <v>4</v>
      </c>
      <c r="E1265" s="180" t="s">
        <v>5349</v>
      </c>
      <c r="F1265" s="180" t="s">
        <v>14</v>
      </c>
    </row>
    <row r="1266" spans="1:6">
      <c r="A1266" s="180" t="s">
        <v>397</v>
      </c>
      <c r="B1266" s="181">
        <v>6603</v>
      </c>
      <c r="C1266" s="181">
        <v>752900</v>
      </c>
      <c r="D1266" s="181">
        <v>5</v>
      </c>
      <c r="E1266" s="180" t="s">
        <v>5350</v>
      </c>
      <c r="F1266" s="180" t="s">
        <v>46</v>
      </c>
    </row>
    <row r="1267" spans="1:6">
      <c r="A1267" s="180" t="s">
        <v>397</v>
      </c>
      <c r="B1267" s="181">
        <v>3964</v>
      </c>
      <c r="C1267" s="181">
        <v>795900</v>
      </c>
      <c r="D1267" s="181">
        <v>6</v>
      </c>
      <c r="E1267" s="180" t="s">
        <v>5351</v>
      </c>
      <c r="F1267" s="180" t="s">
        <v>28</v>
      </c>
    </row>
    <row r="1268" spans="1:6">
      <c r="A1268" s="180" t="s">
        <v>397</v>
      </c>
      <c r="B1268" s="181">
        <v>5436</v>
      </c>
      <c r="C1268" s="181">
        <v>564300</v>
      </c>
      <c r="D1268" s="181">
        <v>4</v>
      </c>
      <c r="E1268" s="180" t="s">
        <v>5352</v>
      </c>
      <c r="F1268" s="180" t="s">
        <v>102</v>
      </c>
    </row>
    <row r="1269" spans="1:6">
      <c r="A1269" s="180" t="s">
        <v>397</v>
      </c>
      <c r="B1269" s="181">
        <v>3681</v>
      </c>
      <c r="C1269" s="181">
        <v>321600</v>
      </c>
      <c r="D1269" s="181">
        <v>6</v>
      </c>
      <c r="E1269" s="180" t="s">
        <v>5353</v>
      </c>
      <c r="F1269" s="180" t="s">
        <v>11</v>
      </c>
    </row>
    <row r="1270" spans="1:6">
      <c r="A1270" s="180" t="s">
        <v>397</v>
      </c>
      <c r="B1270" s="181">
        <v>5268</v>
      </c>
      <c r="C1270" s="181">
        <v>1155200</v>
      </c>
      <c r="D1270" s="181">
        <v>4</v>
      </c>
      <c r="E1270" s="180" t="s">
        <v>5354</v>
      </c>
      <c r="F1270" s="180" t="s">
        <v>7</v>
      </c>
    </row>
    <row r="1271" spans="1:6">
      <c r="A1271" s="180" t="s">
        <v>397</v>
      </c>
      <c r="B1271" s="181">
        <v>3858</v>
      </c>
      <c r="C1271" s="181">
        <v>396300</v>
      </c>
      <c r="D1271" s="181">
        <v>4</v>
      </c>
      <c r="E1271" s="180" t="s">
        <v>5355</v>
      </c>
      <c r="F1271" s="180" t="s">
        <v>27</v>
      </c>
    </row>
    <row r="1272" spans="1:6">
      <c r="A1272" s="180" t="s">
        <v>397</v>
      </c>
      <c r="B1272" s="181">
        <v>4556</v>
      </c>
      <c r="C1272" s="181">
        <v>690300</v>
      </c>
      <c r="D1272" s="181">
        <v>4</v>
      </c>
      <c r="E1272" s="180" t="s">
        <v>5356</v>
      </c>
      <c r="F1272" s="180" t="s">
        <v>28</v>
      </c>
    </row>
    <row r="1273" spans="1:6">
      <c r="A1273" s="180" t="s">
        <v>397</v>
      </c>
      <c r="B1273" s="181">
        <v>3027</v>
      </c>
      <c r="C1273" s="181">
        <v>678400</v>
      </c>
      <c r="D1273" s="181">
        <v>4</v>
      </c>
      <c r="E1273" s="180" t="s">
        <v>5357</v>
      </c>
      <c r="F1273" s="180" t="s">
        <v>45</v>
      </c>
    </row>
    <row r="1274" spans="1:6">
      <c r="A1274" s="180" t="s">
        <v>397</v>
      </c>
      <c r="B1274" s="181">
        <v>2728</v>
      </c>
      <c r="C1274" s="181">
        <v>591800</v>
      </c>
      <c r="D1274" s="181">
        <v>4</v>
      </c>
      <c r="E1274" s="180" t="s">
        <v>5358</v>
      </c>
      <c r="F1274" s="180" t="s">
        <v>28</v>
      </c>
    </row>
    <row r="1275" spans="1:6">
      <c r="A1275" s="180" t="s">
        <v>397</v>
      </c>
      <c r="B1275" s="181">
        <v>3645</v>
      </c>
      <c r="C1275" s="181">
        <v>264600</v>
      </c>
      <c r="D1275" s="181">
        <v>6</v>
      </c>
      <c r="E1275" s="180" t="s">
        <v>5359</v>
      </c>
      <c r="F1275" s="180" t="s">
        <v>11</v>
      </c>
    </row>
    <row r="1276" spans="1:6">
      <c r="A1276" s="180" t="s">
        <v>397</v>
      </c>
      <c r="B1276" s="181">
        <v>3369</v>
      </c>
      <c r="C1276" s="181">
        <v>246700</v>
      </c>
      <c r="D1276" s="181">
        <v>4</v>
      </c>
      <c r="E1276" s="180" t="s">
        <v>5360</v>
      </c>
      <c r="F1276" s="180" t="s">
        <v>15</v>
      </c>
    </row>
    <row r="1277" spans="1:6">
      <c r="A1277" s="180" t="s">
        <v>397</v>
      </c>
      <c r="B1277" s="181">
        <v>6057</v>
      </c>
      <c r="C1277" s="181">
        <v>508000</v>
      </c>
      <c r="D1277" s="181">
        <v>8</v>
      </c>
      <c r="E1277" s="180" t="s">
        <v>5361</v>
      </c>
      <c r="F1277" s="180" t="s">
        <v>15</v>
      </c>
    </row>
    <row r="1278" spans="1:6">
      <c r="A1278" s="180" t="s">
        <v>397</v>
      </c>
      <c r="B1278" s="181">
        <v>5720</v>
      </c>
      <c r="C1278" s="181">
        <v>421000</v>
      </c>
      <c r="D1278" s="181">
        <v>5</v>
      </c>
      <c r="E1278" s="180" t="s">
        <v>5362</v>
      </c>
      <c r="F1278" s="180" t="s">
        <v>14</v>
      </c>
    </row>
    <row r="1279" spans="1:6">
      <c r="A1279" s="180" t="s">
        <v>397</v>
      </c>
      <c r="B1279" s="181">
        <v>4026</v>
      </c>
      <c r="C1279" s="181">
        <v>766400</v>
      </c>
      <c r="D1279" s="181">
        <v>4</v>
      </c>
      <c r="E1279" s="180" t="s">
        <v>5363</v>
      </c>
      <c r="F1279" s="180" t="s">
        <v>66</v>
      </c>
    </row>
    <row r="1280" spans="1:6">
      <c r="A1280" s="180" t="s">
        <v>397</v>
      </c>
      <c r="B1280" s="181">
        <v>11072</v>
      </c>
      <c r="C1280" s="181">
        <v>1676600</v>
      </c>
      <c r="D1280" s="181">
        <v>6</v>
      </c>
      <c r="E1280" s="180" t="s">
        <v>5364</v>
      </c>
      <c r="F1280" s="180" t="s">
        <v>24</v>
      </c>
    </row>
    <row r="1281" spans="1:6">
      <c r="A1281" s="180" t="s">
        <v>397</v>
      </c>
      <c r="B1281" s="181">
        <v>4278</v>
      </c>
      <c r="C1281" s="181">
        <v>295900</v>
      </c>
      <c r="D1281" s="181">
        <v>4</v>
      </c>
      <c r="E1281" s="180" t="s">
        <v>5365</v>
      </c>
      <c r="F1281" s="180" t="s">
        <v>138</v>
      </c>
    </row>
    <row r="1282" spans="1:6">
      <c r="A1282" s="180" t="s">
        <v>397</v>
      </c>
      <c r="B1282" s="181">
        <v>3952</v>
      </c>
      <c r="C1282" s="181">
        <v>624000</v>
      </c>
      <c r="D1282" s="181">
        <v>4</v>
      </c>
      <c r="E1282" s="180" t="s">
        <v>5366</v>
      </c>
      <c r="F1282" s="180" t="s">
        <v>27</v>
      </c>
    </row>
    <row r="1283" spans="1:6">
      <c r="A1283" s="180" t="s">
        <v>397</v>
      </c>
      <c r="B1283" s="181">
        <v>7330</v>
      </c>
      <c r="C1283" s="181">
        <v>860700</v>
      </c>
      <c r="D1283" s="181">
        <v>6</v>
      </c>
      <c r="E1283" s="180" t="s">
        <v>5367</v>
      </c>
      <c r="F1283" s="180" t="s">
        <v>13</v>
      </c>
    </row>
    <row r="1284" spans="1:6">
      <c r="A1284" s="180" t="s">
        <v>397</v>
      </c>
      <c r="B1284" s="181">
        <v>5981</v>
      </c>
      <c r="C1284" s="181">
        <v>671700</v>
      </c>
      <c r="D1284" s="181">
        <v>6</v>
      </c>
      <c r="E1284" s="180" t="s">
        <v>5368</v>
      </c>
      <c r="F1284" s="180" t="s">
        <v>13</v>
      </c>
    </row>
    <row r="1285" spans="1:6">
      <c r="A1285" s="180" t="s">
        <v>397</v>
      </c>
      <c r="B1285" s="181">
        <v>3744</v>
      </c>
      <c r="C1285" s="181">
        <v>493700</v>
      </c>
      <c r="D1285" s="181">
        <v>5</v>
      </c>
      <c r="E1285" s="180" t="s">
        <v>5369</v>
      </c>
      <c r="F1285" s="180" t="s">
        <v>49</v>
      </c>
    </row>
    <row r="1286" spans="1:6">
      <c r="A1286" s="180" t="s">
        <v>397</v>
      </c>
      <c r="B1286" s="181">
        <v>4038</v>
      </c>
      <c r="C1286" s="181">
        <v>291400</v>
      </c>
      <c r="D1286" s="181">
        <v>4</v>
      </c>
      <c r="E1286" s="180" t="s">
        <v>5370</v>
      </c>
      <c r="F1286" s="180" t="s">
        <v>14</v>
      </c>
    </row>
    <row r="1287" spans="1:6">
      <c r="A1287" s="180" t="s">
        <v>397</v>
      </c>
      <c r="B1287" s="181">
        <v>4694</v>
      </c>
      <c r="C1287" s="181">
        <v>408300</v>
      </c>
      <c r="D1287" s="181">
        <v>4</v>
      </c>
      <c r="E1287" s="180" t="s">
        <v>5371</v>
      </c>
      <c r="F1287" s="180" t="s">
        <v>183</v>
      </c>
    </row>
    <row r="1288" spans="1:6">
      <c r="A1288" s="180" t="s">
        <v>397</v>
      </c>
      <c r="B1288" s="181">
        <v>4874</v>
      </c>
      <c r="C1288" s="181">
        <v>517700</v>
      </c>
      <c r="D1288" s="181">
        <v>8</v>
      </c>
      <c r="E1288" s="180" t="s">
        <v>5372</v>
      </c>
      <c r="F1288" s="180" t="s">
        <v>14</v>
      </c>
    </row>
    <row r="1289" spans="1:6">
      <c r="A1289" s="180" t="s">
        <v>397</v>
      </c>
      <c r="B1289" s="181">
        <v>5199</v>
      </c>
      <c r="C1289" s="181">
        <v>981400</v>
      </c>
      <c r="D1289" s="181">
        <v>6</v>
      </c>
      <c r="E1289" s="180" t="s">
        <v>5373</v>
      </c>
      <c r="F1289" s="180" t="s">
        <v>49</v>
      </c>
    </row>
    <row r="1290" spans="1:6">
      <c r="A1290" s="180" t="s">
        <v>397</v>
      </c>
      <c r="B1290" s="181">
        <v>5132</v>
      </c>
      <c r="C1290" s="181">
        <v>478800</v>
      </c>
      <c r="D1290" s="181">
        <v>5</v>
      </c>
      <c r="E1290" s="180" t="s">
        <v>5374</v>
      </c>
      <c r="F1290" s="180" t="s">
        <v>14</v>
      </c>
    </row>
    <row r="1291" spans="1:6">
      <c r="A1291" s="180" t="s">
        <v>397</v>
      </c>
      <c r="B1291" s="181">
        <v>3020</v>
      </c>
      <c r="C1291" s="181">
        <v>268800</v>
      </c>
      <c r="D1291" s="181">
        <v>4</v>
      </c>
      <c r="E1291" s="180" t="s">
        <v>5375</v>
      </c>
      <c r="F1291" s="180" t="s">
        <v>15</v>
      </c>
    </row>
    <row r="1292" spans="1:6">
      <c r="A1292" s="180" t="s">
        <v>397</v>
      </c>
      <c r="B1292" s="181">
        <v>5884</v>
      </c>
      <c r="C1292" s="181">
        <v>515200</v>
      </c>
      <c r="D1292" s="181">
        <v>4</v>
      </c>
      <c r="E1292" s="180" t="s">
        <v>5376</v>
      </c>
      <c r="F1292" s="180" t="s">
        <v>10</v>
      </c>
    </row>
    <row r="1293" spans="1:6">
      <c r="A1293" s="180" t="s">
        <v>397</v>
      </c>
      <c r="B1293" s="181">
        <v>2231</v>
      </c>
      <c r="C1293" s="181">
        <v>299600</v>
      </c>
      <c r="D1293" s="181">
        <v>4</v>
      </c>
      <c r="E1293" s="180" t="s">
        <v>5377</v>
      </c>
      <c r="F1293" s="180" t="s">
        <v>14</v>
      </c>
    </row>
    <row r="1294" spans="1:6">
      <c r="A1294" s="180" t="s">
        <v>397</v>
      </c>
      <c r="B1294" s="181">
        <v>8409</v>
      </c>
      <c r="C1294" s="181">
        <v>732400</v>
      </c>
      <c r="D1294" s="181">
        <v>6</v>
      </c>
      <c r="E1294" s="180" t="s">
        <v>5378</v>
      </c>
      <c r="F1294" s="180" t="s">
        <v>14</v>
      </c>
    </row>
    <row r="1295" spans="1:6">
      <c r="A1295" s="180" t="s">
        <v>397</v>
      </c>
      <c r="B1295" s="181">
        <v>4868</v>
      </c>
      <c r="C1295" s="181">
        <v>996700</v>
      </c>
      <c r="D1295" s="181">
        <v>4</v>
      </c>
      <c r="E1295" s="180" t="s">
        <v>5379</v>
      </c>
      <c r="F1295" s="180" t="s">
        <v>7</v>
      </c>
    </row>
    <row r="1296" spans="1:6">
      <c r="A1296" s="180" t="s">
        <v>397</v>
      </c>
      <c r="B1296" s="181">
        <v>5352</v>
      </c>
      <c r="C1296" s="181">
        <v>767500</v>
      </c>
      <c r="D1296" s="181">
        <v>6</v>
      </c>
      <c r="E1296" s="180" t="s">
        <v>5380</v>
      </c>
      <c r="F1296" s="180" t="s">
        <v>49</v>
      </c>
    </row>
    <row r="1297" spans="1:6">
      <c r="A1297" s="180" t="s">
        <v>397</v>
      </c>
      <c r="B1297" s="181">
        <v>5370</v>
      </c>
      <c r="C1297" s="181">
        <v>430500</v>
      </c>
      <c r="D1297" s="181">
        <v>6</v>
      </c>
      <c r="E1297" s="180" t="s">
        <v>5381</v>
      </c>
      <c r="F1297" s="180" t="s">
        <v>14</v>
      </c>
    </row>
    <row r="1298" spans="1:6">
      <c r="A1298" s="180" t="s">
        <v>397</v>
      </c>
      <c r="B1298" s="181">
        <v>1850</v>
      </c>
      <c r="C1298" s="181">
        <v>374800</v>
      </c>
      <c r="D1298" s="181">
        <v>4</v>
      </c>
      <c r="E1298" s="180" t="s">
        <v>5382</v>
      </c>
      <c r="F1298" s="180" t="s">
        <v>66</v>
      </c>
    </row>
    <row r="1299" spans="1:6">
      <c r="A1299" s="180" t="s">
        <v>397</v>
      </c>
      <c r="B1299" s="181">
        <v>4295</v>
      </c>
      <c r="C1299" s="181">
        <v>348700</v>
      </c>
      <c r="D1299" s="181">
        <v>5</v>
      </c>
      <c r="E1299" s="180" t="s">
        <v>5383</v>
      </c>
      <c r="F1299" s="180" t="s">
        <v>15</v>
      </c>
    </row>
    <row r="1300" spans="1:6">
      <c r="A1300" s="180" t="s">
        <v>397</v>
      </c>
      <c r="B1300" s="181">
        <v>6574</v>
      </c>
      <c r="C1300" s="181">
        <v>709400</v>
      </c>
      <c r="D1300" s="181">
        <v>4</v>
      </c>
      <c r="E1300" s="180" t="s">
        <v>5384</v>
      </c>
      <c r="F1300" s="180" t="s">
        <v>41</v>
      </c>
    </row>
    <row r="1301" spans="1:6">
      <c r="A1301" s="180" t="s">
        <v>397</v>
      </c>
      <c r="B1301" s="181">
        <v>5268</v>
      </c>
      <c r="C1301" s="181">
        <v>1071100</v>
      </c>
      <c r="D1301" s="181">
        <v>6</v>
      </c>
      <c r="E1301" s="180" t="s">
        <v>5385</v>
      </c>
      <c r="F1301" s="180" t="s">
        <v>16</v>
      </c>
    </row>
    <row r="1302" spans="1:6">
      <c r="A1302" s="180" t="s">
        <v>397</v>
      </c>
      <c r="B1302" s="181">
        <v>4716</v>
      </c>
      <c r="C1302" s="181">
        <v>372100</v>
      </c>
      <c r="D1302" s="181">
        <v>4</v>
      </c>
      <c r="E1302" s="180" t="s">
        <v>5386</v>
      </c>
      <c r="F1302" s="180" t="s">
        <v>10</v>
      </c>
    </row>
    <row r="1303" spans="1:6">
      <c r="A1303" s="180" t="s">
        <v>397</v>
      </c>
      <c r="B1303" s="181">
        <v>4224</v>
      </c>
      <c r="C1303" s="181">
        <v>275400</v>
      </c>
      <c r="D1303" s="181">
        <v>5</v>
      </c>
      <c r="E1303" s="180" t="s">
        <v>5387</v>
      </c>
      <c r="F1303" s="180" t="s">
        <v>11</v>
      </c>
    </row>
    <row r="1304" spans="1:6">
      <c r="A1304" s="180" t="s">
        <v>397</v>
      </c>
      <c r="B1304" s="181">
        <v>5866</v>
      </c>
      <c r="C1304" s="181">
        <v>387300</v>
      </c>
      <c r="D1304" s="181">
        <v>5</v>
      </c>
      <c r="E1304" s="180" t="s">
        <v>5388</v>
      </c>
      <c r="F1304" s="180" t="s">
        <v>11</v>
      </c>
    </row>
    <row r="1305" spans="1:6">
      <c r="A1305" s="180" t="s">
        <v>397</v>
      </c>
      <c r="B1305" s="181">
        <v>4064</v>
      </c>
      <c r="C1305" s="181">
        <v>443000</v>
      </c>
      <c r="D1305" s="181">
        <v>4</v>
      </c>
      <c r="E1305" s="180" t="s">
        <v>5389</v>
      </c>
      <c r="F1305" s="180" t="s">
        <v>88</v>
      </c>
    </row>
    <row r="1306" spans="1:6">
      <c r="A1306" s="180" t="s">
        <v>397</v>
      </c>
      <c r="B1306" s="181">
        <v>6009</v>
      </c>
      <c r="C1306" s="181">
        <v>631800</v>
      </c>
      <c r="D1306" s="181">
        <v>6</v>
      </c>
      <c r="E1306" s="180" t="s">
        <v>5390</v>
      </c>
      <c r="F1306" s="180" t="s">
        <v>13</v>
      </c>
    </row>
    <row r="1307" spans="1:6">
      <c r="A1307" s="180" t="s">
        <v>397</v>
      </c>
      <c r="B1307" s="181">
        <v>2760</v>
      </c>
      <c r="C1307" s="181">
        <v>773500</v>
      </c>
      <c r="D1307" s="181">
        <v>5</v>
      </c>
      <c r="E1307" s="180" t="s">
        <v>5391</v>
      </c>
      <c r="F1307" s="180" t="s">
        <v>7</v>
      </c>
    </row>
    <row r="1308" spans="1:6">
      <c r="A1308" s="180" t="s">
        <v>397</v>
      </c>
      <c r="B1308" s="181">
        <v>3182</v>
      </c>
      <c r="C1308" s="181">
        <v>296100</v>
      </c>
      <c r="D1308" s="181">
        <v>5</v>
      </c>
      <c r="E1308" s="180" t="s">
        <v>5392</v>
      </c>
      <c r="F1308" s="180" t="s">
        <v>14</v>
      </c>
    </row>
    <row r="1309" spans="1:6">
      <c r="A1309" s="180" t="s">
        <v>397</v>
      </c>
      <c r="B1309" s="181">
        <v>3240</v>
      </c>
      <c r="C1309" s="181">
        <v>424600</v>
      </c>
      <c r="D1309" s="181">
        <v>4</v>
      </c>
      <c r="E1309" s="180" t="s">
        <v>5393</v>
      </c>
      <c r="F1309" s="180" t="s">
        <v>27</v>
      </c>
    </row>
    <row r="1310" spans="1:6">
      <c r="A1310" s="180" t="s">
        <v>397</v>
      </c>
      <c r="B1310" s="181">
        <v>3759</v>
      </c>
      <c r="C1310" s="181">
        <v>330200</v>
      </c>
      <c r="D1310" s="181">
        <v>4</v>
      </c>
      <c r="E1310" s="180" t="s">
        <v>5394</v>
      </c>
      <c r="F1310" s="180" t="s">
        <v>15</v>
      </c>
    </row>
    <row r="1311" spans="1:6">
      <c r="A1311" s="180" t="s">
        <v>397</v>
      </c>
      <c r="B1311" s="181">
        <v>4200</v>
      </c>
      <c r="C1311" s="181">
        <v>290600</v>
      </c>
      <c r="D1311" s="181">
        <v>6</v>
      </c>
      <c r="E1311" s="180" t="s">
        <v>5395</v>
      </c>
      <c r="F1311" s="180" t="s">
        <v>11</v>
      </c>
    </row>
    <row r="1312" spans="1:6">
      <c r="A1312" s="180" t="s">
        <v>397</v>
      </c>
      <c r="B1312" s="181">
        <v>4698</v>
      </c>
      <c r="C1312" s="181">
        <v>792500</v>
      </c>
      <c r="D1312" s="181">
        <v>6</v>
      </c>
      <c r="E1312" s="180" t="s">
        <v>5396</v>
      </c>
      <c r="F1312" s="180" t="s">
        <v>28</v>
      </c>
    </row>
    <row r="1313" spans="1:6">
      <c r="A1313" s="180" t="s">
        <v>397</v>
      </c>
      <c r="B1313" s="181">
        <v>4410</v>
      </c>
      <c r="C1313" s="181">
        <v>307600</v>
      </c>
      <c r="D1313" s="181">
        <v>6</v>
      </c>
      <c r="E1313" s="180" t="s">
        <v>5397</v>
      </c>
      <c r="F1313" s="180" t="s">
        <v>11</v>
      </c>
    </row>
    <row r="1314" spans="1:6">
      <c r="A1314" s="180" t="s">
        <v>397</v>
      </c>
      <c r="B1314" s="181">
        <v>5292</v>
      </c>
      <c r="C1314" s="181">
        <v>1030300</v>
      </c>
      <c r="D1314" s="181">
        <v>6</v>
      </c>
      <c r="E1314" s="180" t="s">
        <v>5398</v>
      </c>
      <c r="F1314" s="180" t="s">
        <v>78</v>
      </c>
    </row>
    <row r="1315" spans="1:6">
      <c r="A1315" s="180" t="s">
        <v>397</v>
      </c>
      <c r="B1315" s="181">
        <v>2917</v>
      </c>
      <c r="C1315" s="181">
        <v>233200</v>
      </c>
      <c r="D1315" s="181">
        <v>4</v>
      </c>
      <c r="E1315" s="180" t="s">
        <v>5399</v>
      </c>
      <c r="F1315" s="180" t="s">
        <v>14</v>
      </c>
    </row>
    <row r="1316" spans="1:6">
      <c r="A1316" s="180" t="s">
        <v>397</v>
      </c>
      <c r="B1316" s="181">
        <v>3891</v>
      </c>
      <c r="C1316" s="181">
        <v>880100</v>
      </c>
      <c r="D1316" s="181">
        <v>4</v>
      </c>
      <c r="E1316" s="180" t="s">
        <v>5400</v>
      </c>
      <c r="F1316" s="180" t="s">
        <v>28</v>
      </c>
    </row>
    <row r="1317" spans="1:6">
      <c r="A1317" s="180" t="s">
        <v>397</v>
      </c>
      <c r="B1317" s="181">
        <v>3009</v>
      </c>
      <c r="C1317" s="181">
        <v>662900</v>
      </c>
      <c r="D1317" s="181">
        <v>5</v>
      </c>
      <c r="E1317" s="180" t="s">
        <v>5401</v>
      </c>
      <c r="F1317" s="180" t="s">
        <v>44</v>
      </c>
    </row>
    <row r="1318" spans="1:6">
      <c r="A1318" s="180" t="s">
        <v>397</v>
      </c>
      <c r="B1318" s="181">
        <v>5302</v>
      </c>
      <c r="C1318" s="181">
        <v>411000</v>
      </c>
      <c r="D1318" s="181">
        <v>4</v>
      </c>
      <c r="E1318" s="180" t="s">
        <v>5402</v>
      </c>
      <c r="F1318" s="180" t="s">
        <v>10</v>
      </c>
    </row>
    <row r="1319" spans="1:6">
      <c r="A1319" s="180" t="s">
        <v>397</v>
      </c>
      <c r="B1319" s="181">
        <v>3584</v>
      </c>
      <c r="C1319" s="181">
        <v>323400</v>
      </c>
      <c r="D1319" s="181">
        <v>7</v>
      </c>
      <c r="E1319" s="180" t="s">
        <v>5403</v>
      </c>
      <c r="F1319" s="180" t="s">
        <v>14</v>
      </c>
    </row>
    <row r="1320" spans="1:6">
      <c r="A1320" s="180" t="s">
        <v>397</v>
      </c>
      <c r="B1320" s="181">
        <v>4455</v>
      </c>
      <c r="C1320" s="181">
        <v>350900</v>
      </c>
      <c r="D1320" s="181">
        <v>5</v>
      </c>
      <c r="E1320" s="180" t="s">
        <v>5404</v>
      </c>
      <c r="F1320" s="180" t="s">
        <v>11</v>
      </c>
    </row>
    <row r="1321" spans="1:6">
      <c r="A1321" s="180" t="s">
        <v>397</v>
      </c>
      <c r="B1321" s="181">
        <v>4698</v>
      </c>
      <c r="C1321" s="181">
        <v>680500</v>
      </c>
      <c r="D1321" s="181">
        <v>6</v>
      </c>
      <c r="E1321" s="180" t="s">
        <v>5405</v>
      </c>
      <c r="F1321" s="180" t="s">
        <v>28</v>
      </c>
    </row>
    <row r="1322" spans="1:6">
      <c r="A1322" s="180" t="s">
        <v>397</v>
      </c>
      <c r="B1322" s="181">
        <v>3950</v>
      </c>
      <c r="C1322" s="181">
        <v>307200</v>
      </c>
      <c r="D1322" s="181">
        <v>4</v>
      </c>
      <c r="E1322" s="180" t="s">
        <v>5406</v>
      </c>
      <c r="F1322" s="180" t="s">
        <v>246</v>
      </c>
    </row>
    <row r="1323" spans="1:6">
      <c r="A1323" s="180" t="s">
        <v>397</v>
      </c>
      <c r="B1323" s="181">
        <v>4484</v>
      </c>
      <c r="C1323" s="181">
        <v>290600</v>
      </c>
      <c r="D1323" s="181">
        <v>4</v>
      </c>
      <c r="E1323" s="180" t="s">
        <v>5407</v>
      </c>
      <c r="F1323" s="180" t="s">
        <v>11</v>
      </c>
    </row>
    <row r="1324" spans="1:6">
      <c r="A1324" s="180" t="s">
        <v>397</v>
      </c>
      <c r="B1324" s="181">
        <v>4990</v>
      </c>
      <c r="C1324" s="181">
        <v>777200</v>
      </c>
      <c r="D1324" s="181">
        <v>6</v>
      </c>
      <c r="E1324" s="180" t="s">
        <v>5408</v>
      </c>
      <c r="F1324" s="180" t="s">
        <v>28</v>
      </c>
    </row>
    <row r="1325" spans="1:6">
      <c r="A1325" s="180" t="s">
        <v>397</v>
      </c>
      <c r="B1325" s="181">
        <v>5004</v>
      </c>
      <c r="C1325" s="181">
        <v>469000</v>
      </c>
      <c r="D1325" s="181">
        <v>6</v>
      </c>
      <c r="E1325" s="180" t="s">
        <v>5409</v>
      </c>
      <c r="F1325" s="180" t="s">
        <v>10</v>
      </c>
    </row>
    <row r="1326" spans="1:6">
      <c r="A1326" s="180" t="s">
        <v>397</v>
      </c>
      <c r="B1326" s="181">
        <v>5872</v>
      </c>
      <c r="C1326" s="181">
        <v>848900</v>
      </c>
      <c r="D1326" s="181">
        <v>5</v>
      </c>
      <c r="E1326" s="180" t="s">
        <v>5410</v>
      </c>
      <c r="F1326" s="180" t="s">
        <v>49</v>
      </c>
    </row>
    <row r="1327" spans="1:6">
      <c r="A1327" s="180" t="s">
        <v>397</v>
      </c>
      <c r="B1327" s="181">
        <v>4765</v>
      </c>
      <c r="C1327" s="181">
        <v>529000</v>
      </c>
      <c r="D1327" s="181">
        <v>4</v>
      </c>
      <c r="E1327" s="180" t="s">
        <v>5411</v>
      </c>
      <c r="F1327" s="180" t="s">
        <v>49</v>
      </c>
    </row>
    <row r="1328" spans="1:6">
      <c r="A1328" s="180" t="s">
        <v>397</v>
      </c>
      <c r="B1328" s="181">
        <v>3531</v>
      </c>
      <c r="C1328" s="181">
        <v>457700</v>
      </c>
      <c r="D1328" s="181">
        <v>6</v>
      </c>
      <c r="E1328" s="180" t="s">
        <v>5412</v>
      </c>
      <c r="F1328" s="180" t="s">
        <v>27</v>
      </c>
    </row>
    <row r="1329" spans="1:6">
      <c r="A1329" s="180" t="s">
        <v>397</v>
      </c>
      <c r="B1329" s="181">
        <v>7191</v>
      </c>
      <c r="C1329" s="181">
        <v>1381100</v>
      </c>
      <c r="D1329" s="181">
        <v>6</v>
      </c>
      <c r="E1329" s="180" t="s">
        <v>5413</v>
      </c>
      <c r="F1329" s="180" t="s">
        <v>24</v>
      </c>
    </row>
    <row r="1330" spans="1:6">
      <c r="A1330" s="180" t="s">
        <v>397</v>
      </c>
      <c r="B1330" s="181">
        <v>4698</v>
      </c>
      <c r="C1330" s="181">
        <v>402800</v>
      </c>
      <c r="D1330" s="181">
        <v>5</v>
      </c>
      <c r="E1330" s="180" t="s">
        <v>5414</v>
      </c>
      <c r="F1330" s="180" t="s">
        <v>14</v>
      </c>
    </row>
    <row r="1331" spans="1:6">
      <c r="A1331" s="180" t="s">
        <v>397</v>
      </c>
      <c r="B1331" s="181">
        <v>8764</v>
      </c>
      <c r="C1331" s="181">
        <v>328800</v>
      </c>
      <c r="D1331" s="181">
        <v>8</v>
      </c>
      <c r="E1331" s="180" t="s">
        <v>5415</v>
      </c>
      <c r="F1331" s="180" t="s">
        <v>14</v>
      </c>
    </row>
    <row r="1332" spans="1:6">
      <c r="A1332" s="180" t="s">
        <v>397</v>
      </c>
      <c r="B1332" s="181">
        <v>4025</v>
      </c>
      <c r="C1332" s="181">
        <v>777800</v>
      </c>
      <c r="D1332" s="181">
        <v>6</v>
      </c>
      <c r="E1332" s="180" t="s">
        <v>5416</v>
      </c>
      <c r="F1332" s="180" t="s">
        <v>66</v>
      </c>
    </row>
    <row r="1333" spans="1:6">
      <c r="A1333" s="180" t="s">
        <v>397</v>
      </c>
      <c r="B1333" s="181">
        <v>3636</v>
      </c>
      <c r="C1333" s="181">
        <v>827200</v>
      </c>
      <c r="D1333" s="181">
        <v>5</v>
      </c>
      <c r="E1333" s="180" t="s">
        <v>5417</v>
      </c>
      <c r="F1333" s="180" t="s">
        <v>28</v>
      </c>
    </row>
    <row r="1334" spans="1:6">
      <c r="A1334" s="180" t="s">
        <v>397</v>
      </c>
      <c r="B1334" s="181">
        <v>3859</v>
      </c>
      <c r="C1334" s="181">
        <v>568900</v>
      </c>
      <c r="D1334" s="181">
        <v>5</v>
      </c>
      <c r="E1334" s="180" t="s">
        <v>5418</v>
      </c>
      <c r="F1334" s="180" t="s">
        <v>31</v>
      </c>
    </row>
    <row r="1335" spans="1:6">
      <c r="A1335" s="180" t="s">
        <v>397</v>
      </c>
      <c r="B1335" s="181">
        <v>7650</v>
      </c>
      <c r="C1335" s="181">
        <v>583900</v>
      </c>
      <c r="D1335" s="181">
        <v>6</v>
      </c>
      <c r="E1335" s="180" t="s">
        <v>5419</v>
      </c>
      <c r="F1335" s="180" t="s">
        <v>26</v>
      </c>
    </row>
    <row r="1336" spans="1:6">
      <c r="A1336" s="180" t="s">
        <v>397</v>
      </c>
      <c r="B1336" s="181">
        <v>5510</v>
      </c>
      <c r="C1336" s="181">
        <v>1346600</v>
      </c>
      <c r="D1336" s="181">
        <v>6</v>
      </c>
      <c r="E1336" s="180" t="s">
        <v>5420</v>
      </c>
      <c r="F1336" s="180" t="s">
        <v>7</v>
      </c>
    </row>
    <row r="1337" spans="1:6">
      <c r="A1337" s="180" t="s">
        <v>397</v>
      </c>
      <c r="B1337" s="181">
        <v>4870</v>
      </c>
      <c r="C1337" s="181">
        <v>480500</v>
      </c>
      <c r="D1337" s="181">
        <v>4</v>
      </c>
      <c r="E1337" s="180" t="s">
        <v>5421</v>
      </c>
      <c r="F1337" s="180" t="s">
        <v>10</v>
      </c>
    </row>
    <row r="1338" spans="1:6">
      <c r="A1338" s="180" t="s">
        <v>397</v>
      </c>
      <c r="B1338" s="181">
        <v>4496</v>
      </c>
      <c r="C1338" s="181">
        <v>280300</v>
      </c>
      <c r="D1338" s="181">
        <v>4</v>
      </c>
      <c r="E1338" s="180" t="s">
        <v>5422</v>
      </c>
      <c r="F1338" s="180" t="s">
        <v>11</v>
      </c>
    </row>
    <row r="1339" spans="1:6">
      <c r="A1339" s="180" t="s">
        <v>397</v>
      </c>
      <c r="B1339" s="181">
        <v>7263</v>
      </c>
      <c r="C1339" s="181">
        <v>648300</v>
      </c>
      <c r="D1339" s="181">
        <v>6</v>
      </c>
      <c r="E1339" s="180" t="s">
        <v>5423</v>
      </c>
      <c r="F1339" s="180" t="s">
        <v>14</v>
      </c>
    </row>
    <row r="1340" spans="1:6">
      <c r="A1340" s="180" t="s">
        <v>397</v>
      </c>
      <c r="B1340" s="181">
        <v>5445</v>
      </c>
      <c r="C1340" s="181">
        <v>401800</v>
      </c>
      <c r="D1340" s="181">
        <v>6</v>
      </c>
      <c r="E1340" s="180" t="s">
        <v>5424</v>
      </c>
      <c r="F1340" s="180" t="s">
        <v>14</v>
      </c>
    </row>
    <row r="1341" spans="1:6">
      <c r="A1341" s="180" t="s">
        <v>397</v>
      </c>
      <c r="B1341" s="181">
        <v>8188</v>
      </c>
      <c r="C1341" s="181">
        <v>490900</v>
      </c>
      <c r="D1341" s="181">
        <v>6</v>
      </c>
      <c r="E1341" s="180" t="s">
        <v>5425</v>
      </c>
      <c r="F1341" s="180" t="s">
        <v>10</v>
      </c>
    </row>
    <row r="1342" spans="1:6">
      <c r="A1342" s="180" t="s">
        <v>397</v>
      </c>
      <c r="B1342" s="181">
        <v>2646</v>
      </c>
      <c r="C1342" s="181">
        <v>242400</v>
      </c>
      <c r="D1342" s="181">
        <v>4</v>
      </c>
      <c r="E1342" s="180" t="s">
        <v>5426</v>
      </c>
      <c r="F1342" s="180" t="s">
        <v>15</v>
      </c>
    </row>
    <row r="1343" spans="1:6">
      <c r="A1343" s="180" t="s">
        <v>397</v>
      </c>
      <c r="B1343" s="181">
        <v>3204</v>
      </c>
      <c r="C1343" s="181">
        <v>366200</v>
      </c>
      <c r="D1343" s="181">
        <v>4</v>
      </c>
      <c r="E1343" s="180" t="s">
        <v>5427</v>
      </c>
      <c r="F1343" s="180" t="s">
        <v>27</v>
      </c>
    </row>
    <row r="1344" spans="1:6">
      <c r="A1344" s="180" t="s">
        <v>397</v>
      </c>
      <c r="B1344" s="181">
        <v>2755</v>
      </c>
      <c r="C1344" s="181">
        <v>553900</v>
      </c>
      <c r="D1344" s="181">
        <v>4</v>
      </c>
      <c r="E1344" s="180" t="s">
        <v>5428</v>
      </c>
      <c r="F1344" s="180" t="s">
        <v>78</v>
      </c>
    </row>
    <row r="1345" spans="1:6">
      <c r="A1345" s="180" t="s">
        <v>397</v>
      </c>
      <c r="B1345" s="181">
        <v>4620</v>
      </c>
      <c r="C1345" s="181">
        <v>313100</v>
      </c>
      <c r="D1345" s="181">
        <v>6</v>
      </c>
      <c r="E1345" s="180" t="s">
        <v>5429</v>
      </c>
      <c r="F1345" s="180" t="s">
        <v>11</v>
      </c>
    </row>
    <row r="1346" spans="1:6">
      <c r="A1346" s="180" t="s">
        <v>397</v>
      </c>
      <c r="B1346" s="181">
        <v>4299</v>
      </c>
      <c r="C1346" s="181">
        <v>580800</v>
      </c>
      <c r="D1346" s="181">
        <v>7</v>
      </c>
      <c r="E1346" s="180" t="s">
        <v>5430</v>
      </c>
      <c r="F1346" s="180" t="s">
        <v>10</v>
      </c>
    </row>
    <row r="1347" spans="1:6">
      <c r="A1347" s="180" t="s">
        <v>397</v>
      </c>
      <c r="B1347" s="181">
        <v>3600</v>
      </c>
      <c r="C1347" s="181">
        <v>690600</v>
      </c>
      <c r="D1347" s="181">
        <v>4</v>
      </c>
      <c r="E1347" s="180" t="s">
        <v>5431</v>
      </c>
      <c r="F1347" s="180" t="s">
        <v>77</v>
      </c>
    </row>
    <row r="1348" spans="1:6">
      <c r="A1348" s="180" t="s">
        <v>397</v>
      </c>
      <c r="B1348" s="181">
        <v>4380</v>
      </c>
      <c r="C1348" s="181">
        <v>589000</v>
      </c>
      <c r="D1348" s="181">
        <v>4</v>
      </c>
      <c r="E1348" s="180" t="s">
        <v>5432</v>
      </c>
      <c r="F1348" s="180" t="s">
        <v>28</v>
      </c>
    </row>
    <row r="1349" spans="1:6">
      <c r="A1349" s="180" t="s">
        <v>397</v>
      </c>
      <c r="B1349" s="181">
        <v>5238</v>
      </c>
      <c r="C1349" s="181">
        <v>611000</v>
      </c>
      <c r="D1349" s="181">
        <v>6</v>
      </c>
      <c r="E1349" s="180" t="s">
        <v>5433</v>
      </c>
      <c r="F1349" s="180" t="s">
        <v>74</v>
      </c>
    </row>
    <row r="1350" spans="1:6">
      <c r="A1350" s="180" t="s">
        <v>397</v>
      </c>
      <c r="B1350" s="181">
        <v>6591</v>
      </c>
      <c r="C1350" s="181">
        <v>460200</v>
      </c>
      <c r="D1350" s="181">
        <v>6</v>
      </c>
      <c r="E1350" s="180" t="s">
        <v>5434</v>
      </c>
      <c r="F1350" s="180" t="s">
        <v>14</v>
      </c>
    </row>
    <row r="1351" spans="1:6">
      <c r="A1351" s="180" t="s">
        <v>397</v>
      </c>
      <c r="B1351" s="181">
        <v>5400</v>
      </c>
      <c r="C1351" s="181">
        <v>425500</v>
      </c>
      <c r="D1351" s="181">
        <v>6</v>
      </c>
      <c r="E1351" s="180" t="s">
        <v>5435</v>
      </c>
      <c r="F1351" s="180" t="s">
        <v>206</v>
      </c>
    </row>
    <row r="1352" spans="1:6">
      <c r="A1352" s="180" t="s">
        <v>397</v>
      </c>
      <c r="B1352" s="181">
        <v>4909</v>
      </c>
      <c r="C1352" s="181">
        <v>545100</v>
      </c>
      <c r="D1352" s="181">
        <v>4</v>
      </c>
      <c r="E1352" s="180" t="s">
        <v>5436</v>
      </c>
      <c r="F1352" s="180" t="s">
        <v>5</v>
      </c>
    </row>
    <row r="1353" spans="1:6">
      <c r="A1353" s="180" t="s">
        <v>397</v>
      </c>
      <c r="B1353" s="181">
        <v>5966</v>
      </c>
      <c r="C1353" s="181">
        <v>769400</v>
      </c>
      <c r="D1353" s="181">
        <v>8</v>
      </c>
      <c r="E1353" s="180" t="s">
        <v>5437</v>
      </c>
      <c r="F1353" s="180" t="s">
        <v>13</v>
      </c>
    </row>
    <row r="1354" spans="1:6">
      <c r="A1354" s="180" t="s">
        <v>397</v>
      </c>
      <c r="B1354" s="181">
        <v>5589</v>
      </c>
      <c r="C1354" s="181">
        <v>397800</v>
      </c>
      <c r="D1354" s="181">
        <v>6</v>
      </c>
      <c r="E1354" s="180" t="s">
        <v>5438</v>
      </c>
      <c r="F1354" s="180" t="s">
        <v>14</v>
      </c>
    </row>
    <row r="1355" spans="1:6">
      <c r="A1355" s="180" t="s">
        <v>397</v>
      </c>
      <c r="B1355" s="181">
        <v>4244</v>
      </c>
      <c r="C1355" s="181">
        <v>902900</v>
      </c>
      <c r="D1355" s="181">
        <v>8</v>
      </c>
      <c r="E1355" s="180" t="s">
        <v>5439</v>
      </c>
      <c r="F1355" s="180" t="s">
        <v>44</v>
      </c>
    </row>
    <row r="1356" spans="1:6">
      <c r="A1356" s="180" t="s">
        <v>397</v>
      </c>
      <c r="B1356" s="181">
        <v>4500</v>
      </c>
      <c r="C1356" s="181">
        <v>1035900</v>
      </c>
      <c r="D1356" s="181">
        <v>6</v>
      </c>
      <c r="E1356" s="180" t="s">
        <v>5440</v>
      </c>
      <c r="F1356" s="180" t="s">
        <v>78</v>
      </c>
    </row>
    <row r="1357" spans="1:6">
      <c r="A1357" s="180" t="s">
        <v>397</v>
      </c>
      <c r="B1357" s="181">
        <v>4137</v>
      </c>
      <c r="C1357" s="181">
        <v>553900</v>
      </c>
      <c r="D1357" s="181">
        <v>6</v>
      </c>
      <c r="E1357" s="180" t="s">
        <v>5441</v>
      </c>
      <c r="F1357" s="180" t="s">
        <v>16</v>
      </c>
    </row>
    <row r="1358" spans="1:6">
      <c r="A1358" s="180" t="s">
        <v>397</v>
      </c>
      <c r="B1358" s="181">
        <v>3538</v>
      </c>
      <c r="C1358" s="181">
        <v>400100</v>
      </c>
      <c r="D1358" s="181">
        <v>6</v>
      </c>
      <c r="E1358" s="180" t="s">
        <v>5442</v>
      </c>
      <c r="F1358" s="180" t="s">
        <v>159</v>
      </c>
    </row>
    <row r="1359" spans="1:6">
      <c r="A1359" s="180" t="s">
        <v>397</v>
      </c>
      <c r="B1359" s="181">
        <v>5700</v>
      </c>
      <c r="C1359" s="181">
        <v>864300</v>
      </c>
      <c r="D1359" s="181">
        <v>6</v>
      </c>
      <c r="E1359" s="180" t="s">
        <v>5443</v>
      </c>
      <c r="F1359" s="180" t="s">
        <v>24</v>
      </c>
    </row>
    <row r="1360" spans="1:6">
      <c r="A1360" s="180" t="s">
        <v>397</v>
      </c>
      <c r="B1360" s="181">
        <v>3696</v>
      </c>
      <c r="C1360" s="181">
        <v>671800</v>
      </c>
      <c r="D1360" s="181">
        <v>6</v>
      </c>
      <c r="E1360" s="180" t="s">
        <v>5444</v>
      </c>
      <c r="F1360" s="180" t="s">
        <v>5</v>
      </c>
    </row>
    <row r="1361" spans="1:6">
      <c r="A1361" s="180" t="s">
        <v>397</v>
      </c>
      <c r="B1361" s="181">
        <v>3573</v>
      </c>
      <c r="C1361" s="181">
        <v>530600</v>
      </c>
      <c r="D1361" s="181">
        <v>4</v>
      </c>
      <c r="E1361" s="180" t="s">
        <v>5445</v>
      </c>
      <c r="F1361" s="180" t="s">
        <v>49</v>
      </c>
    </row>
    <row r="1362" spans="1:6">
      <c r="A1362" s="180" t="s">
        <v>397</v>
      </c>
      <c r="B1362" s="181">
        <v>6254</v>
      </c>
      <c r="C1362" s="181">
        <v>746200</v>
      </c>
      <c r="D1362" s="181">
        <v>7</v>
      </c>
      <c r="E1362" s="180" t="s">
        <v>5446</v>
      </c>
      <c r="F1362" s="180" t="s">
        <v>5</v>
      </c>
    </row>
    <row r="1363" spans="1:6">
      <c r="A1363" s="180" t="s">
        <v>397</v>
      </c>
      <c r="B1363" s="181">
        <v>5282</v>
      </c>
      <c r="C1363" s="181">
        <v>526100</v>
      </c>
      <c r="D1363" s="181">
        <v>5</v>
      </c>
      <c r="E1363" s="180" t="s">
        <v>5447</v>
      </c>
      <c r="F1363" s="180" t="s">
        <v>10</v>
      </c>
    </row>
    <row r="1364" spans="1:6">
      <c r="A1364" s="180" t="s">
        <v>397</v>
      </c>
      <c r="B1364" s="181">
        <v>3664</v>
      </c>
      <c r="C1364" s="181">
        <v>554200</v>
      </c>
      <c r="D1364" s="181">
        <v>7</v>
      </c>
      <c r="E1364" s="180" t="s">
        <v>5448</v>
      </c>
      <c r="F1364" s="180" t="s">
        <v>12</v>
      </c>
    </row>
    <row r="1365" spans="1:6">
      <c r="A1365" s="180" t="s">
        <v>397</v>
      </c>
      <c r="B1365" s="181">
        <v>4011</v>
      </c>
      <c r="C1365" s="181">
        <v>464200</v>
      </c>
      <c r="D1365" s="181">
        <v>4</v>
      </c>
      <c r="E1365" s="180" t="s">
        <v>5449</v>
      </c>
      <c r="F1365" s="180" t="s">
        <v>123</v>
      </c>
    </row>
    <row r="1366" spans="1:6">
      <c r="A1366" s="180" t="s">
        <v>397</v>
      </c>
      <c r="B1366" s="181">
        <v>4040</v>
      </c>
      <c r="C1366" s="181">
        <v>395300</v>
      </c>
      <c r="D1366" s="181">
        <v>6</v>
      </c>
      <c r="E1366" s="180" t="s">
        <v>5450</v>
      </c>
      <c r="F1366" s="180" t="s">
        <v>14</v>
      </c>
    </row>
    <row r="1367" spans="1:6">
      <c r="A1367" s="180" t="s">
        <v>397</v>
      </c>
      <c r="B1367" s="181">
        <v>3474</v>
      </c>
      <c r="C1367" s="181">
        <v>680700</v>
      </c>
      <c r="D1367" s="181">
        <v>4</v>
      </c>
      <c r="E1367" s="180" t="s">
        <v>5451</v>
      </c>
      <c r="F1367" s="180" t="s">
        <v>78</v>
      </c>
    </row>
    <row r="1368" spans="1:6">
      <c r="A1368" s="180" t="s">
        <v>397</v>
      </c>
      <c r="B1368" s="181">
        <v>3268</v>
      </c>
      <c r="C1368" s="181">
        <v>665200</v>
      </c>
      <c r="D1368" s="181">
        <v>4</v>
      </c>
      <c r="E1368" s="180" t="s">
        <v>5452</v>
      </c>
      <c r="F1368" s="180" t="s">
        <v>7</v>
      </c>
    </row>
    <row r="1369" spans="1:6">
      <c r="A1369" s="180" t="s">
        <v>397</v>
      </c>
      <c r="B1369" s="181">
        <v>2864</v>
      </c>
      <c r="C1369" s="181">
        <v>1358100</v>
      </c>
      <c r="D1369" s="181">
        <v>4</v>
      </c>
      <c r="E1369" s="180" t="s">
        <v>5453</v>
      </c>
      <c r="F1369" s="180" t="s">
        <v>7</v>
      </c>
    </row>
    <row r="1370" spans="1:6">
      <c r="A1370" s="180" t="s">
        <v>397</v>
      </c>
      <c r="B1370" s="181">
        <v>3909</v>
      </c>
      <c r="C1370" s="181">
        <v>576900</v>
      </c>
      <c r="D1370" s="181">
        <v>4</v>
      </c>
      <c r="E1370" s="180" t="s">
        <v>5454</v>
      </c>
      <c r="F1370" s="180" t="s">
        <v>28</v>
      </c>
    </row>
    <row r="1371" spans="1:6">
      <c r="A1371" s="180" t="s">
        <v>397</v>
      </c>
      <c r="B1371" s="181">
        <v>2616</v>
      </c>
      <c r="C1371" s="181">
        <v>452600</v>
      </c>
      <c r="D1371" s="181">
        <v>4</v>
      </c>
      <c r="E1371" s="180" t="s">
        <v>5455</v>
      </c>
      <c r="F1371" s="180" t="s">
        <v>49</v>
      </c>
    </row>
    <row r="1372" spans="1:6">
      <c r="A1372" s="180" t="s">
        <v>397</v>
      </c>
      <c r="B1372" s="181">
        <v>3600</v>
      </c>
      <c r="C1372" s="181">
        <v>637500</v>
      </c>
      <c r="D1372" s="181">
        <v>5</v>
      </c>
      <c r="E1372" s="180" t="s">
        <v>5456</v>
      </c>
      <c r="F1372" s="180" t="s">
        <v>78</v>
      </c>
    </row>
    <row r="1373" spans="1:6">
      <c r="A1373" s="180" t="s">
        <v>397</v>
      </c>
      <c r="B1373" s="181">
        <v>4581</v>
      </c>
      <c r="C1373" s="181">
        <v>398900</v>
      </c>
      <c r="D1373" s="181">
        <v>4</v>
      </c>
      <c r="E1373" s="180" t="s">
        <v>5457</v>
      </c>
      <c r="F1373" s="180" t="s">
        <v>14</v>
      </c>
    </row>
    <row r="1374" spans="1:6">
      <c r="A1374" s="180" t="s">
        <v>397</v>
      </c>
      <c r="B1374" s="181">
        <v>3470</v>
      </c>
      <c r="C1374" s="181">
        <v>574100</v>
      </c>
      <c r="D1374" s="181">
        <v>5</v>
      </c>
      <c r="E1374" s="180" t="s">
        <v>5458</v>
      </c>
      <c r="F1374" s="180" t="s">
        <v>49</v>
      </c>
    </row>
    <row r="1375" spans="1:6">
      <c r="A1375" s="180" t="s">
        <v>397</v>
      </c>
      <c r="B1375" s="181">
        <v>6054</v>
      </c>
      <c r="C1375" s="181">
        <v>723200</v>
      </c>
      <c r="D1375" s="181">
        <v>6</v>
      </c>
      <c r="E1375" s="180" t="s">
        <v>5459</v>
      </c>
      <c r="F1375" s="180" t="s">
        <v>32</v>
      </c>
    </row>
    <row r="1376" spans="1:6">
      <c r="A1376" s="180" t="s">
        <v>397</v>
      </c>
      <c r="B1376" s="181">
        <v>5976</v>
      </c>
      <c r="C1376" s="181">
        <v>474400</v>
      </c>
      <c r="D1376" s="181">
        <v>5</v>
      </c>
      <c r="E1376" s="180" t="s">
        <v>5460</v>
      </c>
      <c r="F1376" s="180" t="s">
        <v>14</v>
      </c>
    </row>
    <row r="1377" spans="1:6">
      <c r="A1377" s="180" t="s">
        <v>397</v>
      </c>
      <c r="B1377" s="181">
        <v>5322</v>
      </c>
      <c r="C1377" s="181">
        <v>466000</v>
      </c>
      <c r="D1377" s="181">
        <v>6</v>
      </c>
      <c r="E1377" s="180" t="s">
        <v>5461</v>
      </c>
      <c r="F1377" s="180" t="s">
        <v>14</v>
      </c>
    </row>
    <row r="1378" spans="1:6">
      <c r="A1378" s="180" t="s">
        <v>397</v>
      </c>
      <c r="B1378" s="181">
        <v>3826</v>
      </c>
      <c r="C1378" s="181">
        <v>288600</v>
      </c>
      <c r="D1378" s="181">
        <v>4</v>
      </c>
      <c r="E1378" s="180" t="s">
        <v>5462</v>
      </c>
      <c r="F1378" s="180" t="s">
        <v>14</v>
      </c>
    </row>
    <row r="1379" spans="1:6">
      <c r="A1379" s="180" t="s">
        <v>397</v>
      </c>
      <c r="B1379" s="181">
        <v>4590</v>
      </c>
      <c r="C1379" s="181">
        <v>563600</v>
      </c>
      <c r="D1379" s="181">
        <v>4</v>
      </c>
      <c r="E1379" s="180" t="s">
        <v>5463</v>
      </c>
      <c r="F1379" s="180" t="s">
        <v>5</v>
      </c>
    </row>
    <row r="1380" spans="1:6">
      <c r="A1380" s="180" t="s">
        <v>397</v>
      </c>
      <c r="B1380" s="181">
        <v>2400</v>
      </c>
      <c r="C1380" s="181">
        <v>192100</v>
      </c>
      <c r="D1380" s="181">
        <v>4</v>
      </c>
      <c r="E1380" s="180" t="s">
        <v>5464</v>
      </c>
      <c r="F1380" s="180" t="s">
        <v>103</v>
      </c>
    </row>
    <row r="1381" spans="1:6">
      <c r="A1381" s="180" t="s">
        <v>397</v>
      </c>
      <c r="B1381" s="181">
        <v>5345</v>
      </c>
      <c r="C1381" s="181">
        <v>896800</v>
      </c>
      <c r="D1381" s="181">
        <v>4</v>
      </c>
      <c r="E1381" s="180" t="s">
        <v>5465</v>
      </c>
      <c r="F1381" s="180" t="s">
        <v>32</v>
      </c>
    </row>
    <row r="1382" spans="1:6">
      <c r="A1382" s="180" t="s">
        <v>397</v>
      </c>
      <c r="B1382" s="181">
        <v>4251</v>
      </c>
      <c r="C1382" s="181">
        <v>989800</v>
      </c>
      <c r="D1382" s="181">
        <v>4</v>
      </c>
      <c r="E1382" s="180" t="s">
        <v>5466</v>
      </c>
      <c r="F1382" s="180" t="s">
        <v>7</v>
      </c>
    </row>
    <row r="1383" spans="1:6">
      <c r="A1383" s="180" t="s">
        <v>397</v>
      </c>
      <c r="B1383" s="181">
        <v>5205</v>
      </c>
      <c r="C1383" s="181">
        <v>701300</v>
      </c>
      <c r="D1383" s="181">
        <v>6</v>
      </c>
      <c r="E1383" s="180" t="s">
        <v>5467</v>
      </c>
      <c r="F1383" s="180" t="s">
        <v>62</v>
      </c>
    </row>
    <row r="1384" spans="1:6">
      <c r="A1384" s="180" t="s">
        <v>397</v>
      </c>
      <c r="B1384" s="181">
        <v>2942</v>
      </c>
      <c r="C1384" s="181">
        <v>372500</v>
      </c>
      <c r="D1384" s="181">
        <v>4</v>
      </c>
      <c r="E1384" s="180" t="s">
        <v>5468</v>
      </c>
      <c r="F1384" s="180" t="s">
        <v>74</v>
      </c>
    </row>
    <row r="1385" spans="1:6">
      <c r="A1385" s="180" t="s">
        <v>397</v>
      </c>
      <c r="B1385" s="181">
        <v>5957</v>
      </c>
      <c r="C1385" s="181">
        <v>427700</v>
      </c>
      <c r="D1385" s="181">
        <v>4</v>
      </c>
      <c r="E1385" s="180" t="s">
        <v>5469</v>
      </c>
      <c r="F1385" s="180" t="s">
        <v>183</v>
      </c>
    </row>
    <row r="1386" spans="1:6">
      <c r="A1386" s="180" t="s">
        <v>397</v>
      </c>
      <c r="B1386" s="181">
        <v>4486</v>
      </c>
      <c r="C1386" s="181">
        <v>322300</v>
      </c>
      <c r="D1386" s="181">
        <v>4</v>
      </c>
      <c r="E1386" s="180" t="s">
        <v>5470</v>
      </c>
      <c r="F1386" s="180" t="s">
        <v>15</v>
      </c>
    </row>
    <row r="1387" spans="1:6">
      <c r="A1387" s="180" t="s">
        <v>397</v>
      </c>
      <c r="B1387" s="181">
        <v>4725</v>
      </c>
      <c r="C1387" s="181">
        <v>384000</v>
      </c>
      <c r="D1387" s="181">
        <v>5</v>
      </c>
      <c r="E1387" s="180" t="s">
        <v>5471</v>
      </c>
      <c r="F1387" s="180" t="s">
        <v>11</v>
      </c>
    </row>
    <row r="1388" spans="1:6">
      <c r="A1388" s="180" t="s">
        <v>397</v>
      </c>
      <c r="B1388" s="181">
        <v>8884</v>
      </c>
      <c r="C1388" s="181">
        <v>851000</v>
      </c>
      <c r="D1388" s="181">
        <v>8</v>
      </c>
      <c r="E1388" s="180" t="s">
        <v>5472</v>
      </c>
      <c r="F1388" s="180" t="s">
        <v>139</v>
      </c>
    </row>
    <row r="1389" spans="1:6">
      <c r="A1389" s="180" t="s">
        <v>397</v>
      </c>
      <c r="B1389" s="181">
        <v>3720</v>
      </c>
      <c r="C1389" s="181">
        <v>53900</v>
      </c>
      <c r="D1389" s="181">
        <v>6</v>
      </c>
      <c r="E1389" s="180" t="s">
        <v>5473</v>
      </c>
      <c r="F1389" s="180" t="s">
        <v>14</v>
      </c>
    </row>
    <row r="1390" spans="1:6">
      <c r="A1390" s="180" t="s">
        <v>397</v>
      </c>
      <c r="B1390" s="181">
        <v>3522</v>
      </c>
      <c r="C1390" s="181">
        <v>318400</v>
      </c>
      <c r="D1390" s="181">
        <v>5</v>
      </c>
      <c r="E1390" s="180" t="s">
        <v>5474</v>
      </c>
      <c r="F1390" s="180" t="s">
        <v>15</v>
      </c>
    </row>
    <row r="1391" spans="1:6">
      <c r="A1391" s="180" t="s">
        <v>397</v>
      </c>
      <c r="B1391" s="181">
        <v>4861</v>
      </c>
      <c r="C1391" s="181">
        <v>327300</v>
      </c>
      <c r="D1391" s="181">
        <v>5</v>
      </c>
      <c r="E1391" s="180" t="s">
        <v>5475</v>
      </c>
      <c r="F1391" s="180" t="s">
        <v>14</v>
      </c>
    </row>
    <row r="1392" spans="1:6">
      <c r="A1392" s="180" t="s">
        <v>397</v>
      </c>
      <c r="B1392" s="181">
        <v>6116</v>
      </c>
      <c r="C1392" s="181">
        <v>1108500</v>
      </c>
      <c r="D1392" s="181">
        <v>8</v>
      </c>
      <c r="E1392" s="180" t="s">
        <v>5476</v>
      </c>
      <c r="F1392" s="180" t="s">
        <v>49</v>
      </c>
    </row>
    <row r="1393" spans="1:6">
      <c r="A1393" s="180" t="s">
        <v>397</v>
      </c>
      <c r="B1393" s="181">
        <v>6956</v>
      </c>
      <c r="C1393" s="181">
        <v>497600</v>
      </c>
      <c r="D1393" s="181">
        <v>4</v>
      </c>
      <c r="E1393" s="180" t="s">
        <v>5477</v>
      </c>
      <c r="F1393" s="180" t="s">
        <v>41</v>
      </c>
    </row>
    <row r="1394" spans="1:6">
      <c r="A1394" s="180" t="s">
        <v>397</v>
      </c>
      <c r="B1394" s="181">
        <v>3283</v>
      </c>
      <c r="C1394" s="181">
        <v>820800</v>
      </c>
      <c r="D1394" s="181">
        <v>4</v>
      </c>
      <c r="E1394" s="180" t="s">
        <v>5478</v>
      </c>
      <c r="F1394" s="180" t="s">
        <v>28</v>
      </c>
    </row>
    <row r="1395" spans="1:6">
      <c r="A1395" s="180" t="s">
        <v>397</v>
      </c>
      <c r="B1395" s="181">
        <v>4510</v>
      </c>
      <c r="C1395" s="181">
        <v>388900</v>
      </c>
      <c r="D1395" s="181">
        <v>4</v>
      </c>
      <c r="E1395" s="180" t="s">
        <v>5479</v>
      </c>
      <c r="F1395" s="180" t="s">
        <v>183</v>
      </c>
    </row>
    <row r="1396" spans="1:6">
      <c r="A1396" s="180" t="s">
        <v>397</v>
      </c>
      <c r="B1396" s="181">
        <v>4140</v>
      </c>
      <c r="C1396" s="181">
        <v>403400</v>
      </c>
      <c r="D1396" s="181">
        <v>4</v>
      </c>
      <c r="E1396" s="180" t="s">
        <v>5480</v>
      </c>
      <c r="F1396" s="180" t="s">
        <v>14</v>
      </c>
    </row>
    <row r="1397" spans="1:6">
      <c r="A1397" s="180" t="s">
        <v>397</v>
      </c>
      <c r="B1397" s="181">
        <v>4755</v>
      </c>
      <c r="C1397" s="181">
        <v>428500</v>
      </c>
      <c r="D1397" s="181">
        <v>5</v>
      </c>
      <c r="E1397" s="180" t="s">
        <v>5481</v>
      </c>
      <c r="F1397" s="180" t="s">
        <v>10</v>
      </c>
    </row>
    <row r="1398" spans="1:6">
      <c r="A1398" s="180" t="s">
        <v>397</v>
      </c>
      <c r="B1398" s="181">
        <v>4633</v>
      </c>
      <c r="C1398" s="181">
        <v>353600</v>
      </c>
      <c r="D1398" s="181">
        <v>6</v>
      </c>
      <c r="E1398" s="180" t="s">
        <v>5482</v>
      </c>
      <c r="F1398" s="180" t="s">
        <v>14</v>
      </c>
    </row>
    <row r="1399" spans="1:6">
      <c r="A1399" s="180" t="s">
        <v>397</v>
      </c>
      <c r="B1399" s="181">
        <v>5886</v>
      </c>
      <c r="C1399" s="181">
        <v>358600</v>
      </c>
      <c r="D1399" s="181">
        <v>6</v>
      </c>
      <c r="E1399" s="180" t="s">
        <v>5483</v>
      </c>
      <c r="F1399" s="180" t="s">
        <v>15</v>
      </c>
    </row>
    <row r="1400" spans="1:6">
      <c r="A1400" s="180" t="s">
        <v>397</v>
      </c>
      <c r="B1400" s="181">
        <v>2952</v>
      </c>
      <c r="C1400" s="181">
        <v>565100</v>
      </c>
      <c r="D1400" s="181">
        <v>4</v>
      </c>
      <c r="E1400" s="180" t="s">
        <v>5484</v>
      </c>
      <c r="F1400" s="180" t="s">
        <v>78</v>
      </c>
    </row>
    <row r="1401" spans="1:6">
      <c r="A1401" s="180" t="s">
        <v>397</v>
      </c>
      <c r="B1401" s="181">
        <v>7787</v>
      </c>
      <c r="C1401" s="181">
        <v>746400</v>
      </c>
      <c r="D1401" s="181">
        <v>8</v>
      </c>
      <c r="E1401" s="180" t="s">
        <v>5485</v>
      </c>
      <c r="F1401" s="180" t="s">
        <v>14</v>
      </c>
    </row>
    <row r="1402" spans="1:6">
      <c r="A1402" s="180" t="s">
        <v>397</v>
      </c>
      <c r="B1402" s="181">
        <v>3618</v>
      </c>
      <c r="C1402" s="181">
        <v>359800</v>
      </c>
      <c r="D1402" s="181">
        <v>4</v>
      </c>
      <c r="E1402" s="180" t="s">
        <v>5486</v>
      </c>
      <c r="F1402" s="180" t="s">
        <v>11</v>
      </c>
    </row>
    <row r="1403" spans="1:6">
      <c r="A1403" s="180" t="s">
        <v>397</v>
      </c>
      <c r="B1403" s="181">
        <v>3100</v>
      </c>
      <c r="C1403" s="181">
        <v>365800</v>
      </c>
      <c r="D1403" s="181">
        <v>4</v>
      </c>
      <c r="E1403" s="180" t="s">
        <v>5487</v>
      </c>
      <c r="F1403" s="180" t="s">
        <v>26</v>
      </c>
    </row>
    <row r="1404" spans="1:6">
      <c r="A1404" s="180" t="s">
        <v>397</v>
      </c>
      <c r="B1404" s="181">
        <v>4215</v>
      </c>
      <c r="C1404" s="181">
        <v>659900</v>
      </c>
      <c r="D1404" s="181">
        <v>6</v>
      </c>
      <c r="E1404" s="180" t="s">
        <v>5488</v>
      </c>
      <c r="F1404" s="180" t="s">
        <v>5</v>
      </c>
    </row>
    <row r="1405" spans="1:6">
      <c r="A1405" s="180" t="s">
        <v>397</v>
      </c>
      <c r="B1405" s="181">
        <v>8268</v>
      </c>
      <c r="C1405" s="181">
        <v>3742300</v>
      </c>
      <c r="D1405" s="181">
        <v>6</v>
      </c>
      <c r="E1405" s="180" t="s">
        <v>5489</v>
      </c>
      <c r="F1405" s="180" t="s">
        <v>7</v>
      </c>
    </row>
    <row r="1406" spans="1:6">
      <c r="A1406" s="180" t="s">
        <v>397</v>
      </c>
      <c r="B1406" s="181">
        <v>3620</v>
      </c>
      <c r="C1406" s="181">
        <v>773100</v>
      </c>
      <c r="D1406" s="181">
        <v>5</v>
      </c>
      <c r="E1406" s="180" t="s">
        <v>5490</v>
      </c>
      <c r="F1406" s="180" t="s">
        <v>28</v>
      </c>
    </row>
    <row r="1407" spans="1:6">
      <c r="A1407" s="180" t="s">
        <v>397</v>
      </c>
      <c r="B1407" s="181">
        <v>7372</v>
      </c>
      <c r="C1407" s="181">
        <v>1677100</v>
      </c>
      <c r="D1407" s="181">
        <v>5</v>
      </c>
      <c r="E1407" s="180" t="s">
        <v>5491</v>
      </c>
      <c r="F1407" s="180" t="s">
        <v>24</v>
      </c>
    </row>
    <row r="1408" spans="1:6">
      <c r="A1408" s="180" t="s">
        <v>397</v>
      </c>
      <c r="B1408" s="181">
        <v>2568</v>
      </c>
      <c r="C1408" s="181">
        <v>520500</v>
      </c>
      <c r="D1408" s="181">
        <v>4</v>
      </c>
      <c r="E1408" s="180" t="s">
        <v>5492</v>
      </c>
      <c r="F1408" s="180" t="s">
        <v>28</v>
      </c>
    </row>
    <row r="1409" spans="1:6">
      <c r="A1409" s="180" t="s">
        <v>397</v>
      </c>
      <c r="B1409" s="181">
        <v>3993</v>
      </c>
      <c r="C1409" s="181">
        <v>308000</v>
      </c>
      <c r="D1409" s="181">
        <v>6</v>
      </c>
      <c r="E1409" s="180" t="s">
        <v>5493</v>
      </c>
      <c r="F1409" s="180" t="s">
        <v>11</v>
      </c>
    </row>
    <row r="1410" spans="1:6">
      <c r="A1410" s="180" t="s">
        <v>397</v>
      </c>
      <c r="B1410" s="181">
        <v>8826</v>
      </c>
      <c r="C1410" s="181">
        <v>1925800</v>
      </c>
      <c r="D1410" s="181">
        <v>6</v>
      </c>
      <c r="E1410" s="180" t="s">
        <v>5494</v>
      </c>
      <c r="F1410" s="180" t="s">
        <v>7</v>
      </c>
    </row>
    <row r="1411" spans="1:6">
      <c r="A1411" s="180" t="s">
        <v>397</v>
      </c>
      <c r="B1411" s="181">
        <v>5004</v>
      </c>
      <c r="C1411" s="181">
        <v>384500</v>
      </c>
      <c r="D1411" s="181">
        <v>6</v>
      </c>
      <c r="E1411" s="180" t="s">
        <v>5495</v>
      </c>
      <c r="F1411" s="180" t="s">
        <v>14</v>
      </c>
    </row>
    <row r="1412" spans="1:6">
      <c r="A1412" s="180" t="s">
        <v>397</v>
      </c>
      <c r="B1412" s="181">
        <v>4042</v>
      </c>
      <c r="C1412" s="181">
        <v>373500</v>
      </c>
      <c r="D1412" s="181">
        <v>4</v>
      </c>
      <c r="E1412" s="180" t="s">
        <v>5496</v>
      </c>
      <c r="F1412" s="180" t="s">
        <v>14</v>
      </c>
    </row>
    <row r="1413" spans="1:6">
      <c r="A1413" s="180" t="s">
        <v>397</v>
      </c>
      <c r="B1413" s="181">
        <v>8040</v>
      </c>
      <c r="C1413" s="181">
        <v>1120900</v>
      </c>
      <c r="D1413" s="181">
        <v>6</v>
      </c>
      <c r="E1413" s="180" t="s">
        <v>5497</v>
      </c>
      <c r="F1413" s="180" t="s">
        <v>7</v>
      </c>
    </row>
    <row r="1414" spans="1:6">
      <c r="A1414" s="180" t="s">
        <v>397</v>
      </c>
      <c r="B1414" s="181">
        <v>6768</v>
      </c>
      <c r="C1414" s="181">
        <v>554600</v>
      </c>
      <c r="D1414" s="181">
        <v>7</v>
      </c>
      <c r="E1414" s="180" t="s">
        <v>5498</v>
      </c>
      <c r="F1414" s="180" t="s">
        <v>14</v>
      </c>
    </row>
    <row r="1415" spans="1:6">
      <c r="A1415" s="180" t="s">
        <v>397</v>
      </c>
      <c r="B1415" s="181">
        <v>3085</v>
      </c>
      <c r="C1415" s="181">
        <v>280800</v>
      </c>
      <c r="D1415" s="181">
        <v>4</v>
      </c>
      <c r="E1415" s="180" t="s">
        <v>5499</v>
      </c>
      <c r="F1415" s="180" t="s">
        <v>15</v>
      </c>
    </row>
    <row r="1416" spans="1:6">
      <c r="A1416" s="180" t="s">
        <v>397</v>
      </c>
      <c r="B1416" s="181">
        <v>5724</v>
      </c>
      <c r="C1416" s="181">
        <v>568300</v>
      </c>
      <c r="D1416" s="181">
        <v>6</v>
      </c>
      <c r="E1416" s="180" t="s">
        <v>5500</v>
      </c>
      <c r="F1416" s="180" t="s">
        <v>14</v>
      </c>
    </row>
    <row r="1417" spans="1:6">
      <c r="A1417" s="180" t="s">
        <v>397</v>
      </c>
      <c r="B1417" s="181">
        <v>4608</v>
      </c>
      <c r="C1417" s="181">
        <v>345000</v>
      </c>
      <c r="D1417" s="181">
        <v>4</v>
      </c>
      <c r="E1417" s="180" t="s">
        <v>5501</v>
      </c>
      <c r="F1417" s="180" t="s">
        <v>15</v>
      </c>
    </row>
    <row r="1418" spans="1:6">
      <c r="A1418" s="180" t="s">
        <v>397</v>
      </c>
      <c r="B1418" s="181">
        <v>2217</v>
      </c>
      <c r="C1418" s="181">
        <v>244800</v>
      </c>
      <c r="D1418" s="181">
        <v>4</v>
      </c>
      <c r="E1418" s="180" t="s">
        <v>5502</v>
      </c>
      <c r="F1418" s="180" t="s">
        <v>99</v>
      </c>
    </row>
    <row r="1419" spans="1:6">
      <c r="A1419" s="180" t="s">
        <v>397</v>
      </c>
      <c r="B1419" s="181">
        <v>7206</v>
      </c>
      <c r="C1419" s="181">
        <v>937300</v>
      </c>
      <c r="D1419" s="181">
        <v>5</v>
      </c>
      <c r="E1419" s="180" t="s">
        <v>5503</v>
      </c>
      <c r="F1419" s="180" t="s">
        <v>24</v>
      </c>
    </row>
    <row r="1420" spans="1:6">
      <c r="A1420" s="180" t="s">
        <v>397</v>
      </c>
      <c r="B1420" s="181">
        <v>3313</v>
      </c>
      <c r="C1420" s="181">
        <v>291300</v>
      </c>
      <c r="D1420" s="181">
        <v>5</v>
      </c>
      <c r="E1420" s="180" t="s">
        <v>5504</v>
      </c>
      <c r="F1420" s="180" t="s">
        <v>11</v>
      </c>
    </row>
    <row r="1421" spans="1:6">
      <c r="A1421" s="180" t="s">
        <v>397</v>
      </c>
      <c r="B1421" s="181">
        <v>4119</v>
      </c>
      <c r="C1421" s="181">
        <v>371300</v>
      </c>
      <c r="D1421" s="181">
        <v>6</v>
      </c>
      <c r="E1421" s="180" t="s">
        <v>5505</v>
      </c>
      <c r="F1421" s="180" t="s">
        <v>14</v>
      </c>
    </row>
    <row r="1422" spans="1:6">
      <c r="A1422" s="180" t="s">
        <v>397</v>
      </c>
      <c r="B1422" s="181">
        <v>3052</v>
      </c>
      <c r="C1422" s="181">
        <v>584100</v>
      </c>
      <c r="D1422" s="181">
        <v>4</v>
      </c>
      <c r="E1422" s="180" t="s">
        <v>5506</v>
      </c>
      <c r="F1422" s="180" t="s">
        <v>7</v>
      </c>
    </row>
    <row r="1423" spans="1:6">
      <c r="A1423" s="180" t="s">
        <v>397</v>
      </c>
      <c r="B1423" s="181">
        <v>5670</v>
      </c>
      <c r="C1423" s="181">
        <v>589300</v>
      </c>
      <c r="D1423" s="181">
        <v>4</v>
      </c>
      <c r="E1423" s="180" t="s">
        <v>5507</v>
      </c>
      <c r="F1423" s="180" t="s">
        <v>26</v>
      </c>
    </row>
    <row r="1424" spans="1:6">
      <c r="A1424" s="180" t="s">
        <v>397</v>
      </c>
      <c r="B1424" s="181">
        <v>5341</v>
      </c>
      <c r="C1424" s="181">
        <v>403300</v>
      </c>
      <c r="D1424" s="181">
        <v>4</v>
      </c>
      <c r="E1424" s="180" t="s">
        <v>5508</v>
      </c>
      <c r="F1424" s="180" t="s">
        <v>77</v>
      </c>
    </row>
    <row r="1425" spans="1:6">
      <c r="A1425" s="180" t="s">
        <v>397</v>
      </c>
      <c r="B1425" s="181">
        <v>3635</v>
      </c>
      <c r="C1425" s="181">
        <v>1714900</v>
      </c>
      <c r="D1425" s="181">
        <v>6</v>
      </c>
      <c r="E1425" s="180" t="s">
        <v>5509</v>
      </c>
      <c r="F1425" s="180" t="s">
        <v>7</v>
      </c>
    </row>
    <row r="1426" spans="1:6">
      <c r="A1426" s="180" t="s">
        <v>397</v>
      </c>
      <c r="B1426" s="181">
        <v>5280</v>
      </c>
      <c r="C1426" s="181">
        <v>797600</v>
      </c>
      <c r="D1426" s="181">
        <v>4</v>
      </c>
      <c r="E1426" s="180" t="s">
        <v>5510</v>
      </c>
      <c r="F1426" s="180" t="s">
        <v>32</v>
      </c>
    </row>
    <row r="1427" spans="1:6">
      <c r="A1427" s="180" t="s">
        <v>397</v>
      </c>
      <c r="B1427" s="181">
        <v>3252</v>
      </c>
      <c r="C1427" s="181">
        <v>517000</v>
      </c>
      <c r="D1427" s="181">
        <v>4</v>
      </c>
      <c r="E1427" s="180" t="s">
        <v>5511</v>
      </c>
      <c r="F1427" s="180" t="s">
        <v>44</v>
      </c>
    </row>
    <row r="1428" spans="1:6">
      <c r="A1428" s="180" t="s">
        <v>397</v>
      </c>
      <c r="B1428" s="181">
        <v>3620</v>
      </c>
      <c r="C1428" s="181">
        <v>759500</v>
      </c>
      <c r="D1428" s="181">
        <v>4</v>
      </c>
      <c r="E1428" s="180" t="s">
        <v>5512</v>
      </c>
      <c r="F1428" s="180" t="s">
        <v>78</v>
      </c>
    </row>
    <row r="1429" spans="1:6">
      <c r="A1429" s="180" t="s">
        <v>397</v>
      </c>
      <c r="B1429" s="181">
        <v>4067</v>
      </c>
      <c r="C1429" s="181">
        <v>703700</v>
      </c>
      <c r="D1429" s="181">
        <v>5</v>
      </c>
      <c r="E1429" s="180" t="s">
        <v>5513</v>
      </c>
      <c r="F1429" s="180" t="s">
        <v>66</v>
      </c>
    </row>
    <row r="1430" spans="1:6">
      <c r="A1430" s="180" t="s">
        <v>397</v>
      </c>
      <c r="B1430" s="181">
        <v>4554</v>
      </c>
      <c r="C1430" s="181">
        <v>1219000</v>
      </c>
      <c r="D1430" s="181">
        <v>6</v>
      </c>
      <c r="E1430" s="180" t="s">
        <v>5514</v>
      </c>
      <c r="F1430" s="180" t="s">
        <v>7</v>
      </c>
    </row>
    <row r="1431" spans="1:6">
      <c r="A1431" s="180" t="s">
        <v>397</v>
      </c>
      <c r="B1431" s="181">
        <v>3654</v>
      </c>
      <c r="C1431" s="181">
        <v>587900</v>
      </c>
      <c r="D1431" s="181">
        <v>4</v>
      </c>
      <c r="E1431" s="180" t="s">
        <v>5515</v>
      </c>
      <c r="F1431" s="180" t="s">
        <v>32</v>
      </c>
    </row>
    <row r="1432" spans="1:6">
      <c r="A1432" s="180" t="s">
        <v>397</v>
      </c>
      <c r="B1432" s="181">
        <v>4019</v>
      </c>
      <c r="C1432" s="181">
        <v>312200</v>
      </c>
      <c r="D1432" s="181">
        <v>6</v>
      </c>
      <c r="E1432" s="180" t="s">
        <v>5516</v>
      </c>
      <c r="F1432" s="180" t="s">
        <v>14</v>
      </c>
    </row>
    <row r="1433" spans="1:6">
      <c r="A1433" s="180" t="s">
        <v>397</v>
      </c>
      <c r="B1433" s="181">
        <v>4344</v>
      </c>
      <c r="C1433" s="181">
        <v>340100</v>
      </c>
      <c r="D1433" s="181">
        <v>4</v>
      </c>
      <c r="E1433" s="180" t="s">
        <v>5517</v>
      </c>
      <c r="F1433" s="180" t="s">
        <v>11</v>
      </c>
    </row>
    <row r="1434" spans="1:6">
      <c r="A1434" s="180" t="s">
        <v>397</v>
      </c>
      <c r="B1434" s="181">
        <v>5564</v>
      </c>
      <c r="C1434" s="181">
        <v>464200</v>
      </c>
      <c r="D1434" s="181">
        <v>8</v>
      </c>
      <c r="E1434" s="180" t="s">
        <v>5518</v>
      </c>
      <c r="F1434" s="180" t="s">
        <v>15</v>
      </c>
    </row>
    <row r="1435" spans="1:6">
      <c r="A1435" s="180" t="s">
        <v>397</v>
      </c>
      <c r="B1435" s="181">
        <v>4860</v>
      </c>
      <c r="C1435" s="181">
        <v>429100</v>
      </c>
      <c r="D1435" s="181">
        <v>6</v>
      </c>
      <c r="E1435" s="180" t="s">
        <v>5519</v>
      </c>
      <c r="F1435" s="180" t="s">
        <v>14</v>
      </c>
    </row>
    <row r="1436" spans="1:6">
      <c r="A1436" s="180" t="s">
        <v>397</v>
      </c>
      <c r="B1436" s="181">
        <v>3137</v>
      </c>
      <c r="C1436" s="181">
        <v>277400</v>
      </c>
      <c r="D1436" s="181">
        <v>6</v>
      </c>
      <c r="E1436" s="180" t="s">
        <v>5520</v>
      </c>
      <c r="F1436" s="180" t="s">
        <v>14</v>
      </c>
    </row>
    <row r="1437" spans="1:6">
      <c r="A1437" s="180" t="s">
        <v>397</v>
      </c>
      <c r="B1437" s="181">
        <v>6672</v>
      </c>
      <c r="C1437" s="181">
        <v>744600</v>
      </c>
      <c r="D1437" s="181">
        <v>6</v>
      </c>
      <c r="E1437" s="180" t="s">
        <v>5521</v>
      </c>
      <c r="F1437" s="180" t="s">
        <v>41</v>
      </c>
    </row>
    <row r="1438" spans="1:6">
      <c r="A1438" s="180" t="s">
        <v>397</v>
      </c>
      <c r="B1438" s="181">
        <v>4560</v>
      </c>
      <c r="C1438" s="181">
        <v>349300</v>
      </c>
      <c r="D1438" s="181">
        <v>4</v>
      </c>
      <c r="E1438" s="180" t="s">
        <v>5522</v>
      </c>
      <c r="F1438" s="180" t="s">
        <v>37</v>
      </c>
    </row>
    <row r="1439" spans="1:6">
      <c r="A1439" s="180" t="s">
        <v>397</v>
      </c>
      <c r="B1439" s="181">
        <v>5013</v>
      </c>
      <c r="C1439" s="181">
        <v>447300</v>
      </c>
      <c r="D1439" s="181">
        <v>5</v>
      </c>
      <c r="E1439" s="180" t="s">
        <v>5523</v>
      </c>
      <c r="F1439" s="180" t="s">
        <v>14</v>
      </c>
    </row>
    <row r="1440" spans="1:6">
      <c r="A1440" s="180" t="s">
        <v>397</v>
      </c>
      <c r="B1440" s="181">
        <v>4014</v>
      </c>
      <c r="C1440" s="181">
        <v>438600</v>
      </c>
      <c r="D1440" s="181">
        <v>5</v>
      </c>
      <c r="E1440" s="180" t="s">
        <v>5524</v>
      </c>
      <c r="F1440" s="180" t="s">
        <v>16</v>
      </c>
    </row>
    <row r="1441" spans="1:6">
      <c r="A1441" s="180" t="s">
        <v>397</v>
      </c>
      <c r="B1441" s="181">
        <v>3912</v>
      </c>
      <c r="C1441" s="181">
        <v>303500</v>
      </c>
      <c r="D1441" s="181">
        <v>4</v>
      </c>
      <c r="E1441" s="180" t="s">
        <v>5525</v>
      </c>
      <c r="F1441" s="180" t="s">
        <v>14</v>
      </c>
    </row>
    <row r="1442" spans="1:6">
      <c r="A1442" s="180" t="s">
        <v>397</v>
      </c>
      <c r="B1442" s="181">
        <v>3936</v>
      </c>
      <c r="C1442" s="181">
        <v>654300</v>
      </c>
      <c r="D1442" s="181">
        <v>4</v>
      </c>
      <c r="E1442" s="180" t="s">
        <v>5526</v>
      </c>
      <c r="F1442" s="180" t="s">
        <v>78</v>
      </c>
    </row>
    <row r="1443" spans="1:6">
      <c r="A1443" s="180" t="s">
        <v>397</v>
      </c>
      <c r="B1443" s="181">
        <v>4145</v>
      </c>
      <c r="C1443" s="181">
        <v>584500</v>
      </c>
      <c r="D1443" s="181">
        <v>6</v>
      </c>
      <c r="E1443" s="180" t="s">
        <v>5527</v>
      </c>
      <c r="F1443" s="180" t="s">
        <v>32</v>
      </c>
    </row>
    <row r="1444" spans="1:6">
      <c r="A1444" s="180" t="s">
        <v>397</v>
      </c>
      <c r="B1444" s="181">
        <v>4517</v>
      </c>
      <c r="C1444" s="181">
        <v>574500</v>
      </c>
      <c r="D1444" s="181">
        <v>6</v>
      </c>
      <c r="E1444" s="180" t="s">
        <v>5528</v>
      </c>
      <c r="F1444" s="180" t="s">
        <v>138</v>
      </c>
    </row>
    <row r="1445" spans="1:6">
      <c r="A1445" s="180" t="s">
        <v>397</v>
      </c>
      <c r="B1445" s="181">
        <v>3924</v>
      </c>
      <c r="C1445" s="181">
        <v>302600</v>
      </c>
      <c r="D1445" s="181">
        <v>4</v>
      </c>
      <c r="E1445" s="180" t="s">
        <v>5529</v>
      </c>
      <c r="F1445" s="180" t="s">
        <v>14</v>
      </c>
    </row>
    <row r="1446" spans="1:6">
      <c r="A1446" s="180" t="s">
        <v>397</v>
      </c>
      <c r="B1446" s="181">
        <v>4206</v>
      </c>
      <c r="C1446" s="181">
        <v>534900</v>
      </c>
      <c r="D1446" s="181">
        <v>6</v>
      </c>
      <c r="E1446" s="180" t="s">
        <v>5530</v>
      </c>
      <c r="F1446" s="180" t="s">
        <v>13</v>
      </c>
    </row>
    <row r="1447" spans="1:6">
      <c r="A1447" s="180" t="s">
        <v>397</v>
      </c>
      <c r="B1447" s="181">
        <v>7535</v>
      </c>
      <c r="C1447" s="181">
        <v>693200</v>
      </c>
      <c r="D1447" s="181">
        <v>5</v>
      </c>
      <c r="E1447" s="180" t="s">
        <v>5531</v>
      </c>
      <c r="F1447" s="180" t="s">
        <v>41</v>
      </c>
    </row>
    <row r="1448" spans="1:6">
      <c r="A1448" s="180" t="s">
        <v>397</v>
      </c>
      <c r="B1448" s="181">
        <v>9180</v>
      </c>
      <c r="C1448" s="181">
        <v>873200</v>
      </c>
      <c r="D1448" s="181">
        <v>6</v>
      </c>
      <c r="E1448" s="180" t="s">
        <v>5532</v>
      </c>
      <c r="F1448" s="180" t="s">
        <v>41</v>
      </c>
    </row>
    <row r="1449" spans="1:6">
      <c r="A1449" s="180" t="s">
        <v>397</v>
      </c>
      <c r="B1449" s="181">
        <v>7299</v>
      </c>
      <c r="C1449" s="181">
        <v>516200</v>
      </c>
      <c r="D1449" s="181">
        <v>6</v>
      </c>
      <c r="E1449" s="180" t="s">
        <v>5533</v>
      </c>
      <c r="F1449" s="180" t="s">
        <v>14</v>
      </c>
    </row>
    <row r="1450" spans="1:6">
      <c r="A1450" s="180" t="s">
        <v>397</v>
      </c>
      <c r="B1450" s="181">
        <v>2656</v>
      </c>
      <c r="C1450" s="181">
        <v>538700</v>
      </c>
      <c r="D1450" s="181">
        <v>4</v>
      </c>
      <c r="E1450" s="180" t="s">
        <v>5534</v>
      </c>
      <c r="F1450" s="180" t="s">
        <v>32</v>
      </c>
    </row>
    <row r="1451" spans="1:6">
      <c r="A1451" s="180" t="s">
        <v>397</v>
      </c>
      <c r="B1451" s="181">
        <v>3816</v>
      </c>
      <c r="C1451" s="181">
        <v>362600</v>
      </c>
      <c r="D1451" s="181">
        <v>6</v>
      </c>
      <c r="E1451" s="180" t="s">
        <v>5535</v>
      </c>
      <c r="F1451" s="180" t="s">
        <v>14</v>
      </c>
    </row>
    <row r="1452" spans="1:6">
      <c r="A1452" s="180" t="s">
        <v>397</v>
      </c>
      <c r="B1452" s="181">
        <v>8360</v>
      </c>
      <c r="C1452" s="181">
        <v>1268600</v>
      </c>
      <c r="D1452" s="181">
        <v>5</v>
      </c>
      <c r="E1452" s="180" t="s">
        <v>5536</v>
      </c>
      <c r="F1452" s="180" t="s">
        <v>41</v>
      </c>
    </row>
    <row r="1453" spans="1:6">
      <c r="A1453" s="180" t="s">
        <v>397</v>
      </c>
      <c r="B1453" s="181">
        <v>5613</v>
      </c>
      <c r="C1453" s="181">
        <v>691700</v>
      </c>
      <c r="D1453" s="181">
        <v>6</v>
      </c>
      <c r="E1453" s="180" t="s">
        <v>5537</v>
      </c>
      <c r="F1453" s="180" t="s">
        <v>13</v>
      </c>
    </row>
    <row r="1454" spans="1:6">
      <c r="A1454" s="180" t="s">
        <v>397</v>
      </c>
      <c r="B1454" s="181">
        <v>3893</v>
      </c>
      <c r="C1454" s="181">
        <v>287500</v>
      </c>
      <c r="D1454" s="181">
        <v>4</v>
      </c>
      <c r="E1454" s="180" t="s">
        <v>5538</v>
      </c>
      <c r="F1454" s="180" t="s">
        <v>16</v>
      </c>
    </row>
    <row r="1455" spans="1:6">
      <c r="A1455" s="180" t="s">
        <v>397</v>
      </c>
      <c r="B1455" s="181">
        <v>3814</v>
      </c>
      <c r="C1455" s="181">
        <v>732900</v>
      </c>
      <c r="D1455" s="181">
        <v>4</v>
      </c>
      <c r="E1455" s="180" t="s">
        <v>5539</v>
      </c>
      <c r="F1455" s="180" t="s">
        <v>78</v>
      </c>
    </row>
    <row r="1456" spans="1:6">
      <c r="A1456" s="180" t="s">
        <v>397</v>
      </c>
      <c r="B1456" s="181">
        <v>4692</v>
      </c>
      <c r="C1456" s="181">
        <v>385100</v>
      </c>
      <c r="D1456" s="181">
        <v>6</v>
      </c>
      <c r="E1456" s="180" t="s">
        <v>5540</v>
      </c>
      <c r="F1456" s="180" t="s">
        <v>11</v>
      </c>
    </row>
    <row r="1457" spans="1:6">
      <c r="A1457" s="180" t="s">
        <v>397</v>
      </c>
      <c r="B1457" s="181">
        <v>6139</v>
      </c>
      <c r="C1457" s="181">
        <v>403300</v>
      </c>
      <c r="D1457" s="181">
        <v>4</v>
      </c>
      <c r="E1457" s="180" t="s">
        <v>5541</v>
      </c>
      <c r="F1457" s="180" t="s">
        <v>37</v>
      </c>
    </row>
    <row r="1458" spans="1:6">
      <c r="A1458" s="180" t="s">
        <v>397</v>
      </c>
      <c r="B1458" s="181">
        <v>3780</v>
      </c>
      <c r="C1458" s="181">
        <v>442700</v>
      </c>
      <c r="D1458" s="181">
        <v>8</v>
      </c>
      <c r="E1458" s="180" t="s">
        <v>5542</v>
      </c>
      <c r="F1458" s="180" t="s">
        <v>10</v>
      </c>
    </row>
    <row r="1459" spans="1:6">
      <c r="A1459" s="180" t="s">
        <v>397</v>
      </c>
      <c r="B1459" s="181">
        <v>6260</v>
      </c>
      <c r="C1459" s="181">
        <v>508600</v>
      </c>
      <c r="D1459" s="181">
        <v>6</v>
      </c>
      <c r="E1459" s="180" t="s">
        <v>5543</v>
      </c>
      <c r="F1459" s="180" t="s">
        <v>14</v>
      </c>
    </row>
    <row r="1460" spans="1:6">
      <c r="A1460" s="180" t="s">
        <v>397</v>
      </c>
      <c r="B1460" s="181">
        <v>3696</v>
      </c>
      <c r="C1460" s="181">
        <v>687200</v>
      </c>
      <c r="D1460" s="181">
        <v>4</v>
      </c>
      <c r="E1460" s="180" t="s">
        <v>5544</v>
      </c>
      <c r="F1460" s="180" t="s">
        <v>28</v>
      </c>
    </row>
    <row r="1461" spans="1:6">
      <c r="A1461" s="180" t="s">
        <v>397</v>
      </c>
      <c r="B1461" s="181">
        <v>6054</v>
      </c>
      <c r="C1461" s="181">
        <v>654200</v>
      </c>
      <c r="D1461" s="181">
        <v>6</v>
      </c>
      <c r="E1461" s="180" t="s">
        <v>5545</v>
      </c>
      <c r="F1461" s="180" t="s">
        <v>14</v>
      </c>
    </row>
    <row r="1462" spans="1:6">
      <c r="A1462" s="180" t="s">
        <v>397</v>
      </c>
      <c r="B1462" s="181">
        <v>3813</v>
      </c>
      <c r="C1462" s="181">
        <v>320100</v>
      </c>
      <c r="D1462" s="181">
        <v>4</v>
      </c>
      <c r="E1462" s="180" t="s">
        <v>5546</v>
      </c>
      <c r="F1462" s="180" t="s">
        <v>11</v>
      </c>
    </row>
    <row r="1463" spans="1:6">
      <c r="A1463" s="180" t="s">
        <v>397</v>
      </c>
      <c r="B1463" s="181">
        <v>2502</v>
      </c>
      <c r="C1463" s="181">
        <v>263800</v>
      </c>
      <c r="D1463" s="181">
        <v>5</v>
      </c>
      <c r="E1463" s="180" t="s">
        <v>5547</v>
      </c>
      <c r="F1463" s="180" t="s">
        <v>15</v>
      </c>
    </row>
    <row r="1464" spans="1:6">
      <c r="A1464" s="180" t="s">
        <v>397</v>
      </c>
      <c r="B1464" s="181">
        <v>3056</v>
      </c>
      <c r="C1464" s="181">
        <v>380400</v>
      </c>
      <c r="D1464" s="181">
        <v>4</v>
      </c>
      <c r="E1464" s="180" t="s">
        <v>5548</v>
      </c>
      <c r="F1464" s="180" t="s">
        <v>14</v>
      </c>
    </row>
    <row r="1465" spans="1:6">
      <c r="A1465" s="180" t="s">
        <v>397</v>
      </c>
      <c r="B1465" s="181">
        <v>3632</v>
      </c>
      <c r="C1465" s="181">
        <v>317600</v>
      </c>
      <c r="D1465" s="181">
        <v>4</v>
      </c>
      <c r="E1465" s="180" t="s">
        <v>5549</v>
      </c>
      <c r="F1465" s="180" t="s">
        <v>11</v>
      </c>
    </row>
    <row r="1466" spans="1:6">
      <c r="A1466" s="180" t="s">
        <v>397</v>
      </c>
      <c r="B1466" s="181">
        <v>2128</v>
      </c>
      <c r="C1466" s="181">
        <v>344200</v>
      </c>
      <c r="D1466" s="181">
        <v>4</v>
      </c>
      <c r="E1466" s="180" t="s">
        <v>5550</v>
      </c>
      <c r="F1466" s="180" t="s">
        <v>49</v>
      </c>
    </row>
    <row r="1467" spans="1:6">
      <c r="A1467" s="180" t="s">
        <v>397</v>
      </c>
      <c r="B1467" s="181">
        <v>3196</v>
      </c>
      <c r="C1467" s="181">
        <v>576800</v>
      </c>
      <c r="D1467" s="181">
        <v>4</v>
      </c>
      <c r="E1467" s="180" t="s">
        <v>5551</v>
      </c>
      <c r="F1467" s="180" t="s">
        <v>31</v>
      </c>
    </row>
    <row r="1468" spans="1:6">
      <c r="A1468" s="180" t="s">
        <v>397</v>
      </c>
      <c r="B1468" s="181">
        <v>4200</v>
      </c>
      <c r="C1468" s="181">
        <v>280800</v>
      </c>
      <c r="D1468" s="181">
        <v>5</v>
      </c>
      <c r="E1468" s="180" t="s">
        <v>5552</v>
      </c>
      <c r="F1468" s="180" t="s">
        <v>11</v>
      </c>
    </row>
    <row r="1469" spans="1:6">
      <c r="A1469" s="180" t="s">
        <v>397</v>
      </c>
      <c r="B1469" s="181">
        <v>3756</v>
      </c>
      <c r="C1469" s="181">
        <v>499500</v>
      </c>
      <c r="D1469" s="181">
        <v>4</v>
      </c>
      <c r="E1469" s="180" t="s">
        <v>5553</v>
      </c>
      <c r="F1469" s="180" t="s">
        <v>65</v>
      </c>
    </row>
    <row r="1470" spans="1:6">
      <c r="A1470" s="180" t="s">
        <v>397</v>
      </c>
      <c r="B1470" s="181">
        <v>5107</v>
      </c>
      <c r="C1470" s="181">
        <v>370200</v>
      </c>
      <c r="D1470" s="181">
        <v>4</v>
      </c>
      <c r="E1470" s="180" t="s">
        <v>5554</v>
      </c>
      <c r="F1470" s="180" t="s">
        <v>14</v>
      </c>
    </row>
    <row r="1471" spans="1:6">
      <c r="A1471" s="180" t="s">
        <v>397</v>
      </c>
      <c r="B1471" s="181">
        <v>2016</v>
      </c>
      <c r="C1471" s="181">
        <v>439400</v>
      </c>
      <c r="D1471" s="181">
        <v>4</v>
      </c>
      <c r="E1471" s="180" t="s">
        <v>5555</v>
      </c>
      <c r="F1471" s="180" t="s">
        <v>49</v>
      </c>
    </row>
    <row r="1472" spans="1:6">
      <c r="A1472" s="180" t="s">
        <v>397</v>
      </c>
      <c r="B1472" s="181">
        <v>2934</v>
      </c>
      <c r="C1472" s="181">
        <v>222200</v>
      </c>
      <c r="D1472" s="181">
        <v>4</v>
      </c>
      <c r="E1472" s="180" t="s">
        <v>5556</v>
      </c>
      <c r="F1472" s="180" t="s">
        <v>11</v>
      </c>
    </row>
    <row r="1473" spans="1:6">
      <c r="A1473" s="180" t="s">
        <v>397</v>
      </c>
      <c r="B1473" s="181">
        <v>5020</v>
      </c>
      <c r="C1473" s="181">
        <v>409000</v>
      </c>
      <c r="D1473" s="181">
        <v>4</v>
      </c>
      <c r="E1473" s="180" t="s">
        <v>5557</v>
      </c>
      <c r="F1473" s="180" t="s">
        <v>15</v>
      </c>
    </row>
    <row r="1474" spans="1:6">
      <c r="A1474" s="180" t="s">
        <v>397</v>
      </c>
      <c r="B1474" s="181">
        <v>5738</v>
      </c>
      <c r="C1474" s="181">
        <v>466900</v>
      </c>
      <c r="D1474" s="181">
        <v>7</v>
      </c>
      <c r="E1474" s="180" t="s">
        <v>5558</v>
      </c>
      <c r="F1474" s="180" t="s">
        <v>14</v>
      </c>
    </row>
    <row r="1475" spans="1:6">
      <c r="A1475" s="180" t="s">
        <v>397</v>
      </c>
      <c r="B1475" s="181">
        <v>3712</v>
      </c>
      <c r="C1475" s="181">
        <v>718500</v>
      </c>
      <c r="D1475" s="181">
        <v>4</v>
      </c>
      <c r="E1475" s="180" t="s">
        <v>5559</v>
      </c>
      <c r="F1475" s="180" t="s">
        <v>78</v>
      </c>
    </row>
    <row r="1476" spans="1:6">
      <c r="A1476" s="180" t="s">
        <v>397</v>
      </c>
      <c r="B1476" s="181">
        <v>4831</v>
      </c>
      <c r="C1476" s="181">
        <v>407600</v>
      </c>
      <c r="D1476" s="181">
        <v>5</v>
      </c>
      <c r="E1476" s="180" t="s">
        <v>5560</v>
      </c>
      <c r="F1476" s="180" t="s">
        <v>11</v>
      </c>
    </row>
    <row r="1477" spans="1:6">
      <c r="A1477" s="180" t="s">
        <v>397</v>
      </c>
      <c r="B1477" s="181">
        <v>13011</v>
      </c>
      <c r="C1477" s="181">
        <v>1904100</v>
      </c>
      <c r="D1477" s="181">
        <v>6</v>
      </c>
      <c r="E1477" s="180" t="s">
        <v>5561</v>
      </c>
      <c r="F1477" s="180" t="s">
        <v>49</v>
      </c>
    </row>
    <row r="1478" spans="1:6">
      <c r="A1478" s="180" t="s">
        <v>397</v>
      </c>
      <c r="B1478" s="181">
        <v>4410</v>
      </c>
      <c r="C1478" s="181">
        <v>559500</v>
      </c>
      <c r="D1478" s="181">
        <v>4</v>
      </c>
      <c r="E1478" s="180" t="s">
        <v>5562</v>
      </c>
      <c r="F1478" s="180" t="s">
        <v>49</v>
      </c>
    </row>
    <row r="1479" spans="1:6">
      <c r="A1479" s="180" t="s">
        <v>397</v>
      </c>
      <c r="B1479" s="181">
        <v>10900</v>
      </c>
      <c r="C1479" s="181">
        <v>1105800</v>
      </c>
      <c r="D1479" s="181">
        <v>8</v>
      </c>
      <c r="E1479" s="180" t="s">
        <v>5563</v>
      </c>
      <c r="F1479" s="180" t="s">
        <v>158</v>
      </c>
    </row>
    <row r="1480" spans="1:6">
      <c r="A1480" s="180" t="s">
        <v>397</v>
      </c>
      <c r="B1480" s="181">
        <v>5054</v>
      </c>
      <c r="C1480" s="181">
        <v>2800000</v>
      </c>
      <c r="D1480" s="181">
        <v>4</v>
      </c>
      <c r="E1480" s="180" t="s">
        <v>5564</v>
      </c>
      <c r="F1480" s="180" t="s">
        <v>91</v>
      </c>
    </row>
    <row r="1481" spans="1:6">
      <c r="A1481" s="180" t="s">
        <v>397</v>
      </c>
      <c r="B1481" s="181">
        <v>3666</v>
      </c>
      <c r="C1481" s="181">
        <v>271100</v>
      </c>
      <c r="D1481" s="181">
        <v>5</v>
      </c>
      <c r="E1481" s="180" t="s">
        <v>5565</v>
      </c>
      <c r="F1481" s="180" t="s">
        <v>180</v>
      </c>
    </row>
    <row r="1482" spans="1:6">
      <c r="A1482" s="180" t="s">
        <v>397</v>
      </c>
      <c r="B1482" s="181">
        <v>4093</v>
      </c>
      <c r="C1482" s="181">
        <v>555000</v>
      </c>
      <c r="D1482" s="181">
        <v>4</v>
      </c>
      <c r="E1482" s="180" t="s">
        <v>5566</v>
      </c>
      <c r="F1482" s="180" t="s">
        <v>13</v>
      </c>
    </row>
    <row r="1483" spans="1:6">
      <c r="A1483" s="180" t="s">
        <v>397</v>
      </c>
      <c r="B1483" s="181">
        <v>2878</v>
      </c>
      <c r="C1483" s="181">
        <v>522400</v>
      </c>
      <c r="D1483" s="181">
        <v>4</v>
      </c>
      <c r="E1483" s="180" t="s">
        <v>5567</v>
      </c>
      <c r="F1483" s="180" t="s">
        <v>28</v>
      </c>
    </row>
    <row r="1484" spans="1:6">
      <c r="A1484" s="180" t="s">
        <v>397</v>
      </c>
      <c r="B1484" s="181">
        <v>3195</v>
      </c>
      <c r="C1484" s="181">
        <v>618600</v>
      </c>
      <c r="D1484" s="181">
        <v>4</v>
      </c>
      <c r="E1484" s="180" t="s">
        <v>5568</v>
      </c>
      <c r="F1484" s="180" t="s">
        <v>78</v>
      </c>
    </row>
    <row r="1485" spans="1:6">
      <c r="A1485" s="180" t="s">
        <v>397</v>
      </c>
      <c r="B1485" s="181">
        <v>3794</v>
      </c>
      <c r="C1485" s="181">
        <v>772500</v>
      </c>
      <c r="D1485" s="181">
        <v>4</v>
      </c>
      <c r="E1485" s="180" t="s">
        <v>5569</v>
      </c>
      <c r="F1485" s="180" t="s">
        <v>7</v>
      </c>
    </row>
    <row r="1486" spans="1:6">
      <c r="A1486" s="180" t="s">
        <v>397</v>
      </c>
      <c r="B1486" s="181">
        <v>3837</v>
      </c>
      <c r="C1486" s="181">
        <v>284000</v>
      </c>
      <c r="D1486" s="181">
        <v>6</v>
      </c>
      <c r="E1486" s="180" t="s">
        <v>5570</v>
      </c>
      <c r="F1486" s="180" t="s">
        <v>11</v>
      </c>
    </row>
    <row r="1487" spans="1:6">
      <c r="A1487" s="180" t="s">
        <v>397</v>
      </c>
      <c r="B1487" s="181">
        <v>5103</v>
      </c>
      <c r="C1487" s="181">
        <v>354300</v>
      </c>
      <c r="D1487" s="181">
        <v>6</v>
      </c>
      <c r="E1487" s="180" t="s">
        <v>5571</v>
      </c>
      <c r="F1487" s="180" t="s">
        <v>14</v>
      </c>
    </row>
    <row r="1488" spans="1:6">
      <c r="A1488" s="180" t="s">
        <v>397</v>
      </c>
      <c r="B1488" s="181">
        <v>6826</v>
      </c>
      <c r="C1488" s="181">
        <v>2600000</v>
      </c>
      <c r="D1488" s="181">
        <v>5</v>
      </c>
      <c r="E1488" s="180" t="s">
        <v>5572</v>
      </c>
      <c r="F1488" s="180" t="s">
        <v>91</v>
      </c>
    </row>
    <row r="1489" spans="1:6">
      <c r="A1489" s="180" t="s">
        <v>397</v>
      </c>
      <c r="B1489" s="181">
        <v>7238</v>
      </c>
      <c r="C1489" s="181">
        <v>491600</v>
      </c>
      <c r="D1489" s="181">
        <v>8</v>
      </c>
      <c r="E1489" s="180" t="s">
        <v>5573</v>
      </c>
      <c r="F1489" s="180" t="s">
        <v>41</v>
      </c>
    </row>
    <row r="1490" spans="1:6">
      <c r="A1490" s="180" t="s">
        <v>397</v>
      </c>
      <c r="B1490" s="181">
        <v>3055</v>
      </c>
      <c r="C1490" s="181">
        <v>317800</v>
      </c>
      <c r="D1490" s="181">
        <v>4</v>
      </c>
      <c r="E1490" s="180" t="s">
        <v>5574</v>
      </c>
      <c r="F1490" s="180" t="s">
        <v>15</v>
      </c>
    </row>
    <row r="1491" spans="1:6">
      <c r="A1491" s="180" t="s">
        <v>397</v>
      </c>
      <c r="B1491" s="181">
        <v>4554</v>
      </c>
      <c r="C1491" s="181">
        <v>408900</v>
      </c>
      <c r="D1491" s="181">
        <v>6</v>
      </c>
      <c r="E1491" s="180" t="s">
        <v>5575</v>
      </c>
      <c r="F1491" s="180" t="s">
        <v>14</v>
      </c>
    </row>
    <row r="1492" spans="1:6">
      <c r="A1492" s="180" t="s">
        <v>397</v>
      </c>
      <c r="B1492" s="181">
        <v>4118</v>
      </c>
      <c r="C1492" s="181">
        <v>652300</v>
      </c>
      <c r="D1492" s="181">
        <v>5</v>
      </c>
      <c r="E1492" s="180" t="s">
        <v>5576</v>
      </c>
      <c r="F1492" s="180" t="s">
        <v>18</v>
      </c>
    </row>
    <row r="1493" spans="1:6">
      <c r="A1493" s="180" t="s">
        <v>397</v>
      </c>
      <c r="B1493" s="181">
        <v>2645</v>
      </c>
      <c r="C1493" s="181">
        <v>446700</v>
      </c>
      <c r="D1493" s="181">
        <v>4</v>
      </c>
      <c r="E1493" s="180" t="s">
        <v>5577</v>
      </c>
      <c r="F1493" s="180" t="s">
        <v>31</v>
      </c>
    </row>
    <row r="1494" spans="1:6">
      <c r="A1494" s="180" t="s">
        <v>397</v>
      </c>
      <c r="B1494" s="181">
        <v>8286</v>
      </c>
      <c r="C1494" s="181">
        <v>1153000</v>
      </c>
      <c r="D1494" s="181">
        <v>8</v>
      </c>
      <c r="E1494" s="180" t="s">
        <v>5578</v>
      </c>
      <c r="F1494" s="180" t="s">
        <v>13</v>
      </c>
    </row>
    <row r="1495" spans="1:6">
      <c r="A1495" s="180" t="s">
        <v>397</v>
      </c>
      <c r="B1495" s="181">
        <v>4260</v>
      </c>
      <c r="C1495" s="181">
        <v>354100</v>
      </c>
      <c r="D1495" s="181">
        <v>4</v>
      </c>
      <c r="E1495" s="180" t="s">
        <v>5579</v>
      </c>
      <c r="F1495" s="180" t="s">
        <v>14</v>
      </c>
    </row>
    <row r="1496" spans="1:6">
      <c r="A1496" s="180" t="s">
        <v>397</v>
      </c>
      <c r="B1496" s="181">
        <v>3498</v>
      </c>
      <c r="C1496" s="181">
        <v>747400</v>
      </c>
      <c r="D1496" s="181">
        <v>4</v>
      </c>
      <c r="E1496" s="180" t="s">
        <v>5580</v>
      </c>
      <c r="F1496" s="180" t="s">
        <v>28</v>
      </c>
    </row>
    <row r="1497" spans="1:6">
      <c r="A1497" s="180" t="s">
        <v>397</v>
      </c>
      <c r="B1497" s="181">
        <v>6024</v>
      </c>
      <c r="C1497" s="181">
        <v>333500</v>
      </c>
      <c r="D1497" s="181">
        <v>6</v>
      </c>
      <c r="E1497" s="180" t="s">
        <v>5581</v>
      </c>
      <c r="F1497" s="180" t="s">
        <v>11</v>
      </c>
    </row>
    <row r="1498" spans="1:6">
      <c r="A1498" s="180" t="s">
        <v>397</v>
      </c>
      <c r="B1498" s="181">
        <v>2582</v>
      </c>
      <c r="C1498" s="181">
        <v>578400</v>
      </c>
      <c r="D1498" s="181">
        <v>4</v>
      </c>
      <c r="E1498" s="180" t="s">
        <v>5582</v>
      </c>
      <c r="F1498" s="180" t="s">
        <v>62</v>
      </c>
    </row>
    <row r="1499" spans="1:6">
      <c r="A1499" s="180" t="s">
        <v>397</v>
      </c>
      <c r="B1499" s="181">
        <v>7418</v>
      </c>
      <c r="C1499" s="181">
        <v>1913300</v>
      </c>
      <c r="D1499" s="181">
        <v>6</v>
      </c>
      <c r="E1499" s="180" t="s">
        <v>5583</v>
      </c>
      <c r="F1499" s="180" t="s">
        <v>7</v>
      </c>
    </row>
    <row r="1500" spans="1:6">
      <c r="A1500" s="180" t="s">
        <v>397</v>
      </c>
      <c r="B1500" s="181">
        <v>4496</v>
      </c>
      <c r="C1500" s="181">
        <v>283700</v>
      </c>
      <c r="D1500" s="181">
        <v>4</v>
      </c>
      <c r="E1500" s="180" t="s">
        <v>5584</v>
      </c>
      <c r="F1500" s="180" t="s">
        <v>11</v>
      </c>
    </row>
    <row r="1501" spans="1:6">
      <c r="A1501" s="180" t="s">
        <v>397</v>
      </c>
      <c r="B1501" s="181">
        <v>4734</v>
      </c>
      <c r="C1501" s="181">
        <v>740900</v>
      </c>
      <c r="D1501" s="181">
        <v>4</v>
      </c>
      <c r="E1501" s="180" t="s">
        <v>5585</v>
      </c>
      <c r="F1501" s="180" t="s">
        <v>28</v>
      </c>
    </row>
    <row r="1502" spans="1:6">
      <c r="A1502" s="180" t="s">
        <v>397</v>
      </c>
      <c r="B1502" s="181">
        <v>6761</v>
      </c>
      <c r="C1502" s="181">
        <v>484400</v>
      </c>
      <c r="D1502" s="181">
        <v>4</v>
      </c>
      <c r="E1502" s="180" t="s">
        <v>5586</v>
      </c>
      <c r="F1502" s="180" t="s">
        <v>14</v>
      </c>
    </row>
    <row r="1503" spans="1:6">
      <c r="A1503" s="180" t="s">
        <v>397</v>
      </c>
      <c r="B1503" s="181">
        <v>4860</v>
      </c>
      <c r="C1503" s="181">
        <v>330500</v>
      </c>
      <c r="D1503" s="181">
        <v>5</v>
      </c>
      <c r="E1503" s="180" t="s">
        <v>5587</v>
      </c>
      <c r="F1503" s="180" t="s">
        <v>11</v>
      </c>
    </row>
    <row r="1504" spans="1:6">
      <c r="A1504" s="180" t="s">
        <v>397</v>
      </c>
      <c r="B1504" s="181">
        <v>5205</v>
      </c>
      <c r="C1504" s="181">
        <v>360500</v>
      </c>
      <c r="D1504" s="181">
        <v>5</v>
      </c>
      <c r="E1504" s="180" t="s">
        <v>5588</v>
      </c>
      <c r="F1504" s="180" t="s">
        <v>14</v>
      </c>
    </row>
    <row r="1505" spans="1:6">
      <c r="A1505" s="180" t="s">
        <v>397</v>
      </c>
      <c r="B1505" s="181">
        <v>4340</v>
      </c>
      <c r="C1505" s="181">
        <v>216300</v>
      </c>
      <c r="D1505" s="181">
        <v>4</v>
      </c>
      <c r="E1505" s="180" t="s">
        <v>5589</v>
      </c>
      <c r="F1505" s="180" t="s">
        <v>11</v>
      </c>
    </row>
    <row r="1506" spans="1:6">
      <c r="A1506" s="180" t="s">
        <v>397</v>
      </c>
      <c r="B1506" s="181">
        <v>4706</v>
      </c>
      <c r="C1506" s="181">
        <v>395300</v>
      </c>
      <c r="D1506" s="181">
        <v>6</v>
      </c>
      <c r="E1506" s="180" t="s">
        <v>5590</v>
      </c>
      <c r="F1506" s="180" t="s">
        <v>11</v>
      </c>
    </row>
    <row r="1507" spans="1:6">
      <c r="A1507" s="180" t="s">
        <v>397</v>
      </c>
      <c r="B1507" s="181">
        <v>2822</v>
      </c>
      <c r="C1507" s="181">
        <v>511200</v>
      </c>
      <c r="D1507" s="181">
        <v>4</v>
      </c>
      <c r="E1507" s="180" t="s">
        <v>5591</v>
      </c>
      <c r="F1507" s="180" t="s">
        <v>154</v>
      </c>
    </row>
    <row r="1508" spans="1:6">
      <c r="A1508" s="180" t="s">
        <v>397</v>
      </c>
      <c r="B1508" s="181">
        <v>5106</v>
      </c>
      <c r="C1508" s="181">
        <v>351700</v>
      </c>
      <c r="D1508" s="181">
        <v>6</v>
      </c>
      <c r="E1508" s="180" t="s">
        <v>5592</v>
      </c>
      <c r="F1508" s="180" t="s">
        <v>15</v>
      </c>
    </row>
    <row r="1509" spans="1:6">
      <c r="A1509" s="180" t="s">
        <v>397</v>
      </c>
      <c r="B1509" s="181">
        <v>3619</v>
      </c>
      <c r="C1509" s="181">
        <v>254800</v>
      </c>
      <c r="D1509" s="181">
        <v>4</v>
      </c>
      <c r="E1509" s="180" t="s">
        <v>5593</v>
      </c>
      <c r="F1509" s="180" t="s">
        <v>11</v>
      </c>
    </row>
    <row r="1510" spans="1:6">
      <c r="A1510" s="180" t="s">
        <v>397</v>
      </c>
      <c r="B1510" s="181">
        <v>2622</v>
      </c>
      <c r="C1510" s="181">
        <v>827400</v>
      </c>
      <c r="D1510" s="181">
        <v>6</v>
      </c>
      <c r="E1510" s="180" t="s">
        <v>5594</v>
      </c>
      <c r="F1510" s="180" t="s">
        <v>7</v>
      </c>
    </row>
    <row r="1511" spans="1:6">
      <c r="A1511" s="180" t="s">
        <v>397</v>
      </c>
      <c r="B1511" s="181">
        <v>7398</v>
      </c>
      <c r="C1511" s="181">
        <v>1040400</v>
      </c>
      <c r="D1511" s="181">
        <v>6</v>
      </c>
      <c r="E1511" s="180" t="s">
        <v>5595</v>
      </c>
      <c r="F1511" s="180" t="s">
        <v>32</v>
      </c>
    </row>
    <row r="1512" spans="1:6">
      <c r="A1512" s="180" t="s">
        <v>397</v>
      </c>
      <c r="B1512" s="181">
        <v>3878</v>
      </c>
      <c r="C1512" s="181">
        <v>394700</v>
      </c>
      <c r="D1512" s="181">
        <v>4</v>
      </c>
      <c r="E1512" s="180" t="s">
        <v>5596</v>
      </c>
      <c r="F1512" s="180" t="s">
        <v>15</v>
      </c>
    </row>
    <row r="1513" spans="1:6">
      <c r="A1513" s="180" t="s">
        <v>397</v>
      </c>
      <c r="B1513" s="181">
        <v>7828</v>
      </c>
      <c r="C1513" s="181">
        <v>609400</v>
      </c>
      <c r="D1513" s="181">
        <v>8</v>
      </c>
      <c r="E1513" s="180" t="s">
        <v>5597</v>
      </c>
      <c r="F1513" s="180" t="s">
        <v>10</v>
      </c>
    </row>
    <row r="1514" spans="1:6">
      <c r="A1514" s="180" t="s">
        <v>397</v>
      </c>
      <c r="B1514" s="181">
        <v>4004</v>
      </c>
      <c r="C1514" s="181">
        <v>333200</v>
      </c>
      <c r="D1514" s="181">
        <v>4</v>
      </c>
      <c r="E1514" s="180" t="s">
        <v>5598</v>
      </c>
      <c r="F1514" s="180" t="s">
        <v>11</v>
      </c>
    </row>
    <row r="1515" spans="1:6">
      <c r="A1515" s="180" t="s">
        <v>397</v>
      </c>
      <c r="B1515" s="181">
        <v>3680</v>
      </c>
      <c r="C1515" s="181">
        <v>396200</v>
      </c>
      <c r="D1515" s="181">
        <v>5</v>
      </c>
      <c r="E1515" s="180" t="s">
        <v>5599</v>
      </c>
      <c r="F1515" s="180" t="s">
        <v>154</v>
      </c>
    </row>
    <row r="1516" spans="1:6">
      <c r="A1516" s="180" t="s">
        <v>397</v>
      </c>
      <c r="B1516" s="181">
        <v>4920</v>
      </c>
      <c r="C1516" s="181">
        <v>463800</v>
      </c>
      <c r="D1516" s="181">
        <v>6</v>
      </c>
      <c r="E1516" s="180" t="s">
        <v>5600</v>
      </c>
      <c r="F1516" s="180" t="s">
        <v>24</v>
      </c>
    </row>
    <row r="1517" spans="1:6">
      <c r="A1517" s="180" t="s">
        <v>397</v>
      </c>
      <c r="B1517" s="181">
        <v>1496</v>
      </c>
      <c r="C1517" s="181">
        <v>269300</v>
      </c>
      <c r="D1517" s="181">
        <v>4</v>
      </c>
      <c r="E1517" s="180" t="s">
        <v>5601</v>
      </c>
      <c r="F1517" s="180" t="s">
        <v>5</v>
      </c>
    </row>
    <row r="1518" spans="1:6">
      <c r="A1518" s="180" t="s">
        <v>397</v>
      </c>
      <c r="B1518" s="181">
        <v>3970</v>
      </c>
      <c r="C1518" s="181">
        <v>311800</v>
      </c>
      <c r="D1518" s="181">
        <v>5</v>
      </c>
      <c r="E1518" s="180" t="s">
        <v>5602</v>
      </c>
      <c r="F1518" s="180" t="s">
        <v>14</v>
      </c>
    </row>
    <row r="1519" spans="1:6">
      <c r="A1519" s="180" t="s">
        <v>397</v>
      </c>
      <c r="B1519" s="181">
        <v>2281</v>
      </c>
      <c r="C1519" s="181">
        <v>232000</v>
      </c>
      <c r="D1519" s="181">
        <v>4</v>
      </c>
      <c r="E1519" s="180" t="s">
        <v>5603</v>
      </c>
      <c r="F1519" s="180" t="s">
        <v>11</v>
      </c>
    </row>
    <row r="1520" spans="1:6">
      <c r="A1520" s="180" t="s">
        <v>397</v>
      </c>
      <c r="B1520" s="181">
        <v>3551</v>
      </c>
      <c r="C1520" s="181">
        <v>541500</v>
      </c>
      <c r="D1520" s="181">
        <v>4</v>
      </c>
      <c r="E1520" s="180" t="s">
        <v>5604</v>
      </c>
      <c r="F1520" s="180" t="s">
        <v>32</v>
      </c>
    </row>
    <row r="1521" spans="1:6">
      <c r="A1521" s="180" t="s">
        <v>397</v>
      </c>
      <c r="B1521" s="181">
        <v>3484</v>
      </c>
      <c r="C1521" s="181">
        <v>501800</v>
      </c>
      <c r="D1521" s="181">
        <v>6</v>
      </c>
      <c r="E1521" s="180" t="s">
        <v>5605</v>
      </c>
      <c r="F1521" s="180" t="s">
        <v>13</v>
      </c>
    </row>
    <row r="1522" spans="1:6">
      <c r="A1522" s="180" t="s">
        <v>397</v>
      </c>
      <c r="B1522" s="181">
        <v>9234</v>
      </c>
      <c r="C1522" s="181">
        <v>1836100</v>
      </c>
      <c r="D1522" s="181">
        <v>8</v>
      </c>
      <c r="E1522" s="180" t="s">
        <v>5606</v>
      </c>
      <c r="F1522" s="180" t="s">
        <v>32</v>
      </c>
    </row>
    <row r="1523" spans="1:6">
      <c r="A1523" s="180" t="s">
        <v>397</v>
      </c>
      <c r="B1523" s="181">
        <v>3946</v>
      </c>
      <c r="C1523" s="181">
        <v>1140400</v>
      </c>
      <c r="D1523" s="181">
        <v>5</v>
      </c>
      <c r="E1523" s="180" t="s">
        <v>5607</v>
      </c>
      <c r="F1523" s="180" t="s">
        <v>7</v>
      </c>
    </row>
    <row r="1524" spans="1:6">
      <c r="A1524" s="180" t="s">
        <v>397</v>
      </c>
      <c r="B1524" s="181">
        <v>3888</v>
      </c>
      <c r="C1524" s="181">
        <v>284500</v>
      </c>
      <c r="D1524" s="181">
        <v>6</v>
      </c>
      <c r="E1524" s="180" t="s">
        <v>5608</v>
      </c>
      <c r="F1524" s="180" t="s">
        <v>14</v>
      </c>
    </row>
    <row r="1525" spans="1:6">
      <c r="A1525" s="180" t="s">
        <v>397</v>
      </c>
      <c r="B1525" s="181">
        <v>5283</v>
      </c>
      <c r="C1525" s="181">
        <v>394800</v>
      </c>
      <c r="D1525" s="181">
        <v>6</v>
      </c>
      <c r="E1525" s="180" t="s">
        <v>5609</v>
      </c>
      <c r="F1525" s="180" t="s">
        <v>14</v>
      </c>
    </row>
    <row r="1526" spans="1:6">
      <c r="A1526" s="180" t="s">
        <v>397</v>
      </c>
      <c r="B1526" s="181">
        <v>4628</v>
      </c>
      <c r="C1526" s="181">
        <v>849300</v>
      </c>
      <c r="D1526" s="181">
        <v>4</v>
      </c>
      <c r="E1526" s="180" t="s">
        <v>5610</v>
      </c>
      <c r="F1526" s="180" t="s">
        <v>28</v>
      </c>
    </row>
    <row r="1527" spans="1:6">
      <c r="A1527" s="180" t="s">
        <v>397</v>
      </c>
      <c r="B1527" s="181">
        <v>5692</v>
      </c>
      <c r="C1527" s="181">
        <v>1134400</v>
      </c>
      <c r="D1527" s="181">
        <v>6</v>
      </c>
      <c r="E1527" s="180" t="s">
        <v>5611</v>
      </c>
      <c r="F1527" s="180" t="s">
        <v>28</v>
      </c>
    </row>
    <row r="1528" spans="1:6">
      <c r="A1528" s="180" t="s">
        <v>397</v>
      </c>
      <c r="B1528" s="181">
        <v>4542</v>
      </c>
      <c r="C1528" s="181">
        <v>304200</v>
      </c>
      <c r="D1528" s="181">
        <v>6</v>
      </c>
      <c r="E1528" s="180" t="s">
        <v>5612</v>
      </c>
      <c r="F1528" s="180" t="s">
        <v>11</v>
      </c>
    </row>
    <row r="1529" spans="1:6">
      <c r="A1529" s="180" t="s">
        <v>397</v>
      </c>
      <c r="B1529" s="181">
        <v>3918</v>
      </c>
      <c r="C1529" s="181">
        <v>287900</v>
      </c>
      <c r="D1529" s="181">
        <v>5</v>
      </c>
      <c r="E1529" s="180" t="s">
        <v>5613</v>
      </c>
      <c r="F1529" s="180" t="s">
        <v>15</v>
      </c>
    </row>
    <row r="1530" spans="1:6">
      <c r="A1530" s="180" t="s">
        <v>397</v>
      </c>
      <c r="B1530" s="181">
        <v>8940</v>
      </c>
      <c r="C1530" s="181">
        <v>909800</v>
      </c>
      <c r="D1530" s="181">
        <v>6</v>
      </c>
      <c r="E1530" s="180" t="s">
        <v>5614</v>
      </c>
      <c r="F1530" s="180" t="s">
        <v>41</v>
      </c>
    </row>
    <row r="1531" spans="1:6">
      <c r="A1531" s="180" t="s">
        <v>397</v>
      </c>
      <c r="B1531" s="181">
        <v>5210</v>
      </c>
      <c r="C1531" s="181">
        <v>365200</v>
      </c>
      <c r="D1531" s="181">
        <v>8</v>
      </c>
      <c r="E1531" s="180" t="s">
        <v>5615</v>
      </c>
      <c r="F1531" s="180" t="s">
        <v>11</v>
      </c>
    </row>
    <row r="1532" spans="1:6">
      <c r="A1532" s="180" t="s">
        <v>397</v>
      </c>
      <c r="B1532" s="181">
        <v>4894</v>
      </c>
      <c r="C1532" s="181">
        <v>530200</v>
      </c>
      <c r="D1532" s="181">
        <v>4</v>
      </c>
      <c r="E1532" s="180" t="s">
        <v>5616</v>
      </c>
      <c r="F1532" s="180" t="s">
        <v>10</v>
      </c>
    </row>
    <row r="1533" spans="1:6">
      <c r="A1533" s="180" t="s">
        <v>397</v>
      </c>
      <c r="B1533" s="181">
        <v>2729</v>
      </c>
      <c r="C1533" s="181">
        <v>349800</v>
      </c>
      <c r="D1533" s="181">
        <v>4</v>
      </c>
      <c r="E1533" s="180" t="s">
        <v>5617</v>
      </c>
      <c r="F1533" s="180" t="s">
        <v>14</v>
      </c>
    </row>
    <row r="1534" spans="1:6">
      <c r="A1534" s="180" t="s">
        <v>397</v>
      </c>
      <c r="B1534" s="181">
        <v>3548</v>
      </c>
      <c r="C1534" s="181">
        <v>301000</v>
      </c>
      <c r="D1534" s="181">
        <v>4</v>
      </c>
      <c r="E1534" s="180" t="s">
        <v>5618</v>
      </c>
      <c r="F1534" s="180" t="s">
        <v>14</v>
      </c>
    </row>
    <row r="1535" spans="1:6">
      <c r="A1535" s="180" t="s">
        <v>397</v>
      </c>
      <c r="B1535" s="181">
        <v>5220</v>
      </c>
      <c r="C1535" s="181">
        <v>379700</v>
      </c>
      <c r="D1535" s="181">
        <v>6</v>
      </c>
      <c r="E1535" s="180" t="s">
        <v>5619</v>
      </c>
      <c r="F1535" s="180" t="s">
        <v>14</v>
      </c>
    </row>
    <row r="1536" spans="1:6">
      <c r="A1536" s="180" t="s">
        <v>397</v>
      </c>
      <c r="B1536" s="181">
        <v>5022</v>
      </c>
      <c r="C1536" s="181">
        <v>1020600</v>
      </c>
      <c r="D1536" s="181">
        <v>6</v>
      </c>
      <c r="E1536" s="180" t="s">
        <v>5620</v>
      </c>
      <c r="F1536" s="180" t="s">
        <v>45</v>
      </c>
    </row>
    <row r="1537" spans="1:6">
      <c r="A1537" s="180" t="s">
        <v>397</v>
      </c>
      <c r="B1537" s="181">
        <v>3684</v>
      </c>
      <c r="C1537" s="181">
        <v>268200</v>
      </c>
      <c r="D1537" s="181">
        <v>4</v>
      </c>
      <c r="E1537" s="180" t="s">
        <v>5621</v>
      </c>
      <c r="F1537" s="180" t="s">
        <v>15</v>
      </c>
    </row>
    <row r="1538" spans="1:6">
      <c r="A1538" s="180" t="s">
        <v>397</v>
      </c>
      <c r="B1538" s="181">
        <v>4680</v>
      </c>
      <c r="C1538" s="181">
        <v>316400</v>
      </c>
      <c r="D1538" s="181">
        <v>6</v>
      </c>
      <c r="E1538" s="180" t="s">
        <v>5622</v>
      </c>
      <c r="F1538" s="180" t="s">
        <v>11</v>
      </c>
    </row>
    <row r="1539" spans="1:6">
      <c r="A1539" s="180" t="s">
        <v>397</v>
      </c>
      <c r="B1539" s="181">
        <v>5031</v>
      </c>
      <c r="C1539" s="181">
        <v>839500</v>
      </c>
      <c r="D1539" s="181">
        <v>5</v>
      </c>
      <c r="E1539" s="180" t="s">
        <v>5623</v>
      </c>
      <c r="F1539" s="180" t="s">
        <v>28</v>
      </c>
    </row>
    <row r="1540" spans="1:6">
      <c r="A1540" s="180" t="s">
        <v>397</v>
      </c>
      <c r="B1540" s="181">
        <v>5844</v>
      </c>
      <c r="C1540" s="181">
        <v>414600</v>
      </c>
      <c r="D1540" s="181">
        <v>6</v>
      </c>
      <c r="E1540" s="180" t="s">
        <v>5624</v>
      </c>
      <c r="F1540" s="180" t="s">
        <v>14</v>
      </c>
    </row>
    <row r="1541" spans="1:6">
      <c r="A1541" s="180" t="s">
        <v>397</v>
      </c>
      <c r="B1541" s="181">
        <v>3807</v>
      </c>
      <c r="C1541" s="181">
        <v>279000</v>
      </c>
      <c r="D1541" s="181">
        <v>6</v>
      </c>
      <c r="E1541" s="180" t="s">
        <v>5625</v>
      </c>
      <c r="F1541" s="180" t="s">
        <v>11</v>
      </c>
    </row>
    <row r="1542" spans="1:6">
      <c r="A1542" s="180" t="s">
        <v>397</v>
      </c>
      <c r="B1542" s="181">
        <v>5461</v>
      </c>
      <c r="C1542" s="181">
        <v>812900</v>
      </c>
      <c r="D1542" s="181">
        <v>5</v>
      </c>
      <c r="E1542" s="180" t="s">
        <v>5626</v>
      </c>
      <c r="F1542" s="180" t="s">
        <v>32</v>
      </c>
    </row>
    <row r="1543" spans="1:6">
      <c r="A1543" s="180" t="s">
        <v>397</v>
      </c>
      <c r="B1543" s="181">
        <v>5171</v>
      </c>
      <c r="C1543" s="181">
        <v>807400</v>
      </c>
      <c r="D1543" s="181">
        <v>6</v>
      </c>
      <c r="E1543" s="180" t="s">
        <v>5627</v>
      </c>
      <c r="F1543" s="180" t="s">
        <v>28</v>
      </c>
    </row>
    <row r="1544" spans="1:6">
      <c r="A1544" s="180" t="s">
        <v>397</v>
      </c>
      <c r="B1544" s="181">
        <v>7070</v>
      </c>
      <c r="C1544" s="181">
        <v>565400</v>
      </c>
      <c r="D1544" s="181">
        <v>5</v>
      </c>
      <c r="E1544" s="180" t="s">
        <v>5628</v>
      </c>
      <c r="F1544" s="180" t="s">
        <v>10</v>
      </c>
    </row>
    <row r="1545" spans="1:6">
      <c r="A1545" s="180" t="s">
        <v>397</v>
      </c>
      <c r="B1545" s="181">
        <v>3343</v>
      </c>
      <c r="C1545" s="181">
        <v>486600</v>
      </c>
      <c r="D1545" s="181">
        <v>4</v>
      </c>
      <c r="E1545" s="180" t="s">
        <v>5629</v>
      </c>
      <c r="F1545" s="180" t="s">
        <v>69</v>
      </c>
    </row>
    <row r="1546" spans="1:6">
      <c r="A1546" s="180" t="s">
        <v>397</v>
      </c>
      <c r="B1546" s="181">
        <v>2950</v>
      </c>
      <c r="C1546" s="181">
        <v>351500</v>
      </c>
      <c r="D1546" s="181">
        <v>4</v>
      </c>
      <c r="E1546" s="180" t="s">
        <v>5630</v>
      </c>
      <c r="F1546" s="180" t="s">
        <v>14</v>
      </c>
    </row>
    <row r="1547" spans="1:6">
      <c r="A1547" s="180" t="s">
        <v>397</v>
      </c>
      <c r="B1547" s="181">
        <v>4907</v>
      </c>
      <c r="C1547" s="181">
        <v>1091300</v>
      </c>
      <c r="D1547" s="181">
        <v>6</v>
      </c>
      <c r="E1547" s="180" t="s">
        <v>5631</v>
      </c>
      <c r="F1547" s="180" t="s">
        <v>31</v>
      </c>
    </row>
    <row r="1548" spans="1:6">
      <c r="A1548" s="180" t="s">
        <v>397</v>
      </c>
      <c r="B1548" s="181">
        <v>5596</v>
      </c>
      <c r="C1548" s="181">
        <v>1323400</v>
      </c>
      <c r="D1548" s="181">
        <v>6</v>
      </c>
      <c r="E1548" s="180" t="s">
        <v>5632</v>
      </c>
      <c r="F1548" s="180" t="s">
        <v>7</v>
      </c>
    </row>
    <row r="1549" spans="1:6">
      <c r="A1549" s="180" t="s">
        <v>397</v>
      </c>
      <c r="B1549" s="181">
        <v>4442</v>
      </c>
      <c r="C1549" s="181">
        <v>289500</v>
      </c>
      <c r="D1549" s="181">
        <v>5</v>
      </c>
      <c r="E1549" s="180" t="s">
        <v>5633</v>
      </c>
      <c r="F1549" s="180" t="s">
        <v>11</v>
      </c>
    </row>
    <row r="1550" spans="1:6">
      <c r="A1550" s="180" t="s">
        <v>397</v>
      </c>
      <c r="B1550" s="181">
        <v>3352</v>
      </c>
      <c r="C1550" s="181">
        <v>342300</v>
      </c>
      <c r="D1550" s="181">
        <v>5</v>
      </c>
      <c r="E1550" s="180" t="s">
        <v>5634</v>
      </c>
      <c r="F1550" s="180" t="s">
        <v>14</v>
      </c>
    </row>
    <row r="1551" spans="1:6">
      <c r="A1551" s="180" t="s">
        <v>397</v>
      </c>
      <c r="B1551" s="181">
        <v>4486</v>
      </c>
      <c r="C1551" s="181">
        <v>736400</v>
      </c>
      <c r="D1551" s="181">
        <v>6</v>
      </c>
      <c r="E1551" s="180" t="s">
        <v>5635</v>
      </c>
      <c r="F1551" s="180" t="s">
        <v>5</v>
      </c>
    </row>
    <row r="1552" spans="1:6">
      <c r="A1552" s="180" t="s">
        <v>397</v>
      </c>
      <c r="B1552" s="181">
        <v>3630</v>
      </c>
      <c r="C1552" s="181">
        <v>398100</v>
      </c>
      <c r="D1552" s="181">
        <v>4</v>
      </c>
      <c r="E1552" s="180" t="s">
        <v>5636</v>
      </c>
      <c r="F1552" s="180" t="s">
        <v>5</v>
      </c>
    </row>
    <row r="1553" spans="1:6">
      <c r="A1553" s="180" t="s">
        <v>397</v>
      </c>
      <c r="B1553" s="181">
        <v>2706</v>
      </c>
      <c r="C1553" s="181">
        <v>274200</v>
      </c>
      <c r="D1553" s="181">
        <v>4</v>
      </c>
      <c r="E1553" s="180" t="s">
        <v>5637</v>
      </c>
      <c r="F1553" s="180" t="s">
        <v>14</v>
      </c>
    </row>
    <row r="1554" spans="1:6">
      <c r="A1554" s="180" t="s">
        <v>397</v>
      </c>
      <c r="B1554" s="181">
        <v>3370</v>
      </c>
      <c r="C1554" s="181">
        <v>233500</v>
      </c>
      <c r="D1554" s="181">
        <v>6</v>
      </c>
      <c r="E1554" s="180" t="s">
        <v>5638</v>
      </c>
      <c r="F1554" s="180" t="s">
        <v>103</v>
      </c>
    </row>
    <row r="1555" spans="1:6">
      <c r="A1555" s="180" t="s">
        <v>397</v>
      </c>
      <c r="B1555" s="181">
        <v>6078</v>
      </c>
      <c r="C1555" s="181">
        <v>2000800</v>
      </c>
      <c r="D1555" s="181">
        <v>6</v>
      </c>
      <c r="E1555" s="180" t="s">
        <v>5639</v>
      </c>
      <c r="F1555" s="180" t="s">
        <v>7</v>
      </c>
    </row>
    <row r="1556" spans="1:6">
      <c r="A1556" s="180" t="s">
        <v>397</v>
      </c>
      <c r="B1556" s="181">
        <v>3094</v>
      </c>
      <c r="C1556" s="181">
        <v>621700</v>
      </c>
      <c r="D1556" s="181">
        <v>4</v>
      </c>
      <c r="E1556" s="180" t="s">
        <v>5640</v>
      </c>
      <c r="F1556" s="180" t="s">
        <v>28</v>
      </c>
    </row>
    <row r="1557" spans="1:6">
      <c r="A1557" s="180" t="s">
        <v>397</v>
      </c>
      <c r="B1557" s="181">
        <v>4299</v>
      </c>
      <c r="C1557" s="181">
        <v>401400</v>
      </c>
      <c r="D1557" s="181">
        <v>5</v>
      </c>
      <c r="E1557" s="180" t="s">
        <v>5641</v>
      </c>
      <c r="F1557" s="180" t="s">
        <v>14</v>
      </c>
    </row>
    <row r="1558" spans="1:6">
      <c r="A1558" s="180" t="s">
        <v>397</v>
      </c>
      <c r="B1558" s="181">
        <v>5237</v>
      </c>
      <c r="C1558" s="181">
        <v>864100</v>
      </c>
      <c r="D1558" s="181">
        <v>5</v>
      </c>
      <c r="E1558" s="180" t="s">
        <v>5642</v>
      </c>
      <c r="F1558" s="180" t="s">
        <v>78</v>
      </c>
    </row>
    <row r="1559" spans="1:6">
      <c r="A1559" s="180" t="s">
        <v>397</v>
      </c>
      <c r="B1559" s="181">
        <v>3397</v>
      </c>
      <c r="C1559" s="181">
        <v>632700</v>
      </c>
      <c r="D1559" s="181">
        <v>4</v>
      </c>
      <c r="E1559" s="180" t="s">
        <v>5643</v>
      </c>
      <c r="F1559" s="180" t="s">
        <v>49</v>
      </c>
    </row>
    <row r="1560" spans="1:6">
      <c r="A1560" s="180" t="s">
        <v>397</v>
      </c>
      <c r="B1560" s="181">
        <v>6945</v>
      </c>
      <c r="C1560" s="181">
        <v>1439900</v>
      </c>
      <c r="D1560" s="181">
        <v>6</v>
      </c>
      <c r="E1560" s="180" t="s">
        <v>5644</v>
      </c>
      <c r="F1560" s="180" t="s">
        <v>7</v>
      </c>
    </row>
    <row r="1561" spans="1:6">
      <c r="A1561" s="180" t="s">
        <v>397</v>
      </c>
      <c r="B1561" s="181">
        <v>5694</v>
      </c>
      <c r="C1561" s="181">
        <v>609700</v>
      </c>
      <c r="D1561" s="181">
        <v>6</v>
      </c>
      <c r="E1561" s="180" t="s">
        <v>5645</v>
      </c>
      <c r="F1561" s="180" t="s">
        <v>49</v>
      </c>
    </row>
    <row r="1562" spans="1:6">
      <c r="A1562" s="180" t="s">
        <v>397</v>
      </c>
      <c r="B1562" s="181">
        <v>6169</v>
      </c>
      <c r="C1562" s="181">
        <v>660800</v>
      </c>
      <c r="D1562" s="181">
        <v>6</v>
      </c>
      <c r="E1562" s="180" t="s">
        <v>5646</v>
      </c>
      <c r="F1562" s="180" t="s">
        <v>5</v>
      </c>
    </row>
    <row r="1563" spans="1:6">
      <c r="A1563" s="180" t="s">
        <v>397</v>
      </c>
      <c r="B1563" s="181">
        <v>4013</v>
      </c>
      <c r="C1563" s="181">
        <v>276300</v>
      </c>
      <c r="D1563" s="181">
        <v>6</v>
      </c>
      <c r="E1563" s="180" t="s">
        <v>5647</v>
      </c>
      <c r="F1563" s="180" t="s">
        <v>14</v>
      </c>
    </row>
    <row r="1564" spans="1:6">
      <c r="A1564" s="180" t="s">
        <v>397</v>
      </c>
      <c r="B1564" s="181">
        <v>4160</v>
      </c>
      <c r="C1564" s="181">
        <v>366300</v>
      </c>
      <c r="D1564" s="181">
        <v>5</v>
      </c>
      <c r="E1564" s="180" t="s">
        <v>5648</v>
      </c>
      <c r="F1564" s="180" t="s">
        <v>95</v>
      </c>
    </row>
    <row r="1565" spans="1:6">
      <c r="A1565" s="180" t="s">
        <v>397</v>
      </c>
      <c r="B1565" s="181">
        <v>4622</v>
      </c>
      <c r="C1565" s="181">
        <v>385900</v>
      </c>
      <c r="D1565" s="181">
        <v>6</v>
      </c>
      <c r="E1565" s="180" t="s">
        <v>5649</v>
      </c>
      <c r="F1565" s="180" t="s">
        <v>206</v>
      </c>
    </row>
    <row r="1566" spans="1:6">
      <c r="A1566" s="180" t="s">
        <v>397</v>
      </c>
      <c r="B1566" s="181">
        <v>4140</v>
      </c>
      <c r="C1566" s="181">
        <v>533000</v>
      </c>
      <c r="D1566" s="181">
        <v>4</v>
      </c>
      <c r="E1566" s="180" t="s">
        <v>5650</v>
      </c>
      <c r="F1566" s="180" t="s">
        <v>206</v>
      </c>
    </row>
    <row r="1567" spans="1:6">
      <c r="A1567" s="180" t="s">
        <v>397</v>
      </c>
      <c r="B1567" s="181">
        <v>3807</v>
      </c>
      <c r="C1567" s="181">
        <v>637300</v>
      </c>
      <c r="D1567" s="181">
        <v>4</v>
      </c>
      <c r="E1567" s="180" t="s">
        <v>5651</v>
      </c>
      <c r="F1567" s="180" t="s">
        <v>44</v>
      </c>
    </row>
    <row r="1568" spans="1:6">
      <c r="A1568" s="180" t="s">
        <v>397</v>
      </c>
      <c r="B1568" s="181">
        <v>3804</v>
      </c>
      <c r="C1568" s="181">
        <v>505800</v>
      </c>
      <c r="D1568" s="181">
        <v>6</v>
      </c>
      <c r="E1568" s="180" t="s">
        <v>5652</v>
      </c>
      <c r="F1568" s="180" t="s">
        <v>74</v>
      </c>
    </row>
    <row r="1569" spans="1:6">
      <c r="A1569" s="180" t="s">
        <v>397</v>
      </c>
      <c r="B1569" s="181">
        <v>3641</v>
      </c>
      <c r="C1569" s="181">
        <v>734000</v>
      </c>
      <c r="D1569" s="181">
        <v>4</v>
      </c>
      <c r="E1569" s="180" t="s">
        <v>5653</v>
      </c>
      <c r="F1569" s="180" t="s">
        <v>78</v>
      </c>
    </row>
    <row r="1570" spans="1:6">
      <c r="A1570" s="180" t="s">
        <v>397</v>
      </c>
      <c r="B1570" s="181">
        <v>3600</v>
      </c>
      <c r="C1570" s="181">
        <v>545300</v>
      </c>
      <c r="D1570" s="181">
        <v>5</v>
      </c>
      <c r="E1570" s="180" t="s">
        <v>5654</v>
      </c>
      <c r="F1570" s="180" t="s">
        <v>5</v>
      </c>
    </row>
    <row r="1571" spans="1:6">
      <c r="A1571" s="180" t="s">
        <v>397</v>
      </c>
      <c r="B1571" s="181">
        <v>6899</v>
      </c>
      <c r="C1571" s="181">
        <v>543700</v>
      </c>
      <c r="D1571" s="181">
        <v>7</v>
      </c>
      <c r="E1571" s="180" t="s">
        <v>5655</v>
      </c>
      <c r="F1571" s="180" t="s">
        <v>14</v>
      </c>
    </row>
    <row r="1572" spans="1:6">
      <c r="A1572" s="180" t="s">
        <v>397</v>
      </c>
      <c r="B1572" s="181">
        <v>4644</v>
      </c>
      <c r="C1572" s="181">
        <v>293200</v>
      </c>
      <c r="D1572" s="181">
        <v>5</v>
      </c>
      <c r="E1572" s="180" t="s">
        <v>5656</v>
      </c>
      <c r="F1572" s="180" t="s">
        <v>11</v>
      </c>
    </row>
    <row r="1573" spans="1:6">
      <c r="A1573" s="180" t="s">
        <v>397</v>
      </c>
      <c r="B1573" s="181">
        <v>5970</v>
      </c>
      <c r="C1573" s="181">
        <v>393700</v>
      </c>
      <c r="D1573" s="181">
        <v>6</v>
      </c>
      <c r="E1573" s="180" t="s">
        <v>5657</v>
      </c>
      <c r="F1573" s="180" t="s">
        <v>15</v>
      </c>
    </row>
    <row r="1574" spans="1:6">
      <c r="A1574" s="180" t="s">
        <v>397</v>
      </c>
      <c r="B1574" s="181">
        <v>2760</v>
      </c>
      <c r="C1574" s="181">
        <v>882100</v>
      </c>
      <c r="D1574" s="181">
        <v>6</v>
      </c>
      <c r="E1574" s="180" t="s">
        <v>5658</v>
      </c>
      <c r="F1574" s="180" t="s">
        <v>7</v>
      </c>
    </row>
    <row r="1575" spans="1:6">
      <c r="A1575" s="180" t="s">
        <v>397</v>
      </c>
      <c r="B1575" s="181">
        <v>4760</v>
      </c>
      <c r="C1575" s="181">
        <v>600500</v>
      </c>
      <c r="D1575" s="181">
        <v>4</v>
      </c>
      <c r="E1575" s="180" t="s">
        <v>5659</v>
      </c>
      <c r="F1575" s="180" t="s">
        <v>10</v>
      </c>
    </row>
    <row r="1576" spans="1:6">
      <c r="A1576" s="180" t="s">
        <v>397</v>
      </c>
      <c r="B1576" s="181">
        <v>2706</v>
      </c>
      <c r="C1576" s="181">
        <v>492900</v>
      </c>
      <c r="D1576" s="181">
        <v>4</v>
      </c>
      <c r="E1576" s="180" t="s">
        <v>5660</v>
      </c>
      <c r="F1576" s="180" t="s">
        <v>78</v>
      </c>
    </row>
    <row r="1577" spans="1:6">
      <c r="A1577" s="180" t="s">
        <v>397</v>
      </c>
      <c r="B1577" s="181">
        <v>4416</v>
      </c>
      <c r="C1577" s="181">
        <v>630100</v>
      </c>
      <c r="D1577" s="181">
        <v>8</v>
      </c>
      <c r="E1577" s="180" t="s">
        <v>5661</v>
      </c>
      <c r="F1577" s="180" t="s">
        <v>52</v>
      </c>
    </row>
    <row r="1578" spans="1:6">
      <c r="A1578" s="180" t="s">
        <v>397</v>
      </c>
      <c r="B1578" s="181">
        <v>6088</v>
      </c>
      <c r="C1578" s="181">
        <v>534200</v>
      </c>
      <c r="D1578" s="181">
        <v>8</v>
      </c>
      <c r="E1578" s="180" t="s">
        <v>5662</v>
      </c>
      <c r="F1578" s="180" t="s">
        <v>15</v>
      </c>
    </row>
    <row r="1579" spans="1:6">
      <c r="A1579" s="180" t="s">
        <v>397</v>
      </c>
      <c r="B1579" s="181">
        <v>3662</v>
      </c>
      <c r="C1579" s="181">
        <v>275800</v>
      </c>
      <c r="D1579" s="181">
        <v>4</v>
      </c>
      <c r="E1579" s="180" t="s">
        <v>5663</v>
      </c>
      <c r="F1579" s="180" t="s">
        <v>11</v>
      </c>
    </row>
    <row r="1580" spans="1:6">
      <c r="A1580" s="180" t="s">
        <v>397</v>
      </c>
      <c r="B1580" s="181">
        <v>4781</v>
      </c>
      <c r="C1580" s="181">
        <v>469200</v>
      </c>
      <c r="D1580" s="181">
        <v>5</v>
      </c>
      <c r="E1580" s="180" t="s">
        <v>5664</v>
      </c>
      <c r="F1580" s="180" t="s">
        <v>14</v>
      </c>
    </row>
    <row r="1581" spans="1:6">
      <c r="A1581" s="180" t="s">
        <v>397</v>
      </c>
      <c r="B1581" s="181">
        <v>4254</v>
      </c>
      <c r="C1581" s="181">
        <v>399300</v>
      </c>
      <c r="D1581" s="181">
        <v>6</v>
      </c>
      <c r="E1581" s="180" t="s">
        <v>5665</v>
      </c>
      <c r="F1581" s="180" t="s">
        <v>14</v>
      </c>
    </row>
    <row r="1582" spans="1:6">
      <c r="A1582" s="180" t="s">
        <v>397</v>
      </c>
      <c r="B1582" s="181">
        <v>4306</v>
      </c>
      <c r="C1582" s="181">
        <v>388500</v>
      </c>
      <c r="D1582" s="181">
        <v>5</v>
      </c>
      <c r="E1582" s="180" t="s">
        <v>5666</v>
      </c>
      <c r="F1582" s="180" t="s">
        <v>16</v>
      </c>
    </row>
    <row r="1583" spans="1:6">
      <c r="A1583" s="180" t="s">
        <v>397</v>
      </c>
      <c r="B1583" s="181">
        <v>4198</v>
      </c>
      <c r="C1583" s="181">
        <v>430400</v>
      </c>
      <c r="D1583" s="181">
        <v>4</v>
      </c>
      <c r="E1583" s="180" t="s">
        <v>5667</v>
      </c>
      <c r="F1583" s="180" t="s">
        <v>26</v>
      </c>
    </row>
    <row r="1584" spans="1:6">
      <c r="A1584" s="180" t="s">
        <v>397</v>
      </c>
      <c r="B1584" s="181">
        <v>6003</v>
      </c>
      <c r="C1584" s="181">
        <v>864100</v>
      </c>
      <c r="D1584" s="181">
        <v>6</v>
      </c>
      <c r="E1584" s="180" t="s">
        <v>5668</v>
      </c>
      <c r="F1584" s="180" t="s">
        <v>13</v>
      </c>
    </row>
    <row r="1585" spans="1:6">
      <c r="A1585" s="180" t="s">
        <v>397</v>
      </c>
      <c r="B1585" s="181">
        <v>2936</v>
      </c>
      <c r="C1585" s="181">
        <v>493000</v>
      </c>
      <c r="D1585" s="181">
        <v>4</v>
      </c>
      <c r="E1585" s="180" t="s">
        <v>5669</v>
      </c>
      <c r="F1585" s="180" t="s">
        <v>13</v>
      </c>
    </row>
    <row r="1586" spans="1:6">
      <c r="A1586" s="180" t="s">
        <v>397</v>
      </c>
      <c r="B1586" s="181">
        <v>7609</v>
      </c>
      <c r="C1586" s="181">
        <v>646800</v>
      </c>
      <c r="D1586" s="181">
        <v>6</v>
      </c>
      <c r="E1586" s="180" t="s">
        <v>5670</v>
      </c>
      <c r="F1586" s="180" t="s">
        <v>14</v>
      </c>
    </row>
    <row r="1587" spans="1:6">
      <c r="A1587" s="180" t="s">
        <v>397</v>
      </c>
      <c r="B1587" s="181">
        <v>4893</v>
      </c>
      <c r="C1587" s="181">
        <v>321600</v>
      </c>
      <c r="D1587" s="181">
        <v>6</v>
      </c>
      <c r="E1587" s="180" t="s">
        <v>5671</v>
      </c>
      <c r="F1587" s="180" t="s">
        <v>11</v>
      </c>
    </row>
    <row r="1588" spans="1:6">
      <c r="A1588" s="180" t="s">
        <v>397</v>
      </c>
      <c r="B1588" s="181">
        <v>4621</v>
      </c>
      <c r="C1588" s="181">
        <v>408800</v>
      </c>
      <c r="D1588" s="181">
        <v>6</v>
      </c>
      <c r="E1588" s="180" t="s">
        <v>5672</v>
      </c>
      <c r="F1588" s="180" t="s">
        <v>15</v>
      </c>
    </row>
    <row r="1589" spans="1:6">
      <c r="A1589" s="180" t="s">
        <v>397</v>
      </c>
      <c r="B1589" s="181">
        <v>4105</v>
      </c>
      <c r="C1589" s="181">
        <v>631900</v>
      </c>
      <c r="D1589" s="181">
        <v>4</v>
      </c>
      <c r="E1589" s="180" t="s">
        <v>5673</v>
      </c>
      <c r="F1589" s="180" t="s">
        <v>78</v>
      </c>
    </row>
    <row r="1590" spans="1:6">
      <c r="A1590" s="180" t="s">
        <v>397</v>
      </c>
      <c r="B1590" s="181">
        <v>3208</v>
      </c>
      <c r="C1590" s="181">
        <v>438100</v>
      </c>
      <c r="D1590" s="181">
        <v>5</v>
      </c>
      <c r="E1590" s="180" t="s">
        <v>5674</v>
      </c>
      <c r="F1590" s="180" t="s">
        <v>139</v>
      </c>
    </row>
    <row r="1591" spans="1:6">
      <c r="A1591" s="180" t="s">
        <v>397</v>
      </c>
      <c r="B1591" s="181">
        <v>3876</v>
      </c>
      <c r="C1591" s="181">
        <v>310800</v>
      </c>
      <c r="D1591" s="181">
        <v>6</v>
      </c>
      <c r="E1591" s="180" t="s">
        <v>5675</v>
      </c>
      <c r="F1591" s="180" t="s">
        <v>14</v>
      </c>
    </row>
    <row r="1592" spans="1:6">
      <c r="A1592" s="180" t="s">
        <v>397</v>
      </c>
      <c r="B1592" s="181">
        <v>2917</v>
      </c>
      <c r="C1592" s="181">
        <v>245600</v>
      </c>
      <c r="D1592" s="181">
        <v>4</v>
      </c>
      <c r="E1592" s="180" t="s">
        <v>5676</v>
      </c>
      <c r="F1592" s="180" t="s">
        <v>14</v>
      </c>
    </row>
    <row r="1593" spans="1:6">
      <c r="A1593" s="180" t="s">
        <v>397</v>
      </c>
      <c r="B1593" s="181">
        <v>4617</v>
      </c>
      <c r="C1593" s="181">
        <v>367100</v>
      </c>
      <c r="D1593" s="181">
        <v>6</v>
      </c>
      <c r="E1593" s="180" t="s">
        <v>5677</v>
      </c>
      <c r="F1593" s="180" t="s">
        <v>14</v>
      </c>
    </row>
    <row r="1594" spans="1:6">
      <c r="A1594" s="180" t="s">
        <v>397</v>
      </c>
      <c r="B1594" s="181">
        <v>6082</v>
      </c>
      <c r="C1594" s="181">
        <v>796700</v>
      </c>
      <c r="D1594" s="181">
        <v>5</v>
      </c>
      <c r="E1594" s="180" t="s">
        <v>5678</v>
      </c>
      <c r="F1594" s="180" t="s">
        <v>32</v>
      </c>
    </row>
    <row r="1595" spans="1:6">
      <c r="A1595" s="180" t="s">
        <v>397</v>
      </c>
      <c r="B1595" s="181">
        <v>4704</v>
      </c>
      <c r="C1595" s="181">
        <v>653600</v>
      </c>
      <c r="D1595" s="181">
        <v>4</v>
      </c>
      <c r="E1595" s="180" t="s">
        <v>5679</v>
      </c>
      <c r="F1595" s="180" t="s">
        <v>78</v>
      </c>
    </row>
    <row r="1596" spans="1:6">
      <c r="A1596" s="180" t="s">
        <v>397</v>
      </c>
      <c r="B1596" s="181">
        <v>6646</v>
      </c>
      <c r="C1596" s="181">
        <v>456000</v>
      </c>
      <c r="D1596" s="181">
        <v>6</v>
      </c>
      <c r="E1596" s="180" t="s">
        <v>5680</v>
      </c>
      <c r="F1596" s="180" t="s">
        <v>14</v>
      </c>
    </row>
    <row r="1597" spans="1:6">
      <c r="A1597" s="180" t="s">
        <v>397</v>
      </c>
      <c r="B1597" s="181">
        <v>7144</v>
      </c>
      <c r="C1597" s="181">
        <v>580800</v>
      </c>
      <c r="D1597" s="181">
        <v>7</v>
      </c>
      <c r="E1597" s="180" t="s">
        <v>5681</v>
      </c>
      <c r="F1597" s="180" t="s">
        <v>14</v>
      </c>
    </row>
    <row r="1598" spans="1:6">
      <c r="A1598" s="180" t="s">
        <v>397</v>
      </c>
      <c r="B1598" s="181">
        <v>4692</v>
      </c>
      <c r="C1598" s="181">
        <v>312700</v>
      </c>
      <c r="D1598" s="181">
        <v>6</v>
      </c>
      <c r="E1598" s="180" t="s">
        <v>5682</v>
      </c>
      <c r="F1598" s="180" t="s">
        <v>11</v>
      </c>
    </row>
    <row r="1599" spans="1:6">
      <c r="A1599" s="180" t="s">
        <v>397</v>
      </c>
      <c r="B1599" s="181">
        <v>3212</v>
      </c>
      <c r="C1599" s="181">
        <v>689300</v>
      </c>
      <c r="D1599" s="181">
        <v>4</v>
      </c>
      <c r="E1599" s="180" t="s">
        <v>5683</v>
      </c>
      <c r="F1599" s="180" t="s">
        <v>78</v>
      </c>
    </row>
    <row r="1600" spans="1:6">
      <c r="A1600" s="180" t="s">
        <v>397</v>
      </c>
      <c r="B1600" s="181">
        <v>4444</v>
      </c>
      <c r="C1600" s="181">
        <v>2314600</v>
      </c>
      <c r="D1600" s="181">
        <v>4</v>
      </c>
      <c r="E1600" s="180" t="s">
        <v>5684</v>
      </c>
      <c r="F1600" s="180" t="s">
        <v>7</v>
      </c>
    </row>
    <row r="1601" spans="1:6">
      <c r="A1601" s="180" t="s">
        <v>397</v>
      </c>
      <c r="B1601" s="181">
        <v>4833</v>
      </c>
      <c r="C1601" s="181">
        <v>353200</v>
      </c>
      <c r="D1601" s="181">
        <v>6</v>
      </c>
      <c r="E1601" s="180" t="s">
        <v>5685</v>
      </c>
      <c r="F1601" s="180" t="s">
        <v>14</v>
      </c>
    </row>
    <row r="1602" spans="1:6">
      <c r="A1602" s="180" t="s">
        <v>397</v>
      </c>
      <c r="B1602" s="181">
        <v>6267</v>
      </c>
      <c r="C1602" s="181">
        <v>259000</v>
      </c>
      <c r="D1602" s="181">
        <v>6</v>
      </c>
      <c r="E1602" s="180" t="s">
        <v>5686</v>
      </c>
      <c r="F1602" s="180" t="s">
        <v>14</v>
      </c>
    </row>
    <row r="1603" spans="1:6">
      <c r="A1603" s="180" t="s">
        <v>397</v>
      </c>
      <c r="B1603" s="181">
        <v>5089</v>
      </c>
      <c r="C1603" s="181">
        <v>598800</v>
      </c>
      <c r="D1603" s="181">
        <v>6</v>
      </c>
      <c r="E1603" s="180" t="s">
        <v>5687</v>
      </c>
      <c r="F1603" s="180" t="s">
        <v>74</v>
      </c>
    </row>
    <row r="1604" spans="1:6">
      <c r="A1604" s="180" t="s">
        <v>397</v>
      </c>
      <c r="B1604" s="181">
        <v>3783</v>
      </c>
      <c r="C1604" s="181">
        <v>285100</v>
      </c>
      <c r="D1604" s="181">
        <v>4</v>
      </c>
      <c r="E1604" s="180" t="s">
        <v>5688</v>
      </c>
      <c r="F1604" s="180" t="s">
        <v>14</v>
      </c>
    </row>
    <row r="1605" spans="1:6">
      <c r="A1605" s="180" t="s">
        <v>397</v>
      </c>
      <c r="B1605" s="181">
        <v>5283</v>
      </c>
      <c r="C1605" s="181">
        <v>342500</v>
      </c>
      <c r="D1605" s="181">
        <v>6</v>
      </c>
      <c r="E1605" s="180" t="s">
        <v>5689</v>
      </c>
      <c r="F1605" s="180" t="s">
        <v>14</v>
      </c>
    </row>
    <row r="1606" spans="1:6">
      <c r="A1606" s="180" t="s">
        <v>397</v>
      </c>
      <c r="B1606" s="181">
        <v>3725</v>
      </c>
      <c r="C1606" s="181">
        <v>595600</v>
      </c>
      <c r="D1606" s="181">
        <v>4</v>
      </c>
      <c r="E1606" s="180" t="s">
        <v>5690</v>
      </c>
      <c r="F1606" s="180" t="s">
        <v>90</v>
      </c>
    </row>
    <row r="1607" spans="1:6">
      <c r="A1607" s="180" t="s">
        <v>397</v>
      </c>
      <c r="B1607" s="181">
        <v>7455</v>
      </c>
      <c r="C1607" s="181">
        <v>532200</v>
      </c>
      <c r="D1607" s="181">
        <v>6</v>
      </c>
      <c r="E1607" s="180" t="s">
        <v>5691</v>
      </c>
      <c r="F1607" s="180" t="s">
        <v>14</v>
      </c>
    </row>
    <row r="1608" spans="1:6">
      <c r="A1608" s="180" t="s">
        <v>397</v>
      </c>
      <c r="B1608" s="181">
        <v>7146</v>
      </c>
      <c r="C1608" s="181">
        <v>501000</v>
      </c>
      <c r="D1608" s="181">
        <v>8</v>
      </c>
      <c r="E1608" s="180" t="s">
        <v>5692</v>
      </c>
      <c r="F1608" s="180" t="s">
        <v>97</v>
      </c>
    </row>
    <row r="1609" spans="1:6">
      <c r="A1609" s="180" t="s">
        <v>397</v>
      </c>
      <c r="B1609" s="181">
        <v>3679</v>
      </c>
      <c r="C1609" s="181">
        <v>559100</v>
      </c>
      <c r="D1609" s="181">
        <v>6</v>
      </c>
      <c r="E1609" s="180" t="s">
        <v>5693</v>
      </c>
      <c r="F1609" s="180" t="s">
        <v>28</v>
      </c>
    </row>
    <row r="1610" spans="1:6">
      <c r="A1610" s="180" t="s">
        <v>397</v>
      </c>
      <c r="B1610" s="181">
        <v>5835</v>
      </c>
      <c r="C1610" s="181">
        <v>487100</v>
      </c>
      <c r="D1610" s="181">
        <v>6</v>
      </c>
      <c r="E1610" s="180" t="s">
        <v>5694</v>
      </c>
      <c r="F1610" s="180" t="s">
        <v>14</v>
      </c>
    </row>
    <row r="1611" spans="1:6">
      <c r="A1611" s="180" t="s">
        <v>397</v>
      </c>
      <c r="B1611" s="181">
        <v>2940</v>
      </c>
      <c r="C1611" s="181">
        <v>415000</v>
      </c>
      <c r="D1611" s="181">
        <v>4</v>
      </c>
      <c r="E1611" s="180" t="s">
        <v>5695</v>
      </c>
      <c r="F1611" s="180" t="s">
        <v>46</v>
      </c>
    </row>
    <row r="1612" spans="1:6">
      <c r="A1612" s="180" t="s">
        <v>397</v>
      </c>
      <c r="B1612" s="181">
        <v>3644</v>
      </c>
      <c r="C1612" s="181">
        <v>960000</v>
      </c>
      <c r="D1612" s="181">
        <v>4</v>
      </c>
      <c r="E1612" s="180" t="s">
        <v>5696</v>
      </c>
      <c r="F1612" s="180" t="s">
        <v>7</v>
      </c>
    </row>
    <row r="1613" spans="1:6">
      <c r="A1613" s="180" t="s">
        <v>397</v>
      </c>
      <c r="B1613" s="181">
        <v>2184</v>
      </c>
      <c r="C1613" s="181">
        <v>274100</v>
      </c>
      <c r="D1613" s="181">
        <v>4</v>
      </c>
      <c r="E1613" s="180" t="s">
        <v>5697</v>
      </c>
      <c r="F1613" s="180" t="s">
        <v>14</v>
      </c>
    </row>
    <row r="1614" spans="1:6">
      <c r="A1614" s="180" t="s">
        <v>397</v>
      </c>
      <c r="B1614" s="181">
        <v>5756</v>
      </c>
      <c r="C1614" s="181">
        <v>1320900</v>
      </c>
      <c r="D1614" s="181">
        <v>6</v>
      </c>
      <c r="E1614" s="180" t="s">
        <v>5698</v>
      </c>
      <c r="F1614" s="180" t="s">
        <v>7</v>
      </c>
    </row>
    <row r="1615" spans="1:6">
      <c r="A1615" s="180" t="s">
        <v>397</v>
      </c>
      <c r="B1615" s="181">
        <v>6297</v>
      </c>
      <c r="C1615" s="181">
        <v>906500</v>
      </c>
      <c r="D1615" s="181">
        <v>6</v>
      </c>
      <c r="E1615" s="180" t="s">
        <v>5699</v>
      </c>
      <c r="F1615" s="180" t="s">
        <v>7</v>
      </c>
    </row>
    <row r="1616" spans="1:6">
      <c r="A1616" s="180" t="s">
        <v>397</v>
      </c>
      <c r="B1616" s="181">
        <v>4881</v>
      </c>
      <c r="C1616" s="181">
        <v>741800</v>
      </c>
      <c r="D1616" s="181">
        <v>6</v>
      </c>
      <c r="E1616" s="180" t="s">
        <v>5700</v>
      </c>
      <c r="F1616" s="180" t="s">
        <v>28</v>
      </c>
    </row>
    <row r="1617" spans="1:6">
      <c r="A1617" s="180" t="s">
        <v>397</v>
      </c>
      <c r="B1617" s="181">
        <v>5520</v>
      </c>
      <c r="C1617" s="181">
        <v>911000</v>
      </c>
      <c r="D1617" s="181">
        <v>6</v>
      </c>
      <c r="E1617" s="180" t="s">
        <v>5701</v>
      </c>
      <c r="F1617" s="180" t="s">
        <v>10</v>
      </c>
    </row>
    <row r="1618" spans="1:6">
      <c r="A1618" s="180" t="s">
        <v>397</v>
      </c>
      <c r="B1618" s="181">
        <v>3120</v>
      </c>
      <c r="C1618" s="181">
        <v>585800</v>
      </c>
      <c r="D1618" s="181">
        <v>4</v>
      </c>
      <c r="E1618" s="180" t="s">
        <v>5702</v>
      </c>
      <c r="F1618" s="180" t="s">
        <v>78</v>
      </c>
    </row>
    <row r="1619" spans="1:6">
      <c r="A1619" s="180" t="s">
        <v>397</v>
      </c>
      <c r="B1619" s="181">
        <v>4347</v>
      </c>
      <c r="C1619" s="181">
        <v>923700</v>
      </c>
      <c r="D1619" s="181">
        <v>4</v>
      </c>
      <c r="E1619" s="180" t="s">
        <v>5703</v>
      </c>
      <c r="F1619" s="180" t="s">
        <v>44</v>
      </c>
    </row>
    <row r="1620" spans="1:6">
      <c r="A1620" s="180" t="s">
        <v>397</v>
      </c>
      <c r="B1620" s="181">
        <v>6258</v>
      </c>
      <c r="C1620" s="181">
        <v>564000</v>
      </c>
      <c r="D1620" s="181">
        <v>4</v>
      </c>
      <c r="E1620" s="180" t="s">
        <v>5704</v>
      </c>
      <c r="F1620" s="180" t="s">
        <v>41</v>
      </c>
    </row>
    <row r="1621" spans="1:6">
      <c r="A1621" s="180" t="s">
        <v>397</v>
      </c>
      <c r="B1621" s="181">
        <v>3060</v>
      </c>
      <c r="C1621" s="181">
        <v>251700</v>
      </c>
      <c r="D1621" s="181">
        <v>4</v>
      </c>
      <c r="E1621" s="180" t="s">
        <v>5705</v>
      </c>
      <c r="F1621" s="180" t="s">
        <v>14</v>
      </c>
    </row>
    <row r="1622" spans="1:6">
      <c r="A1622" s="180" t="s">
        <v>397</v>
      </c>
      <c r="B1622" s="181">
        <v>4372</v>
      </c>
      <c r="C1622" s="181">
        <v>303100</v>
      </c>
      <c r="D1622" s="181">
        <v>4</v>
      </c>
      <c r="E1622" s="180" t="s">
        <v>5706</v>
      </c>
      <c r="F1622" s="180" t="s">
        <v>14</v>
      </c>
    </row>
    <row r="1623" spans="1:6">
      <c r="A1623" s="180" t="s">
        <v>397</v>
      </c>
      <c r="B1623" s="181">
        <v>6389</v>
      </c>
      <c r="C1623" s="181">
        <v>1233600</v>
      </c>
      <c r="D1623" s="181">
        <v>6</v>
      </c>
      <c r="E1623" s="180" t="s">
        <v>5707</v>
      </c>
      <c r="F1623" s="180" t="s">
        <v>7</v>
      </c>
    </row>
    <row r="1624" spans="1:6">
      <c r="A1624" s="180" t="s">
        <v>397</v>
      </c>
      <c r="B1624" s="181">
        <v>4742</v>
      </c>
      <c r="C1624" s="181">
        <v>769000</v>
      </c>
      <c r="D1624" s="181">
        <v>4</v>
      </c>
      <c r="E1624" s="180" t="s">
        <v>5708</v>
      </c>
      <c r="F1624" s="180" t="s">
        <v>78</v>
      </c>
    </row>
    <row r="1625" spans="1:6">
      <c r="A1625" s="180" t="s">
        <v>397</v>
      </c>
      <c r="B1625" s="181">
        <v>3584</v>
      </c>
      <c r="C1625" s="181">
        <v>645000</v>
      </c>
      <c r="D1625" s="181">
        <v>4</v>
      </c>
      <c r="E1625" s="180" t="s">
        <v>5709</v>
      </c>
      <c r="F1625" s="180" t="s">
        <v>28</v>
      </c>
    </row>
    <row r="1626" spans="1:6">
      <c r="A1626" s="180" t="s">
        <v>397</v>
      </c>
      <c r="B1626" s="181">
        <v>3618</v>
      </c>
      <c r="C1626" s="181">
        <v>563900</v>
      </c>
      <c r="D1626" s="181">
        <v>5</v>
      </c>
      <c r="E1626" s="180" t="s">
        <v>5710</v>
      </c>
      <c r="F1626" s="180" t="s">
        <v>28</v>
      </c>
    </row>
    <row r="1627" spans="1:6">
      <c r="A1627" s="180" t="s">
        <v>397</v>
      </c>
      <c r="B1627" s="181">
        <v>4030</v>
      </c>
      <c r="C1627" s="181">
        <v>637100</v>
      </c>
      <c r="D1627" s="181">
        <v>4</v>
      </c>
      <c r="E1627" s="180" t="s">
        <v>5711</v>
      </c>
      <c r="F1627" s="180" t="s">
        <v>44</v>
      </c>
    </row>
    <row r="1628" spans="1:6">
      <c r="A1628" s="180" t="s">
        <v>397</v>
      </c>
      <c r="B1628" s="181">
        <v>4746</v>
      </c>
      <c r="C1628" s="181">
        <v>312300</v>
      </c>
      <c r="D1628" s="181">
        <v>6</v>
      </c>
      <c r="E1628" s="180" t="s">
        <v>5712</v>
      </c>
      <c r="F1628" s="180" t="s">
        <v>11</v>
      </c>
    </row>
    <row r="1629" spans="1:6">
      <c r="A1629" s="180" t="s">
        <v>397</v>
      </c>
      <c r="B1629" s="181">
        <v>3902</v>
      </c>
      <c r="C1629" s="181">
        <v>476900</v>
      </c>
      <c r="D1629" s="181">
        <v>5</v>
      </c>
      <c r="E1629" s="180" t="s">
        <v>5713</v>
      </c>
      <c r="F1629" s="180" t="s">
        <v>74</v>
      </c>
    </row>
    <row r="1630" spans="1:6">
      <c r="A1630" s="180" t="s">
        <v>397</v>
      </c>
      <c r="B1630" s="181">
        <v>5370</v>
      </c>
      <c r="C1630" s="181">
        <v>466900</v>
      </c>
      <c r="D1630" s="181">
        <v>6</v>
      </c>
      <c r="E1630" s="180" t="s">
        <v>5714</v>
      </c>
      <c r="F1630" s="180" t="s">
        <v>14</v>
      </c>
    </row>
    <row r="1631" spans="1:6">
      <c r="A1631" s="180" t="s">
        <v>397</v>
      </c>
      <c r="B1631" s="181">
        <v>3567</v>
      </c>
      <c r="C1631" s="181">
        <v>534500</v>
      </c>
      <c r="D1631" s="181">
        <v>4</v>
      </c>
      <c r="E1631" s="180" t="s">
        <v>5715</v>
      </c>
      <c r="F1631" s="180" t="s">
        <v>13</v>
      </c>
    </row>
    <row r="1632" spans="1:6">
      <c r="A1632" s="180" t="s">
        <v>397</v>
      </c>
      <c r="B1632" s="181">
        <v>4473</v>
      </c>
      <c r="C1632" s="181">
        <v>348600</v>
      </c>
      <c r="D1632" s="181">
        <v>4</v>
      </c>
      <c r="E1632" s="180" t="s">
        <v>5716</v>
      </c>
      <c r="F1632" s="180" t="s">
        <v>11</v>
      </c>
    </row>
    <row r="1633" spans="1:6">
      <c r="A1633" s="180" t="s">
        <v>397</v>
      </c>
      <c r="B1633" s="181">
        <v>5435</v>
      </c>
      <c r="C1633" s="181">
        <v>376000</v>
      </c>
      <c r="D1633" s="181">
        <v>4</v>
      </c>
      <c r="E1633" s="180" t="s">
        <v>5717</v>
      </c>
      <c r="F1633" s="180" t="s">
        <v>10</v>
      </c>
    </row>
    <row r="1634" spans="1:6">
      <c r="A1634" s="180" t="s">
        <v>397</v>
      </c>
      <c r="B1634" s="181">
        <v>5616</v>
      </c>
      <c r="C1634" s="181">
        <v>685800</v>
      </c>
      <c r="D1634" s="181">
        <v>6</v>
      </c>
      <c r="E1634" s="180" t="s">
        <v>5718</v>
      </c>
      <c r="F1634" s="180" t="s">
        <v>10</v>
      </c>
    </row>
    <row r="1635" spans="1:6">
      <c r="A1635" s="180" t="s">
        <v>397</v>
      </c>
      <c r="B1635" s="181">
        <v>8928</v>
      </c>
      <c r="C1635" s="181">
        <v>601200</v>
      </c>
      <c r="D1635" s="181">
        <v>4</v>
      </c>
      <c r="E1635" s="180" t="s">
        <v>5719</v>
      </c>
      <c r="F1635" s="180" t="s">
        <v>41</v>
      </c>
    </row>
    <row r="1636" spans="1:6">
      <c r="A1636" s="180" t="s">
        <v>397</v>
      </c>
      <c r="B1636" s="181">
        <v>5634</v>
      </c>
      <c r="C1636" s="181">
        <v>349800</v>
      </c>
      <c r="D1636" s="181">
        <v>6</v>
      </c>
      <c r="E1636" s="180" t="s">
        <v>5720</v>
      </c>
      <c r="F1636" s="180" t="s">
        <v>11</v>
      </c>
    </row>
    <row r="1637" spans="1:6">
      <c r="A1637" s="180" t="s">
        <v>397</v>
      </c>
      <c r="B1637" s="181">
        <v>5984</v>
      </c>
      <c r="C1637" s="181">
        <v>2300000</v>
      </c>
      <c r="D1637" s="181">
        <v>5</v>
      </c>
      <c r="E1637" s="180" t="s">
        <v>5721</v>
      </c>
      <c r="F1637" s="180" t="s">
        <v>91</v>
      </c>
    </row>
    <row r="1638" spans="1:6">
      <c r="A1638" s="180" t="s">
        <v>397</v>
      </c>
      <c r="B1638" s="181">
        <v>2944</v>
      </c>
      <c r="C1638" s="181">
        <v>701900</v>
      </c>
      <c r="D1638" s="181">
        <v>4</v>
      </c>
      <c r="E1638" s="180" t="s">
        <v>5722</v>
      </c>
      <c r="F1638" s="180" t="s">
        <v>28</v>
      </c>
    </row>
    <row r="1639" spans="1:6">
      <c r="A1639" s="180" t="s">
        <v>397</v>
      </c>
      <c r="B1639" s="181">
        <v>3638</v>
      </c>
      <c r="C1639" s="181">
        <v>525200</v>
      </c>
      <c r="D1639" s="181">
        <v>4</v>
      </c>
      <c r="E1639" s="180" t="s">
        <v>5723</v>
      </c>
      <c r="F1639" s="180" t="s">
        <v>102</v>
      </c>
    </row>
    <row r="1640" spans="1:6">
      <c r="A1640" s="180" t="s">
        <v>397</v>
      </c>
      <c r="B1640" s="181">
        <v>4699</v>
      </c>
      <c r="C1640" s="181">
        <v>286000</v>
      </c>
      <c r="D1640" s="181">
        <v>4</v>
      </c>
      <c r="E1640" s="180" t="s">
        <v>5724</v>
      </c>
      <c r="F1640" s="180" t="s">
        <v>11</v>
      </c>
    </row>
    <row r="1641" spans="1:6">
      <c r="A1641" s="180" t="s">
        <v>397</v>
      </c>
      <c r="B1641" s="181">
        <v>3029</v>
      </c>
      <c r="C1641" s="181">
        <v>271600</v>
      </c>
      <c r="D1641" s="181">
        <v>6</v>
      </c>
      <c r="E1641" s="180" t="s">
        <v>5725</v>
      </c>
      <c r="F1641" s="180" t="s">
        <v>14</v>
      </c>
    </row>
    <row r="1642" spans="1:6">
      <c r="A1642" s="180" t="s">
        <v>397</v>
      </c>
      <c r="B1642" s="181">
        <v>6216</v>
      </c>
      <c r="C1642" s="181">
        <v>493100</v>
      </c>
      <c r="D1642" s="181">
        <v>4</v>
      </c>
      <c r="E1642" s="180" t="s">
        <v>5726</v>
      </c>
      <c r="F1642" s="180" t="s">
        <v>10</v>
      </c>
    </row>
    <row r="1643" spans="1:6">
      <c r="A1643" s="180" t="s">
        <v>397</v>
      </c>
      <c r="B1643" s="181">
        <v>3902</v>
      </c>
      <c r="C1643" s="181">
        <v>1506100</v>
      </c>
      <c r="D1643" s="181">
        <v>6</v>
      </c>
      <c r="E1643" s="180" t="s">
        <v>5727</v>
      </c>
      <c r="F1643" s="180" t="s">
        <v>7</v>
      </c>
    </row>
    <row r="1644" spans="1:6">
      <c r="A1644" s="180" t="s">
        <v>397</v>
      </c>
      <c r="B1644" s="181">
        <v>7392</v>
      </c>
      <c r="C1644" s="181">
        <v>762600</v>
      </c>
      <c r="D1644" s="181">
        <v>6</v>
      </c>
      <c r="E1644" s="180" t="s">
        <v>5728</v>
      </c>
      <c r="F1644" s="180" t="s">
        <v>10</v>
      </c>
    </row>
    <row r="1645" spans="1:6">
      <c r="A1645" s="180" t="s">
        <v>397</v>
      </c>
      <c r="B1645" s="181">
        <v>6392</v>
      </c>
      <c r="C1645" s="181">
        <v>794000</v>
      </c>
      <c r="D1645" s="181">
        <v>7</v>
      </c>
      <c r="E1645" s="180" t="s">
        <v>5729</v>
      </c>
      <c r="F1645" s="180" t="s">
        <v>13</v>
      </c>
    </row>
    <row r="1646" spans="1:6">
      <c r="A1646" s="180" t="s">
        <v>397</v>
      </c>
      <c r="B1646" s="181">
        <v>5336</v>
      </c>
      <c r="C1646" s="181">
        <v>805300</v>
      </c>
      <c r="D1646" s="181">
        <v>4</v>
      </c>
      <c r="E1646" s="180" t="s">
        <v>5730</v>
      </c>
      <c r="F1646" s="180" t="s">
        <v>28</v>
      </c>
    </row>
    <row r="1647" spans="1:6">
      <c r="A1647" s="180" t="s">
        <v>397</v>
      </c>
      <c r="B1647" s="181">
        <v>5342</v>
      </c>
      <c r="C1647" s="181">
        <v>1764000</v>
      </c>
      <c r="D1647" s="181">
        <v>6</v>
      </c>
      <c r="E1647" s="180" t="s">
        <v>5731</v>
      </c>
      <c r="F1647" s="180" t="s">
        <v>91</v>
      </c>
    </row>
    <row r="1648" spans="1:6">
      <c r="A1648" s="180" t="s">
        <v>397</v>
      </c>
      <c r="B1648" s="181">
        <v>2800</v>
      </c>
      <c r="C1648" s="181">
        <v>292800</v>
      </c>
      <c r="D1648" s="181">
        <v>4</v>
      </c>
      <c r="E1648" s="180" t="s">
        <v>5732</v>
      </c>
      <c r="F1648" s="180" t="s">
        <v>206</v>
      </c>
    </row>
    <row r="1649" spans="1:6">
      <c r="A1649" s="180" t="s">
        <v>397</v>
      </c>
      <c r="B1649" s="181">
        <v>4184</v>
      </c>
      <c r="C1649" s="181">
        <v>513500</v>
      </c>
      <c r="D1649" s="181">
        <v>4</v>
      </c>
      <c r="E1649" s="180" t="s">
        <v>5733</v>
      </c>
      <c r="F1649" s="180" t="s">
        <v>16</v>
      </c>
    </row>
    <row r="1650" spans="1:6">
      <c r="A1650" s="180" t="s">
        <v>397</v>
      </c>
      <c r="B1650" s="181">
        <v>6440</v>
      </c>
      <c r="C1650" s="181">
        <v>4736600</v>
      </c>
      <c r="D1650" s="181">
        <v>4</v>
      </c>
      <c r="E1650" s="180" t="s">
        <v>5734</v>
      </c>
      <c r="F1650" s="180" t="s">
        <v>7</v>
      </c>
    </row>
    <row r="1651" spans="1:6">
      <c r="A1651" s="180" t="s">
        <v>397</v>
      </c>
      <c r="B1651" s="181">
        <v>3139</v>
      </c>
      <c r="C1651" s="181">
        <v>434200</v>
      </c>
      <c r="D1651" s="181">
        <v>4</v>
      </c>
      <c r="E1651" s="180" t="s">
        <v>5735</v>
      </c>
      <c r="F1651" s="180" t="s">
        <v>62</v>
      </c>
    </row>
    <row r="1652" spans="1:6">
      <c r="A1652" s="180" t="s">
        <v>397</v>
      </c>
      <c r="B1652" s="181">
        <v>8559</v>
      </c>
      <c r="C1652" s="181">
        <v>736700</v>
      </c>
      <c r="D1652" s="181">
        <v>7</v>
      </c>
      <c r="E1652" s="180" t="s">
        <v>5736</v>
      </c>
      <c r="F1652" s="180" t="s">
        <v>14</v>
      </c>
    </row>
    <row r="1653" spans="1:6">
      <c r="A1653" s="180" t="s">
        <v>397</v>
      </c>
      <c r="B1653" s="181">
        <v>2774</v>
      </c>
      <c r="C1653" s="181">
        <v>558500</v>
      </c>
      <c r="D1653" s="181">
        <v>4</v>
      </c>
      <c r="E1653" s="180" t="s">
        <v>5737</v>
      </c>
      <c r="F1653" s="180" t="s">
        <v>72</v>
      </c>
    </row>
    <row r="1654" spans="1:6">
      <c r="A1654" s="180" t="s">
        <v>397</v>
      </c>
      <c r="B1654" s="181">
        <v>5741</v>
      </c>
      <c r="C1654" s="181">
        <v>587400</v>
      </c>
      <c r="D1654" s="181">
        <v>6</v>
      </c>
      <c r="E1654" s="180" t="s">
        <v>5738</v>
      </c>
      <c r="F1654" s="180" t="s">
        <v>29</v>
      </c>
    </row>
    <row r="1655" spans="1:6">
      <c r="A1655" s="180" t="s">
        <v>397</v>
      </c>
      <c r="B1655" s="181">
        <v>6418</v>
      </c>
      <c r="C1655" s="181">
        <v>627100</v>
      </c>
      <c r="D1655" s="181">
        <v>5</v>
      </c>
      <c r="E1655" s="180" t="s">
        <v>5739</v>
      </c>
      <c r="F1655" s="180" t="s">
        <v>14</v>
      </c>
    </row>
    <row r="1656" spans="1:6">
      <c r="A1656" s="180" t="s">
        <v>397</v>
      </c>
      <c r="B1656" s="181">
        <v>4178</v>
      </c>
      <c r="C1656" s="181">
        <v>600600</v>
      </c>
      <c r="D1656" s="181">
        <v>4</v>
      </c>
      <c r="E1656" s="180" t="s">
        <v>5740</v>
      </c>
      <c r="F1656" s="180" t="s">
        <v>28</v>
      </c>
    </row>
    <row r="1657" spans="1:6">
      <c r="A1657" s="180" t="s">
        <v>397</v>
      </c>
      <c r="B1657" s="181">
        <v>3838</v>
      </c>
      <c r="C1657" s="181">
        <v>343500</v>
      </c>
      <c r="D1657" s="181">
        <v>6</v>
      </c>
      <c r="E1657" s="180" t="s">
        <v>5741</v>
      </c>
      <c r="F1657" s="180" t="s">
        <v>11</v>
      </c>
    </row>
    <row r="1658" spans="1:6">
      <c r="A1658" s="180" t="s">
        <v>397</v>
      </c>
      <c r="B1658" s="181">
        <v>2912</v>
      </c>
      <c r="C1658" s="181">
        <v>440800</v>
      </c>
      <c r="D1658" s="181">
        <v>4</v>
      </c>
      <c r="E1658" s="180" t="s">
        <v>5742</v>
      </c>
      <c r="F1658" s="180" t="s">
        <v>62</v>
      </c>
    </row>
    <row r="1659" spans="1:6">
      <c r="A1659" s="180" t="s">
        <v>397</v>
      </c>
      <c r="B1659" s="181">
        <v>2520</v>
      </c>
      <c r="C1659" s="181">
        <v>405600</v>
      </c>
      <c r="D1659" s="181">
        <v>4</v>
      </c>
      <c r="E1659" s="180" t="s">
        <v>5743</v>
      </c>
      <c r="F1659" s="180" t="s">
        <v>18</v>
      </c>
    </row>
    <row r="1660" spans="1:6">
      <c r="A1660" s="180" t="s">
        <v>397</v>
      </c>
      <c r="B1660" s="181">
        <v>4032</v>
      </c>
      <c r="C1660" s="181">
        <v>405500</v>
      </c>
      <c r="D1660" s="181">
        <v>6</v>
      </c>
      <c r="E1660" s="180" t="s">
        <v>5744</v>
      </c>
      <c r="F1660" s="180" t="s">
        <v>14</v>
      </c>
    </row>
    <row r="1661" spans="1:6">
      <c r="A1661" s="180" t="s">
        <v>397</v>
      </c>
      <c r="B1661" s="181">
        <v>4026</v>
      </c>
      <c r="C1661" s="181">
        <v>630800</v>
      </c>
      <c r="D1661" s="181">
        <v>4</v>
      </c>
      <c r="E1661" s="180" t="s">
        <v>5745</v>
      </c>
      <c r="F1661" s="180" t="s">
        <v>28</v>
      </c>
    </row>
    <row r="1662" spans="1:6">
      <c r="A1662" s="180" t="s">
        <v>397</v>
      </c>
      <c r="B1662" s="181">
        <v>8104</v>
      </c>
      <c r="C1662" s="181">
        <v>1100100</v>
      </c>
      <c r="D1662" s="181">
        <v>5</v>
      </c>
      <c r="E1662" s="180" t="s">
        <v>5746</v>
      </c>
      <c r="F1662" s="180" t="s">
        <v>41</v>
      </c>
    </row>
    <row r="1663" spans="1:6">
      <c r="A1663" s="180" t="s">
        <v>397</v>
      </c>
      <c r="B1663" s="181">
        <v>8932</v>
      </c>
      <c r="C1663" s="181">
        <v>667100</v>
      </c>
      <c r="D1663" s="181">
        <v>4</v>
      </c>
      <c r="E1663" s="180" t="s">
        <v>5747</v>
      </c>
      <c r="F1663" s="180" t="s">
        <v>41</v>
      </c>
    </row>
    <row r="1664" spans="1:6">
      <c r="A1664" s="180" t="s">
        <v>397</v>
      </c>
      <c r="B1664" s="181">
        <v>3050</v>
      </c>
      <c r="C1664" s="181">
        <v>307800</v>
      </c>
      <c r="D1664" s="181">
        <v>4</v>
      </c>
      <c r="E1664" s="180" t="s">
        <v>5748</v>
      </c>
      <c r="F1664" s="180" t="s">
        <v>14</v>
      </c>
    </row>
    <row r="1665" spans="1:6">
      <c r="A1665" s="180" t="s">
        <v>397</v>
      </c>
      <c r="B1665" s="181">
        <v>2233</v>
      </c>
      <c r="C1665" s="181">
        <v>692600</v>
      </c>
      <c r="D1665" s="181">
        <v>5</v>
      </c>
      <c r="E1665" s="180" t="s">
        <v>5749</v>
      </c>
      <c r="F1665" s="180" t="s">
        <v>177</v>
      </c>
    </row>
    <row r="1666" spans="1:6">
      <c r="A1666" s="180" t="s">
        <v>397</v>
      </c>
      <c r="B1666" s="181">
        <v>3138</v>
      </c>
      <c r="C1666" s="181">
        <v>383300</v>
      </c>
      <c r="D1666" s="181">
        <v>4</v>
      </c>
      <c r="E1666" s="180" t="s">
        <v>5750</v>
      </c>
      <c r="F1666" s="180" t="s">
        <v>175</v>
      </c>
    </row>
    <row r="1667" spans="1:6">
      <c r="A1667" s="180" t="s">
        <v>397</v>
      </c>
      <c r="B1667" s="181">
        <v>3926</v>
      </c>
      <c r="C1667" s="181">
        <v>881000</v>
      </c>
      <c r="D1667" s="181">
        <v>4</v>
      </c>
      <c r="E1667" s="180" t="s">
        <v>5751</v>
      </c>
      <c r="F1667" s="180" t="s">
        <v>28</v>
      </c>
    </row>
    <row r="1668" spans="1:6">
      <c r="A1668" s="180" t="s">
        <v>397</v>
      </c>
      <c r="B1668" s="181">
        <v>4189</v>
      </c>
      <c r="C1668" s="181">
        <v>683300</v>
      </c>
      <c r="D1668" s="181">
        <v>7</v>
      </c>
      <c r="E1668" s="180" t="s">
        <v>5752</v>
      </c>
      <c r="F1668" s="180" t="s">
        <v>5</v>
      </c>
    </row>
    <row r="1669" spans="1:6">
      <c r="A1669" s="180" t="s">
        <v>397</v>
      </c>
      <c r="B1669" s="181">
        <v>5682</v>
      </c>
      <c r="C1669" s="181">
        <v>460900</v>
      </c>
      <c r="D1669" s="181">
        <v>6</v>
      </c>
      <c r="E1669" s="180" t="s">
        <v>5753</v>
      </c>
      <c r="F1669" s="180" t="s">
        <v>14</v>
      </c>
    </row>
    <row r="1670" spans="1:6">
      <c r="A1670" s="180" t="s">
        <v>397</v>
      </c>
      <c r="B1670" s="181">
        <v>3256</v>
      </c>
      <c r="C1670" s="181">
        <v>303500</v>
      </c>
      <c r="D1670" s="181">
        <v>4</v>
      </c>
      <c r="E1670" s="180" t="s">
        <v>5754</v>
      </c>
      <c r="F1670" s="180" t="s">
        <v>206</v>
      </c>
    </row>
    <row r="1671" spans="1:6">
      <c r="A1671" s="180" t="s">
        <v>397</v>
      </c>
      <c r="B1671" s="181">
        <v>3260</v>
      </c>
      <c r="C1671" s="181">
        <v>747800</v>
      </c>
      <c r="D1671" s="181">
        <v>4</v>
      </c>
      <c r="E1671" s="180" t="s">
        <v>5755</v>
      </c>
      <c r="F1671" s="180" t="s">
        <v>28</v>
      </c>
    </row>
    <row r="1672" spans="1:6">
      <c r="A1672" s="180" t="s">
        <v>397</v>
      </c>
      <c r="B1672" s="181">
        <v>5996</v>
      </c>
      <c r="C1672" s="181">
        <v>411000</v>
      </c>
      <c r="D1672" s="181">
        <v>6</v>
      </c>
      <c r="E1672" s="180" t="s">
        <v>5756</v>
      </c>
      <c r="F1672" s="180" t="s">
        <v>14</v>
      </c>
    </row>
    <row r="1673" spans="1:6">
      <c r="A1673" s="180" t="s">
        <v>397</v>
      </c>
      <c r="B1673" s="181">
        <v>5194</v>
      </c>
      <c r="C1673" s="181">
        <v>936700</v>
      </c>
      <c r="D1673" s="181">
        <v>4</v>
      </c>
      <c r="E1673" s="180" t="s">
        <v>5757</v>
      </c>
      <c r="F1673" s="180" t="s">
        <v>24</v>
      </c>
    </row>
    <row r="1674" spans="1:6">
      <c r="A1674" s="180" t="s">
        <v>397</v>
      </c>
      <c r="B1674" s="181">
        <v>5400</v>
      </c>
      <c r="C1674" s="181">
        <v>530200</v>
      </c>
      <c r="D1674" s="181">
        <v>4</v>
      </c>
      <c r="E1674" s="180" t="s">
        <v>5758</v>
      </c>
      <c r="F1674" s="180" t="s">
        <v>62</v>
      </c>
    </row>
    <row r="1675" spans="1:6">
      <c r="A1675" s="180" t="s">
        <v>397</v>
      </c>
      <c r="B1675" s="181">
        <v>5139</v>
      </c>
      <c r="C1675" s="181">
        <v>2182800</v>
      </c>
      <c r="D1675" s="181">
        <v>4</v>
      </c>
      <c r="E1675" s="180" t="s">
        <v>5759</v>
      </c>
      <c r="F1675" s="180" t="s">
        <v>7</v>
      </c>
    </row>
    <row r="1676" spans="1:6">
      <c r="A1676" s="180" t="s">
        <v>397</v>
      </c>
      <c r="B1676" s="181">
        <v>2940</v>
      </c>
      <c r="C1676" s="181">
        <v>569500</v>
      </c>
      <c r="D1676" s="181">
        <v>4</v>
      </c>
      <c r="E1676" s="180" t="s">
        <v>5760</v>
      </c>
      <c r="F1676" s="180" t="s">
        <v>78</v>
      </c>
    </row>
    <row r="1677" spans="1:6">
      <c r="A1677" s="180" t="s">
        <v>397</v>
      </c>
      <c r="B1677" s="181">
        <v>2760</v>
      </c>
      <c r="C1677" s="181">
        <v>216100</v>
      </c>
      <c r="D1677" s="181">
        <v>4</v>
      </c>
      <c r="E1677" s="180" t="s">
        <v>5761</v>
      </c>
      <c r="F1677" s="180" t="s">
        <v>103</v>
      </c>
    </row>
    <row r="1678" spans="1:6">
      <c r="A1678" s="180" t="s">
        <v>397</v>
      </c>
      <c r="B1678" s="181">
        <v>2378</v>
      </c>
      <c r="C1678" s="181">
        <v>178700</v>
      </c>
      <c r="D1678" s="181">
        <v>4</v>
      </c>
      <c r="E1678" s="180" t="s">
        <v>5762</v>
      </c>
      <c r="F1678" s="180" t="s">
        <v>103</v>
      </c>
    </row>
    <row r="1679" spans="1:6">
      <c r="A1679" s="180" t="s">
        <v>397</v>
      </c>
      <c r="B1679" s="181">
        <v>2776</v>
      </c>
      <c r="C1679" s="181">
        <v>1243600</v>
      </c>
      <c r="D1679" s="181">
        <v>5</v>
      </c>
      <c r="E1679" s="180" t="s">
        <v>5763</v>
      </c>
      <c r="F1679" s="180" t="s">
        <v>177</v>
      </c>
    </row>
    <row r="1680" spans="1:6">
      <c r="A1680" s="180" t="s">
        <v>397</v>
      </c>
      <c r="B1680" s="181">
        <v>4054</v>
      </c>
      <c r="C1680" s="181">
        <v>618500</v>
      </c>
      <c r="D1680" s="181">
        <v>4</v>
      </c>
      <c r="E1680" s="180" t="s">
        <v>5764</v>
      </c>
      <c r="F1680" s="180" t="s">
        <v>26</v>
      </c>
    </row>
    <row r="1681" spans="1:6">
      <c r="A1681" s="180" t="s">
        <v>397</v>
      </c>
      <c r="B1681" s="181">
        <v>5454</v>
      </c>
      <c r="C1681" s="181">
        <v>455200</v>
      </c>
      <c r="D1681" s="181">
        <v>6</v>
      </c>
      <c r="E1681" s="180" t="s">
        <v>5765</v>
      </c>
      <c r="F1681" s="180" t="s">
        <v>14</v>
      </c>
    </row>
    <row r="1682" spans="1:6">
      <c r="A1682" s="180" t="s">
        <v>397</v>
      </c>
      <c r="B1682" s="181">
        <v>4946</v>
      </c>
      <c r="C1682" s="181">
        <v>609400</v>
      </c>
      <c r="D1682" s="181">
        <v>8</v>
      </c>
      <c r="E1682" s="180" t="s">
        <v>5766</v>
      </c>
      <c r="F1682" s="180" t="s">
        <v>14</v>
      </c>
    </row>
    <row r="1683" spans="1:6">
      <c r="A1683" s="180" t="s">
        <v>397</v>
      </c>
      <c r="B1683" s="181">
        <v>6021</v>
      </c>
      <c r="C1683" s="181">
        <v>490100</v>
      </c>
      <c r="D1683" s="181">
        <v>6</v>
      </c>
      <c r="E1683" s="180" t="s">
        <v>5767</v>
      </c>
      <c r="F1683" s="180" t="s">
        <v>14</v>
      </c>
    </row>
    <row r="1684" spans="1:6">
      <c r="A1684" s="180" t="s">
        <v>397</v>
      </c>
      <c r="B1684" s="181">
        <v>4248</v>
      </c>
      <c r="C1684" s="181">
        <v>291400</v>
      </c>
      <c r="D1684" s="181">
        <v>5</v>
      </c>
      <c r="E1684" s="180" t="s">
        <v>5768</v>
      </c>
      <c r="F1684" s="180" t="s">
        <v>11</v>
      </c>
    </row>
    <row r="1685" spans="1:6">
      <c r="A1685" s="180" t="s">
        <v>397</v>
      </c>
      <c r="B1685" s="181">
        <v>7952</v>
      </c>
      <c r="C1685" s="181">
        <v>2626500</v>
      </c>
      <c r="D1685" s="181">
        <v>4</v>
      </c>
      <c r="E1685" s="180" t="s">
        <v>5769</v>
      </c>
      <c r="F1685" s="180" t="s">
        <v>7</v>
      </c>
    </row>
    <row r="1686" spans="1:6">
      <c r="A1686" s="180" t="s">
        <v>397</v>
      </c>
      <c r="B1686" s="181">
        <v>7281</v>
      </c>
      <c r="C1686" s="181">
        <v>910900</v>
      </c>
      <c r="D1686" s="181">
        <v>4</v>
      </c>
      <c r="E1686" s="180" t="s">
        <v>5770</v>
      </c>
      <c r="F1686" s="180" t="s">
        <v>13</v>
      </c>
    </row>
    <row r="1687" spans="1:6">
      <c r="A1687" s="180" t="s">
        <v>397</v>
      </c>
      <c r="B1687" s="181">
        <v>4068</v>
      </c>
      <c r="C1687" s="181">
        <v>280200</v>
      </c>
      <c r="D1687" s="181">
        <v>5</v>
      </c>
      <c r="E1687" s="180" t="s">
        <v>5771</v>
      </c>
      <c r="F1687" s="180" t="s">
        <v>11</v>
      </c>
    </row>
    <row r="1688" spans="1:6">
      <c r="A1688" s="180" t="s">
        <v>397</v>
      </c>
      <c r="B1688" s="181">
        <v>3791</v>
      </c>
      <c r="C1688" s="181">
        <v>458400</v>
      </c>
      <c r="D1688" s="181">
        <v>5</v>
      </c>
      <c r="E1688" s="180" t="s">
        <v>5772</v>
      </c>
      <c r="F1688" s="180" t="s">
        <v>74</v>
      </c>
    </row>
    <row r="1689" spans="1:6">
      <c r="A1689" s="180" t="s">
        <v>397</v>
      </c>
      <c r="B1689" s="181">
        <v>2940</v>
      </c>
      <c r="C1689" s="181">
        <v>814700</v>
      </c>
      <c r="D1689" s="181">
        <v>4</v>
      </c>
      <c r="E1689" s="180" t="s">
        <v>5773</v>
      </c>
      <c r="F1689" s="180" t="s">
        <v>28</v>
      </c>
    </row>
    <row r="1690" spans="1:6">
      <c r="A1690" s="180" t="s">
        <v>397</v>
      </c>
      <c r="B1690" s="181">
        <v>4244</v>
      </c>
      <c r="C1690" s="181">
        <v>412500</v>
      </c>
      <c r="D1690" s="181">
        <v>5</v>
      </c>
      <c r="E1690" s="180" t="s">
        <v>5774</v>
      </c>
      <c r="F1690" s="180" t="s">
        <v>14</v>
      </c>
    </row>
    <row r="1691" spans="1:6">
      <c r="A1691" s="180" t="s">
        <v>397</v>
      </c>
      <c r="B1691" s="181">
        <v>5560</v>
      </c>
      <c r="C1691" s="181">
        <v>584100</v>
      </c>
      <c r="D1691" s="181">
        <v>4</v>
      </c>
      <c r="E1691" s="180" t="s">
        <v>5775</v>
      </c>
      <c r="F1691" s="180" t="s">
        <v>41</v>
      </c>
    </row>
    <row r="1692" spans="1:6">
      <c r="A1692" s="180" t="s">
        <v>397</v>
      </c>
      <c r="B1692" s="181">
        <v>3077</v>
      </c>
      <c r="C1692" s="181">
        <v>410300</v>
      </c>
      <c r="D1692" s="181">
        <v>4</v>
      </c>
      <c r="E1692" s="180" t="s">
        <v>5776</v>
      </c>
      <c r="F1692" s="180" t="s">
        <v>74</v>
      </c>
    </row>
    <row r="1693" spans="1:6">
      <c r="A1693" s="180" t="s">
        <v>397</v>
      </c>
      <c r="B1693" s="181">
        <v>4852</v>
      </c>
      <c r="C1693" s="181">
        <v>616200</v>
      </c>
      <c r="D1693" s="181">
        <v>6</v>
      </c>
      <c r="E1693" s="180" t="s">
        <v>5777</v>
      </c>
      <c r="F1693" s="180" t="s">
        <v>16</v>
      </c>
    </row>
    <row r="1694" spans="1:6">
      <c r="A1694" s="180" t="s">
        <v>397</v>
      </c>
      <c r="B1694" s="181">
        <v>4065</v>
      </c>
      <c r="C1694" s="181">
        <v>407800</v>
      </c>
      <c r="D1694" s="181">
        <v>5</v>
      </c>
      <c r="E1694" s="180" t="s">
        <v>5778</v>
      </c>
      <c r="F1694" s="180" t="s">
        <v>15</v>
      </c>
    </row>
    <row r="1695" spans="1:6">
      <c r="A1695" s="180" t="s">
        <v>397</v>
      </c>
      <c r="B1695" s="181">
        <v>5929</v>
      </c>
      <c r="C1695" s="181">
        <v>537900</v>
      </c>
      <c r="D1695" s="181">
        <v>6</v>
      </c>
      <c r="E1695" s="180" t="s">
        <v>5779</v>
      </c>
      <c r="F1695" s="180" t="s">
        <v>37</v>
      </c>
    </row>
    <row r="1696" spans="1:6">
      <c r="A1696" s="180" t="s">
        <v>397</v>
      </c>
      <c r="B1696" s="181">
        <v>6335</v>
      </c>
      <c r="C1696" s="181">
        <v>498600</v>
      </c>
      <c r="D1696" s="181">
        <v>6</v>
      </c>
      <c r="E1696" s="180" t="s">
        <v>5780</v>
      </c>
      <c r="F1696" s="180" t="s">
        <v>14</v>
      </c>
    </row>
    <row r="1697" spans="1:6">
      <c r="A1697" s="180" t="s">
        <v>397</v>
      </c>
      <c r="B1697" s="181">
        <v>3952</v>
      </c>
      <c r="C1697" s="181">
        <v>378500</v>
      </c>
      <c r="D1697" s="181">
        <v>4</v>
      </c>
      <c r="E1697" s="180" t="s">
        <v>5781</v>
      </c>
      <c r="F1697" s="180" t="s">
        <v>16</v>
      </c>
    </row>
    <row r="1698" spans="1:6">
      <c r="A1698" s="180" t="s">
        <v>397</v>
      </c>
      <c r="B1698" s="181">
        <v>4483</v>
      </c>
      <c r="C1698" s="181">
        <v>391000</v>
      </c>
      <c r="D1698" s="181">
        <v>4</v>
      </c>
      <c r="E1698" s="180" t="s">
        <v>5782</v>
      </c>
      <c r="F1698" s="180" t="s">
        <v>10</v>
      </c>
    </row>
    <row r="1699" spans="1:6">
      <c r="A1699" s="180" t="s">
        <v>397</v>
      </c>
      <c r="B1699" s="181">
        <v>3705</v>
      </c>
      <c r="C1699" s="181">
        <v>613000</v>
      </c>
      <c r="D1699" s="181">
        <v>4</v>
      </c>
      <c r="E1699" s="180" t="s">
        <v>5783</v>
      </c>
      <c r="F1699" s="180" t="s">
        <v>13</v>
      </c>
    </row>
    <row r="1700" spans="1:6">
      <c r="A1700" s="180" t="s">
        <v>397</v>
      </c>
      <c r="B1700" s="181">
        <v>11046</v>
      </c>
      <c r="C1700" s="181">
        <v>766000</v>
      </c>
      <c r="D1700" s="181">
        <v>4</v>
      </c>
      <c r="E1700" s="180" t="s">
        <v>5784</v>
      </c>
      <c r="F1700" s="180" t="s">
        <v>41</v>
      </c>
    </row>
    <row r="1701" spans="1:6">
      <c r="A1701" s="180" t="s">
        <v>397</v>
      </c>
      <c r="B1701" s="181">
        <v>4900</v>
      </c>
      <c r="C1701" s="181">
        <v>378600</v>
      </c>
      <c r="D1701" s="181">
        <v>5</v>
      </c>
      <c r="E1701" s="180" t="s">
        <v>5785</v>
      </c>
      <c r="F1701" s="180" t="s">
        <v>14</v>
      </c>
    </row>
    <row r="1702" spans="1:6">
      <c r="A1702" s="180" t="s">
        <v>397</v>
      </c>
      <c r="B1702" s="181">
        <v>4548</v>
      </c>
      <c r="C1702" s="181">
        <v>425700</v>
      </c>
      <c r="D1702" s="181">
        <v>4</v>
      </c>
      <c r="E1702" s="180" t="s">
        <v>5786</v>
      </c>
      <c r="F1702" s="180" t="s">
        <v>10</v>
      </c>
    </row>
    <row r="1703" spans="1:6">
      <c r="A1703" s="180" t="s">
        <v>397</v>
      </c>
      <c r="B1703" s="181">
        <v>2374</v>
      </c>
      <c r="C1703" s="181">
        <v>282600</v>
      </c>
      <c r="D1703" s="181">
        <v>4</v>
      </c>
      <c r="E1703" s="180" t="s">
        <v>5787</v>
      </c>
      <c r="F1703" s="180" t="s">
        <v>27</v>
      </c>
    </row>
    <row r="1704" spans="1:6">
      <c r="A1704" s="180" t="s">
        <v>397</v>
      </c>
      <c r="B1704" s="181">
        <v>5049</v>
      </c>
      <c r="C1704" s="181">
        <v>411200</v>
      </c>
      <c r="D1704" s="181">
        <v>4</v>
      </c>
      <c r="E1704" s="180" t="s">
        <v>5788</v>
      </c>
      <c r="F1704" s="180" t="s">
        <v>10</v>
      </c>
    </row>
    <row r="1705" spans="1:6">
      <c r="A1705" s="180" t="s">
        <v>397</v>
      </c>
      <c r="B1705" s="181">
        <v>4386</v>
      </c>
      <c r="C1705" s="181">
        <v>393200</v>
      </c>
      <c r="D1705" s="181">
        <v>4</v>
      </c>
      <c r="E1705" s="180" t="s">
        <v>5789</v>
      </c>
      <c r="F1705" s="180" t="s">
        <v>90</v>
      </c>
    </row>
    <row r="1706" spans="1:6">
      <c r="A1706" s="180" t="s">
        <v>397</v>
      </c>
      <c r="B1706" s="181">
        <v>4437</v>
      </c>
      <c r="C1706" s="181">
        <v>988400</v>
      </c>
      <c r="D1706" s="181">
        <v>6</v>
      </c>
      <c r="E1706" s="180" t="s">
        <v>5790</v>
      </c>
      <c r="F1706" s="180" t="s">
        <v>13</v>
      </c>
    </row>
    <row r="1707" spans="1:6">
      <c r="A1707" s="180" t="s">
        <v>397</v>
      </c>
      <c r="B1707" s="181">
        <v>2508</v>
      </c>
      <c r="C1707" s="181">
        <v>618500</v>
      </c>
      <c r="D1707" s="181">
        <v>4</v>
      </c>
      <c r="E1707" s="180" t="s">
        <v>5791</v>
      </c>
      <c r="F1707" s="180" t="s">
        <v>66</v>
      </c>
    </row>
    <row r="1708" spans="1:6">
      <c r="A1708" s="180" t="s">
        <v>397</v>
      </c>
      <c r="B1708" s="181">
        <v>3819</v>
      </c>
      <c r="C1708" s="181">
        <v>293000</v>
      </c>
      <c r="D1708" s="181">
        <v>4</v>
      </c>
      <c r="E1708" s="180" t="s">
        <v>5792</v>
      </c>
      <c r="F1708" s="180" t="s">
        <v>15</v>
      </c>
    </row>
    <row r="1709" spans="1:6">
      <c r="A1709" s="180" t="s">
        <v>397</v>
      </c>
      <c r="B1709" s="181">
        <v>4165</v>
      </c>
      <c r="C1709" s="181">
        <v>268100</v>
      </c>
      <c r="D1709" s="181">
        <v>4</v>
      </c>
      <c r="E1709" s="180" t="s">
        <v>5793</v>
      </c>
      <c r="F1709" s="180" t="s">
        <v>15</v>
      </c>
    </row>
    <row r="1710" spans="1:6">
      <c r="A1710" s="180" t="s">
        <v>397</v>
      </c>
      <c r="B1710" s="181">
        <v>4244</v>
      </c>
      <c r="C1710" s="181">
        <v>1283900</v>
      </c>
      <c r="D1710" s="181">
        <v>4</v>
      </c>
      <c r="E1710" s="180" t="s">
        <v>5794</v>
      </c>
      <c r="F1710" s="180" t="s">
        <v>7</v>
      </c>
    </row>
    <row r="1711" spans="1:6">
      <c r="A1711" s="180" t="s">
        <v>397</v>
      </c>
      <c r="B1711" s="181">
        <v>5466</v>
      </c>
      <c r="C1711" s="181">
        <v>403600</v>
      </c>
      <c r="D1711" s="181">
        <v>6</v>
      </c>
      <c r="E1711" s="180" t="s">
        <v>5795</v>
      </c>
      <c r="F1711" s="180" t="s">
        <v>11</v>
      </c>
    </row>
    <row r="1712" spans="1:6">
      <c r="A1712" s="180" t="s">
        <v>397</v>
      </c>
      <c r="B1712" s="181">
        <v>5976</v>
      </c>
      <c r="C1712" s="181">
        <v>336800</v>
      </c>
      <c r="D1712" s="181">
        <v>4</v>
      </c>
      <c r="E1712" s="180" t="s">
        <v>5796</v>
      </c>
      <c r="F1712" s="180" t="s">
        <v>15</v>
      </c>
    </row>
    <row r="1713" spans="1:6">
      <c r="A1713" s="180" t="s">
        <v>397</v>
      </c>
      <c r="B1713" s="181">
        <v>7365</v>
      </c>
      <c r="C1713" s="181">
        <v>1132000</v>
      </c>
      <c r="D1713" s="181">
        <v>6</v>
      </c>
      <c r="E1713" s="180" t="s">
        <v>5797</v>
      </c>
      <c r="F1713" s="180" t="s">
        <v>66</v>
      </c>
    </row>
    <row r="1714" spans="1:6">
      <c r="A1714" s="180" t="s">
        <v>397</v>
      </c>
      <c r="B1714" s="181">
        <v>2657</v>
      </c>
      <c r="C1714" s="181">
        <v>382700</v>
      </c>
      <c r="D1714" s="181">
        <v>4</v>
      </c>
      <c r="E1714" s="180" t="s">
        <v>5798</v>
      </c>
      <c r="F1714" s="180" t="s">
        <v>26</v>
      </c>
    </row>
    <row r="1715" spans="1:6">
      <c r="A1715" s="180" t="s">
        <v>397</v>
      </c>
      <c r="B1715" s="181">
        <v>3995</v>
      </c>
      <c r="C1715" s="181">
        <v>226900</v>
      </c>
      <c r="D1715" s="181">
        <v>4</v>
      </c>
      <c r="E1715" s="180" t="s">
        <v>5799</v>
      </c>
      <c r="F1715" s="180" t="s">
        <v>11</v>
      </c>
    </row>
    <row r="1716" spans="1:6">
      <c r="A1716" s="180" t="s">
        <v>397</v>
      </c>
      <c r="B1716" s="181">
        <v>4675</v>
      </c>
      <c r="C1716" s="181">
        <v>611500</v>
      </c>
      <c r="D1716" s="181">
        <v>4</v>
      </c>
      <c r="E1716" s="180" t="s">
        <v>5800</v>
      </c>
      <c r="F1716" s="180" t="s">
        <v>44</v>
      </c>
    </row>
    <row r="1717" spans="1:6">
      <c r="A1717" s="180" t="s">
        <v>397</v>
      </c>
      <c r="B1717" s="181">
        <v>2678</v>
      </c>
      <c r="C1717" s="181">
        <v>236900</v>
      </c>
      <c r="D1717" s="181">
        <v>4</v>
      </c>
      <c r="E1717" s="180" t="s">
        <v>5801</v>
      </c>
      <c r="F1717" s="180" t="s">
        <v>14</v>
      </c>
    </row>
    <row r="1718" spans="1:6">
      <c r="A1718" s="180" t="s">
        <v>397</v>
      </c>
      <c r="B1718" s="181">
        <v>3796</v>
      </c>
      <c r="C1718" s="181">
        <v>586600</v>
      </c>
      <c r="D1718" s="181">
        <v>5</v>
      </c>
      <c r="E1718" s="180" t="s">
        <v>5802</v>
      </c>
      <c r="F1718" s="180" t="s">
        <v>18</v>
      </c>
    </row>
    <row r="1719" spans="1:6">
      <c r="A1719" s="180" t="s">
        <v>397</v>
      </c>
      <c r="B1719" s="181">
        <v>4068</v>
      </c>
      <c r="C1719" s="181">
        <v>1034500</v>
      </c>
      <c r="D1719" s="181">
        <v>4</v>
      </c>
      <c r="E1719" s="180" t="s">
        <v>5803</v>
      </c>
      <c r="F1719" s="180" t="s">
        <v>7</v>
      </c>
    </row>
    <row r="1720" spans="1:6">
      <c r="A1720" s="180" t="s">
        <v>397</v>
      </c>
      <c r="B1720" s="181">
        <v>4664</v>
      </c>
      <c r="C1720" s="181">
        <v>682300</v>
      </c>
      <c r="D1720" s="181">
        <v>6</v>
      </c>
      <c r="E1720" s="180" t="s">
        <v>5804</v>
      </c>
      <c r="F1720" s="180" t="s">
        <v>7</v>
      </c>
    </row>
    <row r="1721" spans="1:6">
      <c r="A1721" s="180" t="s">
        <v>397</v>
      </c>
      <c r="B1721" s="181">
        <v>5622</v>
      </c>
      <c r="C1721" s="181">
        <v>920200</v>
      </c>
      <c r="D1721" s="181">
        <v>4</v>
      </c>
      <c r="E1721" s="180" t="s">
        <v>5805</v>
      </c>
      <c r="F1721" s="180" t="s">
        <v>7</v>
      </c>
    </row>
    <row r="1722" spans="1:6">
      <c r="A1722" s="180" t="s">
        <v>397</v>
      </c>
      <c r="B1722" s="181">
        <v>3036</v>
      </c>
      <c r="C1722" s="181">
        <v>287800</v>
      </c>
      <c r="D1722" s="181">
        <v>4</v>
      </c>
      <c r="E1722" s="180" t="s">
        <v>5806</v>
      </c>
      <c r="F1722" s="180" t="s">
        <v>14</v>
      </c>
    </row>
    <row r="1723" spans="1:6">
      <c r="A1723" s="180" t="s">
        <v>397</v>
      </c>
      <c r="B1723" s="181">
        <v>2930</v>
      </c>
      <c r="C1723" s="181">
        <v>278200</v>
      </c>
      <c r="D1723" s="181">
        <v>4</v>
      </c>
      <c r="E1723" s="180" t="s">
        <v>5807</v>
      </c>
      <c r="F1723" s="180" t="s">
        <v>14</v>
      </c>
    </row>
    <row r="1724" spans="1:6">
      <c r="A1724" s="180" t="s">
        <v>397</v>
      </c>
      <c r="B1724" s="181">
        <v>5394</v>
      </c>
      <c r="C1724" s="181">
        <v>396300</v>
      </c>
      <c r="D1724" s="181">
        <v>6</v>
      </c>
      <c r="E1724" s="180" t="s">
        <v>5808</v>
      </c>
      <c r="F1724" s="180" t="s">
        <v>246</v>
      </c>
    </row>
    <row r="1725" spans="1:6">
      <c r="A1725" s="180" t="s">
        <v>397</v>
      </c>
      <c r="B1725" s="181">
        <v>9661</v>
      </c>
      <c r="C1725" s="181">
        <v>2062300</v>
      </c>
      <c r="D1725" s="181">
        <v>8</v>
      </c>
      <c r="E1725" s="180" t="s">
        <v>5809</v>
      </c>
      <c r="F1725" s="180" t="s">
        <v>24</v>
      </c>
    </row>
    <row r="1726" spans="1:6">
      <c r="A1726" s="180" t="s">
        <v>397</v>
      </c>
      <c r="B1726" s="181">
        <v>6600</v>
      </c>
      <c r="C1726" s="181">
        <v>586800</v>
      </c>
      <c r="D1726" s="181">
        <v>6</v>
      </c>
      <c r="E1726" s="180" t="s">
        <v>5810</v>
      </c>
      <c r="F1726" s="180" t="s">
        <v>12</v>
      </c>
    </row>
    <row r="1727" spans="1:6">
      <c r="A1727" s="180" t="s">
        <v>397</v>
      </c>
      <c r="B1727" s="181">
        <v>3885</v>
      </c>
      <c r="C1727" s="181">
        <v>172600</v>
      </c>
      <c r="D1727" s="181">
        <v>6</v>
      </c>
      <c r="E1727" s="180" t="s">
        <v>5811</v>
      </c>
      <c r="F1727" s="180" t="s">
        <v>14</v>
      </c>
    </row>
    <row r="1728" spans="1:6">
      <c r="A1728" s="180" t="s">
        <v>397</v>
      </c>
      <c r="B1728" s="181">
        <v>5254</v>
      </c>
      <c r="C1728" s="181">
        <v>656000</v>
      </c>
      <c r="D1728" s="181">
        <v>4</v>
      </c>
      <c r="E1728" s="180" t="s">
        <v>5812</v>
      </c>
      <c r="F1728" s="180" t="s">
        <v>41</v>
      </c>
    </row>
    <row r="1729" spans="1:6">
      <c r="A1729" s="180" t="s">
        <v>397</v>
      </c>
      <c r="B1729" s="181">
        <v>7876</v>
      </c>
      <c r="C1729" s="181">
        <v>614700</v>
      </c>
      <c r="D1729" s="181">
        <v>8</v>
      </c>
      <c r="E1729" s="180" t="s">
        <v>5813</v>
      </c>
      <c r="F1729" s="180" t="s">
        <v>15</v>
      </c>
    </row>
    <row r="1730" spans="1:6">
      <c r="A1730" s="180" t="s">
        <v>397</v>
      </c>
      <c r="B1730" s="181">
        <v>4672</v>
      </c>
      <c r="C1730" s="181">
        <v>312900</v>
      </c>
      <c r="D1730" s="181">
        <v>7</v>
      </c>
      <c r="E1730" s="180" t="s">
        <v>5814</v>
      </c>
      <c r="F1730" s="180" t="s">
        <v>14</v>
      </c>
    </row>
    <row r="1731" spans="1:6">
      <c r="A1731" s="180" t="s">
        <v>397</v>
      </c>
      <c r="B1731" s="181">
        <v>4670</v>
      </c>
      <c r="C1731" s="181">
        <v>418100</v>
      </c>
      <c r="D1731" s="181">
        <v>6</v>
      </c>
      <c r="E1731" s="180" t="s">
        <v>5815</v>
      </c>
      <c r="F1731" s="180" t="s">
        <v>14</v>
      </c>
    </row>
    <row r="1732" spans="1:6">
      <c r="A1732" s="180" t="s">
        <v>397</v>
      </c>
      <c r="B1732" s="181">
        <v>6082</v>
      </c>
      <c r="C1732" s="181">
        <v>1051100</v>
      </c>
      <c r="D1732" s="181">
        <v>8</v>
      </c>
      <c r="E1732" s="180" t="s">
        <v>5816</v>
      </c>
      <c r="F1732" s="180" t="s">
        <v>78</v>
      </c>
    </row>
    <row r="1733" spans="1:6">
      <c r="A1733" s="180" t="s">
        <v>397</v>
      </c>
      <c r="B1733" s="181">
        <v>6396</v>
      </c>
      <c r="C1733" s="181">
        <v>503200</v>
      </c>
      <c r="D1733" s="181">
        <v>6</v>
      </c>
      <c r="E1733" s="180" t="s">
        <v>5817</v>
      </c>
      <c r="F1733" s="180" t="s">
        <v>10</v>
      </c>
    </row>
    <row r="1734" spans="1:6">
      <c r="A1734" s="180" t="s">
        <v>397</v>
      </c>
      <c r="B1734" s="181">
        <v>6164</v>
      </c>
      <c r="C1734" s="181">
        <v>1012200</v>
      </c>
      <c r="D1734" s="181">
        <v>4</v>
      </c>
      <c r="E1734" s="180" t="s">
        <v>5818</v>
      </c>
      <c r="F1734" s="180" t="s">
        <v>24</v>
      </c>
    </row>
    <row r="1735" spans="1:6">
      <c r="A1735" s="180" t="s">
        <v>397</v>
      </c>
      <c r="B1735" s="181">
        <v>4053</v>
      </c>
      <c r="C1735" s="181">
        <v>179600</v>
      </c>
      <c r="D1735" s="181">
        <v>5</v>
      </c>
      <c r="E1735" s="180" t="s">
        <v>5819</v>
      </c>
      <c r="F1735" s="180" t="s">
        <v>190</v>
      </c>
    </row>
    <row r="1736" spans="1:6">
      <c r="A1736" s="180" t="s">
        <v>397</v>
      </c>
      <c r="B1736" s="181">
        <v>3588</v>
      </c>
      <c r="C1736" s="181">
        <v>222400</v>
      </c>
      <c r="D1736" s="181">
        <v>4</v>
      </c>
      <c r="E1736" s="180" t="s">
        <v>5820</v>
      </c>
      <c r="F1736" s="180" t="s">
        <v>159</v>
      </c>
    </row>
    <row r="1737" spans="1:6">
      <c r="A1737" s="180" t="s">
        <v>397</v>
      </c>
      <c r="B1737" s="181">
        <v>10316</v>
      </c>
      <c r="C1737" s="181">
        <v>437800</v>
      </c>
      <c r="D1737" s="181">
        <v>7</v>
      </c>
      <c r="E1737" s="180" t="s">
        <v>5821</v>
      </c>
      <c r="F1737" s="180" t="s">
        <v>24</v>
      </c>
    </row>
    <row r="1738" spans="1:6">
      <c r="A1738" s="180" t="s">
        <v>397</v>
      </c>
      <c r="B1738" s="181">
        <v>3260</v>
      </c>
      <c r="C1738" s="181">
        <v>370000</v>
      </c>
      <c r="D1738" s="181">
        <v>4</v>
      </c>
      <c r="E1738" s="180" t="s">
        <v>5822</v>
      </c>
      <c r="F1738" s="180" t="s">
        <v>90</v>
      </c>
    </row>
    <row r="1739" spans="1:6">
      <c r="A1739" s="180" t="s">
        <v>397</v>
      </c>
      <c r="B1739" s="181">
        <v>7258</v>
      </c>
      <c r="C1739" s="181">
        <v>696300</v>
      </c>
      <c r="D1739" s="181">
        <v>6</v>
      </c>
      <c r="E1739" s="180" t="s">
        <v>5823</v>
      </c>
      <c r="F1739" s="180" t="s">
        <v>41</v>
      </c>
    </row>
    <row r="1740" spans="1:6">
      <c r="A1740" s="180" t="s">
        <v>397</v>
      </c>
      <c r="B1740" s="181">
        <v>4159</v>
      </c>
      <c r="C1740" s="181">
        <v>320400</v>
      </c>
      <c r="D1740" s="181">
        <v>4</v>
      </c>
      <c r="E1740" s="180" t="s">
        <v>5824</v>
      </c>
      <c r="F1740" s="180" t="s">
        <v>11</v>
      </c>
    </row>
    <row r="1741" spans="1:6">
      <c r="A1741" s="180" t="s">
        <v>397</v>
      </c>
      <c r="B1741" s="181">
        <v>3836</v>
      </c>
      <c r="C1741" s="181">
        <v>839800</v>
      </c>
      <c r="D1741" s="181">
        <v>5</v>
      </c>
      <c r="E1741" s="180" t="s">
        <v>5825</v>
      </c>
      <c r="F1741" s="180" t="s">
        <v>13</v>
      </c>
    </row>
    <row r="1742" spans="1:6">
      <c r="A1742" s="180" t="s">
        <v>397</v>
      </c>
      <c r="B1742" s="181">
        <v>3608</v>
      </c>
      <c r="C1742" s="181">
        <v>307300</v>
      </c>
      <c r="D1742" s="181">
        <v>4</v>
      </c>
      <c r="E1742" s="180" t="s">
        <v>5826</v>
      </c>
      <c r="F1742" s="180" t="s">
        <v>11</v>
      </c>
    </row>
    <row r="1743" spans="1:6">
      <c r="A1743" s="180" t="s">
        <v>397</v>
      </c>
      <c r="B1743" s="181">
        <v>4126</v>
      </c>
      <c r="C1743" s="181">
        <v>263400</v>
      </c>
      <c r="D1743" s="181">
        <v>5</v>
      </c>
      <c r="E1743" s="180" t="s">
        <v>5827</v>
      </c>
      <c r="F1743" s="180" t="s">
        <v>11</v>
      </c>
    </row>
    <row r="1744" spans="1:6">
      <c r="A1744" s="180" t="s">
        <v>397</v>
      </c>
      <c r="B1744" s="181">
        <v>4245</v>
      </c>
      <c r="C1744" s="181">
        <v>563400</v>
      </c>
      <c r="D1744" s="181">
        <v>4</v>
      </c>
      <c r="E1744" s="180" t="s">
        <v>5828</v>
      </c>
      <c r="F1744" s="180" t="s">
        <v>28</v>
      </c>
    </row>
    <row r="1745" spans="1:6">
      <c r="A1745" s="180" t="s">
        <v>397</v>
      </c>
      <c r="B1745" s="181">
        <v>4749</v>
      </c>
      <c r="C1745" s="181">
        <v>783400</v>
      </c>
      <c r="D1745" s="181">
        <v>4</v>
      </c>
      <c r="E1745" s="180" t="s">
        <v>5829</v>
      </c>
      <c r="F1745" s="180" t="s">
        <v>66</v>
      </c>
    </row>
    <row r="1746" spans="1:6">
      <c r="A1746" s="180" t="s">
        <v>397</v>
      </c>
      <c r="B1746" s="181">
        <v>2642</v>
      </c>
      <c r="C1746" s="181">
        <v>223500</v>
      </c>
      <c r="D1746" s="181">
        <v>4</v>
      </c>
      <c r="E1746" s="180" t="s">
        <v>5830</v>
      </c>
      <c r="F1746" s="180" t="s">
        <v>162</v>
      </c>
    </row>
    <row r="1747" spans="1:6">
      <c r="A1747" s="180" t="s">
        <v>397</v>
      </c>
      <c r="B1747" s="181">
        <v>4157</v>
      </c>
      <c r="C1747" s="181">
        <v>365300</v>
      </c>
      <c r="D1747" s="181">
        <v>6</v>
      </c>
      <c r="E1747" s="180" t="s">
        <v>5831</v>
      </c>
      <c r="F1747" s="180" t="s">
        <v>14</v>
      </c>
    </row>
    <row r="1748" spans="1:6">
      <c r="A1748" s="180" t="s">
        <v>397</v>
      </c>
      <c r="B1748" s="181">
        <v>6492</v>
      </c>
      <c r="C1748" s="181">
        <v>643100</v>
      </c>
      <c r="D1748" s="181">
        <v>4</v>
      </c>
      <c r="E1748" s="180" t="s">
        <v>5832</v>
      </c>
      <c r="F1748" s="180" t="s">
        <v>41</v>
      </c>
    </row>
    <row r="1749" spans="1:6">
      <c r="A1749" s="180" t="s">
        <v>397</v>
      </c>
      <c r="B1749" s="181">
        <v>3336</v>
      </c>
      <c r="C1749" s="181">
        <v>241900</v>
      </c>
      <c r="D1749" s="181">
        <v>4</v>
      </c>
      <c r="E1749" s="180" t="s">
        <v>5833</v>
      </c>
      <c r="F1749" s="180" t="s">
        <v>11</v>
      </c>
    </row>
    <row r="1750" spans="1:6">
      <c r="A1750" s="180" t="s">
        <v>397</v>
      </c>
      <c r="B1750" s="181">
        <v>3436</v>
      </c>
      <c r="C1750" s="181">
        <v>603400</v>
      </c>
      <c r="D1750" s="181">
        <v>4</v>
      </c>
      <c r="E1750" s="180" t="s">
        <v>5834</v>
      </c>
      <c r="F1750" s="180" t="s">
        <v>28</v>
      </c>
    </row>
    <row r="1751" spans="1:6">
      <c r="A1751" s="180" t="s">
        <v>397</v>
      </c>
      <c r="B1751" s="181">
        <v>4152</v>
      </c>
      <c r="C1751" s="181">
        <v>1570000</v>
      </c>
      <c r="D1751" s="181">
        <v>4</v>
      </c>
      <c r="E1751" s="180" t="s">
        <v>5835</v>
      </c>
      <c r="F1751" s="180" t="s">
        <v>91</v>
      </c>
    </row>
    <row r="1752" spans="1:6">
      <c r="A1752" s="180" t="s">
        <v>397</v>
      </c>
      <c r="B1752" s="181">
        <v>2819</v>
      </c>
      <c r="C1752" s="181">
        <v>210600</v>
      </c>
      <c r="D1752" s="181">
        <v>4</v>
      </c>
      <c r="E1752" s="180" t="s">
        <v>5836</v>
      </c>
      <c r="F1752" s="180" t="s">
        <v>15</v>
      </c>
    </row>
    <row r="1753" spans="1:6">
      <c r="A1753" s="180" t="s">
        <v>397</v>
      </c>
      <c r="B1753" s="181">
        <v>5889</v>
      </c>
      <c r="C1753" s="181">
        <v>649200</v>
      </c>
      <c r="D1753" s="181">
        <v>6</v>
      </c>
      <c r="E1753" s="180" t="s">
        <v>5837</v>
      </c>
      <c r="F1753" s="180" t="s">
        <v>26</v>
      </c>
    </row>
    <row r="1754" spans="1:6">
      <c r="A1754" s="180" t="s">
        <v>397</v>
      </c>
      <c r="B1754" s="181">
        <v>2896</v>
      </c>
      <c r="C1754" s="181">
        <v>567500</v>
      </c>
      <c r="D1754" s="181">
        <v>4</v>
      </c>
      <c r="E1754" s="180" t="s">
        <v>5838</v>
      </c>
      <c r="F1754" s="180" t="s">
        <v>28</v>
      </c>
    </row>
    <row r="1755" spans="1:6">
      <c r="A1755" s="180" t="s">
        <v>397</v>
      </c>
      <c r="B1755" s="181">
        <v>3462</v>
      </c>
      <c r="C1755" s="181">
        <v>265900</v>
      </c>
      <c r="D1755" s="181">
        <v>5</v>
      </c>
      <c r="E1755" s="180" t="s">
        <v>5839</v>
      </c>
      <c r="F1755" s="180" t="s">
        <v>159</v>
      </c>
    </row>
    <row r="1756" spans="1:6">
      <c r="A1756" s="180" t="s">
        <v>397</v>
      </c>
      <c r="B1756" s="181">
        <v>3897</v>
      </c>
      <c r="C1756" s="181">
        <v>1459100</v>
      </c>
      <c r="D1756" s="181">
        <v>4</v>
      </c>
      <c r="E1756" s="180" t="s">
        <v>5840</v>
      </c>
      <c r="F1756" s="180" t="s">
        <v>7</v>
      </c>
    </row>
    <row r="1757" spans="1:6">
      <c r="A1757" s="180" t="s">
        <v>397</v>
      </c>
      <c r="B1757" s="181">
        <v>5012</v>
      </c>
      <c r="C1757" s="181">
        <v>398100</v>
      </c>
      <c r="D1757" s="181">
        <v>6</v>
      </c>
      <c r="E1757" s="180" t="s">
        <v>5841</v>
      </c>
      <c r="F1757" s="180" t="s">
        <v>11</v>
      </c>
    </row>
    <row r="1758" spans="1:6">
      <c r="A1758" s="180" t="s">
        <v>397</v>
      </c>
      <c r="B1758" s="181">
        <v>4412</v>
      </c>
      <c r="C1758" s="181">
        <v>349500</v>
      </c>
      <c r="D1758" s="181">
        <v>4</v>
      </c>
      <c r="E1758" s="180" t="s">
        <v>5842</v>
      </c>
      <c r="F1758" s="180" t="s">
        <v>16</v>
      </c>
    </row>
    <row r="1759" spans="1:6">
      <c r="A1759" s="180" t="s">
        <v>397</v>
      </c>
      <c r="B1759" s="181">
        <v>4208</v>
      </c>
      <c r="C1759" s="181">
        <v>645100</v>
      </c>
      <c r="D1759" s="181">
        <v>7</v>
      </c>
      <c r="E1759" s="180" t="s">
        <v>5843</v>
      </c>
      <c r="F1759" s="180" t="s">
        <v>44</v>
      </c>
    </row>
    <row r="1760" spans="1:6">
      <c r="A1760" s="180" t="s">
        <v>397</v>
      </c>
      <c r="B1760" s="181">
        <v>4550</v>
      </c>
      <c r="C1760" s="181">
        <v>1015500</v>
      </c>
      <c r="D1760" s="181">
        <v>8</v>
      </c>
      <c r="E1760" s="180" t="s">
        <v>5844</v>
      </c>
      <c r="F1760" s="180" t="s">
        <v>66</v>
      </c>
    </row>
    <row r="1761" spans="1:6">
      <c r="A1761" s="180" t="s">
        <v>397</v>
      </c>
      <c r="B1761" s="181">
        <v>2629</v>
      </c>
      <c r="C1761" s="181">
        <v>286800</v>
      </c>
      <c r="D1761" s="181">
        <v>4</v>
      </c>
      <c r="E1761" s="180" t="s">
        <v>5845</v>
      </c>
      <c r="F1761" s="180" t="s">
        <v>139</v>
      </c>
    </row>
    <row r="1762" spans="1:6">
      <c r="A1762" s="180" t="s">
        <v>397</v>
      </c>
      <c r="B1762" s="181">
        <v>2145</v>
      </c>
      <c r="C1762" s="181">
        <v>210600</v>
      </c>
      <c r="D1762" s="181">
        <v>4</v>
      </c>
      <c r="E1762" s="180" t="s">
        <v>5846</v>
      </c>
      <c r="F1762" s="180" t="s">
        <v>15</v>
      </c>
    </row>
    <row r="1763" spans="1:6">
      <c r="A1763" s="180" t="s">
        <v>397</v>
      </c>
      <c r="B1763" s="181">
        <v>4320</v>
      </c>
      <c r="C1763" s="181">
        <v>350900</v>
      </c>
      <c r="D1763" s="181">
        <v>6</v>
      </c>
      <c r="E1763" s="180" t="s">
        <v>5847</v>
      </c>
      <c r="F1763" s="180" t="s">
        <v>159</v>
      </c>
    </row>
    <row r="1764" spans="1:6">
      <c r="A1764" s="180" t="s">
        <v>397</v>
      </c>
      <c r="B1764" s="181">
        <v>3765</v>
      </c>
      <c r="C1764" s="181">
        <v>685300</v>
      </c>
      <c r="D1764" s="181">
        <v>4</v>
      </c>
      <c r="E1764" s="180" t="s">
        <v>5848</v>
      </c>
      <c r="F1764" s="180" t="s">
        <v>44</v>
      </c>
    </row>
    <row r="1765" spans="1:6">
      <c r="A1765" s="180" t="s">
        <v>397</v>
      </c>
      <c r="B1765" s="181">
        <v>3548</v>
      </c>
      <c r="C1765" s="181">
        <v>539500</v>
      </c>
      <c r="D1765" s="181">
        <v>4</v>
      </c>
      <c r="E1765" s="180" t="s">
        <v>5849</v>
      </c>
      <c r="F1765" s="180" t="s">
        <v>18</v>
      </c>
    </row>
    <row r="1766" spans="1:6">
      <c r="A1766" s="180" t="s">
        <v>397</v>
      </c>
      <c r="B1766" s="181">
        <v>4474</v>
      </c>
      <c r="C1766" s="181">
        <v>676400</v>
      </c>
      <c r="D1766" s="181">
        <v>5</v>
      </c>
      <c r="E1766" s="180" t="s">
        <v>5850</v>
      </c>
      <c r="F1766" s="180" t="s">
        <v>62</v>
      </c>
    </row>
    <row r="1767" spans="1:6">
      <c r="A1767" s="180" t="s">
        <v>397</v>
      </c>
      <c r="B1767" s="181">
        <v>5545</v>
      </c>
      <c r="C1767" s="181">
        <v>376900</v>
      </c>
      <c r="D1767" s="181">
        <v>4</v>
      </c>
      <c r="E1767" s="180" t="s">
        <v>5851</v>
      </c>
      <c r="F1767" s="180" t="s">
        <v>14</v>
      </c>
    </row>
    <row r="1768" spans="1:6">
      <c r="A1768" s="180" t="s">
        <v>397</v>
      </c>
      <c r="B1768" s="181">
        <v>5691</v>
      </c>
      <c r="C1768" s="181">
        <v>345300</v>
      </c>
      <c r="D1768" s="181">
        <v>6</v>
      </c>
      <c r="E1768" s="180" t="s">
        <v>5852</v>
      </c>
      <c r="F1768" s="180" t="s">
        <v>11</v>
      </c>
    </row>
    <row r="1769" spans="1:6">
      <c r="A1769" s="180" t="s">
        <v>397</v>
      </c>
      <c r="B1769" s="181">
        <v>5400</v>
      </c>
      <c r="C1769" s="181">
        <v>818000</v>
      </c>
      <c r="D1769" s="181">
        <v>4</v>
      </c>
      <c r="E1769" s="180" t="s">
        <v>5853</v>
      </c>
      <c r="F1769" s="180" t="s">
        <v>78</v>
      </c>
    </row>
    <row r="1770" spans="1:6">
      <c r="A1770" s="180" t="s">
        <v>397</v>
      </c>
      <c r="B1770" s="181">
        <v>3583</v>
      </c>
      <c r="C1770" s="181">
        <v>270100</v>
      </c>
      <c r="D1770" s="181">
        <v>4</v>
      </c>
      <c r="E1770" s="180" t="s">
        <v>5854</v>
      </c>
      <c r="F1770" s="180" t="s">
        <v>14</v>
      </c>
    </row>
    <row r="1771" spans="1:6">
      <c r="A1771" s="180" t="s">
        <v>397</v>
      </c>
      <c r="B1771" s="181">
        <v>3606</v>
      </c>
      <c r="C1771" s="181">
        <v>247200</v>
      </c>
      <c r="D1771" s="181">
        <v>4</v>
      </c>
      <c r="E1771" s="180" t="s">
        <v>5855</v>
      </c>
      <c r="F1771" s="180" t="s">
        <v>11</v>
      </c>
    </row>
    <row r="1772" spans="1:6">
      <c r="A1772" s="180" t="s">
        <v>397</v>
      </c>
      <c r="B1772" s="181">
        <v>4320</v>
      </c>
      <c r="C1772" s="181">
        <v>347000</v>
      </c>
      <c r="D1772" s="181">
        <v>6</v>
      </c>
      <c r="E1772" s="180" t="s">
        <v>5856</v>
      </c>
      <c r="F1772" s="180" t="s">
        <v>14</v>
      </c>
    </row>
    <row r="1773" spans="1:6">
      <c r="A1773" s="180" t="s">
        <v>397</v>
      </c>
      <c r="B1773" s="181">
        <v>4979</v>
      </c>
      <c r="C1773" s="181">
        <v>474900</v>
      </c>
      <c r="D1773" s="181">
        <v>5</v>
      </c>
      <c r="E1773" s="180" t="s">
        <v>5857</v>
      </c>
      <c r="F1773" s="180" t="s">
        <v>14</v>
      </c>
    </row>
    <row r="1774" spans="1:6">
      <c r="A1774" s="180" t="s">
        <v>397</v>
      </c>
      <c r="B1774" s="181">
        <v>2484</v>
      </c>
      <c r="C1774" s="181">
        <v>397600</v>
      </c>
      <c r="D1774" s="181">
        <v>4</v>
      </c>
      <c r="E1774" s="180" t="s">
        <v>5858</v>
      </c>
      <c r="F1774" s="180" t="s">
        <v>74</v>
      </c>
    </row>
    <row r="1775" spans="1:6">
      <c r="A1775" s="180" t="s">
        <v>397</v>
      </c>
      <c r="B1775" s="181">
        <v>6148</v>
      </c>
      <c r="C1775" s="181">
        <v>360700</v>
      </c>
      <c r="D1775" s="181">
        <v>4</v>
      </c>
      <c r="E1775" s="180" t="s">
        <v>5859</v>
      </c>
      <c r="F1775" s="180" t="s">
        <v>10</v>
      </c>
    </row>
    <row r="1776" spans="1:6">
      <c r="A1776" s="180" t="s">
        <v>397</v>
      </c>
      <c r="B1776" s="181">
        <v>4014</v>
      </c>
      <c r="C1776" s="181">
        <v>511900</v>
      </c>
      <c r="D1776" s="181">
        <v>6</v>
      </c>
      <c r="E1776" s="180" t="s">
        <v>5860</v>
      </c>
      <c r="F1776" s="180" t="s">
        <v>44</v>
      </c>
    </row>
    <row r="1777" spans="1:6">
      <c r="A1777" s="180" t="s">
        <v>397</v>
      </c>
      <c r="B1777" s="181">
        <v>2242</v>
      </c>
      <c r="C1777" s="181">
        <v>257100</v>
      </c>
      <c r="D1777" s="181">
        <v>4</v>
      </c>
      <c r="E1777" s="180" t="s">
        <v>5861</v>
      </c>
      <c r="F1777" s="180" t="s">
        <v>190</v>
      </c>
    </row>
    <row r="1778" spans="1:6">
      <c r="A1778" s="180" t="s">
        <v>397</v>
      </c>
      <c r="B1778" s="181">
        <v>3820</v>
      </c>
      <c r="C1778" s="181">
        <v>317000</v>
      </c>
      <c r="D1778" s="181">
        <v>4</v>
      </c>
      <c r="E1778" s="180" t="s">
        <v>5862</v>
      </c>
      <c r="F1778" s="180" t="s">
        <v>97</v>
      </c>
    </row>
    <row r="1779" spans="1:6">
      <c r="A1779" s="180" t="s">
        <v>397</v>
      </c>
      <c r="B1779" s="181">
        <v>4273</v>
      </c>
      <c r="C1779" s="181">
        <v>648800</v>
      </c>
      <c r="D1779" s="181">
        <v>5</v>
      </c>
      <c r="E1779" s="180" t="s">
        <v>5863</v>
      </c>
      <c r="F1779" s="180" t="s">
        <v>13</v>
      </c>
    </row>
    <row r="1780" spans="1:6">
      <c r="A1780" s="180" t="s">
        <v>397</v>
      </c>
      <c r="B1780" s="181">
        <v>4905</v>
      </c>
      <c r="C1780" s="181">
        <v>679800</v>
      </c>
      <c r="D1780" s="181">
        <v>5</v>
      </c>
      <c r="E1780" s="180" t="s">
        <v>5864</v>
      </c>
      <c r="F1780" s="180" t="s">
        <v>72</v>
      </c>
    </row>
    <row r="1781" spans="1:6">
      <c r="A1781" s="180" t="s">
        <v>397</v>
      </c>
      <c r="B1781" s="181">
        <v>4530</v>
      </c>
      <c r="C1781" s="181">
        <v>782600</v>
      </c>
      <c r="D1781" s="181">
        <v>6</v>
      </c>
      <c r="E1781" s="180" t="s">
        <v>5865</v>
      </c>
      <c r="F1781" s="180" t="s">
        <v>28</v>
      </c>
    </row>
    <row r="1782" spans="1:6">
      <c r="A1782" s="180" t="s">
        <v>397</v>
      </c>
      <c r="B1782" s="181">
        <v>3456</v>
      </c>
      <c r="C1782" s="181">
        <v>361400</v>
      </c>
      <c r="D1782" s="181">
        <v>4</v>
      </c>
      <c r="E1782" s="180" t="s">
        <v>5866</v>
      </c>
      <c r="F1782" s="180" t="s">
        <v>74</v>
      </c>
    </row>
    <row r="1783" spans="1:6">
      <c r="A1783" s="180" t="s">
        <v>397</v>
      </c>
      <c r="B1783" s="181">
        <v>3268</v>
      </c>
      <c r="C1783" s="181">
        <v>318100</v>
      </c>
      <c r="D1783" s="181">
        <v>4</v>
      </c>
      <c r="E1783" s="180" t="s">
        <v>5867</v>
      </c>
      <c r="F1783" s="180" t="s">
        <v>162</v>
      </c>
    </row>
    <row r="1784" spans="1:6">
      <c r="A1784" s="180" t="s">
        <v>397</v>
      </c>
      <c r="B1784" s="181">
        <v>3332</v>
      </c>
      <c r="C1784" s="181">
        <v>638600</v>
      </c>
      <c r="D1784" s="181">
        <v>4</v>
      </c>
      <c r="E1784" s="180" t="s">
        <v>5868</v>
      </c>
      <c r="F1784" s="180" t="s">
        <v>13</v>
      </c>
    </row>
    <row r="1785" spans="1:6">
      <c r="A1785" s="180" t="s">
        <v>397</v>
      </c>
      <c r="B1785" s="181">
        <v>4140</v>
      </c>
      <c r="C1785" s="181">
        <v>426100</v>
      </c>
      <c r="D1785" s="181">
        <v>6</v>
      </c>
      <c r="E1785" s="180" t="s">
        <v>5869</v>
      </c>
      <c r="F1785" s="180" t="s">
        <v>13</v>
      </c>
    </row>
    <row r="1786" spans="1:6">
      <c r="A1786" s="180" t="s">
        <v>397</v>
      </c>
      <c r="B1786" s="181">
        <v>3520</v>
      </c>
      <c r="C1786" s="181">
        <v>337100</v>
      </c>
      <c r="D1786" s="181">
        <v>6</v>
      </c>
      <c r="E1786" s="180" t="s">
        <v>5870</v>
      </c>
      <c r="F1786" s="180" t="s">
        <v>7</v>
      </c>
    </row>
    <row r="1787" spans="1:6">
      <c r="A1787" s="180" t="s">
        <v>397</v>
      </c>
      <c r="B1787" s="181">
        <v>4896</v>
      </c>
      <c r="C1787" s="181">
        <v>497400</v>
      </c>
      <c r="D1787" s="181">
        <v>4</v>
      </c>
      <c r="E1787" s="180" t="s">
        <v>5871</v>
      </c>
      <c r="F1787" s="180" t="s">
        <v>26</v>
      </c>
    </row>
    <row r="1788" spans="1:6">
      <c r="A1788" s="180" t="s">
        <v>397</v>
      </c>
      <c r="B1788" s="181">
        <v>2372</v>
      </c>
      <c r="C1788" s="181">
        <v>249000</v>
      </c>
      <c r="D1788" s="181">
        <v>4</v>
      </c>
      <c r="E1788" s="180" t="s">
        <v>5872</v>
      </c>
      <c r="F1788" s="180" t="s">
        <v>11</v>
      </c>
    </row>
    <row r="1789" spans="1:6">
      <c r="A1789" s="180" t="s">
        <v>397</v>
      </c>
      <c r="B1789" s="181">
        <v>5148</v>
      </c>
      <c r="C1789" s="181">
        <v>466800</v>
      </c>
      <c r="D1789" s="181">
        <v>5</v>
      </c>
      <c r="E1789" s="180" t="s">
        <v>5873</v>
      </c>
      <c r="F1789" s="180" t="s">
        <v>254</v>
      </c>
    </row>
    <row r="1790" spans="1:6">
      <c r="A1790" s="180" t="s">
        <v>397</v>
      </c>
      <c r="B1790" s="181">
        <v>3805</v>
      </c>
      <c r="C1790" s="181">
        <v>524100</v>
      </c>
      <c r="D1790" s="181">
        <v>4</v>
      </c>
      <c r="E1790" s="180" t="s">
        <v>5874</v>
      </c>
      <c r="F1790" s="180" t="s">
        <v>49</v>
      </c>
    </row>
    <row r="1791" spans="1:6">
      <c r="A1791" s="180" t="s">
        <v>397</v>
      </c>
      <c r="B1791" s="181">
        <v>5944</v>
      </c>
      <c r="C1791" s="181">
        <v>391800</v>
      </c>
      <c r="D1791" s="181">
        <v>4</v>
      </c>
      <c r="E1791" s="180" t="s">
        <v>5875</v>
      </c>
      <c r="F1791" s="180" t="s">
        <v>10</v>
      </c>
    </row>
    <row r="1792" spans="1:6">
      <c r="A1792" s="180" t="s">
        <v>397</v>
      </c>
      <c r="B1792" s="181">
        <v>3760</v>
      </c>
      <c r="C1792" s="181">
        <v>373500</v>
      </c>
      <c r="D1792" s="181">
        <v>4</v>
      </c>
      <c r="E1792" s="180" t="s">
        <v>5876</v>
      </c>
      <c r="F1792" s="180" t="s">
        <v>15</v>
      </c>
    </row>
    <row r="1793" spans="1:6">
      <c r="A1793" s="180" t="s">
        <v>397</v>
      </c>
      <c r="B1793" s="181">
        <v>4358</v>
      </c>
      <c r="C1793" s="181">
        <v>617800</v>
      </c>
      <c r="D1793" s="181">
        <v>6</v>
      </c>
      <c r="E1793" s="180" t="s">
        <v>5877</v>
      </c>
      <c r="F1793" s="180" t="s">
        <v>26</v>
      </c>
    </row>
    <row r="1794" spans="1:6">
      <c r="A1794" s="180" t="s">
        <v>397</v>
      </c>
      <c r="B1794" s="181">
        <v>4318</v>
      </c>
      <c r="C1794" s="181">
        <v>392300</v>
      </c>
      <c r="D1794" s="181">
        <v>4</v>
      </c>
      <c r="E1794" s="180" t="s">
        <v>5878</v>
      </c>
      <c r="F1794" s="180" t="s">
        <v>15</v>
      </c>
    </row>
    <row r="1795" spans="1:6">
      <c r="A1795" s="180" t="s">
        <v>397</v>
      </c>
      <c r="B1795" s="181">
        <v>2176</v>
      </c>
      <c r="C1795" s="181">
        <v>372400</v>
      </c>
      <c r="D1795" s="181">
        <v>4</v>
      </c>
      <c r="E1795" s="180" t="s">
        <v>5879</v>
      </c>
      <c r="F1795" s="180" t="s">
        <v>5</v>
      </c>
    </row>
    <row r="1796" spans="1:6">
      <c r="A1796" s="180" t="s">
        <v>397</v>
      </c>
      <c r="B1796" s="181">
        <v>4140</v>
      </c>
      <c r="C1796" s="181">
        <v>682500</v>
      </c>
      <c r="D1796" s="181">
        <v>4</v>
      </c>
      <c r="E1796" s="180" t="s">
        <v>5880</v>
      </c>
      <c r="F1796" s="180" t="s">
        <v>44</v>
      </c>
    </row>
    <row r="1797" spans="1:6">
      <c r="A1797" s="180" t="s">
        <v>397</v>
      </c>
      <c r="B1797" s="181">
        <v>3040</v>
      </c>
      <c r="C1797" s="181">
        <v>542000</v>
      </c>
      <c r="D1797" s="181">
        <v>5</v>
      </c>
      <c r="E1797" s="180" t="s">
        <v>5881</v>
      </c>
      <c r="F1797" s="180" t="s">
        <v>206</v>
      </c>
    </row>
    <row r="1798" spans="1:6">
      <c r="A1798" s="180" t="s">
        <v>397</v>
      </c>
      <c r="B1798" s="181">
        <v>5208</v>
      </c>
      <c r="C1798" s="181">
        <v>423600</v>
      </c>
      <c r="D1798" s="181">
        <v>4</v>
      </c>
      <c r="E1798" s="180" t="s">
        <v>5882</v>
      </c>
      <c r="F1798" s="180" t="s">
        <v>10</v>
      </c>
    </row>
    <row r="1799" spans="1:6">
      <c r="A1799" s="180" t="s">
        <v>397</v>
      </c>
      <c r="B1799" s="181">
        <v>2917</v>
      </c>
      <c r="C1799" s="181">
        <v>217500</v>
      </c>
      <c r="D1799" s="181">
        <v>5</v>
      </c>
      <c r="E1799" s="180" t="s">
        <v>5883</v>
      </c>
      <c r="F1799" s="180" t="s">
        <v>14</v>
      </c>
    </row>
    <row r="1800" spans="1:6">
      <c r="A1800" s="180" t="s">
        <v>397</v>
      </c>
      <c r="B1800" s="181">
        <v>4543</v>
      </c>
      <c r="C1800" s="181">
        <v>407900</v>
      </c>
      <c r="D1800" s="181">
        <v>5</v>
      </c>
      <c r="E1800" s="180" t="s">
        <v>5884</v>
      </c>
      <c r="F1800" s="180" t="s">
        <v>14</v>
      </c>
    </row>
    <row r="1801" spans="1:6">
      <c r="A1801" s="180" t="s">
        <v>397</v>
      </c>
      <c r="B1801" s="181">
        <v>3802</v>
      </c>
      <c r="C1801" s="181">
        <v>416600</v>
      </c>
      <c r="D1801" s="181">
        <v>7</v>
      </c>
      <c r="E1801" s="180" t="s">
        <v>5885</v>
      </c>
      <c r="F1801" s="180" t="s">
        <v>207</v>
      </c>
    </row>
    <row r="1802" spans="1:6">
      <c r="A1802" s="180" t="s">
        <v>397</v>
      </c>
      <c r="B1802" s="181">
        <v>5124</v>
      </c>
      <c r="C1802" s="181">
        <v>323200</v>
      </c>
      <c r="D1802" s="181">
        <v>5</v>
      </c>
      <c r="E1802" s="180" t="s">
        <v>5886</v>
      </c>
      <c r="F1802" s="180" t="s">
        <v>14</v>
      </c>
    </row>
    <row r="1803" spans="1:6">
      <c r="A1803" s="180" t="s">
        <v>397</v>
      </c>
      <c r="B1803" s="181">
        <v>3156</v>
      </c>
      <c r="C1803" s="181">
        <v>276800</v>
      </c>
      <c r="D1803" s="181">
        <v>5</v>
      </c>
      <c r="E1803" s="180" t="s">
        <v>5887</v>
      </c>
      <c r="F1803" s="180" t="s">
        <v>15</v>
      </c>
    </row>
    <row r="1804" spans="1:6">
      <c r="A1804" s="180" t="s">
        <v>397</v>
      </c>
      <c r="B1804" s="181">
        <v>4258</v>
      </c>
      <c r="C1804" s="181">
        <v>344200</v>
      </c>
      <c r="D1804" s="181">
        <v>4</v>
      </c>
      <c r="E1804" s="180" t="s">
        <v>5888</v>
      </c>
      <c r="F1804" s="180" t="s">
        <v>15</v>
      </c>
    </row>
    <row r="1805" spans="1:6">
      <c r="A1805" s="180" t="s">
        <v>397</v>
      </c>
      <c r="B1805" s="181">
        <v>4964</v>
      </c>
      <c r="C1805" s="181">
        <v>1230000</v>
      </c>
      <c r="D1805" s="181">
        <v>7</v>
      </c>
      <c r="E1805" s="180" t="s">
        <v>5889</v>
      </c>
      <c r="F1805" s="180" t="s">
        <v>72</v>
      </c>
    </row>
    <row r="1806" spans="1:6">
      <c r="A1806" s="180" t="s">
        <v>397</v>
      </c>
      <c r="B1806" s="181">
        <v>5718</v>
      </c>
      <c r="C1806" s="181">
        <v>271900</v>
      </c>
      <c r="D1806" s="181">
        <v>6</v>
      </c>
      <c r="E1806" s="180" t="s">
        <v>5890</v>
      </c>
      <c r="F1806" s="180" t="s">
        <v>11</v>
      </c>
    </row>
    <row r="1807" spans="1:6">
      <c r="A1807" s="180" t="s">
        <v>397</v>
      </c>
      <c r="B1807" s="181">
        <v>2868</v>
      </c>
      <c r="C1807" s="181">
        <v>420000</v>
      </c>
      <c r="D1807" s="181">
        <v>4</v>
      </c>
      <c r="E1807" s="180" t="s">
        <v>5891</v>
      </c>
      <c r="F1807" s="180" t="s">
        <v>26</v>
      </c>
    </row>
    <row r="1808" spans="1:6">
      <c r="A1808" s="180" t="s">
        <v>397</v>
      </c>
      <c r="B1808" s="181">
        <v>11470</v>
      </c>
      <c r="C1808" s="181">
        <v>2029100</v>
      </c>
      <c r="D1808" s="181">
        <v>8</v>
      </c>
      <c r="E1808" s="180" t="s">
        <v>5892</v>
      </c>
      <c r="F1808" s="180" t="s">
        <v>24</v>
      </c>
    </row>
    <row r="1809" spans="1:6">
      <c r="A1809" s="180" t="s">
        <v>397</v>
      </c>
      <c r="B1809" s="181">
        <v>2838</v>
      </c>
      <c r="C1809" s="181">
        <v>458200</v>
      </c>
      <c r="D1809" s="181">
        <v>4</v>
      </c>
      <c r="E1809" s="180" t="s">
        <v>5893</v>
      </c>
      <c r="F1809" s="180" t="s">
        <v>32</v>
      </c>
    </row>
    <row r="1810" spans="1:6">
      <c r="A1810" s="180" t="s">
        <v>397</v>
      </c>
      <c r="B1810" s="181">
        <v>4086</v>
      </c>
      <c r="C1810" s="181">
        <v>291900</v>
      </c>
      <c r="D1810" s="181">
        <v>6</v>
      </c>
      <c r="E1810" s="180" t="s">
        <v>5894</v>
      </c>
      <c r="F1810" s="180" t="s">
        <v>11</v>
      </c>
    </row>
    <row r="1811" spans="1:6">
      <c r="A1811" s="180" t="s">
        <v>397</v>
      </c>
      <c r="B1811" s="181">
        <v>4041</v>
      </c>
      <c r="C1811" s="181">
        <v>387700</v>
      </c>
      <c r="D1811" s="181">
        <v>6</v>
      </c>
      <c r="E1811" s="180" t="s">
        <v>5895</v>
      </c>
      <c r="F1811" s="180" t="s">
        <v>14</v>
      </c>
    </row>
    <row r="1812" spans="1:6">
      <c r="A1812" s="180" t="s">
        <v>397</v>
      </c>
      <c r="B1812" s="181">
        <v>4666</v>
      </c>
      <c r="C1812" s="181">
        <v>342800</v>
      </c>
      <c r="D1812" s="181">
        <v>5</v>
      </c>
      <c r="E1812" s="180" t="s">
        <v>5896</v>
      </c>
      <c r="F1812" s="180" t="s">
        <v>15</v>
      </c>
    </row>
    <row r="1813" spans="1:6">
      <c r="A1813" s="180" t="s">
        <v>397</v>
      </c>
      <c r="B1813" s="181">
        <v>5240</v>
      </c>
      <c r="C1813" s="181">
        <v>389000</v>
      </c>
      <c r="D1813" s="181">
        <v>6</v>
      </c>
      <c r="E1813" s="180" t="s">
        <v>5897</v>
      </c>
      <c r="F1813" s="180" t="s">
        <v>14</v>
      </c>
    </row>
    <row r="1814" spans="1:6">
      <c r="A1814" s="180" t="s">
        <v>397</v>
      </c>
      <c r="B1814" s="181">
        <v>4527</v>
      </c>
      <c r="C1814" s="181">
        <v>448000</v>
      </c>
      <c r="D1814" s="181">
        <v>6</v>
      </c>
      <c r="E1814" s="180" t="s">
        <v>5898</v>
      </c>
      <c r="F1814" s="180" t="s">
        <v>14</v>
      </c>
    </row>
    <row r="1815" spans="1:6">
      <c r="A1815" s="180" t="s">
        <v>397</v>
      </c>
      <c r="B1815" s="181">
        <v>3522</v>
      </c>
      <c r="C1815" s="181">
        <v>386200</v>
      </c>
      <c r="D1815" s="181">
        <v>6</v>
      </c>
      <c r="E1815" s="180" t="s">
        <v>5899</v>
      </c>
      <c r="F1815" s="180" t="s">
        <v>14</v>
      </c>
    </row>
    <row r="1816" spans="1:6">
      <c r="A1816" s="180" t="s">
        <v>397</v>
      </c>
      <c r="B1816" s="181">
        <v>3343</v>
      </c>
      <c r="C1816" s="181">
        <v>593700</v>
      </c>
      <c r="D1816" s="181">
        <v>4</v>
      </c>
      <c r="E1816" s="180" t="s">
        <v>5900</v>
      </c>
      <c r="F1816" s="180" t="s">
        <v>28</v>
      </c>
    </row>
    <row r="1817" spans="1:6">
      <c r="A1817" s="180" t="s">
        <v>397</v>
      </c>
      <c r="B1817" s="181">
        <v>3928</v>
      </c>
      <c r="C1817" s="181">
        <v>688900</v>
      </c>
      <c r="D1817" s="181">
        <v>4</v>
      </c>
      <c r="E1817" s="180" t="s">
        <v>5901</v>
      </c>
      <c r="F1817" s="180" t="s">
        <v>45</v>
      </c>
    </row>
    <row r="1818" spans="1:6">
      <c r="A1818" s="180" t="s">
        <v>397</v>
      </c>
      <c r="B1818" s="181">
        <v>2984</v>
      </c>
      <c r="C1818" s="181">
        <v>253900</v>
      </c>
      <c r="D1818" s="181">
        <v>4</v>
      </c>
      <c r="E1818" s="180" t="s">
        <v>5902</v>
      </c>
      <c r="F1818" s="180" t="s">
        <v>14</v>
      </c>
    </row>
    <row r="1819" spans="1:6">
      <c r="A1819" s="180" t="s">
        <v>397</v>
      </c>
      <c r="B1819" s="181">
        <v>7734</v>
      </c>
      <c r="C1819" s="181">
        <v>802300</v>
      </c>
      <c r="D1819" s="181">
        <v>6</v>
      </c>
      <c r="E1819" s="180" t="s">
        <v>5903</v>
      </c>
      <c r="F1819" s="180" t="s">
        <v>32</v>
      </c>
    </row>
    <row r="1820" spans="1:6">
      <c r="A1820" s="180" t="s">
        <v>397</v>
      </c>
      <c r="B1820" s="181">
        <v>3917</v>
      </c>
      <c r="C1820" s="181">
        <v>269400</v>
      </c>
      <c r="D1820" s="181">
        <v>5</v>
      </c>
      <c r="E1820" s="180" t="s">
        <v>5904</v>
      </c>
      <c r="F1820" s="180" t="s">
        <v>11</v>
      </c>
    </row>
    <row r="1821" spans="1:6">
      <c r="A1821" s="180" t="s">
        <v>397</v>
      </c>
      <c r="B1821" s="181">
        <v>4500</v>
      </c>
      <c r="C1821" s="181">
        <v>265500</v>
      </c>
      <c r="D1821" s="181">
        <v>5</v>
      </c>
      <c r="E1821" s="180" t="s">
        <v>5905</v>
      </c>
      <c r="F1821" s="180" t="s">
        <v>11</v>
      </c>
    </row>
    <row r="1822" spans="1:6">
      <c r="A1822" s="180" t="s">
        <v>397</v>
      </c>
      <c r="B1822" s="181">
        <v>4761</v>
      </c>
      <c r="C1822" s="181">
        <v>515600</v>
      </c>
      <c r="D1822" s="181">
        <v>6</v>
      </c>
      <c r="E1822" s="180" t="s">
        <v>5906</v>
      </c>
      <c r="F1822" s="180" t="s">
        <v>10</v>
      </c>
    </row>
    <row r="1823" spans="1:6">
      <c r="A1823" s="180" t="s">
        <v>397</v>
      </c>
      <c r="B1823" s="181">
        <v>4377</v>
      </c>
      <c r="C1823" s="181">
        <v>767800</v>
      </c>
      <c r="D1823" s="181">
        <v>6</v>
      </c>
      <c r="E1823" s="180" t="s">
        <v>5907</v>
      </c>
      <c r="F1823" s="180" t="s">
        <v>78</v>
      </c>
    </row>
    <row r="1824" spans="1:6">
      <c r="A1824" s="180" t="s">
        <v>397</v>
      </c>
      <c r="B1824" s="181">
        <v>4034</v>
      </c>
      <c r="C1824" s="181">
        <v>726200</v>
      </c>
      <c r="D1824" s="181">
        <v>6</v>
      </c>
      <c r="E1824" s="180" t="s">
        <v>5908</v>
      </c>
      <c r="F1824" s="180" t="s">
        <v>7</v>
      </c>
    </row>
    <row r="1825" spans="1:6">
      <c r="A1825" s="180" t="s">
        <v>397</v>
      </c>
      <c r="B1825" s="181">
        <v>5822</v>
      </c>
      <c r="C1825" s="181">
        <v>673200</v>
      </c>
      <c r="D1825" s="181">
        <v>6</v>
      </c>
      <c r="E1825" s="180" t="s">
        <v>5909</v>
      </c>
      <c r="F1825" s="180" t="s">
        <v>46</v>
      </c>
    </row>
    <row r="1826" spans="1:6">
      <c r="A1826" s="180" t="s">
        <v>397</v>
      </c>
      <c r="B1826" s="181">
        <v>3067</v>
      </c>
      <c r="C1826" s="181">
        <v>284400</v>
      </c>
      <c r="D1826" s="181">
        <v>4</v>
      </c>
      <c r="E1826" s="180" t="s">
        <v>5910</v>
      </c>
      <c r="F1826" s="180" t="s">
        <v>11</v>
      </c>
    </row>
    <row r="1827" spans="1:6">
      <c r="A1827" s="180" t="s">
        <v>397</v>
      </c>
      <c r="B1827" s="181">
        <v>4725</v>
      </c>
      <c r="C1827" s="181">
        <v>755800</v>
      </c>
      <c r="D1827" s="181">
        <v>6</v>
      </c>
      <c r="E1827" s="180" t="s">
        <v>5911</v>
      </c>
      <c r="F1827" s="180" t="s">
        <v>72</v>
      </c>
    </row>
    <row r="1828" spans="1:6">
      <c r="A1828" s="180" t="s">
        <v>397</v>
      </c>
      <c r="B1828" s="181">
        <v>2808</v>
      </c>
      <c r="C1828" s="181">
        <v>263700</v>
      </c>
      <c r="D1828" s="181">
        <v>4</v>
      </c>
      <c r="E1828" s="180" t="s">
        <v>5912</v>
      </c>
      <c r="F1828" s="180" t="s">
        <v>15</v>
      </c>
    </row>
    <row r="1829" spans="1:6">
      <c r="A1829" s="180" t="s">
        <v>397</v>
      </c>
      <c r="B1829" s="181">
        <v>2951</v>
      </c>
      <c r="C1829" s="181">
        <v>533900</v>
      </c>
      <c r="D1829" s="181">
        <v>5</v>
      </c>
      <c r="E1829" s="180" t="s">
        <v>5913</v>
      </c>
      <c r="F1829" s="180" t="s">
        <v>66</v>
      </c>
    </row>
    <row r="1830" spans="1:6">
      <c r="A1830" s="180" t="s">
        <v>397</v>
      </c>
      <c r="B1830" s="181">
        <v>3898</v>
      </c>
      <c r="C1830" s="181">
        <v>604000</v>
      </c>
      <c r="D1830" s="181">
        <v>4</v>
      </c>
      <c r="E1830" s="180" t="s">
        <v>5914</v>
      </c>
      <c r="F1830" s="180" t="s">
        <v>13</v>
      </c>
    </row>
    <row r="1831" spans="1:6">
      <c r="A1831" s="180" t="s">
        <v>397</v>
      </c>
      <c r="B1831" s="181">
        <v>5614</v>
      </c>
      <c r="C1831" s="181">
        <v>1050000</v>
      </c>
      <c r="D1831" s="181">
        <v>6</v>
      </c>
      <c r="E1831" s="180" t="s">
        <v>5915</v>
      </c>
      <c r="F1831" s="180" t="s">
        <v>28</v>
      </c>
    </row>
    <row r="1832" spans="1:6">
      <c r="A1832" s="180" t="s">
        <v>397</v>
      </c>
      <c r="B1832" s="181">
        <v>2923</v>
      </c>
      <c r="C1832" s="181">
        <v>417200</v>
      </c>
      <c r="D1832" s="181">
        <v>4</v>
      </c>
      <c r="E1832" s="180" t="s">
        <v>5916</v>
      </c>
      <c r="F1832" s="180" t="s">
        <v>95</v>
      </c>
    </row>
    <row r="1833" spans="1:6">
      <c r="A1833" s="180" t="s">
        <v>397</v>
      </c>
      <c r="B1833" s="181">
        <v>2712</v>
      </c>
      <c r="C1833" s="181">
        <v>252200</v>
      </c>
      <c r="D1833" s="181">
        <v>4</v>
      </c>
      <c r="E1833" s="180" t="s">
        <v>5917</v>
      </c>
      <c r="F1833" s="180" t="s">
        <v>57</v>
      </c>
    </row>
    <row r="1834" spans="1:6">
      <c r="A1834" s="180" t="s">
        <v>397</v>
      </c>
      <c r="B1834" s="181">
        <v>2692</v>
      </c>
      <c r="C1834" s="181">
        <v>579600</v>
      </c>
      <c r="D1834" s="181">
        <v>5</v>
      </c>
      <c r="E1834" s="180" t="s">
        <v>5918</v>
      </c>
      <c r="F1834" s="180" t="s">
        <v>18</v>
      </c>
    </row>
    <row r="1835" spans="1:6">
      <c r="A1835" s="180" t="s">
        <v>397</v>
      </c>
      <c r="B1835" s="181">
        <v>7903</v>
      </c>
      <c r="C1835" s="181">
        <v>824300</v>
      </c>
      <c r="D1835" s="181">
        <v>8</v>
      </c>
      <c r="E1835" s="180" t="s">
        <v>5919</v>
      </c>
      <c r="F1835" s="180" t="s">
        <v>14</v>
      </c>
    </row>
    <row r="1836" spans="1:6">
      <c r="A1836" s="180" t="s">
        <v>397</v>
      </c>
      <c r="B1836" s="181">
        <v>4392</v>
      </c>
      <c r="C1836" s="181">
        <v>304200</v>
      </c>
      <c r="D1836" s="181">
        <v>6</v>
      </c>
      <c r="E1836" s="180" t="s">
        <v>5920</v>
      </c>
      <c r="F1836" s="180" t="s">
        <v>11</v>
      </c>
    </row>
    <row r="1837" spans="1:6">
      <c r="A1837" s="180" t="s">
        <v>397</v>
      </c>
      <c r="B1837" s="181">
        <v>6240</v>
      </c>
      <c r="C1837" s="181">
        <v>494100</v>
      </c>
      <c r="D1837" s="181">
        <v>6</v>
      </c>
      <c r="E1837" s="180" t="s">
        <v>5921</v>
      </c>
      <c r="F1837" s="180" t="s">
        <v>14</v>
      </c>
    </row>
    <row r="1838" spans="1:6">
      <c r="A1838" s="180" t="s">
        <v>397</v>
      </c>
      <c r="B1838" s="181">
        <v>4995</v>
      </c>
      <c r="C1838" s="181">
        <v>769400</v>
      </c>
      <c r="D1838" s="181">
        <v>6</v>
      </c>
      <c r="E1838" s="180" t="s">
        <v>5922</v>
      </c>
      <c r="F1838" s="180" t="s">
        <v>72</v>
      </c>
    </row>
    <row r="1839" spans="1:6">
      <c r="A1839" s="180" t="s">
        <v>397</v>
      </c>
      <c r="B1839" s="181">
        <v>6318</v>
      </c>
      <c r="C1839" s="181">
        <v>462200</v>
      </c>
      <c r="D1839" s="181">
        <v>6</v>
      </c>
      <c r="E1839" s="180" t="s">
        <v>5923</v>
      </c>
      <c r="F1839" s="180" t="s">
        <v>14</v>
      </c>
    </row>
    <row r="1840" spans="1:6">
      <c r="A1840" s="180" t="s">
        <v>397</v>
      </c>
      <c r="B1840" s="181">
        <v>5729</v>
      </c>
      <c r="C1840" s="181">
        <v>973500</v>
      </c>
      <c r="D1840" s="181">
        <v>4</v>
      </c>
      <c r="E1840" s="180" t="s">
        <v>5924</v>
      </c>
      <c r="F1840" s="180" t="s">
        <v>24</v>
      </c>
    </row>
    <row r="1841" spans="1:6">
      <c r="A1841" s="180" t="s">
        <v>397</v>
      </c>
      <c r="B1841" s="181">
        <v>3755</v>
      </c>
      <c r="C1841" s="181">
        <v>401300</v>
      </c>
      <c r="D1841" s="181">
        <v>4</v>
      </c>
      <c r="E1841" s="180" t="s">
        <v>5925</v>
      </c>
      <c r="F1841" s="180" t="s">
        <v>139</v>
      </c>
    </row>
    <row r="1842" spans="1:6">
      <c r="A1842" s="180" t="s">
        <v>397</v>
      </c>
      <c r="B1842" s="181">
        <v>4559</v>
      </c>
      <c r="C1842" s="181">
        <v>373600</v>
      </c>
      <c r="D1842" s="181">
        <v>6</v>
      </c>
      <c r="E1842" s="180" t="s">
        <v>5926</v>
      </c>
      <c r="F1842" s="180" t="s">
        <v>14</v>
      </c>
    </row>
    <row r="1843" spans="1:6">
      <c r="A1843" s="180" t="s">
        <v>397</v>
      </c>
      <c r="B1843" s="181">
        <v>4492</v>
      </c>
      <c r="C1843" s="181">
        <v>861900</v>
      </c>
      <c r="D1843" s="181">
        <v>6</v>
      </c>
      <c r="E1843" s="180" t="s">
        <v>5927</v>
      </c>
      <c r="F1843" s="180" t="s">
        <v>72</v>
      </c>
    </row>
    <row r="1844" spans="1:6">
      <c r="A1844" s="180" t="s">
        <v>397</v>
      </c>
      <c r="B1844" s="181">
        <v>2880</v>
      </c>
      <c r="C1844" s="181">
        <v>355100</v>
      </c>
      <c r="D1844" s="181">
        <v>4</v>
      </c>
      <c r="E1844" s="180" t="s">
        <v>5928</v>
      </c>
      <c r="F1844" s="180" t="s">
        <v>5</v>
      </c>
    </row>
    <row r="1845" spans="1:6">
      <c r="A1845" s="180" t="s">
        <v>397</v>
      </c>
      <c r="B1845" s="181">
        <v>2412</v>
      </c>
      <c r="C1845" s="181">
        <v>822400</v>
      </c>
      <c r="D1845" s="181">
        <v>4</v>
      </c>
      <c r="E1845" s="180" t="s">
        <v>5929</v>
      </c>
      <c r="F1845" s="180" t="s">
        <v>7</v>
      </c>
    </row>
    <row r="1846" spans="1:6">
      <c r="A1846" s="180" t="s">
        <v>397</v>
      </c>
      <c r="B1846" s="181">
        <v>3747</v>
      </c>
      <c r="C1846" s="181">
        <v>406800</v>
      </c>
      <c r="D1846" s="181">
        <v>6</v>
      </c>
      <c r="E1846" s="180" t="s">
        <v>5930</v>
      </c>
      <c r="F1846" s="180" t="s">
        <v>13</v>
      </c>
    </row>
    <row r="1847" spans="1:6">
      <c r="A1847" s="180" t="s">
        <v>397</v>
      </c>
      <c r="B1847" s="181">
        <v>4571</v>
      </c>
      <c r="C1847" s="181">
        <v>821500</v>
      </c>
      <c r="D1847" s="181">
        <v>6</v>
      </c>
      <c r="E1847" s="180" t="s">
        <v>5931</v>
      </c>
      <c r="F1847" s="180" t="s">
        <v>44</v>
      </c>
    </row>
    <row r="1848" spans="1:6">
      <c r="A1848" s="180" t="s">
        <v>397</v>
      </c>
      <c r="B1848" s="181">
        <v>5008</v>
      </c>
      <c r="C1848" s="181">
        <v>769100</v>
      </c>
      <c r="D1848" s="181">
        <v>4</v>
      </c>
      <c r="E1848" s="180" t="s">
        <v>5932</v>
      </c>
      <c r="F1848" s="180" t="s">
        <v>44</v>
      </c>
    </row>
    <row r="1849" spans="1:6">
      <c r="A1849" s="180" t="s">
        <v>397</v>
      </c>
      <c r="B1849" s="181">
        <v>3737</v>
      </c>
      <c r="C1849" s="181">
        <v>269100</v>
      </c>
      <c r="D1849" s="181">
        <v>5</v>
      </c>
      <c r="E1849" s="180" t="s">
        <v>5933</v>
      </c>
      <c r="F1849" s="180" t="s">
        <v>15</v>
      </c>
    </row>
    <row r="1850" spans="1:6">
      <c r="A1850" s="180" t="s">
        <v>397</v>
      </c>
      <c r="B1850" s="181">
        <v>3144</v>
      </c>
      <c r="C1850" s="181">
        <v>603100</v>
      </c>
      <c r="D1850" s="181">
        <v>4</v>
      </c>
      <c r="E1850" s="180" t="s">
        <v>5934</v>
      </c>
      <c r="F1850" s="180" t="s">
        <v>28</v>
      </c>
    </row>
    <row r="1851" spans="1:6">
      <c r="A1851" s="180" t="s">
        <v>397</v>
      </c>
      <c r="B1851" s="181">
        <v>6641</v>
      </c>
      <c r="C1851" s="181">
        <v>1645300</v>
      </c>
      <c r="D1851" s="181">
        <v>4</v>
      </c>
      <c r="E1851" s="180" t="s">
        <v>5935</v>
      </c>
      <c r="F1851" s="180" t="s">
        <v>7</v>
      </c>
    </row>
    <row r="1852" spans="1:6">
      <c r="A1852" s="180" t="s">
        <v>397</v>
      </c>
      <c r="B1852" s="181">
        <v>3895</v>
      </c>
      <c r="C1852" s="181">
        <v>707500</v>
      </c>
      <c r="D1852" s="181">
        <v>5</v>
      </c>
      <c r="E1852" s="180" t="s">
        <v>5936</v>
      </c>
      <c r="F1852" s="180" t="s">
        <v>78</v>
      </c>
    </row>
    <row r="1853" spans="1:6">
      <c r="A1853" s="180" t="s">
        <v>397</v>
      </c>
      <c r="B1853" s="181">
        <v>6174</v>
      </c>
      <c r="C1853" s="181">
        <v>453100</v>
      </c>
      <c r="D1853" s="181">
        <v>6</v>
      </c>
      <c r="E1853" s="180" t="s">
        <v>5937</v>
      </c>
      <c r="F1853" s="180" t="s">
        <v>14</v>
      </c>
    </row>
    <row r="1854" spans="1:6">
      <c r="A1854" s="180" t="s">
        <v>397</v>
      </c>
      <c r="B1854" s="181">
        <v>3938</v>
      </c>
      <c r="C1854" s="181">
        <v>339100</v>
      </c>
      <c r="D1854" s="181">
        <v>4</v>
      </c>
      <c r="E1854" s="180" t="s">
        <v>5938</v>
      </c>
      <c r="F1854" s="180" t="s">
        <v>14</v>
      </c>
    </row>
    <row r="1855" spans="1:6">
      <c r="A1855" s="180" t="s">
        <v>397</v>
      </c>
      <c r="B1855" s="181">
        <v>4092</v>
      </c>
      <c r="C1855" s="181">
        <v>341500</v>
      </c>
      <c r="D1855" s="181">
        <v>4</v>
      </c>
      <c r="E1855" s="180" t="s">
        <v>5939</v>
      </c>
      <c r="F1855" s="180" t="s">
        <v>15</v>
      </c>
    </row>
    <row r="1856" spans="1:6">
      <c r="A1856" s="180" t="s">
        <v>397</v>
      </c>
      <c r="B1856" s="181">
        <v>3490</v>
      </c>
      <c r="C1856" s="181">
        <v>488200</v>
      </c>
      <c r="D1856" s="181">
        <v>4</v>
      </c>
      <c r="E1856" s="180" t="s">
        <v>5940</v>
      </c>
      <c r="F1856" s="180" t="s">
        <v>26</v>
      </c>
    </row>
    <row r="1857" spans="1:6">
      <c r="A1857" s="180" t="s">
        <v>397</v>
      </c>
      <c r="B1857" s="181">
        <v>3691</v>
      </c>
      <c r="C1857" s="181">
        <v>308100</v>
      </c>
      <c r="D1857" s="181">
        <v>4</v>
      </c>
      <c r="E1857" s="180" t="s">
        <v>5941</v>
      </c>
      <c r="F1857" s="180" t="s">
        <v>15</v>
      </c>
    </row>
    <row r="1858" spans="1:6">
      <c r="A1858" s="180" t="s">
        <v>397</v>
      </c>
      <c r="B1858" s="181">
        <v>4340</v>
      </c>
      <c r="C1858" s="181">
        <v>534900</v>
      </c>
      <c r="D1858" s="181">
        <v>5</v>
      </c>
      <c r="E1858" s="180" t="s">
        <v>5942</v>
      </c>
      <c r="F1858" s="180" t="s">
        <v>13</v>
      </c>
    </row>
    <row r="1859" spans="1:6">
      <c r="A1859" s="180" t="s">
        <v>397</v>
      </c>
      <c r="B1859" s="181">
        <v>4092</v>
      </c>
      <c r="C1859" s="181">
        <v>342700</v>
      </c>
      <c r="D1859" s="181">
        <v>6</v>
      </c>
      <c r="E1859" s="180" t="s">
        <v>5943</v>
      </c>
      <c r="F1859" s="180" t="s">
        <v>14</v>
      </c>
    </row>
    <row r="1860" spans="1:6">
      <c r="A1860" s="180" t="s">
        <v>397</v>
      </c>
      <c r="B1860" s="181">
        <v>3597</v>
      </c>
      <c r="C1860" s="181">
        <v>733800</v>
      </c>
      <c r="D1860" s="181">
        <v>4</v>
      </c>
      <c r="E1860" s="180" t="s">
        <v>5944</v>
      </c>
      <c r="F1860" s="180" t="s">
        <v>32</v>
      </c>
    </row>
    <row r="1861" spans="1:6">
      <c r="A1861" s="180" t="s">
        <v>397</v>
      </c>
      <c r="B1861" s="181">
        <v>4984</v>
      </c>
      <c r="C1861" s="181">
        <v>629900</v>
      </c>
      <c r="D1861" s="181">
        <v>5</v>
      </c>
      <c r="E1861" s="180" t="s">
        <v>5945</v>
      </c>
      <c r="F1861" s="180" t="s">
        <v>32</v>
      </c>
    </row>
    <row r="1862" spans="1:6">
      <c r="A1862" s="180" t="s">
        <v>397</v>
      </c>
      <c r="B1862" s="181">
        <v>3414</v>
      </c>
      <c r="C1862" s="181">
        <v>682700</v>
      </c>
      <c r="D1862" s="181">
        <v>4</v>
      </c>
      <c r="E1862" s="180" t="s">
        <v>5946</v>
      </c>
      <c r="F1862" s="180" t="s">
        <v>28</v>
      </c>
    </row>
    <row r="1863" spans="1:6">
      <c r="A1863" s="180" t="s">
        <v>397</v>
      </c>
      <c r="B1863" s="181">
        <v>4366</v>
      </c>
      <c r="C1863" s="181">
        <v>317500</v>
      </c>
      <c r="D1863" s="181">
        <v>4</v>
      </c>
      <c r="E1863" s="180" t="s">
        <v>5947</v>
      </c>
      <c r="F1863" s="180" t="s">
        <v>26</v>
      </c>
    </row>
    <row r="1864" spans="1:6">
      <c r="A1864" s="180" t="s">
        <v>397</v>
      </c>
      <c r="B1864" s="181">
        <v>5565</v>
      </c>
      <c r="C1864" s="181">
        <v>636700</v>
      </c>
      <c r="D1864" s="181">
        <v>4</v>
      </c>
      <c r="E1864" s="180" t="s">
        <v>5948</v>
      </c>
      <c r="F1864" s="180" t="s">
        <v>32</v>
      </c>
    </row>
    <row r="1865" spans="1:6">
      <c r="A1865" s="180" t="s">
        <v>397</v>
      </c>
      <c r="B1865" s="181">
        <v>4896</v>
      </c>
      <c r="C1865" s="181">
        <v>323000</v>
      </c>
      <c r="D1865" s="181">
        <v>5</v>
      </c>
      <c r="E1865" s="180" t="s">
        <v>5949</v>
      </c>
      <c r="F1865" s="180" t="s">
        <v>11</v>
      </c>
    </row>
    <row r="1866" spans="1:6">
      <c r="A1866" s="180" t="s">
        <v>397</v>
      </c>
      <c r="B1866" s="181">
        <v>4614</v>
      </c>
      <c r="C1866" s="181">
        <v>330100</v>
      </c>
      <c r="D1866" s="181">
        <v>6</v>
      </c>
      <c r="E1866" s="180" t="s">
        <v>5950</v>
      </c>
      <c r="F1866" s="180" t="s">
        <v>14</v>
      </c>
    </row>
    <row r="1867" spans="1:6">
      <c r="A1867" s="180" t="s">
        <v>397</v>
      </c>
      <c r="B1867" s="181">
        <v>4914</v>
      </c>
      <c r="C1867" s="181">
        <v>440200</v>
      </c>
      <c r="D1867" s="181">
        <v>6</v>
      </c>
      <c r="E1867" s="180" t="s">
        <v>5951</v>
      </c>
      <c r="F1867" s="180" t="s">
        <v>14</v>
      </c>
    </row>
    <row r="1868" spans="1:6">
      <c r="A1868" s="180" t="s">
        <v>397</v>
      </c>
      <c r="B1868" s="181">
        <v>6837</v>
      </c>
      <c r="C1868" s="181">
        <v>852500</v>
      </c>
      <c r="D1868" s="181">
        <v>8</v>
      </c>
      <c r="E1868" s="180" t="s">
        <v>5952</v>
      </c>
      <c r="F1868" s="180" t="s">
        <v>45</v>
      </c>
    </row>
    <row r="1869" spans="1:6">
      <c r="A1869" s="180" t="s">
        <v>397</v>
      </c>
      <c r="B1869" s="181">
        <v>13239</v>
      </c>
      <c r="C1869" s="181">
        <v>2732500</v>
      </c>
      <c r="D1869" s="181">
        <v>7</v>
      </c>
      <c r="E1869" s="180" t="s">
        <v>5953</v>
      </c>
      <c r="F1869" s="180" t="s">
        <v>24</v>
      </c>
    </row>
    <row r="1870" spans="1:6">
      <c r="A1870" s="180" t="s">
        <v>397</v>
      </c>
      <c r="B1870" s="181">
        <v>4737</v>
      </c>
      <c r="C1870" s="181">
        <v>809400</v>
      </c>
      <c r="D1870" s="181">
        <v>6</v>
      </c>
      <c r="E1870" s="180" t="s">
        <v>5954</v>
      </c>
      <c r="F1870" s="180" t="s">
        <v>28</v>
      </c>
    </row>
    <row r="1871" spans="1:6">
      <c r="A1871" s="180" t="s">
        <v>397</v>
      </c>
      <c r="B1871" s="181">
        <v>7395</v>
      </c>
      <c r="C1871" s="181">
        <v>359600</v>
      </c>
      <c r="D1871" s="181">
        <v>6</v>
      </c>
      <c r="E1871" s="180" t="s">
        <v>5955</v>
      </c>
      <c r="F1871" s="180" t="s">
        <v>32</v>
      </c>
    </row>
    <row r="1872" spans="1:6">
      <c r="A1872" s="180" t="s">
        <v>397</v>
      </c>
      <c r="B1872" s="181">
        <v>3562</v>
      </c>
      <c r="C1872" s="181">
        <v>323000</v>
      </c>
      <c r="D1872" s="181">
        <v>5</v>
      </c>
      <c r="E1872" s="180" t="s">
        <v>5956</v>
      </c>
      <c r="F1872" s="180" t="s">
        <v>14</v>
      </c>
    </row>
    <row r="1873" spans="1:6">
      <c r="A1873" s="180" t="s">
        <v>397</v>
      </c>
      <c r="B1873" s="181">
        <v>4458</v>
      </c>
      <c r="C1873" s="181">
        <v>314200</v>
      </c>
      <c r="D1873" s="181">
        <v>4</v>
      </c>
      <c r="E1873" s="180" t="s">
        <v>5957</v>
      </c>
      <c r="F1873" s="180" t="s">
        <v>14</v>
      </c>
    </row>
    <row r="1874" spans="1:6">
      <c r="A1874" s="180" t="s">
        <v>397</v>
      </c>
      <c r="B1874" s="181">
        <v>4454</v>
      </c>
      <c r="C1874" s="181">
        <v>459000</v>
      </c>
      <c r="D1874" s="181">
        <v>4</v>
      </c>
      <c r="E1874" s="180" t="s">
        <v>5958</v>
      </c>
      <c r="F1874" s="180" t="s">
        <v>90</v>
      </c>
    </row>
    <row r="1875" spans="1:6">
      <c r="A1875" s="180" t="s">
        <v>397</v>
      </c>
      <c r="B1875" s="181">
        <v>3380</v>
      </c>
      <c r="C1875" s="181">
        <v>1550000</v>
      </c>
      <c r="D1875" s="181">
        <v>4</v>
      </c>
      <c r="E1875" s="180" t="s">
        <v>5959</v>
      </c>
      <c r="F1875" s="180" t="s">
        <v>91</v>
      </c>
    </row>
    <row r="1876" spans="1:6">
      <c r="A1876" s="180" t="s">
        <v>397</v>
      </c>
      <c r="B1876" s="181">
        <v>4016</v>
      </c>
      <c r="C1876" s="181">
        <v>421300</v>
      </c>
      <c r="D1876" s="181">
        <v>6</v>
      </c>
      <c r="E1876" s="180" t="s">
        <v>5960</v>
      </c>
      <c r="F1876" s="180" t="s">
        <v>162</v>
      </c>
    </row>
    <row r="1877" spans="1:6">
      <c r="A1877" s="180" t="s">
        <v>397</v>
      </c>
      <c r="B1877" s="181">
        <v>3092</v>
      </c>
      <c r="C1877" s="181">
        <v>405100</v>
      </c>
      <c r="D1877" s="181">
        <v>4</v>
      </c>
      <c r="E1877" s="180" t="s">
        <v>5961</v>
      </c>
      <c r="F1877" s="180" t="s">
        <v>26</v>
      </c>
    </row>
    <row r="1878" spans="1:6">
      <c r="A1878" s="180" t="s">
        <v>397</v>
      </c>
      <c r="B1878" s="181">
        <v>3666</v>
      </c>
      <c r="C1878" s="181">
        <v>327000</v>
      </c>
      <c r="D1878" s="181">
        <v>4</v>
      </c>
      <c r="E1878" s="180" t="s">
        <v>5962</v>
      </c>
      <c r="F1878" s="180" t="s">
        <v>95</v>
      </c>
    </row>
    <row r="1879" spans="1:6">
      <c r="A1879" s="180" t="s">
        <v>397</v>
      </c>
      <c r="B1879" s="181">
        <v>3032</v>
      </c>
      <c r="C1879" s="181">
        <v>250300</v>
      </c>
      <c r="D1879" s="181">
        <v>4</v>
      </c>
      <c r="E1879" s="180" t="s">
        <v>5963</v>
      </c>
      <c r="F1879" s="180" t="s">
        <v>14</v>
      </c>
    </row>
    <row r="1880" spans="1:6">
      <c r="A1880" s="180" t="s">
        <v>397</v>
      </c>
      <c r="B1880" s="181">
        <v>4767</v>
      </c>
      <c r="C1880" s="181">
        <v>353300</v>
      </c>
      <c r="D1880" s="181">
        <v>6</v>
      </c>
      <c r="E1880" s="180" t="s">
        <v>5964</v>
      </c>
      <c r="F1880" s="180" t="s">
        <v>14</v>
      </c>
    </row>
    <row r="1881" spans="1:6">
      <c r="A1881" s="180" t="s">
        <v>397</v>
      </c>
      <c r="B1881" s="181">
        <v>4064</v>
      </c>
      <c r="C1881" s="181">
        <v>304800</v>
      </c>
      <c r="D1881" s="181">
        <v>4</v>
      </c>
      <c r="E1881" s="180" t="s">
        <v>5965</v>
      </c>
      <c r="F1881" s="180" t="s">
        <v>14</v>
      </c>
    </row>
    <row r="1882" spans="1:6">
      <c r="A1882" s="180" t="s">
        <v>397</v>
      </c>
      <c r="B1882" s="181">
        <v>4098</v>
      </c>
      <c r="C1882" s="181">
        <v>464600</v>
      </c>
      <c r="D1882" s="181">
        <v>4</v>
      </c>
      <c r="E1882" s="180" t="s">
        <v>5966</v>
      </c>
      <c r="F1882" s="180" t="s">
        <v>26</v>
      </c>
    </row>
    <row r="1883" spans="1:6">
      <c r="A1883" s="180" t="s">
        <v>397</v>
      </c>
      <c r="B1883" s="181">
        <v>4629</v>
      </c>
      <c r="C1883" s="181">
        <v>627700</v>
      </c>
      <c r="D1883" s="181">
        <v>6</v>
      </c>
      <c r="E1883" s="180" t="s">
        <v>5967</v>
      </c>
      <c r="F1883" s="180" t="s">
        <v>32</v>
      </c>
    </row>
    <row r="1884" spans="1:6">
      <c r="A1884" s="180" t="s">
        <v>397</v>
      </c>
      <c r="B1884" s="181">
        <v>3984</v>
      </c>
      <c r="C1884" s="181">
        <v>361200</v>
      </c>
      <c r="D1884" s="181">
        <v>4</v>
      </c>
      <c r="E1884" s="180" t="s">
        <v>5968</v>
      </c>
      <c r="F1884" s="180" t="s">
        <v>10</v>
      </c>
    </row>
    <row r="1885" spans="1:6">
      <c r="A1885" s="180" t="s">
        <v>397</v>
      </c>
      <c r="B1885" s="181">
        <v>2644</v>
      </c>
      <c r="C1885" s="181">
        <v>303300</v>
      </c>
      <c r="D1885" s="181">
        <v>6</v>
      </c>
      <c r="E1885" s="180" t="s">
        <v>5969</v>
      </c>
      <c r="F1885" s="180" t="s">
        <v>14</v>
      </c>
    </row>
    <row r="1886" spans="1:6">
      <c r="A1886" s="180" t="s">
        <v>397</v>
      </c>
      <c r="B1886" s="181">
        <v>4491</v>
      </c>
      <c r="C1886" s="181">
        <v>280400</v>
      </c>
      <c r="D1886" s="181">
        <v>4</v>
      </c>
      <c r="E1886" s="180" t="s">
        <v>5970</v>
      </c>
      <c r="F1886" s="180" t="s">
        <v>11</v>
      </c>
    </row>
    <row r="1887" spans="1:6">
      <c r="A1887" s="180" t="s">
        <v>397</v>
      </c>
      <c r="B1887" s="181">
        <v>3112</v>
      </c>
      <c r="C1887" s="181">
        <v>345600</v>
      </c>
      <c r="D1887" s="181">
        <v>4</v>
      </c>
      <c r="E1887" s="180" t="s">
        <v>5971</v>
      </c>
      <c r="F1887" s="180" t="s">
        <v>16</v>
      </c>
    </row>
    <row r="1888" spans="1:6">
      <c r="A1888" s="180" t="s">
        <v>397</v>
      </c>
      <c r="B1888" s="181">
        <v>4512</v>
      </c>
      <c r="C1888" s="181">
        <v>189100</v>
      </c>
      <c r="D1888" s="181">
        <v>6</v>
      </c>
      <c r="E1888" s="180" t="s">
        <v>5972</v>
      </c>
      <c r="F1888" s="180" t="s">
        <v>11</v>
      </c>
    </row>
    <row r="1889" spans="1:6">
      <c r="A1889" s="180" t="s">
        <v>397</v>
      </c>
      <c r="B1889" s="181">
        <v>6126</v>
      </c>
      <c r="C1889" s="181">
        <v>609200</v>
      </c>
      <c r="D1889" s="181">
        <v>6</v>
      </c>
      <c r="E1889" s="180" t="s">
        <v>5973</v>
      </c>
      <c r="F1889" s="180" t="s">
        <v>90</v>
      </c>
    </row>
    <row r="1890" spans="1:6">
      <c r="A1890" s="180" t="s">
        <v>397</v>
      </c>
      <c r="B1890" s="181">
        <v>4261</v>
      </c>
      <c r="C1890" s="181">
        <v>371100</v>
      </c>
      <c r="D1890" s="181">
        <v>5</v>
      </c>
      <c r="E1890" s="180" t="s">
        <v>5974</v>
      </c>
      <c r="F1890" s="180" t="s">
        <v>14</v>
      </c>
    </row>
    <row r="1891" spans="1:6">
      <c r="A1891" s="180" t="s">
        <v>397</v>
      </c>
      <c r="B1891" s="181">
        <v>6440</v>
      </c>
      <c r="C1891" s="181">
        <v>1423800</v>
      </c>
      <c r="D1891" s="181">
        <v>4</v>
      </c>
      <c r="E1891" s="180" t="s">
        <v>5975</v>
      </c>
      <c r="F1891" s="180" t="s">
        <v>28</v>
      </c>
    </row>
    <row r="1892" spans="1:6">
      <c r="A1892" s="180" t="s">
        <v>397</v>
      </c>
      <c r="B1892" s="181">
        <v>5337</v>
      </c>
      <c r="C1892" s="181">
        <v>1153100</v>
      </c>
      <c r="D1892" s="181">
        <v>6</v>
      </c>
      <c r="E1892" s="180" t="s">
        <v>5976</v>
      </c>
      <c r="F1892" s="180" t="s">
        <v>7</v>
      </c>
    </row>
    <row r="1893" spans="1:6">
      <c r="A1893" s="180" t="s">
        <v>397</v>
      </c>
      <c r="B1893" s="181">
        <v>7236</v>
      </c>
      <c r="C1893" s="181">
        <v>262600</v>
      </c>
      <c r="D1893" s="181">
        <v>4</v>
      </c>
      <c r="E1893" s="180" t="s">
        <v>5977</v>
      </c>
      <c r="F1893" s="180" t="s">
        <v>11</v>
      </c>
    </row>
    <row r="1894" spans="1:6">
      <c r="A1894" s="180" t="s">
        <v>397</v>
      </c>
      <c r="B1894" s="181">
        <v>3473</v>
      </c>
      <c r="C1894" s="181">
        <v>311600</v>
      </c>
      <c r="D1894" s="181">
        <v>4</v>
      </c>
      <c r="E1894" s="180" t="s">
        <v>5978</v>
      </c>
      <c r="F1894" s="180" t="s">
        <v>14</v>
      </c>
    </row>
    <row r="1895" spans="1:6">
      <c r="A1895" s="180" t="s">
        <v>397</v>
      </c>
      <c r="B1895" s="181">
        <v>9320</v>
      </c>
      <c r="C1895" s="181">
        <v>760100</v>
      </c>
      <c r="D1895" s="181">
        <v>8</v>
      </c>
      <c r="E1895" s="180" t="s">
        <v>5979</v>
      </c>
      <c r="F1895" s="180" t="s">
        <v>158</v>
      </c>
    </row>
    <row r="1896" spans="1:6">
      <c r="A1896" s="180" t="s">
        <v>397</v>
      </c>
      <c r="B1896" s="181">
        <v>3522</v>
      </c>
      <c r="C1896" s="181">
        <v>1209300</v>
      </c>
      <c r="D1896" s="181">
        <v>4</v>
      </c>
      <c r="E1896" s="180" t="s">
        <v>5980</v>
      </c>
      <c r="F1896" s="180" t="s">
        <v>7</v>
      </c>
    </row>
    <row r="1897" spans="1:6">
      <c r="A1897" s="180" t="s">
        <v>397</v>
      </c>
      <c r="B1897" s="181">
        <v>3553</v>
      </c>
      <c r="C1897" s="181">
        <v>662200</v>
      </c>
      <c r="D1897" s="181">
        <v>4</v>
      </c>
      <c r="E1897" s="180" t="s">
        <v>5981</v>
      </c>
      <c r="F1897" s="180" t="s">
        <v>44</v>
      </c>
    </row>
    <row r="1898" spans="1:6">
      <c r="A1898" s="180" t="s">
        <v>397</v>
      </c>
      <c r="B1898" s="181">
        <v>4872</v>
      </c>
      <c r="C1898" s="181">
        <v>409100</v>
      </c>
      <c r="D1898" s="181">
        <v>6</v>
      </c>
      <c r="E1898" s="180" t="s">
        <v>5982</v>
      </c>
      <c r="F1898" s="180" t="s">
        <v>11</v>
      </c>
    </row>
    <row r="1899" spans="1:6">
      <c r="A1899" s="180" t="s">
        <v>397</v>
      </c>
      <c r="B1899" s="181">
        <v>3986</v>
      </c>
      <c r="C1899" s="181">
        <v>550700</v>
      </c>
      <c r="D1899" s="181">
        <v>4</v>
      </c>
      <c r="E1899" s="180" t="s">
        <v>5983</v>
      </c>
      <c r="F1899" s="180" t="s">
        <v>45</v>
      </c>
    </row>
    <row r="1900" spans="1:6">
      <c r="A1900" s="180" t="s">
        <v>397</v>
      </c>
      <c r="B1900" s="181">
        <v>4424</v>
      </c>
      <c r="C1900" s="181">
        <v>570700</v>
      </c>
      <c r="D1900" s="181">
        <v>4</v>
      </c>
      <c r="E1900" s="180" t="s">
        <v>5984</v>
      </c>
      <c r="F1900" s="180" t="s">
        <v>12</v>
      </c>
    </row>
    <row r="1901" spans="1:6">
      <c r="A1901" s="180" t="s">
        <v>397</v>
      </c>
      <c r="B1901" s="181">
        <v>4174</v>
      </c>
      <c r="C1901" s="181">
        <v>339000</v>
      </c>
      <c r="D1901" s="181">
        <v>4</v>
      </c>
      <c r="E1901" s="180" t="s">
        <v>5985</v>
      </c>
      <c r="F1901" s="180" t="s">
        <v>16</v>
      </c>
    </row>
    <row r="1902" spans="1:6">
      <c r="A1902" s="180" t="s">
        <v>397</v>
      </c>
      <c r="B1902" s="181">
        <v>4382</v>
      </c>
      <c r="C1902" s="181">
        <v>678300</v>
      </c>
      <c r="D1902" s="181">
        <v>6</v>
      </c>
      <c r="E1902" s="180" t="s">
        <v>5986</v>
      </c>
      <c r="F1902" s="180" t="s">
        <v>32</v>
      </c>
    </row>
    <row r="1903" spans="1:6">
      <c r="A1903" s="180" t="s">
        <v>397</v>
      </c>
      <c r="B1903" s="181">
        <v>3816</v>
      </c>
      <c r="C1903" s="181">
        <v>786200</v>
      </c>
      <c r="D1903" s="181">
        <v>5</v>
      </c>
      <c r="E1903" s="180" t="s">
        <v>5987</v>
      </c>
      <c r="F1903" s="180" t="s">
        <v>27</v>
      </c>
    </row>
    <row r="1904" spans="1:6">
      <c r="A1904" s="180" t="s">
        <v>397</v>
      </c>
      <c r="B1904" s="181">
        <v>3442</v>
      </c>
      <c r="C1904" s="181">
        <v>239700</v>
      </c>
      <c r="D1904" s="181">
        <v>4</v>
      </c>
      <c r="E1904" s="180" t="s">
        <v>5988</v>
      </c>
      <c r="F1904" s="180" t="s">
        <v>15</v>
      </c>
    </row>
    <row r="1905" spans="1:6">
      <c r="A1905" s="180" t="s">
        <v>397</v>
      </c>
      <c r="B1905" s="181">
        <v>3750</v>
      </c>
      <c r="C1905" s="181">
        <v>663300</v>
      </c>
      <c r="D1905" s="181">
        <v>4</v>
      </c>
      <c r="E1905" s="180" t="s">
        <v>5989</v>
      </c>
      <c r="F1905" s="180" t="s">
        <v>78</v>
      </c>
    </row>
    <row r="1906" spans="1:6">
      <c r="A1906" s="180" t="s">
        <v>397</v>
      </c>
      <c r="B1906" s="181">
        <v>4374</v>
      </c>
      <c r="C1906" s="181">
        <v>421500</v>
      </c>
      <c r="D1906" s="181">
        <v>4</v>
      </c>
      <c r="E1906" s="180" t="s">
        <v>5990</v>
      </c>
      <c r="F1906" s="180" t="s">
        <v>26</v>
      </c>
    </row>
    <row r="1907" spans="1:6">
      <c r="A1907" s="180" t="s">
        <v>397</v>
      </c>
      <c r="B1907" s="181">
        <v>3714</v>
      </c>
      <c r="C1907" s="181">
        <v>381100</v>
      </c>
      <c r="D1907" s="181">
        <v>4</v>
      </c>
      <c r="E1907" s="180" t="s">
        <v>5991</v>
      </c>
      <c r="F1907" s="180" t="s">
        <v>29</v>
      </c>
    </row>
    <row r="1908" spans="1:6">
      <c r="A1908" s="180" t="s">
        <v>397</v>
      </c>
      <c r="B1908" s="181">
        <v>6022</v>
      </c>
      <c r="C1908" s="181">
        <v>1081600</v>
      </c>
      <c r="D1908" s="181">
        <v>6</v>
      </c>
      <c r="E1908" s="180" t="s">
        <v>5992</v>
      </c>
      <c r="F1908" s="180" t="s">
        <v>28</v>
      </c>
    </row>
    <row r="1909" spans="1:6">
      <c r="A1909" s="180" t="s">
        <v>397</v>
      </c>
      <c r="B1909" s="181">
        <v>6072</v>
      </c>
      <c r="C1909" s="181">
        <v>944100</v>
      </c>
      <c r="D1909" s="181">
        <v>6</v>
      </c>
      <c r="E1909" s="180" t="s">
        <v>5993</v>
      </c>
      <c r="F1909" s="180" t="s">
        <v>44</v>
      </c>
    </row>
    <row r="1910" spans="1:6">
      <c r="A1910" s="180" t="s">
        <v>397</v>
      </c>
      <c r="B1910" s="181">
        <v>3287</v>
      </c>
      <c r="C1910" s="181">
        <v>553500</v>
      </c>
      <c r="D1910" s="181">
        <v>6</v>
      </c>
      <c r="E1910" s="180" t="s">
        <v>5994</v>
      </c>
      <c r="F1910" s="180" t="s">
        <v>31</v>
      </c>
    </row>
    <row r="1911" spans="1:6">
      <c r="A1911" s="180" t="s">
        <v>397</v>
      </c>
      <c r="B1911" s="181">
        <v>3859</v>
      </c>
      <c r="C1911" s="181">
        <v>541600</v>
      </c>
      <c r="D1911" s="181">
        <v>5</v>
      </c>
      <c r="E1911" s="180" t="s">
        <v>5995</v>
      </c>
      <c r="F1911" s="180" t="s">
        <v>32</v>
      </c>
    </row>
    <row r="1912" spans="1:6">
      <c r="A1912" s="180" t="s">
        <v>397</v>
      </c>
      <c r="B1912" s="181">
        <v>4107</v>
      </c>
      <c r="C1912" s="181">
        <v>365500</v>
      </c>
      <c r="D1912" s="181">
        <v>4</v>
      </c>
      <c r="E1912" s="180" t="s">
        <v>5996</v>
      </c>
      <c r="F1912" s="180" t="s">
        <v>14</v>
      </c>
    </row>
    <row r="1913" spans="1:6">
      <c r="A1913" s="180" t="s">
        <v>397</v>
      </c>
      <c r="B1913" s="181">
        <v>4730</v>
      </c>
      <c r="C1913" s="181">
        <v>658200</v>
      </c>
      <c r="D1913" s="181">
        <v>4</v>
      </c>
      <c r="E1913" s="180" t="s">
        <v>5997</v>
      </c>
      <c r="F1913" s="180" t="s">
        <v>13</v>
      </c>
    </row>
    <row r="1914" spans="1:6">
      <c r="A1914" s="180" t="s">
        <v>397</v>
      </c>
      <c r="B1914" s="181">
        <v>5148</v>
      </c>
      <c r="C1914" s="181">
        <v>671800</v>
      </c>
      <c r="D1914" s="181">
        <v>4</v>
      </c>
      <c r="E1914" s="180" t="s">
        <v>5998</v>
      </c>
      <c r="F1914" s="180" t="s">
        <v>28</v>
      </c>
    </row>
    <row r="1915" spans="1:6">
      <c r="A1915" s="180" t="s">
        <v>397</v>
      </c>
      <c r="B1915" s="181">
        <v>5855</v>
      </c>
      <c r="C1915" s="181">
        <v>1522200</v>
      </c>
      <c r="D1915" s="181">
        <v>4</v>
      </c>
      <c r="E1915" s="180" t="s">
        <v>5999</v>
      </c>
      <c r="F1915" s="180" t="s">
        <v>156</v>
      </c>
    </row>
    <row r="1916" spans="1:6">
      <c r="A1916" s="180" t="s">
        <v>397</v>
      </c>
      <c r="B1916" s="181">
        <v>2992</v>
      </c>
      <c r="C1916" s="181">
        <v>221800</v>
      </c>
      <c r="D1916" s="181">
        <v>4</v>
      </c>
      <c r="E1916" s="180" t="s">
        <v>6000</v>
      </c>
      <c r="F1916" s="180" t="s">
        <v>11</v>
      </c>
    </row>
    <row r="1917" spans="1:6">
      <c r="A1917" s="180" t="s">
        <v>397</v>
      </c>
      <c r="B1917" s="181">
        <v>3618</v>
      </c>
      <c r="C1917" s="181">
        <v>484700</v>
      </c>
      <c r="D1917" s="181">
        <v>6</v>
      </c>
      <c r="E1917" s="180" t="s">
        <v>6001</v>
      </c>
      <c r="F1917" s="180" t="s">
        <v>13</v>
      </c>
    </row>
    <row r="1918" spans="1:6">
      <c r="A1918" s="180" t="s">
        <v>397</v>
      </c>
      <c r="B1918" s="181">
        <v>5040</v>
      </c>
      <c r="C1918" s="181">
        <v>431000</v>
      </c>
      <c r="D1918" s="181">
        <v>6</v>
      </c>
      <c r="E1918" s="180" t="s">
        <v>6002</v>
      </c>
      <c r="F1918" s="180" t="s">
        <v>14</v>
      </c>
    </row>
    <row r="1919" spans="1:6">
      <c r="A1919" s="180" t="s">
        <v>397</v>
      </c>
      <c r="B1919" s="181">
        <v>5907</v>
      </c>
      <c r="C1919" s="181">
        <v>399200</v>
      </c>
      <c r="D1919" s="181">
        <v>8</v>
      </c>
      <c r="E1919" s="180" t="s">
        <v>6003</v>
      </c>
      <c r="F1919" s="180" t="s">
        <v>14</v>
      </c>
    </row>
    <row r="1920" spans="1:6">
      <c r="A1920" s="180" t="s">
        <v>397</v>
      </c>
      <c r="B1920" s="181">
        <v>3591</v>
      </c>
      <c r="C1920" s="181">
        <v>357600</v>
      </c>
      <c r="D1920" s="181">
        <v>5</v>
      </c>
      <c r="E1920" s="180" t="s">
        <v>6004</v>
      </c>
      <c r="F1920" s="180" t="s">
        <v>14</v>
      </c>
    </row>
    <row r="1921" spans="1:6">
      <c r="A1921" s="180" t="s">
        <v>397</v>
      </c>
      <c r="B1921" s="181">
        <v>3053</v>
      </c>
      <c r="C1921" s="181">
        <v>321700</v>
      </c>
      <c r="D1921" s="181">
        <v>4</v>
      </c>
      <c r="E1921" s="180" t="s">
        <v>6005</v>
      </c>
      <c r="F1921" s="180" t="s">
        <v>62</v>
      </c>
    </row>
    <row r="1922" spans="1:6">
      <c r="A1922" s="180" t="s">
        <v>397</v>
      </c>
      <c r="B1922" s="181">
        <v>4827</v>
      </c>
      <c r="C1922" s="181">
        <v>1019300</v>
      </c>
      <c r="D1922" s="181">
        <v>4</v>
      </c>
      <c r="E1922" s="180" t="s">
        <v>6006</v>
      </c>
      <c r="F1922" s="180" t="s">
        <v>7</v>
      </c>
    </row>
    <row r="1923" spans="1:6">
      <c r="A1923" s="180" t="s">
        <v>397</v>
      </c>
      <c r="B1923" s="181">
        <v>4026</v>
      </c>
      <c r="C1923" s="181">
        <v>338100</v>
      </c>
      <c r="D1923" s="181">
        <v>5</v>
      </c>
      <c r="E1923" s="180" t="s">
        <v>6007</v>
      </c>
      <c r="F1923" s="180" t="s">
        <v>14</v>
      </c>
    </row>
    <row r="1924" spans="1:6">
      <c r="A1924" s="180" t="s">
        <v>397</v>
      </c>
      <c r="B1924" s="181">
        <v>3060</v>
      </c>
      <c r="C1924" s="181">
        <v>729200</v>
      </c>
      <c r="D1924" s="181">
        <v>4</v>
      </c>
      <c r="E1924" s="180" t="s">
        <v>6008</v>
      </c>
      <c r="F1924" s="180" t="s">
        <v>28</v>
      </c>
    </row>
    <row r="1925" spans="1:6">
      <c r="A1925" s="180" t="s">
        <v>397</v>
      </c>
      <c r="B1925" s="181">
        <v>6487</v>
      </c>
      <c r="C1925" s="181">
        <v>1657600</v>
      </c>
      <c r="D1925" s="181">
        <v>6</v>
      </c>
      <c r="E1925" s="180" t="s">
        <v>6009</v>
      </c>
      <c r="F1925" s="180" t="s">
        <v>7</v>
      </c>
    </row>
    <row r="1926" spans="1:6">
      <c r="A1926" s="180" t="s">
        <v>397</v>
      </c>
      <c r="B1926" s="181">
        <v>4995</v>
      </c>
      <c r="C1926" s="181">
        <v>778700</v>
      </c>
      <c r="D1926" s="181">
        <v>6</v>
      </c>
      <c r="E1926" s="180" t="s">
        <v>6010</v>
      </c>
      <c r="F1926" s="180" t="s">
        <v>7</v>
      </c>
    </row>
    <row r="1927" spans="1:6">
      <c r="A1927" s="180" t="s">
        <v>397</v>
      </c>
      <c r="B1927" s="181">
        <v>2392</v>
      </c>
      <c r="C1927" s="181">
        <v>159000</v>
      </c>
      <c r="D1927" s="181">
        <v>4</v>
      </c>
      <c r="E1927" s="180" t="s">
        <v>6011</v>
      </c>
      <c r="F1927" s="180" t="s">
        <v>159</v>
      </c>
    </row>
    <row r="1928" spans="1:6">
      <c r="A1928" s="180" t="s">
        <v>397</v>
      </c>
      <c r="B1928" s="181">
        <v>3999</v>
      </c>
      <c r="C1928" s="181">
        <v>300200</v>
      </c>
      <c r="D1928" s="181">
        <v>6</v>
      </c>
      <c r="E1928" s="180" t="s">
        <v>6012</v>
      </c>
      <c r="F1928" s="180" t="s">
        <v>15</v>
      </c>
    </row>
    <row r="1929" spans="1:6">
      <c r="A1929" s="180" t="s">
        <v>397</v>
      </c>
      <c r="B1929" s="181">
        <v>3577</v>
      </c>
      <c r="C1929" s="181">
        <v>599400</v>
      </c>
      <c r="D1929" s="181">
        <v>4</v>
      </c>
      <c r="E1929" s="180" t="s">
        <v>6013</v>
      </c>
      <c r="F1929" s="180" t="s">
        <v>31</v>
      </c>
    </row>
    <row r="1930" spans="1:6">
      <c r="A1930" s="180" t="s">
        <v>397</v>
      </c>
      <c r="B1930" s="181">
        <v>4153</v>
      </c>
      <c r="C1930" s="181">
        <v>530500</v>
      </c>
      <c r="D1930" s="181">
        <v>4</v>
      </c>
      <c r="E1930" s="180" t="s">
        <v>6014</v>
      </c>
      <c r="F1930" s="180" t="s">
        <v>13</v>
      </c>
    </row>
    <row r="1931" spans="1:6">
      <c r="A1931" s="180" t="s">
        <v>397</v>
      </c>
      <c r="B1931" s="181">
        <v>6531</v>
      </c>
      <c r="C1931" s="181">
        <v>805000</v>
      </c>
      <c r="D1931" s="181">
        <v>6</v>
      </c>
      <c r="E1931" s="180" t="s">
        <v>6015</v>
      </c>
      <c r="F1931" s="180" t="s">
        <v>13</v>
      </c>
    </row>
    <row r="1932" spans="1:6">
      <c r="A1932" s="180" t="s">
        <v>397</v>
      </c>
      <c r="B1932" s="181">
        <v>7060</v>
      </c>
      <c r="C1932" s="181">
        <v>365400</v>
      </c>
      <c r="D1932" s="181">
        <v>5</v>
      </c>
      <c r="E1932" s="180" t="s">
        <v>6016</v>
      </c>
      <c r="F1932" s="180" t="s">
        <v>11</v>
      </c>
    </row>
    <row r="1933" spans="1:6">
      <c r="A1933" s="180" t="s">
        <v>397</v>
      </c>
      <c r="B1933" s="181">
        <v>4296</v>
      </c>
      <c r="C1933" s="181">
        <v>904000</v>
      </c>
      <c r="D1933" s="181">
        <v>6</v>
      </c>
      <c r="E1933" s="180" t="s">
        <v>6017</v>
      </c>
      <c r="F1933" s="180" t="s">
        <v>44</v>
      </c>
    </row>
    <row r="1934" spans="1:6">
      <c r="A1934" s="180" t="s">
        <v>397</v>
      </c>
      <c r="B1934" s="181">
        <v>3902</v>
      </c>
      <c r="C1934" s="181">
        <v>458000</v>
      </c>
      <c r="D1934" s="181">
        <v>5</v>
      </c>
      <c r="E1934" s="180" t="s">
        <v>6018</v>
      </c>
      <c r="F1934" s="180" t="s">
        <v>25</v>
      </c>
    </row>
    <row r="1935" spans="1:6">
      <c r="A1935" s="180" t="s">
        <v>397</v>
      </c>
      <c r="B1935" s="181">
        <v>4281</v>
      </c>
      <c r="C1935" s="181">
        <v>291100</v>
      </c>
      <c r="D1935" s="181">
        <v>5</v>
      </c>
      <c r="E1935" s="180" t="s">
        <v>6019</v>
      </c>
      <c r="F1935" s="180" t="s">
        <v>11</v>
      </c>
    </row>
    <row r="1936" spans="1:6">
      <c r="A1936" s="180" t="s">
        <v>397</v>
      </c>
      <c r="B1936" s="181">
        <v>3431</v>
      </c>
      <c r="C1936" s="181">
        <v>524700</v>
      </c>
      <c r="D1936" s="181">
        <v>5</v>
      </c>
      <c r="E1936" s="180" t="s">
        <v>6020</v>
      </c>
      <c r="F1936" s="180" t="s">
        <v>49</v>
      </c>
    </row>
    <row r="1937" spans="1:6">
      <c r="A1937" s="180" t="s">
        <v>397</v>
      </c>
      <c r="B1937" s="181">
        <v>4392</v>
      </c>
      <c r="C1937" s="181">
        <v>305900</v>
      </c>
      <c r="D1937" s="181">
        <v>6</v>
      </c>
      <c r="E1937" s="180" t="s">
        <v>6021</v>
      </c>
      <c r="F1937" s="180" t="s">
        <v>11</v>
      </c>
    </row>
    <row r="1938" spans="1:6">
      <c r="A1938" s="180" t="s">
        <v>397</v>
      </c>
      <c r="B1938" s="181">
        <v>7008</v>
      </c>
      <c r="C1938" s="181">
        <v>1551300</v>
      </c>
      <c r="D1938" s="181">
        <v>6</v>
      </c>
      <c r="E1938" s="180" t="s">
        <v>6022</v>
      </c>
      <c r="F1938" s="180" t="s">
        <v>16</v>
      </c>
    </row>
    <row r="1939" spans="1:6">
      <c r="A1939" s="180" t="s">
        <v>397</v>
      </c>
      <c r="B1939" s="181">
        <v>7083</v>
      </c>
      <c r="C1939" s="181">
        <v>1804300</v>
      </c>
      <c r="D1939" s="181">
        <v>4</v>
      </c>
      <c r="E1939" s="180" t="s">
        <v>6023</v>
      </c>
      <c r="F1939" s="180" t="s">
        <v>7</v>
      </c>
    </row>
    <row r="1940" spans="1:6">
      <c r="A1940" s="180" t="s">
        <v>397</v>
      </c>
      <c r="B1940" s="181">
        <v>2424</v>
      </c>
      <c r="C1940" s="181">
        <v>224200</v>
      </c>
      <c r="D1940" s="181">
        <v>4</v>
      </c>
      <c r="E1940" s="180" t="s">
        <v>6024</v>
      </c>
      <c r="F1940" s="180" t="s">
        <v>103</v>
      </c>
    </row>
    <row r="1941" spans="1:6">
      <c r="A1941" s="180" t="s">
        <v>397</v>
      </c>
      <c r="B1941" s="181">
        <v>4616</v>
      </c>
      <c r="C1941" s="181">
        <v>644800</v>
      </c>
      <c r="D1941" s="181">
        <v>6</v>
      </c>
      <c r="E1941" s="180" t="s">
        <v>6025</v>
      </c>
      <c r="F1941" s="180" t="s">
        <v>13</v>
      </c>
    </row>
    <row r="1942" spans="1:6">
      <c r="A1942" s="180" t="s">
        <v>397</v>
      </c>
      <c r="B1942" s="181">
        <v>5103</v>
      </c>
      <c r="C1942" s="181">
        <v>393800</v>
      </c>
      <c r="D1942" s="181">
        <v>6</v>
      </c>
      <c r="E1942" s="180" t="s">
        <v>6026</v>
      </c>
      <c r="F1942" s="180" t="s">
        <v>14</v>
      </c>
    </row>
    <row r="1943" spans="1:6">
      <c r="A1943" s="180" t="s">
        <v>397</v>
      </c>
      <c r="B1943" s="181">
        <v>3758</v>
      </c>
      <c r="C1943" s="181">
        <v>422600</v>
      </c>
      <c r="D1943" s="181">
        <v>4</v>
      </c>
      <c r="E1943" s="180" t="s">
        <v>6027</v>
      </c>
      <c r="F1943" s="180" t="s">
        <v>5</v>
      </c>
    </row>
    <row r="1944" spans="1:6">
      <c r="A1944" s="180" t="s">
        <v>397</v>
      </c>
      <c r="B1944" s="181">
        <v>4866</v>
      </c>
      <c r="C1944" s="181">
        <v>362000</v>
      </c>
      <c r="D1944" s="181">
        <v>6</v>
      </c>
      <c r="E1944" s="180" t="s">
        <v>6028</v>
      </c>
      <c r="F1944" s="180" t="s">
        <v>14</v>
      </c>
    </row>
    <row r="1945" spans="1:6">
      <c r="A1945" s="180" t="s">
        <v>397</v>
      </c>
      <c r="B1945" s="181">
        <v>3348</v>
      </c>
      <c r="C1945" s="181">
        <v>309400</v>
      </c>
      <c r="D1945" s="181">
        <v>4</v>
      </c>
      <c r="E1945" s="180" t="s">
        <v>6029</v>
      </c>
      <c r="F1945" s="180" t="s">
        <v>15</v>
      </c>
    </row>
    <row r="1946" spans="1:6">
      <c r="A1946" s="180" t="s">
        <v>397</v>
      </c>
      <c r="B1946" s="181">
        <v>2636</v>
      </c>
      <c r="C1946" s="181">
        <v>382700</v>
      </c>
      <c r="D1946" s="181">
        <v>4</v>
      </c>
      <c r="E1946" s="180" t="s">
        <v>6030</v>
      </c>
      <c r="F1946" s="180" t="s">
        <v>16</v>
      </c>
    </row>
    <row r="1947" spans="1:6">
      <c r="A1947" s="180" t="s">
        <v>397</v>
      </c>
      <c r="B1947" s="181">
        <v>4104</v>
      </c>
      <c r="C1947" s="181">
        <v>374400</v>
      </c>
      <c r="D1947" s="181">
        <v>5</v>
      </c>
      <c r="E1947" s="180" t="s">
        <v>6031</v>
      </c>
      <c r="F1947" s="180" t="s">
        <v>14</v>
      </c>
    </row>
    <row r="1948" spans="1:6">
      <c r="A1948" s="180" t="s">
        <v>397</v>
      </c>
      <c r="B1948" s="181">
        <v>6137</v>
      </c>
      <c r="C1948" s="181">
        <v>526300</v>
      </c>
      <c r="D1948" s="181">
        <v>8</v>
      </c>
      <c r="E1948" s="180" t="s">
        <v>6032</v>
      </c>
      <c r="F1948" s="180" t="s">
        <v>11</v>
      </c>
    </row>
    <row r="1949" spans="1:6">
      <c r="A1949" s="180" t="s">
        <v>397</v>
      </c>
      <c r="B1949" s="181">
        <v>6414</v>
      </c>
      <c r="C1949" s="181">
        <v>996500</v>
      </c>
      <c r="D1949" s="181">
        <v>8</v>
      </c>
      <c r="E1949" s="180" t="s">
        <v>6033</v>
      </c>
      <c r="F1949" s="180" t="s">
        <v>32</v>
      </c>
    </row>
    <row r="1950" spans="1:6">
      <c r="A1950" s="180" t="s">
        <v>397</v>
      </c>
      <c r="B1950" s="181">
        <v>6040</v>
      </c>
      <c r="C1950" s="181">
        <v>2533100</v>
      </c>
      <c r="D1950" s="181">
        <v>6</v>
      </c>
      <c r="E1950" s="180" t="s">
        <v>6034</v>
      </c>
      <c r="F1950" s="180" t="s">
        <v>7</v>
      </c>
    </row>
    <row r="1951" spans="1:6">
      <c r="A1951" s="180" t="s">
        <v>397</v>
      </c>
      <c r="B1951" s="181">
        <v>7080</v>
      </c>
      <c r="C1951" s="181">
        <v>483500</v>
      </c>
      <c r="D1951" s="181">
        <v>6</v>
      </c>
      <c r="E1951" s="180" t="s">
        <v>6035</v>
      </c>
      <c r="F1951" s="180" t="s">
        <v>10</v>
      </c>
    </row>
    <row r="1952" spans="1:6">
      <c r="A1952" s="180" t="s">
        <v>397</v>
      </c>
      <c r="B1952" s="181">
        <v>5240</v>
      </c>
      <c r="C1952" s="181">
        <v>810800</v>
      </c>
      <c r="D1952" s="181">
        <v>4</v>
      </c>
      <c r="E1952" s="180" t="s">
        <v>6036</v>
      </c>
      <c r="F1952" s="180" t="s">
        <v>78</v>
      </c>
    </row>
    <row r="1953" spans="1:6">
      <c r="A1953" s="180" t="s">
        <v>397</v>
      </c>
      <c r="B1953" s="181">
        <v>3984</v>
      </c>
      <c r="C1953" s="181">
        <v>276300</v>
      </c>
      <c r="D1953" s="181">
        <v>4</v>
      </c>
      <c r="E1953" s="180" t="s">
        <v>6037</v>
      </c>
      <c r="F1953" s="180" t="s">
        <v>14</v>
      </c>
    </row>
    <row r="1954" spans="1:6">
      <c r="A1954" s="180" t="s">
        <v>397</v>
      </c>
      <c r="B1954" s="181">
        <v>4542</v>
      </c>
      <c r="C1954" s="181">
        <v>367000</v>
      </c>
      <c r="D1954" s="181">
        <v>4</v>
      </c>
      <c r="E1954" s="180" t="s">
        <v>6038</v>
      </c>
      <c r="F1954" s="180" t="s">
        <v>14</v>
      </c>
    </row>
    <row r="1955" spans="1:6">
      <c r="A1955" s="180" t="s">
        <v>397</v>
      </c>
      <c r="B1955" s="181">
        <v>3010</v>
      </c>
      <c r="C1955" s="181">
        <v>396400</v>
      </c>
      <c r="D1955" s="181">
        <v>4</v>
      </c>
      <c r="E1955" s="180" t="s">
        <v>6039</v>
      </c>
      <c r="F1955" s="180" t="s">
        <v>26</v>
      </c>
    </row>
    <row r="1956" spans="1:6">
      <c r="A1956" s="180" t="s">
        <v>397</v>
      </c>
      <c r="B1956" s="181">
        <v>4968</v>
      </c>
      <c r="C1956" s="181">
        <v>773300</v>
      </c>
      <c r="D1956" s="181">
        <v>4</v>
      </c>
      <c r="E1956" s="180" t="s">
        <v>6040</v>
      </c>
      <c r="F1956" s="180" t="s">
        <v>78</v>
      </c>
    </row>
    <row r="1957" spans="1:6">
      <c r="A1957" s="180" t="s">
        <v>397</v>
      </c>
      <c r="B1957" s="181">
        <v>4837</v>
      </c>
      <c r="C1957" s="181">
        <v>395700</v>
      </c>
      <c r="D1957" s="181">
        <v>5</v>
      </c>
      <c r="E1957" s="180" t="s">
        <v>6041</v>
      </c>
      <c r="F1957" s="180" t="s">
        <v>14</v>
      </c>
    </row>
    <row r="1958" spans="1:6">
      <c r="A1958" s="180" t="s">
        <v>397</v>
      </c>
      <c r="B1958" s="181">
        <v>3593</v>
      </c>
      <c r="C1958" s="181">
        <v>252900</v>
      </c>
      <c r="D1958" s="181">
        <v>4</v>
      </c>
      <c r="E1958" s="180" t="s">
        <v>6042</v>
      </c>
      <c r="F1958" s="180" t="s">
        <v>15</v>
      </c>
    </row>
    <row r="1959" spans="1:6">
      <c r="A1959" s="180" t="s">
        <v>397</v>
      </c>
      <c r="B1959" s="181">
        <v>3080</v>
      </c>
      <c r="C1959" s="181">
        <v>746500</v>
      </c>
      <c r="D1959" s="181">
        <v>6</v>
      </c>
      <c r="E1959" s="180" t="s">
        <v>6043</v>
      </c>
      <c r="F1959" s="180" t="s">
        <v>16</v>
      </c>
    </row>
    <row r="1960" spans="1:6">
      <c r="A1960" s="180" t="s">
        <v>397</v>
      </c>
      <c r="B1960" s="181">
        <v>4984</v>
      </c>
      <c r="C1960" s="181">
        <v>629900</v>
      </c>
      <c r="D1960" s="181">
        <v>5</v>
      </c>
      <c r="E1960" s="180" t="s">
        <v>6044</v>
      </c>
      <c r="F1960" s="180" t="s">
        <v>32</v>
      </c>
    </row>
    <row r="1961" spans="1:6">
      <c r="A1961" s="180" t="s">
        <v>397</v>
      </c>
      <c r="B1961" s="181">
        <v>3970</v>
      </c>
      <c r="C1961" s="181">
        <v>691400</v>
      </c>
      <c r="D1961" s="181">
        <v>5</v>
      </c>
      <c r="E1961" s="180" t="s">
        <v>6045</v>
      </c>
      <c r="F1961" s="180" t="s">
        <v>7</v>
      </c>
    </row>
    <row r="1962" spans="1:6">
      <c r="A1962" s="180" t="s">
        <v>397</v>
      </c>
      <c r="B1962" s="181">
        <v>3600</v>
      </c>
      <c r="C1962" s="181">
        <v>644000</v>
      </c>
      <c r="D1962" s="181">
        <v>5</v>
      </c>
      <c r="E1962" s="180" t="s">
        <v>6046</v>
      </c>
      <c r="F1962" s="180" t="s">
        <v>7</v>
      </c>
    </row>
    <row r="1963" spans="1:6">
      <c r="A1963" s="180" t="s">
        <v>397</v>
      </c>
      <c r="B1963" s="181">
        <v>6418</v>
      </c>
      <c r="C1963" s="181">
        <v>777700</v>
      </c>
      <c r="D1963" s="181">
        <v>6</v>
      </c>
      <c r="E1963" s="180" t="s">
        <v>6047</v>
      </c>
      <c r="F1963" s="180" t="s">
        <v>41</v>
      </c>
    </row>
    <row r="1964" spans="1:6">
      <c r="A1964" s="180" t="s">
        <v>397</v>
      </c>
      <c r="B1964" s="181">
        <v>5148</v>
      </c>
      <c r="C1964" s="181">
        <v>390300</v>
      </c>
      <c r="D1964" s="181">
        <v>5</v>
      </c>
      <c r="E1964" s="180" t="s">
        <v>6048</v>
      </c>
      <c r="F1964" s="180" t="s">
        <v>14</v>
      </c>
    </row>
    <row r="1965" spans="1:6">
      <c r="A1965" s="180" t="s">
        <v>397</v>
      </c>
      <c r="B1965" s="181">
        <v>6106</v>
      </c>
      <c r="C1965" s="181">
        <v>1393100</v>
      </c>
      <c r="D1965" s="181">
        <v>6</v>
      </c>
      <c r="E1965" s="180" t="s">
        <v>6049</v>
      </c>
      <c r="F1965" s="180" t="s">
        <v>7</v>
      </c>
    </row>
    <row r="1966" spans="1:6">
      <c r="A1966" s="180" t="s">
        <v>397</v>
      </c>
      <c r="B1966" s="181">
        <v>3221</v>
      </c>
      <c r="C1966" s="181">
        <v>1222100</v>
      </c>
      <c r="D1966" s="181">
        <v>4</v>
      </c>
      <c r="E1966" s="180" t="s">
        <v>6050</v>
      </c>
      <c r="F1966" s="180" t="s">
        <v>7</v>
      </c>
    </row>
    <row r="1967" spans="1:6">
      <c r="A1967" s="180" t="s">
        <v>397</v>
      </c>
      <c r="B1967" s="181">
        <v>5740</v>
      </c>
      <c r="C1967" s="181">
        <v>868200</v>
      </c>
      <c r="D1967" s="181">
        <v>4</v>
      </c>
      <c r="E1967" s="180" t="s">
        <v>6052</v>
      </c>
      <c r="F1967" s="180" t="s">
        <v>78</v>
      </c>
    </row>
    <row r="1968" spans="1:6">
      <c r="A1968" s="180" t="s">
        <v>397</v>
      </c>
      <c r="B1968" s="181">
        <v>2394</v>
      </c>
      <c r="C1968" s="181">
        <v>472300</v>
      </c>
      <c r="D1968" s="181">
        <v>4</v>
      </c>
      <c r="E1968" s="180" t="s">
        <v>6053</v>
      </c>
      <c r="F1968" s="180" t="s">
        <v>28</v>
      </c>
    </row>
    <row r="1969" spans="1:6">
      <c r="A1969" s="180" t="s">
        <v>397</v>
      </c>
      <c r="B1969" s="181">
        <v>3630</v>
      </c>
      <c r="C1969" s="181">
        <v>600700</v>
      </c>
      <c r="D1969" s="181">
        <v>4</v>
      </c>
      <c r="E1969" s="180" t="s">
        <v>6054</v>
      </c>
      <c r="F1969" s="180" t="s">
        <v>31</v>
      </c>
    </row>
    <row r="1970" spans="1:6">
      <c r="A1970" s="180" t="s">
        <v>397</v>
      </c>
      <c r="B1970" s="181">
        <v>4107</v>
      </c>
      <c r="C1970" s="181">
        <v>719300</v>
      </c>
      <c r="D1970" s="181">
        <v>6</v>
      </c>
      <c r="E1970" s="180" t="s">
        <v>6055</v>
      </c>
      <c r="F1970" s="180" t="s">
        <v>28</v>
      </c>
    </row>
    <row r="1971" spans="1:6">
      <c r="A1971" s="180" t="s">
        <v>397</v>
      </c>
      <c r="B1971" s="181">
        <v>3120</v>
      </c>
      <c r="C1971" s="181">
        <v>264100</v>
      </c>
      <c r="D1971" s="181">
        <v>4</v>
      </c>
      <c r="E1971" s="180" t="s">
        <v>6056</v>
      </c>
      <c r="F1971" s="180" t="s">
        <v>14</v>
      </c>
    </row>
    <row r="1972" spans="1:6">
      <c r="A1972" s="180" t="s">
        <v>397</v>
      </c>
      <c r="B1972" s="181">
        <v>4335</v>
      </c>
      <c r="C1972" s="181">
        <v>514300</v>
      </c>
      <c r="D1972" s="181">
        <v>6</v>
      </c>
      <c r="E1972" s="180" t="s">
        <v>6057</v>
      </c>
      <c r="F1972" s="180" t="s">
        <v>11</v>
      </c>
    </row>
    <row r="1973" spans="1:6">
      <c r="A1973" s="180" t="s">
        <v>397</v>
      </c>
      <c r="B1973" s="181">
        <v>5595</v>
      </c>
      <c r="C1973" s="181">
        <v>1459700</v>
      </c>
      <c r="D1973" s="181">
        <v>6</v>
      </c>
      <c r="E1973" s="180" t="s">
        <v>6058</v>
      </c>
      <c r="F1973" s="180" t="s">
        <v>7</v>
      </c>
    </row>
    <row r="1974" spans="1:6">
      <c r="A1974" s="180" t="s">
        <v>397</v>
      </c>
      <c r="B1974" s="181">
        <v>6309</v>
      </c>
      <c r="C1974" s="181">
        <v>482100</v>
      </c>
      <c r="D1974" s="181">
        <v>6</v>
      </c>
      <c r="E1974" s="180" t="s">
        <v>6059</v>
      </c>
      <c r="F1974" s="180" t="s">
        <v>14</v>
      </c>
    </row>
    <row r="1975" spans="1:6">
      <c r="A1975" s="180" t="s">
        <v>397</v>
      </c>
      <c r="B1975" s="181">
        <v>6746</v>
      </c>
      <c r="C1975" s="181">
        <v>992300</v>
      </c>
      <c r="D1975" s="181">
        <v>6</v>
      </c>
      <c r="E1975" s="180" t="s">
        <v>6060</v>
      </c>
      <c r="F1975" s="180" t="s">
        <v>28</v>
      </c>
    </row>
    <row r="1976" spans="1:6">
      <c r="A1976" s="180" t="s">
        <v>397</v>
      </c>
      <c r="B1976" s="181">
        <v>3955</v>
      </c>
      <c r="C1976" s="181">
        <v>599700</v>
      </c>
      <c r="D1976" s="181">
        <v>5</v>
      </c>
      <c r="E1976" s="180" t="s">
        <v>6061</v>
      </c>
      <c r="F1976" s="180" t="s">
        <v>102</v>
      </c>
    </row>
    <row r="1977" spans="1:6">
      <c r="A1977" s="180" t="s">
        <v>397</v>
      </c>
      <c r="B1977" s="181">
        <v>5373</v>
      </c>
      <c r="C1977" s="181">
        <v>665700</v>
      </c>
      <c r="D1977" s="181">
        <v>6</v>
      </c>
      <c r="E1977" s="180" t="s">
        <v>6062</v>
      </c>
      <c r="F1977" s="180" t="s">
        <v>5</v>
      </c>
    </row>
    <row r="1978" spans="1:6">
      <c r="A1978" s="180" t="s">
        <v>397</v>
      </c>
      <c r="B1978" s="181">
        <v>2916</v>
      </c>
      <c r="C1978" s="181">
        <v>382100</v>
      </c>
      <c r="D1978" s="181">
        <v>6</v>
      </c>
      <c r="E1978" s="180" t="s">
        <v>6063</v>
      </c>
      <c r="F1978" s="180" t="s">
        <v>13</v>
      </c>
    </row>
    <row r="1979" spans="1:6">
      <c r="A1979" s="180" t="s">
        <v>397</v>
      </c>
      <c r="B1979" s="181">
        <v>4695</v>
      </c>
      <c r="C1979" s="181">
        <v>281200</v>
      </c>
      <c r="D1979" s="181">
        <v>6</v>
      </c>
      <c r="E1979" s="180" t="s">
        <v>6064</v>
      </c>
      <c r="F1979" s="180" t="s">
        <v>14</v>
      </c>
    </row>
    <row r="1980" spans="1:6">
      <c r="A1980" s="180" t="s">
        <v>397</v>
      </c>
      <c r="B1980" s="181">
        <v>3794</v>
      </c>
      <c r="C1980" s="181">
        <v>698800</v>
      </c>
      <c r="D1980" s="181">
        <v>5</v>
      </c>
      <c r="E1980" s="180" t="s">
        <v>6065</v>
      </c>
      <c r="F1980" s="180" t="s">
        <v>16</v>
      </c>
    </row>
    <row r="1981" spans="1:6">
      <c r="A1981" s="180" t="s">
        <v>397</v>
      </c>
      <c r="B1981" s="181">
        <v>3997</v>
      </c>
      <c r="C1981" s="181">
        <v>204400</v>
      </c>
      <c r="D1981" s="181">
        <v>5</v>
      </c>
      <c r="E1981" s="180" t="s">
        <v>6066</v>
      </c>
      <c r="F1981" s="180" t="s">
        <v>11</v>
      </c>
    </row>
    <row r="1982" spans="1:6">
      <c r="A1982" s="180" t="s">
        <v>397</v>
      </c>
      <c r="B1982" s="181">
        <v>4052</v>
      </c>
      <c r="C1982" s="181">
        <v>1171100</v>
      </c>
      <c r="D1982" s="181">
        <v>4</v>
      </c>
      <c r="E1982" s="180" t="s">
        <v>6067</v>
      </c>
      <c r="F1982" s="180" t="s">
        <v>7</v>
      </c>
    </row>
    <row r="1983" spans="1:6">
      <c r="A1983" s="180" t="s">
        <v>397</v>
      </c>
      <c r="B1983" s="181">
        <v>4776</v>
      </c>
      <c r="C1983" s="181">
        <v>310000</v>
      </c>
      <c r="D1983" s="181">
        <v>6</v>
      </c>
      <c r="E1983" s="180" t="s">
        <v>6068</v>
      </c>
      <c r="F1983" s="180" t="s">
        <v>11</v>
      </c>
    </row>
    <row r="1984" spans="1:6">
      <c r="A1984" s="180" t="s">
        <v>397</v>
      </c>
      <c r="B1984" s="181">
        <v>5388</v>
      </c>
      <c r="C1984" s="181">
        <v>455000</v>
      </c>
      <c r="D1984" s="181">
        <v>4</v>
      </c>
      <c r="E1984" s="180" t="s">
        <v>6069</v>
      </c>
      <c r="F1984" s="180" t="s">
        <v>14</v>
      </c>
    </row>
    <row r="1985" spans="1:6">
      <c r="A1985" s="180" t="s">
        <v>397</v>
      </c>
      <c r="B1985" s="181">
        <v>8034</v>
      </c>
      <c r="C1985" s="181">
        <v>315000</v>
      </c>
      <c r="D1985" s="181">
        <v>6</v>
      </c>
      <c r="E1985" s="180" t="s">
        <v>6070</v>
      </c>
      <c r="F1985" s="180" t="s">
        <v>11</v>
      </c>
    </row>
    <row r="1986" spans="1:6">
      <c r="A1986" s="180" t="s">
        <v>397</v>
      </c>
      <c r="B1986" s="181">
        <v>3831</v>
      </c>
      <c r="C1986" s="181">
        <v>464200</v>
      </c>
      <c r="D1986" s="181">
        <v>4</v>
      </c>
      <c r="E1986" s="180" t="s">
        <v>6071</v>
      </c>
      <c r="F1986" s="180" t="s">
        <v>16</v>
      </c>
    </row>
    <row r="1987" spans="1:6">
      <c r="A1987" s="180" t="s">
        <v>397</v>
      </c>
      <c r="B1987" s="181">
        <v>2805</v>
      </c>
      <c r="C1987" s="181">
        <v>234500</v>
      </c>
      <c r="D1987" s="181">
        <v>4</v>
      </c>
      <c r="E1987" s="180" t="s">
        <v>6072</v>
      </c>
      <c r="F1987" s="180" t="s">
        <v>14</v>
      </c>
    </row>
    <row r="1988" spans="1:6">
      <c r="A1988" s="180" t="s">
        <v>397</v>
      </c>
      <c r="B1988" s="181">
        <v>4423</v>
      </c>
      <c r="C1988" s="181">
        <v>276500</v>
      </c>
      <c r="D1988" s="181">
        <v>4</v>
      </c>
      <c r="E1988" s="180" t="s">
        <v>6073</v>
      </c>
      <c r="F1988" s="180" t="s">
        <v>11</v>
      </c>
    </row>
    <row r="1989" spans="1:6">
      <c r="A1989" s="180" t="s">
        <v>397</v>
      </c>
      <c r="B1989" s="181">
        <v>3085</v>
      </c>
      <c r="C1989" s="181">
        <v>429700</v>
      </c>
      <c r="D1989" s="181">
        <v>4</v>
      </c>
      <c r="E1989" s="180" t="s">
        <v>6074</v>
      </c>
      <c r="F1989" s="180" t="s">
        <v>65</v>
      </c>
    </row>
    <row r="1990" spans="1:6">
      <c r="A1990" s="180" t="s">
        <v>397</v>
      </c>
      <c r="B1990" s="181">
        <v>5149</v>
      </c>
      <c r="C1990" s="181">
        <v>652700</v>
      </c>
      <c r="D1990" s="181">
        <v>5</v>
      </c>
      <c r="E1990" s="180" t="s">
        <v>6075</v>
      </c>
      <c r="F1990" s="180" t="s">
        <v>32</v>
      </c>
    </row>
    <row r="1991" spans="1:6">
      <c r="A1991" s="180" t="s">
        <v>397</v>
      </c>
      <c r="B1991" s="181">
        <v>6096</v>
      </c>
      <c r="C1991" s="181">
        <v>883700</v>
      </c>
      <c r="D1991" s="181">
        <v>6</v>
      </c>
      <c r="E1991" s="180" t="s">
        <v>6076</v>
      </c>
      <c r="F1991" s="180" t="s">
        <v>102</v>
      </c>
    </row>
    <row r="1992" spans="1:6">
      <c r="A1992" s="180" t="s">
        <v>397</v>
      </c>
      <c r="B1992" s="181">
        <v>4248</v>
      </c>
      <c r="C1992" s="181">
        <v>357800</v>
      </c>
      <c r="D1992" s="181">
        <v>5</v>
      </c>
      <c r="E1992" s="180" t="s">
        <v>6077</v>
      </c>
      <c r="F1992" s="180" t="s">
        <v>11</v>
      </c>
    </row>
    <row r="1993" spans="1:6">
      <c r="A1993" s="180" t="s">
        <v>397</v>
      </c>
      <c r="B1993" s="181">
        <v>4559</v>
      </c>
      <c r="C1993" s="181">
        <v>310300</v>
      </c>
      <c r="D1993" s="181">
        <v>6</v>
      </c>
      <c r="E1993" s="180" t="s">
        <v>6078</v>
      </c>
      <c r="F1993" s="180" t="s">
        <v>11</v>
      </c>
    </row>
    <row r="1994" spans="1:6">
      <c r="A1994" s="180" t="s">
        <v>397</v>
      </c>
      <c r="B1994" s="181">
        <v>5886</v>
      </c>
      <c r="C1994" s="181">
        <v>447700</v>
      </c>
      <c r="D1994" s="181">
        <v>6</v>
      </c>
      <c r="E1994" s="180" t="s">
        <v>6079</v>
      </c>
      <c r="F1994" s="180" t="s">
        <v>15</v>
      </c>
    </row>
    <row r="1995" spans="1:6">
      <c r="A1995" s="180" t="s">
        <v>397</v>
      </c>
      <c r="B1995" s="181">
        <v>4200</v>
      </c>
      <c r="C1995" s="181">
        <v>420600</v>
      </c>
      <c r="D1995" s="181">
        <v>4</v>
      </c>
      <c r="E1995" s="180" t="s">
        <v>6080</v>
      </c>
      <c r="F1995" s="180" t="s">
        <v>57</v>
      </c>
    </row>
    <row r="1996" spans="1:6">
      <c r="A1996" s="180" t="s">
        <v>397</v>
      </c>
      <c r="B1996" s="181">
        <v>3922</v>
      </c>
      <c r="C1996" s="181">
        <v>644700</v>
      </c>
      <c r="D1996" s="181">
        <v>4</v>
      </c>
      <c r="E1996" s="180" t="s">
        <v>6081</v>
      </c>
      <c r="F1996" s="180" t="s">
        <v>13</v>
      </c>
    </row>
    <row r="1997" spans="1:6">
      <c r="A1997" s="180" t="s">
        <v>397</v>
      </c>
      <c r="B1997" s="181">
        <v>3763</v>
      </c>
      <c r="C1997" s="181">
        <v>883200</v>
      </c>
      <c r="D1997" s="181">
        <v>4</v>
      </c>
      <c r="E1997" s="180" t="s">
        <v>6082</v>
      </c>
      <c r="F1997" s="180" t="s">
        <v>28</v>
      </c>
    </row>
    <row r="1998" spans="1:6">
      <c r="A1998" s="180" t="s">
        <v>397</v>
      </c>
      <c r="B1998" s="181">
        <v>4140</v>
      </c>
      <c r="C1998" s="181">
        <v>508000</v>
      </c>
      <c r="D1998" s="181">
        <v>4</v>
      </c>
      <c r="E1998" s="180" t="s">
        <v>6083</v>
      </c>
      <c r="F1998" s="180" t="s">
        <v>16</v>
      </c>
    </row>
    <row r="1999" spans="1:6">
      <c r="A1999" s="180" t="s">
        <v>397</v>
      </c>
      <c r="B1999" s="181">
        <v>5564</v>
      </c>
      <c r="C1999" s="181">
        <v>364600</v>
      </c>
      <c r="D1999" s="181">
        <v>5</v>
      </c>
      <c r="E1999" s="180" t="s">
        <v>6084</v>
      </c>
      <c r="F1999" s="180" t="s">
        <v>15</v>
      </c>
    </row>
    <row r="2000" spans="1:6">
      <c r="A2000" s="180" t="s">
        <v>397</v>
      </c>
      <c r="B2000" s="181">
        <v>4284</v>
      </c>
      <c r="C2000" s="181">
        <v>374700</v>
      </c>
      <c r="D2000" s="181">
        <v>6</v>
      </c>
      <c r="E2000" s="180" t="s">
        <v>6085</v>
      </c>
      <c r="F2000" s="180" t="s">
        <v>14</v>
      </c>
    </row>
    <row r="2001" spans="1:6">
      <c r="A2001" s="180" t="s">
        <v>397</v>
      </c>
      <c r="B2001" s="181">
        <v>4251</v>
      </c>
      <c r="C2001" s="181">
        <v>764400</v>
      </c>
      <c r="D2001" s="181">
        <v>4</v>
      </c>
      <c r="E2001" s="180" t="s">
        <v>6086</v>
      </c>
      <c r="F2001" s="180" t="s">
        <v>44</v>
      </c>
    </row>
    <row r="2002" spans="1:6">
      <c r="A2002" s="180" t="s">
        <v>397</v>
      </c>
      <c r="B2002" s="181">
        <v>3472</v>
      </c>
      <c r="C2002" s="181">
        <v>297100</v>
      </c>
      <c r="D2002" s="181">
        <v>4</v>
      </c>
      <c r="E2002" s="180" t="s">
        <v>6087</v>
      </c>
      <c r="F2002" s="180" t="s">
        <v>14</v>
      </c>
    </row>
    <row r="2003" spans="1:6">
      <c r="A2003" s="180" t="s">
        <v>397</v>
      </c>
      <c r="B2003" s="181">
        <v>3533</v>
      </c>
      <c r="C2003" s="181">
        <v>307600</v>
      </c>
      <c r="D2003" s="181">
        <v>5</v>
      </c>
      <c r="E2003" s="180" t="s">
        <v>6088</v>
      </c>
      <c r="F2003" s="180" t="s">
        <v>11</v>
      </c>
    </row>
    <row r="2004" spans="1:6">
      <c r="A2004" s="180" t="s">
        <v>397</v>
      </c>
      <c r="B2004" s="181">
        <v>3586</v>
      </c>
      <c r="C2004" s="181">
        <v>526200</v>
      </c>
      <c r="D2004" s="181">
        <v>8</v>
      </c>
      <c r="E2004" s="180" t="s">
        <v>6089</v>
      </c>
      <c r="F2004" s="180" t="s">
        <v>7</v>
      </c>
    </row>
    <row r="2005" spans="1:6">
      <c r="A2005" s="180" t="s">
        <v>397</v>
      </c>
      <c r="B2005" s="181">
        <v>2838</v>
      </c>
      <c r="C2005" s="181">
        <v>329900</v>
      </c>
      <c r="D2005" s="181">
        <v>4</v>
      </c>
      <c r="E2005" s="180" t="s">
        <v>6090</v>
      </c>
      <c r="F2005" s="180" t="s">
        <v>77</v>
      </c>
    </row>
    <row r="2006" spans="1:6">
      <c r="A2006" s="180" t="s">
        <v>397</v>
      </c>
      <c r="B2006" s="181">
        <v>7932</v>
      </c>
      <c r="C2006" s="181">
        <v>863800</v>
      </c>
      <c r="D2006" s="181">
        <v>6</v>
      </c>
      <c r="E2006" s="180" t="s">
        <v>6091</v>
      </c>
      <c r="F2006" s="180" t="s">
        <v>13</v>
      </c>
    </row>
    <row r="2007" spans="1:6">
      <c r="A2007" s="180" t="s">
        <v>397</v>
      </c>
      <c r="B2007" s="181">
        <v>4824</v>
      </c>
      <c r="C2007" s="181">
        <v>306800</v>
      </c>
      <c r="D2007" s="181">
        <v>5</v>
      </c>
      <c r="E2007" s="180" t="s">
        <v>6092</v>
      </c>
      <c r="F2007" s="180" t="s">
        <v>11</v>
      </c>
    </row>
    <row r="2008" spans="1:6">
      <c r="A2008" s="180" t="s">
        <v>397</v>
      </c>
      <c r="B2008" s="181">
        <v>4521</v>
      </c>
      <c r="C2008" s="181">
        <v>750900</v>
      </c>
      <c r="D2008" s="181">
        <v>4</v>
      </c>
      <c r="E2008" s="180" t="s">
        <v>6093</v>
      </c>
      <c r="F2008" s="180" t="s">
        <v>13</v>
      </c>
    </row>
    <row r="2009" spans="1:6">
      <c r="A2009" s="180" t="s">
        <v>397</v>
      </c>
      <c r="B2009" s="181">
        <v>5422</v>
      </c>
      <c r="C2009" s="181">
        <v>1776500</v>
      </c>
      <c r="D2009" s="181">
        <v>6</v>
      </c>
      <c r="E2009" s="180" t="s">
        <v>6094</v>
      </c>
      <c r="F2009" s="180" t="s">
        <v>7</v>
      </c>
    </row>
    <row r="2010" spans="1:6">
      <c r="A2010" s="180" t="s">
        <v>397</v>
      </c>
      <c r="B2010" s="181">
        <v>4071</v>
      </c>
      <c r="C2010" s="181">
        <v>448500</v>
      </c>
      <c r="D2010" s="181">
        <v>6</v>
      </c>
      <c r="E2010" s="180" t="s">
        <v>6095</v>
      </c>
      <c r="F2010" s="180" t="s">
        <v>7</v>
      </c>
    </row>
    <row r="2011" spans="1:6">
      <c r="A2011" s="180" t="s">
        <v>397</v>
      </c>
      <c r="B2011" s="181">
        <v>3987</v>
      </c>
      <c r="C2011" s="181">
        <v>427300</v>
      </c>
      <c r="D2011" s="181">
        <v>4</v>
      </c>
      <c r="E2011" s="180" t="s">
        <v>6096</v>
      </c>
      <c r="F2011" s="180" t="s">
        <v>16</v>
      </c>
    </row>
    <row r="2012" spans="1:6">
      <c r="A2012" s="180" t="s">
        <v>397</v>
      </c>
      <c r="B2012" s="181">
        <v>4140</v>
      </c>
      <c r="C2012" s="181">
        <v>362700</v>
      </c>
      <c r="D2012" s="181">
        <v>6</v>
      </c>
      <c r="E2012" s="180" t="s">
        <v>6097</v>
      </c>
      <c r="F2012" s="180" t="s">
        <v>11</v>
      </c>
    </row>
    <row r="2013" spans="1:6">
      <c r="A2013" s="180" t="s">
        <v>397</v>
      </c>
      <c r="B2013" s="181">
        <v>4680</v>
      </c>
      <c r="C2013" s="181">
        <v>317000</v>
      </c>
      <c r="D2013" s="181">
        <v>6</v>
      </c>
      <c r="E2013" s="180" t="s">
        <v>6098</v>
      </c>
      <c r="F2013" s="180" t="s">
        <v>11</v>
      </c>
    </row>
    <row r="2014" spans="1:6">
      <c r="A2014" s="180" t="s">
        <v>397</v>
      </c>
      <c r="B2014" s="181">
        <v>6207</v>
      </c>
      <c r="C2014" s="181">
        <v>535900</v>
      </c>
      <c r="D2014" s="181">
        <v>6</v>
      </c>
      <c r="E2014" s="180" t="s">
        <v>6099</v>
      </c>
      <c r="F2014" s="180" t="s">
        <v>14</v>
      </c>
    </row>
    <row r="2015" spans="1:6">
      <c r="A2015" s="180" t="s">
        <v>397</v>
      </c>
      <c r="B2015" s="181">
        <v>3366</v>
      </c>
      <c r="C2015" s="181">
        <v>763400</v>
      </c>
      <c r="D2015" s="181">
        <v>4</v>
      </c>
      <c r="E2015" s="180" t="s">
        <v>6100</v>
      </c>
      <c r="F2015" s="180" t="s">
        <v>28</v>
      </c>
    </row>
    <row r="2016" spans="1:6">
      <c r="A2016" s="180" t="s">
        <v>397</v>
      </c>
      <c r="B2016" s="181">
        <v>4008</v>
      </c>
      <c r="C2016" s="181">
        <v>457800</v>
      </c>
      <c r="D2016" s="181">
        <v>5</v>
      </c>
      <c r="E2016" s="180" t="s">
        <v>6101</v>
      </c>
      <c r="F2016" s="180" t="s">
        <v>207</v>
      </c>
    </row>
    <row r="2017" spans="1:6">
      <c r="A2017" s="180" t="s">
        <v>397</v>
      </c>
      <c r="B2017" s="181">
        <v>4524</v>
      </c>
      <c r="C2017" s="181">
        <v>712000</v>
      </c>
      <c r="D2017" s="181">
        <v>6</v>
      </c>
      <c r="E2017" s="180" t="s">
        <v>6102</v>
      </c>
      <c r="F2017" s="180" t="s">
        <v>10</v>
      </c>
    </row>
    <row r="2018" spans="1:6">
      <c r="A2018" s="180" t="s">
        <v>397</v>
      </c>
      <c r="B2018" s="181">
        <v>4725</v>
      </c>
      <c r="C2018" s="181">
        <v>1044800</v>
      </c>
      <c r="D2018" s="181">
        <v>6</v>
      </c>
      <c r="E2018" s="180" t="s">
        <v>6103</v>
      </c>
      <c r="F2018" s="180" t="s">
        <v>32</v>
      </c>
    </row>
    <row r="2019" spans="1:6">
      <c r="A2019" s="180" t="s">
        <v>397</v>
      </c>
      <c r="B2019" s="181">
        <v>3092</v>
      </c>
      <c r="C2019" s="181">
        <v>524700</v>
      </c>
      <c r="D2019" s="181">
        <v>6</v>
      </c>
      <c r="E2019" s="180" t="s">
        <v>6104</v>
      </c>
      <c r="F2019" s="180" t="s">
        <v>102</v>
      </c>
    </row>
    <row r="2020" spans="1:6">
      <c r="A2020" s="180" t="s">
        <v>397</v>
      </c>
      <c r="B2020" s="181">
        <v>6426</v>
      </c>
      <c r="C2020" s="181">
        <v>371500</v>
      </c>
      <c r="D2020" s="181">
        <v>6</v>
      </c>
      <c r="E2020" s="180" t="s">
        <v>6105</v>
      </c>
      <c r="F2020" s="180" t="s">
        <v>11</v>
      </c>
    </row>
    <row r="2021" spans="1:6">
      <c r="A2021" s="180" t="s">
        <v>397</v>
      </c>
      <c r="B2021" s="181">
        <v>3182</v>
      </c>
      <c r="C2021" s="181">
        <v>257700</v>
      </c>
      <c r="D2021" s="181">
        <v>4</v>
      </c>
      <c r="E2021" s="180" t="s">
        <v>6106</v>
      </c>
      <c r="F2021" s="180" t="s">
        <v>14</v>
      </c>
    </row>
    <row r="2022" spans="1:6">
      <c r="A2022" s="180" t="s">
        <v>397</v>
      </c>
      <c r="B2022" s="181">
        <v>4318</v>
      </c>
      <c r="C2022" s="181">
        <v>560400</v>
      </c>
      <c r="D2022" s="181">
        <v>4</v>
      </c>
      <c r="E2022" s="180" t="s">
        <v>6107</v>
      </c>
      <c r="F2022" s="180" t="s">
        <v>77</v>
      </c>
    </row>
    <row r="2023" spans="1:6">
      <c r="A2023" s="180" t="s">
        <v>397</v>
      </c>
      <c r="B2023" s="181">
        <v>5172</v>
      </c>
      <c r="C2023" s="181">
        <v>650200</v>
      </c>
      <c r="D2023" s="181">
        <v>4</v>
      </c>
      <c r="E2023" s="180" t="s">
        <v>6108</v>
      </c>
      <c r="F2023" s="180" t="s">
        <v>28</v>
      </c>
    </row>
    <row r="2024" spans="1:6">
      <c r="A2024" s="180" t="s">
        <v>397</v>
      </c>
      <c r="B2024" s="181">
        <v>4878</v>
      </c>
      <c r="C2024" s="181">
        <v>488100</v>
      </c>
      <c r="D2024" s="181">
        <v>6</v>
      </c>
      <c r="E2024" s="180" t="s">
        <v>6109</v>
      </c>
      <c r="F2024" s="180" t="s">
        <v>138</v>
      </c>
    </row>
    <row r="2025" spans="1:6">
      <c r="A2025" s="180" t="s">
        <v>397</v>
      </c>
      <c r="B2025" s="181">
        <v>4032</v>
      </c>
      <c r="C2025" s="181">
        <v>327100</v>
      </c>
      <c r="D2025" s="181">
        <v>6</v>
      </c>
      <c r="E2025" s="180" t="s">
        <v>6110</v>
      </c>
      <c r="F2025" s="180" t="s">
        <v>251</v>
      </c>
    </row>
    <row r="2026" spans="1:6">
      <c r="A2026" s="180" t="s">
        <v>397</v>
      </c>
      <c r="B2026" s="181">
        <v>6094</v>
      </c>
      <c r="C2026" s="181">
        <v>1219000</v>
      </c>
      <c r="D2026" s="181">
        <v>4</v>
      </c>
      <c r="E2026" s="180" t="s">
        <v>6111</v>
      </c>
      <c r="F2026" s="180" t="s">
        <v>66</v>
      </c>
    </row>
    <row r="2027" spans="1:6">
      <c r="A2027" s="180" t="s">
        <v>397</v>
      </c>
      <c r="B2027" s="181">
        <v>4918</v>
      </c>
      <c r="C2027" s="181">
        <v>641300</v>
      </c>
      <c r="D2027" s="181">
        <v>8</v>
      </c>
      <c r="E2027" s="180" t="s">
        <v>6112</v>
      </c>
      <c r="F2027" s="180" t="s">
        <v>18</v>
      </c>
    </row>
    <row r="2028" spans="1:6">
      <c r="A2028" s="180" t="s">
        <v>397</v>
      </c>
      <c r="B2028" s="181">
        <v>3998</v>
      </c>
      <c r="C2028" s="181">
        <v>535600</v>
      </c>
      <c r="D2028" s="181">
        <v>6</v>
      </c>
      <c r="E2028" s="180" t="s">
        <v>6113</v>
      </c>
      <c r="F2028" s="180" t="s">
        <v>16</v>
      </c>
    </row>
    <row r="2029" spans="1:6">
      <c r="A2029" s="180" t="s">
        <v>397</v>
      </c>
      <c r="B2029" s="181">
        <v>2647</v>
      </c>
      <c r="C2029" s="181">
        <v>474100</v>
      </c>
      <c r="D2029" s="181">
        <v>5</v>
      </c>
      <c r="E2029" s="180" t="s">
        <v>6114</v>
      </c>
      <c r="F2029" s="180" t="s">
        <v>13</v>
      </c>
    </row>
    <row r="2030" spans="1:6">
      <c r="A2030" s="180" t="s">
        <v>397</v>
      </c>
      <c r="B2030" s="181">
        <v>5775</v>
      </c>
      <c r="C2030" s="181">
        <v>1530600</v>
      </c>
      <c r="D2030" s="181">
        <v>7</v>
      </c>
      <c r="E2030" s="180" t="s">
        <v>6115</v>
      </c>
      <c r="F2030" s="180" t="s">
        <v>7</v>
      </c>
    </row>
    <row r="2031" spans="1:6">
      <c r="A2031" s="180" t="s">
        <v>397</v>
      </c>
      <c r="B2031" s="181">
        <v>4692</v>
      </c>
      <c r="C2031" s="181">
        <v>314500</v>
      </c>
      <c r="D2031" s="181">
        <v>6</v>
      </c>
      <c r="E2031" s="180" t="s">
        <v>6116</v>
      </c>
      <c r="F2031" s="180" t="s">
        <v>11</v>
      </c>
    </row>
    <row r="2032" spans="1:6">
      <c r="A2032" s="180" t="s">
        <v>397</v>
      </c>
      <c r="B2032" s="181">
        <v>3671</v>
      </c>
      <c r="C2032" s="181">
        <v>300000</v>
      </c>
      <c r="D2032" s="181">
        <v>4</v>
      </c>
      <c r="E2032" s="180" t="s">
        <v>6117</v>
      </c>
      <c r="F2032" s="180" t="s">
        <v>11</v>
      </c>
    </row>
    <row r="2033" spans="1:6">
      <c r="A2033" s="180" t="s">
        <v>397</v>
      </c>
      <c r="B2033" s="181">
        <v>3530</v>
      </c>
      <c r="C2033" s="181">
        <v>370000</v>
      </c>
      <c r="D2033" s="181">
        <v>5</v>
      </c>
      <c r="E2033" s="180" t="s">
        <v>6118</v>
      </c>
      <c r="F2033" s="180" t="s">
        <v>185</v>
      </c>
    </row>
    <row r="2034" spans="1:6">
      <c r="A2034" s="180" t="s">
        <v>397</v>
      </c>
      <c r="B2034" s="181">
        <v>4590</v>
      </c>
      <c r="C2034" s="181">
        <v>514100</v>
      </c>
      <c r="D2034" s="181">
        <v>4</v>
      </c>
      <c r="E2034" s="180" t="s">
        <v>6119</v>
      </c>
      <c r="F2034" s="180" t="s">
        <v>5</v>
      </c>
    </row>
    <row r="2035" spans="1:6">
      <c r="A2035" s="180" t="s">
        <v>397</v>
      </c>
      <c r="B2035" s="181">
        <v>4612</v>
      </c>
      <c r="C2035" s="181">
        <v>616200</v>
      </c>
      <c r="D2035" s="181">
        <v>4</v>
      </c>
      <c r="E2035" s="180" t="s">
        <v>6120</v>
      </c>
      <c r="F2035" s="180" t="s">
        <v>13</v>
      </c>
    </row>
    <row r="2036" spans="1:6">
      <c r="A2036" s="180" t="s">
        <v>397</v>
      </c>
      <c r="B2036" s="181">
        <v>5256</v>
      </c>
      <c r="C2036" s="181">
        <v>339700</v>
      </c>
      <c r="D2036" s="181">
        <v>6</v>
      </c>
      <c r="E2036" s="180" t="s">
        <v>6121</v>
      </c>
      <c r="F2036" s="180" t="s">
        <v>11</v>
      </c>
    </row>
    <row r="2037" spans="1:6">
      <c r="A2037" s="180" t="s">
        <v>397</v>
      </c>
      <c r="B2037" s="181">
        <v>4940</v>
      </c>
      <c r="C2037" s="181">
        <v>406400</v>
      </c>
      <c r="D2037" s="181">
        <v>4</v>
      </c>
      <c r="E2037" s="180" t="s">
        <v>6122</v>
      </c>
      <c r="F2037" s="180" t="s">
        <v>41</v>
      </c>
    </row>
    <row r="2038" spans="1:6">
      <c r="A2038" s="180" t="s">
        <v>397</v>
      </c>
      <c r="B2038" s="181">
        <v>4808</v>
      </c>
      <c r="C2038" s="181">
        <v>711700</v>
      </c>
      <c r="D2038" s="181">
        <v>6</v>
      </c>
      <c r="E2038" s="180" t="s">
        <v>6123</v>
      </c>
      <c r="F2038" s="180" t="s">
        <v>13</v>
      </c>
    </row>
    <row r="2039" spans="1:6">
      <c r="A2039" s="180" t="s">
        <v>397</v>
      </c>
      <c r="B2039" s="181">
        <v>2024</v>
      </c>
      <c r="C2039" s="181">
        <v>314000</v>
      </c>
      <c r="D2039" s="181">
        <v>4</v>
      </c>
      <c r="E2039" s="180" t="s">
        <v>6124</v>
      </c>
      <c r="F2039" s="180" t="s">
        <v>77</v>
      </c>
    </row>
    <row r="2040" spans="1:6">
      <c r="A2040" s="180" t="s">
        <v>397</v>
      </c>
      <c r="B2040" s="181">
        <v>3602</v>
      </c>
      <c r="C2040" s="181">
        <v>558200</v>
      </c>
      <c r="D2040" s="181">
        <v>4</v>
      </c>
      <c r="E2040" s="180" t="s">
        <v>6125</v>
      </c>
      <c r="F2040" s="180" t="s">
        <v>82</v>
      </c>
    </row>
    <row r="2041" spans="1:6">
      <c r="A2041" s="180" t="s">
        <v>397</v>
      </c>
      <c r="B2041" s="181">
        <v>1872</v>
      </c>
      <c r="C2041" s="181">
        <v>311600</v>
      </c>
      <c r="D2041" s="181">
        <v>4</v>
      </c>
      <c r="E2041" s="180" t="s">
        <v>6126</v>
      </c>
      <c r="F2041" s="180" t="s">
        <v>154</v>
      </c>
    </row>
    <row r="2042" spans="1:6">
      <c r="A2042" s="180" t="s">
        <v>397</v>
      </c>
      <c r="B2042" s="181">
        <v>4688</v>
      </c>
      <c r="C2042" s="181">
        <v>1023700</v>
      </c>
      <c r="D2042" s="181">
        <v>6</v>
      </c>
      <c r="E2042" s="180" t="s">
        <v>6127</v>
      </c>
      <c r="F2042" s="180" t="s">
        <v>66</v>
      </c>
    </row>
    <row r="2043" spans="1:6">
      <c r="A2043" s="180" t="s">
        <v>397</v>
      </c>
      <c r="B2043" s="181">
        <v>5344</v>
      </c>
      <c r="C2043" s="181">
        <v>450600</v>
      </c>
      <c r="D2043" s="181">
        <v>5</v>
      </c>
      <c r="E2043" s="180" t="s">
        <v>6128</v>
      </c>
      <c r="F2043" s="180" t="s">
        <v>37</v>
      </c>
    </row>
    <row r="2044" spans="1:6">
      <c r="A2044" s="180" t="s">
        <v>397</v>
      </c>
      <c r="B2044" s="181">
        <v>4304</v>
      </c>
      <c r="C2044" s="181">
        <v>601600</v>
      </c>
      <c r="D2044" s="181">
        <v>4</v>
      </c>
      <c r="E2044" s="180" t="s">
        <v>6129</v>
      </c>
      <c r="F2044" s="180" t="s">
        <v>32</v>
      </c>
    </row>
    <row r="2045" spans="1:6">
      <c r="A2045" s="180" t="s">
        <v>397</v>
      </c>
      <c r="B2045" s="181">
        <v>8103</v>
      </c>
      <c r="C2045" s="181">
        <v>589800</v>
      </c>
      <c r="D2045" s="181">
        <v>6</v>
      </c>
      <c r="E2045" s="180" t="s">
        <v>6130</v>
      </c>
      <c r="F2045" s="180" t="s">
        <v>14</v>
      </c>
    </row>
    <row r="2046" spans="1:6">
      <c r="A2046" s="180" t="s">
        <v>397</v>
      </c>
      <c r="B2046" s="181">
        <v>5400</v>
      </c>
      <c r="C2046" s="181">
        <v>430300</v>
      </c>
      <c r="D2046" s="181">
        <v>6</v>
      </c>
      <c r="E2046" s="180" t="s">
        <v>6131</v>
      </c>
      <c r="F2046" s="180" t="s">
        <v>14</v>
      </c>
    </row>
    <row r="2047" spans="1:6">
      <c r="A2047" s="180" t="s">
        <v>397</v>
      </c>
      <c r="B2047" s="181">
        <v>6996</v>
      </c>
      <c r="C2047" s="181">
        <v>814500</v>
      </c>
      <c r="D2047" s="181">
        <v>5</v>
      </c>
      <c r="E2047" s="180" t="s">
        <v>6132</v>
      </c>
      <c r="F2047" s="180" t="s">
        <v>41</v>
      </c>
    </row>
    <row r="2048" spans="1:6">
      <c r="A2048" s="180" t="s">
        <v>397</v>
      </c>
      <c r="B2048" s="181">
        <v>4080</v>
      </c>
      <c r="C2048" s="181">
        <v>253000</v>
      </c>
      <c r="D2048" s="181">
        <v>4</v>
      </c>
      <c r="E2048" s="180" t="s">
        <v>6133</v>
      </c>
      <c r="F2048" s="180" t="s">
        <v>11</v>
      </c>
    </row>
    <row r="2049" spans="1:6">
      <c r="A2049" s="180" t="s">
        <v>397</v>
      </c>
      <c r="B2049" s="181">
        <v>3688</v>
      </c>
      <c r="C2049" s="181">
        <v>380100</v>
      </c>
      <c r="D2049" s="181">
        <v>4</v>
      </c>
      <c r="E2049" s="180" t="s">
        <v>6134</v>
      </c>
      <c r="F2049" s="180" t="s">
        <v>16</v>
      </c>
    </row>
    <row r="2050" spans="1:6">
      <c r="A2050" s="180" t="s">
        <v>397</v>
      </c>
      <c r="B2050" s="181">
        <v>3296</v>
      </c>
      <c r="C2050" s="181">
        <v>236000</v>
      </c>
      <c r="D2050" s="181">
        <v>4</v>
      </c>
      <c r="E2050" s="180" t="s">
        <v>6135</v>
      </c>
      <c r="F2050" s="180" t="s">
        <v>11</v>
      </c>
    </row>
    <row r="2051" spans="1:6">
      <c r="A2051" s="180" t="s">
        <v>397</v>
      </c>
      <c r="B2051" s="181">
        <v>6265</v>
      </c>
      <c r="C2051" s="181">
        <v>512400</v>
      </c>
      <c r="D2051" s="181">
        <v>6</v>
      </c>
      <c r="E2051" s="180" t="s">
        <v>6136</v>
      </c>
      <c r="F2051" s="180" t="s">
        <v>180</v>
      </c>
    </row>
    <row r="2052" spans="1:6">
      <c r="A2052" s="180" t="s">
        <v>397</v>
      </c>
      <c r="B2052" s="181">
        <v>3658</v>
      </c>
      <c r="C2052" s="181">
        <v>320700</v>
      </c>
      <c r="D2052" s="181">
        <v>5</v>
      </c>
      <c r="E2052" s="180" t="s">
        <v>6137</v>
      </c>
      <c r="F2052" s="180" t="s">
        <v>11</v>
      </c>
    </row>
    <row r="2053" spans="1:6">
      <c r="A2053" s="180" t="s">
        <v>397</v>
      </c>
      <c r="B2053" s="181">
        <v>8042</v>
      </c>
      <c r="C2053" s="181">
        <v>628700</v>
      </c>
      <c r="D2053" s="181">
        <v>7</v>
      </c>
      <c r="E2053" s="180" t="s">
        <v>6138</v>
      </c>
      <c r="F2053" s="180" t="s">
        <v>41</v>
      </c>
    </row>
    <row r="2054" spans="1:6">
      <c r="A2054" s="180" t="s">
        <v>397</v>
      </c>
      <c r="B2054" s="181">
        <v>3862</v>
      </c>
      <c r="C2054" s="181">
        <v>308400</v>
      </c>
      <c r="D2054" s="181">
        <v>5</v>
      </c>
      <c r="E2054" s="180" t="s">
        <v>6139</v>
      </c>
      <c r="F2054" s="180" t="s">
        <v>14</v>
      </c>
    </row>
    <row r="2055" spans="1:6">
      <c r="A2055" s="180" t="s">
        <v>397</v>
      </c>
      <c r="B2055" s="181">
        <v>3398</v>
      </c>
      <c r="C2055" s="181">
        <v>471600</v>
      </c>
      <c r="D2055" s="181">
        <v>5</v>
      </c>
      <c r="E2055" s="180" t="s">
        <v>6140</v>
      </c>
      <c r="F2055" s="180" t="s">
        <v>72</v>
      </c>
    </row>
    <row r="2056" spans="1:6">
      <c r="A2056" s="180" t="s">
        <v>397</v>
      </c>
      <c r="B2056" s="181">
        <v>2280</v>
      </c>
      <c r="C2056" s="181">
        <v>394700</v>
      </c>
      <c r="D2056" s="181">
        <v>4</v>
      </c>
      <c r="E2056" s="180" t="s">
        <v>6141</v>
      </c>
      <c r="F2056" s="180" t="s">
        <v>49</v>
      </c>
    </row>
    <row r="2057" spans="1:6">
      <c r="A2057" s="180" t="s">
        <v>397</v>
      </c>
      <c r="B2057" s="181">
        <v>13668</v>
      </c>
      <c r="C2057" s="181">
        <v>2464400</v>
      </c>
      <c r="D2057" s="181">
        <v>8</v>
      </c>
      <c r="E2057" s="180" t="s">
        <v>6142</v>
      </c>
      <c r="F2057" s="180" t="s">
        <v>24</v>
      </c>
    </row>
    <row r="2058" spans="1:6">
      <c r="A2058" s="180" t="s">
        <v>397</v>
      </c>
      <c r="B2058" s="181">
        <v>5210</v>
      </c>
      <c r="C2058" s="181">
        <v>695100</v>
      </c>
      <c r="D2058" s="181">
        <v>4</v>
      </c>
      <c r="E2058" s="180" t="s">
        <v>6143</v>
      </c>
      <c r="F2058" s="180" t="s">
        <v>32</v>
      </c>
    </row>
    <row r="2059" spans="1:6">
      <c r="A2059" s="180" t="s">
        <v>397</v>
      </c>
      <c r="B2059" s="181">
        <v>3260</v>
      </c>
      <c r="C2059" s="181">
        <v>295200</v>
      </c>
      <c r="D2059" s="181">
        <v>5</v>
      </c>
      <c r="E2059" s="180" t="s">
        <v>6144</v>
      </c>
      <c r="F2059" s="180" t="s">
        <v>14</v>
      </c>
    </row>
    <row r="2060" spans="1:6">
      <c r="A2060" s="180" t="s">
        <v>397</v>
      </c>
      <c r="B2060" s="181">
        <v>3647</v>
      </c>
      <c r="C2060" s="181">
        <v>890200</v>
      </c>
      <c r="D2060" s="181">
        <v>4</v>
      </c>
      <c r="E2060" s="180" t="s">
        <v>6145</v>
      </c>
      <c r="F2060" s="180" t="s">
        <v>7</v>
      </c>
    </row>
    <row r="2061" spans="1:6">
      <c r="A2061" s="180" t="s">
        <v>397</v>
      </c>
      <c r="B2061" s="181">
        <v>6394</v>
      </c>
      <c r="C2061" s="181">
        <v>941400</v>
      </c>
      <c r="D2061" s="181">
        <v>4</v>
      </c>
      <c r="E2061" s="180" t="s">
        <v>6146</v>
      </c>
      <c r="F2061" s="180" t="s">
        <v>24</v>
      </c>
    </row>
    <row r="2062" spans="1:6">
      <c r="A2062" s="180" t="s">
        <v>397</v>
      </c>
      <c r="B2062" s="181">
        <v>2180</v>
      </c>
      <c r="C2062" s="181">
        <v>419500</v>
      </c>
      <c r="D2062" s="181">
        <v>4</v>
      </c>
      <c r="E2062" s="180" t="s">
        <v>6147</v>
      </c>
      <c r="F2062" s="180" t="s">
        <v>82</v>
      </c>
    </row>
    <row r="2063" spans="1:6">
      <c r="A2063" s="180" t="s">
        <v>397</v>
      </c>
      <c r="B2063" s="181">
        <v>4962</v>
      </c>
      <c r="C2063" s="181">
        <v>496700</v>
      </c>
      <c r="D2063" s="181">
        <v>6</v>
      </c>
      <c r="E2063" s="180" t="s">
        <v>6148</v>
      </c>
      <c r="F2063" s="180" t="s">
        <v>10</v>
      </c>
    </row>
    <row r="2064" spans="1:6">
      <c r="A2064" s="180" t="s">
        <v>397</v>
      </c>
      <c r="B2064" s="181">
        <v>4311</v>
      </c>
      <c r="C2064" s="181">
        <v>289900</v>
      </c>
      <c r="D2064" s="181">
        <v>5</v>
      </c>
      <c r="E2064" s="180" t="s">
        <v>6149</v>
      </c>
      <c r="F2064" s="180" t="s">
        <v>11</v>
      </c>
    </row>
    <row r="2065" spans="1:6">
      <c r="A2065" s="180" t="s">
        <v>397</v>
      </c>
      <c r="B2065" s="181">
        <v>4563</v>
      </c>
      <c r="C2065" s="181">
        <v>813600</v>
      </c>
      <c r="D2065" s="181">
        <v>5</v>
      </c>
      <c r="E2065" s="180" t="s">
        <v>6150</v>
      </c>
      <c r="F2065" s="180" t="s">
        <v>78</v>
      </c>
    </row>
    <row r="2066" spans="1:6">
      <c r="A2066" s="180" t="s">
        <v>397</v>
      </c>
      <c r="B2066" s="181">
        <v>2924</v>
      </c>
      <c r="C2066" s="181">
        <v>623500</v>
      </c>
      <c r="D2066" s="181">
        <v>4</v>
      </c>
      <c r="E2066" s="180" t="s">
        <v>6151</v>
      </c>
      <c r="F2066" s="180" t="s">
        <v>28</v>
      </c>
    </row>
    <row r="2067" spans="1:6">
      <c r="A2067" s="180" t="s">
        <v>397</v>
      </c>
      <c r="B2067" s="181">
        <v>3668</v>
      </c>
      <c r="C2067" s="181">
        <v>651300</v>
      </c>
      <c r="D2067" s="181">
        <v>4</v>
      </c>
      <c r="E2067" s="180" t="s">
        <v>6152</v>
      </c>
      <c r="F2067" s="180" t="s">
        <v>28</v>
      </c>
    </row>
    <row r="2068" spans="1:6">
      <c r="A2068" s="180" t="s">
        <v>397</v>
      </c>
      <c r="B2068" s="181">
        <v>5547</v>
      </c>
      <c r="C2068" s="181">
        <v>586900</v>
      </c>
      <c r="D2068" s="181">
        <v>4</v>
      </c>
      <c r="E2068" s="180" t="s">
        <v>6153</v>
      </c>
      <c r="F2068" s="180" t="s">
        <v>95</v>
      </c>
    </row>
    <row r="2069" spans="1:6">
      <c r="A2069" s="180" t="s">
        <v>397</v>
      </c>
      <c r="B2069" s="181">
        <v>2792</v>
      </c>
      <c r="C2069" s="181">
        <v>266300</v>
      </c>
      <c r="D2069" s="181">
        <v>4</v>
      </c>
      <c r="E2069" s="180" t="s">
        <v>6154</v>
      </c>
      <c r="F2069" s="180" t="s">
        <v>175</v>
      </c>
    </row>
    <row r="2070" spans="1:6">
      <c r="A2070" s="180" t="s">
        <v>397</v>
      </c>
      <c r="B2070" s="181">
        <v>6821</v>
      </c>
      <c r="C2070" s="181">
        <v>1517800</v>
      </c>
      <c r="D2070" s="181">
        <v>6</v>
      </c>
      <c r="E2070" s="180" t="s">
        <v>6155</v>
      </c>
      <c r="F2070" s="180" t="s">
        <v>7</v>
      </c>
    </row>
    <row r="2071" spans="1:6">
      <c r="A2071" s="180" t="s">
        <v>397</v>
      </c>
      <c r="B2071" s="181">
        <v>5966</v>
      </c>
      <c r="C2071" s="181">
        <v>1440000</v>
      </c>
      <c r="D2071" s="181">
        <v>4</v>
      </c>
      <c r="E2071" s="180" t="s">
        <v>6156</v>
      </c>
      <c r="F2071" s="180" t="s">
        <v>24</v>
      </c>
    </row>
    <row r="2072" spans="1:6">
      <c r="A2072" s="180" t="s">
        <v>397</v>
      </c>
      <c r="B2072" s="181">
        <v>10900</v>
      </c>
      <c r="C2072" s="181">
        <v>1106000</v>
      </c>
      <c r="D2072" s="181">
        <v>8</v>
      </c>
      <c r="E2072" s="180" t="s">
        <v>6157</v>
      </c>
      <c r="F2072" s="180" t="s">
        <v>158</v>
      </c>
    </row>
    <row r="2073" spans="1:6">
      <c r="A2073" s="180" t="s">
        <v>397</v>
      </c>
      <c r="B2073" s="181">
        <v>4673</v>
      </c>
      <c r="C2073" s="181">
        <v>437100</v>
      </c>
      <c r="D2073" s="181">
        <v>6</v>
      </c>
      <c r="E2073" s="180" t="s">
        <v>6158</v>
      </c>
      <c r="F2073" s="180" t="s">
        <v>14</v>
      </c>
    </row>
    <row r="2074" spans="1:6">
      <c r="A2074" s="180" t="s">
        <v>397</v>
      </c>
      <c r="B2074" s="181">
        <v>6768</v>
      </c>
      <c r="C2074" s="181">
        <v>922600</v>
      </c>
      <c r="D2074" s="181">
        <v>5</v>
      </c>
      <c r="E2074" s="180" t="s">
        <v>6159</v>
      </c>
      <c r="F2074" s="180" t="s">
        <v>49</v>
      </c>
    </row>
    <row r="2075" spans="1:6">
      <c r="A2075" s="180" t="s">
        <v>397</v>
      </c>
      <c r="B2075" s="181">
        <v>3447</v>
      </c>
      <c r="C2075" s="181">
        <v>308200</v>
      </c>
      <c r="D2075" s="181">
        <v>6</v>
      </c>
      <c r="E2075" s="180" t="s">
        <v>6160</v>
      </c>
      <c r="F2075" s="180" t="s">
        <v>14</v>
      </c>
    </row>
    <row r="2076" spans="1:6">
      <c r="A2076" s="180" t="s">
        <v>397</v>
      </c>
      <c r="B2076" s="181">
        <v>4175</v>
      </c>
      <c r="C2076" s="181">
        <v>346700</v>
      </c>
      <c r="D2076" s="181">
        <v>6</v>
      </c>
      <c r="E2076" s="180" t="s">
        <v>6161</v>
      </c>
      <c r="F2076" s="180" t="s">
        <v>14</v>
      </c>
    </row>
    <row r="2077" spans="1:6">
      <c r="A2077" s="180" t="s">
        <v>397</v>
      </c>
      <c r="B2077" s="181">
        <v>3424</v>
      </c>
      <c r="C2077" s="181">
        <v>596300</v>
      </c>
      <c r="D2077" s="181">
        <v>4</v>
      </c>
      <c r="E2077" s="180" t="s">
        <v>6162</v>
      </c>
      <c r="F2077" s="180" t="s">
        <v>28</v>
      </c>
    </row>
    <row r="2078" spans="1:6">
      <c r="A2078" s="180" t="s">
        <v>397</v>
      </c>
      <c r="B2078" s="181">
        <v>4498</v>
      </c>
      <c r="C2078" s="181">
        <v>829400</v>
      </c>
      <c r="D2078" s="181">
        <v>4</v>
      </c>
      <c r="E2078" s="180" t="s">
        <v>6163</v>
      </c>
      <c r="F2078" s="180" t="s">
        <v>28</v>
      </c>
    </row>
    <row r="2079" spans="1:6">
      <c r="A2079" s="180" t="s">
        <v>397</v>
      </c>
      <c r="B2079" s="181">
        <v>3091</v>
      </c>
      <c r="C2079" s="181">
        <v>526400</v>
      </c>
      <c r="D2079" s="181">
        <v>4</v>
      </c>
      <c r="E2079" s="180" t="s">
        <v>6164</v>
      </c>
      <c r="F2079" s="180" t="s">
        <v>28</v>
      </c>
    </row>
    <row r="2080" spans="1:6">
      <c r="A2080" s="180" t="s">
        <v>397</v>
      </c>
      <c r="B2080" s="181">
        <v>3538</v>
      </c>
      <c r="C2080" s="181">
        <v>420600</v>
      </c>
      <c r="D2080" s="181">
        <v>4</v>
      </c>
      <c r="E2080" s="180" t="s">
        <v>6165</v>
      </c>
      <c r="F2080" s="180" t="s">
        <v>74</v>
      </c>
    </row>
    <row r="2081" spans="1:6">
      <c r="A2081" s="180" t="s">
        <v>397</v>
      </c>
      <c r="B2081" s="181">
        <v>7670</v>
      </c>
      <c r="C2081" s="181">
        <v>587700</v>
      </c>
      <c r="D2081" s="181">
        <v>4</v>
      </c>
      <c r="E2081" s="180" t="s">
        <v>6166</v>
      </c>
      <c r="F2081" s="180" t="s">
        <v>41</v>
      </c>
    </row>
    <row r="2082" spans="1:6">
      <c r="A2082" s="180" t="s">
        <v>397</v>
      </c>
      <c r="B2082" s="181">
        <v>4533</v>
      </c>
      <c r="C2082" s="181">
        <v>1047000</v>
      </c>
      <c r="D2082" s="181">
        <v>8</v>
      </c>
      <c r="E2082" s="180" t="s">
        <v>6167</v>
      </c>
      <c r="F2082" s="180" t="s">
        <v>28</v>
      </c>
    </row>
    <row r="2083" spans="1:6">
      <c r="A2083" s="180" t="s">
        <v>397</v>
      </c>
      <c r="B2083" s="181">
        <v>3906</v>
      </c>
      <c r="C2083" s="181">
        <v>301700</v>
      </c>
      <c r="D2083" s="181">
        <v>6</v>
      </c>
      <c r="E2083" s="180" t="s">
        <v>6168</v>
      </c>
      <c r="F2083" s="180" t="s">
        <v>11</v>
      </c>
    </row>
    <row r="2084" spans="1:6">
      <c r="A2084" s="180" t="s">
        <v>397</v>
      </c>
      <c r="B2084" s="181">
        <v>5301</v>
      </c>
      <c r="C2084" s="181">
        <v>398400</v>
      </c>
      <c r="D2084" s="181">
        <v>6</v>
      </c>
      <c r="E2084" s="180" t="s">
        <v>6169</v>
      </c>
      <c r="F2084" s="180" t="s">
        <v>14</v>
      </c>
    </row>
    <row r="2085" spans="1:6">
      <c r="A2085" s="180" t="s">
        <v>397</v>
      </c>
      <c r="B2085" s="181">
        <v>2664</v>
      </c>
      <c r="C2085" s="181">
        <v>299000</v>
      </c>
      <c r="D2085" s="181">
        <v>4</v>
      </c>
      <c r="E2085" s="180" t="s">
        <v>6170</v>
      </c>
      <c r="F2085" s="180" t="s">
        <v>183</v>
      </c>
    </row>
    <row r="2086" spans="1:6">
      <c r="A2086" s="180" t="s">
        <v>397</v>
      </c>
      <c r="B2086" s="181">
        <v>2850</v>
      </c>
      <c r="C2086" s="181">
        <v>191700</v>
      </c>
      <c r="D2086" s="181">
        <v>4</v>
      </c>
      <c r="E2086" s="180" t="s">
        <v>6171</v>
      </c>
      <c r="F2086" s="180" t="s">
        <v>11</v>
      </c>
    </row>
    <row r="2087" spans="1:6">
      <c r="A2087" s="180" t="s">
        <v>397</v>
      </c>
      <c r="B2087" s="181">
        <v>3588</v>
      </c>
      <c r="C2087" s="181">
        <v>769600</v>
      </c>
      <c r="D2087" s="181">
        <v>4</v>
      </c>
      <c r="E2087" s="180" t="s">
        <v>6172</v>
      </c>
      <c r="F2087" s="180" t="s">
        <v>78</v>
      </c>
    </row>
    <row r="2088" spans="1:6">
      <c r="A2088" s="180" t="s">
        <v>397</v>
      </c>
      <c r="B2088" s="181">
        <v>4965</v>
      </c>
      <c r="C2088" s="181">
        <v>998000</v>
      </c>
      <c r="D2088" s="181">
        <v>6</v>
      </c>
      <c r="E2088" s="180" t="s">
        <v>6173</v>
      </c>
      <c r="F2088" s="180" t="s">
        <v>44</v>
      </c>
    </row>
    <row r="2089" spans="1:6">
      <c r="A2089" s="180" t="s">
        <v>397</v>
      </c>
      <c r="B2089" s="181">
        <v>3283</v>
      </c>
      <c r="C2089" s="181">
        <v>313600</v>
      </c>
      <c r="D2089" s="181">
        <v>5</v>
      </c>
      <c r="E2089" s="180" t="s">
        <v>6174</v>
      </c>
      <c r="F2089" s="180" t="s">
        <v>95</v>
      </c>
    </row>
    <row r="2090" spans="1:6">
      <c r="A2090" s="180" t="s">
        <v>397</v>
      </c>
      <c r="B2090" s="181">
        <v>2268</v>
      </c>
      <c r="C2090" s="181">
        <v>661500</v>
      </c>
      <c r="D2090" s="181">
        <v>4</v>
      </c>
      <c r="E2090" s="180" t="s">
        <v>6175</v>
      </c>
      <c r="F2090" s="180" t="s">
        <v>28</v>
      </c>
    </row>
    <row r="2091" spans="1:6">
      <c r="A2091" s="180" t="s">
        <v>397</v>
      </c>
      <c r="B2091" s="181">
        <v>11515</v>
      </c>
      <c r="C2091" s="181">
        <v>1845500</v>
      </c>
      <c r="D2091" s="181">
        <v>7</v>
      </c>
      <c r="E2091" s="180" t="s">
        <v>6176</v>
      </c>
      <c r="F2091" s="180" t="s">
        <v>24</v>
      </c>
    </row>
    <row r="2092" spans="1:6">
      <c r="A2092" s="180" t="s">
        <v>397</v>
      </c>
      <c r="B2092" s="181">
        <v>3952</v>
      </c>
      <c r="C2092" s="181">
        <v>469500</v>
      </c>
      <c r="D2092" s="181">
        <v>4</v>
      </c>
      <c r="E2092" s="180" t="s">
        <v>6177</v>
      </c>
      <c r="F2092" s="180" t="s">
        <v>27</v>
      </c>
    </row>
    <row r="2093" spans="1:6">
      <c r="A2093" s="180" t="s">
        <v>397</v>
      </c>
      <c r="B2093" s="181">
        <v>5838</v>
      </c>
      <c r="C2093" s="181">
        <v>864600</v>
      </c>
      <c r="D2093" s="181">
        <v>6</v>
      </c>
      <c r="E2093" s="180" t="s">
        <v>6178</v>
      </c>
      <c r="F2093" s="180" t="s">
        <v>28</v>
      </c>
    </row>
    <row r="2094" spans="1:6">
      <c r="A2094" s="180" t="s">
        <v>397</v>
      </c>
      <c r="B2094" s="181">
        <v>4056</v>
      </c>
      <c r="C2094" s="181">
        <v>305900</v>
      </c>
      <c r="D2094" s="181">
        <v>4</v>
      </c>
      <c r="E2094" s="180" t="s">
        <v>6179</v>
      </c>
      <c r="F2094" s="180" t="s">
        <v>14</v>
      </c>
    </row>
    <row r="2095" spans="1:6">
      <c r="A2095" s="180" t="s">
        <v>397</v>
      </c>
      <c r="B2095" s="181">
        <v>4128</v>
      </c>
      <c r="C2095" s="181">
        <v>932900</v>
      </c>
      <c r="D2095" s="181">
        <v>4</v>
      </c>
      <c r="E2095" s="180" t="s">
        <v>6180</v>
      </c>
      <c r="F2095" s="180" t="s">
        <v>7</v>
      </c>
    </row>
    <row r="2096" spans="1:6">
      <c r="A2096" s="180" t="s">
        <v>397</v>
      </c>
      <c r="B2096" s="181">
        <v>6883</v>
      </c>
      <c r="C2096" s="181">
        <v>805400</v>
      </c>
      <c r="D2096" s="181">
        <v>4</v>
      </c>
      <c r="E2096" s="180" t="s">
        <v>6181</v>
      </c>
      <c r="F2096" s="180" t="s">
        <v>24</v>
      </c>
    </row>
    <row r="2097" spans="1:6">
      <c r="A2097" s="180" t="s">
        <v>397</v>
      </c>
      <c r="B2097" s="181">
        <v>4272</v>
      </c>
      <c r="C2097" s="181">
        <v>480200</v>
      </c>
      <c r="D2097" s="181">
        <v>4</v>
      </c>
      <c r="E2097" s="180" t="s">
        <v>6182</v>
      </c>
      <c r="F2097" s="180" t="s">
        <v>10</v>
      </c>
    </row>
    <row r="2098" spans="1:6">
      <c r="A2098" s="180" t="s">
        <v>397</v>
      </c>
      <c r="B2098" s="181">
        <v>3292</v>
      </c>
      <c r="C2098" s="181">
        <v>268600</v>
      </c>
      <c r="D2098" s="181">
        <v>4</v>
      </c>
      <c r="E2098" s="180" t="s">
        <v>6183</v>
      </c>
      <c r="F2098" s="180" t="s">
        <v>14</v>
      </c>
    </row>
    <row r="2099" spans="1:6">
      <c r="A2099" s="180" t="s">
        <v>397</v>
      </c>
      <c r="B2099" s="181">
        <v>2785</v>
      </c>
      <c r="C2099" s="181">
        <v>225000</v>
      </c>
      <c r="D2099" s="181">
        <v>4</v>
      </c>
      <c r="E2099" s="180" t="s">
        <v>6184</v>
      </c>
      <c r="F2099" s="180" t="s">
        <v>11</v>
      </c>
    </row>
    <row r="2100" spans="1:6">
      <c r="A2100" s="180" t="s">
        <v>397</v>
      </c>
      <c r="B2100" s="181">
        <v>4632</v>
      </c>
      <c r="C2100" s="181">
        <v>363400</v>
      </c>
      <c r="D2100" s="181">
        <v>6</v>
      </c>
      <c r="E2100" s="180" t="s">
        <v>6185</v>
      </c>
      <c r="F2100" s="180" t="s">
        <v>14</v>
      </c>
    </row>
    <row r="2101" spans="1:6">
      <c r="A2101" s="180" t="s">
        <v>397</v>
      </c>
      <c r="B2101" s="181">
        <v>5711</v>
      </c>
      <c r="C2101" s="181">
        <v>412000</v>
      </c>
      <c r="D2101" s="181">
        <v>5</v>
      </c>
      <c r="E2101" s="180" t="s">
        <v>6186</v>
      </c>
      <c r="F2101" s="180" t="s">
        <v>10</v>
      </c>
    </row>
    <row r="2102" spans="1:6">
      <c r="A2102" s="180" t="s">
        <v>397</v>
      </c>
      <c r="B2102" s="181">
        <v>3192</v>
      </c>
      <c r="C2102" s="181">
        <v>467000</v>
      </c>
      <c r="D2102" s="181">
        <v>4</v>
      </c>
      <c r="E2102" s="180" t="s">
        <v>6187</v>
      </c>
      <c r="F2102" s="180" t="s">
        <v>97</v>
      </c>
    </row>
    <row r="2103" spans="1:6">
      <c r="A2103" s="180" t="s">
        <v>397</v>
      </c>
      <c r="B2103" s="181">
        <v>6086</v>
      </c>
      <c r="C2103" s="181">
        <v>855900</v>
      </c>
      <c r="D2103" s="181">
        <v>6</v>
      </c>
      <c r="E2103" s="180" t="s">
        <v>6188</v>
      </c>
      <c r="F2103" s="180" t="s">
        <v>44</v>
      </c>
    </row>
    <row r="2104" spans="1:6">
      <c r="A2104" s="180" t="s">
        <v>397</v>
      </c>
      <c r="B2104" s="181">
        <v>8262</v>
      </c>
      <c r="C2104" s="181">
        <v>744900</v>
      </c>
      <c r="D2104" s="181">
        <v>7</v>
      </c>
      <c r="E2104" s="180" t="s">
        <v>6189</v>
      </c>
      <c r="F2104" s="180" t="s">
        <v>14</v>
      </c>
    </row>
    <row r="2105" spans="1:6">
      <c r="A2105" s="180" t="s">
        <v>397</v>
      </c>
      <c r="B2105" s="181">
        <v>3934</v>
      </c>
      <c r="C2105" s="181">
        <v>656800</v>
      </c>
      <c r="D2105" s="181">
        <v>4</v>
      </c>
      <c r="E2105" s="180" t="s">
        <v>6190</v>
      </c>
      <c r="F2105" s="180" t="s">
        <v>78</v>
      </c>
    </row>
    <row r="2106" spans="1:6">
      <c r="A2106" s="180" t="s">
        <v>397</v>
      </c>
      <c r="B2106" s="181">
        <v>5196</v>
      </c>
      <c r="C2106" s="181">
        <v>492900</v>
      </c>
      <c r="D2106" s="181">
        <v>5</v>
      </c>
      <c r="E2106" s="180" t="s">
        <v>6191</v>
      </c>
      <c r="F2106" s="180" t="s">
        <v>14</v>
      </c>
    </row>
    <row r="2107" spans="1:6">
      <c r="A2107" s="180" t="s">
        <v>397</v>
      </c>
      <c r="B2107" s="181">
        <v>6579</v>
      </c>
      <c r="C2107" s="181">
        <v>634600</v>
      </c>
      <c r="D2107" s="181">
        <v>6</v>
      </c>
      <c r="E2107" s="180" t="s">
        <v>6192</v>
      </c>
      <c r="F2107" s="180" t="s">
        <v>14</v>
      </c>
    </row>
    <row r="2108" spans="1:6">
      <c r="A2108" s="180" t="s">
        <v>397</v>
      </c>
      <c r="B2108" s="181">
        <v>3618</v>
      </c>
      <c r="C2108" s="181">
        <v>280800</v>
      </c>
      <c r="D2108" s="181">
        <v>4</v>
      </c>
      <c r="E2108" s="180" t="s">
        <v>6193</v>
      </c>
      <c r="F2108" s="180" t="s">
        <v>14</v>
      </c>
    </row>
    <row r="2109" spans="1:6">
      <c r="A2109" s="180" t="s">
        <v>397</v>
      </c>
      <c r="B2109" s="181">
        <v>3726</v>
      </c>
      <c r="C2109" s="181">
        <v>287100</v>
      </c>
      <c r="D2109" s="181">
        <v>5</v>
      </c>
      <c r="E2109" s="180" t="s">
        <v>6194</v>
      </c>
      <c r="F2109" s="180" t="s">
        <v>14</v>
      </c>
    </row>
    <row r="2110" spans="1:6">
      <c r="A2110" s="180" t="s">
        <v>397</v>
      </c>
      <c r="B2110" s="181">
        <v>3654</v>
      </c>
      <c r="C2110" s="181">
        <v>435200</v>
      </c>
      <c r="D2110" s="181">
        <v>4</v>
      </c>
      <c r="E2110" s="180" t="s">
        <v>6195</v>
      </c>
      <c r="F2110" s="180" t="s">
        <v>46</v>
      </c>
    </row>
    <row r="2111" spans="1:6">
      <c r="A2111" s="180" t="s">
        <v>397</v>
      </c>
      <c r="B2111" s="181">
        <v>3112</v>
      </c>
      <c r="C2111" s="181">
        <v>604100</v>
      </c>
      <c r="D2111" s="181">
        <v>4</v>
      </c>
      <c r="E2111" s="180" t="s">
        <v>6196</v>
      </c>
      <c r="F2111" s="180" t="s">
        <v>44</v>
      </c>
    </row>
    <row r="2112" spans="1:6">
      <c r="A2112" s="180" t="s">
        <v>397</v>
      </c>
      <c r="B2112" s="181">
        <v>4496</v>
      </c>
      <c r="C2112" s="181">
        <v>659500</v>
      </c>
      <c r="D2112" s="181">
        <v>6</v>
      </c>
      <c r="E2112" s="180" t="s">
        <v>6197</v>
      </c>
      <c r="F2112" s="180" t="s">
        <v>49</v>
      </c>
    </row>
    <row r="2113" spans="1:6">
      <c r="A2113" s="180" t="s">
        <v>397</v>
      </c>
      <c r="B2113" s="181">
        <v>3317</v>
      </c>
      <c r="C2113" s="181">
        <v>996700</v>
      </c>
      <c r="D2113" s="181">
        <v>4</v>
      </c>
      <c r="E2113" s="180" t="s">
        <v>6198</v>
      </c>
      <c r="F2113" s="180" t="s">
        <v>7</v>
      </c>
    </row>
    <row r="2114" spans="1:6">
      <c r="A2114" s="180" t="s">
        <v>397</v>
      </c>
      <c r="B2114" s="181">
        <v>3153</v>
      </c>
      <c r="C2114" s="181">
        <v>260000</v>
      </c>
      <c r="D2114" s="181">
        <v>4</v>
      </c>
      <c r="E2114" s="180" t="s">
        <v>6199</v>
      </c>
      <c r="F2114" s="180" t="s">
        <v>14</v>
      </c>
    </row>
    <row r="2115" spans="1:6">
      <c r="A2115" s="180" t="s">
        <v>397</v>
      </c>
      <c r="B2115" s="181">
        <v>2176</v>
      </c>
      <c r="C2115" s="181">
        <v>362800</v>
      </c>
      <c r="D2115" s="181">
        <v>4</v>
      </c>
      <c r="E2115" s="180" t="s">
        <v>6200</v>
      </c>
      <c r="F2115" s="180" t="s">
        <v>45</v>
      </c>
    </row>
    <row r="2116" spans="1:6">
      <c r="A2116" s="180" t="s">
        <v>397</v>
      </c>
      <c r="B2116" s="181">
        <v>7360</v>
      </c>
      <c r="C2116" s="181">
        <v>1364600</v>
      </c>
      <c r="D2116" s="181">
        <v>8</v>
      </c>
      <c r="E2116" s="180" t="s">
        <v>6201</v>
      </c>
      <c r="F2116" s="180" t="s">
        <v>44</v>
      </c>
    </row>
    <row r="2117" spans="1:6">
      <c r="A2117" s="180" t="s">
        <v>397</v>
      </c>
      <c r="B2117" s="181">
        <v>3650</v>
      </c>
      <c r="C2117" s="181">
        <v>811300</v>
      </c>
      <c r="D2117" s="181">
        <v>5</v>
      </c>
      <c r="E2117" s="180" t="s">
        <v>6202</v>
      </c>
      <c r="F2117" s="180" t="s">
        <v>28</v>
      </c>
    </row>
    <row r="2118" spans="1:6">
      <c r="A2118" s="180" t="s">
        <v>397</v>
      </c>
      <c r="B2118" s="181">
        <v>4070</v>
      </c>
      <c r="C2118" s="181">
        <v>306700</v>
      </c>
      <c r="D2118" s="181">
        <v>4</v>
      </c>
      <c r="E2118" s="180" t="s">
        <v>6203</v>
      </c>
      <c r="F2118" s="180" t="s">
        <v>14</v>
      </c>
    </row>
    <row r="2119" spans="1:6">
      <c r="A2119" s="180" t="s">
        <v>397</v>
      </c>
      <c r="B2119" s="181">
        <v>3584</v>
      </c>
      <c r="C2119" s="181">
        <v>693500</v>
      </c>
      <c r="D2119" s="181">
        <v>4</v>
      </c>
      <c r="E2119" s="180" t="s">
        <v>6204</v>
      </c>
      <c r="F2119" s="180" t="s">
        <v>66</v>
      </c>
    </row>
    <row r="2120" spans="1:6">
      <c r="A2120" s="180" t="s">
        <v>397</v>
      </c>
      <c r="B2120" s="181">
        <v>3613</v>
      </c>
      <c r="C2120" s="181">
        <v>343000</v>
      </c>
      <c r="D2120" s="181">
        <v>4</v>
      </c>
      <c r="E2120" s="180" t="s">
        <v>6205</v>
      </c>
      <c r="F2120" s="180" t="s">
        <v>162</v>
      </c>
    </row>
    <row r="2121" spans="1:6">
      <c r="A2121" s="180" t="s">
        <v>397</v>
      </c>
      <c r="B2121" s="181">
        <v>3960</v>
      </c>
      <c r="C2121" s="181">
        <v>379000</v>
      </c>
      <c r="D2121" s="181">
        <v>4</v>
      </c>
      <c r="E2121" s="180" t="s">
        <v>6206</v>
      </c>
      <c r="F2121" s="180" t="s">
        <v>26</v>
      </c>
    </row>
    <row r="2122" spans="1:6">
      <c r="A2122" s="180" t="s">
        <v>397</v>
      </c>
      <c r="B2122" s="181">
        <v>4590</v>
      </c>
      <c r="C2122" s="181">
        <v>517100</v>
      </c>
      <c r="D2122" s="181">
        <v>4</v>
      </c>
      <c r="E2122" s="180" t="s">
        <v>6207</v>
      </c>
      <c r="F2122" s="180" t="s">
        <v>5</v>
      </c>
    </row>
    <row r="2123" spans="1:6">
      <c r="A2123" s="180" t="s">
        <v>397</v>
      </c>
      <c r="B2123" s="181">
        <v>4224</v>
      </c>
      <c r="C2123" s="181">
        <v>582100</v>
      </c>
      <c r="D2123" s="181">
        <v>4</v>
      </c>
      <c r="E2123" s="180" t="s">
        <v>6208</v>
      </c>
      <c r="F2123" s="180" t="s">
        <v>32</v>
      </c>
    </row>
    <row r="2124" spans="1:6">
      <c r="A2124" s="180" t="s">
        <v>397</v>
      </c>
      <c r="B2124" s="181">
        <v>4086</v>
      </c>
      <c r="C2124" s="181">
        <v>689100</v>
      </c>
      <c r="D2124" s="181">
        <v>4</v>
      </c>
      <c r="E2124" s="180" t="s">
        <v>6209</v>
      </c>
      <c r="F2124" s="180" t="s">
        <v>28</v>
      </c>
    </row>
    <row r="2125" spans="1:6">
      <c r="A2125" s="180" t="s">
        <v>397</v>
      </c>
      <c r="B2125" s="181">
        <v>3114</v>
      </c>
      <c r="C2125" s="181">
        <v>322400</v>
      </c>
      <c r="D2125" s="181">
        <v>4</v>
      </c>
      <c r="E2125" s="180" t="s">
        <v>6210</v>
      </c>
      <c r="F2125" s="180" t="s">
        <v>90</v>
      </c>
    </row>
    <row r="2126" spans="1:6">
      <c r="A2126" s="180" t="s">
        <v>397</v>
      </c>
      <c r="B2126" s="181">
        <v>4026</v>
      </c>
      <c r="C2126" s="181">
        <v>630100</v>
      </c>
      <c r="D2126" s="181">
        <v>4</v>
      </c>
      <c r="E2126" s="180" t="s">
        <v>6211</v>
      </c>
      <c r="F2126" s="180" t="s">
        <v>28</v>
      </c>
    </row>
    <row r="2127" spans="1:6">
      <c r="A2127" s="180" t="s">
        <v>397</v>
      </c>
      <c r="B2127" s="181">
        <v>9245</v>
      </c>
      <c r="C2127" s="181">
        <v>1644800</v>
      </c>
      <c r="D2127" s="181">
        <v>8</v>
      </c>
      <c r="E2127" s="180" t="s">
        <v>6212</v>
      </c>
      <c r="F2127" s="180" t="s">
        <v>24</v>
      </c>
    </row>
    <row r="2128" spans="1:6">
      <c r="A2128" s="180" t="s">
        <v>397</v>
      </c>
      <c r="B2128" s="181">
        <v>2499</v>
      </c>
      <c r="C2128" s="181">
        <v>258700</v>
      </c>
      <c r="D2128" s="181">
        <v>4</v>
      </c>
      <c r="E2128" s="180" t="s">
        <v>6213</v>
      </c>
      <c r="F2128" s="180" t="s">
        <v>195</v>
      </c>
    </row>
    <row r="2129" spans="1:6">
      <c r="A2129" s="180" t="s">
        <v>397</v>
      </c>
      <c r="B2129" s="181">
        <v>4858</v>
      </c>
      <c r="C2129" s="181">
        <v>382200</v>
      </c>
      <c r="D2129" s="181">
        <v>6</v>
      </c>
      <c r="E2129" s="180" t="s">
        <v>6214</v>
      </c>
      <c r="F2129" s="180" t="s">
        <v>14</v>
      </c>
    </row>
    <row r="2130" spans="1:6">
      <c r="A2130" s="180" t="s">
        <v>397</v>
      </c>
      <c r="B2130" s="181">
        <v>6016</v>
      </c>
      <c r="C2130" s="181">
        <v>534100</v>
      </c>
      <c r="D2130" s="181">
        <v>7</v>
      </c>
      <c r="E2130" s="180" t="s">
        <v>6215</v>
      </c>
      <c r="F2130" s="180" t="s">
        <v>219</v>
      </c>
    </row>
    <row r="2131" spans="1:6">
      <c r="A2131" s="180" t="s">
        <v>397</v>
      </c>
      <c r="B2131" s="181">
        <v>3534</v>
      </c>
      <c r="C2131" s="181">
        <v>771400</v>
      </c>
      <c r="D2131" s="181">
        <v>6</v>
      </c>
      <c r="E2131" s="180" t="s">
        <v>6216</v>
      </c>
      <c r="F2131" s="180" t="s">
        <v>32</v>
      </c>
    </row>
    <row r="2132" spans="1:6">
      <c r="A2132" s="180" t="s">
        <v>397</v>
      </c>
      <c r="B2132" s="181">
        <v>3510</v>
      </c>
      <c r="C2132" s="181">
        <v>513900</v>
      </c>
      <c r="D2132" s="181">
        <v>4</v>
      </c>
      <c r="E2132" s="180" t="s">
        <v>6217</v>
      </c>
      <c r="F2132" s="180" t="s">
        <v>10</v>
      </c>
    </row>
    <row r="2133" spans="1:6">
      <c r="A2133" s="180" t="s">
        <v>397</v>
      </c>
      <c r="B2133" s="181">
        <v>4734</v>
      </c>
      <c r="C2133" s="181">
        <v>887500</v>
      </c>
      <c r="D2133" s="181">
        <v>7</v>
      </c>
      <c r="E2133" s="180" t="s">
        <v>6218</v>
      </c>
      <c r="F2133" s="180" t="s">
        <v>45</v>
      </c>
    </row>
    <row r="2134" spans="1:6">
      <c r="A2134" s="180" t="s">
        <v>397</v>
      </c>
      <c r="B2134" s="181">
        <v>4401</v>
      </c>
      <c r="C2134" s="181">
        <v>292100</v>
      </c>
      <c r="D2134" s="181">
        <v>5</v>
      </c>
      <c r="E2134" s="180" t="s">
        <v>6219</v>
      </c>
      <c r="F2134" s="180" t="s">
        <v>11</v>
      </c>
    </row>
    <row r="2135" spans="1:6">
      <c r="A2135" s="180" t="s">
        <v>397</v>
      </c>
      <c r="B2135" s="181">
        <v>5030</v>
      </c>
      <c r="C2135" s="181">
        <v>273600</v>
      </c>
      <c r="D2135" s="181">
        <v>5</v>
      </c>
      <c r="E2135" s="180" t="s">
        <v>6220</v>
      </c>
      <c r="F2135" s="180" t="s">
        <v>15</v>
      </c>
    </row>
    <row r="2136" spans="1:6">
      <c r="A2136" s="180" t="s">
        <v>397</v>
      </c>
      <c r="B2136" s="181">
        <v>3545</v>
      </c>
      <c r="C2136" s="181">
        <v>1074500</v>
      </c>
      <c r="D2136" s="181">
        <v>5</v>
      </c>
      <c r="E2136" s="180" t="s">
        <v>6221</v>
      </c>
      <c r="F2136" s="180" t="s">
        <v>7</v>
      </c>
    </row>
    <row r="2137" spans="1:6">
      <c r="A2137" s="180" t="s">
        <v>397</v>
      </c>
      <c r="B2137" s="181">
        <v>6417</v>
      </c>
      <c r="C2137" s="181">
        <v>522700</v>
      </c>
      <c r="D2137" s="181">
        <v>6</v>
      </c>
      <c r="E2137" s="180" t="s">
        <v>6222</v>
      </c>
      <c r="F2137" s="180" t="s">
        <v>14</v>
      </c>
    </row>
    <row r="2138" spans="1:6">
      <c r="A2138" s="180" t="s">
        <v>397</v>
      </c>
      <c r="B2138" s="181">
        <v>4884</v>
      </c>
      <c r="C2138" s="181">
        <v>304300</v>
      </c>
      <c r="D2138" s="181">
        <v>4</v>
      </c>
      <c r="E2138" s="180" t="s">
        <v>6223</v>
      </c>
      <c r="F2138" s="180" t="s">
        <v>11</v>
      </c>
    </row>
    <row r="2139" spans="1:6">
      <c r="A2139" s="180" t="s">
        <v>397</v>
      </c>
      <c r="B2139" s="181">
        <v>5404</v>
      </c>
      <c r="C2139" s="181">
        <v>382200</v>
      </c>
      <c r="D2139" s="181">
        <v>4</v>
      </c>
      <c r="E2139" s="180" t="s">
        <v>6224</v>
      </c>
      <c r="F2139" s="180" t="s">
        <v>14</v>
      </c>
    </row>
    <row r="2140" spans="1:6">
      <c r="A2140" s="180" t="s">
        <v>397</v>
      </c>
      <c r="B2140" s="181">
        <v>3203</v>
      </c>
      <c r="C2140" s="181">
        <v>637600</v>
      </c>
      <c r="D2140" s="181">
        <v>4</v>
      </c>
      <c r="E2140" s="180" t="s">
        <v>6225</v>
      </c>
      <c r="F2140" s="180" t="s">
        <v>28</v>
      </c>
    </row>
    <row r="2141" spans="1:6">
      <c r="A2141" s="180" t="s">
        <v>397</v>
      </c>
      <c r="B2141" s="181">
        <v>4659</v>
      </c>
      <c r="C2141" s="181">
        <v>726500</v>
      </c>
      <c r="D2141" s="181">
        <v>6</v>
      </c>
      <c r="E2141" s="180" t="s">
        <v>6226</v>
      </c>
      <c r="F2141" s="180" t="s">
        <v>49</v>
      </c>
    </row>
    <row r="2142" spans="1:6">
      <c r="A2142" s="180" t="s">
        <v>397</v>
      </c>
      <c r="B2142" s="181">
        <v>2882</v>
      </c>
      <c r="C2142" s="181">
        <v>587500</v>
      </c>
      <c r="D2142" s="181">
        <v>4</v>
      </c>
      <c r="E2142" s="180" t="s">
        <v>6227</v>
      </c>
      <c r="F2142" s="180" t="s">
        <v>18</v>
      </c>
    </row>
    <row r="2143" spans="1:6">
      <c r="A2143" s="180" t="s">
        <v>397</v>
      </c>
      <c r="B2143" s="181">
        <v>3500</v>
      </c>
      <c r="C2143" s="181">
        <v>779600</v>
      </c>
      <c r="D2143" s="181">
        <v>4</v>
      </c>
      <c r="E2143" s="180" t="s">
        <v>6228</v>
      </c>
      <c r="F2143" s="180" t="s">
        <v>28</v>
      </c>
    </row>
    <row r="2144" spans="1:6">
      <c r="A2144" s="180" t="s">
        <v>397</v>
      </c>
      <c r="B2144" s="181">
        <v>4252</v>
      </c>
      <c r="C2144" s="181">
        <v>264600</v>
      </c>
      <c r="D2144" s="181">
        <v>4</v>
      </c>
      <c r="E2144" s="180" t="s">
        <v>6229</v>
      </c>
      <c r="F2144" s="180" t="s">
        <v>159</v>
      </c>
    </row>
    <row r="2145" spans="1:6">
      <c r="A2145" s="180" t="s">
        <v>397</v>
      </c>
      <c r="B2145" s="181">
        <v>2284</v>
      </c>
      <c r="C2145" s="181">
        <v>356600</v>
      </c>
      <c r="D2145" s="181">
        <v>4</v>
      </c>
      <c r="E2145" s="180" t="s">
        <v>6230</v>
      </c>
      <c r="F2145" s="180" t="s">
        <v>18</v>
      </c>
    </row>
    <row r="2146" spans="1:6">
      <c r="A2146" s="180" t="s">
        <v>397</v>
      </c>
      <c r="B2146" s="181">
        <v>4393</v>
      </c>
      <c r="C2146" s="181">
        <v>662600</v>
      </c>
      <c r="D2146" s="181">
        <v>5</v>
      </c>
      <c r="E2146" s="180" t="s">
        <v>6231</v>
      </c>
      <c r="F2146" s="180" t="s">
        <v>45</v>
      </c>
    </row>
    <row r="2147" spans="1:6">
      <c r="A2147" s="180" t="s">
        <v>397</v>
      </c>
      <c r="B2147" s="181">
        <v>9456</v>
      </c>
      <c r="C2147" s="181">
        <v>678400</v>
      </c>
      <c r="D2147" s="181">
        <v>4</v>
      </c>
      <c r="E2147" s="180" t="s">
        <v>6232</v>
      </c>
      <c r="F2147" s="180" t="s">
        <v>41</v>
      </c>
    </row>
    <row r="2148" spans="1:6">
      <c r="A2148" s="180" t="s">
        <v>397</v>
      </c>
      <c r="B2148" s="181">
        <v>4437</v>
      </c>
      <c r="C2148" s="181">
        <v>289000</v>
      </c>
      <c r="D2148" s="181">
        <v>4</v>
      </c>
      <c r="E2148" s="180" t="s">
        <v>6233</v>
      </c>
      <c r="F2148" s="180" t="s">
        <v>11</v>
      </c>
    </row>
    <row r="2149" spans="1:6">
      <c r="A2149" s="180" t="s">
        <v>397</v>
      </c>
      <c r="B2149" s="181">
        <v>3617</v>
      </c>
      <c r="C2149" s="181">
        <v>592200</v>
      </c>
      <c r="D2149" s="181">
        <v>4</v>
      </c>
      <c r="E2149" s="180" t="s">
        <v>6234</v>
      </c>
      <c r="F2149" s="180" t="s">
        <v>28</v>
      </c>
    </row>
    <row r="2150" spans="1:6">
      <c r="A2150" s="180" t="s">
        <v>397</v>
      </c>
      <c r="B2150" s="181">
        <v>4838</v>
      </c>
      <c r="C2150" s="181">
        <v>354600</v>
      </c>
      <c r="D2150" s="181">
        <v>6</v>
      </c>
      <c r="E2150" s="180" t="s">
        <v>6235</v>
      </c>
      <c r="F2150" s="180" t="s">
        <v>14</v>
      </c>
    </row>
    <row r="2151" spans="1:6">
      <c r="A2151" s="180" t="s">
        <v>397</v>
      </c>
      <c r="B2151" s="181">
        <v>7002</v>
      </c>
      <c r="C2151" s="181">
        <v>545100</v>
      </c>
      <c r="D2151" s="181">
        <v>6</v>
      </c>
      <c r="E2151" s="180" t="s">
        <v>6236</v>
      </c>
      <c r="F2151" s="180" t="s">
        <v>14</v>
      </c>
    </row>
    <row r="2152" spans="1:6">
      <c r="A2152" s="180" t="s">
        <v>397</v>
      </c>
      <c r="B2152" s="181">
        <v>4278</v>
      </c>
      <c r="C2152" s="181">
        <v>811600</v>
      </c>
      <c r="D2152" s="181">
        <v>4</v>
      </c>
      <c r="E2152" s="180" t="s">
        <v>6237</v>
      </c>
      <c r="F2152" s="180" t="s">
        <v>28</v>
      </c>
    </row>
    <row r="2153" spans="1:6">
      <c r="A2153" s="180" t="s">
        <v>397</v>
      </c>
      <c r="B2153" s="181">
        <v>6634</v>
      </c>
      <c r="C2153" s="181">
        <v>482400</v>
      </c>
      <c r="D2153" s="181">
        <v>7</v>
      </c>
      <c r="E2153" s="180" t="s">
        <v>6238</v>
      </c>
      <c r="F2153" s="180" t="s">
        <v>14</v>
      </c>
    </row>
    <row r="2154" spans="1:6">
      <c r="A2154" s="180" t="s">
        <v>397</v>
      </c>
      <c r="B2154" s="181">
        <v>5082</v>
      </c>
      <c r="C2154" s="181">
        <v>439600</v>
      </c>
      <c r="D2154" s="181">
        <v>6</v>
      </c>
      <c r="E2154" s="180" t="s">
        <v>6239</v>
      </c>
      <c r="F2154" s="180" t="s">
        <v>10</v>
      </c>
    </row>
    <row r="2155" spans="1:6">
      <c r="A2155" s="180" t="s">
        <v>397</v>
      </c>
      <c r="B2155" s="181">
        <v>4042</v>
      </c>
      <c r="C2155" s="181">
        <v>1040400</v>
      </c>
      <c r="D2155" s="181">
        <v>4</v>
      </c>
      <c r="E2155" s="180" t="s">
        <v>6240</v>
      </c>
      <c r="F2155" s="180" t="s">
        <v>28</v>
      </c>
    </row>
    <row r="2156" spans="1:6">
      <c r="A2156" s="180" t="s">
        <v>397</v>
      </c>
      <c r="B2156" s="181">
        <v>3368</v>
      </c>
      <c r="C2156" s="181">
        <v>568900</v>
      </c>
      <c r="D2156" s="181">
        <v>4</v>
      </c>
      <c r="E2156" s="180" t="s">
        <v>6241</v>
      </c>
      <c r="F2156" s="180" t="s">
        <v>28</v>
      </c>
    </row>
    <row r="2157" spans="1:6">
      <c r="A2157" s="180" t="s">
        <v>397</v>
      </c>
      <c r="B2157" s="181">
        <v>5040</v>
      </c>
      <c r="C2157" s="181">
        <v>124500</v>
      </c>
      <c r="D2157" s="181">
        <v>7</v>
      </c>
      <c r="E2157" s="180" t="s">
        <v>6242</v>
      </c>
      <c r="F2157" s="180" t="s">
        <v>14</v>
      </c>
    </row>
    <row r="2158" spans="1:6">
      <c r="A2158" s="180" t="s">
        <v>397</v>
      </c>
      <c r="B2158" s="181">
        <v>2304</v>
      </c>
      <c r="C2158" s="181">
        <v>271400</v>
      </c>
      <c r="D2158" s="181">
        <v>4</v>
      </c>
      <c r="E2158" s="180" t="s">
        <v>6243</v>
      </c>
      <c r="F2158" s="180" t="s">
        <v>16</v>
      </c>
    </row>
    <row r="2159" spans="1:6">
      <c r="A2159" s="180" t="s">
        <v>397</v>
      </c>
      <c r="B2159" s="181">
        <v>3718</v>
      </c>
      <c r="C2159" s="181">
        <v>346800</v>
      </c>
      <c r="D2159" s="181">
        <v>4</v>
      </c>
      <c r="E2159" s="180" t="s">
        <v>6244</v>
      </c>
      <c r="F2159" s="180" t="s">
        <v>14</v>
      </c>
    </row>
    <row r="2160" spans="1:6">
      <c r="A2160" s="180" t="s">
        <v>397</v>
      </c>
      <c r="B2160" s="181">
        <v>5368</v>
      </c>
      <c r="C2160" s="181">
        <v>1004000</v>
      </c>
      <c r="D2160" s="181">
        <v>6</v>
      </c>
      <c r="E2160" s="180" t="s">
        <v>6245</v>
      </c>
      <c r="F2160" s="180" t="s">
        <v>7</v>
      </c>
    </row>
    <row r="2161" spans="1:6">
      <c r="A2161" s="180" t="s">
        <v>397</v>
      </c>
      <c r="B2161" s="181">
        <v>4524</v>
      </c>
      <c r="C2161" s="181">
        <v>343400</v>
      </c>
      <c r="D2161" s="181">
        <v>6</v>
      </c>
      <c r="E2161" s="180" t="s">
        <v>6246</v>
      </c>
      <c r="F2161" s="180" t="s">
        <v>14</v>
      </c>
    </row>
    <row r="2162" spans="1:6">
      <c r="A2162" s="180" t="s">
        <v>397</v>
      </c>
      <c r="B2162" s="181">
        <v>4620</v>
      </c>
      <c r="C2162" s="181">
        <v>730400</v>
      </c>
      <c r="D2162" s="181">
        <v>4</v>
      </c>
      <c r="E2162" s="180" t="s">
        <v>6247</v>
      </c>
      <c r="F2162" s="180" t="s">
        <v>78</v>
      </c>
    </row>
    <row r="2163" spans="1:6">
      <c r="A2163" s="180" t="s">
        <v>397</v>
      </c>
      <c r="B2163" s="181">
        <v>3361</v>
      </c>
      <c r="C2163" s="181">
        <v>453900</v>
      </c>
      <c r="D2163" s="181">
        <v>4</v>
      </c>
      <c r="E2163" s="180" t="s">
        <v>6248</v>
      </c>
      <c r="F2163" s="180" t="s">
        <v>14</v>
      </c>
    </row>
    <row r="2164" spans="1:6">
      <c r="A2164" s="180" t="s">
        <v>397</v>
      </c>
      <c r="B2164" s="181">
        <v>8016</v>
      </c>
      <c r="C2164" s="181">
        <v>511800</v>
      </c>
      <c r="D2164" s="181">
        <v>4</v>
      </c>
      <c r="E2164" s="180" t="s">
        <v>6249</v>
      </c>
      <c r="F2164" s="180" t="s">
        <v>41</v>
      </c>
    </row>
    <row r="2165" spans="1:6">
      <c r="A2165" s="180" t="s">
        <v>397</v>
      </c>
      <c r="B2165" s="181">
        <v>3546</v>
      </c>
      <c r="C2165" s="181">
        <v>555600</v>
      </c>
      <c r="D2165" s="181">
        <v>8</v>
      </c>
      <c r="E2165" s="180" t="s">
        <v>6250</v>
      </c>
      <c r="F2165" s="180" t="s">
        <v>49</v>
      </c>
    </row>
    <row r="2166" spans="1:6">
      <c r="A2166" s="180" t="s">
        <v>397</v>
      </c>
      <c r="B2166" s="181">
        <v>3913</v>
      </c>
      <c r="C2166" s="181">
        <v>455300</v>
      </c>
      <c r="D2166" s="181">
        <v>5</v>
      </c>
      <c r="E2166" s="180" t="s">
        <v>6251</v>
      </c>
      <c r="F2166" s="180" t="s">
        <v>111</v>
      </c>
    </row>
    <row r="2167" spans="1:6">
      <c r="A2167" s="180" t="s">
        <v>397</v>
      </c>
      <c r="B2167" s="181">
        <v>4184</v>
      </c>
      <c r="C2167" s="181">
        <v>676200</v>
      </c>
      <c r="D2167" s="181">
        <v>6</v>
      </c>
      <c r="E2167" s="180" t="s">
        <v>6252</v>
      </c>
      <c r="F2167" s="180" t="s">
        <v>156</v>
      </c>
    </row>
    <row r="2168" spans="1:6">
      <c r="A2168" s="180" t="s">
        <v>397</v>
      </c>
      <c r="B2168" s="181">
        <v>5240</v>
      </c>
      <c r="C2168" s="181">
        <v>1854700</v>
      </c>
      <c r="D2168" s="181">
        <v>4</v>
      </c>
      <c r="E2168" s="180" t="s">
        <v>6253</v>
      </c>
      <c r="F2168" s="180" t="s">
        <v>18</v>
      </c>
    </row>
    <row r="2169" spans="1:6">
      <c r="A2169" s="180" t="s">
        <v>397</v>
      </c>
      <c r="B2169" s="181">
        <v>3350</v>
      </c>
      <c r="C2169" s="181">
        <v>454400</v>
      </c>
      <c r="D2169" s="181">
        <v>4</v>
      </c>
      <c r="E2169" s="180" t="s">
        <v>6254</v>
      </c>
      <c r="F2169" s="180" t="s">
        <v>31</v>
      </c>
    </row>
    <row r="2170" spans="1:6">
      <c r="A2170" s="180" t="s">
        <v>397</v>
      </c>
      <c r="B2170" s="181">
        <v>5203</v>
      </c>
      <c r="C2170" s="181">
        <v>585100</v>
      </c>
      <c r="D2170" s="181">
        <v>4</v>
      </c>
      <c r="E2170" s="180" t="s">
        <v>6255</v>
      </c>
      <c r="F2170" s="180" t="s">
        <v>32</v>
      </c>
    </row>
    <row r="2171" spans="1:6">
      <c r="A2171" s="180" t="s">
        <v>397</v>
      </c>
      <c r="B2171" s="181">
        <v>4722</v>
      </c>
      <c r="C2171" s="181">
        <v>764500</v>
      </c>
      <c r="D2171" s="181">
        <v>4</v>
      </c>
      <c r="E2171" s="180" t="s">
        <v>6256</v>
      </c>
      <c r="F2171" s="180" t="s">
        <v>69</v>
      </c>
    </row>
    <row r="2172" spans="1:6">
      <c r="A2172" s="180" t="s">
        <v>397</v>
      </c>
      <c r="B2172" s="181">
        <v>8148</v>
      </c>
      <c r="C2172" s="181">
        <v>2454700</v>
      </c>
      <c r="D2172" s="181">
        <v>6</v>
      </c>
      <c r="E2172" s="180" t="s">
        <v>6257</v>
      </c>
      <c r="F2172" s="180" t="s">
        <v>7</v>
      </c>
    </row>
    <row r="2173" spans="1:6">
      <c r="A2173" s="180" t="s">
        <v>397</v>
      </c>
      <c r="B2173" s="181">
        <v>8049</v>
      </c>
      <c r="C2173" s="181">
        <v>532900</v>
      </c>
      <c r="D2173" s="181">
        <v>6</v>
      </c>
      <c r="E2173" s="180" t="s">
        <v>6258</v>
      </c>
      <c r="F2173" s="180" t="s">
        <v>78</v>
      </c>
    </row>
    <row r="2174" spans="1:6">
      <c r="A2174" s="180" t="s">
        <v>397</v>
      </c>
      <c r="B2174" s="181">
        <v>7800</v>
      </c>
      <c r="C2174" s="181">
        <v>663300</v>
      </c>
      <c r="D2174" s="181">
        <v>6</v>
      </c>
      <c r="E2174" s="180" t="s">
        <v>6259</v>
      </c>
      <c r="F2174" s="180" t="s">
        <v>10</v>
      </c>
    </row>
    <row r="2175" spans="1:6">
      <c r="A2175" s="180" t="s">
        <v>397</v>
      </c>
      <c r="B2175" s="181">
        <v>6356</v>
      </c>
      <c r="C2175" s="181">
        <v>1171700</v>
      </c>
      <c r="D2175" s="181">
        <v>8</v>
      </c>
      <c r="E2175" s="180" t="s">
        <v>6260</v>
      </c>
      <c r="F2175" s="180" t="s">
        <v>49</v>
      </c>
    </row>
    <row r="2176" spans="1:6">
      <c r="A2176" s="180" t="s">
        <v>397</v>
      </c>
      <c r="B2176" s="181">
        <v>5368</v>
      </c>
      <c r="C2176" s="181">
        <v>2856600</v>
      </c>
      <c r="D2176" s="181">
        <v>6</v>
      </c>
      <c r="E2176" s="180" t="s">
        <v>6261</v>
      </c>
      <c r="F2176" s="180" t="s">
        <v>7</v>
      </c>
    </row>
    <row r="2177" spans="1:6">
      <c r="A2177" s="180" t="s">
        <v>397</v>
      </c>
      <c r="B2177" s="181">
        <v>6246</v>
      </c>
      <c r="C2177" s="181">
        <v>476100</v>
      </c>
      <c r="D2177" s="181">
        <v>6</v>
      </c>
      <c r="E2177" s="180" t="s">
        <v>6262</v>
      </c>
      <c r="F2177" s="180" t="s">
        <v>14</v>
      </c>
    </row>
    <row r="2178" spans="1:6">
      <c r="A2178" s="180" t="s">
        <v>397</v>
      </c>
      <c r="B2178" s="181">
        <v>4512</v>
      </c>
      <c r="C2178" s="181">
        <v>299000</v>
      </c>
      <c r="D2178" s="181">
        <v>5</v>
      </c>
      <c r="E2178" s="180" t="s">
        <v>6263</v>
      </c>
      <c r="F2178" s="180" t="s">
        <v>11</v>
      </c>
    </row>
    <row r="2179" spans="1:6">
      <c r="A2179" s="180" t="s">
        <v>397</v>
      </c>
      <c r="B2179" s="181">
        <v>4329</v>
      </c>
      <c r="C2179" s="181">
        <v>362000</v>
      </c>
      <c r="D2179" s="181">
        <v>8</v>
      </c>
      <c r="E2179" s="180" t="s">
        <v>6264</v>
      </c>
      <c r="F2179" s="180" t="s">
        <v>159</v>
      </c>
    </row>
    <row r="2180" spans="1:6">
      <c r="A2180" s="180" t="s">
        <v>397</v>
      </c>
      <c r="B2180" s="181">
        <v>4221</v>
      </c>
      <c r="C2180" s="181">
        <v>337000</v>
      </c>
      <c r="D2180" s="181">
        <v>4</v>
      </c>
      <c r="E2180" s="180" t="s">
        <v>6265</v>
      </c>
      <c r="F2180" s="180" t="s">
        <v>14</v>
      </c>
    </row>
    <row r="2181" spans="1:6">
      <c r="A2181" s="180" t="s">
        <v>397</v>
      </c>
      <c r="B2181" s="181">
        <v>4781</v>
      </c>
      <c r="C2181" s="181">
        <v>513800</v>
      </c>
      <c r="D2181" s="181">
        <v>4</v>
      </c>
      <c r="E2181" s="180" t="s">
        <v>6266</v>
      </c>
      <c r="F2181" s="180" t="s">
        <v>49</v>
      </c>
    </row>
    <row r="2182" spans="1:6">
      <c r="A2182" s="180" t="s">
        <v>397</v>
      </c>
      <c r="B2182" s="181">
        <v>8068</v>
      </c>
      <c r="C2182" s="181">
        <v>1089200</v>
      </c>
      <c r="D2182" s="181">
        <v>8</v>
      </c>
      <c r="E2182" s="180" t="s">
        <v>6267</v>
      </c>
      <c r="F2182" s="180" t="s">
        <v>41</v>
      </c>
    </row>
    <row r="2183" spans="1:6">
      <c r="A2183" s="180" t="s">
        <v>397</v>
      </c>
      <c r="B2183" s="181">
        <v>4097</v>
      </c>
      <c r="C2183" s="181">
        <v>570000</v>
      </c>
      <c r="D2183" s="181">
        <v>4</v>
      </c>
      <c r="E2183" s="180" t="s">
        <v>6268</v>
      </c>
      <c r="F2183" s="180" t="s">
        <v>13</v>
      </c>
    </row>
    <row r="2184" spans="1:6">
      <c r="A2184" s="180" t="s">
        <v>397</v>
      </c>
      <c r="B2184" s="181">
        <v>4704</v>
      </c>
      <c r="C2184" s="181">
        <v>356900</v>
      </c>
      <c r="D2184" s="181">
        <v>6</v>
      </c>
      <c r="E2184" s="180" t="s">
        <v>6269</v>
      </c>
      <c r="F2184" s="180" t="s">
        <v>14</v>
      </c>
    </row>
    <row r="2185" spans="1:6">
      <c r="A2185" s="180" t="s">
        <v>397</v>
      </c>
      <c r="B2185" s="181">
        <v>3356</v>
      </c>
      <c r="C2185" s="181">
        <v>630200</v>
      </c>
      <c r="D2185" s="181">
        <v>4</v>
      </c>
      <c r="E2185" s="180" t="s">
        <v>6270</v>
      </c>
      <c r="F2185" s="180" t="s">
        <v>13</v>
      </c>
    </row>
    <row r="2186" spans="1:6">
      <c r="A2186" s="180" t="s">
        <v>397</v>
      </c>
      <c r="B2186" s="181">
        <v>5773</v>
      </c>
      <c r="C2186" s="181">
        <v>711900</v>
      </c>
      <c r="D2186" s="181">
        <v>6</v>
      </c>
      <c r="E2186" s="180" t="s">
        <v>6271</v>
      </c>
      <c r="F2186" s="180" t="s">
        <v>219</v>
      </c>
    </row>
    <row r="2187" spans="1:6">
      <c r="A2187" s="180" t="s">
        <v>397</v>
      </c>
      <c r="B2187" s="181">
        <v>4159</v>
      </c>
      <c r="C2187" s="181">
        <v>317600</v>
      </c>
      <c r="D2187" s="181">
        <v>4</v>
      </c>
      <c r="E2187" s="180" t="s">
        <v>6272</v>
      </c>
      <c r="F2187" s="180" t="s">
        <v>11</v>
      </c>
    </row>
    <row r="2188" spans="1:6">
      <c r="A2188" s="180" t="s">
        <v>397</v>
      </c>
      <c r="B2188" s="181">
        <v>2577</v>
      </c>
      <c r="C2188" s="181">
        <v>221200</v>
      </c>
      <c r="D2188" s="181">
        <v>4</v>
      </c>
      <c r="E2188" s="180" t="s">
        <v>6273</v>
      </c>
      <c r="F2188" s="180" t="s">
        <v>14</v>
      </c>
    </row>
    <row r="2189" spans="1:6">
      <c r="A2189" s="180" t="s">
        <v>397</v>
      </c>
      <c r="B2189" s="181">
        <v>5831</v>
      </c>
      <c r="C2189" s="181">
        <v>487900</v>
      </c>
      <c r="D2189" s="181">
        <v>4</v>
      </c>
      <c r="E2189" s="180" t="s">
        <v>6274</v>
      </c>
      <c r="F2189" s="180" t="s">
        <v>151</v>
      </c>
    </row>
    <row r="2190" spans="1:6">
      <c r="A2190" s="180" t="s">
        <v>397</v>
      </c>
      <c r="B2190" s="181">
        <v>6295</v>
      </c>
      <c r="C2190" s="181">
        <v>593700</v>
      </c>
      <c r="D2190" s="181">
        <v>5</v>
      </c>
      <c r="E2190" s="180" t="s">
        <v>6275</v>
      </c>
      <c r="F2190" s="180" t="s">
        <v>41</v>
      </c>
    </row>
    <row r="2191" spans="1:6">
      <c r="A2191" s="180" t="s">
        <v>397</v>
      </c>
      <c r="B2191" s="181">
        <v>3520</v>
      </c>
      <c r="C2191" s="181">
        <v>670400</v>
      </c>
      <c r="D2191" s="181">
        <v>6</v>
      </c>
      <c r="E2191" s="180" t="s">
        <v>6276</v>
      </c>
      <c r="F2191" s="180" t="s">
        <v>78</v>
      </c>
    </row>
    <row r="2192" spans="1:6">
      <c r="A2192" s="180" t="s">
        <v>397</v>
      </c>
      <c r="B2192" s="181">
        <v>4356</v>
      </c>
      <c r="C2192" s="181">
        <v>441500</v>
      </c>
      <c r="D2192" s="181">
        <v>6</v>
      </c>
      <c r="E2192" s="180" t="s">
        <v>6277</v>
      </c>
      <c r="F2192" s="180" t="s">
        <v>11</v>
      </c>
    </row>
    <row r="2193" spans="1:6">
      <c r="A2193" s="180" t="s">
        <v>397</v>
      </c>
      <c r="B2193" s="181">
        <v>5784</v>
      </c>
      <c r="C2193" s="181">
        <v>650500</v>
      </c>
      <c r="D2193" s="181">
        <v>6</v>
      </c>
      <c r="E2193" s="180" t="s">
        <v>6278</v>
      </c>
      <c r="F2193" s="180" t="s">
        <v>10</v>
      </c>
    </row>
    <row r="2194" spans="1:6">
      <c r="A2194" s="180" t="s">
        <v>397</v>
      </c>
      <c r="B2194" s="181">
        <v>4446</v>
      </c>
      <c r="C2194" s="181">
        <v>447400</v>
      </c>
      <c r="D2194" s="181">
        <v>6</v>
      </c>
      <c r="E2194" s="180" t="s">
        <v>6279</v>
      </c>
      <c r="F2194" s="180" t="s">
        <v>10</v>
      </c>
    </row>
    <row r="2195" spans="1:6">
      <c r="A2195" s="180" t="s">
        <v>397</v>
      </c>
      <c r="B2195" s="181">
        <v>2772</v>
      </c>
      <c r="C2195" s="181">
        <v>638700</v>
      </c>
      <c r="D2195" s="181">
        <v>4</v>
      </c>
      <c r="E2195" s="180" t="s">
        <v>6280</v>
      </c>
      <c r="F2195" s="180" t="s">
        <v>66</v>
      </c>
    </row>
    <row r="2196" spans="1:6">
      <c r="A2196" s="180" t="s">
        <v>397</v>
      </c>
      <c r="B2196" s="181">
        <v>4823</v>
      </c>
      <c r="C2196" s="181">
        <v>427600</v>
      </c>
      <c r="D2196" s="181">
        <v>5</v>
      </c>
      <c r="E2196" s="180" t="s">
        <v>6281</v>
      </c>
      <c r="F2196" s="180" t="s">
        <v>10</v>
      </c>
    </row>
    <row r="2197" spans="1:6">
      <c r="A2197" s="180" t="s">
        <v>397</v>
      </c>
      <c r="B2197" s="181">
        <v>5742</v>
      </c>
      <c r="C2197" s="181">
        <v>459200</v>
      </c>
      <c r="D2197" s="181">
        <v>6</v>
      </c>
      <c r="E2197" s="180" t="s">
        <v>6282</v>
      </c>
      <c r="F2197" s="180" t="s">
        <v>14</v>
      </c>
    </row>
    <row r="2198" spans="1:6">
      <c r="A2198" s="180" t="s">
        <v>397</v>
      </c>
      <c r="B2198" s="181">
        <v>4370</v>
      </c>
      <c r="C2198" s="181">
        <v>408200</v>
      </c>
      <c r="D2198" s="181">
        <v>4</v>
      </c>
      <c r="E2198" s="180" t="s">
        <v>6283</v>
      </c>
      <c r="F2198" s="180" t="s">
        <v>139</v>
      </c>
    </row>
    <row r="2199" spans="1:6">
      <c r="A2199" s="180" t="s">
        <v>397</v>
      </c>
      <c r="B2199" s="181">
        <v>5200</v>
      </c>
      <c r="C2199" s="181">
        <v>492300</v>
      </c>
      <c r="D2199" s="181">
        <v>4</v>
      </c>
      <c r="E2199" s="180" t="s">
        <v>6284</v>
      </c>
      <c r="F2199" s="180" t="s">
        <v>46</v>
      </c>
    </row>
    <row r="2200" spans="1:6">
      <c r="A2200" s="180" t="s">
        <v>397</v>
      </c>
      <c r="B2200" s="181">
        <v>3036</v>
      </c>
      <c r="C2200" s="181">
        <v>550400</v>
      </c>
      <c r="D2200" s="181">
        <v>4</v>
      </c>
      <c r="E2200" s="180" t="s">
        <v>6285</v>
      </c>
      <c r="F2200" s="180" t="s">
        <v>72</v>
      </c>
    </row>
    <row r="2201" spans="1:6">
      <c r="A2201" s="180" t="s">
        <v>397</v>
      </c>
      <c r="B2201" s="181">
        <v>4885</v>
      </c>
      <c r="C2201" s="181">
        <v>619400</v>
      </c>
      <c r="D2201" s="181">
        <v>6</v>
      </c>
      <c r="E2201" s="180" t="s">
        <v>6286</v>
      </c>
      <c r="F2201" s="180" t="s">
        <v>32</v>
      </c>
    </row>
    <row r="2202" spans="1:6">
      <c r="A2202" s="180" t="s">
        <v>397</v>
      </c>
      <c r="B2202" s="181">
        <v>3519</v>
      </c>
      <c r="C2202" s="181">
        <v>388500</v>
      </c>
      <c r="D2202" s="181">
        <v>4</v>
      </c>
      <c r="E2202" s="180" t="s">
        <v>6287</v>
      </c>
      <c r="F2202" s="180" t="s">
        <v>77</v>
      </c>
    </row>
    <row r="2203" spans="1:6">
      <c r="A2203" s="180" t="s">
        <v>397</v>
      </c>
      <c r="B2203" s="181">
        <v>8085</v>
      </c>
      <c r="C2203" s="181">
        <v>677900</v>
      </c>
      <c r="D2203" s="181">
        <v>6</v>
      </c>
      <c r="E2203" s="180" t="s">
        <v>6288</v>
      </c>
      <c r="F2203" s="180" t="s">
        <v>14</v>
      </c>
    </row>
    <row r="2204" spans="1:6">
      <c r="A2204" s="180" t="s">
        <v>397</v>
      </c>
      <c r="B2204" s="181">
        <v>2730</v>
      </c>
      <c r="C2204" s="181">
        <v>216700</v>
      </c>
      <c r="D2204" s="181">
        <v>4</v>
      </c>
      <c r="E2204" s="180" t="s">
        <v>6289</v>
      </c>
      <c r="F2204" s="180" t="s">
        <v>11</v>
      </c>
    </row>
    <row r="2205" spans="1:6">
      <c r="A2205" s="180" t="s">
        <v>397</v>
      </c>
      <c r="B2205" s="181">
        <v>4739</v>
      </c>
      <c r="C2205" s="181">
        <v>506200</v>
      </c>
      <c r="D2205" s="181">
        <v>4</v>
      </c>
      <c r="E2205" s="180" t="s">
        <v>6290</v>
      </c>
      <c r="F2205" s="180" t="s">
        <v>26</v>
      </c>
    </row>
    <row r="2206" spans="1:6">
      <c r="A2206" s="180" t="s">
        <v>397</v>
      </c>
      <c r="B2206" s="181">
        <v>2124</v>
      </c>
      <c r="C2206" s="181">
        <v>727500</v>
      </c>
      <c r="D2206" s="181">
        <v>4</v>
      </c>
      <c r="E2206" s="180" t="s">
        <v>6291</v>
      </c>
      <c r="F2206" s="180" t="s">
        <v>177</v>
      </c>
    </row>
    <row r="2207" spans="1:6">
      <c r="A2207" s="180" t="s">
        <v>397</v>
      </c>
      <c r="B2207" s="181">
        <v>2704</v>
      </c>
      <c r="C2207" s="181">
        <v>666800</v>
      </c>
      <c r="D2207" s="181">
        <v>5</v>
      </c>
      <c r="E2207" s="180" t="s">
        <v>6292</v>
      </c>
      <c r="F2207" s="180" t="s">
        <v>7</v>
      </c>
    </row>
    <row r="2208" spans="1:6">
      <c r="A2208" s="180" t="s">
        <v>397</v>
      </c>
      <c r="B2208" s="181">
        <v>3281</v>
      </c>
      <c r="C2208" s="181">
        <v>420400</v>
      </c>
      <c r="D2208" s="181">
        <v>4</v>
      </c>
      <c r="E2208" s="180" t="s">
        <v>6293</v>
      </c>
      <c r="F2208" s="180" t="s">
        <v>5</v>
      </c>
    </row>
    <row r="2209" spans="1:6">
      <c r="A2209" s="180" t="s">
        <v>397</v>
      </c>
      <c r="B2209" s="181">
        <v>4680</v>
      </c>
      <c r="C2209" s="181">
        <v>344700</v>
      </c>
      <c r="D2209" s="181">
        <v>6</v>
      </c>
      <c r="E2209" s="180" t="s">
        <v>6294</v>
      </c>
      <c r="F2209" s="180" t="s">
        <v>14</v>
      </c>
    </row>
    <row r="2210" spans="1:6">
      <c r="A2210" s="180" t="s">
        <v>397</v>
      </c>
      <c r="B2210" s="181">
        <v>2846</v>
      </c>
      <c r="C2210" s="181">
        <v>245900</v>
      </c>
      <c r="D2210" s="181">
        <v>4</v>
      </c>
      <c r="E2210" s="180" t="s">
        <v>6295</v>
      </c>
      <c r="F2210" s="180" t="s">
        <v>5</v>
      </c>
    </row>
    <row r="2211" spans="1:6">
      <c r="A2211" s="180" t="s">
        <v>397</v>
      </c>
      <c r="B2211" s="181">
        <v>5272</v>
      </c>
      <c r="C2211" s="181">
        <v>582000</v>
      </c>
      <c r="D2211" s="181">
        <v>7</v>
      </c>
      <c r="E2211" s="180" t="s">
        <v>6296</v>
      </c>
      <c r="F2211" s="180" t="s">
        <v>14</v>
      </c>
    </row>
    <row r="2212" spans="1:6">
      <c r="A2212" s="180" t="s">
        <v>397</v>
      </c>
      <c r="B2212" s="181">
        <v>2772</v>
      </c>
      <c r="C2212" s="181">
        <v>559300</v>
      </c>
      <c r="D2212" s="181">
        <v>5</v>
      </c>
      <c r="E2212" s="180" t="s">
        <v>6297</v>
      </c>
      <c r="F2212" s="180" t="s">
        <v>49</v>
      </c>
    </row>
    <row r="2213" spans="1:6">
      <c r="A2213" s="180" t="s">
        <v>397</v>
      </c>
      <c r="B2213" s="181">
        <v>3573</v>
      </c>
      <c r="C2213" s="181">
        <v>570700</v>
      </c>
      <c r="D2213" s="181">
        <v>4</v>
      </c>
      <c r="E2213" s="180" t="s">
        <v>6298</v>
      </c>
      <c r="F2213" s="180" t="s">
        <v>13</v>
      </c>
    </row>
    <row r="2214" spans="1:6">
      <c r="A2214" s="180" t="s">
        <v>397</v>
      </c>
      <c r="B2214" s="181">
        <v>3638</v>
      </c>
      <c r="C2214" s="181">
        <v>292600</v>
      </c>
      <c r="D2214" s="181">
        <v>4</v>
      </c>
      <c r="E2214" s="180" t="s">
        <v>6299</v>
      </c>
      <c r="F2214" s="180" t="s">
        <v>14</v>
      </c>
    </row>
    <row r="2215" spans="1:6">
      <c r="A2215" s="180" t="s">
        <v>397</v>
      </c>
      <c r="B2215" s="181">
        <v>2576</v>
      </c>
      <c r="C2215" s="181">
        <v>396000</v>
      </c>
      <c r="D2215" s="181">
        <v>4</v>
      </c>
      <c r="E2215" s="180" t="s">
        <v>6300</v>
      </c>
      <c r="F2215" s="180" t="s">
        <v>97</v>
      </c>
    </row>
    <row r="2216" spans="1:6">
      <c r="A2216" s="180" t="s">
        <v>397</v>
      </c>
      <c r="B2216" s="181">
        <v>4490</v>
      </c>
      <c r="C2216" s="181">
        <v>757500</v>
      </c>
      <c r="D2216" s="181">
        <v>6</v>
      </c>
      <c r="E2216" s="180" t="s">
        <v>6301</v>
      </c>
      <c r="F2216" s="180" t="s">
        <v>66</v>
      </c>
    </row>
    <row r="2217" spans="1:6">
      <c r="A2217" s="180" t="s">
        <v>397</v>
      </c>
      <c r="B2217" s="181">
        <v>3466</v>
      </c>
      <c r="C2217" s="181">
        <v>308100</v>
      </c>
      <c r="D2217" s="181">
        <v>4</v>
      </c>
      <c r="E2217" s="180" t="s">
        <v>6302</v>
      </c>
      <c r="F2217" s="180" t="s">
        <v>11</v>
      </c>
    </row>
    <row r="2218" spans="1:6">
      <c r="A2218" s="180" t="s">
        <v>397</v>
      </c>
      <c r="B2218" s="181">
        <v>2834</v>
      </c>
      <c r="C2218" s="181">
        <v>604700</v>
      </c>
      <c r="D2218" s="181">
        <v>4</v>
      </c>
      <c r="E2218" s="180" t="s">
        <v>6303</v>
      </c>
      <c r="F2218" s="180" t="s">
        <v>28</v>
      </c>
    </row>
    <row r="2219" spans="1:6">
      <c r="A2219" s="180" t="s">
        <v>397</v>
      </c>
      <c r="B2219" s="181">
        <v>3628</v>
      </c>
      <c r="C2219" s="181">
        <v>304000</v>
      </c>
      <c r="D2219" s="181">
        <v>4</v>
      </c>
      <c r="E2219" s="180" t="s">
        <v>6304</v>
      </c>
      <c r="F2219" s="180" t="s">
        <v>14</v>
      </c>
    </row>
    <row r="2220" spans="1:6">
      <c r="A2220" s="180" t="s">
        <v>397</v>
      </c>
      <c r="B2220" s="181">
        <v>2171</v>
      </c>
      <c r="C2220" s="181">
        <v>242100</v>
      </c>
      <c r="D2220" s="181">
        <v>4</v>
      </c>
      <c r="E2220" s="180" t="s">
        <v>6305</v>
      </c>
      <c r="F2220" s="180" t="s">
        <v>162</v>
      </c>
    </row>
    <row r="2221" spans="1:6">
      <c r="A2221" s="180" t="s">
        <v>397</v>
      </c>
      <c r="B2221" s="181">
        <v>6368</v>
      </c>
      <c r="C2221" s="181">
        <v>1296800</v>
      </c>
      <c r="D2221" s="181">
        <v>4</v>
      </c>
      <c r="E2221" s="180" t="s">
        <v>6306</v>
      </c>
      <c r="F2221" s="180" t="s">
        <v>7</v>
      </c>
    </row>
    <row r="2222" spans="1:6">
      <c r="A2222" s="180" t="s">
        <v>397</v>
      </c>
      <c r="B2222" s="181">
        <v>2288</v>
      </c>
      <c r="C2222" s="181">
        <v>242900</v>
      </c>
      <c r="D2222" s="181">
        <v>4</v>
      </c>
      <c r="E2222" s="180" t="s">
        <v>6307</v>
      </c>
      <c r="F2222" s="180" t="s">
        <v>14</v>
      </c>
    </row>
    <row r="2223" spans="1:6">
      <c r="A2223" s="180" t="s">
        <v>397</v>
      </c>
      <c r="B2223" s="181">
        <v>3840</v>
      </c>
      <c r="C2223" s="181">
        <v>824900</v>
      </c>
      <c r="D2223" s="181">
        <v>5</v>
      </c>
      <c r="E2223" s="180" t="s">
        <v>6308</v>
      </c>
      <c r="F2223" s="180" t="s">
        <v>7</v>
      </c>
    </row>
    <row r="2224" spans="1:6">
      <c r="A2224" s="180" t="s">
        <v>397</v>
      </c>
      <c r="B2224" s="181">
        <v>2912</v>
      </c>
      <c r="C2224" s="181">
        <v>277700</v>
      </c>
      <c r="D2224" s="181">
        <v>4</v>
      </c>
      <c r="E2224" s="180" t="s">
        <v>6309</v>
      </c>
      <c r="F2224" s="180" t="s">
        <v>195</v>
      </c>
    </row>
    <row r="2225" spans="1:6">
      <c r="A2225" s="180" t="s">
        <v>397</v>
      </c>
      <c r="B2225" s="181">
        <v>3135</v>
      </c>
      <c r="C2225" s="181">
        <v>436200</v>
      </c>
      <c r="D2225" s="181">
        <v>5</v>
      </c>
      <c r="E2225" s="180" t="s">
        <v>6310</v>
      </c>
      <c r="F2225" s="180" t="s">
        <v>74</v>
      </c>
    </row>
    <row r="2226" spans="1:6">
      <c r="A2226" s="180" t="s">
        <v>397</v>
      </c>
      <c r="B2226" s="181">
        <v>3843</v>
      </c>
      <c r="C2226" s="181">
        <v>234300</v>
      </c>
      <c r="D2226" s="181">
        <v>4</v>
      </c>
      <c r="E2226" s="180" t="s">
        <v>6311</v>
      </c>
      <c r="F2226" s="180" t="s">
        <v>15</v>
      </c>
    </row>
    <row r="2227" spans="1:6">
      <c r="A2227" s="180" t="s">
        <v>397</v>
      </c>
      <c r="B2227" s="181">
        <v>6750</v>
      </c>
      <c r="C2227" s="181">
        <v>482000</v>
      </c>
      <c r="D2227" s="181">
        <v>6</v>
      </c>
      <c r="E2227" s="180" t="s">
        <v>6312</v>
      </c>
      <c r="F2227" s="180" t="s">
        <v>97</v>
      </c>
    </row>
    <row r="2228" spans="1:6">
      <c r="A2228" s="180" t="s">
        <v>397</v>
      </c>
      <c r="B2228" s="181">
        <v>5598</v>
      </c>
      <c r="C2228" s="181">
        <v>695900</v>
      </c>
      <c r="D2228" s="181">
        <v>6</v>
      </c>
      <c r="E2228" s="180" t="s">
        <v>6313</v>
      </c>
      <c r="F2228" s="180" t="s">
        <v>32</v>
      </c>
    </row>
    <row r="2229" spans="1:6">
      <c r="A2229" s="180" t="s">
        <v>397</v>
      </c>
      <c r="B2229" s="181">
        <v>2416</v>
      </c>
      <c r="C2229" s="181">
        <v>335300</v>
      </c>
      <c r="D2229" s="181">
        <v>4</v>
      </c>
      <c r="E2229" s="180" t="s">
        <v>6314</v>
      </c>
      <c r="F2229" s="180" t="s">
        <v>16</v>
      </c>
    </row>
    <row r="2230" spans="1:6">
      <c r="A2230" s="180" t="s">
        <v>397</v>
      </c>
      <c r="B2230" s="181">
        <v>3401</v>
      </c>
      <c r="C2230" s="181">
        <v>703400</v>
      </c>
      <c r="D2230" s="181">
        <v>4</v>
      </c>
      <c r="E2230" s="180" t="s">
        <v>6315</v>
      </c>
      <c r="F2230" s="180" t="s">
        <v>28</v>
      </c>
    </row>
    <row r="2231" spans="1:6">
      <c r="A2231" s="180" t="s">
        <v>397</v>
      </c>
      <c r="B2231" s="181">
        <v>6432</v>
      </c>
      <c r="C2231" s="181">
        <v>1367400</v>
      </c>
      <c r="D2231" s="181">
        <v>6</v>
      </c>
      <c r="E2231" s="180" t="s">
        <v>6316</v>
      </c>
      <c r="F2231" s="180" t="s">
        <v>7</v>
      </c>
    </row>
    <row r="2232" spans="1:6">
      <c r="A2232" s="180" t="s">
        <v>397</v>
      </c>
      <c r="B2232" s="181">
        <v>4338</v>
      </c>
      <c r="C2232" s="181">
        <v>308000</v>
      </c>
      <c r="D2232" s="181">
        <v>6</v>
      </c>
      <c r="E2232" s="180" t="s">
        <v>6317</v>
      </c>
      <c r="F2232" s="180" t="s">
        <v>11</v>
      </c>
    </row>
    <row r="2233" spans="1:6">
      <c r="A2233" s="180" t="s">
        <v>397</v>
      </c>
      <c r="B2233" s="181">
        <v>3108</v>
      </c>
      <c r="C2233" s="181">
        <v>269200</v>
      </c>
      <c r="D2233" s="181">
        <v>4</v>
      </c>
      <c r="E2233" s="180" t="s">
        <v>6318</v>
      </c>
      <c r="F2233" s="180" t="s">
        <v>14</v>
      </c>
    </row>
    <row r="2234" spans="1:6">
      <c r="A2234" s="180" t="s">
        <v>397</v>
      </c>
      <c r="B2234" s="181">
        <v>4176</v>
      </c>
      <c r="C2234" s="181">
        <v>286700</v>
      </c>
      <c r="D2234" s="181">
        <v>6</v>
      </c>
      <c r="E2234" s="180" t="s">
        <v>6319</v>
      </c>
      <c r="F2234" s="180" t="s">
        <v>14</v>
      </c>
    </row>
    <row r="2235" spans="1:6">
      <c r="A2235" s="180" t="s">
        <v>397</v>
      </c>
      <c r="B2235" s="181">
        <v>3540</v>
      </c>
      <c r="C2235" s="181">
        <v>415000</v>
      </c>
      <c r="D2235" s="181">
        <v>4</v>
      </c>
      <c r="E2235" s="180" t="s">
        <v>6320</v>
      </c>
      <c r="F2235" s="180" t="s">
        <v>97</v>
      </c>
    </row>
    <row r="2236" spans="1:6">
      <c r="A2236" s="180" t="s">
        <v>397</v>
      </c>
      <c r="B2236" s="181">
        <v>2344</v>
      </c>
      <c r="C2236" s="181">
        <v>502200</v>
      </c>
      <c r="D2236" s="181">
        <v>6</v>
      </c>
      <c r="E2236" s="180" t="s">
        <v>6321</v>
      </c>
      <c r="F2236" s="180" t="s">
        <v>16</v>
      </c>
    </row>
    <row r="2237" spans="1:6">
      <c r="A2237" s="180" t="s">
        <v>397</v>
      </c>
      <c r="B2237" s="181">
        <v>4469</v>
      </c>
      <c r="C2237" s="181">
        <v>370700</v>
      </c>
      <c r="D2237" s="181">
        <v>6</v>
      </c>
      <c r="E2237" s="180" t="s">
        <v>6322</v>
      </c>
      <c r="F2237" s="180" t="s">
        <v>14</v>
      </c>
    </row>
    <row r="2238" spans="1:6">
      <c r="A2238" s="180" t="s">
        <v>397</v>
      </c>
      <c r="B2238" s="181">
        <v>5052</v>
      </c>
      <c r="C2238" s="181">
        <v>662600</v>
      </c>
      <c r="D2238" s="181">
        <v>5</v>
      </c>
      <c r="E2238" s="180" t="s">
        <v>6323</v>
      </c>
      <c r="F2238" s="180" t="s">
        <v>41</v>
      </c>
    </row>
    <row r="2239" spans="1:6">
      <c r="A2239" s="180" t="s">
        <v>397</v>
      </c>
      <c r="B2239" s="181">
        <v>4221</v>
      </c>
      <c r="C2239" s="181">
        <v>274800</v>
      </c>
      <c r="D2239" s="181">
        <v>4</v>
      </c>
      <c r="E2239" s="180" t="s">
        <v>6324</v>
      </c>
      <c r="F2239" s="180" t="s">
        <v>11</v>
      </c>
    </row>
    <row r="2240" spans="1:6">
      <c r="A2240" s="180" t="s">
        <v>397</v>
      </c>
      <c r="B2240" s="181">
        <v>3658</v>
      </c>
      <c r="C2240" s="181">
        <v>304100</v>
      </c>
      <c r="D2240" s="181">
        <v>4</v>
      </c>
      <c r="E2240" s="180" t="s">
        <v>6325</v>
      </c>
      <c r="F2240" s="180" t="s">
        <v>14</v>
      </c>
    </row>
    <row r="2241" spans="1:6">
      <c r="A2241" s="180" t="s">
        <v>397</v>
      </c>
      <c r="B2241" s="181">
        <v>3789</v>
      </c>
      <c r="C2241" s="181">
        <v>748300</v>
      </c>
      <c r="D2241" s="181">
        <v>5</v>
      </c>
      <c r="E2241" s="180" t="s">
        <v>6326</v>
      </c>
      <c r="F2241" s="180" t="s">
        <v>44</v>
      </c>
    </row>
    <row r="2242" spans="1:6">
      <c r="A2242" s="180" t="s">
        <v>397</v>
      </c>
      <c r="B2242" s="181">
        <v>6720</v>
      </c>
      <c r="C2242" s="181">
        <v>560800</v>
      </c>
      <c r="D2242" s="181">
        <v>6</v>
      </c>
      <c r="E2242" s="180" t="s">
        <v>6327</v>
      </c>
      <c r="F2242" s="180" t="s">
        <v>14</v>
      </c>
    </row>
    <row r="2243" spans="1:6">
      <c r="A2243" s="180" t="s">
        <v>397</v>
      </c>
      <c r="B2243" s="181">
        <v>2920</v>
      </c>
      <c r="C2243" s="181">
        <v>444600</v>
      </c>
      <c r="D2243" s="181">
        <v>4</v>
      </c>
      <c r="E2243" s="180" t="s">
        <v>6328</v>
      </c>
      <c r="F2243" s="180" t="s">
        <v>28</v>
      </c>
    </row>
    <row r="2244" spans="1:6">
      <c r="A2244" s="180" t="s">
        <v>397</v>
      </c>
      <c r="B2244" s="181">
        <v>6576</v>
      </c>
      <c r="C2244" s="181">
        <v>578700</v>
      </c>
      <c r="D2244" s="181">
        <v>6</v>
      </c>
      <c r="E2244" s="180" t="s">
        <v>6329</v>
      </c>
      <c r="F2244" s="180" t="s">
        <v>10</v>
      </c>
    </row>
    <row r="2245" spans="1:6">
      <c r="A2245" s="180" t="s">
        <v>397</v>
      </c>
      <c r="B2245" s="181">
        <v>6637</v>
      </c>
      <c r="C2245" s="181">
        <v>348800</v>
      </c>
      <c r="D2245" s="181">
        <v>7</v>
      </c>
      <c r="E2245" s="180" t="s">
        <v>6330</v>
      </c>
      <c r="F2245" s="180" t="s">
        <v>14</v>
      </c>
    </row>
    <row r="2246" spans="1:6">
      <c r="A2246" s="180" t="s">
        <v>397</v>
      </c>
      <c r="B2246" s="181">
        <v>3465</v>
      </c>
      <c r="C2246" s="181">
        <v>1550000</v>
      </c>
      <c r="D2246" s="181">
        <v>4</v>
      </c>
      <c r="E2246" s="180" t="s">
        <v>6331</v>
      </c>
      <c r="F2246" s="180" t="s">
        <v>91</v>
      </c>
    </row>
    <row r="2247" spans="1:6">
      <c r="A2247" s="180" t="s">
        <v>397</v>
      </c>
      <c r="B2247" s="181">
        <v>3630</v>
      </c>
      <c r="C2247" s="181">
        <v>452500</v>
      </c>
      <c r="D2247" s="181">
        <v>5</v>
      </c>
      <c r="E2247" s="180" t="s">
        <v>6332</v>
      </c>
      <c r="F2247" s="180" t="s">
        <v>74</v>
      </c>
    </row>
    <row r="2248" spans="1:6">
      <c r="A2248" s="180" t="s">
        <v>397</v>
      </c>
      <c r="B2248" s="181">
        <v>7519</v>
      </c>
      <c r="C2248" s="181">
        <v>391200</v>
      </c>
      <c r="D2248" s="181">
        <v>7</v>
      </c>
      <c r="E2248" s="180" t="s">
        <v>6333</v>
      </c>
      <c r="F2248" s="180" t="s">
        <v>205</v>
      </c>
    </row>
    <row r="2249" spans="1:6">
      <c r="A2249" s="180" t="s">
        <v>397</v>
      </c>
      <c r="B2249" s="181">
        <v>3981</v>
      </c>
      <c r="C2249" s="181">
        <v>309700</v>
      </c>
      <c r="D2249" s="181">
        <v>4</v>
      </c>
      <c r="E2249" s="180" t="s">
        <v>6334</v>
      </c>
      <c r="F2249" s="180" t="s">
        <v>11</v>
      </c>
    </row>
    <row r="2250" spans="1:6">
      <c r="A2250" s="180" t="s">
        <v>397</v>
      </c>
      <c r="B2250" s="181">
        <v>4320</v>
      </c>
      <c r="C2250" s="181">
        <v>647800</v>
      </c>
      <c r="D2250" s="181">
        <v>4</v>
      </c>
      <c r="E2250" s="180" t="s">
        <v>6335</v>
      </c>
      <c r="F2250" s="180" t="s">
        <v>32</v>
      </c>
    </row>
    <row r="2251" spans="1:6">
      <c r="A2251" s="180" t="s">
        <v>397</v>
      </c>
      <c r="B2251" s="181">
        <v>3278</v>
      </c>
      <c r="C2251" s="181">
        <v>372000</v>
      </c>
      <c r="D2251" s="181">
        <v>4</v>
      </c>
      <c r="E2251" s="180" t="s">
        <v>6336</v>
      </c>
      <c r="F2251" s="180" t="s">
        <v>16</v>
      </c>
    </row>
    <row r="2252" spans="1:6">
      <c r="A2252" s="180" t="s">
        <v>397</v>
      </c>
      <c r="B2252" s="181">
        <v>4642</v>
      </c>
      <c r="C2252" s="181">
        <v>537300</v>
      </c>
      <c r="D2252" s="181">
        <v>5</v>
      </c>
      <c r="E2252" s="180" t="s">
        <v>6337</v>
      </c>
      <c r="F2252" s="180" t="s">
        <v>13</v>
      </c>
    </row>
    <row r="2253" spans="1:6">
      <c r="A2253" s="180" t="s">
        <v>397</v>
      </c>
      <c r="B2253" s="181">
        <v>2605</v>
      </c>
      <c r="C2253" s="181">
        <v>272900</v>
      </c>
      <c r="D2253" s="181">
        <v>6</v>
      </c>
      <c r="E2253" s="180" t="s">
        <v>6338</v>
      </c>
      <c r="F2253" s="180" t="s">
        <v>11</v>
      </c>
    </row>
    <row r="2254" spans="1:6">
      <c r="A2254" s="180" t="s">
        <v>397</v>
      </c>
      <c r="B2254" s="181">
        <v>5135</v>
      </c>
      <c r="C2254" s="181">
        <v>520200</v>
      </c>
      <c r="D2254" s="181">
        <v>4</v>
      </c>
      <c r="E2254" s="180" t="s">
        <v>6339</v>
      </c>
      <c r="F2254" s="180" t="s">
        <v>10</v>
      </c>
    </row>
    <row r="2255" spans="1:6">
      <c r="A2255" s="180" t="s">
        <v>397</v>
      </c>
      <c r="B2255" s="181">
        <v>4040</v>
      </c>
      <c r="C2255" s="181">
        <v>1146600</v>
      </c>
      <c r="D2255" s="181">
        <v>4</v>
      </c>
      <c r="E2255" s="180" t="s">
        <v>6340</v>
      </c>
      <c r="F2255" s="180" t="s">
        <v>28</v>
      </c>
    </row>
    <row r="2256" spans="1:6">
      <c r="A2256" s="180" t="s">
        <v>397</v>
      </c>
      <c r="B2256" s="181">
        <v>2544</v>
      </c>
      <c r="C2256" s="181">
        <v>477100</v>
      </c>
      <c r="D2256" s="181">
        <v>5</v>
      </c>
      <c r="E2256" s="180" t="s">
        <v>6341</v>
      </c>
      <c r="F2256" s="180" t="s">
        <v>77</v>
      </c>
    </row>
    <row r="2257" spans="1:6">
      <c r="A2257" s="180" t="s">
        <v>397</v>
      </c>
      <c r="B2257" s="181">
        <v>12588</v>
      </c>
      <c r="C2257" s="181">
        <v>1246200</v>
      </c>
      <c r="D2257" s="181">
        <v>8</v>
      </c>
      <c r="E2257" s="180" t="s">
        <v>6342</v>
      </c>
      <c r="F2257" s="180" t="s">
        <v>7</v>
      </c>
    </row>
    <row r="2258" spans="1:6">
      <c r="A2258" s="180" t="s">
        <v>397</v>
      </c>
      <c r="B2258" s="181">
        <v>4368</v>
      </c>
      <c r="C2258" s="181">
        <v>304400</v>
      </c>
      <c r="D2258" s="181">
        <v>6</v>
      </c>
      <c r="E2258" s="180" t="s">
        <v>6343</v>
      </c>
      <c r="F2258" s="180" t="s">
        <v>11</v>
      </c>
    </row>
    <row r="2259" spans="1:6">
      <c r="A2259" s="180" t="s">
        <v>397</v>
      </c>
      <c r="B2259" s="181">
        <v>5444</v>
      </c>
      <c r="C2259" s="181">
        <v>1635900</v>
      </c>
      <c r="D2259" s="181">
        <v>6</v>
      </c>
      <c r="E2259" s="180" t="s">
        <v>6344</v>
      </c>
      <c r="F2259" s="180" t="s">
        <v>7</v>
      </c>
    </row>
    <row r="2260" spans="1:6">
      <c r="A2260" s="180" t="s">
        <v>397</v>
      </c>
      <c r="B2260" s="181">
        <v>3973</v>
      </c>
      <c r="C2260" s="181">
        <v>291400</v>
      </c>
      <c r="D2260" s="181">
        <v>6</v>
      </c>
      <c r="E2260" s="180" t="s">
        <v>6345</v>
      </c>
      <c r="F2260" s="180" t="s">
        <v>14</v>
      </c>
    </row>
    <row r="2261" spans="1:6">
      <c r="A2261" s="180" t="s">
        <v>397</v>
      </c>
      <c r="B2261" s="181">
        <v>6950</v>
      </c>
      <c r="C2261" s="181">
        <v>577400</v>
      </c>
      <c r="D2261" s="181">
        <v>8</v>
      </c>
      <c r="E2261" s="180" t="s">
        <v>6346</v>
      </c>
      <c r="F2261" s="180" t="s">
        <v>10</v>
      </c>
    </row>
    <row r="2262" spans="1:6">
      <c r="A2262" s="180" t="s">
        <v>397</v>
      </c>
      <c r="B2262" s="181">
        <v>2564</v>
      </c>
      <c r="C2262" s="181">
        <v>664300</v>
      </c>
      <c r="D2262" s="181">
        <v>4</v>
      </c>
      <c r="E2262" s="180" t="s">
        <v>6347</v>
      </c>
      <c r="F2262" s="180" t="s">
        <v>28</v>
      </c>
    </row>
    <row r="2263" spans="1:6">
      <c r="A2263" s="180" t="s">
        <v>397</v>
      </c>
      <c r="B2263" s="181">
        <v>3011</v>
      </c>
      <c r="C2263" s="181">
        <v>259100</v>
      </c>
      <c r="D2263" s="181">
        <v>6</v>
      </c>
      <c r="E2263" s="180" t="s">
        <v>6348</v>
      </c>
      <c r="F2263" s="180" t="s">
        <v>14</v>
      </c>
    </row>
    <row r="2264" spans="1:6">
      <c r="A2264" s="180" t="s">
        <v>397</v>
      </c>
      <c r="B2264" s="181">
        <v>4967</v>
      </c>
      <c r="C2264" s="181">
        <v>823800</v>
      </c>
      <c r="D2264" s="181">
        <v>6</v>
      </c>
      <c r="E2264" s="180" t="s">
        <v>6349</v>
      </c>
      <c r="F2264" s="180" t="s">
        <v>28</v>
      </c>
    </row>
    <row r="2265" spans="1:6">
      <c r="A2265" s="180" t="s">
        <v>397</v>
      </c>
      <c r="B2265" s="181">
        <v>8213</v>
      </c>
      <c r="C2265" s="181">
        <v>2498700</v>
      </c>
      <c r="D2265" s="181">
        <v>8</v>
      </c>
      <c r="E2265" s="180" t="s">
        <v>6350</v>
      </c>
      <c r="F2265" s="180" t="s">
        <v>7</v>
      </c>
    </row>
    <row r="2266" spans="1:6">
      <c r="A2266" s="180" t="s">
        <v>397</v>
      </c>
      <c r="B2266" s="181">
        <v>5578</v>
      </c>
      <c r="C2266" s="181">
        <v>394300</v>
      </c>
      <c r="D2266" s="181">
        <v>5</v>
      </c>
      <c r="E2266" s="180" t="s">
        <v>6351</v>
      </c>
      <c r="F2266" s="180" t="s">
        <v>14</v>
      </c>
    </row>
    <row r="2267" spans="1:6">
      <c r="A2267" s="180" t="s">
        <v>397</v>
      </c>
      <c r="B2267" s="181">
        <v>4912</v>
      </c>
      <c r="C2267" s="181">
        <v>549500</v>
      </c>
      <c r="D2267" s="181">
        <v>8</v>
      </c>
      <c r="E2267" s="180" t="s">
        <v>6352</v>
      </c>
      <c r="F2267" s="180" t="s">
        <v>15</v>
      </c>
    </row>
    <row r="2268" spans="1:6">
      <c r="A2268" s="180" t="s">
        <v>397</v>
      </c>
      <c r="B2268" s="181">
        <v>6248</v>
      </c>
      <c r="C2268" s="181">
        <v>538800</v>
      </c>
      <c r="D2268" s="181">
        <v>7</v>
      </c>
      <c r="E2268" s="180" t="s">
        <v>6353</v>
      </c>
      <c r="F2268" s="180" t="s">
        <v>14</v>
      </c>
    </row>
    <row r="2269" spans="1:6">
      <c r="A2269" s="180" t="s">
        <v>397</v>
      </c>
      <c r="B2269" s="181">
        <v>8073</v>
      </c>
      <c r="C2269" s="181">
        <v>430600</v>
      </c>
      <c r="D2269" s="181">
        <v>6</v>
      </c>
      <c r="E2269" s="180" t="s">
        <v>6354</v>
      </c>
      <c r="F2269" s="180" t="s">
        <v>11</v>
      </c>
    </row>
    <row r="2270" spans="1:6">
      <c r="A2270" s="180" t="s">
        <v>397</v>
      </c>
      <c r="B2270" s="181">
        <v>3733</v>
      </c>
      <c r="C2270" s="181">
        <v>485500</v>
      </c>
      <c r="D2270" s="181">
        <v>6</v>
      </c>
      <c r="E2270" s="180" t="s">
        <v>6355</v>
      </c>
      <c r="F2270" s="180" t="s">
        <v>10</v>
      </c>
    </row>
    <row r="2271" spans="1:6">
      <c r="A2271" s="180" t="s">
        <v>397</v>
      </c>
      <c r="B2271" s="181">
        <v>5049</v>
      </c>
      <c r="C2271" s="181">
        <v>553600</v>
      </c>
      <c r="D2271" s="181">
        <v>6</v>
      </c>
      <c r="E2271" s="180" t="s">
        <v>6356</v>
      </c>
      <c r="F2271" s="180" t="s">
        <v>14</v>
      </c>
    </row>
    <row r="2272" spans="1:6">
      <c r="A2272" s="180" t="s">
        <v>397</v>
      </c>
      <c r="B2272" s="181">
        <v>4552</v>
      </c>
      <c r="C2272" s="181">
        <v>437500</v>
      </c>
      <c r="D2272" s="181">
        <v>4</v>
      </c>
      <c r="E2272" s="180" t="s">
        <v>6357</v>
      </c>
      <c r="F2272" s="180" t="s">
        <v>95</v>
      </c>
    </row>
    <row r="2273" spans="1:6">
      <c r="A2273" s="180" t="s">
        <v>397</v>
      </c>
      <c r="B2273" s="181">
        <v>3580</v>
      </c>
      <c r="C2273" s="181">
        <v>317000</v>
      </c>
      <c r="D2273" s="181">
        <v>4</v>
      </c>
      <c r="E2273" s="180" t="s">
        <v>6358</v>
      </c>
      <c r="F2273" s="180" t="s">
        <v>15</v>
      </c>
    </row>
    <row r="2274" spans="1:6">
      <c r="A2274" s="180" t="s">
        <v>397</v>
      </c>
      <c r="B2274" s="181">
        <v>8131</v>
      </c>
      <c r="C2274" s="181">
        <v>622200</v>
      </c>
      <c r="D2274" s="181">
        <v>7</v>
      </c>
      <c r="E2274" s="180" t="s">
        <v>6359</v>
      </c>
      <c r="F2274" s="180" t="s">
        <v>14</v>
      </c>
    </row>
    <row r="2275" spans="1:6">
      <c r="A2275" s="180" t="s">
        <v>397</v>
      </c>
      <c r="B2275" s="181">
        <v>3053</v>
      </c>
      <c r="C2275" s="181">
        <v>316300</v>
      </c>
      <c r="D2275" s="181">
        <v>4</v>
      </c>
      <c r="E2275" s="180" t="s">
        <v>6360</v>
      </c>
      <c r="F2275" s="180" t="s">
        <v>162</v>
      </c>
    </row>
    <row r="2276" spans="1:6">
      <c r="A2276" s="180" t="s">
        <v>397</v>
      </c>
      <c r="B2276" s="181">
        <v>3535</v>
      </c>
      <c r="C2276" s="181">
        <v>314300</v>
      </c>
      <c r="D2276" s="181">
        <v>5</v>
      </c>
      <c r="E2276" s="180" t="s">
        <v>6361</v>
      </c>
      <c r="F2276" s="180" t="s">
        <v>14</v>
      </c>
    </row>
    <row r="2277" spans="1:6">
      <c r="A2277" s="180" t="s">
        <v>397</v>
      </c>
      <c r="B2277" s="181">
        <v>4152</v>
      </c>
      <c r="C2277" s="181">
        <v>681200</v>
      </c>
      <c r="D2277" s="181">
        <v>4</v>
      </c>
      <c r="E2277" s="180" t="s">
        <v>6362</v>
      </c>
      <c r="F2277" s="180" t="s">
        <v>28</v>
      </c>
    </row>
    <row r="2278" spans="1:6">
      <c r="A2278" s="180" t="s">
        <v>397</v>
      </c>
      <c r="B2278" s="181">
        <v>3418</v>
      </c>
      <c r="C2278" s="181">
        <v>322700</v>
      </c>
      <c r="D2278" s="181">
        <v>6</v>
      </c>
      <c r="E2278" s="180" t="s">
        <v>6363</v>
      </c>
      <c r="F2278" s="180" t="s">
        <v>14</v>
      </c>
    </row>
    <row r="2279" spans="1:6">
      <c r="A2279" s="180" t="s">
        <v>397</v>
      </c>
      <c r="B2279" s="181">
        <v>2879</v>
      </c>
      <c r="C2279" s="181">
        <v>263200</v>
      </c>
      <c r="D2279" s="181">
        <v>4</v>
      </c>
      <c r="E2279" s="180" t="s">
        <v>6364</v>
      </c>
      <c r="F2279" s="180" t="s">
        <v>11</v>
      </c>
    </row>
    <row r="2280" spans="1:6">
      <c r="A2280" s="180" t="s">
        <v>397</v>
      </c>
      <c r="B2280" s="181">
        <v>3975</v>
      </c>
      <c r="C2280" s="181">
        <v>405000</v>
      </c>
      <c r="D2280" s="181">
        <v>6</v>
      </c>
      <c r="E2280" s="180" t="s">
        <v>6365</v>
      </c>
      <c r="F2280" s="180" t="s">
        <v>18</v>
      </c>
    </row>
    <row r="2281" spans="1:6">
      <c r="A2281" s="180" t="s">
        <v>397</v>
      </c>
      <c r="B2281" s="181">
        <v>4625</v>
      </c>
      <c r="C2281" s="181">
        <v>447400</v>
      </c>
      <c r="D2281" s="181">
        <v>4</v>
      </c>
      <c r="E2281" s="180" t="s">
        <v>6366</v>
      </c>
      <c r="F2281" s="180" t="s">
        <v>14</v>
      </c>
    </row>
    <row r="2282" spans="1:6">
      <c r="A2282" s="180" t="s">
        <v>397</v>
      </c>
      <c r="B2282" s="181">
        <v>3844</v>
      </c>
      <c r="C2282" s="181">
        <v>549800</v>
      </c>
      <c r="D2282" s="181">
        <v>4</v>
      </c>
      <c r="E2282" s="180" t="s">
        <v>6367</v>
      </c>
      <c r="F2282" s="180" t="s">
        <v>13</v>
      </c>
    </row>
    <row r="2283" spans="1:6">
      <c r="A2283" s="180" t="s">
        <v>397</v>
      </c>
      <c r="B2283" s="181">
        <v>3766</v>
      </c>
      <c r="C2283" s="181">
        <v>354100</v>
      </c>
      <c r="D2283" s="181">
        <v>4</v>
      </c>
      <c r="E2283" s="180" t="s">
        <v>6368</v>
      </c>
      <c r="F2283" s="180" t="s">
        <v>14</v>
      </c>
    </row>
    <row r="2284" spans="1:6">
      <c r="A2284" s="180" t="s">
        <v>397</v>
      </c>
      <c r="B2284" s="181">
        <v>2793</v>
      </c>
      <c r="C2284" s="181">
        <v>484300</v>
      </c>
      <c r="D2284" s="181">
        <v>4</v>
      </c>
      <c r="E2284" s="180" t="s">
        <v>6369</v>
      </c>
      <c r="F2284" s="180" t="s">
        <v>31</v>
      </c>
    </row>
    <row r="2285" spans="1:6">
      <c r="A2285" s="180" t="s">
        <v>397</v>
      </c>
      <c r="B2285" s="181">
        <v>2738</v>
      </c>
      <c r="C2285" s="181">
        <v>217200</v>
      </c>
      <c r="D2285" s="181">
        <v>4</v>
      </c>
      <c r="E2285" s="180" t="s">
        <v>6370</v>
      </c>
      <c r="F2285" s="180" t="s">
        <v>11</v>
      </c>
    </row>
    <row r="2286" spans="1:6">
      <c r="A2286" s="180" t="s">
        <v>397</v>
      </c>
      <c r="B2286" s="181">
        <v>5592</v>
      </c>
      <c r="C2286" s="181">
        <v>384800</v>
      </c>
      <c r="D2286" s="181">
        <v>6</v>
      </c>
      <c r="E2286" s="180" t="s">
        <v>6371</v>
      </c>
      <c r="F2286" s="180" t="s">
        <v>15</v>
      </c>
    </row>
    <row r="2287" spans="1:6">
      <c r="A2287" s="180" t="s">
        <v>397</v>
      </c>
      <c r="B2287" s="181">
        <v>3251</v>
      </c>
      <c r="C2287" s="181">
        <v>474900</v>
      </c>
      <c r="D2287" s="181">
        <v>4</v>
      </c>
      <c r="E2287" s="180" t="s">
        <v>6372</v>
      </c>
      <c r="F2287" s="180" t="s">
        <v>156</v>
      </c>
    </row>
    <row r="2288" spans="1:6">
      <c r="A2288" s="180" t="s">
        <v>397</v>
      </c>
      <c r="B2288" s="181">
        <v>7245</v>
      </c>
      <c r="C2288" s="181">
        <v>1439900</v>
      </c>
      <c r="D2288" s="181">
        <v>6</v>
      </c>
      <c r="E2288" s="180" t="s">
        <v>6373</v>
      </c>
      <c r="F2288" s="180" t="s">
        <v>7</v>
      </c>
    </row>
    <row r="2289" spans="1:6">
      <c r="A2289" s="180" t="s">
        <v>397</v>
      </c>
      <c r="B2289" s="181">
        <v>4896</v>
      </c>
      <c r="C2289" s="181">
        <v>316500</v>
      </c>
      <c r="D2289" s="181">
        <v>6</v>
      </c>
      <c r="E2289" s="180" t="s">
        <v>6374</v>
      </c>
      <c r="F2289" s="180" t="s">
        <v>11</v>
      </c>
    </row>
    <row r="2290" spans="1:6">
      <c r="A2290" s="180" t="s">
        <v>397</v>
      </c>
      <c r="B2290" s="181">
        <v>3556</v>
      </c>
      <c r="C2290" s="181">
        <v>458600</v>
      </c>
      <c r="D2290" s="181">
        <v>5</v>
      </c>
      <c r="E2290" s="180" t="s">
        <v>6375</v>
      </c>
      <c r="F2290" s="180" t="s">
        <v>16</v>
      </c>
    </row>
    <row r="2291" spans="1:6">
      <c r="A2291" s="180" t="s">
        <v>397</v>
      </c>
      <c r="B2291" s="181">
        <v>3923</v>
      </c>
      <c r="C2291" s="181">
        <v>517500</v>
      </c>
      <c r="D2291" s="181">
        <v>4</v>
      </c>
      <c r="E2291" s="180" t="s">
        <v>6376</v>
      </c>
      <c r="F2291" s="180" t="s">
        <v>72</v>
      </c>
    </row>
    <row r="2292" spans="1:6">
      <c r="A2292" s="180" t="s">
        <v>397</v>
      </c>
      <c r="B2292" s="181">
        <v>3951</v>
      </c>
      <c r="C2292" s="181">
        <v>323300</v>
      </c>
      <c r="D2292" s="181">
        <v>5</v>
      </c>
      <c r="E2292" s="180" t="s">
        <v>6377</v>
      </c>
      <c r="F2292" s="180" t="s">
        <v>37</v>
      </c>
    </row>
    <row r="2293" spans="1:6">
      <c r="A2293" s="180" t="s">
        <v>397</v>
      </c>
      <c r="B2293" s="181">
        <v>575</v>
      </c>
      <c r="C2293" s="181">
        <v>323300</v>
      </c>
      <c r="D2293" s="181">
        <v>5</v>
      </c>
      <c r="E2293" s="180" t="s">
        <v>6377</v>
      </c>
      <c r="F2293" s="180" t="s">
        <v>37</v>
      </c>
    </row>
    <row r="2294" spans="1:6">
      <c r="A2294" s="180" t="s">
        <v>397</v>
      </c>
      <c r="B2294" s="181">
        <v>5428</v>
      </c>
      <c r="C2294" s="181">
        <v>480800</v>
      </c>
      <c r="D2294" s="181">
        <v>7</v>
      </c>
      <c r="E2294" s="180" t="s">
        <v>6378</v>
      </c>
      <c r="F2294" s="180" t="s">
        <v>37</v>
      </c>
    </row>
    <row r="2295" spans="1:6">
      <c r="A2295" s="180" t="s">
        <v>397</v>
      </c>
      <c r="B2295" s="181">
        <v>6257</v>
      </c>
      <c r="C2295" s="181">
        <v>526300</v>
      </c>
      <c r="D2295" s="181">
        <v>6</v>
      </c>
      <c r="E2295" s="180" t="s">
        <v>6379</v>
      </c>
      <c r="F2295" s="180" t="s">
        <v>14</v>
      </c>
    </row>
    <row r="2296" spans="1:6">
      <c r="A2296" s="180" t="s">
        <v>397</v>
      </c>
      <c r="B2296" s="181">
        <v>5459</v>
      </c>
      <c r="C2296" s="181">
        <v>864100</v>
      </c>
      <c r="D2296" s="181">
        <v>6</v>
      </c>
      <c r="E2296" s="180" t="s">
        <v>6380</v>
      </c>
      <c r="F2296" s="180" t="s">
        <v>78</v>
      </c>
    </row>
    <row r="2297" spans="1:6">
      <c r="A2297" s="180" t="s">
        <v>397</v>
      </c>
      <c r="B2297" s="181">
        <v>3255</v>
      </c>
      <c r="C2297" s="181">
        <v>283600</v>
      </c>
      <c r="D2297" s="181">
        <v>4</v>
      </c>
      <c r="E2297" s="180" t="s">
        <v>6381</v>
      </c>
      <c r="F2297" s="180" t="s">
        <v>11</v>
      </c>
    </row>
    <row r="2298" spans="1:6">
      <c r="A2298" s="180" t="s">
        <v>397</v>
      </c>
      <c r="B2298" s="181">
        <v>3990</v>
      </c>
      <c r="C2298" s="181">
        <v>284100</v>
      </c>
      <c r="D2298" s="181">
        <v>6</v>
      </c>
      <c r="E2298" s="180" t="s">
        <v>6382</v>
      </c>
      <c r="F2298" s="180" t="s">
        <v>11</v>
      </c>
    </row>
    <row r="2299" spans="1:6">
      <c r="A2299" s="180" t="s">
        <v>397</v>
      </c>
      <c r="B2299" s="181">
        <v>7380</v>
      </c>
      <c r="C2299" s="181">
        <v>538000</v>
      </c>
      <c r="D2299" s="181">
        <v>4</v>
      </c>
      <c r="E2299" s="180" t="s">
        <v>6383</v>
      </c>
      <c r="F2299" s="180" t="s">
        <v>50</v>
      </c>
    </row>
    <row r="2300" spans="1:6">
      <c r="A2300" s="180" t="s">
        <v>397</v>
      </c>
      <c r="B2300" s="181">
        <v>4572</v>
      </c>
      <c r="C2300" s="181">
        <v>440300</v>
      </c>
      <c r="D2300" s="181">
        <v>5</v>
      </c>
      <c r="E2300" s="180" t="s">
        <v>6384</v>
      </c>
      <c r="F2300" s="180" t="s">
        <v>11</v>
      </c>
    </row>
    <row r="2301" spans="1:6">
      <c r="A2301" s="180" t="s">
        <v>397</v>
      </c>
      <c r="B2301" s="181">
        <v>4152</v>
      </c>
      <c r="C2301" s="181">
        <v>615800</v>
      </c>
      <c r="D2301" s="181">
        <v>4</v>
      </c>
      <c r="E2301" s="180" t="s">
        <v>6385</v>
      </c>
      <c r="F2301" s="180" t="s">
        <v>28</v>
      </c>
    </row>
    <row r="2302" spans="1:6">
      <c r="A2302" s="180" t="s">
        <v>397</v>
      </c>
      <c r="B2302" s="181">
        <v>6537</v>
      </c>
      <c r="C2302" s="181">
        <v>480200</v>
      </c>
      <c r="D2302" s="181">
        <v>6</v>
      </c>
      <c r="E2302" s="180" t="s">
        <v>6386</v>
      </c>
      <c r="F2302" s="180" t="s">
        <v>14</v>
      </c>
    </row>
    <row r="2303" spans="1:6">
      <c r="A2303" s="180" t="s">
        <v>397</v>
      </c>
      <c r="B2303" s="181">
        <v>5474</v>
      </c>
      <c r="C2303" s="181">
        <v>864400</v>
      </c>
      <c r="D2303" s="181">
        <v>4</v>
      </c>
      <c r="E2303" s="180" t="s">
        <v>6387</v>
      </c>
      <c r="F2303" s="180" t="s">
        <v>24</v>
      </c>
    </row>
    <row r="2304" spans="1:6">
      <c r="A2304" s="180" t="s">
        <v>397</v>
      </c>
      <c r="B2304" s="181">
        <v>4200</v>
      </c>
      <c r="C2304" s="181">
        <v>373800</v>
      </c>
      <c r="D2304" s="181">
        <v>6</v>
      </c>
      <c r="E2304" s="180" t="s">
        <v>6388</v>
      </c>
      <c r="F2304" s="180" t="s">
        <v>11</v>
      </c>
    </row>
    <row r="2305" spans="1:6">
      <c r="A2305" s="180" t="s">
        <v>397</v>
      </c>
      <c r="B2305" s="181">
        <v>4140</v>
      </c>
      <c r="C2305" s="181">
        <v>1185400</v>
      </c>
      <c r="D2305" s="181">
        <v>6</v>
      </c>
      <c r="E2305" s="180" t="s">
        <v>6389</v>
      </c>
      <c r="F2305" s="180" t="s">
        <v>7</v>
      </c>
    </row>
    <row r="2306" spans="1:6">
      <c r="A2306" s="180" t="s">
        <v>397</v>
      </c>
      <c r="B2306" s="181">
        <v>7680</v>
      </c>
      <c r="C2306" s="181">
        <v>696100</v>
      </c>
      <c r="D2306" s="181">
        <v>6</v>
      </c>
      <c r="E2306" s="180" t="s">
        <v>6390</v>
      </c>
      <c r="F2306" s="180" t="s">
        <v>10</v>
      </c>
    </row>
    <row r="2307" spans="1:6">
      <c r="A2307" s="180" t="s">
        <v>397</v>
      </c>
      <c r="B2307" s="181">
        <v>5687</v>
      </c>
      <c r="C2307" s="181">
        <v>552400</v>
      </c>
      <c r="D2307" s="181">
        <v>6</v>
      </c>
      <c r="E2307" s="180" t="s">
        <v>6391</v>
      </c>
      <c r="F2307" s="180" t="s">
        <v>41</v>
      </c>
    </row>
    <row r="2308" spans="1:6">
      <c r="A2308" s="180" t="s">
        <v>397</v>
      </c>
      <c r="B2308" s="181">
        <v>4442</v>
      </c>
      <c r="C2308" s="181">
        <v>425700</v>
      </c>
      <c r="D2308" s="181">
        <v>5</v>
      </c>
      <c r="E2308" s="180" t="s">
        <v>6392</v>
      </c>
      <c r="F2308" s="180" t="s">
        <v>162</v>
      </c>
    </row>
    <row r="2309" spans="1:6">
      <c r="A2309" s="180" t="s">
        <v>397</v>
      </c>
      <c r="B2309" s="181">
        <v>3778</v>
      </c>
      <c r="C2309" s="181">
        <v>293100</v>
      </c>
      <c r="D2309" s="181">
        <v>5</v>
      </c>
      <c r="E2309" s="180" t="s">
        <v>6393</v>
      </c>
      <c r="F2309" s="180" t="s">
        <v>15</v>
      </c>
    </row>
    <row r="2310" spans="1:6">
      <c r="A2310" s="180" t="s">
        <v>397</v>
      </c>
      <c r="B2310" s="181">
        <v>4224</v>
      </c>
      <c r="C2310" s="181">
        <v>1227800</v>
      </c>
      <c r="D2310" s="181">
        <v>4</v>
      </c>
      <c r="E2310" s="180" t="s">
        <v>6394</v>
      </c>
      <c r="F2310" s="180" t="s">
        <v>7</v>
      </c>
    </row>
    <row r="2311" spans="1:6">
      <c r="A2311" s="180" t="s">
        <v>397</v>
      </c>
      <c r="B2311" s="181">
        <v>4004</v>
      </c>
      <c r="C2311" s="181">
        <v>350100</v>
      </c>
      <c r="D2311" s="181">
        <v>4</v>
      </c>
      <c r="E2311" s="180" t="s">
        <v>6395</v>
      </c>
      <c r="F2311" s="180" t="s">
        <v>14</v>
      </c>
    </row>
    <row r="2312" spans="1:6">
      <c r="A2312" s="180" t="s">
        <v>397</v>
      </c>
      <c r="B2312" s="181">
        <v>7453</v>
      </c>
      <c r="C2312" s="181">
        <v>867400</v>
      </c>
      <c r="D2312" s="181">
        <v>8</v>
      </c>
      <c r="E2312" s="180" t="s">
        <v>6396</v>
      </c>
      <c r="F2312" s="180" t="s">
        <v>41</v>
      </c>
    </row>
    <row r="2313" spans="1:6">
      <c r="A2313" s="180" t="s">
        <v>397</v>
      </c>
      <c r="B2313" s="181">
        <v>3614</v>
      </c>
      <c r="C2313" s="181">
        <v>531400</v>
      </c>
      <c r="D2313" s="181">
        <v>4</v>
      </c>
      <c r="E2313" s="180" t="s">
        <v>6397</v>
      </c>
      <c r="F2313" s="180" t="s">
        <v>13</v>
      </c>
    </row>
    <row r="2314" spans="1:6">
      <c r="A2314" s="180" t="s">
        <v>397</v>
      </c>
      <c r="B2314" s="181">
        <v>3312</v>
      </c>
      <c r="C2314" s="181">
        <v>464700</v>
      </c>
      <c r="D2314" s="181">
        <v>4</v>
      </c>
      <c r="E2314" s="180" t="s">
        <v>6398</v>
      </c>
      <c r="F2314" s="180" t="s">
        <v>206</v>
      </c>
    </row>
    <row r="2315" spans="1:6">
      <c r="A2315" s="180" t="s">
        <v>397</v>
      </c>
      <c r="B2315" s="181">
        <v>2534</v>
      </c>
      <c r="C2315" s="181">
        <v>278200</v>
      </c>
      <c r="D2315" s="181">
        <v>4</v>
      </c>
      <c r="E2315" s="180" t="s">
        <v>6399</v>
      </c>
      <c r="F2315" s="180" t="s">
        <v>90</v>
      </c>
    </row>
    <row r="2316" spans="1:6">
      <c r="A2316" s="180" t="s">
        <v>397</v>
      </c>
      <c r="B2316" s="181">
        <v>4059</v>
      </c>
      <c r="C2316" s="181">
        <v>546500</v>
      </c>
      <c r="D2316" s="181">
        <v>6</v>
      </c>
      <c r="E2316" s="180" t="s">
        <v>6400</v>
      </c>
      <c r="F2316" s="180" t="s">
        <v>18</v>
      </c>
    </row>
    <row r="2317" spans="1:6">
      <c r="A2317" s="180" t="s">
        <v>397</v>
      </c>
      <c r="B2317" s="181">
        <v>4964</v>
      </c>
      <c r="C2317" s="181">
        <v>434700</v>
      </c>
      <c r="D2317" s="181">
        <v>8</v>
      </c>
      <c r="E2317" s="180" t="s">
        <v>6401</v>
      </c>
      <c r="F2317" s="180" t="s">
        <v>246</v>
      </c>
    </row>
    <row r="2318" spans="1:6">
      <c r="A2318" s="180" t="s">
        <v>397</v>
      </c>
      <c r="B2318" s="181">
        <v>2790</v>
      </c>
      <c r="C2318" s="181">
        <v>598900</v>
      </c>
      <c r="D2318" s="181">
        <v>4</v>
      </c>
      <c r="E2318" s="180" t="s">
        <v>6402</v>
      </c>
      <c r="F2318" s="180" t="s">
        <v>32</v>
      </c>
    </row>
    <row r="2319" spans="1:6">
      <c r="A2319" s="180" t="s">
        <v>397</v>
      </c>
      <c r="B2319" s="181">
        <v>3499</v>
      </c>
      <c r="C2319" s="181">
        <v>331600</v>
      </c>
      <c r="D2319" s="181">
        <v>4</v>
      </c>
      <c r="E2319" s="180" t="s">
        <v>6403</v>
      </c>
      <c r="F2319" s="180" t="s">
        <v>14</v>
      </c>
    </row>
    <row r="2320" spans="1:6">
      <c r="A2320" s="180" t="s">
        <v>397</v>
      </c>
      <c r="B2320" s="181">
        <v>4794</v>
      </c>
      <c r="C2320" s="181">
        <v>656000</v>
      </c>
      <c r="D2320" s="181">
        <v>5</v>
      </c>
      <c r="E2320" s="180" t="s">
        <v>6404</v>
      </c>
      <c r="F2320" s="180" t="s">
        <v>44</v>
      </c>
    </row>
    <row r="2321" spans="1:6">
      <c r="A2321" s="180" t="s">
        <v>397</v>
      </c>
      <c r="B2321" s="181">
        <v>3414</v>
      </c>
      <c r="C2321" s="181">
        <v>1550000</v>
      </c>
      <c r="D2321" s="181">
        <v>4</v>
      </c>
      <c r="E2321" s="180" t="s">
        <v>6405</v>
      </c>
      <c r="F2321" s="180" t="s">
        <v>91</v>
      </c>
    </row>
    <row r="2322" spans="1:6">
      <c r="A2322" s="180" t="s">
        <v>397</v>
      </c>
      <c r="B2322" s="181">
        <v>7371</v>
      </c>
      <c r="C2322" s="181">
        <v>429400</v>
      </c>
      <c r="D2322" s="181">
        <v>8</v>
      </c>
      <c r="E2322" s="180" t="s">
        <v>6406</v>
      </c>
      <c r="F2322" s="180" t="s">
        <v>11</v>
      </c>
    </row>
    <row r="2323" spans="1:6">
      <c r="A2323" s="180" t="s">
        <v>397</v>
      </c>
      <c r="B2323" s="181">
        <v>4560</v>
      </c>
      <c r="C2323" s="181">
        <v>371300</v>
      </c>
      <c r="D2323" s="181">
        <v>6</v>
      </c>
      <c r="E2323" s="180" t="s">
        <v>6407</v>
      </c>
      <c r="F2323" s="180" t="s">
        <v>14</v>
      </c>
    </row>
    <row r="2324" spans="1:6">
      <c r="A2324" s="180" t="s">
        <v>397</v>
      </c>
      <c r="B2324" s="181">
        <v>4733</v>
      </c>
      <c r="C2324" s="181">
        <v>634900</v>
      </c>
      <c r="D2324" s="181">
        <v>4</v>
      </c>
      <c r="E2324" s="180" t="s">
        <v>6408</v>
      </c>
      <c r="F2324" s="180" t="s">
        <v>77</v>
      </c>
    </row>
    <row r="2325" spans="1:6">
      <c r="A2325" s="180" t="s">
        <v>397</v>
      </c>
      <c r="B2325" s="181">
        <v>3750</v>
      </c>
      <c r="C2325" s="181">
        <v>495200</v>
      </c>
      <c r="D2325" s="181">
        <v>7</v>
      </c>
      <c r="E2325" s="180" t="s">
        <v>6409</v>
      </c>
      <c r="F2325" s="180" t="s">
        <v>18</v>
      </c>
    </row>
    <row r="2326" spans="1:6">
      <c r="A2326" s="180" t="s">
        <v>397</v>
      </c>
      <c r="B2326" s="181">
        <v>3912</v>
      </c>
      <c r="C2326" s="181">
        <v>639000</v>
      </c>
      <c r="D2326" s="181">
        <v>5</v>
      </c>
      <c r="E2326" s="180" t="s">
        <v>6410</v>
      </c>
      <c r="F2326" s="180" t="s">
        <v>78</v>
      </c>
    </row>
    <row r="2327" spans="1:6">
      <c r="A2327" s="180" t="s">
        <v>397</v>
      </c>
      <c r="B2327" s="181">
        <v>3265</v>
      </c>
      <c r="C2327" s="181">
        <v>605700</v>
      </c>
      <c r="D2327" s="181">
        <v>5</v>
      </c>
      <c r="E2327" s="180" t="s">
        <v>6411</v>
      </c>
      <c r="F2327" s="180" t="s">
        <v>32</v>
      </c>
    </row>
    <row r="2328" spans="1:6">
      <c r="A2328" s="180" t="s">
        <v>397</v>
      </c>
      <c r="B2328" s="181">
        <v>3588</v>
      </c>
      <c r="C2328" s="181">
        <v>309700</v>
      </c>
      <c r="D2328" s="181">
        <v>5</v>
      </c>
      <c r="E2328" s="180" t="s">
        <v>6412</v>
      </c>
      <c r="F2328" s="180" t="s">
        <v>11</v>
      </c>
    </row>
    <row r="2329" spans="1:6">
      <c r="A2329" s="180" t="s">
        <v>397</v>
      </c>
      <c r="B2329" s="181">
        <v>3542</v>
      </c>
      <c r="C2329" s="181">
        <v>626200</v>
      </c>
      <c r="D2329" s="181">
        <v>4</v>
      </c>
      <c r="E2329" s="180" t="s">
        <v>6413</v>
      </c>
      <c r="F2329" s="180" t="s">
        <v>32</v>
      </c>
    </row>
    <row r="2330" spans="1:6">
      <c r="A2330" s="180" t="s">
        <v>397</v>
      </c>
      <c r="B2330" s="181">
        <v>4206</v>
      </c>
      <c r="C2330" s="181">
        <v>274000</v>
      </c>
      <c r="D2330" s="181">
        <v>4</v>
      </c>
      <c r="E2330" s="180" t="s">
        <v>6414</v>
      </c>
      <c r="F2330" s="180" t="s">
        <v>11</v>
      </c>
    </row>
    <row r="2331" spans="1:6">
      <c r="A2331" s="180" t="s">
        <v>397</v>
      </c>
      <c r="B2331" s="181">
        <v>5555</v>
      </c>
      <c r="C2331" s="181">
        <v>672300</v>
      </c>
      <c r="D2331" s="181">
        <v>7</v>
      </c>
      <c r="E2331" s="180" t="s">
        <v>6415</v>
      </c>
      <c r="F2331" s="180" t="s">
        <v>32</v>
      </c>
    </row>
    <row r="2332" spans="1:6">
      <c r="A2332" s="180" t="s">
        <v>397</v>
      </c>
      <c r="B2332" s="181">
        <v>4416</v>
      </c>
      <c r="C2332" s="181">
        <v>3000000</v>
      </c>
      <c r="D2332" s="181">
        <v>4</v>
      </c>
      <c r="E2332" s="180" t="s">
        <v>6416</v>
      </c>
      <c r="F2332" s="180" t="s">
        <v>91</v>
      </c>
    </row>
    <row r="2333" spans="1:6">
      <c r="A2333" s="180" t="s">
        <v>397</v>
      </c>
      <c r="B2333" s="181">
        <v>6237</v>
      </c>
      <c r="C2333" s="181">
        <v>1012600</v>
      </c>
      <c r="D2333" s="181">
        <v>6</v>
      </c>
      <c r="E2333" s="180" t="s">
        <v>6417</v>
      </c>
      <c r="F2333" s="180" t="s">
        <v>32</v>
      </c>
    </row>
    <row r="2334" spans="1:6">
      <c r="A2334" s="180" t="s">
        <v>397</v>
      </c>
      <c r="B2334" s="181">
        <v>4509</v>
      </c>
      <c r="C2334" s="181">
        <v>625100</v>
      </c>
      <c r="D2334" s="181">
        <v>6</v>
      </c>
      <c r="E2334" s="180" t="s">
        <v>6418</v>
      </c>
      <c r="F2334" s="180" t="s">
        <v>13</v>
      </c>
    </row>
    <row r="2335" spans="1:6">
      <c r="A2335" s="180" t="s">
        <v>397</v>
      </c>
      <c r="B2335" s="181">
        <v>8696</v>
      </c>
      <c r="C2335" s="181">
        <v>1025900</v>
      </c>
      <c r="D2335" s="181">
        <v>6</v>
      </c>
      <c r="E2335" s="180" t="s">
        <v>6419</v>
      </c>
      <c r="F2335" s="180" t="s">
        <v>32</v>
      </c>
    </row>
    <row r="2336" spans="1:6">
      <c r="A2336" s="180" t="s">
        <v>397</v>
      </c>
      <c r="B2336" s="181">
        <v>4095</v>
      </c>
      <c r="C2336" s="181">
        <v>351000</v>
      </c>
      <c r="D2336" s="181">
        <v>6</v>
      </c>
      <c r="E2336" s="180" t="s">
        <v>6420</v>
      </c>
      <c r="F2336" s="180" t="s">
        <v>15</v>
      </c>
    </row>
    <row r="2337" spans="1:6">
      <c r="A2337" s="180" t="s">
        <v>397</v>
      </c>
      <c r="B2337" s="181">
        <v>4845</v>
      </c>
      <c r="C2337" s="181">
        <v>476800</v>
      </c>
      <c r="D2337" s="181">
        <v>4</v>
      </c>
      <c r="E2337" s="180" t="s">
        <v>6421</v>
      </c>
      <c r="F2337" s="180" t="s">
        <v>46</v>
      </c>
    </row>
    <row r="2338" spans="1:6">
      <c r="A2338" s="180" t="s">
        <v>397</v>
      </c>
      <c r="B2338" s="181">
        <v>3563</v>
      </c>
      <c r="C2338" s="181">
        <v>507500</v>
      </c>
      <c r="D2338" s="181">
        <v>6</v>
      </c>
      <c r="E2338" s="180" t="s">
        <v>6422</v>
      </c>
      <c r="F2338" s="180" t="s">
        <v>13</v>
      </c>
    </row>
    <row r="2339" spans="1:6">
      <c r="A2339" s="180" t="s">
        <v>397</v>
      </c>
      <c r="B2339" s="181">
        <v>3739</v>
      </c>
      <c r="C2339" s="181">
        <v>446200</v>
      </c>
      <c r="D2339" s="181">
        <v>6</v>
      </c>
      <c r="E2339" s="180" t="s">
        <v>6423</v>
      </c>
      <c r="F2339" s="180" t="s">
        <v>95</v>
      </c>
    </row>
    <row r="2340" spans="1:6">
      <c r="A2340" s="180" t="s">
        <v>397</v>
      </c>
      <c r="B2340" s="181">
        <v>4608</v>
      </c>
      <c r="C2340" s="181">
        <v>546900</v>
      </c>
      <c r="D2340" s="181">
        <v>8</v>
      </c>
      <c r="E2340" s="180" t="s">
        <v>6424</v>
      </c>
      <c r="F2340" s="180" t="s">
        <v>18</v>
      </c>
    </row>
    <row r="2341" spans="1:6">
      <c r="A2341" s="180" t="s">
        <v>397</v>
      </c>
      <c r="B2341" s="181">
        <v>6240</v>
      </c>
      <c r="C2341" s="181">
        <v>875900</v>
      </c>
      <c r="D2341" s="181">
        <v>8</v>
      </c>
      <c r="E2341" s="180" t="s">
        <v>6425</v>
      </c>
      <c r="F2341" s="180" t="s">
        <v>139</v>
      </c>
    </row>
    <row r="2342" spans="1:6">
      <c r="A2342" s="180" t="s">
        <v>397</v>
      </c>
      <c r="B2342" s="181">
        <v>4827</v>
      </c>
      <c r="C2342" s="181">
        <v>389200</v>
      </c>
      <c r="D2342" s="181">
        <v>5</v>
      </c>
      <c r="E2342" s="180" t="s">
        <v>6426</v>
      </c>
      <c r="F2342" s="180" t="s">
        <v>14</v>
      </c>
    </row>
    <row r="2343" spans="1:6">
      <c r="A2343" s="180" t="s">
        <v>397</v>
      </c>
      <c r="B2343" s="181">
        <v>5568</v>
      </c>
      <c r="C2343" s="181">
        <v>765000</v>
      </c>
      <c r="D2343" s="181">
        <v>6</v>
      </c>
      <c r="E2343" s="180" t="s">
        <v>6427</v>
      </c>
      <c r="F2343" s="180" t="s">
        <v>62</v>
      </c>
    </row>
    <row r="2344" spans="1:6">
      <c r="A2344" s="180" t="s">
        <v>397</v>
      </c>
      <c r="B2344" s="181">
        <v>4320</v>
      </c>
      <c r="C2344" s="181">
        <v>375100</v>
      </c>
      <c r="D2344" s="181">
        <v>6</v>
      </c>
      <c r="E2344" s="180" t="s">
        <v>6428</v>
      </c>
      <c r="F2344" s="180" t="s">
        <v>11</v>
      </c>
    </row>
    <row r="2345" spans="1:6">
      <c r="A2345" s="180" t="s">
        <v>397</v>
      </c>
      <c r="B2345" s="181">
        <v>6650</v>
      </c>
      <c r="C2345" s="181">
        <v>377700</v>
      </c>
      <c r="D2345" s="181">
        <v>4</v>
      </c>
      <c r="E2345" s="180" t="s">
        <v>6429</v>
      </c>
      <c r="F2345" s="180" t="s">
        <v>41</v>
      </c>
    </row>
    <row r="2346" spans="1:6">
      <c r="A2346" s="180" t="s">
        <v>397</v>
      </c>
      <c r="B2346" s="181">
        <v>3706</v>
      </c>
      <c r="C2346" s="181">
        <v>576000</v>
      </c>
      <c r="D2346" s="181">
        <v>4</v>
      </c>
      <c r="E2346" s="180" t="s">
        <v>6430</v>
      </c>
      <c r="F2346" s="180" t="s">
        <v>13</v>
      </c>
    </row>
    <row r="2347" spans="1:6">
      <c r="A2347" s="180" t="s">
        <v>397</v>
      </c>
      <c r="B2347" s="181">
        <v>2564</v>
      </c>
      <c r="C2347" s="181">
        <v>219900</v>
      </c>
      <c r="D2347" s="181">
        <v>4</v>
      </c>
      <c r="E2347" s="180" t="s">
        <v>6431</v>
      </c>
      <c r="F2347" s="180" t="s">
        <v>11</v>
      </c>
    </row>
    <row r="2348" spans="1:6">
      <c r="A2348" s="180" t="s">
        <v>397</v>
      </c>
      <c r="B2348" s="181">
        <v>7608</v>
      </c>
      <c r="C2348" s="181">
        <v>610800</v>
      </c>
      <c r="D2348" s="181">
        <v>6</v>
      </c>
      <c r="E2348" s="180" t="s">
        <v>6432</v>
      </c>
      <c r="F2348" s="180" t="s">
        <v>10</v>
      </c>
    </row>
    <row r="2349" spans="1:6">
      <c r="A2349" s="180" t="s">
        <v>397</v>
      </c>
      <c r="B2349" s="181">
        <v>4423</v>
      </c>
      <c r="C2349" s="181">
        <v>432100</v>
      </c>
      <c r="D2349" s="181">
        <v>6</v>
      </c>
      <c r="E2349" s="180" t="s">
        <v>6433</v>
      </c>
      <c r="F2349" s="180" t="s">
        <v>190</v>
      </c>
    </row>
    <row r="2350" spans="1:6">
      <c r="A2350" s="180" t="s">
        <v>397</v>
      </c>
      <c r="B2350" s="181">
        <v>4047</v>
      </c>
      <c r="C2350" s="181">
        <v>592500</v>
      </c>
      <c r="D2350" s="181">
        <v>4</v>
      </c>
      <c r="E2350" s="180" t="s">
        <v>6434</v>
      </c>
      <c r="F2350" s="180" t="s">
        <v>44</v>
      </c>
    </row>
    <row r="2351" spans="1:6">
      <c r="A2351" s="180" t="s">
        <v>397</v>
      </c>
      <c r="B2351" s="181">
        <v>3857</v>
      </c>
      <c r="C2351" s="181">
        <v>299900</v>
      </c>
      <c r="D2351" s="181">
        <v>5</v>
      </c>
      <c r="E2351" s="180" t="s">
        <v>6435</v>
      </c>
      <c r="F2351" s="180" t="s">
        <v>14</v>
      </c>
    </row>
    <row r="2352" spans="1:6">
      <c r="A2352" s="180" t="s">
        <v>397</v>
      </c>
      <c r="B2352" s="181">
        <v>3828</v>
      </c>
      <c r="C2352" s="181">
        <v>359500</v>
      </c>
      <c r="D2352" s="181">
        <v>6</v>
      </c>
      <c r="E2352" s="180" t="s">
        <v>6436</v>
      </c>
      <c r="F2352" s="180" t="s">
        <v>206</v>
      </c>
    </row>
    <row r="2353" spans="1:6">
      <c r="A2353" s="180" t="s">
        <v>397</v>
      </c>
      <c r="B2353" s="181">
        <v>4128</v>
      </c>
      <c r="C2353" s="181">
        <v>786800</v>
      </c>
      <c r="D2353" s="181">
        <v>4</v>
      </c>
      <c r="E2353" s="180" t="s">
        <v>6437</v>
      </c>
      <c r="F2353" s="180" t="s">
        <v>28</v>
      </c>
    </row>
    <row r="2354" spans="1:6">
      <c r="A2354" s="180" t="s">
        <v>397</v>
      </c>
      <c r="B2354" s="181">
        <v>5647</v>
      </c>
      <c r="C2354" s="181">
        <v>514100</v>
      </c>
      <c r="D2354" s="181">
        <v>7</v>
      </c>
      <c r="E2354" s="180" t="s">
        <v>6438</v>
      </c>
      <c r="F2354" s="180" t="s">
        <v>14</v>
      </c>
    </row>
    <row r="2355" spans="1:6">
      <c r="A2355" s="180" t="s">
        <v>397</v>
      </c>
      <c r="B2355" s="181">
        <v>2124</v>
      </c>
      <c r="C2355" s="181">
        <v>384600</v>
      </c>
      <c r="D2355" s="181">
        <v>4</v>
      </c>
      <c r="E2355" s="180" t="s">
        <v>6439</v>
      </c>
      <c r="F2355" s="180" t="s">
        <v>32</v>
      </c>
    </row>
    <row r="2356" spans="1:6">
      <c r="A2356" s="180" t="s">
        <v>397</v>
      </c>
      <c r="B2356" s="181">
        <v>2000</v>
      </c>
      <c r="C2356" s="181">
        <v>299500</v>
      </c>
      <c r="D2356" s="181">
        <v>5</v>
      </c>
      <c r="E2356" s="180" t="s">
        <v>6440</v>
      </c>
      <c r="F2356" s="180" t="s">
        <v>58</v>
      </c>
    </row>
    <row r="2357" spans="1:6">
      <c r="A2357" s="180" t="s">
        <v>397</v>
      </c>
      <c r="B2357" s="181">
        <v>7895</v>
      </c>
      <c r="C2357" s="181">
        <v>1234200</v>
      </c>
      <c r="D2357" s="181">
        <v>6</v>
      </c>
      <c r="E2357" s="180" t="s">
        <v>6441</v>
      </c>
      <c r="F2357" s="180" t="s">
        <v>78</v>
      </c>
    </row>
    <row r="2358" spans="1:6">
      <c r="A2358" s="180" t="s">
        <v>397</v>
      </c>
      <c r="B2358" s="181">
        <v>2274</v>
      </c>
      <c r="C2358" s="181">
        <v>567700</v>
      </c>
      <c r="D2358" s="181">
        <v>4</v>
      </c>
      <c r="E2358" s="180" t="s">
        <v>6442</v>
      </c>
      <c r="F2358" s="180" t="s">
        <v>18</v>
      </c>
    </row>
    <row r="2359" spans="1:6">
      <c r="A2359" s="180" t="s">
        <v>397</v>
      </c>
      <c r="B2359" s="181">
        <v>5086</v>
      </c>
      <c r="C2359" s="181">
        <v>496700</v>
      </c>
      <c r="D2359" s="181">
        <v>6</v>
      </c>
      <c r="E2359" s="180" t="s">
        <v>6443</v>
      </c>
      <c r="F2359" s="180" t="s">
        <v>10</v>
      </c>
    </row>
    <row r="2360" spans="1:6">
      <c r="A2360" s="180" t="s">
        <v>397</v>
      </c>
      <c r="B2360" s="181">
        <v>3588</v>
      </c>
      <c r="C2360" s="181">
        <v>447700</v>
      </c>
      <c r="D2360" s="181">
        <v>5</v>
      </c>
      <c r="E2360" s="180" t="s">
        <v>6444</v>
      </c>
      <c r="F2360" s="180" t="s">
        <v>10</v>
      </c>
    </row>
    <row r="2361" spans="1:6">
      <c r="A2361" s="180" t="s">
        <v>397</v>
      </c>
      <c r="B2361" s="181">
        <v>3040</v>
      </c>
      <c r="C2361" s="181">
        <v>459300</v>
      </c>
      <c r="D2361" s="181">
        <v>4</v>
      </c>
      <c r="E2361" s="180" t="s">
        <v>6445</v>
      </c>
      <c r="F2361" s="180" t="s">
        <v>28</v>
      </c>
    </row>
    <row r="2362" spans="1:6">
      <c r="A2362" s="180" t="s">
        <v>397</v>
      </c>
      <c r="B2362" s="181">
        <v>6090</v>
      </c>
      <c r="C2362" s="181">
        <v>489400</v>
      </c>
      <c r="D2362" s="181">
        <v>6</v>
      </c>
      <c r="E2362" s="180" t="s">
        <v>6446</v>
      </c>
      <c r="F2362" s="180" t="s">
        <v>14</v>
      </c>
    </row>
    <row r="2363" spans="1:6">
      <c r="A2363" s="180" t="s">
        <v>397</v>
      </c>
      <c r="B2363" s="181">
        <v>4662</v>
      </c>
      <c r="C2363" s="181">
        <v>372400</v>
      </c>
      <c r="D2363" s="181">
        <v>6</v>
      </c>
      <c r="E2363" s="180" t="s">
        <v>6447</v>
      </c>
      <c r="F2363" s="180" t="s">
        <v>41</v>
      </c>
    </row>
    <row r="2364" spans="1:6">
      <c r="A2364" s="180" t="s">
        <v>397</v>
      </c>
      <c r="B2364" s="181">
        <v>3050</v>
      </c>
      <c r="C2364" s="181">
        <v>315400</v>
      </c>
      <c r="D2364" s="181">
        <v>4</v>
      </c>
      <c r="E2364" s="180" t="s">
        <v>6448</v>
      </c>
      <c r="F2364" s="180" t="s">
        <v>14</v>
      </c>
    </row>
    <row r="2365" spans="1:6">
      <c r="A2365" s="180" t="s">
        <v>397</v>
      </c>
      <c r="B2365" s="181">
        <v>5336</v>
      </c>
      <c r="C2365" s="181">
        <v>460100</v>
      </c>
      <c r="D2365" s="181">
        <v>7</v>
      </c>
      <c r="E2365" s="180" t="s">
        <v>6449</v>
      </c>
      <c r="F2365" s="180" t="s">
        <v>206</v>
      </c>
    </row>
    <row r="2366" spans="1:6">
      <c r="A2366" s="180" t="s">
        <v>397</v>
      </c>
      <c r="B2366" s="181">
        <v>8433</v>
      </c>
      <c r="C2366" s="181">
        <v>1464600</v>
      </c>
      <c r="D2366" s="181">
        <v>6</v>
      </c>
      <c r="E2366" s="180" t="s">
        <v>6450</v>
      </c>
      <c r="F2366" s="180" t="s">
        <v>7</v>
      </c>
    </row>
    <row r="2367" spans="1:6">
      <c r="A2367" s="180" t="s">
        <v>397</v>
      </c>
      <c r="B2367" s="181">
        <v>5064</v>
      </c>
      <c r="C2367" s="181">
        <v>614100</v>
      </c>
      <c r="D2367" s="181">
        <v>6</v>
      </c>
      <c r="E2367" s="180" t="s">
        <v>6451</v>
      </c>
      <c r="F2367" s="180" t="s">
        <v>10</v>
      </c>
    </row>
    <row r="2368" spans="1:6">
      <c r="A2368" s="180" t="s">
        <v>397</v>
      </c>
      <c r="B2368" s="181">
        <v>5062</v>
      </c>
      <c r="C2368" s="181">
        <v>463800</v>
      </c>
      <c r="D2368" s="181">
        <v>4</v>
      </c>
      <c r="E2368" s="180" t="s">
        <v>6452</v>
      </c>
      <c r="F2368" s="180" t="s">
        <v>41</v>
      </c>
    </row>
    <row r="2369" spans="1:6">
      <c r="A2369" s="180" t="s">
        <v>397</v>
      </c>
      <c r="B2369" s="181">
        <v>6787</v>
      </c>
      <c r="C2369" s="181">
        <v>596800</v>
      </c>
      <c r="D2369" s="181">
        <v>6</v>
      </c>
      <c r="E2369" s="180" t="s">
        <v>6453</v>
      </c>
      <c r="F2369" s="180" t="s">
        <v>14</v>
      </c>
    </row>
    <row r="2370" spans="1:6">
      <c r="A2370" s="180" t="s">
        <v>397</v>
      </c>
      <c r="B2370" s="181">
        <v>4812</v>
      </c>
      <c r="C2370" s="181">
        <v>612300</v>
      </c>
      <c r="D2370" s="181">
        <v>6</v>
      </c>
      <c r="E2370" s="180" t="s">
        <v>6454</v>
      </c>
      <c r="F2370" s="180" t="s">
        <v>26</v>
      </c>
    </row>
    <row r="2371" spans="1:6">
      <c r="A2371" s="180" t="s">
        <v>397</v>
      </c>
      <c r="B2371" s="181">
        <v>2713</v>
      </c>
      <c r="C2371" s="181">
        <v>538000</v>
      </c>
      <c r="D2371" s="181">
        <v>5</v>
      </c>
      <c r="E2371" s="180" t="s">
        <v>6455</v>
      </c>
      <c r="F2371" s="180" t="s">
        <v>78</v>
      </c>
    </row>
    <row r="2372" spans="1:6">
      <c r="A2372" s="180" t="s">
        <v>397</v>
      </c>
      <c r="B2372" s="181">
        <v>4454</v>
      </c>
      <c r="C2372" s="181">
        <v>1085000</v>
      </c>
      <c r="D2372" s="181">
        <v>4</v>
      </c>
      <c r="E2372" s="180" t="s">
        <v>6456</v>
      </c>
      <c r="F2372" s="180" t="s">
        <v>44</v>
      </c>
    </row>
    <row r="2373" spans="1:6">
      <c r="A2373" s="180" t="s">
        <v>397</v>
      </c>
      <c r="B2373" s="181">
        <v>3654</v>
      </c>
      <c r="C2373" s="181">
        <v>592200</v>
      </c>
      <c r="D2373" s="181">
        <v>6</v>
      </c>
      <c r="E2373" s="180" t="s">
        <v>6457</v>
      </c>
      <c r="F2373" s="180" t="s">
        <v>49</v>
      </c>
    </row>
    <row r="2374" spans="1:6">
      <c r="A2374" s="180" t="s">
        <v>397</v>
      </c>
      <c r="B2374" s="181">
        <v>3587</v>
      </c>
      <c r="C2374" s="181">
        <v>430400</v>
      </c>
      <c r="D2374" s="181">
        <v>4</v>
      </c>
      <c r="E2374" s="180" t="s">
        <v>6458</v>
      </c>
      <c r="F2374" s="180" t="s">
        <v>95</v>
      </c>
    </row>
    <row r="2375" spans="1:6">
      <c r="A2375" s="180" t="s">
        <v>397</v>
      </c>
      <c r="B2375" s="181">
        <v>4749</v>
      </c>
      <c r="C2375" s="181">
        <v>598300</v>
      </c>
      <c r="D2375" s="181">
        <v>6</v>
      </c>
      <c r="E2375" s="180" t="s">
        <v>6459</v>
      </c>
      <c r="F2375" s="180" t="s">
        <v>13</v>
      </c>
    </row>
    <row r="2376" spans="1:6">
      <c r="A2376" s="180" t="s">
        <v>397</v>
      </c>
      <c r="B2376" s="181">
        <v>4116</v>
      </c>
      <c r="C2376" s="181">
        <v>331700</v>
      </c>
      <c r="D2376" s="181">
        <v>5</v>
      </c>
      <c r="E2376" s="180" t="s">
        <v>6460</v>
      </c>
      <c r="F2376" s="180" t="s">
        <v>14</v>
      </c>
    </row>
    <row r="2377" spans="1:6">
      <c r="A2377" s="180" t="s">
        <v>397</v>
      </c>
      <c r="B2377" s="181">
        <v>5636</v>
      </c>
      <c r="C2377" s="181">
        <v>639000</v>
      </c>
      <c r="D2377" s="181">
        <v>6</v>
      </c>
      <c r="E2377" s="180" t="s">
        <v>6461</v>
      </c>
      <c r="F2377" s="180" t="s">
        <v>37</v>
      </c>
    </row>
    <row r="2378" spans="1:6">
      <c r="A2378" s="180" t="s">
        <v>397</v>
      </c>
      <c r="B2378" s="181">
        <v>3846</v>
      </c>
      <c r="C2378" s="181">
        <v>363200</v>
      </c>
      <c r="D2378" s="181">
        <v>4</v>
      </c>
      <c r="E2378" s="180" t="s">
        <v>6462</v>
      </c>
      <c r="F2378" s="180" t="s">
        <v>16</v>
      </c>
    </row>
    <row r="2379" spans="1:6">
      <c r="A2379" s="180" t="s">
        <v>397</v>
      </c>
      <c r="B2379" s="181">
        <v>6072</v>
      </c>
      <c r="C2379" s="181">
        <v>364800</v>
      </c>
      <c r="D2379" s="181">
        <v>6</v>
      </c>
      <c r="E2379" s="180" t="s">
        <v>6463</v>
      </c>
      <c r="F2379" s="180" t="s">
        <v>14</v>
      </c>
    </row>
    <row r="2380" spans="1:6">
      <c r="A2380" s="180" t="s">
        <v>397</v>
      </c>
      <c r="B2380" s="181">
        <v>3456</v>
      </c>
      <c r="C2380" s="181">
        <v>235400</v>
      </c>
      <c r="D2380" s="181">
        <v>4</v>
      </c>
      <c r="E2380" s="180" t="s">
        <v>6464</v>
      </c>
      <c r="F2380" s="180" t="s">
        <v>11</v>
      </c>
    </row>
    <row r="2381" spans="1:6">
      <c r="A2381" s="180" t="s">
        <v>397</v>
      </c>
      <c r="B2381" s="181">
        <v>3863</v>
      </c>
      <c r="C2381" s="181">
        <v>551900</v>
      </c>
      <c r="D2381" s="181">
        <v>5</v>
      </c>
      <c r="E2381" s="180" t="s">
        <v>6465</v>
      </c>
      <c r="F2381" s="180" t="s">
        <v>46</v>
      </c>
    </row>
    <row r="2382" spans="1:6">
      <c r="A2382" s="180" t="s">
        <v>397</v>
      </c>
      <c r="B2382" s="181">
        <v>7892</v>
      </c>
      <c r="C2382" s="181">
        <v>1337900</v>
      </c>
      <c r="D2382" s="181">
        <v>5</v>
      </c>
      <c r="E2382" s="180" t="s">
        <v>6466</v>
      </c>
      <c r="F2382" s="180" t="s">
        <v>72</v>
      </c>
    </row>
    <row r="2383" spans="1:6">
      <c r="A2383" s="180" t="s">
        <v>397</v>
      </c>
      <c r="B2383" s="181">
        <v>3984</v>
      </c>
      <c r="C2383" s="181">
        <v>393300</v>
      </c>
      <c r="D2383" s="181">
        <v>4</v>
      </c>
      <c r="E2383" s="180" t="s">
        <v>6467</v>
      </c>
      <c r="F2383" s="180" t="s">
        <v>16</v>
      </c>
    </row>
    <row r="2384" spans="1:6">
      <c r="A2384" s="180" t="s">
        <v>397</v>
      </c>
      <c r="B2384" s="181">
        <v>2917</v>
      </c>
      <c r="C2384" s="181">
        <v>246600</v>
      </c>
      <c r="D2384" s="181">
        <v>5</v>
      </c>
      <c r="E2384" s="180" t="s">
        <v>6468</v>
      </c>
      <c r="F2384" s="180" t="s">
        <v>14</v>
      </c>
    </row>
    <row r="2385" spans="1:6">
      <c r="A2385" s="180" t="s">
        <v>397</v>
      </c>
      <c r="B2385" s="181">
        <v>3957</v>
      </c>
      <c r="C2385" s="181">
        <v>416900</v>
      </c>
      <c r="D2385" s="181">
        <v>7</v>
      </c>
      <c r="E2385" s="180" t="s">
        <v>6469</v>
      </c>
      <c r="F2385" s="180" t="s">
        <v>11</v>
      </c>
    </row>
    <row r="2386" spans="1:6">
      <c r="A2386" s="180" t="s">
        <v>397</v>
      </c>
      <c r="B2386" s="181">
        <v>3675</v>
      </c>
      <c r="C2386" s="181">
        <v>449600</v>
      </c>
      <c r="D2386" s="181">
        <v>5</v>
      </c>
      <c r="E2386" s="180" t="s">
        <v>6470</v>
      </c>
      <c r="F2386" s="180" t="s">
        <v>154</v>
      </c>
    </row>
    <row r="2387" spans="1:6">
      <c r="A2387" s="180" t="s">
        <v>397</v>
      </c>
      <c r="B2387" s="181">
        <v>4425</v>
      </c>
      <c r="C2387" s="181">
        <v>690500</v>
      </c>
      <c r="D2387" s="181">
        <v>5</v>
      </c>
      <c r="E2387" s="180" t="s">
        <v>6471</v>
      </c>
      <c r="F2387" s="180" t="s">
        <v>28</v>
      </c>
    </row>
    <row r="2388" spans="1:6">
      <c r="A2388" s="180" t="s">
        <v>397</v>
      </c>
      <c r="B2388" s="181">
        <v>4926</v>
      </c>
      <c r="C2388" s="181">
        <v>916700</v>
      </c>
      <c r="D2388" s="181">
        <v>5</v>
      </c>
      <c r="E2388" s="180" t="s">
        <v>6472</v>
      </c>
      <c r="F2388" s="180" t="s">
        <v>18</v>
      </c>
    </row>
    <row r="2389" spans="1:6">
      <c r="A2389" s="180" t="s">
        <v>397</v>
      </c>
      <c r="B2389" s="181">
        <v>3453</v>
      </c>
      <c r="C2389" s="181">
        <v>394100</v>
      </c>
      <c r="D2389" s="181">
        <v>4</v>
      </c>
      <c r="E2389" s="180" t="s">
        <v>6473</v>
      </c>
      <c r="F2389" s="180" t="s">
        <v>111</v>
      </c>
    </row>
    <row r="2390" spans="1:6">
      <c r="A2390" s="180" t="s">
        <v>397</v>
      </c>
      <c r="B2390" s="181">
        <v>8364</v>
      </c>
      <c r="C2390" s="181">
        <v>2604500</v>
      </c>
      <c r="D2390" s="181">
        <v>8</v>
      </c>
      <c r="E2390" s="180" t="s">
        <v>6474</v>
      </c>
      <c r="F2390" s="180" t="s">
        <v>24</v>
      </c>
    </row>
    <row r="2391" spans="1:6">
      <c r="A2391" s="180" t="s">
        <v>397</v>
      </c>
      <c r="B2391" s="181">
        <v>3709</v>
      </c>
      <c r="C2391" s="181">
        <v>223900</v>
      </c>
      <c r="D2391" s="181">
        <v>4</v>
      </c>
      <c r="E2391" s="180" t="s">
        <v>6475</v>
      </c>
      <c r="F2391" s="180" t="s">
        <v>14</v>
      </c>
    </row>
    <row r="2392" spans="1:6">
      <c r="A2392" s="180" t="s">
        <v>397</v>
      </c>
      <c r="B2392" s="181">
        <v>4767</v>
      </c>
      <c r="C2392" s="181">
        <v>749800</v>
      </c>
      <c r="D2392" s="181">
        <v>6</v>
      </c>
      <c r="E2392" s="180" t="s">
        <v>6476</v>
      </c>
      <c r="F2392" s="180" t="s">
        <v>13</v>
      </c>
    </row>
    <row r="2393" spans="1:6">
      <c r="A2393" s="180" t="s">
        <v>397</v>
      </c>
      <c r="B2393" s="181">
        <v>2934</v>
      </c>
      <c r="C2393" s="181">
        <v>329800</v>
      </c>
      <c r="D2393" s="181">
        <v>4</v>
      </c>
      <c r="E2393" s="180" t="s">
        <v>6477</v>
      </c>
      <c r="F2393" s="180" t="s">
        <v>11</v>
      </c>
    </row>
    <row r="2394" spans="1:6">
      <c r="A2394" s="180" t="s">
        <v>397</v>
      </c>
      <c r="B2394" s="181">
        <v>5600</v>
      </c>
      <c r="C2394" s="181">
        <v>1251800</v>
      </c>
      <c r="D2394" s="181">
        <v>8</v>
      </c>
      <c r="E2394" s="180" t="s">
        <v>6478</v>
      </c>
      <c r="F2394" s="180" t="s">
        <v>72</v>
      </c>
    </row>
    <row r="2395" spans="1:6">
      <c r="A2395" s="180" t="s">
        <v>397</v>
      </c>
      <c r="B2395" s="181">
        <v>3023</v>
      </c>
      <c r="C2395" s="181">
        <v>408800</v>
      </c>
      <c r="D2395" s="181">
        <v>4</v>
      </c>
      <c r="E2395" s="180" t="s">
        <v>6479</v>
      </c>
      <c r="F2395" s="180" t="s">
        <v>16</v>
      </c>
    </row>
    <row r="2396" spans="1:6">
      <c r="A2396" s="180" t="s">
        <v>397</v>
      </c>
      <c r="B2396" s="181">
        <v>9024</v>
      </c>
      <c r="C2396" s="181">
        <v>2706400</v>
      </c>
      <c r="D2396" s="181">
        <v>6</v>
      </c>
      <c r="E2396" s="180" t="s">
        <v>6480</v>
      </c>
      <c r="F2396" s="180" t="s">
        <v>7</v>
      </c>
    </row>
    <row r="2397" spans="1:6">
      <c r="A2397" s="180" t="s">
        <v>397</v>
      </c>
      <c r="B2397" s="181">
        <v>9726</v>
      </c>
      <c r="C2397" s="181">
        <v>739500</v>
      </c>
      <c r="D2397" s="181">
        <v>4</v>
      </c>
      <c r="E2397" s="180" t="s">
        <v>6481</v>
      </c>
      <c r="F2397" s="180" t="s">
        <v>41</v>
      </c>
    </row>
    <row r="2398" spans="1:6">
      <c r="A2398" s="180" t="s">
        <v>397</v>
      </c>
      <c r="B2398" s="181">
        <v>4897</v>
      </c>
      <c r="C2398" s="181">
        <v>305700</v>
      </c>
      <c r="D2398" s="181">
        <v>5</v>
      </c>
      <c r="E2398" s="180" t="s">
        <v>6482</v>
      </c>
      <c r="F2398" s="180" t="s">
        <v>14</v>
      </c>
    </row>
    <row r="2399" spans="1:6">
      <c r="A2399" s="180" t="s">
        <v>397</v>
      </c>
      <c r="B2399" s="181">
        <v>3065</v>
      </c>
      <c r="C2399" s="181">
        <v>603600</v>
      </c>
      <c r="D2399" s="181">
        <v>4</v>
      </c>
      <c r="E2399" s="180" t="s">
        <v>6483</v>
      </c>
      <c r="F2399" s="180" t="s">
        <v>18</v>
      </c>
    </row>
    <row r="2400" spans="1:6">
      <c r="A2400" s="180" t="s">
        <v>397</v>
      </c>
      <c r="B2400" s="181">
        <v>3237</v>
      </c>
      <c r="C2400" s="181">
        <v>281000</v>
      </c>
      <c r="D2400" s="181">
        <v>4</v>
      </c>
      <c r="E2400" s="180" t="s">
        <v>6484</v>
      </c>
      <c r="F2400" s="180" t="s">
        <v>14</v>
      </c>
    </row>
    <row r="2401" spans="1:6">
      <c r="A2401" s="180" t="s">
        <v>397</v>
      </c>
      <c r="B2401" s="181">
        <v>5920</v>
      </c>
      <c r="C2401" s="181">
        <v>739500</v>
      </c>
      <c r="D2401" s="181">
        <v>6</v>
      </c>
      <c r="E2401" s="180" t="s">
        <v>6485</v>
      </c>
      <c r="F2401" s="180" t="s">
        <v>13</v>
      </c>
    </row>
    <row r="2402" spans="1:6">
      <c r="A2402" s="180" t="s">
        <v>397</v>
      </c>
      <c r="B2402" s="181">
        <v>5001</v>
      </c>
      <c r="C2402" s="181">
        <v>318000</v>
      </c>
      <c r="D2402" s="181">
        <v>6</v>
      </c>
      <c r="E2402" s="180" t="s">
        <v>6486</v>
      </c>
      <c r="F2402" s="180" t="s">
        <v>11</v>
      </c>
    </row>
    <row r="2403" spans="1:6">
      <c r="A2403" s="180" t="s">
        <v>397</v>
      </c>
      <c r="B2403" s="181">
        <v>5620</v>
      </c>
      <c r="C2403" s="181">
        <v>660900</v>
      </c>
      <c r="D2403" s="181">
        <v>4</v>
      </c>
      <c r="E2403" s="180" t="s">
        <v>6487</v>
      </c>
      <c r="F2403" s="180" t="s">
        <v>41</v>
      </c>
    </row>
    <row r="2404" spans="1:6">
      <c r="A2404" s="180" t="s">
        <v>397</v>
      </c>
      <c r="B2404" s="181">
        <v>3441</v>
      </c>
      <c r="C2404" s="181">
        <v>747200</v>
      </c>
      <c r="D2404" s="181">
        <v>4</v>
      </c>
      <c r="E2404" s="180" t="s">
        <v>6488</v>
      </c>
      <c r="F2404" s="180" t="s">
        <v>32</v>
      </c>
    </row>
    <row r="2405" spans="1:6">
      <c r="A2405" s="180" t="s">
        <v>397</v>
      </c>
      <c r="B2405" s="181">
        <v>4214</v>
      </c>
      <c r="C2405" s="181">
        <v>581200</v>
      </c>
      <c r="D2405" s="181">
        <v>4</v>
      </c>
      <c r="E2405" s="180" t="s">
        <v>6489</v>
      </c>
      <c r="F2405" s="180" t="s">
        <v>49</v>
      </c>
    </row>
    <row r="2406" spans="1:6">
      <c r="A2406" s="180" t="s">
        <v>397</v>
      </c>
      <c r="B2406" s="181">
        <v>3182</v>
      </c>
      <c r="C2406" s="181">
        <v>300200</v>
      </c>
      <c r="D2406" s="181">
        <v>4</v>
      </c>
      <c r="E2406" s="180" t="s">
        <v>6490</v>
      </c>
      <c r="F2406" s="180" t="s">
        <v>219</v>
      </c>
    </row>
    <row r="2407" spans="1:6">
      <c r="A2407" s="180" t="s">
        <v>397</v>
      </c>
      <c r="B2407" s="181">
        <v>3920</v>
      </c>
      <c r="C2407" s="181">
        <v>320000</v>
      </c>
      <c r="D2407" s="181">
        <v>4</v>
      </c>
      <c r="E2407" s="180" t="s">
        <v>6491</v>
      </c>
      <c r="F2407" s="180" t="s">
        <v>98</v>
      </c>
    </row>
    <row r="2408" spans="1:6">
      <c r="A2408" s="180" t="s">
        <v>397</v>
      </c>
      <c r="B2408" s="181">
        <v>2512</v>
      </c>
      <c r="C2408" s="181">
        <v>688100</v>
      </c>
      <c r="D2408" s="181">
        <v>4</v>
      </c>
      <c r="E2408" s="180" t="s">
        <v>6492</v>
      </c>
      <c r="F2408" s="180" t="s">
        <v>28</v>
      </c>
    </row>
    <row r="2409" spans="1:6">
      <c r="A2409" s="180" t="s">
        <v>397</v>
      </c>
      <c r="B2409" s="181">
        <v>3572</v>
      </c>
      <c r="C2409" s="181">
        <v>494100</v>
      </c>
      <c r="D2409" s="181">
        <v>4</v>
      </c>
      <c r="E2409" s="180" t="s">
        <v>6493</v>
      </c>
      <c r="F2409" s="180" t="s">
        <v>26</v>
      </c>
    </row>
    <row r="2410" spans="1:6">
      <c r="A2410" s="180" t="s">
        <v>397</v>
      </c>
      <c r="B2410" s="181">
        <v>3364</v>
      </c>
      <c r="C2410" s="181">
        <v>280500</v>
      </c>
      <c r="D2410" s="181">
        <v>4</v>
      </c>
      <c r="E2410" s="180" t="s">
        <v>6494</v>
      </c>
      <c r="F2410" s="180" t="s">
        <v>14</v>
      </c>
    </row>
    <row r="2411" spans="1:6">
      <c r="A2411" s="180" t="s">
        <v>397</v>
      </c>
      <c r="B2411" s="181">
        <v>7018</v>
      </c>
      <c r="C2411" s="181">
        <v>559500</v>
      </c>
      <c r="D2411" s="181">
        <v>4</v>
      </c>
      <c r="E2411" s="180" t="s">
        <v>6495</v>
      </c>
      <c r="F2411" s="180" t="s">
        <v>77</v>
      </c>
    </row>
    <row r="2412" spans="1:6">
      <c r="A2412" s="180" t="s">
        <v>397</v>
      </c>
      <c r="B2412" s="181">
        <v>5526</v>
      </c>
      <c r="C2412" s="181">
        <v>715400</v>
      </c>
      <c r="D2412" s="181">
        <v>6</v>
      </c>
      <c r="E2412" s="180" t="s">
        <v>6496</v>
      </c>
      <c r="F2412" s="180" t="s">
        <v>13</v>
      </c>
    </row>
    <row r="2413" spans="1:6">
      <c r="A2413" s="180" t="s">
        <v>397</v>
      </c>
      <c r="B2413" s="181">
        <v>7928</v>
      </c>
      <c r="C2413" s="181">
        <v>1215600</v>
      </c>
      <c r="D2413" s="181">
        <v>8</v>
      </c>
      <c r="E2413" s="180" t="s">
        <v>6497</v>
      </c>
      <c r="F2413" s="180" t="s">
        <v>5</v>
      </c>
    </row>
    <row r="2414" spans="1:6">
      <c r="A2414" s="180" t="s">
        <v>397</v>
      </c>
      <c r="B2414" s="181">
        <v>3348</v>
      </c>
      <c r="C2414" s="181">
        <v>328700</v>
      </c>
      <c r="D2414" s="181">
        <v>4</v>
      </c>
      <c r="E2414" s="180" t="s">
        <v>6498</v>
      </c>
      <c r="F2414" s="180" t="s">
        <v>14</v>
      </c>
    </row>
    <row r="2415" spans="1:6">
      <c r="A2415" s="180" t="s">
        <v>397</v>
      </c>
      <c r="B2415" s="181">
        <v>3967</v>
      </c>
      <c r="C2415" s="181">
        <v>354400</v>
      </c>
      <c r="D2415" s="181">
        <v>6</v>
      </c>
      <c r="E2415" s="180" t="s">
        <v>6499</v>
      </c>
      <c r="F2415" s="180" t="s">
        <v>15</v>
      </c>
    </row>
    <row r="2416" spans="1:6">
      <c r="A2416" s="180" t="s">
        <v>397</v>
      </c>
      <c r="B2416" s="181">
        <v>4734</v>
      </c>
      <c r="C2416" s="181">
        <v>405800</v>
      </c>
      <c r="D2416" s="181">
        <v>6</v>
      </c>
      <c r="E2416" s="180" t="s">
        <v>6500</v>
      </c>
      <c r="F2416" s="180" t="s">
        <v>14</v>
      </c>
    </row>
    <row r="2417" spans="1:6">
      <c r="A2417" s="180" t="s">
        <v>397</v>
      </c>
      <c r="B2417" s="181">
        <v>4682</v>
      </c>
      <c r="C2417" s="181">
        <v>316900</v>
      </c>
      <c r="D2417" s="181">
        <v>6</v>
      </c>
      <c r="E2417" s="180" t="s">
        <v>6501</v>
      </c>
      <c r="F2417" s="180" t="s">
        <v>15</v>
      </c>
    </row>
    <row r="2418" spans="1:6">
      <c r="A2418" s="180" t="s">
        <v>397</v>
      </c>
      <c r="B2418" s="181">
        <v>3127</v>
      </c>
      <c r="C2418" s="181">
        <v>586500</v>
      </c>
      <c r="D2418" s="181">
        <v>6</v>
      </c>
      <c r="E2418" s="180" t="s">
        <v>6502</v>
      </c>
      <c r="F2418" s="180" t="s">
        <v>44</v>
      </c>
    </row>
    <row r="2419" spans="1:6">
      <c r="A2419" s="180" t="s">
        <v>397</v>
      </c>
      <c r="B2419" s="181">
        <v>5184</v>
      </c>
      <c r="C2419" s="181">
        <v>998000</v>
      </c>
      <c r="D2419" s="181">
        <v>6</v>
      </c>
      <c r="E2419" s="180" t="s">
        <v>6503</v>
      </c>
      <c r="F2419" s="180" t="s">
        <v>44</v>
      </c>
    </row>
    <row r="2420" spans="1:6">
      <c r="A2420" s="180" t="s">
        <v>397</v>
      </c>
      <c r="B2420" s="181">
        <v>3503</v>
      </c>
      <c r="C2420" s="181">
        <v>476800</v>
      </c>
      <c r="D2420" s="181">
        <v>4</v>
      </c>
      <c r="E2420" s="180" t="s">
        <v>6504</v>
      </c>
      <c r="F2420" s="180" t="s">
        <v>111</v>
      </c>
    </row>
    <row r="2421" spans="1:6">
      <c r="A2421" s="180" t="s">
        <v>397</v>
      </c>
      <c r="B2421" s="181">
        <v>4275</v>
      </c>
      <c r="C2421" s="181">
        <v>765900</v>
      </c>
      <c r="D2421" s="181">
        <v>4</v>
      </c>
      <c r="E2421" s="180" t="s">
        <v>6505</v>
      </c>
      <c r="F2421" s="180" t="s">
        <v>78</v>
      </c>
    </row>
    <row r="2422" spans="1:6">
      <c r="A2422" s="180" t="s">
        <v>397</v>
      </c>
      <c r="B2422" s="181">
        <v>4297</v>
      </c>
      <c r="C2422" s="181">
        <v>513700</v>
      </c>
      <c r="D2422" s="181">
        <v>6</v>
      </c>
      <c r="E2422" s="180" t="s">
        <v>6506</v>
      </c>
      <c r="F2422" s="180" t="s">
        <v>16</v>
      </c>
    </row>
    <row r="2423" spans="1:6">
      <c r="A2423" s="180" t="s">
        <v>397</v>
      </c>
      <c r="B2423" s="181">
        <v>4686</v>
      </c>
      <c r="C2423" s="181">
        <v>738100</v>
      </c>
      <c r="D2423" s="181">
        <v>5</v>
      </c>
      <c r="E2423" s="180" t="s">
        <v>6507</v>
      </c>
      <c r="F2423" s="180" t="s">
        <v>31</v>
      </c>
    </row>
    <row r="2424" spans="1:6">
      <c r="A2424" s="180" t="s">
        <v>397</v>
      </c>
      <c r="B2424" s="181">
        <v>3712</v>
      </c>
      <c r="C2424" s="181">
        <v>363400</v>
      </c>
      <c r="D2424" s="181">
        <v>5</v>
      </c>
      <c r="E2424" s="180" t="s">
        <v>6508</v>
      </c>
      <c r="F2424" s="180" t="s">
        <v>154</v>
      </c>
    </row>
    <row r="2425" spans="1:6">
      <c r="A2425" s="180" t="s">
        <v>397</v>
      </c>
      <c r="B2425" s="181">
        <v>3690</v>
      </c>
      <c r="C2425" s="181">
        <v>286200</v>
      </c>
      <c r="D2425" s="181">
        <v>5</v>
      </c>
      <c r="E2425" s="180" t="s">
        <v>6509</v>
      </c>
      <c r="F2425" s="180" t="s">
        <v>14</v>
      </c>
    </row>
    <row r="2426" spans="1:6">
      <c r="A2426" s="180" t="s">
        <v>397</v>
      </c>
      <c r="B2426" s="181">
        <v>6574</v>
      </c>
      <c r="C2426" s="181">
        <v>416400</v>
      </c>
      <c r="D2426" s="181">
        <v>5</v>
      </c>
      <c r="E2426" s="180" t="s">
        <v>6510</v>
      </c>
      <c r="F2426" s="180" t="s">
        <v>37</v>
      </c>
    </row>
    <row r="2427" spans="1:6">
      <c r="A2427" s="180" t="s">
        <v>397</v>
      </c>
      <c r="B2427" s="181">
        <v>4203</v>
      </c>
      <c r="C2427" s="181">
        <v>1021700</v>
      </c>
      <c r="D2427" s="181">
        <v>5</v>
      </c>
      <c r="E2427" s="180" t="s">
        <v>6511</v>
      </c>
      <c r="F2427" s="180" t="s">
        <v>7</v>
      </c>
    </row>
    <row r="2428" spans="1:6">
      <c r="A2428" s="180" t="s">
        <v>397</v>
      </c>
      <c r="B2428" s="181">
        <v>7785</v>
      </c>
      <c r="C2428" s="181">
        <v>833800</v>
      </c>
      <c r="D2428" s="181">
        <v>6</v>
      </c>
      <c r="E2428" s="180" t="s">
        <v>6512</v>
      </c>
      <c r="F2428" s="180" t="s">
        <v>13</v>
      </c>
    </row>
    <row r="2429" spans="1:6">
      <c r="A2429" s="180" t="s">
        <v>397</v>
      </c>
      <c r="B2429" s="181">
        <v>5952</v>
      </c>
      <c r="C2429" s="181">
        <v>868600</v>
      </c>
      <c r="D2429" s="181">
        <v>6</v>
      </c>
      <c r="E2429" s="180" t="s">
        <v>6513</v>
      </c>
      <c r="F2429" s="180" t="s">
        <v>24</v>
      </c>
    </row>
    <row r="2430" spans="1:6">
      <c r="A2430" s="180" t="s">
        <v>397</v>
      </c>
      <c r="B2430" s="181">
        <v>6384</v>
      </c>
      <c r="C2430" s="181">
        <v>463800</v>
      </c>
      <c r="D2430" s="181">
        <v>6</v>
      </c>
      <c r="E2430" s="180" t="s">
        <v>6514</v>
      </c>
      <c r="F2430" s="180" t="s">
        <v>14</v>
      </c>
    </row>
    <row r="2431" spans="1:6">
      <c r="A2431" s="180" t="s">
        <v>397</v>
      </c>
      <c r="B2431" s="181">
        <v>4308</v>
      </c>
      <c r="C2431" s="181">
        <v>445400</v>
      </c>
      <c r="D2431" s="181">
        <v>6</v>
      </c>
      <c r="E2431" s="180" t="s">
        <v>6515</v>
      </c>
      <c r="F2431" s="180" t="s">
        <v>14</v>
      </c>
    </row>
    <row r="2432" spans="1:6">
      <c r="A2432" s="180" t="s">
        <v>397</v>
      </c>
      <c r="B2432" s="181">
        <v>2603</v>
      </c>
      <c r="C2432" s="181">
        <v>227600</v>
      </c>
      <c r="D2432" s="181">
        <v>4</v>
      </c>
      <c r="E2432" s="180" t="s">
        <v>6516</v>
      </c>
      <c r="F2432" s="180" t="s">
        <v>14</v>
      </c>
    </row>
    <row r="2433" spans="1:6">
      <c r="A2433" s="180" t="s">
        <v>397</v>
      </c>
      <c r="B2433" s="181">
        <v>6678</v>
      </c>
      <c r="C2433" s="181">
        <v>943400</v>
      </c>
      <c r="D2433" s="181">
        <v>6</v>
      </c>
      <c r="E2433" s="180" t="s">
        <v>6517</v>
      </c>
      <c r="F2433" s="180" t="s">
        <v>13</v>
      </c>
    </row>
    <row r="2434" spans="1:6">
      <c r="A2434" s="180" t="s">
        <v>397</v>
      </c>
      <c r="B2434" s="181">
        <v>4968</v>
      </c>
      <c r="C2434" s="181">
        <v>344000</v>
      </c>
      <c r="D2434" s="181">
        <v>4</v>
      </c>
      <c r="E2434" s="180" t="s">
        <v>6518</v>
      </c>
      <c r="F2434" s="180" t="s">
        <v>14</v>
      </c>
    </row>
    <row r="2435" spans="1:6">
      <c r="A2435" s="180" t="s">
        <v>397</v>
      </c>
      <c r="B2435" s="181">
        <v>6420</v>
      </c>
      <c r="C2435" s="181">
        <v>858200</v>
      </c>
      <c r="D2435" s="181">
        <v>8</v>
      </c>
      <c r="E2435" s="180" t="s">
        <v>6519</v>
      </c>
      <c r="F2435" s="180" t="s">
        <v>13</v>
      </c>
    </row>
    <row r="2436" spans="1:6">
      <c r="A2436" s="180" t="s">
        <v>397</v>
      </c>
      <c r="B2436" s="181">
        <v>6264</v>
      </c>
      <c r="C2436" s="181">
        <v>847300</v>
      </c>
      <c r="D2436" s="181">
        <v>6</v>
      </c>
      <c r="E2436" s="180" t="s">
        <v>6520</v>
      </c>
      <c r="F2436" s="180" t="s">
        <v>49</v>
      </c>
    </row>
    <row r="2437" spans="1:6">
      <c r="A2437" s="180" t="s">
        <v>397</v>
      </c>
      <c r="B2437" s="181">
        <v>6793</v>
      </c>
      <c r="C2437" s="181">
        <v>511600</v>
      </c>
      <c r="D2437" s="181">
        <v>7</v>
      </c>
      <c r="E2437" s="180" t="s">
        <v>6521</v>
      </c>
      <c r="F2437" s="180" t="s">
        <v>41</v>
      </c>
    </row>
    <row r="2438" spans="1:6">
      <c r="A2438" s="180" t="s">
        <v>397</v>
      </c>
      <c r="B2438" s="181">
        <v>3184</v>
      </c>
      <c r="C2438" s="181">
        <v>278800</v>
      </c>
      <c r="D2438" s="181">
        <v>4</v>
      </c>
      <c r="E2438" s="180" t="s">
        <v>6522</v>
      </c>
      <c r="F2438" s="180" t="s">
        <v>103</v>
      </c>
    </row>
    <row r="2439" spans="1:6">
      <c r="A2439" s="180" t="s">
        <v>397</v>
      </c>
      <c r="B2439" s="181">
        <v>3899</v>
      </c>
      <c r="C2439" s="181">
        <v>350800</v>
      </c>
      <c r="D2439" s="181">
        <v>6</v>
      </c>
      <c r="E2439" s="180" t="s">
        <v>6523</v>
      </c>
      <c r="F2439" s="180" t="s">
        <v>14</v>
      </c>
    </row>
    <row r="2440" spans="1:6">
      <c r="A2440" s="180" t="s">
        <v>397</v>
      </c>
      <c r="B2440" s="181">
        <v>2391</v>
      </c>
      <c r="C2440" s="181">
        <v>330100</v>
      </c>
      <c r="D2440" s="181">
        <v>4</v>
      </c>
      <c r="E2440" s="180" t="s">
        <v>6524</v>
      </c>
      <c r="F2440" s="180" t="s">
        <v>16</v>
      </c>
    </row>
    <row r="2441" spans="1:6">
      <c r="A2441" s="180" t="s">
        <v>397</v>
      </c>
      <c r="B2441" s="181">
        <v>5466</v>
      </c>
      <c r="C2441" s="181">
        <v>419800</v>
      </c>
      <c r="D2441" s="181">
        <v>6</v>
      </c>
      <c r="E2441" s="180" t="s">
        <v>6525</v>
      </c>
      <c r="F2441" s="180" t="s">
        <v>11</v>
      </c>
    </row>
    <row r="2442" spans="1:6">
      <c r="A2442" s="180" t="s">
        <v>397</v>
      </c>
      <c r="B2442" s="181">
        <v>3077</v>
      </c>
      <c r="C2442" s="181">
        <v>471100</v>
      </c>
      <c r="D2442" s="181">
        <v>5</v>
      </c>
      <c r="E2442" s="180" t="s">
        <v>6526</v>
      </c>
      <c r="F2442" s="180" t="s">
        <v>49</v>
      </c>
    </row>
    <row r="2443" spans="1:6">
      <c r="A2443" s="180" t="s">
        <v>397</v>
      </c>
      <c r="B2443" s="181">
        <v>3833</v>
      </c>
      <c r="C2443" s="181">
        <v>320500</v>
      </c>
      <c r="D2443" s="181">
        <v>5</v>
      </c>
      <c r="E2443" s="180" t="s">
        <v>6527</v>
      </c>
      <c r="F2443" s="180" t="s">
        <v>11</v>
      </c>
    </row>
    <row r="2444" spans="1:6">
      <c r="A2444" s="180" t="s">
        <v>397</v>
      </c>
      <c r="B2444" s="181">
        <v>4575</v>
      </c>
      <c r="C2444" s="181">
        <v>524300</v>
      </c>
      <c r="D2444" s="181">
        <v>5</v>
      </c>
      <c r="E2444" s="180" t="s">
        <v>6528</v>
      </c>
      <c r="F2444" s="180" t="s">
        <v>74</v>
      </c>
    </row>
    <row r="2445" spans="1:6">
      <c r="A2445" s="180" t="s">
        <v>397</v>
      </c>
      <c r="B2445" s="181">
        <v>3576</v>
      </c>
      <c r="C2445" s="181">
        <v>715900</v>
      </c>
      <c r="D2445" s="181">
        <v>6</v>
      </c>
      <c r="E2445" s="180" t="s">
        <v>6529</v>
      </c>
      <c r="F2445" s="180" t="s">
        <v>78</v>
      </c>
    </row>
    <row r="2446" spans="1:6">
      <c r="A2446" s="180" t="s">
        <v>397</v>
      </c>
      <c r="B2446" s="181">
        <v>4504</v>
      </c>
      <c r="C2446" s="181">
        <v>408100</v>
      </c>
      <c r="D2446" s="181">
        <v>4</v>
      </c>
      <c r="E2446" s="180" t="s">
        <v>6530</v>
      </c>
      <c r="F2446" s="180" t="s">
        <v>26</v>
      </c>
    </row>
    <row r="2447" spans="1:6">
      <c r="A2447" s="180" t="s">
        <v>397</v>
      </c>
      <c r="B2447" s="181">
        <v>4831</v>
      </c>
      <c r="C2447" s="181">
        <v>308300</v>
      </c>
      <c r="D2447" s="181">
        <v>6</v>
      </c>
      <c r="E2447" s="180" t="s">
        <v>6531</v>
      </c>
      <c r="F2447" s="180" t="s">
        <v>11</v>
      </c>
    </row>
    <row r="2448" spans="1:6">
      <c r="A2448" s="180" t="s">
        <v>397</v>
      </c>
      <c r="B2448" s="181">
        <v>2858</v>
      </c>
      <c r="C2448" s="181">
        <v>1061000</v>
      </c>
      <c r="D2448" s="181">
        <v>6</v>
      </c>
      <c r="E2448" s="180" t="s">
        <v>6532</v>
      </c>
      <c r="F2448" s="180" t="s">
        <v>7</v>
      </c>
    </row>
    <row r="2449" spans="1:6">
      <c r="A2449" s="180" t="s">
        <v>397</v>
      </c>
      <c r="B2449" s="181">
        <v>3120</v>
      </c>
      <c r="C2449" s="181">
        <v>286400</v>
      </c>
      <c r="D2449" s="181">
        <v>4</v>
      </c>
      <c r="E2449" s="180" t="s">
        <v>6533</v>
      </c>
      <c r="F2449" s="180" t="s">
        <v>28</v>
      </c>
    </row>
    <row r="2450" spans="1:6">
      <c r="A2450" s="180" t="s">
        <v>397</v>
      </c>
      <c r="B2450" s="181">
        <v>3518</v>
      </c>
      <c r="C2450" s="181">
        <v>585600</v>
      </c>
      <c r="D2450" s="181">
        <v>5</v>
      </c>
      <c r="E2450" s="180" t="s">
        <v>6534</v>
      </c>
      <c r="F2450" s="180" t="s">
        <v>49</v>
      </c>
    </row>
    <row r="2451" spans="1:6">
      <c r="A2451" s="180" t="s">
        <v>397</v>
      </c>
      <c r="B2451" s="181">
        <v>4765</v>
      </c>
      <c r="C2451" s="181">
        <v>706000</v>
      </c>
      <c r="D2451" s="181">
        <v>5</v>
      </c>
      <c r="E2451" s="180" t="s">
        <v>6535</v>
      </c>
      <c r="F2451" s="180" t="s">
        <v>102</v>
      </c>
    </row>
    <row r="2452" spans="1:6">
      <c r="A2452" s="180" t="s">
        <v>397</v>
      </c>
      <c r="B2452" s="181">
        <v>4897</v>
      </c>
      <c r="C2452" s="181">
        <v>540100</v>
      </c>
      <c r="D2452" s="181">
        <v>4</v>
      </c>
      <c r="E2452" s="180" t="s">
        <v>6536</v>
      </c>
      <c r="F2452" s="180" t="s">
        <v>13</v>
      </c>
    </row>
    <row r="2453" spans="1:6">
      <c r="A2453" s="180" t="s">
        <v>397</v>
      </c>
      <c r="B2453" s="181">
        <v>3401</v>
      </c>
      <c r="C2453" s="181">
        <v>319800</v>
      </c>
      <c r="D2453" s="181">
        <v>5</v>
      </c>
      <c r="E2453" s="180" t="s">
        <v>6537</v>
      </c>
      <c r="F2453" s="180" t="s">
        <v>14</v>
      </c>
    </row>
    <row r="2454" spans="1:6">
      <c r="A2454" s="180" t="s">
        <v>397</v>
      </c>
      <c r="B2454" s="181">
        <v>4138</v>
      </c>
      <c r="C2454" s="181">
        <v>413200</v>
      </c>
      <c r="D2454" s="181">
        <v>4</v>
      </c>
      <c r="E2454" s="180" t="s">
        <v>6538</v>
      </c>
      <c r="F2454" s="180" t="s">
        <v>49</v>
      </c>
    </row>
    <row r="2455" spans="1:6">
      <c r="A2455" s="180" t="s">
        <v>397</v>
      </c>
      <c r="B2455" s="181">
        <v>3038</v>
      </c>
      <c r="C2455" s="181">
        <v>725400</v>
      </c>
      <c r="D2455" s="181">
        <v>4</v>
      </c>
      <c r="E2455" s="180" t="s">
        <v>6539</v>
      </c>
      <c r="F2455" s="180" t="s">
        <v>28</v>
      </c>
    </row>
    <row r="2456" spans="1:6">
      <c r="A2456" s="180" t="s">
        <v>397</v>
      </c>
      <c r="B2456" s="181">
        <v>3300</v>
      </c>
      <c r="C2456" s="181">
        <v>388500</v>
      </c>
      <c r="D2456" s="181">
        <v>4</v>
      </c>
      <c r="E2456" s="180" t="s">
        <v>6540</v>
      </c>
      <c r="F2456" s="180" t="s">
        <v>95</v>
      </c>
    </row>
    <row r="2457" spans="1:6">
      <c r="A2457" s="180" t="s">
        <v>397</v>
      </c>
      <c r="B2457" s="181">
        <v>3720</v>
      </c>
      <c r="C2457" s="181">
        <v>320800</v>
      </c>
      <c r="D2457" s="181">
        <v>6</v>
      </c>
      <c r="E2457" s="180" t="s">
        <v>6541</v>
      </c>
      <c r="F2457" s="180" t="s">
        <v>180</v>
      </c>
    </row>
    <row r="2458" spans="1:6">
      <c r="A2458" s="180" t="s">
        <v>397</v>
      </c>
      <c r="B2458" s="181">
        <v>5092</v>
      </c>
      <c r="C2458" s="181">
        <v>933100</v>
      </c>
      <c r="D2458" s="181">
        <v>6</v>
      </c>
      <c r="E2458" s="180" t="s">
        <v>6542</v>
      </c>
      <c r="F2458" s="180" t="s">
        <v>28</v>
      </c>
    </row>
    <row r="2459" spans="1:6">
      <c r="A2459" s="180" t="s">
        <v>397</v>
      </c>
      <c r="B2459" s="181">
        <v>4656</v>
      </c>
      <c r="C2459" s="181">
        <v>340800</v>
      </c>
      <c r="D2459" s="181">
        <v>4</v>
      </c>
      <c r="E2459" s="180" t="s">
        <v>6543</v>
      </c>
      <c r="F2459" s="180" t="s">
        <v>14</v>
      </c>
    </row>
    <row r="2460" spans="1:6">
      <c r="A2460" s="180" t="s">
        <v>397</v>
      </c>
      <c r="B2460" s="181">
        <v>4464</v>
      </c>
      <c r="C2460" s="181">
        <v>365500</v>
      </c>
      <c r="D2460" s="181">
        <v>6</v>
      </c>
      <c r="E2460" s="180" t="s">
        <v>6544</v>
      </c>
      <c r="F2460" s="180" t="s">
        <v>11</v>
      </c>
    </row>
    <row r="2461" spans="1:6">
      <c r="A2461" s="180" t="s">
        <v>397</v>
      </c>
      <c r="B2461" s="181">
        <v>3537</v>
      </c>
      <c r="C2461" s="181">
        <v>309900</v>
      </c>
      <c r="D2461" s="181">
        <v>4</v>
      </c>
      <c r="E2461" s="180" t="s">
        <v>6545</v>
      </c>
      <c r="F2461" s="180" t="s">
        <v>14</v>
      </c>
    </row>
    <row r="2462" spans="1:6">
      <c r="A2462" s="180" t="s">
        <v>397</v>
      </c>
      <c r="B2462" s="181">
        <v>3546</v>
      </c>
      <c r="C2462" s="181">
        <v>351100</v>
      </c>
      <c r="D2462" s="181">
        <v>4</v>
      </c>
      <c r="E2462" s="180" t="s">
        <v>6546</v>
      </c>
      <c r="F2462" s="180" t="s">
        <v>180</v>
      </c>
    </row>
    <row r="2463" spans="1:6">
      <c r="A2463" s="180" t="s">
        <v>397</v>
      </c>
      <c r="B2463" s="181">
        <v>6510</v>
      </c>
      <c r="C2463" s="181">
        <v>1022400</v>
      </c>
      <c r="D2463" s="181">
        <v>6</v>
      </c>
      <c r="E2463" s="180" t="s">
        <v>6547</v>
      </c>
      <c r="F2463" s="180" t="s">
        <v>78</v>
      </c>
    </row>
    <row r="2464" spans="1:6">
      <c r="A2464" s="180" t="s">
        <v>397</v>
      </c>
      <c r="B2464" s="181">
        <v>4731</v>
      </c>
      <c r="C2464" s="181">
        <v>522600</v>
      </c>
      <c r="D2464" s="181">
        <v>6</v>
      </c>
      <c r="E2464" s="180" t="s">
        <v>6548</v>
      </c>
      <c r="F2464" s="180" t="s">
        <v>46</v>
      </c>
    </row>
    <row r="2465" spans="1:6">
      <c r="A2465" s="180" t="s">
        <v>397</v>
      </c>
      <c r="B2465" s="181">
        <v>3260</v>
      </c>
      <c r="C2465" s="181">
        <v>584100</v>
      </c>
      <c r="D2465" s="181">
        <v>4</v>
      </c>
      <c r="E2465" s="180" t="s">
        <v>6549</v>
      </c>
      <c r="F2465" s="180" t="s">
        <v>28</v>
      </c>
    </row>
    <row r="2466" spans="1:6">
      <c r="A2466" s="180" t="s">
        <v>397</v>
      </c>
      <c r="B2466" s="181">
        <v>5025</v>
      </c>
      <c r="C2466" s="181">
        <v>1309400</v>
      </c>
      <c r="D2466" s="181">
        <v>6</v>
      </c>
      <c r="E2466" s="180" t="s">
        <v>6550</v>
      </c>
      <c r="F2466" s="180" t="s">
        <v>7</v>
      </c>
    </row>
    <row r="2467" spans="1:6">
      <c r="A2467" s="180" t="s">
        <v>397</v>
      </c>
      <c r="B2467" s="181">
        <v>3480</v>
      </c>
      <c r="C2467" s="181">
        <v>974000</v>
      </c>
      <c r="D2467" s="181">
        <v>4</v>
      </c>
      <c r="E2467" s="180" t="s">
        <v>6551</v>
      </c>
      <c r="F2467" s="180" t="s">
        <v>28</v>
      </c>
    </row>
    <row r="2468" spans="1:6">
      <c r="A2468" s="180" t="s">
        <v>397</v>
      </c>
      <c r="B2468" s="181">
        <v>2768</v>
      </c>
      <c r="C2468" s="181">
        <v>781400</v>
      </c>
      <c r="D2468" s="181">
        <v>4</v>
      </c>
      <c r="E2468" s="180" t="s">
        <v>6552</v>
      </c>
      <c r="F2468" s="180" t="s">
        <v>7</v>
      </c>
    </row>
    <row r="2469" spans="1:6">
      <c r="A2469" s="180" t="s">
        <v>397</v>
      </c>
      <c r="B2469" s="181">
        <v>6516</v>
      </c>
      <c r="C2469" s="181">
        <v>654300</v>
      </c>
      <c r="D2469" s="181">
        <v>4</v>
      </c>
      <c r="E2469" s="180" t="s">
        <v>6553</v>
      </c>
      <c r="F2469" s="180" t="s">
        <v>32</v>
      </c>
    </row>
    <row r="2470" spans="1:6">
      <c r="A2470" s="180" t="s">
        <v>397</v>
      </c>
      <c r="B2470" s="181">
        <v>5225</v>
      </c>
      <c r="C2470" s="181">
        <v>438700</v>
      </c>
      <c r="D2470" s="181">
        <v>8</v>
      </c>
      <c r="E2470" s="180" t="s">
        <v>6554</v>
      </c>
      <c r="F2470" s="180" t="s">
        <v>11</v>
      </c>
    </row>
    <row r="2471" spans="1:6">
      <c r="A2471" s="180" t="s">
        <v>397</v>
      </c>
      <c r="B2471" s="181">
        <v>4869</v>
      </c>
      <c r="C2471" s="181">
        <v>919600</v>
      </c>
      <c r="D2471" s="181">
        <v>6</v>
      </c>
      <c r="E2471" s="180" t="s">
        <v>6555</v>
      </c>
      <c r="F2471" s="180" t="s">
        <v>7</v>
      </c>
    </row>
    <row r="2472" spans="1:6">
      <c r="A2472" s="180" t="s">
        <v>397</v>
      </c>
      <c r="B2472" s="181">
        <v>4833</v>
      </c>
      <c r="C2472" s="181">
        <v>609700</v>
      </c>
      <c r="D2472" s="181">
        <v>6</v>
      </c>
      <c r="E2472" s="180" t="s">
        <v>6556</v>
      </c>
      <c r="F2472" s="180" t="s">
        <v>13</v>
      </c>
    </row>
    <row r="2473" spans="1:6">
      <c r="A2473" s="180" t="s">
        <v>397</v>
      </c>
      <c r="B2473" s="181">
        <v>3611</v>
      </c>
      <c r="C2473" s="181">
        <v>329500</v>
      </c>
      <c r="D2473" s="181">
        <v>4</v>
      </c>
      <c r="E2473" s="180" t="s">
        <v>6557</v>
      </c>
      <c r="F2473" s="180" t="s">
        <v>14</v>
      </c>
    </row>
    <row r="2474" spans="1:6">
      <c r="A2474" s="180" t="s">
        <v>397</v>
      </c>
      <c r="B2474" s="181">
        <v>3604</v>
      </c>
      <c r="C2474" s="181">
        <v>692100</v>
      </c>
      <c r="D2474" s="181">
        <v>8</v>
      </c>
      <c r="E2474" s="180" t="s">
        <v>6558</v>
      </c>
      <c r="F2474" s="180" t="s">
        <v>28</v>
      </c>
    </row>
    <row r="2475" spans="1:6">
      <c r="A2475" s="180" t="s">
        <v>397</v>
      </c>
      <c r="B2475" s="181">
        <v>3974</v>
      </c>
      <c r="C2475" s="181">
        <v>439300</v>
      </c>
      <c r="D2475" s="181">
        <v>6</v>
      </c>
      <c r="E2475" s="180" t="s">
        <v>6559</v>
      </c>
      <c r="F2475" s="180" t="s">
        <v>14</v>
      </c>
    </row>
    <row r="2476" spans="1:6">
      <c r="A2476" s="180" t="s">
        <v>397</v>
      </c>
      <c r="B2476" s="181">
        <v>4052</v>
      </c>
      <c r="C2476" s="181">
        <v>286700</v>
      </c>
      <c r="D2476" s="181">
        <v>5</v>
      </c>
      <c r="E2476" s="180" t="s">
        <v>6560</v>
      </c>
      <c r="F2476" s="180" t="s">
        <v>11</v>
      </c>
    </row>
    <row r="2477" spans="1:6">
      <c r="A2477" s="180" t="s">
        <v>397</v>
      </c>
      <c r="B2477" s="181">
        <v>3920</v>
      </c>
      <c r="C2477" s="181">
        <v>436700</v>
      </c>
      <c r="D2477" s="181">
        <v>4</v>
      </c>
      <c r="E2477" s="180" t="s">
        <v>6561</v>
      </c>
      <c r="F2477" s="180" t="s">
        <v>26</v>
      </c>
    </row>
    <row r="2478" spans="1:6">
      <c r="A2478" s="180" t="s">
        <v>397</v>
      </c>
      <c r="B2478" s="181">
        <v>4872</v>
      </c>
      <c r="C2478" s="181">
        <v>630700</v>
      </c>
      <c r="D2478" s="181">
        <v>6</v>
      </c>
      <c r="E2478" s="180" t="s">
        <v>6562</v>
      </c>
      <c r="F2478" s="180" t="s">
        <v>31</v>
      </c>
    </row>
    <row r="2479" spans="1:6">
      <c r="A2479" s="180" t="s">
        <v>397</v>
      </c>
      <c r="B2479" s="181">
        <v>5786</v>
      </c>
      <c r="C2479" s="181">
        <v>998600</v>
      </c>
      <c r="D2479" s="181">
        <v>4</v>
      </c>
      <c r="E2479" s="180" t="s">
        <v>6563</v>
      </c>
      <c r="F2479" s="180" t="s">
        <v>24</v>
      </c>
    </row>
    <row r="2480" spans="1:6">
      <c r="A2480" s="180" t="s">
        <v>397</v>
      </c>
      <c r="B2480" s="181">
        <v>3714</v>
      </c>
      <c r="C2480" s="181">
        <v>816700</v>
      </c>
      <c r="D2480" s="181">
        <v>4</v>
      </c>
      <c r="E2480" s="180" t="s">
        <v>6564</v>
      </c>
      <c r="F2480" s="180" t="s">
        <v>7</v>
      </c>
    </row>
    <row r="2481" spans="1:6">
      <c r="A2481" s="180" t="s">
        <v>397</v>
      </c>
      <c r="B2481" s="181">
        <v>3716</v>
      </c>
      <c r="C2481" s="181">
        <v>1204700</v>
      </c>
      <c r="D2481" s="181">
        <v>4</v>
      </c>
      <c r="E2481" s="180" t="s">
        <v>6565</v>
      </c>
      <c r="F2481" s="180" t="s">
        <v>7</v>
      </c>
    </row>
    <row r="2482" spans="1:6">
      <c r="A2482" s="180" t="s">
        <v>397</v>
      </c>
      <c r="B2482" s="181">
        <v>3983</v>
      </c>
      <c r="C2482" s="181">
        <v>288000</v>
      </c>
      <c r="D2482" s="181">
        <v>6</v>
      </c>
      <c r="E2482" s="180" t="s">
        <v>6566</v>
      </c>
      <c r="F2482" s="180" t="s">
        <v>185</v>
      </c>
    </row>
    <row r="2483" spans="1:6">
      <c r="A2483" s="180" t="s">
        <v>397</v>
      </c>
      <c r="B2483" s="181">
        <v>5856</v>
      </c>
      <c r="C2483" s="181">
        <v>836100</v>
      </c>
      <c r="D2483" s="181">
        <v>4</v>
      </c>
      <c r="E2483" s="180" t="s">
        <v>6567</v>
      </c>
      <c r="F2483" s="180" t="s">
        <v>16</v>
      </c>
    </row>
    <row r="2484" spans="1:6">
      <c r="A2484" s="180" t="s">
        <v>397</v>
      </c>
      <c r="B2484" s="181">
        <v>10484</v>
      </c>
      <c r="C2484" s="181">
        <v>3062400</v>
      </c>
      <c r="D2484" s="181">
        <v>6</v>
      </c>
      <c r="E2484" s="180" t="s">
        <v>6568</v>
      </c>
      <c r="F2484" s="180" t="s">
        <v>7</v>
      </c>
    </row>
    <row r="2485" spans="1:6">
      <c r="A2485" s="180" t="s">
        <v>397</v>
      </c>
      <c r="B2485" s="181">
        <v>6383</v>
      </c>
      <c r="C2485" s="181">
        <v>780500</v>
      </c>
      <c r="D2485" s="181">
        <v>4</v>
      </c>
      <c r="E2485" s="180" t="s">
        <v>6569</v>
      </c>
      <c r="F2485" s="180" t="s">
        <v>77</v>
      </c>
    </row>
    <row r="2486" spans="1:6">
      <c r="A2486" s="180" t="s">
        <v>397</v>
      </c>
      <c r="B2486" s="181">
        <v>4352</v>
      </c>
      <c r="C2486" s="181">
        <v>226900</v>
      </c>
      <c r="D2486" s="181">
        <v>6</v>
      </c>
      <c r="E2486" s="180" t="s">
        <v>6570</v>
      </c>
      <c r="F2486" s="180" t="s">
        <v>11</v>
      </c>
    </row>
    <row r="2487" spans="1:6">
      <c r="A2487" s="180" t="s">
        <v>397</v>
      </c>
      <c r="B2487" s="181">
        <v>3580</v>
      </c>
      <c r="C2487" s="181">
        <v>312400</v>
      </c>
      <c r="D2487" s="181">
        <v>4</v>
      </c>
      <c r="E2487" s="180" t="s">
        <v>6571</v>
      </c>
      <c r="F2487" s="180" t="s">
        <v>58</v>
      </c>
    </row>
    <row r="2488" spans="1:6">
      <c r="A2488" s="180" t="s">
        <v>397</v>
      </c>
      <c r="B2488" s="181">
        <v>2670</v>
      </c>
      <c r="C2488" s="181">
        <v>215400</v>
      </c>
      <c r="D2488" s="181">
        <v>4</v>
      </c>
      <c r="E2488" s="180" t="s">
        <v>6572</v>
      </c>
      <c r="F2488" s="180" t="s">
        <v>11</v>
      </c>
    </row>
    <row r="2489" spans="1:6">
      <c r="A2489" s="180" t="s">
        <v>397</v>
      </c>
      <c r="B2489" s="181">
        <v>4538</v>
      </c>
      <c r="C2489" s="181">
        <v>280100</v>
      </c>
      <c r="D2489" s="181">
        <v>4</v>
      </c>
      <c r="E2489" s="180" t="s">
        <v>6573</v>
      </c>
      <c r="F2489" s="180" t="s">
        <v>11</v>
      </c>
    </row>
    <row r="2490" spans="1:6">
      <c r="A2490" s="180" t="s">
        <v>397</v>
      </c>
      <c r="B2490" s="181">
        <v>7191</v>
      </c>
      <c r="C2490" s="181">
        <v>1404400</v>
      </c>
      <c r="D2490" s="181">
        <v>6</v>
      </c>
      <c r="E2490" s="180" t="s">
        <v>6574</v>
      </c>
      <c r="F2490" s="180" t="s">
        <v>24</v>
      </c>
    </row>
    <row r="2491" spans="1:6">
      <c r="A2491" s="180" t="s">
        <v>397</v>
      </c>
      <c r="B2491" s="181">
        <v>3996</v>
      </c>
      <c r="C2491" s="181">
        <v>294400</v>
      </c>
      <c r="D2491" s="181">
        <v>6</v>
      </c>
      <c r="E2491" s="180" t="s">
        <v>6575</v>
      </c>
      <c r="F2491" s="180" t="s">
        <v>14</v>
      </c>
    </row>
    <row r="2492" spans="1:6">
      <c r="A2492" s="180" t="s">
        <v>397</v>
      </c>
      <c r="B2492" s="181">
        <v>3478</v>
      </c>
      <c r="C2492" s="181">
        <v>340400</v>
      </c>
      <c r="D2492" s="181">
        <v>4</v>
      </c>
      <c r="E2492" s="180" t="s">
        <v>6576</v>
      </c>
      <c r="F2492" s="180" t="s">
        <v>77</v>
      </c>
    </row>
    <row r="2493" spans="1:6">
      <c r="A2493" s="180" t="s">
        <v>397</v>
      </c>
      <c r="B2493" s="181">
        <v>5736</v>
      </c>
      <c r="C2493" s="181">
        <v>769600</v>
      </c>
      <c r="D2493" s="181">
        <v>6</v>
      </c>
      <c r="E2493" s="180" t="s">
        <v>6577</v>
      </c>
      <c r="F2493" s="180" t="s">
        <v>13</v>
      </c>
    </row>
    <row r="2494" spans="1:6">
      <c r="A2494" s="180" t="s">
        <v>397</v>
      </c>
      <c r="B2494" s="181">
        <v>3634</v>
      </c>
      <c r="C2494" s="181">
        <v>409400</v>
      </c>
      <c r="D2494" s="181">
        <v>4</v>
      </c>
      <c r="E2494" s="180" t="s">
        <v>6578</v>
      </c>
      <c r="F2494" s="180" t="s">
        <v>79</v>
      </c>
    </row>
    <row r="2495" spans="1:6">
      <c r="A2495" s="180" t="s">
        <v>397</v>
      </c>
      <c r="B2495" s="181">
        <v>2350</v>
      </c>
      <c r="C2495" s="181">
        <v>462000</v>
      </c>
      <c r="D2495" s="181">
        <v>4</v>
      </c>
      <c r="E2495" s="180" t="s">
        <v>6579</v>
      </c>
      <c r="F2495" s="180" t="s">
        <v>222</v>
      </c>
    </row>
    <row r="2496" spans="1:6">
      <c r="A2496" s="180" t="s">
        <v>397</v>
      </c>
      <c r="B2496" s="181">
        <v>2570</v>
      </c>
      <c r="C2496" s="181">
        <v>185200</v>
      </c>
      <c r="D2496" s="181">
        <v>4</v>
      </c>
      <c r="E2496" s="180" t="s">
        <v>6580</v>
      </c>
      <c r="F2496" s="180" t="s">
        <v>99</v>
      </c>
    </row>
    <row r="2497" spans="1:6">
      <c r="A2497" s="180" t="s">
        <v>397</v>
      </c>
      <c r="B2497" s="181">
        <v>4289</v>
      </c>
      <c r="C2497" s="181">
        <v>388300</v>
      </c>
      <c r="D2497" s="181">
        <v>6</v>
      </c>
      <c r="E2497" s="180" t="s">
        <v>6581</v>
      </c>
      <c r="F2497" s="180" t="s">
        <v>15</v>
      </c>
    </row>
    <row r="2498" spans="1:6">
      <c r="A2498" s="180" t="s">
        <v>397</v>
      </c>
      <c r="B2498" s="181">
        <v>4734</v>
      </c>
      <c r="C2498" s="181">
        <v>282500</v>
      </c>
      <c r="D2498" s="181">
        <v>4</v>
      </c>
      <c r="E2498" s="180" t="s">
        <v>6582</v>
      </c>
      <c r="F2498" s="180" t="s">
        <v>14</v>
      </c>
    </row>
    <row r="2499" spans="1:6">
      <c r="A2499" s="180" t="s">
        <v>397</v>
      </c>
      <c r="B2499" s="181">
        <v>5070</v>
      </c>
      <c r="C2499" s="181">
        <v>318900</v>
      </c>
      <c r="D2499" s="181">
        <v>4</v>
      </c>
      <c r="E2499" s="180" t="s">
        <v>6583</v>
      </c>
      <c r="F2499" s="180" t="s">
        <v>246</v>
      </c>
    </row>
    <row r="2500" spans="1:6">
      <c r="A2500" s="180" t="s">
        <v>397</v>
      </c>
      <c r="B2500" s="181">
        <v>3915</v>
      </c>
      <c r="C2500" s="181">
        <v>310900</v>
      </c>
      <c r="D2500" s="181">
        <v>4</v>
      </c>
      <c r="E2500" s="180" t="s">
        <v>6584</v>
      </c>
      <c r="F2500" s="180" t="s">
        <v>14</v>
      </c>
    </row>
    <row r="2501" spans="1:6">
      <c r="A2501" s="180" t="s">
        <v>397</v>
      </c>
      <c r="B2501" s="181">
        <v>5330</v>
      </c>
      <c r="C2501" s="181">
        <v>323500</v>
      </c>
      <c r="D2501" s="181">
        <v>6</v>
      </c>
      <c r="E2501" s="180" t="s">
        <v>6585</v>
      </c>
      <c r="F2501" s="180" t="s">
        <v>14</v>
      </c>
    </row>
    <row r="2502" spans="1:6">
      <c r="A2502" s="180" t="s">
        <v>397</v>
      </c>
      <c r="B2502" s="181">
        <v>5901</v>
      </c>
      <c r="C2502" s="181">
        <v>729700</v>
      </c>
      <c r="D2502" s="181">
        <v>6</v>
      </c>
      <c r="E2502" s="180" t="s">
        <v>6586</v>
      </c>
      <c r="F2502" s="180" t="s">
        <v>13</v>
      </c>
    </row>
    <row r="2503" spans="1:6">
      <c r="A2503" s="180" t="s">
        <v>397</v>
      </c>
      <c r="B2503" s="181">
        <v>4094</v>
      </c>
      <c r="C2503" s="181">
        <v>246100</v>
      </c>
      <c r="D2503" s="181">
        <v>4</v>
      </c>
      <c r="E2503" s="180" t="s">
        <v>6587</v>
      </c>
      <c r="F2503" s="180" t="s">
        <v>11</v>
      </c>
    </row>
    <row r="2504" spans="1:6">
      <c r="A2504" s="180" t="s">
        <v>397</v>
      </c>
      <c r="B2504" s="181">
        <v>5670</v>
      </c>
      <c r="C2504" s="181">
        <v>363300</v>
      </c>
      <c r="D2504" s="181">
        <v>4</v>
      </c>
      <c r="E2504" s="180" t="s">
        <v>6588</v>
      </c>
      <c r="F2504" s="180" t="s">
        <v>15</v>
      </c>
    </row>
    <row r="2505" spans="1:6">
      <c r="A2505" s="180" t="s">
        <v>397</v>
      </c>
      <c r="B2505" s="181">
        <v>4890</v>
      </c>
      <c r="C2505" s="181">
        <v>679700</v>
      </c>
      <c r="D2505" s="181">
        <v>5</v>
      </c>
      <c r="E2505" s="180" t="s">
        <v>6589</v>
      </c>
      <c r="F2505" s="180" t="s">
        <v>13</v>
      </c>
    </row>
    <row r="2506" spans="1:6">
      <c r="A2506" s="180" t="s">
        <v>397</v>
      </c>
      <c r="B2506" s="181">
        <v>4215</v>
      </c>
      <c r="C2506" s="181">
        <v>496700</v>
      </c>
      <c r="D2506" s="181">
        <v>6</v>
      </c>
      <c r="E2506" s="180" t="s">
        <v>6590</v>
      </c>
      <c r="F2506" s="180" t="s">
        <v>10</v>
      </c>
    </row>
    <row r="2507" spans="1:6">
      <c r="A2507" s="180" t="s">
        <v>397</v>
      </c>
      <c r="B2507" s="181">
        <v>4458</v>
      </c>
      <c r="C2507" s="181">
        <v>319300</v>
      </c>
      <c r="D2507" s="181">
        <v>6</v>
      </c>
      <c r="E2507" s="180" t="s">
        <v>6591</v>
      </c>
      <c r="F2507" s="180" t="s">
        <v>11</v>
      </c>
    </row>
    <row r="2508" spans="1:6">
      <c r="A2508" s="180" t="s">
        <v>397</v>
      </c>
      <c r="B2508" s="181">
        <v>2936</v>
      </c>
      <c r="C2508" s="181">
        <v>1076600</v>
      </c>
      <c r="D2508" s="181">
        <v>4</v>
      </c>
      <c r="E2508" s="180" t="s">
        <v>6592</v>
      </c>
      <c r="F2508" s="180" t="s">
        <v>7</v>
      </c>
    </row>
    <row r="2509" spans="1:6">
      <c r="A2509" s="180" t="s">
        <v>397</v>
      </c>
      <c r="B2509" s="181">
        <v>7628</v>
      </c>
      <c r="C2509" s="181">
        <v>615000</v>
      </c>
      <c r="D2509" s="181">
        <v>4</v>
      </c>
      <c r="E2509" s="180" t="s">
        <v>6593</v>
      </c>
      <c r="F2509" s="180" t="s">
        <v>41</v>
      </c>
    </row>
    <row r="2510" spans="1:6">
      <c r="A2510" s="180" t="s">
        <v>397</v>
      </c>
      <c r="B2510" s="181">
        <v>4489</v>
      </c>
      <c r="C2510" s="181">
        <v>532900</v>
      </c>
      <c r="D2510" s="181">
        <v>4</v>
      </c>
      <c r="E2510" s="180" t="s">
        <v>6594</v>
      </c>
      <c r="F2510" s="180" t="s">
        <v>46</v>
      </c>
    </row>
    <row r="2511" spans="1:6">
      <c r="A2511" s="180" t="s">
        <v>397</v>
      </c>
      <c r="B2511" s="181">
        <v>4791</v>
      </c>
      <c r="C2511" s="181">
        <v>377600</v>
      </c>
      <c r="D2511" s="181">
        <v>4</v>
      </c>
      <c r="E2511" s="180" t="s">
        <v>6595</v>
      </c>
      <c r="F2511" s="180" t="s">
        <v>14</v>
      </c>
    </row>
    <row r="2512" spans="1:6">
      <c r="A2512" s="180" t="s">
        <v>397</v>
      </c>
      <c r="B2512" s="181">
        <v>3593</v>
      </c>
      <c r="C2512" s="181">
        <v>610700</v>
      </c>
      <c r="D2512" s="181">
        <v>4</v>
      </c>
      <c r="E2512" s="180" t="s">
        <v>6596</v>
      </c>
      <c r="F2512" s="180" t="s">
        <v>72</v>
      </c>
    </row>
    <row r="2513" spans="1:6">
      <c r="A2513" s="180" t="s">
        <v>397</v>
      </c>
      <c r="B2513" s="181">
        <v>3792</v>
      </c>
      <c r="C2513" s="181">
        <v>264500</v>
      </c>
      <c r="D2513" s="181">
        <v>4</v>
      </c>
      <c r="E2513" s="180" t="s">
        <v>6597</v>
      </c>
      <c r="F2513" s="180" t="s">
        <v>14</v>
      </c>
    </row>
    <row r="2514" spans="1:6">
      <c r="A2514" s="180" t="s">
        <v>397</v>
      </c>
      <c r="B2514" s="181">
        <v>3048</v>
      </c>
      <c r="C2514" s="181">
        <v>744000</v>
      </c>
      <c r="D2514" s="181">
        <v>4</v>
      </c>
      <c r="E2514" s="180" t="s">
        <v>6598</v>
      </c>
      <c r="F2514" s="180" t="s">
        <v>28</v>
      </c>
    </row>
    <row r="2515" spans="1:6">
      <c r="A2515" s="180" t="s">
        <v>397</v>
      </c>
      <c r="B2515" s="181">
        <v>4878</v>
      </c>
      <c r="C2515" s="181">
        <v>315500</v>
      </c>
      <c r="D2515" s="181">
        <v>5</v>
      </c>
      <c r="E2515" s="180" t="s">
        <v>6599</v>
      </c>
      <c r="F2515" s="180" t="s">
        <v>11</v>
      </c>
    </row>
    <row r="2516" spans="1:6">
      <c r="A2516" s="180" t="s">
        <v>397</v>
      </c>
      <c r="B2516" s="181">
        <v>4032</v>
      </c>
      <c r="C2516" s="181">
        <v>993600</v>
      </c>
      <c r="D2516" s="181">
        <v>4</v>
      </c>
      <c r="E2516" s="180" t="s">
        <v>6600</v>
      </c>
      <c r="F2516" s="180" t="s">
        <v>78</v>
      </c>
    </row>
    <row r="2517" spans="1:6">
      <c r="A2517" s="180" t="s">
        <v>397</v>
      </c>
      <c r="B2517" s="181">
        <v>3234</v>
      </c>
      <c r="C2517" s="181">
        <v>304200</v>
      </c>
      <c r="D2517" s="181">
        <v>4</v>
      </c>
      <c r="E2517" s="180" t="s">
        <v>6601</v>
      </c>
      <c r="F2517" s="180" t="s">
        <v>14</v>
      </c>
    </row>
    <row r="2518" spans="1:6">
      <c r="A2518" s="180" t="s">
        <v>397</v>
      </c>
      <c r="B2518" s="181">
        <v>4596</v>
      </c>
      <c r="C2518" s="181">
        <v>352700</v>
      </c>
      <c r="D2518" s="181">
        <v>4</v>
      </c>
      <c r="E2518" s="180" t="s">
        <v>6602</v>
      </c>
      <c r="F2518" s="180" t="s">
        <v>27</v>
      </c>
    </row>
    <row r="2519" spans="1:6">
      <c r="A2519" s="180" t="s">
        <v>397</v>
      </c>
      <c r="B2519" s="181">
        <v>3832</v>
      </c>
      <c r="C2519" s="181">
        <v>415600</v>
      </c>
      <c r="D2519" s="181">
        <v>4</v>
      </c>
      <c r="E2519" s="180" t="s">
        <v>6603</v>
      </c>
      <c r="F2519" s="180" t="s">
        <v>151</v>
      </c>
    </row>
    <row r="2520" spans="1:6">
      <c r="A2520" s="180" t="s">
        <v>397</v>
      </c>
      <c r="B2520" s="181">
        <v>5304</v>
      </c>
      <c r="C2520" s="181">
        <v>997000</v>
      </c>
      <c r="D2520" s="181">
        <v>7</v>
      </c>
      <c r="E2520" s="180" t="s">
        <v>6604</v>
      </c>
      <c r="F2520" s="180" t="s">
        <v>24</v>
      </c>
    </row>
    <row r="2521" spans="1:6">
      <c r="A2521" s="180" t="s">
        <v>397</v>
      </c>
      <c r="B2521" s="181">
        <v>4508</v>
      </c>
      <c r="C2521" s="181">
        <v>345000</v>
      </c>
      <c r="D2521" s="181">
        <v>6</v>
      </c>
      <c r="E2521" s="180" t="s">
        <v>6605</v>
      </c>
      <c r="F2521" s="180" t="s">
        <v>15</v>
      </c>
    </row>
    <row r="2522" spans="1:6">
      <c r="A2522" s="180" t="s">
        <v>397</v>
      </c>
      <c r="B2522" s="181">
        <v>5163</v>
      </c>
      <c r="C2522" s="181">
        <v>374900</v>
      </c>
      <c r="D2522" s="181">
        <v>4</v>
      </c>
      <c r="E2522" s="180" t="s">
        <v>6606</v>
      </c>
      <c r="F2522" s="180" t="s">
        <v>10</v>
      </c>
    </row>
    <row r="2523" spans="1:6">
      <c r="A2523" s="180" t="s">
        <v>397</v>
      </c>
      <c r="B2523" s="181">
        <v>7659</v>
      </c>
      <c r="C2523" s="181">
        <v>1423800</v>
      </c>
      <c r="D2523" s="181">
        <v>8</v>
      </c>
      <c r="E2523" s="180" t="s">
        <v>6607</v>
      </c>
      <c r="F2523" s="180" t="s">
        <v>66</v>
      </c>
    </row>
    <row r="2524" spans="1:6">
      <c r="A2524" s="180" t="s">
        <v>397</v>
      </c>
      <c r="B2524" s="181">
        <v>2504</v>
      </c>
      <c r="C2524" s="181">
        <v>1000700</v>
      </c>
      <c r="D2524" s="181">
        <v>4</v>
      </c>
      <c r="E2524" s="180" t="s">
        <v>6608</v>
      </c>
      <c r="F2524" s="180" t="s">
        <v>28</v>
      </c>
    </row>
    <row r="2525" spans="1:6">
      <c r="A2525" s="180" t="s">
        <v>397</v>
      </c>
      <c r="B2525" s="181">
        <v>3194</v>
      </c>
      <c r="C2525" s="181">
        <v>324000</v>
      </c>
      <c r="D2525" s="181">
        <v>4</v>
      </c>
      <c r="E2525" s="180" t="s">
        <v>6609</v>
      </c>
      <c r="F2525" s="180" t="s">
        <v>97</v>
      </c>
    </row>
    <row r="2526" spans="1:6">
      <c r="A2526" s="180" t="s">
        <v>397</v>
      </c>
      <c r="B2526" s="181">
        <v>5916</v>
      </c>
      <c r="C2526" s="181">
        <v>500500</v>
      </c>
      <c r="D2526" s="181">
        <v>6</v>
      </c>
      <c r="E2526" s="180" t="s">
        <v>6610</v>
      </c>
      <c r="F2526" s="180" t="s">
        <v>14</v>
      </c>
    </row>
    <row r="2527" spans="1:6">
      <c r="A2527" s="180" t="s">
        <v>397</v>
      </c>
      <c r="B2527" s="181">
        <v>5290</v>
      </c>
      <c r="C2527" s="181">
        <v>536900</v>
      </c>
      <c r="D2527" s="181">
        <v>4</v>
      </c>
      <c r="E2527" s="180" t="s">
        <v>6611</v>
      </c>
      <c r="F2527" s="180" t="s">
        <v>14</v>
      </c>
    </row>
    <row r="2528" spans="1:6">
      <c r="A2528" s="180" t="s">
        <v>397</v>
      </c>
      <c r="B2528" s="181">
        <v>4358</v>
      </c>
      <c r="C2528" s="181">
        <v>338000</v>
      </c>
      <c r="D2528" s="181">
        <v>5</v>
      </c>
      <c r="E2528" s="180" t="s">
        <v>6612</v>
      </c>
      <c r="F2528" s="180" t="s">
        <v>14</v>
      </c>
    </row>
    <row r="2529" spans="1:6">
      <c r="A2529" s="180" t="s">
        <v>397</v>
      </c>
      <c r="B2529" s="181">
        <v>4338</v>
      </c>
      <c r="C2529" s="181">
        <v>284600</v>
      </c>
      <c r="D2529" s="181">
        <v>5</v>
      </c>
      <c r="E2529" s="180" t="s">
        <v>6613</v>
      </c>
      <c r="F2529" s="180" t="s">
        <v>14</v>
      </c>
    </row>
    <row r="2530" spans="1:6">
      <c r="A2530" s="180" t="s">
        <v>397</v>
      </c>
      <c r="B2530" s="181">
        <v>5566</v>
      </c>
      <c r="C2530" s="181">
        <v>803000</v>
      </c>
      <c r="D2530" s="181">
        <v>4</v>
      </c>
      <c r="E2530" s="180" t="s">
        <v>6614</v>
      </c>
      <c r="F2530" s="180" t="s">
        <v>28</v>
      </c>
    </row>
    <row r="2531" spans="1:6">
      <c r="A2531" s="180" t="s">
        <v>397</v>
      </c>
      <c r="B2531" s="181">
        <v>4680</v>
      </c>
      <c r="C2531" s="181">
        <v>326700</v>
      </c>
      <c r="D2531" s="181">
        <v>6</v>
      </c>
      <c r="E2531" s="180" t="s">
        <v>6615</v>
      </c>
      <c r="F2531" s="180" t="s">
        <v>14</v>
      </c>
    </row>
    <row r="2532" spans="1:6">
      <c r="A2532" s="180" t="s">
        <v>397</v>
      </c>
      <c r="B2532" s="181">
        <v>3432</v>
      </c>
      <c r="C2532" s="181">
        <v>654200</v>
      </c>
      <c r="D2532" s="181">
        <v>4</v>
      </c>
      <c r="E2532" s="180" t="s">
        <v>6616</v>
      </c>
      <c r="F2532" s="180" t="s">
        <v>7</v>
      </c>
    </row>
    <row r="2533" spans="1:6">
      <c r="A2533" s="180" t="s">
        <v>397</v>
      </c>
      <c r="B2533" s="181">
        <v>4908</v>
      </c>
      <c r="C2533" s="181">
        <v>353500</v>
      </c>
      <c r="D2533" s="181">
        <v>4</v>
      </c>
      <c r="E2533" s="180" t="s">
        <v>6617</v>
      </c>
      <c r="F2533" s="180" t="s">
        <v>15</v>
      </c>
    </row>
    <row r="2534" spans="1:6">
      <c r="A2534" s="180" t="s">
        <v>397</v>
      </c>
      <c r="B2534" s="181">
        <v>4197</v>
      </c>
      <c r="C2534" s="181">
        <v>287600</v>
      </c>
      <c r="D2534" s="181">
        <v>5</v>
      </c>
      <c r="E2534" s="180" t="s">
        <v>6618</v>
      </c>
      <c r="F2534" s="180" t="s">
        <v>11</v>
      </c>
    </row>
    <row r="2535" spans="1:6">
      <c r="A2535" s="180" t="s">
        <v>397</v>
      </c>
      <c r="B2535" s="181">
        <v>3478</v>
      </c>
      <c r="C2535" s="181">
        <v>330700</v>
      </c>
      <c r="D2535" s="181">
        <v>4</v>
      </c>
      <c r="E2535" s="180" t="s">
        <v>6619</v>
      </c>
      <c r="F2535" s="180" t="s">
        <v>14</v>
      </c>
    </row>
    <row r="2536" spans="1:6">
      <c r="A2536" s="180" t="s">
        <v>397</v>
      </c>
      <c r="B2536" s="181">
        <v>3388</v>
      </c>
      <c r="C2536" s="181">
        <v>225700</v>
      </c>
      <c r="D2536" s="181">
        <v>4</v>
      </c>
      <c r="E2536" s="180" t="s">
        <v>6620</v>
      </c>
      <c r="F2536" s="180" t="s">
        <v>14</v>
      </c>
    </row>
    <row r="2537" spans="1:6">
      <c r="A2537" s="180" t="s">
        <v>397</v>
      </c>
      <c r="B2537" s="181">
        <v>3851</v>
      </c>
      <c r="C2537" s="181">
        <v>294300</v>
      </c>
      <c r="D2537" s="181">
        <v>5</v>
      </c>
      <c r="E2537" s="180" t="s">
        <v>6621</v>
      </c>
      <c r="F2537" s="180" t="s">
        <v>14</v>
      </c>
    </row>
    <row r="2538" spans="1:6">
      <c r="A2538" s="180" t="s">
        <v>397</v>
      </c>
      <c r="B2538" s="181">
        <v>3025</v>
      </c>
      <c r="C2538" s="181">
        <v>281200</v>
      </c>
      <c r="D2538" s="181">
        <v>4</v>
      </c>
      <c r="E2538" s="180" t="s">
        <v>6622</v>
      </c>
      <c r="F2538" s="180" t="s">
        <v>15</v>
      </c>
    </row>
    <row r="2539" spans="1:6">
      <c r="A2539" s="180" t="s">
        <v>397</v>
      </c>
      <c r="B2539" s="181">
        <v>4533</v>
      </c>
      <c r="C2539" s="181">
        <v>358500</v>
      </c>
      <c r="D2539" s="181">
        <v>4</v>
      </c>
      <c r="E2539" s="180" t="s">
        <v>6623</v>
      </c>
      <c r="F2539" s="180" t="s">
        <v>10</v>
      </c>
    </row>
    <row r="2540" spans="1:6">
      <c r="A2540" s="180" t="s">
        <v>397</v>
      </c>
      <c r="B2540" s="181">
        <v>3074</v>
      </c>
      <c r="C2540" s="181">
        <v>250500</v>
      </c>
      <c r="D2540" s="181">
        <v>4</v>
      </c>
      <c r="E2540" s="180" t="s">
        <v>6624</v>
      </c>
      <c r="F2540" s="180" t="s">
        <v>14</v>
      </c>
    </row>
    <row r="2541" spans="1:6">
      <c r="A2541" s="180" t="s">
        <v>397</v>
      </c>
      <c r="B2541" s="181">
        <v>2623</v>
      </c>
      <c r="C2541" s="181">
        <v>591000</v>
      </c>
      <c r="D2541" s="181">
        <v>5</v>
      </c>
      <c r="E2541" s="180" t="s">
        <v>6625</v>
      </c>
      <c r="F2541" s="180" t="s">
        <v>139</v>
      </c>
    </row>
    <row r="2542" spans="1:6">
      <c r="A2542" s="180" t="s">
        <v>397</v>
      </c>
      <c r="B2542" s="181">
        <v>4251</v>
      </c>
      <c r="C2542" s="181">
        <v>663800</v>
      </c>
      <c r="D2542" s="181">
        <v>5</v>
      </c>
      <c r="E2542" s="180" t="s">
        <v>6626</v>
      </c>
      <c r="F2542" s="180" t="s">
        <v>13</v>
      </c>
    </row>
    <row r="2543" spans="1:6">
      <c r="A2543" s="180" t="s">
        <v>397</v>
      </c>
      <c r="B2543" s="181">
        <v>4579</v>
      </c>
      <c r="C2543" s="181">
        <v>359400</v>
      </c>
      <c r="D2543" s="181">
        <v>4</v>
      </c>
      <c r="E2543" s="180" t="s">
        <v>6627</v>
      </c>
      <c r="F2543" s="180" t="s">
        <v>15</v>
      </c>
    </row>
    <row r="2544" spans="1:6">
      <c r="A2544" s="180" t="s">
        <v>397</v>
      </c>
      <c r="B2544" s="181">
        <v>5232</v>
      </c>
      <c r="C2544" s="181">
        <v>860600</v>
      </c>
      <c r="D2544" s="181">
        <v>4</v>
      </c>
      <c r="E2544" s="180" t="s">
        <v>6628</v>
      </c>
      <c r="F2544" s="180" t="s">
        <v>13</v>
      </c>
    </row>
    <row r="2545" spans="1:6">
      <c r="A2545" s="180" t="s">
        <v>397</v>
      </c>
      <c r="B2545" s="181">
        <v>2514</v>
      </c>
      <c r="C2545" s="181">
        <v>148900</v>
      </c>
      <c r="D2545" s="181">
        <v>4</v>
      </c>
      <c r="E2545" s="180" t="s">
        <v>6629</v>
      </c>
      <c r="F2545" s="180" t="s">
        <v>90</v>
      </c>
    </row>
    <row r="2546" spans="1:6">
      <c r="A2546" s="180" t="s">
        <v>397</v>
      </c>
      <c r="B2546" s="181">
        <v>5341</v>
      </c>
      <c r="C2546" s="181">
        <v>378700</v>
      </c>
      <c r="D2546" s="181">
        <v>5</v>
      </c>
      <c r="E2546" s="180" t="s">
        <v>6630</v>
      </c>
      <c r="F2546" s="180" t="s">
        <v>14</v>
      </c>
    </row>
    <row r="2547" spans="1:6">
      <c r="A2547" s="180" t="s">
        <v>397</v>
      </c>
      <c r="B2547" s="181">
        <v>3476</v>
      </c>
      <c r="C2547" s="181">
        <v>290000</v>
      </c>
      <c r="D2547" s="181">
        <v>5</v>
      </c>
      <c r="E2547" s="180" t="s">
        <v>6631</v>
      </c>
      <c r="F2547" s="180" t="s">
        <v>11</v>
      </c>
    </row>
    <row r="2548" spans="1:6">
      <c r="A2548" s="180" t="s">
        <v>397</v>
      </c>
      <c r="B2548" s="181">
        <v>4211</v>
      </c>
      <c r="C2548" s="181">
        <v>672400</v>
      </c>
      <c r="D2548" s="181">
        <v>5</v>
      </c>
      <c r="E2548" s="180" t="s">
        <v>6632</v>
      </c>
      <c r="F2548" s="180" t="s">
        <v>5</v>
      </c>
    </row>
    <row r="2549" spans="1:6">
      <c r="A2549" s="180" t="s">
        <v>397</v>
      </c>
      <c r="B2549" s="181">
        <v>3131</v>
      </c>
      <c r="C2549" s="181">
        <v>273800</v>
      </c>
      <c r="D2549" s="181">
        <v>4</v>
      </c>
      <c r="E2549" s="180" t="s">
        <v>6633</v>
      </c>
      <c r="F2549" s="180" t="s">
        <v>11</v>
      </c>
    </row>
    <row r="2550" spans="1:6">
      <c r="A2550" s="180" t="s">
        <v>397</v>
      </c>
      <c r="B2550" s="181">
        <v>3834</v>
      </c>
      <c r="C2550" s="181">
        <v>705600</v>
      </c>
      <c r="D2550" s="181">
        <v>6</v>
      </c>
      <c r="E2550" s="180" t="s">
        <v>6634</v>
      </c>
      <c r="F2550" s="180" t="s">
        <v>44</v>
      </c>
    </row>
    <row r="2551" spans="1:6">
      <c r="A2551" s="180" t="s">
        <v>397</v>
      </c>
      <c r="B2551" s="181">
        <v>4100</v>
      </c>
      <c r="C2551" s="181">
        <v>673500</v>
      </c>
      <c r="D2551" s="181">
        <v>4</v>
      </c>
      <c r="E2551" s="180" t="s">
        <v>6635</v>
      </c>
      <c r="F2551" s="180" t="s">
        <v>28</v>
      </c>
    </row>
    <row r="2552" spans="1:6">
      <c r="A2552" s="180" t="s">
        <v>397</v>
      </c>
      <c r="B2552" s="181">
        <v>8822</v>
      </c>
      <c r="C2552" s="181">
        <v>1535900</v>
      </c>
      <c r="D2552" s="181">
        <v>5</v>
      </c>
      <c r="E2552" s="180" t="s">
        <v>6636</v>
      </c>
      <c r="F2552" s="180" t="s">
        <v>24</v>
      </c>
    </row>
    <row r="2553" spans="1:6">
      <c r="A2553" s="180" t="s">
        <v>397</v>
      </c>
      <c r="B2553" s="181">
        <v>2940</v>
      </c>
      <c r="C2553" s="181">
        <v>566000</v>
      </c>
      <c r="D2553" s="181">
        <v>6</v>
      </c>
      <c r="E2553" s="180" t="s">
        <v>6637</v>
      </c>
      <c r="F2553" s="180" t="s">
        <v>28</v>
      </c>
    </row>
    <row r="2554" spans="1:6">
      <c r="A2554" s="180" t="s">
        <v>397</v>
      </c>
      <c r="B2554" s="181">
        <v>5202</v>
      </c>
      <c r="C2554" s="181">
        <v>730500</v>
      </c>
      <c r="D2554" s="181">
        <v>5</v>
      </c>
      <c r="E2554" s="180" t="s">
        <v>6638</v>
      </c>
      <c r="F2554" s="180" t="s">
        <v>32</v>
      </c>
    </row>
    <row r="2555" spans="1:6">
      <c r="A2555" s="180" t="s">
        <v>397</v>
      </c>
      <c r="B2555" s="181">
        <v>4791</v>
      </c>
      <c r="C2555" s="181">
        <v>352900</v>
      </c>
      <c r="D2555" s="181">
        <v>5</v>
      </c>
      <c r="E2555" s="180" t="s">
        <v>6639</v>
      </c>
      <c r="F2555" s="180" t="s">
        <v>14</v>
      </c>
    </row>
    <row r="2556" spans="1:6">
      <c r="A2556" s="180" t="s">
        <v>397</v>
      </c>
      <c r="B2556" s="181">
        <v>5196</v>
      </c>
      <c r="C2556" s="181">
        <v>784700</v>
      </c>
      <c r="D2556" s="181">
        <v>5</v>
      </c>
      <c r="E2556" s="180" t="s">
        <v>6640</v>
      </c>
      <c r="F2556" s="180" t="s">
        <v>32</v>
      </c>
    </row>
    <row r="2557" spans="1:6">
      <c r="A2557" s="180" t="s">
        <v>397</v>
      </c>
      <c r="B2557" s="181">
        <v>5700</v>
      </c>
      <c r="C2557" s="181">
        <v>1158300</v>
      </c>
      <c r="D2557" s="181">
        <v>6</v>
      </c>
      <c r="E2557" s="180" t="s">
        <v>6641</v>
      </c>
      <c r="F2557" s="180" t="s">
        <v>32</v>
      </c>
    </row>
    <row r="2558" spans="1:6">
      <c r="A2558" s="180" t="s">
        <v>397</v>
      </c>
      <c r="B2558" s="181">
        <v>2421</v>
      </c>
      <c r="C2558" s="181">
        <v>340000</v>
      </c>
      <c r="D2558" s="181">
        <v>4</v>
      </c>
      <c r="E2558" s="180" t="s">
        <v>6642</v>
      </c>
      <c r="F2558" s="180" t="s">
        <v>69</v>
      </c>
    </row>
    <row r="2559" spans="1:6">
      <c r="A2559" s="180" t="s">
        <v>397</v>
      </c>
      <c r="B2559" s="181">
        <v>4932</v>
      </c>
      <c r="C2559" s="181">
        <v>376200</v>
      </c>
      <c r="D2559" s="181">
        <v>6</v>
      </c>
      <c r="E2559" s="180" t="s">
        <v>6643</v>
      </c>
      <c r="F2559" s="180" t="s">
        <v>14</v>
      </c>
    </row>
    <row r="2560" spans="1:6">
      <c r="A2560" s="180" t="s">
        <v>397</v>
      </c>
      <c r="B2560" s="181">
        <v>3039</v>
      </c>
      <c r="C2560" s="181">
        <v>221300</v>
      </c>
      <c r="D2560" s="181">
        <v>4</v>
      </c>
      <c r="E2560" s="180" t="s">
        <v>6644</v>
      </c>
      <c r="F2560" s="180" t="s">
        <v>11</v>
      </c>
    </row>
    <row r="2561" spans="1:6">
      <c r="A2561" s="180" t="s">
        <v>397</v>
      </c>
      <c r="B2561" s="181">
        <v>5166</v>
      </c>
      <c r="C2561" s="181">
        <v>433700</v>
      </c>
      <c r="D2561" s="181">
        <v>6</v>
      </c>
      <c r="E2561" s="180" t="s">
        <v>6645</v>
      </c>
      <c r="F2561" s="180" t="s">
        <v>14</v>
      </c>
    </row>
    <row r="2562" spans="1:6">
      <c r="A2562" s="180" t="s">
        <v>397</v>
      </c>
      <c r="B2562" s="181">
        <v>3840</v>
      </c>
      <c r="C2562" s="181">
        <v>588100</v>
      </c>
      <c r="D2562" s="181">
        <v>4</v>
      </c>
      <c r="E2562" s="180" t="s">
        <v>6646</v>
      </c>
      <c r="F2562" s="180" t="s">
        <v>49</v>
      </c>
    </row>
    <row r="2563" spans="1:6">
      <c r="A2563" s="180" t="s">
        <v>397</v>
      </c>
      <c r="B2563" s="181">
        <v>5634</v>
      </c>
      <c r="C2563" s="181">
        <v>691300</v>
      </c>
      <c r="D2563" s="181">
        <v>6</v>
      </c>
      <c r="E2563" s="180" t="s">
        <v>6647</v>
      </c>
      <c r="F2563" s="180" t="s">
        <v>32</v>
      </c>
    </row>
    <row r="2564" spans="1:6">
      <c r="A2564" s="180" t="s">
        <v>397</v>
      </c>
      <c r="B2564" s="181">
        <v>6264</v>
      </c>
      <c r="C2564" s="181">
        <v>1884800</v>
      </c>
      <c r="D2564" s="181">
        <v>6</v>
      </c>
      <c r="E2564" s="180" t="s">
        <v>6648</v>
      </c>
      <c r="F2564" s="180" t="s">
        <v>7</v>
      </c>
    </row>
    <row r="2565" spans="1:6">
      <c r="A2565" s="180" t="s">
        <v>397</v>
      </c>
      <c r="B2565" s="181">
        <v>4830</v>
      </c>
      <c r="C2565" s="181">
        <v>1553900</v>
      </c>
      <c r="D2565" s="181">
        <v>6</v>
      </c>
      <c r="E2565" s="180" t="s">
        <v>6649</v>
      </c>
      <c r="F2565" s="180" t="s">
        <v>7</v>
      </c>
    </row>
    <row r="2566" spans="1:6">
      <c r="A2566" s="180" t="s">
        <v>397</v>
      </c>
      <c r="B2566" s="181">
        <v>3392</v>
      </c>
      <c r="C2566" s="181">
        <v>587900</v>
      </c>
      <c r="D2566" s="181">
        <v>4</v>
      </c>
      <c r="E2566" s="180" t="s">
        <v>6650</v>
      </c>
      <c r="F2566" s="180" t="s">
        <v>28</v>
      </c>
    </row>
    <row r="2567" spans="1:6">
      <c r="A2567" s="180" t="s">
        <v>397</v>
      </c>
      <c r="B2567" s="181">
        <v>4536</v>
      </c>
      <c r="C2567" s="181">
        <v>369200</v>
      </c>
      <c r="D2567" s="181">
        <v>5</v>
      </c>
      <c r="E2567" s="180" t="s">
        <v>6651</v>
      </c>
      <c r="F2567" s="180" t="s">
        <v>11</v>
      </c>
    </row>
    <row r="2568" spans="1:6">
      <c r="A2568" s="180" t="s">
        <v>397</v>
      </c>
      <c r="B2568" s="181">
        <v>3508</v>
      </c>
      <c r="C2568" s="181">
        <v>914700</v>
      </c>
      <c r="D2568" s="181">
        <v>4</v>
      </c>
      <c r="E2568" s="180" t="s">
        <v>6652</v>
      </c>
      <c r="F2568" s="180" t="s">
        <v>7</v>
      </c>
    </row>
    <row r="2569" spans="1:6">
      <c r="A2569" s="180" t="s">
        <v>397</v>
      </c>
      <c r="B2569" s="181">
        <v>2816</v>
      </c>
      <c r="C2569" s="181">
        <v>431900</v>
      </c>
      <c r="D2569" s="181">
        <v>5</v>
      </c>
      <c r="E2569" s="180" t="s">
        <v>6653</v>
      </c>
      <c r="F2569" s="180" t="s">
        <v>69</v>
      </c>
    </row>
    <row r="2570" spans="1:6">
      <c r="A2570" s="180" t="s">
        <v>397</v>
      </c>
      <c r="B2570" s="181">
        <v>2741</v>
      </c>
      <c r="C2570" s="181">
        <v>243900</v>
      </c>
      <c r="D2570" s="181">
        <v>5</v>
      </c>
      <c r="E2570" s="180" t="s">
        <v>6654</v>
      </c>
      <c r="F2570" s="180" t="s">
        <v>14</v>
      </c>
    </row>
    <row r="2571" spans="1:6">
      <c r="A2571" s="180" t="s">
        <v>397</v>
      </c>
      <c r="B2571" s="181">
        <v>5594</v>
      </c>
      <c r="C2571" s="181">
        <v>737400</v>
      </c>
      <c r="D2571" s="181">
        <v>6</v>
      </c>
      <c r="E2571" s="180" t="s">
        <v>6655</v>
      </c>
      <c r="F2571" s="180" t="s">
        <v>76</v>
      </c>
    </row>
    <row r="2572" spans="1:6">
      <c r="A2572" s="180" t="s">
        <v>397</v>
      </c>
      <c r="B2572" s="181">
        <v>4599</v>
      </c>
      <c r="C2572" s="181">
        <v>373400</v>
      </c>
      <c r="D2572" s="181">
        <v>6</v>
      </c>
      <c r="E2572" s="180" t="s">
        <v>6656</v>
      </c>
      <c r="F2572" s="180" t="s">
        <v>14</v>
      </c>
    </row>
    <row r="2573" spans="1:6">
      <c r="A2573" s="180" t="s">
        <v>397</v>
      </c>
      <c r="B2573" s="181">
        <v>3764</v>
      </c>
      <c r="C2573" s="181">
        <v>490700</v>
      </c>
      <c r="D2573" s="181">
        <v>5</v>
      </c>
      <c r="E2573" s="180" t="s">
        <v>6657</v>
      </c>
      <c r="F2573" s="180" t="s">
        <v>18</v>
      </c>
    </row>
    <row r="2574" spans="1:6">
      <c r="A2574" s="180" t="s">
        <v>397</v>
      </c>
      <c r="B2574" s="181">
        <v>6620</v>
      </c>
      <c r="C2574" s="181">
        <v>462300</v>
      </c>
      <c r="D2574" s="181">
        <v>4</v>
      </c>
      <c r="E2574" s="180" t="s">
        <v>6658</v>
      </c>
      <c r="F2574" s="180" t="s">
        <v>37</v>
      </c>
    </row>
    <row r="2575" spans="1:6">
      <c r="A2575" s="180" t="s">
        <v>397</v>
      </c>
      <c r="B2575" s="181">
        <v>7061</v>
      </c>
      <c r="C2575" s="181">
        <v>238800</v>
      </c>
      <c r="D2575" s="181">
        <v>6</v>
      </c>
      <c r="E2575" s="180" t="s">
        <v>6659</v>
      </c>
      <c r="F2575" s="180" t="s">
        <v>171</v>
      </c>
    </row>
    <row r="2576" spans="1:6">
      <c r="A2576" s="180" t="s">
        <v>397</v>
      </c>
      <c r="B2576" s="181">
        <v>6270</v>
      </c>
      <c r="C2576" s="181">
        <v>597000</v>
      </c>
      <c r="D2576" s="181">
        <v>6</v>
      </c>
      <c r="E2576" s="180" t="s">
        <v>6660</v>
      </c>
      <c r="F2576" s="180" t="s">
        <v>5</v>
      </c>
    </row>
    <row r="2577" spans="1:6">
      <c r="A2577" s="180" t="s">
        <v>397</v>
      </c>
      <c r="B2577" s="181">
        <v>5092</v>
      </c>
      <c r="C2577" s="181">
        <v>814600</v>
      </c>
      <c r="D2577" s="181">
        <v>4</v>
      </c>
      <c r="E2577" s="180" t="s">
        <v>6661</v>
      </c>
      <c r="F2577" s="180" t="s">
        <v>66</v>
      </c>
    </row>
    <row r="2578" spans="1:6">
      <c r="A2578" s="180" t="s">
        <v>397</v>
      </c>
      <c r="B2578" s="181">
        <v>3095</v>
      </c>
      <c r="C2578" s="181">
        <v>560300</v>
      </c>
      <c r="D2578" s="181">
        <v>4</v>
      </c>
      <c r="E2578" s="180" t="s">
        <v>6662</v>
      </c>
      <c r="F2578" s="180" t="s">
        <v>66</v>
      </c>
    </row>
    <row r="2579" spans="1:6">
      <c r="A2579" s="180" t="s">
        <v>397</v>
      </c>
      <c r="B2579" s="181">
        <v>5472</v>
      </c>
      <c r="C2579" s="181">
        <v>746900</v>
      </c>
      <c r="D2579" s="181">
        <v>6</v>
      </c>
      <c r="E2579" s="180" t="s">
        <v>6663</v>
      </c>
      <c r="F2579" s="180" t="s">
        <v>159</v>
      </c>
    </row>
    <row r="2580" spans="1:6">
      <c r="A2580" s="180" t="s">
        <v>397</v>
      </c>
      <c r="B2580" s="181">
        <v>4104</v>
      </c>
      <c r="C2580" s="181">
        <v>580800</v>
      </c>
      <c r="D2580" s="181">
        <v>4</v>
      </c>
      <c r="E2580" s="180" t="s">
        <v>6664</v>
      </c>
      <c r="F2580" s="180" t="s">
        <v>32</v>
      </c>
    </row>
    <row r="2581" spans="1:6">
      <c r="A2581" s="180" t="s">
        <v>397</v>
      </c>
      <c r="B2581" s="181">
        <v>4486</v>
      </c>
      <c r="C2581" s="181">
        <v>315700</v>
      </c>
      <c r="D2581" s="181">
        <v>5</v>
      </c>
      <c r="E2581" s="180" t="s">
        <v>6665</v>
      </c>
      <c r="F2581" s="180" t="s">
        <v>14</v>
      </c>
    </row>
    <row r="2582" spans="1:6">
      <c r="A2582" s="180" t="s">
        <v>397</v>
      </c>
      <c r="B2582" s="181">
        <v>5100</v>
      </c>
      <c r="C2582" s="181">
        <v>584400</v>
      </c>
      <c r="D2582" s="181">
        <v>6</v>
      </c>
      <c r="E2582" s="180" t="s">
        <v>6666</v>
      </c>
      <c r="F2582" s="180" t="s">
        <v>32</v>
      </c>
    </row>
    <row r="2583" spans="1:6">
      <c r="A2583" s="180" t="s">
        <v>397</v>
      </c>
      <c r="B2583" s="181">
        <v>3548</v>
      </c>
      <c r="C2583" s="181">
        <v>661300</v>
      </c>
      <c r="D2583" s="181">
        <v>4</v>
      </c>
      <c r="E2583" s="180" t="s">
        <v>6667</v>
      </c>
      <c r="F2583" s="180" t="s">
        <v>28</v>
      </c>
    </row>
    <row r="2584" spans="1:6">
      <c r="A2584" s="180" t="s">
        <v>397</v>
      </c>
      <c r="B2584" s="181">
        <v>2550</v>
      </c>
      <c r="C2584" s="181">
        <v>510300</v>
      </c>
      <c r="D2584" s="181">
        <v>5</v>
      </c>
      <c r="E2584" s="180" t="s">
        <v>6668</v>
      </c>
      <c r="F2584" s="180" t="s">
        <v>31</v>
      </c>
    </row>
    <row r="2585" spans="1:6">
      <c r="A2585" s="180" t="s">
        <v>397</v>
      </c>
      <c r="B2585" s="181">
        <v>4220</v>
      </c>
      <c r="C2585" s="181">
        <v>249400</v>
      </c>
      <c r="D2585" s="181">
        <v>4</v>
      </c>
      <c r="E2585" s="180" t="s">
        <v>6669</v>
      </c>
      <c r="F2585" s="180" t="s">
        <v>103</v>
      </c>
    </row>
    <row r="2586" spans="1:6">
      <c r="A2586" s="180" t="s">
        <v>397</v>
      </c>
      <c r="B2586" s="181">
        <v>5852</v>
      </c>
      <c r="C2586" s="181">
        <v>435400</v>
      </c>
      <c r="D2586" s="181">
        <v>6</v>
      </c>
      <c r="E2586" s="180" t="s">
        <v>6670</v>
      </c>
      <c r="F2586" s="180" t="s">
        <v>10</v>
      </c>
    </row>
    <row r="2587" spans="1:6">
      <c r="A2587" s="180" t="s">
        <v>397</v>
      </c>
      <c r="B2587" s="181">
        <v>5214</v>
      </c>
      <c r="C2587" s="181">
        <v>576300</v>
      </c>
      <c r="D2587" s="181">
        <v>6</v>
      </c>
      <c r="E2587" s="180" t="s">
        <v>6671</v>
      </c>
      <c r="F2587" s="180" t="s">
        <v>18</v>
      </c>
    </row>
    <row r="2588" spans="1:6">
      <c r="A2588" s="180" t="s">
        <v>397</v>
      </c>
      <c r="B2588" s="181">
        <v>2951</v>
      </c>
      <c r="C2588" s="181">
        <v>318200</v>
      </c>
      <c r="D2588" s="181">
        <v>4</v>
      </c>
      <c r="E2588" s="180" t="s">
        <v>6672</v>
      </c>
      <c r="F2588" s="180" t="s">
        <v>154</v>
      </c>
    </row>
    <row r="2589" spans="1:6">
      <c r="A2589" s="180" t="s">
        <v>397</v>
      </c>
      <c r="B2589" s="181">
        <v>5034</v>
      </c>
      <c r="C2589" s="181">
        <v>653000</v>
      </c>
      <c r="D2589" s="181">
        <v>6</v>
      </c>
      <c r="E2589" s="180" t="s">
        <v>6673</v>
      </c>
      <c r="F2589" s="180" t="s">
        <v>13</v>
      </c>
    </row>
    <row r="2590" spans="1:6">
      <c r="A2590" s="180" t="s">
        <v>397</v>
      </c>
      <c r="B2590" s="181">
        <v>6126</v>
      </c>
      <c r="C2590" s="181">
        <v>554400</v>
      </c>
      <c r="D2590" s="181">
        <v>7</v>
      </c>
      <c r="E2590" s="180" t="s">
        <v>6674</v>
      </c>
      <c r="F2590" s="180" t="s">
        <v>41</v>
      </c>
    </row>
    <row r="2591" spans="1:6">
      <c r="A2591" s="180" t="s">
        <v>397</v>
      </c>
      <c r="B2591" s="181">
        <v>5484</v>
      </c>
      <c r="C2591" s="181">
        <v>914700</v>
      </c>
      <c r="D2591" s="181">
        <v>4</v>
      </c>
      <c r="E2591" s="180" t="s">
        <v>6675</v>
      </c>
      <c r="F2591" s="180" t="s">
        <v>7</v>
      </c>
    </row>
    <row r="2592" spans="1:6">
      <c r="A2592" s="180" t="s">
        <v>397</v>
      </c>
      <c r="B2592" s="181">
        <v>4995</v>
      </c>
      <c r="C2592" s="181">
        <v>603800</v>
      </c>
      <c r="D2592" s="181">
        <v>6</v>
      </c>
      <c r="E2592" s="180" t="s">
        <v>6676</v>
      </c>
      <c r="F2592" s="180" t="s">
        <v>5</v>
      </c>
    </row>
    <row r="2593" spans="1:6">
      <c r="A2593" s="180" t="s">
        <v>397</v>
      </c>
      <c r="B2593" s="181">
        <v>5664</v>
      </c>
      <c r="C2593" s="181">
        <v>742200</v>
      </c>
      <c r="D2593" s="181">
        <v>6</v>
      </c>
      <c r="E2593" s="180" t="s">
        <v>6677</v>
      </c>
      <c r="F2593" s="180" t="s">
        <v>32</v>
      </c>
    </row>
    <row r="2594" spans="1:6">
      <c r="A2594" s="180" t="s">
        <v>397</v>
      </c>
      <c r="B2594" s="181">
        <v>4450</v>
      </c>
      <c r="C2594" s="181">
        <v>1184700</v>
      </c>
      <c r="D2594" s="181">
        <v>4</v>
      </c>
      <c r="E2594" s="180" t="s">
        <v>6678</v>
      </c>
      <c r="F2594" s="180" t="s">
        <v>66</v>
      </c>
    </row>
    <row r="2595" spans="1:6">
      <c r="A2595" s="180" t="s">
        <v>397</v>
      </c>
      <c r="B2595" s="181">
        <v>4680</v>
      </c>
      <c r="C2595" s="181">
        <v>349300</v>
      </c>
      <c r="D2595" s="181">
        <v>6</v>
      </c>
      <c r="E2595" s="180" t="s">
        <v>6679</v>
      </c>
      <c r="F2595" s="180" t="s">
        <v>15</v>
      </c>
    </row>
    <row r="2596" spans="1:6">
      <c r="A2596" s="180" t="s">
        <v>397</v>
      </c>
      <c r="B2596" s="181">
        <v>4389</v>
      </c>
      <c r="C2596" s="181">
        <v>335900</v>
      </c>
      <c r="D2596" s="181">
        <v>4</v>
      </c>
      <c r="E2596" s="180" t="s">
        <v>6680</v>
      </c>
      <c r="F2596" s="180" t="s">
        <v>14</v>
      </c>
    </row>
    <row r="2597" spans="1:6">
      <c r="A2597" s="180" t="s">
        <v>397</v>
      </c>
      <c r="B2597" s="181">
        <v>5466</v>
      </c>
      <c r="C2597" s="181">
        <v>508500</v>
      </c>
      <c r="D2597" s="181">
        <v>6</v>
      </c>
      <c r="E2597" s="180" t="s">
        <v>6681</v>
      </c>
      <c r="F2597" s="180" t="s">
        <v>46</v>
      </c>
    </row>
    <row r="2598" spans="1:6">
      <c r="A2598" s="180" t="s">
        <v>397</v>
      </c>
      <c r="B2598" s="181">
        <v>4428</v>
      </c>
      <c r="C2598" s="181">
        <v>673400</v>
      </c>
      <c r="D2598" s="181">
        <v>6</v>
      </c>
      <c r="E2598" s="180" t="s">
        <v>6682</v>
      </c>
      <c r="F2598" s="180" t="s">
        <v>16</v>
      </c>
    </row>
    <row r="2599" spans="1:6">
      <c r="A2599" s="180" t="s">
        <v>397</v>
      </c>
      <c r="B2599" s="181">
        <v>3773</v>
      </c>
      <c r="C2599" s="181">
        <v>517000</v>
      </c>
      <c r="D2599" s="181">
        <v>4</v>
      </c>
      <c r="E2599" s="180" t="s">
        <v>6683</v>
      </c>
      <c r="F2599" s="180" t="s">
        <v>27</v>
      </c>
    </row>
    <row r="2600" spans="1:6">
      <c r="A2600" s="180" t="s">
        <v>397</v>
      </c>
      <c r="B2600" s="181">
        <v>3832</v>
      </c>
      <c r="C2600" s="181">
        <v>720500</v>
      </c>
      <c r="D2600" s="181">
        <v>7</v>
      </c>
      <c r="E2600" s="180" t="s">
        <v>6684</v>
      </c>
      <c r="F2600" s="180" t="s">
        <v>18</v>
      </c>
    </row>
    <row r="2601" spans="1:6">
      <c r="A2601" s="180" t="s">
        <v>397</v>
      </c>
      <c r="B2601" s="181">
        <v>5052</v>
      </c>
      <c r="C2601" s="181">
        <v>1403600</v>
      </c>
      <c r="D2601" s="181">
        <v>4</v>
      </c>
      <c r="E2601" s="180" t="s">
        <v>6685</v>
      </c>
      <c r="F2601" s="180" t="s">
        <v>7</v>
      </c>
    </row>
    <row r="2602" spans="1:6">
      <c r="A2602" s="180" t="s">
        <v>397</v>
      </c>
      <c r="B2602" s="181">
        <v>5963</v>
      </c>
      <c r="C2602" s="181">
        <v>579400</v>
      </c>
      <c r="D2602" s="181">
        <v>7</v>
      </c>
      <c r="E2602" s="180" t="s">
        <v>6686</v>
      </c>
      <c r="F2602" s="180" t="s">
        <v>10</v>
      </c>
    </row>
    <row r="2603" spans="1:6">
      <c r="A2603" s="180" t="s">
        <v>397</v>
      </c>
      <c r="B2603" s="181">
        <v>6801</v>
      </c>
      <c r="C2603" s="181">
        <v>1126000</v>
      </c>
      <c r="D2603" s="181">
        <v>4</v>
      </c>
      <c r="E2603" s="180" t="s">
        <v>6687</v>
      </c>
      <c r="F2603" s="180" t="s">
        <v>24</v>
      </c>
    </row>
    <row r="2604" spans="1:6">
      <c r="A2604" s="180" t="s">
        <v>397</v>
      </c>
      <c r="B2604" s="181">
        <v>3741</v>
      </c>
      <c r="C2604" s="181">
        <v>740600</v>
      </c>
      <c r="D2604" s="181">
        <v>4</v>
      </c>
      <c r="E2604" s="180" t="s">
        <v>6688</v>
      </c>
      <c r="F2604" s="180" t="s">
        <v>156</v>
      </c>
    </row>
    <row r="2605" spans="1:6">
      <c r="A2605" s="180" t="s">
        <v>397</v>
      </c>
      <c r="B2605" s="181">
        <v>6096</v>
      </c>
      <c r="C2605" s="181">
        <v>541300</v>
      </c>
      <c r="D2605" s="181">
        <v>6</v>
      </c>
      <c r="E2605" s="180" t="s">
        <v>6689</v>
      </c>
      <c r="F2605" s="180" t="s">
        <v>14</v>
      </c>
    </row>
    <row r="2606" spans="1:6">
      <c r="A2606" s="180" t="s">
        <v>397</v>
      </c>
      <c r="B2606" s="181">
        <v>6749</v>
      </c>
      <c r="C2606" s="181">
        <v>662200</v>
      </c>
      <c r="D2606" s="181">
        <v>8</v>
      </c>
      <c r="E2606" s="180" t="s">
        <v>6690</v>
      </c>
      <c r="F2606" s="180" t="s">
        <v>10</v>
      </c>
    </row>
    <row r="2607" spans="1:6">
      <c r="A2607" s="180" t="s">
        <v>397</v>
      </c>
      <c r="B2607" s="181">
        <v>5803</v>
      </c>
      <c r="C2607" s="181">
        <v>357100</v>
      </c>
      <c r="D2607" s="181">
        <v>6</v>
      </c>
      <c r="E2607" s="180" t="s">
        <v>6691</v>
      </c>
      <c r="F2607" s="180" t="s">
        <v>11</v>
      </c>
    </row>
    <row r="2608" spans="1:6">
      <c r="A2608" s="180" t="s">
        <v>397</v>
      </c>
      <c r="B2608" s="181">
        <v>3712</v>
      </c>
      <c r="C2608" s="181">
        <v>447700</v>
      </c>
      <c r="D2608" s="181">
        <v>6</v>
      </c>
      <c r="E2608" s="180" t="s">
        <v>6692</v>
      </c>
      <c r="F2608" s="180" t="s">
        <v>74</v>
      </c>
    </row>
    <row r="2609" spans="1:6">
      <c r="A2609" s="180" t="s">
        <v>397</v>
      </c>
      <c r="B2609" s="181">
        <v>2785</v>
      </c>
      <c r="C2609" s="181">
        <v>789400</v>
      </c>
      <c r="D2609" s="181">
        <v>4</v>
      </c>
      <c r="E2609" s="180" t="s">
        <v>6693</v>
      </c>
      <c r="F2609" s="180" t="s">
        <v>28</v>
      </c>
    </row>
    <row r="2610" spans="1:6">
      <c r="A2610" s="180" t="s">
        <v>397</v>
      </c>
      <c r="B2610" s="181">
        <v>3996</v>
      </c>
      <c r="C2610" s="181">
        <v>692500</v>
      </c>
      <c r="D2610" s="181">
        <v>4</v>
      </c>
      <c r="E2610" s="180" t="s">
        <v>6694</v>
      </c>
      <c r="F2610" s="180" t="s">
        <v>28</v>
      </c>
    </row>
    <row r="2611" spans="1:6">
      <c r="A2611" s="180" t="s">
        <v>397</v>
      </c>
      <c r="B2611" s="181">
        <v>3478</v>
      </c>
      <c r="C2611" s="181">
        <v>336300</v>
      </c>
      <c r="D2611" s="181">
        <v>4</v>
      </c>
      <c r="E2611" s="180" t="s">
        <v>6695</v>
      </c>
      <c r="F2611" s="180" t="s">
        <v>14</v>
      </c>
    </row>
    <row r="2612" spans="1:6">
      <c r="A2612" s="180" t="s">
        <v>397</v>
      </c>
      <c r="B2612" s="181">
        <v>4277</v>
      </c>
      <c r="C2612" s="181">
        <v>985000</v>
      </c>
      <c r="D2612" s="181">
        <v>4</v>
      </c>
      <c r="E2612" s="180" t="s">
        <v>6696</v>
      </c>
      <c r="F2612" s="180" t="s">
        <v>7</v>
      </c>
    </row>
    <row r="2613" spans="1:6">
      <c r="A2613" s="180" t="s">
        <v>397</v>
      </c>
      <c r="B2613" s="181">
        <v>4746</v>
      </c>
      <c r="C2613" s="181">
        <v>303600</v>
      </c>
      <c r="D2613" s="181">
        <v>6</v>
      </c>
      <c r="E2613" s="180" t="s">
        <v>6697</v>
      </c>
      <c r="F2613" s="180" t="s">
        <v>14</v>
      </c>
    </row>
    <row r="2614" spans="1:6">
      <c r="A2614" s="180" t="s">
        <v>397</v>
      </c>
      <c r="B2614" s="181">
        <v>5388</v>
      </c>
      <c r="C2614" s="181">
        <v>338100</v>
      </c>
      <c r="D2614" s="181">
        <v>6</v>
      </c>
      <c r="E2614" s="180" t="s">
        <v>6698</v>
      </c>
      <c r="F2614" s="180" t="s">
        <v>11</v>
      </c>
    </row>
    <row r="2615" spans="1:6">
      <c r="A2615" s="180" t="s">
        <v>397</v>
      </c>
      <c r="B2615" s="181">
        <v>4190</v>
      </c>
      <c r="C2615" s="181">
        <v>445100</v>
      </c>
      <c r="D2615" s="181">
        <v>4</v>
      </c>
      <c r="E2615" s="180" t="s">
        <v>6699</v>
      </c>
      <c r="F2615" s="180" t="s">
        <v>26</v>
      </c>
    </row>
    <row r="2616" spans="1:6">
      <c r="A2616" s="180" t="s">
        <v>397</v>
      </c>
      <c r="B2616" s="181">
        <v>6442</v>
      </c>
      <c r="C2616" s="181">
        <v>559700</v>
      </c>
      <c r="D2616" s="181">
        <v>5</v>
      </c>
      <c r="E2616" s="180" t="s">
        <v>6700</v>
      </c>
      <c r="F2616" s="180" t="s">
        <v>14</v>
      </c>
    </row>
    <row r="2617" spans="1:6">
      <c r="A2617" s="180" t="s">
        <v>397</v>
      </c>
      <c r="B2617" s="181">
        <v>4042</v>
      </c>
      <c r="C2617" s="181">
        <v>583300</v>
      </c>
      <c r="D2617" s="181">
        <v>5</v>
      </c>
      <c r="E2617" s="180" t="s">
        <v>6701</v>
      </c>
      <c r="F2617" s="180" t="s">
        <v>32</v>
      </c>
    </row>
    <row r="2618" spans="1:6">
      <c r="A2618" s="180" t="s">
        <v>397</v>
      </c>
      <c r="B2618" s="181">
        <v>3847</v>
      </c>
      <c r="C2618" s="181">
        <v>314100</v>
      </c>
      <c r="D2618" s="181">
        <v>4</v>
      </c>
      <c r="E2618" s="180" t="s">
        <v>6702</v>
      </c>
      <c r="F2618" s="180" t="s">
        <v>14</v>
      </c>
    </row>
    <row r="2619" spans="1:6">
      <c r="A2619" s="180" t="s">
        <v>397</v>
      </c>
      <c r="B2619" s="181">
        <v>5832</v>
      </c>
      <c r="C2619" s="181">
        <v>528200</v>
      </c>
      <c r="D2619" s="181">
        <v>6</v>
      </c>
      <c r="E2619" s="180" t="s">
        <v>6703</v>
      </c>
      <c r="F2619" s="180" t="s">
        <v>10</v>
      </c>
    </row>
    <row r="2620" spans="1:6">
      <c r="A2620" s="180" t="s">
        <v>397</v>
      </c>
      <c r="B2620" s="181">
        <v>3136</v>
      </c>
      <c r="C2620" s="181">
        <v>430200</v>
      </c>
      <c r="D2620" s="181">
        <v>4</v>
      </c>
      <c r="E2620" s="180" t="s">
        <v>6704</v>
      </c>
      <c r="F2620" s="180" t="s">
        <v>90</v>
      </c>
    </row>
    <row r="2621" spans="1:6">
      <c r="A2621" s="180" t="s">
        <v>397</v>
      </c>
      <c r="B2621" s="181">
        <v>2624</v>
      </c>
      <c r="C2621" s="181">
        <v>325700</v>
      </c>
      <c r="D2621" s="181">
        <v>7</v>
      </c>
      <c r="E2621" s="180" t="s">
        <v>6705</v>
      </c>
      <c r="F2621" s="180" t="s">
        <v>102</v>
      </c>
    </row>
    <row r="2622" spans="1:6">
      <c r="A2622" s="180" t="s">
        <v>397</v>
      </c>
      <c r="B2622" s="181">
        <v>3040</v>
      </c>
      <c r="C2622" s="181">
        <v>579200</v>
      </c>
      <c r="D2622" s="181">
        <v>4</v>
      </c>
      <c r="E2622" s="180" t="s">
        <v>6706</v>
      </c>
      <c r="F2622" s="180" t="s">
        <v>28</v>
      </c>
    </row>
    <row r="2623" spans="1:6">
      <c r="A2623" s="180" t="s">
        <v>397</v>
      </c>
      <c r="B2623" s="181">
        <v>7728</v>
      </c>
      <c r="C2623" s="181">
        <v>630900</v>
      </c>
      <c r="D2623" s="181">
        <v>7</v>
      </c>
      <c r="E2623" s="180" t="s">
        <v>6707</v>
      </c>
      <c r="F2623" s="180" t="s">
        <v>14</v>
      </c>
    </row>
    <row r="2624" spans="1:6">
      <c r="A2624" s="180" t="s">
        <v>397</v>
      </c>
      <c r="B2624" s="181">
        <v>4968</v>
      </c>
      <c r="C2624" s="181">
        <v>374800</v>
      </c>
      <c r="D2624" s="181">
        <v>5</v>
      </c>
      <c r="E2624" s="180" t="s">
        <v>6708</v>
      </c>
      <c r="F2624" s="180" t="s">
        <v>14</v>
      </c>
    </row>
    <row r="2625" spans="1:6">
      <c r="A2625" s="180" t="s">
        <v>397</v>
      </c>
      <c r="B2625" s="181">
        <v>4033</v>
      </c>
      <c r="C2625" s="181">
        <v>501300</v>
      </c>
      <c r="D2625" s="181">
        <v>4</v>
      </c>
      <c r="E2625" s="180" t="s">
        <v>6709</v>
      </c>
      <c r="F2625" s="180" t="s">
        <v>5</v>
      </c>
    </row>
    <row r="2626" spans="1:6">
      <c r="A2626" s="180" t="s">
        <v>397</v>
      </c>
      <c r="B2626" s="181">
        <v>2707</v>
      </c>
      <c r="C2626" s="181">
        <v>570900</v>
      </c>
      <c r="D2626" s="181">
        <v>4</v>
      </c>
      <c r="E2626" s="180" t="s">
        <v>6710</v>
      </c>
      <c r="F2626" s="180" t="s">
        <v>78</v>
      </c>
    </row>
    <row r="2627" spans="1:6">
      <c r="A2627" s="180" t="s">
        <v>397</v>
      </c>
      <c r="B2627" s="181">
        <v>4800</v>
      </c>
      <c r="C2627" s="181">
        <v>895600</v>
      </c>
      <c r="D2627" s="181">
        <v>5</v>
      </c>
      <c r="E2627" s="180" t="s">
        <v>6711</v>
      </c>
      <c r="F2627" s="180" t="s">
        <v>28</v>
      </c>
    </row>
    <row r="2628" spans="1:6">
      <c r="A2628" s="180" t="s">
        <v>397</v>
      </c>
      <c r="B2628" s="181">
        <v>8000</v>
      </c>
      <c r="C2628" s="181">
        <v>574200</v>
      </c>
      <c r="D2628" s="181">
        <v>8</v>
      </c>
      <c r="E2628" s="180" t="s">
        <v>6712</v>
      </c>
      <c r="F2628" s="180" t="s">
        <v>158</v>
      </c>
    </row>
    <row r="2629" spans="1:6">
      <c r="A2629" s="180" t="s">
        <v>397</v>
      </c>
      <c r="B2629" s="181">
        <v>6116</v>
      </c>
      <c r="C2629" s="181">
        <v>375500</v>
      </c>
      <c r="D2629" s="181">
        <v>4</v>
      </c>
      <c r="E2629" s="180" t="s">
        <v>6713</v>
      </c>
      <c r="F2629" s="180" t="s">
        <v>37</v>
      </c>
    </row>
    <row r="2630" spans="1:6">
      <c r="A2630" s="180" t="s">
        <v>397</v>
      </c>
      <c r="B2630" s="181">
        <v>5716</v>
      </c>
      <c r="C2630" s="181">
        <v>535600</v>
      </c>
      <c r="D2630" s="181">
        <v>4</v>
      </c>
      <c r="E2630" s="180" t="s">
        <v>6714</v>
      </c>
      <c r="F2630" s="180" t="s">
        <v>10</v>
      </c>
    </row>
    <row r="2631" spans="1:6">
      <c r="A2631" s="180" t="s">
        <v>397</v>
      </c>
      <c r="B2631" s="181">
        <v>2457</v>
      </c>
      <c r="C2631" s="181">
        <v>265900</v>
      </c>
      <c r="D2631" s="181">
        <v>4</v>
      </c>
      <c r="E2631" s="180" t="s">
        <v>6715</v>
      </c>
      <c r="F2631" s="180" t="s">
        <v>14</v>
      </c>
    </row>
    <row r="2632" spans="1:6">
      <c r="A2632" s="180" t="s">
        <v>397</v>
      </c>
      <c r="B2632" s="181">
        <v>4368</v>
      </c>
      <c r="C2632" s="181">
        <v>288200</v>
      </c>
      <c r="D2632" s="181">
        <v>5</v>
      </c>
      <c r="E2632" s="180" t="s">
        <v>6716</v>
      </c>
      <c r="F2632" s="180" t="s">
        <v>11</v>
      </c>
    </row>
    <row r="2633" spans="1:6">
      <c r="A2633" s="180" t="s">
        <v>397</v>
      </c>
      <c r="B2633" s="181">
        <v>3285</v>
      </c>
      <c r="C2633" s="181">
        <v>233100</v>
      </c>
      <c r="D2633" s="181">
        <v>4</v>
      </c>
      <c r="E2633" s="180" t="s">
        <v>6717</v>
      </c>
      <c r="F2633" s="180" t="s">
        <v>11</v>
      </c>
    </row>
    <row r="2634" spans="1:6">
      <c r="A2634" s="180" t="s">
        <v>397</v>
      </c>
      <c r="B2634" s="181">
        <v>4012</v>
      </c>
      <c r="C2634" s="181">
        <v>961400</v>
      </c>
      <c r="D2634" s="181">
        <v>4</v>
      </c>
      <c r="E2634" s="180" t="s">
        <v>6718</v>
      </c>
      <c r="F2634" s="180" t="s">
        <v>7</v>
      </c>
    </row>
    <row r="2635" spans="1:6">
      <c r="A2635" s="180" t="s">
        <v>397</v>
      </c>
      <c r="B2635" s="181">
        <v>4268</v>
      </c>
      <c r="C2635" s="181">
        <v>705400</v>
      </c>
      <c r="D2635" s="181">
        <v>5</v>
      </c>
      <c r="E2635" s="180" t="s">
        <v>6719</v>
      </c>
      <c r="F2635" s="180" t="s">
        <v>72</v>
      </c>
    </row>
    <row r="2636" spans="1:6">
      <c r="A2636" s="180" t="s">
        <v>397</v>
      </c>
      <c r="B2636" s="181">
        <v>3975</v>
      </c>
      <c r="C2636" s="181">
        <v>478900</v>
      </c>
      <c r="D2636" s="181">
        <v>6</v>
      </c>
      <c r="E2636" s="180" t="s">
        <v>6720</v>
      </c>
      <c r="F2636" s="180" t="s">
        <v>10</v>
      </c>
    </row>
    <row r="2637" spans="1:6">
      <c r="A2637" s="180" t="s">
        <v>397</v>
      </c>
      <c r="B2637" s="181">
        <v>4517</v>
      </c>
      <c r="C2637" s="181">
        <v>945200</v>
      </c>
      <c r="D2637" s="181">
        <v>6</v>
      </c>
      <c r="E2637" s="180" t="s">
        <v>6721</v>
      </c>
      <c r="F2637" s="180" t="s">
        <v>72</v>
      </c>
    </row>
    <row r="2638" spans="1:6">
      <c r="A2638" s="180" t="s">
        <v>397</v>
      </c>
      <c r="B2638" s="181">
        <v>4477</v>
      </c>
      <c r="C2638" s="181">
        <v>898000</v>
      </c>
      <c r="D2638" s="181">
        <v>6</v>
      </c>
      <c r="E2638" s="180" t="s">
        <v>6722</v>
      </c>
      <c r="F2638" s="180" t="s">
        <v>44</v>
      </c>
    </row>
    <row r="2639" spans="1:6">
      <c r="A2639" s="180" t="s">
        <v>397</v>
      </c>
      <c r="B2639" s="181">
        <v>1607</v>
      </c>
      <c r="C2639" s="181">
        <v>169700</v>
      </c>
      <c r="D2639" s="181">
        <v>4</v>
      </c>
      <c r="E2639" s="180" t="s">
        <v>6723</v>
      </c>
      <c r="F2639" s="180" t="s">
        <v>25</v>
      </c>
    </row>
    <row r="2640" spans="1:6">
      <c r="A2640" s="180" t="s">
        <v>397</v>
      </c>
      <c r="B2640" s="181">
        <v>3039</v>
      </c>
      <c r="C2640" s="181">
        <v>264200</v>
      </c>
      <c r="D2640" s="181">
        <v>4</v>
      </c>
      <c r="E2640" s="180" t="s">
        <v>6724</v>
      </c>
      <c r="F2640" s="180" t="s">
        <v>11</v>
      </c>
    </row>
    <row r="2641" spans="1:6">
      <c r="A2641" s="180" t="s">
        <v>397</v>
      </c>
      <c r="B2641" s="181">
        <v>3783</v>
      </c>
      <c r="C2641" s="181">
        <v>675500</v>
      </c>
      <c r="D2641" s="181">
        <v>5</v>
      </c>
      <c r="E2641" s="180" t="s">
        <v>6725</v>
      </c>
      <c r="F2641" s="180" t="s">
        <v>28</v>
      </c>
    </row>
    <row r="2642" spans="1:6">
      <c r="A2642" s="180" t="s">
        <v>397</v>
      </c>
      <c r="B2642" s="181">
        <v>6889</v>
      </c>
      <c r="C2642" s="181">
        <v>631400</v>
      </c>
      <c r="D2642" s="181">
        <v>4</v>
      </c>
      <c r="E2642" s="180" t="s">
        <v>6726</v>
      </c>
      <c r="F2642" s="180" t="s">
        <v>74</v>
      </c>
    </row>
    <row r="2643" spans="1:6">
      <c r="A2643" s="180" t="s">
        <v>397</v>
      </c>
      <c r="B2643" s="181">
        <v>6842</v>
      </c>
      <c r="C2643" s="181">
        <v>1929400</v>
      </c>
      <c r="D2643" s="181">
        <v>6</v>
      </c>
      <c r="E2643" s="180" t="s">
        <v>6727</v>
      </c>
      <c r="F2643" s="180" t="s">
        <v>7</v>
      </c>
    </row>
    <row r="2644" spans="1:6">
      <c r="A2644" s="180" t="s">
        <v>397</v>
      </c>
      <c r="B2644" s="181">
        <v>2708</v>
      </c>
      <c r="C2644" s="181">
        <v>761100</v>
      </c>
      <c r="D2644" s="181">
        <v>4</v>
      </c>
      <c r="E2644" s="180" t="s">
        <v>6728</v>
      </c>
      <c r="F2644" s="180" t="s">
        <v>18</v>
      </c>
    </row>
    <row r="2645" spans="1:6">
      <c r="A2645" s="180" t="s">
        <v>397</v>
      </c>
      <c r="B2645" s="181">
        <v>3679</v>
      </c>
      <c r="C2645" s="181">
        <v>384700</v>
      </c>
      <c r="D2645" s="181">
        <v>4</v>
      </c>
      <c r="E2645" s="180" t="s">
        <v>6729</v>
      </c>
      <c r="F2645" s="180" t="s">
        <v>26</v>
      </c>
    </row>
    <row r="2646" spans="1:6">
      <c r="A2646" s="180" t="s">
        <v>397</v>
      </c>
      <c r="B2646" s="181">
        <v>4076</v>
      </c>
      <c r="C2646" s="181">
        <v>324700</v>
      </c>
      <c r="D2646" s="181">
        <v>5</v>
      </c>
      <c r="E2646" s="180" t="s">
        <v>6730</v>
      </c>
      <c r="F2646" s="180" t="s">
        <v>14</v>
      </c>
    </row>
    <row r="2647" spans="1:6">
      <c r="A2647" s="180" t="s">
        <v>397</v>
      </c>
      <c r="B2647" s="181">
        <v>4560</v>
      </c>
      <c r="C2647" s="181">
        <v>533100</v>
      </c>
      <c r="D2647" s="181">
        <v>8</v>
      </c>
      <c r="E2647" s="180" t="s">
        <v>6731</v>
      </c>
      <c r="F2647" s="180" t="s">
        <v>268</v>
      </c>
    </row>
    <row r="2648" spans="1:6">
      <c r="A2648" s="180" t="s">
        <v>397</v>
      </c>
      <c r="B2648" s="181">
        <v>5894</v>
      </c>
      <c r="C2648" s="181">
        <v>343900</v>
      </c>
      <c r="D2648" s="181">
        <v>5</v>
      </c>
      <c r="E2648" s="180" t="s">
        <v>6732</v>
      </c>
      <c r="F2648" s="180" t="s">
        <v>11</v>
      </c>
    </row>
    <row r="2649" spans="1:6">
      <c r="A2649" s="180" t="s">
        <v>397</v>
      </c>
      <c r="B2649" s="181">
        <v>5490</v>
      </c>
      <c r="C2649" s="181">
        <v>447800</v>
      </c>
      <c r="D2649" s="181">
        <v>6</v>
      </c>
      <c r="E2649" s="180" t="s">
        <v>6733</v>
      </c>
      <c r="F2649" s="180" t="s">
        <v>138</v>
      </c>
    </row>
    <row r="2650" spans="1:6">
      <c r="A2650" s="180" t="s">
        <v>397</v>
      </c>
      <c r="B2650" s="181">
        <v>4688</v>
      </c>
      <c r="C2650" s="181">
        <v>468800</v>
      </c>
      <c r="D2650" s="181">
        <v>8</v>
      </c>
      <c r="E2650" s="180" t="s">
        <v>6734</v>
      </c>
      <c r="F2650" s="180" t="s">
        <v>76</v>
      </c>
    </row>
    <row r="2651" spans="1:6">
      <c r="A2651" s="180" t="s">
        <v>397</v>
      </c>
      <c r="B2651" s="181">
        <v>3392</v>
      </c>
      <c r="C2651" s="181">
        <v>786400</v>
      </c>
      <c r="D2651" s="181">
        <v>4</v>
      </c>
      <c r="E2651" s="180" t="s">
        <v>6735</v>
      </c>
      <c r="F2651" s="180" t="s">
        <v>78</v>
      </c>
    </row>
    <row r="2652" spans="1:6">
      <c r="A2652" s="180" t="s">
        <v>397</v>
      </c>
      <c r="B2652" s="181">
        <v>5466</v>
      </c>
      <c r="C2652" s="181">
        <v>782700</v>
      </c>
      <c r="D2652" s="181">
        <v>6</v>
      </c>
      <c r="E2652" s="180" t="s">
        <v>6736</v>
      </c>
      <c r="F2652" s="180" t="s">
        <v>13</v>
      </c>
    </row>
    <row r="2653" spans="1:6">
      <c r="A2653" s="180" t="s">
        <v>397</v>
      </c>
      <c r="B2653" s="181">
        <v>4536</v>
      </c>
      <c r="C2653" s="181">
        <v>316600</v>
      </c>
      <c r="D2653" s="181">
        <v>4</v>
      </c>
      <c r="E2653" s="180" t="s">
        <v>6737</v>
      </c>
      <c r="F2653" s="180" t="s">
        <v>14</v>
      </c>
    </row>
    <row r="2654" spans="1:6">
      <c r="A2654" s="180" t="s">
        <v>397</v>
      </c>
      <c r="B2654" s="181">
        <v>11024</v>
      </c>
      <c r="C2654" s="181">
        <v>2324200</v>
      </c>
      <c r="D2654" s="181">
        <v>8</v>
      </c>
      <c r="E2654" s="180" t="s">
        <v>6738</v>
      </c>
      <c r="F2654" s="180" t="s">
        <v>7</v>
      </c>
    </row>
    <row r="2655" spans="1:6">
      <c r="A2655" s="180" t="s">
        <v>397</v>
      </c>
      <c r="B2655" s="181">
        <v>4116</v>
      </c>
      <c r="C2655" s="181">
        <v>754400</v>
      </c>
      <c r="D2655" s="181">
        <v>4</v>
      </c>
      <c r="E2655" s="180" t="s">
        <v>6739</v>
      </c>
      <c r="F2655" s="180" t="s">
        <v>32</v>
      </c>
    </row>
    <row r="2656" spans="1:6">
      <c r="A2656" s="180" t="s">
        <v>397</v>
      </c>
      <c r="B2656" s="181">
        <v>2513</v>
      </c>
      <c r="C2656" s="181">
        <v>249100</v>
      </c>
      <c r="D2656" s="181">
        <v>4</v>
      </c>
      <c r="E2656" s="180" t="s">
        <v>6740</v>
      </c>
      <c r="F2656" s="180" t="s">
        <v>15</v>
      </c>
    </row>
    <row r="2657" spans="1:6">
      <c r="A2657" s="180" t="s">
        <v>397</v>
      </c>
      <c r="B2657" s="181">
        <v>6111</v>
      </c>
      <c r="C2657" s="181">
        <v>424400</v>
      </c>
      <c r="D2657" s="181">
        <v>6</v>
      </c>
      <c r="E2657" s="180" t="s">
        <v>6741</v>
      </c>
      <c r="F2657" s="180" t="s">
        <v>14</v>
      </c>
    </row>
    <row r="2658" spans="1:6">
      <c r="A2658" s="180" t="s">
        <v>397</v>
      </c>
      <c r="B2658" s="181">
        <v>5175</v>
      </c>
      <c r="C2658" s="181">
        <v>378800</v>
      </c>
      <c r="D2658" s="181">
        <v>6</v>
      </c>
      <c r="E2658" s="180" t="s">
        <v>6742</v>
      </c>
      <c r="F2658" s="180" t="s">
        <v>14</v>
      </c>
    </row>
    <row r="2659" spans="1:6">
      <c r="A2659" s="180" t="s">
        <v>397</v>
      </c>
      <c r="B2659" s="181">
        <v>3231</v>
      </c>
      <c r="C2659" s="181">
        <v>452500</v>
      </c>
      <c r="D2659" s="181">
        <v>6</v>
      </c>
      <c r="E2659" s="180" t="s">
        <v>6743</v>
      </c>
      <c r="F2659" s="180" t="s">
        <v>13</v>
      </c>
    </row>
    <row r="2660" spans="1:6">
      <c r="A2660" s="180" t="s">
        <v>397</v>
      </c>
      <c r="B2660" s="181">
        <v>3660</v>
      </c>
      <c r="C2660" s="181">
        <v>697000</v>
      </c>
      <c r="D2660" s="181">
        <v>4</v>
      </c>
      <c r="E2660" s="180" t="s">
        <v>6744</v>
      </c>
      <c r="F2660" s="180" t="s">
        <v>78</v>
      </c>
    </row>
    <row r="2661" spans="1:6">
      <c r="A2661" s="180" t="s">
        <v>397</v>
      </c>
      <c r="B2661" s="181">
        <v>4934</v>
      </c>
      <c r="C2661" s="181">
        <v>901300</v>
      </c>
      <c r="D2661" s="181">
        <v>6</v>
      </c>
      <c r="E2661" s="180" t="s">
        <v>6745</v>
      </c>
      <c r="F2661" s="180" t="s">
        <v>44</v>
      </c>
    </row>
    <row r="2662" spans="1:6">
      <c r="A2662" s="180" t="s">
        <v>397</v>
      </c>
      <c r="B2662" s="181">
        <v>4392</v>
      </c>
      <c r="C2662" s="181">
        <v>1073800</v>
      </c>
      <c r="D2662" s="181">
        <v>6</v>
      </c>
      <c r="E2662" s="180" t="s">
        <v>6746</v>
      </c>
      <c r="F2662" s="180" t="s">
        <v>7</v>
      </c>
    </row>
    <row r="2663" spans="1:6">
      <c r="A2663" s="180" t="s">
        <v>397</v>
      </c>
      <c r="B2663" s="181">
        <v>5421</v>
      </c>
      <c r="C2663" s="181">
        <v>334900</v>
      </c>
      <c r="D2663" s="181">
        <v>5</v>
      </c>
      <c r="E2663" s="180" t="s">
        <v>6747</v>
      </c>
      <c r="F2663" s="180" t="s">
        <v>11</v>
      </c>
    </row>
    <row r="2664" spans="1:6">
      <c r="A2664" s="180" t="s">
        <v>397</v>
      </c>
      <c r="B2664" s="181">
        <v>4752</v>
      </c>
      <c r="C2664" s="181">
        <v>428800</v>
      </c>
      <c r="D2664" s="181">
        <v>6</v>
      </c>
      <c r="E2664" s="180" t="s">
        <v>6748</v>
      </c>
      <c r="F2664" s="180" t="s">
        <v>58</v>
      </c>
    </row>
    <row r="2665" spans="1:6">
      <c r="A2665" s="180" t="s">
        <v>397</v>
      </c>
      <c r="B2665" s="181">
        <v>3910</v>
      </c>
      <c r="C2665" s="181">
        <v>325700</v>
      </c>
      <c r="D2665" s="181">
        <v>5</v>
      </c>
      <c r="E2665" s="180" t="s">
        <v>6749</v>
      </c>
      <c r="F2665" s="180" t="s">
        <v>14</v>
      </c>
    </row>
    <row r="2666" spans="1:6">
      <c r="A2666" s="180" t="s">
        <v>397</v>
      </c>
      <c r="B2666" s="181">
        <v>2826</v>
      </c>
      <c r="C2666" s="181">
        <v>265700</v>
      </c>
      <c r="D2666" s="181">
        <v>4</v>
      </c>
      <c r="E2666" s="180" t="s">
        <v>6750</v>
      </c>
      <c r="F2666" s="180" t="s">
        <v>14</v>
      </c>
    </row>
    <row r="2667" spans="1:6">
      <c r="A2667" s="180" t="s">
        <v>397</v>
      </c>
      <c r="B2667" s="181">
        <v>4288</v>
      </c>
      <c r="C2667" s="181">
        <v>288800</v>
      </c>
      <c r="D2667" s="181">
        <v>5</v>
      </c>
      <c r="E2667" s="180" t="s">
        <v>6751</v>
      </c>
      <c r="F2667" s="180" t="s">
        <v>11</v>
      </c>
    </row>
    <row r="2668" spans="1:6">
      <c r="A2668" s="180" t="s">
        <v>397</v>
      </c>
      <c r="B2668" s="181">
        <v>3862</v>
      </c>
      <c r="C2668" s="181">
        <v>330200</v>
      </c>
      <c r="D2668" s="181">
        <v>4</v>
      </c>
      <c r="E2668" s="180" t="s">
        <v>6752</v>
      </c>
      <c r="F2668" s="180" t="s">
        <v>14</v>
      </c>
    </row>
    <row r="2669" spans="1:6">
      <c r="A2669" s="180" t="s">
        <v>397</v>
      </c>
      <c r="B2669" s="181">
        <v>4748</v>
      </c>
      <c r="C2669" s="181">
        <v>597500</v>
      </c>
      <c r="D2669" s="181">
        <v>4</v>
      </c>
      <c r="E2669" s="180" t="s">
        <v>6753</v>
      </c>
      <c r="F2669" s="180" t="s">
        <v>78</v>
      </c>
    </row>
    <row r="2670" spans="1:6">
      <c r="A2670" s="180" t="s">
        <v>397</v>
      </c>
      <c r="B2670" s="181">
        <v>2622</v>
      </c>
      <c r="C2670" s="181">
        <v>221300</v>
      </c>
      <c r="D2670" s="181">
        <v>4</v>
      </c>
      <c r="E2670" s="180" t="s">
        <v>6754</v>
      </c>
      <c r="F2670" s="180" t="s">
        <v>15</v>
      </c>
    </row>
    <row r="2671" spans="1:6">
      <c r="A2671" s="180" t="s">
        <v>397</v>
      </c>
      <c r="B2671" s="181">
        <v>3245</v>
      </c>
      <c r="C2671" s="181">
        <v>299900</v>
      </c>
      <c r="D2671" s="181">
        <v>5</v>
      </c>
      <c r="E2671" s="180" t="s">
        <v>6755</v>
      </c>
      <c r="F2671" s="180" t="s">
        <v>37</v>
      </c>
    </row>
    <row r="2672" spans="1:6">
      <c r="A2672" s="180" t="s">
        <v>397</v>
      </c>
      <c r="B2672" s="181">
        <v>3754</v>
      </c>
      <c r="C2672" s="181">
        <v>509700</v>
      </c>
      <c r="D2672" s="181">
        <v>7</v>
      </c>
      <c r="E2672" s="180" t="s">
        <v>6756</v>
      </c>
      <c r="F2672" s="180" t="s">
        <v>49</v>
      </c>
    </row>
    <row r="2673" spans="1:6">
      <c r="A2673" s="180" t="s">
        <v>397</v>
      </c>
      <c r="B2673" s="181">
        <v>5721</v>
      </c>
      <c r="C2673" s="181">
        <v>779800</v>
      </c>
      <c r="D2673" s="181">
        <v>4</v>
      </c>
      <c r="E2673" s="180" t="s">
        <v>6757</v>
      </c>
      <c r="F2673" s="180" t="s">
        <v>44</v>
      </c>
    </row>
    <row r="2674" spans="1:6">
      <c r="A2674" s="180" t="s">
        <v>397</v>
      </c>
      <c r="B2674" s="181">
        <v>3942</v>
      </c>
      <c r="C2674" s="181">
        <v>633900</v>
      </c>
      <c r="D2674" s="181">
        <v>4</v>
      </c>
      <c r="E2674" s="180" t="s">
        <v>6758</v>
      </c>
      <c r="F2674" s="180" t="s">
        <v>13</v>
      </c>
    </row>
    <row r="2675" spans="1:6">
      <c r="A2675" s="180" t="s">
        <v>397</v>
      </c>
      <c r="B2675" s="181">
        <v>2970</v>
      </c>
      <c r="C2675" s="181">
        <v>446100</v>
      </c>
      <c r="D2675" s="181">
        <v>6</v>
      </c>
      <c r="E2675" s="180" t="s">
        <v>6759</v>
      </c>
      <c r="F2675" s="180" t="s">
        <v>69</v>
      </c>
    </row>
    <row r="2676" spans="1:6">
      <c r="A2676" s="180" t="s">
        <v>397</v>
      </c>
      <c r="B2676" s="181">
        <v>4473</v>
      </c>
      <c r="C2676" s="181">
        <v>288700</v>
      </c>
      <c r="D2676" s="181">
        <v>5</v>
      </c>
      <c r="E2676" s="180" t="s">
        <v>6760</v>
      </c>
      <c r="F2676" s="180" t="s">
        <v>11</v>
      </c>
    </row>
    <row r="2677" spans="1:6">
      <c r="A2677" s="180" t="s">
        <v>397</v>
      </c>
      <c r="B2677" s="181">
        <v>6687</v>
      </c>
      <c r="C2677" s="181">
        <v>1680400</v>
      </c>
      <c r="D2677" s="181">
        <v>6</v>
      </c>
      <c r="E2677" s="180" t="s">
        <v>6761</v>
      </c>
      <c r="F2677" s="180" t="s">
        <v>7</v>
      </c>
    </row>
    <row r="2678" spans="1:6">
      <c r="A2678" s="180" t="s">
        <v>397</v>
      </c>
      <c r="B2678" s="181">
        <v>4896</v>
      </c>
      <c r="C2678" s="181">
        <v>830000</v>
      </c>
      <c r="D2678" s="181">
        <v>4</v>
      </c>
      <c r="E2678" s="180" t="s">
        <v>6762</v>
      </c>
      <c r="F2678" s="180" t="s">
        <v>78</v>
      </c>
    </row>
    <row r="2679" spans="1:6">
      <c r="A2679" s="180" t="s">
        <v>397</v>
      </c>
      <c r="B2679" s="181">
        <v>3200</v>
      </c>
      <c r="C2679" s="181">
        <v>463800</v>
      </c>
      <c r="D2679" s="181">
        <v>4</v>
      </c>
      <c r="E2679" s="180" t="s">
        <v>6763</v>
      </c>
      <c r="F2679" s="180" t="s">
        <v>5</v>
      </c>
    </row>
    <row r="2680" spans="1:6">
      <c r="A2680" s="180" t="s">
        <v>397</v>
      </c>
      <c r="B2680" s="181">
        <v>5862</v>
      </c>
      <c r="C2680" s="181">
        <v>363500</v>
      </c>
      <c r="D2680" s="181">
        <v>6</v>
      </c>
      <c r="E2680" s="180" t="s">
        <v>6764</v>
      </c>
      <c r="F2680" s="180" t="s">
        <v>11</v>
      </c>
    </row>
    <row r="2681" spans="1:6">
      <c r="A2681" s="180" t="s">
        <v>397</v>
      </c>
      <c r="B2681" s="181">
        <v>5158</v>
      </c>
      <c r="C2681" s="181">
        <v>455500</v>
      </c>
      <c r="D2681" s="181">
        <v>6</v>
      </c>
      <c r="E2681" s="180" t="s">
        <v>6765</v>
      </c>
      <c r="F2681" s="180" t="s">
        <v>14</v>
      </c>
    </row>
    <row r="2682" spans="1:6">
      <c r="A2682" s="180" t="s">
        <v>397</v>
      </c>
      <c r="B2682" s="181">
        <v>2719</v>
      </c>
      <c r="C2682" s="181">
        <v>273100</v>
      </c>
      <c r="D2682" s="181">
        <v>4</v>
      </c>
      <c r="E2682" s="180" t="s">
        <v>6766</v>
      </c>
      <c r="F2682" s="180" t="s">
        <v>16</v>
      </c>
    </row>
    <row r="2683" spans="1:6">
      <c r="A2683" s="180" t="s">
        <v>397</v>
      </c>
      <c r="B2683" s="181">
        <v>4352</v>
      </c>
      <c r="C2683" s="181">
        <v>348400</v>
      </c>
      <c r="D2683" s="181">
        <v>4</v>
      </c>
      <c r="E2683" s="180" t="s">
        <v>6767</v>
      </c>
      <c r="F2683" s="180" t="s">
        <v>15</v>
      </c>
    </row>
    <row r="2684" spans="1:6">
      <c r="A2684" s="180" t="s">
        <v>397</v>
      </c>
      <c r="B2684" s="181">
        <v>3688</v>
      </c>
      <c r="C2684" s="181">
        <v>544000</v>
      </c>
      <c r="D2684" s="181">
        <v>4</v>
      </c>
      <c r="E2684" s="180" t="s">
        <v>6768</v>
      </c>
      <c r="F2684" s="180" t="s">
        <v>65</v>
      </c>
    </row>
    <row r="2685" spans="1:6">
      <c r="A2685" s="180" t="s">
        <v>397</v>
      </c>
      <c r="B2685" s="181">
        <v>3416</v>
      </c>
      <c r="C2685" s="181">
        <v>539900</v>
      </c>
      <c r="D2685" s="181">
        <v>4</v>
      </c>
      <c r="E2685" s="180" t="s">
        <v>6769</v>
      </c>
      <c r="F2685" s="180" t="s">
        <v>72</v>
      </c>
    </row>
    <row r="2686" spans="1:6">
      <c r="A2686" s="180" t="s">
        <v>397</v>
      </c>
      <c r="B2686" s="181">
        <v>3584</v>
      </c>
      <c r="C2686" s="181">
        <v>635700</v>
      </c>
      <c r="D2686" s="181">
        <v>4</v>
      </c>
      <c r="E2686" s="180" t="s">
        <v>6770</v>
      </c>
      <c r="F2686" s="180" t="s">
        <v>66</v>
      </c>
    </row>
    <row r="2687" spans="1:6">
      <c r="A2687" s="180" t="s">
        <v>397</v>
      </c>
      <c r="B2687" s="181">
        <v>4488</v>
      </c>
      <c r="C2687" s="181">
        <v>463900</v>
      </c>
      <c r="D2687" s="181">
        <v>4</v>
      </c>
      <c r="E2687" s="180" t="s">
        <v>6771</v>
      </c>
      <c r="F2687" s="180" t="s">
        <v>27</v>
      </c>
    </row>
    <row r="2688" spans="1:6">
      <c r="A2688" s="180" t="s">
        <v>397</v>
      </c>
      <c r="B2688" s="181">
        <v>3893</v>
      </c>
      <c r="C2688" s="181">
        <v>271500</v>
      </c>
      <c r="D2688" s="181">
        <v>4</v>
      </c>
      <c r="E2688" s="180" t="s">
        <v>6772</v>
      </c>
      <c r="F2688" s="180" t="s">
        <v>11</v>
      </c>
    </row>
    <row r="2689" spans="1:6">
      <c r="A2689" s="180" t="s">
        <v>397</v>
      </c>
      <c r="B2689" s="181">
        <v>5117</v>
      </c>
      <c r="C2689" s="181">
        <v>364800</v>
      </c>
      <c r="D2689" s="181">
        <v>5</v>
      </c>
      <c r="E2689" s="180" t="s">
        <v>6773</v>
      </c>
      <c r="F2689" s="180" t="s">
        <v>14</v>
      </c>
    </row>
    <row r="2690" spans="1:6">
      <c r="A2690" s="180" t="s">
        <v>397</v>
      </c>
      <c r="B2690" s="181">
        <v>4083</v>
      </c>
      <c r="C2690" s="181">
        <v>793900</v>
      </c>
      <c r="D2690" s="181">
        <v>6</v>
      </c>
      <c r="E2690" s="180" t="s">
        <v>6774</v>
      </c>
      <c r="F2690" s="180" t="s">
        <v>28</v>
      </c>
    </row>
    <row r="2691" spans="1:6">
      <c r="A2691" s="180" t="s">
        <v>397</v>
      </c>
      <c r="B2691" s="181">
        <v>4890</v>
      </c>
      <c r="C2691" s="181">
        <v>310500</v>
      </c>
      <c r="D2691" s="181">
        <v>5</v>
      </c>
      <c r="E2691" s="180" t="s">
        <v>6775</v>
      </c>
      <c r="F2691" s="180" t="s">
        <v>11</v>
      </c>
    </row>
    <row r="2692" spans="1:6">
      <c r="A2692" s="180" t="s">
        <v>397</v>
      </c>
      <c r="B2692" s="181">
        <v>2153</v>
      </c>
      <c r="C2692" s="181">
        <v>197100</v>
      </c>
      <c r="D2692" s="181">
        <v>4</v>
      </c>
      <c r="E2692" s="180" t="s">
        <v>6776</v>
      </c>
      <c r="F2692" s="180" t="s">
        <v>11</v>
      </c>
    </row>
    <row r="2693" spans="1:6">
      <c r="A2693" s="180" t="s">
        <v>397</v>
      </c>
      <c r="B2693" s="181">
        <v>4511</v>
      </c>
      <c r="C2693" s="181">
        <v>396100</v>
      </c>
      <c r="D2693" s="181">
        <v>4</v>
      </c>
      <c r="E2693" s="180" t="s">
        <v>6777</v>
      </c>
      <c r="F2693" s="180" t="s">
        <v>5</v>
      </c>
    </row>
    <row r="2694" spans="1:6">
      <c r="A2694" s="180" t="s">
        <v>397</v>
      </c>
      <c r="B2694" s="181">
        <v>4395</v>
      </c>
      <c r="C2694" s="181">
        <v>627900</v>
      </c>
      <c r="D2694" s="181">
        <v>7</v>
      </c>
      <c r="E2694" s="180" t="s">
        <v>6778</v>
      </c>
      <c r="F2694" s="180" t="s">
        <v>5</v>
      </c>
    </row>
    <row r="2695" spans="1:6">
      <c r="A2695" s="180" t="s">
        <v>397</v>
      </c>
      <c r="B2695" s="181">
        <v>2640</v>
      </c>
      <c r="C2695" s="181">
        <v>625200</v>
      </c>
      <c r="D2695" s="181">
        <v>5</v>
      </c>
      <c r="E2695" s="180" t="s">
        <v>6779</v>
      </c>
      <c r="F2695" s="180" t="s">
        <v>44</v>
      </c>
    </row>
    <row r="2696" spans="1:6">
      <c r="A2696" s="180" t="s">
        <v>397</v>
      </c>
      <c r="B2696" s="181">
        <v>3831</v>
      </c>
      <c r="C2696" s="181">
        <v>380600</v>
      </c>
      <c r="D2696" s="181">
        <v>4</v>
      </c>
      <c r="E2696" s="180" t="s">
        <v>6780</v>
      </c>
      <c r="F2696" s="180" t="s">
        <v>14</v>
      </c>
    </row>
    <row r="2697" spans="1:6">
      <c r="A2697" s="180" t="s">
        <v>397</v>
      </c>
      <c r="B2697" s="181">
        <v>5010</v>
      </c>
      <c r="C2697" s="181">
        <v>306600</v>
      </c>
      <c r="D2697" s="181">
        <v>6</v>
      </c>
      <c r="E2697" s="180" t="s">
        <v>6781</v>
      </c>
      <c r="F2697" s="180" t="s">
        <v>99</v>
      </c>
    </row>
    <row r="2698" spans="1:6">
      <c r="A2698" s="180" t="s">
        <v>397</v>
      </c>
      <c r="B2698" s="181">
        <v>3492</v>
      </c>
      <c r="C2698" s="181">
        <v>883100</v>
      </c>
      <c r="D2698" s="181">
        <v>4</v>
      </c>
      <c r="E2698" s="180" t="s">
        <v>6782</v>
      </c>
      <c r="F2698" s="180" t="s">
        <v>28</v>
      </c>
    </row>
    <row r="2699" spans="1:6">
      <c r="A2699" s="180" t="s">
        <v>397</v>
      </c>
      <c r="B2699" s="181">
        <v>4500</v>
      </c>
      <c r="C2699" s="181">
        <v>329700</v>
      </c>
      <c r="D2699" s="181">
        <v>5</v>
      </c>
      <c r="E2699" s="180" t="s">
        <v>6783</v>
      </c>
      <c r="F2699" s="180" t="s">
        <v>14</v>
      </c>
    </row>
    <row r="2700" spans="1:6">
      <c r="A2700" s="180" t="s">
        <v>397</v>
      </c>
      <c r="B2700" s="181">
        <v>2318</v>
      </c>
      <c r="C2700" s="181">
        <v>795800</v>
      </c>
      <c r="D2700" s="181">
        <v>5</v>
      </c>
      <c r="E2700" s="180" t="s">
        <v>6784</v>
      </c>
      <c r="F2700" s="180" t="s">
        <v>177</v>
      </c>
    </row>
    <row r="2701" spans="1:6">
      <c r="A2701" s="180" t="s">
        <v>397</v>
      </c>
      <c r="B2701" s="181">
        <v>3720</v>
      </c>
      <c r="C2701" s="181">
        <v>317600</v>
      </c>
      <c r="D2701" s="181">
        <v>6</v>
      </c>
      <c r="E2701" s="180" t="s">
        <v>6785</v>
      </c>
      <c r="F2701" s="180" t="s">
        <v>180</v>
      </c>
    </row>
    <row r="2702" spans="1:6">
      <c r="A2702" s="180" t="s">
        <v>397</v>
      </c>
      <c r="B2702" s="181">
        <v>3608</v>
      </c>
      <c r="C2702" s="181">
        <v>314000</v>
      </c>
      <c r="D2702" s="181">
        <v>4</v>
      </c>
      <c r="E2702" s="180" t="s">
        <v>6786</v>
      </c>
      <c r="F2702" s="180" t="s">
        <v>11</v>
      </c>
    </row>
    <row r="2703" spans="1:6">
      <c r="A2703" s="180" t="s">
        <v>397</v>
      </c>
      <c r="B2703" s="181">
        <v>4226</v>
      </c>
      <c r="C2703" s="181">
        <v>975800</v>
      </c>
      <c r="D2703" s="181">
        <v>5</v>
      </c>
      <c r="E2703" s="180" t="s">
        <v>6787</v>
      </c>
      <c r="F2703" s="180" t="s">
        <v>7</v>
      </c>
    </row>
    <row r="2704" spans="1:6">
      <c r="A2704" s="180" t="s">
        <v>397</v>
      </c>
      <c r="B2704" s="181">
        <v>2599</v>
      </c>
      <c r="C2704" s="181">
        <v>496500</v>
      </c>
      <c r="D2704" s="181">
        <v>4</v>
      </c>
      <c r="E2704" s="180" t="s">
        <v>6788</v>
      </c>
      <c r="F2704" s="180" t="s">
        <v>45</v>
      </c>
    </row>
    <row r="2705" spans="1:6">
      <c r="A2705" s="180" t="s">
        <v>397</v>
      </c>
      <c r="B2705" s="181">
        <v>4333</v>
      </c>
      <c r="C2705" s="181">
        <v>419400</v>
      </c>
      <c r="D2705" s="181">
        <v>4</v>
      </c>
      <c r="E2705" s="180" t="s">
        <v>6789</v>
      </c>
      <c r="F2705" s="180" t="s">
        <v>14</v>
      </c>
    </row>
    <row r="2706" spans="1:6">
      <c r="A2706" s="180" t="s">
        <v>397</v>
      </c>
      <c r="B2706" s="181">
        <v>2609</v>
      </c>
      <c r="C2706" s="181">
        <v>191700</v>
      </c>
      <c r="D2706" s="181">
        <v>4</v>
      </c>
      <c r="E2706" s="180" t="s">
        <v>6790</v>
      </c>
      <c r="F2706" s="180" t="s">
        <v>11</v>
      </c>
    </row>
    <row r="2707" spans="1:6">
      <c r="A2707" s="180" t="s">
        <v>397</v>
      </c>
      <c r="B2707" s="181">
        <v>6192</v>
      </c>
      <c r="C2707" s="181">
        <v>514600</v>
      </c>
      <c r="D2707" s="181">
        <v>6</v>
      </c>
      <c r="E2707" s="180" t="s">
        <v>6791</v>
      </c>
      <c r="F2707" s="180" t="s">
        <v>14</v>
      </c>
    </row>
    <row r="2708" spans="1:6">
      <c r="A2708" s="180" t="s">
        <v>397</v>
      </c>
      <c r="B2708" s="181">
        <v>3902</v>
      </c>
      <c r="C2708" s="181">
        <v>687700</v>
      </c>
      <c r="D2708" s="181">
        <v>6</v>
      </c>
      <c r="E2708" s="180" t="s">
        <v>6792</v>
      </c>
      <c r="F2708" s="180" t="s">
        <v>44</v>
      </c>
    </row>
    <row r="2709" spans="1:6">
      <c r="A2709" s="180" t="s">
        <v>397</v>
      </c>
      <c r="B2709" s="181">
        <v>3882</v>
      </c>
      <c r="C2709" s="181">
        <v>855400</v>
      </c>
      <c r="D2709" s="181">
        <v>6</v>
      </c>
      <c r="E2709" s="180" t="s">
        <v>6793</v>
      </c>
      <c r="F2709" s="180" t="s">
        <v>78</v>
      </c>
    </row>
    <row r="2710" spans="1:6">
      <c r="A2710" s="180" t="s">
        <v>397</v>
      </c>
      <c r="B2710" s="181">
        <v>5476</v>
      </c>
      <c r="C2710" s="181">
        <v>373900</v>
      </c>
      <c r="D2710" s="181">
        <v>6</v>
      </c>
      <c r="E2710" s="180" t="s">
        <v>6794</v>
      </c>
      <c r="F2710" s="180" t="s">
        <v>14</v>
      </c>
    </row>
    <row r="2711" spans="1:6">
      <c r="A2711" s="180" t="s">
        <v>397</v>
      </c>
      <c r="B2711" s="181">
        <v>4261</v>
      </c>
      <c r="C2711" s="181">
        <v>635000</v>
      </c>
      <c r="D2711" s="181">
        <v>4</v>
      </c>
      <c r="E2711" s="180" t="s">
        <v>6795</v>
      </c>
      <c r="F2711" s="180" t="s">
        <v>44</v>
      </c>
    </row>
    <row r="2712" spans="1:6">
      <c r="A2712" s="180" t="s">
        <v>397</v>
      </c>
      <c r="B2712" s="181">
        <v>4608</v>
      </c>
      <c r="C2712" s="181">
        <v>937000</v>
      </c>
      <c r="D2712" s="181">
        <v>6</v>
      </c>
      <c r="E2712" s="180" t="s">
        <v>6796</v>
      </c>
      <c r="F2712" s="180" t="s">
        <v>72</v>
      </c>
    </row>
    <row r="2713" spans="1:6">
      <c r="A2713" s="180" t="s">
        <v>397</v>
      </c>
      <c r="B2713" s="181">
        <v>8862</v>
      </c>
      <c r="C2713" s="181">
        <v>1862000</v>
      </c>
      <c r="D2713" s="181">
        <v>6</v>
      </c>
      <c r="E2713" s="180" t="s">
        <v>6797</v>
      </c>
      <c r="F2713" s="180" t="s">
        <v>7</v>
      </c>
    </row>
    <row r="2714" spans="1:6">
      <c r="A2714" s="180" t="s">
        <v>397</v>
      </c>
      <c r="B2714" s="181">
        <v>3350</v>
      </c>
      <c r="C2714" s="181">
        <v>1614100</v>
      </c>
      <c r="D2714" s="181">
        <v>4</v>
      </c>
      <c r="E2714" s="180" t="s">
        <v>6798</v>
      </c>
      <c r="F2714" s="180" t="s">
        <v>177</v>
      </c>
    </row>
    <row r="2715" spans="1:6">
      <c r="A2715" s="180" t="s">
        <v>397</v>
      </c>
      <c r="B2715" s="181">
        <v>4803</v>
      </c>
      <c r="C2715" s="181">
        <v>386500</v>
      </c>
      <c r="D2715" s="181">
        <v>4</v>
      </c>
      <c r="E2715" s="180" t="s">
        <v>6799</v>
      </c>
      <c r="F2715" s="180" t="s">
        <v>11</v>
      </c>
    </row>
    <row r="2716" spans="1:6">
      <c r="A2716" s="180" t="s">
        <v>397</v>
      </c>
      <c r="B2716" s="181">
        <v>3135</v>
      </c>
      <c r="C2716" s="181">
        <v>403300</v>
      </c>
      <c r="D2716" s="181">
        <v>4</v>
      </c>
      <c r="E2716" s="180" t="s">
        <v>6800</v>
      </c>
      <c r="F2716" s="180" t="s">
        <v>79</v>
      </c>
    </row>
    <row r="2717" spans="1:6">
      <c r="A2717" s="180" t="s">
        <v>397</v>
      </c>
      <c r="B2717" s="181">
        <v>7888</v>
      </c>
      <c r="C2717" s="181">
        <v>628200</v>
      </c>
      <c r="D2717" s="181">
        <v>4</v>
      </c>
      <c r="E2717" s="180" t="s">
        <v>6801</v>
      </c>
      <c r="F2717" s="180" t="s">
        <v>111</v>
      </c>
    </row>
    <row r="2718" spans="1:6">
      <c r="A2718" s="180" t="s">
        <v>397</v>
      </c>
      <c r="B2718" s="181">
        <v>4081</v>
      </c>
      <c r="C2718" s="181">
        <v>323100</v>
      </c>
      <c r="D2718" s="181">
        <v>6</v>
      </c>
      <c r="E2718" s="180" t="s">
        <v>6802</v>
      </c>
      <c r="F2718" s="180" t="s">
        <v>15</v>
      </c>
    </row>
    <row r="2719" spans="1:6">
      <c r="A2719" s="180" t="s">
        <v>397</v>
      </c>
      <c r="B2719" s="181">
        <v>4590</v>
      </c>
      <c r="C2719" s="181">
        <v>607700</v>
      </c>
      <c r="D2719" s="181">
        <v>4</v>
      </c>
      <c r="E2719" s="180" t="s">
        <v>6803</v>
      </c>
      <c r="F2719" s="180" t="s">
        <v>5</v>
      </c>
    </row>
    <row r="2720" spans="1:6">
      <c r="A2720" s="180" t="s">
        <v>397</v>
      </c>
      <c r="B2720" s="181">
        <v>2543</v>
      </c>
      <c r="C2720" s="181">
        <v>235600</v>
      </c>
      <c r="D2720" s="181">
        <v>4</v>
      </c>
      <c r="E2720" s="180" t="s">
        <v>6804</v>
      </c>
      <c r="F2720" s="180" t="s">
        <v>14</v>
      </c>
    </row>
    <row r="2721" spans="1:6">
      <c r="A2721" s="180" t="s">
        <v>397</v>
      </c>
      <c r="B2721" s="181">
        <v>9280</v>
      </c>
      <c r="C2721" s="181">
        <v>694800</v>
      </c>
      <c r="D2721" s="181">
        <v>6</v>
      </c>
      <c r="E2721" s="180" t="s">
        <v>6805</v>
      </c>
      <c r="F2721" s="180" t="s">
        <v>10</v>
      </c>
    </row>
    <row r="2722" spans="1:6">
      <c r="A2722" s="180" t="s">
        <v>397</v>
      </c>
      <c r="B2722" s="181">
        <v>6917</v>
      </c>
      <c r="C2722" s="181">
        <v>640900</v>
      </c>
      <c r="D2722" s="181">
        <v>7</v>
      </c>
      <c r="E2722" s="180" t="s">
        <v>6806</v>
      </c>
      <c r="F2722" s="180" t="s">
        <v>14</v>
      </c>
    </row>
    <row r="2723" spans="1:6">
      <c r="A2723" s="180" t="s">
        <v>397</v>
      </c>
      <c r="B2723" s="181">
        <v>4263</v>
      </c>
      <c r="C2723" s="181">
        <v>354200</v>
      </c>
      <c r="D2723" s="181">
        <v>4</v>
      </c>
      <c r="E2723" s="180" t="s">
        <v>6807</v>
      </c>
      <c r="F2723" s="180" t="s">
        <v>11</v>
      </c>
    </row>
    <row r="2724" spans="1:6">
      <c r="A2724" s="180" t="s">
        <v>397</v>
      </c>
      <c r="B2724" s="181">
        <v>3468</v>
      </c>
      <c r="C2724" s="181">
        <v>304300</v>
      </c>
      <c r="D2724" s="181">
        <v>4</v>
      </c>
      <c r="E2724" s="180" t="s">
        <v>6808</v>
      </c>
      <c r="F2724" s="180" t="s">
        <v>14</v>
      </c>
    </row>
    <row r="2725" spans="1:6">
      <c r="A2725" s="180" t="s">
        <v>397</v>
      </c>
      <c r="B2725" s="181">
        <v>5625</v>
      </c>
      <c r="C2725" s="181">
        <v>390800</v>
      </c>
      <c r="D2725" s="181">
        <v>6</v>
      </c>
      <c r="E2725" s="180" t="s">
        <v>6809</v>
      </c>
      <c r="F2725" s="180" t="s">
        <v>14</v>
      </c>
    </row>
    <row r="2726" spans="1:6">
      <c r="A2726" s="180" t="s">
        <v>397</v>
      </c>
      <c r="B2726" s="181">
        <v>3427</v>
      </c>
      <c r="C2726" s="181">
        <v>269000</v>
      </c>
      <c r="D2726" s="181">
        <v>4</v>
      </c>
      <c r="E2726" s="180" t="s">
        <v>6810</v>
      </c>
      <c r="F2726" s="180" t="s">
        <v>14</v>
      </c>
    </row>
    <row r="2727" spans="1:6">
      <c r="A2727" s="180" t="s">
        <v>397</v>
      </c>
      <c r="B2727" s="181">
        <v>2518</v>
      </c>
      <c r="C2727" s="181">
        <v>578000</v>
      </c>
      <c r="D2727" s="181">
        <v>4</v>
      </c>
      <c r="E2727" s="180" t="s">
        <v>6811</v>
      </c>
      <c r="F2727" s="180" t="s">
        <v>28</v>
      </c>
    </row>
    <row r="2728" spans="1:6">
      <c r="A2728" s="180" t="s">
        <v>397</v>
      </c>
      <c r="B2728" s="181">
        <v>6000</v>
      </c>
      <c r="C2728" s="181">
        <v>342000</v>
      </c>
      <c r="D2728" s="181">
        <v>6</v>
      </c>
      <c r="E2728" s="180" t="s">
        <v>6812</v>
      </c>
      <c r="F2728" s="180" t="s">
        <v>11</v>
      </c>
    </row>
    <row r="2729" spans="1:6">
      <c r="A2729" s="180" t="s">
        <v>397</v>
      </c>
      <c r="B2729" s="181">
        <v>5359</v>
      </c>
      <c r="C2729" s="181">
        <v>437800</v>
      </c>
      <c r="D2729" s="181">
        <v>5</v>
      </c>
      <c r="E2729" s="180" t="s">
        <v>6813</v>
      </c>
      <c r="F2729" s="180" t="s">
        <v>14</v>
      </c>
    </row>
    <row r="2730" spans="1:6">
      <c r="A2730" s="180" t="s">
        <v>397</v>
      </c>
      <c r="B2730" s="181">
        <v>3579</v>
      </c>
      <c r="C2730" s="181">
        <v>498000</v>
      </c>
      <c r="D2730" s="181">
        <v>4</v>
      </c>
      <c r="E2730" s="180" t="s">
        <v>6814</v>
      </c>
      <c r="F2730" s="180" t="s">
        <v>13</v>
      </c>
    </row>
    <row r="2731" spans="1:6">
      <c r="A2731" s="180" t="s">
        <v>397</v>
      </c>
      <c r="B2731" s="181">
        <v>4418</v>
      </c>
      <c r="C2731" s="181">
        <v>366900</v>
      </c>
      <c r="D2731" s="181">
        <v>4</v>
      </c>
      <c r="E2731" s="180" t="s">
        <v>6815</v>
      </c>
      <c r="F2731" s="180" t="s">
        <v>14</v>
      </c>
    </row>
    <row r="2732" spans="1:6">
      <c r="A2732" s="180" t="s">
        <v>397</v>
      </c>
      <c r="B2732" s="181">
        <v>3088</v>
      </c>
      <c r="C2732" s="181">
        <v>216400</v>
      </c>
      <c r="D2732" s="181">
        <v>4</v>
      </c>
      <c r="E2732" s="180" t="s">
        <v>6816</v>
      </c>
      <c r="F2732" s="180" t="s">
        <v>11</v>
      </c>
    </row>
    <row r="2733" spans="1:6">
      <c r="A2733" s="180" t="s">
        <v>397</v>
      </c>
      <c r="B2733" s="181">
        <v>3891</v>
      </c>
      <c r="C2733" s="181">
        <v>687800</v>
      </c>
      <c r="D2733" s="181">
        <v>5</v>
      </c>
      <c r="E2733" s="180" t="s">
        <v>6817</v>
      </c>
      <c r="F2733" s="180" t="s">
        <v>7</v>
      </c>
    </row>
    <row r="2734" spans="1:6">
      <c r="A2734" s="180" t="s">
        <v>397</v>
      </c>
      <c r="B2734" s="181">
        <v>3570</v>
      </c>
      <c r="C2734" s="181">
        <v>1383200</v>
      </c>
      <c r="D2734" s="181">
        <v>4</v>
      </c>
      <c r="E2734" s="180" t="s">
        <v>6818</v>
      </c>
      <c r="F2734" s="180" t="s">
        <v>7</v>
      </c>
    </row>
    <row r="2735" spans="1:6">
      <c r="A2735" s="180" t="s">
        <v>397</v>
      </c>
      <c r="B2735" s="181">
        <v>4636</v>
      </c>
      <c r="C2735" s="181">
        <v>750200</v>
      </c>
      <c r="D2735" s="181">
        <v>4</v>
      </c>
      <c r="E2735" s="180" t="s">
        <v>6819</v>
      </c>
      <c r="F2735" s="180" t="s">
        <v>78</v>
      </c>
    </row>
    <row r="2736" spans="1:6">
      <c r="A2736" s="180" t="s">
        <v>397</v>
      </c>
      <c r="B2736" s="181">
        <v>4740</v>
      </c>
      <c r="C2736" s="181">
        <v>634900</v>
      </c>
      <c r="D2736" s="181">
        <v>4</v>
      </c>
      <c r="E2736" s="180" t="s">
        <v>6820</v>
      </c>
      <c r="F2736" s="180" t="s">
        <v>41</v>
      </c>
    </row>
    <row r="2737" spans="1:6">
      <c r="A2737" s="180" t="s">
        <v>397</v>
      </c>
      <c r="B2737" s="181">
        <v>7173</v>
      </c>
      <c r="C2737" s="181">
        <v>821900</v>
      </c>
      <c r="D2737" s="181">
        <v>6</v>
      </c>
      <c r="E2737" s="180" t="s">
        <v>6821</v>
      </c>
      <c r="F2737" s="180" t="s">
        <v>49</v>
      </c>
    </row>
    <row r="2738" spans="1:6">
      <c r="A2738" s="180" t="s">
        <v>397</v>
      </c>
      <c r="B2738" s="181">
        <v>5585</v>
      </c>
      <c r="C2738" s="181">
        <v>1478000</v>
      </c>
      <c r="D2738" s="181">
        <v>6</v>
      </c>
      <c r="E2738" s="180" t="s">
        <v>6822</v>
      </c>
      <c r="F2738" s="180" t="s">
        <v>7</v>
      </c>
    </row>
    <row r="2739" spans="1:6">
      <c r="A2739" s="180" t="s">
        <v>397</v>
      </c>
      <c r="B2739" s="181">
        <v>2562</v>
      </c>
      <c r="C2739" s="181">
        <v>318500</v>
      </c>
      <c r="D2739" s="181">
        <v>4</v>
      </c>
      <c r="E2739" s="180" t="s">
        <v>6823</v>
      </c>
      <c r="F2739" s="180" t="s">
        <v>12</v>
      </c>
    </row>
    <row r="2740" spans="1:6">
      <c r="A2740" s="180" t="s">
        <v>397</v>
      </c>
      <c r="B2740" s="181">
        <v>4494</v>
      </c>
      <c r="C2740" s="181">
        <v>235000</v>
      </c>
      <c r="D2740" s="181">
        <v>5</v>
      </c>
      <c r="E2740" s="180" t="s">
        <v>6824</v>
      </c>
      <c r="F2740" s="180" t="s">
        <v>11</v>
      </c>
    </row>
    <row r="2741" spans="1:6">
      <c r="A2741" s="180" t="s">
        <v>397</v>
      </c>
      <c r="B2741" s="181">
        <v>9846</v>
      </c>
      <c r="C2741" s="181">
        <v>2809500</v>
      </c>
      <c r="D2741" s="181">
        <v>7</v>
      </c>
      <c r="E2741" s="180" t="s">
        <v>6825</v>
      </c>
      <c r="F2741" s="180" t="s">
        <v>24</v>
      </c>
    </row>
    <row r="2742" spans="1:6">
      <c r="A2742" s="180" t="s">
        <v>397</v>
      </c>
      <c r="B2742" s="181">
        <v>3669</v>
      </c>
      <c r="C2742" s="181">
        <v>211700</v>
      </c>
      <c r="D2742" s="181">
        <v>6</v>
      </c>
      <c r="E2742" s="180" t="s">
        <v>6826</v>
      </c>
      <c r="F2742" s="180" t="s">
        <v>11</v>
      </c>
    </row>
    <row r="2743" spans="1:6">
      <c r="A2743" s="180" t="s">
        <v>397</v>
      </c>
      <c r="B2743" s="181">
        <v>5740</v>
      </c>
      <c r="C2743" s="181">
        <v>489900</v>
      </c>
      <c r="D2743" s="181">
        <v>5</v>
      </c>
      <c r="E2743" s="180" t="s">
        <v>6827</v>
      </c>
      <c r="F2743" s="180" t="s">
        <v>15</v>
      </c>
    </row>
    <row r="2744" spans="1:6">
      <c r="A2744" s="180" t="s">
        <v>397</v>
      </c>
      <c r="B2744" s="181">
        <v>3464</v>
      </c>
      <c r="C2744" s="181">
        <v>489700</v>
      </c>
      <c r="D2744" s="181">
        <v>4</v>
      </c>
      <c r="E2744" s="180" t="s">
        <v>6828</v>
      </c>
      <c r="F2744" s="180" t="s">
        <v>65</v>
      </c>
    </row>
    <row r="2745" spans="1:6">
      <c r="A2745" s="180" t="s">
        <v>397</v>
      </c>
      <c r="B2745" s="181">
        <v>7122</v>
      </c>
      <c r="C2745" s="181">
        <v>651000</v>
      </c>
      <c r="D2745" s="181">
        <v>8</v>
      </c>
      <c r="E2745" s="180" t="s">
        <v>6829</v>
      </c>
      <c r="F2745" s="180" t="s">
        <v>183</v>
      </c>
    </row>
    <row r="2746" spans="1:6">
      <c r="A2746" s="180" t="s">
        <v>397</v>
      </c>
      <c r="B2746" s="181">
        <v>3208</v>
      </c>
      <c r="C2746" s="181">
        <v>764400</v>
      </c>
      <c r="D2746" s="181">
        <v>4</v>
      </c>
      <c r="E2746" s="180" t="s">
        <v>6830</v>
      </c>
      <c r="F2746" s="180" t="s">
        <v>44</v>
      </c>
    </row>
    <row r="2747" spans="1:6">
      <c r="A2747" s="180" t="s">
        <v>397</v>
      </c>
      <c r="B2747" s="181">
        <v>2815</v>
      </c>
      <c r="C2747" s="181">
        <v>449800</v>
      </c>
      <c r="D2747" s="181">
        <v>4</v>
      </c>
      <c r="E2747" s="180" t="s">
        <v>6831</v>
      </c>
      <c r="F2747" s="180" t="s">
        <v>49</v>
      </c>
    </row>
    <row r="2748" spans="1:6">
      <c r="A2748" s="180" t="s">
        <v>397</v>
      </c>
      <c r="B2748" s="181">
        <v>8040</v>
      </c>
      <c r="C2748" s="181">
        <v>2118000</v>
      </c>
      <c r="D2748" s="181">
        <v>4</v>
      </c>
      <c r="E2748" s="180" t="s">
        <v>6832</v>
      </c>
      <c r="F2748" s="180" t="s">
        <v>7</v>
      </c>
    </row>
    <row r="2749" spans="1:6">
      <c r="A2749" s="180" t="s">
        <v>397</v>
      </c>
      <c r="B2749" s="181">
        <v>2652</v>
      </c>
      <c r="C2749" s="181">
        <v>255500</v>
      </c>
      <c r="D2749" s="181">
        <v>4</v>
      </c>
      <c r="E2749" s="180" t="s">
        <v>6833</v>
      </c>
      <c r="F2749" s="180" t="s">
        <v>16</v>
      </c>
    </row>
    <row r="2750" spans="1:6">
      <c r="A2750" s="180" t="s">
        <v>397</v>
      </c>
      <c r="B2750" s="181">
        <v>4158</v>
      </c>
      <c r="C2750" s="181">
        <v>744000</v>
      </c>
      <c r="D2750" s="181">
        <v>4</v>
      </c>
      <c r="E2750" s="180" t="s">
        <v>6834</v>
      </c>
      <c r="F2750" s="180" t="s">
        <v>78</v>
      </c>
    </row>
    <row r="2751" spans="1:6">
      <c r="A2751" s="180" t="s">
        <v>397</v>
      </c>
      <c r="B2751" s="181">
        <v>4728</v>
      </c>
      <c r="C2751" s="181">
        <v>316100</v>
      </c>
      <c r="D2751" s="181">
        <v>6</v>
      </c>
      <c r="E2751" s="180" t="s">
        <v>6835</v>
      </c>
      <c r="F2751" s="180" t="s">
        <v>11</v>
      </c>
    </row>
    <row r="2752" spans="1:6">
      <c r="A2752" s="180" t="s">
        <v>397</v>
      </c>
      <c r="B2752" s="181">
        <v>7068</v>
      </c>
      <c r="C2752" s="181">
        <v>1050600</v>
      </c>
      <c r="D2752" s="181">
        <v>6</v>
      </c>
      <c r="E2752" s="180" t="s">
        <v>6836</v>
      </c>
      <c r="F2752" s="180" t="s">
        <v>37</v>
      </c>
    </row>
    <row r="2753" spans="1:6">
      <c r="A2753" s="180" t="s">
        <v>397</v>
      </c>
      <c r="B2753" s="181">
        <v>3096</v>
      </c>
      <c r="C2753" s="181">
        <v>229000</v>
      </c>
      <c r="D2753" s="181">
        <v>4</v>
      </c>
      <c r="E2753" s="180" t="s">
        <v>6837</v>
      </c>
      <c r="F2753" s="180" t="s">
        <v>103</v>
      </c>
    </row>
    <row r="2754" spans="1:6">
      <c r="A2754" s="180" t="s">
        <v>397</v>
      </c>
      <c r="B2754" s="181">
        <v>3822</v>
      </c>
      <c r="C2754" s="181">
        <v>282300</v>
      </c>
      <c r="D2754" s="181">
        <v>6</v>
      </c>
      <c r="E2754" s="180" t="s">
        <v>6838</v>
      </c>
      <c r="F2754" s="180" t="s">
        <v>14</v>
      </c>
    </row>
    <row r="2755" spans="1:6">
      <c r="A2755" s="180" t="s">
        <v>397</v>
      </c>
      <c r="B2755" s="181">
        <v>8193</v>
      </c>
      <c r="C2755" s="181">
        <v>1063100</v>
      </c>
      <c r="D2755" s="181">
        <v>8</v>
      </c>
      <c r="E2755" s="180" t="s">
        <v>6839</v>
      </c>
      <c r="F2755" s="180" t="s">
        <v>28</v>
      </c>
    </row>
    <row r="2756" spans="1:6">
      <c r="A2756" s="180" t="s">
        <v>397</v>
      </c>
      <c r="B2756" s="181">
        <v>4013</v>
      </c>
      <c r="C2756" s="181">
        <v>1221600</v>
      </c>
      <c r="D2756" s="181">
        <v>4</v>
      </c>
      <c r="E2756" s="180" t="s">
        <v>6840</v>
      </c>
      <c r="F2756" s="180" t="s">
        <v>7</v>
      </c>
    </row>
    <row r="2757" spans="1:6">
      <c r="A2757" s="180" t="s">
        <v>397</v>
      </c>
      <c r="B2757" s="181">
        <v>5058</v>
      </c>
      <c r="C2757" s="181">
        <v>523000</v>
      </c>
      <c r="D2757" s="181">
        <v>4</v>
      </c>
      <c r="E2757" s="180" t="s">
        <v>6841</v>
      </c>
      <c r="F2757" s="180" t="s">
        <v>41</v>
      </c>
    </row>
    <row r="2758" spans="1:6">
      <c r="A2758" s="180" t="s">
        <v>397</v>
      </c>
      <c r="B2758" s="181">
        <v>3607</v>
      </c>
      <c r="C2758" s="181">
        <v>561200</v>
      </c>
      <c r="D2758" s="181">
        <v>4</v>
      </c>
      <c r="E2758" s="180" t="s">
        <v>6842</v>
      </c>
      <c r="F2758" s="180" t="s">
        <v>28</v>
      </c>
    </row>
    <row r="2759" spans="1:6">
      <c r="A2759" s="180" t="s">
        <v>397</v>
      </c>
      <c r="B2759" s="181">
        <v>6630</v>
      </c>
      <c r="C2759" s="181">
        <v>931200</v>
      </c>
      <c r="D2759" s="181">
        <v>4</v>
      </c>
      <c r="E2759" s="180" t="s">
        <v>6843</v>
      </c>
      <c r="F2759" s="180" t="s">
        <v>24</v>
      </c>
    </row>
    <row r="2760" spans="1:6">
      <c r="A2760" s="180" t="s">
        <v>397</v>
      </c>
      <c r="B2760" s="181">
        <v>7437</v>
      </c>
      <c r="C2760" s="181">
        <v>642000</v>
      </c>
      <c r="D2760" s="181">
        <v>6</v>
      </c>
      <c r="E2760" s="180" t="s">
        <v>6844</v>
      </c>
      <c r="F2760" s="180" t="s">
        <v>13</v>
      </c>
    </row>
    <row r="2761" spans="1:6">
      <c r="A2761" s="180" t="s">
        <v>397</v>
      </c>
      <c r="B2761" s="181">
        <v>5373</v>
      </c>
      <c r="C2761" s="181">
        <v>367500</v>
      </c>
      <c r="D2761" s="181">
        <v>4</v>
      </c>
      <c r="E2761" s="180" t="s">
        <v>6845</v>
      </c>
      <c r="F2761" s="180" t="s">
        <v>14</v>
      </c>
    </row>
    <row r="2762" spans="1:6">
      <c r="A2762" s="180" t="s">
        <v>397</v>
      </c>
      <c r="B2762" s="181">
        <v>4590</v>
      </c>
      <c r="C2762" s="181">
        <v>594000</v>
      </c>
      <c r="D2762" s="181">
        <v>4</v>
      </c>
      <c r="E2762" s="180" t="s">
        <v>6846</v>
      </c>
      <c r="F2762" s="180" t="s">
        <v>5</v>
      </c>
    </row>
    <row r="2763" spans="1:6">
      <c r="A2763" s="180" t="s">
        <v>397</v>
      </c>
      <c r="B2763" s="181">
        <v>4510</v>
      </c>
      <c r="C2763" s="181">
        <v>751300</v>
      </c>
      <c r="D2763" s="181">
        <v>4</v>
      </c>
      <c r="E2763" s="180" t="s">
        <v>6847</v>
      </c>
      <c r="F2763" s="180" t="s">
        <v>77</v>
      </c>
    </row>
    <row r="2764" spans="1:6">
      <c r="A2764" s="180" t="s">
        <v>397</v>
      </c>
      <c r="B2764" s="181">
        <v>4872</v>
      </c>
      <c r="C2764" s="181">
        <v>385900</v>
      </c>
      <c r="D2764" s="181">
        <v>5</v>
      </c>
      <c r="E2764" s="180" t="s">
        <v>6848</v>
      </c>
      <c r="F2764" s="180" t="s">
        <v>11</v>
      </c>
    </row>
    <row r="2765" spans="1:6">
      <c r="A2765" s="180" t="s">
        <v>397</v>
      </c>
      <c r="B2765" s="181">
        <v>6484</v>
      </c>
      <c r="C2765" s="181">
        <v>786100</v>
      </c>
      <c r="D2765" s="181">
        <v>6</v>
      </c>
      <c r="E2765" s="180" t="s">
        <v>6849</v>
      </c>
      <c r="F2765" s="180" t="s">
        <v>41</v>
      </c>
    </row>
    <row r="2766" spans="1:6">
      <c r="A2766" s="180" t="s">
        <v>397</v>
      </c>
      <c r="B2766" s="181">
        <v>4706</v>
      </c>
      <c r="C2766" s="181">
        <v>438000</v>
      </c>
      <c r="D2766" s="181">
        <v>6</v>
      </c>
      <c r="E2766" s="180" t="s">
        <v>6850</v>
      </c>
      <c r="F2766" s="180" t="s">
        <v>14</v>
      </c>
    </row>
    <row r="2767" spans="1:6">
      <c r="A2767" s="180" t="s">
        <v>397</v>
      </c>
      <c r="B2767" s="181">
        <v>3776</v>
      </c>
      <c r="C2767" s="181">
        <v>544800</v>
      </c>
      <c r="D2767" s="181">
        <v>4</v>
      </c>
      <c r="E2767" s="180" t="s">
        <v>6851</v>
      </c>
      <c r="F2767" s="180" t="s">
        <v>49</v>
      </c>
    </row>
    <row r="2768" spans="1:6">
      <c r="A2768" s="180" t="s">
        <v>397</v>
      </c>
      <c r="B2768" s="181">
        <v>7680</v>
      </c>
      <c r="C2768" s="181">
        <v>463200</v>
      </c>
      <c r="D2768" s="181">
        <v>8</v>
      </c>
      <c r="E2768" s="180" t="s">
        <v>6852</v>
      </c>
      <c r="F2768" s="180" t="s">
        <v>11</v>
      </c>
    </row>
    <row r="2769" spans="1:6">
      <c r="A2769" s="180" t="s">
        <v>397</v>
      </c>
      <c r="B2769" s="181">
        <v>3750</v>
      </c>
      <c r="C2769" s="181">
        <v>499800</v>
      </c>
      <c r="D2769" s="181">
        <v>5</v>
      </c>
      <c r="E2769" s="180" t="s">
        <v>6853</v>
      </c>
      <c r="F2769" s="180" t="s">
        <v>74</v>
      </c>
    </row>
    <row r="2770" spans="1:6">
      <c r="A2770" s="180" t="s">
        <v>397</v>
      </c>
      <c r="B2770" s="181">
        <v>4110</v>
      </c>
      <c r="C2770" s="181">
        <v>892400</v>
      </c>
      <c r="D2770" s="181">
        <v>4</v>
      </c>
      <c r="E2770" s="180" t="s">
        <v>6854</v>
      </c>
      <c r="F2770" s="180" t="s">
        <v>28</v>
      </c>
    </row>
    <row r="2771" spans="1:6">
      <c r="A2771" s="180" t="s">
        <v>397</v>
      </c>
      <c r="B2771" s="181">
        <v>7806</v>
      </c>
      <c r="C2771" s="181">
        <v>551400</v>
      </c>
      <c r="D2771" s="181">
        <v>6</v>
      </c>
      <c r="E2771" s="180" t="s">
        <v>6855</v>
      </c>
      <c r="F2771" s="180" t="s">
        <v>10</v>
      </c>
    </row>
    <row r="2772" spans="1:6">
      <c r="A2772" s="180" t="s">
        <v>397</v>
      </c>
      <c r="B2772" s="181">
        <v>4544</v>
      </c>
      <c r="C2772" s="181">
        <v>455100</v>
      </c>
      <c r="D2772" s="181">
        <v>4</v>
      </c>
      <c r="E2772" s="180" t="s">
        <v>6856</v>
      </c>
      <c r="F2772" s="180" t="s">
        <v>41</v>
      </c>
    </row>
    <row r="2773" spans="1:6">
      <c r="A2773" s="180" t="s">
        <v>397</v>
      </c>
      <c r="B2773" s="181">
        <v>5976</v>
      </c>
      <c r="C2773" s="181">
        <v>1414100</v>
      </c>
      <c r="D2773" s="181">
        <v>6</v>
      </c>
      <c r="E2773" s="180" t="s">
        <v>6857</v>
      </c>
      <c r="F2773" s="180" t="s">
        <v>7</v>
      </c>
    </row>
    <row r="2774" spans="1:6">
      <c r="A2774" s="180" t="s">
        <v>397</v>
      </c>
      <c r="B2774" s="181">
        <v>4445</v>
      </c>
      <c r="C2774" s="181">
        <v>387500</v>
      </c>
      <c r="D2774" s="181">
        <v>4</v>
      </c>
      <c r="E2774" s="180" t="s">
        <v>6858</v>
      </c>
      <c r="F2774" s="180" t="s">
        <v>14</v>
      </c>
    </row>
    <row r="2775" spans="1:6">
      <c r="A2775" s="180" t="s">
        <v>397</v>
      </c>
      <c r="B2775" s="181">
        <v>4464</v>
      </c>
      <c r="C2775" s="181">
        <v>604000</v>
      </c>
      <c r="D2775" s="181">
        <v>6</v>
      </c>
      <c r="E2775" s="180" t="s">
        <v>6859</v>
      </c>
      <c r="F2775" s="180" t="s">
        <v>16</v>
      </c>
    </row>
    <row r="2776" spans="1:6">
      <c r="A2776" s="180" t="s">
        <v>397</v>
      </c>
      <c r="B2776" s="181">
        <v>4530</v>
      </c>
      <c r="C2776" s="181">
        <v>363700</v>
      </c>
      <c r="D2776" s="181">
        <v>6</v>
      </c>
      <c r="E2776" s="180" t="s">
        <v>6860</v>
      </c>
      <c r="F2776" s="180" t="s">
        <v>14</v>
      </c>
    </row>
    <row r="2777" spans="1:6">
      <c r="A2777" s="180" t="s">
        <v>397</v>
      </c>
      <c r="B2777" s="181">
        <v>4689</v>
      </c>
      <c r="C2777" s="181">
        <v>314300</v>
      </c>
      <c r="D2777" s="181">
        <v>5</v>
      </c>
      <c r="E2777" s="180" t="s">
        <v>6861</v>
      </c>
      <c r="F2777" s="180" t="s">
        <v>14</v>
      </c>
    </row>
    <row r="2778" spans="1:6">
      <c r="A2778" s="180" t="s">
        <v>397</v>
      </c>
      <c r="B2778" s="181">
        <v>5152</v>
      </c>
      <c r="C2778" s="181">
        <v>847300</v>
      </c>
      <c r="D2778" s="181">
        <v>5</v>
      </c>
      <c r="E2778" s="180" t="s">
        <v>6862</v>
      </c>
      <c r="F2778" s="180" t="s">
        <v>32</v>
      </c>
    </row>
    <row r="2779" spans="1:6">
      <c r="A2779" s="180" t="s">
        <v>397</v>
      </c>
      <c r="B2779" s="181">
        <v>4896</v>
      </c>
      <c r="C2779" s="181">
        <v>342400</v>
      </c>
      <c r="D2779" s="181">
        <v>4</v>
      </c>
      <c r="E2779" s="180" t="s">
        <v>6863</v>
      </c>
      <c r="F2779" s="180" t="s">
        <v>14</v>
      </c>
    </row>
    <row r="2780" spans="1:6">
      <c r="A2780" s="180" t="s">
        <v>397</v>
      </c>
      <c r="B2780" s="181">
        <v>4787</v>
      </c>
      <c r="C2780" s="181">
        <v>404300</v>
      </c>
      <c r="D2780" s="181">
        <v>6</v>
      </c>
      <c r="E2780" s="180" t="s">
        <v>6864</v>
      </c>
      <c r="F2780" s="180" t="s">
        <v>14</v>
      </c>
    </row>
    <row r="2781" spans="1:6">
      <c r="A2781" s="180" t="s">
        <v>397</v>
      </c>
      <c r="B2781" s="181">
        <v>6174</v>
      </c>
      <c r="C2781" s="181">
        <v>446600</v>
      </c>
      <c r="D2781" s="181">
        <v>6</v>
      </c>
      <c r="E2781" s="180" t="s">
        <v>6865</v>
      </c>
      <c r="F2781" s="180" t="s">
        <v>14</v>
      </c>
    </row>
    <row r="2782" spans="1:6">
      <c r="A2782" s="180" t="s">
        <v>397</v>
      </c>
      <c r="B2782" s="181">
        <v>6778</v>
      </c>
      <c r="C2782" s="181">
        <v>1030700</v>
      </c>
      <c r="D2782" s="181">
        <v>6</v>
      </c>
      <c r="E2782" s="180" t="s">
        <v>6866</v>
      </c>
      <c r="F2782" s="180" t="s">
        <v>28</v>
      </c>
    </row>
    <row r="2783" spans="1:6">
      <c r="A2783" s="180" t="s">
        <v>397</v>
      </c>
      <c r="B2783" s="181">
        <v>4508</v>
      </c>
      <c r="C2783" s="181">
        <v>669400</v>
      </c>
      <c r="D2783" s="181">
        <v>5</v>
      </c>
      <c r="E2783" s="180" t="s">
        <v>6867</v>
      </c>
      <c r="F2783" s="180" t="s">
        <v>12</v>
      </c>
    </row>
    <row r="2784" spans="1:6">
      <c r="A2784" s="180" t="s">
        <v>397</v>
      </c>
      <c r="B2784" s="181">
        <v>5398</v>
      </c>
      <c r="C2784" s="181">
        <v>1343100</v>
      </c>
      <c r="D2784" s="181">
        <v>4</v>
      </c>
      <c r="E2784" s="180" t="s">
        <v>6868</v>
      </c>
      <c r="F2784" s="180" t="s">
        <v>66</v>
      </c>
    </row>
    <row r="2785" spans="1:6">
      <c r="A2785" s="180" t="s">
        <v>397</v>
      </c>
      <c r="B2785" s="181">
        <v>4590</v>
      </c>
      <c r="C2785" s="181">
        <v>585200</v>
      </c>
      <c r="D2785" s="181">
        <v>4</v>
      </c>
      <c r="E2785" s="180" t="s">
        <v>6869</v>
      </c>
      <c r="F2785" s="180" t="s">
        <v>5</v>
      </c>
    </row>
    <row r="2786" spans="1:6">
      <c r="A2786" s="180" t="s">
        <v>397</v>
      </c>
      <c r="B2786" s="181">
        <v>5255</v>
      </c>
      <c r="C2786" s="181">
        <v>368300</v>
      </c>
      <c r="D2786" s="181">
        <v>4</v>
      </c>
      <c r="E2786" s="180" t="s">
        <v>6870</v>
      </c>
      <c r="F2786" s="180" t="s">
        <v>49</v>
      </c>
    </row>
    <row r="2787" spans="1:6">
      <c r="A2787" s="180" t="s">
        <v>397</v>
      </c>
      <c r="B2787" s="181">
        <v>3432</v>
      </c>
      <c r="C2787" s="181">
        <v>724700</v>
      </c>
      <c r="D2787" s="181">
        <v>4</v>
      </c>
      <c r="E2787" s="180" t="s">
        <v>6871</v>
      </c>
      <c r="F2787" s="180" t="s">
        <v>28</v>
      </c>
    </row>
    <row r="2788" spans="1:6">
      <c r="A2788" s="180" t="s">
        <v>397</v>
      </c>
      <c r="B2788" s="181">
        <v>5634</v>
      </c>
      <c r="C2788" s="181">
        <v>508100</v>
      </c>
      <c r="D2788" s="181">
        <v>6</v>
      </c>
      <c r="E2788" s="180" t="s">
        <v>6872</v>
      </c>
      <c r="F2788" s="180" t="s">
        <v>14</v>
      </c>
    </row>
    <row r="2789" spans="1:6">
      <c r="A2789" s="180" t="s">
        <v>397</v>
      </c>
      <c r="B2789" s="181">
        <v>2972</v>
      </c>
      <c r="C2789" s="181">
        <v>381700</v>
      </c>
      <c r="D2789" s="181">
        <v>4</v>
      </c>
      <c r="E2789" s="180" t="s">
        <v>6873</v>
      </c>
      <c r="F2789" s="180" t="s">
        <v>195</v>
      </c>
    </row>
    <row r="2790" spans="1:6">
      <c r="A2790" s="180" t="s">
        <v>397</v>
      </c>
      <c r="B2790" s="181">
        <v>4576</v>
      </c>
      <c r="C2790" s="181">
        <v>288300</v>
      </c>
      <c r="D2790" s="181">
        <v>4</v>
      </c>
      <c r="E2790" s="180" t="s">
        <v>6874</v>
      </c>
      <c r="F2790" s="180" t="s">
        <v>11</v>
      </c>
    </row>
    <row r="2791" spans="1:6">
      <c r="A2791" s="180" t="s">
        <v>397</v>
      </c>
      <c r="B2791" s="181">
        <v>3060</v>
      </c>
      <c r="C2791" s="181">
        <v>391300</v>
      </c>
      <c r="D2791" s="181">
        <v>4</v>
      </c>
      <c r="E2791" s="180" t="s">
        <v>6875</v>
      </c>
      <c r="F2791" s="180" t="s">
        <v>10</v>
      </c>
    </row>
    <row r="2792" spans="1:6">
      <c r="A2792" s="180" t="s">
        <v>397</v>
      </c>
      <c r="B2792" s="181">
        <v>4816</v>
      </c>
      <c r="C2792" s="181">
        <v>694400</v>
      </c>
      <c r="D2792" s="181">
        <v>6</v>
      </c>
      <c r="E2792" s="180" t="s">
        <v>6876</v>
      </c>
      <c r="F2792" s="180" t="s">
        <v>7</v>
      </c>
    </row>
    <row r="2793" spans="1:6">
      <c r="A2793" s="180" t="s">
        <v>397</v>
      </c>
      <c r="B2793" s="181">
        <v>4966</v>
      </c>
      <c r="C2793" s="181">
        <v>818100</v>
      </c>
      <c r="D2793" s="181">
        <v>5</v>
      </c>
      <c r="E2793" s="180" t="s">
        <v>6877</v>
      </c>
      <c r="F2793" s="180" t="s">
        <v>13</v>
      </c>
    </row>
    <row r="2794" spans="1:6">
      <c r="A2794" s="180" t="s">
        <v>397</v>
      </c>
      <c r="B2794" s="181">
        <v>4764</v>
      </c>
      <c r="C2794" s="181">
        <v>532300</v>
      </c>
      <c r="D2794" s="181">
        <v>4</v>
      </c>
      <c r="E2794" s="180" t="s">
        <v>6878</v>
      </c>
      <c r="F2794" s="180" t="s">
        <v>14</v>
      </c>
    </row>
    <row r="2795" spans="1:6">
      <c r="A2795" s="180" t="s">
        <v>397</v>
      </c>
      <c r="B2795" s="181">
        <v>3098</v>
      </c>
      <c r="C2795" s="181">
        <v>424300</v>
      </c>
      <c r="D2795" s="181">
        <v>4</v>
      </c>
      <c r="E2795" s="180" t="s">
        <v>6879</v>
      </c>
      <c r="F2795" s="180" t="s">
        <v>27</v>
      </c>
    </row>
    <row r="2796" spans="1:6">
      <c r="A2796" s="180" t="s">
        <v>397</v>
      </c>
      <c r="B2796" s="181">
        <v>5712</v>
      </c>
      <c r="C2796" s="181">
        <v>650500</v>
      </c>
      <c r="D2796" s="181">
        <v>6</v>
      </c>
      <c r="E2796" s="180" t="s">
        <v>6880</v>
      </c>
      <c r="F2796" s="180" t="s">
        <v>10</v>
      </c>
    </row>
    <row r="2797" spans="1:6">
      <c r="A2797" s="180" t="s">
        <v>397</v>
      </c>
      <c r="B2797" s="181">
        <v>3229</v>
      </c>
      <c r="C2797" s="181">
        <v>555100</v>
      </c>
      <c r="D2797" s="181">
        <v>4</v>
      </c>
      <c r="E2797" s="180" t="s">
        <v>6881</v>
      </c>
      <c r="F2797" s="180" t="s">
        <v>28</v>
      </c>
    </row>
    <row r="2798" spans="1:6">
      <c r="A2798" s="180" t="s">
        <v>397</v>
      </c>
      <c r="B2798" s="181">
        <v>4860</v>
      </c>
      <c r="C2798" s="181">
        <v>1050200</v>
      </c>
      <c r="D2798" s="181">
        <v>6</v>
      </c>
      <c r="E2798" s="180" t="s">
        <v>6882</v>
      </c>
      <c r="F2798" s="180" t="s">
        <v>28</v>
      </c>
    </row>
    <row r="2799" spans="1:6">
      <c r="A2799" s="180" t="s">
        <v>397</v>
      </c>
      <c r="B2799" s="181">
        <v>3445</v>
      </c>
      <c r="C2799" s="181">
        <v>567800</v>
      </c>
      <c r="D2799" s="181">
        <v>5</v>
      </c>
      <c r="E2799" s="180" t="s">
        <v>6883</v>
      </c>
      <c r="F2799" s="180" t="s">
        <v>45</v>
      </c>
    </row>
    <row r="2800" spans="1:6">
      <c r="A2800" s="180" t="s">
        <v>397</v>
      </c>
      <c r="B2800" s="181">
        <v>6736</v>
      </c>
      <c r="C2800" s="181">
        <v>462000</v>
      </c>
      <c r="D2800" s="181">
        <v>4</v>
      </c>
      <c r="E2800" s="180" t="s">
        <v>6884</v>
      </c>
      <c r="F2800" s="180" t="s">
        <v>14</v>
      </c>
    </row>
    <row r="2801" spans="1:6">
      <c r="A2801" s="180" t="s">
        <v>397</v>
      </c>
      <c r="B2801" s="181">
        <v>5280</v>
      </c>
      <c r="C2801" s="181">
        <v>407700</v>
      </c>
      <c r="D2801" s="181">
        <v>6</v>
      </c>
      <c r="E2801" s="180" t="s">
        <v>6885</v>
      </c>
      <c r="F2801" s="180" t="s">
        <v>14</v>
      </c>
    </row>
    <row r="2802" spans="1:6">
      <c r="A2802" s="180" t="s">
        <v>397</v>
      </c>
      <c r="B2802" s="181">
        <v>5995</v>
      </c>
      <c r="C2802" s="181">
        <v>922000</v>
      </c>
      <c r="D2802" s="181">
        <v>7</v>
      </c>
      <c r="E2802" s="180" t="s">
        <v>6886</v>
      </c>
      <c r="F2802" s="180" t="s">
        <v>49</v>
      </c>
    </row>
    <row r="2803" spans="1:6">
      <c r="A2803" s="180" t="s">
        <v>397</v>
      </c>
      <c r="B2803" s="181">
        <v>6732</v>
      </c>
      <c r="C2803" s="181">
        <v>469100</v>
      </c>
      <c r="D2803" s="181">
        <v>6</v>
      </c>
      <c r="E2803" s="180" t="s">
        <v>6887</v>
      </c>
      <c r="F2803" s="180" t="s">
        <v>206</v>
      </c>
    </row>
    <row r="2804" spans="1:6">
      <c r="A2804" s="180" t="s">
        <v>397</v>
      </c>
      <c r="B2804" s="181">
        <v>4480</v>
      </c>
      <c r="C2804" s="181">
        <v>956800</v>
      </c>
      <c r="D2804" s="181">
        <v>4</v>
      </c>
      <c r="E2804" s="180" t="s">
        <v>6888</v>
      </c>
      <c r="F2804" s="180" t="s">
        <v>44</v>
      </c>
    </row>
    <row r="2805" spans="1:6">
      <c r="A2805" s="180" t="s">
        <v>397</v>
      </c>
      <c r="B2805" s="181">
        <v>5079</v>
      </c>
      <c r="C2805" s="181">
        <v>471100</v>
      </c>
      <c r="D2805" s="181">
        <v>6</v>
      </c>
      <c r="E2805" s="180" t="s">
        <v>6889</v>
      </c>
      <c r="F2805" s="180" t="s">
        <v>11</v>
      </c>
    </row>
    <row r="2806" spans="1:6">
      <c r="A2806" s="180" t="s">
        <v>397</v>
      </c>
      <c r="B2806" s="181">
        <v>2712</v>
      </c>
      <c r="C2806" s="181">
        <v>227300</v>
      </c>
      <c r="D2806" s="181">
        <v>4</v>
      </c>
      <c r="E2806" s="180" t="s">
        <v>6890</v>
      </c>
      <c r="F2806" s="180" t="s">
        <v>14</v>
      </c>
    </row>
    <row r="2807" spans="1:6">
      <c r="A2807" s="180" t="s">
        <v>397</v>
      </c>
      <c r="B2807" s="181">
        <v>4216</v>
      </c>
      <c r="C2807" s="181">
        <v>349600</v>
      </c>
      <c r="D2807" s="181">
        <v>4</v>
      </c>
      <c r="E2807" s="180" t="s">
        <v>6891</v>
      </c>
      <c r="F2807" s="180" t="s">
        <v>14</v>
      </c>
    </row>
    <row r="2808" spans="1:6">
      <c r="A2808" s="180" t="s">
        <v>397</v>
      </c>
      <c r="B2808" s="181">
        <v>4401</v>
      </c>
      <c r="C2808" s="181">
        <v>507700</v>
      </c>
      <c r="D2808" s="181">
        <v>6</v>
      </c>
      <c r="E2808" s="180" t="s">
        <v>6892</v>
      </c>
      <c r="F2808" s="180" t="s">
        <v>16</v>
      </c>
    </row>
    <row r="2809" spans="1:6">
      <c r="A2809" s="180" t="s">
        <v>397</v>
      </c>
      <c r="B2809" s="181">
        <v>3520</v>
      </c>
      <c r="C2809" s="181">
        <v>197900</v>
      </c>
      <c r="D2809" s="181">
        <v>4</v>
      </c>
      <c r="E2809" s="180" t="s">
        <v>6893</v>
      </c>
      <c r="F2809" s="180" t="s">
        <v>11</v>
      </c>
    </row>
    <row r="2810" spans="1:6">
      <c r="A2810" s="180" t="s">
        <v>397</v>
      </c>
      <c r="B2810" s="181">
        <v>2171</v>
      </c>
      <c r="C2810" s="181">
        <v>322900</v>
      </c>
      <c r="D2810" s="181">
        <v>4</v>
      </c>
      <c r="E2810" s="180" t="s">
        <v>6894</v>
      </c>
      <c r="F2810" s="180" t="s">
        <v>26</v>
      </c>
    </row>
    <row r="2811" spans="1:6">
      <c r="A2811" s="180" t="s">
        <v>397</v>
      </c>
      <c r="B2811" s="181">
        <v>4786</v>
      </c>
      <c r="C2811" s="181">
        <v>754800</v>
      </c>
      <c r="D2811" s="181">
        <v>4</v>
      </c>
      <c r="E2811" s="180" t="s">
        <v>6895</v>
      </c>
      <c r="F2811" s="180" t="s">
        <v>32</v>
      </c>
    </row>
    <row r="2812" spans="1:6">
      <c r="A2812" s="180" t="s">
        <v>397</v>
      </c>
      <c r="B2812" s="181">
        <v>8946</v>
      </c>
      <c r="C2812" s="181">
        <v>775700</v>
      </c>
      <c r="D2812" s="181">
        <v>7</v>
      </c>
      <c r="E2812" s="180" t="s">
        <v>6896</v>
      </c>
      <c r="F2812" s="180" t="s">
        <v>14</v>
      </c>
    </row>
    <row r="2813" spans="1:6">
      <c r="A2813" s="180" t="s">
        <v>397</v>
      </c>
      <c r="B2813" s="181">
        <v>3296</v>
      </c>
      <c r="C2813" s="181">
        <v>222200</v>
      </c>
      <c r="D2813" s="181">
        <v>5</v>
      </c>
      <c r="E2813" s="180" t="s">
        <v>6897</v>
      </c>
      <c r="F2813" s="180" t="s">
        <v>103</v>
      </c>
    </row>
    <row r="2814" spans="1:6">
      <c r="A2814" s="180" t="s">
        <v>397</v>
      </c>
      <c r="B2814" s="181">
        <v>2940</v>
      </c>
      <c r="C2814" s="181">
        <v>333800</v>
      </c>
      <c r="D2814" s="181">
        <v>4</v>
      </c>
      <c r="E2814" s="180" t="s">
        <v>6898</v>
      </c>
      <c r="F2814" s="180" t="s">
        <v>58</v>
      </c>
    </row>
    <row r="2815" spans="1:6">
      <c r="A2815" s="180" t="s">
        <v>397</v>
      </c>
      <c r="B2815" s="181">
        <v>2610</v>
      </c>
      <c r="C2815" s="181">
        <v>401400</v>
      </c>
      <c r="D2815" s="181">
        <v>4</v>
      </c>
      <c r="E2815" s="180" t="s">
        <v>6899</v>
      </c>
      <c r="F2815" s="180" t="s">
        <v>62</v>
      </c>
    </row>
    <row r="2816" spans="1:6">
      <c r="A2816" s="180" t="s">
        <v>397</v>
      </c>
      <c r="B2816" s="181">
        <v>5040</v>
      </c>
      <c r="C2816" s="181">
        <v>1088000</v>
      </c>
      <c r="D2816" s="181">
        <v>4</v>
      </c>
      <c r="E2816" s="180" t="s">
        <v>6900</v>
      </c>
      <c r="F2816" s="180" t="s">
        <v>7</v>
      </c>
    </row>
    <row r="2817" spans="1:6">
      <c r="A2817" s="180" t="s">
        <v>397</v>
      </c>
      <c r="B2817" s="181">
        <v>3108</v>
      </c>
      <c r="C2817" s="181">
        <v>538900</v>
      </c>
      <c r="D2817" s="181">
        <v>4</v>
      </c>
      <c r="E2817" s="180" t="s">
        <v>6901</v>
      </c>
      <c r="F2817" s="180" t="s">
        <v>65</v>
      </c>
    </row>
    <row r="2818" spans="1:6">
      <c r="A2818" s="180" t="s">
        <v>397</v>
      </c>
      <c r="B2818" s="181">
        <v>3782</v>
      </c>
      <c r="C2818" s="181">
        <v>220200</v>
      </c>
      <c r="D2818" s="181">
        <v>5</v>
      </c>
      <c r="E2818" s="180" t="s">
        <v>6902</v>
      </c>
      <c r="F2818" s="180" t="s">
        <v>103</v>
      </c>
    </row>
    <row r="2819" spans="1:6">
      <c r="A2819" s="180" t="s">
        <v>397</v>
      </c>
      <c r="B2819" s="181">
        <v>3776</v>
      </c>
      <c r="C2819" s="181">
        <v>700100</v>
      </c>
      <c r="D2819" s="181">
        <v>4</v>
      </c>
      <c r="E2819" s="180" t="s">
        <v>6903</v>
      </c>
      <c r="F2819" s="180" t="s">
        <v>45</v>
      </c>
    </row>
    <row r="2820" spans="1:6">
      <c r="A2820" s="180" t="s">
        <v>397</v>
      </c>
      <c r="B2820" s="181">
        <v>10461</v>
      </c>
      <c r="C2820" s="181">
        <v>2965700</v>
      </c>
      <c r="D2820" s="181">
        <v>8</v>
      </c>
      <c r="E2820" s="180" t="s">
        <v>6904</v>
      </c>
      <c r="F2820" s="180" t="s">
        <v>24</v>
      </c>
    </row>
    <row r="2821" spans="1:6">
      <c r="A2821" s="180" t="s">
        <v>397</v>
      </c>
      <c r="B2821" s="181">
        <v>3025</v>
      </c>
      <c r="C2821" s="181">
        <v>316400</v>
      </c>
      <c r="D2821" s="181">
        <v>4</v>
      </c>
      <c r="E2821" s="180" t="s">
        <v>6905</v>
      </c>
      <c r="F2821" s="180" t="s">
        <v>15</v>
      </c>
    </row>
    <row r="2822" spans="1:6">
      <c r="A2822" s="180" t="s">
        <v>397</v>
      </c>
      <c r="B2822" s="181">
        <v>3098</v>
      </c>
      <c r="C2822" s="181">
        <v>387900</v>
      </c>
      <c r="D2822" s="181">
        <v>4</v>
      </c>
      <c r="E2822" s="180" t="s">
        <v>6906</v>
      </c>
      <c r="F2822" s="180" t="s">
        <v>69</v>
      </c>
    </row>
    <row r="2823" spans="1:6">
      <c r="A2823" s="180" t="s">
        <v>397</v>
      </c>
      <c r="B2823" s="181">
        <v>3006</v>
      </c>
      <c r="C2823" s="181">
        <v>344200</v>
      </c>
      <c r="D2823" s="181">
        <v>4</v>
      </c>
      <c r="E2823" s="180" t="s">
        <v>6907</v>
      </c>
      <c r="F2823" s="180" t="s">
        <v>139</v>
      </c>
    </row>
    <row r="2824" spans="1:6">
      <c r="A2824" s="180" t="s">
        <v>397</v>
      </c>
      <c r="B2824" s="181">
        <v>4450</v>
      </c>
      <c r="C2824" s="181">
        <v>326500</v>
      </c>
      <c r="D2824" s="181">
        <v>4</v>
      </c>
      <c r="E2824" s="180" t="s">
        <v>6908</v>
      </c>
      <c r="F2824" s="180" t="s">
        <v>14</v>
      </c>
    </row>
    <row r="2825" spans="1:6">
      <c r="A2825" s="180" t="s">
        <v>397</v>
      </c>
      <c r="B2825" s="181">
        <v>4968</v>
      </c>
      <c r="C2825" s="181">
        <v>1082700</v>
      </c>
      <c r="D2825" s="181">
        <v>6</v>
      </c>
      <c r="E2825" s="180" t="s">
        <v>6909</v>
      </c>
      <c r="F2825" s="180" t="s">
        <v>7</v>
      </c>
    </row>
    <row r="2826" spans="1:6">
      <c r="A2826" s="180" t="s">
        <v>397</v>
      </c>
      <c r="B2826" s="181">
        <v>4392</v>
      </c>
      <c r="C2826" s="181">
        <v>358200</v>
      </c>
      <c r="D2826" s="181">
        <v>4</v>
      </c>
      <c r="E2826" s="180" t="s">
        <v>6910</v>
      </c>
      <c r="F2826" s="180" t="s">
        <v>14</v>
      </c>
    </row>
    <row r="2827" spans="1:6">
      <c r="A2827" s="180" t="s">
        <v>397</v>
      </c>
      <c r="B2827" s="181">
        <v>3696</v>
      </c>
      <c r="C2827" s="181">
        <v>278600</v>
      </c>
      <c r="D2827" s="181">
        <v>5</v>
      </c>
      <c r="E2827" s="180" t="s">
        <v>6911</v>
      </c>
      <c r="F2827" s="180" t="s">
        <v>11</v>
      </c>
    </row>
    <row r="2828" spans="1:6">
      <c r="A2828" s="180" t="s">
        <v>397</v>
      </c>
      <c r="B2828" s="181">
        <v>2640</v>
      </c>
      <c r="C2828" s="181">
        <v>404900</v>
      </c>
      <c r="D2828" s="181">
        <v>4</v>
      </c>
      <c r="E2828" s="180" t="s">
        <v>6912</v>
      </c>
      <c r="F2828" s="180" t="s">
        <v>139</v>
      </c>
    </row>
    <row r="2829" spans="1:6">
      <c r="A2829" s="180" t="s">
        <v>397</v>
      </c>
      <c r="B2829" s="181">
        <v>4860</v>
      </c>
      <c r="C2829" s="181">
        <v>321300</v>
      </c>
      <c r="D2829" s="181">
        <v>6</v>
      </c>
      <c r="E2829" s="180" t="s">
        <v>6913</v>
      </c>
      <c r="F2829" s="180" t="s">
        <v>11</v>
      </c>
    </row>
    <row r="2830" spans="1:6">
      <c r="A2830" s="180" t="s">
        <v>397</v>
      </c>
      <c r="B2830" s="181">
        <v>5054</v>
      </c>
      <c r="C2830" s="181">
        <v>339500</v>
      </c>
      <c r="D2830" s="181">
        <v>6</v>
      </c>
      <c r="E2830" s="180" t="s">
        <v>6914</v>
      </c>
      <c r="F2830" s="180" t="s">
        <v>14</v>
      </c>
    </row>
    <row r="2831" spans="1:6">
      <c r="A2831" s="180" t="s">
        <v>397</v>
      </c>
      <c r="B2831" s="181">
        <v>4515</v>
      </c>
      <c r="C2831" s="181">
        <v>420400</v>
      </c>
      <c r="D2831" s="181">
        <v>6</v>
      </c>
      <c r="E2831" s="180" t="s">
        <v>6915</v>
      </c>
      <c r="F2831" s="180" t="s">
        <v>14</v>
      </c>
    </row>
    <row r="2832" spans="1:6">
      <c r="A2832" s="180" t="s">
        <v>397</v>
      </c>
      <c r="B2832" s="181">
        <v>3970</v>
      </c>
      <c r="C2832" s="181">
        <v>671200</v>
      </c>
      <c r="D2832" s="181">
        <v>4</v>
      </c>
      <c r="E2832" s="180" t="s">
        <v>6916</v>
      </c>
      <c r="F2832" s="180" t="s">
        <v>45</v>
      </c>
    </row>
    <row r="2833" spans="1:6">
      <c r="A2833" s="180" t="s">
        <v>397</v>
      </c>
      <c r="B2833" s="181">
        <v>3076</v>
      </c>
      <c r="C2833" s="181">
        <v>705400</v>
      </c>
      <c r="D2833" s="181">
        <v>5</v>
      </c>
      <c r="E2833" s="180" t="s">
        <v>6917</v>
      </c>
      <c r="F2833" s="180" t="s">
        <v>28</v>
      </c>
    </row>
    <row r="2834" spans="1:6">
      <c r="A2834" s="180" t="s">
        <v>397</v>
      </c>
      <c r="B2834" s="181">
        <v>3765</v>
      </c>
      <c r="C2834" s="181">
        <v>339200</v>
      </c>
      <c r="D2834" s="181">
        <v>6</v>
      </c>
      <c r="E2834" s="180" t="s">
        <v>6918</v>
      </c>
      <c r="F2834" s="180" t="s">
        <v>11</v>
      </c>
    </row>
    <row r="2835" spans="1:6">
      <c r="A2835" s="180" t="s">
        <v>397</v>
      </c>
      <c r="B2835" s="181">
        <v>2657</v>
      </c>
      <c r="C2835" s="181">
        <v>239100</v>
      </c>
      <c r="D2835" s="181">
        <v>4</v>
      </c>
      <c r="E2835" s="180" t="s">
        <v>6919</v>
      </c>
      <c r="F2835" s="180" t="s">
        <v>14</v>
      </c>
    </row>
    <row r="2836" spans="1:6">
      <c r="A2836" s="180" t="s">
        <v>397</v>
      </c>
      <c r="B2836" s="181">
        <v>4448</v>
      </c>
      <c r="C2836" s="181">
        <v>767500</v>
      </c>
      <c r="D2836" s="181">
        <v>4</v>
      </c>
      <c r="E2836" s="180" t="s">
        <v>6920</v>
      </c>
      <c r="F2836" s="180" t="s">
        <v>28</v>
      </c>
    </row>
    <row r="2837" spans="1:6">
      <c r="A2837" s="180" t="s">
        <v>397</v>
      </c>
      <c r="B2837" s="181">
        <v>5807</v>
      </c>
      <c r="C2837" s="181">
        <v>371100</v>
      </c>
      <c r="D2837" s="181">
        <v>4</v>
      </c>
      <c r="E2837" s="180" t="s">
        <v>6921</v>
      </c>
      <c r="F2837" s="180" t="s">
        <v>10</v>
      </c>
    </row>
    <row r="2838" spans="1:6">
      <c r="A2838" s="180" t="s">
        <v>397</v>
      </c>
      <c r="B2838" s="181">
        <v>4439</v>
      </c>
      <c r="C2838" s="181">
        <v>421700</v>
      </c>
      <c r="D2838" s="181">
        <v>5</v>
      </c>
      <c r="E2838" s="180" t="s">
        <v>6922</v>
      </c>
      <c r="F2838" s="180" t="s">
        <v>14</v>
      </c>
    </row>
    <row r="2839" spans="1:6">
      <c r="A2839" s="180" t="s">
        <v>397</v>
      </c>
      <c r="B2839" s="181">
        <v>3664</v>
      </c>
      <c r="C2839" s="181">
        <v>684300</v>
      </c>
      <c r="D2839" s="181">
        <v>4</v>
      </c>
      <c r="E2839" s="180" t="s">
        <v>6923</v>
      </c>
      <c r="F2839" s="180" t="s">
        <v>13</v>
      </c>
    </row>
    <row r="2840" spans="1:6">
      <c r="A2840" s="180" t="s">
        <v>397</v>
      </c>
      <c r="B2840" s="181">
        <v>4252</v>
      </c>
      <c r="C2840" s="181">
        <v>617000</v>
      </c>
      <c r="D2840" s="181">
        <v>4</v>
      </c>
      <c r="E2840" s="180" t="s">
        <v>6924</v>
      </c>
      <c r="F2840" s="180" t="s">
        <v>28</v>
      </c>
    </row>
    <row r="2841" spans="1:6">
      <c r="A2841" s="180" t="s">
        <v>397</v>
      </c>
      <c r="B2841" s="181">
        <v>2952</v>
      </c>
      <c r="C2841" s="181">
        <v>485700</v>
      </c>
      <c r="D2841" s="181">
        <v>4</v>
      </c>
      <c r="E2841" s="180" t="s">
        <v>6925</v>
      </c>
      <c r="F2841" s="180" t="s">
        <v>13</v>
      </c>
    </row>
    <row r="2842" spans="1:6">
      <c r="A2842" s="180" t="s">
        <v>397</v>
      </c>
      <c r="B2842" s="181">
        <v>6586</v>
      </c>
      <c r="C2842" s="181">
        <v>449400</v>
      </c>
      <c r="D2842" s="181">
        <v>5</v>
      </c>
      <c r="E2842" s="180" t="s">
        <v>6926</v>
      </c>
      <c r="F2842" s="180" t="s">
        <v>41</v>
      </c>
    </row>
    <row r="2843" spans="1:6">
      <c r="A2843" s="180" t="s">
        <v>397</v>
      </c>
      <c r="B2843" s="181">
        <v>4080</v>
      </c>
      <c r="C2843" s="181">
        <v>330300</v>
      </c>
      <c r="D2843" s="181">
        <v>4</v>
      </c>
      <c r="E2843" s="180" t="s">
        <v>6927</v>
      </c>
      <c r="F2843" s="180" t="s">
        <v>14</v>
      </c>
    </row>
    <row r="2844" spans="1:6">
      <c r="A2844" s="180" t="s">
        <v>397</v>
      </c>
      <c r="B2844" s="181">
        <v>5283</v>
      </c>
      <c r="C2844" s="181">
        <v>440000</v>
      </c>
      <c r="D2844" s="181">
        <v>5</v>
      </c>
      <c r="E2844" s="180" t="s">
        <v>6928</v>
      </c>
      <c r="F2844" s="180" t="s">
        <v>14</v>
      </c>
    </row>
    <row r="2845" spans="1:6">
      <c r="A2845" s="180" t="s">
        <v>397</v>
      </c>
      <c r="B2845" s="181">
        <v>4332</v>
      </c>
      <c r="C2845" s="181">
        <v>543400</v>
      </c>
      <c r="D2845" s="181">
        <v>6</v>
      </c>
      <c r="E2845" s="180" t="s">
        <v>6929</v>
      </c>
      <c r="F2845" s="180" t="s">
        <v>10</v>
      </c>
    </row>
    <row r="2846" spans="1:6">
      <c r="A2846" s="180" t="s">
        <v>397</v>
      </c>
      <c r="B2846" s="181">
        <v>4158</v>
      </c>
      <c r="C2846" s="181">
        <v>188500</v>
      </c>
      <c r="D2846" s="181">
        <v>4</v>
      </c>
      <c r="E2846" s="180" t="s">
        <v>6930</v>
      </c>
      <c r="F2846" s="180" t="s">
        <v>11</v>
      </c>
    </row>
    <row r="2847" spans="1:6">
      <c r="A2847" s="180" t="s">
        <v>397</v>
      </c>
      <c r="B2847" s="181">
        <v>2635</v>
      </c>
      <c r="C2847" s="181">
        <v>274800</v>
      </c>
      <c r="D2847" s="181">
        <v>4</v>
      </c>
      <c r="E2847" s="180" t="s">
        <v>6931</v>
      </c>
      <c r="F2847" s="180" t="s">
        <v>15</v>
      </c>
    </row>
    <row r="2848" spans="1:6">
      <c r="A2848" s="180" t="s">
        <v>397</v>
      </c>
      <c r="B2848" s="181">
        <v>6323</v>
      </c>
      <c r="C2848" s="181">
        <v>530800</v>
      </c>
      <c r="D2848" s="181">
        <v>4</v>
      </c>
      <c r="E2848" s="180" t="s">
        <v>6932</v>
      </c>
      <c r="F2848" s="180" t="s">
        <v>14</v>
      </c>
    </row>
    <row r="2849" spans="1:6">
      <c r="A2849" s="180" t="s">
        <v>397</v>
      </c>
      <c r="B2849" s="181">
        <v>4352</v>
      </c>
      <c r="C2849" s="181">
        <v>311000</v>
      </c>
      <c r="D2849" s="181">
        <v>5</v>
      </c>
      <c r="E2849" s="180" t="s">
        <v>6933</v>
      </c>
      <c r="F2849" s="180" t="s">
        <v>159</v>
      </c>
    </row>
    <row r="2850" spans="1:6">
      <c r="A2850" s="180" t="s">
        <v>397</v>
      </c>
      <c r="B2850" s="181">
        <v>4052</v>
      </c>
      <c r="C2850" s="181">
        <v>911600</v>
      </c>
      <c r="D2850" s="181">
        <v>4</v>
      </c>
      <c r="E2850" s="180" t="s">
        <v>6934</v>
      </c>
      <c r="F2850" s="180" t="s">
        <v>28</v>
      </c>
    </row>
    <row r="2851" spans="1:6">
      <c r="A2851" s="180" t="s">
        <v>397</v>
      </c>
      <c r="B2851" s="181">
        <v>5802</v>
      </c>
      <c r="C2851" s="181">
        <v>1970600</v>
      </c>
      <c r="D2851" s="181">
        <v>4</v>
      </c>
      <c r="E2851" s="180" t="s">
        <v>6935</v>
      </c>
      <c r="F2851" s="180" t="s">
        <v>7</v>
      </c>
    </row>
    <row r="2852" spans="1:6">
      <c r="A2852" s="180" t="s">
        <v>397</v>
      </c>
      <c r="B2852" s="181">
        <v>5893</v>
      </c>
      <c r="C2852" s="181">
        <v>1027900</v>
      </c>
      <c r="D2852" s="181">
        <v>5</v>
      </c>
      <c r="E2852" s="180" t="s">
        <v>6936</v>
      </c>
      <c r="F2852" s="180" t="s">
        <v>78</v>
      </c>
    </row>
    <row r="2853" spans="1:6">
      <c r="A2853" s="180" t="s">
        <v>397</v>
      </c>
      <c r="B2853" s="181">
        <v>4766</v>
      </c>
      <c r="C2853" s="181">
        <v>370100</v>
      </c>
      <c r="D2853" s="181">
        <v>5</v>
      </c>
      <c r="E2853" s="180" t="s">
        <v>6937</v>
      </c>
      <c r="F2853" s="180" t="s">
        <v>10</v>
      </c>
    </row>
    <row r="2854" spans="1:6">
      <c r="A2854" s="180" t="s">
        <v>397</v>
      </c>
      <c r="B2854" s="181">
        <v>6032</v>
      </c>
      <c r="C2854" s="181">
        <v>1209900</v>
      </c>
      <c r="D2854" s="181">
        <v>6</v>
      </c>
      <c r="E2854" s="180" t="s">
        <v>6938</v>
      </c>
      <c r="F2854" s="180" t="s">
        <v>41</v>
      </c>
    </row>
    <row r="2855" spans="1:6">
      <c r="A2855" s="180" t="s">
        <v>397</v>
      </c>
      <c r="B2855" s="181">
        <v>2622</v>
      </c>
      <c r="C2855" s="181">
        <v>417600</v>
      </c>
      <c r="D2855" s="181">
        <v>5</v>
      </c>
      <c r="E2855" s="180" t="s">
        <v>6939</v>
      </c>
      <c r="F2855" s="180" t="s">
        <v>62</v>
      </c>
    </row>
    <row r="2856" spans="1:6">
      <c r="A2856" s="180" t="s">
        <v>397</v>
      </c>
      <c r="B2856" s="181">
        <v>3710</v>
      </c>
      <c r="C2856" s="181">
        <v>357600</v>
      </c>
      <c r="D2856" s="181">
        <v>4</v>
      </c>
      <c r="E2856" s="180" t="s">
        <v>6940</v>
      </c>
      <c r="F2856" s="180" t="s">
        <v>14</v>
      </c>
    </row>
    <row r="2857" spans="1:6">
      <c r="A2857" s="180" t="s">
        <v>397</v>
      </c>
      <c r="B2857" s="181">
        <v>7650</v>
      </c>
      <c r="C2857" s="181">
        <v>862700</v>
      </c>
      <c r="D2857" s="181">
        <v>8</v>
      </c>
      <c r="E2857" s="180" t="s">
        <v>6941</v>
      </c>
      <c r="F2857" s="180" t="s">
        <v>72</v>
      </c>
    </row>
    <row r="2858" spans="1:6">
      <c r="A2858" s="180" t="s">
        <v>397</v>
      </c>
      <c r="B2858" s="181">
        <v>6572</v>
      </c>
      <c r="C2858" s="181">
        <v>425200</v>
      </c>
      <c r="D2858" s="181">
        <v>4</v>
      </c>
      <c r="E2858" s="180" t="s">
        <v>6942</v>
      </c>
      <c r="F2858" s="180" t="s">
        <v>14</v>
      </c>
    </row>
    <row r="2859" spans="1:6">
      <c r="A2859" s="180" t="s">
        <v>397</v>
      </c>
      <c r="B2859" s="181">
        <v>2984</v>
      </c>
      <c r="C2859" s="181">
        <v>248100</v>
      </c>
      <c r="D2859" s="181">
        <v>4</v>
      </c>
      <c r="E2859" s="180" t="s">
        <v>6943</v>
      </c>
      <c r="F2859" s="180" t="s">
        <v>14</v>
      </c>
    </row>
    <row r="2860" spans="1:6">
      <c r="A2860" s="180" t="s">
        <v>397</v>
      </c>
      <c r="B2860" s="181">
        <v>3696</v>
      </c>
      <c r="C2860" s="181">
        <v>303300</v>
      </c>
      <c r="D2860" s="181">
        <v>4</v>
      </c>
      <c r="E2860" s="180" t="s">
        <v>6944</v>
      </c>
      <c r="F2860" s="180" t="s">
        <v>11</v>
      </c>
    </row>
    <row r="2861" spans="1:6">
      <c r="A2861" s="180" t="s">
        <v>397</v>
      </c>
      <c r="B2861" s="181">
        <v>3724</v>
      </c>
      <c r="C2861" s="181">
        <v>910700</v>
      </c>
      <c r="D2861" s="181">
        <v>4</v>
      </c>
      <c r="E2861" s="180" t="s">
        <v>6945</v>
      </c>
      <c r="F2861" s="180" t="s">
        <v>7</v>
      </c>
    </row>
    <row r="2862" spans="1:6">
      <c r="A2862" s="180" t="s">
        <v>397</v>
      </c>
      <c r="B2862" s="181">
        <v>9094</v>
      </c>
      <c r="C2862" s="181">
        <v>526500</v>
      </c>
      <c r="D2862" s="181">
        <v>7</v>
      </c>
      <c r="E2862" s="180" t="s">
        <v>6946</v>
      </c>
      <c r="F2862" s="180" t="s">
        <v>14</v>
      </c>
    </row>
    <row r="2863" spans="1:6">
      <c r="A2863" s="180" t="s">
        <v>397</v>
      </c>
      <c r="B2863" s="181">
        <v>5393</v>
      </c>
      <c r="C2863" s="181">
        <v>244800</v>
      </c>
      <c r="D2863" s="181">
        <v>4</v>
      </c>
      <c r="E2863" s="180" t="s">
        <v>6947</v>
      </c>
      <c r="F2863" s="180" t="s">
        <v>11</v>
      </c>
    </row>
    <row r="2864" spans="1:6">
      <c r="A2864" s="180" t="s">
        <v>397</v>
      </c>
      <c r="B2864" s="181">
        <v>3323</v>
      </c>
      <c r="C2864" s="181">
        <v>241200</v>
      </c>
      <c r="D2864" s="181">
        <v>5</v>
      </c>
      <c r="E2864" s="180" t="s">
        <v>6948</v>
      </c>
      <c r="F2864" s="180" t="s">
        <v>14</v>
      </c>
    </row>
    <row r="2865" spans="1:6">
      <c r="A2865" s="180" t="s">
        <v>397</v>
      </c>
      <c r="B2865" s="181">
        <v>4776</v>
      </c>
      <c r="C2865" s="181">
        <v>730400</v>
      </c>
      <c r="D2865" s="181">
        <v>4</v>
      </c>
      <c r="E2865" s="180" t="s">
        <v>6949</v>
      </c>
      <c r="F2865" s="180" t="s">
        <v>49</v>
      </c>
    </row>
    <row r="2866" spans="1:6">
      <c r="A2866" s="180" t="s">
        <v>397</v>
      </c>
      <c r="B2866" s="181">
        <v>4931</v>
      </c>
      <c r="C2866" s="181">
        <v>260800</v>
      </c>
      <c r="D2866" s="181">
        <v>4</v>
      </c>
      <c r="E2866" s="180" t="s">
        <v>6950</v>
      </c>
      <c r="F2866" s="180" t="s">
        <v>41</v>
      </c>
    </row>
    <row r="2867" spans="1:6">
      <c r="A2867" s="180" t="s">
        <v>397</v>
      </c>
      <c r="B2867" s="181">
        <v>3585</v>
      </c>
      <c r="C2867" s="181">
        <v>586500</v>
      </c>
      <c r="D2867" s="181">
        <v>6</v>
      </c>
      <c r="E2867" s="180" t="s">
        <v>6951</v>
      </c>
      <c r="F2867" s="180" t="s">
        <v>52</v>
      </c>
    </row>
    <row r="2868" spans="1:6">
      <c r="A2868" s="180" t="s">
        <v>397</v>
      </c>
      <c r="B2868" s="181">
        <v>9184</v>
      </c>
      <c r="C2868" s="181">
        <v>1598100</v>
      </c>
      <c r="D2868" s="181">
        <v>8</v>
      </c>
      <c r="E2868" s="180" t="s">
        <v>6952</v>
      </c>
      <c r="F2868" s="180" t="s">
        <v>5</v>
      </c>
    </row>
    <row r="2869" spans="1:6">
      <c r="A2869" s="180" t="s">
        <v>397</v>
      </c>
      <c r="B2869" s="181">
        <v>1721</v>
      </c>
      <c r="C2869" s="181">
        <v>255500</v>
      </c>
      <c r="D2869" s="181">
        <v>4</v>
      </c>
      <c r="E2869" s="180" t="s">
        <v>6953</v>
      </c>
      <c r="F2869" s="180" t="s">
        <v>162</v>
      </c>
    </row>
    <row r="2870" spans="1:6">
      <c r="A2870" s="180" t="s">
        <v>397</v>
      </c>
      <c r="B2870" s="181">
        <v>2956</v>
      </c>
      <c r="C2870" s="181">
        <v>407500</v>
      </c>
      <c r="D2870" s="181">
        <v>4</v>
      </c>
      <c r="E2870" s="180" t="s">
        <v>6954</v>
      </c>
      <c r="F2870" s="180" t="s">
        <v>69</v>
      </c>
    </row>
    <row r="2871" spans="1:6">
      <c r="A2871" s="180" t="s">
        <v>397</v>
      </c>
      <c r="B2871" s="181">
        <v>4344</v>
      </c>
      <c r="C2871" s="181">
        <v>1350600</v>
      </c>
      <c r="D2871" s="181">
        <v>6</v>
      </c>
      <c r="E2871" s="180" t="s">
        <v>6955</v>
      </c>
      <c r="F2871" s="180" t="s">
        <v>7</v>
      </c>
    </row>
    <row r="2872" spans="1:6">
      <c r="A2872" s="180" t="s">
        <v>397</v>
      </c>
      <c r="B2872" s="181">
        <v>7614</v>
      </c>
      <c r="C2872" s="181">
        <v>1092500</v>
      </c>
      <c r="D2872" s="181">
        <v>7</v>
      </c>
      <c r="E2872" s="180" t="s">
        <v>6956</v>
      </c>
      <c r="F2872" s="180" t="s">
        <v>156</v>
      </c>
    </row>
    <row r="2873" spans="1:6">
      <c r="A2873" s="180" t="s">
        <v>397</v>
      </c>
      <c r="B2873" s="181">
        <v>3454</v>
      </c>
      <c r="C2873" s="181">
        <v>311900</v>
      </c>
      <c r="D2873" s="181">
        <v>4</v>
      </c>
      <c r="E2873" s="180" t="s">
        <v>6957</v>
      </c>
      <c r="F2873" s="180" t="s">
        <v>11</v>
      </c>
    </row>
    <row r="2874" spans="1:6">
      <c r="A2874" s="180" t="s">
        <v>397</v>
      </c>
      <c r="B2874" s="181">
        <v>6111</v>
      </c>
      <c r="C2874" s="181">
        <v>904100</v>
      </c>
      <c r="D2874" s="181">
        <v>6</v>
      </c>
      <c r="E2874" s="180" t="s">
        <v>6958</v>
      </c>
      <c r="F2874" s="180" t="s">
        <v>7</v>
      </c>
    </row>
    <row r="2875" spans="1:6">
      <c r="A2875" s="180" t="s">
        <v>397</v>
      </c>
      <c r="B2875" s="181">
        <v>2955</v>
      </c>
      <c r="C2875" s="181">
        <v>222800</v>
      </c>
      <c r="D2875" s="181">
        <v>4</v>
      </c>
      <c r="E2875" s="180" t="s">
        <v>6959</v>
      </c>
      <c r="F2875" s="180" t="s">
        <v>11</v>
      </c>
    </row>
    <row r="2876" spans="1:6">
      <c r="A2876" s="180" t="s">
        <v>397</v>
      </c>
      <c r="B2876" s="181">
        <v>3979</v>
      </c>
      <c r="C2876" s="181">
        <v>496900</v>
      </c>
      <c r="D2876" s="181">
        <v>6</v>
      </c>
      <c r="E2876" s="180" t="s">
        <v>6960</v>
      </c>
      <c r="F2876" s="180" t="s">
        <v>13</v>
      </c>
    </row>
    <row r="2877" spans="1:6">
      <c r="A2877" s="180" t="s">
        <v>397</v>
      </c>
      <c r="B2877" s="181">
        <v>4852</v>
      </c>
      <c r="C2877" s="181">
        <v>374300</v>
      </c>
      <c r="D2877" s="181">
        <v>5</v>
      </c>
      <c r="E2877" s="180" t="s">
        <v>6961</v>
      </c>
      <c r="F2877" s="180" t="s">
        <v>14</v>
      </c>
    </row>
    <row r="2878" spans="1:6">
      <c r="A2878" s="180" t="s">
        <v>397</v>
      </c>
      <c r="B2878" s="181">
        <v>4572</v>
      </c>
      <c r="C2878" s="181">
        <v>387500</v>
      </c>
      <c r="D2878" s="181">
        <v>6</v>
      </c>
      <c r="E2878" s="180" t="s">
        <v>6962</v>
      </c>
      <c r="F2878" s="180" t="s">
        <v>11</v>
      </c>
    </row>
    <row r="2879" spans="1:6">
      <c r="A2879" s="180" t="s">
        <v>397</v>
      </c>
      <c r="B2879" s="181">
        <v>5841</v>
      </c>
      <c r="C2879" s="181">
        <v>1706100</v>
      </c>
      <c r="D2879" s="181">
        <v>6</v>
      </c>
      <c r="E2879" s="180" t="s">
        <v>6963</v>
      </c>
      <c r="F2879" s="180" t="s">
        <v>7</v>
      </c>
    </row>
    <row r="2880" spans="1:6">
      <c r="A2880" s="180" t="s">
        <v>397</v>
      </c>
      <c r="B2880" s="181">
        <v>2440</v>
      </c>
      <c r="C2880" s="181">
        <v>254200</v>
      </c>
      <c r="D2880" s="181">
        <v>4</v>
      </c>
      <c r="E2880" s="180" t="s">
        <v>6964</v>
      </c>
      <c r="F2880" s="180" t="s">
        <v>15</v>
      </c>
    </row>
    <row r="2881" spans="1:6">
      <c r="A2881" s="180" t="s">
        <v>397</v>
      </c>
      <c r="B2881" s="181">
        <v>4699</v>
      </c>
      <c r="C2881" s="181">
        <v>792300</v>
      </c>
      <c r="D2881" s="181">
        <v>4</v>
      </c>
      <c r="E2881" s="180" t="s">
        <v>6965</v>
      </c>
      <c r="F2881" s="180" t="s">
        <v>44</v>
      </c>
    </row>
    <row r="2882" spans="1:6">
      <c r="A2882" s="180" t="s">
        <v>397</v>
      </c>
      <c r="B2882" s="181">
        <v>6597</v>
      </c>
      <c r="C2882" s="181">
        <v>304500</v>
      </c>
      <c r="D2882" s="181">
        <v>6</v>
      </c>
      <c r="E2882" s="180" t="s">
        <v>6966</v>
      </c>
      <c r="F2882" s="180" t="s">
        <v>14</v>
      </c>
    </row>
    <row r="2883" spans="1:6">
      <c r="A2883" s="180" t="s">
        <v>397</v>
      </c>
      <c r="B2883" s="181">
        <v>6064</v>
      </c>
      <c r="C2883" s="181">
        <v>617100</v>
      </c>
      <c r="D2883" s="181">
        <v>6</v>
      </c>
      <c r="E2883" s="180" t="s">
        <v>6967</v>
      </c>
      <c r="F2883" s="180" t="s">
        <v>74</v>
      </c>
    </row>
    <row r="2884" spans="1:6">
      <c r="A2884" s="180" t="s">
        <v>397</v>
      </c>
      <c r="B2884" s="181">
        <v>3841</v>
      </c>
      <c r="C2884" s="181">
        <v>191100</v>
      </c>
      <c r="D2884" s="181">
        <v>5</v>
      </c>
      <c r="E2884" s="180" t="s">
        <v>6968</v>
      </c>
      <c r="F2884" s="180" t="s">
        <v>14</v>
      </c>
    </row>
    <row r="2885" spans="1:6">
      <c r="A2885" s="180" t="s">
        <v>397</v>
      </c>
      <c r="B2885" s="181">
        <v>3744</v>
      </c>
      <c r="C2885" s="181">
        <v>486300</v>
      </c>
      <c r="D2885" s="181">
        <v>4</v>
      </c>
      <c r="E2885" s="180" t="s">
        <v>6969</v>
      </c>
      <c r="F2885" s="180" t="s">
        <v>31</v>
      </c>
    </row>
    <row r="2886" spans="1:6">
      <c r="A2886" s="180" t="s">
        <v>397</v>
      </c>
      <c r="B2886" s="181">
        <v>4426</v>
      </c>
      <c r="C2886" s="181">
        <v>482900</v>
      </c>
      <c r="D2886" s="181">
        <v>4</v>
      </c>
      <c r="E2886" s="180" t="s">
        <v>6970</v>
      </c>
      <c r="F2886" s="180" t="s">
        <v>14</v>
      </c>
    </row>
    <row r="2887" spans="1:6">
      <c r="A2887" s="180" t="s">
        <v>397</v>
      </c>
      <c r="B2887" s="181">
        <v>5080</v>
      </c>
      <c r="C2887" s="181">
        <v>656500</v>
      </c>
      <c r="D2887" s="181">
        <v>6</v>
      </c>
      <c r="E2887" s="180" t="s">
        <v>6971</v>
      </c>
      <c r="F2887" s="180" t="s">
        <v>13</v>
      </c>
    </row>
    <row r="2888" spans="1:6">
      <c r="A2888" s="180" t="s">
        <v>397</v>
      </c>
      <c r="B2888" s="181">
        <v>3846</v>
      </c>
      <c r="C2888" s="181">
        <v>321500</v>
      </c>
      <c r="D2888" s="181">
        <v>4</v>
      </c>
      <c r="E2888" s="180" t="s">
        <v>6972</v>
      </c>
      <c r="F2888" s="180" t="s">
        <v>15</v>
      </c>
    </row>
    <row r="2889" spans="1:6">
      <c r="A2889" s="180" t="s">
        <v>397</v>
      </c>
      <c r="B2889" s="181">
        <v>4008</v>
      </c>
      <c r="C2889" s="181">
        <v>711000</v>
      </c>
      <c r="D2889" s="181">
        <v>6</v>
      </c>
      <c r="E2889" s="180" t="s">
        <v>6973</v>
      </c>
      <c r="F2889" s="180" t="s">
        <v>49</v>
      </c>
    </row>
    <row r="2890" spans="1:6">
      <c r="A2890" s="180" t="s">
        <v>397</v>
      </c>
      <c r="B2890" s="181">
        <v>3210</v>
      </c>
      <c r="C2890" s="181">
        <v>283900</v>
      </c>
      <c r="D2890" s="181">
        <v>5</v>
      </c>
      <c r="E2890" s="180" t="s">
        <v>6974</v>
      </c>
      <c r="F2890" s="180" t="s">
        <v>95</v>
      </c>
    </row>
    <row r="2891" spans="1:6">
      <c r="A2891" s="180" t="s">
        <v>397</v>
      </c>
      <c r="B2891" s="181">
        <v>3000</v>
      </c>
      <c r="C2891" s="181">
        <v>439300</v>
      </c>
      <c r="D2891" s="181">
        <v>4</v>
      </c>
      <c r="E2891" s="180" t="s">
        <v>6975</v>
      </c>
      <c r="F2891" s="180" t="s">
        <v>5</v>
      </c>
    </row>
    <row r="2892" spans="1:6">
      <c r="A2892" s="180" t="s">
        <v>397</v>
      </c>
      <c r="B2892" s="181">
        <v>7656</v>
      </c>
      <c r="C2892" s="181">
        <v>665000</v>
      </c>
      <c r="D2892" s="181">
        <v>4</v>
      </c>
      <c r="E2892" s="180" t="s">
        <v>6976</v>
      </c>
      <c r="F2892" s="180" t="s">
        <v>41</v>
      </c>
    </row>
    <row r="2893" spans="1:6">
      <c r="A2893" s="180" t="s">
        <v>397</v>
      </c>
      <c r="B2893" s="181">
        <v>5240</v>
      </c>
      <c r="C2893" s="181">
        <v>814400</v>
      </c>
      <c r="D2893" s="181">
        <v>4</v>
      </c>
      <c r="E2893" s="180" t="s">
        <v>6977</v>
      </c>
      <c r="F2893" s="180" t="s">
        <v>78</v>
      </c>
    </row>
    <row r="2894" spans="1:6">
      <c r="A2894" s="180" t="s">
        <v>397</v>
      </c>
      <c r="B2894" s="181">
        <v>4725</v>
      </c>
      <c r="C2894" s="181">
        <v>945200</v>
      </c>
      <c r="D2894" s="181">
        <v>6</v>
      </c>
      <c r="E2894" s="180" t="s">
        <v>6978</v>
      </c>
      <c r="F2894" s="180" t="s">
        <v>44</v>
      </c>
    </row>
    <row r="2895" spans="1:6">
      <c r="A2895" s="180" t="s">
        <v>397</v>
      </c>
      <c r="B2895" s="181">
        <v>4276</v>
      </c>
      <c r="C2895" s="181">
        <v>791900</v>
      </c>
      <c r="D2895" s="181">
        <v>4</v>
      </c>
      <c r="E2895" s="180" t="s">
        <v>6979</v>
      </c>
      <c r="F2895" s="180" t="s">
        <v>32</v>
      </c>
    </row>
    <row r="2896" spans="1:6">
      <c r="A2896" s="180" t="s">
        <v>397</v>
      </c>
      <c r="B2896" s="181">
        <v>6750</v>
      </c>
      <c r="C2896" s="181">
        <v>523500</v>
      </c>
      <c r="D2896" s="181">
        <v>6</v>
      </c>
      <c r="E2896" s="180" t="s">
        <v>6980</v>
      </c>
      <c r="F2896" s="180" t="s">
        <v>16</v>
      </c>
    </row>
    <row r="2897" spans="1:6">
      <c r="A2897" s="180" t="s">
        <v>397</v>
      </c>
      <c r="B2897" s="181">
        <v>5008</v>
      </c>
      <c r="C2897" s="181">
        <v>447000</v>
      </c>
      <c r="D2897" s="181">
        <v>4</v>
      </c>
      <c r="E2897" s="180" t="s">
        <v>6981</v>
      </c>
      <c r="F2897" s="180" t="s">
        <v>16</v>
      </c>
    </row>
    <row r="2898" spans="1:6">
      <c r="A2898" s="180" t="s">
        <v>397</v>
      </c>
      <c r="B2898" s="181">
        <v>4105</v>
      </c>
      <c r="C2898" s="181">
        <v>345300</v>
      </c>
      <c r="D2898" s="181">
        <v>5</v>
      </c>
      <c r="E2898" s="180" t="s">
        <v>6982</v>
      </c>
      <c r="F2898" s="180" t="s">
        <v>14</v>
      </c>
    </row>
    <row r="2899" spans="1:6">
      <c r="A2899" s="180" t="s">
        <v>397</v>
      </c>
      <c r="B2899" s="181">
        <v>3121</v>
      </c>
      <c r="C2899" s="181">
        <v>293400</v>
      </c>
      <c r="D2899" s="181">
        <v>5</v>
      </c>
      <c r="E2899" s="180" t="s">
        <v>6983</v>
      </c>
      <c r="F2899" s="180" t="s">
        <v>14</v>
      </c>
    </row>
    <row r="2900" spans="1:6">
      <c r="A2900" s="180" t="s">
        <v>397</v>
      </c>
      <c r="B2900" s="181">
        <v>5121</v>
      </c>
      <c r="C2900" s="181">
        <v>435900</v>
      </c>
      <c r="D2900" s="181">
        <v>6</v>
      </c>
      <c r="E2900" s="180" t="s">
        <v>6984</v>
      </c>
      <c r="F2900" s="180" t="s">
        <v>14</v>
      </c>
    </row>
    <row r="2901" spans="1:6">
      <c r="A2901" s="180" t="s">
        <v>397</v>
      </c>
      <c r="B2901" s="181">
        <v>2927</v>
      </c>
      <c r="C2901" s="181">
        <v>364300</v>
      </c>
      <c r="D2901" s="181">
        <v>4</v>
      </c>
      <c r="E2901" s="180" t="s">
        <v>6985</v>
      </c>
      <c r="F2901" s="180" t="s">
        <v>12</v>
      </c>
    </row>
    <row r="2902" spans="1:6">
      <c r="A2902" s="180" t="s">
        <v>397</v>
      </c>
      <c r="B2902" s="181">
        <v>2492</v>
      </c>
      <c r="C2902" s="181">
        <v>208500</v>
      </c>
      <c r="D2902" s="181">
        <v>4</v>
      </c>
      <c r="E2902" s="180" t="s">
        <v>6986</v>
      </c>
      <c r="F2902" s="180" t="s">
        <v>11</v>
      </c>
    </row>
    <row r="2903" spans="1:6">
      <c r="A2903" s="180" t="s">
        <v>397</v>
      </c>
      <c r="B2903" s="181">
        <v>2966</v>
      </c>
      <c r="C2903" s="181">
        <v>201100</v>
      </c>
      <c r="D2903" s="181">
        <v>4</v>
      </c>
      <c r="E2903" s="180" t="s">
        <v>6987</v>
      </c>
      <c r="F2903" s="180" t="s">
        <v>11</v>
      </c>
    </row>
    <row r="2904" spans="1:6">
      <c r="A2904" s="180" t="s">
        <v>397</v>
      </c>
      <c r="B2904" s="181">
        <v>4368</v>
      </c>
      <c r="C2904" s="181">
        <v>286100</v>
      </c>
      <c r="D2904" s="181">
        <v>5</v>
      </c>
      <c r="E2904" s="180" t="s">
        <v>6988</v>
      </c>
      <c r="F2904" s="180" t="s">
        <v>11</v>
      </c>
    </row>
    <row r="2905" spans="1:6">
      <c r="A2905" s="180" t="s">
        <v>397</v>
      </c>
      <c r="B2905" s="181">
        <v>4076</v>
      </c>
      <c r="C2905" s="181">
        <v>278300</v>
      </c>
      <c r="D2905" s="181">
        <v>4</v>
      </c>
      <c r="E2905" s="180" t="s">
        <v>6989</v>
      </c>
      <c r="F2905" s="180" t="s">
        <v>11</v>
      </c>
    </row>
    <row r="2906" spans="1:6">
      <c r="A2906" s="180" t="s">
        <v>397</v>
      </c>
      <c r="B2906" s="181">
        <v>6258</v>
      </c>
      <c r="C2906" s="181">
        <v>467300</v>
      </c>
      <c r="D2906" s="181">
        <v>6</v>
      </c>
      <c r="E2906" s="180" t="s">
        <v>6990</v>
      </c>
      <c r="F2906" s="180" t="s">
        <v>11</v>
      </c>
    </row>
    <row r="2907" spans="1:6">
      <c r="A2907" s="180" t="s">
        <v>397</v>
      </c>
      <c r="B2907" s="181">
        <v>4458</v>
      </c>
      <c r="C2907" s="181">
        <v>310300</v>
      </c>
      <c r="D2907" s="181">
        <v>6</v>
      </c>
      <c r="E2907" s="180" t="s">
        <v>6991</v>
      </c>
      <c r="F2907" s="180" t="s">
        <v>11</v>
      </c>
    </row>
    <row r="2908" spans="1:6">
      <c r="A2908" s="180" t="s">
        <v>397</v>
      </c>
      <c r="B2908" s="181">
        <v>4132</v>
      </c>
      <c r="C2908" s="181">
        <v>964500</v>
      </c>
      <c r="D2908" s="181">
        <v>4</v>
      </c>
      <c r="E2908" s="180" t="s">
        <v>6992</v>
      </c>
      <c r="F2908" s="180" t="s">
        <v>44</v>
      </c>
    </row>
    <row r="2909" spans="1:6">
      <c r="A2909" s="180" t="s">
        <v>397</v>
      </c>
      <c r="B2909" s="181">
        <v>2488</v>
      </c>
      <c r="C2909" s="181">
        <v>593400</v>
      </c>
      <c r="D2909" s="181">
        <v>4</v>
      </c>
      <c r="E2909" s="180" t="s">
        <v>6993</v>
      </c>
      <c r="F2909" s="180" t="s">
        <v>28</v>
      </c>
    </row>
    <row r="2910" spans="1:6">
      <c r="A2910" s="180" t="s">
        <v>397</v>
      </c>
      <c r="B2910" s="181">
        <v>3353</v>
      </c>
      <c r="C2910" s="181">
        <v>260300</v>
      </c>
      <c r="D2910" s="181">
        <v>4</v>
      </c>
      <c r="E2910" s="180" t="s">
        <v>6994</v>
      </c>
      <c r="F2910" s="180" t="s">
        <v>14</v>
      </c>
    </row>
    <row r="2911" spans="1:6">
      <c r="A2911" s="180" t="s">
        <v>397</v>
      </c>
      <c r="B2911" s="181">
        <v>4010</v>
      </c>
      <c r="C2911" s="181">
        <v>404800</v>
      </c>
      <c r="D2911" s="181">
        <v>4</v>
      </c>
      <c r="E2911" s="180" t="s">
        <v>6995</v>
      </c>
      <c r="F2911" s="180" t="s">
        <v>14</v>
      </c>
    </row>
    <row r="2912" spans="1:6">
      <c r="A2912" s="180" t="s">
        <v>397</v>
      </c>
      <c r="B2912" s="181">
        <v>5598</v>
      </c>
      <c r="C2912" s="181">
        <v>470400</v>
      </c>
      <c r="D2912" s="181">
        <v>6</v>
      </c>
      <c r="E2912" s="180" t="s">
        <v>6996</v>
      </c>
      <c r="F2912" s="180" t="s">
        <v>14</v>
      </c>
    </row>
    <row r="2913" spans="1:6">
      <c r="A2913" s="180" t="s">
        <v>397</v>
      </c>
      <c r="B2913" s="181">
        <v>4590</v>
      </c>
      <c r="C2913" s="181">
        <v>593100</v>
      </c>
      <c r="D2913" s="181">
        <v>4</v>
      </c>
      <c r="E2913" s="180" t="s">
        <v>6997</v>
      </c>
      <c r="F2913" s="180" t="s">
        <v>5</v>
      </c>
    </row>
    <row r="2914" spans="1:6">
      <c r="A2914" s="180" t="s">
        <v>397</v>
      </c>
      <c r="B2914" s="181">
        <v>2464</v>
      </c>
      <c r="C2914" s="181">
        <v>910300</v>
      </c>
      <c r="D2914" s="181">
        <v>4</v>
      </c>
      <c r="E2914" s="180" t="s">
        <v>6998</v>
      </c>
      <c r="F2914" s="180" t="s">
        <v>177</v>
      </c>
    </row>
    <row r="2915" spans="1:6">
      <c r="A2915" s="180" t="s">
        <v>397</v>
      </c>
      <c r="B2915" s="181">
        <v>3449</v>
      </c>
      <c r="C2915" s="181">
        <v>279500</v>
      </c>
      <c r="D2915" s="181">
        <v>4</v>
      </c>
      <c r="E2915" s="180" t="s">
        <v>6999</v>
      </c>
      <c r="F2915" s="180" t="s">
        <v>14</v>
      </c>
    </row>
    <row r="2916" spans="1:6">
      <c r="A2916" s="180" t="s">
        <v>397</v>
      </c>
      <c r="B2916" s="181">
        <v>6678</v>
      </c>
      <c r="C2916" s="181">
        <v>2420800</v>
      </c>
      <c r="D2916" s="181">
        <v>6</v>
      </c>
      <c r="E2916" s="180" t="s">
        <v>7000</v>
      </c>
      <c r="F2916" s="180" t="s">
        <v>7</v>
      </c>
    </row>
    <row r="2917" spans="1:6">
      <c r="A2917" s="180" t="s">
        <v>397</v>
      </c>
      <c r="B2917" s="181">
        <v>3784</v>
      </c>
      <c r="C2917" s="181">
        <v>336300</v>
      </c>
      <c r="D2917" s="181">
        <v>4</v>
      </c>
      <c r="E2917" s="180" t="s">
        <v>7001</v>
      </c>
      <c r="F2917" s="180" t="s">
        <v>11</v>
      </c>
    </row>
    <row r="2918" spans="1:6">
      <c r="A2918" s="180" t="s">
        <v>397</v>
      </c>
      <c r="B2918" s="181">
        <v>3808</v>
      </c>
      <c r="C2918" s="181">
        <v>426700</v>
      </c>
      <c r="D2918" s="181">
        <v>6</v>
      </c>
      <c r="E2918" s="180" t="s">
        <v>7002</v>
      </c>
      <c r="F2918" s="180" t="s">
        <v>90</v>
      </c>
    </row>
    <row r="2919" spans="1:6">
      <c r="A2919" s="180" t="s">
        <v>397</v>
      </c>
      <c r="B2919" s="181">
        <v>6949</v>
      </c>
      <c r="C2919" s="181">
        <v>591000</v>
      </c>
      <c r="D2919" s="181">
        <v>5</v>
      </c>
      <c r="E2919" s="180" t="s">
        <v>7003</v>
      </c>
      <c r="F2919" s="180" t="s">
        <v>41</v>
      </c>
    </row>
    <row r="2920" spans="1:6">
      <c r="A2920" s="180" t="s">
        <v>397</v>
      </c>
      <c r="B2920" s="181">
        <v>5696</v>
      </c>
      <c r="C2920" s="181">
        <v>1184500</v>
      </c>
      <c r="D2920" s="181">
        <v>6</v>
      </c>
      <c r="E2920" s="180" t="s">
        <v>7004</v>
      </c>
      <c r="F2920" s="180" t="s">
        <v>32</v>
      </c>
    </row>
    <row r="2921" spans="1:6">
      <c r="A2921" s="180" t="s">
        <v>397</v>
      </c>
      <c r="B2921" s="181">
        <v>4086</v>
      </c>
      <c r="C2921" s="181">
        <v>281500</v>
      </c>
      <c r="D2921" s="181">
        <v>4</v>
      </c>
      <c r="E2921" s="180" t="s">
        <v>7005</v>
      </c>
      <c r="F2921" s="180" t="s">
        <v>14</v>
      </c>
    </row>
    <row r="2922" spans="1:6">
      <c r="A2922" s="180" t="s">
        <v>397</v>
      </c>
      <c r="B2922" s="181">
        <v>2357</v>
      </c>
      <c r="C2922" s="181">
        <v>246700</v>
      </c>
      <c r="D2922" s="181">
        <v>4</v>
      </c>
      <c r="E2922" s="180" t="s">
        <v>7006</v>
      </c>
      <c r="F2922" s="180" t="s">
        <v>14</v>
      </c>
    </row>
    <row r="2923" spans="1:6">
      <c r="A2923" s="180" t="s">
        <v>397</v>
      </c>
      <c r="B2923" s="181">
        <v>5265</v>
      </c>
      <c r="C2923" s="181">
        <v>613900</v>
      </c>
      <c r="D2923" s="181">
        <v>6</v>
      </c>
      <c r="E2923" s="180" t="s">
        <v>7007</v>
      </c>
      <c r="F2923" s="180" t="s">
        <v>62</v>
      </c>
    </row>
    <row r="2924" spans="1:6">
      <c r="A2924" s="180" t="s">
        <v>397</v>
      </c>
      <c r="B2924" s="181">
        <v>4158</v>
      </c>
      <c r="C2924" s="181">
        <v>780800</v>
      </c>
      <c r="D2924" s="181">
        <v>4</v>
      </c>
      <c r="E2924" s="180" t="s">
        <v>7008</v>
      </c>
      <c r="F2924" s="180" t="s">
        <v>78</v>
      </c>
    </row>
    <row r="2925" spans="1:6">
      <c r="A2925" s="180" t="s">
        <v>397</v>
      </c>
      <c r="B2925" s="181">
        <v>2386</v>
      </c>
      <c r="C2925" s="181">
        <v>577200</v>
      </c>
      <c r="D2925" s="181">
        <v>4</v>
      </c>
      <c r="E2925" s="180" t="s">
        <v>7009</v>
      </c>
      <c r="F2925" s="180" t="s">
        <v>28</v>
      </c>
    </row>
    <row r="2926" spans="1:6">
      <c r="A2926" s="180" t="s">
        <v>397</v>
      </c>
      <c r="B2926" s="181">
        <v>2794</v>
      </c>
      <c r="C2926" s="181">
        <v>830200</v>
      </c>
      <c r="D2926" s="181">
        <v>5</v>
      </c>
      <c r="E2926" s="180" t="s">
        <v>7010</v>
      </c>
      <c r="F2926" s="180" t="s">
        <v>177</v>
      </c>
    </row>
    <row r="2927" spans="1:6">
      <c r="A2927" s="180" t="s">
        <v>397</v>
      </c>
      <c r="B2927" s="181">
        <v>8344</v>
      </c>
      <c r="C2927" s="181">
        <v>620400</v>
      </c>
      <c r="D2927" s="181">
        <v>7</v>
      </c>
      <c r="E2927" s="180" t="s">
        <v>7011</v>
      </c>
      <c r="F2927" s="180" t="s">
        <v>138</v>
      </c>
    </row>
    <row r="2928" spans="1:6">
      <c r="A2928" s="180" t="s">
        <v>397</v>
      </c>
      <c r="B2928" s="181">
        <v>2903</v>
      </c>
      <c r="C2928" s="181">
        <v>444400</v>
      </c>
      <c r="D2928" s="181">
        <v>5</v>
      </c>
      <c r="E2928" s="180" t="s">
        <v>7012</v>
      </c>
      <c r="F2928" s="180" t="s">
        <v>16</v>
      </c>
    </row>
    <row r="2929" spans="1:6">
      <c r="A2929" s="180" t="s">
        <v>397</v>
      </c>
      <c r="B2929" s="181">
        <v>3051</v>
      </c>
      <c r="C2929" s="181">
        <v>572500</v>
      </c>
      <c r="D2929" s="181">
        <v>4</v>
      </c>
      <c r="E2929" s="180" t="s">
        <v>7013</v>
      </c>
      <c r="F2929" s="180" t="s">
        <v>31</v>
      </c>
    </row>
    <row r="2930" spans="1:6">
      <c r="A2930" s="180" t="s">
        <v>397</v>
      </c>
      <c r="B2930" s="181">
        <v>7296</v>
      </c>
      <c r="C2930" s="181">
        <v>420600</v>
      </c>
      <c r="D2930" s="181">
        <v>8</v>
      </c>
      <c r="E2930" s="180" t="s">
        <v>7014</v>
      </c>
      <c r="F2930" s="180" t="s">
        <v>14</v>
      </c>
    </row>
    <row r="2931" spans="1:6">
      <c r="A2931" s="180" t="s">
        <v>397</v>
      </c>
      <c r="B2931" s="181">
        <v>6080</v>
      </c>
      <c r="C2931" s="181">
        <v>518000</v>
      </c>
      <c r="D2931" s="181">
        <v>8</v>
      </c>
      <c r="E2931" s="180" t="s">
        <v>7015</v>
      </c>
      <c r="F2931" s="180" t="s">
        <v>15</v>
      </c>
    </row>
    <row r="2932" spans="1:6">
      <c r="A2932" s="180" t="s">
        <v>397</v>
      </c>
      <c r="B2932" s="181">
        <v>5285</v>
      </c>
      <c r="C2932" s="181">
        <v>472300</v>
      </c>
      <c r="D2932" s="181">
        <v>8</v>
      </c>
      <c r="E2932" s="180" t="s">
        <v>7016</v>
      </c>
      <c r="F2932" s="180" t="s">
        <v>14</v>
      </c>
    </row>
    <row r="2933" spans="1:6">
      <c r="A2933" s="180" t="s">
        <v>397</v>
      </c>
      <c r="B2933" s="181">
        <v>6705</v>
      </c>
      <c r="C2933" s="181">
        <v>477000</v>
      </c>
      <c r="D2933" s="181">
        <v>6</v>
      </c>
      <c r="E2933" s="180" t="s">
        <v>7017</v>
      </c>
      <c r="F2933" s="180" t="s">
        <v>14</v>
      </c>
    </row>
    <row r="2934" spans="1:6">
      <c r="A2934" s="180" t="s">
        <v>397</v>
      </c>
      <c r="B2934" s="181">
        <v>4362</v>
      </c>
      <c r="C2934" s="181">
        <v>369200</v>
      </c>
      <c r="D2934" s="181">
        <v>4</v>
      </c>
      <c r="E2934" s="180" t="s">
        <v>7018</v>
      </c>
      <c r="F2934" s="180" t="s">
        <v>14</v>
      </c>
    </row>
    <row r="2935" spans="1:6">
      <c r="A2935" s="180" t="s">
        <v>397</v>
      </c>
      <c r="B2935" s="181">
        <v>4735</v>
      </c>
      <c r="C2935" s="181">
        <v>677700</v>
      </c>
      <c r="D2935" s="181">
        <v>4</v>
      </c>
      <c r="E2935" s="180" t="s">
        <v>7019</v>
      </c>
      <c r="F2935" s="180" t="s">
        <v>28</v>
      </c>
    </row>
    <row r="2936" spans="1:6">
      <c r="A2936" s="180" t="s">
        <v>397</v>
      </c>
      <c r="B2936" s="181">
        <v>3623</v>
      </c>
      <c r="C2936" s="181">
        <v>704700</v>
      </c>
      <c r="D2936" s="181">
        <v>4</v>
      </c>
      <c r="E2936" s="180" t="s">
        <v>7020</v>
      </c>
      <c r="F2936" s="180" t="s">
        <v>44</v>
      </c>
    </row>
    <row r="2937" spans="1:6">
      <c r="A2937" s="180" t="s">
        <v>397</v>
      </c>
      <c r="B2937" s="181">
        <v>3380</v>
      </c>
      <c r="C2937" s="181">
        <v>550600</v>
      </c>
      <c r="D2937" s="181">
        <v>4</v>
      </c>
      <c r="E2937" s="180" t="s">
        <v>7021</v>
      </c>
      <c r="F2937" s="180" t="s">
        <v>24</v>
      </c>
    </row>
    <row r="2938" spans="1:6">
      <c r="A2938" s="180" t="s">
        <v>397</v>
      </c>
      <c r="B2938" s="181">
        <v>2964</v>
      </c>
      <c r="C2938" s="181">
        <v>616200</v>
      </c>
      <c r="D2938" s="181">
        <v>4</v>
      </c>
      <c r="E2938" s="180" t="s">
        <v>7022</v>
      </c>
      <c r="F2938" s="180" t="s">
        <v>72</v>
      </c>
    </row>
    <row r="2939" spans="1:6">
      <c r="A2939" s="180" t="s">
        <v>397</v>
      </c>
      <c r="B2939" s="181">
        <v>4824</v>
      </c>
      <c r="C2939" s="181">
        <v>319400</v>
      </c>
      <c r="D2939" s="181">
        <v>6</v>
      </c>
      <c r="E2939" s="180" t="s">
        <v>7023</v>
      </c>
      <c r="F2939" s="180" t="s">
        <v>11</v>
      </c>
    </row>
    <row r="2940" spans="1:6">
      <c r="A2940" s="180" t="s">
        <v>397</v>
      </c>
      <c r="B2940" s="181">
        <v>7432</v>
      </c>
      <c r="C2940" s="181">
        <v>630200</v>
      </c>
      <c r="D2940" s="181">
        <v>7</v>
      </c>
      <c r="E2940" s="180" t="s">
        <v>7024</v>
      </c>
      <c r="F2940" s="180" t="s">
        <v>14</v>
      </c>
    </row>
    <row r="2941" spans="1:6">
      <c r="A2941" s="180" t="s">
        <v>397</v>
      </c>
      <c r="B2941" s="181">
        <v>3560</v>
      </c>
      <c r="C2941" s="181">
        <v>626100</v>
      </c>
      <c r="D2941" s="181">
        <v>4</v>
      </c>
      <c r="E2941" s="180" t="s">
        <v>7025</v>
      </c>
      <c r="F2941" s="180" t="s">
        <v>66</v>
      </c>
    </row>
    <row r="2942" spans="1:6">
      <c r="A2942" s="180" t="s">
        <v>397</v>
      </c>
      <c r="B2942" s="181">
        <v>5679</v>
      </c>
      <c r="C2942" s="181">
        <v>416700</v>
      </c>
      <c r="D2942" s="181">
        <v>6</v>
      </c>
      <c r="E2942" s="180" t="s">
        <v>7026</v>
      </c>
      <c r="F2942" s="180" t="s">
        <v>14</v>
      </c>
    </row>
    <row r="2943" spans="1:6">
      <c r="A2943" s="180" t="s">
        <v>397</v>
      </c>
      <c r="B2943" s="181">
        <v>5406</v>
      </c>
      <c r="C2943" s="181">
        <v>441700</v>
      </c>
      <c r="D2943" s="181">
        <v>5</v>
      </c>
      <c r="E2943" s="180" t="s">
        <v>7027</v>
      </c>
      <c r="F2943" s="180" t="s">
        <v>14</v>
      </c>
    </row>
    <row r="2944" spans="1:6">
      <c r="A2944" s="180" t="s">
        <v>397</v>
      </c>
      <c r="B2944" s="181">
        <v>6091</v>
      </c>
      <c r="C2944" s="181">
        <v>500900</v>
      </c>
      <c r="D2944" s="181">
        <v>5</v>
      </c>
      <c r="E2944" s="180" t="s">
        <v>7028</v>
      </c>
      <c r="F2944" s="180" t="s">
        <v>14</v>
      </c>
    </row>
    <row r="2945" spans="1:6">
      <c r="A2945" s="180" t="s">
        <v>397</v>
      </c>
      <c r="B2945" s="181">
        <v>9152</v>
      </c>
      <c r="C2945" s="181">
        <v>555300</v>
      </c>
      <c r="D2945" s="181">
        <v>7</v>
      </c>
      <c r="E2945" s="180" t="s">
        <v>7029</v>
      </c>
      <c r="F2945" s="180" t="s">
        <v>15</v>
      </c>
    </row>
    <row r="2946" spans="1:6">
      <c r="A2946" s="180" t="s">
        <v>397</v>
      </c>
      <c r="B2946" s="181">
        <v>6355</v>
      </c>
      <c r="C2946" s="181">
        <v>558400</v>
      </c>
      <c r="D2946" s="181">
        <v>7</v>
      </c>
      <c r="E2946" s="180" t="s">
        <v>7030</v>
      </c>
      <c r="F2946" s="180" t="s">
        <v>14</v>
      </c>
    </row>
    <row r="2947" spans="1:6">
      <c r="A2947" s="180" t="s">
        <v>397</v>
      </c>
      <c r="B2947" s="181">
        <v>2961</v>
      </c>
      <c r="C2947" s="181">
        <v>274400</v>
      </c>
      <c r="D2947" s="181">
        <v>4</v>
      </c>
      <c r="E2947" s="180" t="s">
        <v>7031</v>
      </c>
      <c r="F2947" s="180" t="s">
        <v>14</v>
      </c>
    </row>
    <row r="2948" spans="1:6">
      <c r="A2948" s="180" t="s">
        <v>397</v>
      </c>
      <c r="B2948" s="181">
        <v>3222</v>
      </c>
      <c r="C2948" s="181">
        <v>224700</v>
      </c>
      <c r="D2948" s="181">
        <v>4</v>
      </c>
      <c r="E2948" s="180" t="s">
        <v>7032</v>
      </c>
      <c r="F2948" s="180" t="s">
        <v>159</v>
      </c>
    </row>
    <row r="2949" spans="1:6">
      <c r="A2949" s="180" t="s">
        <v>397</v>
      </c>
      <c r="B2949" s="181">
        <v>4899</v>
      </c>
      <c r="C2949" s="181">
        <v>487000</v>
      </c>
      <c r="D2949" s="181">
        <v>4</v>
      </c>
      <c r="E2949" s="180" t="s">
        <v>7033</v>
      </c>
      <c r="F2949" s="180" t="s">
        <v>14</v>
      </c>
    </row>
    <row r="2950" spans="1:6">
      <c r="A2950" s="180" t="s">
        <v>397</v>
      </c>
      <c r="B2950" s="181">
        <v>4523</v>
      </c>
      <c r="C2950" s="181">
        <v>518400</v>
      </c>
      <c r="D2950" s="181">
        <v>6</v>
      </c>
      <c r="E2950" s="180" t="s">
        <v>7034</v>
      </c>
      <c r="F2950" s="180" t="s">
        <v>32</v>
      </c>
    </row>
    <row r="2951" spans="1:6">
      <c r="A2951" s="180" t="s">
        <v>397</v>
      </c>
      <c r="B2951" s="181">
        <v>4728</v>
      </c>
      <c r="C2951" s="181">
        <v>696300</v>
      </c>
      <c r="D2951" s="181">
        <v>5</v>
      </c>
      <c r="E2951" s="180" t="s">
        <v>7035</v>
      </c>
      <c r="F2951" s="180" t="s">
        <v>18</v>
      </c>
    </row>
    <row r="2952" spans="1:6">
      <c r="A2952" s="180" t="s">
        <v>397</v>
      </c>
      <c r="B2952" s="181">
        <v>6799</v>
      </c>
      <c r="C2952" s="181">
        <v>764200</v>
      </c>
      <c r="D2952" s="181">
        <v>4</v>
      </c>
      <c r="E2952" s="180" t="s">
        <v>7036</v>
      </c>
      <c r="F2952" s="180" t="s">
        <v>44</v>
      </c>
    </row>
    <row r="2953" spans="1:6">
      <c r="A2953" s="180" t="s">
        <v>397</v>
      </c>
      <c r="B2953" s="181">
        <v>4144</v>
      </c>
      <c r="C2953" s="181">
        <v>799700</v>
      </c>
      <c r="D2953" s="181">
        <v>4</v>
      </c>
      <c r="E2953" s="180" t="s">
        <v>7037</v>
      </c>
      <c r="F2953" s="180" t="s">
        <v>28</v>
      </c>
    </row>
    <row r="2954" spans="1:6">
      <c r="A2954" s="180" t="s">
        <v>397</v>
      </c>
      <c r="B2954" s="181">
        <v>4056</v>
      </c>
      <c r="C2954" s="181">
        <v>294600</v>
      </c>
      <c r="D2954" s="181">
        <v>6</v>
      </c>
      <c r="E2954" s="180" t="s">
        <v>7038</v>
      </c>
      <c r="F2954" s="180" t="s">
        <v>11</v>
      </c>
    </row>
    <row r="2955" spans="1:6">
      <c r="A2955" s="180" t="s">
        <v>397</v>
      </c>
      <c r="B2955" s="181">
        <v>2825</v>
      </c>
      <c r="C2955" s="181">
        <v>247000</v>
      </c>
      <c r="D2955" s="181">
        <v>6</v>
      </c>
      <c r="E2955" s="180" t="s">
        <v>7039</v>
      </c>
      <c r="F2955" s="180" t="s">
        <v>11</v>
      </c>
    </row>
    <row r="2956" spans="1:6">
      <c r="A2956" s="180" t="s">
        <v>397</v>
      </c>
      <c r="B2956" s="181">
        <v>3951</v>
      </c>
      <c r="C2956" s="181">
        <v>290300</v>
      </c>
      <c r="D2956" s="181">
        <v>4</v>
      </c>
      <c r="E2956" s="180" t="s">
        <v>7040</v>
      </c>
      <c r="F2956" s="180" t="s">
        <v>14</v>
      </c>
    </row>
    <row r="2957" spans="1:6">
      <c r="A2957" s="180" t="s">
        <v>397</v>
      </c>
      <c r="B2957" s="181">
        <v>3842</v>
      </c>
      <c r="C2957" s="181">
        <v>470300</v>
      </c>
      <c r="D2957" s="181">
        <v>6</v>
      </c>
      <c r="E2957" s="180" t="s">
        <v>7041</v>
      </c>
      <c r="F2957" s="180" t="s">
        <v>69</v>
      </c>
    </row>
    <row r="2958" spans="1:6">
      <c r="A2958" s="180" t="s">
        <v>397</v>
      </c>
      <c r="B2958" s="181">
        <v>4305</v>
      </c>
      <c r="C2958" s="181">
        <v>278200</v>
      </c>
      <c r="D2958" s="181">
        <v>4</v>
      </c>
      <c r="E2958" s="180" t="s">
        <v>7042</v>
      </c>
      <c r="F2958" s="180" t="s">
        <v>11</v>
      </c>
    </row>
    <row r="2959" spans="1:6">
      <c r="A2959" s="180" t="s">
        <v>397</v>
      </c>
      <c r="B2959" s="181">
        <v>4332</v>
      </c>
      <c r="C2959" s="181">
        <v>529000</v>
      </c>
      <c r="D2959" s="181">
        <v>6</v>
      </c>
      <c r="E2959" s="180" t="s">
        <v>7043</v>
      </c>
      <c r="F2959" s="180" t="s">
        <v>10</v>
      </c>
    </row>
    <row r="2960" spans="1:6">
      <c r="A2960" s="180" t="s">
        <v>397</v>
      </c>
      <c r="B2960" s="181">
        <v>4401</v>
      </c>
      <c r="C2960" s="181">
        <v>369500</v>
      </c>
      <c r="D2960" s="181">
        <v>4</v>
      </c>
      <c r="E2960" s="180" t="s">
        <v>7044</v>
      </c>
      <c r="F2960" s="180" t="s">
        <v>14</v>
      </c>
    </row>
    <row r="2961" spans="1:6">
      <c r="A2961" s="180" t="s">
        <v>397</v>
      </c>
      <c r="B2961" s="181">
        <v>3312</v>
      </c>
      <c r="C2961" s="181">
        <v>427000</v>
      </c>
      <c r="D2961" s="181">
        <v>4</v>
      </c>
      <c r="E2961" s="180" t="s">
        <v>7045</v>
      </c>
      <c r="F2961" s="180" t="s">
        <v>72</v>
      </c>
    </row>
    <row r="2962" spans="1:6">
      <c r="A2962" s="180" t="s">
        <v>397</v>
      </c>
      <c r="B2962" s="181">
        <v>7436</v>
      </c>
      <c r="C2962" s="181">
        <v>1155400</v>
      </c>
      <c r="D2962" s="181">
        <v>8</v>
      </c>
      <c r="E2962" s="180" t="s">
        <v>7046</v>
      </c>
      <c r="F2962" s="180" t="s">
        <v>45</v>
      </c>
    </row>
    <row r="2963" spans="1:6">
      <c r="A2963" s="180" t="s">
        <v>397</v>
      </c>
      <c r="B2963" s="181">
        <v>5200</v>
      </c>
      <c r="C2963" s="181">
        <v>369800</v>
      </c>
      <c r="D2963" s="181">
        <v>6</v>
      </c>
      <c r="E2963" s="180" t="s">
        <v>7047</v>
      </c>
      <c r="F2963" s="180" t="s">
        <v>14</v>
      </c>
    </row>
    <row r="2964" spans="1:6">
      <c r="A2964" s="180" t="s">
        <v>397</v>
      </c>
      <c r="B2964" s="181">
        <v>3716</v>
      </c>
      <c r="C2964" s="181">
        <v>780600</v>
      </c>
      <c r="D2964" s="181">
        <v>4</v>
      </c>
      <c r="E2964" s="180" t="s">
        <v>7048</v>
      </c>
      <c r="F2964" s="180" t="s">
        <v>7</v>
      </c>
    </row>
    <row r="2965" spans="1:6">
      <c r="A2965" s="180" t="s">
        <v>397</v>
      </c>
      <c r="B2965" s="181">
        <v>7524</v>
      </c>
      <c r="C2965" s="181">
        <v>726300</v>
      </c>
      <c r="D2965" s="181">
        <v>7</v>
      </c>
      <c r="E2965" s="180" t="s">
        <v>7049</v>
      </c>
      <c r="F2965" s="180" t="s">
        <v>14</v>
      </c>
    </row>
    <row r="2966" spans="1:6">
      <c r="A2966" s="180" t="s">
        <v>397</v>
      </c>
      <c r="B2966" s="181">
        <v>3326</v>
      </c>
      <c r="C2966" s="181">
        <v>317400</v>
      </c>
      <c r="D2966" s="181">
        <v>4</v>
      </c>
      <c r="E2966" s="180" t="s">
        <v>7050</v>
      </c>
      <c r="F2966" s="180" t="s">
        <v>14</v>
      </c>
    </row>
    <row r="2967" spans="1:6">
      <c r="A2967" s="180" t="s">
        <v>397</v>
      </c>
      <c r="B2967" s="181">
        <v>4022</v>
      </c>
      <c r="C2967" s="181">
        <v>566900</v>
      </c>
      <c r="D2967" s="181">
        <v>7</v>
      </c>
      <c r="E2967" s="180" t="s">
        <v>7051</v>
      </c>
      <c r="F2967" s="180" t="s">
        <v>12</v>
      </c>
    </row>
    <row r="2968" spans="1:6">
      <c r="A2968" s="180" t="s">
        <v>397</v>
      </c>
      <c r="B2968" s="181">
        <v>5016</v>
      </c>
      <c r="C2968" s="181">
        <v>347300</v>
      </c>
      <c r="D2968" s="181">
        <v>6</v>
      </c>
      <c r="E2968" s="180" t="s">
        <v>7052</v>
      </c>
      <c r="F2968" s="180" t="s">
        <v>11</v>
      </c>
    </row>
    <row r="2969" spans="1:6">
      <c r="A2969" s="180" t="s">
        <v>397</v>
      </c>
      <c r="B2969" s="181">
        <v>4724</v>
      </c>
      <c r="C2969" s="181">
        <v>362100</v>
      </c>
      <c r="D2969" s="181">
        <v>5</v>
      </c>
      <c r="E2969" s="180" t="s">
        <v>7053</v>
      </c>
      <c r="F2969" s="180" t="s">
        <v>11</v>
      </c>
    </row>
    <row r="2970" spans="1:6">
      <c r="A2970" s="180" t="s">
        <v>397</v>
      </c>
      <c r="B2970" s="181">
        <v>5676</v>
      </c>
      <c r="C2970" s="181">
        <v>525800</v>
      </c>
      <c r="D2970" s="181">
        <v>4</v>
      </c>
      <c r="E2970" s="180" t="s">
        <v>7054</v>
      </c>
      <c r="F2970" s="180" t="s">
        <v>41</v>
      </c>
    </row>
    <row r="2971" spans="1:6">
      <c r="A2971" s="180" t="s">
        <v>397</v>
      </c>
      <c r="B2971" s="181">
        <v>3409</v>
      </c>
      <c r="C2971" s="181">
        <v>219000</v>
      </c>
      <c r="D2971" s="181">
        <v>4</v>
      </c>
      <c r="E2971" s="180" t="s">
        <v>7055</v>
      </c>
      <c r="F2971" s="180" t="s">
        <v>206</v>
      </c>
    </row>
    <row r="2972" spans="1:6">
      <c r="A2972" s="180" t="s">
        <v>397</v>
      </c>
      <c r="B2972" s="181">
        <v>4197</v>
      </c>
      <c r="C2972" s="181">
        <v>671300</v>
      </c>
      <c r="D2972" s="181">
        <v>4</v>
      </c>
      <c r="E2972" s="180" t="s">
        <v>7056</v>
      </c>
      <c r="F2972" s="180" t="s">
        <v>78</v>
      </c>
    </row>
    <row r="2973" spans="1:6">
      <c r="A2973" s="180" t="s">
        <v>397</v>
      </c>
      <c r="B2973" s="181">
        <v>6540</v>
      </c>
      <c r="C2973" s="181">
        <v>1075100</v>
      </c>
      <c r="D2973" s="181">
        <v>7</v>
      </c>
      <c r="E2973" s="180" t="s">
        <v>7057</v>
      </c>
      <c r="F2973" s="180" t="s">
        <v>7</v>
      </c>
    </row>
    <row r="2974" spans="1:6">
      <c r="A2974" s="180" t="s">
        <v>397</v>
      </c>
      <c r="B2974" s="181">
        <v>4293</v>
      </c>
      <c r="C2974" s="181">
        <v>660300</v>
      </c>
      <c r="D2974" s="181">
        <v>5</v>
      </c>
      <c r="E2974" s="180" t="s">
        <v>7058</v>
      </c>
      <c r="F2974" s="180" t="s">
        <v>49</v>
      </c>
    </row>
    <row r="2975" spans="1:6">
      <c r="A2975" s="180" t="s">
        <v>397</v>
      </c>
      <c r="B2975" s="181">
        <v>4330</v>
      </c>
      <c r="C2975" s="181">
        <v>518200</v>
      </c>
      <c r="D2975" s="181">
        <v>4</v>
      </c>
      <c r="E2975" s="180" t="s">
        <v>7059</v>
      </c>
      <c r="F2975" s="180" t="s">
        <v>26</v>
      </c>
    </row>
    <row r="2976" spans="1:6">
      <c r="A2976" s="180" t="s">
        <v>397</v>
      </c>
      <c r="B2976" s="181">
        <v>5094</v>
      </c>
      <c r="C2976" s="181">
        <v>377800</v>
      </c>
      <c r="D2976" s="181">
        <v>6</v>
      </c>
      <c r="E2976" s="180" t="s">
        <v>7060</v>
      </c>
      <c r="F2976" s="180" t="s">
        <v>14</v>
      </c>
    </row>
    <row r="2977" spans="1:6">
      <c r="A2977" s="180" t="s">
        <v>397</v>
      </c>
      <c r="B2977" s="181">
        <v>6236</v>
      </c>
      <c r="C2977" s="181">
        <v>955500</v>
      </c>
      <c r="D2977" s="181">
        <v>4</v>
      </c>
      <c r="E2977" s="180" t="s">
        <v>7061</v>
      </c>
      <c r="F2977" s="180" t="s">
        <v>78</v>
      </c>
    </row>
    <row r="2978" spans="1:6">
      <c r="A2978" s="180" t="s">
        <v>397</v>
      </c>
      <c r="B2978" s="181">
        <v>4898</v>
      </c>
      <c r="C2978" s="181">
        <v>355000</v>
      </c>
      <c r="D2978" s="181">
        <v>4</v>
      </c>
      <c r="E2978" s="180" t="s">
        <v>7062</v>
      </c>
      <c r="F2978" s="180" t="s">
        <v>15</v>
      </c>
    </row>
    <row r="2979" spans="1:6">
      <c r="A2979" s="180" t="s">
        <v>397</v>
      </c>
      <c r="B2979" s="181">
        <v>4376</v>
      </c>
      <c r="C2979" s="181">
        <v>353300</v>
      </c>
      <c r="D2979" s="181">
        <v>4</v>
      </c>
      <c r="E2979" s="180" t="s">
        <v>7063</v>
      </c>
      <c r="F2979" s="180" t="s">
        <v>14</v>
      </c>
    </row>
    <row r="2980" spans="1:6">
      <c r="A2980" s="180" t="s">
        <v>397</v>
      </c>
      <c r="B2980" s="181">
        <v>4202</v>
      </c>
      <c r="C2980" s="181">
        <v>1376700</v>
      </c>
      <c r="D2980" s="181">
        <v>5</v>
      </c>
      <c r="E2980" s="180" t="s">
        <v>7064</v>
      </c>
      <c r="F2980" s="180" t="s">
        <v>7</v>
      </c>
    </row>
    <row r="2981" spans="1:6">
      <c r="A2981" s="180" t="s">
        <v>397</v>
      </c>
      <c r="B2981" s="181">
        <v>3273</v>
      </c>
      <c r="C2981" s="181">
        <v>397800</v>
      </c>
      <c r="D2981" s="181">
        <v>5</v>
      </c>
      <c r="E2981" s="180" t="s">
        <v>7065</v>
      </c>
      <c r="F2981" s="180" t="s">
        <v>46</v>
      </c>
    </row>
    <row r="2982" spans="1:6">
      <c r="A2982" s="180" t="s">
        <v>397</v>
      </c>
      <c r="B2982" s="181">
        <v>3872</v>
      </c>
      <c r="C2982" s="181">
        <v>564500</v>
      </c>
      <c r="D2982" s="181">
        <v>4</v>
      </c>
      <c r="E2982" s="180" t="s">
        <v>7066</v>
      </c>
      <c r="F2982" s="180" t="s">
        <v>32</v>
      </c>
    </row>
    <row r="2983" spans="1:6">
      <c r="A2983" s="180" t="s">
        <v>397</v>
      </c>
      <c r="B2983" s="181">
        <v>5569</v>
      </c>
      <c r="C2983" s="181">
        <v>468900</v>
      </c>
      <c r="D2983" s="181">
        <v>8</v>
      </c>
      <c r="E2983" s="180" t="s">
        <v>7067</v>
      </c>
      <c r="F2983" s="180" t="s">
        <v>14</v>
      </c>
    </row>
    <row r="2984" spans="1:6">
      <c r="A2984" s="180" t="s">
        <v>397</v>
      </c>
      <c r="B2984" s="181">
        <v>9072</v>
      </c>
      <c r="C2984" s="181">
        <v>1360100</v>
      </c>
      <c r="D2984" s="181">
        <v>8</v>
      </c>
      <c r="E2984" s="180" t="s">
        <v>7068</v>
      </c>
      <c r="F2984" s="180" t="s">
        <v>78</v>
      </c>
    </row>
    <row r="2985" spans="1:6">
      <c r="A2985" s="180" t="s">
        <v>397</v>
      </c>
      <c r="B2985" s="181">
        <v>6256</v>
      </c>
      <c r="C2985" s="181">
        <v>523800</v>
      </c>
      <c r="D2985" s="181">
        <v>8</v>
      </c>
      <c r="E2985" s="180" t="s">
        <v>7069</v>
      </c>
      <c r="F2985" s="180" t="s">
        <v>14</v>
      </c>
    </row>
    <row r="2986" spans="1:6">
      <c r="A2986" s="180" t="s">
        <v>397</v>
      </c>
      <c r="B2986" s="181">
        <v>2873</v>
      </c>
      <c r="C2986" s="181">
        <v>565400</v>
      </c>
      <c r="D2986" s="181">
        <v>4</v>
      </c>
      <c r="E2986" s="180" t="s">
        <v>7070</v>
      </c>
      <c r="F2986" s="180" t="s">
        <v>78</v>
      </c>
    </row>
    <row r="2987" spans="1:6">
      <c r="A2987" s="180" t="s">
        <v>397</v>
      </c>
      <c r="B2987" s="181">
        <v>4257</v>
      </c>
      <c r="C2987" s="181">
        <v>555900</v>
      </c>
      <c r="D2987" s="181">
        <v>4</v>
      </c>
      <c r="E2987" s="180" t="s">
        <v>7071</v>
      </c>
      <c r="F2987" s="180" t="s">
        <v>18</v>
      </c>
    </row>
    <row r="2988" spans="1:6">
      <c r="A2988" s="180" t="s">
        <v>397</v>
      </c>
      <c r="B2988" s="181">
        <v>5924</v>
      </c>
      <c r="C2988" s="181">
        <v>1483100</v>
      </c>
      <c r="D2988" s="181">
        <v>7</v>
      </c>
      <c r="E2988" s="180" t="s">
        <v>7072</v>
      </c>
      <c r="F2988" s="180" t="s">
        <v>7</v>
      </c>
    </row>
    <row r="2989" spans="1:6">
      <c r="A2989" s="180" t="s">
        <v>397</v>
      </c>
      <c r="B2989" s="181">
        <v>5928</v>
      </c>
      <c r="C2989" s="181">
        <v>377100</v>
      </c>
      <c r="D2989" s="181">
        <v>6</v>
      </c>
      <c r="E2989" s="180" t="s">
        <v>7073</v>
      </c>
      <c r="F2989" s="180" t="s">
        <v>11</v>
      </c>
    </row>
    <row r="2990" spans="1:6">
      <c r="A2990" s="180" t="s">
        <v>397</v>
      </c>
      <c r="B2990" s="181">
        <v>6717</v>
      </c>
      <c r="C2990" s="181">
        <v>769400</v>
      </c>
      <c r="D2990" s="181">
        <v>7</v>
      </c>
      <c r="E2990" s="180" t="s">
        <v>7074</v>
      </c>
      <c r="F2990" s="180" t="s">
        <v>13</v>
      </c>
    </row>
    <row r="2991" spans="1:6">
      <c r="A2991" s="180" t="s">
        <v>397</v>
      </c>
      <c r="B2991" s="181">
        <v>4382</v>
      </c>
      <c r="C2991" s="181">
        <v>395200</v>
      </c>
      <c r="D2991" s="181">
        <v>5</v>
      </c>
      <c r="E2991" s="180" t="s">
        <v>7075</v>
      </c>
      <c r="F2991" s="180" t="s">
        <v>14</v>
      </c>
    </row>
    <row r="2992" spans="1:6">
      <c r="A2992" s="180" t="s">
        <v>397</v>
      </c>
      <c r="B2992" s="181">
        <v>3723</v>
      </c>
      <c r="C2992" s="181">
        <v>298300</v>
      </c>
      <c r="D2992" s="181">
        <v>4</v>
      </c>
      <c r="E2992" s="180" t="s">
        <v>7076</v>
      </c>
      <c r="F2992" s="180" t="s">
        <v>14</v>
      </c>
    </row>
    <row r="2993" spans="1:6">
      <c r="A2993" s="180" t="s">
        <v>397</v>
      </c>
      <c r="B2993" s="181">
        <v>4666</v>
      </c>
      <c r="C2993" s="181">
        <v>893300</v>
      </c>
      <c r="D2993" s="181">
        <v>4</v>
      </c>
      <c r="E2993" s="180" t="s">
        <v>7077</v>
      </c>
      <c r="F2993" s="180" t="s">
        <v>66</v>
      </c>
    </row>
    <row r="2994" spans="1:6">
      <c r="A2994" s="180" t="s">
        <v>397</v>
      </c>
      <c r="B2994" s="181">
        <v>7086</v>
      </c>
      <c r="C2994" s="181">
        <v>406200</v>
      </c>
      <c r="D2994" s="181">
        <v>6</v>
      </c>
      <c r="E2994" s="180" t="s">
        <v>7078</v>
      </c>
      <c r="F2994" s="180" t="s">
        <v>11</v>
      </c>
    </row>
    <row r="2995" spans="1:6">
      <c r="A2995" s="180" t="s">
        <v>397</v>
      </c>
      <c r="B2995" s="181">
        <v>3765</v>
      </c>
      <c r="C2995" s="181">
        <v>195700</v>
      </c>
      <c r="D2995" s="181">
        <v>4</v>
      </c>
      <c r="E2995" s="180" t="s">
        <v>7079</v>
      </c>
      <c r="F2995" s="180" t="s">
        <v>66</v>
      </c>
    </row>
    <row r="2996" spans="1:6">
      <c r="A2996" s="180" t="s">
        <v>397</v>
      </c>
      <c r="B2996" s="181">
        <v>4032</v>
      </c>
      <c r="C2996" s="181">
        <v>345000</v>
      </c>
      <c r="D2996" s="181">
        <v>4</v>
      </c>
      <c r="E2996" s="180" t="s">
        <v>7080</v>
      </c>
      <c r="F2996" s="180" t="s">
        <v>16</v>
      </c>
    </row>
    <row r="2997" spans="1:6">
      <c r="A2997" s="180" t="s">
        <v>397</v>
      </c>
      <c r="B2997" s="181">
        <v>4448</v>
      </c>
      <c r="C2997" s="181">
        <v>282700</v>
      </c>
      <c r="D2997" s="181">
        <v>4</v>
      </c>
      <c r="E2997" s="180" t="s">
        <v>7081</v>
      </c>
      <c r="F2997" s="180" t="s">
        <v>11</v>
      </c>
    </row>
    <row r="2998" spans="1:6">
      <c r="A2998" s="180" t="s">
        <v>397</v>
      </c>
      <c r="B2998" s="181">
        <v>3356</v>
      </c>
      <c r="C2998" s="181">
        <v>306000</v>
      </c>
      <c r="D2998" s="181">
        <v>4</v>
      </c>
      <c r="E2998" s="180" t="s">
        <v>7082</v>
      </c>
      <c r="F2998" s="180" t="s">
        <v>15</v>
      </c>
    </row>
    <row r="2999" spans="1:6">
      <c r="A2999" s="180" t="s">
        <v>397</v>
      </c>
      <c r="B2999" s="181">
        <v>5650</v>
      </c>
      <c r="C2999" s="181">
        <v>517400</v>
      </c>
      <c r="D2999" s="181">
        <v>8</v>
      </c>
      <c r="E2999" s="180" t="s">
        <v>7083</v>
      </c>
      <c r="F2999" s="180" t="s">
        <v>162</v>
      </c>
    </row>
    <row r="3000" spans="1:6">
      <c r="A3000" s="180" t="s">
        <v>397</v>
      </c>
      <c r="B3000" s="181">
        <v>2154</v>
      </c>
      <c r="C3000" s="181">
        <v>1033400</v>
      </c>
      <c r="D3000" s="181">
        <v>4</v>
      </c>
      <c r="E3000" s="180" t="s">
        <v>7084</v>
      </c>
      <c r="F3000" s="180" t="s">
        <v>18</v>
      </c>
    </row>
    <row r="3001" spans="1:6">
      <c r="A3001" s="180" t="s">
        <v>397</v>
      </c>
      <c r="B3001" s="181">
        <v>4455</v>
      </c>
      <c r="C3001" s="181">
        <v>777600</v>
      </c>
      <c r="D3001" s="181">
        <v>6</v>
      </c>
      <c r="E3001" s="180" t="s">
        <v>7085</v>
      </c>
      <c r="F3001" s="180" t="s">
        <v>28</v>
      </c>
    </row>
    <row r="3002" spans="1:6">
      <c r="A3002" s="180" t="s">
        <v>397</v>
      </c>
      <c r="B3002" s="181">
        <v>3642</v>
      </c>
      <c r="C3002" s="181">
        <v>440400</v>
      </c>
      <c r="D3002" s="181">
        <v>5</v>
      </c>
      <c r="E3002" s="180" t="s">
        <v>7086</v>
      </c>
      <c r="F3002" s="180" t="s">
        <v>14</v>
      </c>
    </row>
    <row r="3003" spans="1:6">
      <c r="A3003" s="180" t="s">
        <v>397</v>
      </c>
      <c r="B3003" s="181">
        <v>3747</v>
      </c>
      <c r="C3003" s="181">
        <v>547600</v>
      </c>
      <c r="D3003" s="181">
        <v>4</v>
      </c>
      <c r="E3003" s="180" t="s">
        <v>7087</v>
      </c>
      <c r="F3003" s="180" t="s">
        <v>13</v>
      </c>
    </row>
    <row r="3004" spans="1:6">
      <c r="A3004" s="180" t="s">
        <v>397</v>
      </c>
      <c r="B3004" s="181">
        <v>4956</v>
      </c>
      <c r="C3004" s="181">
        <v>582000</v>
      </c>
      <c r="D3004" s="181">
        <v>4</v>
      </c>
      <c r="E3004" s="180" t="s">
        <v>7088</v>
      </c>
      <c r="F3004" s="180" t="s">
        <v>65</v>
      </c>
    </row>
    <row r="3005" spans="1:6">
      <c r="A3005" s="180" t="s">
        <v>397</v>
      </c>
      <c r="B3005" s="181">
        <v>2444</v>
      </c>
      <c r="C3005" s="181">
        <v>237700</v>
      </c>
      <c r="D3005" s="181">
        <v>4</v>
      </c>
      <c r="E3005" s="180" t="s">
        <v>7089</v>
      </c>
      <c r="F3005" s="180" t="s">
        <v>14</v>
      </c>
    </row>
    <row r="3006" spans="1:6">
      <c r="A3006" s="180" t="s">
        <v>397</v>
      </c>
      <c r="B3006" s="181">
        <v>4046</v>
      </c>
      <c r="C3006" s="181">
        <v>290300</v>
      </c>
      <c r="D3006" s="181">
        <v>5</v>
      </c>
      <c r="E3006" s="180" t="s">
        <v>7090</v>
      </c>
      <c r="F3006" s="180" t="s">
        <v>15</v>
      </c>
    </row>
    <row r="3007" spans="1:6">
      <c r="A3007" s="180" t="s">
        <v>397</v>
      </c>
      <c r="B3007" s="181">
        <v>4742</v>
      </c>
      <c r="C3007" s="181">
        <v>344700</v>
      </c>
      <c r="D3007" s="181">
        <v>4</v>
      </c>
      <c r="E3007" s="180" t="s">
        <v>7091</v>
      </c>
      <c r="F3007" s="180" t="s">
        <v>11</v>
      </c>
    </row>
    <row r="3008" spans="1:6">
      <c r="A3008" s="180" t="s">
        <v>397</v>
      </c>
      <c r="B3008" s="181">
        <v>3937</v>
      </c>
      <c r="C3008" s="181">
        <v>524200</v>
      </c>
      <c r="D3008" s="181">
        <v>4</v>
      </c>
      <c r="E3008" s="180" t="s">
        <v>7092</v>
      </c>
      <c r="F3008" s="180" t="s">
        <v>28</v>
      </c>
    </row>
    <row r="3009" spans="1:6">
      <c r="A3009" s="180" t="s">
        <v>397</v>
      </c>
      <c r="B3009" s="181">
        <v>3432</v>
      </c>
      <c r="C3009" s="181">
        <v>265500</v>
      </c>
      <c r="D3009" s="181">
        <v>4</v>
      </c>
      <c r="E3009" s="180" t="s">
        <v>7093</v>
      </c>
      <c r="F3009" s="180" t="s">
        <v>14</v>
      </c>
    </row>
    <row r="3010" spans="1:6">
      <c r="A3010" s="180" t="s">
        <v>397</v>
      </c>
      <c r="B3010" s="181">
        <v>4841</v>
      </c>
      <c r="C3010" s="181">
        <v>305200</v>
      </c>
      <c r="D3010" s="181">
        <v>7</v>
      </c>
      <c r="E3010" s="180" t="s">
        <v>7094</v>
      </c>
      <c r="F3010" s="180" t="s">
        <v>14</v>
      </c>
    </row>
    <row r="3011" spans="1:6">
      <c r="A3011" s="180" t="s">
        <v>397</v>
      </c>
      <c r="B3011" s="181">
        <v>3112</v>
      </c>
      <c r="C3011" s="181">
        <v>285600</v>
      </c>
      <c r="D3011" s="181">
        <v>5</v>
      </c>
      <c r="E3011" s="180" t="s">
        <v>7095</v>
      </c>
      <c r="F3011" s="180" t="s">
        <v>12</v>
      </c>
    </row>
    <row r="3012" spans="1:6">
      <c r="A3012" s="180" t="s">
        <v>397</v>
      </c>
      <c r="B3012" s="181">
        <v>4784</v>
      </c>
      <c r="C3012" s="181">
        <v>516800</v>
      </c>
      <c r="D3012" s="181">
        <v>4</v>
      </c>
      <c r="E3012" s="180" t="s">
        <v>7096</v>
      </c>
      <c r="F3012" s="180" t="s">
        <v>46</v>
      </c>
    </row>
    <row r="3013" spans="1:6">
      <c r="A3013" s="180" t="s">
        <v>397</v>
      </c>
      <c r="B3013" s="181">
        <v>2678</v>
      </c>
      <c r="C3013" s="181">
        <v>190500</v>
      </c>
      <c r="D3013" s="181">
        <v>4</v>
      </c>
      <c r="E3013" s="180" t="s">
        <v>7097</v>
      </c>
      <c r="F3013" s="180" t="s">
        <v>14</v>
      </c>
    </row>
    <row r="3014" spans="1:6">
      <c r="A3014" s="180" t="s">
        <v>397</v>
      </c>
      <c r="B3014" s="181">
        <v>5250</v>
      </c>
      <c r="C3014" s="181">
        <v>429000</v>
      </c>
      <c r="D3014" s="181">
        <v>5</v>
      </c>
      <c r="E3014" s="180" t="s">
        <v>7098</v>
      </c>
      <c r="F3014" s="180" t="s">
        <v>14</v>
      </c>
    </row>
    <row r="3015" spans="1:6">
      <c r="A3015" s="180" t="s">
        <v>397</v>
      </c>
      <c r="B3015" s="181">
        <v>6492</v>
      </c>
      <c r="C3015" s="181">
        <v>497800</v>
      </c>
      <c r="D3015" s="181">
        <v>6</v>
      </c>
      <c r="E3015" s="180" t="s">
        <v>7099</v>
      </c>
      <c r="F3015" s="180" t="s">
        <v>14</v>
      </c>
    </row>
    <row r="3016" spans="1:6">
      <c r="A3016" s="180" t="s">
        <v>397</v>
      </c>
      <c r="B3016" s="181">
        <v>6180</v>
      </c>
      <c r="C3016" s="181">
        <v>694800</v>
      </c>
      <c r="D3016" s="181">
        <v>6</v>
      </c>
      <c r="E3016" s="180" t="s">
        <v>7100</v>
      </c>
      <c r="F3016" s="180" t="s">
        <v>10</v>
      </c>
    </row>
    <row r="3017" spans="1:6">
      <c r="A3017" s="180" t="s">
        <v>397</v>
      </c>
      <c r="B3017" s="181">
        <v>4392</v>
      </c>
      <c r="C3017" s="181">
        <v>240900</v>
      </c>
      <c r="D3017" s="181">
        <v>4</v>
      </c>
      <c r="E3017" s="180" t="s">
        <v>7101</v>
      </c>
      <c r="F3017" s="180" t="s">
        <v>11</v>
      </c>
    </row>
    <row r="3018" spans="1:6">
      <c r="A3018" s="180" t="s">
        <v>397</v>
      </c>
      <c r="B3018" s="181">
        <v>2894</v>
      </c>
      <c r="C3018" s="181">
        <v>329100</v>
      </c>
      <c r="D3018" s="181">
        <v>4</v>
      </c>
      <c r="E3018" s="180" t="s">
        <v>7102</v>
      </c>
      <c r="F3018" s="180" t="s">
        <v>27</v>
      </c>
    </row>
    <row r="3019" spans="1:6">
      <c r="A3019" s="180" t="s">
        <v>397</v>
      </c>
      <c r="B3019" s="181">
        <v>4112</v>
      </c>
      <c r="C3019" s="181">
        <v>284500</v>
      </c>
      <c r="D3019" s="181">
        <v>4</v>
      </c>
      <c r="E3019" s="180" t="s">
        <v>7103</v>
      </c>
      <c r="F3019" s="180" t="s">
        <v>15</v>
      </c>
    </row>
    <row r="3020" spans="1:6">
      <c r="A3020" s="180" t="s">
        <v>397</v>
      </c>
      <c r="B3020" s="181">
        <v>2177</v>
      </c>
      <c r="C3020" s="181">
        <v>414800</v>
      </c>
      <c r="D3020" s="181">
        <v>4</v>
      </c>
      <c r="E3020" s="180" t="s">
        <v>7104</v>
      </c>
      <c r="F3020" s="180" t="s">
        <v>154</v>
      </c>
    </row>
    <row r="3021" spans="1:6">
      <c r="A3021" s="180" t="s">
        <v>397</v>
      </c>
      <c r="B3021" s="181">
        <v>2851</v>
      </c>
      <c r="C3021" s="181">
        <v>244200</v>
      </c>
      <c r="D3021" s="181">
        <v>4</v>
      </c>
      <c r="E3021" s="180" t="s">
        <v>7105</v>
      </c>
      <c r="F3021" s="180" t="s">
        <v>14</v>
      </c>
    </row>
    <row r="3022" spans="1:6">
      <c r="A3022" s="180" t="s">
        <v>397</v>
      </c>
      <c r="B3022" s="181">
        <v>3942</v>
      </c>
      <c r="C3022" s="181">
        <v>410900</v>
      </c>
      <c r="D3022" s="181">
        <v>5</v>
      </c>
      <c r="E3022" s="180" t="s">
        <v>7106</v>
      </c>
      <c r="F3022" s="180" t="s">
        <v>27</v>
      </c>
    </row>
    <row r="3023" spans="1:6">
      <c r="A3023" s="180" t="s">
        <v>397</v>
      </c>
      <c r="B3023" s="181">
        <v>6124</v>
      </c>
      <c r="C3023" s="181">
        <v>763000</v>
      </c>
      <c r="D3023" s="181">
        <v>5</v>
      </c>
      <c r="E3023" s="180" t="s">
        <v>7107</v>
      </c>
      <c r="F3023" s="180" t="s">
        <v>41</v>
      </c>
    </row>
    <row r="3024" spans="1:6">
      <c r="A3024" s="180" t="s">
        <v>397</v>
      </c>
      <c r="B3024" s="181">
        <v>4416</v>
      </c>
      <c r="C3024" s="181">
        <v>349400</v>
      </c>
      <c r="D3024" s="181">
        <v>6</v>
      </c>
      <c r="E3024" s="180" t="s">
        <v>7108</v>
      </c>
      <c r="F3024" s="180" t="s">
        <v>11</v>
      </c>
    </row>
    <row r="3025" spans="1:6">
      <c r="A3025" s="180" t="s">
        <v>397</v>
      </c>
      <c r="B3025" s="181">
        <v>3583</v>
      </c>
      <c r="C3025" s="181">
        <v>434100</v>
      </c>
      <c r="D3025" s="181">
        <v>4</v>
      </c>
      <c r="E3025" s="180" t="s">
        <v>7109</v>
      </c>
      <c r="F3025" s="180" t="s">
        <v>62</v>
      </c>
    </row>
    <row r="3026" spans="1:6">
      <c r="A3026" s="180" t="s">
        <v>397</v>
      </c>
      <c r="B3026" s="181">
        <v>5138</v>
      </c>
      <c r="C3026" s="181">
        <v>1176700</v>
      </c>
      <c r="D3026" s="181">
        <v>4</v>
      </c>
      <c r="E3026" s="180" t="s">
        <v>7110</v>
      </c>
      <c r="F3026" s="180" t="s">
        <v>7</v>
      </c>
    </row>
    <row r="3027" spans="1:6">
      <c r="A3027" s="180" t="s">
        <v>397</v>
      </c>
      <c r="B3027" s="181">
        <v>6201</v>
      </c>
      <c r="C3027" s="181">
        <v>436500</v>
      </c>
      <c r="D3027" s="181">
        <v>6</v>
      </c>
      <c r="E3027" s="180" t="s">
        <v>7111</v>
      </c>
      <c r="F3027" s="180" t="s">
        <v>14</v>
      </c>
    </row>
    <row r="3028" spans="1:6">
      <c r="A3028" s="180" t="s">
        <v>397</v>
      </c>
      <c r="B3028" s="181">
        <v>3499</v>
      </c>
      <c r="C3028" s="181">
        <v>264200</v>
      </c>
      <c r="D3028" s="181">
        <v>5</v>
      </c>
      <c r="E3028" s="180" t="s">
        <v>7112</v>
      </c>
      <c r="F3028" s="180" t="s">
        <v>14</v>
      </c>
    </row>
    <row r="3029" spans="1:6">
      <c r="A3029" s="180" t="s">
        <v>397</v>
      </c>
      <c r="B3029" s="181">
        <v>5444</v>
      </c>
      <c r="C3029" s="181">
        <v>998000</v>
      </c>
      <c r="D3029" s="181">
        <v>6</v>
      </c>
      <c r="E3029" s="180" t="s">
        <v>7113</v>
      </c>
      <c r="F3029" s="180" t="s">
        <v>7</v>
      </c>
    </row>
    <row r="3030" spans="1:6">
      <c r="A3030" s="180" t="s">
        <v>397</v>
      </c>
      <c r="B3030" s="181">
        <v>4216</v>
      </c>
      <c r="C3030" s="181">
        <v>381100</v>
      </c>
      <c r="D3030" s="181">
        <v>5</v>
      </c>
      <c r="E3030" s="180" t="s">
        <v>7114</v>
      </c>
      <c r="F3030" s="180" t="s">
        <v>16</v>
      </c>
    </row>
    <row r="3031" spans="1:6">
      <c r="A3031" s="180" t="s">
        <v>397</v>
      </c>
      <c r="B3031" s="181">
        <v>3468</v>
      </c>
      <c r="C3031" s="181">
        <v>446300</v>
      </c>
      <c r="D3031" s="181">
        <v>4</v>
      </c>
      <c r="E3031" s="180" t="s">
        <v>7115</v>
      </c>
      <c r="F3031" s="180" t="s">
        <v>90</v>
      </c>
    </row>
    <row r="3032" spans="1:6">
      <c r="A3032" s="180" t="s">
        <v>397</v>
      </c>
      <c r="B3032" s="181">
        <v>4547</v>
      </c>
      <c r="C3032" s="181">
        <v>422400</v>
      </c>
      <c r="D3032" s="181">
        <v>6</v>
      </c>
      <c r="E3032" s="180" t="s">
        <v>7116</v>
      </c>
      <c r="F3032" s="180" t="s">
        <v>14</v>
      </c>
    </row>
    <row r="3033" spans="1:6">
      <c r="A3033" s="180" t="s">
        <v>397</v>
      </c>
      <c r="B3033" s="181">
        <v>3915</v>
      </c>
      <c r="C3033" s="181">
        <v>323500</v>
      </c>
      <c r="D3033" s="181">
        <v>4</v>
      </c>
      <c r="E3033" s="180" t="s">
        <v>7117</v>
      </c>
      <c r="F3033" s="180" t="s">
        <v>14</v>
      </c>
    </row>
    <row r="3034" spans="1:6">
      <c r="A3034" s="180" t="s">
        <v>397</v>
      </c>
      <c r="B3034" s="181">
        <v>7657</v>
      </c>
      <c r="C3034" s="181">
        <v>562600</v>
      </c>
      <c r="D3034" s="181">
        <v>6</v>
      </c>
      <c r="E3034" s="180" t="s">
        <v>7118</v>
      </c>
      <c r="F3034" s="180" t="s">
        <v>14</v>
      </c>
    </row>
    <row r="3035" spans="1:6">
      <c r="A3035" s="180" t="s">
        <v>397</v>
      </c>
      <c r="B3035" s="181">
        <v>6063</v>
      </c>
      <c r="C3035" s="181">
        <v>422600</v>
      </c>
      <c r="D3035" s="181">
        <v>6</v>
      </c>
      <c r="E3035" s="180" t="s">
        <v>7119</v>
      </c>
      <c r="F3035" s="180" t="s">
        <v>14</v>
      </c>
    </row>
    <row r="3036" spans="1:6">
      <c r="A3036" s="180" t="s">
        <v>397</v>
      </c>
      <c r="B3036" s="181">
        <v>4211</v>
      </c>
      <c r="C3036" s="181">
        <v>350500</v>
      </c>
      <c r="D3036" s="181">
        <v>4</v>
      </c>
      <c r="E3036" s="180" t="s">
        <v>7120</v>
      </c>
      <c r="F3036" s="180" t="s">
        <v>14</v>
      </c>
    </row>
    <row r="3037" spans="1:6">
      <c r="A3037" s="180" t="s">
        <v>397</v>
      </c>
      <c r="B3037" s="181">
        <v>3584</v>
      </c>
      <c r="C3037" s="181">
        <v>554000</v>
      </c>
      <c r="D3037" s="181">
        <v>4</v>
      </c>
      <c r="E3037" s="180" t="s">
        <v>7121</v>
      </c>
      <c r="F3037" s="180" t="s">
        <v>97</v>
      </c>
    </row>
    <row r="3038" spans="1:6">
      <c r="A3038" s="180" t="s">
        <v>397</v>
      </c>
      <c r="B3038" s="181">
        <v>6282</v>
      </c>
      <c r="C3038" s="181">
        <v>1017800</v>
      </c>
      <c r="D3038" s="181">
        <v>6</v>
      </c>
      <c r="E3038" s="180" t="s">
        <v>7122</v>
      </c>
      <c r="F3038" s="180" t="s">
        <v>32</v>
      </c>
    </row>
    <row r="3039" spans="1:6">
      <c r="A3039" s="180" t="s">
        <v>397</v>
      </c>
      <c r="B3039" s="181">
        <v>3644</v>
      </c>
      <c r="C3039" s="181">
        <v>1230800</v>
      </c>
      <c r="D3039" s="181">
        <v>6</v>
      </c>
      <c r="E3039" s="180" t="s">
        <v>7123</v>
      </c>
      <c r="F3039" s="180" t="s">
        <v>28</v>
      </c>
    </row>
    <row r="3040" spans="1:6">
      <c r="A3040" s="180" t="s">
        <v>397</v>
      </c>
      <c r="B3040" s="181">
        <v>6846</v>
      </c>
      <c r="C3040" s="181">
        <v>3800000</v>
      </c>
      <c r="D3040" s="181">
        <v>4</v>
      </c>
      <c r="E3040" s="180" t="s">
        <v>7124</v>
      </c>
      <c r="F3040" s="180" t="s">
        <v>91</v>
      </c>
    </row>
    <row r="3041" spans="1:6">
      <c r="A3041" s="180" t="s">
        <v>397</v>
      </c>
      <c r="B3041" s="181">
        <v>3945</v>
      </c>
      <c r="C3041" s="181">
        <v>343300</v>
      </c>
      <c r="D3041" s="181">
        <v>4</v>
      </c>
      <c r="E3041" s="180" t="s">
        <v>7125</v>
      </c>
      <c r="F3041" s="180" t="s">
        <v>14</v>
      </c>
    </row>
    <row r="3042" spans="1:6">
      <c r="A3042" s="180" t="s">
        <v>397</v>
      </c>
      <c r="B3042" s="181">
        <v>3309</v>
      </c>
      <c r="C3042" s="181">
        <v>455000</v>
      </c>
      <c r="D3042" s="181">
        <v>4</v>
      </c>
      <c r="E3042" s="180" t="s">
        <v>7126</v>
      </c>
      <c r="F3042" s="180" t="s">
        <v>97</v>
      </c>
    </row>
    <row r="3043" spans="1:6">
      <c r="A3043" s="180" t="s">
        <v>397</v>
      </c>
      <c r="B3043" s="181">
        <v>5085</v>
      </c>
      <c r="C3043" s="181">
        <v>654900</v>
      </c>
      <c r="D3043" s="181">
        <v>6</v>
      </c>
      <c r="E3043" s="180" t="s">
        <v>7127</v>
      </c>
      <c r="F3043" s="180" t="s">
        <v>13</v>
      </c>
    </row>
    <row r="3044" spans="1:6">
      <c r="A3044" s="180" t="s">
        <v>397</v>
      </c>
      <c r="B3044" s="181">
        <v>3494</v>
      </c>
      <c r="C3044" s="181">
        <v>316800</v>
      </c>
      <c r="D3044" s="181">
        <v>4</v>
      </c>
      <c r="E3044" s="180" t="s">
        <v>7128</v>
      </c>
      <c r="F3044" s="180" t="s">
        <v>11</v>
      </c>
    </row>
    <row r="3045" spans="1:6">
      <c r="A3045" s="180" t="s">
        <v>397</v>
      </c>
      <c r="B3045" s="181">
        <v>2851</v>
      </c>
      <c r="C3045" s="181">
        <v>249800</v>
      </c>
      <c r="D3045" s="181">
        <v>4</v>
      </c>
      <c r="E3045" s="180" t="s">
        <v>7129</v>
      </c>
      <c r="F3045" s="180" t="s">
        <v>14</v>
      </c>
    </row>
    <row r="3046" spans="1:6">
      <c r="A3046" s="180" t="s">
        <v>397</v>
      </c>
      <c r="B3046" s="181">
        <v>5484</v>
      </c>
      <c r="C3046" s="181">
        <v>355900</v>
      </c>
      <c r="D3046" s="181">
        <v>6</v>
      </c>
      <c r="E3046" s="180" t="s">
        <v>7130</v>
      </c>
      <c r="F3046" s="180" t="s">
        <v>11</v>
      </c>
    </row>
    <row r="3047" spans="1:6">
      <c r="A3047" s="180" t="s">
        <v>397</v>
      </c>
      <c r="B3047" s="181">
        <v>5062</v>
      </c>
      <c r="C3047" s="181">
        <v>569200</v>
      </c>
      <c r="D3047" s="181">
        <v>6</v>
      </c>
      <c r="E3047" s="180" t="s">
        <v>7131</v>
      </c>
      <c r="F3047" s="180" t="s">
        <v>10</v>
      </c>
    </row>
    <row r="3048" spans="1:6">
      <c r="A3048" s="180" t="s">
        <v>397</v>
      </c>
      <c r="B3048" s="181">
        <v>3519</v>
      </c>
      <c r="C3048" s="181">
        <v>771300</v>
      </c>
      <c r="D3048" s="181">
        <v>4</v>
      </c>
      <c r="E3048" s="180" t="s">
        <v>7132</v>
      </c>
      <c r="F3048" s="180" t="s">
        <v>28</v>
      </c>
    </row>
    <row r="3049" spans="1:6">
      <c r="A3049" s="180" t="s">
        <v>397</v>
      </c>
      <c r="B3049" s="181">
        <v>8583</v>
      </c>
      <c r="C3049" s="181">
        <v>2490400</v>
      </c>
      <c r="D3049" s="181">
        <v>6</v>
      </c>
      <c r="E3049" s="180" t="s">
        <v>7133</v>
      </c>
      <c r="F3049" s="180" t="s">
        <v>7</v>
      </c>
    </row>
    <row r="3050" spans="1:6">
      <c r="A3050" s="180" t="s">
        <v>397</v>
      </c>
      <c r="B3050" s="181">
        <v>4567</v>
      </c>
      <c r="C3050" s="181">
        <v>854000</v>
      </c>
      <c r="D3050" s="181">
        <v>4</v>
      </c>
      <c r="E3050" s="180" t="s">
        <v>7134</v>
      </c>
      <c r="F3050" s="180" t="s">
        <v>28</v>
      </c>
    </row>
    <row r="3051" spans="1:6">
      <c r="A3051" s="180" t="s">
        <v>397</v>
      </c>
      <c r="B3051" s="181">
        <v>5952</v>
      </c>
      <c r="C3051" s="181">
        <v>440500</v>
      </c>
      <c r="D3051" s="181">
        <v>6</v>
      </c>
      <c r="E3051" s="180" t="s">
        <v>7135</v>
      </c>
      <c r="F3051" s="180" t="s">
        <v>11</v>
      </c>
    </row>
    <row r="3052" spans="1:6">
      <c r="A3052" s="180" t="s">
        <v>397</v>
      </c>
      <c r="B3052" s="181">
        <v>6215</v>
      </c>
      <c r="C3052" s="181">
        <v>1638700</v>
      </c>
      <c r="D3052" s="181">
        <v>4</v>
      </c>
      <c r="E3052" s="180" t="s">
        <v>7136</v>
      </c>
      <c r="F3052" s="180" t="s">
        <v>24</v>
      </c>
    </row>
    <row r="3053" spans="1:6">
      <c r="A3053" s="180" t="s">
        <v>397</v>
      </c>
      <c r="B3053" s="181">
        <v>4148</v>
      </c>
      <c r="C3053" s="181">
        <v>611500</v>
      </c>
      <c r="D3053" s="181">
        <v>4</v>
      </c>
      <c r="E3053" s="180" t="s">
        <v>7137</v>
      </c>
      <c r="F3053" s="180" t="s">
        <v>65</v>
      </c>
    </row>
    <row r="3054" spans="1:6">
      <c r="A3054" s="180" t="s">
        <v>397</v>
      </c>
      <c r="B3054" s="181">
        <v>3496</v>
      </c>
      <c r="C3054" s="181">
        <v>486800</v>
      </c>
      <c r="D3054" s="181">
        <v>5</v>
      </c>
      <c r="E3054" s="180" t="s">
        <v>7138</v>
      </c>
      <c r="F3054" s="180" t="s">
        <v>26</v>
      </c>
    </row>
    <row r="3055" spans="1:6">
      <c r="A3055" s="180" t="s">
        <v>397</v>
      </c>
      <c r="B3055" s="181">
        <v>3584</v>
      </c>
      <c r="C3055" s="181">
        <v>687200</v>
      </c>
      <c r="D3055" s="181">
        <v>4</v>
      </c>
      <c r="E3055" s="180" t="s">
        <v>7139</v>
      </c>
      <c r="F3055" s="180" t="s">
        <v>66</v>
      </c>
    </row>
    <row r="3056" spans="1:6">
      <c r="A3056" s="180" t="s">
        <v>397</v>
      </c>
      <c r="B3056" s="181">
        <v>2970</v>
      </c>
      <c r="C3056" s="181">
        <v>230200</v>
      </c>
      <c r="D3056" s="181">
        <v>4</v>
      </c>
      <c r="E3056" s="180" t="s">
        <v>7140</v>
      </c>
      <c r="F3056" s="180" t="s">
        <v>11</v>
      </c>
    </row>
    <row r="3057" spans="1:6">
      <c r="A3057" s="180" t="s">
        <v>397</v>
      </c>
      <c r="B3057" s="181">
        <v>3708</v>
      </c>
      <c r="C3057" s="181">
        <v>279500</v>
      </c>
      <c r="D3057" s="181">
        <v>4</v>
      </c>
      <c r="E3057" s="180" t="s">
        <v>7141</v>
      </c>
      <c r="F3057" s="180" t="s">
        <v>15</v>
      </c>
    </row>
    <row r="3058" spans="1:6">
      <c r="A3058" s="180" t="s">
        <v>397</v>
      </c>
      <c r="B3058" s="181">
        <v>5879</v>
      </c>
      <c r="C3058" s="181">
        <v>881500</v>
      </c>
      <c r="D3058" s="181">
        <v>6</v>
      </c>
      <c r="E3058" s="180" t="s">
        <v>7142</v>
      </c>
      <c r="F3058" s="180" t="s">
        <v>13</v>
      </c>
    </row>
    <row r="3059" spans="1:6">
      <c r="A3059" s="180" t="s">
        <v>397</v>
      </c>
      <c r="B3059" s="181">
        <v>4276</v>
      </c>
      <c r="C3059" s="181">
        <v>571900</v>
      </c>
      <c r="D3059" s="181">
        <v>4</v>
      </c>
      <c r="E3059" s="180" t="s">
        <v>7143</v>
      </c>
      <c r="F3059" s="180" t="s">
        <v>27</v>
      </c>
    </row>
    <row r="3060" spans="1:6">
      <c r="A3060" s="180" t="s">
        <v>397</v>
      </c>
      <c r="B3060" s="181">
        <v>5616</v>
      </c>
      <c r="C3060" s="181">
        <v>424300</v>
      </c>
      <c r="D3060" s="181">
        <v>4</v>
      </c>
      <c r="E3060" s="180" t="s">
        <v>7144</v>
      </c>
      <c r="F3060" s="180" t="s">
        <v>28</v>
      </c>
    </row>
    <row r="3061" spans="1:6">
      <c r="A3061" s="180" t="s">
        <v>397</v>
      </c>
      <c r="B3061" s="181">
        <v>2733</v>
      </c>
      <c r="C3061" s="181">
        <v>322100</v>
      </c>
      <c r="D3061" s="181">
        <v>4</v>
      </c>
      <c r="E3061" s="180" t="s">
        <v>7145</v>
      </c>
      <c r="F3061" s="180" t="s">
        <v>14</v>
      </c>
    </row>
    <row r="3062" spans="1:6">
      <c r="A3062" s="180" t="s">
        <v>397</v>
      </c>
      <c r="B3062" s="181">
        <v>4969</v>
      </c>
      <c r="C3062" s="181">
        <v>425900</v>
      </c>
      <c r="D3062" s="181">
        <v>4</v>
      </c>
      <c r="E3062" s="180" t="s">
        <v>7146</v>
      </c>
      <c r="F3062" s="180" t="s">
        <v>14</v>
      </c>
    </row>
    <row r="3063" spans="1:6">
      <c r="A3063" s="180" t="s">
        <v>397</v>
      </c>
      <c r="B3063" s="181">
        <v>5829</v>
      </c>
      <c r="C3063" s="181">
        <v>431800</v>
      </c>
      <c r="D3063" s="181">
        <v>6</v>
      </c>
      <c r="E3063" s="180" t="s">
        <v>7147</v>
      </c>
      <c r="F3063" s="180" t="s">
        <v>14</v>
      </c>
    </row>
    <row r="3064" spans="1:6">
      <c r="A3064" s="180" t="s">
        <v>397</v>
      </c>
      <c r="B3064" s="181">
        <v>3800</v>
      </c>
      <c r="C3064" s="181">
        <v>323500</v>
      </c>
      <c r="D3064" s="181">
        <v>4</v>
      </c>
      <c r="E3064" s="180" t="s">
        <v>7148</v>
      </c>
      <c r="F3064" s="180" t="s">
        <v>165</v>
      </c>
    </row>
    <row r="3065" spans="1:6">
      <c r="A3065" s="180" t="s">
        <v>397</v>
      </c>
      <c r="B3065" s="181">
        <v>4197</v>
      </c>
      <c r="C3065" s="181">
        <v>327300</v>
      </c>
      <c r="D3065" s="181">
        <v>4</v>
      </c>
      <c r="E3065" s="180" t="s">
        <v>7149</v>
      </c>
      <c r="F3065" s="180" t="s">
        <v>11</v>
      </c>
    </row>
    <row r="3066" spans="1:6">
      <c r="A3066" s="180" t="s">
        <v>397</v>
      </c>
      <c r="B3066" s="181">
        <v>4431</v>
      </c>
      <c r="C3066" s="181">
        <v>357200</v>
      </c>
      <c r="D3066" s="181">
        <v>5</v>
      </c>
      <c r="E3066" s="180" t="s">
        <v>7150</v>
      </c>
      <c r="F3066" s="180" t="s">
        <v>14</v>
      </c>
    </row>
    <row r="3067" spans="1:6">
      <c r="A3067" s="180" t="s">
        <v>397</v>
      </c>
      <c r="B3067" s="181">
        <v>6468</v>
      </c>
      <c r="C3067" s="181">
        <v>525500</v>
      </c>
      <c r="D3067" s="181">
        <v>6</v>
      </c>
      <c r="E3067" s="180" t="s">
        <v>7151</v>
      </c>
      <c r="F3067" s="180" t="s">
        <v>14</v>
      </c>
    </row>
    <row r="3068" spans="1:6">
      <c r="A3068" s="180" t="s">
        <v>397</v>
      </c>
      <c r="B3068" s="181">
        <v>5674</v>
      </c>
      <c r="C3068" s="181">
        <v>816600</v>
      </c>
      <c r="D3068" s="181">
        <v>5</v>
      </c>
      <c r="E3068" s="180" t="s">
        <v>7152</v>
      </c>
      <c r="F3068" s="180" t="s">
        <v>31</v>
      </c>
    </row>
    <row r="3069" spans="1:6">
      <c r="A3069" s="180" t="s">
        <v>397</v>
      </c>
      <c r="B3069" s="181">
        <v>2723</v>
      </c>
      <c r="C3069" s="181">
        <v>352100</v>
      </c>
      <c r="D3069" s="181">
        <v>4</v>
      </c>
      <c r="E3069" s="180" t="s">
        <v>7153</v>
      </c>
      <c r="F3069" s="180" t="s">
        <v>123</v>
      </c>
    </row>
    <row r="3070" spans="1:6">
      <c r="A3070" s="180" t="s">
        <v>397</v>
      </c>
      <c r="B3070" s="181">
        <v>4794</v>
      </c>
      <c r="C3070" s="181">
        <v>325200</v>
      </c>
      <c r="D3070" s="181">
        <v>6</v>
      </c>
      <c r="E3070" s="180" t="s">
        <v>7154</v>
      </c>
      <c r="F3070" s="180" t="s">
        <v>11</v>
      </c>
    </row>
    <row r="3071" spans="1:6">
      <c r="A3071" s="180" t="s">
        <v>397</v>
      </c>
      <c r="B3071" s="181">
        <v>2068</v>
      </c>
      <c r="C3071" s="181">
        <v>721800</v>
      </c>
      <c r="D3071" s="181">
        <v>4</v>
      </c>
      <c r="E3071" s="180" t="s">
        <v>7155</v>
      </c>
      <c r="F3071" s="180" t="s">
        <v>7</v>
      </c>
    </row>
    <row r="3072" spans="1:6">
      <c r="A3072" s="180" t="s">
        <v>397</v>
      </c>
      <c r="B3072" s="181">
        <v>6728</v>
      </c>
      <c r="C3072" s="181">
        <v>562500</v>
      </c>
      <c r="D3072" s="181">
        <v>7</v>
      </c>
      <c r="E3072" s="180" t="s">
        <v>7156</v>
      </c>
      <c r="F3072" s="180" t="s">
        <v>10</v>
      </c>
    </row>
    <row r="3073" spans="1:6">
      <c r="A3073" s="180" t="s">
        <v>397</v>
      </c>
      <c r="B3073" s="181">
        <v>5413</v>
      </c>
      <c r="C3073" s="181">
        <v>334700</v>
      </c>
      <c r="D3073" s="181">
        <v>4</v>
      </c>
      <c r="E3073" s="180" t="s">
        <v>7157</v>
      </c>
      <c r="F3073" s="180" t="s">
        <v>10</v>
      </c>
    </row>
    <row r="3074" spans="1:6">
      <c r="A3074" s="180" t="s">
        <v>397</v>
      </c>
      <c r="B3074" s="181">
        <v>4326</v>
      </c>
      <c r="C3074" s="181">
        <v>728800</v>
      </c>
      <c r="D3074" s="181">
        <v>5</v>
      </c>
      <c r="E3074" s="180" t="s">
        <v>7158</v>
      </c>
      <c r="F3074" s="180" t="s">
        <v>28</v>
      </c>
    </row>
    <row r="3075" spans="1:6">
      <c r="A3075" s="180" t="s">
        <v>397</v>
      </c>
      <c r="B3075" s="181">
        <v>4148</v>
      </c>
      <c r="C3075" s="181">
        <v>770800</v>
      </c>
      <c r="D3075" s="181">
        <v>4</v>
      </c>
      <c r="E3075" s="180" t="s">
        <v>7159</v>
      </c>
      <c r="F3075" s="180" t="s">
        <v>28</v>
      </c>
    </row>
    <row r="3076" spans="1:6">
      <c r="A3076" s="180" t="s">
        <v>397</v>
      </c>
      <c r="B3076" s="181">
        <v>4872</v>
      </c>
      <c r="C3076" s="181">
        <v>457400</v>
      </c>
      <c r="D3076" s="181">
        <v>4</v>
      </c>
      <c r="E3076" s="180" t="s">
        <v>7160</v>
      </c>
      <c r="F3076" s="180" t="s">
        <v>10</v>
      </c>
    </row>
    <row r="3077" spans="1:6">
      <c r="A3077" s="180" t="s">
        <v>397</v>
      </c>
      <c r="B3077" s="181">
        <v>3244</v>
      </c>
      <c r="C3077" s="181">
        <v>333000</v>
      </c>
      <c r="D3077" s="181">
        <v>5</v>
      </c>
      <c r="E3077" s="180" t="s">
        <v>7161</v>
      </c>
      <c r="F3077" s="180" t="s">
        <v>12</v>
      </c>
    </row>
    <row r="3078" spans="1:6">
      <c r="A3078" s="180" t="s">
        <v>397</v>
      </c>
      <c r="B3078" s="181">
        <v>4221</v>
      </c>
      <c r="C3078" s="181">
        <v>371100</v>
      </c>
      <c r="D3078" s="181">
        <v>4</v>
      </c>
      <c r="E3078" s="180" t="s">
        <v>7162</v>
      </c>
      <c r="F3078" s="180" t="s">
        <v>14</v>
      </c>
    </row>
    <row r="3079" spans="1:6">
      <c r="A3079" s="180" t="s">
        <v>397</v>
      </c>
      <c r="B3079" s="181">
        <v>2344</v>
      </c>
      <c r="C3079" s="181">
        <v>437800</v>
      </c>
      <c r="D3079" s="181">
        <v>4</v>
      </c>
      <c r="E3079" s="180" t="s">
        <v>7163</v>
      </c>
      <c r="F3079" s="180" t="s">
        <v>82</v>
      </c>
    </row>
    <row r="3080" spans="1:6">
      <c r="A3080" s="180" t="s">
        <v>397</v>
      </c>
      <c r="B3080" s="181">
        <v>2708</v>
      </c>
      <c r="C3080" s="181">
        <v>478200</v>
      </c>
      <c r="D3080" s="181">
        <v>4</v>
      </c>
      <c r="E3080" s="180" t="s">
        <v>7164</v>
      </c>
      <c r="F3080" s="180" t="s">
        <v>28</v>
      </c>
    </row>
    <row r="3081" spans="1:6">
      <c r="A3081" s="180" t="s">
        <v>397</v>
      </c>
      <c r="B3081" s="181">
        <v>3683</v>
      </c>
      <c r="C3081" s="181">
        <v>572700</v>
      </c>
      <c r="D3081" s="181">
        <v>4</v>
      </c>
      <c r="E3081" s="180" t="s">
        <v>7165</v>
      </c>
      <c r="F3081" s="180" t="s">
        <v>72</v>
      </c>
    </row>
    <row r="3082" spans="1:6">
      <c r="A3082" s="180" t="s">
        <v>397</v>
      </c>
      <c r="B3082" s="181">
        <v>4138</v>
      </c>
      <c r="C3082" s="181">
        <v>297400</v>
      </c>
      <c r="D3082" s="181">
        <v>4</v>
      </c>
      <c r="E3082" s="180" t="s">
        <v>7166</v>
      </c>
      <c r="F3082" s="180" t="s">
        <v>15</v>
      </c>
    </row>
    <row r="3083" spans="1:6">
      <c r="A3083" s="180" t="s">
        <v>397</v>
      </c>
      <c r="B3083" s="181">
        <v>4560</v>
      </c>
      <c r="C3083" s="181">
        <v>359000</v>
      </c>
      <c r="D3083" s="181">
        <v>6</v>
      </c>
      <c r="E3083" s="180" t="s">
        <v>7167</v>
      </c>
      <c r="F3083" s="180" t="s">
        <v>14</v>
      </c>
    </row>
    <row r="3084" spans="1:6">
      <c r="A3084" s="180" t="s">
        <v>397</v>
      </c>
      <c r="B3084" s="181">
        <v>5244</v>
      </c>
      <c r="C3084" s="181">
        <v>405900</v>
      </c>
      <c r="D3084" s="181">
        <v>6</v>
      </c>
      <c r="E3084" s="180" t="s">
        <v>7168</v>
      </c>
      <c r="F3084" s="180" t="s">
        <v>14</v>
      </c>
    </row>
    <row r="3085" spans="1:6">
      <c r="A3085" s="180" t="s">
        <v>397</v>
      </c>
      <c r="B3085" s="181">
        <v>6098</v>
      </c>
      <c r="C3085" s="181">
        <v>731200</v>
      </c>
      <c r="D3085" s="181">
        <v>4</v>
      </c>
      <c r="E3085" s="180" t="s">
        <v>7169</v>
      </c>
      <c r="F3085" s="180" t="s">
        <v>32</v>
      </c>
    </row>
    <row r="3086" spans="1:6">
      <c r="A3086" s="180" t="s">
        <v>397</v>
      </c>
      <c r="B3086" s="181">
        <v>8751</v>
      </c>
      <c r="C3086" s="181">
        <v>1057800</v>
      </c>
      <c r="D3086" s="181">
        <v>4</v>
      </c>
      <c r="E3086" s="180" t="s">
        <v>7170</v>
      </c>
      <c r="F3086" s="180" t="s">
        <v>41</v>
      </c>
    </row>
    <row r="3087" spans="1:6">
      <c r="A3087" s="180" t="s">
        <v>397</v>
      </c>
      <c r="B3087" s="181">
        <v>3584</v>
      </c>
      <c r="C3087" s="181">
        <v>645000</v>
      </c>
      <c r="D3087" s="181">
        <v>4</v>
      </c>
      <c r="E3087" s="180" t="s">
        <v>7171</v>
      </c>
      <c r="F3087" s="180" t="s">
        <v>28</v>
      </c>
    </row>
    <row r="3088" spans="1:6">
      <c r="A3088" s="180" t="s">
        <v>397</v>
      </c>
      <c r="B3088" s="181">
        <v>4602</v>
      </c>
      <c r="C3088" s="181">
        <v>702800</v>
      </c>
      <c r="D3088" s="181">
        <v>4</v>
      </c>
      <c r="E3088" s="180" t="s">
        <v>7172</v>
      </c>
      <c r="F3088" s="180" t="s">
        <v>44</v>
      </c>
    </row>
    <row r="3089" spans="1:6">
      <c r="A3089" s="180" t="s">
        <v>397</v>
      </c>
      <c r="B3089" s="181">
        <v>3525</v>
      </c>
      <c r="C3089" s="181">
        <v>423000</v>
      </c>
      <c r="D3089" s="181">
        <v>4</v>
      </c>
      <c r="E3089" s="180" t="s">
        <v>7173</v>
      </c>
      <c r="F3089" s="180" t="s">
        <v>5</v>
      </c>
    </row>
    <row r="3090" spans="1:6">
      <c r="A3090" s="180" t="s">
        <v>397</v>
      </c>
      <c r="B3090" s="181">
        <v>4683</v>
      </c>
      <c r="C3090" s="181">
        <v>424600</v>
      </c>
      <c r="D3090" s="181">
        <v>5</v>
      </c>
      <c r="E3090" s="180" t="s">
        <v>7174</v>
      </c>
      <c r="F3090" s="180" t="s">
        <v>14</v>
      </c>
    </row>
    <row r="3091" spans="1:6">
      <c r="A3091" s="180" t="s">
        <v>397</v>
      </c>
      <c r="B3091" s="181">
        <v>3061</v>
      </c>
      <c r="C3091" s="181">
        <v>618200</v>
      </c>
      <c r="D3091" s="181">
        <v>4</v>
      </c>
      <c r="E3091" s="180" t="s">
        <v>7175</v>
      </c>
      <c r="F3091" s="180" t="s">
        <v>44</v>
      </c>
    </row>
    <row r="3092" spans="1:6">
      <c r="A3092" s="180" t="s">
        <v>397</v>
      </c>
      <c r="B3092" s="181">
        <v>4522</v>
      </c>
      <c r="C3092" s="181">
        <v>345700</v>
      </c>
      <c r="D3092" s="181">
        <v>4</v>
      </c>
      <c r="E3092" s="180" t="s">
        <v>7176</v>
      </c>
      <c r="F3092" s="180" t="s">
        <v>14</v>
      </c>
    </row>
    <row r="3093" spans="1:6">
      <c r="A3093" s="180" t="s">
        <v>397</v>
      </c>
      <c r="B3093" s="181">
        <v>3360</v>
      </c>
      <c r="C3093" s="181">
        <v>729200</v>
      </c>
      <c r="D3093" s="181">
        <v>4</v>
      </c>
      <c r="E3093" s="180" t="s">
        <v>7177</v>
      </c>
      <c r="F3093" s="180" t="s">
        <v>28</v>
      </c>
    </row>
    <row r="3094" spans="1:6">
      <c r="A3094" s="180" t="s">
        <v>397</v>
      </c>
      <c r="B3094" s="181">
        <v>3844</v>
      </c>
      <c r="C3094" s="181">
        <v>342700</v>
      </c>
      <c r="D3094" s="181">
        <v>5</v>
      </c>
      <c r="E3094" s="180" t="s">
        <v>7178</v>
      </c>
      <c r="F3094" s="180" t="s">
        <v>58</v>
      </c>
    </row>
    <row r="3095" spans="1:6">
      <c r="A3095" s="180" t="s">
        <v>397</v>
      </c>
      <c r="B3095" s="181">
        <v>6629</v>
      </c>
      <c r="C3095" s="181">
        <v>1004500</v>
      </c>
      <c r="D3095" s="181">
        <v>4</v>
      </c>
      <c r="E3095" s="180" t="s">
        <v>7179</v>
      </c>
      <c r="F3095" s="180" t="s">
        <v>66</v>
      </c>
    </row>
    <row r="3096" spans="1:6">
      <c r="A3096" s="180" t="s">
        <v>397</v>
      </c>
      <c r="B3096" s="181">
        <v>4042</v>
      </c>
      <c r="C3096" s="181">
        <v>658600</v>
      </c>
      <c r="D3096" s="181">
        <v>4</v>
      </c>
      <c r="E3096" s="180" t="s">
        <v>7180</v>
      </c>
      <c r="F3096" s="180" t="s">
        <v>28</v>
      </c>
    </row>
    <row r="3097" spans="1:6">
      <c r="A3097" s="180" t="s">
        <v>397</v>
      </c>
      <c r="B3097" s="181">
        <v>4251</v>
      </c>
      <c r="C3097" s="181">
        <v>661300</v>
      </c>
      <c r="D3097" s="181">
        <v>4</v>
      </c>
      <c r="E3097" s="180" t="s">
        <v>7181</v>
      </c>
      <c r="F3097" s="180" t="s">
        <v>13</v>
      </c>
    </row>
    <row r="3098" spans="1:6">
      <c r="A3098" s="180" t="s">
        <v>397</v>
      </c>
      <c r="B3098" s="181">
        <v>4508</v>
      </c>
      <c r="C3098" s="181">
        <v>367800</v>
      </c>
      <c r="D3098" s="181">
        <v>7</v>
      </c>
      <c r="E3098" s="180" t="s">
        <v>7182</v>
      </c>
      <c r="F3098" s="180" t="s">
        <v>14</v>
      </c>
    </row>
    <row r="3099" spans="1:6">
      <c r="A3099" s="180" t="s">
        <v>397</v>
      </c>
      <c r="B3099" s="181">
        <v>3600</v>
      </c>
      <c r="C3099" s="181">
        <v>359900</v>
      </c>
      <c r="D3099" s="181">
        <v>4</v>
      </c>
      <c r="E3099" s="180" t="s">
        <v>7183</v>
      </c>
      <c r="F3099" s="180" t="s">
        <v>27</v>
      </c>
    </row>
    <row r="3100" spans="1:6">
      <c r="A3100" s="180" t="s">
        <v>397</v>
      </c>
      <c r="B3100" s="181">
        <v>5111</v>
      </c>
      <c r="C3100" s="181">
        <v>399600</v>
      </c>
      <c r="D3100" s="181">
        <v>6</v>
      </c>
      <c r="E3100" s="180" t="s">
        <v>7184</v>
      </c>
      <c r="F3100" s="180" t="s">
        <v>11</v>
      </c>
    </row>
    <row r="3101" spans="1:6">
      <c r="A3101" s="180" t="s">
        <v>397</v>
      </c>
      <c r="B3101" s="181">
        <v>3831</v>
      </c>
      <c r="C3101" s="181">
        <v>254400</v>
      </c>
      <c r="D3101" s="181">
        <v>4</v>
      </c>
      <c r="E3101" s="180" t="s">
        <v>7185</v>
      </c>
      <c r="F3101" s="180" t="s">
        <v>11</v>
      </c>
    </row>
    <row r="3102" spans="1:6">
      <c r="A3102" s="180" t="s">
        <v>397</v>
      </c>
      <c r="B3102" s="181">
        <v>4194</v>
      </c>
      <c r="C3102" s="181">
        <v>293600</v>
      </c>
      <c r="D3102" s="181">
        <v>4</v>
      </c>
      <c r="E3102" s="180" t="s">
        <v>7186</v>
      </c>
      <c r="F3102" s="180" t="s">
        <v>11</v>
      </c>
    </row>
    <row r="3103" spans="1:6">
      <c r="A3103" s="180" t="s">
        <v>397</v>
      </c>
      <c r="B3103" s="181">
        <v>7838</v>
      </c>
      <c r="C3103" s="181">
        <v>493400</v>
      </c>
      <c r="D3103" s="181">
        <v>6</v>
      </c>
      <c r="E3103" s="180" t="s">
        <v>7187</v>
      </c>
      <c r="F3103" s="180" t="s">
        <v>10</v>
      </c>
    </row>
    <row r="3104" spans="1:6">
      <c r="A3104" s="180" t="s">
        <v>397</v>
      </c>
      <c r="B3104" s="181">
        <v>4416</v>
      </c>
      <c r="C3104" s="181">
        <v>505800</v>
      </c>
      <c r="D3104" s="181">
        <v>5</v>
      </c>
      <c r="E3104" s="180" t="s">
        <v>7188</v>
      </c>
      <c r="F3104" s="180" t="s">
        <v>46</v>
      </c>
    </row>
    <row r="3105" spans="1:6">
      <c r="A3105" s="180" t="s">
        <v>397</v>
      </c>
      <c r="B3105" s="181">
        <v>3074</v>
      </c>
      <c r="C3105" s="181">
        <v>290800</v>
      </c>
      <c r="D3105" s="181">
        <v>4</v>
      </c>
      <c r="E3105" s="180" t="s">
        <v>7189</v>
      </c>
      <c r="F3105" s="180" t="s">
        <v>90</v>
      </c>
    </row>
    <row r="3106" spans="1:6">
      <c r="A3106" s="180" t="s">
        <v>397</v>
      </c>
      <c r="B3106" s="181">
        <v>2808</v>
      </c>
      <c r="C3106" s="181">
        <v>267600</v>
      </c>
      <c r="D3106" s="181">
        <v>4</v>
      </c>
      <c r="E3106" s="180" t="s">
        <v>7190</v>
      </c>
      <c r="F3106" s="180" t="s">
        <v>175</v>
      </c>
    </row>
    <row r="3107" spans="1:6">
      <c r="A3107" s="180" t="s">
        <v>397</v>
      </c>
      <c r="B3107" s="181">
        <v>3431</v>
      </c>
      <c r="C3107" s="181">
        <v>1095600</v>
      </c>
      <c r="D3107" s="181">
        <v>4</v>
      </c>
      <c r="E3107" s="180" t="s">
        <v>7191</v>
      </c>
      <c r="F3107" s="180" t="s">
        <v>28</v>
      </c>
    </row>
    <row r="3108" spans="1:6">
      <c r="A3108" s="180" t="s">
        <v>397</v>
      </c>
      <c r="B3108" s="181">
        <v>2970</v>
      </c>
      <c r="C3108" s="181">
        <v>306800</v>
      </c>
      <c r="D3108" s="181">
        <v>6</v>
      </c>
      <c r="E3108" s="180" t="s">
        <v>7192</v>
      </c>
      <c r="F3108" s="180" t="s">
        <v>14</v>
      </c>
    </row>
    <row r="3109" spans="1:6">
      <c r="A3109" s="180" t="s">
        <v>397</v>
      </c>
      <c r="B3109" s="181">
        <v>4808</v>
      </c>
      <c r="C3109" s="181">
        <v>640400</v>
      </c>
      <c r="D3109" s="181">
        <v>5</v>
      </c>
      <c r="E3109" s="180" t="s">
        <v>7193</v>
      </c>
      <c r="F3109" s="180" t="s">
        <v>16</v>
      </c>
    </row>
    <row r="3110" spans="1:6">
      <c r="A3110" s="180" t="s">
        <v>397</v>
      </c>
      <c r="B3110" s="181">
        <v>4224</v>
      </c>
      <c r="C3110" s="181">
        <v>530900</v>
      </c>
      <c r="D3110" s="181">
        <v>6</v>
      </c>
      <c r="E3110" s="180" t="s">
        <v>7194</v>
      </c>
      <c r="F3110" s="180" t="s">
        <v>74</v>
      </c>
    </row>
    <row r="3111" spans="1:6">
      <c r="A3111" s="180" t="s">
        <v>397</v>
      </c>
      <c r="B3111" s="181">
        <v>3735</v>
      </c>
      <c r="C3111" s="181">
        <v>333500</v>
      </c>
      <c r="D3111" s="181">
        <v>4</v>
      </c>
      <c r="E3111" s="180" t="s">
        <v>7195</v>
      </c>
      <c r="F3111" s="180" t="s">
        <v>29</v>
      </c>
    </row>
    <row r="3112" spans="1:6">
      <c r="A3112" s="180" t="s">
        <v>397</v>
      </c>
      <c r="B3112" s="181">
        <v>3833</v>
      </c>
      <c r="C3112" s="181">
        <v>388300</v>
      </c>
      <c r="D3112" s="181">
        <v>4</v>
      </c>
      <c r="E3112" s="180" t="s">
        <v>7196</v>
      </c>
      <c r="F3112" s="180" t="s">
        <v>16</v>
      </c>
    </row>
    <row r="3113" spans="1:6">
      <c r="A3113" s="180" t="s">
        <v>397</v>
      </c>
      <c r="B3113" s="181">
        <v>3412</v>
      </c>
      <c r="C3113" s="181">
        <v>311200</v>
      </c>
      <c r="D3113" s="181">
        <v>4</v>
      </c>
      <c r="E3113" s="180" t="s">
        <v>7197</v>
      </c>
      <c r="F3113" s="180" t="s">
        <v>14</v>
      </c>
    </row>
    <row r="3114" spans="1:6">
      <c r="A3114" s="180" t="s">
        <v>397</v>
      </c>
      <c r="B3114" s="181">
        <v>5166</v>
      </c>
      <c r="C3114" s="181">
        <v>37000</v>
      </c>
      <c r="D3114" s="181">
        <v>4</v>
      </c>
      <c r="E3114" s="180" t="s">
        <v>7198</v>
      </c>
      <c r="F3114" s="180" t="s">
        <v>14</v>
      </c>
    </row>
    <row r="3115" spans="1:6">
      <c r="A3115" s="180" t="s">
        <v>397</v>
      </c>
      <c r="B3115" s="181">
        <v>5951</v>
      </c>
      <c r="C3115" s="181">
        <v>465200</v>
      </c>
      <c r="D3115" s="181">
        <v>6</v>
      </c>
      <c r="E3115" s="180" t="s">
        <v>7199</v>
      </c>
      <c r="F3115" s="180" t="s">
        <v>14</v>
      </c>
    </row>
    <row r="3116" spans="1:6">
      <c r="A3116" s="180" t="s">
        <v>397</v>
      </c>
      <c r="B3116" s="181">
        <v>4906</v>
      </c>
      <c r="C3116" s="181">
        <v>837600</v>
      </c>
      <c r="D3116" s="181">
        <v>5</v>
      </c>
      <c r="E3116" s="180" t="s">
        <v>7200</v>
      </c>
      <c r="F3116" s="180" t="s">
        <v>66</v>
      </c>
    </row>
    <row r="3117" spans="1:6">
      <c r="A3117" s="180" t="s">
        <v>397</v>
      </c>
      <c r="B3117" s="181">
        <v>4254</v>
      </c>
      <c r="C3117" s="181">
        <v>381000</v>
      </c>
      <c r="D3117" s="181">
        <v>4</v>
      </c>
      <c r="E3117" s="180" t="s">
        <v>7201</v>
      </c>
      <c r="F3117" s="180" t="s">
        <v>14</v>
      </c>
    </row>
    <row r="3118" spans="1:6">
      <c r="A3118" s="180" t="s">
        <v>397</v>
      </c>
      <c r="B3118" s="181">
        <v>4533</v>
      </c>
      <c r="C3118" s="181">
        <v>334400</v>
      </c>
      <c r="D3118" s="181">
        <v>5</v>
      </c>
      <c r="E3118" s="180" t="s">
        <v>7202</v>
      </c>
      <c r="F3118" s="180" t="s">
        <v>14</v>
      </c>
    </row>
    <row r="3119" spans="1:6">
      <c r="A3119" s="180" t="s">
        <v>397</v>
      </c>
      <c r="B3119" s="181">
        <v>4232</v>
      </c>
      <c r="C3119" s="181">
        <v>432700</v>
      </c>
      <c r="D3119" s="181">
        <v>5</v>
      </c>
      <c r="E3119" s="180" t="s">
        <v>7203</v>
      </c>
      <c r="F3119" s="180" t="s">
        <v>14</v>
      </c>
    </row>
    <row r="3120" spans="1:6">
      <c r="A3120" s="180" t="s">
        <v>397</v>
      </c>
      <c r="B3120" s="181">
        <v>6108</v>
      </c>
      <c r="C3120" s="181">
        <v>729700</v>
      </c>
      <c r="D3120" s="181">
        <v>6</v>
      </c>
      <c r="E3120" s="180" t="s">
        <v>7204</v>
      </c>
      <c r="F3120" s="180" t="s">
        <v>32</v>
      </c>
    </row>
    <row r="3121" spans="1:6">
      <c r="A3121" s="180" t="s">
        <v>397</v>
      </c>
      <c r="B3121" s="181">
        <v>4273</v>
      </c>
      <c r="C3121" s="181">
        <v>749000</v>
      </c>
      <c r="D3121" s="181">
        <v>5</v>
      </c>
      <c r="E3121" s="180" t="s">
        <v>7205</v>
      </c>
      <c r="F3121" s="180" t="s">
        <v>28</v>
      </c>
    </row>
    <row r="3122" spans="1:6">
      <c r="A3122" s="180" t="s">
        <v>397</v>
      </c>
      <c r="B3122" s="181">
        <v>5757</v>
      </c>
      <c r="C3122" s="181">
        <v>441900</v>
      </c>
      <c r="D3122" s="181">
        <v>6</v>
      </c>
      <c r="E3122" s="180" t="s">
        <v>7206</v>
      </c>
      <c r="F3122" s="180" t="s">
        <v>11</v>
      </c>
    </row>
    <row r="3123" spans="1:6">
      <c r="A3123" s="180" t="s">
        <v>397</v>
      </c>
      <c r="B3123" s="181">
        <v>5190</v>
      </c>
      <c r="C3123" s="181">
        <v>944300</v>
      </c>
      <c r="D3123" s="181">
        <v>6</v>
      </c>
      <c r="E3123" s="180" t="s">
        <v>7207</v>
      </c>
      <c r="F3123" s="180" t="s">
        <v>28</v>
      </c>
    </row>
    <row r="3124" spans="1:6">
      <c r="A3124" s="180" t="s">
        <v>397</v>
      </c>
      <c r="B3124" s="181">
        <v>2845</v>
      </c>
      <c r="C3124" s="181">
        <v>471600</v>
      </c>
      <c r="D3124" s="181">
        <v>4</v>
      </c>
      <c r="E3124" s="180" t="s">
        <v>7208</v>
      </c>
      <c r="F3124" s="180" t="s">
        <v>49</v>
      </c>
    </row>
    <row r="3125" spans="1:6">
      <c r="A3125" s="180" t="s">
        <v>397</v>
      </c>
      <c r="B3125" s="181">
        <v>6369</v>
      </c>
      <c r="C3125" s="181">
        <v>497900</v>
      </c>
      <c r="D3125" s="181">
        <v>6</v>
      </c>
      <c r="E3125" s="180" t="s">
        <v>7209</v>
      </c>
      <c r="F3125" s="180" t="s">
        <v>14</v>
      </c>
    </row>
    <row r="3126" spans="1:6">
      <c r="A3126" s="180" t="s">
        <v>397</v>
      </c>
      <c r="B3126" s="181">
        <v>7064</v>
      </c>
      <c r="C3126" s="181">
        <v>1824700</v>
      </c>
      <c r="D3126" s="181">
        <v>8</v>
      </c>
      <c r="E3126" s="180" t="s">
        <v>7210</v>
      </c>
      <c r="F3126" s="180" t="s">
        <v>7</v>
      </c>
    </row>
    <row r="3127" spans="1:6">
      <c r="A3127" s="180" t="s">
        <v>397</v>
      </c>
      <c r="B3127" s="181">
        <v>3841</v>
      </c>
      <c r="C3127" s="181">
        <v>278400</v>
      </c>
      <c r="D3127" s="181">
        <v>5</v>
      </c>
      <c r="E3127" s="180" t="s">
        <v>7211</v>
      </c>
      <c r="F3127" s="180" t="s">
        <v>14</v>
      </c>
    </row>
    <row r="3128" spans="1:6">
      <c r="A3128" s="180" t="s">
        <v>397</v>
      </c>
      <c r="B3128" s="181">
        <v>5351</v>
      </c>
      <c r="C3128" s="181">
        <v>428000</v>
      </c>
      <c r="D3128" s="181">
        <v>5</v>
      </c>
      <c r="E3128" s="180" t="s">
        <v>7212</v>
      </c>
      <c r="F3128" s="180" t="s">
        <v>95</v>
      </c>
    </row>
    <row r="3129" spans="1:6">
      <c r="A3129" s="180" t="s">
        <v>397</v>
      </c>
      <c r="B3129" s="181">
        <v>5792</v>
      </c>
      <c r="C3129" s="181">
        <v>711800</v>
      </c>
      <c r="D3129" s="181">
        <v>6</v>
      </c>
      <c r="E3129" s="180" t="s">
        <v>7213</v>
      </c>
      <c r="F3129" s="180" t="s">
        <v>49</v>
      </c>
    </row>
    <row r="3130" spans="1:6">
      <c r="A3130" s="180" t="s">
        <v>397</v>
      </c>
      <c r="B3130" s="181">
        <v>3360</v>
      </c>
      <c r="C3130" s="181">
        <v>486400</v>
      </c>
      <c r="D3130" s="181">
        <v>4</v>
      </c>
      <c r="E3130" s="180" t="s">
        <v>7214</v>
      </c>
      <c r="F3130" s="180" t="s">
        <v>65</v>
      </c>
    </row>
    <row r="3131" spans="1:6">
      <c r="A3131" s="180" t="s">
        <v>397</v>
      </c>
      <c r="B3131" s="181">
        <v>6021</v>
      </c>
      <c r="C3131" s="181">
        <v>484200</v>
      </c>
      <c r="D3131" s="181">
        <v>6</v>
      </c>
      <c r="E3131" s="180" t="s">
        <v>7215</v>
      </c>
      <c r="F3131" s="180" t="s">
        <v>14</v>
      </c>
    </row>
    <row r="3132" spans="1:6">
      <c r="A3132" s="180" t="s">
        <v>397</v>
      </c>
      <c r="B3132" s="181">
        <v>5359</v>
      </c>
      <c r="C3132" s="181">
        <v>591400</v>
      </c>
      <c r="D3132" s="181">
        <v>4</v>
      </c>
      <c r="E3132" s="180" t="s">
        <v>7216</v>
      </c>
      <c r="F3132" s="180" t="s">
        <v>32</v>
      </c>
    </row>
    <row r="3133" spans="1:6">
      <c r="A3133" s="180" t="s">
        <v>397</v>
      </c>
      <c r="B3133" s="181">
        <v>4287</v>
      </c>
      <c r="C3133" s="181">
        <v>643300</v>
      </c>
      <c r="D3133" s="181">
        <v>5</v>
      </c>
      <c r="E3133" s="180" t="s">
        <v>7217</v>
      </c>
      <c r="F3133" s="180" t="s">
        <v>49</v>
      </c>
    </row>
    <row r="3134" spans="1:6">
      <c r="A3134" s="180" t="s">
        <v>397</v>
      </c>
      <c r="B3134" s="181">
        <v>3888</v>
      </c>
      <c r="C3134" s="181">
        <v>805400</v>
      </c>
      <c r="D3134" s="181">
        <v>4</v>
      </c>
      <c r="E3134" s="180" t="s">
        <v>7218</v>
      </c>
      <c r="F3134" s="180" t="s">
        <v>78</v>
      </c>
    </row>
    <row r="3135" spans="1:6">
      <c r="A3135" s="180" t="s">
        <v>397</v>
      </c>
      <c r="B3135" s="181">
        <v>6509</v>
      </c>
      <c r="C3135" s="181">
        <v>822700</v>
      </c>
      <c r="D3135" s="181">
        <v>6</v>
      </c>
      <c r="E3135" s="180" t="s">
        <v>7219</v>
      </c>
      <c r="F3135" s="180" t="s">
        <v>32</v>
      </c>
    </row>
    <row r="3136" spans="1:6">
      <c r="A3136" s="180" t="s">
        <v>397</v>
      </c>
      <c r="B3136" s="181">
        <v>5500</v>
      </c>
      <c r="C3136" s="181">
        <v>981400</v>
      </c>
      <c r="D3136" s="181">
        <v>4</v>
      </c>
      <c r="E3136" s="180" t="s">
        <v>7220</v>
      </c>
      <c r="F3136" s="180" t="s">
        <v>78</v>
      </c>
    </row>
    <row r="3137" spans="1:6">
      <c r="A3137" s="180" t="s">
        <v>397</v>
      </c>
      <c r="B3137" s="181">
        <v>3358</v>
      </c>
      <c r="C3137" s="181">
        <v>538200</v>
      </c>
      <c r="D3137" s="181">
        <v>6</v>
      </c>
      <c r="E3137" s="180" t="s">
        <v>7221</v>
      </c>
      <c r="F3137" s="180" t="s">
        <v>45</v>
      </c>
    </row>
    <row r="3138" spans="1:6">
      <c r="A3138" s="180" t="s">
        <v>397</v>
      </c>
      <c r="B3138" s="181">
        <v>2400</v>
      </c>
      <c r="C3138" s="181">
        <v>223700</v>
      </c>
      <c r="D3138" s="181">
        <v>4</v>
      </c>
      <c r="E3138" s="180" t="s">
        <v>7222</v>
      </c>
      <c r="F3138" s="180" t="s">
        <v>53</v>
      </c>
    </row>
    <row r="3139" spans="1:6">
      <c r="A3139" s="180" t="s">
        <v>397</v>
      </c>
      <c r="B3139" s="181">
        <v>5458</v>
      </c>
      <c r="C3139" s="181">
        <v>663200</v>
      </c>
      <c r="D3139" s="181">
        <v>4</v>
      </c>
      <c r="E3139" s="180" t="s">
        <v>7223</v>
      </c>
      <c r="F3139" s="180" t="s">
        <v>49</v>
      </c>
    </row>
    <row r="3140" spans="1:6">
      <c r="A3140" s="180" t="s">
        <v>397</v>
      </c>
      <c r="B3140" s="181">
        <v>6585</v>
      </c>
      <c r="C3140" s="181">
        <v>1076600</v>
      </c>
      <c r="D3140" s="181">
        <v>6</v>
      </c>
      <c r="E3140" s="180" t="s">
        <v>7224</v>
      </c>
      <c r="F3140" s="180" t="s">
        <v>13</v>
      </c>
    </row>
    <row r="3141" spans="1:6">
      <c r="A3141" s="180" t="s">
        <v>397</v>
      </c>
      <c r="B3141" s="181">
        <v>14745</v>
      </c>
      <c r="C3141" s="181">
        <v>2228000</v>
      </c>
      <c r="D3141" s="181">
        <v>8</v>
      </c>
      <c r="E3141" s="180" t="s">
        <v>7225</v>
      </c>
      <c r="F3141" s="180" t="s">
        <v>24</v>
      </c>
    </row>
    <row r="3142" spans="1:6">
      <c r="A3142" s="180" t="s">
        <v>397</v>
      </c>
      <c r="B3142" s="181">
        <v>3570</v>
      </c>
      <c r="C3142" s="181">
        <v>482000</v>
      </c>
      <c r="D3142" s="181">
        <v>4</v>
      </c>
      <c r="E3142" s="180" t="s">
        <v>7226</v>
      </c>
      <c r="F3142" s="180" t="s">
        <v>27</v>
      </c>
    </row>
    <row r="3143" spans="1:6">
      <c r="A3143" s="180" t="s">
        <v>397</v>
      </c>
      <c r="B3143" s="181">
        <v>3939</v>
      </c>
      <c r="C3143" s="181">
        <v>437600</v>
      </c>
      <c r="D3143" s="181">
        <v>4</v>
      </c>
      <c r="E3143" s="180" t="s">
        <v>7227</v>
      </c>
      <c r="F3143" s="180" t="s">
        <v>27</v>
      </c>
    </row>
    <row r="3144" spans="1:6">
      <c r="A3144" s="180" t="s">
        <v>397</v>
      </c>
      <c r="B3144" s="181">
        <v>7924</v>
      </c>
      <c r="C3144" s="181">
        <v>1782100</v>
      </c>
      <c r="D3144" s="181">
        <v>7</v>
      </c>
      <c r="E3144" s="180" t="s">
        <v>7228</v>
      </c>
      <c r="F3144" s="180" t="s">
        <v>24</v>
      </c>
    </row>
    <row r="3145" spans="1:6">
      <c r="A3145" s="180" t="s">
        <v>397</v>
      </c>
      <c r="B3145" s="181">
        <v>3279</v>
      </c>
      <c r="C3145" s="181">
        <v>280200</v>
      </c>
      <c r="D3145" s="181">
        <v>4</v>
      </c>
      <c r="E3145" s="180" t="s">
        <v>7229</v>
      </c>
      <c r="F3145" s="180" t="s">
        <v>14</v>
      </c>
    </row>
    <row r="3146" spans="1:6">
      <c r="A3146" s="180" t="s">
        <v>397</v>
      </c>
      <c r="B3146" s="181">
        <v>4442</v>
      </c>
      <c r="C3146" s="181">
        <v>579300</v>
      </c>
      <c r="D3146" s="181">
        <v>6</v>
      </c>
      <c r="E3146" s="180" t="s">
        <v>7230</v>
      </c>
      <c r="F3146" s="180" t="s">
        <v>49</v>
      </c>
    </row>
    <row r="3147" spans="1:6">
      <c r="A3147" s="180" t="s">
        <v>397</v>
      </c>
      <c r="B3147" s="181">
        <v>4606</v>
      </c>
      <c r="C3147" s="181">
        <v>704000</v>
      </c>
      <c r="D3147" s="181">
        <v>6</v>
      </c>
      <c r="E3147" s="180" t="s">
        <v>7231</v>
      </c>
      <c r="F3147" s="180" t="s">
        <v>13</v>
      </c>
    </row>
    <row r="3148" spans="1:6">
      <c r="A3148" s="180" t="s">
        <v>397</v>
      </c>
      <c r="B3148" s="181">
        <v>3771</v>
      </c>
      <c r="C3148" s="181">
        <v>534700</v>
      </c>
      <c r="D3148" s="181">
        <v>5</v>
      </c>
      <c r="E3148" s="180" t="s">
        <v>7232</v>
      </c>
      <c r="F3148" s="180" t="s">
        <v>13</v>
      </c>
    </row>
    <row r="3149" spans="1:6">
      <c r="A3149" s="180" t="s">
        <v>397</v>
      </c>
      <c r="B3149" s="181">
        <v>4408</v>
      </c>
      <c r="C3149" s="181">
        <v>501100</v>
      </c>
      <c r="D3149" s="181">
        <v>4</v>
      </c>
      <c r="E3149" s="180" t="s">
        <v>7233</v>
      </c>
      <c r="F3149" s="180" t="s">
        <v>46</v>
      </c>
    </row>
    <row r="3150" spans="1:6">
      <c r="A3150" s="180" t="s">
        <v>397</v>
      </c>
      <c r="B3150" s="181">
        <v>6824</v>
      </c>
      <c r="C3150" s="181">
        <v>749000</v>
      </c>
      <c r="D3150" s="181">
        <v>6</v>
      </c>
      <c r="E3150" s="180" t="s">
        <v>7234</v>
      </c>
      <c r="F3150" s="180" t="s">
        <v>24</v>
      </c>
    </row>
    <row r="3151" spans="1:6">
      <c r="A3151" s="180" t="s">
        <v>397</v>
      </c>
      <c r="B3151" s="181">
        <v>6211</v>
      </c>
      <c r="C3151" s="181">
        <v>704400</v>
      </c>
      <c r="D3151" s="181">
        <v>7</v>
      </c>
      <c r="E3151" s="180" t="s">
        <v>7235</v>
      </c>
      <c r="F3151" s="180" t="s">
        <v>32</v>
      </c>
    </row>
    <row r="3152" spans="1:6">
      <c r="A3152" s="180" t="s">
        <v>397</v>
      </c>
      <c r="B3152" s="181">
        <v>3742</v>
      </c>
      <c r="C3152" s="181">
        <v>199700</v>
      </c>
      <c r="D3152" s="181">
        <v>5</v>
      </c>
      <c r="E3152" s="180" t="s">
        <v>7236</v>
      </c>
      <c r="F3152" s="180" t="s">
        <v>11</v>
      </c>
    </row>
    <row r="3153" spans="1:6">
      <c r="A3153" s="180" t="s">
        <v>397</v>
      </c>
      <c r="B3153" s="181">
        <v>4091</v>
      </c>
      <c r="C3153" s="181">
        <v>400300</v>
      </c>
      <c r="D3153" s="181">
        <v>7</v>
      </c>
      <c r="E3153" s="180" t="s">
        <v>7237</v>
      </c>
      <c r="F3153" s="180" t="s">
        <v>14</v>
      </c>
    </row>
    <row r="3154" spans="1:6">
      <c r="A3154" s="180" t="s">
        <v>397</v>
      </c>
      <c r="B3154" s="181">
        <v>4707</v>
      </c>
      <c r="C3154" s="181">
        <v>552400</v>
      </c>
      <c r="D3154" s="181">
        <v>6</v>
      </c>
      <c r="E3154" s="180" t="s">
        <v>7238</v>
      </c>
      <c r="F3154" s="180" t="s">
        <v>32</v>
      </c>
    </row>
    <row r="3155" spans="1:6">
      <c r="A3155" s="180" t="s">
        <v>397</v>
      </c>
      <c r="B3155" s="181">
        <v>8088</v>
      </c>
      <c r="C3155" s="181">
        <v>471300</v>
      </c>
      <c r="D3155" s="181">
        <v>5</v>
      </c>
      <c r="E3155" s="180" t="s">
        <v>7239</v>
      </c>
      <c r="F3155" s="180" t="s">
        <v>10</v>
      </c>
    </row>
    <row r="3156" spans="1:6">
      <c r="A3156" s="180" t="s">
        <v>397</v>
      </c>
      <c r="B3156" s="181">
        <v>5836</v>
      </c>
      <c r="C3156" s="181">
        <v>695200</v>
      </c>
      <c r="D3156" s="181">
        <v>6</v>
      </c>
      <c r="E3156" s="180" t="s">
        <v>7240</v>
      </c>
      <c r="F3156" s="180" t="s">
        <v>76</v>
      </c>
    </row>
    <row r="3157" spans="1:6">
      <c r="A3157" s="180" t="s">
        <v>397</v>
      </c>
      <c r="B3157" s="181">
        <v>4044</v>
      </c>
      <c r="C3157" s="181">
        <v>318200</v>
      </c>
      <c r="D3157" s="181">
        <v>5</v>
      </c>
      <c r="E3157" s="180" t="s">
        <v>7241</v>
      </c>
      <c r="F3157" s="180" t="s">
        <v>14</v>
      </c>
    </row>
    <row r="3158" spans="1:6">
      <c r="A3158" s="180" t="s">
        <v>397</v>
      </c>
      <c r="B3158" s="181">
        <v>5565</v>
      </c>
      <c r="C3158" s="181">
        <v>432700</v>
      </c>
      <c r="D3158" s="181">
        <v>6</v>
      </c>
      <c r="E3158" s="180" t="s">
        <v>7242</v>
      </c>
      <c r="F3158" s="180" t="s">
        <v>14</v>
      </c>
    </row>
    <row r="3159" spans="1:6">
      <c r="A3159" s="180" t="s">
        <v>397</v>
      </c>
      <c r="B3159" s="181">
        <v>3469</v>
      </c>
      <c r="C3159" s="181">
        <v>378300</v>
      </c>
      <c r="D3159" s="181">
        <v>4</v>
      </c>
      <c r="E3159" s="180" t="s">
        <v>7243</v>
      </c>
      <c r="F3159" s="180" t="s">
        <v>14</v>
      </c>
    </row>
    <row r="3160" spans="1:6">
      <c r="A3160" s="180" t="s">
        <v>397</v>
      </c>
      <c r="B3160" s="181">
        <v>4162</v>
      </c>
      <c r="C3160" s="181">
        <v>433700</v>
      </c>
      <c r="D3160" s="181">
        <v>6</v>
      </c>
      <c r="E3160" s="180" t="s">
        <v>7244</v>
      </c>
      <c r="F3160" s="180" t="s">
        <v>95</v>
      </c>
    </row>
    <row r="3161" spans="1:6">
      <c r="A3161" s="180" t="s">
        <v>397</v>
      </c>
      <c r="B3161" s="181">
        <v>2258</v>
      </c>
      <c r="C3161" s="181">
        <v>335400</v>
      </c>
      <c r="D3161" s="181">
        <v>4</v>
      </c>
      <c r="E3161" s="180" t="s">
        <v>7245</v>
      </c>
      <c r="F3161" s="180" t="s">
        <v>58</v>
      </c>
    </row>
    <row r="3162" spans="1:6">
      <c r="A3162" s="180" t="s">
        <v>397</v>
      </c>
      <c r="B3162" s="181">
        <v>3252</v>
      </c>
      <c r="C3162" s="181">
        <v>295500</v>
      </c>
      <c r="D3162" s="181">
        <v>4</v>
      </c>
      <c r="E3162" s="180" t="s">
        <v>7246</v>
      </c>
      <c r="F3162" s="180" t="s">
        <v>14</v>
      </c>
    </row>
    <row r="3163" spans="1:6">
      <c r="A3163" s="180" t="s">
        <v>397</v>
      </c>
      <c r="B3163" s="181">
        <v>3756</v>
      </c>
      <c r="C3163" s="181">
        <v>339100</v>
      </c>
      <c r="D3163" s="181">
        <v>4</v>
      </c>
      <c r="E3163" s="180" t="s">
        <v>7247</v>
      </c>
      <c r="F3163" s="180" t="s">
        <v>14</v>
      </c>
    </row>
    <row r="3164" spans="1:6">
      <c r="A3164" s="180" t="s">
        <v>397</v>
      </c>
      <c r="B3164" s="181">
        <v>4434</v>
      </c>
      <c r="C3164" s="181">
        <v>398200</v>
      </c>
      <c r="D3164" s="181">
        <v>4</v>
      </c>
      <c r="E3164" s="180" t="s">
        <v>7248</v>
      </c>
      <c r="F3164" s="180" t="s">
        <v>207</v>
      </c>
    </row>
    <row r="3165" spans="1:6">
      <c r="A3165" s="180" t="s">
        <v>397</v>
      </c>
      <c r="B3165" s="181">
        <v>3659</v>
      </c>
      <c r="C3165" s="181">
        <v>274900</v>
      </c>
      <c r="D3165" s="181">
        <v>4</v>
      </c>
      <c r="E3165" s="180" t="s">
        <v>7249</v>
      </c>
      <c r="F3165" s="180" t="s">
        <v>58</v>
      </c>
    </row>
    <row r="3166" spans="1:6">
      <c r="A3166" s="180" t="s">
        <v>397</v>
      </c>
      <c r="B3166" s="181">
        <v>2912</v>
      </c>
      <c r="C3166" s="181">
        <v>757000</v>
      </c>
      <c r="D3166" s="181">
        <v>4</v>
      </c>
      <c r="E3166" s="180" t="s">
        <v>7250</v>
      </c>
      <c r="F3166" s="180" t="s">
        <v>28</v>
      </c>
    </row>
    <row r="3167" spans="1:6">
      <c r="A3167" s="180" t="s">
        <v>397</v>
      </c>
      <c r="B3167" s="181">
        <v>5976</v>
      </c>
      <c r="C3167" s="181">
        <v>774800</v>
      </c>
      <c r="D3167" s="181">
        <v>4</v>
      </c>
      <c r="E3167" s="180" t="s">
        <v>7251</v>
      </c>
      <c r="F3167" s="180" t="s">
        <v>78</v>
      </c>
    </row>
    <row r="3168" spans="1:6">
      <c r="A3168" s="180" t="s">
        <v>397</v>
      </c>
      <c r="B3168" s="181">
        <v>4634</v>
      </c>
      <c r="C3168" s="181">
        <v>937200</v>
      </c>
      <c r="D3168" s="181">
        <v>4</v>
      </c>
      <c r="E3168" s="180" t="s">
        <v>7252</v>
      </c>
      <c r="F3168" s="180" t="s">
        <v>28</v>
      </c>
    </row>
    <row r="3169" spans="1:6">
      <c r="A3169" s="180" t="s">
        <v>397</v>
      </c>
      <c r="B3169" s="181">
        <v>3969</v>
      </c>
      <c r="C3169" s="181">
        <v>1551100</v>
      </c>
      <c r="D3169" s="181">
        <v>5</v>
      </c>
      <c r="E3169" s="180" t="s">
        <v>7253</v>
      </c>
      <c r="F3169" s="180" t="s">
        <v>7</v>
      </c>
    </row>
    <row r="3170" spans="1:6">
      <c r="A3170" s="180" t="s">
        <v>397</v>
      </c>
      <c r="B3170" s="181">
        <v>6137</v>
      </c>
      <c r="C3170" s="181">
        <v>735500</v>
      </c>
      <c r="D3170" s="181">
        <v>4</v>
      </c>
      <c r="E3170" s="180" t="s">
        <v>7254</v>
      </c>
      <c r="F3170" s="180" t="s">
        <v>13</v>
      </c>
    </row>
    <row r="3171" spans="1:6">
      <c r="A3171" s="180" t="s">
        <v>397</v>
      </c>
      <c r="B3171" s="181">
        <v>2816</v>
      </c>
      <c r="C3171" s="181">
        <v>1019600</v>
      </c>
      <c r="D3171" s="181">
        <v>5</v>
      </c>
      <c r="E3171" s="180" t="s">
        <v>7255</v>
      </c>
      <c r="F3171" s="180" t="s">
        <v>28</v>
      </c>
    </row>
    <row r="3172" spans="1:6">
      <c r="A3172" s="180" t="s">
        <v>397</v>
      </c>
      <c r="B3172" s="181">
        <v>2024</v>
      </c>
      <c r="C3172" s="181">
        <v>418700</v>
      </c>
      <c r="D3172" s="181">
        <v>4</v>
      </c>
      <c r="E3172" s="180" t="s">
        <v>7256</v>
      </c>
      <c r="F3172" s="180" t="s">
        <v>31</v>
      </c>
    </row>
    <row r="3173" spans="1:6">
      <c r="A3173" s="180" t="s">
        <v>397</v>
      </c>
      <c r="B3173" s="181">
        <v>3826</v>
      </c>
      <c r="C3173" s="181">
        <v>303900</v>
      </c>
      <c r="D3173" s="181">
        <v>4</v>
      </c>
      <c r="E3173" s="180" t="s">
        <v>7257</v>
      </c>
      <c r="F3173" s="180" t="s">
        <v>11</v>
      </c>
    </row>
    <row r="3174" spans="1:6">
      <c r="A3174" s="180" t="s">
        <v>397</v>
      </c>
      <c r="B3174" s="181">
        <v>3742</v>
      </c>
      <c r="C3174" s="181">
        <v>548800</v>
      </c>
      <c r="D3174" s="181">
        <v>4</v>
      </c>
      <c r="E3174" s="180" t="s">
        <v>7258</v>
      </c>
      <c r="F3174" s="180" t="s">
        <v>28</v>
      </c>
    </row>
    <row r="3175" spans="1:6">
      <c r="A3175" s="180" t="s">
        <v>397</v>
      </c>
      <c r="B3175" s="181">
        <v>5073</v>
      </c>
      <c r="C3175" s="181">
        <v>247300</v>
      </c>
      <c r="D3175" s="181">
        <v>5</v>
      </c>
      <c r="E3175" s="180" t="s">
        <v>7259</v>
      </c>
      <c r="F3175" s="180" t="s">
        <v>11</v>
      </c>
    </row>
    <row r="3176" spans="1:6">
      <c r="A3176" s="180" t="s">
        <v>397</v>
      </c>
      <c r="B3176" s="181">
        <v>4190</v>
      </c>
      <c r="C3176" s="181">
        <v>320400</v>
      </c>
      <c r="D3176" s="181">
        <v>4</v>
      </c>
      <c r="E3176" s="180" t="s">
        <v>7260</v>
      </c>
      <c r="F3176" s="180" t="s">
        <v>15</v>
      </c>
    </row>
    <row r="3177" spans="1:6">
      <c r="A3177" s="180" t="s">
        <v>397</v>
      </c>
      <c r="B3177" s="181">
        <v>4860</v>
      </c>
      <c r="C3177" s="181">
        <v>238500</v>
      </c>
      <c r="D3177" s="181">
        <v>5</v>
      </c>
      <c r="E3177" s="180" t="s">
        <v>7261</v>
      </c>
      <c r="F3177" s="180" t="s">
        <v>11</v>
      </c>
    </row>
    <row r="3178" spans="1:6">
      <c r="A3178" s="180" t="s">
        <v>397</v>
      </c>
      <c r="B3178" s="181">
        <v>3440</v>
      </c>
      <c r="C3178" s="181">
        <v>982500</v>
      </c>
      <c r="D3178" s="181">
        <v>4</v>
      </c>
      <c r="E3178" s="180" t="s">
        <v>7262</v>
      </c>
      <c r="F3178" s="180" t="s">
        <v>28</v>
      </c>
    </row>
    <row r="3179" spans="1:6">
      <c r="A3179" s="180" t="s">
        <v>397</v>
      </c>
      <c r="B3179" s="181">
        <v>5388</v>
      </c>
      <c r="C3179" s="181">
        <v>380300</v>
      </c>
      <c r="D3179" s="181">
        <v>6</v>
      </c>
      <c r="E3179" s="180" t="s">
        <v>7263</v>
      </c>
      <c r="F3179" s="180" t="s">
        <v>14</v>
      </c>
    </row>
    <row r="3180" spans="1:6">
      <c r="A3180" s="180" t="s">
        <v>397</v>
      </c>
      <c r="B3180" s="181">
        <v>3757</v>
      </c>
      <c r="C3180" s="181">
        <v>194600</v>
      </c>
      <c r="D3180" s="181">
        <v>4</v>
      </c>
      <c r="E3180" s="180" t="s">
        <v>7264</v>
      </c>
      <c r="F3180" s="180" t="s">
        <v>11</v>
      </c>
    </row>
    <row r="3181" spans="1:6">
      <c r="A3181" s="180" t="s">
        <v>397</v>
      </c>
      <c r="B3181" s="181">
        <v>5368</v>
      </c>
      <c r="C3181" s="181">
        <v>960000</v>
      </c>
      <c r="D3181" s="181">
        <v>4</v>
      </c>
      <c r="E3181" s="180" t="s">
        <v>7265</v>
      </c>
      <c r="F3181" s="180" t="s">
        <v>7</v>
      </c>
    </row>
    <row r="3182" spans="1:6">
      <c r="A3182" s="180" t="s">
        <v>397</v>
      </c>
      <c r="B3182" s="181">
        <v>3458</v>
      </c>
      <c r="C3182" s="181">
        <v>400800</v>
      </c>
      <c r="D3182" s="181">
        <v>5</v>
      </c>
      <c r="E3182" s="180" t="s">
        <v>7266</v>
      </c>
      <c r="F3182" s="180" t="s">
        <v>14</v>
      </c>
    </row>
    <row r="3183" spans="1:6">
      <c r="A3183" s="180" t="s">
        <v>397</v>
      </c>
      <c r="B3183" s="181">
        <v>2872</v>
      </c>
      <c r="C3183" s="181">
        <v>365800</v>
      </c>
      <c r="D3183" s="181">
        <v>4</v>
      </c>
      <c r="E3183" s="180" t="s">
        <v>7267</v>
      </c>
      <c r="F3183" s="180" t="s">
        <v>139</v>
      </c>
    </row>
    <row r="3184" spans="1:6">
      <c r="A3184" s="180" t="s">
        <v>397</v>
      </c>
      <c r="B3184" s="181">
        <v>4388</v>
      </c>
      <c r="C3184" s="181">
        <v>301000</v>
      </c>
      <c r="D3184" s="181">
        <v>4</v>
      </c>
      <c r="E3184" s="180" t="s">
        <v>7268</v>
      </c>
      <c r="F3184" s="180" t="s">
        <v>15</v>
      </c>
    </row>
    <row r="3185" spans="1:6">
      <c r="A3185" s="180" t="s">
        <v>397</v>
      </c>
      <c r="B3185" s="181">
        <v>4692</v>
      </c>
      <c r="C3185" s="181">
        <v>393800</v>
      </c>
      <c r="D3185" s="181">
        <v>6</v>
      </c>
      <c r="E3185" s="180" t="s">
        <v>7269</v>
      </c>
      <c r="F3185" s="180" t="s">
        <v>11</v>
      </c>
    </row>
    <row r="3186" spans="1:6">
      <c r="A3186" s="180" t="s">
        <v>397</v>
      </c>
      <c r="B3186" s="181">
        <v>4012</v>
      </c>
      <c r="C3186" s="181">
        <v>784300</v>
      </c>
      <c r="D3186" s="181">
        <v>8</v>
      </c>
      <c r="E3186" s="180" t="s">
        <v>7270</v>
      </c>
      <c r="F3186" s="180" t="s">
        <v>5</v>
      </c>
    </row>
    <row r="3187" spans="1:6">
      <c r="A3187" s="180" t="s">
        <v>397</v>
      </c>
      <c r="B3187" s="181">
        <v>3623</v>
      </c>
      <c r="C3187" s="181">
        <v>1094800</v>
      </c>
      <c r="D3187" s="181">
        <v>4</v>
      </c>
      <c r="E3187" s="180" t="s">
        <v>7271</v>
      </c>
      <c r="F3187" s="180" t="s">
        <v>7</v>
      </c>
    </row>
    <row r="3188" spans="1:6">
      <c r="A3188" s="180" t="s">
        <v>397</v>
      </c>
      <c r="B3188" s="181">
        <v>5558</v>
      </c>
      <c r="C3188" s="181">
        <v>419000</v>
      </c>
      <c r="D3188" s="181">
        <v>8</v>
      </c>
      <c r="E3188" s="180" t="s">
        <v>7272</v>
      </c>
      <c r="F3188" s="180" t="s">
        <v>158</v>
      </c>
    </row>
    <row r="3189" spans="1:6">
      <c r="A3189" s="180" t="s">
        <v>397</v>
      </c>
      <c r="B3189" s="181">
        <v>4333</v>
      </c>
      <c r="C3189" s="181">
        <v>733300</v>
      </c>
      <c r="D3189" s="181">
        <v>4</v>
      </c>
      <c r="E3189" s="180" t="s">
        <v>7273</v>
      </c>
      <c r="F3189" s="180" t="s">
        <v>49</v>
      </c>
    </row>
    <row r="3190" spans="1:6">
      <c r="A3190" s="180" t="s">
        <v>397</v>
      </c>
      <c r="B3190" s="181">
        <v>4185</v>
      </c>
      <c r="C3190" s="181">
        <v>866700</v>
      </c>
      <c r="D3190" s="181">
        <v>4</v>
      </c>
      <c r="E3190" s="180" t="s">
        <v>7274</v>
      </c>
      <c r="F3190" s="180" t="s">
        <v>28</v>
      </c>
    </row>
    <row r="3191" spans="1:6">
      <c r="A3191" s="180" t="s">
        <v>397</v>
      </c>
      <c r="B3191" s="181">
        <v>4050</v>
      </c>
      <c r="C3191" s="181">
        <v>489800</v>
      </c>
      <c r="D3191" s="181">
        <v>4</v>
      </c>
      <c r="E3191" s="180" t="s">
        <v>7275</v>
      </c>
      <c r="F3191" s="180" t="s">
        <v>77</v>
      </c>
    </row>
    <row r="3192" spans="1:6">
      <c r="A3192" s="180" t="s">
        <v>397</v>
      </c>
      <c r="B3192" s="181">
        <v>3686</v>
      </c>
      <c r="C3192" s="181">
        <v>301300</v>
      </c>
      <c r="D3192" s="181">
        <v>5</v>
      </c>
      <c r="E3192" s="180" t="s">
        <v>7276</v>
      </c>
      <c r="F3192" s="180" t="s">
        <v>14</v>
      </c>
    </row>
    <row r="3193" spans="1:6">
      <c r="A3193" s="180" t="s">
        <v>397</v>
      </c>
      <c r="B3193" s="181">
        <v>8528</v>
      </c>
      <c r="C3193" s="181">
        <v>482300</v>
      </c>
      <c r="D3193" s="181">
        <v>4</v>
      </c>
      <c r="E3193" s="180" t="s">
        <v>7277</v>
      </c>
      <c r="F3193" s="180" t="s">
        <v>10</v>
      </c>
    </row>
    <row r="3194" spans="1:6">
      <c r="A3194" s="180" t="s">
        <v>397</v>
      </c>
      <c r="B3194" s="181">
        <v>4538</v>
      </c>
      <c r="C3194" s="181">
        <v>591700</v>
      </c>
      <c r="D3194" s="181">
        <v>4</v>
      </c>
      <c r="E3194" s="180" t="s">
        <v>7278</v>
      </c>
      <c r="F3194" s="180" t="s">
        <v>49</v>
      </c>
    </row>
    <row r="3195" spans="1:6">
      <c r="A3195" s="180" t="s">
        <v>397</v>
      </c>
      <c r="B3195" s="181">
        <v>2672</v>
      </c>
      <c r="C3195" s="181">
        <v>489100</v>
      </c>
      <c r="D3195" s="181">
        <v>4</v>
      </c>
      <c r="E3195" s="180" t="s">
        <v>7279</v>
      </c>
      <c r="F3195" s="180" t="s">
        <v>13</v>
      </c>
    </row>
    <row r="3196" spans="1:6">
      <c r="A3196" s="180" t="s">
        <v>397</v>
      </c>
      <c r="B3196" s="181">
        <v>10336</v>
      </c>
      <c r="C3196" s="181">
        <v>1724900</v>
      </c>
      <c r="D3196" s="181">
        <v>7</v>
      </c>
      <c r="E3196" s="180" t="s">
        <v>7280</v>
      </c>
      <c r="F3196" s="180" t="s">
        <v>24</v>
      </c>
    </row>
    <row r="3197" spans="1:6">
      <c r="A3197" s="180" t="s">
        <v>397</v>
      </c>
      <c r="B3197" s="181">
        <v>4860</v>
      </c>
      <c r="C3197" s="181">
        <v>875200</v>
      </c>
      <c r="D3197" s="181">
        <v>6</v>
      </c>
      <c r="E3197" s="180" t="s">
        <v>7281</v>
      </c>
      <c r="F3197" s="180" t="s">
        <v>66</v>
      </c>
    </row>
    <row r="3198" spans="1:6">
      <c r="A3198" s="180" t="s">
        <v>397</v>
      </c>
      <c r="B3198" s="181">
        <v>4989</v>
      </c>
      <c r="C3198" s="181">
        <v>490000</v>
      </c>
      <c r="D3198" s="181">
        <v>4</v>
      </c>
      <c r="E3198" s="180" t="s">
        <v>7282</v>
      </c>
      <c r="F3198" s="180" t="s">
        <v>14</v>
      </c>
    </row>
    <row r="3199" spans="1:6">
      <c r="A3199" s="180" t="s">
        <v>397</v>
      </c>
      <c r="B3199" s="181">
        <v>3537</v>
      </c>
      <c r="C3199" s="181">
        <v>324600</v>
      </c>
      <c r="D3199" s="181">
        <v>5</v>
      </c>
      <c r="E3199" s="180" t="s">
        <v>7283</v>
      </c>
      <c r="F3199" s="180" t="s">
        <v>11</v>
      </c>
    </row>
    <row r="3200" spans="1:6">
      <c r="A3200" s="180" t="s">
        <v>397</v>
      </c>
      <c r="B3200" s="181">
        <v>5417</v>
      </c>
      <c r="C3200" s="181">
        <v>373800</v>
      </c>
      <c r="D3200" s="181">
        <v>4</v>
      </c>
      <c r="E3200" s="180" t="s">
        <v>7284</v>
      </c>
      <c r="F3200" s="180" t="s">
        <v>15</v>
      </c>
    </row>
    <row r="3201" spans="1:6">
      <c r="A3201" s="180" t="s">
        <v>397</v>
      </c>
      <c r="B3201" s="181">
        <v>4454</v>
      </c>
      <c r="C3201" s="181">
        <v>621500</v>
      </c>
      <c r="D3201" s="181">
        <v>4</v>
      </c>
      <c r="E3201" s="180" t="s">
        <v>7285</v>
      </c>
      <c r="F3201" s="180" t="s">
        <v>32</v>
      </c>
    </row>
    <row r="3202" spans="1:6">
      <c r="A3202" s="180" t="s">
        <v>397</v>
      </c>
      <c r="B3202" s="181">
        <v>5952</v>
      </c>
      <c r="C3202" s="181">
        <v>1835500</v>
      </c>
      <c r="D3202" s="181">
        <v>6</v>
      </c>
      <c r="E3202" s="180" t="s">
        <v>7286</v>
      </c>
      <c r="F3202" s="180" t="s">
        <v>7</v>
      </c>
    </row>
    <row r="3203" spans="1:6">
      <c r="A3203" s="180" t="s">
        <v>397</v>
      </c>
      <c r="B3203" s="181">
        <v>6366</v>
      </c>
      <c r="C3203" s="181">
        <v>990000</v>
      </c>
      <c r="D3203" s="181">
        <v>6</v>
      </c>
      <c r="E3203" s="180" t="s">
        <v>7287</v>
      </c>
      <c r="F3203" s="180" t="s">
        <v>44</v>
      </c>
    </row>
    <row r="3204" spans="1:6">
      <c r="A3204" s="180" t="s">
        <v>397</v>
      </c>
      <c r="B3204" s="181">
        <v>5337</v>
      </c>
      <c r="C3204" s="181">
        <v>2071100</v>
      </c>
      <c r="D3204" s="181">
        <v>6</v>
      </c>
      <c r="E3204" s="180" t="s">
        <v>7288</v>
      </c>
      <c r="F3204" s="180" t="s">
        <v>7</v>
      </c>
    </row>
    <row r="3205" spans="1:6">
      <c r="A3205" s="180" t="s">
        <v>397</v>
      </c>
      <c r="B3205" s="181">
        <v>5672</v>
      </c>
      <c r="C3205" s="181">
        <v>712000</v>
      </c>
      <c r="D3205" s="181">
        <v>4</v>
      </c>
      <c r="E3205" s="180" t="s">
        <v>7289</v>
      </c>
      <c r="F3205" s="180" t="s">
        <v>16</v>
      </c>
    </row>
    <row r="3206" spans="1:6">
      <c r="A3206" s="180" t="s">
        <v>397</v>
      </c>
      <c r="B3206" s="181">
        <v>6244</v>
      </c>
      <c r="C3206" s="181">
        <v>556200</v>
      </c>
      <c r="D3206" s="181">
        <v>5</v>
      </c>
      <c r="E3206" s="180" t="s">
        <v>7290</v>
      </c>
      <c r="F3206" s="180" t="s">
        <v>41</v>
      </c>
    </row>
    <row r="3207" spans="1:6">
      <c r="A3207" s="180" t="s">
        <v>397</v>
      </c>
      <c r="B3207" s="181">
        <v>5199</v>
      </c>
      <c r="C3207" s="181">
        <v>879200</v>
      </c>
      <c r="D3207" s="181">
        <v>6</v>
      </c>
      <c r="E3207" s="180" t="s">
        <v>7291</v>
      </c>
      <c r="F3207" s="180" t="s">
        <v>78</v>
      </c>
    </row>
    <row r="3208" spans="1:6">
      <c r="A3208" s="180" t="s">
        <v>397</v>
      </c>
      <c r="B3208" s="181">
        <v>3560</v>
      </c>
      <c r="C3208" s="181">
        <v>652200</v>
      </c>
      <c r="D3208" s="181">
        <v>4</v>
      </c>
      <c r="E3208" s="180" t="s">
        <v>7292</v>
      </c>
      <c r="F3208" s="180" t="s">
        <v>13</v>
      </c>
    </row>
    <row r="3209" spans="1:6">
      <c r="A3209" s="180" t="s">
        <v>397</v>
      </c>
      <c r="B3209" s="181">
        <v>7172</v>
      </c>
      <c r="C3209" s="181">
        <v>744800</v>
      </c>
      <c r="D3209" s="181">
        <v>6</v>
      </c>
      <c r="E3209" s="180" t="s">
        <v>7293</v>
      </c>
      <c r="F3209" s="180" t="s">
        <v>41</v>
      </c>
    </row>
    <row r="3210" spans="1:6">
      <c r="A3210" s="180" t="s">
        <v>397</v>
      </c>
      <c r="B3210" s="181">
        <v>5110</v>
      </c>
      <c r="C3210" s="181">
        <v>413700</v>
      </c>
      <c r="D3210" s="181">
        <v>6</v>
      </c>
      <c r="E3210" s="180" t="s">
        <v>7294</v>
      </c>
      <c r="F3210" s="180" t="s">
        <v>14</v>
      </c>
    </row>
    <row r="3211" spans="1:6">
      <c r="A3211" s="180" t="s">
        <v>397</v>
      </c>
      <c r="B3211" s="181">
        <v>6790</v>
      </c>
      <c r="C3211" s="181">
        <v>422000</v>
      </c>
      <c r="D3211" s="181">
        <v>4</v>
      </c>
      <c r="E3211" s="180" t="s">
        <v>7295</v>
      </c>
      <c r="F3211" s="180" t="s">
        <v>41</v>
      </c>
    </row>
    <row r="3212" spans="1:6">
      <c r="A3212" s="180" t="s">
        <v>397</v>
      </c>
      <c r="B3212" s="181">
        <v>3982</v>
      </c>
      <c r="C3212" s="181">
        <v>413300</v>
      </c>
      <c r="D3212" s="181">
        <v>4</v>
      </c>
      <c r="E3212" s="180" t="s">
        <v>7296</v>
      </c>
      <c r="F3212" s="180" t="s">
        <v>77</v>
      </c>
    </row>
    <row r="3213" spans="1:6">
      <c r="A3213" s="180" t="s">
        <v>397</v>
      </c>
      <c r="B3213" s="181">
        <v>4322</v>
      </c>
      <c r="C3213" s="181">
        <v>1596100</v>
      </c>
      <c r="D3213" s="181">
        <v>8</v>
      </c>
      <c r="E3213" s="180" t="s">
        <v>7297</v>
      </c>
      <c r="F3213" s="180" t="s">
        <v>7</v>
      </c>
    </row>
    <row r="3214" spans="1:6">
      <c r="A3214" s="180" t="s">
        <v>397</v>
      </c>
      <c r="B3214" s="181">
        <v>5067</v>
      </c>
      <c r="C3214" s="181">
        <v>375600</v>
      </c>
      <c r="D3214" s="181">
        <v>6</v>
      </c>
      <c r="E3214" s="180" t="s">
        <v>7298</v>
      </c>
      <c r="F3214" s="180" t="s">
        <v>14</v>
      </c>
    </row>
    <row r="3215" spans="1:6">
      <c r="A3215" s="180" t="s">
        <v>397</v>
      </c>
      <c r="B3215" s="181">
        <v>5306</v>
      </c>
      <c r="C3215" s="181">
        <v>623900</v>
      </c>
      <c r="D3215" s="181">
        <v>5</v>
      </c>
      <c r="E3215" s="180" t="s">
        <v>7299</v>
      </c>
      <c r="F3215" s="180" t="s">
        <v>26</v>
      </c>
    </row>
    <row r="3216" spans="1:6">
      <c r="A3216" s="180" t="s">
        <v>397</v>
      </c>
      <c r="B3216" s="181">
        <v>3794</v>
      </c>
      <c r="C3216" s="181">
        <v>554200</v>
      </c>
      <c r="D3216" s="181">
        <v>5</v>
      </c>
      <c r="E3216" s="180" t="s">
        <v>7300</v>
      </c>
      <c r="F3216" s="180" t="s">
        <v>18</v>
      </c>
    </row>
    <row r="3217" spans="1:6">
      <c r="A3217" s="180" t="s">
        <v>397</v>
      </c>
      <c r="B3217" s="181">
        <v>4512</v>
      </c>
      <c r="C3217" s="181">
        <v>282300</v>
      </c>
      <c r="D3217" s="181">
        <v>4</v>
      </c>
      <c r="E3217" s="180" t="s">
        <v>7301</v>
      </c>
      <c r="F3217" s="180" t="s">
        <v>15</v>
      </c>
    </row>
    <row r="3218" spans="1:6">
      <c r="A3218" s="180" t="s">
        <v>397</v>
      </c>
      <c r="B3218" s="181">
        <v>2862</v>
      </c>
      <c r="C3218" s="181">
        <v>214500</v>
      </c>
      <c r="D3218" s="181">
        <v>4</v>
      </c>
      <c r="E3218" s="180" t="s">
        <v>7302</v>
      </c>
      <c r="F3218" s="180" t="s">
        <v>11</v>
      </c>
    </row>
    <row r="3219" spans="1:6">
      <c r="A3219" s="180" t="s">
        <v>397</v>
      </c>
      <c r="B3219" s="181">
        <v>4608</v>
      </c>
      <c r="C3219" s="181">
        <v>342100</v>
      </c>
      <c r="D3219" s="181">
        <v>6</v>
      </c>
      <c r="E3219" s="180" t="s">
        <v>7303</v>
      </c>
      <c r="F3219" s="180" t="s">
        <v>14</v>
      </c>
    </row>
    <row r="3220" spans="1:6">
      <c r="A3220" s="180" t="s">
        <v>397</v>
      </c>
      <c r="B3220" s="181">
        <v>3496</v>
      </c>
      <c r="C3220" s="181">
        <v>356400</v>
      </c>
      <c r="D3220" s="181">
        <v>4</v>
      </c>
      <c r="E3220" s="180" t="s">
        <v>7304</v>
      </c>
      <c r="F3220" s="180" t="s">
        <v>111</v>
      </c>
    </row>
    <row r="3221" spans="1:6">
      <c r="A3221" s="180" t="s">
        <v>397</v>
      </c>
      <c r="B3221" s="181">
        <v>4283</v>
      </c>
      <c r="C3221" s="181">
        <v>378300</v>
      </c>
      <c r="D3221" s="181">
        <v>4</v>
      </c>
      <c r="E3221" s="180" t="s">
        <v>7305</v>
      </c>
      <c r="F3221" s="180" t="s">
        <v>11</v>
      </c>
    </row>
    <row r="3222" spans="1:6">
      <c r="A3222" s="180" t="s">
        <v>397</v>
      </c>
      <c r="B3222" s="181">
        <v>3570</v>
      </c>
      <c r="C3222" s="181">
        <v>243500</v>
      </c>
      <c r="D3222" s="181">
        <v>4</v>
      </c>
      <c r="E3222" s="180" t="s">
        <v>7306</v>
      </c>
      <c r="F3222" s="180" t="s">
        <v>11</v>
      </c>
    </row>
    <row r="3223" spans="1:6">
      <c r="A3223" s="180" t="s">
        <v>397</v>
      </c>
      <c r="B3223" s="181">
        <v>3140</v>
      </c>
      <c r="C3223" s="181">
        <v>521300</v>
      </c>
      <c r="D3223" s="181">
        <v>4</v>
      </c>
      <c r="E3223" s="180" t="s">
        <v>7307</v>
      </c>
      <c r="F3223" s="180" t="s">
        <v>16</v>
      </c>
    </row>
    <row r="3224" spans="1:6">
      <c r="A3224" s="180" t="s">
        <v>397</v>
      </c>
      <c r="B3224" s="181">
        <v>4905</v>
      </c>
      <c r="C3224" s="181">
        <v>447100</v>
      </c>
      <c r="D3224" s="181">
        <v>5</v>
      </c>
      <c r="E3224" s="180" t="s">
        <v>7308</v>
      </c>
      <c r="F3224" s="180" t="s">
        <v>14</v>
      </c>
    </row>
    <row r="3225" spans="1:6">
      <c r="A3225" s="180" t="s">
        <v>397</v>
      </c>
      <c r="B3225" s="181">
        <v>3156</v>
      </c>
      <c r="C3225" s="181">
        <v>306600</v>
      </c>
      <c r="D3225" s="181">
        <v>4</v>
      </c>
      <c r="E3225" s="180" t="s">
        <v>7309</v>
      </c>
      <c r="F3225" s="180" t="s">
        <v>58</v>
      </c>
    </row>
    <row r="3226" spans="1:6">
      <c r="A3226" s="180" t="s">
        <v>397</v>
      </c>
      <c r="B3226" s="181">
        <v>6431</v>
      </c>
      <c r="C3226" s="181">
        <v>508500</v>
      </c>
      <c r="D3226" s="181">
        <v>8</v>
      </c>
      <c r="E3226" s="180" t="s">
        <v>7310</v>
      </c>
      <c r="F3226" s="180" t="s">
        <v>14</v>
      </c>
    </row>
    <row r="3227" spans="1:6">
      <c r="A3227" s="180" t="s">
        <v>397</v>
      </c>
      <c r="B3227" s="181">
        <v>3180</v>
      </c>
      <c r="C3227" s="181">
        <v>327500</v>
      </c>
      <c r="D3227" s="181">
        <v>5</v>
      </c>
      <c r="E3227" s="180" t="s">
        <v>7311</v>
      </c>
      <c r="F3227" s="180" t="s">
        <v>14</v>
      </c>
    </row>
    <row r="3228" spans="1:6">
      <c r="A3228" s="180" t="s">
        <v>397</v>
      </c>
      <c r="B3228" s="181">
        <v>2735</v>
      </c>
      <c r="C3228" s="181">
        <v>319300</v>
      </c>
      <c r="D3228" s="181">
        <v>4</v>
      </c>
      <c r="E3228" s="180" t="s">
        <v>7312</v>
      </c>
      <c r="F3228" s="180" t="s">
        <v>139</v>
      </c>
    </row>
    <row r="3229" spans="1:6">
      <c r="A3229" s="180" t="s">
        <v>397</v>
      </c>
      <c r="B3229" s="181">
        <v>3109</v>
      </c>
      <c r="C3229" s="181">
        <v>520900</v>
      </c>
      <c r="D3229" s="181">
        <v>4</v>
      </c>
      <c r="E3229" s="180" t="s">
        <v>7313</v>
      </c>
      <c r="F3229" s="180" t="s">
        <v>65</v>
      </c>
    </row>
    <row r="3230" spans="1:6">
      <c r="A3230" s="180" t="s">
        <v>397</v>
      </c>
      <c r="B3230" s="181">
        <v>6141</v>
      </c>
      <c r="C3230" s="181">
        <v>712900</v>
      </c>
      <c r="D3230" s="181">
        <v>6</v>
      </c>
      <c r="E3230" s="180" t="s">
        <v>7314</v>
      </c>
      <c r="F3230" s="180" t="s">
        <v>13</v>
      </c>
    </row>
    <row r="3231" spans="1:6">
      <c r="A3231" s="180" t="s">
        <v>397</v>
      </c>
      <c r="B3231" s="181">
        <v>3945</v>
      </c>
      <c r="C3231" s="181">
        <v>457500</v>
      </c>
      <c r="D3231" s="181">
        <v>4</v>
      </c>
      <c r="E3231" s="180" t="s">
        <v>7315</v>
      </c>
      <c r="F3231" s="180" t="s">
        <v>111</v>
      </c>
    </row>
    <row r="3232" spans="1:6">
      <c r="A3232" s="180" t="s">
        <v>397</v>
      </c>
      <c r="B3232" s="181">
        <v>6111</v>
      </c>
      <c r="C3232" s="181">
        <v>505800</v>
      </c>
      <c r="D3232" s="181">
        <v>6</v>
      </c>
      <c r="E3232" s="180" t="s">
        <v>7316</v>
      </c>
      <c r="F3232" s="180" t="s">
        <v>14</v>
      </c>
    </row>
    <row r="3233" spans="1:6">
      <c r="A3233" s="180" t="s">
        <v>397</v>
      </c>
      <c r="B3233" s="181">
        <v>3498</v>
      </c>
      <c r="C3233" s="181">
        <v>768900</v>
      </c>
      <c r="D3233" s="181">
        <v>4</v>
      </c>
      <c r="E3233" s="180" t="s">
        <v>7317</v>
      </c>
      <c r="F3233" s="180" t="s">
        <v>28</v>
      </c>
    </row>
    <row r="3234" spans="1:6">
      <c r="A3234" s="180" t="s">
        <v>397</v>
      </c>
      <c r="B3234" s="181">
        <v>4165</v>
      </c>
      <c r="C3234" s="181">
        <v>932400</v>
      </c>
      <c r="D3234" s="181">
        <v>6</v>
      </c>
      <c r="E3234" s="180" t="s">
        <v>7318</v>
      </c>
      <c r="F3234" s="180" t="s">
        <v>44</v>
      </c>
    </row>
    <row r="3235" spans="1:6">
      <c r="A3235" s="180" t="s">
        <v>397</v>
      </c>
      <c r="B3235" s="181">
        <v>5451</v>
      </c>
      <c r="C3235" s="181">
        <v>898100</v>
      </c>
      <c r="D3235" s="181">
        <v>8</v>
      </c>
      <c r="E3235" s="180" t="s">
        <v>7319</v>
      </c>
      <c r="F3235" s="180" t="s">
        <v>162</v>
      </c>
    </row>
    <row r="3236" spans="1:6">
      <c r="A3236" s="180" t="s">
        <v>397</v>
      </c>
      <c r="B3236" s="181">
        <v>2784</v>
      </c>
      <c r="C3236" s="181">
        <v>669500</v>
      </c>
      <c r="D3236" s="181">
        <v>4</v>
      </c>
      <c r="E3236" s="180" t="s">
        <v>7320</v>
      </c>
      <c r="F3236" s="180" t="s">
        <v>28</v>
      </c>
    </row>
    <row r="3237" spans="1:6">
      <c r="A3237" s="180" t="s">
        <v>397</v>
      </c>
      <c r="B3237" s="181">
        <v>4368</v>
      </c>
      <c r="C3237" s="181">
        <v>907100</v>
      </c>
      <c r="D3237" s="181">
        <v>4</v>
      </c>
      <c r="E3237" s="180" t="s">
        <v>7321</v>
      </c>
      <c r="F3237" s="180" t="s">
        <v>28</v>
      </c>
    </row>
    <row r="3238" spans="1:6">
      <c r="A3238" s="180" t="s">
        <v>397</v>
      </c>
      <c r="B3238" s="181">
        <v>4880</v>
      </c>
      <c r="C3238" s="181">
        <v>441600</v>
      </c>
      <c r="D3238" s="181">
        <v>6</v>
      </c>
      <c r="E3238" s="180" t="s">
        <v>7322</v>
      </c>
      <c r="F3238" s="180" t="s">
        <v>14</v>
      </c>
    </row>
    <row r="3239" spans="1:6">
      <c r="A3239" s="180" t="s">
        <v>397</v>
      </c>
      <c r="B3239" s="181">
        <v>4601</v>
      </c>
      <c r="C3239" s="181">
        <v>367800</v>
      </c>
      <c r="D3239" s="181">
        <v>5</v>
      </c>
      <c r="E3239" s="180" t="s">
        <v>7323</v>
      </c>
      <c r="F3239" s="180" t="s">
        <v>14</v>
      </c>
    </row>
    <row r="3240" spans="1:6">
      <c r="A3240" s="180" t="s">
        <v>397</v>
      </c>
      <c r="B3240" s="181">
        <v>7120</v>
      </c>
      <c r="C3240" s="181">
        <v>1749500</v>
      </c>
      <c r="D3240" s="181">
        <v>6</v>
      </c>
      <c r="E3240" s="180" t="s">
        <v>7324</v>
      </c>
      <c r="F3240" s="180" t="s">
        <v>7</v>
      </c>
    </row>
    <row r="3241" spans="1:6">
      <c r="A3241" s="180" t="s">
        <v>397</v>
      </c>
      <c r="B3241" s="181">
        <v>4860</v>
      </c>
      <c r="C3241" s="181">
        <v>415000</v>
      </c>
      <c r="D3241" s="181">
        <v>6</v>
      </c>
      <c r="E3241" s="180" t="s">
        <v>7325</v>
      </c>
      <c r="F3241" s="180" t="s">
        <v>14</v>
      </c>
    </row>
    <row r="3242" spans="1:6">
      <c r="A3242" s="180" t="s">
        <v>397</v>
      </c>
      <c r="B3242" s="181">
        <v>3219</v>
      </c>
      <c r="C3242" s="181">
        <v>617000</v>
      </c>
      <c r="D3242" s="181">
        <v>4</v>
      </c>
      <c r="E3242" s="180" t="s">
        <v>7326</v>
      </c>
      <c r="F3242" s="180" t="s">
        <v>32</v>
      </c>
    </row>
    <row r="3243" spans="1:6">
      <c r="A3243" s="180" t="s">
        <v>397</v>
      </c>
      <c r="B3243" s="181">
        <v>4482</v>
      </c>
      <c r="C3243" s="181">
        <v>386400</v>
      </c>
      <c r="D3243" s="181">
        <v>6</v>
      </c>
      <c r="E3243" s="180" t="s">
        <v>7327</v>
      </c>
      <c r="F3243" s="180" t="s">
        <v>11</v>
      </c>
    </row>
    <row r="3244" spans="1:6">
      <c r="A3244" s="180" t="s">
        <v>397</v>
      </c>
      <c r="B3244" s="181">
        <v>3498</v>
      </c>
      <c r="C3244" s="181">
        <v>771200</v>
      </c>
      <c r="D3244" s="181">
        <v>4</v>
      </c>
      <c r="E3244" s="180" t="s">
        <v>7328</v>
      </c>
      <c r="F3244" s="180" t="s">
        <v>28</v>
      </c>
    </row>
    <row r="3245" spans="1:6">
      <c r="A3245" s="180" t="s">
        <v>397</v>
      </c>
      <c r="B3245" s="181">
        <v>7050</v>
      </c>
      <c r="C3245" s="181">
        <v>1461200</v>
      </c>
      <c r="D3245" s="181">
        <v>4</v>
      </c>
      <c r="E3245" s="180" t="s">
        <v>7329</v>
      </c>
      <c r="F3245" s="180" t="s">
        <v>7</v>
      </c>
    </row>
    <row r="3246" spans="1:6">
      <c r="A3246" s="180" t="s">
        <v>397</v>
      </c>
      <c r="B3246" s="181">
        <v>2349</v>
      </c>
      <c r="C3246" s="181">
        <v>398000</v>
      </c>
      <c r="D3246" s="181">
        <v>4</v>
      </c>
      <c r="E3246" s="180" t="s">
        <v>7330</v>
      </c>
      <c r="F3246" s="180" t="s">
        <v>72</v>
      </c>
    </row>
    <row r="3247" spans="1:6">
      <c r="A3247" s="180" t="s">
        <v>397</v>
      </c>
      <c r="B3247" s="181">
        <v>6383</v>
      </c>
      <c r="C3247" s="181">
        <v>744300</v>
      </c>
      <c r="D3247" s="181">
        <v>4</v>
      </c>
      <c r="E3247" s="180" t="s">
        <v>7331</v>
      </c>
      <c r="F3247" s="180" t="s">
        <v>12</v>
      </c>
    </row>
    <row r="3248" spans="1:6">
      <c r="A3248" s="180" t="s">
        <v>397</v>
      </c>
      <c r="B3248" s="181">
        <v>6968</v>
      </c>
      <c r="C3248" s="181">
        <v>1063200</v>
      </c>
      <c r="D3248" s="181">
        <v>8</v>
      </c>
      <c r="E3248" s="180" t="s">
        <v>7332</v>
      </c>
      <c r="F3248" s="180" t="s">
        <v>28</v>
      </c>
    </row>
    <row r="3249" spans="1:6">
      <c r="A3249" s="180" t="s">
        <v>397</v>
      </c>
      <c r="B3249" s="181">
        <v>6156</v>
      </c>
      <c r="C3249" s="181">
        <v>1350600</v>
      </c>
      <c r="D3249" s="181">
        <v>6</v>
      </c>
      <c r="E3249" s="180" t="s">
        <v>7333</v>
      </c>
      <c r="F3249" s="180" t="s">
        <v>7</v>
      </c>
    </row>
    <row r="3250" spans="1:6">
      <c r="A3250" s="180" t="s">
        <v>397</v>
      </c>
      <c r="B3250" s="181">
        <v>3808</v>
      </c>
      <c r="C3250" s="181">
        <v>724900</v>
      </c>
      <c r="D3250" s="181">
        <v>4</v>
      </c>
      <c r="E3250" s="180" t="s">
        <v>7334</v>
      </c>
      <c r="F3250" s="180" t="s">
        <v>78</v>
      </c>
    </row>
    <row r="3251" spans="1:6">
      <c r="A3251" s="180" t="s">
        <v>397</v>
      </c>
      <c r="B3251" s="181">
        <v>6264</v>
      </c>
      <c r="C3251" s="181">
        <v>435400</v>
      </c>
      <c r="D3251" s="181">
        <v>6</v>
      </c>
      <c r="E3251" s="180" t="s">
        <v>7335</v>
      </c>
      <c r="F3251" s="180" t="s">
        <v>14</v>
      </c>
    </row>
    <row r="3252" spans="1:6">
      <c r="A3252" s="180" t="s">
        <v>397</v>
      </c>
      <c r="B3252" s="181">
        <v>4393</v>
      </c>
      <c r="C3252" s="181">
        <v>583100</v>
      </c>
      <c r="D3252" s="181">
        <v>5</v>
      </c>
      <c r="E3252" s="180" t="s">
        <v>7336</v>
      </c>
      <c r="F3252" s="180" t="s">
        <v>13</v>
      </c>
    </row>
    <row r="3253" spans="1:6">
      <c r="A3253" s="180" t="s">
        <v>397</v>
      </c>
      <c r="B3253" s="181">
        <v>3831</v>
      </c>
      <c r="C3253" s="181">
        <v>349400</v>
      </c>
      <c r="D3253" s="181">
        <v>4</v>
      </c>
      <c r="E3253" s="180" t="s">
        <v>7337</v>
      </c>
      <c r="F3253" s="180" t="s">
        <v>14</v>
      </c>
    </row>
    <row r="3254" spans="1:6">
      <c r="A3254" s="180" t="s">
        <v>397</v>
      </c>
      <c r="B3254" s="181">
        <v>4576</v>
      </c>
      <c r="C3254" s="181">
        <v>663200</v>
      </c>
      <c r="D3254" s="181">
        <v>5</v>
      </c>
      <c r="E3254" s="180" t="s">
        <v>7338</v>
      </c>
      <c r="F3254" s="180" t="s">
        <v>65</v>
      </c>
    </row>
    <row r="3255" spans="1:6">
      <c r="A3255" s="180" t="s">
        <v>397</v>
      </c>
      <c r="B3255" s="181">
        <v>6297</v>
      </c>
      <c r="C3255" s="181">
        <v>943900</v>
      </c>
      <c r="D3255" s="181">
        <v>5</v>
      </c>
      <c r="E3255" s="180" t="s">
        <v>7339</v>
      </c>
      <c r="F3255" s="180" t="s">
        <v>102</v>
      </c>
    </row>
    <row r="3256" spans="1:6">
      <c r="A3256" s="180" t="s">
        <v>397</v>
      </c>
      <c r="B3256" s="181">
        <v>4068</v>
      </c>
      <c r="C3256" s="181">
        <v>361900</v>
      </c>
      <c r="D3256" s="181">
        <v>6</v>
      </c>
      <c r="E3256" s="180" t="s">
        <v>7340</v>
      </c>
      <c r="F3256" s="180" t="s">
        <v>14</v>
      </c>
    </row>
    <row r="3257" spans="1:6">
      <c r="A3257" s="180" t="s">
        <v>397</v>
      </c>
      <c r="B3257" s="181">
        <v>4165</v>
      </c>
      <c r="C3257" s="181">
        <v>506300</v>
      </c>
      <c r="D3257" s="181">
        <v>5</v>
      </c>
      <c r="E3257" s="180" t="s">
        <v>7341</v>
      </c>
      <c r="F3257" s="180" t="s">
        <v>12</v>
      </c>
    </row>
    <row r="3258" spans="1:6">
      <c r="A3258" s="180" t="s">
        <v>397</v>
      </c>
      <c r="B3258" s="181">
        <v>5450</v>
      </c>
      <c r="C3258" s="181">
        <v>398500</v>
      </c>
      <c r="D3258" s="181">
        <v>6</v>
      </c>
      <c r="E3258" s="180" t="s">
        <v>7342</v>
      </c>
      <c r="F3258" s="180" t="s">
        <v>11</v>
      </c>
    </row>
    <row r="3259" spans="1:6">
      <c r="A3259" s="180" t="s">
        <v>397</v>
      </c>
      <c r="B3259" s="181">
        <v>4298</v>
      </c>
      <c r="C3259" s="181">
        <v>340800</v>
      </c>
      <c r="D3259" s="181">
        <v>4</v>
      </c>
      <c r="E3259" s="180" t="s">
        <v>7343</v>
      </c>
      <c r="F3259" s="180" t="s">
        <v>15</v>
      </c>
    </row>
    <row r="3260" spans="1:6">
      <c r="A3260" s="180" t="s">
        <v>397</v>
      </c>
      <c r="B3260" s="181">
        <v>5205</v>
      </c>
      <c r="C3260" s="181">
        <v>840000</v>
      </c>
      <c r="D3260" s="181">
        <v>8</v>
      </c>
      <c r="E3260" s="180" t="s">
        <v>7344</v>
      </c>
      <c r="F3260" s="180" t="s">
        <v>13</v>
      </c>
    </row>
    <row r="3261" spans="1:6">
      <c r="A3261" s="180" t="s">
        <v>397</v>
      </c>
      <c r="B3261" s="181">
        <v>5445</v>
      </c>
      <c r="C3261" s="181">
        <v>440700</v>
      </c>
      <c r="D3261" s="181">
        <v>5</v>
      </c>
      <c r="E3261" s="180" t="s">
        <v>7345</v>
      </c>
      <c r="F3261" s="180" t="s">
        <v>14</v>
      </c>
    </row>
    <row r="3262" spans="1:6">
      <c r="A3262" s="180" t="s">
        <v>397</v>
      </c>
      <c r="B3262" s="181">
        <v>4031</v>
      </c>
      <c r="C3262" s="181">
        <v>667900</v>
      </c>
      <c r="D3262" s="181">
        <v>4</v>
      </c>
      <c r="E3262" s="180" t="s">
        <v>7346</v>
      </c>
      <c r="F3262" s="180" t="s">
        <v>45</v>
      </c>
    </row>
    <row r="3263" spans="1:6">
      <c r="A3263" s="180" t="s">
        <v>397</v>
      </c>
      <c r="B3263" s="181">
        <v>5084</v>
      </c>
      <c r="C3263" s="181">
        <v>389300</v>
      </c>
      <c r="D3263" s="181">
        <v>4</v>
      </c>
      <c r="E3263" s="180" t="s">
        <v>7347</v>
      </c>
      <c r="F3263" s="180" t="s">
        <v>37</v>
      </c>
    </row>
    <row r="3264" spans="1:6">
      <c r="A3264" s="180" t="s">
        <v>397</v>
      </c>
      <c r="B3264" s="181">
        <v>3690</v>
      </c>
      <c r="C3264" s="181">
        <v>454800</v>
      </c>
      <c r="D3264" s="181">
        <v>4</v>
      </c>
      <c r="E3264" s="180" t="s">
        <v>7348</v>
      </c>
      <c r="F3264" s="180" t="s">
        <v>10</v>
      </c>
    </row>
    <row r="3265" spans="1:6">
      <c r="A3265" s="180" t="s">
        <v>397</v>
      </c>
      <c r="B3265" s="181">
        <v>3915</v>
      </c>
      <c r="C3265" s="181">
        <v>354900</v>
      </c>
      <c r="D3265" s="181">
        <v>6</v>
      </c>
      <c r="E3265" s="180" t="s">
        <v>7349</v>
      </c>
      <c r="F3265" s="180" t="s">
        <v>14</v>
      </c>
    </row>
    <row r="3266" spans="1:6">
      <c r="A3266" s="180" t="s">
        <v>397</v>
      </c>
      <c r="B3266" s="181">
        <v>2700</v>
      </c>
      <c r="C3266" s="181">
        <v>220200</v>
      </c>
      <c r="D3266" s="181">
        <v>4</v>
      </c>
      <c r="E3266" s="180" t="s">
        <v>7350</v>
      </c>
      <c r="F3266" s="180" t="s">
        <v>103</v>
      </c>
    </row>
    <row r="3267" spans="1:6">
      <c r="A3267" s="180" t="s">
        <v>397</v>
      </c>
      <c r="B3267" s="181">
        <v>4784</v>
      </c>
      <c r="C3267" s="181">
        <v>443000</v>
      </c>
      <c r="D3267" s="181">
        <v>4</v>
      </c>
      <c r="E3267" s="180" t="s">
        <v>7351</v>
      </c>
      <c r="F3267" s="180" t="s">
        <v>97</v>
      </c>
    </row>
    <row r="3268" spans="1:6">
      <c r="A3268" s="180" t="s">
        <v>397</v>
      </c>
      <c r="B3268" s="181">
        <v>5856</v>
      </c>
      <c r="C3268" s="181">
        <v>429800</v>
      </c>
      <c r="D3268" s="181">
        <v>6</v>
      </c>
      <c r="E3268" s="180" t="s">
        <v>7352</v>
      </c>
      <c r="F3268" s="180" t="s">
        <v>11</v>
      </c>
    </row>
    <row r="3269" spans="1:6">
      <c r="A3269" s="180" t="s">
        <v>397</v>
      </c>
      <c r="B3269" s="181">
        <v>4076</v>
      </c>
      <c r="C3269" s="181">
        <v>324200</v>
      </c>
      <c r="D3269" s="181">
        <v>8</v>
      </c>
      <c r="E3269" s="180" t="s">
        <v>7353</v>
      </c>
      <c r="F3269" s="180" t="s">
        <v>14</v>
      </c>
    </row>
    <row r="3270" spans="1:6">
      <c r="A3270" s="180" t="s">
        <v>397</v>
      </c>
      <c r="B3270" s="181">
        <v>4584</v>
      </c>
      <c r="C3270" s="181">
        <v>396200</v>
      </c>
      <c r="D3270" s="181">
        <v>4</v>
      </c>
      <c r="E3270" s="180" t="s">
        <v>7354</v>
      </c>
      <c r="F3270" s="180" t="s">
        <v>11</v>
      </c>
    </row>
    <row r="3271" spans="1:6">
      <c r="A3271" s="180" t="s">
        <v>397</v>
      </c>
      <c r="B3271" s="181">
        <v>8797</v>
      </c>
      <c r="C3271" s="181">
        <v>1169200</v>
      </c>
      <c r="D3271" s="181">
        <v>4</v>
      </c>
      <c r="E3271" s="180" t="s">
        <v>7355</v>
      </c>
      <c r="F3271" s="180" t="s">
        <v>24</v>
      </c>
    </row>
    <row r="3272" spans="1:6">
      <c r="A3272" s="180" t="s">
        <v>397</v>
      </c>
      <c r="B3272" s="181">
        <v>3862</v>
      </c>
      <c r="C3272" s="181">
        <v>288500</v>
      </c>
      <c r="D3272" s="181">
        <v>5</v>
      </c>
      <c r="E3272" s="180" t="s">
        <v>7356</v>
      </c>
      <c r="F3272" s="180" t="s">
        <v>14</v>
      </c>
    </row>
    <row r="3273" spans="1:6">
      <c r="A3273" s="180" t="s">
        <v>397</v>
      </c>
      <c r="B3273" s="181">
        <v>4934</v>
      </c>
      <c r="C3273" s="181">
        <v>514900</v>
      </c>
      <c r="D3273" s="181">
        <v>7</v>
      </c>
      <c r="E3273" s="180" t="s">
        <v>7357</v>
      </c>
      <c r="F3273" s="180" t="s">
        <v>162</v>
      </c>
    </row>
    <row r="3274" spans="1:6">
      <c r="A3274" s="180" t="s">
        <v>397</v>
      </c>
      <c r="B3274" s="181">
        <v>6456</v>
      </c>
      <c r="C3274" s="181">
        <v>1196300</v>
      </c>
      <c r="D3274" s="181">
        <v>6</v>
      </c>
      <c r="E3274" s="180" t="s">
        <v>7358</v>
      </c>
      <c r="F3274" s="180" t="s">
        <v>32</v>
      </c>
    </row>
    <row r="3275" spans="1:6">
      <c r="A3275" s="180" t="s">
        <v>397</v>
      </c>
      <c r="B3275" s="181">
        <v>4899</v>
      </c>
      <c r="C3275" s="181">
        <v>299900</v>
      </c>
      <c r="D3275" s="181">
        <v>4</v>
      </c>
      <c r="E3275" s="180" t="s">
        <v>7359</v>
      </c>
      <c r="F3275" s="180" t="s">
        <v>15</v>
      </c>
    </row>
    <row r="3276" spans="1:6">
      <c r="A3276" s="180" t="s">
        <v>397</v>
      </c>
      <c r="B3276" s="181">
        <v>5898</v>
      </c>
      <c r="C3276" s="181">
        <v>435400</v>
      </c>
      <c r="D3276" s="181">
        <v>7</v>
      </c>
      <c r="E3276" s="180" t="s">
        <v>7360</v>
      </c>
      <c r="F3276" s="180" t="s">
        <v>14</v>
      </c>
    </row>
    <row r="3277" spans="1:6">
      <c r="A3277" s="180" t="s">
        <v>397</v>
      </c>
      <c r="B3277" s="181">
        <v>4244</v>
      </c>
      <c r="C3277" s="181">
        <v>602400</v>
      </c>
      <c r="D3277" s="181">
        <v>6</v>
      </c>
      <c r="E3277" s="180" t="s">
        <v>7361</v>
      </c>
      <c r="F3277" s="180" t="s">
        <v>49</v>
      </c>
    </row>
    <row r="3278" spans="1:6">
      <c r="A3278" s="180" t="s">
        <v>397</v>
      </c>
      <c r="B3278" s="181">
        <v>3492</v>
      </c>
      <c r="C3278" s="181">
        <v>477300</v>
      </c>
      <c r="D3278" s="181">
        <v>4</v>
      </c>
      <c r="E3278" s="180" t="s">
        <v>7362</v>
      </c>
      <c r="F3278" s="180" t="s">
        <v>32</v>
      </c>
    </row>
    <row r="3279" spans="1:6">
      <c r="A3279" s="180" t="s">
        <v>397</v>
      </c>
      <c r="B3279" s="181">
        <v>8160</v>
      </c>
      <c r="C3279" s="181">
        <v>1359800</v>
      </c>
      <c r="D3279" s="181">
        <v>5</v>
      </c>
      <c r="E3279" s="180" t="s">
        <v>7363</v>
      </c>
      <c r="F3279" s="180" t="s">
        <v>49</v>
      </c>
    </row>
    <row r="3280" spans="1:6">
      <c r="A3280" s="180" t="s">
        <v>397</v>
      </c>
      <c r="B3280" s="181">
        <v>2870</v>
      </c>
      <c r="C3280" s="181">
        <v>243300</v>
      </c>
      <c r="D3280" s="181">
        <v>4</v>
      </c>
      <c r="E3280" s="180" t="s">
        <v>7364</v>
      </c>
      <c r="F3280" s="180" t="s">
        <v>175</v>
      </c>
    </row>
    <row r="3281" spans="1:6">
      <c r="A3281" s="180" t="s">
        <v>397</v>
      </c>
      <c r="B3281" s="181">
        <v>3494</v>
      </c>
      <c r="C3281" s="181">
        <v>234100</v>
      </c>
      <c r="D3281" s="181">
        <v>4</v>
      </c>
      <c r="E3281" s="180" t="s">
        <v>7365</v>
      </c>
      <c r="F3281" s="180" t="s">
        <v>14</v>
      </c>
    </row>
    <row r="3282" spans="1:6">
      <c r="A3282" s="180" t="s">
        <v>397</v>
      </c>
      <c r="B3282" s="181">
        <v>4792</v>
      </c>
      <c r="C3282" s="181">
        <v>311900</v>
      </c>
      <c r="D3282" s="181">
        <v>6</v>
      </c>
      <c r="E3282" s="180" t="s">
        <v>7366</v>
      </c>
      <c r="F3282" s="180" t="s">
        <v>11</v>
      </c>
    </row>
    <row r="3283" spans="1:6">
      <c r="A3283" s="180" t="s">
        <v>397</v>
      </c>
      <c r="B3283" s="181">
        <v>4000</v>
      </c>
      <c r="C3283" s="181">
        <v>446800</v>
      </c>
      <c r="D3283" s="181">
        <v>5</v>
      </c>
      <c r="E3283" s="180" t="s">
        <v>7367</v>
      </c>
      <c r="F3283" s="180" t="s">
        <v>219</v>
      </c>
    </row>
    <row r="3284" spans="1:6">
      <c r="A3284" s="180" t="s">
        <v>397</v>
      </c>
      <c r="B3284" s="181">
        <v>4344</v>
      </c>
      <c r="C3284" s="181">
        <v>308200</v>
      </c>
      <c r="D3284" s="181">
        <v>6</v>
      </c>
      <c r="E3284" s="180" t="s">
        <v>7368</v>
      </c>
      <c r="F3284" s="180" t="s">
        <v>11</v>
      </c>
    </row>
    <row r="3285" spans="1:6">
      <c r="A3285" s="180" t="s">
        <v>397</v>
      </c>
      <c r="B3285" s="181">
        <v>5976</v>
      </c>
      <c r="C3285" s="181">
        <v>472800</v>
      </c>
      <c r="D3285" s="181">
        <v>6</v>
      </c>
      <c r="E3285" s="180" t="s">
        <v>7369</v>
      </c>
      <c r="F3285" s="180" t="s">
        <v>14</v>
      </c>
    </row>
    <row r="3286" spans="1:6">
      <c r="A3286" s="180" t="s">
        <v>397</v>
      </c>
      <c r="B3286" s="181">
        <v>6853</v>
      </c>
      <c r="C3286" s="181">
        <v>544900</v>
      </c>
      <c r="D3286" s="181">
        <v>8</v>
      </c>
      <c r="E3286" s="180" t="s">
        <v>7370</v>
      </c>
      <c r="F3286" s="180" t="s">
        <v>90</v>
      </c>
    </row>
    <row r="3287" spans="1:6">
      <c r="A3287" s="180" t="s">
        <v>397</v>
      </c>
      <c r="B3287" s="181">
        <v>2646</v>
      </c>
      <c r="C3287" s="181">
        <v>522500</v>
      </c>
      <c r="D3287" s="181">
        <v>4</v>
      </c>
      <c r="E3287" s="180" t="s">
        <v>7371</v>
      </c>
      <c r="F3287" s="180" t="s">
        <v>28</v>
      </c>
    </row>
    <row r="3288" spans="1:6">
      <c r="A3288" s="180" t="s">
        <v>397</v>
      </c>
      <c r="B3288" s="181">
        <v>6996</v>
      </c>
      <c r="C3288" s="181">
        <v>1194400</v>
      </c>
      <c r="D3288" s="181">
        <v>8</v>
      </c>
      <c r="E3288" s="180" t="s">
        <v>7372</v>
      </c>
      <c r="F3288" s="180" t="s">
        <v>28</v>
      </c>
    </row>
    <row r="3289" spans="1:6">
      <c r="A3289" s="180" t="s">
        <v>397</v>
      </c>
      <c r="B3289" s="181">
        <v>4929</v>
      </c>
      <c r="C3289" s="181">
        <v>441000</v>
      </c>
      <c r="D3289" s="181">
        <v>4</v>
      </c>
      <c r="E3289" s="180" t="s">
        <v>7373</v>
      </c>
      <c r="F3289" s="180" t="s">
        <v>14</v>
      </c>
    </row>
    <row r="3290" spans="1:6">
      <c r="A3290" s="180" t="s">
        <v>397</v>
      </c>
      <c r="B3290" s="181">
        <v>4759</v>
      </c>
      <c r="C3290" s="181">
        <v>966900</v>
      </c>
      <c r="D3290" s="181">
        <v>6</v>
      </c>
      <c r="E3290" s="180" t="s">
        <v>7374</v>
      </c>
      <c r="F3290" s="180" t="s">
        <v>32</v>
      </c>
    </row>
    <row r="3291" spans="1:6">
      <c r="A3291" s="180" t="s">
        <v>397</v>
      </c>
      <c r="B3291" s="181">
        <v>5310</v>
      </c>
      <c r="C3291" s="181">
        <v>675200</v>
      </c>
      <c r="D3291" s="181">
        <v>6</v>
      </c>
      <c r="E3291" s="180" t="s">
        <v>7375</v>
      </c>
      <c r="F3291" s="180" t="s">
        <v>41</v>
      </c>
    </row>
    <row r="3292" spans="1:6">
      <c r="A3292" s="180" t="s">
        <v>397</v>
      </c>
      <c r="B3292" s="181">
        <v>2993</v>
      </c>
      <c r="C3292" s="181">
        <v>252600</v>
      </c>
      <c r="D3292" s="181">
        <v>4</v>
      </c>
      <c r="E3292" s="180" t="s">
        <v>7376</v>
      </c>
      <c r="F3292" s="180" t="s">
        <v>103</v>
      </c>
    </row>
    <row r="3293" spans="1:6">
      <c r="A3293" s="180" t="s">
        <v>397</v>
      </c>
      <c r="B3293" s="181">
        <v>3480</v>
      </c>
      <c r="C3293" s="181">
        <v>440400</v>
      </c>
      <c r="D3293" s="181">
        <v>4</v>
      </c>
      <c r="E3293" s="180" t="s">
        <v>7377</v>
      </c>
      <c r="F3293" s="180" t="s">
        <v>14</v>
      </c>
    </row>
    <row r="3294" spans="1:6">
      <c r="A3294" s="180" t="s">
        <v>397</v>
      </c>
      <c r="B3294" s="181">
        <v>3196</v>
      </c>
      <c r="C3294" s="181">
        <v>801100</v>
      </c>
      <c r="D3294" s="181">
        <v>4</v>
      </c>
      <c r="E3294" s="180" t="s">
        <v>7378</v>
      </c>
      <c r="F3294" s="180" t="s">
        <v>28</v>
      </c>
    </row>
    <row r="3295" spans="1:6">
      <c r="A3295" s="180" t="s">
        <v>397</v>
      </c>
      <c r="B3295" s="181">
        <v>2800</v>
      </c>
      <c r="C3295" s="181">
        <v>479300</v>
      </c>
      <c r="D3295" s="181">
        <v>4</v>
      </c>
      <c r="E3295" s="180" t="s">
        <v>7379</v>
      </c>
      <c r="F3295" s="180" t="s">
        <v>32</v>
      </c>
    </row>
    <row r="3296" spans="1:6">
      <c r="A3296" s="180" t="s">
        <v>397</v>
      </c>
      <c r="B3296" s="181">
        <v>5121</v>
      </c>
      <c r="C3296" s="181">
        <v>445200</v>
      </c>
      <c r="D3296" s="181">
        <v>5</v>
      </c>
      <c r="E3296" s="180" t="s">
        <v>7380</v>
      </c>
      <c r="F3296" s="180" t="s">
        <v>14</v>
      </c>
    </row>
    <row r="3297" spans="1:6">
      <c r="A3297" s="180" t="s">
        <v>397</v>
      </c>
      <c r="B3297" s="181">
        <v>2972</v>
      </c>
      <c r="C3297" s="181">
        <v>282000</v>
      </c>
      <c r="D3297" s="181">
        <v>4</v>
      </c>
      <c r="E3297" s="180" t="s">
        <v>7381</v>
      </c>
      <c r="F3297" s="180" t="s">
        <v>14</v>
      </c>
    </row>
    <row r="3298" spans="1:6">
      <c r="A3298" s="180" t="s">
        <v>397</v>
      </c>
      <c r="B3298" s="181">
        <v>1440</v>
      </c>
      <c r="C3298" s="181">
        <v>144800</v>
      </c>
      <c r="D3298" s="181">
        <v>4</v>
      </c>
      <c r="E3298" s="180" t="s">
        <v>7382</v>
      </c>
      <c r="F3298" s="180" t="s">
        <v>246</v>
      </c>
    </row>
    <row r="3299" spans="1:6">
      <c r="A3299" s="180" t="s">
        <v>397</v>
      </c>
      <c r="B3299" s="181">
        <v>4910</v>
      </c>
      <c r="C3299" s="181">
        <v>389700</v>
      </c>
      <c r="D3299" s="181">
        <v>6</v>
      </c>
      <c r="E3299" s="180" t="s">
        <v>7383</v>
      </c>
      <c r="F3299" s="180" t="s">
        <v>14</v>
      </c>
    </row>
    <row r="3300" spans="1:6">
      <c r="A3300" s="180" t="s">
        <v>397</v>
      </c>
      <c r="B3300" s="181">
        <v>6836</v>
      </c>
      <c r="C3300" s="181">
        <v>533300</v>
      </c>
      <c r="D3300" s="181">
        <v>5</v>
      </c>
      <c r="E3300" s="180" t="s">
        <v>7384</v>
      </c>
      <c r="F3300" s="180" t="s">
        <v>11</v>
      </c>
    </row>
    <row r="3301" spans="1:6">
      <c r="A3301" s="180" t="s">
        <v>397</v>
      </c>
      <c r="B3301" s="181">
        <v>2214</v>
      </c>
      <c r="C3301" s="181">
        <v>250500</v>
      </c>
      <c r="D3301" s="181">
        <v>4</v>
      </c>
      <c r="E3301" s="180" t="s">
        <v>7385</v>
      </c>
      <c r="F3301" s="180" t="s">
        <v>14</v>
      </c>
    </row>
    <row r="3302" spans="1:6">
      <c r="A3302" s="180" t="s">
        <v>397</v>
      </c>
      <c r="B3302" s="181">
        <v>9759</v>
      </c>
      <c r="C3302" s="181">
        <v>781300</v>
      </c>
      <c r="D3302" s="181">
        <v>4</v>
      </c>
      <c r="E3302" s="180" t="s">
        <v>7386</v>
      </c>
      <c r="F3302" s="180" t="s">
        <v>41</v>
      </c>
    </row>
    <row r="3303" spans="1:6">
      <c r="A3303" s="180" t="s">
        <v>397</v>
      </c>
      <c r="B3303" s="181">
        <v>4149</v>
      </c>
      <c r="C3303" s="181">
        <v>444000</v>
      </c>
      <c r="D3303" s="181">
        <v>4</v>
      </c>
      <c r="E3303" s="180" t="s">
        <v>7387</v>
      </c>
      <c r="F3303" s="180" t="s">
        <v>14</v>
      </c>
    </row>
    <row r="3304" spans="1:6">
      <c r="A3304" s="180" t="s">
        <v>397</v>
      </c>
      <c r="B3304" s="181">
        <v>2376</v>
      </c>
      <c r="C3304" s="181">
        <v>515500</v>
      </c>
      <c r="D3304" s="181">
        <v>4</v>
      </c>
      <c r="E3304" s="180" t="s">
        <v>7388</v>
      </c>
      <c r="F3304" s="180" t="s">
        <v>28</v>
      </c>
    </row>
    <row r="3305" spans="1:6">
      <c r="A3305" s="180" t="s">
        <v>397</v>
      </c>
      <c r="B3305" s="181">
        <v>2958</v>
      </c>
      <c r="C3305" s="181">
        <v>281200</v>
      </c>
      <c r="D3305" s="181">
        <v>4</v>
      </c>
      <c r="E3305" s="180" t="s">
        <v>7389</v>
      </c>
      <c r="F3305" s="180" t="s">
        <v>14</v>
      </c>
    </row>
    <row r="3306" spans="1:6">
      <c r="A3306" s="180" t="s">
        <v>397</v>
      </c>
      <c r="B3306" s="181">
        <v>4320</v>
      </c>
      <c r="C3306" s="181">
        <v>207800</v>
      </c>
      <c r="D3306" s="181">
        <v>5</v>
      </c>
      <c r="E3306" s="180" t="s">
        <v>7390</v>
      </c>
      <c r="F3306" s="180" t="s">
        <v>11</v>
      </c>
    </row>
    <row r="3307" spans="1:6">
      <c r="A3307" s="180" t="s">
        <v>397</v>
      </c>
      <c r="B3307" s="181">
        <v>3564</v>
      </c>
      <c r="C3307" s="181">
        <v>603400</v>
      </c>
      <c r="D3307" s="181">
        <v>4</v>
      </c>
      <c r="E3307" s="180" t="s">
        <v>7391</v>
      </c>
      <c r="F3307" s="180" t="s">
        <v>28</v>
      </c>
    </row>
    <row r="3308" spans="1:6">
      <c r="A3308" s="180" t="s">
        <v>397</v>
      </c>
      <c r="B3308" s="181">
        <v>8448</v>
      </c>
      <c r="C3308" s="181">
        <v>1250300</v>
      </c>
      <c r="D3308" s="181">
        <v>6</v>
      </c>
      <c r="E3308" s="180" t="s">
        <v>7392</v>
      </c>
      <c r="F3308" s="180" t="s">
        <v>45</v>
      </c>
    </row>
    <row r="3309" spans="1:6">
      <c r="A3309" s="180" t="s">
        <v>397</v>
      </c>
      <c r="B3309" s="181">
        <v>4424</v>
      </c>
      <c r="C3309" s="181">
        <v>752800</v>
      </c>
      <c r="D3309" s="181">
        <v>4</v>
      </c>
      <c r="E3309" s="180" t="s">
        <v>7393</v>
      </c>
      <c r="F3309" s="180" t="s">
        <v>28</v>
      </c>
    </row>
    <row r="3310" spans="1:6">
      <c r="A3310" s="180" t="s">
        <v>397</v>
      </c>
      <c r="B3310" s="181">
        <v>4783</v>
      </c>
      <c r="C3310" s="181">
        <v>620000</v>
      </c>
      <c r="D3310" s="181">
        <v>5</v>
      </c>
      <c r="E3310" s="180" t="s">
        <v>7394</v>
      </c>
      <c r="F3310" s="180" t="s">
        <v>65</v>
      </c>
    </row>
    <row r="3311" spans="1:6">
      <c r="A3311" s="180" t="s">
        <v>397</v>
      </c>
      <c r="B3311" s="181">
        <v>2538</v>
      </c>
      <c r="C3311" s="181">
        <v>295500</v>
      </c>
      <c r="D3311" s="181">
        <v>6</v>
      </c>
      <c r="E3311" s="180" t="s">
        <v>7395</v>
      </c>
      <c r="F3311" s="180" t="s">
        <v>11</v>
      </c>
    </row>
    <row r="3312" spans="1:6">
      <c r="A3312" s="180" t="s">
        <v>397</v>
      </c>
      <c r="B3312" s="181">
        <v>5034</v>
      </c>
      <c r="C3312" s="181">
        <v>388100</v>
      </c>
      <c r="D3312" s="181">
        <v>5</v>
      </c>
      <c r="E3312" s="180" t="s">
        <v>7396</v>
      </c>
      <c r="F3312" s="180" t="s">
        <v>14</v>
      </c>
    </row>
    <row r="3313" spans="1:6">
      <c r="A3313" s="180" t="s">
        <v>397</v>
      </c>
      <c r="B3313" s="181">
        <v>4685</v>
      </c>
      <c r="C3313" s="181">
        <v>1019300</v>
      </c>
      <c r="D3313" s="181">
        <v>4</v>
      </c>
      <c r="E3313" s="180" t="s">
        <v>7397</v>
      </c>
      <c r="F3313" s="180" t="s">
        <v>78</v>
      </c>
    </row>
    <row r="3314" spans="1:6">
      <c r="A3314" s="180" t="s">
        <v>397</v>
      </c>
      <c r="B3314" s="181">
        <v>4334</v>
      </c>
      <c r="C3314" s="181">
        <v>638600</v>
      </c>
      <c r="D3314" s="181">
        <v>5</v>
      </c>
      <c r="E3314" s="180" t="s">
        <v>7398</v>
      </c>
      <c r="F3314" s="180" t="s">
        <v>44</v>
      </c>
    </row>
    <row r="3315" spans="1:6">
      <c r="A3315" s="180" t="s">
        <v>397</v>
      </c>
      <c r="B3315" s="181">
        <v>2974</v>
      </c>
      <c r="C3315" s="181">
        <v>520400</v>
      </c>
      <c r="D3315" s="181">
        <v>6</v>
      </c>
      <c r="E3315" s="180" t="s">
        <v>7399</v>
      </c>
      <c r="F3315" s="180" t="s">
        <v>16</v>
      </c>
    </row>
    <row r="3316" spans="1:6">
      <c r="A3316" s="180" t="s">
        <v>397</v>
      </c>
      <c r="B3316" s="181">
        <v>4533</v>
      </c>
      <c r="C3316" s="181">
        <v>215500</v>
      </c>
      <c r="D3316" s="181">
        <v>6</v>
      </c>
      <c r="E3316" s="180" t="s">
        <v>7400</v>
      </c>
      <c r="F3316" s="180" t="s">
        <v>171</v>
      </c>
    </row>
    <row r="3317" spans="1:6">
      <c r="A3317" s="180" t="s">
        <v>397</v>
      </c>
      <c r="B3317" s="181">
        <v>6210</v>
      </c>
      <c r="C3317" s="181">
        <v>749500</v>
      </c>
      <c r="D3317" s="181">
        <v>6</v>
      </c>
      <c r="E3317" s="180" t="s">
        <v>7401</v>
      </c>
      <c r="F3317" s="180" t="s">
        <v>32</v>
      </c>
    </row>
    <row r="3318" spans="1:6">
      <c r="A3318" s="180" t="s">
        <v>397</v>
      </c>
      <c r="B3318" s="181">
        <v>2662</v>
      </c>
      <c r="C3318" s="181">
        <v>240600</v>
      </c>
      <c r="D3318" s="181">
        <v>5</v>
      </c>
      <c r="E3318" s="180" t="s">
        <v>7402</v>
      </c>
      <c r="F3318" s="180" t="s">
        <v>14</v>
      </c>
    </row>
    <row r="3319" spans="1:6">
      <c r="A3319" s="180" t="s">
        <v>397</v>
      </c>
      <c r="B3319" s="181">
        <v>4271</v>
      </c>
      <c r="C3319" s="181">
        <v>504100</v>
      </c>
      <c r="D3319" s="181">
        <v>4</v>
      </c>
      <c r="E3319" s="180" t="s">
        <v>7403</v>
      </c>
      <c r="F3319" s="180" t="s">
        <v>77</v>
      </c>
    </row>
    <row r="3320" spans="1:6">
      <c r="A3320" s="180" t="s">
        <v>397</v>
      </c>
      <c r="B3320" s="181">
        <v>2808</v>
      </c>
      <c r="C3320" s="181">
        <v>291900</v>
      </c>
      <c r="D3320" s="181">
        <v>4</v>
      </c>
      <c r="E3320" s="180" t="s">
        <v>7404</v>
      </c>
      <c r="F3320" s="180" t="s">
        <v>175</v>
      </c>
    </row>
    <row r="3321" spans="1:6">
      <c r="A3321" s="180" t="s">
        <v>397</v>
      </c>
      <c r="B3321" s="181">
        <v>4704</v>
      </c>
      <c r="C3321" s="181">
        <v>721100</v>
      </c>
      <c r="D3321" s="181">
        <v>6</v>
      </c>
      <c r="E3321" s="180" t="s">
        <v>7405</v>
      </c>
      <c r="F3321" s="180" t="s">
        <v>10</v>
      </c>
    </row>
    <row r="3322" spans="1:6">
      <c r="A3322" s="180" t="s">
        <v>397</v>
      </c>
      <c r="B3322" s="181">
        <v>2378</v>
      </c>
      <c r="C3322" s="181">
        <v>208400</v>
      </c>
      <c r="D3322" s="181">
        <v>4</v>
      </c>
      <c r="E3322" s="180" t="s">
        <v>7406</v>
      </c>
      <c r="F3322" s="180" t="s">
        <v>103</v>
      </c>
    </row>
    <row r="3323" spans="1:6">
      <c r="A3323" s="180" t="s">
        <v>397</v>
      </c>
      <c r="B3323" s="181">
        <v>7004</v>
      </c>
      <c r="C3323" s="181">
        <v>1205500</v>
      </c>
      <c r="D3323" s="181">
        <v>8</v>
      </c>
      <c r="E3323" s="180" t="s">
        <v>7407</v>
      </c>
      <c r="F3323" s="180" t="s">
        <v>7</v>
      </c>
    </row>
    <row r="3324" spans="1:6">
      <c r="A3324" s="180" t="s">
        <v>397</v>
      </c>
      <c r="B3324" s="181">
        <v>4164</v>
      </c>
      <c r="C3324" s="181">
        <v>305700</v>
      </c>
      <c r="D3324" s="181">
        <v>6</v>
      </c>
      <c r="E3324" s="180" t="s">
        <v>7408</v>
      </c>
      <c r="F3324" s="180" t="s">
        <v>14</v>
      </c>
    </row>
    <row r="3325" spans="1:6">
      <c r="A3325" s="180" t="s">
        <v>397</v>
      </c>
      <c r="B3325" s="181">
        <v>6820</v>
      </c>
      <c r="C3325" s="181">
        <v>436200</v>
      </c>
      <c r="D3325" s="181">
        <v>4</v>
      </c>
      <c r="E3325" s="180" t="s">
        <v>7409</v>
      </c>
      <c r="F3325" s="180" t="s">
        <v>10</v>
      </c>
    </row>
    <row r="3326" spans="1:6">
      <c r="A3326" s="180" t="s">
        <v>397</v>
      </c>
      <c r="B3326" s="181">
        <v>3067</v>
      </c>
      <c r="C3326" s="181">
        <v>636000</v>
      </c>
      <c r="D3326" s="181">
        <v>4</v>
      </c>
      <c r="E3326" s="180" t="s">
        <v>7410</v>
      </c>
      <c r="F3326" s="180" t="s">
        <v>18</v>
      </c>
    </row>
    <row r="3327" spans="1:6">
      <c r="A3327" s="180" t="s">
        <v>397</v>
      </c>
      <c r="B3327" s="181">
        <v>3932</v>
      </c>
      <c r="C3327" s="181">
        <v>383200</v>
      </c>
      <c r="D3327" s="181">
        <v>4</v>
      </c>
      <c r="E3327" s="180" t="s">
        <v>7411</v>
      </c>
      <c r="F3327" s="180" t="s">
        <v>90</v>
      </c>
    </row>
    <row r="3328" spans="1:6">
      <c r="A3328" s="180" t="s">
        <v>397</v>
      </c>
      <c r="B3328" s="181">
        <v>4450</v>
      </c>
      <c r="C3328" s="181">
        <v>785000</v>
      </c>
      <c r="D3328" s="181">
        <v>4</v>
      </c>
      <c r="E3328" s="180" t="s">
        <v>7412</v>
      </c>
      <c r="F3328" s="180" t="s">
        <v>44</v>
      </c>
    </row>
    <row r="3329" spans="1:6">
      <c r="A3329" s="180" t="s">
        <v>397</v>
      </c>
      <c r="B3329" s="181">
        <v>3964</v>
      </c>
      <c r="C3329" s="181">
        <v>317900</v>
      </c>
      <c r="D3329" s="181">
        <v>5</v>
      </c>
      <c r="E3329" s="180" t="s">
        <v>7413</v>
      </c>
      <c r="F3329" s="180" t="s">
        <v>15</v>
      </c>
    </row>
    <row r="3330" spans="1:6">
      <c r="A3330" s="180" t="s">
        <v>397</v>
      </c>
      <c r="B3330" s="181">
        <v>3480</v>
      </c>
      <c r="C3330" s="181">
        <v>278800</v>
      </c>
      <c r="D3330" s="181">
        <v>4</v>
      </c>
      <c r="E3330" s="180" t="s">
        <v>7414</v>
      </c>
      <c r="F3330" s="180" t="s">
        <v>15</v>
      </c>
    </row>
    <row r="3331" spans="1:6">
      <c r="A3331" s="180" t="s">
        <v>397</v>
      </c>
      <c r="B3331" s="181">
        <v>6658</v>
      </c>
      <c r="C3331" s="181">
        <v>504800</v>
      </c>
      <c r="D3331" s="181">
        <v>4</v>
      </c>
      <c r="E3331" s="180" t="s">
        <v>7415</v>
      </c>
      <c r="F3331" s="180" t="s">
        <v>41</v>
      </c>
    </row>
    <row r="3332" spans="1:6">
      <c r="A3332" s="180" t="s">
        <v>397</v>
      </c>
      <c r="B3332" s="181">
        <v>4920</v>
      </c>
      <c r="C3332" s="181">
        <v>1605200</v>
      </c>
      <c r="D3332" s="181">
        <v>4</v>
      </c>
      <c r="E3332" s="180" t="s">
        <v>7416</v>
      </c>
      <c r="F3332" s="180" t="s">
        <v>7</v>
      </c>
    </row>
    <row r="3333" spans="1:6">
      <c r="A3333" s="180" t="s">
        <v>397</v>
      </c>
      <c r="B3333" s="181">
        <v>3499</v>
      </c>
      <c r="C3333" s="181">
        <v>285600</v>
      </c>
      <c r="D3333" s="181">
        <v>4</v>
      </c>
      <c r="E3333" s="180" t="s">
        <v>7417</v>
      </c>
      <c r="F3333" s="180" t="s">
        <v>14</v>
      </c>
    </row>
    <row r="3334" spans="1:6">
      <c r="A3334" s="180" t="s">
        <v>397</v>
      </c>
      <c r="B3334" s="181">
        <v>5024</v>
      </c>
      <c r="C3334" s="181">
        <v>344300</v>
      </c>
      <c r="D3334" s="181">
        <v>5</v>
      </c>
      <c r="E3334" s="180" t="s">
        <v>7418</v>
      </c>
      <c r="F3334" s="180" t="s">
        <v>175</v>
      </c>
    </row>
    <row r="3335" spans="1:6">
      <c r="A3335" s="180" t="s">
        <v>397</v>
      </c>
      <c r="B3335" s="181">
        <v>5276</v>
      </c>
      <c r="C3335" s="181">
        <v>949300</v>
      </c>
      <c r="D3335" s="181">
        <v>4</v>
      </c>
      <c r="E3335" s="180" t="s">
        <v>7419</v>
      </c>
      <c r="F3335" s="180" t="s">
        <v>24</v>
      </c>
    </row>
    <row r="3336" spans="1:6">
      <c r="A3336" s="180" t="s">
        <v>397</v>
      </c>
      <c r="B3336" s="181">
        <v>1451</v>
      </c>
      <c r="C3336" s="181">
        <v>194200</v>
      </c>
      <c r="D3336" s="181">
        <v>4</v>
      </c>
      <c r="E3336" s="180" t="s">
        <v>7420</v>
      </c>
      <c r="F3336" s="180" t="s">
        <v>185</v>
      </c>
    </row>
    <row r="3337" spans="1:6">
      <c r="A3337" s="180" t="s">
        <v>397</v>
      </c>
      <c r="B3337" s="181">
        <v>4566</v>
      </c>
      <c r="C3337" s="181">
        <v>347700</v>
      </c>
      <c r="D3337" s="181">
        <v>6</v>
      </c>
      <c r="E3337" s="180" t="s">
        <v>7421</v>
      </c>
      <c r="F3337" s="180" t="s">
        <v>14</v>
      </c>
    </row>
    <row r="3338" spans="1:6">
      <c r="A3338" s="180" t="s">
        <v>397</v>
      </c>
      <c r="B3338" s="181">
        <v>3182</v>
      </c>
      <c r="C3338" s="181">
        <v>271200</v>
      </c>
      <c r="D3338" s="181">
        <v>4</v>
      </c>
      <c r="E3338" s="180" t="s">
        <v>7422</v>
      </c>
      <c r="F3338" s="180" t="s">
        <v>14</v>
      </c>
    </row>
    <row r="3339" spans="1:6">
      <c r="A3339" s="180" t="s">
        <v>397</v>
      </c>
      <c r="B3339" s="181">
        <v>5469</v>
      </c>
      <c r="C3339" s="181">
        <v>654300</v>
      </c>
      <c r="D3339" s="181">
        <v>6</v>
      </c>
      <c r="E3339" s="180" t="s">
        <v>7423</v>
      </c>
      <c r="F3339" s="180" t="s">
        <v>10</v>
      </c>
    </row>
    <row r="3340" spans="1:6">
      <c r="A3340" s="180" t="s">
        <v>397</v>
      </c>
      <c r="B3340" s="181">
        <v>3463</v>
      </c>
      <c r="C3340" s="181">
        <v>338400</v>
      </c>
      <c r="D3340" s="181">
        <v>5</v>
      </c>
      <c r="E3340" s="180" t="s">
        <v>7424</v>
      </c>
      <c r="F3340" s="180" t="s">
        <v>58</v>
      </c>
    </row>
    <row r="3341" spans="1:6">
      <c r="A3341" s="180" t="s">
        <v>397</v>
      </c>
      <c r="B3341" s="181">
        <v>5352</v>
      </c>
      <c r="C3341" s="181">
        <v>706400</v>
      </c>
      <c r="D3341" s="181">
        <v>4</v>
      </c>
      <c r="E3341" s="180" t="s">
        <v>7425</v>
      </c>
      <c r="F3341" s="180" t="s">
        <v>7</v>
      </c>
    </row>
    <row r="3342" spans="1:6">
      <c r="A3342" s="180" t="s">
        <v>397</v>
      </c>
      <c r="B3342" s="181">
        <v>7246</v>
      </c>
      <c r="C3342" s="181">
        <v>551400</v>
      </c>
      <c r="D3342" s="181">
        <v>6</v>
      </c>
      <c r="E3342" s="180" t="s">
        <v>7426</v>
      </c>
      <c r="F3342" s="180" t="s">
        <v>10</v>
      </c>
    </row>
    <row r="3343" spans="1:6">
      <c r="A3343" s="180" t="s">
        <v>397</v>
      </c>
      <c r="B3343" s="181">
        <v>5658</v>
      </c>
      <c r="C3343" s="181">
        <v>610800</v>
      </c>
      <c r="D3343" s="181">
        <v>6</v>
      </c>
      <c r="E3343" s="180" t="s">
        <v>7427</v>
      </c>
      <c r="F3343" s="180" t="s">
        <v>10</v>
      </c>
    </row>
    <row r="3344" spans="1:6">
      <c r="A3344" s="180" t="s">
        <v>397</v>
      </c>
      <c r="B3344" s="181">
        <v>3024</v>
      </c>
      <c r="C3344" s="181">
        <v>567300</v>
      </c>
      <c r="D3344" s="181">
        <v>4</v>
      </c>
      <c r="E3344" s="180" t="s">
        <v>7428</v>
      </c>
      <c r="F3344" s="180" t="s">
        <v>78</v>
      </c>
    </row>
    <row r="3345" spans="1:6">
      <c r="A3345" s="180" t="s">
        <v>397</v>
      </c>
      <c r="B3345" s="181">
        <v>5446</v>
      </c>
      <c r="C3345" s="181">
        <v>496300</v>
      </c>
      <c r="D3345" s="181">
        <v>6</v>
      </c>
      <c r="E3345" s="180" t="s">
        <v>7429</v>
      </c>
      <c r="F3345" s="180" t="s">
        <v>139</v>
      </c>
    </row>
    <row r="3346" spans="1:6">
      <c r="A3346" s="180" t="s">
        <v>397</v>
      </c>
      <c r="B3346" s="181">
        <v>3584</v>
      </c>
      <c r="C3346" s="181">
        <v>850300</v>
      </c>
      <c r="D3346" s="181">
        <v>4</v>
      </c>
      <c r="E3346" s="180" t="s">
        <v>7430</v>
      </c>
      <c r="F3346" s="180" t="s">
        <v>28</v>
      </c>
    </row>
    <row r="3347" spans="1:6">
      <c r="A3347" s="180" t="s">
        <v>397</v>
      </c>
      <c r="B3347" s="181">
        <v>3080</v>
      </c>
      <c r="C3347" s="181">
        <v>438700</v>
      </c>
      <c r="D3347" s="181">
        <v>4</v>
      </c>
      <c r="E3347" s="180" t="s">
        <v>7431</v>
      </c>
      <c r="F3347" s="180" t="s">
        <v>31</v>
      </c>
    </row>
    <row r="3348" spans="1:6">
      <c r="A3348" s="180" t="s">
        <v>397</v>
      </c>
      <c r="B3348" s="181">
        <v>5046</v>
      </c>
      <c r="C3348" s="181">
        <v>360100</v>
      </c>
      <c r="D3348" s="181">
        <v>5</v>
      </c>
      <c r="E3348" s="180" t="s">
        <v>7432</v>
      </c>
      <c r="F3348" s="180" t="s">
        <v>15</v>
      </c>
    </row>
    <row r="3349" spans="1:6">
      <c r="A3349" s="180" t="s">
        <v>397</v>
      </c>
      <c r="B3349" s="181">
        <v>4436</v>
      </c>
      <c r="C3349" s="181">
        <v>320000</v>
      </c>
      <c r="D3349" s="181">
        <v>4</v>
      </c>
      <c r="E3349" s="180" t="s">
        <v>7433</v>
      </c>
      <c r="F3349" s="180" t="s">
        <v>14</v>
      </c>
    </row>
    <row r="3350" spans="1:6">
      <c r="A3350" s="180" t="s">
        <v>397</v>
      </c>
      <c r="B3350" s="181">
        <v>2280</v>
      </c>
      <c r="C3350" s="181">
        <v>1020500</v>
      </c>
      <c r="D3350" s="181">
        <v>4</v>
      </c>
      <c r="E3350" s="180" t="s">
        <v>7434</v>
      </c>
      <c r="F3350" s="180" t="s">
        <v>177</v>
      </c>
    </row>
    <row r="3351" spans="1:6">
      <c r="A3351" s="180" t="s">
        <v>397</v>
      </c>
      <c r="B3351" s="181">
        <v>4075</v>
      </c>
      <c r="C3351" s="181">
        <v>346400</v>
      </c>
      <c r="D3351" s="181">
        <v>8</v>
      </c>
      <c r="E3351" s="180" t="s">
        <v>7435</v>
      </c>
      <c r="F3351" s="180" t="s">
        <v>14</v>
      </c>
    </row>
    <row r="3352" spans="1:6">
      <c r="A3352" s="180" t="s">
        <v>397</v>
      </c>
      <c r="B3352" s="181">
        <v>9961</v>
      </c>
      <c r="C3352" s="181">
        <v>681000</v>
      </c>
      <c r="D3352" s="181">
        <v>5</v>
      </c>
      <c r="E3352" s="180" t="s">
        <v>7436</v>
      </c>
      <c r="F3352" s="180" t="s">
        <v>7</v>
      </c>
    </row>
    <row r="3353" spans="1:6">
      <c r="A3353" s="180" t="s">
        <v>397</v>
      </c>
      <c r="B3353" s="181">
        <v>6129</v>
      </c>
      <c r="C3353" s="181">
        <v>852100</v>
      </c>
      <c r="D3353" s="181">
        <v>6</v>
      </c>
      <c r="E3353" s="180" t="s">
        <v>7437</v>
      </c>
      <c r="F3353" s="180" t="s">
        <v>32</v>
      </c>
    </row>
    <row r="3354" spans="1:6">
      <c r="A3354" s="180" t="s">
        <v>397</v>
      </c>
      <c r="B3354" s="181">
        <v>4265</v>
      </c>
      <c r="C3354" s="181">
        <v>597800</v>
      </c>
      <c r="D3354" s="181">
        <v>4</v>
      </c>
      <c r="E3354" s="180" t="s">
        <v>7438</v>
      </c>
      <c r="F3354" s="180" t="s">
        <v>13</v>
      </c>
    </row>
    <row r="3355" spans="1:6">
      <c r="A3355" s="180" t="s">
        <v>397</v>
      </c>
      <c r="B3355" s="181">
        <v>4230</v>
      </c>
      <c r="C3355" s="181">
        <v>573800</v>
      </c>
      <c r="D3355" s="181">
        <v>6</v>
      </c>
      <c r="E3355" s="180" t="s">
        <v>7439</v>
      </c>
      <c r="F3355" s="180" t="s">
        <v>10</v>
      </c>
    </row>
    <row r="3356" spans="1:6">
      <c r="A3356" s="180" t="s">
        <v>397</v>
      </c>
      <c r="B3356" s="181">
        <v>4635</v>
      </c>
      <c r="C3356" s="181">
        <v>666800</v>
      </c>
      <c r="D3356" s="181">
        <v>7</v>
      </c>
      <c r="E3356" s="180" t="s">
        <v>7440</v>
      </c>
      <c r="F3356" s="180" t="s">
        <v>13</v>
      </c>
    </row>
    <row r="3357" spans="1:6">
      <c r="A3357" s="180" t="s">
        <v>397</v>
      </c>
      <c r="B3357" s="181">
        <v>6547</v>
      </c>
      <c r="C3357" s="181">
        <v>1433900</v>
      </c>
      <c r="D3357" s="181">
        <v>6</v>
      </c>
      <c r="E3357" s="180" t="s">
        <v>7441</v>
      </c>
      <c r="F3357" s="180" t="s">
        <v>7</v>
      </c>
    </row>
    <row r="3358" spans="1:6">
      <c r="A3358" s="180" t="s">
        <v>397</v>
      </c>
      <c r="B3358" s="181">
        <v>3125</v>
      </c>
      <c r="C3358" s="181">
        <v>296200</v>
      </c>
      <c r="D3358" s="181">
        <v>4</v>
      </c>
      <c r="E3358" s="180" t="s">
        <v>7442</v>
      </c>
      <c r="F3358" s="180" t="s">
        <v>14</v>
      </c>
    </row>
    <row r="3359" spans="1:6">
      <c r="A3359" s="180" t="s">
        <v>397</v>
      </c>
      <c r="B3359" s="181">
        <v>9308</v>
      </c>
      <c r="C3359" s="181">
        <v>1221400</v>
      </c>
      <c r="D3359" s="181">
        <v>8</v>
      </c>
      <c r="E3359" s="180" t="s">
        <v>7443</v>
      </c>
      <c r="F3359" s="180" t="s">
        <v>26</v>
      </c>
    </row>
    <row r="3360" spans="1:6">
      <c r="A3360" s="180" t="s">
        <v>397</v>
      </c>
      <c r="B3360" s="181">
        <v>3364</v>
      </c>
      <c r="C3360" s="181">
        <v>431900</v>
      </c>
      <c r="D3360" s="181">
        <v>4</v>
      </c>
      <c r="E3360" s="180" t="s">
        <v>7444</v>
      </c>
      <c r="F3360" s="180" t="s">
        <v>46</v>
      </c>
    </row>
    <row r="3361" spans="1:6">
      <c r="A3361" s="180" t="s">
        <v>397</v>
      </c>
      <c r="B3361" s="181">
        <v>4860</v>
      </c>
      <c r="C3361" s="181">
        <v>313100</v>
      </c>
      <c r="D3361" s="181">
        <v>6</v>
      </c>
      <c r="E3361" s="180" t="s">
        <v>7445</v>
      </c>
      <c r="F3361" s="180" t="s">
        <v>11</v>
      </c>
    </row>
    <row r="3362" spans="1:6">
      <c r="A3362" s="180" t="s">
        <v>397</v>
      </c>
      <c r="B3362" s="181">
        <v>5147</v>
      </c>
      <c r="C3362" s="181">
        <v>607500</v>
      </c>
      <c r="D3362" s="181">
        <v>5</v>
      </c>
      <c r="E3362" s="180" t="s">
        <v>7446</v>
      </c>
      <c r="F3362" s="180" t="s">
        <v>46</v>
      </c>
    </row>
    <row r="3363" spans="1:6">
      <c r="A3363" s="180" t="s">
        <v>397</v>
      </c>
      <c r="B3363" s="181">
        <v>5364</v>
      </c>
      <c r="C3363" s="181">
        <v>336200</v>
      </c>
      <c r="D3363" s="181">
        <v>6</v>
      </c>
      <c r="E3363" s="180" t="s">
        <v>7447</v>
      </c>
      <c r="F3363" s="180" t="s">
        <v>11</v>
      </c>
    </row>
    <row r="3364" spans="1:6">
      <c r="A3364" s="180" t="s">
        <v>397</v>
      </c>
      <c r="B3364" s="181">
        <v>3004</v>
      </c>
      <c r="C3364" s="181">
        <v>436500</v>
      </c>
      <c r="D3364" s="181">
        <v>4</v>
      </c>
      <c r="E3364" s="180" t="s">
        <v>7448</v>
      </c>
      <c r="F3364" s="180" t="s">
        <v>49</v>
      </c>
    </row>
    <row r="3365" spans="1:6">
      <c r="A3365" s="180" t="s">
        <v>397</v>
      </c>
      <c r="B3365" s="181">
        <v>8556</v>
      </c>
      <c r="C3365" s="181">
        <v>703900</v>
      </c>
      <c r="D3365" s="181">
        <v>6</v>
      </c>
      <c r="E3365" s="180" t="s">
        <v>7449</v>
      </c>
      <c r="F3365" s="180" t="s">
        <v>41</v>
      </c>
    </row>
    <row r="3366" spans="1:6">
      <c r="A3366" s="180" t="s">
        <v>397</v>
      </c>
      <c r="B3366" s="181">
        <v>5814</v>
      </c>
      <c r="C3366" s="181">
        <v>350000</v>
      </c>
      <c r="D3366" s="181">
        <v>6</v>
      </c>
      <c r="E3366" s="180" t="s">
        <v>7450</v>
      </c>
      <c r="F3366" s="180" t="s">
        <v>11</v>
      </c>
    </row>
    <row r="3367" spans="1:6">
      <c r="A3367" s="180" t="s">
        <v>397</v>
      </c>
      <c r="B3367" s="181">
        <v>4480</v>
      </c>
      <c r="C3367" s="181">
        <v>673000</v>
      </c>
      <c r="D3367" s="181">
        <v>8</v>
      </c>
      <c r="E3367" s="180" t="s">
        <v>7451</v>
      </c>
      <c r="F3367" s="180" t="s">
        <v>154</v>
      </c>
    </row>
    <row r="3368" spans="1:6">
      <c r="A3368" s="180" t="s">
        <v>397</v>
      </c>
      <c r="B3368" s="181">
        <v>4442</v>
      </c>
      <c r="C3368" s="181">
        <v>329800</v>
      </c>
      <c r="D3368" s="181">
        <v>4</v>
      </c>
      <c r="E3368" s="180" t="s">
        <v>7452</v>
      </c>
      <c r="F3368" s="180" t="s">
        <v>11</v>
      </c>
    </row>
    <row r="3369" spans="1:6">
      <c r="A3369" s="180" t="s">
        <v>397</v>
      </c>
      <c r="B3369" s="181">
        <v>4596</v>
      </c>
      <c r="C3369" s="181">
        <v>363200</v>
      </c>
      <c r="D3369" s="181">
        <v>8</v>
      </c>
      <c r="E3369" s="180" t="s">
        <v>7453</v>
      </c>
      <c r="F3369" s="180" t="s">
        <v>14</v>
      </c>
    </row>
    <row r="3370" spans="1:6">
      <c r="A3370" s="180" t="s">
        <v>397</v>
      </c>
      <c r="B3370" s="181">
        <v>6387</v>
      </c>
      <c r="C3370" s="181">
        <v>404900</v>
      </c>
      <c r="D3370" s="181">
        <v>6</v>
      </c>
      <c r="E3370" s="180" t="s">
        <v>7454</v>
      </c>
      <c r="F3370" s="180" t="s">
        <v>14</v>
      </c>
    </row>
    <row r="3371" spans="1:6">
      <c r="A3371" s="180" t="s">
        <v>397</v>
      </c>
      <c r="B3371" s="181">
        <v>7681</v>
      </c>
      <c r="C3371" s="181">
        <v>494800</v>
      </c>
      <c r="D3371" s="181">
        <v>6</v>
      </c>
      <c r="E3371" s="180" t="s">
        <v>7455</v>
      </c>
      <c r="F3371" s="180" t="s">
        <v>77</v>
      </c>
    </row>
    <row r="3372" spans="1:6">
      <c r="A3372" s="180" t="s">
        <v>397</v>
      </c>
      <c r="B3372" s="181">
        <v>6964</v>
      </c>
      <c r="C3372" s="181">
        <v>790000</v>
      </c>
      <c r="D3372" s="181">
        <v>4</v>
      </c>
      <c r="E3372" s="180" t="s">
        <v>7456</v>
      </c>
      <c r="F3372" s="180" t="s">
        <v>32</v>
      </c>
    </row>
    <row r="3373" spans="1:6">
      <c r="A3373" s="180" t="s">
        <v>397</v>
      </c>
      <c r="B3373" s="181">
        <v>3492</v>
      </c>
      <c r="C3373" s="181">
        <v>519900</v>
      </c>
      <c r="D3373" s="181">
        <v>6</v>
      </c>
      <c r="E3373" s="180" t="s">
        <v>7457</v>
      </c>
      <c r="F3373" s="180" t="s">
        <v>32</v>
      </c>
    </row>
    <row r="3374" spans="1:6">
      <c r="A3374" s="180" t="s">
        <v>397</v>
      </c>
      <c r="B3374" s="181">
        <v>3828</v>
      </c>
      <c r="C3374" s="181">
        <v>555300</v>
      </c>
      <c r="D3374" s="181">
        <v>4</v>
      </c>
      <c r="E3374" s="180" t="s">
        <v>7458</v>
      </c>
      <c r="F3374" s="180" t="s">
        <v>13</v>
      </c>
    </row>
    <row r="3375" spans="1:6">
      <c r="A3375" s="180" t="s">
        <v>397</v>
      </c>
      <c r="B3375" s="181">
        <v>3920</v>
      </c>
      <c r="C3375" s="181">
        <v>691500</v>
      </c>
      <c r="D3375" s="181">
        <v>5</v>
      </c>
      <c r="E3375" s="180" t="s">
        <v>7459</v>
      </c>
      <c r="F3375" s="180" t="s">
        <v>44</v>
      </c>
    </row>
    <row r="3376" spans="1:6">
      <c r="A3376" s="180" t="s">
        <v>397</v>
      </c>
      <c r="B3376" s="181">
        <v>5478</v>
      </c>
      <c r="C3376" s="181">
        <v>460100</v>
      </c>
      <c r="D3376" s="181">
        <v>6</v>
      </c>
      <c r="E3376" s="180" t="s">
        <v>7460</v>
      </c>
      <c r="F3376" s="180" t="s">
        <v>14</v>
      </c>
    </row>
    <row r="3377" spans="1:6">
      <c r="A3377" s="180" t="s">
        <v>397</v>
      </c>
      <c r="B3377" s="181">
        <v>3153</v>
      </c>
      <c r="C3377" s="181">
        <v>343100</v>
      </c>
      <c r="D3377" s="181">
        <v>5</v>
      </c>
      <c r="E3377" s="180" t="s">
        <v>7461</v>
      </c>
      <c r="F3377" s="180" t="s">
        <v>14</v>
      </c>
    </row>
    <row r="3378" spans="1:6">
      <c r="A3378" s="180" t="s">
        <v>397</v>
      </c>
      <c r="B3378" s="181">
        <v>3741</v>
      </c>
      <c r="C3378" s="181">
        <v>474800</v>
      </c>
      <c r="D3378" s="181">
        <v>5</v>
      </c>
      <c r="E3378" s="180" t="s">
        <v>7462</v>
      </c>
      <c r="F3378" s="180" t="s">
        <v>5</v>
      </c>
    </row>
    <row r="3379" spans="1:6">
      <c r="A3379" s="180" t="s">
        <v>397</v>
      </c>
      <c r="B3379" s="181">
        <v>4788</v>
      </c>
      <c r="C3379" s="181">
        <v>353900</v>
      </c>
      <c r="D3379" s="181">
        <v>6</v>
      </c>
      <c r="E3379" s="180" t="s">
        <v>7463</v>
      </c>
      <c r="F3379" s="180" t="s">
        <v>15</v>
      </c>
    </row>
    <row r="3380" spans="1:6">
      <c r="A3380" s="180" t="s">
        <v>397</v>
      </c>
      <c r="B3380" s="181">
        <v>6557</v>
      </c>
      <c r="C3380" s="181">
        <v>1707400</v>
      </c>
      <c r="D3380" s="181">
        <v>6</v>
      </c>
      <c r="E3380" s="180" t="s">
        <v>7464</v>
      </c>
      <c r="F3380" s="180" t="s">
        <v>7</v>
      </c>
    </row>
    <row r="3381" spans="1:6">
      <c r="A3381" s="180" t="s">
        <v>397</v>
      </c>
      <c r="B3381" s="181">
        <v>4664</v>
      </c>
      <c r="C3381" s="181">
        <v>385700</v>
      </c>
      <c r="D3381" s="181">
        <v>5</v>
      </c>
      <c r="E3381" s="180" t="s">
        <v>7465</v>
      </c>
      <c r="F3381" s="180" t="s">
        <v>14</v>
      </c>
    </row>
    <row r="3382" spans="1:6">
      <c r="A3382" s="180" t="s">
        <v>397</v>
      </c>
      <c r="B3382" s="181">
        <v>4167</v>
      </c>
      <c r="C3382" s="181">
        <v>361500</v>
      </c>
      <c r="D3382" s="181">
        <v>6</v>
      </c>
      <c r="E3382" s="180" t="s">
        <v>7466</v>
      </c>
      <c r="F3382" s="180" t="s">
        <v>11</v>
      </c>
    </row>
    <row r="3383" spans="1:6">
      <c r="A3383" s="180" t="s">
        <v>397</v>
      </c>
      <c r="B3383" s="181">
        <v>5229</v>
      </c>
      <c r="C3383" s="181">
        <v>696800</v>
      </c>
      <c r="D3383" s="181">
        <v>6</v>
      </c>
      <c r="E3383" s="180" t="s">
        <v>7467</v>
      </c>
      <c r="F3383" s="180" t="s">
        <v>100</v>
      </c>
    </row>
    <row r="3384" spans="1:6">
      <c r="A3384" s="180" t="s">
        <v>397</v>
      </c>
      <c r="B3384" s="181">
        <v>2877</v>
      </c>
      <c r="C3384" s="181">
        <v>314700</v>
      </c>
      <c r="D3384" s="181">
        <v>4</v>
      </c>
      <c r="E3384" s="180" t="s">
        <v>7468</v>
      </c>
      <c r="F3384" s="180" t="s">
        <v>16</v>
      </c>
    </row>
    <row r="3385" spans="1:6">
      <c r="A3385" s="180" t="s">
        <v>397</v>
      </c>
      <c r="B3385" s="181">
        <v>4493</v>
      </c>
      <c r="C3385" s="181">
        <v>803000</v>
      </c>
      <c r="D3385" s="181">
        <v>4</v>
      </c>
      <c r="E3385" s="180" t="s">
        <v>7469</v>
      </c>
      <c r="F3385" s="180" t="s">
        <v>13</v>
      </c>
    </row>
    <row r="3386" spans="1:6">
      <c r="A3386" s="180" t="s">
        <v>397</v>
      </c>
      <c r="B3386" s="181">
        <v>3284</v>
      </c>
      <c r="C3386" s="181">
        <v>654300</v>
      </c>
      <c r="D3386" s="181">
        <v>6</v>
      </c>
      <c r="E3386" s="180" t="s">
        <v>7470</v>
      </c>
      <c r="F3386" s="180" t="s">
        <v>49</v>
      </c>
    </row>
    <row r="3387" spans="1:6">
      <c r="A3387" s="180" t="s">
        <v>397</v>
      </c>
      <c r="B3387" s="181">
        <v>5220</v>
      </c>
      <c r="C3387" s="181">
        <v>86500</v>
      </c>
      <c r="D3387" s="181">
        <v>6</v>
      </c>
      <c r="E3387" s="180" t="s">
        <v>7471</v>
      </c>
      <c r="F3387" s="180" t="s">
        <v>14</v>
      </c>
    </row>
    <row r="3388" spans="1:6">
      <c r="A3388" s="180" t="s">
        <v>397</v>
      </c>
      <c r="B3388" s="181">
        <v>3756</v>
      </c>
      <c r="C3388" s="181">
        <v>388400</v>
      </c>
      <c r="D3388" s="181">
        <v>5</v>
      </c>
      <c r="E3388" s="180" t="s">
        <v>7472</v>
      </c>
      <c r="F3388" s="180" t="s">
        <v>27</v>
      </c>
    </row>
    <row r="3389" spans="1:6">
      <c r="A3389" s="180" t="s">
        <v>397</v>
      </c>
      <c r="B3389" s="181">
        <v>4965</v>
      </c>
      <c r="C3389" s="181">
        <v>385100</v>
      </c>
      <c r="D3389" s="181">
        <v>4</v>
      </c>
      <c r="E3389" s="180" t="s">
        <v>7473</v>
      </c>
      <c r="F3389" s="180" t="s">
        <v>10</v>
      </c>
    </row>
    <row r="3390" spans="1:6">
      <c r="A3390" s="180" t="s">
        <v>397</v>
      </c>
      <c r="B3390" s="181">
        <v>4068</v>
      </c>
      <c r="C3390" s="181">
        <v>537700</v>
      </c>
      <c r="D3390" s="181">
        <v>6</v>
      </c>
      <c r="E3390" s="180" t="s">
        <v>7474</v>
      </c>
      <c r="F3390" s="180" t="s">
        <v>10</v>
      </c>
    </row>
    <row r="3391" spans="1:6">
      <c r="A3391" s="180" t="s">
        <v>397</v>
      </c>
      <c r="B3391" s="181">
        <v>5280</v>
      </c>
      <c r="C3391" s="181">
        <v>873100</v>
      </c>
      <c r="D3391" s="181">
        <v>5</v>
      </c>
      <c r="E3391" s="180" t="s">
        <v>7475</v>
      </c>
      <c r="F3391" s="180" t="s">
        <v>28</v>
      </c>
    </row>
    <row r="3392" spans="1:6">
      <c r="A3392" s="180" t="s">
        <v>397</v>
      </c>
      <c r="B3392" s="181">
        <v>4500</v>
      </c>
      <c r="C3392" s="181">
        <v>350500</v>
      </c>
      <c r="D3392" s="181">
        <v>6</v>
      </c>
      <c r="E3392" s="180" t="s">
        <v>7476</v>
      </c>
      <c r="F3392" s="180" t="s">
        <v>14</v>
      </c>
    </row>
    <row r="3393" spans="1:6">
      <c r="A3393" s="180" t="s">
        <v>397</v>
      </c>
      <c r="B3393" s="181">
        <v>4956</v>
      </c>
      <c r="C3393" s="181">
        <v>800800</v>
      </c>
      <c r="D3393" s="181">
        <v>6</v>
      </c>
      <c r="E3393" s="180" t="s">
        <v>7477</v>
      </c>
      <c r="F3393" s="180" t="s">
        <v>5</v>
      </c>
    </row>
    <row r="3394" spans="1:6">
      <c r="A3394" s="180" t="s">
        <v>397</v>
      </c>
      <c r="B3394" s="181">
        <v>4617</v>
      </c>
      <c r="C3394" s="181">
        <v>627100</v>
      </c>
      <c r="D3394" s="181">
        <v>6</v>
      </c>
      <c r="E3394" s="180" t="s">
        <v>7478</v>
      </c>
      <c r="F3394" s="180" t="s">
        <v>13</v>
      </c>
    </row>
    <row r="3395" spans="1:6">
      <c r="A3395" s="180" t="s">
        <v>397</v>
      </c>
      <c r="B3395" s="181">
        <v>1928</v>
      </c>
      <c r="C3395" s="181">
        <v>309100</v>
      </c>
      <c r="D3395" s="181">
        <v>8</v>
      </c>
      <c r="E3395" s="180" t="s">
        <v>7479</v>
      </c>
      <c r="F3395" s="180" t="s">
        <v>159</v>
      </c>
    </row>
    <row r="3396" spans="1:6">
      <c r="A3396" s="180" t="s">
        <v>397</v>
      </c>
      <c r="B3396" s="181">
        <v>6787</v>
      </c>
      <c r="C3396" s="181">
        <v>507600</v>
      </c>
      <c r="D3396" s="181">
        <v>6</v>
      </c>
      <c r="E3396" s="180" t="s">
        <v>7480</v>
      </c>
      <c r="F3396" s="180" t="s">
        <v>14</v>
      </c>
    </row>
    <row r="3397" spans="1:6">
      <c r="A3397" s="180" t="s">
        <v>397</v>
      </c>
      <c r="B3397" s="181">
        <v>3040</v>
      </c>
      <c r="C3397" s="181">
        <v>272900</v>
      </c>
      <c r="D3397" s="181">
        <v>4</v>
      </c>
      <c r="E3397" s="180" t="s">
        <v>7481</v>
      </c>
      <c r="F3397" s="180" t="s">
        <v>11</v>
      </c>
    </row>
    <row r="3398" spans="1:6">
      <c r="A3398" s="180" t="s">
        <v>397</v>
      </c>
      <c r="B3398" s="181">
        <v>6255</v>
      </c>
      <c r="C3398" s="181">
        <v>483200</v>
      </c>
      <c r="D3398" s="181">
        <v>4</v>
      </c>
      <c r="E3398" s="180" t="s">
        <v>7482</v>
      </c>
      <c r="F3398" s="180" t="s">
        <v>41</v>
      </c>
    </row>
    <row r="3399" spans="1:6">
      <c r="A3399" s="180" t="s">
        <v>397</v>
      </c>
      <c r="B3399" s="181">
        <v>3278</v>
      </c>
      <c r="C3399" s="181">
        <v>691100</v>
      </c>
      <c r="D3399" s="181">
        <v>4</v>
      </c>
      <c r="E3399" s="180" t="s">
        <v>7483</v>
      </c>
      <c r="F3399" s="180" t="s">
        <v>78</v>
      </c>
    </row>
    <row r="3400" spans="1:6">
      <c r="A3400" s="180" t="s">
        <v>397</v>
      </c>
      <c r="B3400" s="181">
        <v>4800</v>
      </c>
      <c r="C3400" s="181">
        <v>402000</v>
      </c>
      <c r="D3400" s="181">
        <v>7</v>
      </c>
      <c r="E3400" s="180" t="s">
        <v>7484</v>
      </c>
      <c r="F3400" s="180" t="s">
        <v>11</v>
      </c>
    </row>
    <row r="3401" spans="1:6">
      <c r="A3401" s="180" t="s">
        <v>397</v>
      </c>
      <c r="B3401" s="181">
        <v>6210</v>
      </c>
      <c r="C3401" s="181">
        <v>306600</v>
      </c>
      <c r="D3401" s="181">
        <v>6</v>
      </c>
      <c r="E3401" s="180" t="s">
        <v>7485</v>
      </c>
      <c r="F3401" s="180" t="s">
        <v>11</v>
      </c>
    </row>
    <row r="3402" spans="1:6">
      <c r="A3402" s="180" t="s">
        <v>397</v>
      </c>
      <c r="B3402" s="181">
        <v>3348</v>
      </c>
      <c r="C3402" s="181">
        <v>594600</v>
      </c>
      <c r="D3402" s="181">
        <v>4</v>
      </c>
      <c r="E3402" s="180" t="s">
        <v>7486</v>
      </c>
      <c r="F3402" s="180" t="s">
        <v>44</v>
      </c>
    </row>
    <row r="3403" spans="1:6">
      <c r="A3403" s="180" t="s">
        <v>397</v>
      </c>
      <c r="B3403" s="181">
        <v>4778</v>
      </c>
      <c r="C3403" s="181">
        <v>688800</v>
      </c>
      <c r="D3403" s="181">
        <v>4</v>
      </c>
      <c r="E3403" s="180" t="s">
        <v>7487</v>
      </c>
      <c r="F3403" s="180" t="s">
        <v>13</v>
      </c>
    </row>
    <row r="3404" spans="1:6">
      <c r="A3404" s="180" t="s">
        <v>397</v>
      </c>
      <c r="B3404" s="181">
        <v>3900</v>
      </c>
      <c r="C3404" s="181">
        <v>333900</v>
      </c>
      <c r="D3404" s="181">
        <v>5</v>
      </c>
      <c r="E3404" s="180" t="s">
        <v>7488</v>
      </c>
      <c r="F3404" s="180" t="s">
        <v>11</v>
      </c>
    </row>
    <row r="3405" spans="1:6">
      <c r="A3405" s="180" t="s">
        <v>397</v>
      </c>
      <c r="B3405" s="181">
        <v>3218</v>
      </c>
      <c r="C3405" s="181">
        <v>280100</v>
      </c>
      <c r="D3405" s="181">
        <v>4</v>
      </c>
      <c r="E3405" s="180" t="s">
        <v>7489</v>
      </c>
      <c r="F3405" s="180" t="s">
        <v>11</v>
      </c>
    </row>
    <row r="3406" spans="1:6">
      <c r="A3406" s="180" t="s">
        <v>397</v>
      </c>
      <c r="B3406" s="181">
        <v>6272</v>
      </c>
      <c r="C3406" s="181">
        <v>523300</v>
      </c>
      <c r="D3406" s="181">
        <v>4</v>
      </c>
      <c r="E3406" s="180" t="s">
        <v>7490</v>
      </c>
      <c r="F3406" s="180" t="s">
        <v>10</v>
      </c>
    </row>
    <row r="3407" spans="1:6">
      <c r="A3407" s="180" t="s">
        <v>397</v>
      </c>
      <c r="B3407" s="181">
        <v>6468</v>
      </c>
      <c r="C3407" s="181">
        <v>498000</v>
      </c>
      <c r="D3407" s="181">
        <v>6</v>
      </c>
      <c r="E3407" s="180" t="s">
        <v>7491</v>
      </c>
      <c r="F3407" s="180" t="s">
        <v>14</v>
      </c>
    </row>
    <row r="3408" spans="1:6">
      <c r="A3408" s="180" t="s">
        <v>397</v>
      </c>
      <c r="B3408" s="181">
        <v>5664</v>
      </c>
      <c r="C3408" s="181">
        <v>549900</v>
      </c>
      <c r="D3408" s="181">
        <v>4</v>
      </c>
      <c r="E3408" s="180" t="s">
        <v>7492</v>
      </c>
      <c r="F3408" s="180" t="s">
        <v>27</v>
      </c>
    </row>
    <row r="3409" spans="1:6">
      <c r="A3409" s="180" t="s">
        <v>397</v>
      </c>
      <c r="B3409" s="181">
        <v>2240</v>
      </c>
      <c r="C3409" s="181">
        <v>379200</v>
      </c>
      <c r="D3409" s="181">
        <v>4</v>
      </c>
      <c r="E3409" s="180" t="s">
        <v>7493</v>
      </c>
      <c r="F3409" s="180" t="s">
        <v>18</v>
      </c>
    </row>
    <row r="3410" spans="1:6">
      <c r="A3410" s="180" t="s">
        <v>397</v>
      </c>
      <c r="B3410" s="181">
        <v>3045</v>
      </c>
      <c r="C3410" s="181">
        <v>442800</v>
      </c>
      <c r="D3410" s="181">
        <v>4</v>
      </c>
      <c r="E3410" s="180" t="s">
        <v>7494</v>
      </c>
      <c r="F3410" s="180" t="s">
        <v>45</v>
      </c>
    </row>
    <row r="3411" spans="1:6">
      <c r="A3411" s="180" t="s">
        <v>397</v>
      </c>
      <c r="B3411" s="181">
        <v>4236</v>
      </c>
      <c r="C3411" s="181">
        <v>299300</v>
      </c>
      <c r="D3411" s="181">
        <v>6</v>
      </c>
      <c r="E3411" s="180" t="s">
        <v>7495</v>
      </c>
      <c r="F3411" s="180" t="s">
        <v>14</v>
      </c>
    </row>
    <row r="3412" spans="1:6">
      <c r="A3412" s="180" t="s">
        <v>397</v>
      </c>
      <c r="B3412" s="181">
        <v>5166</v>
      </c>
      <c r="C3412" s="181">
        <v>430600</v>
      </c>
      <c r="D3412" s="181">
        <v>6</v>
      </c>
      <c r="E3412" s="180" t="s">
        <v>7496</v>
      </c>
      <c r="F3412" s="180" t="s">
        <v>14</v>
      </c>
    </row>
    <row r="3413" spans="1:6">
      <c r="A3413" s="180" t="s">
        <v>397</v>
      </c>
      <c r="B3413" s="181">
        <v>3838</v>
      </c>
      <c r="C3413" s="181">
        <v>390000</v>
      </c>
      <c r="D3413" s="181">
        <v>5</v>
      </c>
      <c r="E3413" s="180" t="s">
        <v>7497</v>
      </c>
      <c r="F3413" s="180" t="s">
        <v>14</v>
      </c>
    </row>
    <row r="3414" spans="1:6">
      <c r="A3414" s="180" t="s">
        <v>397</v>
      </c>
      <c r="B3414" s="181">
        <v>5220</v>
      </c>
      <c r="C3414" s="181">
        <v>647700</v>
      </c>
      <c r="D3414" s="181">
        <v>6</v>
      </c>
      <c r="E3414" s="180" t="s">
        <v>7498</v>
      </c>
      <c r="F3414" s="180" t="s">
        <v>31</v>
      </c>
    </row>
    <row r="3415" spans="1:6">
      <c r="A3415" s="180" t="s">
        <v>397</v>
      </c>
      <c r="B3415" s="181">
        <v>3095</v>
      </c>
      <c r="C3415" s="181">
        <v>265200</v>
      </c>
      <c r="D3415" s="181">
        <v>4</v>
      </c>
      <c r="E3415" s="180" t="s">
        <v>7499</v>
      </c>
      <c r="F3415" s="180" t="s">
        <v>11</v>
      </c>
    </row>
    <row r="3416" spans="1:6">
      <c r="A3416" s="180" t="s">
        <v>397</v>
      </c>
      <c r="B3416" s="181">
        <v>7362</v>
      </c>
      <c r="C3416" s="181">
        <v>1323600</v>
      </c>
      <c r="D3416" s="181">
        <v>6</v>
      </c>
      <c r="E3416" s="180" t="s">
        <v>7500</v>
      </c>
      <c r="F3416" s="180" t="s">
        <v>32</v>
      </c>
    </row>
    <row r="3417" spans="1:6">
      <c r="A3417" s="180" t="s">
        <v>397</v>
      </c>
      <c r="B3417" s="181">
        <v>9619</v>
      </c>
      <c r="C3417" s="181">
        <v>1162700</v>
      </c>
      <c r="D3417" s="181">
        <v>6</v>
      </c>
      <c r="E3417" s="180" t="s">
        <v>7501</v>
      </c>
      <c r="F3417" s="180" t="s">
        <v>41</v>
      </c>
    </row>
    <row r="3418" spans="1:6">
      <c r="A3418" s="180" t="s">
        <v>397</v>
      </c>
      <c r="B3418" s="181">
        <v>4612</v>
      </c>
      <c r="C3418" s="181">
        <v>278700</v>
      </c>
      <c r="D3418" s="181">
        <v>4</v>
      </c>
      <c r="E3418" s="180" t="s">
        <v>7502</v>
      </c>
      <c r="F3418" s="180" t="s">
        <v>37</v>
      </c>
    </row>
    <row r="3419" spans="1:6">
      <c r="A3419" s="180" t="s">
        <v>397</v>
      </c>
      <c r="B3419" s="181">
        <v>3296</v>
      </c>
      <c r="C3419" s="181">
        <v>298400</v>
      </c>
      <c r="D3419" s="181">
        <v>4</v>
      </c>
      <c r="E3419" s="180" t="s">
        <v>7503</v>
      </c>
      <c r="F3419" s="180" t="s">
        <v>11</v>
      </c>
    </row>
    <row r="3420" spans="1:6">
      <c r="A3420" s="180" t="s">
        <v>397</v>
      </c>
      <c r="B3420" s="181">
        <v>4492</v>
      </c>
      <c r="C3420" s="181">
        <v>835800</v>
      </c>
      <c r="D3420" s="181">
        <v>4</v>
      </c>
      <c r="E3420" s="180" t="s">
        <v>7504</v>
      </c>
      <c r="F3420" s="180" t="s">
        <v>78</v>
      </c>
    </row>
    <row r="3421" spans="1:6">
      <c r="A3421" s="180" t="s">
        <v>397</v>
      </c>
      <c r="B3421" s="181">
        <v>4625</v>
      </c>
      <c r="C3421" s="181">
        <v>406600</v>
      </c>
      <c r="D3421" s="181">
        <v>6</v>
      </c>
      <c r="E3421" s="180" t="s">
        <v>7505</v>
      </c>
      <c r="F3421" s="180" t="s">
        <v>11</v>
      </c>
    </row>
    <row r="3422" spans="1:6">
      <c r="A3422" s="180" t="s">
        <v>397</v>
      </c>
      <c r="B3422" s="181">
        <v>5840</v>
      </c>
      <c r="C3422" s="181">
        <v>732200</v>
      </c>
      <c r="D3422" s="181">
        <v>7</v>
      </c>
      <c r="E3422" s="180" t="s">
        <v>7506</v>
      </c>
      <c r="F3422" s="180" t="s">
        <v>162</v>
      </c>
    </row>
    <row r="3423" spans="1:6">
      <c r="A3423" s="180" t="s">
        <v>397</v>
      </c>
      <c r="B3423" s="181">
        <v>2494</v>
      </c>
      <c r="C3423" s="181">
        <v>431200</v>
      </c>
      <c r="D3423" s="181">
        <v>4</v>
      </c>
      <c r="E3423" s="180" t="s">
        <v>7507</v>
      </c>
      <c r="F3423" s="180" t="s">
        <v>27</v>
      </c>
    </row>
    <row r="3424" spans="1:6">
      <c r="A3424" s="180" t="s">
        <v>397</v>
      </c>
      <c r="B3424" s="181">
        <v>3242</v>
      </c>
      <c r="C3424" s="181">
        <v>378200</v>
      </c>
      <c r="D3424" s="181">
        <v>4</v>
      </c>
      <c r="E3424" s="180" t="s">
        <v>7508</v>
      </c>
      <c r="F3424" s="180" t="s">
        <v>183</v>
      </c>
    </row>
    <row r="3425" spans="1:6">
      <c r="A3425" s="180" t="s">
        <v>397</v>
      </c>
      <c r="B3425" s="181">
        <v>3274</v>
      </c>
      <c r="C3425" s="181">
        <v>375900</v>
      </c>
      <c r="D3425" s="181">
        <v>4</v>
      </c>
      <c r="E3425" s="180" t="s">
        <v>7509</v>
      </c>
      <c r="F3425" s="180" t="s">
        <v>46</v>
      </c>
    </row>
    <row r="3426" spans="1:6">
      <c r="A3426" s="180" t="s">
        <v>397</v>
      </c>
      <c r="B3426" s="181">
        <v>3894</v>
      </c>
      <c r="C3426" s="181">
        <v>649300</v>
      </c>
      <c r="D3426" s="181">
        <v>4</v>
      </c>
      <c r="E3426" s="180" t="s">
        <v>7510</v>
      </c>
      <c r="F3426" s="180" t="s">
        <v>28</v>
      </c>
    </row>
    <row r="3427" spans="1:6">
      <c r="A3427" s="180" t="s">
        <v>397</v>
      </c>
      <c r="B3427" s="181">
        <v>3420</v>
      </c>
      <c r="C3427" s="181">
        <v>960000</v>
      </c>
      <c r="D3427" s="181">
        <v>4</v>
      </c>
      <c r="E3427" s="180" t="s">
        <v>7511</v>
      </c>
      <c r="F3427" s="180" t="s">
        <v>7</v>
      </c>
    </row>
    <row r="3428" spans="1:6">
      <c r="A3428" s="180" t="s">
        <v>397</v>
      </c>
      <c r="B3428" s="181">
        <v>6106</v>
      </c>
      <c r="C3428" s="181">
        <v>269800</v>
      </c>
      <c r="D3428" s="181">
        <v>4</v>
      </c>
      <c r="E3428" s="180" t="s">
        <v>7512</v>
      </c>
      <c r="F3428" s="180" t="s">
        <v>37</v>
      </c>
    </row>
    <row r="3429" spans="1:6">
      <c r="A3429" s="180" t="s">
        <v>397</v>
      </c>
      <c r="B3429" s="181">
        <v>3081</v>
      </c>
      <c r="C3429" s="181">
        <v>596600</v>
      </c>
      <c r="D3429" s="181">
        <v>4</v>
      </c>
      <c r="E3429" s="180" t="s">
        <v>7513</v>
      </c>
      <c r="F3429" s="180" t="s">
        <v>10</v>
      </c>
    </row>
    <row r="3430" spans="1:6">
      <c r="A3430" s="180" t="s">
        <v>397</v>
      </c>
      <c r="B3430" s="181">
        <v>6411</v>
      </c>
      <c r="C3430" s="181">
        <v>374400</v>
      </c>
      <c r="D3430" s="181">
        <v>6</v>
      </c>
      <c r="E3430" s="180" t="s">
        <v>7514</v>
      </c>
      <c r="F3430" s="180" t="s">
        <v>11</v>
      </c>
    </row>
    <row r="3431" spans="1:6">
      <c r="A3431" s="180" t="s">
        <v>397</v>
      </c>
      <c r="B3431" s="181">
        <v>7166</v>
      </c>
      <c r="C3431" s="181">
        <v>643800</v>
      </c>
      <c r="D3431" s="181">
        <v>4</v>
      </c>
      <c r="E3431" s="180" t="s">
        <v>7515</v>
      </c>
      <c r="F3431" s="180" t="s">
        <v>41</v>
      </c>
    </row>
    <row r="3432" spans="1:6">
      <c r="A3432" s="180" t="s">
        <v>397</v>
      </c>
      <c r="B3432" s="181">
        <v>5371</v>
      </c>
      <c r="C3432" s="181">
        <v>445600</v>
      </c>
      <c r="D3432" s="181">
        <v>4</v>
      </c>
      <c r="E3432" s="180" t="s">
        <v>7516</v>
      </c>
      <c r="F3432" s="180" t="s">
        <v>14</v>
      </c>
    </row>
    <row r="3433" spans="1:6">
      <c r="A3433" s="180" t="s">
        <v>397</v>
      </c>
      <c r="B3433" s="181">
        <v>8000</v>
      </c>
      <c r="C3433" s="181">
        <v>574200</v>
      </c>
      <c r="D3433" s="181">
        <v>8</v>
      </c>
      <c r="E3433" s="180" t="s">
        <v>7517</v>
      </c>
      <c r="F3433" s="180" t="s">
        <v>158</v>
      </c>
    </row>
    <row r="3434" spans="1:6">
      <c r="A3434" s="180" t="s">
        <v>397</v>
      </c>
      <c r="B3434" s="181">
        <v>7712</v>
      </c>
      <c r="C3434" s="181">
        <v>666300</v>
      </c>
      <c r="D3434" s="181">
        <v>6</v>
      </c>
      <c r="E3434" s="180" t="s">
        <v>7518</v>
      </c>
      <c r="F3434" s="180" t="s">
        <v>41</v>
      </c>
    </row>
    <row r="3435" spans="1:6">
      <c r="A3435" s="180" t="s">
        <v>397</v>
      </c>
      <c r="B3435" s="181">
        <v>3836</v>
      </c>
      <c r="C3435" s="181">
        <v>765700</v>
      </c>
      <c r="D3435" s="181">
        <v>4</v>
      </c>
      <c r="E3435" s="180" t="s">
        <v>7519</v>
      </c>
      <c r="F3435" s="180" t="s">
        <v>102</v>
      </c>
    </row>
    <row r="3436" spans="1:6">
      <c r="A3436" s="180" t="s">
        <v>397</v>
      </c>
      <c r="B3436" s="181">
        <v>3932</v>
      </c>
      <c r="C3436" s="181">
        <v>336100</v>
      </c>
      <c r="D3436" s="181">
        <v>4</v>
      </c>
      <c r="E3436" s="180" t="s">
        <v>7520</v>
      </c>
      <c r="F3436" s="180" t="s">
        <v>15</v>
      </c>
    </row>
    <row r="3437" spans="1:6">
      <c r="A3437" s="180" t="s">
        <v>397</v>
      </c>
      <c r="B3437" s="181">
        <v>3348</v>
      </c>
      <c r="C3437" s="181">
        <v>227700</v>
      </c>
      <c r="D3437" s="181">
        <v>4</v>
      </c>
      <c r="E3437" s="180" t="s">
        <v>7521</v>
      </c>
      <c r="F3437" s="180" t="s">
        <v>14</v>
      </c>
    </row>
    <row r="3438" spans="1:6">
      <c r="A3438" s="180" t="s">
        <v>397</v>
      </c>
      <c r="B3438" s="181">
        <v>5154</v>
      </c>
      <c r="C3438" s="181">
        <v>325700</v>
      </c>
      <c r="D3438" s="181">
        <v>6</v>
      </c>
      <c r="E3438" s="180" t="s">
        <v>7522</v>
      </c>
      <c r="F3438" s="180" t="s">
        <v>11</v>
      </c>
    </row>
    <row r="3439" spans="1:6">
      <c r="A3439" s="180" t="s">
        <v>397</v>
      </c>
      <c r="B3439" s="181">
        <v>5569</v>
      </c>
      <c r="C3439" s="181">
        <v>512000</v>
      </c>
      <c r="D3439" s="181">
        <v>6</v>
      </c>
      <c r="E3439" s="180" t="s">
        <v>7523</v>
      </c>
      <c r="F3439" s="180" t="s">
        <v>14</v>
      </c>
    </row>
    <row r="3440" spans="1:6">
      <c r="A3440" s="180" t="s">
        <v>397</v>
      </c>
      <c r="B3440" s="181">
        <v>4590</v>
      </c>
      <c r="C3440" s="181">
        <v>592000</v>
      </c>
      <c r="D3440" s="181">
        <v>4</v>
      </c>
      <c r="E3440" s="180" t="s">
        <v>7524</v>
      </c>
      <c r="F3440" s="180" t="s">
        <v>5</v>
      </c>
    </row>
    <row r="3441" spans="1:6">
      <c r="A3441" s="180" t="s">
        <v>397</v>
      </c>
      <c r="B3441" s="181">
        <v>2955</v>
      </c>
      <c r="C3441" s="181">
        <v>308700</v>
      </c>
      <c r="D3441" s="181">
        <v>4</v>
      </c>
      <c r="E3441" s="180" t="s">
        <v>7525</v>
      </c>
      <c r="F3441" s="180" t="s">
        <v>10</v>
      </c>
    </row>
    <row r="3442" spans="1:6">
      <c r="A3442" s="180" t="s">
        <v>397</v>
      </c>
      <c r="B3442" s="181">
        <v>3826</v>
      </c>
      <c r="C3442" s="181">
        <v>608000</v>
      </c>
      <c r="D3442" s="181">
        <v>6</v>
      </c>
      <c r="E3442" s="180" t="s">
        <v>7526</v>
      </c>
      <c r="F3442" s="180" t="s">
        <v>16</v>
      </c>
    </row>
    <row r="3443" spans="1:6">
      <c r="A3443" s="180" t="s">
        <v>397</v>
      </c>
      <c r="B3443" s="181">
        <v>5860</v>
      </c>
      <c r="C3443" s="181">
        <v>903400</v>
      </c>
      <c r="D3443" s="181">
        <v>6</v>
      </c>
      <c r="E3443" s="180" t="s">
        <v>7527</v>
      </c>
      <c r="F3443" s="180" t="s">
        <v>13</v>
      </c>
    </row>
    <row r="3444" spans="1:6">
      <c r="A3444" s="180" t="s">
        <v>397</v>
      </c>
      <c r="B3444" s="181">
        <v>3520</v>
      </c>
      <c r="C3444" s="181">
        <v>335900</v>
      </c>
      <c r="D3444" s="181">
        <v>4</v>
      </c>
      <c r="E3444" s="180" t="s">
        <v>7528</v>
      </c>
      <c r="F3444" s="180" t="s">
        <v>15</v>
      </c>
    </row>
    <row r="3445" spans="1:6">
      <c r="A3445" s="180" t="s">
        <v>397</v>
      </c>
      <c r="B3445" s="181">
        <v>5808</v>
      </c>
      <c r="C3445" s="181">
        <v>359500</v>
      </c>
      <c r="D3445" s="181">
        <v>6</v>
      </c>
      <c r="E3445" s="180" t="s">
        <v>7529</v>
      </c>
      <c r="F3445" s="180" t="s">
        <v>11</v>
      </c>
    </row>
    <row r="3446" spans="1:6">
      <c r="A3446" s="180" t="s">
        <v>397</v>
      </c>
      <c r="B3446" s="181">
        <v>6623</v>
      </c>
      <c r="C3446" s="181">
        <v>881200</v>
      </c>
      <c r="D3446" s="181">
        <v>6</v>
      </c>
      <c r="E3446" s="180" t="s">
        <v>7530</v>
      </c>
      <c r="F3446" s="180" t="s">
        <v>37</v>
      </c>
    </row>
    <row r="3447" spans="1:6">
      <c r="A3447" s="180" t="s">
        <v>397</v>
      </c>
      <c r="B3447" s="181">
        <v>5391</v>
      </c>
      <c r="C3447" s="181">
        <v>446800</v>
      </c>
      <c r="D3447" s="181">
        <v>4</v>
      </c>
      <c r="E3447" s="180" t="s">
        <v>7531</v>
      </c>
      <c r="F3447" s="180" t="s">
        <v>14</v>
      </c>
    </row>
    <row r="3448" spans="1:6">
      <c r="A3448" s="180" t="s">
        <v>397</v>
      </c>
      <c r="B3448" s="181">
        <v>17638</v>
      </c>
      <c r="C3448" s="181">
        <v>1987300</v>
      </c>
      <c r="D3448" s="181">
        <v>8</v>
      </c>
      <c r="E3448" s="180" t="s">
        <v>7532</v>
      </c>
      <c r="F3448" s="180" t="s">
        <v>41</v>
      </c>
    </row>
    <row r="3449" spans="1:6">
      <c r="A3449" s="180" t="s">
        <v>397</v>
      </c>
      <c r="B3449" s="181">
        <v>3955</v>
      </c>
      <c r="C3449" s="181">
        <v>355100</v>
      </c>
      <c r="D3449" s="181">
        <v>4</v>
      </c>
      <c r="E3449" s="180" t="s">
        <v>7533</v>
      </c>
      <c r="F3449" s="180" t="s">
        <v>11</v>
      </c>
    </row>
    <row r="3450" spans="1:6">
      <c r="A3450" s="180" t="s">
        <v>397</v>
      </c>
      <c r="B3450" s="181">
        <v>7923</v>
      </c>
      <c r="C3450" s="181">
        <v>566000</v>
      </c>
      <c r="D3450" s="181">
        <v>4</v>
      </c>
      <c r="E3450" s="180" t="s">
        <v>7534</v>
      </c>
      <c r="F3450" s="180" t="s">
        <v>41</v>
      </c>
    </row>
    <row r="3451" spans="1:6">
      <c r="A3451" s="180" t="s">
        <v>397</v>
      </c>
      <c r="B3451" s="181">
        <v>3369</v>
      </c>
      <c r="C3451" s="181">
        <v>267000</v>
      </c>
      <c r="D3451" s="181">
        <v>6</v>
      </c>
      <c r="E3451" s="180" t="s">
        <v>7535</v>
      </c>
      <c r="F3451" s="180" t="s">
        <v>11</v>
      </c>
    </row>
    <row r="3452" spans="1:6">
      <c r="A3452" s="180" t="s">
        <v>397</v>
      </c>
      <c r="B3452" s="181">
        <v>7182</v>
      </c>
      <c r="C3452" s="181">
        <v>1101000</v>
      </c>
      <c r="D3452" s="181">
        <v>4</v>
      </c>
      <c r="E3452" s="180" t="s">
        <v>7536</v>
      </c>
      <c r="F3452" s="180" t="s">
        <v>24</v>
      </c>
    </row>
    <row r="3453" spans="1:6">
      <c r="A3453" s="180" t="s">
        <v>397</v>
      </c>
      <c r="B3453" s="181">
        <v>5058</v>
      </c>
      <c r="C3453" s="181">
        <v>634200</v>
      </c>
      <c r="D3453" s="181">
        <v>4</v>
      </c>
      <c r="E3453" s="180" t="s">
        <v>7537</v>
      </c>
      <c r="F3453" s="180" t="s">
        <v>32</v>
      </c>
    </row>
    <row r="3454" spans="1:6">
      <c r="A3454" s="180" t="s">
        <v>397</v>
      </c>
      <c r="B3454" s="181">
        <v>3571</v>
      </c>
      <c r="C3454" s="181">
        <v>638300</v>
      </c>
      <c r="D3454" s="181">
        <v>4</v>
      </c>
      <c r="E3454" s="180" t="s">
        <v>7538</v>
      </c>
      <c r="F3454" s="180" t="s">
        <v>28</v>
      </c>
    </row>
    <row r="3455" spans="1:6">
      <c r="A3455" s="180" t="s">
        <v>397</v>
      </c>
      <c r="B3455" s="181">
        <v>4504</v>
      </c>
      <c r="C3455" s="181">
        <v>847300</v>
      </c>
      <c r="D3455" s="181">
        <v>4</v>
      </c>
      <c r="E3455" s="180" t="s">
        <v>7539</v>
      </c>
      <c r="F3455" s="180" t="s">
        <v>78</v>
      </c>
    </row>
    <row r="3456" spans="1:6">
      <c r="A3456" s="180" t="s">
        <v>397</v>
      </c>
      <c r="B3456" s="181">
        <v>5332</v>
      </c>
      <c r="C3456" s="181">
        <v>474100</v>
      </c>
      <c r="D3456" s="181">
        <v>4</v>
      </c>
      <c r="E3456" s="180" t="s">
        <v>7540</v>
      </c>
      <c r="F3456" s="180" t="s">
        <v>41</v>
      </c>
    </row>
    <row r="3457" spans="1:6">
      <c r="A3457" s="180" t="s">
        <v>397</v>
      </c>
      <c r="B3457" s="181">
        <v>3264</v>
      </c>
      <c r="C3457" s="181">
        <v>243900</v>
      </c>
      <c r="D3457" s="181">
        <v>4</v>
      </c>
      <c r="E3457" s="180" t="s">
        <v>7541</v>
      </c>
      <c r="F3457" s="180" t="s">
        <v>14</v>
      </c>
    </row>
    <row r="3458" spans="1:6">
      <c r="A3458" s="180" t="s">
        <v>397</v>
      </c>
      <c r="B3458" s="181">
        <v>2548</v>
      </c>
      <c r="C3458" s="181">
        <v>252600</v>
      </c>
      <c r="D3458" s="181">
        <v>4</v>
      </c>
      <c r="E3458" s="180" t="s">
        <v>7542</v>
      </c>
      <c r="F3458" s="180" t="s">
        <v>14</v>
      </c>
    </row>
    <row r="3459" spans="1:6">
      <c r="A3459" s="180" t="s">
        <v>397</v>
      </c>
      <c r="B3459" s="181">
        <v>5116</v>
      </c>
      <c r="C3459" s="181">
        <v>580100</v>
      </c>
      <c r="D3459" s="181">
        <v>4</v>
      </c>
      <c r="E3459" s="180" t="s">
        <v>7543</v>
      </c>
      <c r="F3459" s="180" t="s">
        <v>10</v>
      </c>
    </row>
    <row r="3460" spans="1:6">
      <c r="A3460" s="180" t="s">
        <v>397</v>
      </c>
      <c r="B3460" s="181">
        <v>3864</v>
      </c>
      <c r="C3460" s="181">
        <v>363500</v>
      </c>
      <c r="D3460" s="181">
        <v>4</v>
      </c>
      <c r="E3460" s="180" t="s">
        <v>7544</v>
      </c>
      <c r="F3460" s="180" t="s">
        <v>10</v>
      </c>
    </row>
    <row r="3461" spans="1:6">
      <c r="A3461" s="180" t="s">
        <v>397</v>
      </c>
      <c r="B3461" s="181">
        <v>4832</v>
      </c>
      <c r="C3461" s="181">
        <v>860500</v>
      </c>
      <c r="D3461" s="181">
        <v>4</v>
      </c>
      <c r="E3461" s="180" t="s">
        <v>7545</v>
      </c>
      <c r="F3461" s="180" t="s">
        <v>78</v>
      </c>
    </row>
    <row r="3462" spans="1:6">
      <c r="A3462" s="180" t="s">
        <v>397</v>
      </c>
      <c r="B3462" s="181">
        <v>4344</v>
      </c>
      <c r="C3462" s="181">
        <v>304000</v>
      </c>
      <c r="D3462" s="181">
        <v>6</v>
      </c>
      <c r="E3462" s="180" t="s">
        <v>7546</v>
      </c>
      <c r="F3462" s="180" t="s">
        <v>11</v>
      </c>
    </row>
    <row r="3463" spans="1:6">
      <c r="A3463" s="180" t="s">
        <v>397</v>
      </c>
      <c r="B3463" s="181">
        <v>4593</v>
      </c>
      <c r="C3463" s="181">
        <v>1736100</v>
      </c>
      <c r="D3463" s="181">
        <v>6</v>
      </c>
      <c r="E3463" s="180" t="s">
        <v>7547</v>
      </c>
      <c r="F3463" s="180" t="s">
        <v>7</v>
      </c>
    </row>
    <row r="3464" spans="1:6">
      <c r="A3464" s="180" t="s">
        <v>397</v>
      </c>
      <c r="B3464" s="181">
        <v>5168</v>
      </c>
      <c r="C3464" s="181">
        <v>310600</v>
      </c>
      <c r="D3464" s="181">
        <v>4</v>
      </c>
      <c r="E3464" s="180" t="s">
        <v>7548</v>
      </c>
      <c r="F3464" s="180" t="s">
        <v>11</v>
      </c>
    </row>
    <row r="3465" spans="1:6">
      <c r="A3465" s="180" t="s">
        <v>397</v>
      </c>
      <c r="B3465" s="181">
        <v>3087</v>
      </c>
      <c r="C3465" s="181">
        <v>568400</v>
      </c>
      <c r="D3465" s="181">
        <v>4</v>
      </c>
      <c r="E3465" s="180" t="s">
        <v>7549</v>
      </c>
      <c r="F3465" s="180" t="s">
        <v>28</v>
      </c>
    </row>
    <row r="3466" spans="1:6">
      <c r="A3466" s="180" t="s">
        <v>397</v>
      </c>
      <c r="B3466" s="181">
        <v>3924</v>
      </c>
      <c r="C3466" s="181">
        <v>336700</v>
      </c>
      <c r="D3466" s="181">
        <v>4</v>
      </c>
      <c r="E3466" s="180" t="s">
        <v>7550</v>
      </c>
      <c r="F3466" s="180" t="s">
        <v>11</v>
      </c>
    </row>
    <row r="3467" spans="1:6">
      <c r="A3467" s="180" t="s">
        <v>397</v>
      </c>
      <c r="B3467" s="181">
        <v>4263</v>
      </c>
      <c r="C3467" s="181">
        <v>339500</v>
      </c>
      <c r="D3467" s="181">
        <v>4</v>
      </c>
      <c r="E3467" s="180" t="s">
        <v>7551</v>
      </c>
      <c r="F3467" s="180" t="s">
        <v>14</v>
      </c>
    </row>
    <row r="3468" spans="1:6">
      <c r="A3468" s="180" t="s">
        <v>397</v>
      </c>
      <c r="B3468" s="181">
        <v>13794</v>
      </c>
      <c r="C3468" s="181">
        <v>2662900</v>
      </c>
      <c r="D3468" s="181">
        <v>7</v>
      </c>
      <c r="E3468" s="180" t="s">
        <v>7552</v>
      </c>
      <c r="F3468" s="180" t="s">
        <v>24</v>
      </c>
    </row>
    <row r="3469" spans="1:6">
      <c r="A3469" s="180" t="s">
        <v>397</v>
      </c>
      <c r="B3469" s="181">
        <v>5312</v>
      </c>
      <c r="C3469" s="181">
        <v>325500</v>
      </c>
      <c r="D3469" s="181">
        <v>6</v>
      </c>
      <c r="E3469" s="180" t="s">
        <v>7553</v>
      </c>
      <c r="F3469" s="180" t="s">
        <v>205</v>
      </c>
    </row>
    <row r="3470" spans="1:6">
      <c r="A3470" s="180" t="s">
        <v>397</v>
      </c>
      <c r="B3470" s="181">
        <v>6222</v>
      </c>
      <c r="C3470" s="181">
        <v>560700</v>
      </c>
      <c r="D3470" s="181">
        <v>6</v>
      </c>
      <c r="E3470" s="180" t="s">
        <v>7554</v>
      </c>
      <c r="F3470" s="180" t="s">
        <v>14</v>
      </c>
    </row>
    <row r="3471" spans="1:6">
      <c r="A3471" s="180" t="s">
        <v>397</v>
      </c>
      <c r="B3471" s="181">
        <v>2660</v>
      </c>
      <c r="C3471" s="181">
        <v>274200</v>
      </c>
      <c r="D3471" s="181">
        <v>4</v>
      </c>
      <c r="E3471" s="180" t="s">
        <v>7555</v>
      </c>
      <c r="F3471" s="180" t="s">
        <v>14</v>
      </c>
    </row>
    <row r="3472" spans="1:6">
      <c r="A3472" s="180" t="s">
        <v>397</v>
      </c>
      <c r="B3472" s="181">
        <v>2085</v>
      </c>
      <c r="C3472" s="181">
        <v>452600</v>
      </c>
      <c r="D3472" s="181">
        <v>4</v>
      </c>
      <c r="E3472" s="180" t="s">
        <v>7556</v>
      </c>
      <c r="F3472" s="180" t="s">
        <v>18</v>
      </c>
    </row>
    <row r="3473" spans="1:6">
      <c r="A3473" s="180" t="s">
        <v>397</v>
      </c>
      <c r="B3473" s="181">
        <v>4083</v>
      </c>
      <c r="C3473" s="181">
        <v>365800</v>
      </c>
      <c r="D3473" s="181">
        <v>4</v>
      </c>
      <c r="E3473" s="180" t="s">
        <v>7557</v>
      </c>
      <c r="F3473" s="180" t="s">
        <v>95</v>
      </c>
    </row>
    <row r="3474" spans="1:6">
      <c r="A3474" s="180" t="s">
        <v>397</v>
      </c>
      <c r="B3474" s="181">
        <v>5779</v>
      </c>
      <c r="C3474" s="181">
        <v>675200</v>
      </c>
      <c r="D3474" s="181">
        <v>5</v>
      </c>
      <c r="E3474" s="180" t="s">
        <v>7558</v>
      </c>
      <c r="F3474" s="180" t="s">
        <v>32</v>
      </c>
    </row>
    <row r="3475" spans="1:6">
      <c r="A3475" s="180" t="s">
        <v>397</v>
      </c>
      <c r="B3475" s="181">
        <v>3211</v>
      </c>
      <c r="C3475" s="181">
        <v>436000</v>
      </c>
      <c r="D3475" s="181">
        <v>5</v>
      </c>
      <c r="E3475" s="180" t="s">
        <v>7559</v>
      </c>
      <c r="F3475" s="180" t="s">
        <v>46</v>
      </c>
    </row>
    <row r="3476" spans="1:6">
      <c r="A3476" s="180" t="s">
        <v>397</v>
      </c>
      <c r="B3476" s="181">
        <v>4686</v>
      </c>
      <c r="C3476" s="181">
        <v>800100</v>
      </c>
      <c r="D3476" s="181">
        <v>5</v>
      </c>
      <c r="E3476" s="180" t="s">
        <v>7560</v>
      </c>
      <c r="F3476" s="180" t="s">
        <v>28</v>
      </c>
    </row>
    <row r="3477" spans="1:6">
      <c r="A3477" s="180" t="s">
        <v>397</v>
      </c>
      <c r="B3477" s="181">
        <v>4618</v>
      </c>
      <c r="C3477" s="181">
        <v>624000</v>
      </c>
      <c r="D3477" s="181">
        <v>5</v>
      </c>
      <c r="E3477" s="180" t="s">
        <v>7561</v>
      </c>
      <c r="F3477" s="180" t="s">
        <v>32</v>
      </c>
    </row>
    <row r="3478" spans="1:6">
      <c r="A3478" s="180" t="s">
        <v>397</v>
      </c>
      <c r="B3478" s="181">
        <v>3592</v>
      </c>
      <c r="C3478" s="181">
        <v>614400</v>
      </c>
      <c r="D3478" s="181">
        <v>4</v>
      </c>
      <c r="E3478" s="180" t="s">
        <v>7562</v>
      </c>
      <c r="F3478" s="180" t="s">
        <v>28</v>
      </c>
    </row>
    <row r="3479" spans="1:6">
      <c r="A3479" s="180" t="s">
        <v>397</v>
      </c>
      <c r="B3479" s="181">
        <v>4748</v>
      </c>
      <c r="C3479" s="181">
        <v>306600</v>
      </c>
      <c r="D3479" s="181">
        <v>5</v>
      </c>
      <c r="E3479" s="180" t="s">
        <v>7563</v>
      </c>
      <c r="F3479" s="180" t="s">
        <v>11</v>
      </c>
    </row>
    <row r="3480" spans="1:6">
      <c r="A3480" s="180" t="s">
        <v>397</v>
      </c>
      <c r="B3480" s="181">
        <v>3828</v>
      </c>
      <c r="C3480" s="181">
        <v>324800</v>
      </c>
      <c r="D3480" s="181">
        <v>4</v>
      </c>
      <c r="E3480" s="180" t="s">
        <v>7564</v>
      </c>
      <c r="F3480" s="180" t="s">
        <v>11</v>
      </c>
    </row>
    <row r="3481" spans="1:6">
      <c r="A3481" s="180" t="s">
        <v>397</v>
      </c>
      <c r="B3481" s="181">
        <v>4424</v>
      </c>
      <c r="C3481" s="181">
        <v>258300</v>
      </c>
      <c r="D3481" s="181">
        <v>5</v>
      </c>
      <c r="E3481" s="180" t="s">
        <v>7565</v>
      </c>
      <c r="F3481" s="180" t="s">
        <v>37</v>
      </c>
    </row>
    <row r="3482" spans="1:6">
      <c r="A3482" s="180" t="s">
        <v>397</v>
      </c>
      <c r="B3482" s="181">
        <v>2428</v>
      </c>
      <c r="C3482" s="181">
        <v>251400</v>
      </c>
      <c r="D3482" s="181">
        <v>4</v>
      </c>
      <c r="E3482" s="180" t="s">
        <v>7566</v>
      </c>
      <c r="F3482" s="180" t="s">
        <v>185</v>
      </c>
    </row>
    <row r="3483" spans="1:6">
      <c r="A3483" s="180" t="s">
        <v>397</v>
      </c>
      <c r="B3483" s="181">
        <v>4664</v>
      </c>
      <c r="C3483" s="181">
        <v>374900</v>
      </c>
      <c r="D3483" s="181">
        <v>4</v>
      </c>
      <c r="E3483" s="180" t="s">
        <v>7567</v>
      </c>
      <c r="F3483" s="180" t="s">
        <v>16</v>
      </c>
    </row>
    <row r="3484" spans="1:6">
      <c r="A3484" s="180" t="s">
        <v>397</v>
      </c>
      <c r="B3484" s="181">
        <v>3662</v>
      </c>
      <c r="C3484" s="181">
        <v>884500</v>
      </c>
      <c r="D3484" s="181">
        <v>4</v>
      </c>
      <c r="E3484" s="180" t="s">
        <v>7568</v>
      </c>
      <c r="F3484" s="180" t="s">
        <v>28</v>
      </c>
    </row>
    <row r="3485" spans="1:6">
      <c r="A3485" s="180" t="s">
        <v>397</v>
      </c>
      <c r="B3485" s="181">
        <v>8939</v>
      </c>
      <c r="C3485" s="181">
        <v>1787300</v>
      </c>
      <c r="D3485" s="181">
        <v>6</v>
      </c>
      <c r="E3485" s="180" t="s">
        <v>7569</v>
      </c>
      <c r="F3485" s="180" t="s">
        <v>102</v>
      </c>
    </row>
    <row r="3486" spans="1:6">
      <c r="A3486" s="180" t="s">
        <v>397</v>
      </c>
      <c r="B3486" s="181">
        <v>4205</v>
      </c>
      <c r="C3486" s="181">
        <v>614200</v>
      </c>
      <c r="D3486" s="181">
        <v>4</v>
      </c>
      <c r="E3486" s="180" t="s">
        <v>7570</v>
      </c>
      <c r="F3486" s="180" t="s">
        <v>28</v>
      </c>
    </row>
    <row r="3487" spans="1:6">
      <c r="A3487" s="180" t="s">
        <v>397</v>
      </c>
      <c r="B3487" s="181">
        <v>5340</v>
      </c>
      <c r="C3487" s="181">
        <v>827300</v>
      </c>
      <c r="D3487" s="181">
        <v>4</v>
      </c>
      <c r="E3487" s="180" t="s">
        <v>7571</v>
      </c>
      <c r="F3487" s="180" t="s">
        <v>78</v>
      </c>
    </row>
    <row r="3488" spans="1:6">
      <c r="A3488" s="180" t="s">
        <v>397</v>
      </c>
      <c r="B3488" s="181">
        <v>4294</v>
      </c>
      <c r="C3488" s="181">
        <v>363000</v>
      </c>
      <c r="D3488" s="181">
        <v>5</v>
      </c>
      <c r="E3488" s="180" t="s">
        <v>7572</v>
      </c>
      <c r="F3488" s="180" t="s">
        <v>162</v>
      </c>
    </row>
    <row r="3489" spans="1:6">
      <c r="A3489" s="180" t="s">
        <v>397</v>
      </c>
      <c r="B3489" s="181">
        <v>3757</v>
      </c>
      <c r="C3489" s="181">
        <v>365000</v>
      </c>
      <c r="D3489" s="181">
        <v>4</v>
      </c>
      <c r="E3489" s="180" t="s">
        <v>7573</v>
      </c>
      <c r="F3489" s="180" t="s">
        <v>14</v>
      </c>
    </row>
    <row r="3490" spans="1:6">
      <c r="A3490" s="180" t="s">
        <v>397</v>
      </c>
      <c r="B3490" s="181">
        <v>6024</v>
      </c>
      <c r="C3490" s="181">
        <v>482800</v>
      </c>
      <c r="D3490" s="181">
        <v>6</v>
      </c>
      <c r="E3490" s="180" t="s">
        <v>7574</v>
      </c>
      <c r="F3490" s="180" t="s">
        <v>14</v>
      </c>
    </row>
    <row r="3491" spans="1:6">
      <c r="A3491" s="180" t="s">
        <v>397</v>
      </c>
      <c r="B3491" s="181">
        <v>3654</v>
      </c>
      <c r="C3491" s="181">
        <v>794600</v>
      </c>
      <c r="D3491" s="181">
        <v>4</v>
      </c>
      <c r="E3491" s="180" t="s">
        <v>7575</v>
      </c>
      <c r="F3491" s="180" t="s">
        <v>44</v>
      </c>
    </row>
    <row r="3492" spans="1:6">
      <c r="A3492" s="180" t="s">
        <v>397</v>
      </c>
      <c r="B3492" s="181">
        <v>5547</v>
      </c>
      <c r="C3492" s="181">
        <v>913500</v>
      </c>
      <c r="D3492" s="181">
        <v>4</v>
      </c>
      <c r="E3492" s="180" t="s">
        <v>7576</v>
      </c>
      <c r="F3492" s="180" t="s">
        <v>14</v>
      </c>
    </row>
    <row r="3493" spans="1:6">
      <c r="A3493" s="180" t="s">
        <v>397</v>
      </c>
      <c r="B3493" s="181">
        <v>5047</v>
      </c>
      <c r="C3493" s="181">
        <v>458100</v>
      </c>
      <c r="D3493" s="181">
        <v>4</v>
      </c>
      <c r="E3493" s="180" t="s">
        <v>7577</v>
      </c>
      <c r="F3493" s="180" t="s">
        <v>41</v>
      </c>
    </row>
    <row r="3494" spans="1:6">
      <c r="A3494" s="180" t="s">
        <v>397</v>
      </c>
      <c r="B3494" s="181">
        <v>2396</v>
      </c>
      <c r="C3494" s="181">
        <v>335800</v>
      </c>
      <c r="D3494" s="181">
        <v>4</v>
      </c>
      <c r="E3494" s="180" t="s">
        <v>7578</v>
      </c>
      <c r="F3494" s="180" t="s">
        <v>12</v>
      </c>
    </row>
    <row r="3495" spans="1:6">
      <c r="A3495" s="180" t="s">
        <v>397</v>
      </c>
      <c r="B3495" s="181">
        <v>2315</v>
      </c>
      <c r="C3495" s="181">
        <v>229800</v>
      </c>
      <c r="D3495" s="181">
        <v>5</v>
      </c>
      <c r="E3495" s="180" t="s">
        <v>7579</v>
      </c>
      <c r="F3495" s="180" t="s">
        <v>246</v>
      </c>
    </row>
    <row r="3496" spans="1:6">
      <c r="A3496" s="180" t="s">
        <v>397</v>
      </c>
      <c r="B3496" s="181">
        <v>3789</v>
      </c>
      <c r="C3496" s="181">
        <v>772400</v>
      </c>
      <c r="D3496" s="181">
        <v>4</v>
      </c>
      <c r="E3496" s="180" t="s">
        <v>7580</v>
      </c>
      <c r="F3496" s="180" t="s">
        <v>7</v>
      </c>
    </row>
    <row r="3497" spans="1:6">
      <c r="A3497" s="180" t="s">
        <v>397</v>
      </c>
      <c r="B3497" s="181">
        <v>3561</v>
      </c>
      <c r="C3497" s="181">
        <v>281100</v>
      </c>
      <c r="D3497" s="181">
        <v>5</v>
      </c>
      <c r="E3497" s="180" t="s">
        <v>7581</v>
      </c>
      <c r="F3497" s="180" t="s">
        <v>14</v>
      </c>
    </row>
    <row r="3498" spans="1:6">
      <c r="A3498" s="180" t="s">
        <v>397</v>
      </c>
      <c r="B3498" s="181">
        <v>2478</v>
      </c>
      <c r="C3498" s="181">
        <v>299200</v>
      </c>
      <c r="D3498" s="181">
        <v>5</v>
      </c>
      <c r="E3498" s="180" t="s">
        <v>7582</v>
      </c>
      <c r="F3498" s="180" t="s">
        <v>16</v>
      </c>
    </row>
    <row r="3499" spans="1:6">
      <c r="A3499" s="180" t="s">
        <v>397</v>
      </c>
      <c r="B3499" s="181">
        <v>3325</v>
      </c>
      <c r="C3499" s="181">
        <v>483100</v>
      </c>
      <c r="D3499" s="181">
        <v>4</v>
      </c>
      <c r="E3499" s="180" t="s">
        <v>7583</v>
      </c>
      <c r="F3499" s="180" t="s">
        <v>13</v>
      </c>
    </row>
    <row r="3500" spans="1:6">
      <c r="A3500" s="180" t="s">
        <v>397</v>
      </c>
      <c r="B3500" s="181">
        <v>2856</v>
      </c>
      <c r="C3500" s="181">
        <v>300700</v>
      </c>
      <c r="D3500" s="181">
        <v>8</v>
      </c>
      <c r="E3500" s="180" t="s">
        <v>7584</v>
      </c>
      <c r="F3500" s="180" t="s">
        <v>159</v>
      </c>
    </row>
    <row r="3501" spans="1:6">
      <c r="A3501" s="180" t="s">
        <v>397</v>
      </c>
      <c r="B3501" s="181">
        <v>7638</v>
      </c>
      <c r="C3501" s="181">
        <v>1699900</v>
      </c>
      <c r="D3501" s="181">
        <v>6</v>
      </c>
      <c r="E3501" s="180" t="s">
        <v>7585</v>
      </c>
      <c r="F3501" s="180" t="s">
        <v>78</v>
      </c>
    </row>
    <row r="3502" spans="1:6">
      <c r="A3502" s="180" t="s">
        <v>397</v>
      </c>
      <c r="B3502" s="181">
        <v>4635</v>
      </c>
      <c r="C3502" s="181">
        <v>380200</v>
      </c>
      <c r="D3502" s="181">
        <v>5</v>
      </c>
      <c r="E3502" s="180" t="s">
        <v>7586</v>
      </c>
      <c r="F3502" s="180" t="s">
        <v>11</v>
      </c>
    </row>
    <row r="3503" spans="1:6">
      <c r="A3503" s="180" t="s">
        <v>397</v>
      </c>
      <c r="B3503" s="181">
        <v>6776</v>
      </c>
      <c r="C3503" s="181">
        <v>598500</v>
      </c>
      <c r="D3503" s="181">
        <v>5</v>
      </c>
      <c r="E3503" s="180" t="s">
        <v>7587</v>
      </c>
      <c r="F3503" s="180" t="s">
        <v>14</v>
      </c>
    </row>
    <row r="3504" spans="1:6">
      <c r="A3504" s="180" t="s">
        <v>397</v>
      </c>
      <c r="B3504" s="181">
        <v>5681</v>
      </c>
      <c r="C3504" s="181">
        <v>411200</v>
      </c>
      <c r="D3504" s="181">
        <v>5</v>
      </c>
      <c r="E3504" s="180" t="s">
        <v>7588</v>
      </c>
      <c r="F3504" s="180" t="s">
        <v>14</v>
      </c>
    </row>
    <row r="3505" spans="1:6">
      <c r="A3505" s="180" t="s">
        <v>397</v>
      </c>
      <c r="B3505" s="181">
        <v>4454</v>
      </c>
      <c r="C3505" s="181">
        <v>1077600</v>
      </c>
      <c r="D3505" s="181">
        <v>4</v>
      </c>
      <c r="E3505" s="180" t="s">
        <v>7589</v>
      </c>
      <c r="F3505" s="180" t="s">
        <v>7</v>
      </c>
    </row>
    <row r="3506" spans="1:6">
      <c r="A3506" s="180" t="s">
        <v>397</v>
      </c>
      <c r="B3506" s="181">
        <v>3592</v>
      </c>
      <c r="C3506" s="181">
        <v>305500</v>
      </c>
      <c r="D3506" s="181">
        <v>5</v>
      </c>
      <c r="E3506" s="180" t="s">
        <v>7590</v>
      </c>
      <c r="F3506" s="180" t="s">
        <v>11</v>
      </c>
    </row>
    <row r="3507" spans="1:6">
      <c r="A3507" s="180" t="s">
        <v>397</v>
      </c>
      <c r="B3507" s="181">
        <v>2961</v>
      </c>
      <c r="C3507" s="181">
        <v>253800</v>
      </c>
      <c r="D3507" s="181">
        <v>4</v>
      </c>
      <c r="E3507" s="180" t="s">
        <v>7591</v>
      </c>
      <c r="F3507" s="180" t="s">
        <v>14</v>
      </c>
    </row>
    <row r="3508" spans="1:6">
      <c r="A3508" s="180" t="s">
        <v>397</v>
      </c>
      <c r="B3508" s="181">
        <v>3834</v>
      </c>
      <c r="C3508" s="181">
        <v>370100</v>
      </c>
      <c r="D3508" s="181">
        <v>5</v>
      </c>
      <c r="E3508" s="180" t="s">
        <v>7592</v>
      </c>
      <c r="F3508" s="180" t="s">
        <v>10</v>
      </c>
    </row>
    <row r="3509" spans="1:6">
      <c r="A3509" s="180" t="s">
        <v>397</v>
      </c>
      <c r="B3509" s="181">
        <v>2666</v>
      </c>
      <c r="C3509" s="181">
        <v>491800</v>
      </c>
      <c r="D3509" s="181">
        <v>4</v>
      </c>
      <c r="E3509" s="180" t="s">
        <v>7593</v>
      </c>
      <c r="F3509" s="180" t="s">
        <v>32</v>
      </c>
    </row>
    <row r="3510" spans="1:6">
      <c r="A3510" s="180" t="s">
        <v>397</v>
      </c>
      <c r="B3510" s="181">
        <v>4458</v>
      </c>
      <c r="C3510" s="181">
        <v>838800</v>
      </c>
      <c r="D3510" s="181">
        <v>4</v>
      </c>
      <c r="E3510" s="180" t="s">
        <v>7594</v>
      </c>
      <c r="F3510" s="180" t="s">
        <v>28</v>
      </c>
    </row>
    <row r="3511" spans="1:6">
      <c r="A3511" s="180" t="s">
        <v>397</v>
      </c>
      <c r="B3511" s="181">
        <v>8256</v>
      </c>
      <c r="C3511" s="181">
        <v>958500</v>
      </c>
      <c r="D3511" s="181">
        <v>5</v>
      </c>
      <c r="E3511" s="180" t="s">
        <v>7595</v>
      </c>
      <c r="F3511" s="180" t="s">
        <v>41</v>
      </c>
    </row>
    <row r="3512" spans="1:6">
      <c r="A3512" s="180" t="s">
        <v>397</v>
      </c>
      <c r="B3512" s="181">
        <v>3924</v>
      </c>
      <c r="C3512" s="181">
        <v>337400</v>
      </c>
      <c r="D3512" s="181">
        <v>6</v>
      </c>
      <c r="E3512" s="180" t="s">
        <v>7596</v>
      </c>
      <c r="F3512" s="180" t="s">
        <v>14</v>
      </c>
    </row>
    <row r="3513" spans="1:6">
      <c r="A3513" s="180" t="s">
        <v>397</v>
      </c>
      <c r="B3513" s="181">
        <v>1920</v>
      </c>
      <c r="C3513" s="181">
        <v>190300</v>
      </c>
      <c r="D3513" s="181">
        <v>4</v>
      </c>
      <c r="E3513" s="180" t="s">
        <v>7597</v>
      </c>
      <c r="F3513" s="180" t="s">
        <v>159</v>
      </c>
    </row>
    <row r="3514" spans="1:6">
      <c r="A3514" s="180" t="s">
        <v>397</v>
      </c>
      <c r="B3514" s="181">
        <v>5943</v>
      </c>
      <c r="C3514" s="181">
        <v>111800</v>
      </c>
      <c r="D3514" s="181">
        <v>6</v>
      </c>
      <c r="E3514" s="180" t="s">
        <v>7598</v>
      </c>
      <c r="F3514" s="180" t="s">
        <v>7</v>
      </c>
    </row>
    <row r="3515" spans="1:6">
      <c r="A3515" s="180" t="s">
        <v>397</v>
      </c>
      <c r="B3515" s="181">
        <v>5166</v>
      </c>
      <c r="C3515" s="181">
        <v>870100</v>
      </c>
      <c r="D3515" s="181">
        <v>5</v>
      </c>
      <c r="E3515" s="180" t="s">
        <v>7599</v>
      </c>
      <c r="F3515" s="180" t="s">
        <v>24</v>
      </c>
    </row>
    <row r="3516" spans="1:6">
      <c r="A3516" s="180" t="s">
        <v>397</v>
      </c>
      <c r="B3516" s="181">
        <v>7621</v>
      </c>
      <c r="C3516" s="181">
        <v>1137400</v>
      </c>
      <c r="D3516" s="181">
        <v>6</v>
      </c>
      <c r="E3516" s="180" t="s">
        <v>7600</v>
      </c>
      <c r="F3516" s="180" t="s">
        <v>66</v>
      </c>
    </row>
    <row r="3517" spans="1:6">
      <c r="A3517" s="180" t="s">
        <v>397</v>
      </c>
      <c r="B3517" s="181">
        <v>5073</v>
      </c>
      <c r="C3517" s="181">
        <v>396400</v>
      </c>
      <c r="D3517" s="181">
        <v>4</v>
      </c>
      <c r="E3517" s="180" t="s">
        <v>7601</v>
      </c>
      <c r="F3517" s="180" t="s">
        <v>14</v>
      </c>
    </row>
    <row r="3518" spans="1:6">
      <c r="A3518" s="180" t="s">
        <v>397</v>
      </c>
      <c r="B3518" s="181">
        <v>3305</v>
      </c>
      <c r="C3518" s="181">
        <v>277800</v>
      </c>
      <c r="D3518" s="181">
        <v>4</v>
      </c>
      <c r="E3518" s="180" t="s">
        <v>7602</v>
      </c>
      <c r="F3518" s="180" t="s">
        <v>14</v>
      </c>
    </row>
    <row r="3519" spans="1:6">
      <c r="A3519" s="180" t="s">
        <v>397</v>
      </c>
      <c r="B3519" s="181">
        <v>3904</v>
      </c>
      <c r="C3519" s="181">
        <v>618900</v>
      </c>
      <c r="D3519" s="181">
        <v>6</v>
      </c>
      <c r="E3519" s="180" t="s">
        <v>7603</v>
      </c>
      <c r="F3519" s="180" t="s">
        <v>49</v>
      </c>
    </row>
    <row r="3520" spans="1:6">
      <c r="A3520" s="180" t="s">
        <v>397</v>
      </c>
      <c r="B3520" s="181">
        <v>4153</v>
      </c>
      <c r="C3520" s="181">
        <v>315500</v>
      </c>
      <c r="D3520" s="181">
        <v>8</v>
      </c>
      <c r="E3520" s="180" t="s">
        <v>7604</v>
      </c>
      <c r="F3520" s="180" t="s">
        <v>11</v>
      </c>
    </row>
    <row r="3521" spans="1:6">
      <c r="A3521" s="180" t="s">
        <v>397</v>
      </c>
      <c r="B3521" s="181">
        <v>4396</v>
      </c>
      <c r="C3521" s="181">
        <v>371100</v>
      </c>
      <c r="D3521" s="181">
        <v>4</v>
      </c>
      <c r="E3521" s="180" t="s">
        <v>7605</v>
      </c>
      <c r="F3521" s="180" t="s">
        <v>10</v>
      </c>
    </row>
    <row r="3522" spans="1:6">
      <c r="A3522" s="180" t="s">
        <v>397</v>
      </c>
      <c r="B3522" s="181">
        <v>2430</v>
      </c>
      <c r="C3522" s="181">
        <v>254700</v>
      </c>
      <c r="D3522" s="181">
        <v>5</v>
      </c>
      <c r="E3522" s="180" t="s">
        <v>7606</v>
      </c>
      <c r="F3522" s="180" t="s">
        <v>95</v>
      </c>
    </row>
    <row r="3523" spans="1:6">
      <c r="A3523" s="180" t="s">
        <v>397</v>
      </c>
      <c r="B3523" s="181">
        <v>2611</v>
      </c>
      <c r="C3523" s="181">
        <v>141600</v>
      </c>
      <c r="D3523" s="181">
        <v>7</v>
      </c>
      <c r="E3523" s="180" t="s">
        <v>7607</v>
      </c>
      <c r="F3523" s="180" t="s">
        <v>188</v>
      </c>
    </row>
    <row r="3524" spans="1:6">
      <c r="A3524" s="180" t="s">
        <v>397</v>
      </c>
      <c r="B3524" s="181">
        <v>6435</v>
      </c>
      <c r="C3524" s="181">
        <v>892900</v>
      </c>
      <c r="D3524" s="181">
        <v>6</v>
      </c>
      <c r="E3524" s="180" t="s">
        <v>7608</v>
      </c>
      <c r="F3524" s="180" t="s">
        <v>32</v>
      </c>
    </row>
    <row r="3525" spans="1:6">
      <c r="A3525" s="180" t="s">
        <v>397</v>
      </c>
      <c r="B3525" s="181">
        <v>4524</v>
      </c>
      <c r="C3525" s="181">
        <v>212900</v>
      </c>
      <c r="D3525" s="181">
        <v>4</v>
      </c>
      <c r="E3525" s="180" t="s">
        <v>7609</v>
      </c>
      <c r="F3525" s="180" t="s">
        <v>11</v>
      </c>
    </row>
    <row r="3526" spans="1:6">
      <c r="A3526" s="180" t="s">
        <v>397</v>
      </c>
      <c r="B3526" s="181">
        <v>4092</v>
      </c>
      <c r="C3526" s="181">
        <v>357300</v>
      </c>
      <c r="D3526" s="181">
        <v>6</v>
      </c>
      <c r="E3526" s="180" t="s">
        <v>7610</v>
      </c>
      <c r="F3526" s="180" t="s">
        <v>14</v>
      </c>
    </row>
    <row r="3527" spans="1:6">
      <c r="A3527" s="180" t="s">
        <v>397</v>
      </c>
      <c r="B3527" s="181">
        <v>2687</v>
      </c>
      <c r="C3527" s="181">
        <v>446200</v>
      </c>
      <c r="D3527" s="181">
        <v>4</v>
      </c>
      <c r="E3527" s="180" t="s">
        <v>7611</v>
      </c>
      <c r="F3527" s="180" t="s">
        <v>18</v>
      </c>
    </row>
    <row r="3528" spans="1:6">
      <c r="A3528" s="180" t="s">
        <v>397</v>
      </c>
      <c r="B3528" s="181">
        <v>4494</v>
      </c>
      <c r="C3528" s="181">
        <v>575500</v>
      </c>
      <c r="D3528" s="181">
        <v>6</v>
      </c>
      <c r="E3528" s="180" t="s">
        <v>7612</v>
      </c>
      <c r="F3528" s="180" t="s">
        <v>10</v>
      </c>
    </row>
    <row r="3529" spans="1:6">
      <c r="A3529" s="180" t="s">
        <v>397</v>
      </c>
      <c r="B3529" s="181">
        <v>4557</v>
      </c>
      <c r="C3529" s="181">
        <v>320300</v>
      </c>
      <c r="D3529" s="181">
        <v>5</v>
      </c>
      <c r="E3529" s="180" t="s">
        <v>7613</v>
      </c>
      <c r="F3529" s="180" t="s">
        <v>14</v>
      </c>
    </row>
    <row r="3530" spans="1:6">
      <c r="A3530" s="180" t="s">
        <v>397</v>
      </c>
      <c r="B3530" s="181">
        <v>3312</v>
      </c>
      <c r="C3530" s="181">
        <v>678700</v>
      </c>
      <c r="D3530" s="181">
        <v>4</v>
      </c>
      <c r="E3530" s="180" t="s">
        <v>7614</v>
      </c>
      <c r="F3530" s="180" t="s">
        <v>7</v>
      </c>
    </row>
    <row r="3531" spans="1:6">
      <c r="A3531" s="180" t="s">
        <v>397</v>
      </c>
      <c r="B3531" s="181">
        <v>3120</v>
      </c>
      <c r="C3531" s="181">
        <v>286400</v>
      </c>
      <c r="D3531" s="181">
        <v>4</v>
      </c>
      <c r="E3531" s="180" t="s">
        <v>7615</v>
      </c>
      <c r="F3531" s="180" t="s">
        <v>28</v>
      </c>
    </row>
    <row r="3532" spans="1:6">
      <c r="A3532" s="180" t="s">
        <v>397</v>
      </c>
      <c r="B3532" s="181">
        <v>3640</v>
      </c>
      <c r="C3532" s="181">
        <v>661800</v>
      </c>
      <c r="D3532" s="181">
        <v>4</v>
      </c>
      <c r="E3532" s="180" t="s">
        <v>7616</v>
      </c>
      <c r="F3532" s="180" t="s">
        <v>7</v>
      </c>
    </row>
    <row r="3533" spans="1:6">
      <c r="A3533" s="180" t="s">
        <v>397</v>
      </c>
      <c r="B3533" s="181">
        <v>7840</v>
      </c>
      <c r="C3533" s="181">
        <v>3044600</v>
      </c>
      <c r="D3533" s="181">
        <v>8</v>
      </c>
      <c r="E3533" s="180" t="s">
        <v>7617</v>
      </c>
      <c r="F3533" s="180" t="s">
        <v>7</v>
      </c>
    </row>
    <row r="3534" spans="1:6">
      <c r="A3534" s="180" t="s">
        <v>397</v>
      </c>
      <c r="B3534" s="181">
        <v>3844</v>
      </c>
      <c r="C3534" s="181">
        <v>684000</v>
      </c>
      <c r="D3534" s="181">
        <v>4</v>
      </c>
      <c r="E3534" s="180" t="s">
        <v>7618</v>
      </c>
      <c r="F3534" s="180" t="s">
        <v>28</v>
      </c>
    </row>
    <row r="3535" spans="1:6">
      <c r="A3535" s="180" t="s">
        <v>397</v>
      </c>
      <c r="B3535" s="181">
        <v>4000</v>
      </c>
      <c r="C3535" s="181">
        <v>377300</v>
      </c>
      <c r="D3535" s="181">
        <v>4</v>
      </c>
      <c r="E3535" s="180" t="s">
        <v>7619</v>
      </c>
      <c r="F3535" s="180" t="s">
        <v>175</v>
      </c>
    </row>
    <row r="3536" spans="1:6">
      <c r="A3536" s="180" t="s">
        <v>397</v>
      </c>
      <c r="B3536" s="181">
        <v>4504</v>
      </c>
      <c r="C3536" s="181">
        <v>394100</v>
      </c>
      <c r="D3536" s="181">
        <v>4</v>
      </c>
      <c r="E3536" s="180" t="s">
        <v>7620</v>
      </c>
      <c r="F3536" s="180" t="s">
        <v>14</v>
      </c>
    </row>
    <row r="3537" spans="1:6">
      <c r="A3537" s="180" t="s">
        <v>397</v>
      </c>
      <c r="B3537" s="181">
        <v>6912</v>
      </c>
      <c r="C3537" s="181">
        <v>1237100</v>
      </c>
      <c r="D3537" s="181">
        <v>4</v>
      </c>
      <c r="E3537" s="180" t="s">
        <v>7621</v>
      </c>
      <c r="F3537" s="180" t="s">
        <v>24</v>
      </c>
    </row>
    <row r="3538" spans="1:6">
      <c r="A3538" s="180" t="s">
        <v>397</v>
      </c>
      <c r="B3538" s="181">
        <v>3767</v>
      </c>
      <c r="C3538" s="181">
        <v>332400</v>
      </c>
      <c r="D3538" s="181">
        <v>5</v>
      </c>
      <c r="E3538" s="180" t="s">
        <v>7622</v>
      </c>
      <c r="F3538" s="180" t="s">
        <v>11</v>
      </c>
    </row>
    <row r="3539" spans="1:6">
      <c r="A3539" s="180" t="s">
        <v>397</v>
      </c>
      <c r="B3539" s="181">
        <v>3724</v>
      </c>
      <c r="C3539" s="181">
        <v>848000</v>
      </c>
      <c r="D3539" s="181">
        <v>4</v>
      </c>
      <c r="E3539" s="180" t="s">
        <v>7623</v>
      </c>
      <c r="F3539" s="180" t="s">
        <v>7</v>
      </c>
    </row>
    <row r="3540" spans="1:6">
      <c r="A3540" s="180" t="s">
        <v>397</v>
      </c>
      <c r="B3540" s="181">
        <v>5272</v>
      </c>
      <c r="C3540" s="181">
        <v>1135200</v>
      </c>
      <c r="D3540" s="181">
        <v>5</v>
      </c>
      <c r="E3540" s="180" t="s">
        <v>7624</v>
      </c>
      <c r="F3540" s="180" t="s">
        <v>7</v>
      </c>
    </row>
    <row r="3541" spans="1:6">
      <c r="A3541" s="180" t="s">
        <v>397</v>
      </c>
      <c r="B3541" s="181">
        <v>4896</v>
      </c>
      <c r="C3541" s="181">
        <v>388600</v>
      </c>
      <c r="D3541" s="181">
        <v>5</v>
      </c>
      <c r="E3541" s="180" t="s">
        <v>7625</v>
      </c>
      <c r="F3541" s="180" t="s">
        <v>11</v>
      </c>
    </row>
    <row r="3542" spans="1:6">
      <c r="A3542" s="180" t="s">
        <v>397</v>
      </c>
      <c r="B3542" s="181">
        <v>3072</v>
      </c>
      <c r="C3542" s="181">
        <v>374100</v>
      </c>
      <c r="D3542" s="181">
        <v>4</v>
      </c>
      <c r="E3542" s="180" t="s">
        <v>7626</v>
      </c>
      <c r="F3542" s="180" t="s">
        <v>12</v>
      </c>
    </row>
    <row r="3543" spans="1:6">
      <c r="A3543" s="180" t="s">
        <v>397</v>
      </c>
      <c r="B3543" s="181">
        <v>5042</v>
      </c>
      <c r="C3543" s="181">
        <v>332300</v>
      </c>
      <c r="D3543" s="181">
        <v>4</v>
      </c>
      <c r="E3543" s="180" t="s">
        <v>7627</v>
      </c>
      <c r="F3543" s="180" t="s">
        <v>15</v>
      </c>
    </row>
    <row r="3544" spans="1:6">
      <c r="A3544" s="180" t="s">
        <v>397</v>
      </c>
      <c r="B3544" s="181">
        <v>3452</v>
      </c>
      <c r="C3544" s="181">
        <v>697000</v>
      </c>
      <c r="D3544" s="181">
        <v>4</v>
      </c>
      <c r="E3544" s="180" t="s">
        <v>7628</v>
      </c>
      <c r="F3544" s="180" t="s">
        <v>28</v>
      </c>
    </row>
    <row r="3545" spans="1:6">
      <c r="A3545" s="180" t="s">
        <v>397</v>
      </c>
      <c r="B3545" s="181">
        <v>4564</v>
      </c>
      <c r="C3545" s="181">
        <v>659800</v>
      </c>
      <c r="D3545" s="181">
        <v>4</v>
      </c>
      <c r="E3545" s="180" t="s">
        <v>7629</v>
      </c>
      <c r="F3545" s="180" t="s">
        <v>44</v>
      </c>
    </row>
    <row r="3546" spans="1:6">
      <c r="A3546" s="180" t="s">
        <v>397</v>
      </c>
      <c r="B3546" s="181">
        <v>6576</v>
      </c>
      <c r="C3546" s="181">
        <v>1683700</v>
      </c>
      <c r="D3546" s="181">
        <v>6</v>
      </c>
      <c r="E3546" s="180" t="s">
        <v>7630</v>
      </c>
      <c r="F3546" s="180" t="s">
        <v>7</v>
      </c>
    </row>
    <row r="3547" spans="1:6">
      <c r="A3547" s="180" t="s">
        <v>397</v>
      </c>
      <c r="B3547" s="181">
        <v>3694</v>
      </c>
      <c r="C3547" s="181">
        <v>499000</v>
      </c>
      <c r="D3547" s="181">
        <v>6</v>
      </c>
      <c r="E3547" s="180" t="s">
        <v>7631</v>
      </c>
      <c r="F3547" s="180" t="s">
        <v>13</v>
      </c>
    </row>
    <row r="3548" spans="1:6">
      <c r="A3548" s="180" t="s">
        <v>397</v>
      </c>
      <c r="B3548" s="181">
        <v>5979</v>
      </c>
      <c r="C3548" s="181">
        <v>608100</v>
      </c>
      <c r="D3548" s="181">
        <v>6</v>
      </c>
      <c r="E3548" s="180" t="s">
        <v>7632</v>
      </c>
      <c r="F3548" s="180" t="s">
        <v>13</v>
      </c>
    </row>
    <row r="3549" spans="1:6">
      <c r="A3549" s="180" t="s">
        <v>397</v>
      </c>
      <c r="B3549" s="181">
        <v>6615</v>
      </c>
      <c r="C3549" s="181">
        <v>463500</v>
      </c>
      <c r="D3549" s="181">
        <v>7</v>
      </c>
      <c r="E3549" s="180" t="s">
        <v>7633</v>
      </c>
      <c r="F3549" s="180" t="s">
        <v>11</v>
      </c>
    </row>
    <row r="3550" spans="1:6">
      <c r="A3550" s="180" t="s">
        <v>397</v>
      </c>
      <c r="B3550" s="181">
        <v>3918</v>
      </c>
      <c r="C3550" s="181">
        <v>431100</v>
      </c>
      <c r="D3550" s="181">
        <v>4</v>
      </c>
      <c r="E3550" s="180" t="s">
        <v>7634</v>
      </c>
      <c r="F3550" s="180" t="s">
        <v>14</v>
      </c>
    </row>
    <row r="3551" spans="1:6">
      <c r="A3551" s="180" t="s">
        <v>397</v>
      </c>
      <c r="B3551" s="181">
        <v>6489</v>
      </c>
      <c r="C3551" s="181">
        <v>520900</v>
      </c>
      <c r="D3551" s="181">
        <v>6</v>
      </c>
      <c r="E3551" s="180" t="s">
        <v>7635</v>
      </c>
      <c r="F3551" s="180" t="s">
        <v>14</v>
      </c>
    </row>
    <row r="3552" spans="1:6">
      <c r="A3552" s="180" t="s">
        <v>397</v>
      </c>
      <c r="B3552" s="181">
        <v>3456</v>
      </c>
      <c r="C3552" s="181">
        <v>582200</v>
      </c>
      <c r="D3552" s="181">
        <v>4</v>
      </c>
      <c r="E3552" s="180" t="s">
        <v>7636</v>
      </c>
      <c r="F3552" s="180" t="s">
        <v>28</v>
      </c>
    </row>
    <row r="3553" spans="1:6">
      <c r="A3553" s="180" t="s">
        <v>397</v>
      </c>
      <c r="B3553" s="181">
        <v>3812</v>
      </c>
      <c r="C3553" s="181">
        <v>583300</v>
      </c>
      <c r="D3553" s="181">
        <v>4</v>
      </c>
      <c r="E3553" s="180" t="s">
        <v>7637</v>
      </c>
      <c r="F3553" s="180" t="s">
        <v>32</v>
      </c>
    </row>
    <row r="3554" spans="1:6">
      <c r="A3554" s="180" t="s">
        <v>397</v>
      </c>
      <c r="B3554" s="181">
        <v>3412</v>
      </c>
      <c r="C3554" s="181">
        <v>641900</v>
      </c>
      <c r="D3554" s="181">
        <v>5</v>
      </c>
      <c r="E3554" s="180" t="s">
        <v>7638</v>
      </c>
      <c r="F3554" s="180" t="s">
        <v>62</v>
      </c>
    </row>
    <row r="3555" spans="1:6">
      <c r="A3555" s="180" t="s">
        <v>397</v>
      </c>
      <c r="B3555" s="181">
        <v>4458</v>
      </c>
      <c r="C3555" s="181">
        <v>216300</v>
      </c>
      <c r="D3555" s="181">
        <v>5</v>
      </c>
      <c r="E3555" s="180" t="s">
        <v>7639</v>
      </c>
      <c r="F3555" s="180" t="s">
        <v>11</v>
      </c>
    </row>
    <row r="3556" spans="1:6">
      <c r="A3556" s="180" t="s">
        <v>397</v>
      </c>
      <c r="B3556" s="181">
        <v>4414</v>
      </c>
      <c r="C3556" s="181">
        <v>848900</v>
      </c>
      <c r="D3556" s="181">
        <v>6</v>
      </c>
      <c r="E3556" s="180" t="s">
        <v>7640</v>
      </c>
      <c r="F3556" s="180" t="s">
        <v>78</v>
      </c>
    </row>
    <row r="3557" spans="1:6">
      <c r="A3557" s="180" t="s">
        <v>397</v>
      </c>
      <c r="B3557" s="181">
        <v>5007</v>
      </c>
      <c r="C3557" s="181">
        <v>368300</v>
      </c>
      <c r="D3557" s="181">
        <v>6</v>
      </c>
      <c r="E3557" s="180" t="s">
        <v>7641</v>
      </c>
      <c r="F3557" s="180" t="s">
        <v>14</v>
      </c>
    </row>
    <row r="3558" spans="1:6">
      <c r="A3558" s="180" t="s">
        <v>397</v>
      </c>
      <c r="B3558" s="181">
        <v>3217</v>
      </c>
      <c r="C3558" s="181">
        <v>443000</v>
      </c>
      <c r="D3558" s="181">
        <v>4</v>
      </c>
      <c r="E3558" s="180" t="s">
        <v>7642</v>
      </c>
      <c r="F3558" s="180" t="s">
        <v>5</v>
      </c>
    </row>
    <row r="3559" spans="1:6">
      <c r="A3559" s="180" t="s">
        <v>397</v>
      </c>
      <c r="B3559" s="181">
        <v>4816</v>
      </c>
      <c r="C3559" s="181">
        <v>837800</v>
      </c>
      <c r="D3559" s="181">
        <v>4</v>
      </c>
      <c r="E3559" s="180" t="s">
        <v>7643</v>
      </c>
      <c r="F3559" s="180" t="s">
        <v>44</v>
      </c>
    </row>
    <row r="3560" spans="1:6">
      <c r="A3560" s="180" t="s">
        <v>397</v>
      </c>
      <c r="B3560" s="181">
        <v>3264</v>
      </c>
      <c r="C3560" s="181">
        <v>510700</v>
      </c>
      <c r="D3560" s="181">
        <v>4</v>
      </c>
      <c r="E3560" s="180" t="s">
        <v>7644</v>
      </c>
      <c r="F3560" s="180" t="s">
        <v>32</v>
      </c>
    </row>
    <row r="3561" spans="1:6">
      <c r="A3561" s="180" t="s">
        <v>397</v>
      </c>
      <c r="B3561" s="181">
        <v>3861</v>
      </c>
      <c r="C3561" s="181">
        <v>388700</v>
      </c>
      <c r="D3561" s="181">
        <v>4</v>
      </c>
      <c r="E3561" s="180" t="s">
        <v>7645</v>
      </c>
      <c r="F3561" s="180" t="s">
        <v>5</v>
      </c>
    </row>
    <row r="3562" spans="1:6">
      <c r="A3562" s="180" t="s">
        <v>397</v>
      </c>
      <c r="B3562" s="181">
        <v>4860</v>
      </c>
      <c r="C3562" s="181">
        <v>440100</v>
      </c>
      <c r="D3562" s="181">
        <v>6</v>
      </c>
      <c r="E3562" s="180" t="s">
        <v>7646</v>
      </c>
      <c r="F3562" s="180" t="s">
        <v>14</v>
      </c>
    </row>
    <row r="3563" spans="1:6">
      <c r="A3563" s="180" t="s">
        <v>397</v>
      </c>
      <c r="B3563" s="181">
        <v>4164</v>
      </c>
      <c r="C3563" s="181">
        <v>260700</v>
      </c>
      <c r="D3563" s="181">
        <v>4</v>
      </c>
      <c r="E3563" s="180" t="s">
        <v>7647</v>
      </c>
      <c r="F3563" s="180" t="s">
        <v>11</v>
      </c>
    </row>
    <row r="3564" spans="1:6">
      <c r="A3564" s="180" t="s">
        <v>397</v>
      </c>
      <c r="B3564" s="181">
        <v>5569</v>
      </c>
      <c r="C3564" s="181">
        <v>443200</v>
      </c>
      <c r="D3564" s="181">
        <v>8</v>
      </c>
      <c r="E3564" s="180" t="s">
        <v>7648</v>
      </c>
      <c r="F3564" s="180" t="s">
        <v>14</v>
      </c>
    </row>
    <row r="3565" spans="1:6">
      <c r="A3565" s="180" t="s">
        <v>397</v>
      </c>
      <c r="B3565" s="181">
        <v>3050</v>
      </c>
      <c r="C3565" s="181">
        <v>270100</v>
      </c>
      <c r="D3565" s="181">
        <v>6</v>
      </c>
      <c r="E3565" s="180" t="s">
        <v>7649</v>
      </c>
      <c r="F3565" s="180" t="s">
        <v>14</v>
      </c>
    </row>
    <row r="3566" spans="1:6">
      <c r="A3566" s="180" t="s">
        <v>397</v>
      </c>
      <c r="B3566" s="181">
        <v>3182</v>
      </c>
      <c r="C3566" s="181">
        <v>268700</v>
      </c>
      <c r="D3566" s="181">
        <v>6</v>
      </c>
      <c r="E3566" s="180" t="s">
        <v>7650</v>
      </c>
      <c r="F3566" s="180" t="s">
        <v>14</v>
      </c>
    </row>
    <row r="3567" spans="1:6">
      <c r="A3567" s="180" t="s">
        <v>397</v>
      </c>
      <c r="B3567" s="181">
        <v>2970</v>
      </c>
      <c r="C3567" s="181">
        <v>280900</v>
      </c>
      <c r="D3567" s="181">
        <v>4</v>
      </c>
      <c r="E3567" s="180" t="s">
        <v>7651</v>
      </c>
      <c r="F3567" s="180" t="s">
        <v>154</v>
      </c>
    </row>
    <row r="3568" spans="1:6">
      <c r="A3568" s="180" t="s">
        <v>397</v>
      </c>
      <c r="B3568" s="181">
        <v>3452</v>
      </c>
      <c r="C3568" s="181">
        <v>351400</v>
      </c>
      <c r="D3568" s="181">
        <v>4</v>
      </c>
      <c r="E3568" s="180" t="s">
        <v>7652</v>
      </c>
      <c r="F3568" s="180" t="s">
        <v>15</v>
      </c>
    </row>
    <row r="3569" spans="1:6">
      <c r="A3569" s="180" t="s">
        <v>397</v>
      </c>
      <c r="B3569" s="181">
        <v>2731</v>
      </c>
      <c r="C3569" s="181">
        <v>337900</v>
      </c>
      <c r="D3569" s="181">
        <v>4</v>
      </c>
      <c r="E3569" s="180" t="s">
        <v>7653</v>
      </c>
      <c r="F3569" s="180" t="s">
        <v>139</v>
      </c>
    </row>
    <row r="3570" spans="1:6">
      <c r="A3570" s="180" t="s">
        <v>397</v>
      </c>
      <c r="B3570" s="181">
        <v>3312</v>
      </c>
      <c r="C3570" s="181">
        <v>274500</v>
      </c>
      <c r="D3570" s="181">
        <v>4</v>
      </c>
      <c r="E3570" s="180" t="s">
        <v>7654</v>
      </c>
      <c r="F3570" s="180" t="s">
        <v>11</v>
      </c>
    </row>
    <row r="3571" spans="1:6">
      <c r="A3571" s="180" t="s">
        <v>397</v>
      </c>
      <c r="B3571" s="181">
        <v>4202</v>
      </c>
      <c r="C3571" s="181">
        <v>688300</v>
      </c>
      <c r="D3571" s="181">
        <v>6</v>
      </c>
      <c r="E3571" s="180" t="s">
        <v>7655</v>
      </c>
      <c r="F3571" s="180" t="s">
        <v>44</v>
      </c>
    </row>
    <row r="3572" spans="1:6">
      <c r="A3572" s="180" t="s">
        <v>397</v>
      </c>
      <c r="B3572" s="181">
        <v>4608</v>
      </c>
      <c r="C3572" s="181">
        <v>351500</v>
      </c>
      <c r="D3572" s="181">
        <v>5</v>
      </c>
      <c r="E3572" s="180" t="s">
        <v>7656</v>
      </c>
      <c r="F3572" s="180" t="s">
        <v>14</v>
      </c>
    </row>
    <row r="3573" spans="1:6">
      <c r="A3573" s="180" t="s">
        <v>397</v>
      </c>
      <c r="B3573" s="181">
        <v>11020</v>
      </c>
      <c r="C3573" s="181">
        <v>986400</v>
      </c>
      <c r="D3573" s="181">
        <v>4</v>
      </c>
      <c r="E3573" s="180" t="s">
        <v>7657</v>
      </c>
      <c r="F3573" s="180" t="s">
        <v>41</v>
      </c>
    </row>
    <row r="3574" spans="1:6">
      <c r="A3574" s="180" t="s">
        <v>397</v>
      </c>
      <c r="B3574" s="181">
        <v>5768</v>
      </c>
      <c r="C3574" s="181">
        <v>1371800</v>
      </c>
      <c r="D3574" s="181">
        <v>7</v>
      </c>
      <c r="E3574" s="180" t="s">
        <v>7658</v>
      </c>
      <c r="F3574" s="180" t="s">
        <v>78</v>
      </c>
    </row>
    <row r="3575" spans="1:6">
      <c r="A3575" s="180" t="s">
        <v>397</v>
      </c>
      <c r="B3575" s="181">
        <v>4662</v>
      </c>
      <c r="C3575" s="181">
        <v>364500</v>
      </c>
      <c r="D3575" s="181">
        <v>5</v>
      </c>
      <c r="E3575" s="180" t="s">
        <v>7659</v>
      </c>
      <c r="F3575" s="180" t="s">
        <v>11</v>
      </c>
    </row>
    <row r="3576" spans="1:6">
      <c r="A3576" s="180" t="s">
        <v>397</v>
      </c>
      <c r="B3576" s="181">
        <v>3480</v>
      </c>
      <c r="C3576" s="181">
        <v>303800</v>
      </c>
      <c r="D3576" s="181">
        <v>4</v>
      </c>
      <c r="E3576" s="180" t="s">
        <v>7660</v>
      </c>
      <c r="F3576" s="180" t="s">
        <v>11</v>
      </c>
    </row>
    <row r="3577" spans="1:6">
      <c r="A3577" s="180" t="s">
        <v>397</v>
      </c>
      <c r="B3577" s="181">
        <v>4315</v>
      </c>
      <c r="C3577" s="181">
        <v>463400</v>
      </c>
      <c r="D3577" s="181">
        <v>4</v>
      </c>
      <c r="E3577" s="180" t="s">
        <v>7661</v>
      </c>
      <c r="F3577" s="180" t="s">
        <v>41</v>
      </c>
    </row>
    <row r="3578" spans="1:6">
      <c r="A3578" s="180" t="s">
        <v>397</v>
      </c>
      <c r="B3578" s="181">
        <v>2944</v>
      </c>
      <c r="C3578" s="181">
        <v>713200</v>
      </c>
      <c r="D3578" s="181">
        <v>4</v>
      </c>
      <c r="E3578" s="180" t="s">
        <v>7662</v>
      </c>
      <c r="F3578" s="180" t="s">
        <v>28</v>
      </c>
    </row>
    <row r="3579" spans="1:6">
      <c r="A3579" s="180" t="s">
        <v>397</v>
      </c>
      <c r="B3579" s="181">
        <v>4362</v>
      </c>
      <c r="C3579" s="181">
        <v>334200</v>
      </c>
      <c r="D3579" s="181">
        <v>4</v>
      </c>
      <c r="E3579" s="180" t="s">
        <v>7663</v>
      </c>
      <c r="F3579" s="180" t="s">
        <v>15</v>
      </c>
    </row>
    <row r="3580" spans="1:6">
      <c r="A3580" s="180" t="s">
        <v>397</v>
      </c>
      <c r="B3580" s="181">
        <v>5652</v>
      </c>
      <c r="C3580" s="181">
        <v>373300</v>
      </c>
      <c r="D3580" s="181">
        <v>4</v>
      </c>
      <c r="E3580" s="180" t="s">
        <v>7664</v>
      </c>
      <c r="F3580" s="180" t="s">
        <v>10</v>
      </c>
    </row>
    <row r="3581" spans="1:6">
      <c r="A3581" s="180" t="s">
        <v>397</v>
      </c>
      <c r="B3581" s="181">
        <v>6648</v>
      </c>
      <c r="C3581" s="181">
        <v>470200</v>
      </c>
      <c r="D3581" s="181">
        <v>6</v>
      </c>
      <c r="E3581" s="180" t="s">
        <v>7665</v>
      </c>
      <c r="F3581" s="180" t="s">
        <v>14</v>
      </c>
    </row>
    <row r="3582" spans="1:6">
      <c r="A3582" s="180" t="s">
        <v>397</v>
      </c>
      <c r="B3582" s="181">
        <v>6196</v>
      </c>
      <c r="C3582" s="181">
        <v>494100</v>
      </c>
      <c r="D3582" s="181">
        <v>8</v>
      </c>
      <c r="E3582" s="180" t="s">
        <v>7666</v>
      </c>
      <c r="F3582" s="180" t="s">
        <v>11</v>
      </c>
    </row>
    <row r="3583" spans="1:6">
      <c r="A3583" s="180" t="s">
        <v>397</v>
      </c>
      <c r="B3583" s="181">
        <v>6741</v>
      </c>
      <c r="C3583" s="181">
        <v>744600</v>
      </c>
      <c r="D3583" s="181">
        <v>4</v>
      </c>
      <c r="E3583" s="180" t="s">
        <v>7667</v>
      </c>
      <c r="F3583" s="180" t="s">
        <v>65</v>
      </c>
    </row>
    <row r="3584" spans="1:6">
      <c r="A3584" s="180" t="s">
        <v>397</v>
      </c>
      <c r="B3584" s="181">
        <v>5433</v>
      </c>
      <c r="C3584" s="181">
        <v>517600</v>
      </c>
      <c r="D3584" s="181">
        <v>6</v>
      </c>
      <c r="E3584" s="180" t="s">
        <v>7668</v>
      </c>
      <c r="F3584" s="180" t="s">
        <v>14</v>
      </c>
    </row>
    <row r="3585" spans="1:6">
      <c r="A3585" s="180" t="s">
        <v>397</v>
      </c>
      <c r="B3585" s="181">
        <v>2434</v>
      </c>
      <c r="C3585" s="181">
        <v>251000</v>
      </c>
      <c r="D3585" s="181">
        <v>4</v>
      </c>
      <c r="E3585" s="180" t="s">
        <v>7669</v>
      </c>
      <c r="F3585" s="180" t="s">
        <v>103</v>
      </c>
    </row>
    <row r="3586" spans="1:6">
      <c r="A3586" s="180" t="s">
        <v>397</v>
      </c>
      <c r="B3586" s="181">
        <v>3032</v>
      </c>
      <c r="C3586" s="181">
        <v>519100</v>
      </c>
      <c r="D3586" s="181">
        <v>4</v>
      </c>
      <c r="E3586" s="180" t="s">
        <v>7670</v>
      </c>
      <c r="F3586" s="180" t="s">
        <v>78</v>
      </c>
    </row>
    <row r="3587" spans="1:6">
      <c r="A3587" s="180" t="s">
        <v>397</v>
      </c>
      <c r="B3587" s="181">
        <v>3144</v>
      </c>
      <c r="C3587" s="181">
        <v>555600</v>
      </c>
      <c r="D3587" s="181">
        <v>4</v>
      </c>
      <c r="E3587" s="180" t="s">
        <v>7671</v>
      </c>
      <c r="F3587" s="180" t="s">
        <v>27</v>
      </c>
    </row>
    <row r="3588" spans="1:6">
      <c r="A3588" s="180" t="s">
        <v>397</v>
      </c>
      <c r="B3588" s="181">
        <v>3740</v>
      </c>
      <c r="C3588" s="181">
        <v>414500</v>
      </c>
      <c r="D3588" s="181">
        <v>4</v>
      </c>
      <c r="E3588" s="180" t="s">
        <v>7672</v>
      </c>
      <c r="F3588" s="180" t="s">
        <v>16</v>
      </c>
    </row>
    <row r="3589" spans="1:6">
      <c r="A3589" s="180" t="s">
        <v>397</v>
      </c>
      <c r="B3589" s="181">
        <v>4644</v>
      </c>
      <c r="C3589" s="181">
        <v>291800</v>
      </c>
      <c r="D3589" s="181">
        <v>5</v>
      </c>
      <c r="E3589" s="180" t="s">
        <v>7673</v>
      </c>
      <c r="F3589" s="180" t="s">
        <v>11</v>
      </c>
    </row>
    <row r="3590" spans="1:6">
      <c r="A3590" s="180" t="s">
        <v>397</v>
      </c>
      <c r="B3590" s="181">
        <v>4944</v>
      </c>
      <c r="C3590" s="181">
        <v>478400</v>
      </c>
      <c r="D3590" s="181">
        <v>6</v>
      </c>
      <c r="E3590" s="180" t="s">
        <v>7674</v>
      </c>
      <c r="F3590" s="180" t="s">
        <v>14</v>
      </c>
    </row>
    <row r="3591" spans="1:6">
      <c r="A3591" s="180" t="s">
        <v>397</v>
      </c>
      <c r="B3591" s="181">
        <v>3880</v>
      </c>
      <c r="C3591" s="181">
        <v>535800</v>
      </c>
      <c r="D3591" s="181">
        <v>5</v>
      </c>
      <c r="E3591" s="180" t="s">
        <v>7675</v>
      </c>
      <c r="F3591" s="180" t="s">
        <v>13</v>
      </c>
    </row>
    <row r="3592" spans="1:6">
      <c r="A3592" s="180" t="s">
        <v>397</v>
      </c>
      <c r="B3592" s="181">
        <v>3746</v>
      </c>
      <c r="C3592" s="181">
        <v>942200</v>
      </c>
      <c r="D3592" s="181">
        <v>4</v>
      </c>
      <c r="E3592" s="180" t="s">
        <v>7676</v>
      </c>
      <c r="F3592" s="180" t="s">
        <v>28</v>
      </c>
    </row>
    <row r="3593" spans="1:6">
      <c r="A3593" s="180" t="s">
        <v>397</v>
      </c>
      <c r="B3593" s="181">
        <v>5308</v>
      </c>
      <c r="C3593" s="181">
        <v>358400</v>
      </c>
      <c r="D3593" s="181">
        <v>4</v>
      </c>
      <c r="E3593" s="180" t="s">
        <v>7677</v>
      </c>
      <c r="F3593" s="180" t="s">
        <v>57</v>
      </c>
    </row>
    <row r="3594" spans="1:6">
      <c r="A3594" s="180" t="s">
        <v>397</v>
      </c>
      <c r="B3594" s="181">
        <v>4800</v>
      </c>
      <c r="C3594" s="181">
        <v>895700</v>
      </c>
      <c r="D3594" s="181">
        <v>5</v>
      </c>
      <c r="E3594" s="180" t="s">
        <v>7678</v>
      </c>
      <c r="F3594" s="180" t="s">
        <v>28</v>
      </c>
    </row>
    <row r="3595" spans="1:6">
      <c r="A3595" s="180" t="s">
        <v>397</v>
      </c>
      <c r="B3595" s="181">
        <v>4062</v>
      </c>
      <c r="C3595" s="181">
        <v>1275100</v>
      </c>
      <c r="D3595" s="181">
        <v>6</v>
      </c>
      <c r="E3595" s="180" t="s">
        <v>7679</v>
      </c>
      <c r="F3595" s="180" t="s">
        <v>66</v>
      </c>
    </row>
    <row r="3596" spans="1:6">
      <c r="A3596" s="180" t="s">
        <v>397</v>
      </c>
      <c r="B3596" s="181">
        <v>5370</v>
      </c>
      <c r="C3596" s="181">
        <v>406800</v>
      </c>
      <c r="D3596" s="181">
        <v>6</v>
      </c>
      <c r="E3596" s="180" t="s">
        <v>7680</v>
      </c>
      <c r="F3596" s="180" t="s">
        <v>11</v>
      </c>
    </row>
    <row r="3597" spans="1:6">
      <c r="A3597" s="180" t="s">
        <v>397</v>
      </c>
      <c r="B3597" s="181">
        <v>3917</v>
      </c>
      <c r="C3597" s="181">
        <v>357200</v>
      </c>
      <c r="D3597" s="181">
        <v>4</v>
      </c>
      <c r="E3597" s="180" t="s">
        <v>7681</v>
      </c>
      <c r="F3597" s="180" t="s">
        <v>14</v>
      </c>
    </row>
    <row r="3598" spans="1:6">
      <c r="A3598" s="180" t="s">
        <v>397</v>
      </c>
      <c r="B3598" s="181">
        <v>4986</v>
      </c>
      <c r="C3598" s="181">
        <v>626500</v>
      </c>
      <c r="D3598" s="181">
        <v>5</v>
      </c>
      <c r="E3598" s="180" t="s">
        <v>7682</v>
      </c>
      <c r="F3598" s="180" t="s">
        <v>32</v>
      </c>
    </row>
    <row r="3599" spans="1:6">
      <c r="A3599" s="180" t="s">
        <v>397</v>
      </c>
      <c r="B3599" s="181">
        <v>3983</v>
      </c>
      <c r="C3599" s="181">
        <v>313500</v>
      </c>
      <c r="D3599" s="181">
        <v>5</v>
      </c>
      <c r="E3599" s="180" t="s">
        <v>7683</v>
      </c>
      <c r="F3599" s="180" t="s">
        <v>15</v>
      </c>
    </row>
    <row r="3600" spans="1:6">
      <c r="A3600" s="180" t="s">
        <v>397</v>
      </c>
      <c r="B3600" s="181">
        <v>4088</v>
      </c>
      <c r="C3600" s="181">
        <v>795400</v>
      </c>
      <c r="D3600" s="181">
        <v>4</v>
      </c>
      <c r="E3600" s="180" t="s">
        <v>7684</v>
      </c>
      <c r="F3600" s="180" t="s">
        <v>78</v>
      </c>
    </row>
    <row r="3601" spans="1:6">
      <c r="A3601" s="180" t="s">
        <v>397</v>
      </c>
      <c r="B3601" s="181">
        <v>7383</v>
      </c>
      <c r="C3601" s="181">
        <v>1068200</v>
      </c>
      <c r="D3601" s="181">
        <v>4</v>
      </c>
      <c r="E3601" s="180" t="s">
        <v>7685</v>
      </c>
      <c r="F3601" s="180" t="s">
        <v>24</v>
      </c>
    </row>
    <row r="3602" spans="1:6">
      <c r="A3602" s="180" t="s">
        <v>397</v>
      </c>
      <c r="B3602" s="181">
        <v>5517</v>
      </c>
      <c r="C3602" s="181">
        <v>342900</v>
      </c>
      <c r="D3602" s="181">
        <v>6</v>
      </c>
      <c r="E3602" s="180" t="s">
        <v>7686</v>
      </c>
      <c r="F3602" s="180" t="s">
        <v>11</v>
      </c>
    </row>
    <row r="3603" spans="1:6">
      <c r="A3603" s="180" t="s">
        <v>397</v>
      </c>
      <c r="B3603" s="181">
        <v>2712</v>
      </c>
      <c r="C3603" s="181">
        <v>243400</v>
      </c>
      <c r="D3603" s="181">
        <v>4</v>
      </c>
      <c r="E3603" s="180" t="s">
        <v>7687</v>
      </c>
      <c r="F3603" s="180" t="s">
        <v>15</v>
      </c>
    </row>
    <row r="3604" spans="1:6">
      <c r="A3604" s="180" t="s">
        <v>397</v>
      </c>
      <c r="B3604" s="181">
        <v>4080</v>
      </c>
      <c r="C3604" s="181">
        <v>341100</v>
      </c>
      <c r="D3604" s="181">
        <v>6</v>
      </c>
      <c r="E3604" s="180" t="s">
        <v>7688</v>
      </c>
      <c r="F3604" s="180" t="s">
        <v>14</v>
      </c>
    </row>
    <row r="3605" spans="1:6">
      <c r="A3605" s="180" t="s">
        <v>397</v>
      </c>
      <c r="B3605" s="181">
        <v>6783</v>
      </c>
      <c r="C3605" s="181">
        <v>2466800</v>
      </c>
      <c r="D3605" s="181">
        <v>7</v>
      </c>
      <c r="E3605" s="180" t="s">
        <v>7689</v>
      </c>
      <c r="F3605" s="180" t="s">
        <v>37</v>
      </c>
    </row>
    <row r="3606" spans="1:6">
      <c r="A3606" s="180" t="s">
        <v>397</v>
      </c>
      <c r="B3606" s="181">
        <v>2438</v>
      </c>
      <c r="C3606" s="181">
        <v>366400</v>
      </c>
      <c r="D3606" s="181">
        <v>4</v>
      </c>
      <c r="E3606" s="180" t="s">
        <v>7690</v>
      </c>
      <c r="F3606" s="180" t="s">
        <v>139</v>
      </c>
    </row>
    <row r="3607" spans="1:6">
      <c r="A3607" s="180" t="s">
        <v>397</v>
      </c>
      <c r="B3607" s="181">
        <v>3483</v>
      </c>
      <c r="C3607" s="181">
        <v>262400</v>
      </c>
      <c r="D3607" s="181">
        <v>4</v>
      </c>
      <c r="E3607" s="180" t="s">
        <v>7691</v>
      </c>
      <c r="F3607" s="180" t="s">
        <v>14</v>
      </c>
    </row>
    <row r="3608" spans="1:6">
      <c r="A3608" s="180" t="s">
        <v>397</v>
      </c>
      <c r="B3608" s="181">
        <v>3259</v>
      </c>
      <c r="C3608" s="181">
        <v>291700</v>
      </c>
      <c r="D3608" s="181">
        <v>5</v>
      </c>
      <c r="E3608" s="180" t="s">
        <v>7692</v>
      </c>
      <c r="F3608" s="180" t="s">
        <v>11</v>
      </c>
    </row>
    <row r="3609" spans="1:6">
      <c r="A3609" s="180" t="s">
        <v>397</v>
      </c>
      <c r="B3609" s="181">
        <v>5419</v>
      </c>
      <c r="C3609" s="181">
        <v>713200</v>
      </c>
      <c r="D3609" s="181">
        <v>4</v>
      </c>
      <c r="E3609" s="180" t="s">
        <v>7693</v>
      </c>
      <c r="F3609" s="180" t="s">
        <v>44</v>
      </c>
    </row>
    <row r="3610" spans="1:6">
      <c r="A3610" s="180" t="s">
        <v>397</v>
      </c>
      <c r="B3610" s="181">
        <v>6267</v>
      </c>
      <c r="C3610" s="181">
        <v>846100</v>
      </c>
      <c r="D3610" s="181">
        <v>6</v>
      </c>
      <c r="E3610" s="180" t="s">
        <v>7694</v>
      </c>
      <c r="F3610" s="180" t="s">
        <v>49</v>
      </c>
    </row>
    <row r="3611" spans="1:6">
      <c r="A3611" s="180" t="s">
        <v>397</v>
      </c>
      <c r="B3611" s="181">
        <v>3483</v>
      </c>
      <c r="C3611" s="181">
        <v>397600</v>
      </c>
      <c r="D3611" s="181">
        <v>5</v>
      </c>
      <c r="E3611" s="180" t="s">
        <v>7695</v>
      </c>
      <c r="F3611" s="180" t="s">
        <v>29</v>
      </c>
    </row>
    <row r="3612" spans="1:6">
      <c r="A3612" s="180" t="s">
        <v>397</v>
      </c>
      <c r="B3612" s="181">
        <v>5410</v>
      </c>
      <c r="C3612" s="181">
        <v>405000</v>
      </c>
      <c r="D3612" s="181">
        <v>5</v>
      </c>
      <c r="E3612" s="180" t="s">
        <v>7696</v>
      </c>
      <c r="F3612" s="180" t="s">
        <v>14</v>
      </c>
    </row>
    <row r="3613" spans="1:6">
      <c r="A3613" s="180" t="s">
        <v>397</v>
      </c>
      <c r="B3613" s="181">
        <v>4260</v>
      </c>
      <c r="C3613" s="181">
        <v>975700</v>
      </c>
      <c r="D3613" s="181">
        <v>4</v>
      </c>
      <c r="E3613" s="180" t="s">
        <v>7697</v>
      </c>
      <c r="F3613" s="180" t="s">
        <v>7</v>
      </c>
    </row>
    <row r="3614" spans="1:6">
      <c r="A3614" s="180" t="s">
        <v>397</v>
      </c>
      <c r="B3614" s="181">
        <v>4100</v>
      </c>
      <c r="C3614" s="181">
        <v>566600</v>
      </c>
      <c r="D3614" s="181">
        <v>5</v>
      </c>
      <c r="E3614" s="180" t="s">
        <v>7698</v>
      </c>
      <c r="F3614" s="180" t="s">
        <v>49</v>
      </c>
    </row>
    <row r="3615" spans="1:6">
      <c r="A3615" s="180" t="s">
        <v>397</v>
      </c>
      <c r="B3615" s="181">
        <v>3264</v>
      </c>
      <c r="C3615" s="181">
        <v>422300</v>
      </c>
      <c r="D3615" s="181">
        <v>4</v>
      </c>
      <c r="E3615" s="180" t="s">
        <v>7699</v>
      </c>
      <c r="F3615" s="180" t="s">
        <v>16</v>
      </c>
    </row>
    <row r="3616" spans="1:6">
      <c r="A3616" s="180" t="s">
        <v>397</v>
      </c>
      <c r="B3616" s="181">
        <v>8820</v>
      </c>
      <c r="C3616" s="181">
        <v>243800</v>
      </c>
      <c r="D3616" s="181">
        <v>5</v>
      </c>
      <c r="E3616" s="180" t="s">
        <v>7700</v>
      </c>
      <c r="F3616" s="180" t="s">
        <v>171</v>
      </c>
    </row>
    <row r="3617" spans="1:6">
      <c r="A3617" s="180" t="s">
        <v>397</v>
      </c>
      <c r="B3617" s="181">
        <v>2672</v>
      </c>
      <c r="C3617" s="181">
        <v>565300</v>
      </c>
      <c r="D3617" s="181">
        <v>4</v>
      </c>
      <c r="E3617" s="180" t="s">
        <v>7701</v>
      </c>
      <c r="F3617" s="180" t="s">
        <v>28</v>
      </c>
    </row>
    <row r="3618" spans="1:6">
      <c r="A3618" s="180" t="s">
        <v>397</v>
      </c>
      <c r="B3618" s="181">
        <v>2524</v>
      </c>
      <c r="C3618" s="181">
        <v>263300</v>
      </c>
      <c r="D3618" s="181">
        <v>4</v>
      </c>
      <c r="E3618" s="180" t="s">
        <v>7702</v>
      </c>
      <c r="F3618" s="180" t="s">
        <v>58</v>
      </c>
    </row>
    <row r="3619" spans="1:6">
      <c r="A3619" s="180" t="s">
        <v>397</v>
      </c>
      <c r="B3619" s="181">
        <v>3360</v>
      </c>
      <c r="C3619" s="181">
        <v>355900</v>
      </c>
      <c r="D3619" s="181">
        <v>5</v>
      </c>
      <c r="E3619" s="180" t="s">
        <v>7703</v>
      </c>
      <c r="F3619" s="180" t="s">
        <v>27</v>
      </c>
    </row>
    <row r="3620" spans="1:6">
      <c r="A3620" s="180" t="s">
        <v>397</v>
      </c>
      <c r="B3620" s="181">
        <v>3161</v>
      </c>
      <c r="C3620" s="181">
        <v>333300</v>
      </c>
      <c r="D3620" s="181">
        <v>4</v>
      </c>
      <c r="E3620" s="180" t="s">
        <v>7704</v>
      </c>
      <c r="F3620" s="180" t="s">
        <v>162</v>
      </c>
    </row>
    <row r="3621" spans="1:6">
      <c r="A3621" s="180" t="s">
        <v>397</v>
      </c>
      <c r="B3621" s="181">
        <v>3772</v>
      </c>
      <c r="C3621" s="181">
        <v>325400</v>
      </c>
      <c r="D3621" s="181">
        <v>4</v>
      </c>
      <c r="E3621" s="180" t="s">
        <v>7705</v>
      </c>
      <c r="F3621" s="180" t="s">
        <v>11</v>
      </c>
    </row>
    <row r="3622" spans="1:6">
      <c r="A3622" s="180" t="s">
        <v>397</v>
      </c>
      <c r="B3622" s="181">
        <v>6461</v>
      </c>
      <c r="C3622" s="181">
        <v>1218100</v>
      </c>
      <c r="D3622" s="181">
        <v>4</v>
      </c>
      <c r="E3622" s="180" t="s">
        <v>7706</v>
      </c>
      <c r="F3622" s="180" t="s">
        <v>24</v>
      </c>
    </row>
    <row r="3623" spans="1:6">
      <c r="A3623" s="180" t="s">
        <v>397</v>
      </c>
      <c r="B3623" s="181">
        <v>2914</v>
      </c>
      <c r="C3623" s="181">
        <v>535100</v>
      </c>
      <c r="D3623" s="181">
        <v>4</v>
      </c>
      <c r="E3623" s="180" t="s">
        <v>7707</v>
      </c>
      <c r="F3623" s="180" t="s">
        <v>66</v>
      </c>
    </row>
    <row r="3624" spans="1:6">
      <c r="A3624" s="180" t="s">
        <v>397</v>
      </c>
      <c r="B3624" s="181">
        <v>4791</v>
      </c>
      <c r="C3624" s="181">
        <v>426600</v>
      </c>
      <c r="D3624" s="181">
        <v>4</v>
      </c>
      <c r="E3624" s="180" t="s">
        <v>7708</v>
      </c>
      <c r="F3624" s="180" t="s">
        <v>14</v>
      </c>
    </row>
    <row r="3625" spans="1:6">
      <c r="A3625" s="180" t="s">
        <v>397</v>
      </c>
      <c r="B3625" s="181">
        <v>4590</v>
      </c>
      <c r="C3625" s="181">
        <v>491800</v>
      </c>
      <c r="D3625" s="181">
        <v>4</v>
      </c>
      <c r="E3625" s="180" t="s">
        <v>7709</v>
      </c>
      <c r="F3625" s="180" t="s">
        <v>5</v>
      </c>
    </row>
    <row r="3626" spans="1:6">
      <c r="A3626" s="180" t="s">
        <v>397</v>
      </c>
      <c r="B3626" s="181">
        <v>4725</v>
      </c>
      <c r="C3626" s="181">
        <v>368300</v>
      </c>
      <c r="D3626" s="181">
        <v>6</v>
      </c>
      <c r="E3626" s="180" t="s">
        <v>7710</v>
      </c>
      <c r="F3626" s="180" t="s">
        <v>14</v>
      </c>
    </row>
    <row r="3627" spans="1:6">
      <c r="A3627" s="180" t="s">
        <v>397</v>
      </c>
      <c r="B3627" s="181">
        <v>4133</v>
      </c>
      <c r="C3627" s="181">
        <v>337500</v>
      </c>
      <c r="D3627" s="181">
        <v>6</v>
      </c>
      <c r="E3627" s="180" t="s">
        <v>7711</v>
      </c>
      <c r="F3627" s="180" t="s">
        <v>14</v>
      </c>
    </row>
    <row r="3628" spans="1:6">
      <c r="A3628" s="180" t="s">
        <v>397</v>
      </c>
      <c r="B3628" s="181">
        <v>3638</v>
      </c>
      <c r="C3628" s="181">
        <v>840900</v>
      </c>
      <c r="D3628" s="181">
        <v>4</v>
      </c>
      <c r="E3628" s="180" t="s">
        <v>7712</v>
      </c>
      <c r="F3628" s="180" t="s">
        <v>78</v>
      </c>
    </row>
    <row r="3629" spans="1:6">
      <c r="A3629" s="180" t="s">
        <v>397</v>
      </c>
      <c r="B3629" s="181">
        <v>4399</v>
      </c>
      <c r="C3629" s="181">
        <v>830000</v>
      </c>
      <c r="D3629" s="181">
        <v>4</v>
      </c>
      <c r="E3629" s="180" t="s">
        <v>7713</v>
      </c>
      <c r="F3629" s="180" t="s">
        <v>28</v>
      </c>
    </row>
    <row r="3630" spans="1:6">
      <c r="A3630" s="180" t="s">
        <v>397</v>
      </c>
      <c r="B3630" s="181">
        <v>4545</v>
      </c>
      <c r="C3630" s="181">
        <v>910100</v>
      </c>
      <c r="D3630" s="181">
        <v>4</v>
      </c>
      <c r="E3630" s="180" t="s">
        <v>7714</v>
      </c>
      <c r="F3630" s="180" t="s">
        <v>28</v>
      </c>
    </row>
    <row r="3631" spans="1:6">
      <c r="A3631" s="180" t="s">
        <v>397</v>
      </c>
      <c r="B3631" s="181">
        <v>3972</v>
      </c>
      <c r="C3631" s="181">
        <v>288500</v>
      </c>
      <c r="D3631" s="181">
        <v>5</v>
      </c>
      <c r="E3631" s="180" t="s">
        <v>7715</v>
      </c>
      <c r="F3631" s="180" t="s">
        <v>11</v>
      </c>
    </row>
    <row r="3632" spans="1:6">
      <c r="A3632" s="180" t="s">
        <v>397</v>
      </c>
      <c r="B3632" s="181">
        <v>3716</v>
      </c>
      <c r="C3632" s="181">
        <v>360100</v>
      </c>
      <c r="D3632" s="181">
        <v>4</v>
      </c>
      <c r="E3632" s="180" t="s">
        <v>7716</v>
      </c>
      <c r="F3632" s="180" t="s">
        <v>183</v>
      </c>
    </row>
    <row r="3633" spans="1:6">
      <c r="A3633" s="180" t="s">
        <v>397</v>
      </c>
      <c r="B3633" s="181">
        <v>5787</v>
      </c>
      <c r="C3633" s="181">
        <v>519500</v>
      </c>
      <c r="D3633" s="181">
        <v>7</v>
      </c>
      <c r="E3633" s="180" t="s">
        <v>7717</v>
      </c>
      <c r="F3633" s="180" t="s">
        <v>14</v>
      </c>
    </row>
    <row r="3634" spans="1:6">
      <c r="A3634" s="180" t="s">
        <v>397</v>
      </c>
      <c r="B3634" s="181">
        <v>4536</v>
      </c>
      <c r="C3634" s="181">
        <v>627600</v>
      </c>
      <c r="D3634" s="181">
        <v>4</v>
      </c>
      <c r="E3634" s="180" t="s">
        <v>7718</v>
      </c>
      <c r="F3634" s="180" t="s">
        <v>5</v>
      </c>
    </row>
    <row r="3635" spans="1:6">
      <c r="A3635" s="180" t="s">
        <v>397</v>
      </c>
      <c r="B3635" s="181">
        <v>4928</v>
      </c>
      <c r="C3635" s="181">
        <v>848200</v>
      </c>
      <c r="D3635" s="181">
        <v>5</v>
      </c>
      <c r="E3635" s="180" t="s">
        <v>7719</v>
      </c>
      <c r="F3635" s="180" t="s">
        <v>106</v>
      </c>
    </row>
    <row r="3636" spans="1:6">
      <c r="A3636" s="180" t="s">
        <v>397</v>
      </c>
      <c r="B3636" s="181">
        <v>3969</v>
      </c>
      <c r="C3636" s="181">
        <v>269700</v>
      </c>
      <c r="D3636" s="181">
        <v>5</v>
      </c>
      <c r="E3636" s="180" t="s">
        <v>7720</v>
      </c>
      <c r="F3636" s="180" t="s">
        <v>11</v>
      </c>
    </row>
    <row r="3637" spans="1:6">
      <c r="A3637" s="180" t="s">
        <v>397</v>
      </c>
      <c r="B3637" s="181">
        <v>5883</v>
      </c>
      <c r="C3637" s="181">
        <v>464400</v>
      </c>
      <c r="D3637" s="181">
        <v>7</v>
      </c>
      <c r="E3637" s="180" t="s">
        <v>7721</v>
      </c>
      <c r="F3637" s="180" t="s">
        <v>14</v>
      </c>
    </row>
    <row r="3638" spans="1:6">
      <c r="A3638" s="180" t="s">
        <v>397</v>
      </c>
      <c r="B3638" s="181">
        <v>3094</v>
      </c>
      <c r="C3638" s="181">
        <v>279300</v>
      </c>
      <c r="D3638" s="181">
        <v>5</v>
      </c>
      <c r="E3638" s="180" t="s">
        <v>7722</v>
      </c>
      <c r="F3638" s="180" t="s">
        <v>158</v>
      </c>
    </row>
    <row r="3639" spans="1:6">
      <c r="A3639" s="180" t="s">
        <v>397</v>
      </c>
      <c r="B3639" s="181">
        <v>4101</v>
      </c>
      <c r="C3639" s="181">
        <v>418500</v>
      </c>
      <c r="D3639" s="181">
        <v>4</v>
      </c>
      <c r="E3639" s="180" t="s">
        <v>7723</v>
      </c>
      <c r="F3639" s="180" t="s">
        <v>139</v>
      </c>
    </row>
    <row r="3640" spans="1:6">
      <c r="A3640" s="180" t="s">
        <v>397</v>
      </c>
      <c r="B3640" s="181">
        <v>7670</v>
      </c>
      <c r="C3640" s="181">
        <v>1580600</v>
      </c>
      <c r="D3640" s="181">
        <v>6</v>
      </c>
      <c r="E3640" s="180" t="s">
        <v>7724</v>
      </c>
      <c r="F3640" s="180" t="s">
        <v>7</v>
      </c>
    </row>
    <row r="3641" spans="1:6">
      <c r="A3641" s="180" t="s">
        <v>397</v>
      </c>
      <c r="B3641" s="181">
        <v>3139</v>
      </c>
      <c r="C3641" s="181">
        <v>391000</v>
      </c>
      <c r="D3641" s="181">
        <v>5</v>
      </c>
      <c r="E3641" s="180" t="s">
        <v>7725</v>
      </c>
      <c r="F3641" s="180" t="s">
        <v>13</v>
      </c>
    </row>
    <row r="3642" spans="1:6">
      <c r="A3642" s="180" t="s">
        <v>397</v>
      </c>
      <c r="B3642" s="181">
        <v>2785</v>
      </c>
      <c r="C3642" s="181">
        <v>254300</v>
      </c>
      <c r="D3642" s="181">
        <v>4</v>
      </c>
      <c r="E3642" s="180" t="s">
        <v>7726</v>
      </c>
      <c r="F3642" s="180" t="s">
        <v>14</v>
      </c>
    </row>
    <row r="3643" spans="1:6">
      <c r="A3643" s="180" t="s">
        <v>397</v>
      </c>
      <c r="B3643" s="181">
        <v>2952</v>
      </c>
      <c r="C3643" s="181">
        <v>459600</v>
      </c>
      <c r="D3643" s="181">
        <v>4</v>
      </c>
      <c r="E3643" s="180" t="s">
        <v>7727</v>
      </c>
      <c r="F3643" s="180" t="s">
        <v>28</v>
      </c>
    </row>
    <row r="3644" spans="1:6">
      <c r="A3644" s="180" t="s">
        <v>397</v>
      </c>
      <c r="B3644" s="181">
        <v>3877</v>
      </c>
      <c r="C3644" s="181">
        <v>597000</v>
      </c>
      <c r="D3644" s="181">
        <v>4</v>
      </c>
      <c r="E3644" s="180" t="s">
        <v>7728</v>
      </c>
      <c r="F3644" s="180" t="s">
        <v>97</v>
      </c>
    </row>
    <row r="3645" spans="1:6">
      <c r="A3645" s="180" t="s">
        <v>397</v>
      </c>
      <c r="B3645" s="181">
        <v>4254</v>
      </c>
      <c r="C3645" s="181">
        <v>360100</v>
      </c>
      <c r="D3645" s="181">
        <v>4</v>
      </c>
      <c r="E3645" s="180" t="s">
        <v>7729</v>
      </c>
      <c r="F3645" s="180" t="s">
        <v>14</v>
      </c>
    </row>
    <row r="3646" spans="1:6">
      <c r="A3646" s="180" t="s">
        <v>397</v>
      </c>
      <c r="B3646" s="181">
        <v>6582</v>
      </c>
      <c r="C3646" s="181">
        <v>813600</v>
      </c>
      <c r="D3646" s="181">
        <v>5</v>
      </c>
      <c r="E3646" s="180" t="s">
        <v>7730</v>
      </c>
      <c r="F3646" s="180" t="s">
        <v>72</v>
      </c>
    </row>
    <row r="3647" spans="1:6">
      <c r="A3647" s="180" t="s">
        <v>397</v>
      </c>
      <c r="B3647" s="181">
        <v>3234</v>
      </c>
      <c r="C3647" s="181">
        <v>786900</v>
      </c>
      <c r="D3647" s="181">
        <v>6</v>
      </c>
      <c r="E3647" s="180" t="s">
        <v>7731</v>
      </c>
      <c r="F3647" s="180" t="s">
        <v>78</v>
      </c>
    </row>
    <row r="3648" spans="1:6">
      <c r="A3648" s="180" t="s">
        <v>397</v>
      </c>
      <c r="B3648" s="181">
        <v>3844</v>
      </c>
      <c r="C3648" s="181">
        <v>724300</v>
      </c>
      <c r="D3648" s="181">
        <v>4</v>
      </c>
      <c r="E3648" s="180" t="s">
        <v>7732</v>
      </c>
      <c r="F3648" s="180" t="s">
        <v>28</v>
      </c>
    </row>
    <row r="3649" spans="1:6">
      <c r="A3649" s="180" t="s">
        <v>397</v>
      </c>
      <c r="B3649" s="181">
        <v>3113</v>
      </c>
      <c r="C3649" s="181">
        <v>278500</v>
      </c>
      <c r="D3649" s="181">
        <v>4</v>
      </c>
      <c r="E3649" s="180" t="s">
        <v>7733</v>
      </c>
      <c r="F3649" s="180" t="s">
        <v>14</v>
      </c>
    </row>
    <row r="3650" spans="1:6">
      <c r="A3650" s="180" t="s">
        <v>397</v>
      </c>
      <c r="B3650" s="181">
        <v>4860</v>
      </c>
      <c r="C3650" s="181">
        <v>806900</v>
      </c>
      <c r="D3650" s="181">
        <v>6</v>
      </c>
      <c r="E3650" s="180" t="s">
        <v>7734</v>
      </c>
      <c r="F3650" s="180" t="s">
        <v>28</v>
      </c>
    </row>
    <row r="3651" spans="1:6">
      <c r="A3651" s="180" t="s">
        <v>397</v>
      </c>
      <c r="B3651" s="181">
        <v>2309</v>
      </c>
      <c r="C3651" s="181">
        <v>491600</v>
      </c>
      <c r="D3651" s="181">
        <v>4</v>
      </c>
      <c r="E3651" s="180" t="s">
        <v>7735</v>
      </c>
      <c r="F3651" s="180" t="s">
        <v>78</v>
      </c>
    </row>
    <row r="3652" spans="1:6">
      <c r="A3652" s="180" t="s">
        <v>397</v>
      </c>
      <c r="B3652" s="181">
        <v>3329</v>
      </c>
      <c r="C3652" s="181">
        <v>541200</v>
      </c>
      <c r="D3652" s="181">
        <v>4</v>
      </c>
      <c r="E3652" s="180" t="s">
        <v>7736</v>
      </c>
      <c r="F3652" s="180" t="s">
        <v>13</v>
      </c>
    </row>
    <row r="3653" spans="1:6">
      <c r="A3653" s="180" t="s">
        <v>397</v>
      </c>
      <c r="B3653" s="181">
        <v>4576</v>
      </c>
      <c r="C3653" s="181">
        <v>754200</v>
      </c>
      <c r="D3653" s="181">
        <v>5</v>
      </c>
      <c r="E3653" s="180" t="s">
        <v>7737</v>
      </c>
      <c r="F3653" s="180" t="s">
        <v>78</v>
      </c>
    </row>
    <row r="3654" spans="1:6">
      <c r="A3654" s="180" t="s">
        <v>397</v>
      </c>
      <c r="B3654" s="181">
        <v>5538</v>
      </c>
      <c r="C3654" s="181">
        <v>650500</v>
      </c>
      <c r="D3654" s="181">
        <v>6</v>
      </c>
      <c r="E3654" s="180" t="s">
        <v>7738</v>
      </c>
      <c r="F3654" s="180" t="s">
        <v>10</v>
      </c>
    </row>
    <row r="3655" spans="1:6">
      <c r="A3655" s="180" t="s">
        <v>397</v>
      </c>
      <c r="B3655" s="181">
        <v>3246</v>
      </c>
      <c r="C3655" s="181">
        <v>192500</v>
      </c>
      <c r="D3655" s="181">
        <v>4</v>
      </c>
      <c r="E3655" s="180" t="s">
        <v>7739</v>
      </c>
      <c r="F3655" s="180" t="s">
        <v>11</v>
      </c>
    </row>
    <row r="3656" spans="1:6">
      <c r="A3656" s="180" t="s">
        <v>397</v>
      </c>
      <c r="B3656" s="181">
        <v>4008</v>
      </c>
      <c r="C3656" s="181">
        <v>284400</v>
      </c>
      <c r="D3656" s="181">
        <v>6</v>
      </c>
      <c r="E3656" s="180" t="s">
        <v>7740</v>
      </c>
      <c r="F3656" s="180" t="s">
        <v>11</v>
      </c>
    </row>
    <row r="3657" spans="1:6">
      <c r="A3657" s="180" t="s">
        <v>397</v>
      </c>
      <c r="B3657" s="181">
        <v>4117</v>
      </c>
      <c r="C3657" s="181">
        <v>745000</v>
      </c>
      <c r="D3657" s="181">
        <v>5</v>
      </c>
      <c r="E3657" s="180" t="s">
        <v>7741</v>
      </c>
      <c r="F3657" s="180" t="s">
        <v>16</v>
      </c>
    </row>
    <row r="3658" spans="1:6">
      <c r="A3658" s="180" t="s">
        <v>397</v>
      </c>
      <c r="B3658" s="181">
        <v>3399</v>
      </c>
      <c r="C3658" s="181">
        <v>448100</v>
      </c>
      <c r="D3658" s="181">
        <v>4</v>
      </c>
      <c r="E3658" s="180" t="s">
        <v>7742</v>
      </c>
      <c r="F3658" s="180" t="s">
        <v>77</v>
      </c>
    </row>
    <row r="3659" spans="1:6">
      <c r="A3659" s="180" t="s">
        <v>397</v>
      </c>
      <c r="B3659" s="181">
        <v>2686</v>
      </c>
      <c r="C3659" s="181">
        <v>261600</v>
      </c>
      <c r="D3659" s="181">
        <v>4</v>
      </c>
      <c r="E3659" s="180" t="s">
        <v>7743</v>
      </c>
      <c r="F3659" s="180" t="s">
        <v>15</v>
      </c>
    </row>
    <row r="3660" spans="1:6">
      <c r="A3660" s="180" t="s">
        <v>397</v>
      </c>
      <c r="B3660" s="181">
        <v>3648</v>
      </c>
      <c r="C3660" s="181">
        <v>840400</v>
      </c>
      <c r="D3660" s="181">
        <v>4</v>
      </c>
      <c r="E3660" s="180" t="s">
        <v>7744</v>
      </c>
      <c r="F3660" s="180" t="s">
        <v>28</v>
      </c>
    </row>
    <row r="3661" spans="1:6">
      <c r="A3661" s="180" t="s">
        <v>397</v>
      </c>
      <c r="B3661" s="181">
        <v>3049</v>
      </c>
      <c r="C3661" s="181">
        <v>390800</v>
      </c>
      <c r="D3661" s="181">
        <v>5</v>
      </c>
      <c r="E3661" s="180" t="s">
        <v>7745</v>
      </c>
      <c r="F3661" s="180" t="s">
        <v>49</v>
      </c>
    </row>
    <row r="3662" spans="1:6">
      <c r="A3662" s="180" t="s">
        <v>397</v>
      </c>
      <c r="B3662" s="181">
        <v>5368</v>
      </c>
      <c r="C3662" s="181">
        <v>372300</v>
      </c>
      <c r="D3662" s="181">
        <v>4</v>
      </c>
      <c r="E3662" s="180" t="s">
        <v>7746</v>
      </c>
      <c r="F3662" s="180" t="s">
        <v>14</v>
      </c>
    </row>
    <row r="3663" spans="1:6">
      <c r="A3663" s="180" t="s">
        <v>397</v>
      </c>
      <c r="B3663" s="181">
        <v>3840</v>
      </c>
      <c r="C3663" s="181">
        <v>687400</v>
      </c>
      <c r="D3663" s="181">
        <v>4</v>
      </c>
      <c r="E3663" s="180" t="s">
        <v>7747</v>
      </c>
      <c r="F3663" s="180" t="s">
        <v>28</v>
      </c>
    </row>
    <row r="3664" spans="1:6">
      <c r="A3664" s="180" t="s">
        <v>397</v>
      </c>
      <c r="B3664" s="181">
        <v>5679</v>
      </c>
      <c r="C3664" s="181">
        <v>391200</v>
      </c>
      <c r="D3664" s="181">
        <v>6</v>
      </c>
      <c r="E3664" s="180" t="s">
        <v>7748</v>
      </c>
      <c r="F3664" s="180" t="s">
        <v>14</v>
      </c>
    </row>
    <row r="3665" spans="1:6">
      <c r="A3665" s="180" t="s">
        <v>397</v>
      </c>
      <c r="B3665" s="181">
        <v>1599</v>
      </c>
      <c r="C3665" s="181">
        <v>232600</v>
      </c>
      <c r="D3665" s="181">
        <v>4</v>
      </c>
      <c r="E3665" s="180" t="s">
        <v>7749</v>
      </c>
      <c r="F3665" s="180" t="s">
        <v>88</v>
      </c>
    </row>
    <row r="3666" spans="1:6">
      <c r="A3666" s="180" t="s">
        <v>397</v>
      </c>
      <c r="B3666" s="181">
        <v>3667</v>
      </c>
      <c r="C3666" s="181">
        <v>224500</v>
      </c>
      <c r="D3666" s="181">
        <v>4</v>
      </c>
      <c r="E3666" s="180" t="s">
        <v>7750</v>
      </c>
      <c r="F3666" s="180" t="s">
        <v>14</v>
      </c>
    </row>
    <row r="3667" spans="1:6">
      <c r="A3667" s="180" t="s">
        <v>397</v>
      </c>
      <c r="B3667" s="181">
        <v>2701</v>
      </c>
      <c r="C3667" s="181">
        <v>222500</v>
      </c>
      <c r="D3667" s="181">
        <v>4</v>
      </c>
      <c r="E3667" s="180" t="s">
        <v>7751</v>
      </c>
      <c r="F3667" s="180" t="s">
        <v>14</v>
      </c>
    </row>
    <row r="3668" spans="1:6">
      <c r="A3668" s="180" t="s">
        <v>397</v>
      </c>
      <c r="B3668" s="181">
        <v>4662</v>
      </c>
      <c r="C3668" s="181">
        <v>899000</v>
      </c>
      <c r="D3668" s="181">
        <v>6</v>
      </c>
      <c r="E3668" s="180" t="s">
        <v>7752</v>
      </c>
      <c r="F3668" s="180" t="s">
        <v>28</v>
      </c>
    </row>
    <row r="3669" spans="1:6">
      <c r="A3669" s="180" t="s">
        <v>397</v>
      </c>
      <c r="B3669" s="181">
        <v>2108</v>
      </c>
      <c r="C3669" s="181">
        <v>220000</v>
      </c>
      <c r="D3669" s="181">
        <v>4</v>
      </c>
      <c r="E3669" s="180" t="s">
        <v>7753</v>
      </c>
      <c r="F3669" s="180" t="s">
        <v>139</v>
      </c>
    </row>
    <row r="3670" spans="1:6">
      <c r="A3670" s="180" t="s">
        <v>397</v>
      </c>
      <c r="B3670" s="181">
        <v>2971</v>
      </c>
      <c r="C3670" s="181">
        <v>990700</v>
      </c>
      <c r="D3670" s="181">
        <v>5</v>
      </c>
      <c r="E3670" s="180" t="s">
        <v>7754</v>
      </c>
      <c r="F3670" s="180" t="s">
        <v>7</v>
      </c>
    </row>
    <row r="3671" spans="1:6">
      <c r="A3671" s="180" t="s">
        <v>397</v>
      </c>
      <c r="B3671" s="181">
        <v>4853</v>
      </c>
      <c r="C3671" s="181">
        <v>584800</v>
      </c>
      <c r="D3671" s="181">
        <v>6</v>
      </c>
      <c r="E3671" s="180" t="s">
        <v>7755</v>
      </c>
      <c r="F3671" s="180" t="s">
        <v>162</v>
      </c>
    </row>
    <row r="3672" spans="1:6">
      <c r="A3672" s="180" t="s">
        <v>397</v>
      </c>
      <c r="B3672" s="181">
        <v>3216</v>
      </c>
      <c r="C3672" s="181">
        <v>992600</v>
      </c>
      <c r="D3672" s="181">
        <v>4</v>
      </c>
      <c r="E3672" s="180" t="s">
        <v>7756</v>
      </c>
      <c r="F3672" s="180" t="s">
        <v>7</v>
      </c>
    </row>
    <row r="3673" spans="1:6">
      <c r="A3673" s="180" t="s">
        <v>397</v>
      </c>
      <c r="B3673" s="181">
        <v>4934</v>
      </c>
      <c r="C3673" s="181">
        <v>830100</v>
      </c>
      <c r="D3673" s="181">
        <v>4</v>
      </c>
      <c r="E3673" s="180" t="s">
        <v>7757</v>
      </c>
      <c r="F3673" s="180" t="s">
        <v>28</v>
      </c>
    </row>
    <row r="3674" spans="1:6">
      <c r="A3674" s="180" t="s">
        <v>397</v>
      </c>
      <c r="B3674" s="181">
        <v>3100</v>
      </c>
      <c r="C3674" s="181">
        <v>379400</v>
      </c>
      <c r="D3674" s="181">
        <v>4</v>
      </c>
      <c r="E3674" s="180" t="s">
        <v>7758</v>
      </c>
      <c r="F3674" s="180" t="s">
        <v>58</v>
      </c>
    </row>
    <row r="3675" spans="1:6">
      <c r="A3675" s="180" t="s">
        <v>397</v>
      </c>
      <c r="B3675" s="181">
        <v>2864</v>
      </c>
      <c r="C3675" s="181">
        <v>495000</v>
      </c>
      <c r="D3675" s="181">
        <v>5</v>
      </c>
      <c r="E3675" s="180" t="s">
        <v>7759</v>
      </c>
      <c r="F3675" s="180" t="s">
        <v>32</v>
      </c>
    </row>
    <row r="3676" spans="1:6">
      <c r="A3676" s="180" t="s">
        <v>397</v>
      </c>
      <c r="B3676" s="181">
        <v>4580</v>
      </c>
      <c r="C3676" s="181">
        <v>554500</v>
      </c>
      <c r="D3676" s="181">
        <v>6</v>
      </c>
      <c r="E3676" s="180" t="s">
        <v>7760</v>
      </c>
      <c r="F3676" s="180" t="s">
        <v>46</v>
      </c>
    </row>
    <row r="3677" spans="1:6">
      <c r="A3677" s="180" t="s">
        <v>397</v>
      </c>
      <c r="B3677" s="181">
        <v>3190</v>
      </c>
      <c r="C3677" s="181">
        <v>600400</v>
      </c>
      <c r="D3677" s="181">
        <v>4</v>
      </c>
      <c r="E3677" s="180" t="s">
        <v>7761</v>
      </c>
      <c r="F3677" s="180" t="s">
        <v>28</v>
      </c>
    </row>
    <row r="3678" spans="1:6">
      <c r="A3678" s="180" t="s">
        <v>397</v>
      </c>
      <c r="B3678" s="181">
        <v>4044</v>
      </c>
      <c r="C3678" s="181">
        <v>280600</v>
      </c>
      <c r="D3678" s="181">
        <v>6</v>
      </c>
      <c r="E3678" s="180" t="s">
        <v>7762</v>
      </c>
      <c r="F3678" s="180" t="s">
        <v>11</v>
      </c>
    </row>
    <row r="3679" spans="1:6">
      <c r="A3679" s="180" t="s">
        <v>397</v>
      </c>
      <c r="B3679" s="181">
        <v>4452</v>
      </c>
      <c r="C3679" s="181">
        <v>384800</v>
      </c>
      <c r="D3679" s="181">
        <v>6</v>
      </c>
      <c r="E3679" s="180" t="s">
        <v>7763</v>
      </c>
      <c r="F3679" s="180" t="s">
        <v>14</v>
      </c>
    </row>
    <row r="3680" spans="1:6">
      <c r="A3680" s="180" t="s">
        <v>397</v>
      </c>
      <c r="B3680" s="181">
        <v>7306</v>
      </c>
      <c r="C3680" s="181">
        <v>1072300</v>
      </c>
      <c r="D3680" s="181">
        <v>8</v>
      </c>
      <c r="E3680" s="180" t="s">
        <v>7764</v>
      </c>
      <c r="F3680" s="180" t="s">
        <v>180</v>
      </c>
    </row>
    <row r="3681" spans="1:6">
      <c r="A3681" s="180" t="s">
        <v>397</v>
      </c>
      <c r="B3681" s="181">
        <v>3006</v>
      </c>
      <c r="C3681" s="181">
        <v>277400</v>
      </c>
      <c r="D3681" s="181">
        <v>6</v>
      </c>
      <c r="E3681" s="180" t="s">
        <v>7765</v>
      </c>
      <c r="F3681" s="180" t="s">
        <v>14</v>
      </c>
    </row>
    <row r="3682" spans="1:6">
      <c r="A3682" s="180" t="s">
        <v>397</v>
      </c>
      <c r="B3682" s="181">
        <v>4368</v>
      </c>
      <c r="C3682" s="181">
        <v>358100</v>
      </c>
      <c r="D3682" s="181">
        <v>5</v>
      </c>
      <c r="E3682" s="180" t="s">
        <v>7766</v>
      </c>
      <c r="F3682" s="180" t="s">
        <v>11</v>
      </c>
    </row>
    <row r="3683" spans="1:6">
      <c r="A3683" s="180" t="s">
        <v>397</v>
      </c>
      <c r="B3683" s="181">
        <v>4017</v>
      </c>
      <c r="C3683" s="181">
        <v>592200</v>
      </c>
      <c r="D3683" s="181">
        <v>8</v>
      </c>
      <c r="E3683" s="180" t="s">
        <v>7767</v>
      </c>
      <c r="F3683" s="180" t="s">
        <v>79</v>
      </c>
    </row>
    <row r="3684" spans="1:6">
      <c r="A3684" s="180" t="s">
        <v>397</v>
      </c>
      <c r="B3684" s="181">
        <v>2112</v>
      </c>
      <c r="C3684" s="181">
        <v>343700</v>
      </c>
      <c r="D3684" s="181">
        <v>6</v>
      </c>
      <c r="E3684" s="180" t="s">
        <v>7768</v>
      </c>
      <c r="F3684" s="180" t="s">
        <v>12</v>
      </c>
    </row>
    <row r="3685" spans="1:6">
      <c r="A3685" s="180" t="s">
        <v>397</v>
      </c>
      <c r="B3685" s="181">
        <v>9516</v>
      </c>
      <c r="C3685" s="181">
        <v>1907300</v>
      </c>
      <c r="D3685" s="181">
        <v>6</v>
      </c>
      <c r="E3685" s="180" t="s">
        <v>7769</v>
      </c>
      <c r="F3685" s="180" t="s">
        <v>24</v>
      </c>
    </row>
    <row r="3686" spans="1:6">
      <c r="A3686" s="180" t="s">
        <v>397</v>
      </c>
      <c r="B3686" s="181">
        <v>2724</v>
      </c>
      <c r="C3686" s="181">
        <v>665300</v>
      </c>
      <c r="D3686" s="181">
        <v>4</v>
      </c>
      <c r="E3686" s="180" t="s">
        <v>7770</v>
      </c>
      <c r="F3686" s="180" t="s">
        <v>7</v>
      </c>
    </row>
    <row r="3687" spans="1:6">
      <c r="A3687" s="180" t="s">
        <v>397</v>
      </c>
      <c r="B3687" s="181">
        <v>3066</v>
      </c>
      <c r="C3687" s="181">
        <v>764100</v>
      </c>
      <c r="D3687" s="181">
        <v>4</v>
      </c>
      <c r="E3687" s="180" t="s">
        <v>7771</v>
      </c>
      <c r="F3687" s="180" t="s">
        <v>28</v>
      </c>
    </row>
    <row r="3688" spans="1:6">
      <c r="A3688" s="180" t="s">
        <v>397</v>
      </c>
      <c r="B3688" s="181">
        <v>3180</v>
      </c>
      <c r="C3688" s="181">
        <v>241500</v>
      </c>
      <c r="D3688" s="181">
        <v>4</v>
      </c>
      <c r="E3688" s="180" t="s">
        <v>7772</v>
      </c>
      <c r="F3688" s="180" t="s">
        <v>14</v>
      </c>
    </row>
    <row r="3689" spans="1:6">
      <c r="A3689" s="180" t="s">
        <v>397</v>
      </c>
      <c r="B3689" s="181">
        <v>3960</v>
      </c>
      <c r="C3689" s="181">
        <v>431800</v>
      </c>
      <c r="D3689" s="181">
        <v>4</v>
      </c>
      <c r="E3689" s="180" t="s">
        <v>7773</v>
      </c>
      <c r="F3689" s="180" t="s">
        <v>26</v>
      </c>
    </row>
    <row r="3690" spans="1:6">
      <c r="A3690" s="180" t="s">
        <v>397</v>
      </c>
      <c r="B3690" s="181">
        <v>2880</v>
      </c>
      <c r="C3690" s="181">
        <v>595900</v>
      </c>
      <c r="D3690" s="181">
        <v>4</v>
      </c>
      <c r="E3690" s="180" t="s">
        <v>7774</v>
      </c>
      <c r="F3690" s="180" t="s">
        <v>7</v>
      </c>
    </row>
    <row r="3691" spans="1:6">
      <c r="A3691" s="180" t="s">
        <v>397</v>
      </c>
      <c r="B3691" s="181">
        <v>3084</v>
      </c>
      <c r="C3691" s="181">
        <v>248300</v>
      </c>
      <c r="D3691" s="181">
        <v>4</v>
      </c>
      <c r="E3691" s="180" t="s">
        <v>7775</v>
      </c>
      <c r="F3691" s="180" t="s">
        <v>27</v>
      </c>
    </row>
    <row r="3692" spans="1:6">
      <c r="A3692" s="180" t="s">
        <v>397</v>
      </c>
      <c r="B3692" s="181">
        <v>3494</v>
      </c>
      <c r="C3692" s="181">
        <v>290700</v>
      </c>
      <c r="D3692" s="181">
        <v>4</v>
      </c>
      <c r="E3692" s="180" t="s">
        <v>7776</v>
      </c>
      <c r="F3692" s="180" t="s">
        <v>14</v>
      </c>
    </row>
    <row r="3693" spans="1:6">
      <c r="A3693" s="180" t="s">
        <v>397</v>
      </c>
      <c r="B3693" s="181">
        <v>4404</v>
      </c>
      <c r="C3693" s="181">
        <v>1056300</v>
      </c>
      <c r="D3693" s="181">
        <v>4</v>
      </c>
      <c r="E3693" s="180" t="s">
        <v>7777</v>
      </c>
      <c r="F3693" s="180" t="s">
        <v>7</v>
      </c>
    </row>
    <row r="3694" spans="1:6">
      <c r="A3694" s="180" t="s">
        <v>397</v>
      </c>
      <c r="B3694" s="181">
        <v>6008</v>
      </c>
      <c r="C3694" s="181">
        <v>784700</v>
      </c>
      <c r="D3694" s="181">
        <v>8</v>
      </c>
      <c r="E3694" s="180" t="s">
        <v>7778</v>
      </c>
      <c r="F3694" s="180" t="s">
        <v>16</v>
      </c>
    </row>
    <row r="3695" spans="1:6">
      <c r="A3695" s="180" t="s">
        <v>397</v>
      </c>
      <c r="B3695" s="181">
        <v>5038</v>
      </c>
      <c r="C3695" s="181">
        <v>327600</v>
      </c>
      <c r="D3695" s="181">
        <v>6</v>
      </c>
      <c r="E3695" s="180" t="s">
        <v>7779</v>
      </c>
      <c r="F3695" s="180" t="s">
        <v>11</v>
      </c>
    </row>
    <row r="3696" spans="1:6">
      <c r="A3696" s="180" t="s">
        <v>397</v>
      </c>
      <c r="B3696" s="181">
        <v>3287</v>
      </c>
      <c r="C3696" s="181">
        <v>457600</v>
      </c>
      <c r="D3696" s="181">
        <v>4</v>
      </c>
      <c r="E3696" s="180" t="s">
        <v>7780</v>
      </c>
      <c r="F3696" s="180" t="s">
        <v>49</v>
      </c>
    </row>
    <row r="3697" spans="1:6">
      <c r="A3697" s="180" t="s">
        <v>397</v>
      </c>
      <c r="B3697" s="181">
        <v>1942</v>
      </c>
      <c r="C3697" s="181">
        <v>409200</v>
      </c>
      <c r="D3697" s="181">
        <v>4</v>
      </c>
      <c r="E3697" s="180" t="s">
        <v>7781</v>
      </c>
      <c r="F3697" s="180" t="s">
        <v>16</v>
      </c>
    </row>
    <row r="3698" spans="1:6">
      <c r="A3698" s="180" t="s">
        <v>397</v>
      </c>
      <c r="B3698" s="181">
        <v>5919</v>
      </c>
      <c r="C3698" s="181">
        <v>694300</v>
      </c>
      <c r="D3698" s="181">
        <v>6</v>
      </c>
      <c r="E3698" s="180" t="s">
        <v>7782</v>
      </c>
      <c r="F3698" s="180" t="s">
        <v>13</v>
      </c>
    </row>
    <row r="3699" spans="1:6">
      <c r="A3699" s="180" t="s">
        <v>397</v>
      </c>
      <c r="B3699" s="181">
        <v>2916</v>
      </c>
      <c r="C3699" s="181">
        <v>618100</v>
      </c>
      <c r="D3699" s="181">
        <v>4</v>
      </c>
      <c r="E3699" s="180" t="s">
        <v>7783</v>
      </c>
      <c r="F3699" s="180" t="s">
        <v>13</v>
      </c>
    </row>
    <row r="3700" spans="1:6">
      <c r="A3700" s="180" t="s">
        <v>397</v>
      </c>
      <c r="B3700" s="181">
        <v>2824</v>
      </c>
      <c r="C3700" s="181">
        <v>494500</v>
      </c>
      <c r="D3700" s="181">
        <v>5</v>
      </c>
      <c r="E3700" s="180" t="s">
        <v>7784</v>
      </c>
      <c r="F3700" s="180" t="s">
        <v>13</v>
      </c>
    </row>
    <row r="3701" spans="1:6">
      <c r="A3701" s="180" t="s">
        <v>397</v>
      </c>
      <c r="B3701" s="181">
        <v>2702</v>
      </c>
      <c r="C3701" s="181">
        <v>362900</v>
      </c>
      <c r="D3701" s="181">
        <v>4</v>
      </c>
      <c r="E3701" s="180" t="s">
        <v>7785</v>
      </c>
      <c r="F3701" s="180" t="s">
        <v>27</v>
      </c>
    </row>
    <row r="3702" spans="1:6">
      <c r="A3702" s="180" t="s">
        <v>397</v>
      </c>
      <c r="B3702" s="181">
        <v>3550</v>
      </c>
      <c r="C3702" s="181">
        <v>462000</v>
      </c>
      <c r="D3702" s="181">
        <v>4</v>
      </c>
      <c r="E3702" s="180" t="s">
        <v>7786</v>
      </c>
      <c r="F3702" s="180" t="s">
        <v>78</v>
      </c>
    </row>
    <row r="3703" spans="1:6">
      <c r="A3703" s="180" t="s">
        <v>397</v>
      </c>
      <c r="B3703" s="181">
        <v>3541</v>
      </c>
      <c r="C3703" s="181">
        <v>593300</v>
      </c>
      <c r="D3703" s="181">
        <v>4</v>
      </c>
      <c r="E3703" s="180" t="s">
        <v>7787</v>
      </c>
      <c r="F3703" s="180" t="s">
        <v>44</v>
      </c>
    </row>
    <row r="3704" spans="1:6">
      <c r="A3704" s="180" t="s">
        <v>397</v>
      </c>
      <c r="B3704" s="181">
        <v>6716</v>
      </c>
      <c r="C3704" s="181">
        <v>599500</v>
      </c>
      <c r="D3704" s="181">
        <v>5</v>
      </c>
      <c r="E3704" s="180" t="s">
        <v>7788</v>
      </c>
      <c r="F3704" s="180" t="s">
        <v>27</v>
      </c>
    </row>
    <row r="3705" spans="1:6">
      <c r="A3705" s="180" t="s">
        <v>397</v>
      </c>
      <c r="B3705" s="181">
        <v>5358</v>
      </c>
      <c r="C3705" s="181">
        <v>357400</v>
      </c>
      <c r="D3705" s="181">
        <v>6</v>
      </c>
      <c r="E3705" s="180" t="s">
        <v>7789</v>
      </c>
      <c r="F3705" s="180" t="s">
        <v>11</v>
      </c>
    </row>
    <row r="3706" spans="1:6">
      <c r="A3706" s="180" t="s">
        <v>397</v>
      </c>
      <c r="B3706" s="181">
        <v>3737</v>
      </c>
      <c r="C3706" s="181">
        <v>250200</v>
      </c>
      <c r="D3706" s="181">
        <v>6</v>
      </c>
      <c r="E3706" s="180" t="s">
        <v>7790</v>
      </c>
      <c r="F3706" s="180" t="s">
        <v>255</v>
      </c>
    </row>
    <row r="3707" spans="1:6">
      <c r="A3707" s="180" t="s">
        <v>397</v>
      </c>
      <c r="B3707" s="181">
        <v>3153</v>
      </c>
      <c r="C3707" s="181">
        <v>426700</v>
      </c>
      <c r="D3707" s="181">
        <v>5</v>
      </c>
      <c r="E3707" s="180" t="s">
        <v>7791</v>
      </c>
      <c r="F3707" s="180" t="s">
        <v>74</v>
      </c>
    </row>
    <row r="3708" spans="1:6">
      <c r="A3708" s="180" t="s">
        <v>397</v>
      </c>
      <c r="B3708" s="181">
        <v>6588</v>
      </c>
      <c r="C3708" s="181">
        <v>1925800</v>
      </c>
      <c r="D3708" s="181">
        <v>6</v>
      </c>
      <c r="E3708" s="180" t="s">
        <v>7792</v>
      </c>
      <c r="F3708" s="180" t="s">
        <v>7</v>
      </c>
    </row>
    <row r="3709" spans="1:6">
      <c r="A3709" s="180" t="s">
        <v>397</v>
      </c>
      <c r="B3709" s="181">
        <v>4057</v>
      </c>
      <c r="C3709" s="181">
        <v>864000</v>
      </c>
      <c r="D3709" s="181">
        <v>6</v>
      </c>
      <c r="E3709" s="180" t="s">
        <v>7793</v>
      </c>
      <c r="F3709" s="180" t="s">
        <v>44</v>
      </c>
    </row>
    <row r="3710" spans="1:6">
      <c r="A3710" s="180" t="s">
        <v>397</v>
      </c>
      <c r="B3710" s="181">
        <v>3124</v>
      </c>
      <c r="C3710" s="181">
        <v>529200</v>
      </c>
      <c r="D3710" s="181">
        <v>4</v>
      </c>
      <c r="E3710" s="180" t="s">
        <v>7794</v>
      </c>
      <c r="F3710" s="180" t="s">
        <v>28</v>
      </c>
    </row>
    <row r="3711" spans="1:6">
      <c r="A3711" s="180" t="s">
        <v>397</v>
      </c>
      <c r="B3711" s="181">
        <v>2894</v>
      </c>
      <c r="C3711" s="181">
        <v>639300</v>
      </c>
      <c r="D3711" s="181">
        <v>4</v>
      </c>
      <c r="E3711" s="180" t="s">
        <v>7795</v>
      </c>
      <c r="F3711" s="180" t="s">
        <v>28</v>
      </c>
    </row>
    <row r="3712" spans="1:6">
      <c r="A3712" s="180" t="s">
        <v>397</v>
      </c>
      <c r="B3712" s="181">
        <v>5319</v>
      </c>
      <c r="C3712" s="181">
        <v>748700</v>
      </c>
      <c r="D3712" s="181">
        <v>6</v>
      </c>
      <c r="E3712" s="180" t="s">
        <v>7796</v>
      </c>
      <c r="F3712" s="180" t="s">
        <v>32</v>
      </c>
    </row>
    <row r="3713" spans="1:6">
      <c r="A3713" s="180" t="s">
        <v>397</v>
      </c>
      <c r="B3713" s="181">
        <v>4708</v>
      </c>
      <c r="C3713" s="181">
        <v>904100</v>
      </c>
      <c r="D3713" s="181">
        <v>6</v>
      </c>
      <c r="E3713" s="180" t="s">
        <v>7797</v>
      </c>
      <c r="F3713" s="180" t="s">
        <v>28</v>
      </c>
    </row>
    <row r="3714" spans="1:6">
      <c r="A3714" s="180" t="s">
        <v>397</v>
      </c>
      <c r="B3714" s="181">
        <v>4977</v>
      </c>
      <c r="C3714" s="181">
        <v>324500</v>
      </c>
      <c r="D3714" s="181">
        <v>6</v>
      </c>
      <c r="E3714" s="180" t="s">
        <v>7798</v>
      </c>
      <c r="F3714" s="180" t="s">
        <v>11</v>
      </c>
    </row>
    <row r="3715" spans="1:6">
      <c r="A3715" s="180" t="s">
        <v>397</v>
      </c>
      <c r="B3715" s="181">
        <v>4132</v>
      </c>
      <c r="C3715" s="181">
        <v>281200</v>
      </c>
      <c r="D3715" s="181">
        <v>5</v>
      </c>
      <c r="E3715" s="180" t="s">
        <v>7799</v>
      </c>
      <c r="F3715" s="180" t="s">
        <v>11</v>
      </c>
    </row>
    <row r="3716" spans="1:6">
      <c r="A3716" s="180" t="s">
        <v>397</v>
      </c>
      <c r="B3716" s="181">
        <v>8220</v>
      </c>
      <c r="C3716" s="181">
        <v>451400</v>
      </c>
      <c r="D3716" s="181">
        <v>4</v>
      </c>
      <c r="E3716" s="180" t="s">
        <v>7800</v>
      </c>
      <c r="F3716" s="180" t="s">
        <v>41</v>
      </c>
    </row>
    <row r="3717" spans="1:6">
      <c r="A3717" s="180" t="s">
        <v>397</v>
      </c>
      <c r="B3717" s="181">
        <v>10135</v>
      </c>
      <c r="C3717" s="181">
        <v>1235500</v>
      </c>
      <c r="D3717" s="181">
        <v>4</v>
      </c>
      <c r="E3717" s="180" t="s">
        <v>7801</v>
      </c>
      <c r="F3717" s="180" t="s">
        <v>24</v>
      </c>
    </row>
    <row r="3718" spans="1:6">
      <c r="A3718" s="180" t="s">
        <v>397</v>
      </c>
      <c r="B3718" s="181">
        <v>4174</v>
      </c>
      <c r="C3718" s="181">
        <v>1422400</v>
      </c>
      <c r="D3718" s="181">
        <v>5</v>
      </c>
      <c r="E3718" s="180" t="s">
        <v>7802</v>
      </c>
      <c r="F3718" s="180" t="s">
        <v>7</v>
      </c>
    </row>
    <row r="3719" spans="1:6">
      <c r="A3719" s="180" t="s">
        <v>397</v>
      </c>
      <c r="B3719" s="181">
        <v>3002</v>
      </c>
      <c r="C3719" s="181">
        <v>223700</v>
      </c>
      <c r="D3719" s="181">
        <v>4</v>
      </c>
      <c r="E3719" s="180" t="s">
        <v>7803</v>
      </c>
      <c r="F3719" s="180" t="s">
        <v>103</v>
      </c>
    </row>
    <row r="3720" spans="1:6">
      <c r="A3720" s="180" t="s">
        <v>397</v>
      </c>
      <c r="B3720" s="181">
        <v>4590</v>
      </c>
      <c r="C3720" s="181">
        <v>612700</v>
      </c>
      <c r="D3720" s="181">
        <v>4</v>
      </c>
      <c r="E3720" s="180" t="s">
        <v>7804</v>
      </c>
      <c r="F3720" s="180" t="s">
        <v>5</v>
      </c>
    </row>
    <row r="3721" spans="1:6">
      <c r="A3721" s="180" t="s">
        <v>397</v>
      </c>
      <c r="B3721" s="181">
        <v>4590</v>
      </c>
      <c r="C3721" s="181">
        <v>603700</v>
      </c>
      <c r="D3721" s="181">
        <v>4</v>
      </c>
      <c r="E3721" s="180" t="s">
        <v>7805</v>
      </c>
      <c r="F3721" s="180" t="s">
        <v>5</v>
      </c>
    </row>
    <row r="3722" spans="1:6">
      <c r="A3722" s="180" t="s">
        <v>397</v>
      </c>
      <c r="B3722" s="181">
        <v>2832</v>
      </c>
      <c r="C3722" s="181">
        <v>227200</v>
      </c>
      <c r="D3722" s="181">
        <v>4</v>
      </c>
      <c r="E3722" s="180" t="s">
        <v>7806</v>
      </c>
      <c r="F3722" s="180" t="s">
        <v>11</v>
      </c>
    </row>
    <row r="3723" spans="1:6">
      <c r="A3723" s="180" t="s">
        <v>397</v>
      </c>
      <c r="B3723" s="181">
        <v>3984</v>
      </c>
      <c r="C3723" s="181">
        <v>672800</v>
      </c>
      <c r="D3723" s="181">
        <v>4</v>
      </c>
      <c r="E3723" s="180" t="s">
        <v>7807</v>
      </c>
      <c r="F3723" s="180" t="s">
        <v>49</v>
      </c>
    </row>
    <row r="3724" spans="1:6">
      <c r="A3724" s="180" t="s">
        <v>397</v>
      </c>
      <c r="B3724" s="181">
        <v>4698</v>
      </c>
      <c r="C3724" s="181">
        <v>372300</v>
      </c>
      <c r="D3724" s="181">
        <v>4</v>
      </c>
      <c r="E3724" s="180" t="s">
        <v>7808</v>
      </c>
      <c r="F3724" s="180" t="s">
        <v>11</v>
      </c>
    </row>
    <row r="3725" spans="1:6">
      <c r="A3725" s="180" t="s">
        <v>397</v>
      </c>
      <c r="B3725" s="181">
        <v>5852</v>
      </c>
      <c r="C3725" s="181">
        <v>364800</v>
      </c>
      <c r="D3725" s="181">
        <v>7</v>
      </c>
      <c r="E3725" s="180" t="s">
        <v>7809</v>
      </c>
      <c r="F3725" s="180" t="s">
        <v>11</v>
      </c>
    </row>
    <row r="3726" spans="1:6">
      <c r="A3726" s="180" t="s">
        <v>397</v>
      </c>
      <c r="B3726" s="181">
        <v>1775</v>
      </c>
      <c r="C3726" s="181">
        <v>783900</v>
      </c>
      <c r="D3726" s="181">
        <v>5</v>
      </c>
      <c r="E3726" s="180" t="s">
        <v>7810</v>
      </c>
      <c r="F3726" s="180" t="s">
        <v>177</v>
      </c>
    </row>
    <row r="3727" spans="1:6">
      <c r="A3727" s="180" t="s">
        <v>397</v>
      </c>
      <c r="B3727" s="181">
        <v>3469</v>
      </c>
      <c r="C3727" s="181">
        <v>370000</v>
      </c>
      <c r="D3727" s="181">
        <v>4</v>
      </c>
      <c r="E3727" s="180" t="s">
        <v>7811</v>
      </c>
      <c r="F3727" s="180" t="s">
        <v>14</v>
      </c>
    </row>
    <row r="3728" spans="1:6">
      <c r="A3728" s="180" t="s">
        <v>397</v>
      </c>
      <c r="B3728" s="181">
        <v>4354</v>
      </c>
      <c r="C3728" s="181">
        <v>557400</v>
      </c>
      <c r="D3728" s="181">
        <v>4</v>
      </c>
      <c r="E3728" s="180" t="s">
        <v>7812</v>
      </c>
      <c r="F3728" s="180" t="s">
        <v>27</v>
      </c>
    </row>
    <row r="3729" spans="1:6">
      <c r="A3729" s="180" t="s">
        <v>397</v>
      </c>
      <c r="B3729" s="181">
        <v>5098</v>
      </c>
      <c r="C3729" s="181">
        <v>834800</v>
      </c>
      <c r="D3729" s="181">
        <v>6</v>
      </c>
      <c r="E3729" s="180" t="s">
        <v>7813</v>
      </c>
      <c r="F3729" s="180" t="s">
        <v>28</v>
      </c>
    </row>
    <row r="3730" spans="1:6">
      <c r="A3730" s="180" t="s">
        <v>397</v>
      </c>
      <c r="B3730" s="181">
        <v>4347</v>
      </c>
      <c r="C3730" s="181">
        <v>592700</v>
      </c>
      <c r="D3730" s="181">
        <v>4</v>
      </c>
      <c r="E3730" s="180" t="s">
        <v>7814</v>
      </c>
      <c r="F3730" s="180" t="s">
        <v>16</v>
      </c>
    </row>
    <row r="3731" spans="1:6">
      <c r="A3731" s="180" t="s">
        <v>397</v>
      </c>
      <c r="B3731" s="181">
        <v>4425</v>
      </c>
      <c r="C3731" s="181">
        <v>366400</v>
      </c>
      <c r="D3731" s="181">
        <v>4</v>
      </c>
      <c r="E3731" s="180" t="s">
        <v>7815</v>
      </c>
      <c r="F3731" s="180" t="s">
        <v>14</v>
      </c>
    </row>
    <row r="3732" spans="1:6">
      <c r="A3732" s="180" t="s">
        <v>397</v>
      </c>
      <c r="B3732" s="181">
        <v>2730</v>
      </c>
      <c r="C3732" s="181">
        <v>781400</v>
      </c>
      <c r="D3732" s="181">
        <v>4</v>
      </c>
      <c r="E3732" s="180" t="s">
        <v>7816</v>
      </c>
      <c r="F3732" s="180" t="s">
        <v>7</v>
      </c>
    </row>
    <row r="3733" spans="1:6">
      <c r="A3733" s="180" t="s">
        <v>397</v>
      </c>
      <c r="B3733" s="181">
        <v>4666</v>
      </c>
      <c r="C3733" s="181">
        <v>465400</v>
      </c>
      <c r="D3733" s="181">
        <v>5</v>
      </c>
      <c r="E3733" s="180" t="s">
        <v>7817</v>
      </c>
      <c r="F3733" s="180" t="s">
        <v>14</v>
      </c>
    </row>
    <row r="3734" spans="1:6">
      <c r="A3734" s="180" t="s">
        <v>397</v>
      </c>
      <c r="B3734" s="181">
        <v>4680</v>
      </c>
      <c r="C3734" s="181">
        <v>691700</v>
      </c>
      <c r="D3734" s="181">
        <v>6</v>
      </c>
      <c r="E3734" s="180" t="s">
        <v>7818</v>
      </c>
      <c r="F3734" s="180" t="s">
        <v>32</v>
      </c>
    </row>
    <row r="3735" spans="1:6">
      <c r="A3735" s="180" t="s">
        <v>397</v>
      </c>
      <c r="B3735" s="181">
        <v>3278</v>
      </c>
      <c r="C3735" s="181">
        <v>255700</v>
      </c>
      <c r="D3735" s="181">
        <v>4</v>
      </c>
      <c r="E3735" s="180" t="s">
        <v>7819</v>
      </c>
      <c r="F3735" s="180" t="s">
        <v>14</v>
      </c>
    </row>
    <row r="3736" spans="1:6">
      <c r="A3736" s="180" t="s">
        <v>397</v>
      </c>
      <c r="B3736" s="181">
        <v>4597</v>
      </c>
      <c r="C3736" s="181">
        <v>464600</v>
      </c>
      <c r="D3736" s="181">
        <v>5</v>
      </c>
      <c r="E3736" s="180" t="s">
        <v>7820</v>
      </c>
      <c r="F3736" s="180" t="s">
        <v>16</v>
      </c>
    </row>
    <row r="3737" spans="1:6">
      <c r="A3737" s="180" t="s">
        <v>397</v>
      </c>
      <c r="B3737" s="181">
        <v>4287</v>
      </c>
      <c r="C3737" s="181">
        <v>705000</v>
      </c>
      <c r="D3737" s="181">
        <v>5</v>
      </c>
      <c r="E3737" s="180" t="s">
        <v>7821</v>
      </c>
      <c r="F3737" s="180" t="s">
        <v>78</v>
      </c>
    </row>
    <row r="3738" spans="1:6">
      <c r="A3738" s="180" t="s">
        <v>397</v>
      </c>
      <c r="B3738" s="181">
        <v>5250</v>
      </c>
      <c r="C3738" s="181">
        <v>411400</v>
      </c>
      <c r="D3738" s="181">
        <v>6</v>
      </c>
      <c r="E3738" s="180" t="s">
        <v>7822</v>
      </c>
      <c r="F3738" s="180" t="s">
        <v>14</v>
      </c>
    </row>
    <row r="3739" spans="1:6">
      <c r="A3739" s="180" t="s">
        <v>397</v>
      </c>
      <c r="B3739" s="181">
        <v>3795</v>
      </c>
      <c r="C3739" s="181">
        <v>608300</v>
      </c>
      <c r="D3739" s="181">
        <v>4</v>
      </c>
      <c r="E3739" s="180" t="s">
        <v>7823</v>
      </c>
      <c r="F3739" s="180" t="s">
        <v>18</v>
      </c>
    </row>
    <row r="3740" spans="1:6">
      <c r="A3740" s="180" t="s">
        <v>397</v>
      </c>
      <c r="B3740" s="181">
        <v>4618</v>
      </c>
      <c r="C3740" s="181">
        <v>750800</v>
      </c>
      <c r="D3740" s="181">
        <v>4</v>
      </c>
      <c r="E3740" s="180" t="s">
        <v>7824</v>
      </c>
      <c r="F3740" s="180" t="s">
        <v>27</v>
      </c>
    </row>
    <row r="3741" spans="1:6">
      <c r="A3741" s="180" t="s">
        <v>397</v>
      </c>
      <c r="B3741" s="181">
        <v>3093</v>
      </c>
      <c r="C3741" s="181">
        <v>506500</v>
      </c>
      <c r="D3741" s="181">
        <v>4</v>
      </c>
      <c r="E3741" s="180" t="s">
        <v>7825</v>
      </c>
      <c r="F3741" s="180" t="s">
        <v>102</v>
      </c>
    </row>
    <row r="3742" spans="1:6">
      <c r="A3742" s="180" t="s">
        <v>397</v>
      </c>
      <c r="B3742" s="181">
        <v>3963</v>
      </c>
      <c r="C3742" s="181">
        <v>267100</v>
      </c>
      <c r="D3742" s="181">
        <v>4</v>
      </c>
      <c r="E3742" s="180" t="s">
        <v>7826</v>
      </c>
      <c r="F3742" s="180" t="s">
        <v>11</v>
      </c>
    </row>
    <row r="3743" spans="1:6">
      <c r="A3743" s="180" t="s">
        <v>397</v>
      </c>
      <c r="B3743" s="181">
        <v>4014</v>
      </c>
      <c r="C3743" s="181">
        <v>411000</v>
      </c>
      <c r="D3743" s="181">
        <v>6</v>
      </c>
      <c r="E3743" s="180" t="s">
        <v>7827</v>
      </c>
      <c r="F3743" s="180" t="s">
        <v>14</v>
      </c>
    </row>
    <row r="3744" spans="1:6">
      <c r="A3744" s="180" t="s">
        <v>397</v>
      </c>
      <c r="B3744" s="181">
        <v>5620</v>
      </c>
      <c r="C3744" s="181">
        <v>451000</v>
      </c>
      <c r="D3744" s="181">
        <v>6</v>
      </c>
      <c r="E3744" s="180" t="s">
        <v>7828</v>
      </c>
      <c r="F3744" s="180" t="s">
        <v>14</v>
      </c>
    </row>
    <row r="3745" spans="1:6">
      <c r="A3745" s="180" t="s">
        <v>397</v>
      </c>
      <c r="B3745" s="181">
        <v>2530</v>
      </c>
      <c r="C3745" s="181">
        <v>407900</v>
      </c>
      <c r="D3745" s="181">
        <v>4</v>
      </c>
      <c r="E3745" s="180" t="s">
        <v>7829</v>
      </c>
      <c r="F3745" s="180" t="s">
        <v>62</v>
      </c>
    </row>
    <row r="3746" spans="1:6">
      <c r="A3746" s="180" t="s">
        <v>397</v>
      </c>
      <c r="B3746" s="181">
        <v>4576</v>
      </c>
      <c r="C3746" s="181">
        <v>658900</v>
      </c>
      <c r="D3746" s="181">
        <v>6</v>
      </c>
      <c r="E3746" s="180" t="s">
        <v>7830</v>
      </c>
      <c r="F3746" s="180" t="s">
        <v>44</v>
      </c>
    </row>
    <row r="3747" spans="1:6">
      <c r="A3747" s="180" t="s">
        <v>397</v>
      </c>
      <c r="B3747" s="181">
        <v>4813</v>
      </c>
      <c r="C3747" s="181">
        <v>680100</v>
      </c>
      <c r="D3747" s="181">
        <v>5</v>
      </c>
      <c r="E3747" s="180" t="s">
        <v>7831</v>
      </c>
      <c r="F3747" s="180" t="s">
        <v>31</v>
      </c>
    </row>
    <row r="3748" spans="1:6">
      <c r="A3748" s="180" t="s">
        <v>397</v>
      </c>
      <c r="B3748" s="181">
        <v>5384</v>
      </c>
      <c r="C3748" s="181">
        <v>626400</v>
      </c>
      <c r="D3748" s="181">
        <v>6</v>
      </c>
      <c r="E3748" s="180" t="s">
        <v>7832</v>
      </c>
      <c r="F3748" s="180" t="s">
        <v>10</v>
      </c>
    </row>
    <row r="3749" spans="1:6">
      <c r="A3749" s="180" t="s">
        <v>397</v>
      </c>
      <c r="B3749" s="181">
        <v>2940</v>
      </c>
      <c r="C3749" s="181">
        <v>366900</v>
      </c>
      <c r="D3749" s="181">
        <v>6</v>
      </c>
      <c r="E3749" s="180" t="s">
        <v>7833</v>
      </c>
      <c r="F3749" s="180" t="s">
        <v>14</v>
      </c>
    </row>
    <row r="3750" spans="1:6">
      <c r="A3750" s="180" t="s">
        <v>397</v>
      </c>
      <c r="B3750" s="181">
        <v>6442</v>
      </c>
      <c r="C3750" s="181">
        <v>1015800</v>
      </c>
      <c r="D3750" s="181">
        <v>6</v>
      </c>
      <c r="E3750" s="180" t="s">
        <v>7834</v>
      </c>
      <c r="F3750" s="180" t="s">
        <v>28</v>
      </c>
    </row>
    <row r="3751" spans="1:6">
      <c r="A3751" s="180" t="s">
        <v>397</v>
      </c>
      <c r="B3751" s="181">
        <v>5432</v>
      </c>
      <c r="C3751" s="181">
        <v>312000</v>
      </c>
      <c r="D3751" s="181">
        <v>4</v>
      </c>
      <c r="E3751" s="180" t="s">
        <v>7835</v>
      </c>
      <c r="F3751" s="180" t="s">
        <v>11</v>
      </c>
    </row>
    <row r="3752" spans="1:6">
      <c r="A3752" s="180" t="s">
        <v>397</v>
      </c>
      <c r="B3752" s="181">
        <v>5282</v>
      </c>
      <c r="C3752" s="181">
        <v>442500</v>
      </c>
      <c r="D3752" s="181">
        <v>6</v>
      </c>
      <c r="E3752" s="180" t="s">
        <v>7836</v>
      </c>
      <c r="F3752" s="180" t="s">
        <v>14</v>
      </c>
    </row>
    <row r="3753" spans="1:6">
      <c r="A3753" s="180" t="s">
        <v>397</v>
      </c>
      <c r="B3753" s="181">
        <v>4296</v>
      </c>
      <c r="C3753" s="181">
        <v>232900</v>
      </c>
      <c r="D3753" s="181">
        <v>6</v>
      </c>
      <c r="E3753" s="180" t="s">
        <v>7837</v>
      </c>
      <c r="F3753" s="180" t="s">
        <v>11</v>
      </c>
    </row>
    <row r="3754" spans="1:6">
      <c r="A3754" s="180" t="s">
        <v>397</v>
      </c>
      <c r="B3754" s="181">
        <v>4176</v>
      </c>
      <c r="C3754" s="181">
        <v>757400</v>
      </c>
      <c r="D3754" s="181">
        <v>4</v>
      </c>
      <c r="E3754" s="180" t="s">
        <v>7838</v>
      </c>
      <c r="F3754" s="180" t="s">
        <v>28</v>
      </c>
    </row>
    <row r="3755" spans="1:6">
      <c r="A3755" s="180" t="s">
        <v>397</v>
      </c>
      <c r="B3755" s="181">
        <v>2402</v>
      </c>
      <c r="C3755" s="181">
        <v>506400</v>
      </c>
      <c r="D3755" s="181">
        <v>4</v>
      </c>
      <c r="E3755" s="180" t="s">
        <v>7839</v>
      </c>
      <c r="F3755" s="180" t="s">
        <v>44</v>
      </c>
    </row>
    <row r="3756" spans="1:6">
      <c r="A3756" s="180" t="s">
        <v>397</v>
      </c>
      <c r="B3756" s="181">
        <v>5016</v>
      </c>
      <c r="C3756" s="181">
        <v>771100</v>
      </c>
      <c r="D3756" s="181">
        <v>4</v>
      </c>
      <c r="E3756" s="180" t="s">
        <v>7840</v>
      </c>
      <c r="F3756" s="180" t="s">
        <v>44</v>
      </c>
    </row>
    <row r="3757" spans="1:6">
      <c r="A3757" s="180" t="s">
        <v>397</v>
      </c>
      <c r="B3757" s="181">
        <v>5022</v>
      </c>
      <c r="C3757" s="181">
        <v>422200</v>
      </c>
      <c r="D3757" s="181">
        <v>6</v>
      </c>
      <c r="E3757" s="180" t="s">
        <v>7841</v>
      </c>
      <c r="F3757" s="180" t="s">
        <v>14</v>
      </c>
    </row>
    <row r="3758" spans="1:6">
      <c r="A3758" s="180" t="s">
        <v>397</v>
      </c>
      <c r="B3758" s="181">
        <v>6193</v>
      </c>
      <c r="C3758" s="181">
        <v>1158900</v>
      </c>
      <c r="D3758" s="181">
        <v>5</v>
      </c>
      <c r="E3758" s="180" t="s">
        <v>7842</v>
      </c>
      <c r="F3758" s="180" t="s">
        <v>41</v>
      </c>
    </row>
    <row r="3759" spans="1:6">
      <c r="A3759" s="180" t="s">
        <v>397</v>
      </c>
      <c r="B3759" s="181">
        <v>5544</v>
      </c>
      <c r="C3759" s="181">
        <v>351300</v>
      </c>
      <c r="D3759" s="181">
        <v>6</v>
      </c>
      <c r="E3759" s="180" t="s">
        <v>7843</v>
      </c>
      <c r="F3759" s="180" t="s">
        <v>11</v>
      </c>
    </row>
    <row r="3760" spans="1:6">
      <c r="A3760" s="180" t="s">
        <v>397</v>
      </c>
      <c r="B3760" s="181">
        <v>3240</v>
      </c>
      <c r="C3760" s="181">
        <v>772400</v>
      </c>
      <c r="D3760" s="181">
        <v>4</v>
      </c>
      <c r="E3760" s="180" t="s">
        <v>7844</v>
      </c>
      <c r="F3760" s="180" t="s">
        <v>7</v>
      </c>
    </row>
    <row r="3761" spans="1:6">
      <c r="A3761" s="180" t="s">
        <v>397</v>
      </c>
      <c r="B3761" s="181">
        <v>4776</v>
      </c>
      <c r="C3761" s="181">
        <v>317300</v>
      </c>
      <c r="D3761" s="181">
        <v>7</v>
      </c>
      <c r="E3761" s="180" t="s">
        <v>7845</v>
      </c>
      <c r="F3761" s="180" t="s">
        <v>11</v>
      </c>
    </row>
    <row r="3762" spans="1:6">
      <c r="A3762" s="180" t="s">
        <v>397</v>
      </c>
      <c r="B3762" s="181">
        <v>2250</v>
      </c>
      <c r="C3762" s="181">
        <v>298300</v>
      </c>
      <c r="D3762" s="181">
        <v>4</v>
      </c>
      <c r="E3762" s="180" t="s">
        <v>7846</v>
      </c>
      <c r="F3762" s="180" t="s">
        <v>27</v>
      </c>
    </row>
    <row r="3763" spans="1:6">
      <c r="A3763" s="180" t="s">
        <v>397</v>
      </c>
      <c r="B3763" s="181">
        <v>6404</v>
      </c>
      <c r="C3763" s="181">
        <v>783700</v>
      </c>
      <c r="D3763" s="181">
        <v>6</v>
      </c>
      <c r="E3763" s="180" t="s">
        <v>7847</v>
      </c>
      <c r="F3763" s="180" t="s">
        <v>13</v>
      </c>
    </row>
    <row r="3764" spans="1:6">
      <c r="A3764" s="180" t="s">
        <v>397</v>
      </c>
      <c r="B3764" s="181">
        <v>5033</v>
      </c>
      <c r="C3764" s="181">
        <v>738000</v>
      </c>
      <c r="D3764" s="181">
        <v>5</v>
      </c>
      <c r="E3764" s="180" t="s">
        <v>7848</v>
      </c>
      <c r="F3764" s="180" t="s">
        <v>28</v>
      </c>
    </row>
    <row r="3765" spans="1:6">
      <c r="A3765" s="180" t="s">
        <v>397</v>
      </c>
      <c r="B3765" s="181">
        <v>5070</v>
      </c>
      <c r="C3765" s="181">
        <v>371400</v>
      </c>
      <c r="D3765" s="181">
        <v>6</v>
      </c>
      <c r="E3765" s="180" t="s">
        <v>7849</v>
      </c>
      <c r="F3765" s="180" t="s">
        <v>14</v>
      </c>
    </row>
    <row r="3766" spans="1:6">
      <c r="A3766" s="180" t="s">
        <v>397</v>
      </c>
      <c r="B3766" s="181">
        <v>3895</v>
      </c>
      <c r="C3766" s="181">
        <v>703500</v>
      </c>
      <c r="D3766" s="181">
        <v>4</v>
      </c>
      <c r="E3766" s="180" t="s">
        <v>7850</v>
      </c>
      <c r="F3766" s="180" t="s">
        <v>32</v>
      </c>
    </row>
    <row r="3767" spans="1:6">
      <c r="A3767" s="180" t="s">
        <v>397</v>
      </c>
      <c r="B3767" s="181">
        <v>5562</v>
      </c>
      <c r="C3767" s="181">
        <v>919900</v>
      </c>
      <c r="D3767" s="181">
        <v>6</v>
      </c>
      <c r="E3767" s="180" t="s">
        <v>7851</v>
      </c>
      <c r="F3767" s="180" t="s">
        <v>78</v>
      </c>
    </row>
    <row r="3768" spans="1:6">
      <c r="A3768" s="180" t="s">
        <v>397</v>
      </c>
      <c r="B3768" s="181">
        <v>2569</v>
      </c>
      <c r="C3768" s="181">
        <v>195300</v>
      </c>
      <c r="D3768" s="181">
        <v>4</v>
      </c>
      <c r="E3768" s="180" t="s">
        <v>7852</v>
      </c>
      <c r="F3768" s="180" t="s">
        <v>11</v>
      </c>
    </row>
    <row r="3769" spans="1:6">
      <c r="A3769" s="180" t="s">
        <v>397</v>
      </c>
      <c r="B3769" s="181">
        <v>6100</v>
      </c>
      <c r="C3769" s="181">
        <v>1045000</v>
      </c>
      <c r="D3769" s="181">
        <v>4</v>
      </c>
      <c r="E3769" s="180" t="s">
        <v>7853</v>
      </c>
      <c r="F3769" s="180" t="s">
        <v>72</v>
      </c>
    </row>
    <row r="3770" spans="1:6">
      <c r="A3770" s="180" t="s">
        <v>397</v>
      </c>
      <c r="B3770" s="181">
        <v>3592</v>
      </c>
      <c r="C3770" s="181">
        <v>696200</v>
      </c>
      <c r="D3770" s="181">
        <v>4</v>
      </c>
      <c r="E3770" s="180" t="s">
        <v>7854</v>
      </c>
      <c r="F3770" s="180" t="s">
        <v>28</v>
      </c>
    </row>
    <row r="3771" spans="1:6">
      <c r="A3771" s="180" t="s">
        <v>397</v>
      </c>
      <c r="B3771" s="181">
        <v>6932</v>
      </c>
      <c r="C3771" s="181">
        <v>1429700</v>
      </c>
      <c r="D3771" s="181">
        <v>8</v>
      </c>
      <c r="E3771" s="180" t="s">
        <v>7855</v>
      </c>
      <c r="F3771" s="180" t="s">
        <v>28</v>
      </c>
    </row>
    <row r="3772" spans="1:6">
      <c r="A3772" s="180" t="s">
        <v>397</v>
      </c>
      <c r="B3772" s="181">
        <v>3382</v>
      </c>
      <c r="C3772" s="181">
        <v>289600</v>
      </c>
      <c r="D3772" s="181">
        <v>4</v>
      </c>
      <c r="E3772" s="180" t="s">
        <v>7856</v>
      </c>
      <c r="F3772" s="180" t="s">
        <v>14</v>
      </c>
    </row>
    <row r="3773" spans="1:6">
      <c r="A3773" s="180" t="s">
        <v>397</v>
      </c>
      <c r="B3773" s="181">
        <v>4655</v>
      </c>
      <c r="C3773" s="181">
        <v>603900</v>
      </c>
      <c r="D3773" s="181">
        <v>4</v>
      </c>
      <c r="E3773" s="180" t="s">
        <v>7857</v>
      </c>
      <c r="F3773" s="180" t="s">
        <v>13</v>
      </c>
    </row>
    <row r="3774" spans="1:6">
      <c r="A3774" s="180" t="s">
        <v>397</v>
      </c>
      <c r="B3774" s="181">
        <v>3810</v>
      </c>
      <c r="C3774" s="181">
        <v>691600</v>
      </c>
      <c r="D3774" s="181">
        <v>4</v>
      </c>
      <c r="E3774" s="180" t="s">
        <v>7858</v>
      </c>
      <c r="F3774" s="180" t="s">
        <v>32</v>
      </c>
    </row>
    <row r="3775" spans="1:6">
      <c r="A3775" s="180" t="s">
        <v>397</v>
      </c>
      <c r="B3775" s="181">
        <v>3598</v>
      </c>
      <c r="C3775" s="181">
        <v>309200</v>
      </c>
      <c r="D3775" s="181">
        <v>6</v>
      </c>
      <c r="E3775" s="180" t="s">
        <v>7859</v>
      </c>
      <c r="F3775" s="180" t="s">
        <v>14</v>
      </c>
    </row>
    <row r="3776" spans="1:6">
      <c r="A3776" s="180" t="s">
        <v>397</v>
      </c>
      <c r="B3776" s="181">
        <v>3988</v>
      </c>
      <c r="C3776" s="181">
        <v>604000</v>
      </c>
      <c r="D3776" s="181">
        <v>5</v>
      </c>
      <c r="E3776" s="180" t="s">
        <v>7860</v>
      </c>
      <c r="F3776" s="180" t="s">
        <v>13</v>
      </c>
    </row>
    <row r="3777" spans="1:6">
      <c r="A3777" s="180" t="s">
        <v>397</v>
      </c>
      <c r="B3777" s="181">
        <v>4676</v>
      </c>
      <c r="C3777" s="181">
        <v>423700</v>
      </c>
      <c r="D3777" s="181">
        <v>4</v>
      </c>
      <c r="E3777" s="180" t="s">
        <v>7861</v>
      </c>
      <c r="F3777" s="180" t="s">
        <v>14</v>
      </c>
    </row>
    <row r="3778" spans="1:6">
      <c r="A3778" s="180" t="s">
        <v>397</v>
      </c>
      <c r="B3778" s="181">
        <v>2851</v>
      </c>
      <c r="C3778" s="181">
        <v>303100</v>
      </c>
      <c r="D3778" s="181">
        <v>4</v>
      </c>
      <c r="E3778" s="180" t="s">
        <v>7862</v>
      </c>
      <c r="F3778" s="180" t="s">
        <v>14</v>
      </c>
    </row>
    <row r="3779" spans="1:6">
      <c r="A3779" s="180" t="s">
        <v>397</v>
      </c>
      <c r="B3779" s="181">
        <v>3056</v>
      </c>
      <c r="C3779" s="181">
        <v>638400</v>
      </c>
      <c r="D3779" s="181">
        <v>4</v>
      </c>
      <c r="E3779" s="180" t="s">
        <v>7863</v>
      </c>
      <c r="F3779" s="180" t="s">
        <v>18</v>
      </c>
    </row>
    <row r="3780" spans="1:6">
      <c r="A3780" s="180" t="s">
        <v>397</v>
      </c>
      <c r="B3780" s="181">
        <v>3798</v>
      </c>
      <c r="C3780" s="181">
        <v>320400</v>
      </c>
      <c r="D3780" s="181">
        <v>4</v>
      </c>
      <c r="E3780" s="180" t="s">
        <v>7864</v>
      </c>
      <c r="F3780" s="180" t="s">
        <v>16</v>
      </c>
    </row>
    <row r="3781" spans="1:6">
      <c r="A3781" s="180" t="s">
        <v>397</v>
      </c>
      <c r="B3781" s="181">
        <v>4502</v>
      </c>
      <c r="C3781" s="181">
        <v>372100</v>
      </c>
      <c r="D3781" s="181">
        <v>6</v>
      </c>
      <c r="E3781" s="180" t="s">
        <v>7865</v>
      </c>
      <c r="F3781" s="180" t="s">
        <v>14</v>
      </c>
    </row>
    <row r="3782" spans="1:6">
      <c r="A3782" s="180" t="s">
        <v>397</v>
      </c>
      <c r="B3782" s="181">
        <v>3715</v>
      </c>
      <c r="C3782" s="181">
        <v>371400</v>
      </c>
      <c r="D3782" s="181">
        <v>4</v>
      </c>
      <c r="E3782" s="180" t="s">
        <v>7866</v>
      </c>
      <c r="F3782" s="180" t="s">
        <v>27</v>
      </c>
    </row>
    <row r="3783" spans="1:6">
      <c r="A3783" s="180" t="s">
        <v>397</v>
      </c>
      <c r="B3783" s="181">
        <v>3600</v>
      </c>
      <c r="C3783" s="181">
        <v>345900</v>
      </c>
      <c r="D3783" s="181">
        <v>4</v>
      </c>
      <c r="E3783" s="180" t="s">
        <v>7867</v>
      </c>
      <c r="F3783" s="180" t="s">
        <v>27</v>
      </c>
    </row>
    <row r="3784" spans="1:6">
      <c r="A3784" s="180" t="s">
        <v>397</v>
      </c>
      <c r="B3784" s="181">
        <v>4019</v>
      </c>
      <c r="C3784" s="181">
        <v>1195000</v>
      </c>
      <c r="D3784" s="181">
        <v>5</v>
      </c>
      <c r="E3784" s="180" t="s">
        <v>7868</v>
      </c>
      <c r="F3784" s="180" t="s">
        <v>28</v>
      </c>
    </row>
    <row r="3785" spans="1:6">
      <c r="A3785" s="180" t="s">
        <v>397</v>
      </c>
      <c r="B3785" s="181">
        <v>2216</v>
      </c>
      <c r="C3785" s="181">
        <v>301000</v>
      </c>
      <c r="D3785" s="181">
        <v>6</v>
      </c>
      <c r="E3785" s="180" t="s">
        <v>7869</v>
      </c>
      <c r="F3785" s="180" t="s">
        <v>12</v>
      </c>
    </row>
    <row r="3786" spans="1:6">
      <c r="A3786" s="180" t="s">
        <v>397</v>
      </c>
      <c r="B3786" s="181">
        <v>4410</v>
      </c>
      <c r="C3786" s="181">
        <v>664800</v>
      </c>
      <c r="D3786" s="181">
        <v>4</v>
      </c>
      <c r="E3786" s="180" t="s">
        <v>7870</v>
      </c>
      <c r="F3786" s="180" t="s">
        <v>16</v>
      </c>
    </row>
    <row r="3787" spans="1:6">
      <c r="A3787" s="180" t="s">
        <v>397</v>
      </c>
      <c r="B3787" s="181">
        <v>4784</v>
      </c>
      <c r="C3787" s="181">
        <v>1476000</v>
      </c>
      <c r="D3787" s="181">
        <v>4</v>
      </c>
      <c r="E3787" s="180" t="s">
        <v>7871</v>
      </c>
      <c r="F3787" s="180" t="s">
        <v>24</v>
      </c>
    </row>
    <row r="3788" spans="1:6">
      <c r="A3788" s="180" t="s">
        <v>397</v>
      </c>
      <c r="B3788" s="181">
        <v>6414</v>
      </c>
      <c r="C3788" s="181">
        <v>375100</v>
      </c>
      <c r="D3788" s="181">
        <v>6</v>
      </c>
      <c r="E3788" s="180" t="s">
        <v>7872</v>
      </c>
      <c r="F3788" s="180" t="s">
        <v>11</v>
      </c>
    </row>
    <row r="3789" spans="1:6">
      <c r="A3789" s="180" t="s">
        <v>397</v>
      </c>
      <c r="B3789" s="181">
        <v>2416</v>
      </c>
      <c r="C3789" s="181">
        <v>291800</v>
      </c>
      <c r="D3789" s="181">
        <v>4</v>
      </c>
      <c r="E3789" s="180" t="s">
        <v>7873</v>
      </c>
      <c r="F3789" s="180" t="s">
        <v>14</v>
      </c>
    </row>
    <row r="3790" spans="1:6">
      <c r="A3790" s="180" t="s">
        <v>397</v>
      </c>
      <c r="B3790" s="181">
        <v>2268</v>
      </c>
      <c r="C3790" s="181">
        <v>266900</v>
      </c>
      <c r="D3790" s="181">
        <v>4</v>
      </c>
      <c r="E3790" s="180" t="s">
        <v>7874</v>
      </c>
      <c r="F3790" s="180" t="s">
        <v>90</v>
      </c>
    </row>
    <row r="3791" spans="1:6">
      <c r="A3791" s="180" t="s">
        <v>397</v>
      </c>
      <c r="B3791" s="181">
        <v>3496</v>
      </c>
      <c r="C3791" s="181">
        <v>808400</v>
      </c>
      <c r="D3791" s="181">
        <v>4</v>
      </c>
      <c r="E3791" s="180" t="s">
        <v>7875</v>
      </c>
      <c r="F3791" s="180" t="s">
        <v>28</v>
      </c>
    </row>
    <row r="3792" spans="1:6">
      <c r="A3792" s="180" t="s">
        <v>397</v>
      </c>
      <c r="B3792" s="181">
        <v>8777</v>
      </c>
      <c r="C3792" s="181">
        <v>673400</v>
      </c>
      <c r="D3792" s="181">
        <v>4</v>
      </c>
      <c r="E3792" s="180" t="s">
        <v>7876</v>
      </c>
      <c r="F3792" s="180" t="s">
        <v>31</v>
      </c>
    </row>
    <row r="3793" spans="1:6">
      <c r="A3793" s="180" t="s">
        <v>397</v>
      </c>
      <c r="B3793" s="181">
        <v>4148</v>
      </c>
      <c r="C3793" s="181">
        <v>770800</v>
      </c>
      <c r="D3793" s="181">
        <v>4</v>
      </c>
      <c r="E3793" s="180" t="s">
        <v>7877</v>
      </c>
      <c r="F3793" s="180" t="s">
        <v>28</v>
      </c>
    </row>
    <row r="3794" spans="1:6">
      <c r="A3794" s="180" t="s">
        <v>397</v>
      </c>
      <c r="B3794" s="181">
        <v>3749</v>
      </c>
      <c r="C3794" s="181">
        <v>281100</v>
      </c>
      <c r="D3794" s="181">
        <v>5</v>
      </c>
      <c r="E3794" s="180" t="s">
        <v>7878</v>
      </c>
      <c r="F3794" s="180" t="s">
        <v>14</v>
      </c>
    </row>
    <row r="3795" spans="1:6">
      <c r="A3795" s="180" t="s">
        <v>397</v>
      </c>
      <c r="B3795" s="181">
        <v>2961</v>
      </c>
      <c r="C3795" s="181">
        <v>237100</v>
      </c>
      <c r="D3795" s="181">
        <v>4</v>
      </c>
      <c r="E3795" s="180" t="s">
        <v>7879</v>
      </c>
      <c r="F3795" s="180" t="s">
        <v>14</v>
      </c>
    </row>
    <row r="3796" spans="1:6">
      <c r="A3796" s="180" t="s">
        <v>397</v>
      </c>
      <c r="B3796" s="181">
        <v>5760</v>
      </c>
      <c r="C3796" s="181">
        <v>489500</v>
      </c>
      <c r="D3796" s="181">
        <v>6</v>
      </c>
      <c r="E3796" s="180" t="s">
        <v>7880</v>
      </c>
      <c r="F3796" s="180" t="s">
        <v>206</v>
      </c>
    </row>
    <row r="3797" spans="1:6">
      <c r="A3797" s="180" t="s">
        <v>397</v>
      </c>
      <c r="B3797" s="181">
        <v>6407</v>
      </c>
      <c r="C3797" s="181">
        <v>2220500</v>
      </c>
      <c r="D3797" s="181">
        <v>5</v>
      </c>
      <c r="E3797" s="180" t="s">
        <v>7881</v>
      </c>
      <c r="F3797" s="180" t="s">
        <v>7</v>
      </c>
    </row>
    <row r="3798" spans="1:6">
      <c r="A3798" s="180" t="s">
        <v>397</v>
      </c>
      <c r="B3798" s="181">
        <v>2904</v>
      </c>
      <c r="C3798" s="181">
        <v>649600</v>
      </c>
      <c r="D3798" s="181">
        <v>4</v>
      </c>
      <c r="E3798" s="180" t="s">
        <v>7882</v>
      </c>
      <c r="F3798" s="180" t="s">
        <v>49</v>
      </c>
    </row>
    <row r="3799" spans="1:6">
      <c r="A3799" s="180" t="s">
        <v>397</v>
      </c>
      <c r="B3799" s="181">
        <v>5298</v>
      </c>
      <c r="C3799" s="181">
        <v>443300</v>
      </c>
      <c r="D3799" s="181">
        <v>5</v>
      </c>
      <c r="E3799" s="180" t="s">
        <v>7883</v>
      </c>
      <c r="F3799" s="180" t="s">
        <v>10</v>
      </c>
    </row>
    <row r="3800" spans="1:6">
      <c r="A3800" s="180" t="s">
        <v>397</v>
      </c>
      <c r="B3800" s="181">
        <v>3888</v>
      </c>
      <c r="C3800" s="181">
        <v>427600</v>
      </c>
      <c r="D3800" s="181">
        <v>5</v>
      </c>
      <c r="E3800" s="180" t="s">
        <v>7884</v>
      </c>
      <c r="F3800" s="180" t="s">
        <v>10</v>
      </c>
    </row>
    <row r="3801" spans="1:6">
      <c r="A3801" s="180" t="s">
        <v>397</v>
      </c>
      <c r="B3801" s="181">
        <v>12508</v>
      </c>
      <c r="C3801" s="181">
        <v>1766500</v>
      </c>
      <c r="D3801" s="181">
        <v>8</v>
      </c>
      <c r="E3801" s="180" t="s">
        <v>7885</v>
      </c>
      <c r="F3801" s="180" t="s">
        <v>7</v>
      </c>
    </row>
    <row r="3802" spans="1:6">
      <c r="A3802" s="180" t="s">
        <v>397</v>
      </c>
      <c r="B3802" s="181">
        <v>3965</v>
      </c>
      <c r="C3802" s="181">
        <v>781100</v>
      </c>
      <c r="D3802" s="181">
        <v>4</v>
      </c>
      <c r="E3802" s="180" t="s">
        <v>7886</v>
      </c>
      <c r="F3802" s="180" t="s">
        <v>28</v>
      </c>
    </row>
    <row r="3803" spans="1:6">
      <c r="A3803" s="180" t="s">
        <v>397</v>
      </c>
      <c r="B3803" s="181">
        <v>5106</v>
      </c>
      <c r="C3803" s="181">
        <v>518900</v>
      </c>
      <c r="D3803" s="181">
        <v>5</v>
      </c>
      <c r="E3803" s="180" t="s">
        <v>7887</v>
      </c>
      <c r="F3803" s="180" t="s">
        <v>16</v>
      </c>
    </row>
    <row r="3804" spans="1:6">
      <c r="A3804" s="180" t="s">
        <v>397</v>
      </c>
      <c r="B3804" s="181">
        <v>4293</v>
      </c>
      <c r="C3804" s="181">
        <v>306800</v>
      </c>
      <c r="D3804" s="181">
        <v>6</v>
      </c>
      <c r="E3804" s="180" t="s">
        <v>7888</v>
      </c>
      <c r="F3804" s="180" t="s">
        <v>11</v>
      </c>
    </row>
    <row r="3805" spans="1:6">
      <c r="A3805" s="180" t="s">
        <v>397</v>
      </c>
      <c r="B3805" s="181">
        <v>3960</v>
      </c>
      <c r="C3805" s="181">
        <v>883800</v>
      </c>
      <c r="D3805" s="181">
        <v>6</v>
      </c>
      <c r="E3805" s="180" t="s">
        <v>7889</v>
      </c>
      <c r="F3805" s="180" t="s">
        <v>1</v>
      </c>
    </row>
    <row r="3806" spans="1:6">
      <c r="A3806" s="180" t="s">
        <v>397</v>
      </c>
      <c r="B3806" s="181">
        <v>7065</v>
      </c>
      <c r="C3806" s="181">
        <v>493000</v>
      </c>
      <c r="D3806" s="181">
        <v>7</v>
      </c>
      <c r="E3806" s="180" t="s">
        <v>7890</v>
      </c>
      <c r="F3806" s="180" t="s">
        <v>10</v>
      </c>
    </row>
    <row r="3807" spans="1:6">
      <c r="A3807" s="180" t="s">
        <v>397</v>
      </c>
      <c r="B3807" s="181">
        <v>2772</v>
      </c>
      <c r="C3807" s="181">
        <v>476400</v>
      </c>
      <c r="D3807" s="181">
        <v>4</v>
      </c>
      <c r="E3807" s="180" t="s">
        <v>7891</v>
      </c>
      <c r="F3807" s="180" t="s">
        <v>13</v>
      </c>
    </row>
    <row r="3808" spans="1:6">
      <c r="A3808" s="180" t="s">
        <v>397</v>
      </c>
      <c r="B3808" s="181">
        <v>4299</v>
      </c>
      <c r="C3808" s="181">
        <v>446700</v>
      </c>
      <c r="D3808" s="181">
        <v>6</v>
      </c>
      <c r="E3808" s="180" t="s">
        <v>7892</v>
      </c>
      <c r="F3808" s="180" t="s">
        <v>139</v>
      </c>
    </row>
    <row r="3809" spans="1:6">
      <c r="A3809" s="180" t="s">
        <v>397</v>
      </c>
      <c r="B3809" s="181">
        <v>4840</v>
      </c>
      <c r="C3809" s="181">
        <v>374700</v>
      </c>
      <c r="D3809" s="181">
        <v>6</v>
      </c>
      <c r="E3809" s="180" t="s">
        <v>7893</v>
      </c>
      <c r="F3809" s="180" t="s">
        <v>165</v>
      </c>
    </row>
    <row r="3810" spans="1:6">
      <c r="A3810" s="180" t="s">
        <v>397</v>
      </c>
      <c r="B3810" s="181">
        <v>5028</v>
      </c>
      <c r="C3810" s="181">
        <v>393400</v>
      </c>
      <c r="D3810" s="181">
        <v>6</v>
      </c>
      <c r="E3810" s="180" t="s">
        <v>7894</v>
      </c>
      <c r="F3810" s="180" t="s">
        <v>11</v>
      </c>
    </row>
    <row r="3811" spans="1:6">
      <c r="A3811" s="180" t="s">
        <v>397</v>
      </c>
      <c r="B3811" s="181">
        <v>3960</v>
      </c>
      <c r="C3811" s="181">
        <v>278100</v>
      </c>
      <c r="D3811" s="181">
        <v>6</v>
      </c>
      <c r="E3811" s="180" t="s">
        <v>7895</v>
      </c>
      <c r="F3811" s="180" t="s">
        <v>11</v>
      </c>
    </row>
    <row r="3812" spans="1:6">
      <c r="A3812" s="180" t="s">
        <v>397</v>
      </c>
      <c r="B3812" s="181">
        <v>3969</v>
      </c>
      <c r="C3812" s="181">
        <v>703500</v>
      </c>
      <c r="D3812" s="181">
        <v>4</v>
      </c>
      <c r="E3812" s="180" t="s">
        <v>7896</v>
      </c>
      <c r="F3812" s="180" t="s">
        <v>45</v>
      </c>
    </row>
    <row r="3813" spans="1:6">
      <c r="A3813" s="180" t="s">
        <v>397</v>
      </c>
      <c r="B3813" s="181">
        <v>4512</v>
      </c>
      <c r="C3813" s="181">
        <v>294100</v>
      </c>
      <c r="D3813" s="181">
        <v>5</v>
      </c>
      <c r="E3813" s="180" t="s">
        <v>7897</v>
      </c>
      <c r="F3813" s="180" t="s">
        <v>11</v>
      </c>
    </row>
    <row r="3814" spans="1:6">
      <c r="A3814" s="180" t="s">
        <v>397</v>
      </c>
      <c r="B3814" s="181">
        <v>2953</v>
      </c>
      <c r="C3814" s="181">
        <v>431500</v>
      </c>
      <c r="D3814" s="181">
        <v>4</v>
      </c>
      <c r="E3814" s="180" t="s">
        <v>7898</v>
      </c>
      <c r="F3814" s="180" t="s">
        <v>49</v>
      </c>
    </row>
    <row r="3815" spans="1:6">
      <c r="A3815" s="180" t="s">
        <v>397</v>
      </c>
      <c r="B3815" s="181">
        <v>2664</v>
      </c>
      <c r="C3815" s="181">
        <v>386500</v>
      </c>
      <c r="D3815" s="181">
        <v>4</v>
      </c>
      <c r="E3815" s="180" t="s">
        <v>7899</v>
      </c>
      <c r="F3815" s="180" t="s">
        <v>5</v>
      </c>
    </row>
    <row r="3816" spans="1:6">
      <c r="A3816" s="180" t="s">
        <v>397</v>
      </c>
      <c r="B3816" s="181">
        <v>6679</v>
      </c>
      <c r="C3816" s="181">
        <v>580700</v>
      </c>
      <c r="D3816" s="181">
        <v>7</v>
      </c>
      <c r="E3816" s="180" t="s">
        <v>7900</v>
      </c>
      <c r="F3816" s="180" t="s">
        <v>14</v>
      </c>
    </row>
    <row r="3817" spans="1:6">
      <c r="A3817" s="180" t="s">
        <v>397</v>
      </c>
      <c r="B3817" s="181">
        <v>4425</v>
      </c>
      <c r="C3817" s="181">
        <v>770100</v>
      </c>
      <c r="D3817" s="181">
        <v>6</v>
      </c>
      <c r="E3817" s="180" t="s">
        <v>7901</v>
      </c>
      <c r="F3817" s="180" t="s">
        <v>28</v>
      </c>
    </row>
    <row r="3818" spans="1:6">
      <c r="A3818" s="180" t="s">
        <v>397</v>
      </c>
      <c r="B3818" s="181">
        <v>4380</v>
      </c>
      <c r="C3818" s="181">
        <v>324200</v>
      </c>
      <c r="D3818" s="181">
        <v>5</v>
      </c>
      <c r="E3818" s="180" t="s">
        <v>7902</v>
      </c>
      <c r="F3818" s="180" t="s">
        <v>14</v>
      </c>
    </row>
    <row r="3819" spans="1:6">
      <c r="A3819" s="180" t="s">
        <v>397</v>
      </c>
      <c r="B3819" s="181">
        <v>5100</v>
      </c>
      <c r="C3819" s="181">
        <v>382000</v>
      </c>
      <c r="D3819" s="181">
        <v>4</v>
      </c>
      <c r="E3819" s="180" t="s">
        <v>7903</v>
      </c>
      <c r="F3819" s="180" t="s">
        <v>11</v>
      </c>
    </row>
    <row r="3820" spans="1:6">
      <c r="A3820" s="180" t="s">
        <v>397</v>
      </c>
      <c r="B3820" s="181">
        <v>5400</v>
      </c>
      <c r="C3820" s="181">
        <v>1840900</v>
      </c>
      <c r="D3820" s="181">
        <v>4</v>
      </c>
      <c r="E3820" s="180" t="s">
        <v>7904</v>
      </c>
      <c r="F3820" s="180" t="s">
        <v>7</v>
      </c>
    </row>
    <row r="3821" spans="1:6">
      <c r="A3821" s="180" t="s">
        <v>397</v>
      </c>
      <c r="B3821" s="181">
        <v>6054</v>
      </c>
      <c r="C3821" s="181">
        <v>460900</v>
      </c>
      <c r="D3821" s="181">
        <v>6</v>
      </c>
      <c r="E3821" s="180" t="s">
        <v>7905</v>
      </c>
      <c r="F3821" s="180" t="s">
        <v>14</v>
      </c>
    </row>
    <row r="3822" spans="1:6">
      <c r="A3822" s="180" t="s">
        <v>397</v>
      </c>
      <c r="B3822" s="181">
        <v>2917</v>
      </c>
      <c r="C3822" s="181">
        <v>247500</v>
      </c>
      <c r="D3822" s="181">
        <v>5</v>
      </c>
      <c r="E3822" s="180" t="s">
        <v>7906</v>
      </c>
      <c r="F3822" s="180" t="s">
        <v>14</v>
      </c>
    </row>
    <row r="3823" spans="1:6">
      <c r="A3823" s="180" t="s">
        <v>397</v>
      </c>
      <c r="B3823" s="181">
        <v>3908</v>
      </c>
      <c r="C3823" s="181">
        <v>831800</v>
      </c>
      <c r="D3823" s="181">
        <v>6</v>
      </c>
      <c r="E3823" s="180" t="s">
        <v>7907</v>
      </c>
      <c r="F3823" s="180" t="s">
        <v>7</v>
      </c>
    </row>
    <row r="3824" spans="1:6">
      <c r="A3824" s="180" t="s">
        <v>397</v>
      </c>
      <c r="B3824" s="181">
        <v>4108</v>
      </c>
      <c r="C3824" s="181">
        <v>786700</v>
      </c>
      <c r="D3824" s="181">
        <v>4</v>
      </c>
      <c r="E3824" s="180" t="s">
        <v>7908</v>
      </c>
      <c r="F3824" s="180" t="s">
        <v>78</v>
      </c>
    </row>
    <row r="3825" spans="1:6">
      <c r="A3825" s="180" t="s">
        <v>397</v>
      </c>
      <c r="B3825" s="181">
        <v>7780</v>
      </c>
      <c r="C3825" s="181">
        <v>924800</v>
      </c>
      <c r="D3825" s="181">
        <v>8</v>
      </c>
      <c r="E3825" s="180" t="s">
        <v>7909</v>
      </c>
      <c r="F3825" s="180" t="s">
        <v>65</v>
      </c>
    </row>
    <row r="3826" spans="1:6">
      <c r="A3826" s="180" t="s">
        <v>397</v>
      </c>
      <c r="B3826" s="181">
        <v>4624</v>
      </c>
      <c r="C3826" s="181">
        <v>285000</v>
      </c>
      <c r="D3826" s="181">
        <v>4</v>
      </c>
      <c r="E3826" s="180" t="s">
        <v>7910</v>
      </c>
      <c r="F3826" s="180" t="s">
        <v>11</v>
      </c>
    </row>
    <row r="3827" spans="1:6">
      <c r="A3827" s="180" t="s">
        <v>397</v>
      </c>
      <c r="B3827" s="181">
        <v>7582</v>
      </c>
      <c r="C3827" s="181">
        <v>1759700</v>
      </c>
      <c r="D3827" s="181">
        <v>7</v>
      </c>
      <c r="E3827" s="180" t="s">
        <v>7911</v>
      </c>
      <c r="F3827" s="180" t="s">
        <v>24</v>
      </c>
    </row>
    <row r="3828" spans="1:6">
      <c r="A3828" s="180" t="s">
        <v>397</v>
      </c>
      <c r="B3828" s="181">
        <v>5686</v>
      </c>
      <c r="C3828" s="181">
        <v>825500</v>
      </c>
      <c r="D3828" s="181">
        <v>5</v>
      </c>
      <c r="E3828" s="180" t="s">
        <v>7912</v>
      </c>
      <c r="F3828" s="180" t="s">
        <v>44</v>
      </c>
    </row>
    <row r="3829" spans="1:6">
      <c r="A3829" s="180" t="s">
        <v>397</v>
      </c>
      <c r="B3829" s="181">
        <v>3995</v>
      </c>
      <c r="C3829" s="181">
        <v>365600</v>
      </c>
      <c r="D3829" s="181">
        <v>6</v>
      </c>
      <c r="E3829" s="180" t="s">
        <v>7913</v>
      </c>
      <c r="F3829" s="180" t="s">
        <v>16</v>
      </c>
    </row>
    <row r="3830" spans="1:6">
      <c r="A3830" s="180" t="s">
        <v>397</v>
      </c>
      <c r="B3830" s="181">
        <v>4425</v>
      </c>
      <c r="C3830" s="181">
        <v>352400</v>
      </c>
      <c r="D3830" s="181">
        <v>4</v>
      </c>
      <c r="E3830" s="180" t="s">
        <v>7914</v>
      </c>
      <c r="F3830" s="180" t="s">
        <v>14</v>
      </c>
    </row>
    <row r="3831" spans="1:6">
      <c r="A3831" s="180" t="s">
        <v>397</v>
      </c>
      <c r="B3831" s="181">
        <v>3716</v>
      </c>
      <c r="C3831" s="181">
        <v>1204700</v>
      </c>
      <c r="D3831" s="181">
        <v>4</v>
      </c>
      <c r="E3831" s="180" t="s">
        <v>7915</v>
      </c>
      <c r="F3831" s="180" t="s">
        <v>7</v>
      </c>
    </row>
    <row r="3832" spans="1:6">
      <c r="A3832" s="180" t="s">
        <v>397</v>
      </c>
      <c r="B3832" s="181">
        <v>4716</v>
      </c>
      <c r="C3832" s="181">
        <v>1005000</v>
      </c>
      <c r="D3832" s="181">
        <v>4</v>
      </c>
      <c r="E3832" s="180" t="s">
        <v>7916</v>
      </c>
      <c r="F3832" s="180" t="s">
        <v>29</v>
      </c>
    </row>
    <row r="3833" spans="1:6">
      <c r="A3833" s="180" t="s">
        <v>397</v>
      </c>
      <c r="B3833" s="181">
        <v>2653</v>
      </c>
      <c r="C3833" s="181">
        <v>295000</v>
      </c>
      <c r="D3833" s="181">
        <v>4</v>
      </c>
      <c r="E3833" s="180" t="s">
        <v>7917</v>
      </c>
      <c r="F3833" s="180" t="s">
        <v>58</v>
      </c>
    </row>
    <row r="3834" spans="1:6">
      <c r="A3834" s="180" t="s">
        <v>397</v>
      </c>
      <c r="B3834" s="181">
        <v>2701</v>
      </c>
      <c r="C3834" s="181">
        <v>248500</v>
      </c>
      <c r="D3834" s="181">
        <v>4</v>
      </c>
      <c r="E3834" s="180" t="s">
        <v>7918</v>
      </c>
      <c r="F3834" s="180" t="s">
        <v>27</v>
      </c>
    </row>
    <row r="3835" spans="1:6">
      <c r="A3835" s="180" t="s">
        <v>397</v>
      </c>
      <c r="B3835" s="181">
        <v>3006</v>
      </c>
      <c r="C3835" s="181">
        <v>298700</v>
      </c>
      <c r="D3835" s="181">
        <v>4</v>
      </c>
      <c r="E3835" s="180" t="s">
        <v>7919</v>
      </c>
      <c r="F3835" s="180" t="s">
        <v>95</v>
      </c>
    </row>
    <row r="3836" spans="1:6">
      <c r="A3836" s="180" t="s">
        <v>397</v>
      </c>
      <c r="B3836" s="181">
        <v>3651</v>
      </c>
      <c r="C3836" s="181">
        <v>786600</v>
      </c>
      <c r="D3836" s="181">
        <v>5</v>
      </c>
      <c r="E3836" s="180" t="s">
        <v>7920</v>
      </c>
      <c r="F3836" s="180" t="s">
        <v>7</v>
      </c>
    </row>
    <row r="3837" spans="1:6">
      <c r="A3837" s="180" t="s">
        <v>397</v>
      </c>
      <c r="B3837" s="181">
        <v>2740</v>
      </c>
      <c r="C3837" s="181">
        <v>587600</v>
      </c>
      <c r="D3837" s="181">
        <v>5</v>
      </c>
      <c r="E3837" s="180" t="s">
        <v>7921</v>
      </c>
      <c r="F3837" s="180" t="s">
        <v>7</v>
      </c>
    </row>
    <row r="3838" spans="1:6">
      <c r="A3838" s="180" t="s">
        <v>397</v>
      </c>
      <c r="B3838" s="181">
        <v>4738</v>
      </c>
      <c r="C3838" s="181">
        <v>717200</v>
      </c>
      <c r="D3838" s="181">
        <v>6</v>
      </c>
      <c r="E3838" s="180" t="s">
        <v>7922</v>
      </c>
      <c r="F3838" s="180" t="s">
        <v>46</v>
      </c>
    </row>
    <row r="3839" spans="1:6">
      <c r="A3839" s="180" t="s">
        <v>397</v>
      </c>
      <c r="B3839" s="181">
        <v>4397</v>
      </c>
      <c r="C3839" s="181">
        <v>1221100</v>
      </c>
      <c r="D3839" s="181">
        <v>8</v>
      </c>
      <c r="E3839" s="180" t="s">
        <v>7923</v>
      </c>
      <c r="F3839" s="180" t="s">
        <v>49</v>
      </c>
    </row>
    <row r="3840" spans="1:6">
      <c r="A3840" s="180" t="s">
        <v>397</v>
      </c>
      <c r="B3840" s="181">
        <v>3379</v>
      </c>
      <c r="C3840" s="181">
        <v>576200</v>
      </c>
      <c r="D3840" s="181">
        <v>5</v>
      </c>
      <c r="E3840" s="180" t="s">
        <v>7924</v>
      </c>
      <c r="F3840" s="180" t="s">
        <v>49</v>
      </c>
    </row>
    <row r="3841" spans="1:6">
      <c r="A3841" s="180" t="s">
        <v>397</v>
      </c>
      <c r="B3841" s="181">
        <v>5988</v>
      </c>
      <c r="C3841" s="181">
        <v>912300</v>
      </c>
      <c r="D3841" s="181">
        <v>6</v>
      </c>
      <c r="E3841" s="180" t="s">
        <v>7925</v>
      </c>
      <c r="F3841" s="180" t="s">
        <v>78</v>
      </c>
    </row>
    <row r="3842" spans="1:6">
      <c r="A3842" s="180" t="s">
        <v>397</v>
      </c>
      <c r="B3842" s="181">
        <v>3522</v>
      </c>
      <c r="C3842" s="181">
        <v>334200</v>
      </c>
      <c r="D3842" s="181">
        <v>6</v>
      </c>
      <c r="E3842" s="180" t="s">
        <v>7926</v>
      </c>
      <c r="F3842" s="180" t="s">
        <v>11</v>
      </c>
    </row>
    <row r="3843" spans="1:6">
      <c r="A3843" s="180" t="s">
        <v>397</v>
      </c>
      <c r="B3843" s="181">
        <v>3260</v>
      </c>
      <c r="C3843" s="181">
        <v>255500</v>
      </c>
      <c r="D3843" s="181">
        <v>4</v>
      </c>
      <c r="E3843" s="180" t="s">
        <v>7927</v>
      </c>
      <c r="F3843" s="180" t="s">
        <v>15</v>
      </c>
    </row>
    <row r="3844" spans="1:6">
      <c r="A3844" s="180" t="s">
        <v>397</v>
      </c>
      <c r="B3844" s="181">
        <v>5469</v>
      </c>
      <c r="C3844" s="181">
        <v>451800</v>
      </c>
      <c r="D3844" s="181">
        <v>4</v>
      </c>
      <c r="E3844" s="180" t="s">
        <v>7928</v>
      </c>
      <c r="F3844" s="180" t="s">
        <v>10</v>
      </c>
    </row>
    <row r="3845" spans="1:6">
      <c r="A3845" s="180" t="s">
        <v>397</v>
      </c>
      <c r="B3845" s="181">
        <v>3886</v>
      </c>
      <c r="C3845" s="181">
        <v>379500</v>
      </c>
      <c r="D3845" s="181">
        <v>4</v>
      </c>
      <c r="E3845" s="180" t="s">
        <v>7929</v>
      </c>
      <c r="F3845" s="180" t="s">
        <v>10</v>
      </c>
    </row>
    <row r="3846" spans="1:6">
      <c r="A3846" s="180" t="s">
        <v>397</v>
      </c>
      <c r="B3846" s="181">
        <v>3234</v>
      </c>
      <c r="C3846" s="181">
        <v>382100</v>
      </c>
      <c r="D3846" s="181">
        <v>4</v>
      </c>
      <c r="E3846" s="180" t="s">
        <v>7930</v>
      </c>
      <c r="F3846" s="180" t="s">
        <v>31</v>
      </c>
    </row>
    <row r="3847" spans="1:6">
      <c r="A3847" s="180" t="s">
        <v>397</v>
      </c>
      <c r="B3847" s="181">
        <v>5127</v>
      </c>
      <c r="C3847" s="181">
        <v>1480700</v>
      </c>
      <c r="D3847" s="181">
        <v>4</v>
      </c>
      <c r="E3847" s="180" t="s">
        <v>7931</v>
      </c>
      <c r="F3847" s="180" t="s">
        <v>7</v>
      </c>
    </row>
    <row r="3848" spans="1:6">
      <c r="A3848" s="180" t="s">
        <v>397</v>
      </c>
      <c r="B3848" s="181">
        <v>5130</v>
      </c>
      <c r="C3848" s="181">
        <v>416500</v>
      </c>
      <c r="D3848" s="181">
        <v>6</v>
      </c>
      <c r="E3848" s="180" t="s">
        <v>7932</v>
      </c>
      <c r="F3848" s="180" t="s">
        <v>14</v>
      </c>
    </row>
    <row r="3849" spans="1:6">
      <c r="A3849" s="180" t="s">
        <v>397</v>
      </c>
      <c r="B3849" s="181">
        <v>5381</v>
      </c>
      <c r="C3849" s="181">
        <v>314200</v>
      </c>
      <c r="D3849" s="181">
        <v>4</v>
      </c>
      <c r="E3849" s="180" t="s">
        <v>7933</v>
      </c>
      <c r="F3849" s="180" t="s">
        <v>15</v>
      </c>
    </row>
    <row r="3850" spans="1:6">
      <c r="A3850" s="180" t="s">
        <v>397</v>
      </c>
      <c r="B3850" s="181">
        <v>3916</v>
      </c>
      <c r="C3850" s="181">
        <v>640900</v>
      </c>
      <c r="D3850" s="181">
        <v>5</v>
      </c>
      <c r="E3850" s="180" t="s">
        <v>7934</v>
      </c>
      <c r="F3850" s="180" t="s">
        <v>49</v>
      </c>
    </row>
    <row r="3851" spans="1:6">
      <c r="A3851" s="180" t="s">
        <v>397</v>
      </c>
      <c r="B3851" s="181">
        <v>4609</v>
      </c>
      <c r="C3851" s="181">
        <v>553000</v>
      </c>
      <c r="D3851" s="181">
        <v>4</v>
      </c>
      <c r="E3851" s="180" t="s">
        <v>7935</v>
      </c>
      <c r="F3851" s="180" t="s">
        <v>14</v>
      </c>
    </row>
    <row r="3852" spans="1:6">
      <c r="A3852" s="180" t="s">
        <v>397</v>
      </c>
      <c r="B3852" s="181">
        <v>11429</v>
      </c>
      <c r="C3852" s="181">
        <v>915700</v>
      </c>
      <c r="D3852" s="181">
        <v>5</v>
      </c>
      <c r="E3852" s="180" t="s">
        <v>7936</v>
      </c>
      <c r="F3852" s="180" t="s">
        <v>41</v>
      </c>
    </row>
    <row r="3853" spans="1:6">
      <c r="A3853" s="180" t="s">
        <v>397</v>
      </c>
      <c r="B3853" s="181">
        <v>4544</v>
      </c>
      <c r="C3853" s="181">
        <v>279700</v>
      </c>
      <c r="D3853" s="181">
        <v>4</v>
      </c>
      <c r="E3853" s="180" t="s">
        <v>7937</v>
      </c>
      <c r="F3853" s="180" t="s">
        <v>11</v>
      </c>
    </row>
    <row r="3854" spans="1:6">
      <c r="A3854" s="180" t="s">
        <v>397</v>
      </c>
      <c r="B3854" s="181">
        <v>3350</v>
      </c>
      <c r="C3854" s="181">
        <v>563100</v>
      </c>
      <c r="D3854" s="181">
        <v>4</v>
      </c>
      <c r="E3854" s="180" t="s">
        <v>7938</v>
      </c>
      <c r="F3854" s="180" t="s">
        <v>28</v>
      </c>
    </row>
    <row r="3855" spans="1:6">
      <c r="A3855" s="180" t="s">
        <v>397</v>
      </c>
      <c r="B3855" s="181">
        <v>5110</v>
      </c>
      <c r="C3855" s="181">
        <v>388500</v>
      </c>
      <c r="D3855" s="181">
        <v>6</v>
      </c>
      <c r="E3855" s="180" t="s">
        <v>7939</v>
      </c>
      <c r="F3855" s="180" t="s">
        <v>15</v>
      </c>
    </row>
    <row r="3856" spans="1:6">
      <c r="A3856" s="180" t="s">
        <v>397</v>
      </c>
      <c r="B3856" s="181">
        <v>3494</v>
      </c>
      <c r="C3856" s="181">
        <v>271200</v>
      </c>
      <c r="D3856" s="181">
        <v>4</v>
      </c>
      <c r="E3856" s="180" t="s">
        <v>7940</v>
      </c>
      <c r="F3856" s="180" t="s">
        <v>14</v>
      </c>
    </row>
    <row r="3857" spans="1:6">
      <c r="A3857" s="180" t="s">
        <v>397</v>
      </c>
      <c r="B3857" s="181">
        <v>5358</v>
      </c>
      <c r="C3857" s="181">
        <v>569000</v>
      </c>
      <c r="D3857" s="181">
        <v>6</v>
      </c>
      <c r="E3857" s="180" t="s">
        <v>7941</v>
      </c>
      <c r="F3857" s="180" t="s">
        <v>49</v>
      </c>
    </row>
    <row r="3858" spans="1:6">
      <c r="A3858" s="180" t="s">
        <v>397</v>
      </c>
      <c r="B3858" s="181">
        <v>2220</v>
      </c>
      <c r="C3858" s="181">
        <v>487700</v>
      </c>
      <c r="D3858" s="181">
        <v>4</v>
      </c>
      <c r="E3858" s="180" t="s">
        <v>7942</v>
      </c>
      <c r="F3858" s="180" t="s">
        <v>69</v>
      </c>
    </row>
    <row r="3859" spans="1:6">
      <c r="A3859" s="180" t="s">
        <v>397</v>
      </c>
      <c r="B3859" s="181">
        <v>3022</v>
      </c>
      <c r="C3859" s="181">
        <v>574500</v>
      </c>
      <c r="D3859" s="181">
        <v>4</v>
      </c>
      <c r="E3859" s="180" t="s">
        <v>7943</v>
      </c>
      <c r="F3859" s="180" t="s">
        <v>28</v>
      </c>
    </row>
    <row r="3860" spans="1:6">
      <c r="A3860" s="180" t="s">
        <v>397</v>
      </c>
      <c r="B3860" s="181">
        <v>3196</v>
      </c>
      <c r="C3860" s="181">
        <v>589300</v>
      </c>
      <c r="D3860" s="181">
        <v>4</v>
      </c>
      <c r="E3860" s="180" t="s">
        <v>7944</v>
      </c>
      <c r="F3860" s="180" t="s">
        <v>31</v>
      </c>
    </row>
    <row r="3861" spans="1:6">
      <c r="A3861" s="180" t="s">
        <v>397</v>
      </c>
      <c r="B3861" s="181">
        <v>3616</v>
      </c>
      <c r="C3861" s="181">
        <v>302800</v>
      </c>
      <c r="D3861" s="181">
        <v>4</v>
      </c>
      <c r="E3861" s="180" t="s">
        <v>7945</v>
      </c>
      <c r="F3861" s="180" t="s">
        <v>14</v>
      </c>
    </row>
    <row r="3862" spans="1:6">
      <c r="A3862" s="180" t="s">
        <v>397</v>
      </c>
      <c r="B3862" s="181">
        <v>5360</v>
      </c>
      <c r="C3862" s="181">
        <v>331100</v>
      </c>
      <c r="D3862" s="181">
        <v>4</v>
      </c>
      <c r="E3862" s="180" t="s">
        <v>7946</v>
      </c>
      <c r="F3862" s="180" t="s">
        <v>10</v>
      </c>
    </row>
    <row r="3863" spans="1:6">
      <c r="A3863" s="180" t="s">
        <v>397</v>
      </c>
      <c r="B3863" s="181">
        <v>9356</v>
      </c>
      <c r="C3863" s="181">
        <v>715600</v>
      </c>
      <c r="D3863" s="181">
        <v>5</v>
      </c>
      <c r="E3863" s="180" t="s">
        <v>7947</v>
      </c>
      <c r="F3863" s="180" t="s">
        <v>41</v>
      </c>
    </row>
    <row r="3864" spans="1:6">
      <c r="A3864" s="180" t="s">
        <v>397</v>
      </c>
      <c r="B3864" s="181">
        <v>5175</v>
      </c>
      <c r="C3864" s="181">
        <v>358400</v>
      </c>
      <c r="D3864" s="181">
        <v>6</v>
      </c>
      <c r="E3864" s="180" t="s">
        <v>7948</v>
      </c>
      <c r="F3864" s="180" t="s">
        <v>14</v>
      </c>
    </row>
    <row r="3865" spans="1:6">
      <c r="A3865" s="180" t="s">
        <v>397</v>
      </c>
      <c r="B3865" s="181">
        <v>4189</v>
      </c>
      <c r="C3865" s="181">
        <v>511600</v>
      </c>
      <c r="D3865" s="181">
        <v>6</v>
      </c>
      <c r="E3865" s="180" t="s">
        <v>7949</v>
      </c>
      <c r="F3865" s="180" t="s">
        <v>25</v>
      </c>
    </row>
    <row r="3866" spans="1:6">
      <c r="A3866" s="180" t="s">
        <v>397</v>
      </c>
      <c r="B3866" s="181">
        <v>1938</v>
      </c>
      <c r="C3866" s="181">
        <v>617200</v>
      </c>
      <c r="D3866" s="181">
        <v>4</v>
      </c>
      <c r="E3866" s="180" t="s">
        <v>7950</v>
      </c>
      <c r="F3866" s="180" t="s">
        <v>78</v>
      </c>
    </row>
    <row r="3867" spans="1:6">
      <c r="A3867" s="180" t="s">
        <v>397</v>
      </c>
      <c r="B3867" s="181">
        <v>4050</v>
      </c>
      <c r="C3867" s="181">
        <v>868500</v>
      </c>
      <c r="D3867" s="181">
        <v>5</v>
      </c>
      <c r="E3867" s="180" t="s">
        <v>7951</v>
      </c>
      <c r="F3867" s="180" t="s">
        <v>28</v>
      </c>
    </row>
    <row r="3868" spans="1:6">
      <c r="A3868" s="180" t="s">
        <v>397</v>
      </c>
      <c r="B3868" s="181">
        <v>6507</v>
      </c>
      <c r="C3868" s="181">
        <v>473300</v>
      </c>
      <c r="D3868" s="181">
        <v>6</v>
      </c>
      <c r="E3868" s="180" t="s">
        <v>7952</v>
      </c>
      <c r="F3868" s="180" t="s">
        <v>15</v>
      </c>
    </row>
    <row r="3869" spans="1:6">
      <c r="A3869" s="180" t="s">
        <v>397</v>
      </c>
      <c r="B3869" s="181">
        <v>4251</v>
      </c>
      <c r="C3869" s="181">
        <v>764900</v>
      </c>
      <c r="D3869" s="181">
        <v>6</v>
      </c>
      <c r="E3869" s="180" t="s">
        <v>7953</v>
      </c>
      <c r="F3869" s="180" t="s">
        <v>28</v>
      </c>
    </row>
    <row r="3870" spans="1:6">
      <c r="A3870" s="180" t="s">
        <v>397</v>
      </c>
      <c r="B3870" s="181">
        <v>3376</v>
      </c>
      <c r="C3870" s="181">
        <v>960000</v>
      </c>
      <c r="D3870" s="181">
        <v>4</v>
      </c>
      <c r="E3870" s="180" t="s">
        <v>7954</v>
      </c>
      <c r="F3870" s="180" t="s">
        <v>7</v>
      </c>
    </row>
    <row r="3871" spans="1:6">
      <c r="A3871" s="180" t="s">
        <v>397</v>
      </c>
      <c r="B3871" s="181">
        <v>4487</v>
      </c>
      <c r="C3871" s="181">
        <v>470100</v>
      </c>
      <c r="D3871" s="181">
        <v>4</v>
      </c>
      <c r="E3871" s="180" t="s">
        <v>7955</v>
      </c>
      <c r="F3871" s="180" t="s">
        <v>5</v>
      </c>
    </row>
    <row r="3872" spans="1:6">
      <c r="A3872" s="180" t="s">
        <v>397</v>
      </c>
      <c r="B3872" s="181">
        <v>3425</v>
      </c>
      <c r="C3872" s="181">
        <v>260400</v>
      </c>
      <c r="D3872" s="181">
        <v>4</v>
      </c>
      <c r="E3872" s="180" t="s">
        <v>7956</v>
      </c>
      <c r="F3872" s="180" t="s">
        <v>14</v>
      </c>
    </row>
    <row r="3873" spans="1:6">
      <c r="A3873" s="180" t="s">
        <v>397</v>
      </c>
      <c r="B3873" s="181">
        <v>3276</v>
      </c>
      <c r="C3873" s="181">
        <v>363000</v>
      </c>
      <c r="D3873" s="181">
        <v>4</v>
      </c>
      <c r="E3873" s="180" t="s">
        <v>7957</v>
      </c>
      <c r="F3873" s="180" t="s">
        <v>29</v>
      </c>
    </row>
    <row r="3874" spans="1:6">
      <c r="A3874" s="180" t="s">
        <v>397</v>
      </c>
      <c r="B3874" s="181">
        <v>2916</v>
      </c>
      <c r="C3874" s="181">
        <v>364400</v>
      </c>
      <c r="D3874" s="181">
        <v>4</v>
      </c>
      <c r="E3874" s="180" t="s">
        <v>7958</v>
      </c>
      <c r="F3874" s="180" t="s">
        <v>16</v>
      </c>
    </row>
    <row r="3875" spans="1:6">
      <c r="A3875" s="180" t="s">
        <v>397</v>
      </c>
      <c r="B3875" s="181">
        <v>2890</v>
      </c>
      <c r="C3875" s="181">
        <v>327400</v>
      </c>
      <c r="D3875" s="181">
        <v>4</v>
      </c>
      <c r="E3875" s="180" t="s">
        <v>7959</v>
      </c>
      <c r="F3875" s="180" t="s">
        <v>237</v>
      </c>
    </row>
    <row r="3876" spans="1:6">
      <c r="A3876" s="180" t="s">
        <v>397</v>
      </c>
      <c r="B3876" s="181">
        <v>3717</v>
      </c>
      <c r="C3876" s="181">
        <v>316900</v>
      </c>
      <c r="D3876" s="181">
        <v>6</v>
      </c>
      <c r="E3876" s="180" t="s">
        <v>7960</v>
      </c>
      <c r="F3876" s="180" t="s">
        <v>14</v>
      </c>
    </row>
    <row r="3877" spans="1:6">
      <c r="A3877" s="180" t="s">
        <v>397</v>
      </c>
      <c r="B3877" s="181">
        <v>4756</v>
      </c>
      <c r="C3877" s="181">
        <v>562000</v>
      </c>
      <c r="D3877" s="181">
        <v>4</v>
      </c>
      <c r="E3877" s="180" t="s">
        <v>7961</v>
      </c>
      <c r="F3877" s="180" t="s">
        <v>10</v>
      </c>
    </row>
    <row r="3878" spans="1:6">
      <c r="A3878" s="180" t="s">
        <v>397</v>
      </c>
      <c r="B3878" s="181">
        <v>2551</v>
      </c>
      <c r="C3878" s="181">
        <v>526300</v>
      </c>
      <c r="D3878" s="181">
        <v>5</v>
      </c>
      <c r="E3878" s="180" t="s">
        <v>7962</v>
      </c>
      <c r="F3878" s="180" t="s">
        <v>78</v>
      </c>
    </row>
    <row r="3879" spans="1:6">
      <c r="A3879" s="180" t="s">
        <v>397</v>
      </c>
      <c r="B3879" s="181">
        <v>2970</v>
      </c>
      <c r="C3879" s="181">
        <v>635200</v>
      </c>
      <c r="D3879" s="181">
        <v>5</v>
      </c>
      <c r="E3879" s="180" t="s">
        <v>7963</v>
      </c>
      <c r="F3879" s="180" t="s">
        <v>78</v>
      </c>
    </row>
    <row r="3880" spans="1:6">
      <c r="A3880" s="180" t="s">
        <v>397</v>
      </c>
      <c r="B3880" s="181">
        <v>5028</v>
      </c>
      <c r="C3880" s="181">
        <v>619700</v>
      </c>
      <c r="D3880" s="181">
        <v>6</v>
      </c>
      <c r="E3880" s="180" t="s">
        <v>7964</v>
      </c>
      <c r="F3880" s="180" t="s">
        <v>13</v>
      </c>
    </row>
    <row r="3881" spans="1:6">
      <c r="A3881" s="180" t="s">
        <v>397</v>
      </c>
      <c r="B3881" s="181">
        <v>4467</v>
      </c>
      <c r="C3881" s="181">
        <v>323700</v>
      </c>
      <c r="D3881" s="181">
        <v>6</v>
      </c>
      <c r="E3881" s="180" t="s">
        <v>7965</v>
      </c>
      <c r="F3881" s="180" t="s">
        <v>14</v>
      </c>
    </row>
    <row r="3882" spans="1:6">
      <c r="A3882" s="180" t="s">
        <v>397</v>
      </c>
      <c r="B3882" s="181">
        <v>2785</v>
      </c>
      <c r="C3882" s="181">
        <v>263300</v>
      </c>
      <c r="D3882" s="181">
        <v>4</v>
      </c>
      <c r="E3882" s="180" t="s">
        <v>7966</v>
      </c>
      <c r="F3882" s="180" t="s">
        <v>14</v>
      </c>
    </row>
    <row r="3883" spans="1:6">
      <c r="A3883" s="180" t="s">
        <v>397</v>
      </c>
      <c r="B3883" s="181">
        <v>4125</v>
      </c>
      <c r="C3883" s="181">
        <v>469000</v>
      </c>
      <c r="D3883" s="181">
        <v>4</v>
      </c>
      <c r="E3883" s="180" t="s">
        <v>7967</v>
      </c>
      <c r="F3883" s="180" t="s">
        <v>138</v>
      </c>
    </row>
    <row r="3884" spans="1:6">
      <c r="A3884" s="180" t="s">
        <v>397</v>
      </c>
      <c r="B3884" s="181">
        <v>5088</v>
      </c>
      <c r="C3884" s="181">
        <v>412600</v>
      </c>
      <c r="D3884" s="181">
        <v>6</v>
      </c>
      <c r="E3884" s="180" t="s">
        <v>7968</v>
      </c>
      <c r="F3884" s="180" t="s">
        <v>11</v>
      </c>
    </row>
    <row r="3885" spans="1:6">
      <c r="A3885" s="180" t="s">
        <v>397</v>
      </c>
      <c r="B3885" s="181">
        <v>3996</v>
      </c>
      <c r="C3885" s="181">
        <v>640500</v>
      </c>
      <c r="D3885" s="181">
        <v>6</v>
      </c>
      <c r="E3885" s="180" t="s">
        <v>7969</v>
      </c>
      <c r="F3885" s="180" t="s">
        <v>44</v>
      </c>
    </row>
    <row r="3886" spans="1:6">
      <c r="A3886" s="180" t="s">
        <v>397</v>
      </c>
      <c r="B3886" s="181">
        <v>8275</v>
      </c>
      <c r="C3886" s="181">
        <v>881700</v>
      </c>
      <c r="D3886" s="181">
        <v>4</v>
      </c>
      <c r="E3886" s="180" t="s">
        <v>7970</v>
      </c>
      <c r="F3886" s="180" t="s">
        <v>41</v>
      </c>
    </row>
    <row r="3887" spans="1:6">
      <c r="A3887" s="180" t="s">
        <v>397</v>
      </c>
      <c r="B3887" s="181">
        <v>3416</v>
      </c>
      <c r="C3887" s="181">
        <v>743600</v>
      </c>
      <c r="D3887" s="181">
        <v>6</v>
      </c>
      <c r="E3887" s="180" t="s">
        <v>7971</v>
      </c>
      <c r="F3887" s="180" t="s">
        <v>13</v>
      </c>
    </row>
    <row r="3888" spans="1:6">
      <c r="A3888" s="180" t="s">
        <v>397</v>
      </c>
      <c r="B3888" s="181">
        <v>3268</v>
      </c>
      <c r="C3888" s="181">
        <v>603000</v>
      </c>
      <c r="D3888" s="181">
        <v>4</v>
      </c>
      <c r="E3888" s="180" t="s">
        <v>7972</v>
      </c>
      <c r="F3888" s="180" t="s">
        <v>28</v>
      </c>
    </row>
    <row r="3889" spans="1:6">
      <c r="A3889" s="180" t="s">
        <v>397</v>
      </c>
      <c r="B3889" s="181">
        <v>5947</v>
      </c>
      <c r="C3889" s="181">
        <v>417300</v>
      </c>
      <c r="D3889" s="181">
        <v>6</v>
      </c>
      <c r="E3889" s="180" t="s">
        <v>7973</v>
      </c>
      <c r="F3889" s="180" t="s">
        <v>14</v>
      </c>
    </row>
    <row r="3890" spans="1:6">
      <c r="A3890" s="180" t="s">
        <v>397</v>
      </c>
      <c r="B3890" s="181">
        <v>3705</v>
      </c>
      <c r="C3890" s="181">
        <v>685300</v>
      </c>
      <c r="D3890" s="181">
        <v>5</v>
      </c>
      <c r="E3890" s="180" t="s">
        <v>7974</v>
      </c>
      <c r="F3890" s="180" t="s">
        <v>72</v>
      </c>
    </row>
    <row r="3891" spans="1:6">
      <c r="A3891" s="180" t="s">
        <v>397</v>
      </c>
      <c r="B3891" s="181">
        <v>7237</v>
      </c>
      <c r="C3891" s="181">
        <v>981400</v>
      </c>
      <c r="D3891" s="181">
        <v>4</v>
      </c>
      <c r="E3891" s="180" t="s">
        <v>7975</v>
      </c>
      <c r="F3891" s="180" t="s">
        <v>32</v>
      </c>
    </row>
    <row r="3892" spans="1:6">
      <c r="A3892" s="180" t="s">
        <v>397</v>
      </c>
      <c r="B3892" s="181">
        <v>3973</v>
      </c>
      <c r="C3892" s="181">
        <v>851200</v>
      </c>
      <c r="D3892" s="181">
        <v>6</v>
      </c>
      <c r="E3892" s="180" t="s">
        <v>7976</v>
      </c>
      <c r="F3892" s="180" t="s">
        <v>66</v>
      </c>
    </row>
    <row r="3893" spans="1:6">
      <c r="A3893" s="180" t="s">
        <v>397</v>
      </c>
      <c r="B3893" s="181">
        <v>6354</v>
      </c>
      <c r="C3893" s="181">
        <v>446800</v>
      </c>
      <c r="D3893" s="181">
        <v>6</v>
      </c>
      <c r="E3893" s="180" t="s">
        <v>7977</v>
      </c>
      <c r="F3893" s="180" t="s">
        <v>14</v>
      </c>
    </row>
    <row r="3894" spans="1:6">
      <c r="A3894" s="180" t="s">
        <v>397</v>
      </c>
      <c r="B3894" s="181">
        <v>6461</v>
      </c>
      <c r="C3894" s="181">
        <v>403900</v>
      </c>
      <c r="D3894" s="181">
        <v>7</v>
      </c>
      <c r="E3894" s="180" t="s">
        <v>7978</v>
      </c>
      <c r="F3894" s="180" t="s">
        <v>11</v>
      </c>
    </row>
    <row r="3895" spans="1:6">
      <c r="A3895" s="180" t="s">
        <v>397</v>
      </c>
      <c r="B3895" s="181">
        <v>3653</v>
      </c>
      <c r="C3895" s="181">
        <v>460500</v>
      </c>
      <c r="D3895" s="181">
        <v>5</v>
      </c>
      <c r="E3895" s="180" t="s">
        <v>7979</v>
      </c>
      <c r="F3895" s="180" t="s">
        <v>74</v>
      </c>
    </row>
    <row r="3896" spans="1:6">
      <c r="A3896" s="180" t="s">
        <v>397</v>
      </c>
      <c r="B3896" s="181">
        <v>4794</v>
      </c>
      <c r="C3896" s="181">
        <v>660500</v>
      </c>
      <c r="D3896" s="181">
        <v>4</v>
      </c>
      <c r="E3896" s="180" t="s">
        <v>7980</v>
      </c>
      <c r="F3896" s="180" t="s">
        <v>32</v>
      </c>
    </row>
    <row r="3897" spans="1:6">
      <c r="A3897" s="180" t="s">
        <v>397</v>
      </c>
      <c r="B3897" s="181">
        <v>4383</v>
      </c>
      <c r="C3897" s="181">
        <v>271800</v>
      </c>
      <c r="D3897" s="181">
        <v>4</v>
      </c>
      <c r="E3897" s="180" t="s">
        <v>7981</v>
      </c>
      <c r="F3897" s="180" t="s">
        <v>11</v>
      </c>
    </row>
    <row r="3898" spans="1:6">
      <c r="A3898" s="180" t="s">
        <v>397</v>
      </c>
      <c r="B3898" s="181">
        <v>4154</v>
      </c>
      <c r="C3898" s="181">
        <v>1210900</v>
      </c>
      <c r="D3898" s="181">
        <v>6</v>
      </c>
      <c r="E3898" s="180" t="s">
        <v>7982</v>
      </c>
      <c r="F3898" s="180" t="s">
        <v>28</v>
      </c>
    </row>
    <row r="3899" spans="1:6">
      <c r="A3899" s="180" t="s">
        <v>397</v>
      </c>
      <c r="B3899" s="181">
        <v>3209</v>
      </c>
      <c r="C3899" s="181">
        <v>650200</v>
      </c>
      <c r="D3899" s="181">
        <v>4</v>
      </c>
      <c r="E3899" s="180" t="s">
        <v>7983</v>
      </c>
      <c r="F3899" s="180" t="s">
        <v>78</v>
      </c>
    </row>
    <row r="3900" spans="1:6">
      <c r="A3900" s="180" t="s">
        <v>397</v>
      </c>
      <c r="B3900" s="181">
        <v>5775</v>
      </c>
      <c r="C3900" s="181">
        <v>425300</v>
      </c>
      <c r="D3900" s="181">
        <v>6</v>
      </c>
      <c r="E3900" s="180" t="s">
        <v>7984</v>
      </c>
      <c r="F3900" s="180" t="s">
        <v>14</v>
      </c>
    </row>
    <row r="3901" spans="1:6">
      <c r="A3901" s="180" t="s">
        <v>397</v>
      </c>
      <c r="B3901" s="181">
        <v>3576</v>
      </c>
      <c r="C3901" s="181">
        <v>531400</v>
      </c>
      <c r="D3901" s="181">
        <v>4</v>
      </c>
      <c r="E3901" s="180" t="s">
        <v>7985</v>
      </c>
      <c r="F3901" s="180" t="s">
        <v>31</v>
      </c>
    </row>
    <row r="3902" spans="1:6">
      <c r="A3902" s="180" t="s">
        <v>397</v>
      </c>
      <c r="B3902" s="181">
        <v>4325</v>
      </c>
      <c r="C3902" s="181">
        <v>327000</v>
      </c>
      <c r="D3902" s="181">
        <v>6</v>
      </c>
      <c r="E3902" s="180" t="s">
        <v>7986</v>
      </c>
      <c r="F3902" s="180" t="s">
        <v>14</v>
      </c>
    </row>
    <row r="3903" spans="1:6">
      <c r="A3903" s="180" t="s">
        <v>397</v>
      </c>
      <c r="B3903" s="181">
        <v>3075</v>
      </c>
      <c r="C3903" s="181">
        <v>415900</v>
      </c>
      <c r="D3903" s="181">
        <v>5</v>
      </c>
      <c r="E3903" s="180" t="s">
        <v>7987</v>
      </c>
      <c r="F3903" s="180" t="s">
        <v>95</v>
      </c>
    </row>
    <row r="3904" spans="1:6">
      <c r="A3904" s="180" t="s">
        <v>397</v>
      </c>
      <c r="B3904" s="181">
        <v>3712</v>
      </c>
      <c r="C3904" s="181">
        <v>580900</v>
      </c>
      <c r="D3904" s="181">
        <v>5</v>
      </c>
      <c r="E3904" s="180" t="s">
        <v>7988</v>
      </c>
      <c r="F3904" s="180" t="s">
        <v>7</v>
      </c>
    </row>
    <row r="3905" spans="1:6">
      <c r="A3905" s="180" t="s">
        <v>397</v>
      </c>
      <c r="B3905" s="181">
        <v>6174</v>
      </c>
      <c r="C3905" s="181">
        <v>495100</v>
      </c>
      <c r="D3905" s="181">
        <v>6</v>
      </c>
      <c r="E3905" s="180" t="s">
        <v>7989</v>
      </c>
      <c r="F3905" s="180" t="s">
        <v>14</v>
      </c>
    </row>
    <row r="3906" spans="1:6">
      <c r="A3906" s="180" t="s">
        <v>397</v>
      </c>
      <c r="B3906" s="181">
        <v>2800</v>
      </c>
      <c r="C3906" s="181">
        <v>482800</v>
      </c>
      <c r="D3906" s="181">
        <v>5</v>
      </c>
      <c r="E3906" s="180" t="s">
        <v>7990</v>
      </c>
      <c r="F3906" s="180" t="s">
        <v>106</v>
      </c>
    </row>
    <row r="3907" spans="1:6">
      <c r="A3907" s="180" t="s">
        <v>397</v>
      </c>
      <c r="B3907" s="181">
        <v>4876</v>
      </c>
      <c r="C3907" s="181">
        <v>430000</v>
      </c>
      <c r="D3907" s="181">
        <v>6</v>
      </c>
      <c r="E3907" s="180" t="s">
        <v>7991</v>
      </c>
      <c r="F3907" s="180" t="s">
        <v>14</v>
      </c>
    </row>
    <row r="3908" spans="1:6">
      <c r="A3908" s="180" t="s">
        <v>397</v>
      </c>
      <c r="B3908" s="181">
        <v>4138</v>
      </c>
      <c r="C3908" s="181">
        <v>398800</v>
      </c>
      <c r="D3908" s="181">
        <v>7</v>
      </c>
      <c r="E3908" s="180" t="s">
        <v>7992</v>
      </c>
      <c r="F3908" s="180" t="s">
        <v>14</v>
      </c>
    </row>
    <row r="3909" spans="1:6">
      <c r="A3909" s="180" t="s">
        <v>397</v>
      </c>
      <c r="B3909" s="181">
        <v>4872</v>
      </c>
      <c r="C3909" s="181">
        <v>386500</v>
      </c>
      <c r="D3909" s="181">
        <v>5</v>
      </c>
      <c r="E3909" s="180" t="s">
        <v>7993</v>
      </c>
      <c r="F3909" s="180" t="s">
        <v>11</v>
      </c>
    </row>
    <row r="3910" spans="1:6">
      <c r="A3910" s="180" t="s">
        <v>397</v>
      </c>
      <c r="B3910" s="181">
        <v>7364</v>
      </c>
      <c r="C3910" s="181">
        <v>1242800</v>
      </c>
      <c r="D3910" s="181">
        <v>8</v>
      </c>
      <c r="E3910" s="180" t="s">
        <v>7994</v>
      </c>
      <c r="F3910" s="180" t="s">
        <v>78</v>
      </c>
    </row>
    <row r="3911" spans="1:6">
      <c r="A3911" s="180" t="s">
        <v>397</v>
      </c>
      <c r="B3911" s="181">
        <v>3390</v>
      </c>
      <c r="C3911" s="181">
        <v>358200</v>
      </c>
      <c r="D3911" s="181">
        <v>4</v>
      </c>
      <c r="E3911" s="180" t="s">
        <v>7995</v>
      </c>
      <c r="F3911" s="180" t="s">
        <v>11</v>
      </c>
    </row>
    <row r="3912" spans="1:6">
      <c r="A3912" s="180" t="s">
        <v>397</v>
      </c>
      <c r="B3912" s="181">
        <v>4782</v>
      </c>
      <c r="C3912" s="181">
        <v>402500</v>
      </c>
      <c r="D3912" s="181">
        <v>6</v>
      </c>
      <c r="E3912" s="180" t="s">
        <v>7996</v>
      </c>
      <c r="F3912" s="180" t="s">
        <v>11</v>
      </c>
    </row>
    <row r="3913" spans="1:6">
      <c r="A3913" s="180" t="s">
        <v>397</v>
      </c>
      <c r="B3913" s="181">
        <v>5106</v>
      </c>
      <c r="C3913" s="181">
        <v>676500</v>
      </c>
      <c r="D3913" s="181">
        <v>6</v>
      </c>
      <c r="E3913" s="180" t="s">
        <v>7997</v>
      </c>
      <c r="F3913" s="180" t="s">
        <v>7</v>
      </c>
    </row>
    <row r="3914" spans="1:6">
      <c r="A3914" s="180" t="s">
        <v>397</v>
      </c>
      <c r="B3914" s="181">
        <v>8820</v>
      </c>
      <c r="C3914" s="181">
        <v>1740400</v>
      </c>
      <c r="D3914" s="181">
        <v>6</v>
      </c>
      <c r="E3914" s="180" t="s">
        <v>7998</v>
      </c>
      <c r="F3914" s="180" t="s">
        <v>7</v>
      </c>
    </row>
    <row r="3915" spans="1:6">
      <c r="A3915" s="180" t="s">
        <v>397</v>
      </c>
      <c r="B3915" s="181">
        <v>5160</v>
      </c>
      <c r="C3915" s="181">
        <v>322600</v>
      </c>
      <c r="D3915" s="181">
        <v>6</v>
      </c>
      <c r="E3915" s="180" t="s">
        <v>7999</v>
      </c>
      <c r="F3915" s="180" t="s">
        <v>11</v>
      </c>
    </row>
    <row r="3916" spans="1:6">
      <c r="A3916" s="180" t="s">
        <v>397</v>
      </c>
      <c r="B3916" s="181">
        <v>5105</v>
      </c>
      <c r="C3916" s="181">
        <v>362600</v>
      </c>
      <c r="D3916" s="181">
        <v>6</v>
      </c>
      <c r="E3916" s="180" t="s">
        <v>8000</v>
      </c>
      <c r="F3916" s="180" t="s">
        <v>15</v>
      </c>
    </row>
    <row r="3917" spans="1:6">
      <c r="A3917" s="180" t="s">
        <v>397</v>
      </c>
      <c r="B3917" s="181">
        <v>3104</v>
      </c>
      <c r="C3917" s="181">
        <v>274200</v>
      </c>
      <c r="D3917" s="181">
        <v>6</v>
      </c>
      <c r="E3917" s="180" t="s">
        <v>8001</v>
      </c>
      <c r="F3917" s="180" t="s">
        <v>14</v>
      </c>
    </row>
    <row r="3918" spans="1:6">
      <c r="A3918" s="180" t="s">
        <v>397</v>
      </c>
      <c r="B3918" s="181">
        <v>4632</v>
      </c>
      <c r="C3918" s="181">
        <v>478000</v>
      </c>
      <c r="D3918" s="181">
        <v>4</v>
      </c>
      <c r="E3918" s="180" t="s">
        <v>8002</v>
      </c>
      <c r="F3918" s="180" t="s">
        <v>97</v>
      </c>
    </row>
    <row r="3919" spans="1:6">
      <c r="A3919" s="180" t="s">
        <v>397</v>
      </c>
      <c r="B3919" s="181">
        <v>2823</v>
      </c>
      <c r="C3919" s="181">
        <v>591600</v>
      </c>
      <c r="D3919" s="181">
        <v>4</v>
      </c>
      <c r="E3919" s="180" t="s">
        <v>8003</v>
      </c>
      <c r="F3919" s="180" t="s">
        <v>32</v>
      </c>
    </row>
    <row r="3920" spans="1:6">
      <c r="A3920" s="180" t="s">
        <v>397</v>
      </c>
      <c r="B3920" s="181">
        <v>3100</v>
      </c>
      <c r="C3920" s="181">
        <v>214300</v>
      </c>
      <c r="D3920" s="181">
        <v>5</v>
      </c>
      <c r="E3920" s="180" t="s">
        <v>8004</v>
      </c>
      <c r="F3920" s="180" t="s">
        <v>103</v>
      </c>
    </row>
    <row r="3921" spans="1:6">
      <c r="A3921" s="180" t="s">
        <v>397</v>
      </c>
      <c r="B3921" s="181">
        <v>3823</v>
      </c>
      <c r="C3921" s="181">
        <v>663200</v>
      </c>
      <c r="D3921" s="181">
        <v>5</v>
      </c>
      <c r="E3921" s="180" t="s">
        <v>8005</v>
      </c>
      <c r="F3921" s="180" t="s">
        <v>32</v>
      </c>
    </row>
    <row r="3922" spans="1:6">
      <c r="A3922" s="180" t="s">
        <v>397</v>
      </c>
      <c r="B3922" s="181">
        <v>5653</v>
      </c>
      <c r="C3922" s="181">
        <v>332100</v>
      </c>
      <c r="D3922" s="181">
        <v>6</v>
      </c>
      <c r="E3922" s="180" t="s">
        <v>8006</v>
      </c>
      <c r="F3922" s="180" t="s">
        <v>15</v>
      </c>
    </row>
    <row r="3923" spans="1:6">
      <c r="A3923" s="180" t="s">
        <v>397</v>
      </c>
      <c r="B3923" s="181">
        <v>2728</v>
      </c>
      <c r="C3923" s="181">
        <v>423600</v>
      </c>
      <c r="D3923" s="181">
        <v>4</v>
      </c>
      <c r="E3923" s="180" t="s">
        <v>8007</v>
      </c>
      <c r="F3923" s="180" t="s">
        <v>16</v>
      </c>
    </row>
    <row r="3924" spans="1:6">
      <c r="A3924" s="180" t="s">
        <v>397</v>
      </c>
      <c r="B3924" s="181">
        <v>5842</v>
      </c>
      <c r="C3924" s="181">
        <v>686700</v>
      </c>
      <c r="D3924" s="181">
        <v>6</v>
      </c>
      <c r="E3924" s="180" t="s">
        <v>8008</v>
      </c>
      <c r="F3924" s="180" t="s">
        <v>16</v>
      </c>
    </row>
    <row r="3925" spans="1:6">
      <c r="A3925" s="180" t="s">
        <v>397</v>
      </c>
      <c r="B3925" s="181">
        <v>2430</v>
      </c>
      <c r="C3925" s="181">
        <v>260000</v>
      </c>
      <c r="D3925" s="181">
        <v>4</v>
      </c>
      <c r="E3925" s="180" t="s">
        <v>8009</v>
      </c>
      <c r="F3925" s="180" t="s">
        <v>97</v>
      </c>
    </row>
    <row r="3926" spans="1:6">
      <c r="A3926" s="180" t="s">
        <v>397</v>
      </c>
      <c r="B3926" s="181">
        <v>5050</v>
      </c>
      <c r="C3926" s="181">
        <v>837200</v>
      </c>
      <c r="D3926" s="181">
        <v>4</v>
      </c>
      <c r="E3926" s="180" t="s">
        <v>8010</v>
      </c>
      <c r="F3926" s="180" t="s">
        <v>7</v>
      </c>
    </row>
    <row r="3927" spans="1:6">
      <c r="A3927" s="180" t="s">
        <v>397</v>
      </c>
      <c r="B3927" s="181">
        <v>4647</v>
      </c>
      <c r="C3927" s="181">
        <v>461800</v>
      </c>
      <c r="D3927" s="181">
        <v>6</v>
      </c>
      <c r="E3927" s="180" t="s">
        <v>8011</v>
      </c>
      <c r="F3927" s="180" t="s">
        <v>14</v>
      </c>
    </row>
    <row r="3928" spans="1:6">
      <c r="A3928" s="180" t="s">
        <v>397</v>
      </c>
      <c r="B3928" s="181">
        <v>4260</v>
      </c>
      <c r="C3928" s="181">
        <v>368400</v>
      </c>
      <c r="D3928" s="181">
        <v>5</v>
      </c>
      <c r="E3928" s="180" t="s">
        <v>8012</v>
      </c>
      <c r="F3928" s="180" t="s">
        <v>15</v>
      </c>
    </row>
    <row r="3929" spans="1:6">
      <c r="A3929" s="180" t="s">
        <v>397</v>
      </c>
      <c r="B3929" s="181">
        <v>5534</v>
      </c>
      <c r="C3929" s="181">
        <v>608200</v>
      </c>
      <c r="D3929" s="181">
        <v>4</v>
      </c>
      <c r="E3929" s="180" t="s">
        <v>8013</v>
      </c>
      <c r="F3929" s="180" t="s">
        <v>28</v>
      </c>
    </row>
    <row r="3930" spans="1:6">
      <c r="A3930" s="180" t="s">
        <v>397</v>
      </c>
      <c r="B3930" s="181">
        <v>3572</v>
      </c>
      <c r="C3930" s="181">
        <v>709700</v>
      </c>
      <c r="D3930" s="181">
        <v>5</v>
      </c>
      <c r="E3930" s="180" t="s">
        <v>8014</v>
      </c>
      <c r="F3930" s="180" t="s">
        <v>7</v>
      </c>
    </row>
    <row r="3931" spans="1:6">
      <c r="A3931" s="180" t="s">
        <v>397</v>
      </c>
      <c r="B3931" s="181">
        <v>7344</v>
      </c>
      <c r="C3931" s="181">
        <v>484000</v>
      </c>
      <c r="D3931" s="181">
        <v>8</v>
      </c>
      <c r="E3931" s="180" t="s">
        <v>8015</v>
      </c>
      <c r="F3931" s="180" t="s">
        <v>14</v>
      </c>
    </row>
    <row r="3932" spans="1:6">
      <c r="A3932" s="180" t="s">
        <v>397</v>
      </c>
      <c r="B3932" s="181">
        <v>4844</v>
      </c>
      <c r="C3932" s="181">
        <v>451600</v>
      </c>
      <c r="D3932" s="181">
        <v>4</v>
      </c>
      <c r="E3932" s="180" t="s">
        <v>8016</v>
      </c>
      <c r="F3932" s="180" t="s">
        <v>25</v>
      </c>
    </row>
    <row r="3933" spans="1:6">
      <c r="A3933" s="180" t="s">
        <v>397</v>
      </c>
      <c r="B3933" s="181">
        <v>2262</v>
      </c>
      <c r="C3933" s="181">
        <v>321800</v>
      </c>
      <c r="D3933" s="181">
        <v>4</v>
      </c>
      <c r="E3933" s="180" t="s">
        <v>8017</v>
      </c>
      <c r="F3933" s="180" t="s">
        <v>16</v>
      </c>
    </row>
    <row r="3934" spans="1:6">
      <c r="A3934" s="180" t="s">
        <v>397</v>
      </c>
      <c r="B3934" s="181">
        <v>3798</v>
      </c>
      <c r="C3934" s="181">
        <v>561100</v>
      </c>
      <c r="D3934" s="181">
        <v>4</v>
      </c>
      <c r="E3934" s="180" t="s">
        <v>8018</v>
      </c>
      <c r="F3934" s="180" t="s">
        <v>32</v>
      </c>
    </row>
    <row r="3935" spans="1:6">
      <c r="A3935" s="180" t="s">
        <v>397</v>
      </c>
      <c r="B3935" s="181">
        <v>4675</v>
      </c>
      <c r="C3935" s="181">
        <v>548100</v>
      </c>
      <c r="D3935" s="181">
        <v>4</v>
      </c>
      <c r="E3935" s="180" t="s">
        <v>8019</v>
      </c>
      <c r="F3935" s="180" t="s">
        <v>32</v>
      </c>
    </row>
    <row r="3936" spans="1:6">
      <c r="A3936" s="180" t="s">
        <v>397</v>
      </c>
      <c r="B3936" s="181">
        <v>4677</v>
      </c>
      <c r="C3936" s="181">
        <v>405100</v>
      </c>
      <c r="D3936" s="181">
        <v>7</v>
      </c>
      <c r="E3936" s="180" t="s">
        <v>8020</v>
      </c>
      <c r="F3936" s="180" t="s">
        <v>58</v>
      </c>
    </row>
    <row r="3937" spans="1:6">
      <c r="A3937" s="180" t="s">
        <v>397</v>
      </c>
      <c r="B3937" s="181">
        <v>3180</v>
      </c>
      <c r="C3937" s="181">
        <v>557900</v>
      </c>
      <c r="D3937" s="181">
        <v>4</v>
      </c>
      <c r="E3937" s="180" t="s">
        <v>8021</v>
      </c>
      <c r="F3937" s="180" t="s">
        <v>28</v>
      </c>
    </row>
    <row r="3938" spans="1:6">
      <c r="A3938" s="180" t="s">
        <v>397</v>
      </c>
      <c r="B3938" s="181">
        <v>5327</v>
      </c>
      <c r="C3938" s="181">
        <v>495700</v>
      </c>
      <c r="D3938" s="181">
        <v>4</v>
      </c>
      <c r="E3938" s="180" t="s">
        <v>8022</v>
      </c>
      <c r="F3938" s="180" t="s">
        <v>14</v>
      </c>
    </row>
    <row r="3939" spans="1:6">
      <c r="A3939" s="180" t="s">
        <v>397</v>
      </c>
      <c r="B3939" s="181">
        <v>4248</v>
      </c>
      <c r="C3939" s="181">
        <v>334000</v>
      </c>
      <c r="D3939" s="181">
        <v>5</v>
      </c>
      <c r="E3939" s="180" t="s">
        <v>8023</v>
      </c>
      <c r="F3939" s="180" t="s">
        <v>14</v>
      </c>
    </row>
    <row r="3940" spans="1:6">
      <c r="A3940" s="180" t="s">
        <v>397</v>
      </c>
      <c r="B3940" s="181">
        <v>3476</v>
      </c>
      <c r="C3940" s="181">
        <v>237500</v>
      </c>
      <c r="D3940" s="181">
        <v>4</v>
      </c>
      <c r="E3940" s="180" t="s">
        <v>8024</v>
      </c>
      <c r="F3940" s="180" t="s">
        <v>14</v>
      </c>
    </row>
    <row r="3941" spans="1:6">
      <c r="A3941" s="180" t="s">
        <v>397</v>
      </c>
      <c r="B3941" s="181">
        <v>3864</v>
      </c>
      <c r="C3941" s="181">
        <v>312900</v>
      </c>
      <c r="D3941" s="181">
        <v>7</v>
      </c>
      <c r="E3941" s="180" t="s">
        <v>8025</v>
      </c>
      <c r="F3941" s="180" t="s">
        <v>185</v>
      </c>
    </row>
    <row r="3942" spans="1:6">
      <c r="A3942" s="180" t="s">
        <v>397</v>
      </c>
      <c r="B3942" s="181">
        <v>4105</v>
      </c>
      <c r="C3942" s="181">
        <v>661600</v>
      </c>
      <c r="D3942" s="181">
        <v>6</v>
      </c>
      <c r="E3942" s="180" t="s">
        <v>8026</v>
      </c>
      <c r="F3942" s="180" t="s">
        <v>13</v>
      </c>
    </row>
    <row r="3943" spans="1:6">
      <c r="A3943" s="180" t="s">
        <v>397</v>
      </c>
      <c r="B3943" s="181">
        <v>5472</v>
      </c>
      <c r="C3943" s="181">
        <v>406200</v>
      </c>
      <c r="D3943" s="181">
        <v>4</v>
      </c>
      <c r="E3943" s="180" t="s">
        <v>8027</v>
      </c>
      <c r="F3943" s="180" t="s">
        <v>41</v>
      </c>
    </row>
    <row r="3944" spans="1:6">
      <c r="A3944" s="180" t="s">
        <v>397</v>
      </c>
      <c r="B3944" s="181">
        <v>1728</v>
      </c>
      <c r="C3944" s="181">
        <v>514600</v>
      </c>
      <c r="D3944" s="181">
        <v>4</v>
      </c>
      <c r="E3944" s="180" t="s">
        <v>8028</v>
      </c>
      <c r="F3944" s="180" t="s">
        <v>18</v>
      </c>
    </row>
    <row r="3945" spans="1:6">
      <c r="A3945" s="180" t="s">
        <v>397</v>
      </c>
      <c r="B3945" s="181">
        <v>2578</v>
      </c>
      <c r="C3945" s="181">
        <v>452000</v>
      </c>
      <c r="D3945" s="181">
        <v>4</v>
      </c>
      <c r="E3945" s="180" t="s">
        <v>8029</v>
      </c>
      <c r="F3945" s="180" t="s">
        <v>49</v>
      </c>
    </row>
    <row r="3946" spans="1:6">
      <c r="A3946" s="180" t="s">
        <v>397</v>
      </c>
      <c r="B3946" s="181">
        <v>2898</v>
      </c>
      <c r="C3946" s="181">
        <v>415800</v>
      </c>
      <c r="D3946" s="181">
        <v>4</v>
      </c>
      <c r="E3946" s="180" t="s">
        <v>8030</v>
      </c>
      <c r="F3946" s="180" t="s">
        <v>5</v>
      </c>
    </row>
    <row r="3947" spans="1:6">
      <c r="A3947" s="180" t="s">
        <v>397</v>
      </c>
      <c r="B3947" s="181">
        <v>4007</v>
      </c>
      <c r="C3947" s="181">
        <v>331500</v>
      </c>
      <c r="D3947" s="181">
        <v>4</v>
      </c>
      <c r="E3947" s="180" t="s">
        <v>8031</v>
      </c>
      <c r="F3947" s="180" t="s">
        <v>14</v>
      </c>
    </row>
    <row r="3948" spans="1:6">
      <c r="A3948" s="180" t="s">
        <v>397</v>
      </c>
      <c r="B3948" s="181">
        <v>7152</v>
      </c>
      <c r="C3948" s="181">
        <v>1075100</v>
      </c>
      <c r="D3948" s="181">
        <v>4</v>
      </c>
      <c r="E3948" s="180" t="s">
        <v>8032</v>
      </c>
      <c r="F3948" s="180" t="s">
        <v>69</v>
      </c>
    </row>
    <row r="3949" spans="1:6">
      <c r="A3949" s="180" t="s">
        <v>397</v>
      </c>
      <c r="B3949" s="181">
        <v>5886</v>
      </c>
      <c r="C3949" s="181">
        <v>695400</v>
      </c>
      <c r="D3949" s="181">
        <v>8</v>
      </c>
      <c r="E3949" s="180" t="s">
        <v>8033</v>
      </c>
      <c r="F3949" s="180" t="s">
        <v>16</v>
      </c>
    </row>
    <row r="3950" spans="1:6">
      <c r="A3950" s="180" t="s">
        <v>397</v>
      </c>
      <c r="B3950" s="181">
        <v>3845</v>
      </c>
      <c r="C3950" s="181">
        <v>1070600</v>
      </c>
      <c r="D3950" s="181">
        <v>5</v>
      </c>
      <c r="E3950" s="180" t="s">
        <v>8034</v>
      </c>
      <c r="F3950" s="180" t="s">
        <v>7</v>
      </c>
    </row>
    <row r="3951" spans="1:6">
      <c r="A3951" s="180" t="s">
        <v>397</v>
      </c>
      <c r="B3951" s="181">
        <v>4508</v>
      </c>
      <c r="C3951" s="181">
        <v>867900</v>
      </c>
      <c r="D3951" s="181">
        <v>4</v>
      </c>
      <c r="E3951" s="180" t="s">
        <v>8035</v>
      </c>
      <c r="F3951" s="180" t="s">
        <v>7</v>
      </c>
    </row>
    <row r="3952" spans="1:6">
      <c r="A3952" s="180" t="s">
        <v>397</v>
      </c>
      <c r="B3952" s="181">
        <v>8674</v>
      </c>
      <c r="C3952" s="181">
        <v>618600</v>
      </c>
      <c r="D3952" s="181">
        <v>4</v>
      </c>
      <c r="E3952" s="180" t="s">
        <v>8036</v>
      </c>
      <c r="F3952" s="180" t="s">
        <v>41</v>
      </c>
    </row>
    <row r="3953" spans="1:6">
      <c r="A3953" s="180" t="s">
        <v>397</v>
      </c>
      <c r="B3953" s="181">
        <v>3557</v>
      </c>
      <c r="C3953" s="181">
        <v>700800</v>
      </c>
      <c r="D3953" s="181">
        <v>5</v>
      </c>
      <c r="E3953" s="180" t="s">
        <v>8037</v>
      </c>
      <c r="F3953" s="180" t="s">
        <v>28</v>
      </c>
    </row>
    <row r="3954" spans="1:6">
      <c r="A3954" s="180" t="s">
        <v>397</v>
      </c>
      <c r="B3954" s="181">
        <v>2853</v>
      </c>
      <c r="C3954" s="181">
        <v>327900</v>
      </c>
      <c r="D3954" s="181">
        <v>5</v>
      </c>
      <c r="E3954" s="180" t="s">
        <v>8038</v>
      </c>
      <c r="F3954" s="180" t="s">
        <v>162</v>
      </c>
    </row>
    <row r="3955" spans="1:6">
      <c r="A3955" s="180" t="s">
        <v>397</v>
      </c>
      <c r="B3955" s="181">
        <v>7303</v>
      </c>
      <c r="C3955" s="181">
        <v>1324500</v>
      </c>
      <c r="D3955" s="181">
        <v>6</v>
      </c>
      <c r="E3955" s="180" t="s">
        <v>8039</v>
      </c>
      <c r="F3955" s="180" t="s">
        <v>41</v>
      </c>
    </row>
    <row r="3956" spans="1:6">
      <c r="A3956" s="180" t="s">
        <v>397</v>
      </c>
      <c r="B3956" s="181">
        <v>4936</v>
      </c>
      <c r="C3956" s="181">
        <v>1461900</v>
      </c>
      <c r="D3956" s="181">
        <v>5</v>
      </c>
      <c r="E3956" s="180" t="s">
        <v>8040</v>
      </c>
      <c r="F3956" s="180" t="s">
        <v>7</v>
      </c>
    </row>
    <row r="3957" spans="1:6">
      <c r="A3957" s="180" t="s">
        <v>397</v>
      </c>
      <c r="B3957" s="181">
        <v>4485</v>
      </c>
      <c r="C3957" s="181">
        <v>691900</v>
      </c>
      <c r="D3957" s="181">
        <v>7</v>
      </c>
      <c r="E3957" s="180" t="s">
        <v>8041</v>
      </c>
      <c r="F3957" s="180" t="s">
        <v>49</v>
      </c>
    </row>
    <row r="3958" spans="1:6">
      <c r="A3958" s="180" t="s">
        <v>397</v>
      </c>
      <c r="B3958" s="181">
        <v>6349</v>
      </c>
      <c r="C3958" s="181">
        <v>850500</v>
      </c>
      <c r="D3958" s="181">
        <v>8</v>
      </c>
      <c r="E3958" s="180" t="s">
        <v>8042</v>
      </c>
      <c r="F3958" s="180" t="s">
        <v>5</v>
      </c>
    </row>
    <row r="3959" spans="1:6">
      <c r="A3959" s="180" t="s">
        <v>397</v>
      </c>
      <c r="B3959" s="181">
        <v>4136</v>
      </c>
      <c r="C3959" s="181">
        <v>688600</v>
      </c>
      <c r="D3959" s="181">
        <v>4</v>
      </c>
      <c r="E3959" s="180" t="s">
        <v>8043</v>
      </c>
      <c r="F3959" s="180" t="s">
        <v>16</v>
      </c>
    </row>
    <row r="3960" spans="1:6">
      <c r="A3960" s="180" t="s">
        <v>397</v>
      </c>
      <c r="B3960" s="181">
        <v>5852</v>
      </c>
      <c r="C3960" s="181">
        <v>768000</v>
      </c>
      <c r="D3960" s="181">
        <v>6</v>
      </c>
      <c r="E3960" s="180" t="s">
        <v>8044</v>
      </c>
      <c r="F3960" s="180" t="s">
        <v>102</v>
      </c>
    </row>
    <row r="3961" spans="1:6">
      <c r="A3961" s="180" t="s">
        <v>397</v>
      </c>
      <c r="B3961" s="181">
        <v>6774</v>
      </c>
      <c r="C3961" s="181">
        <v>1944500</v>
      </c>
      <c r="D3961" s="181">
        <v>6</v>
      </c>
      <c r="E3961" s="180" t="s">
        <v>8045</v>
      </c>
      <c r="F3961" s="180" t="s">
        <v>7</v>
      </c>
    </row>
    <row r="3962" spans="1:6">
      <c r="A3962" s="180" t="s">
        <v>397</v>
      </c>
      <c r="B3962" s="181">
        <v>4832</v>
      </c>
      <c r="C3962" s="181">
        <v>828200</v>
      </c>
      <c r="D3962" s="181">
        <v>4</v>
      </c>
      <c r="E3962" s="180" t="s">
        <v>8046</v>
      </c>
      <c r="F3962" s="180" t="s">
        <v>44</v>
      </c>
    </row>
    <row r="3963" spans="1:6">
      <c r="A3963" s="180" t="s">
        <v>397</v>
      </c>
      <c r="B3963" s="181">
        <v>4842</v>
      </c>
      <c r="C3963" s="181">
        <v>301900</v>
      </c>
      <c r="D3963" s="181">
        <v>5</v>
      </c>
      <c r="E3963" s="180" t="s">
        <v>8047</v>
      </c>
      <c r="F3963" s="180" t="s">
        <v>11</v>
      </c>
    </row>
    <row r="3964" spans="1:6">
      <c r="A3964" s="180" t="s">
        <v>397</v>
      </c>
      <c r="B3964" s="181">
        <v>3642</v>
      </c>
      <c r="C3964" s="181">
        <v>633800</v>
      </c>
      <c r="D3964" s="181">
        <v>4</v>
      </c>
      <c r="E3964" s="180" t="s">
        <v>8048</v>
      </c>
      <c r="F3964" s="180" t="s">
        <v>49</v>
      </c>
    </row>
    <row r="3965" spans="1:6">
      <c r="A3965" s="180" t="s">
        <v>397</v>
      </c>
      <c r="B3965" s="181">
        <v>4998</v>
      </c>
      <c r="C3965" s="181">
        <v>1158600</v>
      </c>
      <c r="D3965" s="181">
        <v>6</v>
      </c>
      <c r="E3965" s="180" t="s">
        <v>8049</v>
      </c>
      <c r="F3965" s="180" t="s">
        <v>7</v>
      </c>
    </row>
    <row r="3966" spans="1:6">
      <c r="A3966" s="180" t="s">
        <v>397</v>
      </c>
      <c r="B3966" s="181">
        <v>3661</v>
      </c>
      <c r="C3966" s="181">
        <v>381700</v>
      </c>
      <c r="D3966" s="181">
        <v>4</v>
      </c>
      <c r="E3966" s="180" t="s">
        <v>8050</v>
      </c>
      <c r="F3966" s="180" t="s">
        <v>139</v>
      </c>
    </row>
    <row r="3967" spans="1:6">
      <c r="A3967" s="180" t="s">
        <v>397</v>
      </c>
      <c r="B3967" s="181">
        <v>3807</v>
      </c>
      <c r="C3967" s="181">
        <v>313100</v>
      </c>
      <c r="D3967" s="181">
        <v>6</v>
      </c>
      <c r="E3967" s="180" t="s">
        <v>8051</v>
      </c>
      <c r="F3967" s="180" t="s">
        <v>14</v>
      </c>
    </row>
    <row r="3968" spans="1:6">
      <c r="A3968" s="180" t="s">
        <v>397</v>
      </c>
      <c r="B3968" s="181">
        <v>2756</v>
      </c>
      <c r="C3968" s="181">
        <v>479800</v>
      </c>
      <c r="D3968" s="181">
        <v>8</v>
      </c>
      <c r="E3968" s="180" t="s">
        <v>8052</v>
      </c>
      <c r="F3968" s="180" t="s">
        <v>13</v>
      </c>
    </row>
    <row r="3969" spans="1:6">
      <c r="A3969" s="180" t="s">
        <v>397</v>
      </c>
      <c r="B3969" s="181">
        <v>4482</v>
      </c>
      <c r="C3969" s="181">
        <v>395300</v>
      </c>
      <c r="D3969" s="181">
        <v>4</v>
      </c>
      <c r="E3969" s="180" t="s">
        <v>8053</v>
      </c>
      <c r="F3969" s="180" t="s">
        <v>123</v>
      </c>
    </row>
    <row r="3970" spans="1:6">
      <c r="A3970" s="180" t="s">
        <v>397</v>
      </c>
      <c r="B3970" s="181">
        <v>5478</v>
      </c>
      <c r="C3970" s="181">
        <v>1545600</v>
      </c>
      <c r="D3970" s="181">
        <v>6</v>
      </c>
      <c r="E3970" s="180" t="s">
        <v>8054</v>
      </c>
      <c r="F3970" s="180" t="s">
        <v>7</v>
      </c>
    </row>
    <row r="3971" spans="1:6">
      <c r="A3971" s="180" t="s">
        <v>397</v>
      </c>
      <c r="B3971" s="181">
        <v>6631</v>
      </c>
      <c r="C3971" s="181">
        <v>1856500</v>
      </c>
      <c r="D3971" s="181">
        <v>5</v>
      </c>
      <c r="E3971" s="180" t="s">
        <v>8055</v>
      </c>
      <c r="F3971" s="180" t="s">
        <v>7</v>
      </c>
    </row>
    <row r="3972" spans="1:6">
      <c r="A3972" s="180" t="s">
        <v>397</v>
      </c>
      <c r="B3972" s="181">
        <v>7794</v>
      </c>
      <c r="C3972" s="181">
        <v>346100</v>
      </c>
      <c r="D3972" s="181">
        <v>6</v>
      </c>
      <c r="E3972" s="180" t="s">
        <v>8056</v>
      </c>
      <c r="F3972" s="180" t="s">
        <v>15</v>
      </c>
    </row>
    <row r="3973" spans="1:6">
      <c r="A3973" s="180" t="s">
        <v>397</v>
      </c>
      <c r="B3973" s="181">
        <v>4301</v>
      </c>
      <c r="C3973" s="181">
        <v>618300</v>
      </c>
      <c r="D3973" s="181">
        <v>5</v>
      </c>
      <c r="E3973" s="180" t="s">
        <v>8057</v>
      </c>
      <c r="F3973" s="180" t="s">
        <v>5</v>
      </c>
    </row>
    <row r="3974" spans="1:6">
      <c r="A3974" s="180" t="s">
        <v>397</v>
      </c>
      <c r="B3974" s="181">
        <v>6075</v>
      </c>
      <c r="C3974" s="181">
        <v>972700</v>
      </c>
      <c r="D3974" s="181">
        <v>6</v>
      </c>
      <c r="E3974" s="180" t="s">
        <v>8058</v>
      </c>
      <c r="F3974" s="180" t="s">
        <v>24</v>
      </c>
    </row>
    <row r="3975" spans="1:6">
      <c r="A3975" s="180" t="s">
        <v>397</v>
      </c>
      <c r="B3975" s="181">
        <v>3608</v>
      </c>
      <c r="C3975" s="181">
        <v>605900</v>
      </c>
      <c r="D3975" s="181">
        <v>4</v>
      </c>
      <c r="E3975" s="180" t="s">
        <v>8059</v>
      </c>
      <c r="F3975" s="180" t="s">
        <v>28</v>
      </c>
    </row>
    <row r="3976" spans="1:6">
      <c r="A3976" s="180" t="s">
        <v>397</v>
      </c>
      <c r="B3976" s="181">
        <v>3780</v>
      </c>
      <c r="C3976" s="181">
        <v>1042300</v>
      </c>
      <c r="D3976" s="181">
        <v>4</v>
      </c>
      <c r="E3976" s="180" t="s">
        <v>8060</v>
      </c>
      <c r="F3976" s="180" t="s">
        <v>78</v>
      </c>
    </row>
    <row r="3977" spans="1:6">
      <c r="A3977" s="180" t="s">
        <v>397</v>
      </c>
      <c r="B3977" s="181">
        <v>4878</v>
      </c>
      <c r="C3977" s="181">
        <v>594400</v>
      </c>
      <c r="D3977" s="181">
        <v>4</v>
      </c>
      <c r="E3977" s="180" t="s">
        <v>8061</v>
      </c>
      <c r="F3977" s="180" t="s">
        <v>49</v>
      </c>
    </row>
    <row r="3978" spans="1:6">
      <c r="A3978" s="180" t="s">
        <v>397</v>
      </c>
      <c r="B3978" s="181">
        <v>4259</v>
      </c>
      <c r="C3978" s="181">
        <v>576700</v>
      </c>
      <c r="D3978" s="181">
        <v>4</v>
      </c>
      <c r="E3978" s="180" t="s">
        <v>8062</v>
      </c>
      <c r="F3978" s="180" t="s">
        <v>10</v>
      </c>
    </row>
    <row r="3979" spans="1:6">
      <c r="A3979" s="180" t="s">
        <v>397</v>
      </c>
      <c r="B3979" s="181">
        <v>5808</v>
      </c>
      <c r="C3979" s="181">
        <v>509500</v>
      </c>
      <c r="D3979" s="181">
        <v>4</v>
      </c>
      <c r="E3979" s="180" t="s">
        <v>8063</v>
      </c>
      <c r="F3979" s="180" t="s">
        <v>10</v>
      </c>
    </row>
    <row r="3980" spans="1:6">
      <c r="A3980" s="180" t="s">
        <v>397</v>
      </c>
      <c r="B3980" s="181">
        <v>3973</v>
      </c>
      <c r="C3980" s="181">
        <v>459900</v>
      </c>
      <c r="D3980" s="181">
        <v>8</v>
      </c>
      <c r="E3980" s="180" t="s">
        <v>8064</v>
      </c>
      <c r="F3980" s="180" t="s">
        <v>159</v>
      </c>
    </row>
    <row r="3981" spans="1:6">
      <c r="A3981" s="180" t="s">
        <v>397</v>
      </c>
      <c r="B3981" s="181">
        <v>3798</v>
      </c>
      <c r="C3981" s="181">
        <v>233400</v>
      </c>
      <c r="D3981" s="181">
        <v>4</v>
      </c>
      <c r="E3981" s="180" t="s">
        <v>8065</v>
      </c>
      <c r="F3981" s="180" t="s">
        <v>138</v>
      </c>
    </row>
    <row r="3982" spans="1:6">
      <c r="A3982" s="180" t="s">
        <v>397</v>
      </c>
      <c r="B3982" s="181">
        <v>4830</v>
      </c>
      <c r="C3982" s="181">
        <v>356200</v>
      </c>
      <c r="D3982" s="181">
        <v>6</v>
      </c>
      <c r="E3982" s="180" t="s">
        <v>8066</v>
      </c>
      <c r="F3982" s="180" t="s">
        <v>14</v>
      </c>
    </row>
    <row r="3983" spans="1:6">
      <c r="A3983" s="180" t="s">
        <v>397</v>
      </c>
      <c r="B3983" s="181">
        <v>3908</v>
      </c>
      <c r="C3983" s="181">
        <v>466800</v>
      </c>
      <c r="D3983" s="181">
        <v>4</v>
      </c>
      <c r="E3983" s="180" t="s">
        <v>8067</v>
      </c>
      <c r="F3983" s="180" t="s">
        <v>76</v>
      </c>
    </row>
    <row r="3984" spans="1:6">
      <c r="A3984" s="180" t="s">
        <v>397</v>
      </c>
      <c r="B3984" s="181">
        <v>4566</v>
      </c>
      <c r="C3984" s="181">
        <v>529200</v>
      </c>
      <c r="D3984" s="181">
        <v>4</v>
      </c>
      <c r="E3984" s="180" t="s">
        <v>8068</v>
      </c>
      <c r="F3984" s="180" t="s">
        <v>10</v>
      </c>
    </row>
    <row r="3985" spans="1:6">
      <c r="A3985" s="180" t="s">
        <v>397</v>
      </c>
      <c r="B3985" s="181">
        <v>5589</v>
      </c>
      <c r="C3985" s="181">
        <v>583700</v>
      </c>
      <c r="D3985" s="181">
        <v>6</v>
      </c>
      <c r="E3985" s="180" t="s">
        <v>8069</v>
      </c>
      <c r="F3985" s="180" t="s">
        <v>10</v>
      </c>
    </row>
    <row r="3986" spans="1:6">
      <c r="A3986" s="180" t="s">
        <v>397</v>
      </c>
      <c r="B3986" s="181">
        <v>4537</v>
      </c>
      <c r="C3986" s="181">
        <v>656000</v>
      </c>
      <c r="D3986" s="181">
        <v>4</v>
      </c>
      <c r="E3986" s="180" t="s">
        <v>8070</v>
      </c>
      <c r="F3986" s="180" t="s">
        <v>77</v>
      </c>
    </row>
    <row r="3987" spans="1:6">
      <c r="A3987" s="180" t="s">
        <v>397</v>
      </c>
      <c r="B3987" s="181">
        <v>2968</v>
      </c>
      <c r="C3987" s="181">
        <v>233400</v>
      </c>
      <c r="D3987" s="181">
        <v>4</v>
      </c>
      <c r="E3987" s="180" t="s">
        <v>8071</v>
      </c>
      <c r="F3987" s="180" t="s">
        <v>11</v>
      </c>
    </row>
    <row r="3988" spans="1:6">
      <c r="A3988" s="180" t="s">
        <v>397</v>
      </c>
      <c r="B3988" s="181">
        <v>2814</v>
      </c>
      <c r="C3988" s="181">
        <v>339400</v>
      </c>
      <c r="D3988" s="181">
        <v>4</v>
      </c>
      <c r="E3988" s="180" t="s">
        <v>8072</v>
      </c>
      <c r="F3988" s="180" t="s">
        <v>14</v>
      </c>
    </row>
    <row r="3989" spans="1:6">
      <c r="A3989" s="180" t="s">
        <v>397</v>
      </c>
      <c r="B3989" s="181">
        <v>3939</v>
      </c>
      <c r="C3989" s="181">
        <v>286000</v>
      </c>
      <c r="D3989" s="181">
        <v>6</v>
      </c>
      <c r="E3989" s="180" t="s">
        <v>8073</v>
      </c>
      <c r="F3989" s="180" t="s">
        <v>11</v>
      </c>
    </row>
    <row r="3990" spans="1:6">
      <c r="A3990" s="180" t="s">
        <v>397</v>
      </c>
      <c r="B3990" s="181">
        <v>3112</v>
      </c>
      <c r="C3990" s="181">
        <v>268000</v>
      </c>
      <c r="D3990" s="181">
        <v>4</v>
      </c>
      <c r="E3990" s="180" t="s">
        <v>8074</v>
      </c>
      <c r="F3990" s="180" t="s">
        <v>14</v>
      </c>
    </row>
    <row r="3991" spans="1:6">
      <c r="A3991" s="180" t="s">
        <v>397</v>
      </c>
      <c r="B3991" s="181">
        <v>5052</v>
      </c>
      <c r="C3991" s="181">
        <v>329300</v>
      </c>
      <c r="D3991" s="181">
        <v>6</v>
      </c>
      <c r="E3991" s="180" t="s">
        <v>8075</v>
      </c>
      <c r="F3991" s="180" t="s">
        <v>11</v>
      </c>
    </row>
    <row r="3992" spans="1:6">
      <c r="A3992" s="180" t="s">
        <v>397</v>
      </c>
      <c r="B3992" s="181">
        <v>3332</v>
      </c>
      <c r="C3992" s="181">
        <v>605600</v>
      </c>
      <c r="D3992" s="181">
        <v>4</v>
      </c>
      <c r="E3992" s="180" t="s">
        <v>8076</v>
      </c>
      <c r="F3992" s="180" t="s">
        <v>28</v>
      </c>
    </row>
    <row r="3993" spans="1:6">
      <c r="A3993" s="180" t="s">
        <v>397</v>
      </c>
      <c r="B3993" s="181">
        <v>5052</v>
      </c>
      <c r="C3993" s="181">
        <v>1158600</v>
      </c>
      <c r="D3993" s="181">
        <v>6</v>
      </c>
      <c r="E3993" s="180" t="s">
        <v>8077</v>
      </c>
      <c r="F3993" s="180" t="s">
        <v>7</v>
      </c>
    </row>
    <row r="3994" spans="1:6">
      <c r="A3994" s="180" t="s">
        <v>397</v>
      </c>
      <c r="B3994" s="181">
        <v>4248</v>
      </c>
      <c r="C3994" s="181">
        <v>368500</v>
      </c>
      <c r="D3994" s="181">
        <v>5</v>
      </c>
      <c r="E3994" s="180" t="s">
        <v>8078</v>
      </c>
      <c r="F3994" s="180" t="s">
        <v>11</v>
      </c>
    </row>
    <row r="3995" spans="1:6">
      <c r="A3995" s="180" t="s">
        <v>397</v>
      </c>
      <c r="B3995" s="181">
        <v>3946</v>
      </c>
      <c r="C3995" s="181">
        <v>666300</v>
      </c>
      <c r="D3995" s="181">
        <v>5</v>
      </c>
      <c r="E3995" s="180" t="s">
        <v>8079</v>
      </c>
      <c r="F3995" s="180" t="s">
        <v>28</v>
      </c>
    </row>
    <row r="3996" spans="1:6">
      <c r="A3996" s="180" t="s">
        <v>397</v>
      </c>
      <c r="B3996" s="181">
        <v>3140</v>
      </c>
      <c r="C3996" s="181">
        <v>338000</v>
      </c>
      <c r="D3996" s="181">
        <v>4</v>
      </c>
      <c r="E3996" s="180" t="s">
        <v>8080</v>
      </c>
      <c r="F3996" s="180" t="s">
        <v>14</v>
      </c>
    </row>
    <row r="3997" spans="1:6">
      <c r="A3997" s="180" t="s">
        <v>397</v>
      </c>
      <c r="B3997" s="181">
        <v>7377</v>
      </c>
      <c r="C3997" s="181">
        <v>600200</v>
      </c>
      <c r="D3997" s="181">
        <v>6</v>
      </c>
      <c r="E3997" s="180" t="s">
        <v>8081</v>
      </c>
      <c r="F3997" s="180" t="s">
        <v>14</v>
      </c>
    </row>
    <row r="3998" spans="1:6">
      <c r="A3998" s="180" t="s">
        <v>397</v>
      </c>
      <c r="B3998" s="181">
        <v>4713</v>
      </c>
      <c r="C3998" s="181">
        <v>424400</v>
      </c>
      <c r="D3998" s="181">
        <v>4</v>
      </c>
      <c r="E3998" s="180" t="s">
        <v>8082</v>
      </c>
      <c r="F3998" s="180" t="s">
        <v>14</v>
      </c>
    </row>
    <row r="3999" spans="1:6">
      <c r="A3999" s="180" t="s">
        <v>397</v>
      </c>
      <c r="B3999" s="181">
        <v>5348</v>
      </c>
      <c r="C3999" s="181">
        <v>689800</v>
      </c>
      <c r="D3999" s="181">
        <v>4</v>
      </c>
      <c r="E3999" s="180" t="s">
        <v>8083</v>
      </c>
      <c r="F3999" s="180" t="s">
        <v>32</v>
      </c>
    </row>
    <row r="4000" spans="1:6">
      <c r="A4000" s="180" t="s">
        <v>397</v>
      </c>
      <c r="B4000" s="181">
        <v>5319</v>
      </c>
      <c r="C4000" s="181">
        <v>2071100</v>
      </c>
      <c r="D4000" s="181">
        <v>6</v>
      </c>
      <c r="E4000" s="180" t="s">
        <v>8084</v>
      </c>
      <c r="F4000" s="180" t="s">
        <v>7</v>
      </c>
    </row>
    <row r="4001" spans="1:6">
      <c r="A4001" s="180" t="s">
        <v>397</v>
      </c>
      <c r="B4001" s="181">
        <v>4394</v>
      </c>
      <c r="C4001" s="181">
        <v>699600</v>
      </c>
      <c r="D4001" s="181">
        <v>4</v>
      </c>
      <c r="E4001" s="180" t="s">
        <v>8085</v>
      </c>
      <c r="F4001" s="180" t="s">
        <v>28</v>
      </c>
    </row>
    <row r="4002" spans="1:6">
      <c r="A4002" s="180" t="s">
        <v>397</v>
      </c>
      <c r="B4002" s="181">
        <v>6912</v>
      </c>
      <c r="C4002" s="181">
        <v>700100</v>
      </c>
      <c r="D4002" s="181">
        <v>4</v>
      </c>
      <c r="E4002" s="180" t="s">
        <v>8086</v>
      </c>
      <c r="F4002" s="180" t="s">
        <v>41</v>
      </c>
    </row>
    <row r="4003" spans="1:6">
      <c r="A4003" s="180" t="s">
        <v>397</v>
      </c>
      <c r="B4003" s="181">
        <v>5508</v>
      </c>
      <c r="C4003" s="181">
        <v>320300</v>
      </c>
      <c r="D4003" s="181">
        <v>5</v>
      </c>
      <c r="E4003" s="180" t="s">
        <v>8087</v>
      </c>
      <c r="F4003" s="180" t="s">
        <v>11</v>
      </c>
    </row>
    <row r="4004" spans="1:6">
      <c r="A4004" s="180" t="s">
        <v>397</v>
      </c>
      <c r="B4004" s="181">
        <v>5458</v>
      </c>
      <c r="C4004" s="181">
        <v>803200</v>
      </c>
      <c r="D4004" s="181">
        <v>5</v>
      </c>
      <c r="E4004" s="180" t="s">
        <v>8088</v>
      </c>
      <c r="F4004" s="180" t="s">
        <v>49</v>
      </c>
    </row>
    <row r="4005" spans="1:6">
      <c r="A4005" s="180" t="s">
        <v>397</v>
      </c>
      <c r="B4005" s="181">
        <v>2324</v>
      </c>
      <c r="C4005" s="181">
        <v>293000</v>
      </c>
      <c r="D4005" s="181">
        <v>4</v>
      </c>
      <c r="E4005" s="180" t="s">
        <v>8089</v>
      </c>
      <c r="F4005" s="180" t="s">
        <v>12</v>
      </c>
    </row>
    <row r="4006" spans="1:6">
      <c r="A4006" s="180" t="s">
        <v>397</v>
      </c>
      <c r="B4006" s="181">
        <v>5427</v>
      </c>
      <c r="C4006" s="181">
        <v>372200</v>
      </c>
      <c r="D4006" s="181">
        <v>4</v>
      </c>
      <c r="E4006" s="180" t="s">
        <v>8090</v>
      </c>
      <c r="F4006" s="180" t="s">
        <v>16</v>
      </c>
    </row>
    <row r="4007" spans="1:6">
      <c r="A4007" s="180" t="s">
        <v>397</v>
      </c>
      <c r="B4007" s="181">
        <v>3436</v>
      </c>
      <c r="C4007" s="181">
        <v>587300</v>
      </c>
      <c r="D4007" s="181">
        <v>4</v>
      </c>
      <c r="E4007" s="180" t="s">
        <v>8091</v>
      </c>
      <c r="F4007" s="180" t="s">
        <v>28</v>
      </c>
    </row>
    <row r="4008" spans="1:6">
      <c r="A4008" s="180" t="s">
        <v>397</v>
      </c>
      <c r="B4008" s="181">
        <v>4323</v>
      </c>
      <c r="C4008" s="181">
        <v>382400</v>
      </c>
      <c r="D4008" s="181">
        <v>6</v>
      </c>
      <c r="E4008" s="180" t="s">
        <v>8092</v>
      </c>
      <c r="F4008" s="180" t="s">
        <v>11</v>
      </c>
    </row>
    <row r="4009" spans="1:6">
      <c r="A4009" s="180" t="s">
        <v>397</v>
      </c>
      <c r="B4009" s="181">
        <v>4469</v>
      </c>
      <c r="C4009" s="181">
        <v>529900</v>
      </c>
      <c r="D4009" s="181">
        <v>6</v>
      </c>
      <c r="E4009" s="180" t="s">
        <v>8093</v>
      </c>
      <c r="F4009" s="180" t="s">
        <v>26</v>
      </c>
    </row>
    <row r="4010" spans="1:6">
      <c r="A4010" s="180" t="s">
        <v>397</v>
      </c>
      <c r="B4010" s="181">
        <v>4560</v>
      </c>
      <c r="C4010" s="181">
        <v>1249500</v>
      </c>
      <c r="D4010" s="181">
        <v>4</v>
      </c>
      <c r="E4010" s="180" t="s">
        <v>8094</v>
      </c>
      <c r="F4010" s="180" t="s">
        <v>7</v>
      </c>
    </row>
    <row r="4011" spans="1:6">
      <c r="A4011" s="180" t="s">
        <v>397</v>
      </c>
      <c r="B4011" s="181">
        <v>4407</v>
      </c>
      <c r="C4011" s="181">
        <v>637000</v>
      </c>
      <c r="D4011" s="181">
        <v>4</v>
      </c>
      <c r="E4011" s="180" t="s">
        <v>8095</v>
      </c>
      <c r="F4011" s="180" t="s">
        <v>28</v>
      </c>
    </row>
    <row r="4012" spans="1:6">
      <c r="A4012" s="180" t="s">
        <v>397</v>
      </c>
      <c r="B4012" s="181">
        <v>5455</v>
      </c>
      <c r="C4012" s="181">
        <v>1453600</v>
      </c>
      <c r="D4012" s="181">
        <v>6</v>
      </c>
      <c r="E4012" s="180" t="s">
        <v>8096</v>
      </c>
      <c r="F4012" s="180" t="s">
        <v>7</v>
      </c>
    </row>
    <row r="4013" spans="1:6">
      <c r="A4013" s="180" t="s">
        <v>397</v>
      </c>
      <c r="B4013" s="181">
        <v>3312</v>
      </c>
      <c r="C4013" s="181">
        <v>364800</v>
      </c>
      <c r="D4013" s="181">
        <v>4</v>
      </c>
      <c r="E4013" s="180" t="s">
        <v>8097</v>
      </c>
      <c r="F4013" s="180" t="s">
        <v>58</v>
      </c>
    </row>
    <row r="4014" spans="1:6">
      <c r="A4014" s="180" t="s">
        <v>397</v>
      </c>
      <c r="B4014" s="181">
        <v>4060</v>
      </c>
      <c r="C4014" s="181">
        <v>379300</v>
      </c>
      <c r="D4014" s="181">
        <v>4</v>
      </c>
      <c r="E4014" s="180" t="s">
        <v>8098</v>
      </c>
      <c r="F4014" s="180" t="s">
        <v>138</v>
      </c>
    </row>
    <row r="4015" spans="1:6">
      <c r="A4015" s="180" t="s">
        <v>397</v>
      </c>
      <c r="B4015" s="181">
        <v>4075</v>
      </c>
      <c r="C4015" s="181">
        <v>316300</v>
      </c>
      <c r="D4015" s="181">
        <v>4</v>
      </c>
      <c r="E4015" s="180" t="s">
        <v>8099</v>
      </c>
      <c r="F4015" s="180" t="s">
        <v>206</v>
      </c>
    </row>
    <row r="4016" spans="1:6">
      <c r="A4016" s="180" t="s">
        <v>397</v>
      </c>
      <c r="B4016" s="181">
        <v>5952</v>
      </c>
      <c r="C4016" s="181">
        <v>348200</v>
      </c>
      <c r="D4016" s="181">
        <v>6</v>
      </c>
      <c r="E4016" s="180" t="s">
        <v>8100</v>
      </c>
      <c r="F4016" s="180" t="s">
        <v>11</v>
      </c>
    </row>
    <row r="4017" spans="1:6">
      <c r="A4017" s="180" t="s">
        <v>397</v>
      </c>
      <c r="B4017" s="181">
        <v>2970</v>
      </c>
      <c r="C4017" s="181">
        <v>250300</v>
      </c>
      <c r="D4017" s="181">
        <v>4</v>
      </c>
      <c r="E4017" s="180" t="s">
        <v>8101</v>
      </c>
      <c r="F4017" s="180" t="s">
        <v>58</v>
      </c>
    </row>
    <row r="4018" spans="1:6">
      <c r="A4018" s="180" t="s">
        <v>397</v>
      </c>
      <c r="B4018" s="181">
        <v>5481</v>
      </c>
      <c r="C4018" s="181">
        <v>379000</v>
      </c>
      <c r="D4018" s="181">
        <v>6</v>
      </c>
      <c r="E4018" s="180" t="s">
        <v>8102</v>
      </c>
      <c r="F4018" s="180" t="s">
        <v>14</v>
      </c>
    </row>
    <row r="4019" spans="1:6">
      <c r="A4019" s="180" t="s">
        <v>397</v>
      </c>
      <c r="B4019" s="181">
        <v>7554</v>
      </c>
      <c r="C4019" s="181">
        <v>507400</v>
      </c>
      <c r="D4019" s="181">
        <v>7</v>
      </c>
      <c r="E4019" s="180" t="s">
        <v>8103</v>
      </c>
      <c r="F4019" s="180" t="s">
        <v>15</v>
      </c>
    </row>
    <row r="4020" spans="1:6">
      <c r="A4020" s="180" t="s">
        <v>397</v>
      </c>
      <c r="B4020" s="181">
        <v>4956</v>
      </c>
      <c r="C4020" s="181">
        <v>383400</v>
      </c>
      <c r="D4020" s="181">
        <v>6</v>
      </c>
      <c r="E4020" s="180" t="s">
        <v>8104</v>
      </c>
      <c r="F4020" s="180" t="s">
        <v>14</v>
      </c>
    </row>
    <row r="4021" spans="1:6">
      <c r="A4021" s="180" t="s">
        <v>397</v>
      </c>
      <c r="B4021" s="181">
        <v>6608</v>
      </c>
      <c r="C4021" s="181">
        <v>1231200</v>
      </c>
      <c r="D4021" s="181">
        <v>4</v>
      </c>
      <c r="E4021" s="180" t="s">
        <v>8105</v>
      </c>
      <c r="F4021" s="180" t="s">
        <v>24</v>
      </c>
    </row>
    <row r="4022" spans="1:6">
      <c r="A4022" s="180" t="s">
        <v>397</v>
      </c>
      <c r="B4022" s="181">
        <v>2218</v>
      </c>
      <c r="C4022" s="181">
        <v>367000</v>
      </c>
      <c r="D4022" s="181">
        <v>4</v>
      </c>
      <c r="E4022" s="180" t="s">
        <v>8106</v>
      </c>
      <c r="F4022" s="180" t="s">
        <v>10</v>
      </c>
    </row>
    <row r="4023" spans="1:6">
      <c r="A4023" s="180" t="s">
        <v>397</v>
      </c>
      <c r="B4023" s="181">
        <v>2452</v>
      </c>
      <c r="C4023" s="181">
        <v>258000</v>
      </c>
      <c r="D4023" s="181">
        <v>4</v>
      </c>
      <c r="E4023" s="180" t="s">
        <v>8107</v>
      </c>
      <c r="F4023" s="180" t="s">
        <v>16</v>
      </c>
    </row>
    <row r="4024" spans="1:6">
      <c r="A4024" s="180" t="s">
        <v>397</v>
      </c>
      <c r="B4024" s="181">
        <v>3796</v>
      </c>
      <c r="C4024" s="181">
        <v>303300</v>
      </c>
      <c r="D4024" s="181">
        <v>5</v>
      </c>
      <c r="E4024" s="180" t="s">
        <v>8108</v>
      </c>
      <c r="F4024" s="180" t="s">
        <v>14</v>
      </c>
    </row>
    <row r="4025" spans="1:6">
      <c r="A4025" s="180" t="s">
        <v>397</v>
      </c>
      <c r="B4025" s="181">
        <v>4428</v>
      </c>
      <c r="C4025" s="181">
        <v>302800</v>
      </c>
      <c r="D4025" s="181">
        <v>5</v>
      </c>
      <c r="E4025" s="180" t="s">
        <v>8109</v>
      </c>
      <c r="F4025" s="180" t="s">
        <v>15</v>
      </c>
    </row>
    <row r="4026" spans="1:6">
      <c r="A4026" s="180" t="s">
        <v>397</v>
      </c>
      <c r="B4026" s="181">
        <v>3744</v>
      </c>
      <c r="C4026" s="181">
        <v>342700</v>
      </c>
      <c r="D4026" s="181">
        <v>6</v>
      </c>
      <c r="E4026" s="180" t="s">
        <v>8110</v>
      </c>
      <c r="F4026" s="180" t="s">
        <v>11</v>
      </c>
    </row>
    <row r="4027" spans="1:6">
      <c r="A4027" s="180" t="s">
        <v>397</v>
      </c>
      <c r="B4027" s="181">
        <v>3665</v>
      </c>
      <c r="C4027" s="181">
        <v>660900</v>
      </c>
      <c r="D4027" s="181">
        <v>7</v>
      </c>
      <c r="E4027" s="180" t="s">
        <v>8111</v>
      </c>
      <c r="F4027" s="180" t="s">
        <v>16</v>
      </c>
    </row>
    <row r="4028" spans="1:6">
      <c r="A4028" s="180" t="s">
        <v>397</v>
      </c>
      <c r="B4028" s="181">
        <v>3849</v>
      </c>
      <c r="C4028" s="181">
        <v>285700</v>
      </c>
      <c r="D4028" s="181">
        <v>4</v>
      </c>
      <c r="E4028" s="180" t="s">
        <v>8112</v>
      </c>
      <c r="F4028" s="180" t="s">
        <v>227</v>
      </c>
    </row>
    <row r="4029" spans="1:6">
      <c r="A4029" s="180" t="s">
        <v>397</v>
      </c>
      <c r="B4029" s="181">
        <v>6000</v>
      </c>
      <c r="C4029" s="181">
        <v>447700</v>
      </c>
      <c r="D4029" s="181">
        <v>5</v>
      </c>
      <c r="E4029" s="180" t="s">
        <v>8113</v>
      </c>
      <c r="F4029" s="180" t="s">
        <v>10</v>
      </c>
    </row>
    <row r="4030" spans="1:6">
      <c r="A4030" s="180" t="s">
        <v>397</v>
      </c>
      <c r="B4030" s="181">
        <v>3300</v>
      </c>
      <c r="C4030" s="181">
        <v>432600</v>
      </c>
      <c r="D4030" s="181">
        <v>4</v>
      </c>
      <c r="E4030" s="180" t="s">
        <v>8114</v>
      </c>
      <c r="F4030" s="180" t="s">
        <v>16</v>
      </c>
    </row>
    <row r="4031" spans="1:6">
      <c r="A4031" s="180" t="s">
        <v>397</v>
      </c>
      <c r="B4031" s="181">
        <v>6039</v>
      </c>
      <c r="C4031" s="181">
        <v>570200</v>
      </c>
      <c r="D4031" s="181">
        <v>5</v>
      </c>
      <c r="E4031" s="180" t="s">
        <v>8115</v>
      </c>
      <c r="F4031" s="180" t="s">
        <v>41</v>
      </c>
    </row>
    <row r="4032" spans="1:6">
      <c r="A4032" s="180" t="s">
        <v>397</v>
      </c>
      <c r="B4032" s="181">
        <v>3228</v>
      </c>
      <c r="C4032" s="181">
        <v>724100</v>
      </c>
      <c r="D4032" s="181">
        <v>4</v>
      </c>
      <c r="E4032" s="180" t="s">
        <v>8116</v>
      </c>
      <c r="F4032" s="180" t="s">
        <v>28</v>
      </c>
    </row>
    <row r="4033" spans="1:6">
      <c r="A4033" s="180" t="s">
        <v>397</v>
      </c>
      <c r="B4033" s="181">
        <v>4138</v>
      </c>
      <c r="C4033" s="181">
        <v>570100</v>
      </c>
      <c r="D4033" s="181">
        <v>4</v>
      </c>
      <c r="E4033" s="180" t="s">
        <v>8117</v>
      </c>
      <c r="F4033" s="180" t="s">
        <v>32</v>
      </c>
    </row>
    <row r="4034" spans="1:6">
      <c r="A4034" s="180" t="s">
        <v>397</v>
      </c>
      <c r="B4034" s="181">
        <v>8000</v>
      </c>
      <c r="C4034" s="181">
        <v>574200</v>
      </c>
      <c r="D4034" s="181">
        <v>8</v>
      </c>
      <c r="E4034" s="180" t="s">
        <v>8118</v>
      </c>
      <c r="F4034" s="180" t="s">
        <v>158</v>
      </c>
    </row>
    <row r="4035" spans="1:6">
      <c r="A4035" s="180" t="s">
        <v>397</v>
      </c>
      <c r="B4035" s="181">
        <v>2838</v>
      </c>
      <c r="C4035" s="181">
        <v>321800</v>
      </c>
      <c r="D4035" s="181">
        <v>4</v>
      </c>
      <c r="E4035" s="180" t="s">
        <v>8119</v>
      </c>
      <c r="F4035" s="180" t="s">
        <v>10</v>
      </c>
    </row>
    <row r="4036" spans="1:6">
      <c r="A4036" s="180" t="s">
        <v>397</v>
      </c>
      <c r="B4036" s="181">
        <v>2510</v>
      </c>
      <c r="C4036" s="181">
        <v>678400</v>
      </c>
      <c r="D4036" s="181">
        <v>4</v>
      </c>
      <c r="E4036" s="180" t="s">
        <v>8120</v>
      </c>
      <c r="F4036" s="180" t="s">
        <v>28</v>
      </c>
    </row>
    <row r="4037" spans="1:6">
      <c r="A4037" s="180" t="s">
        <v>397</v>
      </c>
      <c r="B4037" s="181">
        <v>2407</v>
      </c>
      <c r="C4037" s="181">
        <v>219200</v>
      </c>
      <c r="D4037" s="181">
        <v>6</v>
      </c>
      <c r="E4037" s="180" t="s">
        <v>8121</v>
      </c>
      <c r="F4037" s="180" t="s">
        <v>14</v>
      </c>
    </row>
    <row r="4038" spans="1:6">
      <c r="A4038" s="180" t="s">
        <v>397</v>
      </c>
      <c r="B4038" s="181">
        <v>5760</v>
      </c>
      <c r="C4038" s="181">
        <v>467500</v>
      </c>
      <c r="D4038" s="181">
        <v>6</v>
      </c>
      <c r="E4038" s="180" t="s">
        <v>8122</v>
      </c>
      <c r="F4038" s="180" t="s">
        <v>206</v>
      </c>
    </row>
    <row r="4039" spans="1:6">
      <c r="A4039" s="180" t="s">
        <v>397</v>
      </c>
      <c r="B4039" s="181">
        <v>5174</v>
      </c>
      <c r="C4039" s="181">
        <v>551300</v>
      </c>
      <c r="D4039" s="181">
        <v>7</v>
      </c>
      <c r="E4039" s="180" t="s">
        <v>8123</v>
      </c>
      <c r="F4039" s="180" t="s">
        <v>95</v>
      </c>
    </row>
    <row r="4040" spans="1:6">
      <c r="A4040" s="180" t="s">
        <v>397</v>
      </c>
      <c r="B4040" s="181">
        <v>7431</v>
      </c>
      <c r="C4040" s="181">
        <v>1355400</v>
      </c>
      <c r="D4040" s="181">
        <v>6</v>
      </c>
      <c r="E4040" s="180" t="s">
        <v>8124</v>
      </c>
      <c r="F4040" s="180" t="s">
        <v>24</v>
      </c>
    </row>
    <row r="4041" spans="1:6">
      <c r="A4041" s="180" t="s">
        <v>397</v>
      </c>
      <c r="B4041" s="181">
        <v>3391</v>
      </c>
      <c r="C4041" s="181">
        <v>286500</v>
      </c>
      <c r="D4041" s="181">
        <v>4</v>
      </c>
      <c r="E4041" s="180" t="s">
        <v>8125</v>
      </c>
      <c r="F4041" s="180" t="s">
        <v>11</v>
      </c>
    </row>
    <row r="4042" spans="1:6">
      <c r="A4042" s="180" t="s">
        <v>397</v>
      </c>
      <c r="B4042" s="181">
        <v>7318</v>
      </c>
      <c r="C4042" s="181">
        <v>2260000</v>
      </c>
      <c r="D4042" s="181">
        <v>4</v>
      </c>
      <c r="E4042" s="180" t="s">
        <v>8126</v>
      </c>
      <c r="F4042" s="180" t="s">
        <v>91</v>
      </c>
    </row>
    <row r="4043" spans="1:6">
      <c r="A4043" s="180" t="s">
        <v>397</v>
      </c>
      <c r="B4043" s="181">
        <v>2984</v>
      </c>
      <c r="C4043" s="181">
        <v>392500</v>
      </c>
      <c r="D4043" s="181">
        <v>4</v>
      </c>
      <c r="E4043" s="180" t="s">
        <v>8127</v>
      </c>
      <c r="F4043" s="180" t="s">
        <v>95</v>
      </c>
    </row>
    <row r="4044" spans="1:6">
      <c r="A4044" s="180" t="s">
        <v>397</v>
      </c>
      <c r="B4044" s="181">
        <v>5420</v>
      </c>
      <c r="C4044" s="181">
        <v>1197900</v>
      </c>
      <c r="D4044" s="181">
        <v>6</v>
      </c>
      <c r="E4044" s="180" t="s">
        <v>8128</v>
      </c>
      <c r="F4044" s="180" t="s">
        <v>18</v>
      </c>
    </row>
    <row r="4045" spans="1:6">
      <c r="A4045" s="180" t="s">
        <v>397</v>
      </c>
      <c r="B4045" s="181">
        <v>4913</v>
      </c>
      <c r="C4045" s="181">
        <v>479100</v>
      </c>
      <c r="D4045" s="181">
        <v>4</v>
      </c>
      <c r="E4045" s="180" t="s">
        <v>8129</v>
      </c>
      <c r="F4045" s="180" t="s">
        <v>93</v>
      </c>
    </row>
    <row r="4046" spans="1:6">
      <c r="A4046" s="180" t="s">
        <v>397</v>
      </c>
      <c r="B4046" s="181">
        <v>5220</v>
      </c>
      <c r="C4046" s="181">
        <v>325700</v>
      </c>
      <c r="D4046" s="181">
        <v>6</v>
      </c>
      <c r="E4046" s="180" t="s">
        <v>8130</v>
      </c>
      <c r="F4046" s="180" t="s">
        <v>14</v>
      </c>
    </row>
    <row r="4047" spans="1:6">
      <c r="A4047" s="180" t="s">
        <v>397</v>
      </c>
      <c r="B4047" s="181">
        <v>4932</v>
      </c>
      <c r="C4047" s="181">
        <v>455400</v>
      </c>
      <c r="D4047" s="181">
        <v>4</v>
      </c>
      <c r="E4047" s="180" t="s">
        <v>8131</v>
      </c>
      <c r="F4047" s="180" t="s">
        <v>14</v>
      </c>
    </row>
    <row r="4048" spans="1:6">
      <c r="A4048" s="180" t="s">
        <v>397</v>
      </c>
      <c r="B4048" s="181">
        <v>7484</v>
      </c>
      <c r="C4048" s="181">
        <v>592500</v>
      </c>
      <c r="D4048" s="181">
        <v>8</v>
      </c>
      <c r="E4048" s="180" t="s">
        <v>8132</v>
      </c>
      <c r="F4048" s="180" t="s">
        <v>99</v>
      </c>
    </row>
    <row r="4049" spans="1:6">
      <c r="A4049" s="180" t="s">
        <v>397</v>
      </c>
      <c r="B4049" s="181">
        <v>4935</v>
      </c>
      <c r="C4049" s="181">
        <v>296000</v>
      </c>
      <c r="D4049" s="181">
        <v>4</v>
      </c>
      <c r="E4049" s="180" t="s">
        <v>8133</v>
      </c>
      <c r="F4049" s="180" t="s">
        <v>11</v>
      </c>
    </row>
    <row r="4050" spans="1:6">
      <c r="A4050" s="180" t="s">
        <v>397</v>
      </c>
      <c r="B4050" s="181">
        <v>5876</v>
      </c>
      <c r="C4050" s="181">
        <v>563000</v>
      </c>
      <c r="D4050" s="181">
        <v>5</v>
      </c>
      <c r="E4050" s="180" t="s">
        <v>8134</v>
      </c>
      <c r="F4050" s="180" t="s">
        <v>26</v>
      </c>
    </row>
    <row r="4051" spans="1:6">
      <c r="A4051" s="180" t="s">
        <v>397</v>
      </c>
      <c r="B4051" s="181">
        <v>4902</v>
      </c>
      <c r="C4051" s="181">
        <v>344500</v>
      </c>
      <c r="D4051" s="181">
        <v>5</v>
      </c>
      <c r="E4051" s="180" t="s">
        <v>8135</v>
      </c>
      <c r="F4051" s="180" t="s">
        <v>14</v>
      </c>
    </row>
    <row r="4052" spans="1:6">
      <c r="A4052" s="180" t="s">
        <v>397</v>
      </c>
      <c r="B4052" s="181">
        <v>4275</v>
      </c>
      <c r="C4052" s="181">
        <v>615400</v>
      </c>
      <c r="D4052" s="181">
        <v>6</v>
      </c>
      <c r="E4052" s="180" t="s">
        <v>8136</v>
      </c>
      <c r="F4052" s="180" t="s">
        <v>13</v>
      </c>
    </row>
    <row r="4053" spans="1:6">
      <c r="A4053" s="180" t="s">
        <v>397</v>
      </c>
      <c r="B4053" s="181">
        <v>5874</v>
      </c>
      <c r="C4053" s="181">
        <v>363500</v>
      </c>
      <c r="D4053" s="181">
        <v>6</v>
      </c>
      <c r="E4053" s="180" t="s">
        <v>8137</v>
      </c>
      <c r="F4053" s="180" t="s">
        <v>14</v>
      </c>
    </row>
    <row r="4054" spans="1:6">
      <c r="A4054" s="180" t="s">
        <v>397</v>
      </c>
      <c r="B4054" s="181">
        <v>2160</v>
      </c>
      <c r="C4054" s="181">
        <v>315700</v>
      </c>
      <c r="D4054" s="181">
        <v>4</v>
      </c>
      <c r="E4054" s="180" t="s">
        <v>8138</v>
      </c>
      <c r="F4054" s="180" t="s">
        <v>27</v>
      </c>
    </row>
    <row r="4055" spans="1:6">
      <c r="A4055" s="180" t="s">
        <v>397</v>
      </c>
      <c r="B4055" s="181">
        <v>3754</v>
      </c>
      <c r="C4055" s="181">
        <v>376200</v>
      </c>
      <c r="D4055" s="181">
        <v>4</v>
      </c>
      <c r="E4055" s="180" t="s">
        <v>8139</v>
      </c>
      <c r="F4055" s="180" t="s">
        <v>14</v>
      </c>
    </row>
    <row r="4056" spans="1:6">
      <c r="A4056" s="180" t="s">
        <v>397</v>
      </c>
      <c r="B4056" s="181">
        <v>3635</v>
      </c>
      <c r="C4056" s="181">
        <v>665200</v>
      </c>
      <c r="D4056" s="181">
        <v>4</v>
      </c>
      <c r="E4056" s="180" t="s">
        <v>8140</v>
      </c>
      <c r="F4056" s="180" t="s">
        <v>78</v>
      </c>
    </row>
    <row r="4057" spans="1:6">
      <c r="A4057" s="180" t="s">
        <v>397</v>
      </c>
      <c r="B4057" s="181">
        <v>5685</v>
      </c>
      <c r="C4057" s="181">
        <v>486900</v>
      </c>
      <c r="D4057" s="181">
        <v>7</v>
      </c>
      <c r="E4057" s="180" t="s">
        <v>8141</v>
      </c>
      <c r="F4057" s="180" t="s">
        <v>15</v>
      </c>
    </row>
    <row r="4058" spans="1:6">
      <c r="A4058" s="180" t="s">
        <v>397</v>
      </c>
      <c r="B4058" s="181">
        <v>4896</v>
      </c>
      <c r="C4058" s="181">
        <v>815800</v>
      </c>
      <c r="D4058" s="181">
        <v>6</v>
      </c>
      <c r="E4058" s="180" t="s">
        <v>8142</v>
      </c>
      <c r="F4058" s="180" t="s">
        <v>28</v>
      </c>
    </row>
    <row r="4059" spans="1:6">
      <c r="A4059" s="180" t="s">
        <v>397</v>
      </c>
      <c r="B4059" s="181">
        <v>2740</v>
      </c>
      <c r="C4059" s="181">
        <v>282800</v>
      </c>
      <c r="D4059" s="181">
        <v>4</v>
      </c>
      <c r="E4059" s="180" t="s">
        <v>8143</v>
      </c>
      <c r="F4059" s="180" t="s">
        <v>98</v>
      </c>
    </row>
    <row r="4060" spans="1:6">
      <c r="A4060" s="180" t="s">
        <v>397</v>
      </c>
      <c r="B4060" s="181">
        <v>4136</v>
      </c>
      <c r="C4060" s="181">
        <v>384800</v>
      </c>
      <c r="D4060" s="181">
        <v>6</v>
      </c>
      <c r="E4060" s="180" t="s">
        <v>8144</v>
      </c>
      <c r="F4060" s="180" t="s">
        <v>14</v>
      </c>
    </row>
    <row r="4061" spans="1:6">
      <c r="A4061" s="180" t="s">
        <v>397</v>
      </c>
      <c r="B4061" s="181">
        <v>3195</v>
      </c>
      <c r="C4061" s="181">
        <v>285800</v>
      </c>
      <c r="D4061" s="181">
        <v>4</v>
      </c>
      <c r="E4061" s="180" t="s">
        <v>8145</v>
      </c>
      <c r="F4061" s="180" t="s">
        <v>14</v>
      </c>
    </row>
    <row r="4062" spans="1:6">
      <c r="A4062" s="180" t="s">
        <v>397</v>
      </c>
      <c r="B4062" s="181">
        <v>2700</v>
      </c>
      <c r="C4062" s="181">
        <v>624100</v>
      </c>
      <c r="D4062" s="181">
        <v>4</v>
      </c>
      <c r="E4062" s="180" t="s">
        <v>8146</v>
      </c>
      <c r="F4062" s="180" t="s">
        <v>28</v>
      </c>
    </row>
    <row r="4063" spans="1:6">
      <c r="A4063" s="180" t="s">
        <v>397</v>
      </c>
      <c r="B4063" s="181">
        <v>2984</v>
      </c>
      <c r="C4063" s="181">
        <v>381400</v>
      </c>
      <c r="D4063" s="181">
        <v>4</v>
      </c>
      <c r="E4063" s="180" t="s">
        <v>8147</v>
      </c>
      <c r="F4063" s="180" t="s">
        <v>14</v>
      </c>
    </row>
    <row r="4064" spans="1:6">
      <c r="A4064" s="180" t="s">
        <v>397</v>
      </c>
      <c r="B4064" s="181">
        <v>3205</v>
      </c>
      <c r="C4064" s="181">
        <v>254100</v>
      </c>
      <c r="D4064" s="181">
        <v>4</v>
      </c>
      <c r="E4064" s="180" t="s">
        <v>8148</v>
      </c>
      <c r="F4064" s="180" t="s">
        <v>14</v>
      </c>
    </row>
    <row r="4065" spans="1:6">
      <c r="A4065" s="180" t="s">
        <v>397</v>
      </c>
      <c r="B4065" s="181">
        <v>5720</v>
      </c>
      <c r="C4065" s="181">
        <v>408700</v>
      </c>
      <c r="D4065" s="181">
        <v>5</v>
      </c>
      <c r="E4065" s="180" t="s">
        <v>8149</v>
      </c>
      <c r="F4065" s="180" t="s">
        <v>14</v>
      </c>
    </row>
    <row r="4066" spans="1:6">
      <c r="A4066" s="180" t="s">
        <v>397</v>
      </c>
      <c r="B4066" s="181">
        <v>4338</v>
      </c>
      <c r="C4066" s="181">
        <v>748500</v>
      </c>
      <c r="D4066" s="181">
        <v>6</v>
      </c>
      <c r="E4066" s="180" t="s">
        <v>8150</v>
      </c>
      <c r="F4066" s="180" t="s">
        <v>32</v>
      </c>
    </row>
    <row r="4067" spans="1:6">
      <c r="A4067" s="180" t="s">
        <v>397</v>
      </c>
      <c r="B4067" s="181">
        <v>2978</v>
      </c>
      <c r="C4067" s="181">
        <v>280500</v>
      </c>
      <c r="D4067" s="181">
        <v>4</v>
      </c>
      <c r="E4067" s="180" t="s">
        <v>8151</v>
      </c>
      <c r="F4067" s="180" t="s">
        <v>11</v>
      </c>
    </row>
    <row r="4068" spans="1:6">
      <c r="A4068" s="180" t="s">
        <v>397</v>
      </c>
      <c r="B4068" s="181">
        <v>8926</v>
      </c>
      <c r="C4068" s="181">
        <v>2003500</v>
      </c>
      <c r="D4068" s="181">
        <v>8</v>
      </c>
      <c r="E4068" s="180" t="s">
        <v>8152</v>
      </c>
      <c r="F4068" s="180" t="s">
        <v>24</v>
      </c>
    </row>
    <row r="4069" spans="1:6">
      <c r="A4069" s="180" t="s">
        <v>397</v>
      </c>
      <c r="B4069" s="181">
        <v>3196</v>
      </c>
      <c r="C4069" s="181">
        <v>303000</v>
      </c>
      <c r="D4069" s="181">
        <v>4</v>
      </c>
      <c r="E4069" s="180" t="s">
        <v>8153</v>
      </c>
      <c r="F4069" s="180" t="s">
        <v>15</v>
      </c>
    </row>
    <row r="4070" spans="1:6">
      <c r="A4070" s="180" t="s">
        <v>397</v>
      </c>
      <c r="B4070" s="181">
        <v>6300</v>
      </c>
      <c r="C4070" s="181">
        <v>974600</v>
      </c>
      <c r="D4070" s="181">
        <v>6</v>
      </c>
      <c r="E4070" s="180" t="s">
        <v>8154</v>
      </c>
      <c r="F4070" s="180" t="s">
        <v>13</v>
      </c>
    </row>
    <row r="4071" spans="1:6">
      <c r="A4071" s="180" t="s">
        <v>397</v>
      </c>
      <c r="B4071" s="181">
        <v>4398</v>
      </c>
      <c r="C4071" s="181">
        <v>2117800</v>
      </c>
      <c r="D4071" s="181">
        <v>8</v>
      </c>
      <c r="E4071" s="180" t="s">
        <v>8155</v>
      </c>
      <c r="F4071" s="180" t="s">
        <v>7</v>
      </c>
    </row>
    <row r="4072" spans="1:6">
      <c r="A4072" s="180" t="s">
        <v>397</v>
      </c>
      <c r="B4072" s="181">
        <v>5367</v>
      </c>
      <c r="C4072" s="181">
        <v>2074400</v>
      </c>
      <c r="D4072" s="181">
        <v>6</v>
      </c>
      <c r="E4072" s="180" t="s">
        <v>8156</v>
      </c>
      <c r="F4072" s="180" t="s">
        <v>7</v>
      </c>
    </row>
    <row r="4073" spans="1:6">
      <c r="A4073" s="180" t="s">
        <v>397</v>
      </c>
      <c r="B4073" s="181">
        <v>3930</v>
      </c>
      <c r="C4073" s="181">
        <v>546100</v>
      </c>
      <c r="D4073" s="181">
        <v>4</v>
      </c>
      <c r="E4073" s="180" t="s">
        <v>8157</v>
      </c>
      <c r="F4073" s="180" t="s">
        <v>62</v>
      </c>
    </row>
    <row r="4074" spans="1:6">
      <c r="A4074" s="180" t="s">
        <v>397</v>
      </c>
      <c r="B4074" s="181">
        <v>2800</v>
      </c>
      <c r="C4074" s="181">
        <v>292800</v>
      </c>
      <c r="D4074" s="181">
        <v>4</v>
      </c>
      <c r="E4074" s="180" t="s">
        <v>8158</v>
      </c>
      <c r="F4074" s="180" t="s">
        <v>206</v>
      </c>
    </row>
    <row r="4075" spans="1:6">
      <c r="A4075" s="180" t="s">
        <v>397</v>
      </c>
      <c r="B4075" s="181">
        <v>4973</v>
      </c>
      <c r="C4075" s="181">
        <v>383200</v>
      </c>
      <c r="D4075" s="181">
        <v>4</v>
      </c>
      <c r="E4075" s="180" t="s">
        <v>8159</v>
      </c>
      <c r="F4075" s="180" t="s">
        <v>165</v>
      </c>
    </row>
    <row r="4076" spans="1:6">
      <c r="A4076" s="180" t="s">
        <v>397</v>
      </c>
      <c r="B4076" s="181">
        <v>6396</v>
      </c>
      <c r="C4076" s="181">
        <v>696400</v>
      </c>
      <c r="D4076" s="181">
        <v>6</v>
      </c>
      <c r="E4076" s="180" t="s">
        <v>8160</v>
      </c>
      <c r="F4076" s="180" t="s">
        <v>49</v>
      </c>
    </row>
    <row r="4077" spans="1:6">
      <c r="A4077" s="180" t="s">
        <v>397</v>
      </c>
      <c r="B4077" s="181">
        <v>4964</v>
      </c>
      <c r="C4077" s="181">
        <v>358000</v>
      </c>
      <c r="D4077" s="181">
        <v>5</v>
      </c>
      <c r="E4077" s="180" t="s">
        <v>8161</v>
      </c>
      <c r="F4077" s="180" t="s">
        <v>41</v>
      </c>
    </row>
    <row r="4078" spans="1:6">
      <c r="A4078" s="180" t="s">
        <v>397</v>
      </c>
      <c r="B4078" s="181">
        <v>3454</v>
      </c>
      <c r="C4078" s="181">
        <v>241700</v>
      </c>
      <c r="D4078" s="181">
        <v>5</v>
      </c>
      <c r="E4078" s="180" t="s">
        <v>8162</v>
      </c>
      <c r="F4078" s="180" t="s">
        <v>15</v>
      </c>
    </row>
    <row r="4079" spans="1:6">
      <c r="A4079" s="180" t="s">
        <v>397</v>
      </c>
      <c r="B4079" s="181">
        <v>2758</v>
      </c>
      <c r="C4079" s="181">
        <v>335100</v>
      </c>
      <c r="D4079" s="181">
        <v>4</v>
      </c>
      <c r="E4079" s="180" t="s">
        <v>8163</v>
      </c>
      <c r="F4079" s="180" t="s">
        <v>16</v>
      </c>
    </row>
    <row r="4080" spans="1:6">
      <c r="A4080" s="180" t="s">
        <v>397</v>
      </c>
      <c r="B4080" s="181">
        <v>4511</v>
      </c>
      <c r="C4080" s="181">
        <v>487200</v>
      </c>
      <c r="D4080" s="181">
        <v>4</v>
      </c>
      <c r="E4080" s="180" t="s">
        <v>8164</v>
      </c>
      <c r="F4080" s="180" t="s">
        <v>14</v>
      </c>
    </row>
    <row r="4081" spans="1:6">
      <c r="A4081" s="180" t="s">
        <v>397</v>
      </c>
      <c r="B4081" s="181">
        <v>9345</v>
      </c>
      <c r="C4081" s="181">
        <v>1925800</v>
      </c>
      <c r="D4081" s="181">
        <v>6</v>
      </c>
      <c r="E4081" s="180" t="s">
        <v>8165</v>
      </c>
      <c r="F4081" s="180" t="s">
        <v>7</v>
      </c>
    </row>
    <row r="4082" spans="1:6">
      <c r="A4082" s="180" t="s">
        <v>397</v>
      </c>
      <c r="B4082" s="181">
        <v>4881</v>
      </c>
      <c r="C4082" s="181">
        <v>298300</v>
      </c>
      <c r="D4082" s="181">
        <v>4</v>
      </c>
      <c r="E4082" s="180" t="s">
        <v>8166</v>
      </c>
      <c r="F4082" s="180" t="s">
        <v>15</v>
      </c>
    </row>
    <row r="4083" spans="1:6">
      <c r="A4083" s="180" t="s">
        <v>397</v>
      </c>
      <c r="B4083" s="181">
        <v>4254</v>
      </c>
      <c r="C4083" s="181">
        <v>296700</v>
      </c>
      <c r="D4083" s="181">
        <v>7</v>
      </c>
      <c r="E4083" s="180" t="s">
        <v>8167</v>
      </c>
      <c r="F4083" s="180" t="s">
        <v>14</v>
      </c>
    </row>
    <row r="4084" spans="1:6">
      <c r="A4084" s="180" t="s">
        <v>397</v>
      </c>
      <c r="B4084" s="181">
        <v>5678</v>
      </c>
      <c r="C4084" s="181">
        <v>404500</v>
      </c>
      <c r="D4084" s="181">
        <v>4</v>
      </c>
      <c r="E4084" s="180" t="s">
        <v>8168</v>
      </c>
      <c r="F4084" s="180" t="s">
        <v>41</v>
      </c>
    </row>
    <row r="4085" spans="1:6">
      <c r="A4085" s="180" t="s">
        <v>397</v>
      </c>
      <c r="B4085" s="181">
        <v>5550</v>
      </c>
      <c r="C4085" s="181">
        <v>779800</v>
      </c>
      <c r="D4085" s="181">
        <v>4</v>
      </c>
      <c r="E4085" s="180" t="s">
        <v>8169</v>
      </c>
      <c r="F4085" s="180" t="s">
        <v>41</v>
      </c>
    </row>
    <row r="4086" spans="1:6">
      <c r="A4086" s="180" t="s">
        <v>397</v>
      </c>
      <c r="B4086" s="181">
        <v>5788</v>
      </c>
      <c r="C4086" s="181">
        <v>2290000</v>
      </c>
      <c r="D4086" s="181">
        <v>6</v>
      </c>
      <c r="E4086" s="180" t="s">
        <v>8170</v>
      </c>
      <c r="F4086" s="180" t="s">
        <v>7</v>
      </c>
    </row>
    <row r="4087" spans="1:6">
      <c r="A4087" s="180" t="s">
        <v>397</v>
      </c>
      <c r="B4087" s="181">
        <v>3444</v>
      </c>
      <c r="C4087" s="181">
        <v>362200</v>
      </c>
      <c r="D4087" s="181">
        <v>4</v>
      </c>
      <c r="E4087" s="180" t="s">
        <v>8171</v>
      </c>
      <c r="F4087" s="180" t="s">
        <v>11</v>
      </c>
    </row>
    <row r="4088" spans="1:6">
      <c r="A4088" s="180" t="s">
        <v>397</v>
      </c>
      <c r="B4088" s="181">
        <v>5135</v>
      </c>
      <c r="C4088" s="181">
        <v>462200</v>
      </c>
      <c r="D4088" s="181">
        <v>5</v>
      </c>
      <c r="E4088" s="180" t="s">
        <v>8172</v>
      </c>
      <c r="F4088" s="180" t="s">
        <v>14</v>
      </c>
    </row>
    <row r="4089" spans="1:6">
      <c r="A4089" s="180" t="s">
        <v>397</v>
      </c>
      <c r="B4089" s="181">
        <v>3380</v>
      </c>
      <c r="C4089" s="181">
        <v>550400</v>
      </c>
      <c r="D4089" s="181">
        <v>4</v>
      </c>
      <c r="E4089" s="180" t="s">
        <v>8173</v>
      </c>
      <c r="F4089" s="180" t="s">
        <v>24</v>
      </c>
    </row>
    <row r="4090" spans="1:6">
      <c r="A4090" s="180" t="s">
        <v>397</v>
      </c>
      <c r="B4090" s="181">
        <v>3681</v>
      </c>
      <c r="C4090" s="181">
        <v>587500</v>
      </c>
      <c r="D4090" s="181">
        <v>4</v>
      </c>
      <c r="E4090" s="180" t="s">
        <v>8174</v>
      </c>
      <c r="F4090" s="180" t="s">
        <v>13</v>
      </c>
    </row>
    <row r="4091" spans="1:6">
      <c r="A4091" s="180" t="s">
        <v>397</v>
      </c>
      <c r="B4091" s="181">
        <v>2220</v>
      </c>
      <c r="C4091" s="181">
        <v>228900</v>
      </c>
      <c r="D4091" s="181">
        <v>4</v>
      </c>
      <c r="E4091" s="180" t="s">
        <v>8175</v>
      </c>
      <c r="F4091" s="180" t="s">
        <v>11</v>
      </c>
    </row>
    <row r="4092" spans="1:6">
      <c r="A4092" s="180" t="s">
        <v>397</v>
      </c>
      <c r="B4092" s="181">
        <v>3865</v>
      </c>
      <c r="C4092" s="181">
        <v>681000</v>
      </c>
      <c r="D4092" s="181">
        <v>6</v>
      </c>
      <c r="E4092" s="180" t="s">
        <v>8176</v>
      </c>
      <c r="F4092" s="180" t="s">
        <v>72</v>
      </c>
    </row>
    <row r="4093" spans="1:6">
      <c r="A4093" s="180" t="s">
        <v>397</v>
      </c>
      <c r="B4093" s="181">
        <v>6553</v>
      </c>
      <c r="C4093" s="181">
        <v>487600</v>
      </c>
      <c r="D4093" s="181">
        <v>6</v>
      </c>
      <c r="E4093" s="180" t="s">
        <v>8177</v>
      </c>
      <c r="F4093" s="180" t="s">
        <v>15</v>
      </c>
    </row>
    <row r="4094" spans="1:6">
      <c r="A4094" s="180" t="s">
        <v>397</v>
      </c>
      <c r="B4094" s="181">
        <v>5965</v>
      </c>
      <c r="C4094" s="181">
        <v>1013300</v>
      </c>
      <c r="D4094" s="181">
        <v>8</v>
      </c>
      <c r="E4094" s="180" t="s">
        <v>8178</v>
      </c>
      <c r="F4094" s="180" t="s">
        <v>44</v>
      </c>
    </row>
    <row r="4095" spans="1:6">
      <c r="A4095" s="180" t="s">
        <v>397</v>
      </c>
      <c r="B4095" s="181">
        <v>2878</v>
      </c>
      <c r="C4095" s="181">
        <v>343800</v>
      </c>
      <c r="D4095" s="181">
        <v>4</v>
      </c>
      <c r="E4095" s="180" t="s">
        <v>8179</v>
      </c>
      <c r="F4095" s="180" t="s">
        <v>183</v>
      </c>
    </row>
    <row r="4096" spans="1:6">
      <c r="A4096" s="180" t="s">
        <v>397</v>
      </c>
      <c r="B4096" s="181">
        <v>7239</v>
      </c>
      <c r="C4096" s="181">
        <v>576600</v>
      </c>
      <c r="D4096" s="181">
        <v>6</v>
      </c>
      <c r="E4096" s="180" t="s">
        <v>8180</v>
      </c>
      <c r="F4096" s="180" t="s">
        <v>14</v>
      </c>
    </row>
    <row r="4097" spans="1:6">
      <c r="A4097" s="180" t="s">
        <v>397</v>
      </c>
      <c r="B4097" s="181">
        <v>5838</v>
      </c>
      <c r="C4097" s="181">
        <v>461900</v>
      </c>
      <c r="D4097" s="181">
        <v>6</v>
      </c>
      <c r="E4097" s="180" t="s">
        <v>8181</v>
      </c>
      <c r="F4097" s="180" t="s">
        <v>11</v>
      </c>
    </row>
    <row r="4098" spans="1:6">
      <c r="A4098" s="180" t="s">
        <v>397</v>
      </c>
      <c r="B4098" s="181">
        <v>7085</v>
      </c>
      <c r="C4098" s="181">
        <v>1066600</v>
      </c>
      <c r="D4098" s="181">
        <v>6</v>
      </c>
      <c r="E4098" s="180" t="s">
        <v>8182</v>
      </c>
      <c r="F4098" s="180" t="s">
        <v>78</v>
      </c>
    </row>
    <row r="4099" spans="1:6">
      <c r="A4099" s="180" t="s">
        <v>397</v>
      </c>
      <c r="B4099" s="181">
        <v>2940</v>
      </c>
      <c r="C4099" s="181">
        <v>444900</v>
      </c>
      <c r="D4099" s="181">
        <v>7</v>
      </c>
      <c r="E4099" s="180" t="s">
        <v>8183</v>
      </c>
      <c r="F4099" s="180" t="s">
        <v>77</v>
      </c>
    </row>
    <row r="4100" spans="1:6">
      <c r="A4100" s="180" t="s">
        <v>397</v>
      </c>
      <c r="B4100" s="181">
        <v>2800</v>
      </c>
      <c r="C4100" s="181">
        <v>318300</v>
      </c>
      <c r="D4100" s="181">
        <v>4</v>
      </c>
      <c r="E4100" s="180" t="s">
        <v>8184</v>
      </c>
      <c r="F4100" s="180" t="s">
        <v>14</v>
      </c>
    </row>
    <row r="4101" spans="1:6">
      <c r="A4101" s="180" t="s">
        <v>397</v>
      </c>
      <c r="B4101" s="181">
        <v>3248</v>
      </c>
      <c r="C4101" s="181">
        <v>1167400</v>
      </c>
      <c r="D4101" s="181">
        <v>8</v>
      </c>
      <c r="E4101" s="180" t="s">
        <v>8185</v>
      </c>
      <c r="F4101" s="180" t="s">
        <v>78</v>
      </c>
    </row>
    <row r="4102" spans="1:6">
      <c r="A4102" s="180" t="s">
        <v>397</v>
      </c>
      <c r="B4102" s="181">
        <v>3581</v>
      </c>
      <c r="C4102" s="181">
        <v>611900</v>
      </c>
      <c r="D4102" s="181">
        <v>4</v>
      </c>
      <c r="E4102" s="180" t="s">
        <v>8186</v>
      </c>
      <c r="F4102" s="180" t="s">
        <v>28</v>
      </c>
    </row>
    <row r="4103" spans="1:6">
      <c r="A4103" s="180" t="s">
        <v>397</v>
      </c>
      <c r="B4103" s="181">
        <v>9907</v>
      </c>
      <c r="C4103" s="181">
        <v>2025500</v>
      </c>
      <c r="D4103" s="181">
        <v>8</v>
      </c>
      <c r="E4103" s="180" t="s">
        <v>8187</v>
      </c>
      <c r="F4103" s="180" t="s">
        <v>24</v>
      </c>
    </row>
    <row r="4104" spans="1:6">
      <c r="A4104" s="180" t="s">
        <v>397</v>
      </c>
      <c r="B4104" s="181">
        <v>3361</v>
      </c>
      <c r="C4104" s="181">
        <v>504000</v>
      </c>
      <c r="D4104" s="181">
        <v>4</v>
      </c>
      <c r="E4104" s="180" t="s">
        <v>8188</v>
      </c>
      <c r="F4104" s="180" t="s">
        <v>32</v>
      </c>
    </row>
    <row r="4105" spans="1:6">
      <c r="A4105" s="180" t="s">
        <v>397</v>
      </c>
      <c r="B4105" s="181">
        <v>3370</v>
      </c>
      <c r="C4105" s="181">
        <v>498200</v>
      </c>
      <c r="D4105" s="181">
        <v>4</v>
      </c>
      <c r="E4105" s="180" t="s">
        <v>8189</v>
      </c>
      <c r="F4105" s="180" t="s">
        <v>31</v>
      </c>
    </row>
    <row r="4106" spans="1:6">
      <c r="A4106" s="180" t="s">
        <v>397</v>
      </c>
      <c r="B4106" s="181">
        <v>4811</v>
      </c>
      <c r="C4106" s="181">
        <v>1306200</v>
      </c>
      <c r="D4106" s="181">
        <v>5</v>
      </c>
      <c r="E4106" s="180" t="s">
        <v>8190</v>
      </c>
      <c r="F4106" s="180" t="s">
        <v>7</v>
      </c>
    </row>
    <row r="4107" spans="1:6">
      <c r="A4107" s="180" t="s">
        <v>397</v>
      </c>
      <c r="B4107" s="181">
        <v>6042</v>
      </c>
      <c r="C4107" s="181">
        <v>751700</v>
      </c>
      <c r="D4107" s="181">
        <v>6</v>
      </c>
      <c r="E4107" s="180" t="s">
        <v>8191</v>
      </c>
      <c r="F4107" s="180" t="s">
        <v>13</v>
      </c>
    </row>
    <row r="4108" spans="1:6">
      <c r="A4108" s="180" t="s">
        <v>397</v>
      </c>
      <c r="B4108" s="181">
        <v>5583</v>
      </c>
      <c r="C4108" s="181">
        <v>394700</v>
      </c>
      <c r="D4108" s="181">
        <v>6</v>
      </c>
      <c r="E4108" s="180" t="s">
        <v>8192</v>
      </c>
      <c r="F4108" s="180" t="s">
        <v>14</v>
      </c>
    </row>
    <row r="4109" spans="1:6">
      <c r="A4109" s="180" t="s">
        <v>397</v>
      </c>
      <c r="B4109" s="181">
        <v>3607</v>
      </c>
      <c r="C4109" s="181">
        <v>644000</v>
      </c>
      <c r="D4109" s="181">
        <v>4</v>
      </c>
      <c r="E4109" s="180" t="s">
        <v>8193</v>
      </c>
      <c r="F4109" s="180" t="s">
        <v>32</v>
      </c>
    </row>
    <row r="4110" spans="1:6">
      <c r="A4110" s="180" t="s">
        <v>397</v>
      </c>
      <c r="B4110" s="181">
        <v>6882</v>
      </c>
      <c r="C4110" s="181">
        <v>599300</v>
      </c>
      <c r="D4110" s="181">
        <v>6</v>
      </c>
      <c r="E4110" s="180" t="s">
        <v>8194</v>
      </c>
      <c r="F4110" s="180" t="s">
        <v>14</v>
      </c>
    </row>
    <row r="4111" spans="1:6">
      <c r="A4111" s="180" t="s">
        <v>397</v>
      </c>
      <c r="B4111" s="181">
        <v>5664</v>
      </c>
      <c r="C4111" s="181">
        <v>434700</v>
      </c>
      <c r="D4111" s="181">
        <v>6</v>
      </c>
      <c r="E4111" s="180" t="s">
        <v>8195</v>
      </c>
      <c r="F4111" s="180" t="s">
        <v>14</v>
      </c>
    </row>
    <row r="4112" spans="1:6">
      <c r="A4112" s="180" t="s">
        <v>397</v>
      </c>
      <c r="B4112" s="181">
        <v>6464</v>
      </c>
      <c r="C4112" s="181">
        <v>684100</v>
      </c>
      <c r="D4112" s="181">
        <v>7</v>
      </c>
      <c r="E4112" s="180" t="s">
        <v>8196</v>
      </c>
      <c r="F4112" s="180" t="s">
        <v>95</v>
      </c>
    </row>
    <row r="4113" spans="1:6">
      <c r="A4113" s="180" t="s">
        <v>397</v>
      </c>
      <c r="B4113" s="181">
        <v>6409</v>
      </c>
      <c r="C4113" s="181">
        <v>524300</v>
      </c>
      <c r="D4113" s="181">
        <v>7</v>
      </c>
      <c r="E4113" s="180" t="s">
        <v>8197</v>
      </c>
      <c r="F4113" s="180" t="s">
        <v>14</v>
      </c>
    </row>
    <row r="4114" spans="1:6">
      <c r="A4114" s="180" t="s">
        <v>397</v>
      </c>
      <c r="B4114" s="181">
        <v>5112</v>
      </c>
      <c r="C4114" s="181">
        <v>411700</v>
      </c>
      <c r="D4114" s="181">
        <v>6</v>
      </c>
      <c r="E4114" s="180" t="s">
        <v>8198</v>
      </c>
      <c r="F4114" s="180" t="s">
        <v>14</v>
      </c>
    </row>
    <row r="4115" spans="1:6">
      <c r="A4115" s="180" t="s">
        <v>397</v>
      </c>
      <c r="B4115" s="181">
        <v>4649</v>
      </c>
      <c r="C4115" s="181">
        <v>322700</v>
      </c>
      <c r="D4115" s="181">
        <v>4</v>
      </c>
      <c r="E4115" s="180" t="s">
        <v>8199</v>
      </c>
      <c r="F4115" s="180" t="s">
        <v>16</v>
      </c>
    </row>
    <row r="4116" spans="1:6">
      <c r="A4116" s="180" t="s">
        <v>397</v>
      </c>
      <c r="B4116" s="181">
        <v>2176</v>
      </c>
      <c r="C4116" s="181">
        <v>324700</v>
      </c>
      <c r="D4116" s="181">
        <v>4</v>
      </c>
      <c r="E4116" s="180" t="s">
        <v>8200</v>
      </c>
      <c r="F4116" s="180" t="s">
        <v>5</v>
      </c>
    </row>
    <row r="4117" spans="1:6">
      <c r="A4117" s="180" t="s">
        <v>397</v>
      </c>
      <c r="B4117" s="181">
        <v>6639</v>
      </c>
      <c r="C4117" s="181">
        <v>507900</v>
      </c>
      <c r="D4117" s="181">
        <v>6</v>
      </c>
      <c r="E4117" s="180" t="s">
        <v>8201</v>
      </c>
      <c r="F4117" s="180" t="s">
        <v>14</v>
      </c>
    </row>
    <row r="4118" spans="1:6">
      <c r="A4118" s="180" t="s">
        <v>397</v>
      </c>
      <c r="B4118" s="181">
        <v>2288</v>
      </c>
      <c r="C4118" s="181">
        <v>246400</v>
      </c>
      <c r="D4118" s="181">
        <v>4</v>
      </c>
      <c r="E4118" s="180" t="s">
        <v>8202</v>
      </c>
      <c r="F4118" s="180" t="s">
        <v>16</v>
      </c>
    </row>
    <row r="4119" spans="1:6">
      <c r="A4119" s="180" t="s">
        <v>397</v>
      </c>
      <c r="B4119" s="181">
        <v>3197</v>
      </c>
      <c r="C4119" s="181">
        <v>262100</v>
      </c>
      <c r="D4119" s="181">
        <v>4</v>
      </c>
      <c r="E4119" s="180" t="s">
        <v>8203</v>
      </c>
      <c r="F4119" s="180" t="s">
        <v>15</v>
      </c>
    </row>
    <row r="4120" spans="1:6">
      <c r="A4120" s="180" t="s">
        <v>397</v>
      </c>
      <c r="B4120" s="181">
        <v>4184</v>
      </c>
      <c r="C4120" s="181">
        <v>560300</v>
      </c>
      <c r="D4120" s="181">
        <v>4</v>
      </c>
      <c r="E4120" s="180" t="s">
        <v>8204</v>
      </c>
      <c r="F4120" s="180" t="s">
        <v>289</v>
      </c>
    </row>
    <row r="4121" spans="1:6">
      <c r="A4121" s="180" t="s">
        <v>397</v>
      </c>
      <c r="B4121" s="181">
        <v>5640</v>
      </c>
      <c r="C4121" s="181">
        <v>480200</v>
      </c>
      <c r="D4121" s="181">
        <v>6</v>
      </c>
      <c r="E4121" s="180" t="s">
        <v>8205</v>
      </c>
      <c r="F4121" s="180" t="s">
        <v>14</v>
      </c>
    </row>
    <row r="4122" spans="1:6">
      <c r="A4122" s="180" t="s">
        <v>397</v>
      </c>
      <c r="B4122" s="181">
        <v>9865</v>
      </c>
      <c r="C4122" s="181">
        <v>1991300</v>
      </c>
      <c r="D4122" s="181">
        <v>6</v>
      </c>
      <c r="E4122" s="180" t="s">
        <v>8206</v>
      </c>
      <c r="F4122" s="180" t="s">
        <v>24</v>
      </c>
    </row>
    <row r="4123" spans="1:6">
      <c r="A4123" s="180" t="s">
        <v>397</v>
      </c>
      <c r="B4123" s="181">
        <v>2754</v>
      </c>
      <c r="C4123" s="181">
        <v>293600</v>
      </c>
      <c r="D4123" s="181">
        <v>4</v>
      </c>
      <c r="E4123" s="180" t="s">
        <v>8207</v>
      </c>
      <c r="F4123" s="180" t="s">
        <v>138</v>
      </c>
    </row>
    <row r="4124" spans="1:6">
      <c r="A4124" s="180" t="s">
        <v>397</v>
      </c>
      <c r="B4124" s="181">
        <v>3572</v>
      </c>
      <c r="C4124" s="181">
        <v>318800</v>
      </c>
      <c r="D4124" s="181">
        <v>4</v>
      </c>
      <c r="E4124" s="180" t="s">
        <v>8208</v>
      </c>
      <c r="F4124" s="180" t="s">
        <v>11</v>
      </c>
    </row>
    <row r="4125" spans="1:6">
      <c r="A4125" s="180" t="s">
        <v>397</v>
      </c>
      <c r="B4125" s="181">
        <v>3981</v>
      </c>
      <c r="C4125" s="181">
        <v>281800</v>
      </c>
      <c r="D4125" s="181">
        <v>4</v>
      </c>
      <c r="E4125" s="180" t="s">
        <v>8209</v>
      </c>
      <c r="F4125" s="180" t="s">
        <v>180</v>
      </c>
    </row>
    <row r="4126" spans="1:6">
      <c r="A4126" s="180" t="s">
        <v>397</v>
      </c>
      <c r="B4126" s="181">
        <v>2526</v>
      </c>
      <c r="C4126" s="181">
        <v>525300</v>
      </c>
      <c r="D4126" s="181">
        <v>4</v>
      </c>
      <c r="E4126" s="180" t="s">
        <v>8210</v>
      </c>
      <c r="F4126" s="180" t="s">
        <v>44</v>
      </c>
    </row>
    <row r="4127" spans="1:6">
      <c r="A4127" s="180" t="s">
        <v>397</v>
      </c>
      <c r="B4127" s="181">
        <v>3430</v>
      </c>
      <c r="C4127" s="181">
        <v>232800</v>
      </c>
      <c r="D4127" s="181">
        <v>4</v>
      </c>
      <c r="E4127" s="180" t="s">
        <v>8211</v>
      </c>
      <c r="F4127" s="180" t="s">
        <v>159</v>
      </c>
    </row>
    <row r="4128" spans="1:6">
      <c r="A4128" s="180" t="s">
        <v>397</v>
      </c>
      <c r="B4128" s="181">
        <v>4580</v>
      </c>
      <c r="C4128" s="181">
        <v>520100</v>
      </c>
      <c r="D4128" s="181">
        <v>4</v>
      </c>
      <c r="E4128" s="180" t="s">
        <v>8212</v>
      </c>
      <c r="F4128" s="180" t="s">
        <v>16</v>
      </c>
    </row>
    <row r="4129" spans="1:6">
      <c r="A4129" s="180" t="s">
        <v>397</v>
      </c>
      <c r="B4129" s="181">
        <v>4802</v>
      </c>
      <c r="C4129" s="181">
        <v>737300</v>
      </c>
      <c r="D4129" s="181">
        <v>5</v>
      </c>
      <c r="E4129" s="180" t="s">
        <v>8213</v>
      </c>
      <c r="F4129" s="180" t="s">
        <v>32</v>
      </c>
    </row>
    <row r="4130" spans="1:6">
      <c r="A4130" s="180" t="s">
        <v>397</v>
      </c>
      <c r="B4130" s="181">
        <v>6828</v>
      </c>
      <c r="C4130" s="181">
        <v>619000</v>
      </c>
      <c r="D4130" s="181">
        <v>6</v>
      </c>
      <c r="E4130" s="180" t="s">
        <v>8214</v>
      </c>
      <c r="F4130" s="180" t="s">
        <v>14</v>
      </c>
    </row>
    <row r="4131" spans="1:6">
      <c r="A4131" s="180" t="s">
        <v>397</v>
      </c>
      <c r="B4131" s="181">
        <v>4929</v>
      </c>
      <c r="C4131" s="181">
        <v>409600</v>
      </c>
      <c r="D4131" s="181">
        <v>5</v>
      </c>
      <c r="E4131" s="180" t="s">
        <v>8215</v>
      </c>
      <c r="F4131" s="180" t="s">
        <v>14</v>
      </c>
    </row>
    <row r="4132" spans="1:6">
      <c r="A4132" s="180" t="s">
        <v>397</v>
      </c>
      <c r="B4132" s="181">
        <v>4152</v>
      </c>
      <c r="C4132" s="181">
        <v>1373100</v>
      </c>
      <c r="D4132" s="181">
        <v>5</v>
      </c>
      <c r="E4132" s="180" t="s">
        <v>8216</v>
      </c>
      <c r="F4132" s="180" t="s">
        <v>7</v>
      </c>
    </row>
    <row r="4133" spans="1:6">
      <c r="A4133" s="180" t="s">
        <v>397</v>
      </c>
      <c r="B4133" s="181">
        <v>5284</v>
      </c>
      <c r="C4133" s="181">
        <v>389300</v>
      </c>
      <c r="D4133" s="181">
        <v>4</v>
      </c>
      <c r="E4133" s="180" t="s">
        <v>8217</v>
      </c>
      <c r="F4133" s="180" t="s">
        <v>15</v>
      </c>
    </row>
    <row r="4134" spans="1:6">
      <c r="A4134" s="180" t="s">
        <v>397</v>
      </c>
      <c r="B4134" s="181">
        <v>4146</v>
      </c>
      <c r="C4134" s="181">
        <v>607300</v>
      </c>
      <c r="D4134" s="181">
        <v>7</v>
      </c>
      <c r="E4134" s="180" t="s">
        <v>8218</v>
      </c>
      <c r="F4134" s="180" t="s">
        <v>49</v>
      </c>
    </row>
    <row r="4135" spans="1:6">
      <c r="A4135" s="180" t="s">
        <v>397</v>
      </c>
      <c r="B4135" s="181">
        <v>4269</v>
      </c>
      <c r="C4135" s="181">
        <v>967000</v>
      </c>
      <c r="D4135" s="181">
        <v>4</v>
      </c>
      <c r="E4135" s="180" t="s">
        <v>8219</v>
      </c>
      <c r="F4135" s="180" t="s">
        <v>7</v>
      </c>
    </row>
    <row r="4136" spans="1:6">
      <c r="A4136" s="180" t="s">
        <v>397</v>
      </c>
      <c r="B4136" s="181">
        <v>5034</v>
      </c>
      <c r="C4136" s="181">
        <v>615800</v>
      </c>
      <c r="D4136" s="181">
        <v>4</v>
      </c>
      <c r="E4136" s="180" t="s">
        <v>8220</v>
      </c>
      <c r="F4136" s="180" t="s">
        <v>65</v>
      </c>
    </row>
    <row r="4137" spans="1:6">
      <c r="A4137" s="180" t="s">
        <v>397</v>
      </c>
      <c r="B4137" s="181">
        <v>4325</v>
      </c>
      <c r="C4137" s="181">
        <v>1296300</v>
      </c>
      <c r="D4137" s="181">
        <v>4</v>
      </c>
      <c r="E4137" s="180" t="s">
        <v>8221</v>
      </c>
      <c r="F4137" s="180" t="s">
        <v>7</v>
      </c>
    </row>
    <row r="4138" spans="1:6">
      <c r="A4138" s="180" t="s">
        <v>397</v>
      </c>
      <c r="B4138" s="181">
        <v>2984</v>
      </c>
      <c r="C4138" s="181">
        <v>274200</v>
      </c>
      <c r="D4138" s="181">
        <v>4</v>
      </c>
      <c r="E4138" s="180" t="s">
        <v>8222</v>
      </c>
      <c r="F4138" s="180" t="s">
        <v>14</v>
      </c>
    </row>
    <row r="4139" spans="1:6">
      <c r="A4139" s="180" t="s">
        <v>397</v>
      </c>
      <c r="B4139" s="181">
        <v>6264</v>
      </c>
      <c r="C4139" s="181">
        <v>402900</v>
      </c>
      <c r="D4139" s="181">
        <v>8</v>
      </c>
      <c r="E4139" s="180" t="s">
        <v>8223</v>
      </c>
      <c r="F4139" s="180" t="s">
        <v>15</v>
      </c>
    </row>
    <row r="4140" spans="1:6">
      <c r="A4140" s="180" t="s">
        <v>397</v>
      </c>
      <c r="B4140" s="181">
        <v>4509</v>
      </c>
      <c r="C4140" s="181">
        <v>326000</v>
      </c>
      <c r="D4140" s="181">
        <v>7</v>
      </c>
      <c r="E4140" s="180" t="s">
        <v>8224</v>
      </c>
      <c r="F4140" s="180" t="s">
        <v>11</v>
      </c>
    </row>
    <row r="4141" spans="1:6">
      <c r="A4141" s="180" t="s">
        <v>397</v>
      </c>
      <c r="B4141" s="181">
        <v>5518</v>
      </c>
      <c r="C4141" s="181">
        <v>932600</v>
      </c>
      <c r="D4141" s="181">
        <v>4</v>
      </c>
      <c r="E4141" s="180" t="s">
        <v>8225</v>
      </c>
      <c r="F4141" s="180" t="s">
        <v>24</v>
      </c>
    </row>
    <row r="4142" spans="1:6">
      <c r="A4142" s="180" t="s">
        <v>397</v>
      </c>
      <c r="B4142" s="181">
        <v>4218</v>
      </c>
      <c r="C4142" s="181">
        <v>390200</v>
      </c>
      <c r="D4142" s="181">
        <v>4</v>
      </c>
      <c r="E4142" s="180" t="s">
        <v>8226</v>
      </c>
      <c r="F4142" s="180" t="s">
        <v>11</v>
      </c>
    </row>
    <row r="4143" spans="1:6">
      <c r="A4143" s="180" t="s">
        <v>397</v>
      </c>
      <c r="B4143" s="181">
        <v>5040</v>
      </c>
      <c r="C4143" s="181">
        <v>585900</v>
      </c>
      <c r="D4143" s="181">
        <v>4</v>
      </c>
      <c r="E4143" s="180" t="s">
        <v>8227</v>
      </c>
      <c r="F4143" s="180" t="s">
        <v>26</v>
      </c>
    </row>
    <row r="4144" spans="1:6">
      <c r="A4144" s="180" t="s">
        <v>397</v>
      </c>
      <c r="B4144" s="181">
        <v>4700</v>
      </c>
      <c r="C4144" s="181">
        <v>767700</v>
      </c>
      <c r="D4144" s="181">
        <v>4</v>
      </c>
      <c r="E4144" s="180" t="s">
        <v>8228</v>
      </c>
      <c r="F4144" s="180" t="s">
        <v>44</v>
      </c>
    </row>
    <row r="4145" spans="1:6">
      <c r="A4145" s="180" t="s">
        <v>397</v>
      </c>
      <c r="B4145" s="181">
        <v>2146</v>
      </c>
      <c r="C4145" s="181">
        <v>201000</v>
      </c>
      <c r="D4145" s="181">
        <v>4</v>
      </c>
      <c r="E4145" s="180" t="s">
        <v>8229</v>
      </c>
      <c r="F4145" s="180" t="s">
        <v>175</v>
      </c>
    </row>
    <row r="4146" spans="1:6">
      <c r="A4146" s="180" t="s">
        <v>397</v>
      </c>
      <c r="B4146" s="181">
        <v>3157</v>
      </c>
      <c r="C4146" s="181">
        <v>262400</v>
      </c>
      <c r="D4146" s="181">
        <v>5</v>
      </c>
      <c r="E4146" s="180" t="s">
        <v>8230</v>
      </c>
      <c r="F4146" s="180" t="s">
        <v>14</v>
      </c>
    </row>
    <row r="4147" spans="1:6">
      <c r="A4147" s="180" t="s">
        <v>397</v>
      </c>
      <c r="B4147" s="181">
        <v>3240</v>
      </c>
      <c r="C4147" s="181">
        <v>358100</v>
      </c>
      <c r="D4147" s="181">
        <v>4</v>
      </c>
      <c r="E4147" s="180" t="s">
        <v>8231</v>
      </c>
      <c r="F4147" s="180" t="s">
        <v>26</v>
      </c>
    </row>
    <row r="4148" spans="1:6">
      <c r="A4148" s="180" t="s">
        <v>397</v>
      </c>
      <c r="B4148" s="181">
        <v>3480</v>
      </c>
      <c r="C4148" s="181">
        <v>339300</v>
      </c>
      <c r="D4148" s="181">
        <v>6</v>
      </c>
      <c r="E4148" s="180" t="s">
        <v>8232</v>
      </c>
      <c r="F4148" s="180" t="s">
        <v>14</v>
      </c>
    </row>
    <row r="4149" spans="1:6">
      <c r="A4149" s="180" t="s">
        <v>397</v>
      </c>
      <c r="B4149" s="181">
        <v>4243</v>
      </c>
      <c r="C4149" s="181">
        <v>290000</v>
      </c>
      <c r="D4149" s="181">
        <v>5</v>
      </c>
      <c r="E4149" s="180" t="s">
        <v>8233</v>
      </c>
      <c r="F4149" s="180" t="s">
        <v>14</v>
      </c>
    </row>
    <row r="4150" spans="1:6">
      <c r="A4150" s="180" t="s">
        <v>397</v>
      </c>
      <c r="B4150" s="181">
        <v>3605</v>
      </c>
      <c r="C4150" s="181">
        <v>296900</v>
      </c>
      <c r="D4150" s="181">
        <v>4</v>
      </c>
      <c r="E4150" s="180" t="s">
        <v>8234</v>
      </c>
      <c r="F4150" s="180" t="s">
        <v>11</v>
      </c>
    </row>
    <row r="4151" spans="1:6">
      <c r="A4151" s="180" t="s">
        <v>397</v>
      </c>
      <c r="B4151" s="181">
        <v>3919</v>
      </c>
      <c r="C4151" s="181">
        <v>439500</v>
      </c>
      <c r="D4151" s="181">
        <v>4</v>
      </c>
      <c r="E4151" s="180" t="s">
        <v>8235</v>
      </c>
      <c r="F4151" s="180" t="s">
        <v>14</v>
      </c>
    </row>
    <row r="4152" spans="1:6">
      <c r="A4152" s="180" t="s">
        <v>397</v>
      </c>
      <c r="B4152" s="181">
        <v>7072</v>
      </c>
      <c r="C4152" s="181">
        <v>952700</v>
      </c>
      <c r="D4152" s="181">
        <v>8</v>
      </c>
      <c r="E4152" s="180" t="s">
        <v>8236</v>
      </c>
      <c r="F4152" s="180" t="s">
        <v>13</v>
      </c>
    </row>
    <row r="4153" spans="1:6">
      <c r="A4153" s="180" t="s">
        <v>397</v>
      </c>
      <c r="B4153" s="181">
        <v>4176</v>
      </c>
      <c r="C4153" s="181">
        <v>1194500</v>
      </c>
      <c r="D4153" s="181">
        <v>5</v>
      </c>
      <c r="E4153" s="180" t="s">
        <v>8237</v>
      </c>
      <c r="F4153" s="180" t="s">
        <v>7</v>
      </c>
    </row>
    <row r="4154" spans="1:6">
      <c r="A4154" s="180" t="s">
        <v>397</v>
      </c>
      <c r="B4154" s="181">
        <v>5126</v>
      </c>
      <c r="C4154" s="181">
        <v>419200</v>
      </c>
      <c r="D4154" s="181">
        <v>6</v>
      </c>
      <c r="E4154" s="180" t="s">
        <v>8238</v>
      </c>
      <c r="F4154" s="180" t="s">
        <v>14</v>
      </c>
    </row>
    <row r="4155" spans="1:6">
      <c r="A4155" s="180" t="s">
        <v>397</v>
      </c>
      <c r="B4155" s="181">
        <v>2759</v>
      </c>
      <c r="C4155" s="181">
        <v>197900</v>
      </c>
      <c r="D4155" s="181">
        <v>4</v>
      </c>
      <c r="E4155" s="180" t="s">
        <v>8239</v>
      </c>
      <c r="F4155" s="180" t="s">
        <v>14</v>
      </c>
    </row>
    <row r="4156" spans="1:6">
      <c r="A4156" s="180" t="s">
        <v>397</v>
      </c>
      <c r="B4156" s="181">
        <v>3480</v>
      </c>
      <c r="C4156" s="181">
        <v>258000</v>
      </c>
      <c r="D4156" s="181">
        <v>4</v>
      </c>
      <c r="E4156" s="180" t="s">
        <v>8240</v>
      </c>
      <c r="F4156" s="180" t="s">
        <v>14</v>
      </c>
    </row>
    <row r="4157" spans="1:6">
      <c r="A4157" s="180" t="s">
        <v>397</v>
      </c>
      <c r="B4157" s="181">
        <v>4896</v>
      </c>
      <c r="C4157" s="181">
        <v>314500</v>
      </c>
      <c r="D4157" s="181">
        <v>6</v>
      </c>
      <c r="E4157" s="180" t="s">
        <v>8241</v>
      </c>
      <c r="F4157" s="180" t="s">
        <v>11</v>
      </c>
    </row>
    <row r="4158" spans="1:6">
      <c r="A4158" s="180" t="s">
        <v>397</v>
      </c>
      <c r="B4158" s="181">
        <v>4599</v>
      </c>
      <c r="C4158" s="181">
        <v>223900</v>
      </c>
      <c r="D4158" s="181">
        <v>5</v>
      </c>
      <c r="E4158" s="180" t="s">
        <v>8242</v>
      </c>
      <c r="F4158" s="180" t="s">
        <v>11</v>
      </c>
    </row>
    <row r="4159" spans="1:6">
      <c r="A4159" s="180" t="s">
        <v>397</v>
      </c>
      <c r="B4159" s="181">
        <v>4730</v>
      </c>
      <c r="C4159" s="181">
        <v>786300</v>
      </c>
      <c r="D4159" s="181">
        <v>5</v>
      </c>
      <c r="E4159" s="180" t="s">
        <v>8243</v>
      </c>
      <c r="F4159" s="180" t="s">
        <v>28</v>
      </c>
    </row>
    <row r="4160" spans="1:6">
      <c r="A4160" s="180" t="s">
        <v>397</v>
      </c>
      <c r="B4160" s="181">
        <v>6909</v>
      </c>
      <c r="C4160" s="181">
        <v>675400</v>
      </c>
      <c r="D4160" s="181">
        <v>6</v>
      </c>
      <c r="E4160" s="180" t="s">
        <v>8244</v>
      </c>
      <c r="F4160" s="180" t="s">
        <v>72</v>
      </c>
    </row>
    <row r="4161" spans="1:6">
      <c r="A4161" s="180" t="s">
        <v>397</v>
      </c>
      <c r="B4161" s="181">
        <v>4203</v>
      </c>
      <c r="C4161" s="181">
        <v>291100</v>
      </c>
      <c r="D4161" s="181">
        <v>5</v>
      </c>
      <c r="E4161" s="180" t="s">
        <v>8245</v>
      </c>
      <c r="F4161" s="180" t="s">
        <v>11</v>
      </c>
    </row>
    <row r="4162" spans="1:6">
      <c r="A4162" s="180" t="s">
        <v>397</v>
      </c>
      <c r="B4162" s="181">
        <v>4110</v>
      </c>
      <c r="C4162" s="181">
        <v>729300</v>
      </c>
      <c r="D4162" s="181">
        <v>4</v>
      </c>
      <c r="E4162" s="180" t="s">
        <v>8246</v>
      </c>
      <c r="F4162" s="180" t="s">
        <v>28</v>
      </c>
    </row>
    <row r="4163" spans="1:6">
      <c r="A4163" s="180" t="s">
        <v>397</v>
      </c>
      <c r="B4163" s="181">
        <v>4464</v>
      </c>
      <c r="C4163" s="181">
        <v>284700</v>
      </c>
      <c r="D4163" s="181">
        <v>4</v>
      </c>
      <c r="E4163" s="180" t="s">
        <v>8247</v>
      </c>
      <c r="F4163" s="180" t="s">
        <v>11</v>
      </c>
    </row>
    <row r="4164" spans="1:6">
      <c r="A4164" s="180" t="s">
        <v>397</v>
      </c>
      <c r="B4164" s="181">
        <v>5036</v>
      </c>
      <c r="C4164" s="181">
        <v>772700</v>
      </c>
      <c r="D4164" s="181">
        <v>8</v>
      </c>
      <c r="E4164" s="180" t="s">
        <v>8248</v>
      </c>
      <c r="F4164" s="180" t="s">
        <v>24</v>
      </c>
    </row>
    <row r="4165" spans="1:6">
      <c r="A4165" s="180" t="s">
        <v>397</v>
      </c>
      <c r="B4165" s="181">
        <v>5716</v>
      </c>
      <c r="C4165" s="181">
        <v>364700</v>
      </c>
      <c r="D4165" s="181">
        <v>4</v>
      </c>
      <c r="E4165" s="180" t="s">
        <v>8249</v>
      </c>
      <c r="F4165" s="180" t="s">
        <v>26</v>
      </c>
    </row>
    <row r="4166" spans="1:6">
      <c r="A4166" s="180" t="s">
        <v>397</v>
      </c>
      <c r="B4166" s="181">
        <v>4515</v>
      </c>
      <c r="C4166" s="181">
        <v>432500</v>
      </c>
      <c r="D4166" s="181">
        <v>8</v>
      </c>
      <c r="E4166" s="180" t="s">
        <v>8250</v>
      </c>
      <c r="F4166" s="180" t="s">
        <v>14</v>
      </c>
    </row>
    <row r="4167" spans="1:6">
      <c r="A4167" s="180" t="s">
        <v>397</v>
      </c>
      <c r="B4167" s="181">
        <v>4514</v>
      </c>
      <c r="C4167" s="181">
        <v>575600</v>
      </c>
      <c r="D4167" s="181">
        <v>4</v>
      </c>
      <c r="E4167" s="180" t="s">
        <v>8251</v>
      </c>
      <c r="F4167" s="180" t="s">
        <v>49</v>
      </c>
    </row>
    <row r="4168" spans="1:6">
      <c r="A4168" s="180" t="s">
        <v>397</v>
      </c>
      <c r="B4168" s="181">
        <v>4410</v>
      </c>
      <c r="C4168" s="181">
        <v>397500</v>
      </c>
      <c r="D4168" s="181">
        <v>4</v>
      </c>
      <c r="E4168" s="180" t="s">
        <v>8252</v>
      </c>
      <c r="F4168" s="180" t="s">
        <v>10</v>
      </c>
    </row>
    <row r="4169" spans="1:6">
      <c r="A4169" s="180" t="s">
        <v>397</v>
      </c>
      <c r="B4169" s="181">
        <v>3924</v>
      </c>
      <c r="C4169" s="181">
        <v>384000</v>
      </c>
      <c r="D4169" s="181">
        <v>4</v>
      </c>
      <c r="E4169" s="180" t="s">
        <v>8253</v>
      </c>
      <c r="F4169" s="180" t="s">
        <v>27</v>
      </c>
    </row>
    <row r="4170" spans="1:6">
      <c r="A4170" s="180" t="s">
        <v>397</v>
      </c>
      <c r="B4170" s="181">
        <v>6874</v>
      </c>
      <c r="C4170" s="181">
        <v>1807100</v>
      </c>
      <c r="D4170" s="181">
        <v>6</v>
      </c>
      <c r="E4170" s="180" t="s">
        <v>8254</v>
      </c>
      <c r="F4170" s="180" t="s">
        <v>7</v>
      </c>
    </row>
    <row r="4171" spans="1:6">
      <c r="A4171" s="180" t="s">
        <v>397</v>
      </c>
      <c r="B4171" s="181">
        <v>4924</v>
      </c>
      <c r="C4171" s="181">
        <v>447700</v>
      </c>
      <c r="D4171" s="181">
        <v>5</v>
      </c>
      <c r="E4171" s="180" t="s">
        <v>8255</v>
      </c>
      <c r="F4171" s="180" t="s">
        <v>10</v>
      </c>
    </row>
    <row r="4172" spans="1:6">
      <c r="A4172" s="180" t="s">
        <v>397</v>
      </c>
      <c r="B4172" s="181">
        <v>4667</v>
      </c>
      <c r="C4172" s="181">
        <v>410500</v>
      </c>
      <c r="D4172" s="181">
        <v>4</v>
      </c>
      <c r="E4172" s="180" t="s">
        <v>8256</v>
      </c>
      <c r="F4172" s="180" t="s">
        <v>10</v>
      </c>
    </row>
    <row r="4173" spans="1:6">
      <c r="A4173" s="180" t="s">
        <v>397</v>
      </c>
      <c r="B4173" s="181">
        <v>4395</v>
      </c>
      <c r="C4173" s="181">
        <v>567100</v>
      </c>
      <c r="D4173" s="181">
        <v>6</v>
      </c>
      <c r="E4173" s="180" t="s">
        <v>8257</v>
      </c>
      <c r="F4173" s="180" t="s">
        <v>41</v>
      </c>
    </row>
    <row r="4174" spans="1:6">
      <c r="A4174" s="180" t="s">
        <v>397</v>
      </c>
      <c r="B4174" s="181">
        <v>4706</v>
      </c>
      <c r="C4174" s="181">
        <v>199600</v>
      </c>
      <c r="D4174" s="181">
        <v>6</v>
      </c>
      <c r="E4174" s="180" t="s">
        <v>8258</v>
      </c>
      <c r="F4174" s="180" t="s">
        <v>14</v>
      </c>
    </row>
    <row r="4175" spans="1:6">
      <c r="A4175" s="180" t="s">
        <v>397</v>
      </c>
      <c r="B4175" s="181">
        <v>6059</v>
      </c>
      <c r="C4175" s="181">
        <v>1224800</v>
      </c>
      <c r="D4175" s="181">
        <v>8</v>
      </c>
      <c r="E4175" s="180" t="s">
        <v>8259</v>
      </c>
      <c r="F4175" s="180" t="s">
        <v>72</v>
      </c>
    </row>
    <row r="4176" spans="1:6">
      <c r="A4176" s="180" t="s">
        <v>397</v>
      </c>
      <c r="B4176" s="181">
        <v>3828</v>
      </c>
      <c r="C4176" s="181">
        <v>345600</v>
      </c>
      <c r="D4176" s="181">
        <v>6</v>
      </c>
      <c r="E4176" s="180" t="s">
        <v>8260</v>
      </c>
      <c r="F4176" s="180" t="s">
        <v>11</v>
      </c>
    </row>
    <row r="4177" spans="1:6">
      <c r="A4177" s="180" t="s">
        <v>397</v>
      </c>
      <c r="B4177" s="181">
        <v>8862</v>
      </c>
      <c r="C4177" s="181">
        <v>1072300</v>
      </c>
      <c r="D4177" s="181">
        <v>8</v>
      </c>
      <c r="E4177" s="180" t="s">
        <v>8261</v>
      </c>
      <c r="F4177" s="180" t="s">
        <v>180</v>
      </c>
    </row>
    <row r="4178" spans="1:6">
      <c r="A4178" s="180" t="s">
        <v>397</v>
      </c>
      <c r="B4178" s="181">
        <v>3483</v>
      </c>
      <c r="C4178" s="181">
        <v>265600</v>
      </c>
      <c r="D4178" s="181">
        <v>5</v>
      </c>
      <c r="E4178" s="180" t="s">
        <v>8262</v>
      </c>
      <c r="F4178" s="180" t="s">
        <v>11</v>
      </c>
    </row>
    <row r="4179" spans="1:6">
      <c r="A4179" s="180" t="s">
        <v>397</v>
      </c>
      <c r="B4179" s="181">
        <v>9324</v>
      </c>
      <c r="C4179" s="181">
        <v>1136300</v>
      </c>
      <c r="D4179" s="181">
        <v>6</v>
      </c>
      <c r="E4179" s="180" t="s">
        <v>8263</v>
      </c>
      <c r="F4179" s="180" t="s">
        <v>24</v>
      </c>
    </row>
    <row r="4180" spans="1:6">
      <c r="A4180" s="180" t="s">
        <v>397</v>
      </c>
      <c r="B4180" s="181">
        <v>3704</v>
      </c>
      <c r="C4180" s="181">
        <v>396300</v>
      </c>
      <c r="D4180" s="181">
        <v>4</v>
      </c>
      <c r="E4180" s="180" t="s">
        <v>8264</v>
      </c>
      <c r="F4180" s="180" t="s">
        <v>77</v>
      </c>
    </row>
    <row r="4181" spans="1:6">
      <c r="A4181" s="180" t="s">
        <v>397</v>
      </c>
      <c r="B4181" s="181">
        <v>2100</v>
      </c>
      <c r="C4181" s="181">
        <v>207000</v>
      </c>
      <c r="D4181" s="181">
        <v>4</v>
      </c>
      <c r="E4181" s="180" t="s">
        <v>8265</v>
      </c>
      <c r="F4181" s="180" t="s">
        <v>14</v>
      </c>
    </row>
    <row r="4182" spans="1:6">
      <c r="A4182" s="180" t="s">
        <v>397</v>
      </c>
      <c r="B4182" s="181">
        <v>4467</v>
      </c>
      <c r="C4182" s="181">
        <v>320200</v>
      </c>
      <c r="D4182" s="181">
        <v>4</v>
      </c>
      <c r="E4182" s="180" t="s">
        <v>8266</v>
      </c>
      <c r="F4182" s="180" t="s">
        <v>14</v>
      </c>
    </row>
    <row r="4183" spans="1:6">
      <c r="A4183" s="180" t="s">
        <v>397</v>
      </c>
      <c r="B4183" s="181">
        <v>8768</v>
      </c>
      <c r="C4183" s="181">
        <v>1123100</v>
      </c>
      <c r="D4183" s="181">
        <v>8</v>
      </c>
      <c r="E4183" s="180" t="s">
        <v>8267</v>
      </c>
      <c r="F4183" s="180" t="s">
        <v>5</v>
      </c>
    </row>
    <row r="4184" spans="1:6">
      <c r="A4184" s="180" t="s">
        <v>397</v>
      </c>
      <c r="B4184" s="181">
        <v>4017</v>
      </c>
      <c r="C4184" s="181">
        <v>508500</v>
      </c>
      <c r="D4184" s="181">
        <v>4</v>
      </c>
      <c r="E4184" s="180" t="s">
        <v>8268</v>
      </c>
      <c r="F4184" s="180" t="s">
        <v>49</v>
      </c>
    </row>
    <row r="4185" spans="1:6">
      <c r="A4185" s="180" t="s">
        <v>397</v>
      </c>
      <c r="B4185" s="181">
        <v>7813</v>
      </c>
      <c r="C4185" s="181">
        <v>2076300</v>
      </c>
      <c r="D4185" s="181">
        <v>8</v>
      </c>
      <c r="E4185" s="180" t="s">
        <v>8269</v>
      </c>
      <c r="F4185" s="180" t="s">
        <v>24</v>
      </c>
    </row>
    <row r="4186" spans="1:6">
      <c r="A4186" s="180" t="s">
        <v>397</v>
      </c>
      <c r="B4186" s="181">
        <v>5958</v>
      </c>
      <c r="C4186" s="181">
        <v>558100</v>
      </c>
      <c r="D4186" s="181">
        <v>4</v>
      </c>
      <c r="E4186" s="180" t="s">
        <v>8270</v>
      </c>
      <c r="F4186" s="180" t="s">
        <v>14</v>
      </c>
    </row>
    <row r="4187" spans="1:6">
      <c r="A4187" s="180" t="s">
        <v>397</v>
      </c>
      <c r="B4187" s="181">
        <v>5168</v>
      </c>
      <c r="C4187" s="181">
        <v>809600</v>
      </c>
      <c r="D4187" s="181">
        <v>4</v>
      </c>
      <c r="E4187" s="180" t="s">
        <v>8271</v>
      </c>
      <c r="F4187" s="180" t="s">
        <v>7</v>
      </c>
    </row>
    <row r="4188" spans="1:6">
      <c r="A4188" s="180" t="s">
        <v>397</v>
      </c>
      <c r="B4188" s="181">
        <v>4008</v>
      </c>
      <c r="C4188" s="181">
        <v>663600</v>
      </c>
      <c r="D4188" s="181">
        <v>4</v>
      </c>
      <c r="E4188" s="180" t="s">
        <v>8272</v>
      </c>
      <c r="F4188" s="180" t="s">
        <v>28</v>
      </c>
    </row>
    <row r="4189" spans="1:6">
      <c r="A4189" s="180" t="s">
        <v>397</v>
      </c>
      <c r="B4189" s="181">
        <v>4187</v>
      </c>
      <c r="C4189" s="181">
        <v>318000</v>
      </c>
      <c r="D4189" s="181">
        <v>8</v>
      </c>
      <c r="E4189" s="180" t="s">
        <v>8273</v>
      </c>
      <c r="F4189" s="180" t="s">
        <v>11</v>
      </c>
    </row>
    <row r="4190" spans="1:6">
      <c r="A4190" s="180" t="s">
        <v>397</v>
      </c>
      <c r="B4190" s="181">
        <v>3981</v>
      </c>
      <c r="C4190" s="181">
        <v>259500</v>
      </c>
      <c r="D4190" s="181">
        <v>4</v>
      </c>
      <c r="E4190" s="180" t="s">
        <v>8274</v>
      </c>
      <c r="F4190" s="180" t="s">
        <v>14</v>
      </c>
    </row>
    <row r="4191" spans="1:6">
      <c r="A4191" s="180" t="s">
        <v>397</v>
      </c>
      <c r="B4191" s="181">
        <v>4965</v>
      </c>
      <c r="C4191" s="181">
        <v>348600</v>
      </c>
      <c r="D4191" s="181">
        <v>6</v>
      </c>
      <c r="E4191" s="180" t="s">
        <v>8275</v>
      </c>
      <c r="F4191" s="180" t="s">
        <v>14</v>
      </c>
    </row>
    <row r="4192" spans="1:6">
      <c r="A4192" s="180" t="s">
        <v>397</v>
      </c>
      <c r="B4192" s="181">
        <v>4500</v>
      </c>
      <c r="C4192" s="181">
        <v>360700</v>
      </c>
      <c r="D4192" s="181">
        <v>4</v>
      </c>
      <c r="E4192" s="180" t="s">
        <v>8276</v>
      </c>
      <c r="F4192" s="180" t="s">
        <v>10</v>
      </c>
    </row>
    <row r="4193" spans="1:6">
      <c r="A4193" s="180" t="s">
        <v>397</v>
      </c>
      <c r="B4193" s="181">
        <v>10622</v>
      </c>
      <c r="C4193" s="181">
        <v>1461000</v>
      </c>
      <c r="D4193" s="181">
        <v>7</v>
      </c>
      <c r="E4193" s="180" t="s">
        <v>8277</v>
      </c>
      <c r="F4193" s="180" t="s">
        <v>24</v>
      </c>
    </row>
    <row r="4194" spans="1:6">
      <c r="A4194" s="180" t="s">
        <v>397</v>
      </c>
      <c r="B4194" s="181">
        <v>3332</v>
      </c>
      <c r="C4194" s="181">
        <v>381500</v>
      </c>
      <c r="D4194" s="181">
        <v>4</v>
      </c>
      <c r="E4194" s="180" t="s">
        <v>8278</v>
      </c>
      <c r="F4194" s="180" t="s">
        <v>16</v>
      </c>
    </row>
    <row r="4195" spans="1:6">
      <c r="A4195" s="180" t="s">
        <v>397</v>
      </c>
      <c r="B4195" s="181">
        <v>4627</v>
      </c>
      <c r="C4195" s="181">
        <v>304400</v>
      </c>
      <c r="D4195" s="181">
        <v>4</v>
      </c>
      <c r="E4195" s="180" t="s">
        <v>8279</v>
      </c>
      <c r="F4195" s="180" t="s">
        <v>11</v>
      </c>
    </row>
    <row r="4196" spans="1:6">
      <c r="A4196" s="180" t="s">
        <v>397</v>
      </c>
      <c r="B4196" s="181">
        <v>4674</v>
      </c>
      <c r="C4196" s="181">
        <v>767300</v>
      </c>
      <c r="D4196" s="181">
        <v>4</v>
      </c>
      <c r="E4196" s="180" t="s">
        <v>8280</v>
      </c>
      <c r="F4196" s="180" t="s">
        <v>66</v>
      </c>
    </row>
    <row r="4197" spans="1:6">
      <c r="A4197" s="180" t="s">
        <v>397</v>
      </c>
      <c r="B4197" s="181">
        <v>2566</v>
      </c>
      <c r="C4197" s="181">
        <v>495400</v>
      </c>
      <c r="D4197" s="181">
        <v>4</v>
      </c>
      <c r="E4197" s="180" t="s">
        <v>8281</v>
      </c>
      <c r="F4197" s="180" t="s">
        <v>72</v>
      </c>
    </row>
    <row r="4198" spans="1:6">
      <c r="A4198" s="180" t="s">
        <v>397</v>
      </c>
      <c r="B4198" s="181">
        <v>7893</v>
      </c>
      <c r="C4198" s="181">
        <v>819000</v>
      </c>
      <c r="D4198" s="181">
        <v>4</v>
      </c>
      <c r="E4198" s="180" t="s">
        <v>8282</v>
      </c>
      <c r="F4198" s="180" t="s">
        <v>32</v>
      </c>
    </row>
    <row r="4199" spans="1:6">
      <c r="A4199" s="180" t="s">
        <v>397</v>
      </c>
      <c r="B4199" s="181">
        <v>4518</v>
      </c>
      <c r="C4199" s="181">
        <v>918600</v>
      </c>
      <c r="D4199" s="181">
        <v>4</v>
      </c>
      <c r="E4199" s="180" t="s">
        <v>8283</v>
      </c>
      <c r="F4199" s="180" t="s">
        <v>49</v>
      </c>
    </row>
    <row r="4200" spans="1:6">
      <c r="A4200" s="180" t="s">
        <v>397</v>
      </c>
      <c r="B4200" s="181">
        <v>3844</v>
      </c>
      <c r="C4200" s="181">
        <v>692400</v>
      </c>
      <c r="D4200" s="181">
        <v>4</v>
      </c>
      <c r="E4200" s="180" t="s">
        <v>8284</v>
      </c>
      <c r="F4200" s="180" t="s">
        <v>28</v>
      </c>
    </row>
    <row r="4201" spans="1:6">
      <c r="A4201" s="180" t="s">
        <v>397</v>
      </c>
      <c r="B4201" s="181">
        <v>3360</v>
      </c>
      <c r="C4201" s="181">
        <v>521100</v>
      </c>
      <c r="D4201" s="181">
        <v>4</v>
      </c>
      <c r="E4201" s="180" t="s">
        <v>8285</v>
      </c>
      <c r="F4201" s="180" t="s">
        <v>62</v>
      </c>
    </row>
    <row r="4202" spans="1:6">
      <c r="A4202" s="180" t="s">
        <v>397</v>
      </c>
      <c r="B4202" s="181">
        <v>5176</v>
      </c>
      <c r="C4202" s="181">
        <v>521700</v>
      </c>
      <c r="D4202" s="181">
        <v>4</v>
      </c>
      <c r="E4202" s="180" t="s">
        <v>8286</v>
      </c>
      <c r="F4202" s="180" t="s">
        <v>14</v>
      </c>
    </row>
    <row r="4203" spans="1:6">
      <c r="A4203" s="180" t="s">
        <v>397</v>
      </c>
      <c r="B4203" s="181">
        <v>3886</v>
      </c>
      <c r="C4203" s="181">
        <v>1384300</v>
      </c>
      <c r="D4203" s="181">
        <v>5</v>
      </c>
      <c r="E4203" s="180" t="s">
        <v>8287</v>
      </c>
      <c r="F4203" s="180" t="s">
        <v>7</v>
      </c>
    </row>
    <row r="4204" spans="1:6">
      <c r="A4204" s="180" t="s">
        <v>397</v>
      </c>
      <c r="B4204" s="181">
        <v>4848</v>
      </c>
      <c r="C4204" s="181">
        <v>631200</v>
      </c>
      <c r="D4204" s="181">
        <v>7</v>
      </c>
      <c r="E4204" s="180" t="s">
        <v>8288</v>
      </c>
      <c r="F4204" s="180" t="s">
        <v>13</v>
      </c>
    </row>
    <row r="4205" spans="1:6">
      <c r="A4205" s="180" t="s">
        <v>397</v>
      </c>
      <c r="B4205" s="181">
        <v>6601</v>
      </c>
      <c r="C4205" s="181">
        <v>589500</v>
      </c>
      <c r="D4205" s="181">
        <v>7</v>
      </c>
      <c r="E4205" s="180" t="s">
        <v>8289</v>
      </c>
      <c r="F4205" s="180" t="s">
        <v>14</v>
      </c>
    </row>
    <row r="4206" spans="1:6">
      <c r="A4206" s="180" t="s">
        <v>397</v>
      </c>
      <c r="B4206" s="181">
        <v>5310</v>
      </c>
      <c r="C4206" s="181">
        <v>397600</v>
      </c>
      <c r="D4206" s="181">
        <v>8</v>
      </c>
      <c r="E4206" s="180" t="s">
        <v>8290</v>
      </c>
      <c r="F4206" s="180" t="s">
        <v>46</v>
      </c>
    </row>
    <row r="4207" spans="1:6">
      <c r="A4207" s="180" t="s">
        <v>397</v>
      </c>
      <c r="B4207" s="181">
        <v>4906</v>
      </c>
      <c r="C4207" s="181">
        <v>763100</v>
      </c>
      <c r="D4207" s="181">
        <v>6</v>
      </c>
      <c r="E4207" s="180" t="s">
        <v>8291</v>
      </c>
      <c r="F4207" s="180" t="s">
        <v>16</v>
      </c>
    </row>
    <row r="4208" spans="1:6">
      <c r="A4208" s="180" t="s">
        <v>397</v>
      </c>
      <c r="B4208" s="181">
        <v>3154</v>
      </c>
      <c r="C4208" s="181">
        <v>352900</v>
      </c>
      <c r="D4208" s="181">
        <v>4</v>
      </c>
      <c r="E4208" s="180" t="s">
        <v>8292</v>
      </c>
      <c r="F4208" s="180" t="s">
        <v>27</v>
      </c>
    </row>
    <row r="4209" spans="1:6">
      <c r="A4209" s="180" t="s">
        <v>397</v>
      </c>
      <c r="B4209" s="181">
        <v>5630</v>
      </c>
      <c r="C4209" s="181">
        <v>788600</v>
      </c>
      <c r="D4209" s="181">
        <v>4</v>
      </c>
      <c r="E4209" s="180" t="s">
        <v>8293</v>
      </c>
      <c r="F4209" s="180" t="s">
        <v>44</v>
      </c>
    </row>
    <row r="4210" spans="1:6">
      <c r="A4210" s="180" t="s">
        <v>397</v>
      </c>
      <c r="B4210" s="181">
        <v>4048</v>
      </c>
      <c r="C4210" s="181">
        <v>641400</v>
      </c>
      <c r="D4210" s="181">
        <v>4</v>
      </c>
      <c r="E4210" s="180" t="s">
        <v>8294</v>
      </c>
      <c r="F4210" s="180" t="s">
        <v>28</v>
      </c>
    </row>
    <row r="4211" spans="1:6">
      <c r="A4211" s="180" t="s">
        <v>397</v>
      </c>
      <c r="B4211" s="181">
        <v>6541</v>
      </c>
      <c r="C4211" s="181">
        <v>727300</v>
      </c>
      <c r="D4211" s="181">
        <v>5</v>
      </c>
      <c r="E4211" s="180" t="s">
        <v>8295</v>
      </c>
      <c r="F4211" s="180" t="s">
        <v>32</v>
      </c>
    </row>
    <row r="4212" spans="1:6">
      <c r="A4212" s="180" t="s">
        <v>397</v>
      </c>
      <c r="B4212" s="181">
        <v>2923</v>
      </c>
      <c r="C4212" s="181">
        <v>517500</v>
      </c>
      <c r="D4212" s="181">
        <v>5</v>
      </c>
      <c r="E4212" s="180" t="s">
        <v>8296</v>
      </c>
      <c r="F4212" s="180" t="s">
        <v>18</v>
      </c>
    </row>
    <row r="4213" spans="1:6">
      <c r="A4213" s="180" t="s">
        <v>397</v>
      </c>
      <c r="B4213" s="181">
        <v>6195</v>
      </c>
      <c r="C4213" s="181">
        <v>378400</v>
      </c>
      <c r="D4213" s="181">
        <v>4</v>
      </c>
      <c r="E4213" s="180" t="s">
        <v>8297</v>
      </c>
      <c r="F4213" s="180" t="s">
        <v>27</v>
      </c>
    </row>
    <row r="4214" spans="1:6">
      <c r="A4214" s="180" t="s">
        <v>397</v>
      </c>
      <c r="B4214" s="181">
        <v>4977</v>
      </c>
      <c r="C4214" s="181">
        <v>409000</v>
      </c>
      <c r="D4214" s="181">
        <v>6</v>
      </c>
      <c r="E4214" s="180" t="s">
        <v>8298</v>
      </c>
      <c r="F4214" s="180" t="s">
        <v>14</v>
      </c>
    </row>
    <row r="4215" spans="1:6">
      <c r="A4215" s="180" t="s">
        <v>397</v>
      </c>
      <c r="B4215" s="181">
        <v>4170</v>
      </c>
      <c r="C4215" s="181">
        <v>1302000</v>
      </c>
      <c r="D4215" s="181">
        <v>4</v>
      </c>
      <c r="E4215" s="180" t="s">
        <v>8299</v>
      </c>
      <c r="F4215" s="180" t="s">
        <v>7</v>
      </c>
    </row>
    <row r="4216" spans="1:6">
      <c r="A4216" s="180" t="s">
        <v>397</v>
      </c>
      <c r="B4216" s="181">
        <v>4884</v>
      </c>
      <c r="C4216" s="181">
        <v>746400</v>
      </c>
      <c r="D4216" s="181">
        <v>4</v>
      </c>
      <c r="E4216" s="180" t="s">
        <v>8300</v>
      </c>
      <c r="F4216" s="180" t="s">
        <v>45</v>
      </c>
    </row>
    <row r="4217" spans="1:6">
      <c r="A4217" s="180" t="s">
        <v>397</v>
      </c>
      <c r="B4217" s="181">
        <v>5004</v>
      </c>
      <c r="C4217" s="181">
        <v>413400</v>
      </c>
      <c r="D4217" s="181">
        <v>4</v>
      </c>
      <c r="E4217" s="180" t="s">
        <v>8301</v>
      </c>
      <c r="F4217" s="180" t="s">
        <v>14</v>
      </c>
    </row>
    <row r="4218" spans="1:6">
      <c r="A4218" s="180" t="s">
        <v>397</v>
      </c>
      <c r="B4218" s="181">
        <v>4026</v>
      </c>
      <c r="C4218" s="181">
        <v>154200</v>
      </c>
      <c r="D4218" s="181">
        <v>6</v>
      </c>
      <c r="E4218" s="180" t="s">
        <v>8302</v>
      </c>
      <c r="F4218" s="180" t="s">
        <v>139</v>
      </c>
    </row>
    <row r="4219" spans="1:6">
      <c r="A4219" s="180" t="s">
        <v>397</v>
      </c>
      <c r="B4219" s="181">
        <v>6526</v>
      </c>
      <c r="C4219" s="181">
        <v>525600</v>
      </c>
      <c r="D4219" s="181">
        <v>6</v>
      </c>
      <c r="E4219" s="180" t="s">
        <v>8303</v>
      </c>
      <c r="F4219" s="180" t="s">
        <v>14</v>
      </c>
    </row>
    <row r="4220" spans="1:6">
      <c r="A4220" s="180" t="s">
        <v>397</v>
      </c>
      <c r="B4220" s="181">
        <v>4224</v>
      </c>
      <c r="C4220" s="181">
        <v>216800</v>
      </c>
      <c r="D4220" s="181">
        <v>5</v>
      </c>
      <c r="E4220" s="180" t="s">
        <v>8304</v>
      </c>
      <c r="F4220" s="180" t="s">
        <v>159</v>
      </c>
    </row>
    <row r="4221" spans="1:6">
      <c r="A4221" s="180" t="s">
        <v>397</v>
      </c>
      <c r="B4221" s="181">
        <v>2678</v>
      </c>
      <c r="C4221" s="181">
        <v>242700</v>
      </c>
      <c r="D4221" s="181">
        <v>4</v>
      </c>
      <c r="E4221" s="180" t="s">
        <v>8305</v>
      </c>
      <c r="F4221" s="180" t="s">
        <v>14</v>
      </c>
    </row>
    <row r="4222" spans="1:6">
      <c r="A4222" s="180" t="s">
        <v>397</v>
      </c>
      <c r="B4222" s="181">
        <v>4146</v>
      </c>
      <c r="C4222" s="181">
        <v>336400</v>
      </c>
      <c r="D4222" s="181">
        <v>5</v>
      </c>
      <c r="E4222" s="180" t="s">
        <v>8306</v>
      </c>
      <c r="F4222" s="180" t="s">
        <v>14</v>
      </c>
    </row>
    <row r="4223" spans="1:6">
      <c r="A4223" s="180" t="s">
        <v>397</v>
      </c>
      <c r="B4223" s="181">
        <v>2450</v>
      </c>
      <c r="C4223" s="181">
        <v>656300</v>
      </c>
      <c r="D4223" s="181">
        <v>4</v>
      </c>
      <c r="E4223" s="180" t="s">
        <v>8307</v>
      </c>
      <c r="F4223" s="180" t="s">
        <v>10</v>
      </c>
    </row>
    <row r="4224" spans="1:6">
      <c r="A4224" s="180" t="s">
        <v>397</v>
      </c>
      <c r="B4224" s="181">
        <v>3518</v>
      </c>
      <c r="C4224" s="181">
        <v>494700</v>
      </c>
      <c r="D4224" s="181">
        <v>4</v>
      </c>
      <c r="E4224" s="180" t="s">
        <v>8308</v>
      </c>
      <c r="F4224" s="180" t="s">
        <v>14</v>
      </c>
    </row>
    <row r="4225" spans="1:6">
      <c r="A4225" s="180" t="s">
        <v>397</v>
      </c>
      <c r="B4225" s="181">
        <v>6150</v>
      </c>
      <c r="C4225" s="181">
        <v>711700</v>
      </c>
      <c r="D4225" s="181">
        <v>4</v>
      </c>
      <c r="E4225" s="180" t="s">
        <v>8309</v>
      </c>
      <c r="F4225" s="180" t="s">
        <v>41</v>
      </c>
    </row>
    <row r="4226" spans="1:6">
      <c r="A4226" s="180" t="s">
        <v>397</v>
      </c>
      <c r="B4226" s="181">
        <v>3724</v>
      </c>
      <c r="C4226" s="181">
        <v>527900</v>
      </c>
      <c r="D4226" s="181">
        <v>4</v>
      </c>
      <c r="E4226" s="180" t="s">
        <v>8310</v>
      </c>
      <c r="F4226" s="180" t="s">
        <v>5</v>
      </c>
    </row>
    <row r="4227" spans="1:6">
      <c r="A4227" s="180" t="s">
        <v>397</v>
      </c>
      <c r="B4227" s="181">
        <v>5020</v>
      </c>
      <c r="C4227" s="181">
        <v>559900</v>
      </c>
      <c r="D4227" s="181">
        <v>5</v>
      </c>
      <c r="E4227" s="180" t="s">
        <v>8311</v>
      </c>
      <c r="F4227" s="180" t="s">
        <v>16</v>
      </c>
    </row>
    <row r="4228" spans="1:6">
      <c r="A4228" s="180" t="s">
        <v>397</v>
      </c>
      <c r="B4228" s="181">
        <v>4900</v>
      </c>
      <c r="C4228" s="181">
        <v>340800</v>
      </c>
      <c r="D4228" s="181">
        <v>6</v>
      </c>
      <c r="E4228" s="180" t="s">
        <v>8312</v>
      </c>
      <c r="F4228" s="180" t="s">
        <v>14</v>
      </c>
    </row>
    <row r="4229" spans="1:6">
      <c r="A4229" s="180" t="s">
        <v>397</v>
      </c>
      <c r="B4229" s="181">
        <v>6993</v>
      </c>
      <c r="C4229" s="181">
        <v>672800</v>
      </c>
      <c r="D4229" s="181">
        <v>6</v>
      </c>
      <c r="E4229" s="180" t="s">
        <v>8313</v>
      </c>
      <c r="F4229" s="180" t="s">
        <v>14</v>
      </c>
    </row>
    <row r="4230" spans="1:6">
      <c r="A4230" s="180" t="s">
        <v>397</v>
      </c>
      <c r="B4230" s="181">
        <v>4457</v>
      </c>
      <c r="C4230" s="181">
        <v>626600</v>
      </c>
      <c r="D4230" s="181">
        <v>4</v>
      </c>
      <c r="E4230" s="180" t="s">
        <v>8314</v>
      </c>
      <c r="F4230" s="180" t="s">
        <v>44</v>
      </c>
    </row>
    <row r="4231" spans="1:6">
      <c r="A4231" s="180" t="s">
        <v>397</v>
      </c>
      <c r="B4231" s="181">
        <v>5420</v>
      </c>
      <c r="C4231" s="181">
        <v>351600</v>
      </c>
      <c r="D4231" s="181">
        <v>4</v>
      </c>
      <c r="E4231" s="180" t="s">
        <v>8315</v>
      </c>
      <c r="F4231" s="180" t="s">
        <v>14</v>
      </c>
    </row>
    <row r="4232" spans="1:6">
      <c r="A4232" s="180" t="s">
        <v>397</v>
      </c>
      <c r="B4232" s="181">
        <v>3752</v>
      </c>
      <c r="C4232" s="181">
        <v>615100</v>
      </c>
      <c r="D4232" s="181">
        <v>4</v>
      </c>
      <c r="E4232" s="180" t="s">
        <v>8316</v>
      </c>
      <c r="F4232" s="180" t="s">
        <v>28</v>
      </c>
    </row>
    <row r="4233" spans="1:6">
      <c r="A4233" s="180" t="s">
        <v>397</v>
      </c>
      <c r="B4233" s="181">
        <v>10193</v>
      </c>
      <c r="C4233" s="181">
        <v>661700</v>
      </c>
      <c r="D4233" s="181">
        <v>4</v>
      </c>
      <c r="E4233" s="180" t="s">
        <v>8317</v>
      </c>
      <c r="F4233" s="180" t="s">
        <v>41</v>
      </c>
    </row>
    <row r="4234" spans="1:6">
      <c r="A4234" s="180" t="s">
        <v>397</v>
      </c>
      <c r="B4234" s="181">
        <v>3322</v>
      </c>
      <c r="C4234" s="181">
        <v>444100</v>
      </c>
      <c r="D4234" s="181">
        <v>4</v>
      </c>
      <c r="E4234" s="180" t="s">
        <v>8318</v>
      </c>
      <c r="F4234" s="180" t="s">
        <v>27</v>
      </c>
    </row>
    <row r="4235" spans="1:6">
      <c r="A4235" s="180" t="s">
        <v>397</v>
      </c>
      <c r="B4235" s="181">
        <v>4542</v>
      </c>
      <c r="C4235" s="181">
        <v>604100</v>
      </c>
      <c r="D4235" s="181">
        <v>4</v>
      </c>
      <c r="E4235" s="180" t="s">
        <v>8319</v>
      </c>
      <c r="F4235" s="180" t="s">
        <v>62</v>
      </c>
    </row>
    <row r="4236" spans="1:6">
      <c r="A4236" s="180" t="s">
        <v>397</v>
      </c>
      <c r="B4236" s="181">
        <v>2415</v>
      </c>
      <c r="C4236" s="181">
        <v>356400</v>
      </c>
      <c r="D4236" s="181">
        <v>4</v>
      </c>
      <c r="E4236" s="180" t="s">
        <v>8320</v>
      </c>
      <c r="F4236" s="180" t="s">
        <v>5</v>
      </c>
    </row>
    <row r="4237" spans="1:6">
      <c r="A4237" s="180" t="s">
        <v>397</v>
      </c>
      <c r="B4237" s="181">
        <v>3784</v>
      </c>
      <c r="C4237" s="181">
        <v>480300</v>
      </c>
      <c r="D4237" s="181">
        <v>4</v>
      </c>
      <c r="E4237" s="180" t="s">
        <v>8321</v>
      </c>
      <c r="F4237" s="180" t="s">
        <v>26</v>
      </c>
    </row>
    <row r="4238" spans="1:6">
      <c r="A4238" s="180" t="s">
        <v>397</v>
      </c>
      <c r="B4238" s="181">
        <v>4517</v>
      </c>
      <c r="C4238" s="181">
        <v>1130600</v>
      </c>
      <c r="D4238" s="181">
        <v>6</v>
      </c>
      <c r="E4238" s="180" t="s">
        <v>8322</v>
      </c>
      <c r="F4238" s="180" t="s">
        <v>28</v>
      </c>
    </row>
    <row r="4239" spans="1:6">
      <c r="A4239" s="180" t="s">
        <v>397</v>
      </c>
      <c r="B4239" s="181">
        <v>3810</v>
      </c>
      <c r="C4239" s="181">
        <v>342300</v>
      </c>
      <c r="D4239" s="181">
        <v>4</v>
      </c>
      <c r="E4239" s="180" t="s">
        <v>8323</v>
      </c>
      <c r="F4239" s="180" t="s">
        <v>11</v>
      </c>
    </row>
    <row r="4240" spans="1:6">
      <c r="A4240" s="180" t="s">
        <v>397</v>
      </c>
      <c r="B4240" s="181">
        <v>3306</v>
      </c>
      <c r="C4240" s="181">
        <v>258500</v>
      </c>
      <c r="D4240" s="181">
        <v>4</v>
      </c>
      <c r="E4240" s="180" t="s">
        <v>8324</v>
      </c>
      <c r="F4240" s="180" t="s">
        <v>14</v>
      </c>
    </row>
    <row r="4241" spans="1:6">
      <c r="A4241" s="180" t="s">
        <v>397</v>
      </c>
      <c r="B4241" s="181">
        <v>6765</v>
      </c>
      <c r="C4241" s="181">
        <v>453500</v>
      </c>
      <c r="D4241" s="181">
        <v>6</v>
      </c>
      <c r="E4241" s="180" t="s">
        <v>8325</v>
      </c>
      <c r="F4241" s="180" t="s">
        <v>14</v>
      </c>
    </row>
    <row r="4242" spans="1:6">
      <c r="A4242" s="180" t="s">
        <v>397</v>
      </c>
      <c r="B4242" s="181">
        <v>4650</v>
      </c>
      <c r="C4242" s="181">
        <v>1455600</v>
      </c>
      <c r="D4242" s="181">
        <v>6</v>
      </c>
      <c r="E4242" s="180" t="s">
        <v>8326</v>
      </c>
      <c r="F4242" s="180" t="s">
        <v>7</v>
      </c>
    </row>
    <row r="4243" spans="1:6">
      <c r="A4243" s="180" t="s">
        <v>397</v>
      </c>
      <c r="B4243" s="181">
        <v>3278</v>
      </c>
      <c r="C4243" s="181">
        <v>654900</v>
      </c>
      <c r="D4243" s="181">
        <v>4</v>
      </c>
      <c r="E4243" s="180" t="s">
        <v>8327</v>
      </c>
      <c r="F4243" s="180" t="s">
        <v>78</v>
      </c>
    </row>
    <row r="4244" spans="1:6">
      <c r="A4244" s="180" t="s">
        <v>397</v>
      </c>
      <c r="B4244" s="181">
        <v>6724</v>
      </c>
      <c r="C4244" s="181">
        <v>790700</v>
      </c>
      <c r="D4244" s="181">
        <v>6</v>
      </c>
      <c r="E4244" s="180" t="s">
        <v>8328</v>
      </c>
      <c r="F4244" s="180" t="s">
        <v>32</v>
      </c>
    </row>
    <row r="4245" spans="1:6">
      <c r="A4245" s="180" t="s">
        <v>397</v>
      </c>
      <c r="B4245" s="181">
        <v>6732</v>
      </c>
      <c r="C4245" s="181">
        <v>886200</v>
      </c>
      <c r="D4245" s="181">
        <v>6</v>
      </c>
      <c r="E4245" s="180" t="s">
        <v>8329</v>
      </c>
      <c r="F4245" s="180" t="s">
        <v>49</v>
      </c>
    </row>
    <row r="4246" spans="1:6">
      <c r="A4246" s="180" t="s">
        <v>397</v>
      </c>
      <c r="B4246" s="181">
        <v>4944</v>
      </c>
      <c r="C4246" s="181">
        <v>384900</v>
      </c>
      <c r="D4246" s="181">
        <v>6</v>
      </c>
      <c r="E4246" s="180" t="s">
        <v>8330</v>
      </c>
      <c r="F4246" s="180" t="s">
        <v>14</v>
      </c>
    </row>
    <row r="4247" spans="1:6">
      <c r="A4247" s="180" t="s">
        <v>397</v>
      </c>
      <c r="B4247" s="181">
        <v>3038</v>
      </c>
      <c r="C4247" s="181">
        <v>313600</v>
      </c>
      <c r="D4247" s="181">
        <v>4</v>
      </c>
      <c r="E4247" s="180" t="s">
        <v>8331</v>
      </c>
      <c r="F4247" s="180" t="s">
        <v>14</v>
      </c>
    </row>
    <row r="4248" spans="1:6">
      <c r="A4248" s="180" t="s">
        <v>397</v>
      </c>
      <c r="B4248" s="181">
        <v>3552</v>
      </c>
      <c r="C4248" s="181">
        <v>262800</v>
      </c>
      <c r="D4248" s="181">
        <v>4</v>
      </c>
      <c r="E4248" s="180" t="s">
        <v>8332</v>
      </c>
      <c r="F4248" s="180" t="s">
        <v>11</v>
      </c>
    </row>
    <row r="4249" spans="1:6">
      <c r="A4249" s="180" t="s">
        <v>397</v>
      </c>
      <c r="B4249" s="181">
        <v>3378</v>
      </c>
      <c r="C4249" s="181">
        <v>521500</v>
      </c>
      <c r="D4249" s="181">
        <v>4</v>
      </c>
      <c r="E4249" s="180" t="s">
        <v>8333</v>
      </c>
      <c r="F4249" s="180" t="s">
        <v>7</v>
      </c>
    </row>
    <row r="4250" spans="1:6">
      <c r="A4250" s="180" t="s">
        <v>397</v>
      </c>
      <c r="B4250" s="181">
        <v>3266</v>
      </c>
      <c r="C4250" s="181">
        <v>565600</v>
      </c>
      <c r="D4250" s="181">
        <v>6</v>
      </c>
      <c r="E4250" s="180" t="s">
        <v>8334</v>
      </c>
      <c r="F4250" s="180" t="s">
        <v>32</v>
      </c>
    </row>
    <row r="4251" spans="1:6">
      <c r="A4251" s="180" t="s">
        <v>397</v>
      </c>
      <c r="B4251" s="181">
        <v>4902</v>
      </c>
      <c r="C4251" s="181">
        <v>750300</v>
      </c>
      <c r="D4251" s="181">
        <v>4</v>
      </c>
      <c r="E4251" s="180" t="s">
        <v>8335</v>
      </c>
      <c r="F4251" s="180" t="s">
        <v>28</v>
      </c>
    </row>
    <row r="4252" spans="1:6">
      <c r="A4252" s="180" t="s">
        <v>397</v>
      </c>
      <c r="B4252" s="181">
        <v>3977</v>
      </c>
      <c r="C4252" s="181">
        <v>592200</v>
      </c>
      <c r="D4252" s="181">
        <v>4</v>
      </c>
      <c r="E4252" s="180" t="s">
        <v>8336</v>
      </c>
      <c r="F4252" s="180" t="s">
        <v>32</v>
      </c>
    </row>
    <row r="4253" spans="1:6">
      <c r="A4253" s="180" t="s">
        <v>397</v>
      </c>
      <c r="B4253" s="181">
        <v>5503</v>
      </c>
      <c r="C4253" s="181">
        <v>427000</v>
      </c>
      <c r="D4253" s="181">
        <v>7</v>
      </c>
      <c r="E4253" s="180" t="s">
        <v>8337</v>
      </c>
      <c r="F4253" s="180" t="s">
        <v>14</v>
      </c>
    </row>
    <row r="4254" spans="1:6">
      <c r="A4254" s="180" t="s">
        <v>397</v>
      </c>
      <c r="B4254" s="181">
        <v>3628</v>
      </c>
      <c r="C4254" s="181">
        <v>281800</v>
      </c>
      <c r="D4254" s="181">
        <v>4</v>
      </c>
      <c r="E4254" s="180" t="s">
        <v>8338</v>
      </c>
      <c r="F4254" s="180" t="s">
        <v>103</v>
      </c>
    </row>
    <row r="4255" spans="1:6">
      <c r="A4255" s="180" t="s">
        <v>397</v>
      </c>
      <c r="B4255" s="181">
        <v>3804</v>
      </c>
      <c r="C4255" s="181">
        <v>265400</v>
      </c>
      <c r="D4255" s="181">
        <v>6</v>
      </c>
      <c r="E4255" s="180" t="s">
        <v>8339</v>
      </c>
      <c r="F4255" s="180" t="s">
        <v>11</v>
      </c>
    </row>
    <row r="4256" spans="1:6">
      <c r="A4256" s="180" t="s">
        <v>397</v>
      </c>
      <c r="B4256" s="181">
        <v>2984</v>
      </c>
      <c r="C4256" s="181">
        <v>394000</v>
      </c>
      <c r="D4256" s="181">
        <v>5</v>
      </c>
      <c r="E4256" s="180" t="s">
        <v>8340</v>
      </c>
      <c r="F4256" s="180" t="s">
        <v>13</v>
      </c>
    </row>
    <row r="4257" spans="1:6">
      <c r="A4257" s="180" t="s">
        <v>397</v>
      </c>
      <c r="B4257" s="181">
        <v>8218</v>
      </c>
      <c r="C4257" s="181">
        <v>919200</v>
      </c>
      <c r="D4257" s="181">
        <v>8</v>
      </c>
      <c r="E4257" s="180" t="s">
        <v>8341</v>
      </c>
      <c r="F4257" s="180" t="s">
        <v>32</v>
      </c>
    </row>
    <row r="4258" spans="1:6">
      <c r="A4258" s="180" t="s">
        <v>397</v>
      </c>
      <c r="B4258" s="181">
        <v>2746</v>
      </c>
      <c r="C4258" s="181">
        <v>249300</v>
      </c>
      <c r="D4258" s="181">
        <v>4</v>
      </c>
      <c r="E4258" s="180" t="s">
        <v>8342</v>
      </c>
      <c r="F4258" s="180" t="s">
        <v>11</v>
      </c>
    </row>
    <row r="4259" spans="1:6">
      <c r="A4259" s="180" t="s">
        <v>397</v>
      </c>
      <c r="B4259" s="181">
        <v>9800</v>
      </c>
      <c r="C4259" s="181">
        <v>831000</v>
      </c>
      <c r="D4259" s="181">
        <v>6</v>
      </c>
      <c r="E4259" s="180" t="s">
        <v>8343</v>
      </c>
      <c r="F4259" s="180" t="s">
        <v>41</v>
      </c>
    </row>
    <row r="4260" spans="1:6">
      <c r="A4260" s="180" t="s">
        <v>397</v>
      </c>
      <c r="B4260" s="181">
        <v>10940</v>
      </c>
      <c r="C4260" s="181">
        <v>757000</v>
      </c>
      <c r="D4260" s="181">
        <v>4</v>
      </c>
      <c r="E4260" s="180" t="s">
        <v>8344</v>
      </c>
      <c r="F4260" s="180" t="s">
        <v>41</v>
      </c>
    </row>
    <row r="4261" spans="1:6">
      <c r="A4261" s="180" t="s">
        <v>397</v>
      </c>
      <c r="B4261" s="181">
        <v>3278</v>
      </c>
      <c r="C4261" s="181">
        <v>308300</v>
      </c>
      <c r="D4261" s="181">
        <v>6</v>
      </c>
      <c r="E4261" s="180" t="s">
        <v>8345</v>
      </c>
      <c r="F4261" s="180" t="s">
        <v>14</v>
      </c>
    </row>
    <row r="4262" spans="1:6">
      <c r="A4262" s="180" t="s">
        <v>397</v>
      </c>
      <c r="B4262" s="181">
        <v>4761</v>
      </c>
      <c r="C4262" s="181">
        <v>244900</v>
      </c>
      <c r="D4262" s="181">
        <v>6</v>
      </c>
      <c r="E4262" s="180" t="s">
        <v>8346</v>
      </c>
      <c r="F4262" s="180" t="s">
        <v>11</v>
      </c>
    </row>
    <row r="4263" spans="1:6">
      <c r="A4263" s="180" t="s">
        <v>397</v>
      </c>
      <c r="B4263" s="181">
        <v>3648</v>
      </c>
      <c r="C4263" s="181">
        <v>283300</v>
      </c>
      <c r="D4263" s="181">
        <v>4</v>
      </c>
      <c r="E4263" s="180" t="s">
        <v>8347</v>
      </c>
      <c r="F4263" s="180" t="s">
        <v>11</v>
      </c>
    </row>
    <row r="4264" spans="1:6">
      <c r="A4264" s="180" t="s">
        <v>397</v>
      </c>
      <c r="B4264" s="181">
        <v>3506</v>
      </c>
      <c r="C4264" s="181">
        <v>260800</v>
      </c>
      <c r="D4264" s="181">
        <v>5</v>
      </c>
      <c r="E4264" s="180" t="s">
        <v>8348</v>
      </c>
      <c r="F4264" s="180" t="s">
        <v>11</v>
      </c>
    </row>
    <row r="4265" spans="1:6">
      <c r="A4265" s="180" t="s">
        <v>397</v>
      </c>
      <c r="B4265" s="181">
        <v>3704</v>
      </c>
      <c r="C4265" s="181">
        <v>408100</v>
      </c>
      <c r="D4265" s="181">
        <v>4</v>
      </c>
      <c r="E4265" s="180" t="s">
        <v>8349</v>
      </c>
      <c r="F4265" s="180" t="s">
        <v>74</v>
      </c>
    </row>
    <row r="4266" spans="1:6">
      <c r="A4266" s="180" t="s">
        <v>397</v>
      </c>
      <c r="B4266" s="181">
        <v>4296</v>
      </c>
      <c r="C4266" s="181">
        <v>529300</v>
      </c>
      <c r="D4266" s="181">
        <v>4</v>
      </c>
      <c r="E4266" s="180" t="s">
        <v>8350</v>
      </c>
      <c r="F4266" s="180" t="s">
        <v>13</v>
      </c>
    </row>
    <row r="4267" spans="1:6">
      <c r="A4267" s="180" t="s">
        <v>397</v>
      </c>
      <c r="B4267" s="181">
        <v>6123</v>
      </c>
      <c r="C4267" s="181">
        <v>550600</v>
      </c>
      <c r="D4267" s="181">
        <v>4</v>
      </c>
      <c r="E4267" s="180" t="s">
        <v>8351</v>
      </c>
      <c r="F4267" s="180" t="s">
        <v>14</v>
      </c>
    </row>
    <row r="4268" spans="1:6">
      <c r="A4268" s="180" t="s">
        <v>397</v>
      </c>
      <c r="B4268" s="181">
        <v>4004</v>
      </c>
      <c r="C4268" s="181">
        <v>310700</v>
      </c>
      <c r="D4268" s="181">
        <v>4</v>
      </c>
      <c r="E4268" s="180" t="s">
        <v>8352</v>
      </c>
      <c r="F4268" s="180" t="s">
        <v>15</v>
      </c>
    </row>
    <row r="4269" spans="1:6">
      <c r="A4269" s="180" t="s">
        <v>397</v>
      </c>
      <c r="B4269" s="181">
        <v>3729</v>
      </c>
      <c r="C4269" s="181">
        <v>539500</v>
      </c>
      <c r="D4269" s="181">
        <v>4</v>
      </c>
      <c r="E4269" s="180" t="s">
        <v>8353</v>
      </c>
      <c r="F4269" s="180" t="s">
        <v>77</v>
      </c>
    </row>
    <row r="4270" spans="1:6">
      <c r="A4270" s="180" t="s">
        <v>397</v>
      </c>
      <c r="B4270" s="181">
        <v>5593</v>
      </c>
      <c r="C4270" s="181">
        <v>462000</v>
      </c>
      <c r="D4270" s="181">
        <v>4</v>
      </c>
      <c r="E4270" s="180" t="s">
        <v>8354</v>
      </c>
      <c r="F4270" s="180" t="s">
        <v>14</v>
      </c>
    </row>
    <row r="4271" spans="1:6">
      <c r="A4271" s="180" t="s">
        <v>397</v>
      </c>
      <c r="B4271" s="181">
        <v>3402</v>
      </c>
      <c r="C4271" s="181">
        <v>343400</v>
      </c>
      <c r="D4271" s="181">
        <v>4</v>
      </c>
      <c r="E4271" s="180" t="s">
        <v>8355</v>
      </c>
      <c r="F4271" s="180" t="s">
        <v>11</v>
      </c>
    </row>
    <row r="4272" spans="1:6">
      <c r="A4272" s="180" t="s">
        <v>397</v>
      </c>
      <c r="B4272" s="181">
        <v>4844</v>
      </c>
      <c r="C4272" s="181">
        <v>499900</v>
      </c>
      <c r="D4272" s="181">
        <v>4</v>
      </c>
      <c r="E4272" s="180" t="s">
        <v>8356</v>
      </c>
      <c r="F4272" s="180" t="s">
        <v>26</v>
      </c>
    </row>
    <row r="4273" spans="1:6">
      <c r="A4273" s="180" t="s">
        <v>397</v>
      </c>
      <c r="B4273" s="181">
        <v>5400</v>
      </c>
      <c r="C4273" s="181">
        <v>397800</v>
      </c>
      <c r="D4273" s="181">
        <v>5</v>
      </c>
      <c r="E4273" s="180" t="s">
        <v>8357</v>
      </c>
      <c r="F4273" s="180" t="s">
        <v>11</v>
      </c>
    </row>
    <row r="4274" spans="1:6">
      <c r="A4274" s="180" t="s">
        <v>397</v>
      </c>
      <c r="B4274" s="181">
        <v>4128</v>
      </c>
      <c r="C4274" s="181">
        <v>498900</v>
      </c>
      <c r="D4274" s="181">
        <v>6</v>
      </c>
      <c r="E4274" s="180" t="s">
        <v>8358</v>
      </c>
      <c r="F4274" s="180" t="s">
        <v>13</v>
      </c>
    </row>
    <row r="4275" spans="1:6">
      <c r="A4275" s="180" t="s">
        <v>397</v>
      </c>
      <c r="B4275" s="181">
        <v>3858</v>
      </c>
      <c r="C4275" s="181">
        <v>385600</v>
      </c>
      <c r="D4275" s="181">
        <v>6</v>
      </c>
      <c r="E4275" s="180" t="s">
        <v>8359</v>
      </c>
      <c r="F4275" s="180" t="s">
        <v>14</v>
      </c>
    </row>
    <row r="4276" spans="1:6">
      <c r="A4276" s="180" t="s">
        <v>397</v>
      </c>
      <c r="B4276" s="181">
        <v>4840</v>
      </c>
      <c r="C4276" s="181">
        <v>802600</v>
      </c>
      <c r="D4276" s="181">
        <v>4</v>
      </c>
      <c r="E4276" s="180" t="s">
        <v>8360</v>
      </c>
      <c r="F4276" s="180" t="s">
        <v>44</v>
      </c>
    </row>
    <row r="4277" spans="1:6">
      <c r="A4277" s="180" t="s">
        <v>397</v>
      </c>
      <c r="B4277" s="181">
        <v>2870</v>
      </c>
      <c r="C4277" s="181">
        <v>245700</v>
      </c>
      <c r="D4277" s="181">
        <v>4</v>
      </c>
      <c r="E4277" s="180" t="s">
        <v>8361</v>
      </c>
      <c r="F4277" s="180" t="s">
        <v>27</v>
      </c>
    </row>
    <row r="4278" spans="1:6">
      <c r="A4278" s="180" t="s">
        <v>397</v>
      </c>
      <c r="B4278" s="181">
        <v>4097</v>
      </c>
      <c r="C4278" s="181">
        <v>324400</v>
      </c>
      <c r="D4278" s="181">
        <v>4</v>
      </c>
      <c r="E4278" s="180" t="s">
        <v>8362</v>
      </c>
      <c r="F4278" s="180" t="s">
        <v>14</v>
      </c>
    </row>
    <row r="4279" spans="1:6">
      <c r="A4279" s="180" t="s">
        <v>397</v>
      </c>
      <c r="B4279" s="181">
        <v>4814</v>
      </c>
      <c r="C4279" s="181">
        <v>609800</v>
      </c>
      <c r="D4279" s="181">
        <v>6</v>
      </c>
      <c r="E4279" s="180" t="s">
        <v>8363</v>
      </c>
      <c r="F4279" s="180" t="s">
        <v>13</v>
      </c>
    </row>
    <row r="4280" spans="1:6">
      <c r="A4280" s="180" t="s">
        <v>397</v>
      </c>
      <c r="B4280" s="181">
        <v>4762</v>
      </c>
      <c r="C4280" s="181">
        <v>509600</v>
      </c>
      <c r="D4280" s="181">
        <v>5</v>
      </c>
      <c r="E4280" s="180" t="s">
        <v>8364</v>
      </c>
      <c r="F4280" s="180" t="s">
        <v>10</v>
      </c>
    </row>
    <row r="4281" spans="1:6">
      <c r="A4281" s="180" t="s">
        <v>397</v>
      </c>
      <c r="B4281" s="181">
        <v>5533</v>
      </c>
      <c r="C4281" s="181">
        <v>574800</v>
      </c>
      <c r="D4281" s="181">
        <v>4</v>
      </c>
      <c r="E4281" s="180" t="s">
        <v>8365</v>
      </c>
      <c r="F4281" s="180" t="s">
        <v>100</v>
      </c>
    </row>
    <row r="4282" spans="1:6">
      <c r="A4282" s="180" t="s">
        <v>397</v>
      </c>
      <c r="B4282" s="181">
        <v>5101</v>
      </c>
      <c r="C4282" s="181">
        <v>482600</v>
      </c>
      <c r="D4282" s="181">
        <v>4</v>
      </c>
      <c r="E4282" s="180" t="s">
        <v>8366</v>
      </c>
      <c r="F4282" s="180" t="s">
        <v>14</v>
      </c>
    </row>
    <row r="4283" spans="1:6">
      <c r="A4283" s="180" t="s">
        <v>397</v>
      </c>
      <c r="B4283" s="181">
        <v>6798</v>
      </c>
      <c r="C4283" s="181">
        <v>1200300</v>
      </c>
      <c r="D4283" s="181">
        <v>6</v>
      </c>
      <c r="E4283" s="180" t="s">
        <v>8367</v>
      </c>
      <c r="F4283" s="180" t="s">
        <v>78</v>
      </c>
    </row>
    <row r="4284" spans="1:6">
      <c r="A4284" s="180" t="s">
        <v>397</v>
      </c>
      <c r="B4284" s="181">
        <v>5244</v>
      </c>
      <c r="C4284" s="181">
        <v>487800</v>
      </c>
      <c r="D4284" s="181">
        <v>6</v>
      </c>
      <c r="E4284" s="180" t="s">
        <v>8368</v>
      </c>
      <c r="F4284" s="180" t="s">
        <v>14</v>
      </c>
    </row>
    <row r="4285" spans="1:6">
      <c r="A4285" s="180" t="s">
        <v>397</v>
      </c>
      <c r="B4285" s="181">
        <v>6171</v>
      </c>
      <c r="C4285" s="181">
        <v>557500</v>
      </c>
      <c r="D4285" s="181">
        <v>6</v>
      </c>
      <c r="E4285" s="180" t="s">
        <v>8369</v>
      </c>
      <c r="F4285" s="180" t="s">
        <v>14</v>
      </c>
    </row>
    <row r="4286" spans="1:6">
      <c r="A4286" s="180" t="s">
        <v>397</v>
      </c>
      <c r="B4286" s="181">
        <v>5264</v>
      </c>
      <c r="C4286" s="181">
        <v>952800</v>
      </c>
      <c r="D4286" s="181">
        <v>4</v>
      </c>
      <c r="E4286" s="180" t="s">
        <v>8370</v>
      </c>
      <c r="F4286" s="180" t="s">
        <v>24</v>
      </c>
    </row>
    <row r="4287" spans="1:6">
      <c r="A4287" s="180" t="s">
        <v>397</v>
      </c>
      <c r="B4287" s="181">
        <v>4194</v>
      </c>
      <c r="C4287" s="181">
        <v>352200</v>
      </c>
      <c r="D4287" s="181">
        <v>4</v>
      </c>
      <c r="E4287" s="180" t="s">
        <v>8371</v>
      </c>
      <c r="F4287" s="180" t="s">
        <v>11</v>
      </c>
    </row>
    <row r="4288" spans="1:6">
      <c r="A4288" s="180" t="s">
        <v>397</v>
      </c>
      <c r="B4288" s="181">
        <v>2720</v>
      </c>
      <c r="C4288" s="181">
        <v>225500</v>
      </c>
      <c r="D4288" s="181">
        <v>4</v>
      </c>
      <c r="E4288" s="180" t="s">
        <v>8372</v>
      </c>
      <c r="F4288" s="180" t="s">
        <v>103</v>
      </c>
    </row>
    <row r="4289" spans="1:6">
      <c r="A4289" s="180" t="s">
        <v>397</v>
      </c>
      <c r="B4289" s="181">
        <v>5655</v>
      </c>
      <c r="C4289" s="181">
        <v>621400</v>
      </c>
      <c r="D4289" s="181">
        <v>6</v>
      </c>
      <c r="E4289" s="180" t="s">
        <v>8373</v>
      </c>
      <c r="F4289" s="180" t="s">
        <v>37</v>
      </c>
    </row>
    <row r="4290" spans="1:6">
      <c r="A4290" s="180" t="s">
        <v>397</v>
      </c>
      <c r="B4290" s="181">
        <v>4563</v>
      </c>
      <c r="C4290" s="181">
        <v>464400</v>
      </c>
      <c r="D4290" s="181">
        <v>6</v>
      </c>
      <c r="E4290" s="180" t="s">
        <v>8374</v>
      </c>
      <c r="F4290" s="180" t="s">
        <v>14</v>
      </c>
    </row>
    <row r="4291" spans="1:6">
      <c r="A4291" s="180" t="s">
        <v>397</v>
      </c>
      <c r="B4291" s="181">
        <v>3915</v>
      </c>
      <c r="C4291" s="181">
        <v>682800</v>
      </c>
      <c r="D4291" s="181">
        <v>4</v>
      </c>
      <c r="E4291" s="180" t="s">
        <v>8375</v>
      </c>
      <c r="F4291" s="180" t="s">
        <v>7</v>
      </c>
    </row>
    <row r="4292" spans="1:6">
      <c r="A4292" s="180" t="s">
        <v>397</v>
      </c>
      <c r="B4292" s="181">
        <v>5046</v>
      </c>
      <c r="C4292" s="181">
        <v>410000</v>
      </c>
      <c r="D4292" s="181">
        <v>6</v>
      </c>
      <c r="E4292" s="180" t="s">
        <v>8376</v>
      </c>
      <c r="F4292" s="180" t="s">
        <v>62</v>
      </c>
    </row>
    <row r="4293" spans="1:6">
      <c r="A4293" s="180" t="s">
        <v>397</v>
      </c>
      <c r="B4293" s="181">
        <v>6534</v>
      </c>
      <c r="C4293" s="181">
        <v>1919900</v>
      </c>
      <c r="D4293" s="181">
        <v>8</v>
      </c>
      <c r="E4293" s="180" t="s">
        <v>8377</v>
      </c>
      <c r="F4293" s="180" t="s">
        <v>7</v>
      </c>
    </row>
    <row r="4294" spans="1:6">
      <c r="A4294" s="180" t="s">
        <v>397</v>
      </c>
      <c r="B4294" s="181">
        <v>3757</v>
      </c>
      <c r="C4294" s="181">
        <v>336800</v>
      </c>
      <c r="D4294" s="181">
        <v>4</v>
      </c>
      <c r="E4294" s="180" t="s">
        <v>8378</v>
      </c>
      <c r="F4294" s="180" t="s">
        <v>14</v>
      </c>
    </row>
    <row r="4295" spans="1:6">
      <c r="A4295" s="180" t="s">
        <v>397</v>
      </c>
      <c r="B4295" s="181">
        <v>5658</v>
      </c>
      <c r="C4295" s="181">
        <v>705400</v>
      </c>
      <c r="D4295" s="181">
        <v>6</v>
      </c>
      <c r="E4295" s="180" t="s">
        <v>8379</v>
      </c>
      <c r="F4295" s="180" t="s">
        <v>32</v>
      </c>
    </row>
    <row r="4296" spans="1:6">
      <c r="A4296" s="180" t="s">
        <v>397</v>
      </c>
      <c r="B4296" s="181">
        <v>3240</v>
      </c>
      <c r="C4296" s="181">
        <v>307900</v>
      </c>
      <c r="D4296" s="181">
        <v>4</v>
      </c>
      <c r="E4296" s="180" t="s">
        <v>8380</v>
      </c>
      <c r="F4296" s="180" t="s">
        <v>15</v>
      </c>
    </row>
    <row r="4297" spans="1:6">
      <c r="A4297" s="180" t="s">
        <v>397</v>
      </c>
      <c r="B4297" s="181">
        <v>1453</v>
      </c>
      <c r="C4297" s="181">
        <v>516100</v>
      </c>
      <c r="D4297" s="181">
        <v>5</v>
      </c>
      <c r="E4297" s="180" t="s">
        <v>8381</v>
      </c>
      <c r="F4297" s="180" t="s">
        <v>37</v>
      </c>
    </row>
    <row r="4298" spans="1:6">
      <c r="A4298" s="180" t="s">
        <v>397</v>
      </c>
      <c r="B4298" s="181">
        <v>3128</v>
      </c>
      <c r="C4298" s="181">
        <v>583200</v>
      </c>
      <c r="D4298" s="181">
        <v>4</v>
      </c>
      <c r="E4298" s="180" t="s">
        <v>8382</v>
      </c>
      <c r="F4298" s="180" t="s">
        <v>31</v>
      </c>
    </row>
    <row r="4299" spans="1:6">
      <c r="A4299" s="180" t="s">
        <v>397</v>
      </c>
      <c r="B4299" s="181">
        <v>4761</v>
      </c>
      <c r="C4299" s="181">
        <v>832900</v>
      </c>
      <c r="D4299" s="181">
        <v>4</v>
      </c>
      <c r="E4299" s="180" t="s">
        <v>8383</v>
      </c>
      <c r="F4299" s="180" t="s">
        <v>44</v>
      </c>
    </row>
    <row r="4300" spans="1:6">
      <c r="A4300" s="180" t="s">
        <v>397</v>
      </c>
      <c r="B4300" s="181">
        <v>2963</v>
      </c>
      <c r="C4300" s="181">
        <v>266400</v>
      </c>
      <c r="D4300" s="181">
        <v>5</v>
      </c>
      <c r="E4300" s="180" t="s">
        <v>8384</v>
      </c>
      <c r="F4300" s="180" t="s">
        <v>14</v>
      </c>
    </row>
    <row r="4301" spans="1:6">
      <c r="A4301" s="180" t="s">
        <v>397</v>
      </c>
      <c r="B4301" s="181">
        <v>4476</v>
      </c>
      <c r="C4301" s="181">
        <v>497800</v>
      </c>
      <c r="D4301" s="181">
        <v>6</v>
      </c>
      <c r="E4301" s="180" t="s">
        <v>8385</v>
      </c>
      <c r="F4301" s="180" t="s">
        <v>10</v>
      </c>
    </row>
    <row r="4302" spans="1:6">
      <c r="A4302" s="180" t="s">
        <v>397</v>
      </c>
      <c r="B4302" s="181">
        <v>5377</v>
      </c>
      <c r="C4302" s="181">
        <v>447600</v>
      </c>
      <c r="D4302" s="181">
        <v>6</v>
      </c>
      <c r="E4302" s="180" t="s">
        <v>8386</v>
      </c>
      <c r="F4302" s="180" t="s">
        <v>14</v>
      </c>
    </row>
    <row r="4303" spans="1:6">
      <c r="A4303" s="180" t="s">
        <v>397</v>
      </c>
      <c r="B4303" s="181">
        <v>6481</v>
      </c>
      <c r="C4303" s="181">
        <v>973400</v>
      </c>
      <c r="D4303" s="181">
        <v>4</v>
      </c>
      <c r="E4303" s="180" t="s">
        <v>8387</v>
      </c>
      <c r="F4303" s="180" t="s">
        <v>76</v>
      </c>
    </row>
    <row r="4304" spans="1:6">
      <c r="A4304" s="180" t="s">
        <v>397</v>
      </c>
      <c r="B4304" s="181">
        <v>4674</v>
      </c>
      <c r="C4304" s="181">
        <v>596000</v>
      </c>
      <c r="D4304" s="181">
        <v>5</v>
      </c>
      <c r="E4304" s="180" t="s">
        <v>8388</v>
      </c>
      <c r="F4304" s="180" t="s">
        <v>65</v>
      </c>
    </row>
    <row r="4305" spans="1:6">
      <c r="A4305" s="180" t="s">
        <v>397</v>
      </c>
      <c r="B4305" s="181">
        <v>6289</v>
      </c>
      <c r="C4305" s="181">
        <v>586700</v>
      </c>
      <c r="D4305" s="181">
        <v>7</v>
      </c>
      <c r="E4305" s="180" t="s">
        <v>8389</v>
      </c>
      <c r="F4305" s="180" t="s">
        <v>77</v>
      </c>
    </row>
    <row r="4306" spans="1:6">
      <c r="A4306" s="180" t="s">
        <v>397</v>
      </c>
      <c r="B4306" s="181">
        <v>3628</v>
      </c>
      <c r="C4306" s="181">
        <v>341800</v>
      </c>
      <c r="D4306" s="181">
        <v>6</v>
      </c>
      <c r="E4306" s="180" t="s">
        <v>8390</v>
      </c>
      <c r="F4306" s="180" t="s">
        <v>14</v>
      </c>
    </row>
    <row r="4307" spans="1:6">
      <c r="A4307" s="180" t="s">
        <v>397</v>
      </c>
      <c r="B4307" s="181">
        <v>6378</v>
      </c>
      <c r="C4307" s="181">
        <v>1740400</v>
      </c>
      <c r="D4307" s="181">
        <v>6</v>
      </c>
      <c r="E4307" s="180" t="s">
        <v>8391</v>
      </c>
      <c r="F4307" s="180" t="s">
        <v>7</v>
      </c>
    </row>
    <row r="4308" spans="1:6">
      <c r="A4308" s="180" t="s">
        <v>397</v>
      </c>
      <c r="B4308" s="181">
        <v>2944</v>
      </c>
      <c r="C4308" s="181">
        <v>679800</v>
      </c>
      <c r="D4308" s="181">
        <v>4</v>
      </c>
      <c r="E4308" s="180" t="s">
        <v>8392</v>
      </c>
      <c r="F4308" s="180" t="s">
        <v>78</v>
      </c>
    </row>
    <row r="4309" spans="1:6">
      <c r="A4309" s="180" t="s">
        <v>397</v>
      </c>
      <c r="B4309" s="181">
        <v>2970</v>
      </c>
      <c r="C4309" s="181">
        <v>230000</v>
      </c>
      <c r="D4309" s="181">
        <v>4</v>
      </c>
      <c r="E4309" s="180" t="s">
        <v>8393</v>
      </c>
      <c r="F4309" s="180" t="s">
        <v>11</v>
      </c>
    </row>
    <row r="4310" spans="1:6">
      <c r="A4310" s="180" t="s">
        <v>397</v>
      </c>
      <c r="B4310" s="181">
        <v>4528</v>
      </c>
      <c r="C4310" s="181">
        <v>870600</v>
      </c>
      <c r="D4310" s="181">
        <v>4</v>
      </c>
      <c r="E4310" s="180" t="s">
        <v>8394</v>
      </c>
      <c r="F4310" s="180" t="s">
        <v>7</v>
      </c>
    </row>
    <row r="4311" spans="1:6">
      <c r="A4311" s="180" t="s">
        <v>397</v>
      </c>
      <c r="B4311" s="181">
        <v>8952</v>
      </c>
      <c r="C4311" s="181">
        <v>876000</v>
      </c>
      <c r="D4311" s="181">
        <v>6</v>
      </c>
      <c r="E4311" s="180" t="s">
        <v>8395</v>
      </c>
      <c r="F4311" s="180" t="s">
        <v>41</v>
      </c>
    </row>
    <row r="4312" spans="1:6">
      <c r="A4312" s="180" t="s">
        <v>397</v>
      </c>
      <c r="B4312" s="181">
        <v>2958</v>
      </c>
      <c r="C4312" s="181">
        <v>278700</v>
      </c>
      <c r="D4312" s="181">
        <v>5</v>
      </c>
      <c r="E4312" s="180" t="s">
        <v>8396</v>
      </c>
      <c r="F4312" s="180" t="s">
        <v>14</v>
      </c>
    </row>
    <row r="4313" spans="1:6">
      <c r="A4313" s="180" t="s">
        <v>397</v>
      </c>
      <c r="B4313" s="181">
        <v>6750</v>
      </c>
      <c r="C4313" s="181">
        <v>679600</v>
      </c>
      <c r="D4313" s="181">
        <v>6</v>
      </c>
      <c r="E4313" s="180" t="s">
        <v>8397</v>
      </c>
      <c r="F4313" s="180" t="s">
        <v>49</v>
      </c>
    </row>
    <row r="4314" spans="1:6">
      <c r="A4314" s="180" t="s">
        <v>397</v>
      </c>
      <c r="B4314" s="181">
        <v>4128</v>
      </c>
      <c r="C4314" s="181">
        <v>363600</v>
      </c>
      <c r="D4314" s="181">
        <v>4</v>
      </c>
      <c r="E4314" s="180" t="s">
        <v>8398</v>
      </c>
      <c r="F4314" s="180" t="s">
        <v>58</v>
      </c>
    </row>
    <row r="4315" spans="1:6">
      <c r="A4315" s="180" t="s">
        <v>397</v>
      </c>
      <c r="B4315" s="181">
        <v>2231</v>
      </c>
      <c r="C4315" s="181">
        <v>529700</v>
      </c>
      <c r="D4315" s="181">
        <v>6</v>
      </c>
      <c r="E4315" s="180" t="s">
        <v>8399</v>
      </c>
      <c r="F4315" s="180" t="s">
        <v>13</v>
      </c>
    </row>
    <row r="4316" spans="1:6">
      <c r="A4316" s="180" t="s">
        <v>397</v>
      </c>
      <c r="B4316" s="181">
        <v>5550</v>
      </c>
      <c r="C4316" s="181">
        <v>738000</v>
      </c>
      <c r="D4316" s="181">
        <v>4</v>
      </c>
      <c r="E4316" s="180" t="s">
        <v>8400</v>
      </c>
      <c r="F4316" s="180" t="s">
        <v>28</v>
      </c>
    </row>
    <row r="4317" spans="1:6">
      <c r="A4317" s="180" t="s">
        <v>397</v>
      </c>
      <c r="B4317" s="181">
        <v>3030</v>
      </c>
      <c r="C4317" s="181">
        <v>317200</v>
      </c>
      <c r="D4317" s="181">
        <v>4</v>
      </c>
      <c r="E4317" s="180" t="s">
        <v>8401</v>
      </c>
      <c r="F4317" s="180" t="s">
        <v>14</v>
      </c>
    </row>
    <row r="4318" spans="1:6">
      <c r="A4318" s="180" t="s">
        <v>397</v>
      </c>
      <c r="B4318" s="181">
        <v>4755</v>
      </c>
      <c r="C4318" s="181">
        <v>391200</v>
      </c>
      <c r="D4318" s="181">
        <v>4</v>
      </c>
      <c r="E4318" s="180" t="s">
        <v>8402</v>
      </c>
      <c r="F4318" s="180" t="s">
        <v>14</v>
      </c>
    </row>
    <row r="4319" spans="1:6">
      <c r="A4319" s="180" t="s">
        <v>397</v>
      </c>
      <c r="B4319" s="181">
        <v>5943</v>
      </c>
      <c r="C4319" s="181">
        <v>724900</v>
      </c>
      <c r="D4319" s="181">
        <v>6</v>
      </c>
      <c r="E4319" s="180" t="s">
        <v>8403</v>
      </c>
      <c r="F4319" s="180" t="s">
        <v>32</v>
      </c>
    </row>
    <row r="4320" spans="1:6">
      <c r="A4320" s="180" t="s">
        <v>397</v>
      </c>
      <c r="B4320" s="181">
        <v>5922</v>
      </c>
      <c r="C4320" s="181">
        <v>666300</v>
      </c>
      <c r="D4320" s="181">
        <v>8</v>
      </c>
      <c r="E4320" s="180" t="s">
        <v>8404</v>
      </c>
      <c r="F4320" s="180" t="s">
        <v>16</v>
      </c>
    </row>
    <row r="4321" spans="1:6">
      <c r="A4321" s="180" t="s">
        <v>397</v>
      </c>
      <c r="B4321" s="181">
        <v>5100</v>
      </c>
      <c r="C4321" s="181">
        <v>339900</v>
      </c>
      <c r="D4321" s="181">
        <v>6</v>
      </c>
      <c r="E4321" s="180" t="s">
        <v>8405</v>
      </c>
      <c r="F4321" s="180" t="s">
        <v>14</v>
      </c>
    </row>
    <row r="4322" spans="1:6">
      <c r="A4322" s="180" t="s">
        <v>397</v>
      </c>
      <c r="B4322" s="181">
        <v>6018</v>
      </c>
      <c r="C4322" s="181">
        <v>397900</v>
      </c>
      <c r="D4322" s="181">
        <v>6</v>
      </c>
      <c r="E4322" s="180" t="s">
        <v>8406</v>
      </c>
      <c r="F4322" s="180" t="s">
        <v>14</v>
      </c>
    </row>
    <row r="4323" spans="1:6">
      <c r="A4323" s="180" t="s">
        <v>397</v>
      </c>
      <c r="B4323" s="181">
        <v>2754</v>
      </c>
      <c r="C4323" s="181">
        <v>396300</v>
      </c>
      <c r="D4323" s="181">
        <v>4</v>
      </c>
      <c r="E4323" s="180" t="s">
        <v>8407</v>
      </c>
      <c r="F4323" s="180" t="s">
        <v>13</v>
      </c>
    </row>
    <row r="4324" spans="1:6">
      <c r="A4324" s="180" t="s">
        <v>397</v>
      </c>
      <c r="B4324" s="181">
        <v>3058</v>
      </c>
      <c r="C4324" s="181">
        <v>474800</v>
      </c>
      <c r="D4324" s="181">
        <v>4</v>
      </c>
      <c r="E4324" s="180" t="s">
        <v>8408</v>
      </c>
      <c r="F4324" s="180" t="s">
        <v>13</v>
      </c>
    </row>
    <row r="4325" spans="1:6">
      <c r="A4325" s="180" t="s">
        <v>397</v>
      </c>
      <c r="B4325" s="181">
        <v>3336</v>
      </c>
      <c r="C4325" s="181">
        <v>241300</v>
      </c>
      <c r="D4325" s="181">
        <v>4</v>
      </c>
      <c r="E4325" s="180" t="s">
        <v>8409</v>
      </c>
      <c r="F4325" s="180" t="s">
        <v>11</v>
      </c>
    </row>
    <row r="4326" spans="1:6">
      <c r="A4326" s="180" t="s">
        <v>397</v>
      </c>
      <c r="B4326" s="181">
        <v>9403</v>
      </c>
      <c r="C4326" s="181">
        <v>234200</v>
      </c>
      <c r="D4326" s="181">
        <v>8</v>
      </c>
      <c r="E4326" s="180" t="s">
        <v>8410</v>
      </c>
      <c r="F4326" s="180" t="s">
        <v>171</v>
      </c>
    </row>
    <row r="4327" spans="1:6">
      <c r="A4327" s="180" t="s">
        <v>397</v>
      </c>
      <c r="B4327" s="181">
        <v>4626</v>
      </c>
      <c r="C4327" s="181">
        <v>1200100</v>
      </c>
      <c r="D4327" s="181">
        <v>4</v>
      </c>
      <c r="E4327" s="180" t="s">
        <v>8411</v>
      </c>
      <c r="F4327" s="180" t="s">
        <v>1</v>
      </c>
    </row>
    <row r="4328" spans="1:6">
      <c r="A4328" s="180" t="s">
        <v>397</v>
      </c>
      <c r="B4328" s="181">
        <v>5352</v>
      </c>
      <c r="C4328" s="181">
        <v>444500</v>
      </c>
      <c r="D4328" s="181">
        <v>6</v>
      </c>
      <c r="E4328" s="180" t="s">
        <v>8412</v>
      </c>
      <c r="F4328" s="180" t="s">
        <v>14</v>
      </c>
    </row>
    <row r="4329" spans="1:6">
      <c r="A4329" s="180" t="s">
        <v>397</v>
      </c>
      <c r="B4329" s="181">
        <v>3253</v>
      </c>
      <c r="C4329" s="181">
        <v>300100</v>
      </c>
      <c r="D4329" s="181">
        <v>4</v>
      </c>
      <c r="E4329" s="180" t="s">
        <v>8413</v>
      </c>
      <c r="F4329" s="180" t="s">
        <v>14</v>
      </c>
    </row>
    <row r="4330" spans="1:6">
      <c r="A4330" s="180" t="s">
        <v>397</v>
      </c>
      <c r="B4330" s="181">
        <v>3526</v>
      </c>
      <c r="C4330" s="181">
        <v>241600</v>
      </c>
      <c r="D4330" s="181">
        <v>4</v>
      </c>
      <c r="E4330" s="180" t="s">
        <v>8414</v>
      </c>
      <c r="F4330" s="180" t="s">
        <v>11</v>
      </c>
    </row>
    <row r="4331" spans="1:6">
      <c r="A4331" s="180" t="s">
        <v>397</v>
      </c>
      <c r="B4331" s="181">
        <v>7572</v>
      </c>
      <c r="C4331" s="181">
        <v>898200</v>
      </c>
      <c r="D4331" s="181">
        <v>6</v>
      </c>
      <c r="E4331" s="180" t="s">
        <v>8415</v>
      </c>
      <c r="F4331" s="180" t="s">
        <v>10</v>
      </c>
    </row>
    <row r="4332" spans="1:6">
      <c r="A4332" s="180" t="s">
        <v>397</v>
      </c>
      <c r="B4332" s="181">
        <v>10930</v>
      </c>
      <c r="C4332" s="181">
        <v>802500</v>
      </c>
      <c r="D4332" s="181">
        <v>6</v>
      </c>
      <c r="E4332" s="180" t="s">
        <v>8416</v>
      </c>
      <c r="F4332" s="180" t="s">
        <v>41</v>
      </c>
    </row>
    <row r="4333" spans="1:6">
      <c r="A4333" s="180" t="s">
        <v>397</v>
      </c>
      <c r="B4333" s="181">
        <v>2874</v>
      </c>
      <c r="C4333" s="181">
        <v>477200</v>
      </c>
      <c r="D4333" s="181">
        <v>4</v>
      </c>
      <c r="E4333" s="180" t="s">
        <v>8417</v>
      </c>
      <c r="F4333" s="180" t="s">
        <v>13</v>
      </c>
    </row>
    <row r="4334" spans="1:6">
      <c r="A4334" s="180" t="s">
        <v>397</v>
      </c>
      <c r="B4334" s="181">
        <v>4568</v>
      </c>
      <c r="C4334" s="181">
        <v>631700</v>
      </c>
      <c r="D4334" s="181">
        <v>6</v>
      </c>
      <c r="E4334" s="180" t="s">
        <v>8418</v>
      </c>
      <c r="F4334" s="180" t="s">
        <v>18</v>
      </c>
    </row>
    <row r="4335" spans="1:6">
      <c r="A4335" s="180" t="s">
        <v>397</v>
      </c>
      <c r="B4335" s="181">
        <v>3646</v>
      </c>
      <c r="C4335" s="181">
        <v>476600</v>
      </c>
      <c r="D4335" s="181">
        <v>6</v>
      </c>
      <c r="E4335" s="180" t="s">
        <v>8419</v>
      </c>
      <c r="F4335" s="180" t="s">
        <v>77</v>
      </c>
    </row>
    <row r="4336" spans="1:6">
      <c r="A4336" s="180" t="s">
        <v>397</v>
      </c>
      <c r="B4336" s="181">
        <v>6904</v>
      </c>
      <c r="C4336" s="181">
        <v>1141600</v>
      </c>
      <c r="D4336" s="181">
        <v>4</v>
      </c>
      <c r="E4336" s="180" t="s">
        <v>8420</v>
      </c>
      <c r="F4336" s="180" t="s">
        <v>24</v>
      </c>
    </row>
    <row r="4337" spans="1:6">
      <c r="A4337" s="180" t="s">
        <v>397</v>
      </c>
      <c r="B4337" s="181">
        <v>4215</v>
      </c>
      <c r="C4337" s="181">
        <v>337400</v>
      </c>
      <c r="D4337" s="181">
        <v>4</v>
      </c>
      <c r="E4337" s="180" t="s">
        <v>8421</v>
      </c>
      <c r="F4337" s="180" t="s">
        <v>14</v>
      </c>
    </row>
    <row r="4338" spans="1:6">
      <c r="A4338" s="180" t="s">
        <v>397</v>
      </c>
      <c r="B4338" s="181">
        <v>5952</v>
      </c>
      <c r="C4338" s="181">
        <v>372300</v>
      </c>
      <c r="D4338" s="181">
        <v>6</v>
      </c>
      <c r="E4338" s="180" t="s">
        <v>8422</v>
      </c>
      <c r="F4338" s="180" t="s">
        <v>14</v>
      </c>
    </row>
    <row r="4339" spans="1:6">
      <c r="A4339" s="180" t="s">
        <v>397</v>
      </c>
      <c r="B4339" s="181">
        <v>4566</v>
      </c>
      <c r="C4339" s="181">
        <v>395800</v>
      </c>
      <c r="D4339" s="181">
        <v>6</v>
      </c>
      <c r="E4339" s="180" t="s">
        <v>8423</v>
      </c>
      <c r="F4339" s="180" t="s">
        <v>14</v>
      </c>
    </row>
    <row r="4340" spans="1:6">
      <c r="A4340" s="180" t="s">
        <v>397</v>
      </c>
      <c r="B4340" s="181">
        <v>5301</v>
      </c>
      <c r="C4340" s="181">
        <v>343300</v>
      </c>
      <c r="D4340" s="181">
        <v>6</v>
      </c>
      <c r="E4340" s="180" t="s">
        <v>8424</v>
      </c>
      <c r="F4340" s="180" t="s">
        <v>14</v>
      </c>
    </row>
    <row r="4341" spans="1:6">
      <c r="A4341" s="180" t="s">
        <v>397</v>
      </c>
      <c r="B4341" s="181">
        <v>3439</v>
      </c>
      <c r="C4341" s="181">
        <v>240500</v>
      </c>
      <c r="D4341" s="181">
        <v>4</v>
      </c>
      <c r="E4341" s="180" t="s">
        <v>8425</v>
      </c>
      <c r="F4341" s="180" t="s">
        <v>14</v>
      </c>
    </row>
    <row r="4342" spans="1:6">
      <c r="A4342" s="180" t="s">
        <v>397</v>
      </c>
      <c r="B4342" s="181">
        <v>4420</v>
      </c>
      <c r="C4342" s="181">
        <v>622000</v>
      </c>
      <c r="D4342" s="181">
        <v>5</v>
      </c>
      <c r="E4342" s="180" t="s">
        <v>8426</v>
      </c>
      <c r="F4342" s="180" t="s">
        <v>16</v>
      </c>
    </row>
    <row r="4343" spans="1:6">
      <c r="A4343" s="180" t="s">
        <v>397</v>
      </c>
      <c r="B4343" s="181">
        <v>5735</v>
      </c>
      <c r="C4343" s="181">
        <v>720100</v>
      </c>
      <c r="D4343" s="181">
        <v>7</v>
      </c>
      <c r="E4343" s="180" t="s">
        <v>8427</v>
      </c>
      <c r="F4343" s="180" t="s">
        <v>41</v>
      </c>
    </row>
    <row r="4344" spans="1:6">
      <c r="A4344" s="180" t="s">
        <v>397</v>
      </c>
      <c r="B4344" s="181">
        <v>5579</v>
      </c>
      <c r="C4344" s="181">
        <v>632500</v>
      </c>
      <c r="D4344" s="181">
        <v>4</v>
      </c>
      <c r="E4344" s="180" t="s">
        <v>8428</v>
      </c>
      <c r="F4344" s="180" t="s">
        <v>32</v>
      </c>
    </row>
    <row r="4345" spans="1:6">
      <c r="A4345" s="180" t="s">
        <v>397</v>
      </c>
      <c r="B4345" s="181">
        <v>4500</v>
      </c>
      <c r="C4345" s="181">
        <v>331500</v>
      </c>
      <c r="D4345" s="181">
        <v>4</v>
      </c>
      <c r="E4345" s="180" t="s">
        <v>8429</v>
      </c>
      <c r="F4345" s="180" t="s">
        <v>11</v>
      </c>
    </row>
    <row r="4346" spans="1:6">
      <c r="A4346" s="180" t="s">
        <v>397</v>
      </c>
      <c r="B4346" s="181">
        <v>5850</v>
      </c>
      <c r="C4346" s="181">
        <v>382100</v>
      </c>
      <c r="D4346" s="181">
        <v>4</v>
      </c>
      <c r="E4346" s="180" t="s">
        <v>8430</v>
      </c>
      <c r="F4346" s="180" t="s">
        <v>14</v>
      </c>
    </row>
    <row r="4347" spans="1:6">
      <c r="A4347" s="180" t="s">
        <v>397</v>
      </c>
      <c r="B4347" s="181">
        <v>5575</v>
      </c>
      <c r="C4347" s="181">
        <v>1025600</v>
      </c>
      <c r="D4347" s="181">
        <v>6</v>
      </c>
      <c r="E4347" s="180" t="s">
        <v>8431</v>
      </c>
      <c r="F4347" s="180" t="s">
        <v>66</v>
      </c>
    </row>
    <row r="4348" spans="1:6">
      <c r="A4348" s="180" t="s">
        <v>397</v>
      </c>
      <c r="B4348" s="181">
        <v>4576</v>
      </c>
      <c r="C4348" s="181">
        <v>302100</v>
      </c>
      <c r="D4348" s="181">
        <v>6</v>
      </c>
      <c r="E4348" s="180" t="s">
        <v>8432</v>
      </c>
      <c r="F4348" s="180" t="s">
        <v>11</v>
      </c>
    </row>
    <row r="4349" spans="1:6">
      <c r="A4349" s="180" t="s">
        <v>397</v>
      </c>
      <c r="B4349" s="181">
        <v>3753</v>
      </c>
      <c r="C4349" s="181">
        <v>546100</v>
      </c>
      <c r="D4349" s="181">
        <v>4</v>
      </c>
      <c r="E4349" s="180" t="s">
        <v>8433</v>
      </c>
      <c r="F4349" s="180" t="s">
        <v>10</v>
      </c>
    </row>
    <row r="4350" spans="1:6">
      <c r="A4350" s="180" t="s">
        <v>397</v>
      </c>
      <c r="B4350" s="181">
        <v>4912</v>
      </c>
      <c r="C4350" s="181">
        <v>348100</v>
      </c>
      <c r="D4350" s="181">
        <v>4</v>
      </c>
      <c r="E4350" s="180" t="s">
        <v>8434</v>
      </c>
      <c r="F4350" s="180" t="s">
        <v>14</v>
      </c>
    </row>
    <row r="4351" spans="1:6">
      <c r="A4351" s="180" t="s">
        <v>397</v>
      </c>
      <c r="B4351" s="181">
        <v>4836</v>
      </c>
      <c r="C4351" s="181">
        <v>310700</v>
      </c>
      <c r="D4351" s="181">
        <v>4</v>
      </c>
      <c r="E4351" s="180" t="s">
        <v>8435</v>
      </c>
      <c r="F4351" s="180" t="s">
        <v>14</v>
      </c>
    </row>
    <row r="4352" spans="1:6">
      <c r="A4352" s="180" t="s">
        <v>397</v>
      </c>
      <c r="B4352" s="181">
        <v>6318</v>
      </c>
      <c r="C4352" s="181">
        <v>483600</v>
      </c>
      <c r="D4352" s="181">
        <v>6</v>
      </c>
      <c r="E4352" s="180" t="s">
        <v>8436</v>
      </c>
      <c r="F4352" s="180" t="s">
        <v>14</v>
      </c>
    </row>
    <row r="4353" spans="1:6">
      <c r="A4353" s="180" t="s">
        <v>397</v>
      </c>
      <c r="B4353" s="181">
        <v>3984</v>
      </c>
      <c r="C4353" s="181">
        <v>511300</v>
      </c>
      <c r="D4353" s="181">
        <v>4</v>
      </c>
      <c r="E4353" s="180" t="s">
        <v>8437</v>
      </c>
      <c r="F4353" s="180" t="s">
        <v>65</v>
      </c>
    </row>
    <row r="4354" spans="1:6">
      <c r="A4354" s="180" t="s">
        <v>397</v>
      </c>
      <c r="B4354" s="181">
        <v>3236</v>
      </c>
      <c r="C4354" s="181">
        <v>352400</v>
      </c>
      <c r="D4354" s="181">
        <v>4</v>
      </c>
      <c r="E4354" s="180" t="s">
        <v>8438</v>
      </c>
      <c r="F4354" s="180" t="s">
        <v>16</v>
      </c>
    </row>
    <row r="4355" spans="1:6">
      <c r="A4355" s="180" t="s">
        <v>397</v>
      </c>
      <c r="B4355" s="181">
        <v>3016</v>
      </c>
      <c r="C4355" s="181">
        <v>242700</v>
      </c>
      <c r="D4355" s="181">
        <v>4</v>
      </c>
      <c r="E4355" s="180" t="s">
        <v>8439</v>
      </c>
      <c r="F4355" s="180" t="s">
        <v>103</v>
      </c>
    </row>
    <row r="4356" spans="1:6">
      <c r="A4356" s="180" t="s">
        <v>397</v>
      </c>
      <c r="B4356" s="181">
        <v>2630</v>
      </c>
      <c r="C4356" s="181">
        <v>717900</v>
      </c>
      <c r="D4356" s="181">
        <v>4</v>
      </c>
      <c r="E4356" s="180" t="s">
        <v>8440</v>
      </c>
      <c r="F4356" s="180" t="s">
        <v>28</v>
      </c>
    </row>
    <row r="4357" spans="1:6">
      <c r="A4357" s="180" t="s">
        <v>397</v>
      </c>
      <c r="B4357" s="181">
        <v>4749</v>
      </c>
      <c r="C4357" s="181">
        <v>1585400</v>
      </c>
      <c r="D4357" s="181">
        <v>4</v>
      </c>
      <c r="E4357" s="180" t="s">
        <v>8441</v>
      </c>
      <c r="F4357" s="180" t="s">
        <v>24</v>
      </c>
    </row>
    <row r="4358" spans="1:6">
      <c r="A4358" s="180" t="s">
        <v>397</v>
      </c>
      <c r="B4358" s="181">
        <v>4916</v>
      </c>
      <c r="C4358" s="181">
        <v>469000</v>
      </c>
      <c r="D4358" s="181">
        <v>5</v>
      </c>
      <c r="E4358" s="180" t="s">
        <v>8442</v>
      </c>
      <c r="F4358" s="180" t="s">
        <v>14</v>
      </c>
    </row>
    <row r="4359" spans="1:6">
      <c r="A4359" s="180" t="s">
        <v>397</v>
      </c>
      <c r="B4359" s="181">
        <v>2998</v>
      </c>
      <c r="C4359" s="181">
        <v>527000</v>
      </c>
      <c r="D4359" s="181">
        <v>4</v>
      </c>
      <c r="E4359" s="180" t="s">
        <v>8443</v>
      </c>
      <c r="F4359" s="180" t="s">
        <v>44</v>
      </c>
    </row>
    <row r="4360" spans="1:6">
      <c r="A4360" s="180" t="s">
        <v>397</v>
      </c>
      <c r="B4360" s="181">
        <v>5600</v>
      </c>
      <c r="C4360" s="181">
        <v>1406600</v>
      </c>
      <c r="D4360" s="181">
        <v>4</v>
      </c>
      <c r="E4360" s="180" t="s">
        <v>8444</v>
      </c>
      <c r="F4360" s="180" t="s">
        <v>7</v>
      </c>
    </row>
    <row r="4361" spans="1:6">
      <c r="A4361" s="180" t="s">
        <v>397</v>
      </c>
      <c r="B4361" s="181">
        <v>4136</v>
      </c>
      <c r="C4361" s="181">
        <v>364200</v>
      </c>
      <c r="D4361" s="181">
        <v>4</v>
      </c>
      <c r="E4361" s="180" t="s">
        <v>8445</v>
      </c>
      <c r="F4361" s="180" t="s">
        <v>5</v>
      </c>
    </row>
    <row r="4362" spans="1:6">
      <c r="A4362" s="180" t="s">
        <v>397</v>
      </c>
      <c r="B4362" s="181">
        <v>4272</v>
      </c>
      <c r="C4362" s="181">
        <v>320000</v>
      </c>
      <c r="D4362" s="181">
        <v>6</v>
      </c>
      <c r="E4362" s="180" t="s">
        <v>8446</v>
      </c>
      <c r="F4362" s="180" t="s">
        <v>11</v>
      </c>
    </row>
    <row r="4363" spans="1:6">
      <c r="A4363" s="180" t="s">
        <v>397</v>
      </c>
      <c r="B4363" s="181">
        <v>4080</v>
      </c>
      <c r="C4363" s="181">
        <v>960000</v>
      </c>
      <c r="D4363" s="181">
        <v>4</v>
      </c>
      <c r="E4363" s="180" t="s">
        <v>8447</v>
      </c>
      <c r="F4363" s="180" t="s">
        <v>7</v>
      </c>
    </row>
    <row r="4364" spans="1:6">
      <c r="A4364" s="180" t="s">
        <v>397</v>
      </c>
      <c r="B4364" s="181">
        <v>3030</v>
      </c>
      <c r="C4364" s="181">
        <v>291200</v>
      </c>
      <c r="D4364" s="181">
        <v>4</v>
      </c>
      <c r="E4364" s="180" t="s">
        <v>8448</v>
      </c>
      <c r="F4364" s="180" t="s">
        <v>11</v>
      </c>
    </row>
    <row r="4365" spans="1:6">
      <c r="A4365" s="180" t="s">
        <v>397</v>
      </c>
      <c r="B4365" s="181">
        <v>3278</v>
      </c>
      <c r="C4365" s="181">
        <v>280600</v>
      </c>
      <c r="D4365" s="181">
        <v>4</v>
      </c>
      <c r="E4365" s="180" t="s">
        <v>8449</v>
      </c>
      <c r="F4365" s="180" t="s">
        <v>11</v>
      </c>
    </row>
    <row r="4366" spans="1:6">
      <c r="A4366" s="180" t="s">
        <v>397</v>
      </c>
      <c r="B4366" s="181">
        <v>6672</v>
      </c>
      <c r="C4366" s="181">
        <v>530000</v>
      </c>
      <c r="D4366" s="181">
        <v>6</v>
      </c>
      <c r="E4366" s="180" t="s">
        <v>8450</v>
      </c>
      <c r="F4366" s="180" t="s">
        <v>14</v>
      </c>
    </row>
    <row r="4367" spans="1:6">
      <c r="A4367" s="180" t="s">
        <v>397</v>
      </c>
      <c r="B4367" s="181">
        <v>5786</v>
      </c>
      <c r="C4367" s="181">
        <v>536400</v>
      </c>
      <c r="D4367" s="181">
        <v>6</v>
      </c>
      <c r="E4367" s="180" t="s">
        <v>8451</v>
      </c>
      <c r="F4367" s="180" t="s">
        <v>14</v>
      </c>
    </row>
    <row r="4368" spans="1:6">
      <c r="A4368" s="180" t="s">
        <v>397</v>
      </c>
      <c r="B4368" s="181">
        <v>5312</v>
      </c>
      <c r="C4368" s="181">
        <v>320100</v>
      </c>
      <c r="D4368" s="181">
        <v>6</v>
      </c>
      <c r="E4368" s="180" t="s">
        <v>8452</v>
      </c>
      <c r="F4368" s="180" t="s">
        <v>205</v>
      </c>
    </row>
    <row r="4369" spans="1:6">
      <c r="A4369" s="180" t="s">
        <v>397</v>
      </c>
      <c r="B4369" s="181">
        <v>3990</v>
      </c>
      <c r="C4369" s="181">
        <v>295000</v>
      </c>
      <c r="D4369" s="181">
        <v>4</v>
      </c>
      <c r="E4369" s="180" t="s">
        <v>8453</v>
      </c>
      <c r="F4369" s="180" t="s">
        <v>11</v>
      </c>
    </row>
    <row r="4370" spans="1:6">
      <c r="A4370" s="180" t="s">
        <v>397</v>
      </c>
      <c r="B4370" s="181">
        <v>4152</v>
      </c>
      <c r="C4370" s="181">
        <v>667800</v>
      </c>
      <c r="D4370" s="181">
        <v>4</v>
      </c>
      <c r="E4370" s="180" t="s">
        <v>8454</v>
      </c>
      <c r="F4370" s="180" t="s">
        <v>66</v>
      </c>
    </row>
    <row r="4371" spans="1:6">
      <c r="A4371" s="180" t="s">
        <v>397</v>
      </c>
      <c r="B4371" s="181">
        <v>4998</v>
      </c>
      <c r="C4371" s="181">
        <v>703600</v>
      </c>
      <c r="D4371" s="181">
        <v>8</v>
      </c>
      <c r="E4371" s="180" t="s">
        <v>8455</v>
      </c>
      <c r="F4371" s="180" t="s">
        <v>49</v>
      </c>
    </row>
    <row r="4372" spans="1:6">
      <c r="A4372" s="180" t="s">
        <v>397</v>
      </c>
      <c r="B4372" s="181">
        <v>3806</v>
      </c>
      <c r="C4372" s="181">
        <v>687300</v>
      </c>
      <c r="D4372" s="181">
        <v>4</v>
      </c>
      <c r="E4372" s="180" t="s">
        <v>8456</v>
      </c>
      <c r="F4372" s="180" t="s">
        <v>32</v>
      </c>
    </row>
    <row r="4373" spans="1:6">
      <c r="A4373" s="180" t="s">
        <v>397</v>
      </c>
      <c r="B4373" s="181">
        <v>4328</v>
      </c>
      <c r="C4373" s="181">
        <v>691500</v>
      </c>
      <c r="D4373" s="181">
        <v>4</v>
      </c>
      <c r="E4373" s="180" t="s">
        <v>8457</v>
      </c>
      <c r="F4373" s="180" t="s">
        <v>13</v>
      </c>
    </row>
    <row r="4374" spans="1:6">
      <c r="A4374" s="180" t="s">
        <v>397</v>
      </c>
      <c r="B4374" s="181">
        <v>5879</v>
      </c>
      <c r="C4374" s="181">
        <v>463200</v>
      </c>
      <c r="D4374" s="181">
        <v>7</v>
      </c>
      <c r="E4374" s="180" t="s">
        <v>8458</v>
      </c>
      <c r="F4374" s="180" t="s">
        <v>14</v>
      </c>
    </row>
    <row r="4375" spans="1:6">
      <c r="A4375" s="180" t="s">
        <v>397</v>
      </c>
      <c r="B4375" s="181">
        <v>5094</v>
      </c>
      <c r="C4375" s="181">
        <v>698400</v>
      </c>
      <c r="D4375" s="181">
        <v>6</v>
      </c>
      <c r="E4375" s="180" t="s">
        <v>8459</v>
      </c>
      <c r="F4375" s="180" t="s">
        <v>74</v>
      </c>
    </row>
    <row r="4376" spans="1:6">
      <c r="A4376" s="180" t="s">
        <v>397</v>
      </c>
      <c r="B4376" s="181">
        <v>5232</v>
      </c>
      <c r="C4376" s="181">
        <v>609400</v>
      </c>
      <c r="D4376" s="181">
        <v>7</v>
      </c>
      <c r="E4376" s="180" t="s">
        <v>8460</v>
      </c>
      <c r="F4376" s="180" t="s">
        <v>74</v>
      </c>
    </row>
    <row r="4377" spans="1:6">
      <c r="A4377" s="180" t="s">
        <v>397</v>
      </c>
      <c r="B4377" s="181">
        <v>3372</v>
      </c>
      <c r="C4377" s="181">
        <v>315800</v>
      </c>
      <c r="D4377" s="181">
        <v>4</v>
      </c>
      <c r="E4377" s="180" t="s">
        <v>8461</v>
      </c>
      <c r="F4377" s="180" t="s">
        <v>14</v>
      </c>
    </row>
    <row r="4378" spans="1:6">
      <c r="A4378" s="180" t="s">
        <v>397</v>
      </c>
      <c r="B4378" s="181">
        <v>4018</v>
      </c>
      <c r="C4378" s="181">
        <v>470800</v>
      </c>
      <c r="D4378" s="181">
        <v>6</v>
      </c>
      <c r="E4378" s="180" t="s">
        <v>8462</v>
      </c>
      <c r="F4378" s="180" t="s">
        <v>13</v>
      </c>
    </row>
    <row r="4379" spans="1:6">
      <c r="A4379" s="180" t="s">
        <v>397</v>
      </c>
      <c r="B4379" s="181">
        <v>5841</v>
      </c>
      <c r="C4379" s="181">
        <v>393700</v>
      </c>
      <c r="D4379" s="181">
        <v>4</v>
      </c>
      <c r="E4379" s="180" t="s">
        <v>8463</v>
      </c>
      <c r="F4379" s="180" t="s">
        <v>15</v>
      </c>
    </row>
    <row r="4380" spans="1:6">
      <c r="A4380" s="180" t="s">
        <v>397</v>
      </c>
      <c r="B4380" s="181">
        <v>3948</v>
      </c>
      <c r="C4380" s="181">
        <v>839800</v>
      </c>
      <c r="D4380" s="181">
        <v>4</v>
      </c>
      <c r="E4380" s="180" t="s">
        <v>8464</v>
      </c>
      <c r="F4380" s="180" t="s">
        <v>28</v>
      </c>
    </row>
    <row r="4381" spans="1:6">
      <c r="A4381" s="180" t="s">
        <v>397</v>
      </c>
      <c r="B4381" s="181">
        <v>3475</v>
      </c>
      <c r="C4381" s="181">
        <v>556900</v>
      </c>
      <c r="D4381" s="181">
        <v>4</v>
      </c>
      <c r="E4381" s="180" t="s">
        <v>8465</v>
      </c>
      <c r="F4381" s="180" t="s">
        <v>78</v>
      </c>
    </row>
    <row r="4382" spans="1:6">
      <c r="A4382" s="180" t="s">
        <v>397</v>
      </c>
      <c r="B4382" s="181">
        <v>3792</v>
      </c>
      <c r="C4382" s="181">
        <v>281300</v>
      </c>
      <c r="D4382" s="181">
        <v>4</v>
      </c>
      <c r="E4382" s="180" t="s">
        <v>8466</v>
      </c>
      <c r="F4382" s="180" t="s">
        <v>14</v>
      </c>
    </row>
    <row r="4383" spans="1:6">
      <c r="A4383" s="180" t="s">
        <v>397</v>
      </c>
      <c r="B4383" s="181">
        <v>7560</v>
      </c>
      <c r="C4383" s="181">
        <v>991000</v>
      </c>
      <c r="D4383" s="181">
        <v>8</v>
      </c>
      <c r="E4383" s="180" t="s">
        <v>8467</v>
      </c>
      <c r="F4383" s="180" t="s">
        <v>13</v>
      </c>
    </row>
    <row r="4384" spans="1:6">
      <c r="A4384" s="180" t="s">
        <v>397</v>
      </c>
      <c r="B4384" s="181">
        <v>13004</v>
      </c>
      <c r="C4384" s="181">
        <v>1368100</v>
      </c>
      <c r="D4384" s="181">
        <v>8</v>
      </c>
      <c r="E4384" s="180" t="s">
        <v>8468</v>
      </c>
      <c r="F4384" s="180" t="s">
        <v>41</v>
      </c>
    </row>
    <row r="4385" spans="1:6">
      <c r="A4385" s="180" t="s">
        <v>397</v>
      </c>
      <c r="B4385" s="181">
        <v>5325</v>
      </c>
      <c r="C4385" s="181">
        <v>388700</v>
      </c>
      <c r="D4385" s="181">
        <v>4</v>
      </c>
      <c r="E4385" s="180" t="s">
        <v>8469</v>
      </c>
      <c r="F4385" s="180" t="s">
        <v>14</v>
      </c>
    </row>
    <row r="4386" spans="1:6">
      <c r="A4386" s="180" t="s">
        <v>397</v>
      </c>
      <c r="B4386" s="181">
        <v>2642</v>
      </c>
      <c r="C4386" s="181">
        <v>337700</v>
      </c>
      <c r="D4386" s="181">
        <v>4</v>
      </c>
      <c r="E4386" s="180" t="s">
        <v>8470</v>
      </c>
      <c r="F4386" s="180" t="s">
        <v>13</v>
      </c>
    </row>
    <row r="4387" spans="1:6">
      <c r="A4387" s="180" t="s">
        <v>397</v>
      </c>
      <c r="B4387" s="181">
        <v>4497</v>
      </c>
      <c r="C4387" s="181">
        <v>822700</v>
      </c>
      <c r="D4387" s="181">
        <v>4</v>
      </c>
      <c r="E4387" s="180" t="s">
        <v>8471</v>
      </c>
      <c r="F4387" s="180" t="s">
        <v>78</v>
      </c>
    </row>
    <row r="4388" spans="1:6">
      <c r="A4388" s="180" t="s">
        <v>397</v>
      </c>
      <c r="B4388" s="181">
        <v>4380</v>
      </c>
      <c r="C4388" s="181">
        <v>497800</v>
      </c>
      <c r="D4388" s="181">
        <v>6</v>
      </c>
      <c r="E4388" s="180" t="s">
        <v>8472</v>
      </c>
      <c r="F4388" s="180" t="s">
        <v>10</v>
      </c>
    </row>
    <row r="4389" spans="1:6">
      <c r="A4389" s="180" t="s">
        <v>397</v>
      </c>
      <c r="B4389" s="181">
        <v>3504</v>
      </c>
      <c r="C4389" s="181">
        <v>264700</v>
      </c>
      <c r="D4389" s="181">
        <v>5</v>
      </c>
      <c r="E4389" s="180" t="s">
        <v>8473</v>
      </c>
      <c r="F4389" s="180" t="s">
        <v>11</v>
      </c>
    </row>
    <row r="4390" spans="1:6">
      <c r="A4390" s="180" t="s">
        <v>397</v>
      </c>
      <c r="B4390" s="181">
        <v>6264</v>
      </c>
      <c r="C4390" s="181">
        <v>469000</v>
      </c>
      <c r="D4390" s="181">
        <v>6</v>
      </c>
      <c r="E4390" s="180" t="s">
        <v>8474</v>
      </c>
      <c r="F4390" s="180" t="s">
        <v>14</v>
      </c>
    </row>
    <row r="4391" spans="1:6">
      <c r="A4391" s="180" t="s">
        <v>397</v>
      </c>
      <c r="B4391" s="181">
        <v>3526</v>
      </c>
      <c r="C4391" s="181">
        <v>726100</v>
      </c>
      <c r="D4391" s="181">
        <v>6</v>
      </c>
      <c r="E4391" s="180" t="s">
        <v>8475</v>
      </c>
      <c r="F4391" s="180" t="s">
        <v>78</v>
      </c>
    </row>
    <row r="4392" spans="1:6">
      <c r="A4392" s="180" t="s">
        <v>397</v>
      </c>
      <c r="B4392" s="181">
        <v>4354</v>
      </c>
      <c r="C4392" s="181">
        <v>317100</v>
      </c>
      <c r="D4392" s="181">
        <v>4</v>
      </c>
      <c r="E4392" s="180" t="s">
        <v>8476</v>
      </c>
      <c r="F4392" s="180" t="s">
        <v>14</v>
      </c>
    </row>
    <row r="4393" spans="1:6">
      <c r="A4393" s="180" t="s">
        <v>397</v>
      </c>
      <c r="B4393" s="181">
        <v>5623</v>
      </c>
      <c r="C4393" s="181">
        <v>444900</v>
      </c>
      <c r="D4393" s="181">
        <v>6</v>
      </c>
      <c r="E4393" s="180" t="s">
        <v>8477</v>
      </c>
      <c r="F4393" s="180" t="s">
        <v>14</v>
      </c>
    </row>
    <row r="4394" spans="1:6">
      <c r="A4394" s="180" t="s">
        <v>397</v>
      </c>
      <c r="B4394" s="181">
        <v>7716</v>
      </c>
      <c r="C4394" s="181">
        <v>1870100</v>
      </c>
      <c r="D4394" s="181">
        <v>8</v>
      </c>
      <c r="E4394" s="180" t="s">
        <v>8478</v>
      </c>
      <c r="F4394" s="180" t="s">
        <v>24</v>
      </c>
    </row>
    <row r="4395" spans="1:6">
      <c r="A4395" s="180" t="s">
        <v>397</v>
      </c>
      <c r="B4395" s="181">
        <v>3404</v>
      </c>
      <c r="C4395" s="181">
        <v>343200</v>
      </c>
      <c r="D4395" s="181">
        <v>4</v>
      </c>
      <c r="E4395" s="180" t="s">
        <v>8479</v>
      </c>
      <c r="F4395" s="180" t="s">
        <v>14</v>
      </c>
    </row>
    <row r="4396" spans="1:6">
      <c r="A4396" s="180" t="s">
        <v>397</v>
      </c>
      <c r="B4396" s="181">
        <v>3812</v>
      </c>
      <c r="C4396" s="181">
        <v>626400</v>
      </c>
      <c r="D4396" s="181">
        <v>6</v>
      </c>
      <c r="E4396" s="180" t="s">
        <v>8480</v>
      </c>
      <c r="F4396" s="180" t="s">
        <v>5</v>
      </c>
    </row>
    <row r="4397" spans="1:6">
      <c r="A4397" s="180" t="s">
        <v>397</v>
      </c>
      <c r="B4397" s="181">
        <v>6015</v>
      </c>
      <c r="C4397" s="181">
        <v>456900</v>
      </c>
      <c r="D4397" s="181">
        <v>6</v>
      </c>
      <c r="E4397" s="180" t="s">
        <v>8481</v>
      </c>
      <c r="F4397" s="180" t="s">
        <v>14</v>
      </c>
    </row>
    <row r="4398" spans="1:6">
      <c r="A4398" s="180" t="s">
        <v>397</v>
      </c>
      <c r="B4398" s="181">
        <v>3551</v>
      </c>
      <c r="C4398" s="181">
        <v>301900</v>
      </c>
      <c r="D4398" s="181">
        <v>5</v>
      </c>
      <c r="E4398" s="180" t="s">
        <v>8482</v>
      </c>
      <c r="F4398" s="180" t="s">
        <v>14</v>
      </c>
    </row>
    <row r="4399" spans="1:6">
      <c r="A4399" s="180" t="s">
        <v>397</v>
      </c>
      <c r="B4399" s="181">
        <v>4748</v>
      </c>
      <c r="C4399" s="181">
        <v>1009300</v>
      </c>
      <c r="D4399" s="181">
        <v>4</v>
      </c>
      <c r="E4399" s="180" t="s">
        <v>8483</v>
      </c>
      <c r="F4399" s="180" t="s">
        <v>7</v>
      </c>
    </row>
    <row r="4400" spans="1:6">
      <c r="A4400" s="180" t="s">
        <v>397</v>
      </c>
      <c r="B4400" s="181">
        <v>3488</v>
      </c>
      <c r="C4400" s="181">
        <v>426800</v>
      </c>
      <c r="D4400" s="181">
        <v>4</v>
      </c>
      <c r="E4400" s="180" t="s">
        <v>8484</v>
      </c>
      <c r="F4400" s="180" t="s">
        <v>254</v>
      </c>
    </row>
    <row r="4401" spans="1:6">
      <c r="A4401" s="180" t="s">
        <v>397</v>
      </c>
      <c r="B4401" s="181">
        <v>5437</v>
      </c>
      <c r="C4401" s="181">
        <v>557900</v>
      </c>
      <c r="D4401" s="181">
        <v>8</v>
      </c>
      <c r="E4401" s="180" t="s">
        <v>8485</v>
      </c>
      <c r="F4401" s="180" t="s">
        <v>5</v>
      </c>
    </row>
    <row r="4402" spans="1:6">
      <c r="A4402" s="180" t="s">
        <v>397</v>
      </c>
      <c r="B4402" s="181">
        <v>3019</v>
      </c>
      <c r="C4402" s="181">
        <v>845000</v>
      </c>
      <c r="D4402" s="181">
        <v>4</v>
      </c>
      <c r="E4402" s="180" t="s">
        <v>8486</v>
      </c>
      <c r="F4402" s="180" t="s">
        <v>7</v>
      </c>
    </row>
    <row r="4403" spans="1:6">
      <c r="A4403" s="180" t="s">
        <v>397</v>
      </c>
      <c r="B4403" s="181">
        <v>3220</v>
      </c>
      <c r="C4403" s="181">
        <v>335800</v>
      </c>
      <c r="D4403" s="181">
        <v>5</v>
      </c>
      <c r="E4403" s="180" t="s">
        <v>8487</v>
      </c>
      <c r="F4403" s="180" t="s">
        <v>14</v>
      </c>
    </row>
    <row r="4404" spans="1:6">
      <c r="A4404" s="180" t="s">
        <v>397</v>
      </c>
      <c r="B4404" s="181">
        <v>2784</v>
      </c>
      <c r="C4404" s="181">
        <v>470000</v>
      </c>
      <c r="D4404" s="181">
        <v>5</v>
      </c>
      <c r="E4404" s="180" t="s">
        <v>8488</v>
      </c>
      <c r="F4404" s="180" t="s">
        <v>72</v>
      </c>
    </row>
    <row r="4405" spans="1:6">
      <c r="A4405" s="180" t="s">
        <v>397</v>
      </c>
      <c r="B4405" s="181">
        <v>4493</v>
      </c>
      <c r="C4405" s="181">
        <v>826200</v>
      </c>
      <c r="D4405" s="181">
        <v>6</v>
      </c>
      <c r="E4405" s="180" t="s">
        <v>8489</v>
      </c>
      <c r="F4405" s="180" t="s">
        <v>7</v>
      </c>
    </row>
    <row r="4406" spans="1:6">
      <c r="A4406" s="180" t="s">
        <v>397</v>
      </c>
      <c r="B4406" s="181">
        <v>3253</v>
      </c>
      <c r="C4406" s="181">
        <v>328200</v>
      </c>
      <c r="D4406" s="181">
        <v>6</v>
      </c>
      <c r="E4406" s="180" t="s">
        <v>8490</v>
      </c>
      <c r="F4406" s="180" t="s">
        <v>14</v>
      </c>
    </row>
    <row r="4407" spans="1:6">
      <c r="A4407" s="180" t="s">
        <v>397</v>
      </c>
      <c r="B4407" s="181">
        <v>3195</v>
      </c>
      <c r="C4407" s="181">
        <v>617700</v>
      </c>
      <c r="D4407" s="181">
        <v>4</v>
      </c>
      <c r="E4407" s="180" t="s">
        <v>8491</v>
      </c>
      <c r="F4407" s="180" t="s">
        <v>44</v>
      </c>
    </row>
    <row r="4408" spans="1:6">
      <c r="A4408" s="180" t="s">
        <v>397</v>
      </c>
      <c r="B4408" s="181">
        <v>3199</v>
      </c>
      <c r="C4408" s="181">
        <v>1413700</v>
      </c>
      <c r="D4408" s="181">
        <v>4</v>
      </c>
      <c r="E4408" s="180" t="s">
        <v>8492</v>
      </c>
      <c r="F4408" s="180" t="s">
        <v>7</v>
      </c>
    </row>
    <row r="4409" spans="1:6">
      <c r="A4409" s="180" t="s">
        <v>397</v>
      </c>
      <c r="B4409" s="181">
        <v>5964</v>
      </c>
      <c r="C4409" s="181">
        <v>577100</v>
      </c>
      <c r="D4409" s="181">
        <v>5</v>
      </c>
      <c r="E4409" s="180" t="s">
        <v>8493</v>
      </c>
      <c r="F4409" s="180" t="s">
        <v>41</v>
      </c>
    </row>
    <row r="4410" spans="1:6">
      <c r="A4410" s="180" t="s">
        <v>397</v>
      </c>
      <c r="B4410" s="181">
        <v>2919</v>
      </c>
      <c r="C4410" s="181">
        <v>252400</v>
      </c>
      <c r="D4410" s="181">
        <v>6</v>
      </c>
      <c r="E4410" s="180" t="s">
        <v>8494</v>
      </c>
      <c r="F4410" s="180" t="s">
        <v>14</v>
      </c>
    </row>
    <row r="4411" spans="1:6">
      <c r="A4411" s="180" t="s">
        <v>397</v>
      </c>
      <c r="B4411" s="181">
        <v>3922</v>
      </c>
      <c r="C4411" s="181">
        <v>698200</v>
      </c>
      <c r="D4411" s="181">
        <v>4</v>
      </c>
      <c r="E4411" s="180" t="s">
        <v>8495</v>
      </c>
      <c r="F4411" s="180" t="s">
        <v>28</v>
      </c>
    </row>
    <row r="4412" spans="1:6">
      <c r="A4412" s="180" t="s">
        <v>397</v>
      </c>
      <c r="B4412" s="181">
        <v>5022</v>
      </c>
      <c r="C4412" s="181">
        <v>652000</v>
      </c>
      <c r="D4412" s="181">
        <v>6</v>
      </c>
      <c r="E4412" s="180" t="s">
        <v>8496</v>
      </c>
      <c r="F4412" s="180" t="s">
        <v>13</v>
      </c>
    </row>
    <row r="4413" spans="1:6">
      <c r="A4413" s="180" t="s">
        <v>397</v>
      </c>
      <c r="B4413" s="181">
        <v>3304</v>
      </c>
      <c r="C4413" s="181">
        <v>302600</v>
      </c>
      <c r="D4413" s="181">
        <v>4</v>
      </c>
      <c r="E4413" s="180" t="s">
        <v>8497</v>
      </c>
      <c r="F4413" s="180" t="s">
        <v>11</v>
      </c>
    </row>
    <row r="4414" spans="1:6">
      <c r="A4414" s="180" t="s">
        <v>397</v>
      </c>
      <c r="B4414" s="181">
        <v>4682</v>
      </c>
      <c r="C4414" s="181">
        <v>300100</v>
      </c>
      <c r="D4414" s="181">
        <v>5</v>
      </c>
      <c r="E4414" s="180" t="s">
        <v>8498</v>
      </c>
      <c r="F4414" s="180" t="s">
        <v>11</v>
      </c>
    </row>
    <row r="4415" spans="1:6">
      <c r="A4415" s="180" t="s">
        <v>397</v>
      </c>
      <c r="B4415" s="181">
        <v>3185</v>
      </c>
      <c r="C4415" s="181">
        <v>280800</v>
      </c>
      <c r="D4415" s="181">
        <v>4</v>
      </c>
      <c r="E4415" s="180" t="s">
        <v>8499</v>
      </c>
      <c r="F4415" s="180" t="s">
        <v>14</v>
      </c>
    </row>
    <row r="4416" spans="1:6">
      <c r="A4416" s="180" t="s">
        <v>397</v>
      </c>
      <c r="B4416" s="181">
        <v>5194</v>
      </c>
      <c r="C4416" s="181">
        <v>415500</v>
      </c>
      <c r="D4416" s="181">
        <v>4</v>
      </c>
      <c r="E4416" s="180" t="s">
        <v>8500</v>
      </c>
      <c r="F4416" s="180" t="s">
        <v>14</v>
      </c>
    </row>
    <row r="4417" spans="1:6">
      <c r="A4417" s="180" t="s">
        <v>397</v>
      </c>
      <c r="B4417" s="181">
        <v>4428</v>
      </c>
      <c r="C4417" s="181">
        <v>345100</v>
      </c>
      <c r="D4417" s="181">
        <v>4</v>
      </c>
      <c r="E4417" s="180" t="s">
        <v>8501</v>
      </c>
      <c r="F4417" s="180" t="s">
        <v>11</v>
      </c>
    </row>
    <row r="4418" spans="1:6">
      <c r="A4418" s="180" t="s">
        <v>397</v>
      </c>
      <c r="B4418" s="181">
        <v>5562</v>
      </c>
      <c r="C4418" s="181">
        <v>321600</v>
      </c>
      <c r="D4418" s="181">
        <v>4</v>
      </c>
      <c r="E4418" s="180" t="s">
        <v>8502</v>
      </c>
      <c r="F4418" s="180" t="s">
        <v>11</v>
      </c>
    </row>
    <row r="4419" spans="1:6">
      <c r="A4419" s="180" t="s">
        <v>397</v>
      </c>
      <c r="B4419" s="181">
        <v>4420</v>
      </c>
      <c r="C4419" s="181">
        <v>471400</v>
      </c>
      <c r="D4419" s="181">
        <v>4</v>
      </c>
      <c r="E4419" s="180" t="s">
        <v>8503</v>
      </c>
      <c r="F4419" s="180" t="s">
        <v>62</v>
      </c>
    </row>
    <row r="4420" spans="1:6">
      <c r="A4420" s="180" t="s">
        <v>397</v>
      </c>
      <c r="B4420" s="181">
        <v>3767</v>
      </c>
      <c r="C4420" s="181">
        <v>315200</v>
      </c>
      <c r="D4420" s="181">
        <v>4</v>
      </c>
      <c r="E4420" s="180" t="s">
        <v>8504</v>
      </c>
      <c r="F4420" s="180" t="s">
        <v>14</v>
      </c>
    </row>
    <row r="4421" spans="1:6">
      <c r="A4421" s="180" t="s">
        <v>397</v>
      </c>
      <c r="B4421" s="181">
        <v>5503</v>
      </c>
      <c r="C4421" s="181">
        <v>427300</v>
      </c>
      <c r="D4421" s="181">
        <v>8</v>
      </c>
      <c r="E4421" s="180" t="s">
        <v>8505</v>
      </c>
      <c r="F4421" s="180" t="s">
        <v>7</v>
      </c>
    </row>
    <row r="4422" spans="1:6">
      <c r="A4422" s="180" t="s">
        <v>397</v>
      </c>
      <c r="B4422" s="181">
        <v>3912</v>
      </c>
      <c r="C4422" s="181">
        <v>347900</v>
      </c>
      <c r="D4422" s="181">
        <v>6</v>
      </c>
      <c r="E4422" s="180" t="s">
        <v>8506</v>
      </c>
      <c r="F4422" s="180" t="s">
        <v>14</v>
      </c>
    </row>
    <row r="4423" spans="1:6">
      <c r="A4423" s="180" t="s">
        <v>397</v>
      </c>
      <c r="B4423" s="181">
        <v>5264</v>
      </c>
      <c r="C4423" s="181">
        <v>934200</v>
      </c>
      <c r="D4423" s="181">
        <v>4</v>
      </c>
      <c r="E4423" s="180" t="s">
        <v>8507</v>
      </c>
      <c r="F4423" s="180" t="s">
        <v>24</v>
      </c>
    </row>
    <row r="4424" spans="1:6">
      <c r="A4424" s="180" t="s">
        <v>397</v>
      </c>
      <c r="B4424" s="181">
        <v>2608</v>
      </c>
      <c r="C4424" s="181">
        <v>266100</v>
      </c>
      <c r="D4424" s="181">
        <v>4</v>
      </c>
      <c r="E4424" s="180" t="s">
        <v>8508</v>
      </c>
      <c r="F4424" s="180" t="s">
        <v>11</v>
      </c>
    </row>
    <row r="4425" spans="1:6">
      <c r="A4425" s="180" t="s">
        <v>397</v>
      </c>
      <c r="B4425" s="181">
        <v>4631</v>
      </c>
      <c r="C4425" s="181">
        <v>637600</v>
      </c>
      <c r="D4425" s="181">
        <v>7</v>
      </c>
      <c r="E4425" s="180" t="s">
        <v>8509</v>
      </c>
      <c r="F4425" s="180" t="s">
        <v>82</v>
      </c>
    </row>
    <row r="4426" spans="1:6">
      <c r="A4426" s="180" t="s">
        <v>397</v>
      </c>
      <c r="B4426" s="181">
        <v>4080</v>
      </c>
      <c r="C4426" s="181">
        <v>1041500</v>
      </c>
      <c r="D4426" s="181">
        <v>6</v>
      </c>
      <c r="E4426" s="180" t="s">
        <v>8510</v>
      </c>
      <c r="F4426" s="180" t="s">
        <v>7</v>
      </c>
    </row>
    <row r="4427" spans="1:6">
      <c r="A4427" s="180" t="s">
        <v>397</v>
      </c>
      <c r="B4427" s="181">
        <v>6928</v>
      </c>
      <c r="C4427" s="181">
        <v>1110400</v>
      </c>
      <c r="D4427" s="181">
        <v>6</v>
      </c>
      <c r="E4427" s="180" t="s">
        <v>8511</v>
      </c>
      <c r="F4427" s="180" t="s">
        <v>79</v>
      </c>
    </row>
    <row r="4428" spans="1:6">
      <c r="A4428" s="180" t="s">
        <v>397</v>
      </c>
      <c r="B4428" s="181">
        <v>2352</v>
      </c>
      <c r="C4428" s="181">
        <v>421200</v>
      </c>
      <c r="D4428" s="181">
        <v>4</v>
      </c>
      <c r="E4428" s="180" t="s">
        <v>8512</v>
      </c>
      <c r="F4428" s="180" t="s">
        <v>28</v>
      </c>
    </row>
    <row r="4429" spans="1:6">
      <c r="A4429" s="180" t="s">
        <v>397</v>
      </c>
      <c r="B4429" s="181">
        <v>3630</v>
      </c>
      <c r="C4429" s="181">
        <v>559600</v>
      </c>
      <c r="D4429" s="181">
        <v>4</v>
      </c>
      <c r="E4429" s="180" t="s">
        <v>8513</v>
      </c>
      <c r="F4429" s="180" t="s">
        <v>10</v>
      </c>
    </row>
    <row r="4430" spans="1:6">
      <c r="A4430" s="180" t="s">
        <v>397</v>
      </c>
      <c r="B4430" s="181">
        <v>3498</v>
      </c>
      <c r="C4430" s="181">
        <v>805100</v>
      </c>
      <c r="D4430" s="181">
        <v>4</v>
      </c>
      <c r="E4430" s="180" t="s">
        <v>8514</v>
      </c>
      <c r="F4430" s="180" t="s">
        <v>28</v>
      </c>
    </row>
    <row r="4431" spans="1:6">
      <c r="A4431" s="180" t="s">
        <v>397</v>
      </c>
      <c r="B4431" s="181">
        <v>3944</v>
      </c>
      <c r="C4431" s="181">
        <v>734400</v>
      </c>
      <c r="D4431" s="181">
        <v>4</v>
      </c>
      <c r="E4431" s="180" t="s">
        <v>8515</v>
      </c>
      <c r="F4431" s="180" t="s">
        <v>78</v>
      </c>
    </row>
    <row r="4432" spans="1:6">
      <c r="A4432" s="180" t="s">
        <v>397</v>
      </c>
      <c r="B4432" s="181">
        <v>7128</v>
      </c>
      <c r="C4432" s="181">
        <v>829000</v>
      </c>
      <c r="D4432" s="181">
        <v>6</v>
      </c>
      <c r="E4432" s="180" t="s">
        <v>8516</v>
      </c>
      <c r="F4432" s="180" t="s">
        <v>49</v>
      </c>
    </row>
    <row r="4433" spans="1:6">
      <c r="A4433" s="180" t="s">
        <v>397</v>
      </c>
      <c r="B4433" s="181">
        <v>5778</v>
      </c>
      <c r="C4433" s="181">
        <v>1929400</v>
      </c>
      <c r="D4433" s="181">
        <v>6</v>
      </c>
      <c r="E4433" s="180" t="s">
        <v>8517</v>
      </c>
      <c r="F4433" s="180" t="s">
        <v>7</v>
      </c>
    </row>
    <row r="4434" spans="1:6">
      <c r="A4434" s="180" t="s">
        <v>397</v>
      </c>
      <c r="B4434" s="181">
        <v>4260</v>
      </c>
      <c r="C4434" s="181">
        <v>561200</v>
      </c>
      <c r="D4434" s="181">
        <v>5</v>
      </c>
      <c r="E4434" s="180" t="s">
        <v>8518</v>
      </c>
      <c r="F4434" s="180" t="s">
        <v>13</v>
      </c>
    </row>
    <row r="4435" spans="1:6">
      <c r="A4435" s="180" t="s">
        <v>397</v>
      </c>
      <c r="B4435" s="181">
        <v>6354</v>
      </c>
      <c r="C4435" s="181">
        <v>861700</v>
      </c>
      <c r="D4435" s="181">
        <v>6</v>
      </c>
      <c r="E4435" s="180" t="s">
        <v>8519</v>
      </c>
      <c r="F4435" s="180" t="s">
        <v>5</v>
      </c>
    </row>
    <row r="4436" spans="1:6">
      <c r="A4436" s="180" t="s">
        <v>397</v>
      </c>
      <c r="B4436" s="181">
        <v>3423</v>
      </c>
      <c r="C4436" s="181">
        <v>304900</v>
      </c>
      <c r="D4436" s="181">
        <v>6</v>
      </c>
      <c r="E4436" s="180" t="s">
        <v>8520</v>
      </c>
      <c r="F4436" s="180" t="s">
        <v>14</v>
      </c>
    </row>
    <row r="4437" spans="1:6">
      <c r="A4437" s="180" t="s">
        <v>397</v>
      </c>
      <c r="B4437" s="181">
        <v>4642</v>
      </c>
      <c r="C4437" s="181">
        <v>983100</v>
      </c>
      <c r="D4437" s="181">
        <v>6</v>
      </c>
      <c r="E4437" s="180" t="s">
        <v>8521</v>
      </c>
      <c r="F4437" s="180" t="s">
        <v>28</v>
      </c>
    </row>
    <row r="4438" spans="1:6">
      <c r="A4438" s="180" t="s">
        <v>397</v>
      </c>
      <c r="B4438" s="181">
        <v>3440</v>
      </c>
      <c r="C4438" s="181">
        <v>253800</v>
      </c>
      <c r="D4438" s="181">
        <v>4</v>
      </c>
      <c r="E4438" s="180" t="s">
        <v>8522</v>
      </c>
      <c r="F4438" s="180" t="s">
        <v>11</v>
      </c>
    </row>
    <row r="4439" spans="1:6">
      <c r="A4439" s="180" t="s">
        <v>397</v>
      </c>
      <c r="B4439" s="181">
        <v>4762</v>
      </c>
      <c r="C4439" s="181">
        <v>645200</v>
      </c>
      <c r="D4439" s="181">
        <v>6</v>
      </c>
      <c r="E4439" s="180" t="s">
        <v>8523</v>
      </c>
      <c r="F4439" s="180" t="s">
        <v>32</v>
      </c>
    </row>
    <row r="4440" spans="1:6">
      <c r="A4440" s="180" t="s">
        <v>397</v>
      </c>
      <c r="B4440" s="181">
        <v>5134</v>
      </c>
      <c r="C4440" s="181">
        <v>1159700</v>
      </c>
      <c r="D4440" s="181">
        <v>7</v>
      </c>
      <c r="E4440" s="180" t="s">
        <v>8524</v>
      </c>
      <c r="F4440" s="180" t="s">
        <v>44</v>
      </c>
    </row>
    <row r="4441" spans="1:6">
      <c r="A4441" s="180" t="s">
        <v>397</v>
      </c>
      <c r="B4441" s="181">
        <v>3601</v>
      </c>
      <c r="C4441" s="181">
        <v>311300</v>
      </c>
      <c r="D4441" s="181">
        <v>5</v>
      </c>
      <c r="E4441" s="180" t="s">
        <v>8525</v>
      </c>
      <c r="F4441" s="180" t="s">
        <v>11</v>
      </c>
    </row>
    <row r="4442" spans="1:6">
      <c r="A4442" s="180" t="s">
        <v>397</v>
      </c>
      <c r="B4442" s="181">
        <v>3475</v>
      </c>
      <c r="C4442" s="181">
        <v>393900</v>
      </c>
      <c r="D4442" s="181">
        <v>4</v>
      </c>
      <c r="E4442" s="180" t="s">
        <v>8526</v>
      </c>
      <c r="F4442" s="180" t="s">
        <v>26</v>
      </c>
    </row>
    <row r="4443" spans="1:6">
      <c r="A4443" s="180" t="s">
        <v>397</v>
      </c>
      <c r="B4443" s="181">
        <v>1344</v>
      </c>
      <c r="C4443" s="181">
        <v>265500</v>
      </c>
      <c r="D4443" s="181">
        <v>4</v>
      </c>
      <c r="E4443" s="180" t="s">
        <v>8527</v>
      </c>
      <c r="F4443" s="180" t="s">
        <v>18</v>
      </c>
    </row>
    <row r="4444" spans="1:6">
      <c r="A4444" s="180" t="s">
        <v>397</v>
      </c>
      <c r="B4444" s="181">
        <v>3526</v>
      </c>
      <c r="C4444" s="181">
        <v>529400</v>
      </c>
      <c r="D4444" s="181">
        <v>4</v>
      </c>
      <c r="E4444" s="180" t="s">
        <v>8528</v>
      </c>
      <c r="F4444" s="180" t="s">
        <v>18</v>
      </c>
    </row>
    <row r="4445" spans="1:6">
      <c r="A4445" s="180" t="s">
        <v>397</v>
      </c>
      <c r="B4445" s="181">
        <v>6942</v>
      </c>
      <c r="C4445" s="181">
        <v>864600</v>
      </c>
      <c r="D4445" s="181">
        <v>8</v>
      </c>
      <c r="E4445" s="180" t="s">
        <v>8529</v>
      </c>
      <c r="F4445" s="180" t="s">
        <v>49</v>
      </c>
    </row>
    <row r="4446" spans="1:6">
      <c r="A4446" s="180" t="s">
        <v>397</v>
      </c>
      <c r="B4446" s="181">
        <v>4434</v>
      </c>
      <c r="C4446" s="181">
        <v>656600</v>
      </c>
      <c r="D4446" s="181">
        <v>6</v>
      </c>
      <c r="E4446" s="180" t="s">
        <v>8530</v>
      </c>
      <c r="F4446" s="180" t="s">
        <v>32</v>
      </c>
    </row>
    <row r="4447" spans="1:6">
      <c r="A4447" s="180" t="s">
        <v>397</v>
      </c>
      <c r="B4447" s="181">
        <v>3584</v>
      </c>
      <c r="C4447" s="181">
        <v>336200</v>
      </c>
      <c r="D4447" s="181">
        <v>4</v>
      </c>
      <c r="E4447" s="180" t="s">
        <v>8531</v>
      </c>
      <c r="F4447" s="180" t="s">
        <v>207</v>
      </c>
    </row>
    <row r="4448" spans="1:6">
      <c r="A4448" s="180" t="s">
        <v>397</v>
      </c>
      <c r="B4448" s="181">
        <v>7676</v>
      </c>
      <c r="C4448" s="181">
        <v>1778200</v>
      </c>
      <c r="D4448" s="181">
        <v>4</v>
      </c>
      <c r="E4448" s="180" t="s">
        <v>8532</v>
      </c>
      <c r="F4448" s="180" t="s">
        <v>24</v>
      </c>
    </row>
    <row r="4449" spans="1:6">
      <c r="A4449" s="180" t="s">
        <v>397</v>
      </c>
      <c r="B4449" s="181">
        <v>4680</v>
      </c>
      <c r="C4449" s="181">
        <v>231200</v>
      </c>
      <c r="D4449" s="181">
        <v>5</v>
      </c>
      <c r="E4449" s="180" t="s">
        <v>8533</v>
      </c>
      <c r="F4449" s="180" t="s">
        <v>15</v>
      </c>
    </row>
    <row r="4450" spans="1:6">
      <c r="A4450" s="180" t="s">
        <v>397</v>
      </c>
      <c r="B4450" s="181">
        <v>3112</v>
      </c>
      <c r="C4450" s="181">
        <v>614800</v>
      </c>
      <c r="D4450" s="181">
        <v>4</v>
      </c>
      <c r="E4450" s="180" t="s">
        <v>8534</v>
      </c>
      <c r="F4450" s="180" t="s">
        <v>66</v>
      </c>
    </row>
    <row r="4451" spans="1:6">
      <c r="A4451" s="180" t="s">
        <v>397</v>
      </c>
      <c r="B4451" s="181">
        <v>3294</v>
      </c>
      <c r="C4451" s="181">
        <v>1241400</v>
      </c>
      <c r="D4451" s="181">
        <v>4</v>
      </c>
      <c r="E4451" s="180" t="s">
        <v>8535</v>
      </c>
      <c r="F4451" s="180" t="s">
        <v>7</v>
      </c>
    </row>
    <row r="4452" spans="1:6">
      <c r="A4452" s="180" t="s">
        <v>397</v>
      </c>
      <c r="B4452" s="181">
        <v>3098</v>
      </c>
      <c r="C4452" s="181">
        <v>580400</v>
      </c>
      <c r="D4452" s="181">
        <v>4</v>
      </c>
      <c r="E4452" s="180" t="s">
        <v>8536</v>
      </c>
      <c r="F4452" s="180" t="s">
        <v>28</v>
      </c>
    </row>
    <row r="4453" spans="1:6">
      <c r="A4453" s="180" t="s">
        <v>397</v>
      </c>
      <c r="B4453" s="181">
        <v>2732</v>
      </c>
      <c r="C4453" s="181">
        <v>278200</v>
      </c>
      <c r="D4453" s="181">
        <v>4</v>
      </c>
      <c r="E4453" s="180" t="s">
        <v>8537</v>
      </c>
      <c r="F4453" s="180" t="s">
        <v>14</v>
      </c>
    </row>
    <row r="4454" spans="1:6">
      <c r="A4454" s="180" t="s">
        <v>397</v>
      </c>
      <c r="B4454" s="181">
        <v>3273</v>
      </c>
      <c r="C4454" s="181">
        <v>391000</v>
      </c>
      <c r="D4454" s="181">
        <v>4</v>
      </c>
      <c r="E4454" s="180" t="s">
        <v>8538</v>
      </c>
      <c r="F4454" s="180" t="s">
        <v>74</v>
      </c>
    </row>
    <row r="4455" spans="1:6">
      <c r="A4455" s="180" t="s">
        <v>397</v>
      </c>
      <c r="B4455" s="181">
        <v>3372</v>
      </c>
      <c r="C4455" s="181">
        <v>298000</v>
      </c>
      <c r="D4455" s="181">
        <v>4</v>
      </c>
      <c r="E4455" s="180" t="s">
        <v>8539</v>
      </c>
      <c r="F4455" s="180" t="s">
        <v>11</v>
      </c>
    </row>
    <row r="4456" spans="1:6">
      <c r="A4456" s="180" t="s">
        <v>397</v>
      </c>
      <c r="B4456" s="181">
        <v>5698</v>
      </c>
      <c r="C4456" s="181">
        <v>1862000</v>
      </c>
      <c r="D4456" s="181">
        <v>6</v>
      </c>
      <c r="E4456" s="180" t="s">
        <v>8540</v>
      </c>
      <c r="F4456" s="180" t="s">
        <v>7</v>
      </c>
    </row>
    <row r="4457" spans="1:6">
      <c r="A4457" s="180" t="s">
        <v>397</v>
      </c>
      <c r="B4457" s="181">
        <v>4391</v>
      </c>
      <c r="C4457" s="181">
        <v>357100</v>
      </c>
      <c r="D4457" s="181">
        <v>5</v>
      </c>
      <c r="E4457" s="180" t="s">
        <v>8541</v>
      </c>
      <c r="F4457" s="180" t="s">
        <v>14</v>
      </c>
    </row>
    <row r="4458" spans="1:6">
      <c r="A4458" s="180" t="s">
        <v>397</v>
      </c>
      <c r="B4458" s="181">
        <v>5147</v>
      </c>
      <c r="C4458" s="181">
        <v>361700</v>
      </c>
      <c r="D4458" s="181">
        <v>4</v>
      </c>
      <c r="E4458" s="180" t="s">
        <v>8542</v>
      </c>
      <c r="F4458" s="180" t="s">
        <v>10</v>
      </c>
    </row>
    <row r="4459" spans="1:6">
      <c r="A4459" s="180" t="s">
        <v>397</v>
      </c>
      <c r="B4459" s="181">
        <v>3570</v>
      </c>
      <c r="C4459" s="181">
        <v>1282400</v>
      </c>
      <c r="D4459" s="181">
        <v>4</v>
      </c>
      <c r="E4459" s="180" t="s">
        <v>8543</v>
      </c>
      <c r="F4459" s="180" t="s">
        <v>7</v>
      </c>
    </row>
    <row r="4460" spans="1:6">
      <c r="A4460" s="180" t="s">
        <v>397</v>
      </c>
      <c r="B4460" s="181">
        <v>6048</v>
      </c>
      <c r="C4460" s="181">
        <v>212200</v>
      </c>
      <c r="D4460" s="181">
        <v>6</v>
      </c>
      <c r="E4460" s="180" t="s">
        <v>8544</v>
      </c>
      <c r="F4460" s="180" t="s">
        <v>11</v>
      </c>
    </row>
    <row r="4461" spans="1:6">
      <c r="A4461" s="180" t="s">
        <v>397</v>
      </c>
      <c r="B4461" s="181">
        <v>4056</v>
      </c>
      <c r="C4461" s="181">
        <v>283200</v>
      </c>
      <c r="D4461" s="181">
        <v>6</v>
      </c>
      <c r="E4461" s="180" t="s">
        <v>8545</v>
      </c>
      <c r="F4461" s="180" t="s">
        <v>11</v>
      </c>
    </row>
    <row r="4462" spans="1:6">
      <c r="A4462" s="180" t="s">
        <v>397</v>
      </c>
      <c r="B4462" s="181">
        <v>6055</v>
      </c>
      <c r="C4462" s="181">
        <v>529100</v>
      </c>
      <c r="D4462" s="181">
        <v>6</v>
      </c>
      <c r="E4462" s="180" t="s">
        <v>8546</v>
      </c>
      <c r="F4462" s="180" t="s">
        <v>15</v>
      </c>
    </row>
    <row r="4463" spans="1:6">
      <c r="A4463" s="180" t="s">
        <v>397</v>
      </c>
      <c r="B4463" s="181">
        <v>3684</v>
      </c>
      <c r="C4463" s="181">
        <v>815700</v>
      </c>
      <c r="D4463" s="181">
        <v>4</v>
      </c>
      <c r="E4463" s="180" t="s">
        <v>8547</v>
      </c>
      <c r="F4463" s="180" t="s">
        <v>78</v>
      </c>
    </row>
    <row r="4464" spans="1:6">
      <c r="A4464" s="180" t="s">
        <v>397</v>
      </c>
      <c r="B4464" s="181">
        <v>3050</v>
      </c>
      <c r="C4464" s="181">
        <v>260000</v>
      </c>
      <c r="D4464" s="181">
        <v>6</v>
      </c>
      <c r="E4464" s="180" t="s">
        <v>8548</v>
      </c>
      <c r="F4464" s="180" t="s">
        <v>14</v>
      </c>
    </row>
    <row r="4465" spans="1:6">
      <c r="A4465" s="180" t="s">
        <v>397</v>
      </c>
      <c r="B4465" s="181">
        <v>2434</v>
      </c>
      <c r="C4465" s="181">
        <v>444300</v>
      </c>
      <c r="D4465" s="181">
        <v>4</v>
      </c>
      <c r="E4465" s="180" t="s">
        <v>8549</v>
      </c>
      <c r="F4465" s="180" t="s">
        <v>18</v>
      </c>
    </row>
    <row r="4466" spans="1:6">
      <c r="A4466" s="180" t="s">
        <v>397</v>
      </c>
      <c r="B4466" s="181">
        <v>5205</v>
      </c>
      <c r="C4466" s="181">
        <v>347400</v>
      </c>
      <c r="D4466" s="181">
        <v>7</v>
      </c>
      <c r="E4466" s="180" t="s">
        <v>8550</v>
      </c>
      <c r="F4466" s="180" t="s">
        <v>14</v>
      </c>
    </row>
    <row r="4467" spans="1:6">
      <c r="A4467" s="180" t="s">
        <v>397</v>
      </c>
      <c r="B4467" s="181">
        <v>4640</v>
      </c>
      <c r="C4467" s="181">
        <v>362400</v>
      </c>
      <c r="D4467" s="181">
        <v>6</v>
      </c>
      <c r="E4467" s="180" t="s">
        <v>8551</v>
      </c>
      <c r="F4467" s="180" t="s">
        <v>14</v>
      </c>
    </row>
    <row r="4468" spans="1:6">
      <c r="A4468" s="180" t="s">
        <v>397</v>
      </c>
      <c r="B4468" s="181">
        <v>5418</v>
      </c>
      <c r="C4468" s="181">
        <v>676500</v>
      </c>
      <c r="D4468" s="181">
        <v>6</v>
      </c>
      <c r="E4468" s="180" t="s">
        <v>8552</v>
      </c>
      <c r="F4468" s="180" t="s">
        <v>13</v>
      </c>
    </row>
    <row r="4469" spans="1:6">
      <c r="A4469" s="180" t="s">
        <v>397</v>
      </c>
      <c r="B4469" s="181">
        <v>6807</v>
      </c>
      <c r="C4469" s="181">
        <v>848400</v>
      </c>
      <c r="D4469" s="181">
        <v>6</v>
      </c>
      <c r="E4469" s="180" t="s">
        <v>8553</v>
      </c>
      <c r="F4469" s="180" t="s">
        <v>13</v>
      </c>
    </row>
    <row r="4470" spans="1:6">
      <c r="A4470" s="180" t="s">
        <v>397</v>
      </c>
      <c r="B4470" s="181">
        <v>5264</v>
      </c>
      <c r="C4470" s="181">
        <v>800200</v>
      </c>
      <c r="D4470" s="181">
        <v>6</v>
      </c>
      <c r="E4470" s="180" t="s">
        <v>8554</v>
      </c>
      <c r="F4470" s="180" t="s">
        <v>28</v>
      </c>
    </row>
    <row r="4471" spans="1:6">
      <c r="A4471" s="180" t="s">
        <v>397</v>
      </c>
      <c r="B4471" s="181">
        <v>4889</v>
      </c>
      <c r="C4471" s="181">
        <v>538200</v>
      </c>
      <c r="D4471" s="181">
        <v>5</v>
      </c>
      <c r="E4471" s="180" t="s">
        <v>8555</v>
      </c>
      <c r="F4471" s="180" t="s">
        <v>46</v>
      </c>
    </row>
    <row r="4472" spans="1:6">
      <c r="A4472" s="180" t="s">
        <v>397</v>
      </c>
      <c r="B4472" s="181">
        <v>5127</v>
      </c>
      <c r="C4472" s="181">
        <v>641500</v>
      </c>
      <c r="D4472" s="181">
        <v>7</v>
      </c>
      <c r="E4472" s="180" t="s">
        <v>8556</v>
      </c>
      <c r="F4472" s="180" t="s">
        <v>49</v>
      </c>
    </row>
    <row r="4473" spans="1:6">
      <c r="A4473" s="180" t="s">
        <v>397</v>
      </c>
      <c r="B4473" s="181">
        <v>3713</v>
      </c>
      <c r="C4473" s="181">
        <v>485800</v>
      </c>
      <c r="D4473" s="181">
        <v>4</v>
      </c>
      <c r="E4473" s="180" t="s">
        <v>8557</v>
      </c>
      <c r="F4473" s="180" t="s">
        <v>13</v>
      </c>
    </row>
    <row r="4474" spans="1:6">
      <c r="A4474" s="180" t="s">
        <v>397</v>
      </c>
      <c r="B4474" s="181">
        <v>3540</v>
      </c>
      <c r="C4474" s="181">
        <v>253600</v>
      </c>
      <c r="D4474" s="181">
        <v>4</v>
      </c>
      <c r="E4474" s="180" t="s">
        <v>8558</v>
      </c>
      <c r="F4474" s="180" t="s">
        <v>11</v>
      </c>
    </row>
    <row r="4475" spans="1:6">
      <c r="A4475" s="180" t="s">
        <v>397</v>
      </c>
      <c r="B4475" s="181">
        <v>2238</v>
      </c>
      <c r="C4475" s="181">
        <v>406100</v>
      </c>
      <c r="D4475" s="181">
        <v>4</v>
      </c>
      <c r="E4475" s="180" t="s">
        <v>8559</v>
      </c>
      <c r="F4475" s="180" t="s">
        <v>78</v>
      </c>
    </row>
    <row r="4476" spans="1:6">
      <c r="A4476" s="180" t="s">
        <v>397</v>
      </c>
      <c r="B4476" s="181">
        <v>3830</v>
      </c>
      <c r="C4476" s="181">
        <v>431500</v>
      </c>
      <c r="D4476" s="181">
        <v>4</v>
      </c>
      <c r="E4476" s="180" t="s">
        <v>8560</v>
      </c>
      <c r="F4476" s="180" t="s">
        <v>74</v>
      </c>
    </row>
    <row r="4477" spans="1:6">
      <c r="A4477" s="180" t="s">
        <v>397</v>
      </c>
      <c r="B4477" s="181">
        <v>2917</v>
      </c>
      <c r="C4477" s="181">
        <v>260600</v>
      </c>
      <c r="D4477" s="181">
        <v>4</v>
      </c>
      <c r="E4477" s="180" t="s">
        <v>8561</v>
      </c>
      <c r="F4477" s="180" t="s">
        <v>14</v>
      </c>
    </row>
    <row r="4478" spans="1:6">
      <c r="A4478" s="180" t="s">
        <v>397</v>
      </c>
      <c r="B4478" s="181">
        <v>5226</v>
      </c>
      <c r="C4478" s="181">
        <v>475700</v>
      </c>
      <c r="D4478" s="181">
        <v>4</v>
      </c>
      <c r="E4478" s="180" t="s">
        <v>8562</v>
      </c>
      <c r="F4478" s="180" t="s">
        <v>41</v>
      </c>
    </row>
    <row r="4479" spans="1:6">
      <c r="A4479" s="180" t="s">
        <v>397</v>
      </c>
      <c r="B4479" s="181">
        <v>6351</v>
      </c>
      <c r="C4479" s="181">
        <v>1158600</v>
      </c>
      <c r="D4479" s="181">
        <v>6</v>
      </c>
      <c r="E4479" s="180" t="s">
        <v>8563</v>
      </c>
      <c r="F4479" s="180" t="s">
        <v>7</v>
      </c>
    </row>
    <row r="4480" spans="1:6">
      <c r="A4480" s="180" t="s">
        <v>397</v>
      </c>
      <c r="B4480" s="181">
        <v>5424</v>
      </c>
      <c r="C4480" s="181">
        <v>344700</v>
      </c>
      <c r="D4480" s="181">
        <v>6</v>
      </c>
      <c r="E4480" s="180" t="s">
        <v>8564</v>
      </c>
      <c r="F4480" s="180" t="s">
        <v>11</v>
      </c>
    </row>
    <row r="4481" spans="1:6">
      <c r="A4481" s="180" t="s">
        <v>397</v>
      </c>
      <c r="B4481" s="181">
        <v>4126</v>
      </c>
      <c r="C4481" s="181">
        <v>658000</v>
      </c>
      <c r="D4481" s="181">
        <v>4</v>
      </c>
      <c r="E4481" s="180" t="s">
        <v>8565</v>
      </c>
      <c r="F4481" s="180" t="s">
        <v>44</v>
      </c>
    </row>
    <row r="4482" spans="1:6">
      <c r="A4482" s="180" t="s">
        <v>397</v>
      </c>
      <c r="B4482" s="181">
        <v>3666</v>
      </c>
      <c r="C4482" s="181">
        <v>448200</v>
      </c>
      <c r="D4482" s="181">
        <v>6</v>
      </c>
      <c r="E4482" s="180" t="s">
        <v>8566</v>
      </c>
      <c r="F4482" s="180" t="s">
        <v>10</v>
      </c>
    </row>
    <row r="4483" spans="1:6">
      <c r="A4483" s="180" t="s">
        <v>397</v>
      </c>
      <c r="B4483" s="181">
        <v>3931</v>
      </c>
      <c r="C4483" s="181">
        <v>376300</v>
      </c>
      <c r="D4483" s="181">
        <v>6</v>
      </c>
      <c r="E4483" s="180" t="s">
        <v>8567</v>
      </c>
      <c r="F4483" s="180" t="s">
        <v>11</v>
      </c>
    </row>
    <row r="4484" spans="1:6">
      <c r="A4484" s="180" t="s">
        <v>397</v>
      </c>
      <c r="B4484" s="181">
        <v>4327</v>
      </c>
      <c r="C4484" s="181">
        <v>744900</v>
      </c>
      <c r="D4484" s="181">
        <v>6</v>
      </c>
      <c r="E4484" s="180" t="s">
        <v>8568</v>
      </c>
      <c r="F4484" s="180" t="s">
        <v>13</v>
      </c>
    </row>
    <row r="4485" spans="1:6">
      <c r="A4485" s="180" t="s">
        <v>397</v>
      </c>
      <c r="B4485" s="181">
        <v>5439</v>
      </c>
      <c r="C4485" s="181">
        <v>441200</v>
      </c>
      <c r="D4485" s="181">
        <v>5</v>
      </c>
      <c r="E4485" s="180" t="s">
        <v>8569</v>
      </c>
      <c r="F4485" s="180" t="s">
        <v>10</v>
      </c>
    </row>
    <row r="4486" spans="1:6">
      <c r="A4486" s="180" t="s">
        <v>397</v>
      </c>
      <c r="B4486" s="181">
        <v>4419</v>
      </c>
      <c r="C4486" s="181">
        <v>735800</v>
      </c>
      <c r="D4486" s="181">
        <v>6</v>
      </c>
      <c r="E4486" s="180" t="s">
        <v>8570</v>
      </c>
      <c r="F4486" s="180" t="s">
        <v>13</v>
      </c>
    </row>
    <row r="4487" spans="1:6">
      <c r="A4487" s="180" t="s">
        <v>397</v>
      </c>
      <c r="B4487" s="181">
        <v>3264</v>
      </c>
      <c r="C4487" s="181">
        <v>856600</v>
      </c>
      <c r="D4487" s="181">
        <v>5</v>
      </c>
      <c r="E4487" s="180" t="s">
        <v>8571</v>
      </c>
      <c r="F4487" s="180" t="s">
        <v>7</v>
      </c>
    </row>
    <row r="4488" spans="1:6">
      <c r="A4488" s="180" t="s">
        <v>397</v>
      </c>
      <c r="B4488" s="181">
        <v>4144</v>
      </c>
      <c r="C4488" s="181">
        <v>642400</v>
      </c>
      <c r="D4488" s="181">
        <v>6</v>
      </c>
      <c r="E4488" s="180" t="s">
        <v>8572</v>
      </c>
      <c r="F4488" s="180" t="s">
        <v>7</v>
      </c>
    </row>
    <row r="4489" spans="1:6">
      <c r="A4489" s="180" t="s">
        <v>397</v>
      </c>
      <c r="B4489" s="181">
        <v>2936</v>
      </c>
      <c r="C4489" s="181">
        <v>208300</v>
      </c>
      <c r="D4489" s="181">
        <v>4</v>
      </c>
      <c r="E4489" s="180" t="s">
        <v>8573</v>
      </c>
      <c r="F4489" s="180" t="s">
        <v>103</v>
      </c>
    </row>
    <row r="4490" spans="1:6">
      <c r="A4490" s="180" t="s">
        <v>397</v>
      </c>
      <c r="B4490" s="181">
        <v>2664</v>
      </c>
      <c r="C4490" s="181">
        <v>228100</v>
      </c>
      <c r="D4490" s="181">
        <v>4</v>
      </c>
      <c r="E4490" s="180" t="s">
        <v>8574</v>
      </c>
      <c r="F4490" s="180" t="s">
        <v>15</v>
      </c>
    </row>
    <row r="4491" spans="1:6">
      <c r="A4491" s="180" t="s">
        <v>397</v>
      </c>
      <c r="B4491" s="181">
        <v>2700</v>
      </c>
      <c r="C4491" s="181">
        <v>241200</v>
      </c>
      <c r="D4491" s="181">
        <v>4</v>
      </c>
      <c r="E4491" s="180" t="s">
        <v>8575</v>
      </c>
      <c r="F4491" s="180" t="s">
        <v>103</v>
      </c>
    </row>
    <row r="4492" spans="1:6">
      <c r="A4492" s="180" t="s">
        <v>397</v>
      </c>
      <c r="B4492" s="181">
        <v>3906</v>
      </c>
      <c r="C4492" s="181">
        <v>379100</v>
      </c>
      <c r="D4492" s="181">
        <v>6</v>
      </c>
      <c r="E4492" s="180" t="s">
        <v>8576</v>
      </c>
      <c r="F4492" s="180" t="s">
        <v>11</v>
      </c>
    </row>
    <row r="4493" spans="1:6">
      <c r="A4493" s="180" t="s">
        <v>397</v>
      </c>
      <c r="B4493" s="181">
        <v>1982</v>
      </c>
      <c r="C4493" s="181">
        <v>229800</v>
      </c>
      <c r="D4493" s="181">
        <v>4</v>
      </c>
      <c r="E4493" s="180" t="s">
        <v>8577</v>
      </c>
      <c r="F4493" s="180" t="s">
        <v>12</v>
      </c>
    </row>
    <row r="4494" spans="1:6">
      <c r="A4494" s="180" t="s">
        <v>397</v>
      </c>
      <c r="B4494" s="181">
        <v>3002</v>
      </c>
      <c r="C4494" s="181">
        <v>481800</v>
      </c>
      <c r="D4494" s="181">
        <v>5</v>
      </c>
      <c r="E4494" s="180" t="s">
        <v>8578</v>
      </c>
      <c r="F4494" s="180" t="s">
        <v>16</v>
      </c>
    </row>
    <row r="4495" spans="1:6">
      <c r="A4495" s="180" t="s">
        <v>397</v>
      </c>
      <c r="B4495" s="181">
        <v>3672</v>
      </c>
      <c r="C4495" s="181">
        <v>1109500</v>
      </c>
      <c r="D4495" s="181">
        <v>6</v>
      </c>
      <c r="E4495" s="180" t="s">
        <v>8579</v>
      </c>
      <c r="F4495" s="180" t="s">
        <v>7</v>
      </c>
    </row>
    <row r="4496" spans="1:6">
      <c r="A4496" s="180" t="s">
        <v>397</v>
      </c>
      <c r="B4496" s="181">
        <v>2470</v>
      </c>
      <c r="C4496" s="181">
        <v>244700</v>
      </c>
      <c r="D4496" s="181">
        <v>4</v>
      </c>
      <c r="E4496" s="180" t="s">
        <v>8580</v>
      </c>
      <c r="F4496" s="180" t="s">
        <v>25</v>
      </c>
    </row>
    <row r="4497" spans="1:6">
      <c r="A4497" s="180" t="s">
        <v>397</v>
      </c>
      <c r="B4497" s="181">
        <v>3687</v>
      </c>
      <c r="C4497" s="181">
        <v>766100</v>
      </c>
      <c r="D4497" s="181">
        <v>6</v>
      </c>
      <c r="E4497" s="180" t="s">
        <v>8581</v>
      </c>
      <c r="F4497" s="180" t="s">
        <v>78</v>
      </c>
    </row>
    <row r="4498" spans="1:6">
      <c r="A4498" s="180" t="s">
        <v>397</v>
      </c>
      <c r="B4498" s="181">
        <v>8046</v>
      </c>
      <c r="C4498" s="181">
        <v>2921200</v>
      </c>
      <c r="D4498" s="181">
        <v>6</v>
      </c>
      <c r="E4498" s="180" t="s">
        <v>8582</v>
      </c>
      <c r="F4498" s="180" t="s">
        <v>7</v>
      </c>
    </row>
    <row r="4499" spans="1:6">
      <c r="A4499" s="180" t="s">
        <v>397</v>
      </c>
      <c r="B4499" s="181">
        <v>4260</v>
      </c>
      <c r="C4499" s="181">
        <v>653000</v>
      </c>
      <c r="D4499" s="181">
        <v>5</v>
      </c>
      <c r="E4499" s="180" t="s">
        <v>8583</v>
      </c>
      <c r="F4499" s="180" t="s">
        <v>49</v>
      </c>
    </row>
    <row r="4500" spans="1:6">
      <c r="A4500" s="180" t="s">
        <v>397</v>
      </c>
      <c r="B4500" s="181">
        <v>4212</v>
      </c>
      <c r="C4500" s="181">
        <v>951000</v>
      </c>
      <c r="D4500" s="181">
        <v>4</v>
      </c>
      <c r="E4500" s="180" t="s">
        <v>8584</v>
      </c>
      <c r="F4500" s="180" t="s">
        <v>7</v>
      </c>
    </row>
    <row r="4501" spans="1:6">
      <c r="A4501" s="180" t="s">
        <v>397</v>
      </c>
      <c r="B4501" s="181">
        <v>3000</v>
      </c>
      <c r="C4501" s="181">
        <v>523400</v>
      </c>
      <c r="D4501" s="181">
        <v>4</v>
      </c>
      <c r="E4501" s="180" t="s">
        <v>8585</v>
      </c>
      <c r="F4501" s="180" t="s">
        <v>45</v>
      </c>
    </row>
    <row r="4502" spans="1:6">
      <c r="A4502" s="180" t="s">
        <v>397</v>
      </c>
      <c r="B4502" s="181">
        <v>2679</v>
      </c>
      <c r="C4502" s="181">
        <v>227500</v>
      </c>
      <c r="D4502" s="181">
        <v>5</v>
      </c>
      <c r="E4502" s="180" t="s">
        <v>8586</v>
      </c>
      <c r="F4502" s="180" t="s">
        <v>95</v>
      </c>
    </row>
    <row r="4503" spans="1:6">
      <c r="A4503" s="180" t="s">
        <v>397</v>
      </c>
      <c r="B4503" s="181">
        <v>5328</v>
      </c>
      <c r="C4503" s="181">
        <v>244800</v>
      </c>
      <c r="D4503" s="181">
        <v>4</v>
      </c>
      <c r="E4503" s="180" t="s">
        <v>8587</v>
      </c>
      <c r="F4503" s="180" t="s">
        <v>11</v>
      </c>
    </row>
    <row r="4504" spans="1:6">
      <c r="A4504" s="180" t="s">
        <v>397</v>
      </c>
      <c r="B4504" s="181">
        <v>2100</v>
      </c>
      <c r="C4504" s="181">
        <v>187100</v>
      </c>
      <c r="D4504" s="181">
        <v>4</v>
      </c>
      <c r="E4504" s="180" t="s">
        <v>8588</v>
      </c>
      <c r="F4504" s="180" t="s">
        <v>14</v>
      </c>
    </row>
    <row r="4505" spans="1:6">
      <c r="A4505" s="180" t="s">
        <v>397</v>
      </c>
      <c r="B4505" s="181">
        <v>4566</v>
      </c>
      <c r="C4505" s="181">
        <v>516200</v>
      </c>
      <c r="D4505" s="181">
        <v>4</v>
      </c>
      <c r="E4505" s="180" t="s">
        <v>8589</v>
      </c>
      <c r="F4505" s="180" t="s">
        <v>26</v>
      </c>
    </row>
    <row r="4506" spans="1:6">
      <c r="A4506" s="180" t="s">
        <v>397</v>
      </c>
      <c r="B4506" s="181">
        <v>13556</v>
      </c>
      <c r="C4506" s="181">
        <v>1905300</v>
      </c>
      <c r="D4506" s="181">
        <v>8</v>
      </c>
      <c r="E4506" s="180" t="s">
        <v>8590</v>
      </c>
      <c r="F4506" s="180" t="s">
        <v>7</v>
      </c>
    </row>
    <row r="4507" spans="1:6">
      <c r="A4507" s="180" t="s">
        <v>397</v>
      </c>
      <c r="B4507" s="181">
        <v>4221</v>
      </c>
      <c r="C4507" s="181">
        <v>509800</v>
      </c>
      <c r="D4507" s="181">
        <v>6</v>
      </c>
      <c r="E4507" s="180" t="s">
        <v>8591</v>
      </c>
      <c r="F4507" s="180" t="s">
        <v>13</v>
      </c>
    </row>
    <row r="4508" spans="1:6">
      <c r="A4508" s="180" t="s">
        <v>397</v>
      </c>
      <c r="B4508" s="181">
        <v>5086</v>
      </c>
      <c r="C4508" s="181">
        <v>799300</v>
      </c>
      <c r="D4508" s="181">
        <v>4</v>
      </c>
      <c r="E4508" s="180" t="s">
        <v>8592</v>
      </c>
      <c r="F4508" s="180" t="s">
        <v>77</v>
      </c>
    </row>
    <row r="4509" spans="1:6">
      <c r="A4509" s="180" t="s">
        <v>397</v>
      </c>
      <c r="B4509" s="181">
        <v>4824</v>
      </c>
      <c r="C4509" s="181">
        <v>871500</v>
      </c>
      <c r="D4509" s="181">
        <v>4</v>
      </c>
      <c r="E4509" s="180" t="s">
        <v>8593</v>
      </c>
      <c r="F4509" s="180" t="s">
        <v>78</v>
      </c>
    </row>
    <row r="4510" spans="1:6">
      <c r="A4510" s="180" t="s">
        <v>397</v>
      </c>
      <c r="B4510" s="181">
        <v>3372</v>
      </c>
      <c r="C4510" s="181">
        <v>286500</v>
      </c>
      <c r="D4510" s="181">
        <v>4</v>
      </c>
      <c r="E4510" s="180" t="s">
        <v>8594</v>
      </c>
      <c r="F4510" s="180" t="s">
        <v>11</v>
      </c>
    </row>
    <row r="4511" spans="1:6">
      <c r="A4511" s="180" t="s">
        <v>397</v>
      </c>
      <c r="B4511" s="181">
        <v>3046</v>
      </c>
      <c r="C4511" s="181">
        <v>475500</v>
      </c>
      <c r="D4511" s="181">
        <v>4</v>
      </c>
      <c r="E4511" s="180" t="s">
        <v>8595</v>
      </c>
      <c r="F4511" s="180" t="s">
        <v>13</v>
      </c>
    </row>
    <row r="4512" spans="1:6">
      <c r="A4512" s="180" t="s">
        <v>397</v>
      </c>
      <c r="B4512" s="181">
        <v>4572</v>
      </c>
      <c r="C4512" s="181">
        <v>362300</v>
      </c>
      <c r="D4512" s="181">
        <v>4</v>
      </c>
      <c r="E4512" s="180" t="s">
        <v>8596</v>
      </c>
      <c r="F4512" s="180" t="s">
        <v>206</v>
      </c>
    </row>
    <row r="4513" spans="1:6">
      <c r="A4513" s="180" t="s">
        <v>397</v>
      </c>
      <c r="B4513" s="181">
        <v>4139</v>
      </c>
      <c r="C4513" s="181">
        <v>480200</v>
      </c>
      <c r="D4513" s="181">
        <v>5</v>
      </c>
      <c r="E4513" s="180" t="s">
        <v>8597</v>
      </c>
      <c r="F4513" s="180" t="s">
        <v>14</v>
      </c>
    </row>
    <row r="4514" spans="1:6">
      <c r="A4514" s="180" t="s">
        <v>397</v>
      </c>
      <c r="B4514" s="181">
        <v>4839</v>
      </c>
      <c r="C4514" s="181">
        <v>378200</v>
      </c>
      <c r="D4514" s="181">
        <v>4</v>
      </c>
      <c r="E4514" s="180" t="s">
        <v>8598</v>
      </c>
      <c r="F4514" s="180" t="s">
        <v>11</v>
      </c>
    </row>
    <row r="4515" spans="1:6">
      <c r="A4515" s="180" t="s">
        <v>397</v>
      </c>
      <c r="B4515" s="181">
        <v>4098</v>
      </c>
      <c r="C4515" s="181">
        <v>292600</v>
      </c>
      <c r="D4515" s="181">
        <v>5</v>
      </c>
      <c r="E4515" s="180" t="s">
        <v>8599</v>
      </c>
      <c r="F4515" s="180" t="s">
        <v>14</v>
      </c>
    </row>
    <row r="4516" spans="1:6">
      <c r="A4516" s="180" t="s">
        <v>397</v>
      </c>
      <c r="B4516" s="181">
        <v>7566</v>
      </c>
      <c r="C4516" s="181">
        <v>713600</v>
      </c>
      <c r="D4516" s="181">
        <v>6</v>
      </c>
      <c r="E4516" s="180" t="s">
        <v>8600</v>
      </c>
      <c r="F4516" s="180" t="s">
        <v>41</v>
      </c>
    </row>
    <row r="4517" spans="1:6">
      <c r="A4517" s="180" t="s">
        <v>397</v>
      </c>
      <c r="B4517" s="181">
        <v>5112</v>
      </c>
      <c r="C4517" s="181">
        <v>352200</v>
      </c>
      <c r="D4517" s="181">
        <v>5</v>
      </c>
      <c r="E4517" s="180" t="s">
        <v>8601</v>
      </c>
      <c r="F4517" s="180" t="s">
        <v>103</v>
      </c>
    </row>
    <row r="4518" spans="1:6">
      <c r="A4518" s="180" t="s">
        <v>397</v>
      </c>
      <c r="B4518" s="181">
        <v>2984</v>
      </c>
      <c r="C4518" s="181">
        <v>241000</v>
      </c>
      <c r="D4518" s="181">
        <v>4</v>
      </c>
      <c r="E4518" s="180" t="s">
        <v>8602</v>
      </c>
      <c r="F4518" s="180" t="s">
        <v>14</v>
      </c>
    </row>
    <row r="4519" spans="1:6">
      <c r="A4519" s="180" t="s">
        <v>397</v>
      </c>
      <c r="B4519" s="181">
        <v>3228</v>
      </c>
      <c r="C4519" s="181">
        <v>593900</v>
      </c>
      <c r="D4519" s="181">
        <v>4</v>
      </c>
      <c r="E4519" s="180" t="s">
        <v>8603</v>
      </c>
      <c r="F4519" s="180" t="s">
        <v>28</v>
      </c>
    </row>
    <row r="4520" spans="1:6">
      <c r="A4520" s="180" t="s">
        <v>397</v>
      </c>
      <c r="B4520" s="181">
        <v>2464</v>
      </c>
      <c r="C4520" s="181">
        <v>406600</v>
      </c>
      <c r="D4520" s="181">
        <v>5</v>
      </c>
      <c r="E4520" s="180" t="s">
        <v>8604</v>
      </c>
      <c r="F4520" s="180" t="s">
        <v>49</v>
      </c>
    </row>
    <row r="4521" spans="1:6">
      <c r="A4521" s="180" t="s">
        <v>397</v>
      </c>
      <c r="B4521" s="181">
        <v>4731</v>
      </c>
      <c r="C4521" s="181">
        <v>236600</v>
      </c>
      <c r="D4521" s="181">
        <v>6</v>
      </c>
      <c r="E4521" s="180" t="s">
        <v>8605</v>
      </c>
      <c r="F4521" s="180" t="s">
        <v>171</v>
      </c>
    </row>
    <row r="4522" spans="1:6">
      <c r="A4522" s="180" t="s">
        <v>397</v>
      </c>
      <c r="B4522" s="181">
        <v>3956</v>
      </c>
      <c r="C4522" s="181">
        <v>840900</v>
      </c>
      <c r="D4522" s="181">
        <v>4</v>
      </c>
      <c r="E4522" s="180" t="s">
        <v>8606</v>
      </c>
      <c r="F4522" s="180" t="s">
        <v>7</v>
      </c>
    </row>
    <row r="4523" spans="1:6">
      <c r="A4523" s="180" t="s">
        <v>397</v>
      </c>
      <c r="B4523" s="181">
        <v>4361</v>
      </c>
      <c r="C4523" s="181">
        <v>366800</v>
      </c>
      <c r="D4523" s="181">
        <v>4</v>
      </c>
      <c r="E4523" s="180" t="s">
        <v>8607</v>
      </c>
      <c r="F4523" s="180" t="s">
        <v>14</v>
      </c>
    </row>
    <row r="4524" spans="1:6">
      <c r="A4524" s="180" t="s">
        <v>397</v>
      </c>
      <c r="B4524" s="181">
        <v>2711</v>
      </c>
      <c r="C4524" s="181">
        <v>387400</v>
      </c>
      <c r="D4524" s="181">
        <v>5</v>
      </c>
      <c r="E4524" s="180" t="s">
        <v>8608</v>
      </c>
      <c r="F4524" s="180" t="s">
        <v>16</v>
      </c>
    </row>
    <row r="4525" spans="1:6">
      <c r="A4525" s="180" t="s">
        <v>397</v>
      </c>
      <c r="B4525" s="181">
        <v>3327</v>
      </c>
      <c r="C4525" s="181">
        <v>386900</v>
      </c>
      <c r="D4525" s="181">
        <v>4</v>
      </c>
      <c r="E4525" s="180" t="s">
        <v>8609</v>
      </c>
      <c r="F4525" s="180" t="s">
        <v>58</v>
      </c>
    </row>
    <row r="4526" spans="1:6">
      <c r="A4526" s="180" t="s">
        <v>397</v>
      </c>
      <c r="B4526" s="181">
        <v>2724</v>
      </c>
      <c r="C4526" s="181">
        <v>478300</v>
      </c>
      <c r="D4526" s="181">
        <v>5</v>
      </c>
      <c r="E4526" s="180" t="s">
        <v>8610</v>
      </c>
      <c r="F4526" s="180" t="s">
        <v>102</v>
      </c>
    </row>
    <row r="4527" spans="1:6">
      <c r="A4527" s="180" t="s">
        <v>397</v>
      </c>
      <c r="B4527" s="181">
        <v>4682</v>
      </c>
      <c r="C4527" s="181">
        <v>330000</v>
      </c>
      <c r="D4527" s="181">
        <v>4</v>
      </c>
      <c r="E4527" s="180" t="s">
        <v>8611</v>
      </c>
      <c r="F4527" s="180" t="s">
        <v>14</v>
      </c>
    </row>
    <row r="4528" spans="1:6">
      <c r="A4528" s="180" t="s">
        <v>397</v>
      </c>
      <c r="B4528" s="181">
        <v>2745</v>
      </c>
      <c r="C4528" s="181">
        <v>461600</v>
      </c>
      <c r="D4528" s="181">
        <v>4</v>
      </c>
      <c r="E4528" s="180" t="s">
        <v>8612</v>
      </c>
      <c r="F4528" s="180" t="s">
        <v>78</v>
      </c>
    </row>
    <row r="4529" spans="1:6">
      <c r="A4529" s="180" t="s">
        <v>397</v>
      </c>
      <c r="B4529" s="181">
        <v>5380</v>
      </c>
      <c r="C4529" s="181">
        <v>313400</v>
      </c>
      <c r="D4529" s="181">
        <v>5</v>
      </c>
      <c r="E4529" s="180" t="s">
        <v>8613</v>
      </c>
      <c r="F4529" s="180" t="s">
        <v>15</v>
      </c>
    </row>
    <row r="4530" spans="1:6">
      <c r="A4530" s="180" t="s">
        <v>397</v>
      </c>
      <c r="B4530" s="181">
        <v>3660</v>
      </c>
      <c r="C4530" s="181">
        <v>703400</v>
      </c>
      <c r="D4530" s="181">
        <v>4</v>
      </c>
      <c r="E4530" s="180" t="s">
        <v>8614</v>
      </c>
      <c r="F4530" s="180" t="s">
        <v>78</v>
      </c>
    </row>
    <row r="4531" spans="1:6">
      <c r="A4531" s="180" t="s">
        <v>397</v>
      </c>
      <c r="B4531" s="181">
        <v>4814</v>
      </c>
      <c r="C4531" s="181">
        <v>639600</v>
      </c>
      <c r="D4531" s="181">
        <v>4</v>
      </c>
      <c r="E4531" s="180" t="s">
        <v>8615</v>
      </c>
      <c r="F4531" s="180" t="s">
        <v>28</v>
      </c>
    </row>
    <row r="4532" spans="1:6">
      <c r="A4532" s="180" t="s">
        <v>397</v>
      </c>
      <c r="B4532" s="181">
        <v>3504</v>
      </c>
      <c r="C4532" s="181">
        <v>733500</v>
      </c>
      <c r="D4532" s="181">
        <v>4</v>
      </c>
      <c r="E4532" s="180" t="s">
        <v>8616</v>
      </c>
      <c r="F4532" s="180" t="s">
        <v>28</v>
      </c>
    </row>
    <row r="4533" spans="1:6">
      <c r="A4533" s="180" t="s">
        <v>397</v>
      </c>
      <c r="B4533" s="181">
        <v>2158</v>
      </c>
      <c r="C4533" s="181">
        <v>228400</v>
      </c>
      <c r="D4533" s="181">
        <v>4</v>
      </c>
      <c r="E4533" s="180" t="s">
        <v>8617</v>
      </c>
      <c r="F4533" s="180" t="s">
        <v>58</v>
      </c>
    </row>
    <row r="4534" spans="1:6">
      <c r="A4534" s="180" t="s">
        <v>397</v>
      </c>
      <c r="B4534" s="181">
        <v>5796</v>
      </c>
      <c r="C4534" s="181">
        <v>452700</v>
      </c>
      <c r="D4534" s="181">
        <v>6</v>
      </c>
      <c r="E4534" s="180" t="s">
        <v>8618</v>
      </c>
      <c r="F4534" s="180" t="s">
        <v>14</v>
      </c>
    </row>
    <row r="4535" spans="1:6">
      <c r="A4535" s="180" t="s">
        <v>397</v>
      </c>
      <c r="B4535" s="181">
        <v>3367</v>
      </c>
      <c r="C4535" s="181">
        <v>815400</v>
      </c>
      <c r="D4535" s="181">
        <v>4</v>
      </c>
      <c r="E4535" s="180" t="s">
        <v>8619</v>
      </c>
      <c r="F4535" s="180" t="s">
        <v>28</v>
      </c>
    </row>
    <row r="4536" spans="1:6">
      <c r="A4536" s="180" t="s">
        <v>397</v>
      </c>
      <c r="B4536" s="181">
        <v>4501</v>
      </c>
      <c r="C4536" s="181">
        <v>508400</v>
      </c>
      <c r="D4536" s="181">
        <v>5</v>
      </c>
      <c r="E4536" s="180" t="s">
        <v>8620</v>
      </c>
      <c r="F4536" s="180" t="s">
        <v>16</v>
      </c>
    </row>
    <row r="4537" spans="1:6">
      <c r="A4537" s="180" t="s">
        <v>397</v>
      </c>
      <c r="B4537" s="181">
        <v>8022</v>
      </c>
      <c r="C4537" s="181">
        <v>960700</v>
      </c>
      <c r="D4537" s="181">
        <v>6</v>
      </c>
      <c r="E4537" s="180" t="s">
        <v>8621</v>
      </c>
      <c r="F4537" s="180" t="s">
        <v>41</v>
      </c>
    </row>
    <row r="4538" spans="1:6">
      <c r="A4538" s="180" t="s">
        <v>397</v>
      </c>
      <c r="B4538" s="181">
        <v>3922</v>
      </c>
      <c r="C4538" s="181">
        <v>606500</v>
      </c>
      <c r="D4538" s="181">
        <v>4</v>
      </c>
      <c r="E4538" s="180" t="s">
        <v>8622</v>
      </c>
      <c r="F4538" s="180" t="s">
        <v>28</v>
      </c>
    </row>
    <row r="4539" spans="1:6">
      <c r="A4539" s="180" t="s">
        <v>397</v>
      </c>
      <c r="B4539" s="181">
        <v>4670</v>
      </c>
      <c r="C4539" s="181">
        <v>778800</v>
      </c>
      <c r="D4539" s="181">
        <v>7</v>
      </c>
      <c r="E4539" s="180" t="s">
        <v>8623</v>
      </c>
      <c r="F4539" s="180" t="s">
        <v>62</v>
      </c>
    </row>
    <row r="4540" spans="1:6">
      <c r="A4540" s="180" t="s">
        <v>397</v>
      </c>
      <c r="B4540" s="181">
        <v>4752</v>
      </c>
      <c r="C4540" s="181">
        <v>538600</v>
      </c>
      <c r="D4540" s="181">
        <v>6</v>
      </c>
      <c r="E4540" s="180" t="s">
        <v>8624</v>
      </c>
      <c r="F4540" s="180" t="s">
        <v>254</v>
      </c>
    </row>
    <row r="4541" spans="1:6">
      <c r="A4541" s="180" t="s">
        <v>397</v>
      </c>
      <c r="B4541" s="181">
        <v>3870</v>
      </c>
      <c r="C4541" s="181">
        <v>651700</v>
      </c>
      <c r="D4541" s="181">
        <v>5</v>
      </c>
      <c r="E4541" s="180" t="s">
        <v>8625</v>
      </c>
      <c r="F4541" s="180" t="s">
        <v>13</v>
      </c>
    </row>
    <row r="4542" spans="1:6">
      <c r="A4542" s="180" t="s">
        <v>397</v>
      </c>
      <c r="B4542" s="181">
        <v>4236</v>
      </c>
      <c r="C4542" s="181">
        <v>287800</v>
      </c>
      <c r="D4542" s="181">
        <v>4</v>
      </c>
      <c r="E4542" s="180" t="s">
        <v>8626</v>
      </c>
      <c r="F4542" s="180" t="s">
        <v>14</v>
      </c>
    </row>
    <row r="4543" spans="1:6">
      <c r="A4543" s="180" t="s">
        <v>397</v>
      </c>
      <c r="B4543" s="181">
        <v>2962</v>
      </c>
      <c r="C4543" s="181">
        <v>450500</v>
      </c>
      <c r="D4543" s="181">
        <v>4</v>
      </c>
      <c r="E4543" s="180" t="s">
        <v>8627</v>
      </c>
      <c r="F4543" s="180" t="s">
        <v>72</v>
      </c>
    </row>
    <row r="4544" spans="1:6">
      <c r="A4544" s="180" t="s">
        <v>397</v>
      </c>
      <c r="B4544" s="181">
        <v>4200</v>
      </c>
      <c r="C4544" s="181">
        <v>292900</v>
      </c>
      <c r="D4544" s="181">
        <v>6</v>
      </c>
      <c r="E4544" s="180" t="s">
        <v>8628</v>
      </c>
      <c r="F4544" s="180" t="s">
        <v>11</v>
      </c>
    </row>
    <row r="4545" spans="1:6">
      <c r="A4545" s="180" t="s">
        <v>397</v>
      </c>
      <c r="B4545" s="181">
        <v>6549</v>
      </c>
      <c r="C4545" s="181">
        <v>781900</v>
      </c>
      <c r="D4545" s="181">
        <v>7</v>
      </c>
      <c r="E4545" s="180" t="s">
        <v>8629</v>
      </c>
      <c r="F4545" s="180" t="s">
        <v>49</v>
      </c>
    </row>
    <row r="4546" spans="1:6">
      <c r="A4546" s="180" t="s">
        <v>397</v>
      </c>
      <c r="B4546" s="181">
        <v>3831</v>
      </c>
      <c r="C4546" s="181">
        <v>313000</v>
      </c>
      <c r="D4546" s="181">
        <v>4</v>
      </c>
      <c r="E4546" s="180" t="s">
        <v>8630</v>
      </c>
      <c r="F4546" s="180" t="s">
        <v>27</v>
      </c>
    </row>
    <row r="4547" spans="1:6">
      <c r="A4547" s="180" t="s">
        <v>397</v>
      </c>
      <c r="B4547" s="181">
        <v>2857</v>
      </c>
      <c r="C4547" s="181">
        <v>433200</v>
      </c>
      <c r="D4547" s="181">
        <v>4</v>
      </c>
      <c r="E4547" s="180" t="s">
        <v>8631</v>
      </c>
      <c r="F4547" s="180" t="s">
        <v>111</v>
      </c>
    </row>
    <row r="4548" spans="1:6">
      <c r="A4548" s="180" t="s">
        <v>397</v>
      </c>
      <c r="B4548" s="181">
        <v>5085</v>
      </c>
      <c r="C4548" s="181">
        <v>1380400</v>
      </c>
      <c r="D4548" s="181">
        <v>6</v>
      </c>
      <c r="E4548" s="180" t="s">
        <v>8632</v>
      </c>
      <c r="F4548" s="180" t="s">
        <v>7</v>
      </c>
    </row>
    <row r="4549" spans="1:6">
      <c r="A4549" s="180" t="s">
        <v>397</v>
      </c>
      <c r="B4549" s="181">
        <v>3116</v>
      </c>
      <c r="C4549" s="181">
        <v>334700</v>
      </c>
      <c r="D4549" s="181">
        <v>4</v>
      </c>
      <c r="E4549" s="180" t="s">
        <v>8633</v>
      </c>
      <c r="F4549" s="180" t="s">
        <v>14</v>
      </c>
    </row>
    <row r="4550" spans="1:6">
      <c r="A4550" s="180" t="s">
        <v>397</v>
      </c>
      <c r="B4550" s="181">
        <v>5562</v>
      </c>
      <c r="C4550" s="181">
        <v>967200</v>
      </c>
      <c r="D4550" s="181">
        <v>7</v>
      </c>
      <c r="E4550" s="180" t="s">
        <v>8634</v>
      </c>
      <c r="F4550" s="180" t="s">
        <v>28</v>
      </c>
    </row>
    <row r="4551" spans="1:6">
      <c r="A4551" s="180" t="s">
        <v>397</v>
      </c>
      <c r="B4551" s="181">
        <v>3978</v>
      </c>
      <c r="C4551" s="181">
        <v>441500</v>
      </c>
      <c r="D4551" s="181">
        <v>4</v>
      </c>
      <c r="E4551" s="180" t="s">
        <v>8635</v>
      </c>
      <c r="F4551" s="180" t="s">
        <v>26</v>
      </c>
    </row>
    <row r="4552" spans="1:6">
      <c r="A4552" s="180" t="s">
        <v>397</v>
      </c>
      <c r="B4552" s="181">
        <v>4800</v>
      </c>
      <c r="C4552" s="181">
        <v>688700</v>
      </c>
      <c r="D4552" s="181">
        <v>5</v>
      </c>
      <c r="E4552" s="180" t="s">
        <v>8636</v>
      </c>
      <c r="F4552" s="180" t="s">
        <v>49</v>
      </c>
    </row>
    <row r="4553" spans="1:6">
      <c r="A4553" s="180" t="s">
        <v>397</v>
      </c>
      <c r="B4553" s="181">
        <v>2960</v>
      </c>
      <c r="C4553" s="181">
        <v>425000</v>
      </c>
      <c r="D4553" s="181">
        <v>4</v>
      </c>
      <c r="E4553" s="180" t="s">
        <v>8637</v>
      </c>
      <c r="F4553" s="180" t="s">
        <v>26</v>
      </c>
    </row>
    <row r="4554" spans="1:6">
      <c r="A4554" s="180" t="s">
        <v>397</v>
      </c>
      <c r="B4554" s="181">
        <v>3400</v>
      </c>
      <c r="C4554" s="181">
        <v>484700</v>
      </c>
      <c r="D4554" s="181">
        <v>4</v>
      </c>
      <c r="E4554" s="180" t="s">
        <v>8638</v>
      </c>
      <c r="F4554" s="180" t="s">
        <v>65</v>
      </c>
    </row>
    <row r="4555" spans="1:6">
      <c r="A4555" s="180" t="s">
        <v>397</v>
      </c>
      <c r="B4555" s="181">
        <v>5580</v>
      </c>
      <c r="C4555" s="181">
        <v>478300</v>
      </c>
      <c r="D4555" s="181">
        <v>6</v>
      </c>
      <c r="E4555" s="180" t="s">
        <v>8639</v>
      </c>
      <c r="F4555" s="180" t="s">
        <v>14</v>
      </c>
    </row>
    <row r="4556" spans="1:6">
      <c r="A4556" s="180" t="s">
        <v>397</v>
      </c>
      <c r="B4556" s="181">
        <v>3136</v>
      </c>
      <c r="C4556" s="181">
        <v>322300</v>
      </c>
      <c r="D4556" s="181">
        <v>4</v>
      </c>
      <c r="E4556" s="180" t="s">
        <v>8640</v>
      </c>
      <c r="F4556" s="180" t="s">
        <v>58</v>
      </c>
    </row>
    <row r="4557" spans="1:6">
      <c r="A4557" s="180" t="s">
        <v>397</v>
      </c>
      <c r="B4557" s="181">
        <v>6204</v>
      </c>
      <c r="C4557" s="181">
        <v>769800</v>
      </c>
      <c r="D4557" s="181">
        <v>6</v>
      </c>
      <c r="E4557" s="180" t="s">
        <v>8641</v>
      </c>
      <c r="F4557" s="180" t="s">
        <v>32</v>
      </c>
    </row>
    <row r="4558" spans="1:6">
      <c r="A4558" s="180" t="s">
        <v>397</v>
      </c>
      <c r="B4558" s="181">
        <v>3360</v>
      </c>
      <c r="C4558" s="181">
        <v>281200</v>
      </c>
      <c r="D4558" s="181">
        <v>4</v>
      </c>
      <c r="E4558" s="180" t="s">
        <v>8642</v>
      </c>
      <c r="F4558" s="180" t="s">
        <v>15</v>
      </c>
    </row>
    <row r="4559" spans="1:6">
      <c r="A4559" s="180" t="s">
        <v>397</v>
      </c>
      <c r="B4559" s="181">
        <v>3089</v>
      </c>
      <c r="C4559" s="181">
        <v>577000</v>
      </c>
      <c r="D4559" s="181">
        <v>4</v>
      </c>
      <c r="E4559" s="180" t="s">
        <v>8643</v>
      </c>
      <c r="F4559" s="180" t="s">
        <v>16</v>
      </c>
    </row>
    <row r="4560" spans="1:6">
      <c r="A4560" s="180" t="s">
        <v>397</v>
      </c>
      <c r="B4560" s="181">
        <v>4425</v>
      </c>
      <c r="C4560" s="181">
        <v>353400</v>
      </c>
      <c r="D4560" s="181">
        <v>4</v>
      </c>
      <c r="E4560" s="180" t="s">
        <v>8644</v>
      </c>
      <c r="F4560" s="180" t="s">
        <v>15</v>
      </c>
    </row>
    <row r="4561" spans="1:6">
      <c r="A4561" s="180" t="s">
        <v>397</v>
      </c>
      <c r="B4561" s="181">
        <v>5456</v>
      </c>
      <c r="C4561" s="181">
        <v>781900</v>
      </c>
      <c r="D4561" s="181">
        <v>4</v>
      </c>
      <c r="E4561" s="180" t="s">
        <v>8645</v>
      </c>
      <c r="F4561" s="180" t="s">
        <v>44</v>
      </c>
    </row>
    <row r="4562" spans="1:6">
      <c r="A4562" s="180" t="s">
        <v>397</v>
      </c>
      <c r="B4562" s="181">
        <v>4800</v>
      </c>
      <c r="C4562" s="181">
        <v>318000</v>
      </c>
      <c r="D4562" s="181">
        <v>6</v>
      </c>
      <c r="E4562" s="180" t="s">
        <v>8646</v>
      </c>
      <c r="F4562" s="180" t="s">
        <v>11</v>
      </c>
    </row>
    <row r="4563" spans="1:6">
      <c r="A4563" s="180" t="s">
        <v>397</v>
      </c>
      <c r="B4563" s="181">
        <v>4138</v>
      </c>
      <c r="C4563" s="181">
        <v>480900</v>
      </c>
      <c r="D4563" s="181">
        <v>4</v>
      </c>
      <c r="E4563" s="180" t="s">
        <v>8647</v>
      </c>
      <c r="F4563" s="180" t="s">
        <v>16</v>
      </c>
    </row>
    <row r="4564" spans="1:6">
      <c r="A4564" s="180" t="s">
        <v>397</v>
      </c>
      <c r="B4564" s="181">
        <v>3564</v>
      </c>
      <c r="C4564" s="181">
        <v>1297100</v>
      </c>
      <c r="D4564" s="181">
        <v>8</v>
      </c>
      <c r="E4564" s="180" t="s">
        <v>8648</v>
      </c>
      <c r="F4564" s="180" t="s">
        <v>7</v>
      </c>
    </row>
    <row r="4565" spans="1:6">
      <c r="A4565" s="180" t="s">
        <v>397</v>
      </c>
      <c r="B4565" s="181">
        <v>2477</v>
      </c>
      <c r="C4565" s="181">
        <v>527100</v>
      </c>
      <c r="D4565" s="181">
        <v>4</v>
      </c>
      <c r="E4565" s="180" t="s">
        <v>8649</v>
      </c>
      <c r="F4565" s="180" t="s">
        <v>78</v>
      </c>
    </row>
    <row r="4566" spans="1:6">
      <c r="A4566" s="180" t="s">
        <v>397</v>
      </c>
      <c r="B4566" s="181">
        <v>4458</v>
      </c>
      <c r="C4566" s="181">
        <v>363800</v>
      </c>
      <c r="D4566" s="181">
        <v>4</v>
      </c>
      <c r="E4566" s="180" t="s">
        <v>8650</v>
      </c>
      <c r="F4566" s="180" t="s">
        <v>11</v>
      </c>
    </row>
    <row r="4567" spans="1:6">
      <c r="A4567" s="180" t="s">
        <v>397</v>
      </c>
      <c r="B4567" s="181">
        <v>3973</v>
      </c>
      <c r="C4567" s="181">
        <v>263200</v>
      </c>
      <c r="D4567" s="181">
        <v>4</v>
      </c>
      <c r="E4567" s="180" t="s">
        <v>8651</v>
      </c>
      <c r="F4567" s="180" t="s">
        <v>11</v>
      </c>
    </row>
    <row r="4568" spans="1:6">
      <c r="A4568" s="180" t="s">
        <v>397</v>
      </c>
      <c r="B4568" s="181">
        <v>4581</v>
      </c>
      <c r="C4568" s="181">
        <v>349100</v>
      </c>
      <c r="D4568" s="181">
        <v>5</v>
      </c>
      <c r="E4568" s="180" t="s">
        <v>8652</v>
      </c>
      <c r="F4568" s="180" t="s">
        <v>14</v>
      </c>
    </row>
    <row r="4569" spans="1:6">
      <c r="A4569" s="180" t="s">
        <v>397</v>
      </c>
      <c r="B4569" s="181">
        <v>5236</v>
      </c>
      <c r="C4569" s="181">
        <v>305300</v>
      </c>
      <c r="D4569" s="181">
        <v>5</v>
      </c>
      <c r="E4569" s="180" t="s">
        <v>8653</v>
      </c>
      <c r="F4569" s="180" t="s">
        <v>11</v>
      </c>
    </row>
    <row r="4570" spans="1:6">
      <c r="A4570" s="180" t="s">
        <v>397</v>
      </c>
      <c r="B4570" s="181">
        <v>3969</v>
      </c>
      <c r="C4570" s="181">
        <v>613400</v>
      </c>
      <c r="D4570" s="181">
        <v>4</v>
      </c>
      <c r="E4570" s="180" t="s">
        <v>8654</v>
      </c>
      <c r="F4570" s="180" t="s">
        <v>7</v>
      </c>
    </row>
    <row r="4571" spans="1:6">
      <c r="A4571" s="180" t="s">
        <v>397</v>
      </c>
      <c r="B4571" s="181">
        <v>2936</v>
      </c>
      <c r="C4571" s="181">
        <v>373300</v>
      </c>
      <c r="D4571" s="181">
        <v>5</v>
      </c>
      <c r="E4571" s="180" t="s">
        <v>8655</v>
      </c>
      <c r="F4571" s="180" t="s">
        <v>74</v>
      </c>
    </row>
    <row r="4572" spans="1:6">
      <c r="A4572" s="180" t="s">
        <v>397</v>
      </c>
      <c r="B4572" s="181">
        <v>3611</v>
      </c>
      <c r="C4572" s="181">
        <v>264600</v>
      </c>
      <c r="D4572" s="181">
        <v>6</v>
      </c>
      <c r="E4572" s="180" t="s">
        <v>8656</v>
      </c>
      <c r="F4572" s="180" t="s">
        <v>14</v>
      </c>
    </row>
    <row r="4573" spans="1:6">
      <c r="A4573" s="180" t="s">
        <v>397</v>
      </c>
      <c r="B4573" s="181">
        <v>3115</v>
      </c>
      <c r="C4573" s="181">
        <v>563200</v>
      </c>
      <c r="D4573" s="181">
        <v>4</v>
      </c>
      <c r="E4573" s="180" t="s">
        <v>8657</v>
      </c>
      <c r="F4573" s="180" t="s">
        <v>45</v>
      </c>
    </row>
    <row r="4574" spans="1:6">
      <c r="A4574" s="180" t="s">
        <v>397</v>
      </c>
      <c r="B4574" s="181">
        <v>4932</v>
      </c>
      <c r="C4574" s="181">
        <v>471000</v>
      </c>
      <c r="D4574" s="181">
        <v>7</v>
      </c>
      <c r="E4574" s="180" t="s">
        <v>8658</v>
      </c>
      <c r="F4574" s="180" t="s">
        <v>11</v>
      </c>
    </row>
    <row r="4575" spans="1:6">
      <c r="A4575" s="180" t="s">
        <v>397</v>
      </c>
      <c r="B4575" s="181">
        <v>3036</v>
      </c>
      <c r="C4575" s="181">
        <v>714400</v>
      </c>
      <c r="D4575" s="181">
        <v>4</v>
      </c>
      <c r="E4575" s="180" t="s">
        <v>8659</v>
      </c>
      <c r="F4575" s="180" t="s">
        <v>28</v>
      </c>
    </row>
    <row r="4576" spans="1:6">
      <c r="A4576" s="180" t="s">
        <v>397</v>
      </c>
      <c r="B4576" s="181">
        <v>3866</v>
      </c>
      <c r="C4576" s="181">
        <v>346600</v>
      </c>
      <c r="D4576" s="181">
        <v>4</v>
      </c>
      <c r="E4576" s="180" t="s">
        <v>8660</v>
      </c>
      <c r="F4576" s="180" t="s">
        <v>16</v>
      </c>
    </row>
    <row r="4577" spans="1:6">
      <c r="A4577" s="180" t="s">
        <v>397</v>
      </c>
      <c r="B4577" s="181">
        <v>2700</v>
      </c>
      <c r="C4577" s="181">
        <v>376200</v>
      </c>
      <c r="D4577" s="181">
        <v>4</v>
      </c>
      <c r="E4577" s="180" t="s">
        <v>8661</v>
      </c>
      <c r="F4577" s="180" t="s">
        <v>156</v>
      </c>
    </row>
    <row r="4578" spans="1:6">
      <c r="A4578" s="180" t="s">
        <v>397</v>
      </c>
      <c r="B4578" s="181">
        <v>5755</v>
      </c>
      <c r="C4578" s="181">
        <v>408300</v>
      </c>
      <c r="D4578" s="181">
        <v>4</v>
      </c>
      <c r="E4578" s="180" t="s">
        <v>8662</v>
      </c>
      <c r="F4578" s="180" t="s">
        <v>37</v>
      </c>
    </row>
    <row r="4579" spans="1:6">
      <c r="A4579" s="180" t="s">
        <v>397</v>
      </c>
      <c r="B4579" s="181">
        <v>3180</v>
      </c>
      <c r="C4579" s="181">
        <v>626100</v>
      </c>
      <c r="D4579" s="181">
        <v>4</v>
      </c>
      <c r="E4579" s="180" t="s">
        <v>8663</v>
      </c>
      <c r="F4579" s="180" t="s">
        <v>44</v>
      </c>
    </row>
    <row r="4580" spans="1:6">
      <c r="A4580" s="180" t="s">
        <v>397</v>
      </c>
      <c r="B4580" s="181">
        <v>5905</v>
      </c>
      <c r="C4580" s="181">
        <v>777700</v>
      </c>
      <c r="D4580" s="181">
        <v>6</v>
      </c>
      <c r="E4580" s="180" t="s">
        <v>8664</v>
      </c>
      <c r="F4580" s="180" t="s">
        <v>26</v>
      </c>
    </row>
    <row r="4581" spans="1:6">
      <c r="A4581" s="180" t="s">
        <v>397</v>
      </c>
      <c r="B4581" s="181">
        <v>5279</v>
      </c>
      <c r="C4581" s="181">
        <v>1608400</v>
      </c>
      <c r="D4581" s="181">
        <v>7</v>
      </c>
      <c r="E4581" s="180" t="s">
        <v>8665</v>
      </c>
      <c r="F4581" s="180" t="s">
        <v>18</v>
      </c>
    </row>
    <row r="4582" spans="1:6">
      <c r="A4582" s="180" t="s">
        <v>397</v>
      </c>
      <c r="B4582" s="181">
        <v>5458</v>
      </c>
      <c r="C4582" s="181">
        <v>581600</v>
      </c>
      <c r="D4582" s="181">
        <v>5</v>
      </c>
      <c r="E4582" s="180" t="s">
        <v>8666</v>
      </c>
      <c r="F4582" s="180" t="s">
        <v>41</v>
      </c>
    </row>
    <row r="4583" spans="1:6">
      <c r="A4583" s="180" t="s">
        <v>397</v>
      </c>
      <c r="B4583" s="181">
        <v>4810</v>
      </c>
      <c r="C4583" s="181">
        <v>337100</v>
      </c>
      <c r="D4583" s="181">
        <v>4</v>
      </c>
      <c r="E4583" s="180" t="s">
        <v>8667</v>
      </c>
      <c r="F4583" s="180" t="s">
        <v>14</v>
      </c>
    </row>
    <row r="4584" spans="1:6">
      <c r="A4584" s="180" t="s">
        <v>397</v>
      </c>
      <c r="B4584" s="181">
        <v>2232</v>
      </c>
      <c r="C4584" s="181">
        <v>313000</v>
      </c>
      <c r="D4584" s="181">
        <v>4</v>
      </c>
      <c r="E4584" s="180" t="s">
        <v>8668</v>
      </c>
      <c r="F4584" s="180" t="s">
        <v>95</v>
      </c>
    </row>
    <row r="4585" spans="1:6">
      <c r="A4585" s="180" t="s">
        <v>397</v>
      </c>
      <c r="B4585" s="181">
        <v>5599</v>
      </c>
      <c r="C4585" s="181">
        <v>1635900</v>
      </c>
      <c r="D4585" s="181">
        <v>6</v>
      </c>
      <c r="E4585" s="180" t="s">
        <v>8669</v>
      </c>
      <c r="F4585" s="180" t="s">
        <v>7</v>
      </c>
    </row>
    <row r="4586" spans="1:6">
      <c r="A4586" s="180" t="s">
        <v>397</v>
      </c>
      <c r="B4586" s="181">
        <v>2925</v>
      </c>
      <c r="C4586" s="181">
        <v>488300</v>
      </c>
      <c r="D4586" s="181">
        <v>4</v>
      </c>
      <c r="E4586" s="180" t="s">
        <v>8670</v>
      </c>
      <c r="F4586" s="180" t="s">
        <v>72</v>
      </c>
    </row>
    <row r="4587" spans="1:6">
      <c r="A4587" s="180" t="s">
        <v>397</v>
      </c>
      <c r="B4587" s="181">
        <v>3234</v>
      </c>
      <c r="C4587" s="181">
        <v>464700</v>
      </c>
      <c r="D4587" s="181">
        <v>5</v>
      </c>
      <c r="E4587" s="180" t="s">
        <v>8671</v>
      </c>
      <c r="F4587" s="180" t="s">
        <v>24</v>
      </c>
    </row>
    <row r="4588" spans="1:6">
      <c r="A4588" s="180" t="s">
        <v>397</v>
      </c>
      <c r="B4588" s="181">
        <v>2806</v>
      </c>
      <c r="C4588" s="181">
        <v>570400</v>
      </c>
      <c r="D4588" s="181">
        <v>4</v>
      </c>
      <c r="E4588" s="180" t="s">
        <v>8672</v>
      </c>
      <c r="F4588" s="180" t="s">
        <v>78</v>
      </c>
    </row>
    <row r="4589" spans="1:6">
      <c r="A4589" s="180" t="s">
        <v>397</v>
      </c>
      <c r="B4589" s="181">
        <v>4220</v>
      </c>
      <c r="C4589" s="181">
        <v>332200</v>
      </c>
      <c r="D4589" s="181">
        <v>6</v>
      </c>
      <c r="E4589" s="180" t="s">
        <v>8673</v>
      </c>
      <c r="F4589" s="180" t="s">
        <v>11</v>
      </c>
    </row>
    <row r="4590" spans="1:6">
      <c r="A4590" s="180" t="s">
        <v>397</v>
      </c>
      <c r="B4590" s="181">
        <v>3414</v>
      </c>
      <c r="C4590" s="181">
        <v>1205600</v>
      </c>
      <c r="D4590" s="181">
        <v>6</v>
      </c>
      <c r="E4590" s="180" t="s">
        <v>8674</v>
      </c>
      <c r="F4590" s="180" t="s">
        <v>7</v>
      </c>
    </row>
    <row r="4591" spans="1:6">
      <c r="A4591" s="180" t="s">
        <v>397</v>
      </c>
      <c r="B4591" s="181">
        <v>3173</v>
      </c>
      <c r="C4591" s="181">
        <v>578400</v>
      </c>
      <c r="D4591" s="181">
        <v>6</v>
      </c>
      <c r="E4591" s="180" t="s">
        <v>8675</v>
      </c>
      <c r="F4591" s="180" t="s">
        <v>7</v>
      </c>
    </row>
    <row r="4592" spans="1:6">
      <c r="A4592" s="180" t="s">
        <v>397</v>
      </c>
      <c r="B4592" s="181">
        <v>3318</v>
      </c>
      <c r="C4592" s="181">
        <v>741400</v>
      </c>
      <c r="D4592" s="181">
        <v>4</v>
      </c>
      <c r="E4592" s="180" t="s">
        <v>8676</v>
      </c>
      <c r="F4592" s="180" t="s">
        <v>7</v>
      </c>
    </row>
    <row r="4593" spans="1:6">
      <c r="A4593" s="180" t="s">
        <v>397</v>
      </c>
      <c r="B4593" s="181">
        <v>6921</v>
      </c>
      <c r="C4593" s="181">
        <v>1234900</v>
      </c>
      <c r="D4593" s="181">
        <v>4</v>
      </c>
      <c r="E4593" s="180" t="s">
        <v>8677</v>
      </c>
      <c r="F4593" s="180" t="s">
        <v>1</v>
      </c>
    </row>
    <row r="4594" spans="1:6">
      <c r="A4594" s="180" t="s">
        <v>397</v>
      </c>
      <c r="B4594" s="181">
        <v>4333</v>
      </c>
      <c r="C4594" s="181">
        <v>398500</v>
      </c>
      <c r="D4594" s="181">
        <v>4</v>
      </c>
      <c r="E4594" s="180" t="s">
        <v>8678</v>
      </c>
      <c r="F4594" s="180" t="s">
        <v>14</v>
      </c>
    </row>
    <row r="4595" spans="1:6">
      <c r="A4595" s="180" t="s">
        <v>397</v>
      </c>
      <c r="B4595" s="181">
        <v>5117</v>
      </c>
      <c r="C4595" s="181">
        <v>680100</v>
      </c>
      <c r="D4595" s="181">
        <v>6</v>
      </c>
      <c r="E4595" s="180" t="s">
        <v>8679</v>
      </c>
      <c r="F4595" s="180" t="s">
        <v>13</v>
      </c>
    </row>
    <row r="4596" spans="1:6">
      <c r="A4596" s="180" t="s">
        <v>397</v>
      </c>
      <c r="B4596" s="181">
        <v>6347</v>
      </c>
      <c r="C4596" s="181">
        <v>1553800</v>
      </c>
      <c r="D4596" s="181">
        <v>6</v>
      </c>
      <c r="E4596" s="180" t="s">
        <v>8680</v>
      </c>
      <c r="F4596" s="180" t="s">
        <v>24</v>
      </c>
    </row>
    <row r="4597" spans="1:6">
      <c r="A4597" s="180" t="s">
        <v>397</v>
      </c>
      <c r="B4597" s="181">
        <v>7632</v>
      </c>
      <c r="C4597" s="181">
        <v>925600</v>
      </c>
      <c r="D4597" s="181">
        <v>4</v>
      </c>
      <c r="E4597" s="180" t="s">
        <v>8681</v>
      </c>
      <c r="F4597" s="180" t="s">
        <v>31</v>
      </c>
    </row>
    <row r="4598" spans="1:6">
      <c r="A4598" s="180" t="s">
        <v>397</v>
      </c>
      <c r="B4598" s="181">
        <v>4596</v>
      </c>
      <c r="C4598" s="181">
        <v>611600</v>
      </c>
      <c r="D4598" s="181">
        <v>4</v>
      </c>
      <c r="E4598" s="180" t="s">
        <v>8682</v>
      </c>
      <c r="F4598" s="180" t="s">
        <v>13</v>
      </c>
    </row>
    <row r="4599" spans="1:6">
      <c r="A4599" s="180" t="s">
        <v>397</v>
      </c>
      <c r="B4599" s="181">
        <v>8073</v>
      </c>
      <c r="C4599" s="181">
        <v>1438100</v>
      </c>
      <c r="D4599" s="181">
        <v>4</v>
      </c>
      <c r="E4599" s="180" t="s">
        <v>8683</v>
      </c>
      <c r="F4599" s="180" t="s">
        <v>24</v>
      </c>
    </row>
    <row r="4600" spans="1:6">
      <c r="A4600" s="180" t="s">
        <v>397</v>
      </c>
      <c r="B4600" s="181">
        <v>5078</v>
      </c>
      <c r="C4600" s="181">
        <v>727100</v>
      </c>
      <c r="D4600" s="181">
        <v>4</v>
      </c>
      <c r="E4600" s="180" t="s">
        <v>8684</v>
      </c>
      <c r="F4600" s="180" t="s">
        <v>13</v>
      </c>
    </row>
    <row r="4601" spans="1:6">
      <c r="A4601" s="180" t="s">
        <v>397</v>
      </c>
      <c r="B4601" s="181">
        <v>5400</v>
      </c>
      <c r="C4601" s="181">
        <v>585000</v>
      </c>
      <c r="D4601" s="181">
        <v>6</v>
      </c>
      <c r="E4601" s="180" t="s">
        <v>8685</v>
      </c>
      <c r="F4601" s="180" t="s">
        <v>62</v>
      </c>
    </row>
    <row r="4602" spans="1:6">
      <c r="A4602" s="180" t="s">
        <v>397</v>
      </c>
      <c r="B4602" s="181">
        <v>3480</v>
      </c>
      <c r="C4602" s="181">
        <v>645200</v>
      </c>
      <c r="D4602" s="181">
        <v>4</v>
      </c>
      <c r="E4602" s="180" t="s">
        <v>8686</v>
      </c>
      <c r="F4602" s="180" t="s">
        <v>66</v>
      </c>
    </row>
    <row r="4603" spans="1:6">
      <c r="A4603" s="180" t="s">
        <v>397</v>
      </c>
      <c r="B4603" s="181">
        <v>4220</v>
      </c>
      <c r="C4603" s="181">
        <v>657000</v>
      </c>
      <c r="D4603" s="181">
        <v>5</v>
      </c>
      <c r="E4603" s="180" t="s">
        <v>8687</v>
      </c>
      <c r="F4603" s="180" t="s">
        <v>106</v>
      </c>
    </row>
    <row r="4604" spans="1:6">
      <c r="A4604" s="180" t="s">
        <v>397</v>
      </c>
      <c r="B4604" s="181">
        <v>4062</v>
      </c>
      <c r="C4604" s="181">
        <v>528900</v>
      </c>
      <c r="D4604" s="181">
        <v>4</v>
      </c>
      <c r="E4604" s="180" t="s">
        <v>8688</v>
      </c>
      <c r="F4604" s="180" t="s">
        <v>246</v>
      </c>
    </row>
    <row r="4605" spans="1:6">
      <c r="A4605" s="180" t="s">
        <v>397</v>
      </c>
      <c r="B4605" s="181">
        <v>2886</v>
      </c>
      <c r="C4605" s="181">
        <v>262500</v>
      </c>
      <c r="D4605" s="181">
        <v>4</v>
      </c>
      <c r="E4605" s="180" t="s">
        <v>8689</v>
      </c>
      <c r="F4605" s="180" t="s">
        <v>14</v>
      </c>
    </row>
    <row r="4606" spans="1:6">
      <c r="A4606" s="180" t="s">
        <v>397</v>
      </c>
      <c r="B4606" s="181">
        <v>3725</v>
      </c>
      <c r="C4606" s="181">
        <v>427100</v>
      </c>
      <c r="D4606" s="181">
        <v>5</v>
      </c>
      <c r="E4606" s="180" t="s">
        <v>8690</v>
      </c>
      <c r="F4606" s="180" t="s">
        <v>77</v>
      </c>
    </row>
    <row r="4607" spans="1:6">
      <c r="A4607" s="180" t="s">
        <v>397</v>
      </c>
      <c r="B4607" s="181">
        <v>4808</v>
      </c>
      <c r="C4607" s="181">
        <v>854900</v>
      </c>
      <c r="D4607" s="181">
        <v>6</v>
      </c>
      <c r="E4607" s="180" t="s">
        <v>8691</v>
      </c>
      <c r="F4607" s="180" t="s">
        <v>72</v>
      </c>
    </row>
    <row r="4608" spans="1:6">
      <c r="A4608" s="180" t="s">
        <v>397</v>
      </c>
      <c r="B4608" s="181">
        <v>6665</v>
      </c>
      <c r="C4608" s="181">
        <v>1252600</v>
      </c>
      <c r="D4608" s="181">
        <v>4</v>
      </c>
      <c r="E4608" s="180" t="s">
        <v>8692</v>
      </c>
      <c r="F4608" s="180" t="s">
        <v>13</v>
      </c>
    </row>
    <row r="4609" spans="1:6">
      <c r="A4609" s="180" t="s">
        <v>397</v>
      </c>
      <c r="B4609" s="181">
        <v>4226</v>
      </c>
      <c r="C4609" s="181">
        <v>267600</v>
      </c>
      <c r="D4609" s="181">
        <v>4</v>
      </c>
      <c r="E4609" s="180" t="s">
        <v>8693</v>
      </c>
      <c r="F4609" s="180" t="s">
        <v>11</v>
      </c>
    </row>
    <row r="4610" spans="1:6">
      <c r="A4610" s="180" t="s">
        <v>397</v>
      </c>
      <c r="B4610" s="181">
        <v>5093</v>
      </c>
      <c r="C4610" s="181">
        <v>865400</v>
      </c>
      <c r="D4610" s="181">
        <v>8</v>
      </c>
      <c r="E4610" s="180" t="s">
        <v>8694</v>
      </c>
      <c r="F4610" s="180" t="s">
        <v>154</v>
      </c>
    </row>
    <row r="4611" spans="1:6">
      <c r="A4611" s="180" t="s">
        <v>397</v>
      </c>
      <c r="B4611" s="181">
        <v>5790</v>
      </c>
      <c r="C4611" s="181">
        <v>992700</v>
      </c>
      <c r="D4611" s="181">
        <v>8</v>
      </c>
      <c r="E4611" s="180" t="s">
        <v>8695</v>
      </c>
      <c r="F4611" s="180" t="s">
        <v>7</v>
      </c>
    </row>
    <row r="4612" spans="1:6">
      <c r="A4612" s="180" t="s">
        <v>397</v>
      </c>
      <c r="B4612" s="181">
        <v>2832</v>
      </c>
      <c r="C4612" s="181">
        <v>510500</v>
      </c>
      <c r="D4612" s="181">
        <v>4</v>
      </c>
      <c r="E4612" s="180" t="s">
        <v>8696</v>
      </c>
      <c r="F4612" s="180" t="s">
        <v>27</v>
      </c>
    </row>
    <row r="4613" spans="1:6">
      <c r="A4613" s="180" t="s">
        <v>397</v>
      </c>
      <c r="B4613" s="181">
        <v>5320</v>
      </c>
      <c r="C4613" s="181">
        <v>646000</v>
      </c>
      <c r="D4613" s="181">
        <v>5</v>
      </c>
      <c r="E4613" s="180" t="s">
        <v>8697</v>
      </c>
      <c r="F4613" s="180" t="s">
        <v>16</v>
      </c>
    </row>
    <row r="4614" spans="1:6">
      <c r="A4614" s="180" t="s">
        <v>397</v>
      </c>
      <c r="B4614" s="181">
        <v>6846</v>
      </c>
      <c r="C4614" s="181">
        <v>818300</v>
      </c>
      <c r="D4614" s="181">
        <v>6</v>
      </c>
      <c r="E4614" s="180" t="s">
        <v>8698</v>
      </c>
      <c r="F4614" s="180" t="s">
        <v>13</v>
      </c>
    </row>
    <row r="4615" spans="1:6">
      <c r="A4615" s="180" t="s">
        <v>397</v>
      </c>
      <c r="B4615" s="181">
        <v>4088</v>
      </c>
      <c r="C4615" s="181">
        <v>623200</v>
      </c>
      <c r="D4615" s="181">
        <v>4</v>
      </c>
      <c r="E4615" s="180" t="s">
        <v>8699</v>
      </c>
      <c r="F4615" s="180" t="s">
        <v>13</v>
      </c>
    </row>
    <row r="4616" spans="1:6">
      <c r="A4616" s="180" t="s">
        <v>397</v>
      </c>
      <c r="B4616" s="181">
        <v>5725</v>
      </c>
      <c r="C4616" s="181">
        <v>393500</v>
      </c>
      <c r="D4616" s="181">
        <v>5</v>
      </c>
      <c r="E4616" s="180" t="s">
        <v>8700</v>
      </c>
      <c r="F4616" s="180" t="s">
        <v>15</v>
      </c>
    </row>
    <row r="4617" spans="1:6">
      <c r="A4617" s="180" t="s">
        <v>397</v>
      </c>
      <c r="B4617" s="181">
        <v>2808</v>
      </c>
      <c r="C4617" s="181">
        <v>642800</v>
      </c>
      <c r="D4617" s="181">
        <v>4</v>
      </c>
      <c r="E4617" s="180" t="s">
        <v>8701</v>
      </c>
      <c r="F4617" s="180" t="s">
        <v>28</v>
      </c>
    </row>
    <row r="4618" spans="1:6">
      <c r="A4618" s="180" t="s">
        <v>397</v>
      </c>
      <c r="B4618" s="181">
        <v>3795</v>
      </c>
      <c r="C4618" s="181">
        <v>261700</v>
      </c>
      <c r="D4618" s="181">
        <v>5</v>
      </c>
      <c r="E4618" s="180" t="s">
        <v>8702</v>
      </c>
      <c r="F4618" s="180" t="s">
        <v>15</v>
      </c>
    </row>
    <row r="4619" spans="1:6">
      <c r="A4619" s="180" t="s">
        <v>397</v>
      </c>
      <c r="B4619" s="181">
        <v>4968</v>
      </c>
      <c r="C4619" s="181">
        <v>917900</v>
      </c>
      <c r="D4619" s="181">
        <v>4</v>
      </c>
      <c r="E4619" s="180" t="s">
        <v>8703</v>
      </c>
      <c r="F4619" s="180" t="s">
        <v>44</v>
      </c>
    </row>
    <row r="4620" spans="1:6">
      <c r="A4620" s="180" t="s">
        <v>397</v>
      </c>
      <c r="B4620" s="181">
        <v>4236</v>
      </c>
      <c r="C4620" s="181">
        <v>688900</v>
      </c>
      <c r="D4620" s="181">
        <v>4</v>
      </c>
      <c r="E4620" s="180" t="s">
        <v>8704</v>
      </c>
      <c r="F4620" s="180" t="s">
        <v>66</v>
      </c>
    </row>
    <row r="4621" spans="1:6">
      <c r="A4621" s="180" t="s">
        <v>397</v>
      </c>
      <c r="B4621" s="181">
        <v>3774</v>
      </c>
      <c r="C4621" s="181">
        <v>670200</v>
      </c>
      <c r="D4621" s="181">
        <v>6</v>
      </c>
      <c r="E4621" s="180" t="s">
        <v>8705</v>
      </c>
      <c r="F4621" s="180" t="s">
        <v>7</v>
      </c>
    </row>
    <row r="4622" spans="1:6">
      <c r="A4622" s="180" t="s">
        <v>397</v>
      </c>
      <c r="B4622" s="181">
        <v>6426</v>
      </c>
      <c r="C4622" s="181">
        <v>614300</v>
      </c>
      <c r="D4622" s="181">
        <v>4</v>
      </c>
      <c r="E4622" s="180" t="s">
        <v>8706</v>
      </c>
      <c r="F4622" s="180" t="s">
        <v>32</v>
      </c>
    </row>
    <row r="4623" spans="1:6">
      <c r="A4623" s="180" t="s">
        <v>397</v>
      </c>
      <c r="B4623" s="181">
        <v>4162</v>
      </c>
      <c r="C4623" s="181">
        <v>372000</v>
      </c>
      <c r="D4623" s="181">
        <v>4</v>
      </c>
      <c r="E4623" s="180" t="s">
        <v>8707</v>
      </c>
      <c r="F4623" s="180" t="s">
        <v>16</v>
      </c>
    </row>
    <row r="4624" spans="1:6">
      <c r="A4624" s="180" t="s">
        <v>397</v>
      </c>
      <c r="B4624" s="181">
        <v>3965</v>
      </c>
      <c r="C4624" s="181">
        <v>379600</v>
      </c>
      <c r="D4624" s="181">
        <v>4</v>
      </c>
      <c r="E4624" s="180" t="s">
        <v>8708</v>
      </c>
      <c r="F4624" s="180" t="s">
        <v>14</v>
      </c>
    </row>
    <row r="4625" spans="1:6">
      <c r="A4625" s="180" t="s">
        <v>397</v>
      </c>
      <c r="B4625" s="181">
        <v>5581</v>
      </c>
      <c r="C4625" s="181">
        <v>456700</v>
      </c>
      <c r="D4625" s="181">
        <v>8</v>
      </c>
      <c r="E4625" s="180" t="s">
        <v>8709</v>
      </c>
      <c r="F4625" s="180" t="s">
        <v>15</v>
      </c>
    </row>
    <row r="4626" spans="1:6">
      <c r="A4626" s="180" t="s">
        <v>397</v>
      </c>
      <c r="B4626" s="181">
        <v>3823</v>
      </c>
      <c r="C4626" s="181">
        <v>453600</v>
      </c>
      <c r="D4626" s="181">
        <v>4</v>
      </c>
      <c r="E4626" s="180" t="s">
        <v>8710</v>
      </c>
      <c r="F4626" s="180" t="s">
        <v>74</v>
      </c>
    </row>
    <row r="4627" spans="1:6">
      <c r="A4627" s="180" t="s">
        <v>397</v>
      </c>
      <c r="B4627" s="181">
        <v>3112</v>
      </c>
      <c r="C4627" s="181">
        <v>510100</v>
      </c>
      <c r="D4627" s="181">
        <v>4</v>
      </c>
      <c r="E4627" s="180" t="s">
        <v>8711</v>
      </c>
      <c r="F4627" s="180" t="s">
        <v>32</v>
      </c>
    </row>
    <row r="4628" spans="1:6">
      <c r="A4628" s="180" t="s">
        <v>397</v>
      </c>
      <c r="B4628" s="181">
        <v>5211</v>
      </c>
      <c r="C4628" s="181">
        <v>465300</v>
      </c>
      <c r="D4628" s="181">
        <v>4</v>
      </c>
      <c r="E4628" s="180" t="s">
        <v>8712</v>
      </c>
      <c r="F4628" s="180" t="s">
        <v>14</v>
      </c>
    </row>
    <row r="4629" spans="1:6">
      <c r="A4629" s="180" t="s">
        <v>397</v>
      </c>
      <c r="B4629" s="181">
        <v>5230</v>
      </c>
      <c r="C4629" s="181">
        <v>512800</v>
      </c>
      <c r="D4629" s="181">
        <v>5</v>
      </c>
      <c r="E4629" s="180" t="s">
        <v>8713</v>
      </c>
      <c r="F4629" s="180" t="s">
        <v>14</v>
      </c>
    </row>
    <row r="4630" spans="1:6">
      <c r="A4630" s="180" t="s">
        <v>397</v>
      </c>
      <c r="B4630" s="181">
        <v>6288</v>
      </c>
      <c r="C4630" s="181">
        <v>488200</v>
      </c>
      <c r="D4630" s="181">
        <v>6</v>
      </c>
      <c r="E4630" s="180" t="s">
        <v>8714</v>
      </c>
      <c r="F4630" s="180" t="s">
        <v>14</v>
      </c>
    </row>
    <row r="4631" spans="1:6">
      <c r="A4631" s="180" t="s">
        <v>397</v>
      </c>
      <c r="B4631" s="181">
        <v>6941</v>
      </c>
      <c r="C4631" s="181">
        <v>893600</v>
      </c>
      <c r="D4631" s="181">
        <v>6</v>
      </c>
      <c r="E4631" s="180" t="s">
        <v>8715</v>
      </c>
      <c r="F4631" s="180" t="s">
        <v>7</v>
      </c>
    </row>
    <row r="4632" spans="1:6">
      <c r="A4632" s="180" t="s">
        <v>397</v>
      </c>
      <c r="B4632" s="181">
        <v>5113</v>
      </c>
      <c r="C4632" s="181">
        <v>320200</v>
      </c>
      <c r="D4632" s="181">
        <v>4</v>
      </c>
      <c r="E4632" s="180" t="s">
        <v>8716</v>
      </c>
      <c r="F4632" s="180" t="s">
        <v>10</v>
      </c>
    </row>
    <row r="4633" spans="1:6">
      <c r="A4633" s="180" t="s">
        <v>397</v>
      </c>
      <c r="B4633" s="181">
        <v>3804</v>
      </c>
      <c r="C4633" s="181">
        <v>723400</v>
      </c>
      <c r="D4633" s="181">
        <v>4</v>
      </c>
      <c r="E4633" s="180" t="s">
        <v>8717</v>
      </c>
      <c r="F4633" s="180" t="s">
        <v>78</v>
      </c>
    </row>
    <row r="4634" spans="1:6">
      <c r="A4634" s="180" t="s">
        <v>397</v>
      </c>
      <c r="B4634" s="181">
        <v>6327</v>
      </c>
      <c r="C4634" s="181">
        <v>647000</v>
      </c>
      <c r="D4634" s="181">
        <v>6</v>
      </c>
      <c r="E4634" s="180" t="s">
        <v>8718</v>
      </c>
      <c r="F4634" s="180" t="s">
        <v>14</v>
      </c>
    </row>
    <row r="4635" spans="1:6">
      <c r="A4635" s="180" t="s">
        <v>397</v>
      </c>
      <c r="B4635" s="181">
        <v>4194</v>
      </c>
      <c r="C4635" s="181">
        <v>742700</v>
      </c>
      <c r="D4635" s="181">
        <v>7</v>
      </c>
      <c r="E4635" s="180" t="s">
        <v>8719</v>
      </c>
      <c r="F4635" s="180" t="s">
        <v>78</v>
      </c>
    </row>
    <row r="4636" spans="1:6">
      <c r="A4636" s="180" t="s">
        <v>397</v>
      </c>
      <c r="B4636" s="181">
        <v>3688</v>
      </c>
      <c r="C4636" s="181">
        <v>717200</v>
      </c>
      <c r="D4636" s="181">
        <v>5</v>
      </c>
      <c r="E4636" s="180" t="s">
        <v>8720</v>
      </c>
      <c r="F4636" s="180" t="s">
        <v>72</v>
      </c>
    </row>
    <row r="4637" spans="1:6">
      <c r="A4637" s="180" t="s">
        <v>397</v>
      </c>
      <c r="B4637" s="181">
        <v>4149</v>
      </c>
      <c r="C4637" s="181">
        <v>329900</v>
      </c>
      <c r="D4637" s="181">
        <v>4</v>
      </c>
      <c r="E4637" s="180" t="s">
        <v>8721</v>
      </c>
      <c r="F4637" s="180" t="s">
        <v>14</v>
      </c>
    </row>
    <row r="4638" spans="1:6">
      <c r="A4638" s="180" t="s">
        <v>397</v>
      </c>
      <c r="B4638" s="181">
        <v>3734</v>
      </c>
      <c r="C4638" s="181">
        <v>351000</v>
      </c>
      <c r="D4638" s="181">
        <v>4</v>
      </c>
      <c r="E4638" s="180" t="s">
        <v>8722</v>
      </c>
      <c r="F4638" s="180" t="s">
        <v>97</v>
      </c>
    </row>
    <row r="4639" spans="1:6">
      <c r="A4639" s="180" t="s">
        <v>397</v>
      </c>
      <c r="B4639" s="181">
        <v>4887</v>
      </c>
      <c r="C4639" s="181">
        <v>638700</v>
      </c>
      <c r="D4639" s="181">
        <v>6</v>
      </c>
      <c r="E4639" s="180" t="s">
        <v>8723</v>
      </c>
      <c r="F4639" s="180" t="s">
        <v>49</v>
      </c>
    </row>
    <row r="4640" spans="1:6">
      <c r="A4640" s="180" t="s">
        <v>397</v>
      </c>
      <c r="B4640" s="181">
        <v>5086</v>
      </c>
      <c r="C4640" s="181">
        <v>699100</v>
      </c>
      <c r="D4640" s="181">
        <v>8</v>
      </c>
      <c r="E4640" s="180" t="s">
        <v>8724</v>
      </c>
      <c r="F4640" s="180" t="s">
        <v>159</v>
      </c>
    </row>
    <row r="4641" spans="1:6">
      <c r="A4641" s="180" t="s">
        <v>397</v>
      </c>
      <c r="B4641" s="181">
        <v>3215</v>
      </c>
      <c r="C4641" s="181">
        <v>372000</v>
      </c>
      <c r="D4641" s="181">
        <v>4</v>
      </c>
      <c r="E4641" s="180" t="s">
        <v>8725</v>
      </c>
      <c r="F4641" s="180" t="s">
        <v>77</v>
      </c>
    </row>
    <row r="4642" spans="1:6">
      <c r="A4642" s="180" t="s">
        <v>397</v>
      </c>
      <c r="B4642" s="181">
        <v>3671</v>
      </c>
      <c r="C4642" s="181">
        <v>695500</v>
      </c>
      <c r="D4642" s="181">
        <v>4</v>
      </c>
      <c r="E4642" s="180" t="s">
        <v>8726</v>
      </c>
      <c r="F4642" s="180" t="s">
        <v>78</v>
      </c>
    </row>
    <row r="4643" spans="1:6">
      <c r="A4643" s="180" t="s">
        <v>397</v>
      </c>
      <c r="B4643" s="181">
        <v>3466</v>
      </c>
      <c r="C4643" s="181">
        <v>669600</v>
      </c>
      <c r="D4643" s="181">
        <v>4</v>
      </c>
      <c r="E4643" s="180" t="s">
        <v>8727</v>
      </c>
      <c r="F4643" s="180" t="s">
        <v>78</v>
      </c>
    </row>
    <row r="4644" spans="1:6">
      <c r="A4644" s="180" t="s">
        <v>397</v>
      </c>
      <c r="B4644" s="181">
        <v>4740</v>
      </c>
      <c r="C4644" s="181">
        <v>735300</v>
      </c>
      <c r="D4644" s="181">
        <v>5</v>
      </c>
      <c r="E4644" s="180" t="s">
        <v>8728</v>
      </c>
      <c r="F4644" s="180" t="s">
        <v>49</v>
      </c>
    </row>
    <row r="4645" spans="1:6">
      <c r="A4645" s="180" t="s">
        <v>397</v>
      </c>
      <c r="B4645" s="181">
        <v>3936</v>
      </c>
      <c r="C4645" s="181">
        <v>677200</v>
      </c>
      <c r="D4645" s="181">
        <v>4</v>
      </c>
      <c r="E4645" s="180" t="s">
        <v>8729</v>
      </c>
      <c r="F4645" s="180" t="s">
        <v>78</v>
      </c>
    </row>
    <row r="4646" spans="1:6">
      <c r="A4646" s="180" t="s">
        <v>397</v>
      </c>
      <c r="B4646" s="181">
        <v>5243</v>
      </c>
      <c r="C4646" s="181">
        <v>711200</v>
      </c>
      <c r="D4646" s="181">
        <v>7</v>
      </c>
      <c r="E4646" s="180" t="s">
        <v>8730</v>
      </c>
      <c r="F4646" s="180" t="s">
        <v>49</v>
      </c>
    </row>
    <row r="4647" spans="1:6">
      <c r="A4647" s="180" t="s">
        <v>397</v>
      </c>
      <c r="B4647" s="181">
        <v>3591</v>
      </c>
      <c r="C4647" s="181">
        <v>450400</v>
      </c>
      <c r="D4647" s="181">
        <v>4</v>
      </c>
      <c r="E4647" s="180" t="s">
        <v>8731</v>
      </c>
      <c r="F4647" s="180" t="s">
        <v>28</v>
      </c>
    </row>
    <row r="4648" spans="1:6">
      <c r="A4648" s="180" t="s">
        <v>397</v>
      </c>
      <c r="B4648" s="181">
        <v>4823</v>
      </c>
      <c r="C4648" s="181">
        <v>629900</v>
      </c>
      <c r="D4648" s="181">
        <v>5</v>
      </c>
      <c r="E4648" s="180" t="s">
        <v>8732</v>
      </c>
      <c r="F4648" s="180" t="s">
        <v>10</v>
      </c>
    </row>
    <row r="4649" spans="1:6">
      <c r="A4649" s="180" t="s">
        <v>397</v>
      </c>
      <c r="B4649" s="181">
        <v>5657</v>
      </c>
      <c r="C4649" s="181">
        <v>508700</v>
      </c>
      <c r="D4649" s="181">
        <v>5</v>
      </c>
      <c r="E4649" s="180" t="s">
        <v>8733</v>
      </c>
      <c r="F4649" s="180" t="s">
        <v>15</v>
      </c>
    </row>
    <row r="4650" spans="1:6">
      <c r="A4650" s="180" t="s">
        <v>397</v>
      </c>
      <c r="B4650" s="181">
        <v>5838</v>
      </c>
      <c r="C4650" s="181">
        <v>446900</v>
      </c>
      <c r="D4650" s="181">
        <v>6</v>
      </c>
      <c r="E4650" s="180" t="s">
        <v>8734</v>
      </c>
      <c r="F4650" s="180" t="s">
        <v>11</v>
      </c>
    </row>
    <row r="4651" spans="1:6">
      <c r="A4651" s="180" t="s">
        <v>397</v>
      </c>
      <c r="B4651" s="181">
        <v>5040</v>
      </c>
      <c r="C4651" s="181">
        <v>364600</v>
      </c>
      <c r="D4651" s="181">
        <v>6</v>
      </c>
      <c r="E4651" s="180" t="s">
        <v>8735</v>
      </c>
      <c r="F4651" s="180" t="s">
        <v>14</v>
      </c>
    </row>
    <row r="4652" spans="1:6">
      <c r="A4652" s="180" t="s">
        <v>397</v>
      </c>
      <c r="B4652" s="181">
        <v>6099</v>
      </c>
      <c r="C4652" s="181">
        <v>722100</v>
      </c>
      <c r="D4652" s="181">
        <v>5</v>
      </c>
      <c r="E4652" s="180" t="s">
        <v>8736</v>
      </c>
      <c r="F4652" s="180" t="s">
        <v>27</v>
      </c>
    </row>
    <row r="4653" spans="1:6">
      <c r="A4653" s="180" t="s">
        <v>397</v>
      </c>
      <c r="B4653" s="181">
        <v>4855</v>
      </c>
      <c r="C4653" s="181">
        <v>297500</v>
      </c>
      <c r="D4653" s="181">
        <v>4</v>
      </c>
      <c r="E4653" s="180" t="s">
        <v>8737</v>
      </c>
      <c r="F4653" s="180" t="s">
        <v>11</v>
      </c>
    </row>
    <row r="4654" spans="1:6">
      <c r="A4654" s="180" t="s">
        <v>397</v>
      </c>
      <c r="B4654" s="181">
        <v>4104</v>
      </c>
      <c r="C4654" s="181">
        <v>328200</v>
      </c>
      <c r="D4654" s="181">
        <v>4</v>
      </c>
      <c r="E4654" s="180" t="s">
        <v>8738</v>
      </c>
      <c r="F4654" s="180" t="s">
        <v>27</v>
      </c>
    </row>
    <row r="4655" spans="1:6">
      <c r="A4655" s="180" t="s">
        <v>397</v>
      </c>
      <c r="B4655" s="181">
        <v>4734</v>
      </c>
      <c r="C4655" s="181">
        <v>300200</v>
      </c>
      <c r="D4655" s="181">
        <v>6</v>
      </c>
      <c r="E4655" s="180" t="s">
        <v>8739</v>
      </c>
      <c r="F4655" s="180" t="s">
        <v>11</v>
      </c>
    </row>
    <row r="4656" spans="1:6">
      <c r="A4656" s="180" t="s">
        <v>397</v>
      </c>
      <c r="B4656" s="181">
        <v>4228</v>
      </c>
      <c r="C4656" s="181">
        <v>352800</v>
      </c>
      <c r="D4656" s="181">
        <v>4</v>
      </c>
      <c r="E4656" s="180" t="s">
        <v>8740</v>
      </c>
      <c r="F4656" s="180" t="s">
        <v>15</v>
      </c>
    </row>
    <row r="4657" spans="1:6">
      <c r="A4657" s="180" t="s">
        <v>397</v>
      </c>
      <c r="B4657" s="181">
        <v>5106</v>
      </c>
      <c r="C4657" s="181">
        <v>300300</v>
      </c>
      <c r="D4657" s="181">
        <v>6</v>
      </c>
      <c r="E4657" s="180" t="s">
        <v>8741</v>
      </c>
      <c r="F4657" s="180" t="s">
        <v>11</v>
      </c>
    </row>
    <row r="4658" spans="1:6">
      <c r="A4658" s="180" t="s">
        <v>397</v>
      </c>
      <c r="B4658" s="181">
        <v>5760</v>
      </c>
      <c r="C4658" s="181">
        <v>617600</v>
      </c>
      <c r="D4658" s="181">
        <v>4</v>
      </c>
      <c r="E4658" s="180" t="s">
        <v>8742</v>
      </c>
      <c r="F4658" s="180" t="s">
        <v>139</v>
      </c>
    </row>
    <row r="4659" spans="1:6">
      <c r="A4659" s="180" t="s">
        <v>397</v>
      </c>
      <c r="B4659" s="181">
        <v>4336</v>
      </c>
      <c r="C4659" s="181">
        <v>430600</v>
      </c>
      <c r="D4659" s="181">
        <v>4</v>
      </c>
      <c r="E4659" s="180" t="s">
        <v>8743</v>
      </c>
      <c r="F4659" s="180" t="s">
        <v>111</v>
      </c>
    </row>
    <row r="4660" spans="1:6">
      <c r="A4660" s="180" t="s">
        <v>397</v>
      </c>
      <c r="B4660" s="181">
        <v>3843</v>
      </c>
      <c r="C4660" s="181">
        <v>399000</v>
      </c>
      <c r="D4660" s="181">
        <v>6</v>
      </c>
      <c r="E4660" s="180" t="s">
        <v>8744</v>
      </c>
      <c r="F4660" s="180" t="s">
        <v>74</v>
      </c>
    </row>
    <row r="4661" spans="1:6">
      <c r="A4661" s="180" t="s">
        <v>397</v>
      </c>
      <c r="B4661" s="181">
        <v>4423</v>
      </c>
      <c r="C4661" s="181">
        <v>285200</v>
      </c>
      <c r="D4661" s="181">
        <v>5</v>
      </c>
      <c r="E4661" s="180" t="s">
        <v>8745</v>
      </c>
      <c r="F4661" s="180" t="s">
        <v>11</v>
      </c>
    </row>
    <row r="4662" spans="1:6">
      <c r="A4662" s="180" t="s">
        <v>397</v>
      </c>
      <c r="B4662" s="181">
        <v>4853</v>
      </c>
      <c r="C4662" s="181">
        <v>668500</v>
      </c>
      <c r="D4662" s="181">
        <v>7</v>
      </c>
      <c r="E4662" s="180" t="s">
        <v>8746</v>
      </c>
      <c r="F4662" s="180" t="s">
        <v>13</v>
      </c>
    </row>
    <row r="4663" spans="1:6">
      <c r="A4663" s="180" t="s">
        <v>397</v>
      </c>
      <c r="B4663" s="181">
        <v>3835</v>
      </c>
      <c r="C4663" s="181">
        <v>259600</v>
      </c>
      <c r="D4663" s="181">
        <v>5</v>
      </c>
      <c r="E4663" s="180" t="s">
        <v>8747</v>
      </c>
      <c r="F4663" s="180" t="s">
        <v>15</v>
      </c>
    </row>
    <row r="4664" spans="1:6">
      <c r="A4664" s="180" t="s">
        <v>397</v>
      </c>
      <c r="B4664" s="181">
        <v>2860</v>
      </c>
      <c r="C4664" s="181">
        <v>545800</v>
      </c>
      <c r="D4664" s="181">
        <v>4</v>
      </c>
      <c r="E4664" s="180" t="s">
        <v>8748</v>
      </c>
      <c r="F4664" s="180" t="s">
        <v>72</v>
      </c>
    </row>
    <row r="4665" spans="1:6">
      <c r="A4665" s="180" t="s">
        <v>397</v>
      </c>
      <c r="B4665" s="181">
        <v>3264</v>
      </c>
      <c r="C4665" s="181">
        <v>232200</v>
      </c>
      <c r="D4665" s="181">
        <v>4</v>
      </c>
      <c r="E4665" s="180" t="s">
        <v>8749</v>
      </c>
      <c r="F4665" s="180" t="s">
        <v>26</v>
      </c>
    </row>
    <row r="4666" spans="1:6">
      <c r="A4666" s="180" t="s">
        <v>397</v>
      </c>
      <c r="B4666" s="181">
        <v>5916</v>
      </c>
      <c r="C4666" s="181">
        <v>707000</v>
      </c>
      <c r="D4666" s="181">
        <v>4</v>
      </c>
      <c r="E4666" s="180" t="s">
        <v>8750</v>
      </c>
      <c r="F4666" s="180" t="s">
        <v>65</v>
      </c>
    </row>
    <row r="4667" spans="1:6">
      <c r="A4667" s="180" t="s">
        <v>397</v>
      </c>
      <c r="B4667" s="181">
        <v>5162</v>
      </c>
      <c r="C4667" s="181">
        <v>912300</v>
      </c>
      <c r="D4667" s="181">
        <v>7</v>
      </c>
      <c r="E4667" s="180" t="s">
        <v>8751</v>
      </c>
      <c r="F4667" s="180" t="s">
        <v>28</v>
      </c>
    </row>
    <row r="4668" spans="1:6">
      <c r="A4668" s="180" t="s">
        <v>397</v>
      </c>
      <c r="B4668" s="181">
        <v>3300</v>
      </c>
      <c r="C4668" s="181">
        <v>556800</v>
      </c>
      <c r="D4668" s="181">
        <v>4</v>
      </c>
      <c r="E4668" s="180" t="s">
        <v>8752</v>
      </c>
      <c r="F4668" s="180" t="s">
        <v>44</v>
      </c>
    </row>
    <row r="4669" spans="1:6">
      <c r="A4669" s="180" t="s">
        <v>397</v>
      </c>
      <c r="B4669" s="181">
        <v>3024</v>
      </c>
      <c r="C4669" s="181">
        <v>335000</v>
      </c>
      <c r="D4669" s="181">
        <v>4</v>
      </c>
      <c r="E4669" s="180" t="s">
        <v>8753</v>
      </c>
      <c r="F4669" s="180" t="s">
        <v>27</v>
      </c>
    </row>
    <row r="4670" spans="1:6">
      <c r="A4670" s="180" t="s">
        <v>397</v>
      </c>
      <c r="B4670" s="181">
        <v>3704</v>
      </c>
      <c r="C4670" s="181">
        <v>292200</v>
      </c>
      <c r="D4670" s="181">
        <v>4</v>
      </c>
      <c r="E4670" s="180" t="s">
        <v>8754</v>
      </c>
      <c r="F4670" s="180" t="s">
        <v>58</v>
      </c>
    </row>
    <row r="4671" spans="1:6">
      <c r="A4671" s="180" t="s">
        <v>397</v>
      </c>
      <c r="B4671" s="181">
        <v>3050</v>
      </c>
      <c r="C4671" s="181">
        <v>304000</v>
      </c>
      <c r="D4671" s="181">
        <v>4</v>
      </c>
      <c r="E4671" s="180" t="s">
        <v>8755</v>
      </c>
      <c r="F4671" s="180" t="s">
        <v>14</v>
      </c>
    </row>
    <row r="4672" spans="1:6">
      <c r="A4672" s="180" t="s">
        <v>397</v>
      </c>
      <c r="B4672" s="181">
        <v>4428</v>
      </c>
      <c r="C4672" s="181">
        <v>285600</v>
      </c>
      <c r="D4672" s="181">
        <v>4</v>
      </c>
      <c r="E4672" s="180" t="s">
        <v>8756</v>
      </c>
      <c r="F4672" s="180" t="s">
        <v>11</v>
      </c>
    </row>
    <row r="4673" spans="1:6">
      <c r="A4673" s="180" t="s">
        <v>397</v>
      </c>
      <c r="B4673" s="181">
        <v>9036</v>
      </c>
      <c r="C4673" s="181">
        <v>2059900</v>
      </c>
      <c r="D4673" s="181">
        <v>6</v>
      </c>
      <c r="E4673" s="180" t="s">
        <v>8757</v>
      </c>
      <c r="F4673" s="180" t="s">
        <v>24</v>
      </c>
    </row>
    <row r="4674" spans="1:6">
      <c r="A4674" s="180" t="s">
        <v>397</v>
      </c>
      <c r="B4674" s="181">
        <v>4384</v>
      </c>
      <c r="C4674" s="181">
        <v>742200</v>
      </c>
      <c r="D4674" s="181">
        <v>4</v>
      </c>
      <c r="E4674" s="180" t="s">
        <v>8758</v>
      </c>
      <c r="F4674" s="180" t="s">
        <v>44</v>
      </c>
    </row>
    <row r="4675" spans="1:6">
      <c r="A4675" s="180" t="s">
        <v>397</v>
      </c>
      <c r="B4675" s="181">
        <v>3000</v>
      </c>
      <c r="C4675" s="181">
        <v>578600</v>
      </c>
      <c r="D4675" s="181">
        <v>4</v>
      </c>
      <c r="E4675" s="180" t="s">
        <v>8759</v>
      </c>
      <c r="F4675" s="180" t="s">
        <v>78</v>
      </c>
    </row>
    <row r="4676" spans="1:6">
      <c r="A4676" s="180" t="s">
        <v>397</v>
      </c>
      <c r="B4676" s="181">
        <v>4224</v>
      </c>
      <c r="C4676" s="181">
        <v>399200</v>
      </c>
      <c r="D4676" s="181">
        <v>6</v>
      </c>
      <c r="E4676" s="180" t="s">
        <v>8760</v>
      </c>
      <c r="F4676" s="180" t="s">
        <v>268</v>
      </c>
    </row>
    <row r="4677" spans="1:6">
      <c r="A4677" s="180" t="s">
        <v>397</v>
      </c>
      <c r="B4677" s="181">
        <v>2819</v>
      </c>
      <c r="C4677" s="181">
        <v>446500</v>
      </c>
      <c r="D4677" s="181">
        <v>5</v>
      </c>
      <c r="E4677" s="180" t="s">
        <v>8761</v>
      </c>
      <c r="F4677" s="180" t="s">
        <v>32</v>
      </c>
    </row>
    <row r="4678" spans="1:6">
      <c r="A4678" s="180" t="s">
        <v>397</v>
      </c>
      <c r="B4678" s="181">
        <v>6438</v>
      </c>
      <c r="C4678" s="181">
        <v>769000</v>
      </c>
      <c r="D4678" s="181">
        <v>6</v>
      </c>
      <c r="E4678" s="180" t="s">
        <v>8762</v>
      </c>
      <c r="F4678" s="180" t="s">
        <v>41</v>
      </c>
    </row>
    <row r="4679" spans="1:6">
      <c r="A4679" s="180" t="s">
        <v>397</v>
      </c>
      <c r="B4679" s="181">
        <v>4968</v>
      </c>
      <c r="C4679" s="181">
        <v>1056200</v>
      </c>
      <c r="D4679" s="181">
        <v>6</v>
      </c>
      <c r="E4679" s="180" t="s">
        <v>8763</v>
      </c>
      <c r="F4679" s="180" t="s">
        <v>44</v>
      </c>
    </row>
    <row r="4680" spans="1:6">
      <c r="A4680" s="180" t="s">
        <v>397</v>
      </c>
      <c r="B4680" s="181">
        <v>4685</v>
      </c>
      <c r="C4680" s="181">
        <v>711700</v>
      </c>
      <c r="D4680" s="181">
        <v>7</v>
      </c>
      <c r="E4680" s="180" t="s">
        <v>8764</v>
      </c>
      <c r="F4680" s="180" t="s">
        <v>5</v>
      </c>
    </row>
    <row r="4681" spans="1:6">
      <c r="A4681" s="180" t="s">
        <v>397</v>
      </c>
      <c r="B4681" s="181">
        <v>4203</v>
      </c>
      <c r="C4681" s="181">
        <v>756100</v>
      </c>
      <c r="D4681" s="181">
        <v>5</v>
      </c>
      <c r="E4681" s="180" t="s">
        <v>8765</v>
      </c>
      <c r="F4681" s="180" t="s">
        <v>18</v>
      </c>
    </row>
    <row r="4682" spans="1:6">
      <c r="A4682" s="180" t="s">
        <v>397</v>
      </c>
      <c r="B4682" s="181">
        <v>7321</v>
      </c>
      <c r="C4682" s="181">
        <v>798700</v>
      </c>
      <c r="D4682" s="181">
        <v>4</v>
      </c>
      <c r="E4682" s="180" t="s">
        <v>8766</v>
      </c>
      <c r="F4682" s="180" t="s">
        <v>41</v>
      </c>
    </row>
    <row r="4683" spans="1:6">
      <c r="A4683" s="180" t="s">
        <v>397</v>
      </c>
      <c r="B4683" s="181">
        <v>3315</v>
      </c>
      <c r="C4683" s="181">
        <v>271000</v>
      </c>
      <c r="D4683" s="181">
        <v>4</v>
      </c>
      <c r="E4683" s="180" t="s">
        <v>8767</v>
      </c>
      <c r="F4683" s="180" t="s">
        <v>112</v>
      </c>
    </row>
    <row r="4684" spans="1:6">
      <c r="A4684" s="180" t="s">
        <v>397</v>
      </c>
      <c r="B4684" s="181">
        <v>4551</v>
      </c>
      <c r="C4684" s="181">
        <v>653300</v>
      </c>
      <c r="D4684" s="181">
        <v>4</v>
      </c>
      <c r="E4684" s="180" t="s">
        <v>8768</v>
      </c>
      <c r="F4684" s="180" t="s">
        <v>44</v>
      </c>
    </row>
    <row r="4685" spans="1:6">
      <c r="A4685" s="180" t="s">
        <v>397</v>
      </c>
      <c r="B4685" s="181">
        <v>7384</v>
      </c>
      <c r="C4685" s="181">
        <v>725600</v>
      </c>
      <c r="D4685" s="181">
        <v>6</v>
      </c>
      <c r="E4685" s="180" t="s">
        <v>8769</v>
      </c>
      <c r="F4685" s="180" t="s">
        <v>26</v>
      </c>
    </row>
    <row r="4686" spans="1:6">
      <c r="A4686" s="180" t="s">
        <v>397</v>
      </c>
      <c r="B4686" s="181">
        <v>6282</v>
      </c>
      <c r="C4686" s="181">
        <v>459500</v>
      </c>
      <c r="D4686" s="181">
        <v>6</v>
      </c>
      <c r="E4686" s="180" t="s">
        <v>8770</v>
      </c>
      <c r="F4686" s="180" t="s">
        <v>14</v>
      </c>
    </row>
    <row r="4687" spans="1:6">
      <c r="A4687" s="180" t="s">
        <v>397</v>
      </c>
      <c r="B4687" s="181">
        <v>2300</v>
      </c>
      <c r="C4687" s="181">
        <v>302600</v>
      </c>
      <c r="D4687" s="181">
        <v>4</v>
      </c>
      <c r="E4687" s="180" t="s">
        <v>8771</v>
      </c>
      <c r="F4687" s="180" t="s">
        <v>154</v>
      </c>
    </row>
    <row r="4688" spans="1:6">
      <c r="A4688" s="180" t="s">
        <v>397</v>
      </c>
      <c r="B4688" s="181">
        <v>5248</v>
      </c>
      <c r="C4688" s="181">
        <v>532200</v>
      </c>
      <c r="D4688" s="181">
        <v>4</v>
      </c>
      <c r="E4688" s="180" t="s">
        <v>8772</v>
      </c>
      <c r="F4688" s="180" t="s">
        <v>138</v>
      </c>
    </row>
    <row r="4689" spans="1:6">
      <c r="A4689" s="180" t="s">
        <v>397</v>
      </c>
      <c r="B4689" s="181">
        <v>5054</v>
      </c>
      <c r="C4689" s="181">
        <v>393200</v>
      </c>
      <c r="D4689" s="181">
        <v>4</v>
      </c>
      <c r="E4689" s="180" t="s">
        <v>8773</v>
      </c>
      <c r="F4689" s="180" t="s">
        <v>15</v>
      </c>
    </row>
    <row r="4690" spans="1:6">
      <c r="A4690" s="180" t="s">
        <v>397</v>
      </c>
      <c r="B4690" s="181">
        <v>4948</v>
      </c>
      <c r="C4690" s="181">
        <v>298800</v>
      </c>
      <c r="D4690" s="181">
        <v>4</v>
      </c>
      <c r="E4690" s="180" t="s">
        <v>8774</v>
      </c>
      <c r="F4690" s="180" t="s">
        <v>11</v>
      </c>
    </row>
    <row r="4691" spans="1:6">
      <c r="A4691" s="180" t="s">
        <v>397</v>
      </c>
      <c r="B4691" s="181">
        <v>6684</v>
      </c>
      <c r="C4691" s="181">
        <v>586000</v>
      </c>
      <c r="D4691" s="181">
        <v>7</v>
      </c>
      <c r="E4691" s="180" t="s">
        <v>8775</v>
      </c>
      <c r="F4691" s="180" t="s">
        <v>14</v>
      </c>
    </row>
    <row r="4692" spans="1:6">
      <c r="A4692" s="180" t="s">
        <v>397</v>
      </c>
      <c r="B4692" s="181">
        <v>6467</v>
      </c>
      <c r="C4692" s="181">
        <v>781900</v>
      </c>
      <c r="D4692" s="181">
        <v>7</v>
      </c>
      <c r="E4692" s="180" t="s">
        <v>8776</v>
      </c>
      <c r="F4692" s="180" t="s">
        <v>93</v>
      </c>
    </row>
    <row r="4693" spans="1:6">
      <c r="A4693" s="180" t="s">
        <v>397</v>
      </c>
      <c r="B4693" s="181">
        <v>5742</v>
      </c>
      <c r="C4693" s="181">
        <v>579900</v>
      </c>
      <c r="D4693" s="181">
        <v>6</v>
      </c>
      <c r="E4693" s="180" t="s">
        <v>8777</v>
      </c>
      <c r="F4693" s="180" t="s">
        <v>10</v>
      </c>
    </row>
    <row r="4694" spans="1:6">
      <c r="A4694" s="180" t="s">
        <v>397</v>
      </c>
      <c r="B4694" s="181">
        <v>3144</v>
      </c>
      <c r="C4694" s="181">
        <v>240000</v>
      </c>
      <c r="D4694" s="181">
        <v>4</v>
      </c>
      <c r="E4694" s="180" t="s">
        <v>8778</v>
      </c>
      <c r="F4694" s="180" t="s">
        <v>11</v>
      </c>
    </row>
    <row r="4695" spans="1:6">
      <c r="A4695" s="180" t="s">
        <v>397</v>
      </c>
      <c r="B4695" s="181">
        <v>3712</v>
      </c>
      <c r="C4695" s="181">
        <v>526400</v>
      </c>
      <c r="D4695" s="181">
        <v>5</v>
      </c>
      <c r="E4695" s="180" t="s">
        <v>8779</v>
      </c>
      <c r="F4695" s="180" t="s">
        <v>49</v>
      </c>
    </row>
    <row r="4696" spans="1:6">
      <c r="A4696" s="180" t="s">
        <v>397</v>
      </c>
      <c r="B4696" s="181">
        <v>4332</v>
      </c>
      <c r="C4696" s="181">
        <v>385700</v>
      </c>
      <c r="D4696" s="181">
        <v>7</v>
      </c>
      <c r="E4696" s="180" t="s">
        <v>8780</v>
      </c>
      <c r="F4696" s="180" t="s">
        <v>15</v>
      </c>
    </row>
    <row r="4697" spans="1:6">
      <c r="A4697" s="180" t="s">
        <v>397</v>
      </c>
      <c r="B4697" s="181">
        <v>4356</v>
      </c>
      <c r="C4697" s="181">
        <v>880900</v>
      </c>
      <c r="D4697" s="181">
        <v>5</v>
      </c>
      <c r="E4697" s="180" t="s">
        <v>8781</v>
      </c>
      <c r="F4697" s="180" t="s">
        <v>44</v>
      </c>
    </row>
    <row r="4698" spans="1:6">
      <c r="A4698" s="180" t="s">
        <v>397</v>
      </c>
      <c r="B4698" s="181">
        <v>6060</v>
      </c>
      <c r="C4698" s="181">
        <v>1637400</v>
      </c>
      <c r="D4698" s="181">
        <v>5</v>
      </c>
      <c r="E4698" s="180" t="s">
        <v>8782</v>
      </c>
      <c r="F4698" s="180" t="s">
        <v>24</v>
      </c>
    </row>
    <row r="4699" spans="1:6">
      <c r="A4699" s="180" t="s">
        <v>397</v>
      </c>
      <c r="B4699" s="181">
        <v>3438</v>
      </c>
      <c r="C4699" s="181">
        <v>377500</v>
      </c>
      <c r="D4699" s="181">
        <v>4</v>
      </c>
      <c r="E4699" s="180" t="s">
        <v>8783</v>
      </c>
      <c r="F4699" s="180" t="s">
        <v>5</v>
      </c>
    </row>
    <row r="4700" spans="1:6">
      <c r="A4700" s="180" t="s">
        <v>397</v>
      </c>
      <c r="B4700" s="181">
        <v>6094</v>
      </c>
      <c r="C4700" s="181">
        <v>665800</v>
      </c>
      <c r="D4700" s="181">
        <v>4</v>
      </c>
      <c r="E4700" s="180" t="s">
        <v>8784</v>
      </c>
      <c r="F4700" s="180" t="s">
        <v>28</v>
      </c>
    </row>
    <row r="4701" spans="1:6">
      <c r="A4701" s="180" t="s">
        <v>397</v>
      </c>
      <c r="B4701" s="181">
        <v>5282</v>
      </c>
      <c r="C4701" s="181">
        <v>777600</v>
      </c>
      <c r="D4701" s="181">
        <v>4</v>
      </c>
      <c r="E4701" s="180" t="s">
        <v>8785</v>
      </c>
      <c r="F4701" s="180" t="s">
        <v>13</v>
      </c>
    </row>
    <row r="4702" spans="1:6">
      <c r="A4702" s="180" t="s">
        <v>397</v>
      </c>
      <c r="B4702" s="181">
        <v>4547</v>
      </c>
      <c r="C4702" s="181">
        <v>771800</v>
      </c>
      <c r="D4702" s="181">
        <v>6</v>
      </c>
      <c r="E4702" s="180" t="s">
        <v>8786</v>
      </c>
      <c r="F4702" s="180" t="s">
        <v>32</v>
      </c>
    </row>
    <row r="4703" spans="1:6">
      <c r="A4703" s="180" t="s">
        <v>397</v>
      </c>
      <c r="B4703" s="181">
        <v>7837</v>
      </c>
      <c r="C4703" s="181">
        <v>834300</v>
      </c>
      <c r="D4703" s="181">
        <v>4</v>
      </c>
      <c r="E4703" s="180" t="s">
        <v>8787</v>
      </c>
      <c r="F4703" s="180" t="s">
        <v>41</v>
      </c>
    </row>
    <row r="4704" spans="1:6">
      <c r="A4704" s="180" t="s">
        <v>397</v>
      </c>
      <c r="B4704" s="181">
        <v>4688</v>
      </c>
      <c r="C4704" s="181">
        <v>944700</v>
      </c>
      <c r="D4704" s="181">
        <v>4</v>
      </c>
      <c r="E4704" s="180" t="s">
        <v>8788</v>
      </c>
      <c r="F4704" s="180" t="s">
        <v>7</v>
      </c>
    </row>
    <row r="4705" spans="1:6">
      <c r="A4705" s="180" t="s">
        <v>397</v>
      </c>
      <c r="B4705" s="181">
        <v>2844</v>
      </c>
      <c r="C4705" s="181">
        <v>278400</v>
      </c>
      <c r="D4705" s="181">
        <v>4</v>
      </c>
      <c r="E4705" s="180" t="s">
        <v>8789</v>
      </c>
      <c r="F4705" s="180" t="s">
        <v>14</v>
      </c>
    </row>
    <row r="4706" spans="1:6">
      <c r="A4706" s="180" t="s">
        <v>397</v>
      </c>
      <c r="B4706" s="181">
        <v>3315</v>
      </c>
      <c r="C4706" s="181">
        <v>331500</v>
      </c>
      <c r="D4706" s="181">
        <v>4</v>
      </c>
      <c r="E4706" s="180" t="s">
        <v>8790</v>
      </c>
      <c r="F4706" s="180" t="s">
        <v>27</v>
      </c>
    </row>
    <row r="4707" spans="1:6">
      <c r="A4707" s="180" t="s">
        <v>397</v>
      </c>
      <c r="B4707" s="181">
        <v>5666</v>
      </c>
      <c r="C4707" s="181">
        <v>405900</v>
      </c>
      <c r="D4707" s="181">
        <v>5</v>
      </c>
      <c r="E4707" s="180" t="s">
        <v>8791</v>
      </c>
      <c r="F4707" s="180" t="s">
        <v>15</v>
      </c>
    </row>
    <row r="4708" spans="1:6">
      <c r="A4708" s="180" t="s">
        <v>397</v>
      </c>
      <c r="B4708" s="181">
        <v>2120</v>
      </c>
      <c r="C4708" s="181">
        <v>508300</v>
      </c>
      <c r="D4708" s="181">
        <v>4</v>
      </c>
      <c r="E4708" s="180" t="s">
        <v>8792</v>
      </c>
      <c r="F4708" s="180" t="s">
        <v>45</v>
      </c>
    </row>
    <row r="4709" spans="1:6">
      <c r="A4709" s="180" t="s">
        <v>397</v>
      </c>
      <c r="B4709" s="181">
        <v>3864</v>
      </c>
      <c r="C4709" s="181">
        <v>150300</v>
      </c>
      <c r="D4709" s="181">
        <v>5</v>
      </c>
      <c r="E4709" s="180" t="s">
        <v>8793</v>
      </c>
      <c r="F4709" s="180" t="s">
        <v>11</v>
      </c>
    </row>
    <row r="4710" spans="1:6">
      <c r="A4710" s="180" t="s">
        <v>397</v>
      </c>
      <c r="B4710" s="181">
        <v>3472</v>
      </c>
      <c r="C4710" s="181">
        <v>481700</v>
      </c>
      <c r="D4710" s="181">
        <v>6</v>
      </c>
      <c r="E4710" s="180" t="s">
        <v>8794</v>
      </c>
      <c r="F4710" s="180" t="s">
        <v>154</v>
      </c>
    </row>
    <row r="4711" spans="1:6">
      <c r="A4711" s="180" t="s">
        <v>397</v>
      </c>
      <c r="B4711" s="181">
        <v>4338</v>
      </c>
      <c r="C4711" s="181">
        <v>647600</v>
      </c>
      <c r="D4711" s="181">
        <v>6</v>
      </c>
      <c r="E4711" s="180" t="s">
        <v>8795</v>
      </c>
      <c r="F4711" s="180" t="s">
        <v>49</v>
      </c>
    </row>
    <row r="4712" spans="1:6">
      <c r="A4712" s="180" t="s">
        <v>397</v>
      </c>
      <c r="B4712" s="181">
        <v>8024</v>
      </c>
      <c r="C4712" s="181">
        <v>855800</v>
      </c>
      <c r="D4712" s="181">
        <v>6</v>
      </c>
      <c r="E4712" s="180" t="s">
        <v>8796</v>
      </c>
      <c r="F4712" s="180" t="s">
        <v>37</v>
      </c>
    </row>
    <row r="4713" spans="1:6">
      <c r="A4713" s="180" t="s">
        <v>397</v>
      </c>
      <c r="B4713" s="181">
        <v>3180</v>
      </c>
      <c r="C4713" s="181">
        <v>377600</v>
      </c>
      <c r="D4713" s="181">
        <v>5</v>
      </c>
      <c r="E4713" s="180" t="s">
        <v>8797</v>
      </c>
      <c r="F4713" s="180" t="s">
        <v>14</v>
      </c>
    </row>
    <row r="4714" spans="1:6">
      <c r="A4714" s="180" t="s">
        <v>397</v>
      </c>
      <c r="B4714" s="181">
        <v>4017</v>
      </c>
      <c r="C4714" s="181">
        <v>311900</v>
      </c>
      <c r="D4714" s="181">
        <v>4</v>
      </c>
      <c r="E4714" s="180" t="s">
        <v>8798</v>
      </c>
      <c r="F4714" s="180" t="s">
        <v>14</v>
      </c>
    </row>
    <row r="4715" spans="1:6">
      <c r="A4715" s="180" t="s">
        <v>397</v>
      </c>
      <c r="B4715" s="181">
        <v>3926</v>
      </c>
      <c r="C4715" s="181">
        <v>321300</v>
      </c>
      <c r="D4715" s="181">
        <v>4</v>
      </c>
      <c r="E4715" s="180" t="s">
        <v>8799</v>
      </c>
      <c r="F4715" s="180" t="s">
        <v>11</v>
      </c>
    </row>
    <row r="4716" spans="1:6">
      <c r="A4716" s="180" t="s">
        <v>397</v>
      </c>
      <c r="B4716" s="181">
        <v>4860</v>
      </c>
      <c r="C4716" s="181">
        <v>388300</v>
      </c>
      <c r="D4716" s="181">
        <v>6</v>
      </c>
      <c r="E4716" s="180" t="s">
        <v>8800</v>
      </c>
      <c r="F4716" s="180" t="s">
        <v>14</v>
      </c>
    </row>
    <row r="4717" spans="1:6">
      <c r="A4717" s="180" t="s">
        <v>397</v>
      </c>
      <c r="B4717" s="181">
        <v>3367</v>
      </c>
      <c r="C4717" s="181">
        <v>182500</v>
      </c>
      <c r="D4717" s="181">
        <v>4</v>
      </c>
      <c r="E4717" s="180" t="s">
        <v>8801</v>
      </c>
      <c r="F4717" s="180" t="s">
        <v>11</v>
      </c>
    </row>
    <row r="4718" spans="1:6">
      <c r="A4718" s="180" t="s">
        <v>397</v>
      </c>
      <c r="B4718" s="181">
        <v>2692</v>
      </c>
      <c r="C4718" s="181">
        <v>591800</v>
      </c>
      <c r="D4718" s="181">
        <v>4</v>
      </c>
      <c r="E4718" s="180" t="s">
        <v>8802</v>
      </c>
      <c r="F4718" s="180" t="s">
        <v>45</v>
      </c>
    </row>
    <row r="4719" spans="1:6">
      <c r="A4719" s="180" t="s">
        <v>397</v>
      </c>
      <c r="B4719" s="181">
        <v>3802</v>
      </c>
      <c r="C4719" s="181">
        <v>499500</v>
      </c>
      <c r="D4719" s="181">
        <v>4</v>
      </c>
      <c r="E4719" s="180" t="s">
        <v>8803</v>
      </c>
      <c r="F4719" s="180" t="s">
        <v>65</v>
      </c>
    </row>
    <row r="4720" spans="1:6">
      <c r="A4720" s="180" t="s">
        <v>397</v>
      </c>
      <c r="B4720" s="181">
        <v>4698</v>
      </c>
      <c r="C4720" s="181">
        <v>355600</v>
      </c>
      <c r="D4720" s="181">
        <v>4</v>
      </c>
      <c r="E4720" s="180" t="s">
        <v>8804</v>
      </c>
      <c r="F4720" s="180" t="s">
        <v>14</v>
      </c>
    </row>
    <row r="4721" spans="1:6">
      <c r="A4721" s="180" t="s">
        <v>397</v>
      </c>
      <c r="B4721" s="181">
        <v>5127</v>
      </c>
      <c r="C4721" s="181">
        <v>496600</v>
      </c>
      <c r="D4721" s="181">
        <v>4</v>
      </c>
      <c r="E4721" s="180" t="s">
        <v>8805</v>
      </c>
      <c r="F4721" s="180" t="s">
        <v>139</v>
      </c>
    </row>
    <row r="4722" spans="1:6">
      <c r="A4722" s="180" t="s">
        <v>397</v>
      </c>
      <c r="B4722" s="181">
        <v>3686</v>
      </c>
      <c r="C4722" s="181">
        <v>398300</v>
      </c>
      <c r="D4722" s="181">
        <v>4</v>
      </c>
      <c r="E4722" s="180" t="s">
        <v>8806</v>
      </c>
      <c r="F4722" s="180" t="s">
        <v>16</v>
      </c>
    </row>
    <row r="4723" spans="1:6">
      <c r="A4723" s="180" t="s">
        <v>397</v>
      </c>
      <c r="B4723" s="181">
        <v>6723</v>
      </c>
      <c r="C4723" s="181">
        <v>507800</v>
      </c>
      <c r="D4723" s="181">
        <v>6</v>
      </c>
      <c r="E4723" s="180" t="s">
        <v>8807</v>
      </c>
      <c r="F4723" s="180" t="s">
        <v>14</v>
      </c>
    </row>
    <row r="4724" spans="1:6">
      <c r="A4724" s="180" t="s">
        <v>397</v>
      </c>
      <c r="B4724" s="181">
        <v>4329</v>
      </c>
      <c r="C4724" s="181">
        <v>272500</v>
      </c>
      <c r="D4724" s="181">
        <v>4</v>
      </c>
      <c r="E4724" s="180" t="s">
        <v>8808</v>
      </c>
      <c r="F4724" s="180" t="s">
        <v>11</v>
      </c>
    </row>
    <row r="4725" spans="1:6">
      <c r="A4725" s="180" t="s">
        <v>397</v>
      </c>
      <c r="B4725" s="181">
        <v>4113</v>
      </c>
      <c r="C4725" s="181">
        <v>372900</v>
      </c>
      <c r="D4725" s="181">
        <v>6</v>
      </c>
      <c r="E4725" s="180" t="s">
        <v>8809</v>
      </c>
      <c r="F4725" s="180" t="s">
        <v>14</v>
      </c>
    </row>
    <row r="4726" spans="1:6">
      <c r="A4726" s="180" t="s">
        <v>397</v>
      </c>
      <c r="B4726" s="181">
        <v>3189</v>
      </c>
      <c r="C4726" s="181">
        <v>237500</v>
      </c>
      <c r="D4726" s="181">
        <v>5</v>
      </c>
      <c r="E4726" s="180" t="s">
        <v>8810</v>
      </c>
      <c r="F4726" s="180" t="s">
        <v>11</v>
      </c>
    </row>
    <row r="4727" spans="1:6">
      <c r="A4727" s="180" t="s">
        <v>397</v>
      </c>
      <c r="B4727" s="181">
        <v>5195</v>
      </c>
      <c r="C4727" s="181">
        <v>404800</v>
      </c>
      <c r="D4727" s="181">
        <v>6</v>
      </c>
      <c r="E4727" s="180" t="s">
        <v>8811</v>
      </c>
      <c r="F4727" s="180" t="s">
        <v>37</v>
      </c>
    </row>
    <row r="4728" spans="1:6">
      <c r="A4728" s="180" t="s">
        <v>397</v>
      </c>
      <c r="B4728" s="181">
        <v>6021</v>
      </c>
      <c r="C4728" s="181">
        <v>434300</v>
      </c>
      <c r="D4728" s="181">
        <v>6</v>
      </c>
      <c r="E4728" s="180" t="s">
        <v>8812</v>
      </c>
      <c r="F4728" s="180" t="s">
        <v>14</v>
      </c>
    </row>
    <row r="4729" spans="1:6">
      <c r="A4729" s="180" t="s">
        <v>397</v>
      </c>
      <c r="B4729" s="181">
        <v>2345</v>
      </c>
      <c r="C4729" s="181">
        <v>301900</v>
      </c>
      <c r="D4729" s="181">
        <v>5</v>
      </c>
      <c r="E4729" s="180" t="s">
        <v>8813</v>
      </c>
      <c r="F4729" s="180" t="s">
        <v>14</v>
      </c>
    </row>
    <row r="4730" spans="1:6">
      <c r="A4730" s="180" t="s">
        <v>397</v>
      </c>
      <c r="B4730" s="181">
        <v>3828</v>
      </c>
      <c r="C4730" s="181">
        <v>294800</v>
      </c>
      <c r="D4730" s="181">
        <v>4</v>
      </c>
      <c r="E4730" s="180" t="s">
        <v>8814</v>
      </c>
      <c r="F4730" s="180" t="s">
        <v>16</v>
      </c>
    </row>
    <row r="4731" spans="1:6">
      <c r="A4731" s="180" t="s">
        <v>397</v>
      </c>
      <c r="B4731" s="181">
        <v>3892</v>
      </c>
      <c r="C4731" s="181">
        <v>577600</v>
      </c>
      <c r="D4731" s="181">
        <v>4</v>
      </c>
      <c r="E4731" s="180" t="s">
        <v>8815</v>
      </c>
      <c r="F4731" s="180" t="s">
        <v>44</v>
      </c>
    </row>
    <row r="4732" spans="1:6">
      <c r="A4732" s="180" t="s">
        <v>397</v>
      </c>
      <c r="B4732" s="181">
        <v>3684</v>
      </c>
      <c r="C4732" s="181">
        <v>264100</v>
      </c>
      <c r="D4732" s="181">
        <v>5</v>
      </c>
      <c r="E4732" s="180" t="s">
        <v>8816</v>
      </c>
      <c r="F4732" s="180" t="s">
        <v>11</v>
      </c>
    </row>
    <row r="4733" spans="1:6">
      <c r="A4733" s="180" t="s">
        <v>397</v>
      </c>
      <c r="B4733" s="181">
        <v>6135</v>
      </c>
      <c r="C4733" s="181">
        <v>570900</v>
      </c>
      <c r="D4733" s="181">
        <v>4</v>
      </c>
      <c r="E4733" s="180" t="s">
        <v>8817</v>
      </c>
      <c r="F4733" s="180" t="s">
        <v>41</v>
      </c>
    </row>
    <row r="4734" spans="1:6">
      <c r="A4734" s="180" t="s">
        <v>397</v>
      </c>
      <c r="B4734" s="181">
        <v>3577</v>
      </c>
      <c r="C4734" s="181">
        <v>555500</v>
      </c>
      <c r="D4734" s="181">
        <v>4</v>
      </c>
      <c r="E4734" s="180" t="s">
        <v>8818</v>
      </c>
      <c r="F4734" s="180" t="s">
        <v>49</v>
      </c>
    </row>
    <row r="4735" spans="1:6">
      <c r="A4735" s="180" t="s">
        <v>397</v>
      </c>
      <c r="B4735" s="181">
        <v>5202</v>
      </c>
      <c r="C4735" s="181">
        <v>548400</v>
      </c>
      <c r="D4735" s="181">
        <v>8</v>
      </c>
      <c r="E4735" s="180" t="s">
        <v>8819</v>
      </c>
      <c r="F4735" s="180" t="s">
        <v>14</v>
      </c>
    </row>
    <row r="4736" spans="1:6">
      <c r="A4736" s="180" t="s">
        <v>397</v>
      </c>
      <c r="B4736" s="181">
        <v>6206</v>
      </c>
      <c r="C4736" s="181">
        <v>497800</v>
      </c>
      <c r="D4736" s="181">
        <v>6</v>
      </c>
      <c r="E4736" s="180" t="s">
        <v>8820</v>
      </c>
      <c r="F4736" s="180" t="s">
        <v>15</v>
      </c>
    </row>
    <row r="4737" spans="1:6">
      <c r="A4737" s="180" t="s">
        <v>397</v>
      </c>
      <c r="B4737" s="181">
        <v>6274</v>
      </c>
      <c r="C4737" s="181">
        <v>472300</v>
      </c>
      <c r="D4737" s="181">
        <v>8</v>
      </c>
      <c r="E4737" s="180" t="s">
        <v>8821</v>
      </c>
      <c r="F4737" s="180" t="s">
        <v>11</v>
      </c>
    </row>
    <row r="4738" spans="1:6">
      <c r="A4738" s="180" t="s">
        <v>397</v>
      </c>
      <c r="B4738" s="181">
        <v>7981</v>
      </c>
      <c r="C4738" s="181">
        <v>615700</v>
      </c>
      <c r="D4738" s="181">
        <v>4</v>
      </c>
      <c r="E4738" s="180" t="s">
        <v>8822</v>
      </c>
      <c r="F4738" s="180" t="s">
        <v>41</v>
      </c>
    </row>
    <row r="4739" spans="1:6">
      <c r="A4739" s="180" t="s">
        <v>397</v>
      </c>
      <c r="B4739" s="181">
        <v>5182</v>
      </c>
      <c r="C4739" s="181">
        <v>542500</v>
      </c>
      <c r="D4739" s="181">
        <v>6</v>
      </c>
      <c r="E4739" s="180" t="s">
        <v>8823</v>
      </c>
      <c r="F4739" s="180" t="s">
        <v>14</v>
      </c>
    </row>
    <row r="4740" spans="1:6">
      <c r="A4740" s="180" t="s">
        <v>397</v>
      </c>
      <c r="B4740" s="181">
        <v>3294</v>
      </c>
      <c r="C4740" s="181">
        <v>868800</v>
      </c>
      <c r="D4740" s="181">
        <v>7</v>
      </c>
      <c r="E4740" s="180" t="s">
        <v>8824</v>
      </c>
      <c r="F4740" s="180" t="s">
        <v>7</v>
      </c>
    </row>
    <row r="4741" spans="1:6">
      <c r="A4741" s="180" t="s">
        <v>397</v>
      </c>
      <c r="B4741" s="181">
        <v>5187</v>
      </c>
      <c r="C4741" s="181">
        <v>768300</v>
      </c>
      <c r="D4741" s="181">
        <v>5</v>
      </c>
      <c r="E4741" s="180" t="s">
        <v>8825</v>
      </c>
      <c r="F4741" s="180" t="s">
        <v>44</v>
      </c>
    </row>
    <row r="4742" spans="1:6">
      <c r="A4742" s="180" t="s">
        <v>397</v>
      </c>
      <c r="B4742" s="181">
        <v>4768</v>
      </c>
      <c r="C4742" s="181">
        <v>869100</v>
      </c>
      <c r="D4742" s="181">
        <v>6</v>
      </c>
      <c r="E4742" s="180" t="s">
        <v>8826</v>
      </c>
      <c r="F4742" s="180" t="s">
        <v>41</v>
      </c>
    </row>
    <row r="4743" spans="1:6">
      <c r="A4743" s="180" t="s">
        <v>397</v>
      </c>
      <c r="B4743" s="181">
        <v>3287</v>
      </c>
      <c r="C4743" s="181">
        <v>290800</v>
      </c>
      <c r="D4743" s="181">
        <v>4</v>
      </c>
      <c r="E4743" s="180" t="s">
        <v>8827</v>
      </c>
      <c r="F4743" s="180" t="s">
        <v>14</v>
      </c>
    </row>
    <row r="4744" spans="1:6">
      <c r="A4744" s="180" t="s">
        <v>397</v>
      </c>
      <c r="B4744" s="181">
        <v>3194</v>
      </c>
      <c r="C4744" s="181">
        <v>436900</v>
      </c>
      <c r="D4744" s="181">
        <v>4</v>
      </c>
      <c r="E4744" s="180" t="s">
        <v>8828</v>
      </c>
      <c r="F4744" s="180" t="s">
        <v>27</v>
      </c>
    </row>
    <row r="4745" spans="1:6">
      <c r="A4745" s="180" t="s">
        <v>397</v>
      </c>
      <c r="B4745" s="181">
        <v>5383</v>
      </c>
      <c r="C4745" s="181">
        <v>612700</v>
      </c>
      <c r="D4745" s="181">
        <v>6</v>
      </c>
      <c r="E4745" s="180" t="s">
        <v>8829</v>
      </c>
      <c r="F4745" s="180" t="s">
        <v>11</v>
      </c>
    </row>
    <row r="4746" spans="1:6">
      <c r="A4746" s="180" t="s">
        <v>397</v>
      </c>
      <c r="B4746" s="181">
        <v>3708</v>
      </c>
      <c r="C4746" s="181">
        <v>633900</v>
      </c>
      <c r="D4746" s="181">
        <v>4</v>
      </c>
      <c r="E4746" s="180" t="s">
        <v>8830</v>
      </c>
      <c r="F4746" s="180" t="s">
        <v>44</v>
      </c>
    </row>
    <row r="4747" spans="1:6">
      <c r="A4747" s="180" t="s">
        <v>397</v>
      </c>
      <c r="B4747" s="181">
        <v>4332</v>
      </c>
      <c r="C4747" s="181">
        <v>294600</v>
      </c>
      <c r="D4747" s="181">
        <v>6</v>
      </c>
      <c r="E4747" s="180" t="s">
        <v>8831</v>
      </c>
      <c r="F4747" s="180" t="s">
        <v>11</v>
      </c>
    </row>
    <row r="4748" spans="1:6">
      <c r="A4748" s="180" t="s">
        <v>397</v>
      </c>
      <c r="B4748" s="181">
        <v>4410</v>
      </c>
      <c r="C4748" s="181">
        <v>667800</v>
      </c>
      <c r="D4748" s="181">
        <v>6</v>
      </c>
      <c r="E4748" s="180" t="s">
        <v>8832</v>
      </c>
      <c r="F4748" s="180" t="s">
        <v>49</v>
      </c>
    </row>
    <row r="4749" spans="1:6">
      <c r="A4749" s="180" t="s">
        <v>397</v>
      </c>
      <c r="B4749" s="181">
        <v>3634</v>
      </c>
      <c r="C4749" s="181">
        <v>405000</v>
      </c>
      <c r="D4749" s="181">
        <v>4</v>
      </c>
      <c r="E4749" s="180" t="s">
        <v>8833</v>
      </c>
      <c r="F4749" s="180" t="s">
        <v>74</v>
      </c>
    </row>
    <row r="4750" spans="1:6">
      <c r="A4750" s="180" t="s">
        <v>397</v>
      </c>
      <c r="B4750" s="181">
        <v>4020</v>
      </c>
      <c r="C4750" s="181">
        <v>456800</v>
      </c>
      <c r="D4750" s="181">
        <v>4</v>
      </c>
      <c r="E4750" s="180" t="s">
        <v>8834</v>
      </c>
      <c r="F4750" s="180" t="s">
        <v>27</v>
      </c>
    </row>
    <row r="4751" spans="1:6">
      <c r="A4751" s="180" t="s">
        <v>397</v>
      </c>
      <c r="B4751" s="181">
        <v>2472</v>
      </c>
      <c r="C4751" s="181">
        <v>201000</v>
      </c>
      <c r="D4751" s="181">
        <v>4</v>
      </c>
      <c r="E4751" s="180" t="s">
        <v>8835</v>
      </c>
      <c r="F4751" s="180" t="s">
        <v>11</v>
      </c>
    </row>
    <row r="4752" spans="1:6">
      <c r="A4752" s="180" t="s">
        <v>397</v>
      </c>
      <c r="B4752" s="181">
        <v>4800</v>
      </c>
      <c r="C4752" s="181">
        <v>627700</v>
      </c>
      <c r="D4752" s="181">
        <v>6</v>
      </c>
      <c r="E4752" s="180" t="s">
        <v>8836</v>
      </c>
      <c r="F4752" s="180" t="s">
        <v>13</v>
      </c>
    </row>
    <row r="4753" spans="1:6">
      <c r="A4753" s="180" t="s">
        <v>397</v>
      </c>
      <c r="B4753" s="181">
        <v>2288</v>
      </c>
      <c r="C4753" s="181">
        <v>255900</v>
      </c>
      <c r="D4753" s="181">
        <v>4</v>
      </c>
      <c r="E4753" s="180" t="s">
        <v>8837</v>
      </c>
      <c r="F4753" s="180" t="s">
        <v>14</v>
      </c>
    </row>
    <row r="4754" spans="1:6">
      <c r="A4754" s="180" t="s">
        <v>397</v>
      </c>
      <c r="B4754" s="181">
        <v>2819</v>
      </c>
      <c r="C4754" s="181">
        <v>224500</v>
      </c>
      <c r="D4754" s="181">
        <v>4</v>
      </c>
      <c r="E4754" s="180" t="s">
        <v>8838</v>
      </c>
      <c r="F4754" s="180" t="s">
        <v>11</v>
      </c>
    </row>
    <row r="4755" spans="1:6">
      <c r="A4755" s="180" t="s">
        <v>397</v>
      </c>
      <c r="B4755" s="181">
        <v>4450</v>
      </c>
      <c r="C4755" s="181">
        <v>296700</v>
      </c>
      <c r="D4755" s="181">
        <v>4</v>
      </c>
      <c r="E4755" s="180" t="s">
        <v>8839</v>
      </c>
      <c r="F4755" s="180" t="s">
        <v>14</v>
      </c>
    </row>
    <row r="4756" spans="1:6">
      <c r="A4756" s="180" t="s">
        <v>397</v>
      </c>
      <c r="B4756" s="181">
        <v>4800</v>
      </c>
      <c r="C4756" s="181">
        <v>673400</v>
      </c>
      <c r="D4756" s="181">
        <v>6</v>
      </c>
      <c r="E4756" s="180" t="s">
        <v>8840</v>
      </c>
      <c r="F4756" s="180" t="s">
        <v>5</v>
      </c>
    </row>
    <row r="4757" spans="1:6">
      <c r="A4757" s="180" t="s">
        <v>397</v>
      </c>
      <c r="B4757" s="181">
        <v>5478</v>
      </c>
      <c r="C4757" s="181">
        <v>1489300</v>
      </c>
      <c r="D4757" s="181">
        <v>6</v>
      </c>
      <c r="E4757" s="180" t="s">
        <v>8841</v>
      </c>
      <c r="F4757" s="180" t="s">
        <v>7</v>
      </c>
    </row>
    <row r="4758" spans="1:6">
      <c r="A4758" s="180" t="s">
        <v>397</v>
      </c>
      <c r="B4758" s="181">
        <v>4472</v>
      </c>
      <c r="C4758" s="181">
        <v>907000</v>
      </c>
      <c r="D4758" s="181">
        <v>4</v>
      </c>
      <c r="E4758" s="180" t="s">
        <v>8842</v>
      </c>
      <c r="F4758" s="180" t="s">
        <v>28</v>
      </c>
    </row>
    <row r="4759" spans="1:6">
      <c r="A4759" s="180" t="s">
        <v>397</v>
      </c>
      <c r="B4759" s="181">
        <v>3973</v>
      </c>
      <c r="C4759" s="181">
        <v>335900</v>
      </c>
      <c r="D4759" s="181">
        <v>4</v>
      </c>
      <c r="E4759" s="180" t="s">
        <v>8843</v>
      </c>
      <c r="F4759" s="180" t="s">
        <v>14</v>
      </c>
    </row>
    <row r="4760" spans="1:6">
      <c r="A4760" s="180" t="s">
        <v>397</v>
      </c>
      <c r="B4760" s="181">
        <v>4156</v>
      </c>
      <c r="C4760" s="181">
        <v>333300</v>
      </c>
      <c r="D4760" s="181">
        <v>4</v>
      </c>
      <c r="E4760" s="180" t="s">
        <v>8844</v>
      </c>
      <c r="F4760" s="180" t="s">
        <v>15</v>
      </c>
    </row>
    <row r="4761" spans="1:6">
      <c r="A4761" s="180" t="s">
        <v>397</v>
      </c>
      <c r="B4761" s="181">
        <v>4332</v>
      </c>
      <c r="C4761" s="181">
        <v>475800</v>
      </c>
      <c r="D4761" s="181">
        <v>4</v>
      </c>
      <c r="E4761" s="180" t="s">
        <v>8845</v>
      </c>
      <c r="F4761" s="180" t="s">
        <v>74</v>
      </c>
    </row>
    <row r="4762" spans="1:6">
      <c r="A4762" s="180" t="s">
        <v>397</v>
      </c>
      <c r="B4762" s="181">
        <v>3637</v>
      </c>
      <c r="C4762" s="181">
        <v>318800</v>
      </c>
      <c r="D4762" s="181">
        <v>4</v>
      </c>
      <c r="E4762" s="180" t="s">
        <v>8846</v>
      </c>
      <c r="F4762" s="180" t="s">
        <v>14</v>
      </c>
    </row>
    <row r="4763" spans="1:6">
      <c r="A4763" s="180" t="s">
        <v>397</v>
      </c>
      <c r="B4763" s="181">
        <v>4330</v>
      </c>
      <c r="C4763" s="181">
        <v>337100</v>
      </c>
      <c r="D4763" s="181">
        <v>5</v>
      </c>
      <c r="E4763" s="180" t="s">
        <v>8847</v>
      </c>
      <c r="F4763" s="180" t="s">
        <v>14</v>
      </c>
    </row>
    <row r="4764" spans="1:6">
      <c r="A4764" s="180" t="s">
        <v>397</v>
      </c>
      <c r="B4764" s="181">
        <v>5706</v>
      </c>
      <c r="C4764" s="181">
        <v>393300</v>
      </c>
      <c r="D4764" s="181">
        <v>6</v>
      </c>
      <c r="E4764" s="180" t="s">
        <v>8848</v>
      </c>
      <c r="F4764" s="180" t="s">
        <v>14</v>
      </c>
    </row>
    <row r="4765" spans="1:6">
      <c r="A4765" s="180" t="s">
        <v>397</v>
      </c>
      <c r="B4765" s="181">
        <v>4732</v>
      </c>
      <c r="C4765" s="181">
        <v>634400</v>
      </c>
      <c r="D4765" s="181">
        <v>4</v>
      </c>
      <c r="E4765" s="180" t="s">
        <v>8849</v>
      </c>
      <c r="F4765" s="180" t="s">
        <v>13</v>
      </c>
    </row>
    <row r="4766" spans="1:6">
      <c r="A4766" s="180" t="s">
        <v>397</v>
      </c>
      <c r="B4766" s="181">
        <v>2634</v>
      </c>
      <c r="C4766" s="181">
        <v>539100</v>
      </c>
      <c r="D4766" s="181">
        <v>4</v>
      </c>
      <c r="E4766" s="180" t="s">
        <v>8850</v>
      </c>
      <c r="F4766" s="180" t="s">
        <v>18</v>
      </c>
    </row>
    <row r="4767" spans="1:6">
      <c r="A4767" s="180" t="s">
        <v>397</v>
      </c>
      <c r="B4767" s="181">
        <v>2776</v>
      </c>
      <c r="C4767" s="181">
        <v>505600</v>
      </c>
      <c r="D4767" s="181">
        <v>4</v>
      </c>
      <c r="E4767" s="180" t="s">
        <v>8851</v>
      </c>
      <c r="F4767" s="180" t="s">
        <v>78</v>
      </c>
    </row>
    <row r="4768" spans="1:6">
      <c r="A4768" s="180" t="s">
        <v>397</v>
      </c>
      <c r="B4768" s="181">
        <v>4696</v>
      </c>
      <c r="C4768" s="181">
        <v>165000</v>
      </c>
      <c r="D4768" s="181">
        <v>4</v>
      </c>
      <c r="E4768" s="180" t="s">
        <v>8852</v>
      </c>
      <c r="F4768" s="180" t="s">
        <v>11</v>
      </c>
    </row>
    <row r="4769" spans="1:6">
      <c r="A4769" s="180" t="s">
        <v>397</v>
      </c>
      <c r="B4769" s="181">
        <v>3200</v>
      </c>
      <c r="C4769" s="181">
        <v>553500</v>
      </c>
      <c r="D4769" s="181">
        <v>4</v>
      </c>
      <c r="E4769" s="180" t="s">
        <v>8853</v>
      </c>
      <c r="F4769" s="180" t="s">
        <v>18</v>
      </c>
    </row>
    <row r="4770" spans="1:6">
      <c r="A4770" s="180" t="s">
        <v>397</v>
      </c>
      <c r="B4770" s="181">
        <v>3973</v>
      </c>
      <c r="C4770" s="181">
        <v>815100</v>
      </c>
      <c r="D4770" s="181">
        <v>6</v>
      </c>
      <c r="E4770" s="180" t="s">
        <v>8854</v>
      </c>
      <c r="F4770" s="180" t="s">
        <v>78</v>
      </c>
    </row>
    <row r="4771" spans="1:6">
      <c r="A4771" s="180" t="s">
        <v>397</v>
      </c>
      <c r="B4771" s="181">
        <v>6129</v>
      </c>
      <c r="C4771" s="181">
        <v>1569900</v>
      </c>
      <c r="D4771" s="181">
        <v>4</v>
      </c>
      <c r="E4771" s="180" t="s">
        <v>8855</v>
      </c>
      <c r="F4771" s="180" t="s">
        <v>7</v>
      </c>
    </row>
    <row r="4772" spans="1:6">
      <c r="A4772" s="180" t="s">
        <v>397</v>
      </c>
      <c r="B4772" s="181">
        <v>5558</v>
      </c>
      <c r="C4772" s="181">
        <v>419000</v>
      </c>
      <c r="D4772" s="181">
        <v>8</v>
      </c>
      <c r="E4772" s="180" t="s">
        <v>8856</v>
      </c>
      <c r="F4772" s="180" t="s">
        <v>158</v>
      </c>
    </row>
    <row r="4773" spans="1:6">
      <c r="A4773" s="180" t="s">
        <v>397</v>
      </c>
      <c r="B4773" s="181">
        <v>4041</v>
      </c>
      <c r="C4773" s="181">
        <v>313000</v>
      </c>
      <c r="D4773" s="181">
        <v>4</v>
      </c>
      <c r="E4773" s="180" t="s">
        <v>8857</v>
      </c>
      <c r="F4773" s="180" t="s">
        <v>11</v>
      </c>
    </row>
    <row r="4774" spans="1:6">
      <c r="A4774" s="180" t="s">
        <v>397</v>
      </c>
      <c r="B4774" s="181">
        <v>5616</v>
      </c>
      <c r="C4774" s="181">
        <v>334300</v>
      </c>
      <c r="D4774" s="181">
        <v>6</v>
      </c>
      <c r="E4774" s="180" t="s">
        <v>8858</v>
      </c>
      <c r="F4774" s="180" t="s">
        <v>11</v>
      </c>
    </row>
    <row r="4775" spans="1:6">
      <c r="A4775" s="180" t="s">
        <v>397</v>
      </c>
      <c r="B4775" s="181">
        <v>4942</v>
      </c>
      <c r="C4775" s="181">
        <v>421500</v>
      </c>
      <c r="D4775" s="181">
        <v>6</v>
      </c>
      <c r="E4775" s="180" t="s">
        <v>8859</v>
      </c>
      <c r="F4775" s="180" t="s">
        <v>11</v>
      </c>
    </row>
    <row r="4776" spans="1:6">
      <c r="A4776" s="180" t="s">
        <v>397</v>
      </c>
      <c r="B4776" s="181">
        <v>4920</v>
      </c>
      <c r="C4776" s="181">
        <v>442200</v>
      </c>
      <c r="D4776" s="181">
        <v>4</v>
      </c>
      <c r="E4776" s="180" t="s">
        <v>8860</v>
      </c>
      <c r="F4776" s="180" t="s">
        <v>10</v>
      </c>
    </row>
    <row r="4777" spans="1:6">
      <c r="A4777" s="180" t="s">
        <v>397</v>
      </c>
      <c r="B4777" s="181">
        <v>7865</v>
      </c>
      <c r="C4777" s="181">
        <v>907700</v>
      </c>
      <c r="D4777" s="181">
        <v>5</v>
      </c>
      <c r="E4777" s="180" t="s">
        <v>8861</v>
      </c>
      <c r="F4777" s="180" t="s">
        <v>41</v>
      </c>
    </row>
    <row r="4778" spans="1:6">
      <c r="A4778" s="180" t="s">
        <v>397</v>
      </c>
      <c r="B4778" s="181">
        <v>5397</v>
      </c>
      <c r="C4778" s="181">
        <v>574100</v>
      </c>
      <c r="D4778" s="181">
        <v>8</v>
      </c>
      <c r="E4778" s="180" t="s">
        <v>8862</v>
      </c>
      <c r="F4778" s="180" t="s">
        <v>10</v>
      </c>
    </row>
    <row r="4779" spans="1:6">
      <c r="A4779" s="180" t="s">
        <v>397</v>
      </c>
      <c r="B4779" s="181">
        <v>4322</v>
      </c>
      <c r="C4779" s="181">
        <v>436500</v>
      </c>
      <c r="D4779" s="181">
        <v>4</v>
      </c>
      <c r="E4779" s="180" t="s">
        <v>8863</v>
      </c>
      <c r="F4779" s="180" t="s">
        <v>46</v>
      </c>
    </row>
    <row r="4780" spans="1:6">
      <c r="A4780" s="180" t="s">
        <v>397</v>
      </c>
      <c r="B4780" s="181">
        <v>3180</v>
      </c>
      <c r="C4780" s="181">
        <v>283200</v>
      </c>
      <c r="D4780" s="181">
        <v>4</v>
      </c>
      <c r="E4780" s="180" t="s">
        <v>8864</v>
      </c>
      <c r="F4780" s="180" t="s">
        <v>14</v>
      </c>
    </row>
    <row r="4781" spans="1:6">
      <c r="A4781" s="180" t="s">
        <v>397</v>
      </c>
      <c r="B4781" s="181">
        <v>3848</v>
      </c>
      <c r="C4781" s="181">
        <v>576100</v>
      </c>
      <c r="D4781" s="181">
        <v>4</v>
      </c>
      <c r="E4781" s="180" t="s">
        <v>8865</v>
      </c>
      <c r="F4781" s="180" t="s">
        <v>28</v>
      </c>
    </row>
    <row r="4782" spans="1:6">
      <c r="A4782" s="180" t="s">
        <v>397</v>
      </c>
      <c r="B4782" s="181">
        <v>3816</v>
      </c>
      <c r="C4782" s="181">
        <v>478900</v>
      </c>
      <c r="D4782" s="181">
        <v>6</v>
      </c>
      <c r="E4782" s="180" t="s">
        <v>8866</v>
      </c>
      <c r="F4782" s="180" t="s">
        <v>10</v>
      </c>
    </row>
    <row r="4783" spans="1:6">
      <c r="A4783" s="180" t="s">
        <v>397</v>
      </c>
      <c r="B4783" s="181">
        <v>4472</v>
      </c>
      <c r="C4783" s="181">
        <v>1069100</v>
      </c>
      <c r="D4783" s="181">
        <v>7</v>
      </c>
      <c r="E4783" s="180" t="s">
        <v>8867</v>
      </c>
      <c r="F4783" s="180" t="s">
        <v>76</v>
      </c>
    </row>
    <row r="4784" spans="1:6">
      <c r="A4784" s="180" t="s">
        <v>397</v>
      </c>
      <c r="B4784" s="181">
        <v>5106</v>
      </c>
      <c r="C4784" s="181">
        <v>304900</v>
      </c>
      <c r="D4784" s="181">
        <v>6</v>
      </c>
      <c r="E4784" s="180" t="s">
        <v>8868</v>
      </c>
      <c r="F4784" s="180" t="s">
        <v>11</v>
      </c>
    </row>
    <row r="4785" spans="1:6">
      <c r="A4785" s="180" t="s">
        <v>397</v>
      </c>
      <c r="B4785" s="181">
        <v>5097</v>
      </c>
      <c r="C4785" s="181">
        <v>758200</v>
      </c>
      <c r="D4785" s="181">
        <v>4</v>
      </c>
      <c r="E4785" s="180" t="s">
        <v>8869</v>
      </c>
      <c r="F4785" s="180" t="s">
        <v>28</v>
      </c>
    </row>
    <row r="4786" spans="1:6">
      <c r="A4786" s="180" t="s">
        <v>397</v>
      </c>
      <c r="B4786" s="181">
        <v>6555</v>
      </c>
      <c r="C4786" s="181">
        <v>475100</v>
      </c>
      <c r="D4786" s="181">
        <v>6</v>
      </c>
      <c r="E4786" s="180" t="s">
        <v>8870</v>
      </c>
      <c r="F4786" s="180" t="s">
        <v>14</v>
      </c>
    </row>
    <row r="4787" spans="1:6">
      <c r="A4787" s="180" t="s">
        <v>397</v>
      </c>
      <c r="B4787" s="181">
        <v>3577</v>
      </c>
      <c r="C4787" s="181">
        <v>336600</v>
      </c>
      <c r="D4787" s="181">
        <v>4</v>
      </c>
      <c r="E4787" s="180" t="s">
        <v>8871</v>
      </c>
      <c r="F4787" s="180" t="s">
        <v>12</v>
      </c>
    </row>
    <row r="4788" spans="1:6">
      <c r="A4788" s="180" t="s">
        <v>397</v>
      </c>
      <c r="B4788" s="181">
        <v>5850</v>
      </c>
      <c r="C4788" s="181">
        <v>526900</v>
      </c>
      <c r="D4788" s="181">
        <v>6</v>
      </c>
      <c r="E4788" s="180" t="s">
        <v>8872</v>
      </c>
      <c r="F4788" s="180" t="s">
        <v>14</v>
      </c>
    </row>
    <row r="4789" spans="1:6">
      <c r="A4789" s="180" t="s">
        <v>397</v>
      </c>
      <c r="B4789" s="181">
        <v>4222</v>
      </c>
      <c r="C4789" s="181">
        <v>74200</v>
      </c>
      <c r="D4789" s="181">
        <v>4</v>
      </c>
      <c r="E4789" s="180" t="s">
        <v>8873</v>
      </c>
      <c r="F4789" s="180" t="s">
        <v>62</v>
      </c>
    </row>
    <row r="4790" spans="1:6">
      <c r="A4790" s="180" t="s">
        <v>397</v>
      </c>
      <c r="B4790" s="181">
        <v>5077</v>
      </c>
      <c r="C4790" s="181">
        <v>491900</v>
      </c>
      <c r="D4790" s="181">
        <v>5</v>
      </c>
      <c r="E4790" s="180" t="s">
        <v>8874</v>
      </c>
      <c r="F4790" s="180" t="s">
        <v>139</v>
      </c>
    </row>
    <row r="4791" spans="1:6">
      <c r="A4791" s="180" t="s">
        <v>397</v>
      </c>
      <c r="B4791" s="181">
        <v>4774</v>
      </c>
      <c r="C4791" s="181">
        <v>416400</v>
      </c>
      <c r="D4791" s="181">
        <v>5</v>
      </c>
      <c r="E4791" s="180" t="s">
        <v>8875</v>
      </c>
      <c r="F4791" s="180" t="s">
        <v>175</v>
      </c>
    </row>
    <row r="4792" spans="1:6">
      <c r="A4792" s="180" t="s">
        <v>397</v>
      </c>
      <c r="B4792" s="181">
        <v>4248</v>
      </c>
      <c r="C4792" s="181">
        <v>268100</v>
      </c>
      <c r="D4792" s="181">
        <v>4</v>
      </c>
      <c r="E4792" s="180" t="s">
        <v>8876</v>
      </c>
      <c r="F4792" s="180" t="s">
        <v>11</v>
      </c>
    </row>
    <row r="4793" spans="1:6">
      <c r="A4793" s="180" t="s">
        <v>397</v>
      </c>
      <c r="B4793" s="181">
        <v>7104</v>
      </c>
      <c r="C4793" s="181">
        <v>544000</v>
      </c>
      <c r="D4793" s="181">
        <v>6</v>
      </c>
      <c r="E4793" s="180" t="s">
        <v>8877</v>
      </c>
      <c r="F4793" s="180" t="s">
        <v>15</v>
      </c>
    </row>
    <row r="4794" spans="1:6">
      <c r="A4794" s="180" t="s">
        <v>397</v>
      </c>
      <c r="B4794" s="181">
        <v>4097</v>
      </c>
      <c r="C4794" s="181">
        <v>328500</v>
      </c>
      <c r="D4794" s="181">
        <v>4</v>
      </c>
      <c r="E4794" s="180" t="s">
        <v>8878</v>
      </c>
      <c r="F4794" s="180" t="s">
        <v>15</v>
      </c>
    </row>
    <row r="4795" spans="1:6">
      <c r="A4795" s="180" t="s">
        <v>397</v>
      </c>
      <c r="B4795" s="181">
        <v>5358</v>
      </c>
      <c r="C4795" s="181">
        <v>492900</v>
      </c>
      <c r="D4795" s="181">
        <v>6</v>
      </c>
      <c r="E4795" s="180" t="s">
        <v>8879</v>
      </c>
      <c r="F4795" s="180" t="s">
        <v>14</v>
      </c>
    </row>
    <row r="4796" spans="1:6">
      <c r="A4796" s="180" t="s">
        <v>397</v>
      </c>
      <c r="B4796" s="181">
        <v>2357</v>
      </c>
      <c r="C4796" s="181">
        <v>238200</v>
      </c>
      <c r="D4796" s="181">
        <v>4</v>
      </c>
      <c r="E4796" s="180" t="s">
        <v>8880</v>
      </c>
      <c r="F4796" s="180" t="s">
        <v>11</v>
      </c>
    </row>
    <row r="4797" spans="1:6">
      <c r="A4797" s="180" t="s">
        <v>397</v>
      </c>
      <c r="B4797" s="181">
        <v>4070</v>
      </c>
      <c r="C4797" s="181">
        <v>675900</v>
      </c>
      <c r="D4797" s="181">
        <v>4</v>
      </c>
      <c r="E4797" s="180" t="s">
        <v>8881</v>
      </c>
      <c r="F4797" s="180" t="s">
        <v>66</v>
      </c>
    </row>
    <row r="4798" spans="1:6">
      <c r="A4798" s="180" t="s">
        <v>397</v>
      </c>
      <c r="B4798" s="181">
        <v>4048</v>
      </c>
      <c r="C4798" s="181">
        <v>297100</v>
      </c>
      <c r="D4798" s="181">
        <v>5</v>
      </c>
      <c r="E4798" s="180" t="s">
        <v>8882</v>
      </c>
      <c r="F4798" s="180" t="s">
        <v>14</v>
      </c>
    </row>
    <row r="4799" spans="1:6">
      <c r="A4799" s="180" t="s">
        <v>397</v>
      </c>
      <c r="B4799" s="181">
        <v>3912</v>
      </c>
      <c r="C4799" s="181">
        <v>543700</v>
      </c>
      <c r="D4799" s="181">
        <v>4</v>
      </c>
      <c r="E4799" s="180" t="s">
        <v>8883</v>
      </c>
      <c r="F4799" s="180" t="s">
        <v>72</v>
      </c>
    </row>
    <row r="4800" spans="1:6">
      <c r="A4800" s="180" t="s">
        <v>397</v>
      </c>
      <c r="B4800" s="181">
        <v>6656</v>
      </c>
      <c r="C4800" s="181">
        <v>780900</v>
      </c>
      <c r="D4800" s="181">
        <v>4</v>
      </c>
      <c r="E4800" s="180" t="s">
        <v>8884</v>
      </c>
      <c r="F4800" s="180" t="s">
        <v>16</v>
      </c>
    </row>
    <row r="4801" spans="1:6">
      <c r="A4801" s="180" t="s">
        <v>397</v>
      </c>
      <c r="B4801" s="181">
        <v>4212</v>
      </c>
      <c r="C4801" s="181">
        <v>1236800</v>
      </c>
      <c r="D4801" s="181">
        <v>6</v>
      </c>
      <c r="E4801" s="180" t="s">
        <v>8885</v>
      </c>
      <c r="F4801" s="180" t="s">
        <v>32</v>
      </c>
    </row>
    <row r="4802" spans="1:6">
      <c r="A4802" s="180" t="s">
        <v>397</v>
      </c>
      <c r="B4802" s="181">
        <v>3746</v>
      </c>
      <c r="C4802" s="181">
        <v>963300</v>
      </c>
      <c r="D4802" s="181">
        <v>5</v>
      </c>
      <c r="E4802" s="180" t="s">
        <v>8886</v>
      </c>
      <c r="F4802" s="180" t="s">
        <v>44</v>
      </c>
    </row>
    <row r="4803" spans="1:6">
      <c r="A4803" s="180" t="s">
        <v>397</v>
      </c>
      <c r="B4803" s="181">
        <v>3249</v>
      </c>
      <c r="C4803" s="181">
        <v>408000</v>
      </c>
      <c r="D4803" s="181">
        <v>4</v>
      </c>
      <c r="E4803" s="180" t="s">
        <v>8887</v>
      </c>
      <c r="F4803" s="180" t="s">
        <v>97</v>
      </c>
    </row>
    <row r="4804" spans="1:6">
      <c r="A4804" s="180" t="s">
        <v>397</v>
      </c>
      <c r="B4804" s="181">
        <v>3570</v>
      </c>
      <c r="C4804" s="181">
        <v>928600</v>
      </c>
      <c r="D4804" s="181">
        <v>8</v>
      </c>
      <c r="E4804" s="180" t="s">
        <v>8888</v>
      </c>
      <c r="F4804" s="180" t="s">
        <v>28</v>
      </c>
    </row>
    <row r="4805" spans="1:6">
      <c r="A4805" s="180" t="s">
        <v>397</v>
      </c>
      <c r="B4805" s="181">
        <v>4668</v>
      </c>
      <c r="C4805" s="181">
        <v>313700</v>
      </c>
      <c r="D4805" s="181">
        <v>6</v>
      </c>
      <c r="E4805" s="180" t="s">
        <v>8889</v>
      </c>
      <c r="F4805" s="180" t="s">
        <v>11</v>
      </c>
    </row>
    <row r="4806" spans="1:6">
      <c r="A4806" s="180" t="s">
        <v>397</v>
      </c>
      <c r="B4806" s="181">
        <v>4290</v>
      </c>
      <c r="C4806" s="181">
        <v>333500</v>
      </c>
      <c r="D4806" s="181">
        <v>6</v>
      </c>
      <c r="E4806" s="180" t="s">
        <v>8890</v>
      </c>
      <c r="F4806" s="180" t="s">
        <v>14</v>
      </c>
    </row>
    <row r="4807" spans="1:6">
      <c r="A4807" s="180" t="s">
        <v>397</v>
      </c>
      <c r="B4807" s="181">
        <v>4806</v>
      </c>
      <c r="C4807" s="181">
        <v>710600</v>
      </c>
      <c r="D4807" s="181">
        <v>4</v>
      </c>
      <c r="E4807" s="180" t="s">
        <v>8891</v>
      </c>
      <c r="F4807" s="180" t="s">
        <v>28</v>
      </c>
    </row>
    <row r="4808" spans="1:6">
      <c r="A4808" s="180" t="s">
        <v>397</v>
      </c>
      <c r="B4808" s="181">
        <v>4290</v>
      </c>
      <c r="C4808" s="181">
        <v>699800</v>
      </c>
      <c r="D4808" s="181">
        <v>6</v>
      </c>
      <c r="E4808" s="180" t="s">
        <v>8892</v>
      </c>
      <c r="F4808" s="180" t="s">
        <v>44</v>
      </c>
    </row>
    <row r="4809" spans="1:6">
      <c r="A4809" s="180" t="s">
        <v>397</v>
      </c>
      <c r="B4809" s="181">
        <v>1716</v>
      </c>
      <c r="C4809" s="181">
        <v>204700</v>
      </c>
      <c r="D4809" s="181">
        <v>4</v>
      </c>
      <c r="E4809" s="180" t="s">
        <v>8893</v>
      </c>
      <c r="F4809" s="180" t="s">
        <v>14</v>
      </c>
    </row>
    <row r="4810" spans="1:6">
      <c r="A4810" s="180" t="s">
        <v>397</v>
      </c>
      <c r="B4810" s="181">
        <v>3112</v>
      </c>
      <c r="C4810" s="181">
        <v>643700</v>
      </c>
      <c r="D4810" s="181">
        <v>4</v>
      </c>
      <c r="E4810" s="180" t="s">
        <v>8894</v>
      </c>
      <c r="F4810" s="180" t="s">
        <v>28</v>
      </c>
    </row>
    <row r="4811" spans="1:6">
      <c r="A4811" s="180" t="s">
        <v>397</v>
      </c>
      <c r="B4811" s="181">
        <v>4416</v>
      </c>
      <c r="C4811" s="181">
        <v>305500</v>
      </c>
      <c r="D4811" s="181">
        <v>4</v>
      </c>
      <c r="E4811" s="180" t="s">
        <v>8895</v>
      </c>
      <c r="F4811" s="180" t="s">
        <v>11</v>
      </c>
    </row>
    <row r="4812" spans="1:6">
      <c r="A4812" s="180" t="s">
        <v>397</v>
      </c>
      <c r="B4812" s="181">
        <v>3244</v>
      </c>
      <c r="C4812" s="181">
        <v>283500</v>
      </c>
      <c r="D4812" s="181">
        <v>5</v>
      </c>
      <c r="E4812" s="180" t="s">
        <v>8896</v>
      </c>
      <c r="F4812" s="180" t="s">
        <v>14</v>
      </c>
    </row>
    <row r="4813" spans="1:6">
      <c r="A4813" s="180" t="s">
        <v>397</v>
      </c>
      <c r="B4813" s="181">
        <v>5115</v>
      </c>
      <c r="C4813" s="181">
        <v>451000</v>
      </c>
      <c r="D4813" s="181">
        <v>7</v>
      </c>
      <c r="E4813" s="180" t="s">
        <v>8897</v>
      </c>
      <c r="F4813" s="180" t="s">
        <v>15</v>
      </c>
    </row>
    <row r="4814" spans="1:6">
      <c r="A4814" s="180" t="s">
        <v>397</v>
      </c>
      <c r="B4814" s="181">
        <v>3596</v>
      </c>
      <c r="C4814" s="181">
        <v>661600</v>
      </c>
      <c r="D4814" s="181">
        <v>4</v>
      </c>
      <c r="E4814" s="180" t="s">
        <v>8898</v>
      </c>
      <c r="F4814" s="180" t="s">
        <v>28</v>
      </c>
    </row>
    <row r="4815" spans="1:6">
      <c r="A4815" s="180" t="s">
        <v>397</v>
      </c>
      <c r="B4815" s="181">
        <v>4088</v>
      </c>
      <c r="C4815" s="181">
        <v>268200</v>
      </c>
      <c r="D4815" s="181">
        <v>4</v>
      </c>
      <c r="E4815" s="180" t="s">
        <v>8899</v>
      </c>
      <c r="F4815" s="180" t="s">
        <v>11</v>
      </c>
    </row>
    <row r="4816" spans="1:6">
      <c r="A4816" s="180" t="s">
        <v>397</v>
      </c>
      <c r="B4816" s="181">
        <v>6247</v>
      </c>
      <c r="C4816" s="181">
        <v>764300</v>
      </c>
      <c r="D4816" s="181">
        <v>8</v>
      </c>
      <c r="E4816" s="180" t="s">
        <v>8900</v>
      </c>
      <c r="F4816" s="180" t="s">
        <v>25</v>
      </c>
    </row>
    <row r="4817" spans="1:6">
      <c r="A4817" s="180" t="s">
        <v>397</v>
      </c>
      <c r="B4817" s="181">
        <v>6999</v>
      </c>
      <c r="C4817" s="181">
        <v>653100</v>
      </c>
      <c r="D4817" s="181">
        <v>6</v>
      </c>
      <c r="E4817" s="180" t="s">
        <v>8901</v>
      </c>
      <c r="F4817" s="180" t="s">
        <v>7</v>
      </c>
    </row>
    <row r="4818" spans="1:6">
      <c r="A4818" s="180" t="s">
        <v>397</v>
      </c>
      <c r="B4818" s="181">
        <v>6030</v>
      </c>
      <c r="C4818" s="181">
        <v>1048800</v>
      </c>
      <c r="D4818" s="181">
        <v>6</v>
      </c>
      <c r="E4818" s="180" t="s">
        <v>8902</v>
      </c>
      <c r="F4818" s="180" t="s">
        <v>32</v>
      </c>
    </row>
    <row r="4819" spans="1:6">
      <c r="A4819" s="180" t="s">
        <v>397</v>
      </c>
      <c r="B4819" s="181">
        <v>3000</v>
      </c>
      <c r="C4819" s="181">
        <v>729300</v>
      </c>
      <c r="D4819" s="181">
        <v>4</v>
      </c>
      <c r="E4819" s="180" t="s">
        <v>8903</v>
      </c>
      <c r="F4819" s="180" t="s">
        <v>72</v>
      </c>
    </row>
    <row r="4820" spans="1:6">
      <c r="A4820" s="180" t="s">
        <v>397</v>
      </c>
      <c r="B4820" s="181">
        <v>5196</v>
      </c>
      <c r="C4820" s="181">
        <v>679200</v>
      </c>
      <c r="D4820" s="181">
        <v>6</v>
      </c>
      <c r="E4820" s="180" t="s">
        <v>8904</v>
      </c>
      <c r="F4820" s="180" t="s">
        <v>10</v>
      </c>
    </row>
    <row r="4821" spans="1:6">
      <c r="A4821" s="180" t="s">
        <v>397</v>
      </c>
      <c r="B4821" s="181">
        <v>6176</v>
      </c>
      <c r="C4821" s="181">
        <v>455600</v>
      </c>
      <c r="D4821" s="181">
        <v>6</v>
      </c>
      <c r="E4821" s="180" t="s">
        <v>8905</v>
      </c>
      <c r="F4821" s="180" t="s">
        <v>14</v>
      </c>
    </row>
    <row r="4822" spans="1:6">
      <c r="A4822" s="180" t="s">
        <v>397</v>
      </c>
      <c r="B4822" s="181">
        <v>6601</v>
      </c>
      <c r="C4822" s="181">
        <v>910500</v>
      </c>
      <c r="D4822" s="181">
        <v>6</v>
      </c>
      <c r="E4822" s="180" t="s">
        <v>8906</v>
      </c>
      <c r="F4822" s="180" t="s">
        <v>13</v>
      </c>
    </row>
    <row r="4823" spans="1:6">
      <c r="A4823" s="180" t="s">
        <v>397</v>
      </c>
      <c r="B4823" s="181">
        <v>3674</v>
      </c>
      <c r="C4823" s="181">
        <v>392500</v>
      </c>
      <c r="D4823" s="181">
        <v>5</v>
      </c>
      <c r="E4823" s="180" t="s">
        <v>8907</v>
      </c>
      <c r="F4823" s="180" t="s">
        <v>77</v>
      </c>
    </row>
    <row r="4824" spans="1:6">
      <c r="A4824" s="180" t="s">
        <v>397</v>
      </c>
      <c r="B4824" s="181">
        <v>5040</v>
      </c>
      <c r="C4824" s="181">
        <v>354500</v>
      </c>
      <c r="D4824" s="181">
        <v>6</v>
      </c>
      <c r="E4824" s="180" t="s">
        <v>8908</v>
      </c>
      <c r="F4824" s="180" t="s">
        <v>14</v>
      </c>
    </row>
    <row r="4825" spans="1:6">
      <c r="A4825" s="180" t="s">
        <v>397</v>
      </c>
      <c r="B4825" s="181">
        <v>2134</v>
      </c>
      <c r="C4825" s="181">
        <v>351200</v>
      </c>
      <c r="D4825" s="181">
        <v>4</v>
      </c>
      <c r="E4825" s="180" t="s">
        <v>8909</v>
      </c>
      <c r="F4825" s="180" t="s">
        <v>5</v>
      </c>
    </row>
    <row r="4826" spans="1:6">
      <c r="A4826" s="180" t="s">
        <v>397</v>
      </c>
      <c r="B4826" s="181">
        <v>4800</v>
      </c>
      <c r="C4826" s="181">
        <v>756100</v>
      </c>
      <c r="D4826" s="181">
        <v>4</v>
      </c>
      <c r="E4826" s="180" t="s">
        <v>8910</v>
      </c>
      <c r="F4826" s="180" t="s">
        <v>78</v>
      </c>
    </row>
    <row r="4827" spans="1:6">
      <c r="A4827" s="180" t="s">
        <v>397</v>
      </c>
      <c r="B4827" s="181">
        <v>6608</v>
      </c>
      <c r="C4827" s="181">
        <v>1230800</v>
      </c>
      <c r="D4827" s="181">
        <v>8</v>
      </c>
      <c r="E4827" s="180" t="s">
        <v>8911</v>
      </c>
      <c r="F4827" s="180" t="s">
        <v>41</v>
      </c>
    </row>
    <row r="4828" spans="1:6">
      <c r="A4828" s="180" t="s">
        <v>397</v>
      </c>
      <c r="B4828" s="181">
        <v>2640</v>
      </c>
      <c r="C4828" s="181">
        <v>301800</v>
      </c>
      <c r="D4828" s="181">
        <v>4</v>
      </c>
      <c r="E4828" s="180" t="s">
        <v>8912</v>
      </c>
      <c r="F4828" s="180" t="s">
        <v>154</v>
      </c>
    </row>
    <row r="4829" spans="1:6">
      <c r="A4829" s="180" t="s">
        <v>397</v>
      </c>
      <c r="B4829" s="181">
        <v>3430</v>
      </c>
      <c r="C4829" s="181">
        <v>852000</v>
      </c>
      <c r="D4829" s="181">
        <v>4</v>
      </c>
      <c r="E4829" s="180" t="s">
        <v>8913</v>
      </c>
      <c r="F4829" s="180" t="s">
        <v>28</v>
      </c>
    </row>
    <row r="4830" spans="1:6">
      <c r="A4830" s="180" t="s">
        <v>397</v>
      </c>
      <c r="B4830" s="181">
        <v>6604</v>
      </c>
      <c r="C4830" s="181">
        <v>733600</v>
      </c>
      <c r="D4830" s="181">
        <v>7</v>
      </c>
      <c r="E4830" s="180" t="s">
        <v>8914</v>
      </c>
      <c r="F4830" s="180" t="s">
        <v>46</v>
      </c>
    </row>
    <row r="4831" spans="1:6">
      <c r="A4831" s="180" t="s">
        <v>397</v>
      </c>
      <c r="B4831" s="181">
        <v>5457</v>
      </c>
      <c r="C4831" s="181">
        <v>460000</v>
      </c>
      <c r="D4831" s="181">
        <v>5</v>
      </c>
      <c r="E4831" s="180" t="s">
        <v>8915</v>
      </c>
      <c r="F4831" s="180" t="s">
        <v>14</v>
      </c>
    </row>
    <row r="4832" spans="1:6">
      <c r="A4832" s="180" t="s">
        <v>397</v>
      </c>
      <c r="B4832" s="181">
        <v>3617</v>
      </c>
      <c r="C4832" s="181">
        <v>509100</v>
      </c>
      <c r="D4832" s="181">
        <v>4</v>
      </c>
      <c r="E4832" s="180" t="s">
        <v>8916</v>
      </c>
      <c r="F4832" s="180" t="s">
        <v>66</v>
      </c>
    </row>
    <row r="4833" spans="1:6">
      <c r="A4833" s="180" t="s">
        <v>397</v>
      </c>
      <c r="B4833" s="181">
        <v>4548</v>
      </c>
      <c r="C4833" s="181">
        <v>215100</v>
      </c>
      <c r="D4833" s="181">
        <v>4</v>
      </c>
      <c r="E4833" s="180" t="s">
        <v>8917</v>
      </c>
      <c r="F4833" s="180" t="s">
        <v>15</v>
      </c>
    </row>
    <row r="4834" spans="1:6">
      <c r="A4834" s="180" t="s">
        <v>397</v>
      </c>
      <c r="B4834" s="181">
        <v>2024</v>
      </c>
      <c r="C4834" s="181">
        <v>418700</v>
      </c>
      <c r="D4834" s="181">
        <v>4</v>
      </c>
      <c r="E4834" s="180" t="s">
        <v>8918</v>
      </c>
      <c r="F4834" s="180" t="s">
        <v>31</v>
      </c>
    </row>
    <row r="4835" spans="1:6">
      <c r="A4835" s="180" t="s">
        <v>397</v>
      </c>
      <c r="B4835" s="181">
        <v>4312</v>
      </c>
      <c r="C4835" s="181">
        <v>442400</v>
      </c>
      <c r="D4835" s="181">
        <v>4</v>
      </c>
      <c r="E4835" s="180" t="s">
        <v>8919</v>
      </c>
      <c r="F4835" s="180" t="s">
        <v>12</v>
      </c>
    </row>
    <row r="4836" spans="1:6">
      <c r="A4836" s="180" t="s">
        <v>397</v>
      </c>
      <c r="B4836" s="181">
        <v>5610</v>
      </c>
      <c r="C4836" s="181">
        <v>352200</v>
      </c>
      <c r="D4836" s="181">
        <v>6</v>
      </c>
      <c r="E4836" s="180" t="s">
        <v>8920</v>
      </c>
      <c r="F4836" s="180" t="s">
        <v>11</v>
      </c>
    </row>
    <row r="4837" spans="1:6">
      <c r="A4837" s="180" t="s">
        <v>397</v>
      </c>
      <c r="B4837" s="181">
        <v>3768</v>
      </c>
      <c r="C4837" s="181">
        <v>298300</v>
      </c>
      <c r="D4837" s="181">
        <v>5</v>
      </c>
      <c r="E4837" s="180" t="s">
        <v>8921</v>
      </c>
      <c r="F4837" s="180" t="s">
        <v>14</v>
      </c>
    </row>
    <row r="4838" spans="1:6">
      <c r="A4838" s="180" t="s">
        <v>397</v>
      </c>
      <c r="B4838" s="181">
        <v>3915</v>
      </c>
      <c r="C4838" s="181">
        <v>321900</v>
      </c>
      <c r="D4838" s="181">
        <v>4</v>
      </c>
      <c r="E4838" s="180" t="s">
        <v>8922</v>
      </c>
      <c r="F4838" s="180" t="s">
        <v>14</v>
      </c>
    </row>
    <row r="4839" spans="1:6">
      <c r="A4839" s="180" t="s">
        <v>397</v>
      </c>
      <c r="B4839" s="181">
        <v>4194</v>
      </c>
      <c r="C4839" s="181">
        <v>331100</v>
      </c>
      <c r="D4839" s="181">
        <v>4</v>
      </c>
      <c r="E4839" s="180" t="s">
        <v>8923</v>
      </c>
      <c r="F4839" s="180" t="s">
        <v>10</v>
      </c>
    </row>
    <row r="4840" spans="1:6">
      <c r="A4840" s="180" t="s">
        <v>397</v>
      </c>
      <c r="B4840" s="181">
        <v>4526</v>
      </c>
      <c r="C4840" s="181">
        <v>317200</v>
      </c>
      <c r="D4840" s="181">
        <v>4</v>
      </c>
      <c r="E4840" s="180" t="s">
        <v>8924</v>
      </c>
      <c r="F4840" s="180" t="s">
        <v>15</v>
      </c>
    </row>
    <row r="4841" spans="1:6">
      <c r="A4841" s="180" t="s">
        <v>397</v>
      </c>
      <c r="B4841" s="181">
        <v>5892</v>
      </c>
      <c r="C4841" s="181">
        <v>699300</v>
      </c>
      <c r="D4841" s="181">
        <v>6</v>
      </c>
      <c r="E4841" s="180" t="s">
        <v>8925</v>
      </c>
      <c r="F4841" s="180" t="s">
        <v>13</v>
      </c>
    </row>
    <row r="4842" spans="1:6">
      <c r="A4842" s="180" t="s">
        <v>397</v>
      </c>
      <c r="B4842" s="181">
        <v>6009</v>
      </c>
      <c r="C4842" s="181">
        <v>486200</v>
      </c>
      <c r="D4842" s="181">
        <v>6</v>
      </c>
      <c r="E4842" s="180" t="s">
        <v>8926</v>
      </c>
      <c r="F4842" s="180" t="s">
        <v>14</v>
      </c>
    </row>
    <row r="4843" spans="1:6">
      <c r="A4843" s="180" t="s">
        <v>397</v>
      </c>
      <c r="B4843" s="181">
        <v>3492</v>
      </c>
      <c r="C4843" s="181">
        <v>257700</v>
      </c>
      <c r="D4843" s="181">
        <v>4</v>
      </c>
      <c r="E4843" s="180" t="s">
        <v>8927</v>
      </c>
      <c r="F4843" s="180" t="s">
        <v>14</v>
      </c>
    </row>
    <row r="4844" spans="1:6">
      <c r="A4844" s="180" t="s">
        <v>397</v>
      </c>
      <c r="B4844" s="181">
        <v>4491</v>
      </c>
      <c r="C4844" s="181">
        <v>309600</v>
      </c>
      <c r="D4844" s="181">
        <v>6</v>
      </c>
      <c r="E4844" s="180" t="s">
        <v>8928</v>
      </c>
      <c r="F4844" s="180" t="s">
        <v>11</v>
      </c>
    </row>
    <row r="4845" spans="1:6">
      <c r="A4845" s="180" t="s">
        <v>397</v>
      </c>
      <c r="B4845" s="181">
        <v>5200</v>
      </c>
      <c r="C4845" s="181">
        <v>456500</v>
      </c>
      <c r="D4845" s="181">
        <v>8</v>
      </c>
      <c r="E4845" s="180" t="s">
        <v>8929</v>
      </c>
      <c r="F4845" s="180" t="s">
        <v>14</v>
      </c>
    </row>
    <row r="4846" spans="1:6">
      <c r="A4846" s="180" t="s">
        <v>397</v>
      </c>
      <c r="B4846" s="181">
        <v>5259</v>
      </c>
      <c r="C4846" s="181">
        <v>446100</v>
      </c>
      <c r="D4846" s="181">
        <v>6</v>
      </c>
      <c r="E4846" s="180" t="s">
        <v>8930</v>
      </c>
      <c r="F4846" s="180" t="s">
        <v>14</v>
      </c>
    </row>
    <row r="4847" spans="1:6">
      <c r="A4847" s="180" t="s">
        <v>397</v>
      </c>
      <c r="B4847" s="181">
        <v>4071</v>
      </c>
      <c r="C4847" s="181">
        <v>611500</v>
      </c>
      <c r="D4847" s="181">
        <v>4</v>
      </c>
      <c r="E4847" s="180" t="s">
        <v>8931</v>
      </c>
      <c r="F4847" s="180" t="s">
        <v>13</v>
      </c>
    </row>
    <row r="4848" spans="1:6">
      <c r="A4848" s="180" t="s">
        <v>397</v>
      </c>
      <c r="B4848" s="181">
        <v>4312</v>
      </c>
      <c r="C4848" s="181">
        <v>453100</v>
      </c>
      <c r="D4848" s="181">
        <v>5</v>
      </c>
      <c r="E4848" s="180" t="s">
        <v>8932</v>
      </c>
      <c r="F4848" s="180" t="s">
        <v>138</v>
      </c>
    </row>
    <row r="4849" spans="1:6">
      <c r="A4849" s="180" t="s">
        <v>397</v>
      </c>
      <c r="B4849" s="181">
        <v>4778</v>
      </c>
      <c r="C4849" s="181">
        <v>480000</v>
      </c>
      <c r="D4849" s="181">
        <v>4</v>
      </c>
      <c r="E4849" s="180" t="s">
        <v>8933</v>
      </c>
      <c r="F4849" s="180" t="s">
        <v>154</v>
      </c>
    </row>
    <row r="4850" spans="1:6">
      <c r="A4850" s="180" t="s">
        <v>397</v>
      </c>
      <c r="B4850" s="181">
        <v>4421</v>
      </c>
      <c r="C4850" s="181">
        <v>676600</v>
      </c>
      <c r="D4850" s="181">
        <v>6</v>
      </c>
      <c r="E4850" s="180" t="s">
        <v>8934</v>
      </c>
      <c r="F4850" s="180" t="s">
        <v>139</v>
      </c>
    </row>
    <row r="4851" spans="1:6">
      <c r="A4851" s="180" t="s">
        <v>397</v>
      </c>
      <c r="B4851" s="181">
        <v>3282</v>
      </c>
      <c r="C4851" s="181">
        <v>403700</v>
      </c>
      <c r="D4851" s="181">
        <v>4</v>
      </c>
      <c r="E4851" s="180" t="s">
        <v>8935</v>
      </c>
      <c r="F4851" s="180" t="s">
        <v>26</v>
      </c>
    </row>
    <row r="4852" spans="1:6">
      <c r="A4852" s="180" t="s">
        <v>397</v>
      </c>
      <c r="B4852" s="181">
        <v>4425</v>
      </c>
      <c r="C4852" s="181">
        <v>372200</v>
      </c>
      <c r="D4852" s="181">
        <v>4</v>
      </c>
      <c r="E4852" s="180" t="s">
        <v>8936</v>
      </c>
      <c r="F4852" s="180" t="s">
        <v>14</v>
      </c>
    </row>
    <row r="4853" spans="1:6">
      <c r="A4853" s="180" t="s">
        <v>397</v>
      </c>
      <c r="B4853" s="181">
        <v>3272</v>
      </c>
      <c r="C4853" s="181">
        <v>300700</v>
      </c>
      <c r="D4853" s="181">
        <v>4</v>
      </c>
      <c r="E4853" s="180" t="s">
        <v>8937</v>
      </c>
      <c r="F4853" s="180" t="s">
        <v>15</v>
      </c>
    </row>
    <row r="4854" spans="1:6">
      <c r="A4854" s="180" t="s">
        <v>397</v>
      </c>
      <c r="B4854" s="181">
        <v>2232</v>
      </c>
      <c r="C4854" s="181">
        <v>203800</v>
      </c>
      <c r="D4854" s="181">
        <v>5</v>
      </c>
      <c r="E4854" s="180" t="s">
        <v>8938</v>
      </c>
      <c r="F4854" s="180" t="s">
        <v>103</v>
      </c>
    </row>
    <row r="4855" spans="1:6">
      <c r="A4855" s="180" t="s">
        <v>397</v>
      </c>
      <c r="B4855" s="181">
        <v>8094</v>
      </c>
      <c r="C4855" s="181">
        <v>1081500</v>
      </c>
      <c r="D4855" s="181">
        <v>6</v>
      </c>
      <c r="E4855" s="180" t="s">
        <v>8939</v>
      </c>
      <c r="F4855" s="180" t="s">
        <v>44</v>
      </c>
    </row>
    <row r="4856" spans="1:6">
      <c r="A4856" s="180" t="s">
        <v>397</v>
      </c>
      <c r="B4856" s="181">
        <v>6318</v>
      </c>
      <c r="C4856" s="181">
        <v>764800</v>
      </c>
      <c r="D4856" s="181">
        <v>4</v>
      </c>
      <c r="E4856" s="180" t="s">
        <v>8940</v>
      </c>
      <c r="F4856" s="180" t="s">
        <v>41</v>
      </c>
    </row>
    <row r="4857" spans="1:6">
      <c r="A4857" s="180" t="s">
        <v>397</v>
      </c>
      <c r="B4857" s="181">
        <v>4272</v>
      </c>
      <c r="C4857" s="181">
        <v>306600</v>
      </c>
      <c r="D4857" s="181">
        <v>4</v>
      </c>
      <c r="E4857" s="180" t="s">
        <v>8941</v>
      </c>
      <c r="F4857" s="180" t="s">
        <v>158</v>
      </c>
    </row>
    <row r="4858" spans="1:6">
      <c r="A4858" s="180" t="s">
        <v>397</v>
      </c>
      <c r="B4858" s="181">
        <v>3727</v>
      </c>
      <c r="C4858" s="181">
        <v>347900</v>
      </c>
      <c r="D4858" s="181">
        <v>6</v>
      </c>
      <c r="E4858" s="180" t="s">
        <v>8942</v>
      </c>
      <c r="F4858" s="180" t="s">
        <v>14</v>
      </c>
    </row>
    <row r="4859" spans="1:6">
      <c r="A4859" s="180" t="s">
        <v>397</v>
      </c>
      <c r="B4859" s="181">
        <v>6600</v>
      </c>
      <c r="C4859" s="181">
        <v>351500</v>
      </c>
      <c r="D4859" s="181">
        <v>6</v>
      </c>
      <c r="E4859" s="180" t="s">
        <v>8943</v>
      </c>
      <c r="F4859" s="180" t="s">
        <v>15</v>
      </c>
    </row>
    <row r="4860" spans="1:6">
      <c r="A4860" s="180" t="s">
        <v>397</v>
      </c>
      <c r="B4860" s="181">
        <v>4076</v>
      </c>
      <c r="C4860" s="181">
        <v>266200</v>
      </c>
      <c r="D4860" s="181">
        <v>4</v>
      </c>
      <c r="E4860" s="180" t="s">
        <v>8944</v>
      </c>
      <c r="F4860" s="180" t="s">
        <v>11</v>
      </c>
    </row>
    <row r="4861" spans="1:6">
      <c r="A4861" s="180" t="s">
        <v>397</v>
      </c>
      <c r="B4861" s="181">
        <v>3048</v>
      </c>
      <c r="C4861" s="181">
        <v>426800</v>
      </c>
      <c r="D4861" s="181">
        <v>4</v>
      </c>
      <c r="E4861" s="180" t="s">
        <v>8945</v>
      </c>
      <c r="F4861" s="180" t="s">
        <v>31</v>
      </c>
    </row>
    <row r="4862" spans="1:6">
      <c r="A4862" s="180" t="s">
        <v>397</v>
      </c>
      <c r="B4862" s="181">
        <v>4748</v>
      </c>
      <c r="C4862" s="181">
        <v>411900</v>
      </c>
      <c r="D4862" s="181">
        <v>5</v>
      </c>
      <c r="E4862" s="180" t="s">
        <v>8946</v>
      </c>
      <c r="F4862" s="180" t="s">
        <v>159</v>
      </c>
    </row>
    <row r="4863" spans="1:6">
      <c r="A4863" s="180" t="s">
        <v>397</v>
      </c>
      <c r="B4863" s="181">
        <v>5432</v>
      </c>
      <c r="C4863" s="181">
        <v>404600</v>
      </c>
      <c r="D4863" s="181">
        <v>5</v>
      </c>
      <c r="E4863" s="180" t="s">
        <v>8947</v>
      </c>
      <c r="F4863" s="180" t="s">
        <v>175</v>
      </c>
    </row>
    <row r="4864" spans="1:6">
      <c r="A4864" s="180" t="s">
        <v>397</v>
      </c>
      <c r="B4864" s="181">
        <v>3146</v>
      </c>
      <c r="C4864" s="181">
        <v>420300</v>
      </c>
      <c r="D4864" s="181">
        <v>5</v>
      </c>
      <c r="E4864" s="180" t="s">
        <v>8948</v>
      </c>
      <c r="F4864" s="180" t="s">
        <v>13</v>
      </c>
    </row>
    <row r="4865" spans="1:6">
      <c r="A4865" s="180" t="s">
        <v>397</v>
      </c>
      <c r="B4865" s="181">
        <v>5088</v>
      </c>
      <c r="C4865" s="181">
        <v>1009800</v>
      </c>
      <c r="D4865" s="181">
        <v>8</v>
      </c>
      <c r="E4865" s="180" t="s">
        <v>8949</v>
      </c>
      <c r="F4865" s="180" t="s">
        <v>7</v>
      </c>
    </row>
    <row r="4866" spans="1:6">
      <c r="A4866" s="180" t="s">
        <v>397</v>
      </c>
      <c r="B4866" s="181">
        <v>2150</v>
      </c>
      <c r="C4866" s="181">
        <v>200400</v>
      </c>
      <c r="D4866" s="181">
        <v>4</v>
      </c>
      <c r="E4866" s="180" t="s">
        <v>8950</v>
      </c>
      <c r="F4866" s="180" t="s">
        <v>14</v>
      </c>
    </row>
    <row r="4867" spans="1:6">
      <c r="A4867" s="180" t="s">
        <v>397</v>
      </c>
      <c r="B4867" s="181">
        <v>5661</v>
      </c>
      <c r="C4867" s="181">
        <v>452400</v>
      </c>
      <c r="D4867" s="181">
        <v>5</v>
      </c>
      <c r="E4867" s="180" t="s">
        <v>8951</v>
      </c>
      <c r="F4867" s="180" t="s">
        <v>14</v>
      </c>
    </row>
    <row r="4868" spans="1:6">
      <c r="A4868" s="180" t="s">
        <v>397</v>
      </c>
      <c r="B4868" s="181">
        <v>3218</v>
      </c>
      <c r="C4868" s="181">
        <v>313500</v>
      </c>
      <c r="D4868" s="181">
        <v>4</v>
      </c>
      <c r="E4868" s="180" t="s">
        <v>8952</v>
      </c>
      <c r="F4868" s="180" t="s">
        <v>14</v>
      </c>
    </row>
    <row r="4869" spans="1:6">
      <c r="A4869" s="180" t="s">
        <v>397</v>
      </c>
      <c r="B4869" s="181">
        <v>4823</v>
      </c>
      <c r="C4869" s="181">
        <v>820900</v>
      </c>
      <c r="D4869" s="181">
        <v>6</v>
      </c>
      <c r="E4869" s="180" t="s">
        <v>8953</v>
      </c>
      <c r="F4869" s="180" t="s">
        <v>32</v>
      </c>
    </row>
    <row r="4870" spans="1:6">
      <c r="A4870" s="180" t="s">
        <v>397</v>
      </c>
      <c r="B4870" s="181">
        <v>2786</v>
      </c>
      <c r="C4870" s="181">
        <v>370300</v>
      </c>
      <c r="D4870" s="181">
        <v>5</v>
      </c>
      <c r="E4870" s="180" t="s">
        <v>8954</v>
      </c>
      <c r="F4870" s="180" t="s">
        <v>58</v>
      </c>
    </row>
    <row r="4871" spans="1:6">
      <c r="A4871" s="180" t="s">
        <v>397</v>
      </c>
      <c r="B4871" s="181">
        <v>3960</v>
      </c>
      <c r="C4871" s="181">
        <v>392000</v>
      </c>
      <c r="D4871" s="181">
        <v>4</v>
      </c>
      <c r="E4871" s="180" t="s">
        <v>8955</v>
      </c>
      <c r="F4871" s="180" t="s">
        <v>14</v>
      </c>
    </row>
    <row r="4872" spans="1:6">
      <c r="A4872" s="180" t="s">
        <v>397</v>
      </c>
      <c r="B4872" s="181">
        <v>4682</v>
      </c>
      <c r="C4872" s="181">
        <v>1046800</v>
      </c>
      <c r="D4872" s="181">
        <v>6</v>
      </c>
      <c r="E4872" s="180" t="s">
        <v>8956</v>
      </c>
      <c r="F4872" s="180" t="s">
        <v>7</v>
      </c>
    </row>
    <row r="4873" spans="1:6">
      <c r="A4873" s="180" t="s">
        <v>397</v>
      </c>
      <c r="B4873" s="181">
        <v>3503</v>
      </c>
      <c r="C4873" s="181">
        <v>231700</v>
      </c>
      <c r="D4873" s="181">
        <v>4</v>
      </c>
      <c r="E4873" s="180" t="s">
        <v>8957</v>
      </c>
      <c r="F4873" s="180" t="s">
        <v>11</v>
      </c>
    </row>
    <row r="4874" spans="1:6">
      <c r="A4874" s="180" t="s">
        <v>397</v>
      </c>
      <c r="B4874" s="181">
        <v>5366</v>
      </c>
      <c r="C4874" s="181">
        <v>468600</v>
      </c>
      <c r="D4874" s="181">
        <v>5</v>
      </c>
      <c r="E4874" s="180" t="s">
        <v>8958</v>
      </c>
      <c r="F4874" s="180" t="s">
        <v>10</v>
      </c>
    </row>
    <row r="4875" spans="1:6">
      <c r="A4875" s="180" t="s">
        <v>397</v>
      </c>
      <c r="B4875" s="181">
        <v>4536</v>
      </c>
      <c r="C4875" s="181">
        <v>396700</v>
      </c>
      <c r="D4875" s="181">
        <v>4</v>
      </c>
      <c r="E4875" s="180" t="s">
        <v>8959</v>
      </c>
      <c r="F4875" s="180" t="s">
        <v>14</v>
      </c>
    </row>
    <row r="4876" spans="1:6">
      <c r="A4876" s="180" t="s">
        <v>397</v>
      </c>
      <c r="B4876" s="181">
        <v>6276</v>
      </c>
      <c r="C4876" s="181">
        <v>770100</v>
      </c>
      <c r="D4876" s="181">
        <v>6</v>
      </c>
      <c r="E4876" s="180" t="s">
        <v>8960</v>
      </c>
      <c r="F4876" s="180" t="s">
        <v>32</v>
      </c>
    </row>
    <row r="4877" spans="1:6">
      <c r="A4877" s="180" t="s">
        <v>397</v>
      </c>
      <c r="B4877" s="181">
        <v>3558</v>
      </c>
      <c r="C4877" s="181">
        <v>296200</v>
      </c>
      <c r="D4877" s="181">
        <v>5</v>
      </c>
      <c r="E4877" s="180" t="s">
        <v>8961</v>
      </c>
      <c r="F4877" s="180" t="s">
        <v>15</v>
      </c>
    </row>
    <row r="4878" spans="1:6">
      <c r="A4878" s="180" t="s">
        <v>397</v>
      </c>
      <c r="B4878" s="181">
        <v>4042</v>
      </c>
      <c r="C4878" s="181">
        <v>423800</v>
      </c>
      <c r="D4878" s="181">
        <v>4</v>
      </c>
      <c r="E4878" s="180" t="s">
        <v>8962</v>
      </c>
      <c r="F4878" s="180" t="s">
        <v>14</v>
      </c>
    </row>
    <row r="4879" spans="1:6">
      <c r="A4879" s="180" t="s">
        <v>397</v>
      </c>
      <c r="B4879" s="181">
        <v>10956</v>
      </c>
      <c r="C4879" s="181">
        <v>668600</v>
      </c>
      <c r="D4879" s="181">
        <v>4</v>
      </c>
      <c r="E4879" s="180" t="s">
        <v>8963</v>
      </c>
      <c r="F4879" s="180" t="s">
        <v>41</v>
      </c>
    </row>
    <row r="4880" spans="1:6">
      <c r="A4880" s="180" t="s">
        <v>397</v>
      </c>
      <c r="B4880" s="181">
        <v>5256</v>
      </c>
      <c r="C4880" s="181">
        <v>482500</v>
      </c>
      <c r="D4880" s="181">
        <v>5</v>
      </c>
      <c r="E4880" s="180" t="s">
        <v>8964</v>
      </c>
      <c r="F4880" s="180" t="s">
        <v>15</v>
      </c>
    </row>
    <row r="4881" spans="1:6">
      <c r="A4881" s="180" t="s">
        <v>397</v>
      </c>
      <c r="B4881" s="181">
        <v>3780</v>
      </c>
      <c r="C4881" s="181">
        <v>442700</v>
      </c>
      <c r="D4881" s="181">
        <v>8</v>
      </c>
      <c r="E4881" s="180" t="s">
        <v>8965</v>
      </c>
      <c r="F4881" s="180" t="s">
        <v>10</v>
      </c>
    </row>
    <row r="4882" spans="1:6">
      <c r="A4882" s="180" t="s">
        <v>397</v>
      </c>
      <c r="B4882" s="181">
        <v>4012</v>
      </c>
      <c r="C4882" s="181">
        <v>495100</v>
      </c>
      <c r="D4882" s="181">
        <v>7</v>
      </c>
      <c r="E4882" s="180" t="s">
        <v>8966</v>
      </c>
      <c r="F4882" s="180" t="s">
        <v>14</v>
      </c>
    </row>
    <row r="4883" spans="1:6">
      <c r="A4883" s="180" t="s">
        <v>397</v>
      </c>
      <c r="B4883" s="181">
        <v>6503</v>
      </c>
      <c r="C4883" s="181">
        <v>498900</v>
      </c>
      <c r="D4883" s="181">
        <v>6</v>
      </c>
      <c r="E4883" s="180" t="s">
        <v>8967</v>
      </c>
      <c r="F4883" s="180" t="s">
        <v>14</v>
      </c>
    </row>
    <row r="4884" spans="1:6">
      <c r="A4884" s="180" t="s">
        <v>397</v>
      </c>
      <c r="B4884" s="181">
        <v>4016</v>
      </c>
      <c r="C4884" s="181">
        <v>303700</v>
      </c>
      <c r="D4884" s="181">
        <v>4</v>
      </c>
      <c r="E4884" s="180" t="s">
        <v>8968</v>
      </c>
      <c r="F4884" s="180" t="s">
        <v>14</v>
      </c>
    </row>
    <row r="4885" spans="1:6">
      <c r="A4885" s="180" t="s">
        <v>397</v>
      </c>
      <c r="B4885" s="181">
        <v>3827</v>
      </c>
      <c r="C4885" s="181">
        <v>261100</v>
      </c>
      <c r="D4885" s="181">
        <v>6</v>
      </c>
      <c r="E4885" s="180" t="s">
        <v>8969</v>
      </c>
      <c r="F4885" s="180" t="s">
        <v>14</v>
      </c>
    </row>
    <row r="4886" spans="1:6">
      <c r="A4886" s="180" t="s">
        <v>397</v>
      </c>
      <c r="B4886" s="181">
        <v>3461</v>
      </c>
      <c r="C4886" s="181">
        <v>258700</v>
      </c>
      <c r="D4886" s="181">
        <v>6</v>
      </c>
      <c r="E4886" s="180" t="s">
        <v>8970</v>
      </c>
      <c r="F4886" s="180" t="s">
        <v>14</v>
      </c>
    </row>
    <row r="4887" spans="1:6">
      <c r="A4887" s="180" t="s">
        <v>397</v>
      </c>
      <c r="B4887" s="181">
        <v>4738</v>
      </c>
      <c r="C4887" s="181">
        <v>1628600</v>
      </c>
      <c r="D4887" s="181">
        <v>5</v>
      </c>
      <c r="E4887" s="180" t="s">
        <v>8971</v>
      </c>
      <c r="F4887" s="180" t="s">
        <v>24</v>
      </c>
    </row>
    <row r="4888" spans="1:6">
      <c r="A4888" s="180" t="s">
        <v>397</v>
      </c>
      <c r="B4888" s="181">
        <v>2728</v>
      </c>
      <c r="C4888" s="181">
        <v>539600</v>
      </c>
      <c r="D4888" s="181">
        <v>4</v>
      </c>
      <c r="E4888" s="180" t="s">
        <v>8972</v>
      </c>
      <c r="F4888" s="180" t="s">
        <v>28</v>
      </c>
    </row>
    <row r="4889" spans="1:6">
      <c r="A4889" s="180" t="s">
        <v>397</v>
      </c>
      <c r="B4889" s="181">
        <v>2917</v>
      </c>
      <c r="C4889" s="181">
        <v>291200</v>
      </c>
      <c r="D4889" s="181">
        <v>6</v>
      </c>
      <c r="E4889" s="180" t="s">
        <v>8973</v>
      </c>
      <c r="F4889" s="180" t="s">
        <v>14</v>
      </c>
    </row>
    <row r="4890" spans="1:6">
      <c r="A4890" s="180" t="s">
        <v>397</v>
      </c>
      <c r="B4890" s="181">
        <v>2796</v>
      </c>
      <c r="C4890" s="181">
        <v>241700</v>
      </c>
      <c r="D4890" s="181">
        <v>4</v>
      </c>
      <c r="E4890" s="180" t="s">
        <v>8974</v>
      </c>
      <c r="F4890" s="180" t="s">
        <v>14</v>
      </c>
    </row>
    <row r="4891" spans="1:6">
      <c r="A4891" s="180" t="s">
        <v>397</v>
      </c>
      <c r="B4891" s="181">
        <v>2803</v>
      </c>
      <c r="C4891" s="181">
        <v>372400</v>
      </c>
      <c r="D4891" s="181">
        <v>4</v>
      </c>
      <c r="E4891" s="180" t="s">
        <v>8975</v>
      </c>
      <c r="F4891" s="180" t="s">
        <v>46</v>
      </c>
    </row>
    <row r="4892" spans="1:6">
      <c r="A4892" s="180" t="s">
        <v>397</v>
      </c>
      <c r="B4892" s="181">
        <v>4692</v>
      </c>
      <c r="C4892" s="181">
        <v>575700</v>
      </c>
      <c r="D4892" s="181">
        <v>4</v>
      </c>
      <c r="E4892" s="180" t="s">
        <v>8976</v>
      </c>
      <c r="F4892" s="180" t="s">
        <v>26</v>
      </c>
    </row>
    <row r="4893" spans="1:6">
      <c r="A4893" s="180" t="s">
        <v>397</v>
      </c>
      <c r="B4893" s="181">
        <v>4180</v>
      </c>
      <c r="C4893" s="181">
        <v>366000</v>
      </c>
      <c r="D4893" s="181">
        <v>5</v>
      </c>
      <c r="E4893" s="180" t="s">
        <v>8977</v>
      </c>
      <c r="F4893" s="180" t="s">
        <v>14</v>
      </c>
    </row>
    <row r="4894" spans="1:6">
      <c r="A4894" s="180" t="s">
        <v>397</v>
      </c>
      <c r="B4894" s="181">
        <v>3876</v>
      </c>
      <c r="C4894" s="181">
        <v>296000</v>
      </c>
      <c r="D4894" s="181">
        <v>5</v>
      </c>
      <c r="E4894" s="180" t="s">
        <v>8978</v>
      </c>
      <c r="F4894" s="180" t="s">
        <v>14</v>
      </c>
    </row>
    <row r="4895" spans="1:6">
      <c r="A4895" s="180" t="s">
        <v>397</v>
      </c>
      <c r="B4895" s="181">
        <v>11303</v>
      </c>
      <c r="C4895" s="181">
        <v>1132500</v>
      </c>
      <c r="D4895" s="181">
        <v>8</v>
      </c>
      <c r="E4895" s="180" t="s">
        <v>8979</v>
      </c>
      <c r="F4895" s="180" t="s">
        <v>41</v>
      </c>
    </row>
    <row r="4896" spans="1:6">
      <c r="A4896" s="180" t="s">
        <v>397</v>
      </c>
      <c r="B4896" s="181">
        <v>3783</v>
      </c>
      <c r="C4896" s="181">
        <v>534100</v>
      </c>
      <c r="D4896" s="181">
        <v>4</v>
      </c>
      <c r="E4896" s="180" t="s">
        <v>8980</v>
      </c>
      <c r="F4896" s="180" t="s">
        <v>49</v>
      </c>
    </row>
    <row r="4897" spans="1:6">
      <c r="A4897" s="180" t="s">
        <v>397</v>
      </c>
      <c r="B4897" s="181">
        <v>8584</v>
      </c>
      <c r="C4897" s="181">
        <v>611700</v>
      </c>
      <c r="D4897" s="181">
        <v>4</v>
      </c>
      <c r="E4897" s="180" t="s">
        <v>8981</v>
      </c>
      <c r="F4897" s="180" t="s">
        <v>10</v>
      </c>
    </row>
    <row r="4898" spans="1:6">
      <c r="A4898" s="180" t="s">
        <v>397</v>
      </c>
      <c r="B4898" s="181">
        <v>5172</v>
      </c>
      <c r="C4898" s="181">
        <v>366600</v>
      </c>
      <c r="D4898" s="181">
        <v>6</v>
      </c>
      <c r="E4898" s="180" t="s">
        <v>8982</v>
      </c>
      <c r="F4898" s="180" t="s">
        <v>14</v>
      </c>
    </row>
    <row r="4899" spans="1:6">
      <c r="A4899" s="180" t="s">
        <v>397</v>
      </c>
      <c r="B4899" s="181">
        <v>4366</v>
      </c>
      <c r="C4899" s="181">
        <v>345900</v>
      </c>
      <c r="D4899" s="181">
        <v>6</v>
      </c>
      <c r="E4899" s="180" t="s">
        <v>8983</v>
      </c>
      <c r="F4899" s="180" t="s">
        <v>15</v>
      </c>
    </row>
    <row r="4900" spans="1:6">
      <c r="A4900" s="180" t="s">
        <v>397</v>
      </c>
      <c r="B4900" s="181">
        <v>4668</v>
      </c>
      <c r="C4900" s="181">
        <v>419400</v>
      </c>
      <c r="D4900" s="181">
        <v>4</v>
      </c>
      <c r="E4900" s="180" t="s">
        <v>8984</v>
      </c>
      <c r="F4900" s="180" t="s">
        <v>14</v>
      </c>
    </row>
    <row r="4901" spans="1:6">
      <c r="A4901" s="180" t="s">
        <v>397</v>
      </c>
      <c r="B4901" s="181">
        <v>5440</v>
      </c>
      <c r="C4901" s="181">
        <v>363600</v>
      </c>
      <c r="D4901" s="181">
        <v>6</v>
      </c>
      <c r="E4901" s="180" t="s">
        <v>8985</v>
      </c>
      <c r="F4901" s="180" t="s">
        <v>14</v>
      </c>
    </row>
    <row r="4902" spans="1:6">
      <c r="A4902" s="180" t="s">
        <v>397</v>
      </c>
      <c r="B4902" s="181">
        <v>4368</v>
      </c>
      <c r="C4902" s="181">
        <v>675100</v>
      </c>
      <c r="D4902" s="181">
        <v>6</v>
      </c>
      <c r="E4902" s="180" t="s">
        <v>8986</v>
      </c>
      <c r="F4902" s="180" t="s">
        <v>31</v>
      </c>
    </row>
    <row r="4903" spans="1:6">
      <c r="A4903" s="180" t="s">
        <v>397</v>
      </c>
      <c r="B4903" s="181">
        <v>3744</v>
      </c>
      <c r="C4903" s="181">
        <v>508800</v>
      </c>
      <c r="D4903" s="181">
        <v>5</v>
      </c>
      <c r="E4903" s="180" t="s">
        <v>8987</v>
      </c>
      <c r="F4903" s="180" t="s">
        <v>139</v>
      </c>
    </row>
    <row r="4904" spans="1:6">
      <c r="A4904" s="180" t="s">
        <v>397</v>
      </c>
      <c r="B4904" s="181">
        <v>3758</v>
      </c>
      <c r="C4904" s="181">
        <v>238100</v>
      </c>
      <c r="D4904" s="181">
        <v>4</v>
      </c>
      <c r="E4904" s="180" t="s">
        <v>8988</v>
      </c>
      <c r="F4904" s="180" t="s">
        <v>171</v>
      </c>
    </row>
    <row r="4905" spans="1:6">
      <c r="A4905" s="180" t="s">
        <v>397</v>
      </c>
      <c r="B4905" s="181">
        <v>7016</v>
      </c>
      <c r="C4905" s="181">
        <v>393400</v>
      </c>
      <c r="D4905" s="181">
        <v>4</v>
      </c>
      <c r="E4905" s="180" t="s">
        <v>8989</v>
      </c>
      <c r="F4905" s="180" t="s">
        <v>41</v>
      </c>
    </row>
    <row r="4906" spans="1:6">
      <c r="A4906" s="180" t="s">
        <v>397</v>
      </c>
      <c r="B4906" s="181">
        <v>3240</v>
      </c>
      <c r="C4906" s="181">
        <v>307600</v>
      </c>
      <c r="D4906" s="181">
        <v>4</v>
      </c>
      <c r="E4906" s="180" t="s">
        <v>8990</v>
      </c>
      <c r="F4906" s="180" t="s">
        <v>14</v>
      </c>
    </row>
    <row r="4907" spans="1:6">
      <c r="A4907" s="180" t="s">
        <v>397</v>
      </c>
      <c r="B4907" s="181">
        <v>2666</v>
      </c>
      <c r="C4907" s="181">
        <v>293600</v>
      </c>
      <c r="D4907" s="181">
        <v>4</v>
      </c>
      <c r="E4907" s="180" t="s">
        <v>8991</v>
      </c>
      <c r="F4907" s="180" t="s">
        <v>5</v>
      </c>
    </row>
    <row r="4908" spans="1:6">
      <c r="A4908" s="180" t="s">
        <v>397</v>
      </c>
      <c r="B4908" s="181">
        <v>4061</v>
      </c>
      <c r="C4908" s="181">
        <v>370100</v>
      </c>
      <c r="D4908" s="181">
        <v>4</v>
      </c>
      <c r="E4908" s="180" t="s">
        <v>8992</v>
      </c>
      <c r="F4908" s="180" t="s">
        <v>206</v>
      </c>
    </row>
    <row r="4909" spans="1:6">
      <c r="A4909" s="180" t="s">
        <v>397</v>
      </c>
      <c r="B4909" s="181">
        <v>8404</v>
      </c>
      <c r="C4909" s="181">
        <v>787800</v>
      </c>
      <c r="D4909" s="181">
        <v>4</v>
      </c>
      <c r="E4909" s="180" t="s">
        <v>8993</v>
      </c>
      <c r="F4909" s="180" t="s">
        <v>41</v>
      </c>
    </row>
    <row r="4910" spans="1:6">
      <c r="A4910" s="180" t="s">
        <v>397</v>
      </c>
      <c r="B4910" s="181">
        <v>3561</v>
      </c>
      <c r="C4910" s="181">
        <v>583600</v>
      </c>
      <c r="D4910" s="181">
        <v>4</v>
      </c>
      <c r="E4910" s="180" t="s">
        <v>8994</v>
      </c>
      <c r="F4910" s="180" t="s">
        <v>31</v>
      </c>
    </row>
    <row r="4911" spans="1:6">
      <c r="A4911" s="180" t="s">
        <v>397</v>
      </c>
      <c r="B4911" s="181">
        <v>3941</v>
      </c>
      <c r="C4911" s="181">
        <v>330000</v>
      </c>
      <c r="D4911" s="181">
        <v>4</v>
      </c>
      <c r="E4911" s="180" t="s">
        <v>8995</v>
      </c>
      <c r="F4911" s="180" t="s">
        <v>14</v>
      </c>
    </row>
    <row r="4912" spans="1:6">
      <c r="A4912" s="180" t="s">
        <v>397</v>
      </c>
      <c r="B4912" s="181">
        <v>4779</v>
      </c>
      <c r="C4912" s="181">
        <v>392200</v>
      </c>
      <c r="D4912" s="181">
        <v>6</v>
      </c>
      <c r="E4912" s="180" t="s">
        <v>8996</v>
      </c>
      <c r="F4912" s="180" t="s">
        <v>14</v>
      </c>
    </row>
    <row r="4913" spans="1:6">
      <c r="A4913" s="180" t="s">
        <v>397</v>
      </c>
      <c r="B4913" s="181">
        <v>4461</v>
      </c>
      <c r="C4913" s="181">
        <v>614800</v>
      </c>
      <c r="D4913" s="181">
        <v>8</v>
      </c>
      <c r="E4913" s="180" t="s">
        <v>8997</v>
      </c>
      <c r="F4913" s="180" t="s">
        <v>138</v>
      </c>
    </row>
    <row r="4914" spans="1:6">
      <c r="A4914" s="180" t="s">
        <v>397</v>
      </c>
      <c r="B4914" s="181">
        <v>4977</v>
      </c>
      <c r="C4914" s="181">
        <v>628500</v>
      </c>
      <c r="D4914" s="181">
        <v>4</v>
      </c>
      <c r="E4914" s="180" t="s">
        <v>8998</v>
      </c>
      <c r="F4914" s="180" t="s">
        <v>77</v>
      </c>
    </row>
    <row r="4915" spans="1:6">
      <c r="A4915" s="180" t="s">
        <v>397</v>
      </c>
      <c r="B4915" s="181">
        <v>3507</v>
      </c>
      <c r="C4915" s="181">
        <v>705400</v>
      </c>
      <c r="D4915" s="181">
        <v>4</v>
      </c>
      <c r="E4915" s="180" t="s">
        <v>8999</v>
      </c>
      <c r="F4915" s="180" t="s">
        <v>28</v>
      </c>
    </row>
    <row r="4916" spans="1:6">
      <c r="A4916" s="180" t="s">
        <v>397</v>
      </c>
      <c r="B4916" s="181">
        <v>5586</v>
      </c>
      <c r="C4916" s="181">
        <v>939300</v>
      </c>
      <c r="D4916" s="181">
        <v>7</v>
      </c>
      <c r="E4916" s="180" t="s">
        <v>9000</v>
      </c>
      <c r="F4916" s="180" t="s">
        <v>16</v>
      </c>
    </row>
    <row r="4917" spans="1:6">
      <c r="A4917" s="180" t="s">
        <v>397</v>
      </c>
      <c r="B4917" s="181">
        <v>4756</v>
      </c>
      <c r="C4917" s="181">
        <v>371100</v>
      </c>
      <c r="D4917" s="181">
        <v>4</v>
      </c>
      <c r="E4917" s="180" t="s">
        <v>9001</v>
      </c>
      <c r="F4917" s="180" t="s">
        <v>14</v>
      </c>
    </row>
    <row r="4918" spans="1:6">
      <c r="A4918" s="180" t="s">
        <v>397</v>
      </c>
      <c r="B4918" s="181">
        <v>3967</v>
      </c>
      <c r="C4918" s="181">
        <v>736300</v>
      </c>
      <c r="D4918" s="181">
        <v>5</v>
      </c>
      <c r="E4918" s="180" t="s">
        <v>9002</v>
      </c>
      <c r="F4918" s="180" t="s">
        <v>28</v>
      </c>
    </row>
    <row r="4919" spans="1:6">
      <c r="A4919" s="180" t="s">
        <v>397</v>
      </c>
      <c r="B4919" s="181">
        <v>3512</v>
      </c>
      <c r="C4919" s="181">
        <v>1094000</v>
      </c>
      <c r="D4919" s="181">
        <v>5</v>
      </c>
      <c r="E4919" s="180" t="s">
        <v>9003</v>
      </c>
      <c r="F4919" s="180" t="s">
        <v>7</v>
      </c>
    </row>
    <row r="4920" spans="1:6">
      <c r="A4920" s="180" t="s">
        <v>397</v>
      </c>
      <c r="B4920" s="181">
        <v>3334</v>
      </c>
      <c r="C4920" s="181">
        <v>400200</v>
      </c>
      <c r="D4920" s="181">
        <v>4</v>
      </c>
      <c r="E4920" s="180" t="s">
        <v>9004</v>
      </c>
      <c r="F4920" s="180" t="s">
        <v>46</v>
      </c>
    </row>
    <row r="4921" spans="1:6">
      <c r="A4921" s="180" t="s">
        <v>397</v>
      </c>
      <c r="B4921" s="181">
        <v>3507</v>
      </c>
      <c r="C4921" s="181">
        <v>360700</v>
      </c>
      <c r="D4921" s="181">
        <v>4</v>
      </c>
      <c r="E4921" s="180" t="s">
        <v>9005</v>
      </c>
      <c r="F4921" s="180" t="s">
        <v>10</v>
      </c>
    </row>
    <row r="4922" spans="1:6">
      <c r="A4922" s="180" t="s">
        <v>397</v>
      </c>
      <c r="B4922" s="181">
        <v>4480</v>
      </c>
      <c r="C4922" s="181">
        <v>715000</v>
      </c>
      <c r="D4922" s="181">
        <v>4</v>
      </c>
      <c r="E4922" s="180" t="s">
        <v>9006</v>
      </c>
      <c r="F4922" s="180" t="s">
        <v>28</v>
      </c>
    </row>
    <row r="4923" spans="1:6">
      <c r="A4923" s="180" t="s">
        <v>397</v>
      </c>
      <c r="B4923" s="181">
        <v>3117</v>
      </c>
      <c r="C4923" s="181">
        <v>613900</v>
      </c>
      <c r="D4923" s="181">
        <v>5</v>
      </c>
      <c r="E4923" s="180" t="s">
        <v>9007</v>
      </c>
      <c r="F4923" s="180" t="s">
        <v>78</v>
      </c>
    </row>
    <row r="4924" spans="1:6">
      <c r="A4924" s="180" t="s">
        <v>397</v>
      </c>
      <c r="B4924" s="181">
        <v>3222</v>
      </c>
      <c r="C4924" s="181">
        <v>234100</v>
      </c>
      <c r="D4924" s="181">
        <v>4</v>
      </c>
      <c r="E4924" s="180" t="s">
        <v>9008</v>
      </c>
      <c r="F4924" s="180" t="s">
        <v>11</v>
      </c>
    </row>
    <row r="4925" spans="1:6">
      <c r="A4925" s="180" t="s">
        <v>397</v>
      </c>
      <c r="B4925" s="181">
        <v>6432</v>
      </c>
      <c r="C4925" s="181">
        <v>948400</v>
      </c>
      <c r="D4925" s="181">
        <v>8</v>
      </c>
      <c r="E4925" s="180" t="s">
        <v>9009</v>
      </c>
      <c r="F4925" s="180" t="s">
        <v>72</v>
      </c>
    </row>
    <row r="4926" spans="1:6">
      <c r="A4926" s="180" t="s">
        <v>397</v>
      </c>
      <c r="B4926" s="181">
        <v>6102</v>
      </c>
      <c r="C4926" s="181">
        <v>516000</v>
      </c>
      <c r="D4926" s="181">
        <v>4</v>
      </c>
      <c r="E4926" s="180" t="s">
        <v>9010</v>
      </c>
      <c r="F4926" s="180" t="s">
        <v>41</v>
      </c>
    </row>
    <row r="4927" spans="1:6">
      <c r="A4927" s="180" t="s">
        <v>397</v>
      </c>
      <c r="B4927" s="181">
        <v>4362</v>
      </c>
      <c r="C4927" s="181">
        <v>493800</v>
      </c>
      <c r="D4927" s="181">
        <v>4</v>
      </c>
      <c r="E4927" s="180" t="s">
        <v>9011</v>
      </c>
      <c r="F4927" s="180" t="s">
        <v>10</v>
      </c>
    </row>
    <row r="4928" spans="1:6">
      <c r="A4928" s="180" t="s">
        <v>397</v>
      </c>
      <c r="B4928" s="181">
        <v>3256</v>
      </c>
      <c r="C4928" s="181">
        <v>512100</v>
      </c>
      <c r="D4928" s="181">
        <v>4</v>
      </c>
      <c r="E4928" s="180" t="s">
        <v>9012</v>
      </c>
      <c r="F4928" s="180" t="s">
        <v>5</v>
      </c>
    </row>
    <row r="4929" spans="1:6">
      <c r="A4929" s="180" t="s">
        <v>397</v>
      </c>
      <c r="B4929" s="181">
        <v>3376</v>
      </c>
      <c r="C4929" s="181">
        <v>842700</v>
      </c>
      <c r="D4929" s="181">
        <v>5</v>
      </c>
      <c r="E4929" s="180" t="s">
        <v>9013</v>
      </c>
      <c r="F4929" s="180" t="s">
        <v>7</v>
      </c>
    </row>
    <row r="4930" spans="1:6">
      <c r="A4930" s="180" t="s">
        <v>397</v>
      </c>
      <c r="B4930" s="181">
        <v>4273</v>
      </c>
      <c r="C4930" s="181">
        <v>365900</v>
      </c>
      <c r="D4930" s="181">
        <v>4</v>
      </c>
      <c r="E4930" s="180" t="s">
        <v>9014</v>
      </c>
      <c r="F4930" s="180" t="s">
        <v>14</v>
      </c>
    </row>
    <row r="4931" spans="1:6">
      <c r="A4931" s="180" t="s">
        <v>397</v>
      </c>
      <c r="B4931" s="181">
        <v>4518</v>
      </c>
      <c r="C4931" s="181">
        <v>334000</v>
      </c>
      <c r="D4931" s="181">
        <v>6</v>
      </c>
      <c r="E4931" s="180" t="s">
        <v>9015</v>
      </c>
      <c r="F4931" s="180" t="s">
        <v>14</v>
      </c>
    </row>
    <row r="4932" spans="1:6">
      <c r="A4932" s="180" t="s">
        <v>397</v>
      </c>
      <c r="B4932" s="181">
        <v>4176</v>
      </c>
      <c r="C4932" s="181">
        <v>461500</v>
      </c>
      <c r="D4932" s="181">
        <v>6</v>
      </c>
      <c r="E4932" s="180" t="s">
        <v>9016</v>
      </c>
      <c r="F4932" s="180" t="s">
        <v>14</v>
      </c>
    </row>
    <row r="4933" spans="1:6">
      <c r="A4933" s="180" t="s">
        <v>397</v>
      </c>
      <c r="B4933" s="181">
        <v>7965</v>
      </c>
      <c r="C4933" s="181">
        <v>731600</v>
      </c>
      <c r="D4933" s="181">
        <v>8</v>
      </c>
      <c r="E4933" s="180" t="s">
        <v>9017</v>
      </c>
      <c r="F4933" s="180" t="s">
        <v>14</v>
      </c>
    </row>
    <row r="4934" spans="1:6">
      <c r="A4934" s="180" t="s">
        <v>397</v>
      </c>
      <c r="B4934" s="181">
        <v>4938</v>
      </c>
      <c r="C4934" s="181">
        <v>522400</v>
      </c>
      <c r="D4934" s="181">
        <v>4</v>
      </c>
      <c r="E4934" s="180" t="s">
        <v>9018</v>
      </c>
      <c r="F4934" s="180" t="s">
        <v>41</v>
      </c>
    </row>
    <row r="4935" spans="1:6">
      <c r="A4935" s="180" t="s">
        <v>397</v>
      </c>
      <c r="B4935" s="181">
        <v>7608</v>
      </c>
      <c r="C4935" s="181">
        <v>663700</v>
      </c>
      <c r="D4935" s="181">
        <v>8</v>
      </c>
      <c r="E4935" s="180" t="s">
        <v>9019</v>
      </c>
      <c r="F4935" s="180" t="s">
        <v>10</v>
      </c>
    </row>
    <row r="4936" spans="1:6">
      <c r="A4936" s="180" t="s">
        <v>397</v>
      </c>
      <c r="B4936" s="181">
        <v>7228</v>
      </c>
      <c r="C4936" s="181">
        <v>788700</v>
      </c>
      <c r="D4936" s="181">
        <v>7</v>
      </c>
      <c r="E4936" s="180" t="s">
        <v>9020</v>
      </c>
      <c r="F4936" s="180" t="s">
        <v>45</v>
      </c>
    </row>
    <row r="4937" spans="1:6">
      <c r="A4937" s="180" t="s">
        <v>397</v>
      </c>
      <c r="B4937" s="181">
        <v>5743</v>
      </c>
      <c r="C4937" s="181">
        <v>801800</v>
      </c>
      <c r="D4937" s="181">
        <v>5</v>
      </c>
      <c r="E4937" s="180" t="s">
        <v>9021</v>
      </c>
      <c r="F4937" s="180" t="s">
        <v>44</v>
      </c>
    </row>
    <row r="4938" spans="1:6">
      <c r="A4938" s="180" t="s">
        <v>397</v>
      </c>
      <c r="B4938" s="181">
        <v>4146</v>
      </c>
      <c r="C4938" s="181">
        <v>451600</v>
      </c>
      <c r="D4938" s="181">
        <v>6</v>
      </c>
      <c r="E4938" s="180" t="s">
        <v>9022</v>
      </c>
      <c r="F4938" s="180" t="s">
        <v>14</v>
      </c>
    </row>
    <row r="4939" spans="1:6">
      <c r="A4939" s="180" t="s">
        <v>397</v>
      </c>
      <c r="B4939" s="181">
        <v>3807</v>
      </c>
      <c r="C4939" s="181">
        <v>280800</v>
      </c>
      <c r="D4939" s="181">
        <v>6</v>
      </c>
      <c r="E4939" s="180" t="s">
        <v>9023</v>
      </c>
      <c r="F4939" s="180" t="s">
        <v>11</v>
      </c>
    </row>
    <row r="4940" spans="1:6">
      <c r="A4940" s="180" t="s">
        <v>397</v>
      </c>
      <c r="B4940" s="181">
        <v>4866</v>
      </c>
      <c r="C4940" s="181">
        <v>318600</v>
      </c>
      <c r="D4940" s="181">
        <v>6</v>
      </c>
      <c r="E4940" s="180" t="s">
        <v>9024</v>
      </c>
      <c r="F4940" s="180" t="s">
        <v>11</v>
      </c>
    </row>
    <row r="4941" spans="1:6">
      <c r="A4941" s="180" t="s">
        <v>397</v>
      </c>
      <c r="B4941" s="181">
        <v>3547</v>
      </c>
      <c r="C4941" s="181">
        <v>298600</v>
      </c>
      <c r="D4941" s="181">
        <v>5</v>
      </c>
      <c r="E4941" s="180" t="s">
        <v>9025</v>
      </c>
      <c r="F4941" s="180" t="s">
        <v>14</v>
      </c>
    </row>
    <row r="4942" spans="1:6">
      <c r="A4942" s="180" t="s">
        <v>397</v>
      </c>
      <c r="B4942" s="181">
        <v>4428</v>
      </c>
      <c r="C4942" s="181">
        <v>566100</v>
      </c>
      <c r="D4942" s="181">
        <v>6</v>
      </c>
      <c r="E4942" s="180" t="s">
        <v>9026</v>
      </c>
      <c r="F4942" s="180" t="s">
        <v>13</v>
      </c>
    </row>
    <row r="4943" spans="1:6">
      <c r="A4943" s="180" t="s">
        <v>397</v>
      </c>
      <c r="B4943" s="181">
        <v>6318</v>
      </c>
      <c r="C4943" s="181">
        <v>807700</v>
      </c>
      <c r="D4943" s="181">
        <v>8</v>
      </c>
      <c r="E4943" s="180" t="s">
        <v>9027</v>
      </c>
      <c r="F4943" s="180" t="s">
        <v>74</v>
      </c>
    </row>
    <row r="4944" spans="1:6">
      <c r="A4944" s="180" t="s">
        <v>397</v>
      </c>
      <c r="B4944" s="181">
        <v>9150</v>
      </c>
      <c r="C4944" s="181">
        <v>652300</v>
      </c>
      <c r="D4944" s="181">
        <v>4</v>
      </c>
      <c r="E4944" s="180" t="s">
        <v>9028</v>
      </c>
      <c r="F4944" s="180" t="s">
        <v>41</v>
      </c>
    </row>
    <row r="4945" spans="1:6">
      <c r="A4945" s="180" t="s">
        <v>397</v>
      </c>
      <c r="B4945" s="181">
        <v>3564</v>
      </c>
      <c r="C4945" s="181">
        <v>779600</v>
      </c>
      <c r="D4945" s="181">
        <v>4</v>
      </c>
      <c r="E4945" s="180" t="s">
        <v>9029</v>
      </c>
      <c r="F4945" s="180" t="s">
        <v>28</v>
      </c>
    </row>
    <row r="4946" spans="1:6">
      <c r="A4946" s="180" t="s">
        <v>397</v>
      </c>
      <c r="B4946" s="181">
        <v>8054</v>
      </c>
      <c r="C4946" s="181">
        <v>659200</v>
      </c>
      <c r="D4946" s="181">
        <v>4</v>
      </c>
      <c r="E4946" s="180" t="s">
        <v>9030</v>
      </c>
      <c r="F4946" s="180" t="s">
        <v>41</v>
      </c>
    </row>
    <row r="4947" spans="1:6">
      <c r="A4947" s="180" t="s">
        <v>397</v>
      </c>
      <c r="B4947" s="181">
        <v>3528</v>
      </c>
      <c r="C4947" s="181">
        <v>527000</v>
      </c>
      <c r="D4947" s="181">
        <v>6</v>
      </c>
      <c r="E4947" s="180" t="s">
        <v>9031</v>
      </c>
      <c r="F4947" s="180" t="s">
        <v>154</v>
      </c>
    </row>
    <row r="4948" spans="1:6">
      <c r="A4948" s="180" t="s">
        <v>397</v>
      </c>
      <c r="B4948" s="181">
        <v>5850</v>
      </c>
      <c r="C4948" s="181">
        <v>403700</v>
      </c>
      <c r="D4948" s="181">
        <v>6</v>
      </c>
      <c r="E4948" s="180" t="s">
        <v>9032</v>
      </c>
      <c r="F4948" s="180" t="s">
        <v>14</v>
      </c>
    </row>
    <row r="4949" spans="1:6">
      <c r="A4949" s="180" t="s">
        <v>397</v>
      </c>
      <c r="B4949" s="181">
        <v>1801</v>
      </c>
      <c r="C4949" s="181">
        <v>167700</v>
      </c>
      <c r="D4949" s="181">
        <v>4</v>
      </c>
      <c r="E4949" s="180" t="s">
        <v>9033</v>
      </c>
      <c r="F4949" s="180" t="s">
        <v>11</v>
      </c>
    </row>
    <row r="4950" spans="1:6">
      <c r="A4950" s="180" t="s">
        <v>397</v>
      </c>
      <c r="B4950" s="181">
        <v>2671</v>
      </c>
      <c r="C4950" s="181">
        <v>333600</v>
      </c>
      <c r="D4950" s="181">
        <v>4</v>
      </c>
      <c r="E4950" s="180" t="s">
        <v>9034</v>
      </c>
      <c r="F4950" s="180" t="s">
        <v>95</v>
      </c>
    </row>
    <row r="4951" spans="1:6">
      <c r="A4951" s="180" t="s">
        <v>397</v>
      </c>
      <c r="B4951" s="181">
        <v>2912</v>
      </c>
      <c r="C4951" s="181">
        <v>451900</v>
      </c>
      <c r="D4951" s="181">
        <v>5</v>
      </c>
      <c r="E4951" s="180" t="s">
        <v>9035</v>
      </c>
      <c r="F4951" s="180" t="s">
        <v>49</v>
      </c>
    </row>
    <row r="4952" spans="1:6">
      <c r="A4952" s="180" t="s">
        <v>397</v>
      </c>
      <c r="B4952" s="181">
        <v>5196</v>
      </c>
      <c r="C4952" s="181">
        <v>482500</v>
      </c>
      <c r="D4952" s="181">
        <v>5</v>
      </c>
      <c r="E4952" s="180" t="s">
        <v>9036</v>
      </c>
      <c r="F4952" s="180" t="s">
        <v>26</v>
      </c>
    </row>
    <row r="4953" spans="1:6">
      <c r="A4953" s="180" t="s">
        <v>397</v>
      </c>
      <c r="B4953" s="181">
        <v>5245</v>
      </c>
      <c r="C4953" s="181">
        <v>704000</v>
      </c>
      <c r="D4953" s="181">
        <v>7</v>
      </c>
      <c r="E4953" s="180" t="s">
        <v>9037</v>
      </c>
      <c r="F4953" s="180" t="s">
        <v>49</v>
      </c>
    </row>
    <row r="4954" spans="1:6">
      <c r="A4954" s="180" t="s">
        <v>397</v>
      </c>
      <c r="B4954" s="181">
        <v>6460</v>
      </c>
      <c r="C4954" s="181">
        <v>550600</v>
      </c>
      <c r="D4954" s="181">
        <v>4</v>
      </c>
      <c r="E4954" s="180" t="s">
        <v>9038</v>
      </c>
      <c r="F4954" s="180" t="s">
        <v>41</v>
      </c>
    </row>
    <row r="4955" spans="1:6">
      <c r="A4955" s="180" t="s">
        <v>397</v>
      </c>
      <c r="B4955" s="181">
        <v>3584</v>
      </c>
      <c r="C4955" s="181">
        <v>624700</v>
      </c>
      <c r="D4955" s="181">
        <v>4</v>
      </c>
      <c r="E4955" s="180" t="s">
        <v>9039</v>
      </c>
      <c r="F4955" s="180" t="s">
        <v>66</v>
      </c>
    </row>
    <row r="4956" spans="1:6">
      <c r="A4956" s="180" t="s">
        <v>397</v>
      </c>
      <c r="B4956" s="181">
        <v>5649</v>
      </c>
      <c r="C4956" s="181">
        <v>411600</v>
      </c>
      <c r="D4956" s="181">
        <v>6</v>
      </c>
      <c r="E4956" s="180" t="s">
        <v>9040</v>
      </c>
      <c r="F4956" s="180" t="s">
        <v>14</v>
      </c>
    </row>
    <row r="4957" spans="1:6">
      <c r="A4957" s="180" t="s">
        <v>397</v>
      </c>
      <c r="B4957" s="181">
        <v>4282</v>
      </c>
      <c r="C4957" s="181">
        <v>348900</v>
      </c>
      <c r="D4957" s="181">
        <v>4</v>
      </c>
      <c r="E4957" s="180" t="s">
        <v>9041</v>
      </c>
      <c r="F4957" s="180" t="s">
        <v>37</v>
      </c>
    </row>
    <row r="4958" spans="1:6">
      <c r="A4958" s="180" t="s">
        <v>397</v>
      </c>
      <c r="B4958" s="181">
        <v>4392</v>
      </c>
      <c r="C4958" s="181">
        <v>661500</v>
      </c>
      <c r="D4958" s="181">
        <v>6</v>
      </c>
      <c r="E4958" s="180" t="s">
        <v>9042</v>
      </c>
      <c r="F4958" s="180" t="s">
        <v>72</v>
      </c>
    </row>
    <row r="4959" spans="1:6">
      <c r="A4959" s="180" t="s">
        <v>397</v>
      </c>
      <c r="B4959" s="181">
        <v>2767</v>
      </c>
      <c r="C4959" s="181">
        <v>550900</v>
      </c>
      <c r="D4959" s="181">
        <v>4</v>
      </c>
      <c r="E4959" s="180" t="s">
        <v>9043</v>
      </c>
      <c r="F4959" s="180" t="s">
        <v>45</v>
      </c>
    </row>
    <row r="4960" spans="1:6">
      <c r="A4960" s="180" t="s">
        <v>397</v>
      </c>
      <c r="B4960" s="181">
        <v>3512</v>
      </c>
      <c r="C4960" s="181">
        <v>306900</v>
      </c>
      <c r="D4960" s="181">
        <v>4</v>
      </c>
      <c r="E4960" s="180" t="s">
        <v>9044</v>
      </c>
      <c r="F4960" s="180" t="s">
        <v>14</v>
      </c>
    </row>
    <row r="4961" spans="1:6">
      <c r="A4961" s="180" t="s">
        <v>397</v>
      </c>
      <c r="B4961" s="181">
        <v>5035</v>
      </c>
      <c r="C4961" s="181">
        <v>638600</v>
      </c>
      <c r="D4961" s="181">
        <v>6</v>
      </c>
      <c r="E4961" s="180" t="s">
        <v>9045</v>
      </c>
      <c r="F4961" s="180" t="s">
        <v>13</v>
      </c>
    </row>
    <row r="4962" spans="1:6">
      <c r="A4962" s="180" t="s">
        <v>397</v>
      </c>
      <c r="B4962" s="181">
        <v>4512</v>
      </c>
      <c r="C4962" s="181">
        <v>294600</v>
      </c>
      <c r="D4962" s="181">
        <v>6</v>
      </c>
      <c r="E4962" s="180" t="s">
        <v>9046</v>
      </c>
      <c r="F4962" s="180" t="s">
        <v>11</v>
      </c>
    </row>
    <row r="4963" spans="1:6">
      <c r="A4963" s="180" t="s">
        <v>397</v>
      </c>
      <c r="B4963" s="181">
        <v>3750</v>
      </c>
      <c r="C4963" s="181">
        <v>1184000</v>
      </c>
      <c r="D4963" s="181">
        <v>5</v>
      </c>
      <c r="E4963" s="180" t="s">
        <v>9047</v>
      </c>
      <c r="F4963" s="180" t="s">
        <v>28</v>
      </c>
    </row>
    <row r="4964" spans="1:6">
      <c r="A4964" s="180" t="s">
        <v>397</v>
      </c>
      <c r="B4964" s="181">
        <v>5670</v>
      </c>
      <c r="C4964" s="181">
        <v>404200</v>
      </c>
      <c r="D4964" s="181">
        <v>6</v>
      </c>
      <c r="E4964" s="180" t="s">
        <v>9048</v>
      </c>
      <c r="F4964" s="180" t="s">
        <v>14</v>
      </c>
    </row>
    <row r="4965" spans="1:6">
      <c r="A4965" s="180" t="s">
        <v>397</v>
      </c>
      <c r="B4965" s="181">
        <v>2786</v>
      </c>
      <c r="C4965" s="181">
        <v>1036000</v>
      </c>
      <c r="D4965" s="181">
        <v>4</v>
      </c>
      <c r="E4965" s="180" t="s">
        <v>9049</v>
      </c>
      <c r="F4965" s="180" t="s">
        <v>7</v>
      </c>
    </row>
    <row r="4966" spans="1:6">
      <c r="A4966" s="180" t="s">
        <v>397</v>
      </c>
      <c r="B4966" s="181">
        <v>4635</v>
      </c>
      <c r="C4966" s="181">
        <v>362500</v>
      </c>
      <c r="D4966" s="181">
        <v>4</v>
      </c>
      <c r="E4966" s="180" t="s">
        <v>9050</v>
      </c>
      <c r="F4966" s="180" t="s">
        <v>14</v>
      </c>
    </row>
    <row r="4967" spans="1:6">
      <c r="A4967" s="180" t="s">
        <v>397</v>
      </c>
      <c r="B4967" s="181">
        <v>6134</v>
      </c>
      <c r="C4967" s="181">
        <v>370700</v>
      </c>
      <c r="D4967" s="181">
        <v>8</v>
      </c>
      <c r="E4967" s="180" t="s">
        <v>9051</v>
      </c>
      <c r="F4967" s="180" t="s">
        <v>14</v>
      </c>
    </row>
    <row r="4968" spans="1:6">
      <c r="A4968" s="180" t="s">
        <v>397</v>
      </c>
      <c r="B4968" s="181">
        <v>2660</v>
      </c>
      <c r="C4968" s="181">
        <v>497000</v>
      </c>
      <c r="D4968" s="181">
        <v>5</v>
      </c>
      <c r="E4968" s="180" t="s">
        <v>9052</v>
      </c>
      <c r="F4968" s="180" t="s">
        <v>28</v>
      </c>
    </row>
    <row r="4969" spans="1:6">
      <c r="A4969" s="180" t="s">
        <v>397</v>
      </c>
      <c r="B4969" s="181">
        <v>3896</v>
      </c>
      <c r="C4969" s="181">
        <v>336300</v>
      </c>
      <c r="D4969" s="181">
        <v>4</v>
      </c>
      <c r="E4969" s="180" t="s">
        <v>9053</v>
      </c>
      <c r="F4969" s="180" t="s">
        <v>14</v>
      </c>
    </row>
    <row r="4970" spans="1:6">
      <c r="A4970" s="180" t="s">
        <v>397</v>
      </c>
      <c r="B4970" s="181">
        <v>3999</v>
      </c>
      <c r="C4970" s="181">
        <v>731900</v>
      </c>
      <c r="D4970" s="181">
        <v>7</v>
      </c>
      <c r="E4970" s="180" t="s">
        <v>9054</v>
      </c>
      <c r="F4970" s="180" t="s">
        <v>28</v>
      </c>
    </row>
    <row r="4971" spans="1:6">
      <c r="A4971" s="180" t="s">
        <v>397</v>
      </c>
      <c r="B4971" s="181">
        <v>5415</v>
      </c>
      <c r="C4971" s="181">
        <v>587700</v>
      </c>
      <c r="D4971" s="181">
        <v>5</v>
      </c>
      <c r="E4971" s="180" t="s">
        <v>9055</v>
      </c>
      <c r="F4971" s="180" t="s">
        <v>41</v>
      </c>
    </row>
    <row r="4972" spans="1:6">
      <c r="A4972" s="180" t="s">
        <v>397</v>
      </c>
      <c r="B4972" s="181">
        <v>5862</v>
      </c>
      <c r="C4972" s="181">
        <v>494800</v>
      </c>
      <c r="D4972" s="181">
        <v>6</v>
      </c>
      <c r="E4972" s="180" t="s">
        <v>9056</v>
      </c>
      <c r="F4972" s="180" t="s">
        <v>14</v>
      </c>
    </row>
    <row r="4973" spans="1:6">
      <c r="A4973" s="180" t="s">
        <v>397</v>
      </c>
      <c r="B4973" s="181">
        <v>4587</v>
      </c>
      <c r="C4973" s="181">
        <v>394900</v>
      </c>
      <c r="D4973" s="181">
        <v>6</v>
      </c>
      <c r="E4973" s="180" t="s">
        <v>9057</v>
      </c>
      <c r="F4973" s="180" t="s">
        <v>11</v>
      </c>
    </row>
    <row r="4974" spans="1:6">
      <c r="A4974" s="180" t="s">
        <v>397</v>
      </c>
      <c r="B4974" s="181">
        <v>4505</v>
      </c>
      <c r="C4974" s="181">
        <v>360900</v>
      </c>
      <c r="D4974" s="181">
        <v>4</v>
      </c>
      <c r="E4974" s="180" t="s">
        <v>9058</v>
      </c>
      <c r="F4974" s="180" t="s">
        <v>14</v>
      </c>
    </row>
    <row r="4975" spans="1:6">
      <c r="A4975" s="180" t="s">
        <v>397</v>
      </c>
      <c r="B4975" s="181">
        <v>3513</v>
      </c>
      <c r="C4975" s="181">
        <v>320000</v>
      </c>
      <c r="D4975" s="181">
        <v>5</v>
      </c>
      <c r="E4975" s="180" t="s">
        <v>9059</v>
      </c>
      <c r="F4975" s="180" t="s">
        <v>11</v>
      </c>
    </row>
    <row r="4976" spans="1:6">
      <c r="A4976" s="180" t="s">
        <v>397</v>
      </c>
      <c r="B4976" s="181">
        <v>5824</v>
      </c>
      <c r="C4976" s="181">
        <v>553400</v>
      </c>
      <c r="D4976" s="181">
        <v>8</v>
      </c>
      <c r="E4976" s="180" t="s">
        <v>9060</v>
      </c>
      <c r="F4976" s="180" t="s">
        <v>11</v>
      </c>
    </row>
    <row r="4977" spans="1:6">
      <c r="A4977" s="180" t="s">
        <v>397</v>
      </c>
      <c r="B4977" s="181">
        <v>6064</v>
      </c>
      <c r="C4977" s="181">
        <v>404500</v>
      </c>
      <c r="D4977" s="181">
        <v>5</v>
      </c>
      <c r="E4977" s="180" t="s">
        <v>9061</v>
      </c>
      <c r="F4977" s="180" t="s">
        <v>14</v>
      </c>
    </row>
    <row r="4978" spans="1:6">
      <c r="A4978" s="180" t="s">
        <v>397</v>
      </c>
      <c r="B4978" s="181">
        <v>6288</v>
      </c>
      <c r="C4978" s="181">
        <v>444300</v>
      </c>
      <c r="D4978" s="181">
        <v>6</v>
      </c>
      <c r="E4978" s="180" t="s">
        <v>9062</v>
      </c>
      <c r="F4978" s="180" t="s">
        <v>14</v>
      </c>
    </row>
    <row r="4979" spans="1:6">
      <c r="A4979" s="180" t="s">
        <v>397</v>
      </c>
      <c r="B4979" s="181">
        <v>7563</v>
      </c>
      <c r="C4979" s="181">
        <v>1083800</v>
      </c>
      <c r="D4979" s="181">
        <v>6</v>
      </c>
      <c r="E4979" s="180" t="s">
        <v>9063</v>
      </c>
      <c r="F4979" s="180" t="s">
        <v>7</v>
      </c>
    </row>
    <row r="4980" spans="1:6">
      <c r="A4980" s="180" t="s">
        <v>397</v>
      </c>
      <c r="B4980" s="181">
        <v>4000</v>
      </c>
      <c r="C4980" s="181">
        <v>669100</v>
      </c>
      <c r="D4980" s="181">
        <v>4</v>
      </c>
      <c r="E4980" s="180" t="s">
        <v>9064</v>
      </c>
      <c r="F4980" s="180" t="s">
        <v>26</v>
      </c>
    </row>
    <row r="4981" spans="1:6">
      <c r="A4981" s="180" t="s">
        <v>397</v>
      </c>
      <c r="B4981" s="181">
        <v>4963</v>
      </c>
      <c r="C4981" s="181">
        <v>803100</v>
      </c>
      <c r="D4981" s="181">
        <v>8</v>
      </c>
      <c r="E4981" s="180" t="s">
        <v>9065</v>
      </c>
      <c r="F4981" s="180" t="s">
        <v>18</v>
      </c>
    </row>
    <row r="4982" spans="1:6">
      <c r="A4982" s="180" t="s">
        <v>397</v>
      </c>
      <c r="B4982" s="181">
        <v>4200</v>
      </c>
      <c r="C4982" s="181">
        <v>514100</v>
      </c>
      <c r="D4982" s="181">
        <v>4</v>
      </c>
      <c r="E4982" s="180" t="s">
        <v>9066</v>
      </c>
      <c r="F4982" s="180" t="s">
        <v>90</v>
      </c>
    </row>
    <row r="4983" spans="1:6">
      <c r="A4983" s="180" t="s">
        <v>397</v>
      </c>
      <c r="B4983" s="181">
        <v>4368</v>
      </c>
      <c r="C4983" s="181">
        <v>298100</v>
      </c>
      <c r="D4983" s="181">
        <v>6</v>
      </c>
      <c r="E4983" s="180" t="s">
        <v>9067</v>
      </c>
      <c r="F4983" s="180" t="s">
        <v>11</v>
      </c>
    </row>
    <row r="4984" spans="1:6">
      <c r="A4984" s="180" t="s">
        <v>397</v>
      </c>
      <c r="B4984" s="181">
        <v>4354</v>
      </c>
      <c r="C4984" s="181">
        <v>830900</v>
      </c>
      <c r="D4984" s="181">
        <v>4</v>
      </c>
      <c r="E4984" s="180" t="s">
        <v>9068</v>
      </c>
      <c r="F4984" s="180" t="s">
        <v>28</v>
      </c>
    </row>
    <row r="4985" spans="1:6">
      <c r="A4985" s="180" t="s">
        <v>397</v>
      </c>
      <c r="B4985" s="181">
        <v>3725</v>
      </c>
      <c r="C4985" s="181">
        <v>245300</v>
      </c>
      <c r="D4985" s="181">
        <v>4</v>
      </c>
      <c r="E4985" s="180" t="s">
        <v>9069</v>
      </c>
      <c r="F4985" s="180" t="s">
        <v>11</v>
      </c>
    </row>
    <row r="4986" spans="1:6">
      <c r="A4986" s="180" t="s">
        <v>397</v>
      </c>
      <c r="B4986" s="181">
        <v>3516</v>
      </c>
      <c r="C4986" s="181">
        <v>563500</v>
      </c>
      <c r="D4986" s="181">
        <v>4</v>
      </c>
      <c r="E4986" s="180" t="s">
        <v>9070</v>
      </c>
      <c r="F4986" s="180" t="s">
        <v>44</v>
      </c>
    </row>
    <row r="4987" spans="1:6">
      <c r="A4987" s="180" t="s">
        <v>397</v>
      </c>
      <c r="B4987" s="181">
        <v>4378</v>
      </c>
      <c r="C4987" s="181">
        <v>787000</v>
      </c>
      <c r="D4987" s="181">
        <v>4</v>
      </c>
      <c r="E4987" s="180" t="s">
        <v>9071</v>
      </c>
      <c r="F4987" s="180" t="s">
        <v>66</v>
      </c>
    </row>
    <row r="4988" spans="1:6">
      <c r="A4988" s="180" t="s">
        <v>397</v>
      </c>
      <c r="B4988" s="181">
        <v>4350</v>
      </c>
      <c r="C4988" s="181">
        <v>448000</v>
      </c>
      <c r="D4988" s="181">
        <v>4</v>
      </c>
      <c r="E4988" s="180" t="s">
        <v>9072</v>
      </c>
      <c r="F4988" s="180" t="s">
        <v>26</v>
      </c>
    </row>
    <row r="4989" spans="1:6">
      <c r="A4989" s="180" t="s">
        <v>397</v>
      </c>
      <c r="B4989" s="181">
        <v>2504</v>
      </c>
      <c r="C4989" s="181">
        <v>888500</v>
      </c>
      <c r="D4989" s="181">
        <v>5</v>
      </c>
      <c r="E4989" s="180" t="s">
        <v>9073</v>
      </c>
      <c r="F4989" s="180" t="s">
        <v>177</v>
      </c>
    </row>
    <row r="4990" spans="1:6">
      <c r="A4990" s="180" t="s">
        <v>397</v>
      </c>
      <c r="B4990" s="181">
        <v>4734</v>
      </c>
      <c r="C4990" s="181">
        <v>367900</v>
      </c>
      <c r="D4990" s="181">
        <v>5</v>
      </c>
      <c r="E4990" s="180" t="s">
        <v>9074</v>
      </c>
      <c r="F4990" s="180" t="s">
        <v>14</v>
      </c>
    </row>
    <row r="4991" spans="1:6">
      <c r="A4991" s="180" t="s">
        <v>397</v>
      </c>
      <c r="B4991" s="181">
        <v>3500</v>
      </c>
      <c r="C4991" s="181">
        <v>466700</v>
      </c>
      <c r="D4991" s="181">
        <v>4</v>
      </c>
      <c r="E4991" s="180" t="s">
        <v>9075</v>
      </c>
      <c r="F4991" s="180" t="s">
        <v>74</v>
      </c>
    </row>
    <row r="4992" spans="1:6">
      <c r="A4992" s="180" t="s">
        <v>397</v>
      </c>
      <c r="B4992" s="181">
        <v>4295</v>
      </c>
      <c r="C4992" s="181">
        <v>538100</v>
      </c>
      <c r="D4992" s="181">
        <v>4</v>
      </c>
      <c r="E4992" s="180" t="s">
        <v>9076</v>
      </c>
      <c r="F4992" s="180" t="s">
        <v>49</v>
      </c>
    </row>
    <row r="4993" spans="1:6">
      <c r="A4993" s="180" t="s">
        <v>397</v>
      </c>
      <c r="B4993" s="181">
        <v>2670</v>
      </c>
      <c r="C4993" s="181">
        <v>354400</v>
      </c>
      <c r="D4993" s="181">
        <v>4</v>
      </c>
      <c r="E4993" s="180" t="s">
        <v>9077</v>
      </c>
      <c r="F4993" s="180" t="s">
        <v>16</v>
      </c>
    </row>
    <row r="4994" spans="1:6">
      <c r="A4994" s="180" t="s">
        <v>397</v>
      </c>
      <c r="B4994" s="181">
        <v>4872</v>
      </c>
      <c r="C4994" s="181">
        <v>969200</v>
      </c>
      <c r="D4994" s="181">
        <v>6</v>
      </c>
      <c r="E4994" s="180" t="s">
        <v>9078</v>
      </c>
      <c r="F4994" s="180" t="s">
        <v>7</v>
      </c>
    </row>
    <row r="4995" spans="1:6">
      <c r="A4995" s="180" t="s">
        <v>397</v>
      </c>
      <c r="B4995" s="181">
        <v>4944</v>
      </c>
      <c r="C4995" s="181">
        <v>337400</v>
      </c>
      <c r="D4995" s="181">
        <v>4</v>
      </c>
      <c r="E4995" s="180" t="s">
        <v>9079</v>
      </c>
      <c r="F4995" s="180" t="s">
        <v>14</v>
      </c>
    </row>
    <row r="4996" spans="1:6">
      <c r="A4996" s="180" t="s">
        <v>397</v>
      </c>
      <c r="B4996" s="181">
        <v>4759</v>
      </c>
      <c r="C4996" s="181">
        <v>413800</v>
      </c>
      <c r="D4996" s="181">
        <v>5</v>
      </c>
      <c r="E4996" s="180" t="s">
        <v>9080</v>
      </c>
      <c r="F4996" s="180" t="s">
        <v>14</v>
      </c>
    </row>
    <row r="4997" spans="1:6">
      <c r="A4997" s="180" t="s">
        <v>397</v>
      </c>
      <c r="B4997" s="181">
        <v>3969</v>
      </c>
      <c r="C4997" s="181">
        <v>427300</v>
      </c>
      <c r="D4997" s="181">
        <v>4</v>
      </c>
      <c r="E4997" s="180" t="s">
        <v>9081</v>
      </c>
      <c r="F4997" s="180" t="s">
        <v>14</v>
      </c>
    </row>
    <row r="4998" spans="1:6">
      <c r="A4998" s="180" t="s">
        <v>397</v>
      </c>
      <c r="B4998" s="181">
        <v>3024</v>
      </c>
      <c r="C4998" s="181">
        <v>547400</v>
      </c>
      <c r="D4998" s="181">
        <v>4</v>
      </c>
      <c r="E4998" s="180" t="s">
        <v>9082</v>
      </c>
      <c r="F4998" s="180" t="s">
        <v>28</v>
      </c>
    </row>
    <row r="4999" spans="1:6">
      <c r="A4999" s="180" t="s">
        <v>397</v>
      </c>
      <c r="B4999" s="181">
        <v>5120</v>
      </c>
      <c r="C4999" s="181">
        <v>642900</v>
      </c>
      <c r="D4999" s="181">
        <v>4</v>
      </c>
      <c r="E4999" s="180" t="s">
        <v>9083</v>
      </c>
      <c r="F4999" s="180" t="s">
        <v>72</v>
      </c>
    </row>
    <row r="5000" spans="1:6">
      <c r="A5000" s="180" t="s">
        <v>397</v>
      </c>
      <c r="B5000" s="181">
        <v>4430</v>
      </c>
      <c r="C5000" s="181">
        <v>391200</v>
      </c>
      <c r="D5000" s="181">
        <v>4</v>
      </c>
      <c r="E5000" s="180" t="s">
        <v>9084</v>
      </c>
      <c r="F5000" s="180" t="s">
        <v>14</v>
      </c>
    </row>
    <row r="5001" spans="1:6">
      <c r="A5001" s="180" t="s">
        <v>397</v>
      </c>
      <c r="B5001" s="181">
        <v>6318</v>
      </c>
      <c r="C5001" s="181">
        <v>480000</v>
      </c>
      <c r="D5001" s="181">
        <v>6</v>
      </c>
      <c r="E5001" s="180" t="s">
        <v>9085</v>
      </c>
      <c r="F5001" s="180" t="s">
        <v>14</v>
      </c>
    </row>
    <row r="5002" spans="1:6">
      <c r="A5002" s="180" t="s">
        <v>397</v>
      </c>
      <c r="B5002" s="181">
        <v>4715</v>
      </c>
      <c r="C5002" s="181">
        <v>372500</v>
      </c>
      <c r="D5002" s="181">
        <v>5</v>
      </c>
      <c r="E5002" s="180" t="s">
        <v>9086</v>
      </c>
      <c r="F5002" s="180" t="s">
        <v>158</v>
      </c>
    </row>
    <row r="5003" spans="1:6">
      <c r="A5003" s="180" t="s">
        <v>397</v>
      </c>
      <c r="B5003" s="181">
        <v>5034</v>
      </c>
      <c r="C5003" s="181">
        <v>344900</v>
      </c>
      <c r="D5003" s="181">
        <v>6</v>
      </c>
      <c r="E5003" s="180" t="s">
        <v>9087</v>
      </c>
      <c r="F5003" s="180" t="s">
        <v>14</v>
      </c>
    </row>
    <row r="5004" spans="1:6">
      <c r="A5004" s="180" t="s">
        <v>397</v>
      </c>
      <c r="B5004" s="181">
        <v>4280</v>
      </c>
      <c r="C5004" s="181">
        <v>294900</v>
      </c>
      <c r="D5004" s="181">
        <v>4</v>
      </c>
      <c r="E5004" s="180" t="s">
        <v>9088</v>
      </c>
      <c r="F5004" s="180" t="s">
        <v>11</v>
      </c>
    </row>
    <row r="5005" spans="1:6">
      <c r="A5005" s="180" t="s">
        <v>397</v>
      </c>
      <c r="B5005" s="181">
        <v>6927</v>
      </c>
      <c r="C5005" s="181">
        <v>722500</v>
      </c>
      <c r="D5005" s="181">
        <v>8</v>
      </c>
      <c r="E5005" s="180" t="s">
        <v>9089</v>
      </c>
      <c r="F5005" s="180" t="s">
        <v>62</v>
      </c>
    </row>
    <row r="5006" spans="1:6">
      <c r="A5006" s="180" t="s">
        <v>397</v>
      </c>
      <c r="B5006" s="181">
        <v>2498</v>
      </c>
      <c r="C5006" s="181">
        <v>582600</v>
      </c>
      <c r="D5006" s="181">
        <v>4</v>
      </c>
      <c r="E5006" s="180" t="s">
        <v>9090</v>
      </c>
      <c r="F5006" s="180" t="s">
        <v>18</v>
      </c>
    </row>
    <row r="5007" spans="1:6">
      <c r="A5007" s="180" t="s">
        <v>397</v>
      </c>
      <c r="B5007" s="181">
        <v>3954</v>
      </c>
      <c r="C5007" s="181">
        <v>613900</v>
      </c>
      <c r="D5007" s="181">
        <v>4</v>
      </c>
      <c r="E5007" s="180" t="s">
        <v>9091</v>
      </c>
      <c r="F5007" s="180" t="s">
        <v>44</v>
      </c>
    </row>
    <row r="5008" spans="1:6">
      <c r="A5008" s="180" t="s">
        <v>397</v>
      </c>
      <c r="B5008" s="181">
        <v>4692</v>
      </c>
      <c r="C5008" s="181">
        <v>303400</v>
      </c>
      <c r="D5008" s="181">
        <v>5</v>
      </c>
      <c r="E5008" s="180" t="s">
        <v>9092</v>
      </c>
      <c r="F5008" s="180" t="s">
        <v>11</v>
      </c>
    </row>
    <row r="5009" spans="1:6">
      <c r="A5009" s="180" t="s">
        <v>397</v>
      </c>
      <c r="B5009" s="181">
        <v>4581</v>
      </c>
      <c r="C5009" s="181">
        <v>678700</v>
      </c>
      <c r="D5009" s="181">
        <v>4</v>
      </c>
      <c r="E5009" s="180" t="s">
        <v>9093</v>
      </c>
      <c r="F5009" s="180" t="s">
        <v>13</v>
      </c>
    </row>
    <row r="5010" spans="1:6">
      <c r="A5010" s="180" t="s">
        <v>397</v>
      </c>
      <c r="B5010" s="181">
        <v>4239</v>
      </c>
      <c r="C5010" s="181">
        <v>699500</v>
      </c>
      <c r="D5010" s="181">
        <v>4</v>
      </c>
      <c r="E5010" s="180" t="s">
        <v>9094</v>
      </c>
      <c r="F5010" s="180" t="s">
        <v>78</v>
      </c>
    </row>
    <row r="5011" spans="1:6">
      <c r="A5011" s="180" t="s">
        <v>397</v>
      </c>
      <c r="B5011" s="181">
        <v>2922</v>
      </c>
      <c r="C5011" s="181">
        <v>297400</v>
      </c>
      <c r="D5011" s="181">
        <v>4</v>
      </c>
      <c r="E5011" s="180" t="s">
        <v>9095</v>
      </c>
      <c r="F5011" s="180" t="s">
        <v>58</v>
      </c>
    </row>
    <row r="5012" spans="1:6">
      <c r="A5012" s="180" t="s">
        <v>397</v>
      </c>
      <c r="B5012" s="181">
        <v>4161</v>
      </c>
      <c r="C5012" s="181">
        <v>640800</v>
      </c>
      <c r="D5012" s="181">
        <v>6</v>
      </c>
      <c r="E5012" s="180" t="s">
        <v>9096</v>
      </c>
      <c r="F5012" s="180" t="s">
        <v>31</v>
      </c>
    </row>
    <row r="5013" spans="1:6">
      <c r="A5013" s="180" t="s">
        <v>397</v>
      </c>
      <c r="B5013" s="181">
        <v>4577</v>
      </c>
      <c r="C5013" s="181">
        <v>472700</v>
      </c>
      <c r="D5013" s="181">
        <v>6</v>
      </c>
      <c r="E5013" s="180" t="s">
        <v>9097</v>
      </c>
      <c r="F5013" s="180" t="s">
        <v>162</v>
      </c>
    </row>
    <row r="5014" spans="1:6">
      <c r="A5014" s="180" t="s">
        <v>397</v>
      </c>
      <c r="B5014" s="181">
        <v>3492</v>
      </c>
      <c r="C5014" s="181">
        <v>634700</v>
      </c>
      <c r="D5014" s="181">
        <v>6</v>
      </c>
      <c r="E5014" s="180" t="s">
        <v>9098</v>
      </c>
      <c r="F5014" s="180" t="s">
        <v>32</v>
      </c>
    </row>
    <row r="5015" spans="1:6">
      <c r="A5015" s="180" t="s">
        <v>397</v>
      </c>
      <c r="B5015" s="181">
        <v>6060</v>
      </c>
      <c r="C5015" s="181">
        <v>1025800</v>
      </c>
      <c r="D5015" s="181">
        <v>6</v>
      </c>
      <c r="E5015" s="180" t="s">
        <v>9099</v>
      </c>
      <c r="F5015" s="180" t="s">
        <v>90</v>
      </c>
    </row>
    <row r="5016" spans="1:6">
      <c r="A5016" s="180" t="s">
        <v>397</v>
      </c>
      <c r="B5016" s="181">
        <v>6264</v>
      </c>
      <c r="C5016" s="181">
        <v>532900</v>
      </c>
      <c r="D5016" s="181">
        <v>6</v>
      </c>
      <c r="E5016" s="180" t="s">
        <v>9100</v>
      </c>
      <c r="F5016" s="180" t="s">
        <v>14</v>
      </c>
    </row>
    <row r="5017" spans="1:6">
      <c r="A5017" s="180" t="s">
        <v>397</v>
      </c>
      <c r="B5017" s="181">
        <v>3706</v>
      </c>
      <c r="C5017" s="181">
        <v>562200</v>
      </c>
      <c r="D5017" s="181">
        <v>7</v>
      </c>
      <c r="E5017" s="180" t="s">
        <v>9101</v>
      </c>
      <c r="F5017" s="180" t="s">
        <v>10</v>
      </c>
    </row>
    <row r="5018" spans="1:6">
      <c r="A5018" s="180" t="s">
        <v>397</v>
      </c>
      <c r="B5018" s="181">
        <v>4362</v>
      </c>
      <c r="C5018" s="181">
        <v>616900</v>
      </c>
      <c r="D5018" s="181">
        <v>4</v>
      </c>
      <c r="E5018" s="180" t="s">
        <v>9102</v>
      </c>
      <c r="F5018" s="180" t="s">
        <v>13</v>
      </c>
    </row>
    <row r="5019" spans="1:6">
      <c r="A5019" s="180" t="s">
        <v>397</v>
      </c>
      <c r="B5019" s="181">
        <v>3560</v>
      </c>
      <c r="C5019" s="181">
        <v>217200</v>
      </c>
      <c r="D5019" s="181">
        <v>4</v>
      </c>
      <c r="E5019" s="180" t="s">
        <v>9103</v>
      </c>
      <c r="F5019" s="180" t="s">
        <v>49</v>
      </c>
    </row>
    <row r="5020" spans="1:6">
      <c r="A5020" s="180" t="s">
        <v>397</v>
      </c>
      <c r="B5020" s="181">
        <v>3855</v>
      </c>
      <c r="C5020" s="181">
        <v>561600</v>
      </c>
      <c r="D5020" s="181">
        <v>4</v>
      </c>
      <c r="E5020" s="180" t="s">
        <v>9104</v>
      </c>
      <c r="F5020" s="180" t="s">
        <v>78</v>
      </c>
    </row>
    <row r="5021" spans="1:6">
      <c r="A5021" s="180" t="s">
        <v>397</v>
      </c>
      <c r="B5021" s="181">
        <v>3679</v>
      </c>
      <c r="C5021" s="181">
        <v>378600</v>
      </c>
      <c r="D5021" s="181">
        <v>6</v>
      </c>
      <c r="E5021" s="180" t="s">
        <v>9105</v>
      </c>
      <c r="F5021" s="180" t="s">
        <v>15</v>
      </c>
    </row>
    <row r="5022" spans="1:6">
      <c r="A5022" s="180" t="s">
        <v>397</v>
      </c>
      <c r="B5022" s="181">
        <v>5727</v>
      </c>
      <c r="C5022" s="181">
        <v>372400</v>
      </c>
      <c r="D5022" s="181">
        <v>6</v>
      </c>
      <c r="E5022" s="180" t="s">
        <v>9106</v>
      </c>
      <c r="F5022" s="180" t="s">
        <v>11</v>
      </c>
    </row>
    <row r="5023" spans="1:6">
      <c r="A5023" s="180" t="s">
        <v>397</v>
      </c>
      <c r="B5023" s="181">
        <v>4257</v>
      </c>
      <c r="C5023" s="181">
        <v>281300</v>
      </c>
      <c r="D5023" s="181">
        <v>4</v>
      </c>
      <c r="E5023" s="180" t="s">
        <v>9107</v>
      </c>
      <c r="F5023" s="180" t="s">
        <v>11</v>
      </c>
    </row>
    <row r="5024" spans="1:6">
      <c r="A5024" s="180" t="s">
        <v>397</v>
      </c>
      <c r="B5024" s="181">
        <v>4052</v>
      </c>
      <c r="C5024" s="181">
        <v>709600</v>
      </c>
      <c r="D5024" s="181">
        <v>4</v>
      </c>
      <c r="E5024" s="180" t="s">
        <v>9108</v>
      </c>
      <c r="F5024" s="180" t="s">
        <v>28</v>
      </c>
    </row>
    <row r="5025" spans="1:6">
      <c r="A5025" s="180" t="s">
        <v>397</v>
      </c>
      <c r="B5025" s="181">
        <v>4778</v>
      </c>
      <c r="C5025" s="181">
        <v>340800</v>
      </c>
      <c r="D5025" s="181">
        <v>5</v>
      </c>
      <c r="E5025" s="180" t="s">
        <v>9109</v>
      </c>
      <c r="F5025" s="180" t="s">
        <v>14</v>
      </c>
    </row>
    <row r="5026" spans="1:6">
      <c r="A5026" s="180" t="s">
        <v>397</v>
      </c>
      <c r="B5026" s="181">
        <v>4465</v>
      </c>
      <c r="C5026" s="181">
        <v>1057500</v>
      </c>
      <c r="D5026" s="181">
        <v>4</v>
      </c>
      <c r="E5026" s="180" t="s">
        <v>9110</v>
      </c>
      <c r="F5026" s="180" t="s">
        <v>78</v>
      </c>
    </row>
    <row r="5027" spans="1:6">
      <c r="A5027" s="180" t="s">
        <v>397</v>
      </c>
      <c r="B5027" s="181">
        <v>4148</v>
      </c>
      <c r="C5027" s="181">
        <v>269300</v>
      </c>
      <c r="D5027" s="181">
        <v>4</v>
      </c>
      <c r="E5027" s="180" t="s">
        <v>9111</v>
      </c>
      <c r="F5027" s="180" t="s">
        <v>11</v>
      </c>
    </row>
    <row r="5028" spans="1:6">
      <c r="A5028" s="180" t="s">
        <v>397</v>
      </c>
      <c r="B5028" s="181">
        <v>1708</v>
      </c>
      <c r="C5028" s="181">
        <v>602800</v>
      </c>
      <c r="D5028" s="181">
        <v>4</v>
      </c>
      <c r="E5028" s="180" t="s">
        <v>9112</v>
      </c>
      <c r="F5028" s="180" t="s">
        <v>7</v>
      </c>
    </row>
    <row r="5029" spans="1:6">
      <c r="A5029" s="180" t="s">
        <v>397</v>
      </c>
      <c r="B5029" s="181">
        <v>3452</v>
      </c>
      <c r="C5029" s="181">
        <v>739000</v>
      </c>
      <c r="D5029" s="181">
        <v>4</v>
      </c>
      <c r="E5029" s="180" t="s">
        <v>9113</v>
      </c>
      <c r="F5029" s="180" t="s">
        <v>28</v>
      </c>
    </row>
    <row r="5030" spans="1:6">
      <c r="A5030" s="180" t="s">
        <v>397</v>
      </c>
      <c r="B5030" s="181">
        <v>3168</v>
      </c>
      <c r="C5030" s="181">
        <v>291200</v>
      </c>
      <c r="D5030" s="181">
        <v>4</v>
      </c>
      <c r="E5030" s="180" t="s">
        <v>9114</v>
      </c>
      <c r="F5030" s="180" t="s">
        <v>14</v>
      </c>
    </row>
    <row r="5031" spans="1:6">
      <c r="A5031" s="180" t="s">
        <v>397</v>
      </c>
      <c r="B5031" s="181">
        <v>4131</v>
      </c>
      <c r="C5031" s="181">
        <v>531800</v>
      </c>
      <c r="D5031" s="181">
        <v>4</v>
      </c>
      <c r="E5031" s="180" t="s">
        <v>9115</v>
      </c>
      <c r="F5031" s="180" t="s">
        <v>13</v>
      </c>
    </row>
    <row r="5032" spans="1:6">
      <c r="A5032" s="180" t="s">
        <v>397</v>
      </c>
      <c r="B5032" s="181">
        <v>3564</v>
      </c>
      <c r="C5032" s="181">
        <v>324700</v>
      </c>
      <c r="D5032" s="181">
        <v>4</v>
      </c>
      <c r="E5032" s="180" t="s">
        <v>9116</v>
      </c>
      <c r="F5032" s="180" t="s">
        <v>14</v>
      </c>
    </row>
    <row r="5033" spans="1:6">
      <c r="A5033" s="180" t="s">
        <v>397</v>
      </c>
      <c r="B5033" s="181">
        <v>8799</v>
      </c>
      <c r="C5033" s="181">
        <v>1499800</v>
      </c>
      <c r="D5033" s="181">
        <v>5</v>
      </c>
      <c r="E5033" s="180" t="s">
        <v>9117</v>
      </c>
      <c r="F5033" s="180" t="s">
        <v>78</v>
      </c>
    </row>
    <row r="5034" spans="1:6">
      <c r="A5034" s="180" t="s">
        <v>397</v>
      </c>
      <c r="B5034" s="181">
        <v>4944</v>
      </c>
      <c r="C5034" s="181">
        <v>311900</v>
      </c>
      <c r="D5034" s="181">
        <v>5</v>
      </c>
      <c r="E5034" s="180" t="s">
        <v>9118</v>
      </c>
      <c r="F5034" s="180" t="s">
        <v>11</v>
      </c>
    </row>
    <row r="5035" spans="1:6">
      <c r="A5035" s="180" t="s">
        <v>397</v>
      </c>
      <c r="B5035" s="181">
        <v>3152</v>
      </c>
      <c r="C5035" s="181">
        <v>320700</v>
      </c>
      <c r="D5035" s="181">
        <v>4</v>
      </c>
      <c r="E5035" s="180" t="s">
        <v>9119</v>
      </c>
      <c r="F5035" s="180" t="s">
        <v>195</v>
      </c>
    </row>
    <row r="5036" spans="1:6">
      <c r="A5036" s="180" t="s">
        <v>397</v>
      </c>
      <c r="B5036" s="181">
        <v>4605</v>
      </c>
      <c r="C5036" s="181">
        <v>770400</v>
      </c>
      <c r="D5036" s="181">
        <v>6</v>
      </c>
      <c r="E5036" s="180" t="s">
        <v>9120</v>
      </c>
      <c r="F5036" s="180" t="s">
        <v>78</v>
      </c>
    </row>
    <row r="5037" spans="1:6">
      <c r="A5037" s="180" t="s">
        <v>397</v>
      </c>
      <c r="B5037" s="181">
        <v>2348</v>
      </c>
      <c r="C5037" s="181">
        <v>488100</v>
      </c>
      <c r="D5037" s="181">
        <v>4</v>
      </c>
      <c r="E5037" s="180" t="s">
        <v>9121</v>
      </c>
      <c r="F5037" s="180" t="s">
        <v>18</v>
      </c>
    </row>
    <row r="5038" spans="1:6">
      <c r="A5038" s="180" t="s">
        <v>397</v>
      </c>
      <c r="B5038" s="181">
        <v>2975</v>
      </c>
      <c r="C5038" s="181">
        <v>221700</v>
      </c>
      <c r="D5038" s="181">
        <v>4</v>
      </c>
      <c r="E5038" s="180" t="s">
        <v>9122</v>
      </c>
      <c r="F5038" s="180" t="s">
        <v>11</v>
      </c>
    </row>
    <row r="5039" spans="1:6">
      <c r="A5039" s="180" t="s">
        <v>397</v>
      </c>
      <c r="B5039" s="181">
        <v>3322</v>
      </c>
      <c r="C5039" s="181">
        <v>444800</v>
      </c>
      <c r="D5039" s="181">
        <v>4</v>
      </c>
      <c r="E5039" s="180" t="s">
        <v>9123</v>
      </c>
      <c r="F5039" s="180" t="s">
        <v>27</v>
      </c>
    </row>
    <row r="5040" spans="1:6">
      <c r="A5040" s="180" t="s">
        <v>397</v>
      </c>
      <c r="B5040" s="181">
        <v>4842</v>
      </c>
      <c r="C5040" s="181">
        <v>610800</v>
      </c>
      <c r="D5040" s="181">
        <v>6</v>
      </c>
      <c r="E5040" s="180" t="s">
        <v>9124</v>
      </c>
      <c r="F5040" s="180" t="s">
        <v>10</v>
      </c>
    </row>
    <row r="5041" spans="1:6">
      <c r="A5041" s="180" t="s">
        <v>397</v>
      </c>
      <c r="B5041" s="181">
        <v>3406</v>
      </c>
      <c r="C5041" s="181">
        <v>395900</v>
      </c>
      <c r="D5041" s="181">
        <v>4</v>
      </c>
      <c r="E5041" s="180" t="s">
        <v>9125</v>
      </c>
      <c r="F5041" s="180" t="s">
        <v>162</v>
      </c>
    </row>
    <row r="5042" spans="1:6">
      <c r="A5042" s="180" t="s">
        <v>397</v>
      </c>
      <c r="B5042" s="181">
        <v>8006</v>
      </c>
      <c r="C5042" s="181">
        <v>623400</v>
      </c>
      <c r="D5042" s="181">
        <v>6</v>
      </c>
      <c r="E5042" s="180" t="s">
        <v>9126</v>
      </c>
      <c r="F5042" s="180" t="s">
        <v>10</v>
      </c>
    </row>
    <row r="5043" spans="1:6">
      <c r="A5043" s="180" t="s">
        <v>397</v>
      </c>
      <c r="B5043" s="181">
        <v>7731</v>
      </c>
      <c r="C5043" s="181">
        <v>827100</v>
      </c>
      <c r="D5043" s="181">
        <v>4</v>
      </c>
      <c r="E5043" s="180" t="s">
        <v>9127</v>
      </c>
      <c r="F5043" s="180" t="s">
        <v>41</v>
      </c>
    </row>
    <row r="5044" spans="1:6">
      <c r="A5044" s="180" t="s">
        <v>397</v>
      </c>
      <c r="B5044" s="181">
        <v>4320</v>
      </c>
      <c r="C5044" s="181">
        <v>941200</v>
      </c>
      <c r="D5044" s="181">
        <v>6</v>
      </c>
      <c r="E5044" s="180" t="s">
        <v>9128</v>
      </c>
      <c r="F5044" s="180" t="s">
        <v>78</v>
      </c>
    </row>
    <row r="5045" spans="1:6">
      <c r="A5045" s="180" t="s">
        <v>397</v>
      </c>
      <c r="B5045" s="181">
        <v>4399</v>
      </c>
      <c r="C5045" s="181">
        <v>445600</v>
      </c>
      <c r="D5045" s="181">
        <v>8</v>
      </c>
      <c r="E5045" s="180" t="s">
        <v>9129</v>
      </c>
      <c r="F5045" s="180" t="s">
        <v>14</v>
      </c>
    </row>
    <row r="5046" spans="1:6">
      <c r="A5046" s="180" t="s">
        <v>397</v>
      </c>
      <c r="B5046" s="181">
        <v>7968</v>
      </c>
      <c r="C5046" s="181">
        <v>984300</v>
      </c>
      <c r="D5046" s="181">
        <v>7</v>
      </c>
      <c r="E5046" s="180" t="s">
        <v>9130</v>
      </c>
      <c r="F5046" s="180" t="s">
        <v>41</v>
      </c>
    </row>
    <row r="5047" spans="1:6">
      <c r="A5047" s="180" t="s">
        <v>397</v>
      </c>
      <c r="B5047" s="181">
        <v>3282</v>
      </c>
      <c r="C5047" s="181">
        <v>752100</v>
      </c>
      <c r="D5047" s="181">
        <v>4</v>
      </c>
      <c r="E5047" s="180" t="s">
        <v>9131</v>
      </c>
      <c r="F5047" s="180" t="s">
        <v>28</v>
      </c>
    </row>
    <row r="5048" spans="1:6">
      <c r="A5048" s="180" t="s">
        <v>397</v>
      </c>
      <c r="B5048" s="181">
        <v>5533</v>
      </c>
      <c r="C5048" s="181">
        <v>633400</v>
      </c>
      <c r="D5048" s="181">
        <v>4</v>
      </c>
      <c r="E5048" s="180" t="s">
        <v>9132</v>
      </c>
      <c r="F5048" s="180" t="s">
        <v>65</v>
      </c>
    </row>
    <row r="5049" spans="1:6">
      <c r="A5049" s="180" t="s">
        <v>397</v>
      </c>
      <c r="B5049" s="181">
        <v>4900</v>
      </c>
      <c r="C5049" s="181">
        <v>941600</v>
      </c>
      <c r="D5049" s="181">
        <v>4</v>
      </c>
      <c r="E5049" s="180" t="s">
        <v>9133</v>
      </c>
      <c r="F5049" s="180" t="s">
        <v>7</v>
      </c>
    </row>
    <row r="5050" spans="1:6">
      <c r="A5050" s="180" t="s">
        <v>397</v>
      </c>
      <c r="B5050" s="181">
        <v>3480</v>
      </c>
      <c r="C5050" s="181">
        <v>767500</v>
      </c>
      <c r="D5050" s="181">
        <v>4</v>
      </c>
      <c r="E5050" s="180" t="s">
        <v>9134</v>
      </c>
      <c r="F5050" s="180" t="s">
        <v>28</v>
      </c>
    </row>
    <row r="5051" spans="1:6">
      <c r="A5051" s="180" t="s">
        <v>397</v>
      </c>
      <c r="B5051" s="181">
        <v>7245</v>
      </c>
      <c r="C5051" s="181">
        <v>2085600</v>
      </c>
      <c r="D5051" s="181">
        <v>8</v>
      </c>
      <c r="E5051" s="180" t="s">
        <v>9135</v>
      </c>
      <c r="F5051" s="180" t="s">
        <v>24</v>
      </c>
    </row>
    <row r="5052" spans="1:6">
      <c r="A5052" s="180" t="s">
        <v>397</v>
      </c>
      <c r="B5052" s="181">
        <v>6393</v>
      </c>
      <c r="C5052" s="181">
        <v>537400</v>
      </c>
      <c r="D5052" s="181">
        <v>6</v>
      </c>
      <c r="E5052" s="180" t="s">
        <v>9136</v>
      </c>
      <c r="F5052" s="180" t="s">
        <v>14</v>
      </c>
    </row>
    <row r="5053" spans="1:6">
      <c r="A5053" s="180" t="s">
        <v>397</v>
      </c>
      <c r="B5053" s="181">
        <v>3561</v>
      </c>
      <c r="C5053" s="181">
        <v>298400</v>
      </c>
      <c r="D5053" s="181">
        <v>4</v>
      </c>
      <c r="E5053" s="180" t="s">
        <v>9137</v>
      </c>
      <c r="F5053" s="180" t="s">
        <v>15</v>
      </c>
    </row>
    <row r="5054" spans="1:6">
      <c r="A5054" s="180" t="s">
        <v>397</v>
      </c>
      <c r="B5054" s="181">
        <v>5652</v>
      </c>
      <c r="C5054" s="181">
        <v>437900</v>
      </c>
      <c r="D5054" s="181">
        <v>6</v>
      </c>
      <c r="E5054" s="180" t="s">
        <v>9138</v>
      </c>
      <c r="F5054" s="180" t="s">
        <v>14</v>
      </c>
    </row>
    <row r="5055" spans="1:6">
      <c r="A5055" s="180" t="s">
        <v>397</v>
      </c>
      <c r="B5055" s="181">
        <v>5652</v>
      </c>
      <c r="C5055" s="181">
        <v>476800</v>
      </c>
      <c r="D5055" s="181">
        <v>6</v>
      </c>
      <c r="E5055" s="180" t="s">
        <v>9139</v>
      </c>
      <c r="F5055" s="180" t="s">
        <v>14</v>
      </c>
    </row>
    <row r="5056" spans="1:6">
      <c r="A5056" s="180" t="s">
        <v>397</v>
      </c>
      <c r="B5056" s="181">
        <v>10610</v>
      </c>
      <c r="C5056" s="181">
        <v>791700</v>
      </c>
      <c r="D5056" s="181">
        <v>6</v>
      </c>
      <c r="E5056" s="180" t="s">
        <v>9140</v>
      </c>
      <c r="F5056" s="180" t="s">
        <v>41</v>
      </c>
    </row>
    <row r="5057" spans="1:6">
      <c r="A5057" s="180" t="s">
        <v>397</v>
      </c>
      <c r="B5057" s="181">
        <v>5052</v>
      </c>
      <c r="C5057" s="181">
        <v>429000</v>
      </c>
      <c r="D5057" s="181">
        <v>5</v>
      </c>
      <c r="E5057" s="180" t="s">
        <v>9141</v>
      </c>
      <c r="F5057" s="180" t="s">
        <v>14</v>
      </c>
    </row>
    <row r="5058" spans="1:6">
      <c r="A5058" s="180" t="s">
        <v>397</v>
      </c>
      <c r="B5058" s="181">
        <v>2883</v>
      </c>
      <c r="C5058" s="181">
        <v>466800</v>
      </c>
      <c r="D5058" s="181">
        <v>4</v>
      </c>
      <c r="E5058" s="180" t="s">
        <v>9142</v>
      </c>
      <c r="F5058" s="180" t="s">
        <v>76</v>
      </c>
    </row>
    <row r="5059" spans="1:6">
      <c r="A5059" s="180" t="s">
        <v>397</v>
      </c>
      <c r="B5059" s="181">
        <v>3407</v>
      </c>
      <c r="C5059" s="181">
        <v>256900</v>
      </c>
      <c r="D5059" s="181">
        <v>4</v>
      </c>
      <c r="E5059" s="180" t="s">
        <v>9143</v>
      </c>
      <c r="F5059" s="180" t="s">
        <v>11</v>
      </c>
    </row>
    <row r="5060" spans="1:6">
      <c r="A5060" s="180" t="s">
        <v>397</v>
      </c>
      <c r="B5060" s="181">
        <v>6099</v>
      </c>
      <c r="C5060" s="181">
        <v>454900</v>
      </c>
      <c r="D5060" s="181">
        <v>5</v>
      </c>
      <c r="E5060" s="180" t="s">
        <v>9144</v>
      </c>
      <c r="F5060" s="180" t="s">
        <v>10</v>
      </c>
    </row>
    <row r="5061" spans="1:6">
      <c r="A5061" s="180" t="s">
        <v>397</v>
      </c>
      <c r="B5061" s="181">
        <v>5603</v>
      </c>
      <c r="C5061" s="181">
        <v>477500</v>
      </c>
      <c r="D5061" s="181">
        <v>4</v>
      </c>
      <c r="E5061" s="180" t="s">
        <v>9145</v>
      </c>
      <c r="F5061" s="180" t="s">
        <v>10</v>
      </c>
    </row>
    <row r="5062" spans="1:6">
      <c r="A5062" s="180" t="s">
        <v>397</v>
      </c>
      <c r="B5062" s="181">
        <v>5958</v>
      </c>
      <c r="C5062" s="181">
        <v>1460500</v>
      </c>
      <c r="D5062" s="181">
        <v>6</v>
      </c>
      <c r="E5062" s="180" t="s">
        <v>9146</v>
      </c>
      <c r="F5062" s="180" t="s">
        <v>1</v>
      </c>
    </row>
    <row r="5063" spans="1:6">
      <c r="A5063" s="180" t="s">
        <v>397</v>
      </c>
      <c r="B5063" s="181">
        <v>4162</v>
      </c>
      <c r="C5063" s="181">
        <v>442000</v>
      </c>
      <c r="D5063" s="181">
        <v>4</v>
      </c>
      <c r="E5063" s="180" t="s">
        <v>9147</v>
      </c>
      <c r="F5063" s="180" t="s">
        <v>16</v>
      </c>
    </row>
    <row r="5064" spans="1:6">
      <c r="A5064" s="180" t="s">
        <v>397</v>
      </c>
      <c r="B5064" s="181">
        <v>6840</v>
      </c>
      <c r="C5064" s="181">
        <v>1979400</v>
      </c>
      <c r="D5064" s="181">
        <v>6</v>
      </c>
      <c r="E5064" s="180" t="s">
        <v>9148</v>
      </c>
      <c r="F5064" s="180" t="s">
        <v>7</v>
      </c>
    </row>
    <row r="5065" spans="1:6">
      <c r="A5065" s="180" t="s">
        <v>397</v>
      </c>
      <c r="B5065" s="181">
        <v>3797</v>
      </c>
      <c r="C5065" s="181">
        <v>404700</v>
      </c>
      <c r="D5065" s="181">
        <v>4</v>
      </c>
      <c r="E5065" s="180" t="s">
        <v>9149</v>
      </c>
      <c r="F5065" s="180" t="s">
        <v>26</v>
      </c>
    </row>
    <row r="5066" spans="1:6">
      <c r="A5066" s="180" t="s">
        <v>397</v>
      </c>
      <c r="B5066" s="181">
        <v>7006</v>
      </c>
      <c r="C5066" s="181">
        <v>1293300</v>
      </c>
      <c r="D5066" s="181">
        <v>6</v>
      </c>
      <c r="E5066" s="180" t="s">
        <v>9150</v>
      </c>
      <c r="F5066" s="180" t="s">
        <v>28</v>
      </c>
    </row>
    <row r="5067" spans="1:6">
      <c r="A5067" s="180" t="s">
        <v>397</v>
      </c>
      <c r="B5067" s="181">
        <v>7836</v>
      </c>
      <c r="C5067" s="181">
        <v>658100</v>
      </c>
      <c r="D5067" s="181">
        <v>4</v>
      </c>
      <c r="E5067" s="180" t="s">
        <v>9151</v>
      </c>
      <c r="F5067" s="180" t="s">
        <v>41</v>
      </c>
    </row>
    <row r="5068" spans="1:6">
      <c r="A5068" s="180" t="s">
        <v>397</v>
      </c>
      <c r="B5068" s="181">
        <v>3604</v>
      </c>
      <c r="C5068" s="181">
        <v>315500</v>
      </c>
      <c r="D5068" s="181">
        <v>4</v>
      </c>
      <c r="E5068" s="180" t="s">
        <v>9152</v>
      </c>
      <c r="F5068" s="180" t="s">
        <v>11</v>
      </c>
    </row>
    <row r="5069" spans="1:6">
      <c r="A5069" s="180" t="s">
        <v>397</v>
      </c>
      <c r="B5069" s="181">
        <v>4620</v>
      </c>
      <c r="C5069" s="181">
        <v>735700</v>
      </c>
      <c r="D5069" s="181">
        <v>4</v>
      </c>
      <c r="E5069" s="180" t="s">
        <v>9153</v>
      </c>
      <c r="F5069" s="180" t="s">
        <v>28</v>
      </c>
    </row>
    <row r="5070" spans="1:6">
      <c r="A5070" s="180" t="s">
        <v>397</v>
      </c>
      <c r="B5070" s="181">
        <v>5574</v>
      </c>
      <c r="C5070" s="181">
        <v>453000</v>
      </c>
      <c r="D5070" s="181">
        <v>6</v>
      </c>
      <c r="E5070" s="180" t="s">
        <v>9154</v>
      </c>
      <c r="F5070" s="180" t="s">
        <v>11</v>
      </c>
    </row>
    <row r="5071" spans="1:6">
      <c r="A5071" s="180" t="s">
        <v>397</v>
      </c>
      <c r="B5071" s="181">
        <v>6630</v>
      </c>
      <c r="C5071" s="181">
        <v>921000</v>
      </c>
      <c r="D5071" s="181">
        <v>6</v>
      </c>
      <c r="E5071" s="180" t="s">
        <v>9155</v>
      </c>
      <c r="F5071" s="180" t="s">
        <v>13</v>
      </c>
    </row>
    <row r="5072" spans="1:6">
      <c r="A5072" s="180" t="s">
        <v>397</v>
      </c>
      <c r="B5072" s="181">
        <v>5268</v>
      </c>
      <c r="C5072" s="181">
        <v>1071100</v>
      </c>
      <c r="D5072" s="181">
        <v>6</v>
      </c>
      <c r="E5072" s="180" t="s">
        <v>9156</v>
      </c>
      <c r="F5072" s="180" t="s">
        <v>16</v>
      </c>
    </row>
    <row r="5073" spans="1:6">
      <c r="A5073" s="180" t="s">
        <v>397</v>
      </c>
      <c r="B5073" s="181">
        <v>6858</v>
      </c>
      <c r="C5073" s="181">
        <v>522300</v>
      </c>
      <c r="D5073" s="181">
        <v>6</v>
      </c>
      <c r="E5073" s="180" t="s">
        <v>9157</v>
      </c>
      <c r="F5073" s="180" t="s">
        <v>14</v>
      </c>
    </row>
    <row r="5074" spans="1:6">
      <c r="A5074" s="180" t="s">
        <v>397</v>
      </c>
      <c r="B5074" s="181">
        <v>4924</v>
      </c>
      <c r="C5074" s="181">
        <v>496100</v>
      </c>
      <c r="D5074" s="181">
        <v>4</v>
      </c>
      <c r="E5074" s="180" t="s">
        <v>9158</v>
      </c>
      <c r="F5074" s="180" t="s">
        <v>77</v>
      </c>
    </row>
    <row r="5075" spans="1:6">
      <c r="A5075" s="180" t="s">
        <v>397</v>
      </c>
      <c r="B5075" s="181">
        <v>3400</v>
      </c>
      <c r="C5075" s="181">
        <v>806900</v>
      </c>
      <c r="D5075" s="181">
        <v>4</v>
      </c>
      <c r="E5075" s="180" t="s">
        <v>9159</v>
      </c>
      <c r="F5075" s="180" t="s">
        <v>28</v>
      </c>
    </row>
    <row r="5076" spans="1:6">
      <c r="A5076" s="180" t="s">
        <v>397</v>
      </c>
      <c r="B5076" s="181">
        <v>3085</v>
      </c>
      <c r="C5076" s="181">
        <v>1028000</v>
      </c>
      <c r="D5076" s="181">
        <v>5</v>
      </c>
      <c r="E5076" s="180" t="s">
        <v>9160</v>
      </c>
      <c r="F5076" s="180" t="s">
        <v>7</v>
      </c>
    </row>
    <row r="5077" spans="1:6">
      <c r="A5077" s="180" t="s">
        <v>397</v>
      </c>
      <c r="B5077" s="181">
        <v>5388</v>
      </c>
      <c r="C5077" s="181">
        <v>598500</v>
      </c>
      <c r="D5077" s="181">
        <v>5</v>
      </c>
      <c r="E5077" s="180" t="s">
        <v>9161</v>
      </c>
      <c r="F5077" s="180" t="s">
        <v>74</v>
      </c>
    </row>
    <row r="5078" spans="1:6">
      <c r="A5078" s="180" t="s">
        <v>397</v>
      </c>
      <c r="B5078" s="181">
        <v>4110</v>
      </c>
      <c r="C5078" s="181">
        <v>459100</v>
      </c>
      <c r="D5078" s="181">
        <v>4</v>
      </c>
      <c r="E5078" s="180" t="s">
        <v>9162</v>
      </c>
      <c r="F5078" s="180" t="s">
        <v>62</v>
      </c>
    </row>
    <row r="5079" spans="1:6">
      <c r="A5079" s="180" t="s">
        <v>397</v>
      </c>
      <c r="B5079" s="181">
        <v>2818</v>
      </c>
      <c r="C5079" s="181">
        <v>316500</v>
      </c>
      <c r="D5079" s="181">
        <v>5</v>
      </c>
      <c r="E5079" s="180" t="s">
        <v>9163</v>
      </c>
      <c r="F5079" s="180" t="s">
        <v>95</v>
      </c>
    </row>
    <row r="5080" spans="1:6">
      <c r="A5080" s="180" t="s">
        <v>397</v>
      </c>
      <c r="B5080" s="181">
        <v>4633</v>
      </c>
      <c r="C5080" s="181">
        <v>803100</v>
      </c>
      <c r="D5080" s="181">
        <v>5</v>
      </c>
      <c r="E5080" s="180" t="s">
        <v>9164</v>
      </c>
      <c r="F5080" s="180" t="s">
        <v>28</v>
      </c>
    </row>
    <row r="5081" spans="1:6">
      <c r="A5081" s="180" t="s">
        <v>397</v>
      </c>
      <c r="B5081" s="181">
        <v>5267</v>
      </c>
      <c r="C5081" s="181">
        <v>904100</v>
      </c>
      <c r="D5081" s="181">
        <v>6</v>
      </c>
      <c r="E5081" s="180" t="s">
        <v>9165</v>
      </c>
      <c r="F5081" s="180" t="s">
        <v>7</v>
      </c>
    </row>
    <row r="5082" spans="1:6">
      <c r="A5082" s="180" t="s">
        <v>397</v>
      </c>
      <c r="B5082" s="181">
        <v>7242</v>
      </c>
      <c r="C5082" s="181">
        <v>830900</v>
      </c>
      <c r="D5082" s="181">
        <v>6</v>
      </c>
      <c r="E5082" s="180" t="s">
        <v>9166</v>
      </c>
      <c r="F5082" s="180" t="s">
        <v>74</v>
      </c>
    </row>
    <row r="5083" spans="1:6">
      <c r="A5083" s="180" t="s">
        <v>397</v>
      </c>
      <c r="B5083" s="181">
        <v>8204</v>
      </c>
      <c r="C5083" s="181">
        <v>1094200</v>
      </c>
      <c r="D5083" s="181">
        <v>6</v>
      </c>
      <c r="E5083" s="180" t="s">
        <v>9167</v>
      </c>
      <c r="F5083" s="180" t="s">
        <v>32</v>
      </c>
    </row>
    <row r="5084" spans="1:6">
      <c r="A5084" s="180" t="s">
        <v>397</v>
      </c>
      <c r="B5084" s="181">
        <v>4176</v>
      </c>
      <c r="C5084" s="181">
        <v>571900</v>
      </c>
      <c r="D5084" s="181">
        <v>6</v>
      </c>
      <c r="E5084" s="180" t="s">
        <v>9168</v>
      </c>
      <c r="F5084" s="180" t="s">
        <v>32</v>
      </c>
    </row>
    <row r="5085" spans="1:6">
      <c r="A5085" s="180" t="s">
        <v>397</v>
      </c>
      <c r="B5085" s="181">
        <v>6144</v>
      </c>
      <c r="C5085" s="181">
        <v>447800</v>
      </c>
      <c r="D5085" s="181">
        <v>6</v>
      </c>
      <c r="E5085" s="180" t="s">
        <v>9169</v>
      </c>
      <c r="F5085" s="180" t="s">
        <v>11</v>
      </c>
    </row>
    <row r="5086" spans="1:6">
      <c r="A5086" s="180" t="s">
        <v>397</v>
      </c>
      <c r="B5086" s="181">
        <v>3749</v>
      </c>
      <c r="C5086" s="181">
        <v>327000</v>
      </c>
      <c r="D5086" s="181">
        <v>4</v>
      </c>
      <c r="E5086" s="180" t="s">
        <v>9170</v>
      </c>
      <c r="F5086" s="180" t="s">
        <v>14</v>
      </c>
    </row>
    <row r="5087" spans="1:6">
      <c r="A5087" s="180" t="s">
        <v>397</v>
      </c>
      <c r="B5087" s="181">
        <v>4032</v>
      </c>
      <c r="C5087" s="181">
        <v>304600</v>
      </c>
      <c r="D5087" s="181">
        <v>4</v>
      </c>
      <c r="E5087" s="180" t="s">
        <v>9171</v>
      </c>
      <c r="F5087" s="180" t="s">
        <v>14</v>
      </c>
    </row>
    <row r="5088" spans="1:6">
      <c r="A5088" s="180" t="s">
        <v>397</v>
      </c>
      <c r="B5088" s="181">
        <v>6277</v>
      </c>
      <c r="C5088" s="181">
        <v>522300</v>
      </c>
      <c r="D5088" s="181">
        <v>8</v>
      </c>
      <c r="E5088" s="180" t="s">
        <v>9172</v>
      </c>
      <c r="F5088" s="180" t="s">
        <v>14</v>
      </c>
    </row>
    <row r="5089" spans="1:6">
      <c r="A5089" s="180" t="s">
        <v>397</v>
      </c>
      <c r="B5089" s="181">
        <v>3462</v>
      </c>
      <c r="C5089" s="181">
        <v>900400</v>
      </c>
      <c r="D5089" s="181">
        <v>4</v>
      </c>
      <c r="E5089" s="180" t="s">
        <v>9173</v>
      </c>
      <c r="F5089" s="180" t="s">
        <v>7</v>
      </c>
    </row>
    <row r="5090" spans="1:6">
      <c r="A5090" s="180" t="s">
        <v>397</v>
      </c>
      <c r="B5090" s="181">
        <v>9273</v>
      </c>
      <c r="C5090" s="181">
        <v>2416900</v>
      </c>
      <c r="D5090" s="181">
        <v>4</v>
      </c>
      <c r="E5090" s="180" t="s">
        <v>9174</v>
      </c>
      <c r="F5090" s="180" t="s">
        <v>7</v>
      </c>
    </row>
    <row r="5091" spans="1:6">
      <c r="A5091" s="180" t="s">
        <v>397</v>
      </c>
      <c r="B5091" s="181">
        <v>5502</v>
      </c>
      <c r="C5091" s="181">
        <v>480900</v>
      </c>
      <c r="D5091" s="181">
        <v>5</v>
      </c>
      <c r="E5091" s="180" t="s">
        <v>9175</v>
      </c>
      <c r="F5091" s="180" t="s">
        <v>14</v>
      </c>
    </row>
    <row r="5092" spans="1:6">
      <c r="A5092" s="180" t="s">
        <v>397</v>
      </c>
      <c r="B5092" s="181">
        <v>3063</v>
      </c>
      <c r="C5092" s="181">
        <v>257400</v>
      </c>
      <c r="D5092" s="181">
        <v>4</v>
      </c>
      <c r="E5092" s="180" t="s">
        <v>9176</v>
      </c>
      <c r="F5092" s="180" t="s">
        <v>14</v>
      </c>
    </row>
    <row r="5093" spans="1:6">
      <c r="A5093" s="180" t="s">
        <v>397</v>
      </c>
      <c r="B5093" s="181">
        <v>4977</v>
      </c>
      <c r="C5093" s="181">
        <v>489200</v>
      </c>
      <c r="D5093" s="181">
        <v>4</v>
      </c>
      <c r="E5093" s="180" t="s">
        <v>9177</v>
      </c>
      <c r="F5093" s="180" t="s">
        <v>14</v>
      </c>
    </row>
    <row r="5094" spans="1:6">
      <c r="A5094" s="180" t="s">
        <v>397</v>
      </c>
      <c r="B5094" s="181">
        <v>4168</v>
      </c>
      <c r="C5094" s="181">
        <v>380200</v>
      </c>
      <c r="D5094" s="181">
        <v>5</v>
      </c>
      <c r="E5094" s="180" t="s">
        <v>9178</v>
      </c>
      <c r="F5094" s="180" t="s">
        <v>15</v>
      </c>
    </row>
    <row r="5095" spans="1:6">
      <c r="A5095" s="180" t="s">
        <v>397</v>
      </c>
      <c r="B5095" s="181">
        <v>5517</v>
      </c>
      <c r="C5095" s="181">
        <v>345700</v>
      </c>
      <c r="D5095" s="181">
        <v>6</v>
      </c>
      <c r="E5095" s="180" t="s">
        <v>9179</v>
      </c>
      <c r="F5095" s="180" t="s">
        <v>11</v>
      </c>
    </row>
    <row r="5096" spans="1:6">
      <c r="A5096" s="180" t="s">
        <v>397</v>
      </c>
      <c r="B5096" s="181">
        <v>4224</v>
      </c>
      <c r="C5096" s="181">
        <v>738500</v>
      </c>
      <c r="D5096" s="181">
        <v>4</v>
      </c>
      <c r="E5096" s="180" t="s">
        <v>9180</v>
      </c>
      <c r="F5096" s="180" t="s">
        <v>28</v>
      </c>
    </row>
    <row r="5097" spans="1:6">
      <c r="A5097" s="180" t="s">
        <v>397</v>
      </c>
      <c r="B5097" s="181">
        <v>3308</v>
      </c>
      <c r="C5097" s="181">
        <v>627700</v>
      </c>
      <c r="D5097" s="181">
        <v>4</v>
      </c>
      <c r="E5097" s="180" t="s">
        <v>9181</v>
      </c>
      <c r="F5097" s="180" t="s">
        <v>78</v>
      </c>
    </row>
    <row r="5098" spans="1:6">
      <c r="A5098" s="180" t="s">
        <v>397</v>
      </c>
      <c r="B5098" s="181">
        <v>3518</v>
      </c>
      <c r="C5098" s="181">
        <v>640700</v>
      </c>
      <c r="D5098" s="181">
        <v>5</v>
      </c>
      <c r="E5098" s="180" t="s">
        <v>9182</v>
      </c>
      <c r="F5098" s="180" t="s">
        <v>28</v>
      </c>
    </row>
    <row r="5099" spans="1:6">
      <c r="A5099" s="180" t="s">
        <v>397</v>
      </c>
      <c r="B5099" s="181">
        <v>7617</v>
      </c>
      <c r="C5099" s="181">
        <v>1133300</v>
      </c>
      <c r="D5099" s="181">
        <v>6</v>
      </c>
      <c r="E5099" s="180" t="s">
        <v>9183</v>
      </c>
      <c r="F5099" s="180" t="s">
        <v>44</v>
      </c>
    </row>
    <row r="5100" spans="1:6">
      <c r="A5100" s="180" t="s">
        <v>397</v>
      </c>
      <c r="B5100" s="181">
        <v>6420</v>
      </c>
      <c r="C5100" s="181">
        <v>1664900</v>
      </c>
      <c r="D5100" s="181">
        <v>5</v>
      </c>
      <c r="E5100" s="180" t="s">
        <v>9184</v>
      </c>
      <c r="F5100" s="180" t="s">
        <v>24</v>
      </c>
    </row>
    <row r="5101" spans="1:6">
      <c r="A5101" s="180" t="s">
        <v>397</v>
      </c>
      <c r="B5101" s="181">
        <v>5303</v>
      </c>
      <c r="C5101" s="181">
        <v>1525700</v>
      </c>
      <c r="D5101" s="181">
        <v>4</v>
      </c>
      <c r="E5101" s="180" t="s">
        <v>9185</v>
      </c>
      <c r="F5101" s="180" t="s">
        <v>7</v>
      </c>
    </row>
    <row r="5102" spans="1:6">
      <c r="A5102" s="180" t="s">
        <v>397</v>
      </c>
      <c r="B5102" s="181">
        <v>3575</v>
      </c>
      <c r="C5102" s="181">
        <v>322600</v>
      </c>
      <c r="D5102" s="181">
        <v>4</v>
      </c>
      <c r="E5102" s="180" t="s">
        <v>9186</v>
      </c>
      <c r="F5102" s="180" t="s">
        <v>14</v>
      </c>
    </row>
    <row r="5103" spans="1:6">
      <c r="A5103" s="180" t="s">
        <v>397</v>
      </c>
      <c r="B5103" s="181">
        <v>6122</v>
      </c>
      <c r="C5103" s="181">
        <v>651900</v>
      </c>
      <c r="D5103" s="181">
        <v>6</v>
      </c>
      <c r="E5103" s="180" t="s">
        <v>9187</v>
      </c>
      <c r="F5103" s="180" t="s">
        <v>162</v>
      </c>
    </row>
    <row r="5104" spans="1:6">
      <c r="A5104" s="180" t="s">
        <v>397</v>
      </c>
      <c r="B5104" s="181">
        <v>5705</v>
      </c>
      <c r="C5104" s="181">
        <v>450300</v>
      </c>
      <c r="D5104" s="181">
        <v>4</v>
      </c>
      <c r="E5104" s="180" t="s">
        <v>9188</v>
      </c>
      <c r="F5104" s="180" t="s">
        <v>14</v>
      </c>
    </row>
    <row r="5105" spans="1:6">
      <c r="A5105" s="180" t="s">
        <v>397</v>
      </c>
      <c r="B5105" s="181">
        <v>3807</v>
      </c>
      <c r="C5105" s="181">
        <v>358000</v>
      </c>
      <c r="D5105" s="181">
        <v>4</v>
      </c>
      <c r="E5105" s="180" t="s">
        <v>9189</v>
      </c>
      <c r="F5105" s="180" t="s">
        <v>27</v>
      </c>
    </row>
    <row r="5106" spans="1:6">
      <c r="A5106" s="180" t="s">
        <v>397</v>
      </c>
      <c r="B5106" s="181">
        <v>2691</v>
      </c>
      <c r="C5106" s="181">
        <v>427500</v>
      </c>
      <c r="D5106" s="181">
        <v>4</v>
      </c>
      <c r="E5106" s="180" t="s">
        <v>9190</v>
      </c>
      <c r="F5106" s="180" t="s">
        <v>49</v>
      </c>
    </row>
    <row r="5107" spans="1:6">
      <c r="A5107" s="180" t="s">
        <v>397</v>
      </c>
      <c r="B5107" s="181">
        <v>5772</v>
      </c>
      <c r="C5107" s="181">
        <v>530400</v>
      </c>
      <c r="D5107" s="181">
        <v>6</v>
      </c>
      <c r="E5107" s="180" t="s">
        <v>9191</v>
      </c>
      <c r="F5107" s="180" t="s">
        <v>14</v>
      </c>
    </row>
    <row r="5108" spans="1:6">
      <c r="A5108" s="180" t="s">
        <v>397</v>
      </c>
      <c r="B5108" s="181">
        <v>6438</v>
      </c>
      <c r="C5108" s="181">
        <v>479500</v>
      </c>
      <c r="D5108" s="181">
        <v>8</v>
      </c>
      <c r="E5108" s="180" t="s">
        <v>9192</v>
      </c>
      <c r="F5108" s="180" t="s">
        <v>14</v>
      </c>
    </row>
    <row r="5109" spans="1:6">
      <c r="A5109" s="180" t="s">
        <v>397</v>
      </c>
      <c r="B5109" s="181">
        <v>5062</v>
      </c>
      <c r="C5109" s="181">
        <v>2236100</v>
      </c>
      <c r="D5109" s="181">
        <v>8</v>
      </c>
      <c r="E5109" s="180" t="s">
        <v>9193</v>
      </c>
      <c r="F5109" s="180" t="s">
        <v>7</v>
      </c>
    </row>
    <row r="5110" spans="1:6">
      <c r="A5110" s="180" t="s">
        <v>397</v>
      </c>
      <c r="B5110" s="181">
        <v>6090</v>
      </c>
      <c r="C5110" s="181">
        <v>434100</v>
      </c>
      <c r="D5110" s="181">
        <v>6</v>
      </c>
      <c r="E5110" s="180" t="s">
        <v>9194</v>
      </c>
      <c r="F5110" s="180" t="s">
        <v>14</v>
      </c>
    </row>
    <row r="5111" spans="1:6">
      <c r="A5111" s="180" t="s">
        <v>397</v>
      </c>
      <c r="B5111" s="181">
        <v>3050</v>
      </c>
      <c r="C5111" s="181">
        <v>268000</v>
      </c>
      <c r="D5111" s="181">
        <v>4</v>
      </c>
      <c r="E5111" s="180" t="s">
        <v>9195</v>
      </c>
      <c r="F5111" s="180" t="s">
        <v>14</v>
      </c>
    </row>
    <row r="5112" spans="1:6">
      <c r="A5112" s="180" t="s">
        <v>397</v>
      </c>
      <c r="B5112" s="181">
        <v>3504</v>
      </c>
      <c r="C5112" s="181">
        <v>355800</v>
      </c>
      <c r="D5112" s="181">
        <v>4</v>
      </c>
      <c r="E5112" s="180" t="s">
        <v>9196</v>
      </c>
      <c r="F5112" s="180" t="s">
        <v>15</v>
      </c>
    </row>
    <row r="5113" spans="1:6">
      <c r="A5113" s="180" t="s">
        <v>397</v>
      </c>
      <c r="B5113" s="181">
        <v>2275</v>
      </c>
      <c r="C5113" s="181">
        <v>215400</v>
      </c>
      <c r="D5113" s="181">
        <v>4</v>
      </c>
      <c r="E5113" s="180" t="s">
        <v>9197</v>
      </c>
      <c r="F5113" s="180" t="s">
        <v>175</v>
      </c>
    </row>
    <row r="5114" spans="1:6">
      <c r="A5114" s="180" t="s">
        <v>397</v>
      </c>
      <c r="B5114" s="181">
        <v>3400</v>
      </c>
      <c r="C5114" s="181">
        <v>806400</v>
      </c>
      <c r="D5114" s="181">
        <v>4</v>
      </c>
      <c r="E5114" s="180" t="s">
        <v>9198</v>
      </c>
      <c r="F5114" s="180" t="s">
        <v>28</v>
      </c>
    </row>
    <row r="5115" spans="1:6">
      <c r="A5115" s="180" t="s">
        <v>397</v>
      </c>
      <c r="B5115" s="181">
        <v>4824</v>
      </c>
      <c r="C5115" s="181">
        <v>464000</v>
      </c>
      <c r="D5115" s="181">
        <v>4</v>
      </c>
      <c r="E5115" s="180" t="s">
        <v>9199</v>
      </c>
      <c r="F5115" s="180" t="s">
        <v>41</v>
      </c>
    </row>
    <row r="5116" spans="1:6">
      <c r="A5116" s="180" t="s">
        <v>397</v>
      </c>
      <c r="B5116" s="181">
        <v>2533</v>
      </c>
      <c r="C5116" s="181">
        <v>327000</v>
      </c>
      <c r="D5116" s="181">
        <v>6</v>
      </c>
      <c r="E5116" s="180" t="s">
        <v>9200</v>
      </c>
      <c r="F5116" s="180" t="s">
        <v>139</v>
      </c>
    </row>
    <row r="5117" spans="1:6">
      <c r="A5117" s="180" t="s">
        <v>397</v>
      </c>
      <c r="B5117" s="181">
        <v>5270</v>
      </c>
      <c r="C5117" s="181">
        <v>883200</v>
      </c>
      <c r="D5117" s="181">
        <v>5</v>
      </c>
      <c r="E5117" s="180" t="s">
        <v>9201</v>
      </c>
      <c r="F5117" s="180" t="s">
        <v>78</v>
      </c>
    </row>
    <row r="5118" spans="1:6">
      <c r="A5118" s="180" t="s">
        <v>397</v>
      </c>
      <c r="B5118" s="181">
        <v>5710</v>
      </c>
      <c r="C5118" s="181">
        <v>1255800</v>
      </c>
      <c r="D5118" s="181">
        <v>8</v>
      </c>
      <c r="E5118" s="180" t="s">
        <v>9202</v>
      </c>
      <c r="F5118" s="180" t="s">
        <v>7</v>
      </c>
    </row>
    <row r="5119" spans="1:6">
      <c r="A5119" s="180" t="s">
        <v>397</v>
      </c>
      <c r="B5119" s="181">
        <v>6387</v>
      </c>
      <c r="C5119" s="181">
        <v>629300</v>
      </c>
      <c r="D5119" s="181">
        <v>6</v>
      </c>
      <c r="E5119" s="180" t="s">
        <v>9203</v>
      </c>
      <c r="F5119" s="180" t="s">
        <v>14</v>
      </c>
    </row>
    <row r="5120" spans="1:6">
      <c r="A5120" s="180" t="s">
        <v>397</v>
      </c>
      <c r="B5120" s="181">
        <v>4500</v>
      </c>
      <c r="C5120" s="181">
        <v>302300</v>
      </c>
      <c r="D5120" s="181">
        <v>6</v>
      </c>
      <c r="E5120" s="180" t="s">
        <v>9204</v>
      </c>
      <c r="F5120" s="180" t="s">
        <v>11</v>
      </c>
    </row>
    <row r="5121" spans="1:6">
      <c r="A5121" s="180" t="s">
        <v>397</v>
      </c>
      <c r="B5121" s="181">
        <v>4752</v>
      </c>
      <c r="C5121" s="181">
        <v>384800</v>
      </c>
      <c r="D5121" s="181">
        <v>6</v>
      </c>
      <c r="E5121" s="180" t="s">
        <v>9205</v>
      </c>
      <c r="F5121" s="180" t="s">
        <v>14</v>
      </c>
    </row>
    <row r="5122" spans="1:6">
      <c r="A5122" s="180" t="s">
        <v>397</v>
      </c>
      <c r="B5122" s="181">
        <v>5820</v>
      </c>
      <c r="C5122" s="181">
        <v>1261400</v>
      </c>
      <c r="D5122" s="181">
        <v>6</v>
      </c>
      <c r="E5122" s="180" t="s">
        <v>9206</v>
      </c>
      <c r="F5122" s="180" t="s">
        <v>7</v>
      </c>
    </row>
    <row r="5123" spans="1:6">
      <c r="A5123" s="180" t="s">
        <v>397</v>
      </c>
      <c r="B5123" s="181">
        <v>4560</v>
      </c>
      <c r="C5123" s="181">
        <v>380200</v>
      </c>
      <c r="D5123" s="181">
        <v>6</v>
      </c>
      <c r="E5123" s="180" t="s">
        <v>9207</v>
      </c>
      <c r="F5123" s="180" t="s">
        <v>14</v>
      </c>
    </row>
    <row r="5124" spans="1:6">
      <c r="A5124" s="180" t="s">
        <v>397</v>
      </c>
      <c r="B5124" s="181">
        <v>3564</v>
      </c>
      <c r="C5124" s="181">
        <v>605100</v>
      </c>
      <c r="D5124" s="181">
        <v>4</v>
      </c>
      <c r="E5124" s="180" t="s">
        <v>9208</v>
      </c>
      <c r="F5124" s="180" t="s">
        <v>28</v>
      </c>
    </row>
    <row r="5125" spans="1:6">
      <c r="A5125" s="180" t="s">
        <v>397</v>
      </c>
      <c r="B5125" s="181">
        <v>3890</v>
      </c>
      <c r="C5125" s="181">
        <v>402700</v>
      </c>
      <c r="D5125" s="181">
        <v>4</v>
      </c>
      <c r="E5125" s="180" t="s">
        <v>9209</v>
      </c>
      <c r="F5125" s="180" t="s">
        <v>14</v>
      </c>
    </row>
    <row r="5126" spans="1:6">
      <c r="A5126" s="180" t="s">
        <v>397</v>
      </c>
      <c r="B5126" s="181">
        <v>5382</v>
      </c>
      <c r="C5126" s="181">
        <v>336300</v>
      </c>
      <c r="D5126" s="181">
        <v>6</v>
      </c>
      <c r="E5126" s="180" t="s">
        <v>9210</v>
      </c>
      <c r="F5126" s="180" t="s">
        <v>11</v>
      </c>
    </row>
    <row r="5127" spans="1:6">
      <c r="A5127" s="180" t="s">
        <v>397</v>
      </c>
      <c r="B5127" s="181">
        <v>8790</v>
      </c>
      <c r="C5127" s="181">
        <v>751900</v>
      </c>
      <c r="D5127" s="181">
        <v>6</v>
      </c>
      <c r="E5127" s="180" t="s">
        <v>9211</v>
      </c>
      <c r="F5127" s="180" t="s">
        <v>41</v>
      </c>
    </row>
    <row r="5128" spans="1:6">
      <c r="A5128" s="180" t="s">
        <v>397</v>
      </c>
      <c r="B5128" s="181">
        <v>3469</v>
      </c>
      <c r="C5128" s="181">
        <v>807500</v>
      </c>
      <c r="D5128" s="181">
        <v>6</v>
      </c>
      <c r="E5128" s="180" t="s">
        <v>9212</v>
      </c>
      <c r="F5128" s="180" t="s">
        <v>72</v>
      </c>
    </row>
    <row r="5129" spans="1:6">
      <c r="A5129" s="180" t="s">
        <v>397</v>
      </c>
      <c r="B5129" s="181">
        <v>6728</v>
      </c>
      <c r="C5129" s="181">
        <v>471300</v>
      </c>
      <c r="D5129" s="181">
        <v>5</v>
      </c>
      <c r="E5129" s="180" t="s">
        <v>9213</v>
      </c>
      <c r="F5129" s="180" t="s">
        <v>10</v>
      </c>
    </row>
    <row r="5130" spans="1:6">
      <c r="A5130" s="180" t="s">
        <v>397</v>
      </c>
      <c r="B5130" s="181">
        <v>4512</v>
      </c>
      <c r="C5130" s="181">
        <v>513300</v>
      </c>
      <c r="D5130" s="181">
        <v>5</v>
      </c>
      <c r="E5130" s="180" t="s">
        <v>9214</v>
      </c>
      <c r="F5130" s="180" t="s">
        <v>26</v>
      </c>
    </row>
    <row r="5131" spans="1:6">
      <c r="A5131" s="180" t="s">
        <v>397</v>
      </c>
      <c r="B5131" s="181">
        <v>5638</v>
      </c>
      <c r="C5131" s="181">
        <v>495500</v>
      </c>
      <c r="D5131" s="181">
        <v>5</v>
      </c>
      <c r="E5131" s="180" t="s">
        <v>9215</v>
      </c>
      <c r="F5131" s="180" t="s">
        <v>41</v>
      </c>
    </row>
    <row r="5132" spans="1:6">
      <c r="A5132" s="180" t="s">
        <v>397</v>
      </c>
      <c r="B5132" s="181">
        <v>4686</v>
      </c>
      <c r="C5132" s="181">
        <v>311800</v>
      </c>
      <c r="D5132" s="181">
        <v>6</v>
      </c>
      <c r="E5132" s="180" t="s">
        <v>9216</v>
      </c>
      <c r="F5132" s="180" t="s">
        <v>11</v>
      </c>
    </row>
    <row r="5133" spans="1:6">
      <c r="A5133" s="180" t="s">
        <v>397</v>
      </c>
      <c r="B5133" s="181">
        <v>3751</v>
      </c>
      <c r="C5133" s="181">
        <v>323300</v>
      </c>
      <c r="D5133" s="181">
        <v>4</v>
      </c>
      <c r="E5133" s="180" t="s">
        <v>9217</v>
      </c>
      <c r="F5133" s="180" t="s">
        <v>185</v>
      </c>
    </row>
    <row r="5134" spans="1:6">
      <c r="A5134" s="180" t="s">
        <v>397</v>
      </c>
      <c r="B5134" s="181">
        <v>4522</v>
      </c>
      <c r="C5134" s="181">
        <v>336100</v>
      </c>
      <c r="D5134" s="181">
        <v>5</v>
      </c>
      <c r="E5134" s="180" t="s">
        <v>9218</v>
      </c>
      <c r="F5134" s="180" t="s">
        <v>11</v>
      </c>
    </row>
    <row r="5135" spans="1:6">
      <c r="A5135" s="180" t="s">
        <v>397</v>
      </c>
      <c r="B5135" s="181">
        <v>6098</v>
      </c>
      <c r="C5135" s="181">
        <v>1058700</v>
      </c>
      <c r="D5135" s="181">
        <v>7</v>
      </c>
      <c r="E5135" s="180" t="s">
        <v>9219</v>
      </c>
      <c r="F5135" s="180" t="s">
        <v>7</v>
      </c>
    </row>
    <row r="5136" spans="1:6">
      <c r="A5136" s="180" t="s">
        <v>397</v>
      </c>
      <c r="B5136" s="181">
        <v>4593</v>
      </c>
      <c r="C5136" s="181">
        <v>620400</v>
      </c>
      <c r="D5136" s="181">
        <v>5</v>
      </c>
      <c r="E5136" s="180" t="s">
        <v>9220</v>
      </c>
      <c r="F5136" s="180" t="s">
        <v>72</v>
      </c>
    </row>
    <row r="5137" spans="1:6">
      <c r="A5137" s="180" t="s">
        <v>397</v>
      </c>
      <c r="B5137" s="181">
        <v>3420</v>
      </c>
      <c r="C5137" s="181">
        <v>580400</v>
      </c>
      <c r="D5137" s="181">
        <v>4</v>
      </c>
      <c r="E5137" s="180" t="s">
        <v>9221</v>
      </c>
      <c r="F5137" s="180" t="s">
        <v>49</v>
      </c>
    </row>
    <row r="5138" spans="1:6">
      <c r="A5138" s="180" t="s">
        <v>397</v>
      </c>
      <c r="B5138" s="181">
        <v>7420</v>
      </c>
      <c r="C5138" s="181">
        <v>604100</v>
      </c>
      <c r="D5138" s="181">
        <v>7</v>
      </c>
      <c r="E5138" s="180" t="s">
        <v>9222</v>
      </c>
      <c r="F5138" s="180" t="s">
        <v>14</v>
      </c>
    </row>
    <row r="5139" spans="1:6">
      <c r="A5139" s="180" t="s">
        <v>397</v>
      </c>
      <c r="B5139" s="181">
        <v>3734</v>
      </c>
      <c r="C5139" s="181">
        <v>783700</v>
      </c>
      <c r="D5139" s="181">
        <v>6</v>
      </c>
      <c r="E5139" s="180" t="s">
        <v>9223</v>
      </c>
      <c r="F5139" s="180" t="s">
        <v>32</v>
      </c>
    </row>
    <row r="5140" spans="1:6">
      <c r="A5140" s="180" t="s">
        <v>397</v>
      </c>
      <c r="B5140" s="181">
        <v>3876</v>
      </c>
      <c r="C5140" s="181">
        <v>279500</v>
      </c>
      <c r="D5140" s="181">
        <v>4</v>
      </c>
      <c r="E5140" s="180" t="s">
        <v>9224</v>
      </c>
      <c r="F5140" s="180" t="s">
        <v>14</v>
      </c>
    </row>
    <row r="5141" spans="1:6">
      <c r="A5141" s="180" t="s">
        <v>397</v>
      </c>
      <c r="B5141" s="181">
        <v>5019</v>
      </c>
      <c r="C5141" s="181">
        <v>388200</v>
      </c>
      <c r="D5141" s="181">
        <v>6</v>
      </c>
      <c r="E5141" s="180" t="s">
        <v>9225</v>
      </c>
      <c r="F5141" s="180" t="s">
        <v>14</v>
      </c>
    </row>
    <row r="5142" spans="1:6">
      <c r="A5142" s="180" t="s">
        <v>397</v>
      </c>
      <c r="B5142" s="181">
        <v>4308</v>
      </c>
      <c r="C5142" s="181">
        <v>291800</v>
      </c>
      <c r="D5142" s="181">
        <v>6</v>
      </c>
      <c r="E5142" s="180" t="s">
        <v>9226</v>
      </c>
      <c r="F5142" s="180" t="s">
        <v>11</v>
      </c>
    </row>
    <row r="5143" spans="1:6">
      <c r="A5143" s="180" t="s">
        <v>397</v>
      </c>
      <c r="B5143" s="181">
        <v>3456</v>
      </c>
      <c r="C5143" s="181">
        <v>932100</v>
      </c>
      <c r="D5143" s="181">
        <v>5</v>
      </c>
      <c r="E5143" s="180" t="s">
        <v>9227</v>
      </c>
      <c r="F5143" s="180" t="s">
        <v>7</v>
      </c>
    </row>
    <row r="5144" spans="1:6">
      <c r="A5144" s="180" t="s">
        <v>397</v>
      </c>
      <c r="B5144" s="181">
        <v>2448</v>
      </c>
      <c r="C5144" s="181">
        <v>288200</v>
      </c>
      <c r="D5144" s="181">
        <v>4</v>
      </c>
      <c r="E5144" s="180" t="s">
        <v>9228</v>
      </c>
      <c r="F5144" s="180" t="s">
        <v>11</v>
      </c>
    </row>
    <row r="5145" spans="1:6">
      <c r="A5145" s="180" t="s">
        <v>397</v>
      </c>
      <c r="B5145" s="181">
        <v>2678</v>
      </c>
      <c r="C5145" s="181">
        <v>276500</v>
      </c>
      <c r="D5145" s="181">
        <v>4</v>
      </c>
      <c r="E5145" s="180" t="s">
        <v>9229</v>
      </c>
      <c r="F5145" s="180" t="s">
        <v>14</v>
      </c>
    </row>
    <row r="5146" spans="1:6">
      <c r="A5146" s="180" t="s">
        <v>397</v>
      </c>
      <c r="B5146" s="181">
        <v>3791</v>
      </c>
      <c r="C5146" s="181">
        <v>501300</v>
      </c>
      <c r="D5146" s="181">
        <v>4</v>
      </c>
      <c r="E5146" s="180" t="s">
        <v>9230</v>
      </c>
      <c r="F5146" s="180" t="s">
        <v>49</v>
      </c>
    </row>
    <row r="5147" spans="1:6">
      <c r="A5147" s="180" t="s">
        <v>397</v>
      </c>
      <c r="B5147" s="181">
        <v>5822</v>
      </c>
      <c r="C5147" s="181">
        <v>422100</v>
      </c>
      <c r="D5147" s="181">
        <v>4</v>
      </c>
      <c r="E5147" s="180" t="s">
        <v>9231</v>
      </c>
      <c r="F5147" s="180" t="s">
        <v>14</v>
      </c>
    </row>
    <row r="5148" spans="1:6">
      <c r="A5148" s="180" t="s">
        <v>397</v>
      </c>
      <c r="B5148" s="181">
        <v>4236</v>
      </c>
      <c r="C5148" s="181">
        <v>303500</v>
      </c>
      <c r="D5148" s="181">
        <v>6</v>
      </c>
      <c r="E5148" s="180" t="s">
        <v>9232</v>
      </c>
      <c r="F5148" s="180" t="s">
        <v>15</v>
      </c>
    </row>
    <row r="5149" spans="1:6">
      <c r="A5149" s="180" t="s">
        <v>397</v>
      </c>
      <c r="B5149" s="181">
        <v>2684</v>
      </c>
      <c r="C5149" s="181">
        <v>388100</v>
      </c>
      <c r="D5149" s="181">
        <v>5</v>
      </c>
      <c r="E5149" s="180" t="s">
        <v>9233</v>
      </c>
      <c r="F5149" s="180" t="s">
        <v>77</v>
      </c>
    </row>
    <row r="5150" spans="1:6">
      <c r="A5150" s="180" t="s">
        <v>397</v>
      </c>
      <c r="B5150" s="181">
        <v>5060</v>
      </c>
      <c r="C5150" s="181">
        <v>296200</v>
      </c>
      <c r="D5150" s="181">
        <v>5</v>
      </c>
      <c r="E5150" s="180" t="s">
        <v>9234</v>
      </c>
      <c r="F5150" s="180" t="s">
        <v>15</v>
      </c>
    </row>
    <row r="5151" spans="1:6">
      <c r="A5151" s="180" t="s">
        <v>397</v>
      </c>
      <c r="B5151" s="181">
        <v>5166</v>
      </c>
      <c r="C5151" s="181">
        <v>707100</v>
      </c>
      <c r="D5151" s="181">
        <v>5</v>
      </c>
      <c r="E5151" s="180" t="s">
        <v>9235</v>
      </c>
      <c r="F5151" s="180" t="s">
        <v>41</v>
      </c>
    </row>
    <row r="5152" spans="1:6">
      <c r="A5152" s="180" t="s">
        <v>397</v>
      </c>
      <c r="B5152" s="181">
        <v>3078</v>
      </c>
      <c r="C5152" s="181">
        <v>625300</v>
      </c>
      <c r="D5152" s="181">
        <v>4</v>
      </c>
      <c r="E5152" s="180" t="s">
        <v>9236</v>
      </c>
      <c r="F5152" s="180" t="s">
        <v>44</v>
      </c>
    </row>
    <row r="5153" spans="1:6">
      <c r="A5153" s="180" t="s">
        <v>397</v>
      </c>
      <c r="B5153" s="181">
        <v>4920</v>
      </c>
      <c r="C5153" s="181">
        <v>1241400</v>
      </c>
      <c r="D5153" s="181">
        <v>4</v>
      </c>
      <c r="E5153" s="180" t="s">
        <v>9237</v>
      </c>
      <c r="F5153" s="180" t="s">
        <v>7</v>
      </c>
    </row>
    <row r="5154" spans="1:6">
      <c r="A5154" s="180" t="s">
        <v>397</v>
      </c>
      <c r="B5154" s="181">
        <v>5358</v>
      </c>
      <c r="C5154" s="181">
        <v>642500</v>
      </c>
      <c r="D5154" s="181">
        <v>6</v>
      </c>
      <c r="E5154" s="180" t="s">
        <v>9238</v>
      </c>
      <c r="F5154" s="180" t="s">
        <v>32</v>
      </c>
    </row>
    <row r="5155" spans="1:6">
      <c r="A5155" s="180" t="s">
        <v>397</v>
      </c>
      <c r="B5155" s="181">
        <v>5076</v>
      </c>
      <c r="C5155" s="181">
        <v>327300</v>
      </c>
      <c r="D5155" s="181">
        <v>6</v>
      </c>
      <c r="E5155" s="180" t="s">
        <v>9239</v>
      </c>
      <c r="F5155" s="180" t="s">
        <v>14</v>
      </c>
    </row>
    <row r="5156" spans="1:6">
      <c r="A5156" s="180" t="s">
        <v>397</v>
      </c>
      <c r="B5156" s="181">
        <v>11174</v>
      </c>
      <c r="C5156" s="181">
        <v>2971100</v>
      </c>
      <c r="D5156" s="181">
        <v>8</v>
      </c>
      <c r="E5156" s="180" t="s">
        <v>9240</v>
      </c>
      <c r="F5156" s="180" t="s">
        <v>24</v>
      </c>
    </row>
    <row r="5157" spans="1:6">
      <c r="A5157" s="180" t="s">
        <v>397</v>
      </c>
      <c r="B5157" s="181">
        <v>3998</v>
      </c>
      <c r="C5157" s="181">
        <v>308800</v>
      </c>
      <c r="D5157" s="181">
        <v>6</v>
      </c>
      <c r="E5157" s="180" t="s">
        <v>9241</v>
      </c>
      <c r="F5157" s="180" t="s">
        <v>14</v>
      </c>
    </row>
    <row r="5158" spans="1:6">
      <c r="A5158" s="180" t="s">
        <v>397</v>
      </c>
      <c r="B5158" s="181">
        <v>4323</v>
      </c>
      <c r="C5158" s="181">
        <v>126900</v>
      </c>
      <c r="D5158" s="181">
        <v>4</v>
      </c>
      <c r="E5158" s="180" t="s">
        <v>9242</v>
      </c>
      <c r="F5158" s="180" t="s">
        <v>15</v>
      </c>
    </row>
    <row r="5159" spans="1:6">
      <c r="A5159" s="180" t="s">
        <v>397</v>
      </c>
      <c r="B5159" s="181">
        <v>4385</v>
      </c>
      <c r="C5159" s="181">
        <v>1103400</v>
      </c>
      <c r="D5159" s="181">
        <v>5</v>
      </c>
      <c r="E5159" s="180" t="s">
        <v>9243</v>
      </c>
      <c r="F5159" s="180" t="s">
        <v>7</v>
      </c>
    </row>
    <row r="5160" spans="1:6">
      <c r="A5160" s="180" t="s">
        <v>397</v>
      </c>
      <c r="B5160" s="181">
        <v>4713</v>
      </c>
      <c r="C5160" s="181">
        <v>791600</v>
      </c>
      <c r="D5160" s="181">
        <v>6</v>
      </c>
      <c r="E5160" s="180" t="s">
        <v>9244</v>
      </c>
      <c r="F5160" s="180" t="s">
        <v>66</v>
      </c>
    </row>
    <row r="5161" spans="1:6">
      <c r="A5161" s="180" t="s">
        <v>397</v>
      </c>
      <c r="B5161" s="181">
        <v>2966</v>
      </c>
      <c r="C5161" s="181">
        <v>239900</v>
      </c>
      <c r="D5161" s="181">
        <v>6</v>
      </c>
      <c r="E5161" s="180" t="s">
        <v>9245</v>
      </c>
      <c r="F5161" s="180" t="s">
        <v>11</v>
      </c>
    </row>
    <row r="5162" spans="1:6">
      <c r="A5162" s="180" t="s">
        <v>397</v>
      </c>
      <c r="B5162" s="181">
        <v>5574</v>
      </c>
      <c r="C5162" s="181">
        <v>836300</v>
      </c>
      <c r="D5162" s="181">
        <v>6</v>
      </c>
      <c r="E5162" s="180" t="s">
        <v>9246</v>
      </c>
      <c r="F5162" s="180" t="s">
        <v>13</v>
      </c>
    </row>
    <row r="5163" spans="1:6">
      <c r="A5163" s="180" t="s">
        <v>397</v>
      </c>
      <c r="B5163" s="181">
        <v>4736</v>
      </c>
      <c r="C5163" s="181">
        <v>412900</v>
      </c>
      <c r="D5163" s="181">
        <v>4</v>
      </c>
      <c r="E5163" s="180" t="s">
        <v>9247</v>
      </c>
      <c r="F5163" s="180" t="s">
        <v>14</v>
      </c>
    </row>
    <row r="5164" spans="1:6">
      <c r="A5164" s="180" t="s">
        <v>397</v>
      </c>
      <c r="B5164" s="181">
        <v>4416</v>
      </c>
      <c r="C5164" s="181">
        <v>373500</v>
      </c>
      <c r="D5164" s="181">
        <v>4</v>
      </c>
      <c r="E5164" s="180" t="s">
        <v>9248</v>
      </c>
      <c r="F5164" s="180" t="s">
        <v>10</v>
      </c>
    </row>
    <row r="5165" spans="1:6">
      <c r="A5165" s="180" t="s">
        <v>397</v>
      </c>
      <c r="B5165" s="181">
        <v>4692</v>
      </c>
      <c r="C5165" s="181">
        <v>304600</v>
      </c>
      <c r="D5165" s="181">
        <v>5</v>
      </c>
      <c r="E5165" s="180" t="s">
        <v>9249</v>
      </c>
      <c r="F5165" s="180" t="s">
        <v>11</v>
      </c>
    </row>
    <row r="5166" spans="1:6">
      <c r="A5166" s="180" t="s">
        <v>397</v>
      </c>
      <c r="B5166" s="181">
        <v>4305</v>
      </c>
      <c r="C5166" s="181">
        <v>369800</v>
      </c>
      <c r="D5166" s="181">
        <v>6</v>
      </c>
      <c r="E5166" s="180" t="s">
        <v>9250</v>
      </c>
      <c r="F5166" s="180" t="s">
        <v>14</v>
      </c>
    </row>
    <row r="5167" spans="1:6">
      <c r="A5167" s="180" t="s">
        <v>397</v>
      </c>
      <c r="B5167" s="181">
        <v>4224</v>
      </c>
      <c r="C5167" s="181">
        <v>863600</v>
      </c>
      <c r="D5167" s="181">
        <v>4</v>
      </c>
      <c r="E5167" s="180" t="s">
        <v>9251</v>
      </c>
      <c r="F5167" s="180" t="s">
        <v>28</v>
      </c>
    </row>
    <row r="5168" spans="1:6">
      <c r="A5168" s="180" t="s">
        <v>397</v>
      </c>
      <c r="B5168" s="181">
        <v>3854</v>
      </c>
      <c r="C5168" s="181">
        <v>268000</v>
      </c>
      <c r="D5168" s="181">
        <v>4</v>
      </c>
      <c r="E5168" s="180" t="s">
        <v>9252</v>
      </c>
      <c r="F5168" s="180" t="s">
        <v>14</v>
      </c>
    </row>
    <row r="5169" spans="1:6">
      <c r="A5169" s="180" t="s">
        <v>397</v>
      </c>
      <c r="B5169" s="181">
        <v>5220</v>
      </c>
      <c r="C5169" s="181">
        <v>371000</v>
      </c>
      <c r="D5169" s="181">
        <v>6</v>
      </c>
      <c r="E5169" s="180" t="s">
        <v>9253</v>
      </c>
      <c r="F5169" s="180" t="s">
        <v>14</v>
      </c>
    </row>
    <row r="5170" spans="1:6">
      <c r="A5170" s="180" t="s">
        <v>397</v>
      </c>
      <c r="B5170" s="181">
        <v>3616</v>
      </c>
      <c r="C5170" s="181">
        <v>544100</v>
      </c>
      <c r="D5170" s="181">
        <v>4</v>
      </c>
      <c r="E5170" s="180" t="s">
        <v>9254</v>
      </c>
      <c r="F5170" s="180" t="s">
        <v>65</v>
      </c>
    </row>
    <row r="5171" spans="1:6">
      <c r="A5171" s="180" t="s">
        <v>397</v>
      </c>
      <c r="B5171" s="181">
        <v>4226</v>
      </c>
      <c r="C5171" s="181">
        <v>414700</v>
      </c>
      <c r="D5171" s="181">
        <v>4</v>
      </c>
      <c r="E5171" s="180" t="s">
        <v>9255</v>
      </c>
      <c r="F5171" s="180" t="s">
        <v>14</v>
      </c>
    </row>
    <row r="5172" spans="1:6">
      <c r="A5172" s="180" t="s">
        <v>397</v>
      </c>
      <c r="B5172" s="181">
        <v>5960</v>
      </c>
      <c r="C5172" s="181">
        <v>1612400</v>
      </c>
      <c r="D5172" s="181">
        <v>4</v>
      </c>
      <c r="E5172" s="180" t="s">
        <v>9256</v>
      </c>
      <c r="F5172" s="180" t="s">
        <v>7</v>
      </c>
    </row>
    <row r="5173" spans="1:6">
      <c r="A5173" s="180" t="s">
        <v>397</v>
      </c>
      <c r="B5173" s="181">
        <v>4678</v>
      </c>
      <c r="C5173" s="181">
        <v>856500</v>
      </c>
      <c r="D5173" s="181">
        <v>4</v>
      </c>
      <c r="E5173" s="180" t="s">
        <v>9257</v>
      </c>
      <c r="F5173" s="180" t="s">
        <v>44</v>
      </c>
    </row>
    <row r="5174" spans="1:6">
      <c r="A5174" s="180" t="s">
        <v>397</v>
      </c>
      <c r="B5174" s="181">
        <v>4554</v>
      </c>
      <c r="C5174" s="181">
        <v>1652600</v>
      </c>
      <c r="D5174" s="181">
        <v>6</v>
      </c>
      <c r="E5174" s="180" t="s">
        <v>9258</v>
      </c>
      <c r="F5174" s="180" t="s">
        <v>31</v>
      </c>
    </row>
    <row r="5175" spans="1:6">
      <c r="A5175" s="180" t="s">
        <v>397</v>
      </c>
      <c r="B5175" s="181">
        <v>4860</v>
      </c>
      <c r="C5175" s="181">
        <v>355500</v>
      </c>
      <c r="D5175" s="181">
        <v>6</v>
      </c>
      <c r="E5175" s="180" t="s">
        <v>9259</v>
      </c>
      <c r="F5175" s="180" t="s">
        <v>14</v>
      </c>
    </row>
    <row r="5176" spans="1:6">
      <c r="A5176" s="180" t="s">
        <v>397</v>
      </c>
      <c r="B5176" s="181">
        <v>5590</v>
      </c>
      <c r="C5176" s="181">
        <v>994200</v>
      </c>
      <c r="D5176" s="181">
        <v>5</v>
      </c>
      <c r="E5176" s="180" t="s">
        <v>9260</v>
      </c>
      <c r="F5176" s="180" t="s">
        <v>44</v>
      </c>
    </row>
    <row r="5177" spans="1:6">
      <c r="A5177" s="180" t="s">
        <v>397</v>
      </c>
      <c r="B5177" s="181">
        <v>3125</v>
      </c>
      <c r="C5177" s="181">
        <v>461000</v>
      </c>
      <c r="D5177" s="181">
        <v>4</v>
      </c>
      <c r="E5177" s="180" t="s">
        <v>9261</v>
      </c>
      <c r="F5177" s="180" t="s">
        <v>74</v>
      </c>
    </row>
    <row r="5178" spans="1:6">
      <c r="A5178" s="180" t="s">
        <v>397</v>
      </c>
      <c r="B5178" s="181">
        <v>4708</v>
      </c>
      <c r="C5178" s="181">
        <v>874200</v>
      </c>
      <c r="D5178" s="181">
        <v>4</v>
      </c>
      <c r="E5178" s="180" t="s">
        <v>9262</v>
      </c>
      <c r="F5178" s="180" t="s">
        <v>28</v>
      </c>
    </row>
    <row r="5179" spans="1:6">
      <c r="A5179" s="180" t="s">
        <v>397</v>
      </c>
      <c r="B5179" s="181">
        <v>3767</v>
      </c>
      <c r="C5179" s="181">
        <v>345300</v>
      </c>
      <c r="D5179" s="181">
        <v>4</v>
      </c>
      <c r="E5179" s="180" t="s">
        <v>9263</v>
      </c>
      <c r="F5179" s="180" t="s">
        <v>15</v>
      </c>
    </row>
    <row r="5180" spans="1:6">
      <c r="A5180" s="180" t="s">
        <v>397</v>
      </c>
      <c r="B5180" s="181">
        <v>4590</v>
      </c>
      <c r="C5180" s="181">
        <v>521700</v>
      </c>
      <c r="D5180" s="181">
        <v>4</v>
      </c>
      <c r="E5180" s="180" t="s">
        <v>9264</v>
      </c>
      <c r="F5180" s="180" t="s">
        <v>5</v>
      </c>
    </row>
    <row r="5181" spans="1:6">
      <c r="A5181" s="180" t="s">
        <v>397</v>
      </c>
      <c r="B5181" s="181">
        <v>5642</v>
      </c>
      <c r="C5181" s="181">
        <v>628600</v>
      </c>
      <c r="D5181" s="181">
        <v>6</v>
      </c>
      <c r="E5181" s="180" t="s">
        <v>9265</v>
      </c>
      <c r="F5181" s="180" t="s">
        <v>77</v>
      </c>
    </row>
    <row r="5182" spans="1:6">
      <c r="A5182" s="180" t="s">
        <v>397</v>
      </c>
      <c r="B5182" s="181">
        <v>3890</v>
      </c>
      <c r="C5182" s="181">
        <v>429400</v>
      </c>
      <c r="D5182" s="181">
        <v>4</v>
      </c>
      <c r="E5182" s="180" t="s">
        <v>9266</v>
      </c>
      <c r="F5182" s="180" t="s">
        <v>16</v>
      </c>
    </row>
    <row r="5183" spans="1:6">
      <c r="A5183" s="180" t="s">
        <v>397</v>
      </c>
      <c r="B5183" s="181">
        <v>5425</v>
      </c>
      <c r="C5183" s="181">
        <v>731400</v>
      </c>
      <c r="D5183" s="181">
        <v>4</v>
      </c>
      <c r="E5183" s="180" t="s">
        <v>9267</v>
      </c>
      <c r="F5183" s="180" t="s">
        <v>28</v>
      </c>
    </row>
    <row r="5184" spans="1:6">
      <c r="A5184" s="180" t="s">
        <v>397</v>
      </c>
      <c r="B5184" s="181">
        <v>3182</v>
      </c>
      <c r="C5184" s="181">
        <v>256000</v>
      </c>
      <c r="D5184" s="181">
        <v>6</v>
      </c>
      <c r="E5184" s="180" t="s">
        <v>9268</v>
      </c>
      <c r="F5184" s="180" t="s">
        <v>14</v>
      </c>
    </row>
    <row r="5185" spans="1:6">
      <c r="A5185" s="180" t="s">
        <v>397</v>
      </c>
      <c r="B5185" s="181">
        <v>4494</v>
      </c>
      <c r="C5185" s="181">
        <v>298600</v>
      </c>
      <c r="D5185" s="181">
        <v>4</v>
      </c>
      <c r="E5185" s="180" t="s">
        <v>9269</v>
      </c>
      <c r="F5185" s="180" t="s">
        <v>11</v>
      </c>
    </row>
    <row r="5186" spans="1:6">
      <c r="A5186" s="180" t="s">
        <v>397</v>
      </c>
      <c r="B5186" s="181">
        <v>6579</v>
      </c>
      <c r="C5186" s="181">
        <v>379600</v>
      </c>
      <c r="D5186" s="181">
        <v>6</v>
      </c>
      <c r="E5186" s="180" t="s">
        <v>9270</v>
      </c>
      <c r="F5186" s="180" t="s">
        <v>14</v>
      </c>
    </row>
    <row r="5187" spans="1:6">
      <c r="A5187" s="180" t="s">
        <v>397</v>
      </c>
      <c r="B5187" s="181">
        <v>5316</v>
      </c>
      <c r="C5187" s="181">
        <v>1035200</v>
      </c>
      <c r="D5187" s="181">
        <v>6</v>
      </c>
      <c r="E5187" s="180" t="s">
        <v>9271</v>
      </c>
      <c r="F5187" s="180" t="s">
        <v>28</v>
      </c>
    </row>
    <row r="5188" spans="1:6">
      <c r="A5188" s="180" t="s">
        <v>397</v>
      </c>
      <c r="B5188" s="181">
        <v>4536</v>
      </c>
      <c r="C5188" s="181">
        <v>937400</v>
      </c>
      <c r="D5188" s="181">
        <v>8</v>
      </c>
      <c r="E5188" s="180" t="s">
        <v>9272</v>
      </c>
      <c r="F5188" s="180" t="s">
        <v>74</v>
      </c>
    </row>
    <row r="5189" spans="1:6">
      <c r="A5189" s="180" t="s">
        <v>397</v>
      </c>
      <c r="B5189" s="181">
        <v>4298</v>
      </c>
      <c r="C5189" s="181">
        <v>730000</v>
      </c>
      <c r="D5189" s="181">
        <v>4</v>
      </c>
      <c r="E5189" s="180" t="s">
        <v>9273</v>
      </c>
      <c r="F5189" s="180" t="s">
        <v>28</v>
      </c>
    </row>
    <row r="5190" spans="1:6">
      <c r="A5190" s="180" t="s">
        <v>397</v>
      </c>
      <c r="B5190" s="181">
        <v>3768</v>
      </c>
      <c r="C5190" s="181">
        <v>708200</v>
      </c>
      <c r="D5190" s="181">
        <v>4</v>
      </c>
      <c r="E5190" s="180" t="s">
        <v>9274</v>
      </c>
      <c r="F5190" s="180" t="s">
        <v>66</v>
      </c>
    </row>
    <row r="5191" spans="1:6">
      <c r="A5191" s="180" t="s">
        <v>397</v>
      </c>
      <c r="B5191" s="181">
        <v>3729</v>
      </c>
      <c r="C5191" s="181">
        <v>293600</v>
      </c>
      <c r="D5191" s="181">
        <v>6</v>
      </c>
      <c r="E5191" s="180" t="s">
        <v>9275</v>
      </c>
      <c r="F5191" s="180" t="s">
        <v>14</v>
      </c>
    </row>
    <row r="5192" spans="1:6">
      <c r="A5192" s="180" t="s">
        <v>397</v>
      </c>
      <c r="B5192" s="181">
        <v>2168</v>
      </c>
      <c r="C5192" s="181">
        <v>513400</v>
      </c>
      <c r="D5192" s="181">
        <v>4</v>
      </c>
      <c r="E5192" s="180" t="s">
        <v>9276</v>
      </c>
      <c r="F5192" s="180" t="s">
        <v>31</v>
      </c>
    </row>
    <row r="5193" spans="1:6">
      <c r="A5193" s="180" t="s">
        <v>397</v>
      </c>
      <c r="B5193" s="181">
        <v>3105</v>
      </c>
      <c r="C5193" s="181">
        <v>891800</v>
      </c>
      <c r="D5193" s="181">
        <v>4</v>
      </c>
      <c r="E5193" s="180" t="s">
        <v>9277</v>
      </c>
      <c r="F5193" s="180" t="s">
        <v>7</v>
      </c>
    </row>
    <row r="5194" spans="1:6">
      <c r="A5194" s="180" t="s">
        <v>397</v>
      </c>
      <c r="B5194" s="181">
        <v>4376</v>
      </c>
      <c r="C5194" s="181">
        <v>325100</v>
      </c>
      <c r="D5194" s="181">
        <v>4</v>
      </c>
      <c r="E5194" s="180" t="s">
        <v>9278</v>
      </c>
      <c r="F5194" s="180" t="s">
        <v>14</v>
      </c>
    </row>
    <row r="5195" spans="1:6">
      <c r="A5195" s="180" t="s">
        <v>397</v>
      </c>
      <c r="B5195" s="181">
        <v>2592</v>
      </c>
      <c r="C5195" s="181">
        <v>402700</v>
      </c>
      <c r="D5195" s="181">
        <v>6</v>
      </c>
      <c r="E5195" s="180" t="s">
        <v>9279</v>
      </c>
      <c r="F5195" s="180" t="s">
        <v>106</v>
      </c>
    </row>
    <row r="5196" spans="1:6">
      <c r="A5196" s="180" t="s">
        <v>397</v>
      </c>
      <c r="B5196" s="181">
        <v>5084</v>
      </c>
      <c r="C5196" s="181">
        <v>1124700</v>
      </c>
      <c r="D5196" s="181">
        <v>8</v>
      </c>
      <c r="E5196" s="180" t="s">
        <v>9280</v>
      </c>
      <c r="F5196" s="180" t="s">
        <v>66</v>
      </c>
    </row>
    <row r="5197" spans="1:6">
      <c r="A5197" s="180" t="s">
        <v>397</v>
      </c>
      <c r="B5197" s="181">
        <v>4063</v>
      </c>
      <c r="C5197" s="181">
        <v>295700</v>
      </c>
      <c r="D5197" s="181">
        <v>6</v>
      </c>
      <c r="E5197" s="180" t="s">
        <v>9281</v>
      </c>
      <c r="F5197" s="180" t="s">
        <v>14</v>
      </c>
    </row>
    <row r="5198" spans="1:6">
      <c r="A5198" s="180" t="s">
        <v>397</v>
      </c>
      <c r="B5198" s="181">
        <v>5049</v>
      </c>
      <c r="C5198" s="181">
        <v>409400</v>
      </c>
      <c r="D5198" s="181">
        <v>6</v>
      </c>
      <c r="E5198" s="180" t="s">
        <v>9282</v>
      </c>
      <c r="F5198" s="180" t="s">
        <v>14</v>
      </c>
    </row>
    <row r="5199" spans="1:6">
      <c r="A5199" s="180" t="s">
        <v>397</v>
      </c>
      <c r="B5199" s="181">
        <v>4032</v>
      </c>
      <c r="C5199" s="181">
        <v>343900</v>
      </c>
      <c r="D5199" s="181">
        <v>6</v>
      </c>
      <c r="E5199" s="180" t="s">
        <v>9283</v>
      </c>
      <c r="F5199" s="180" t="s">
        <v>251</v>
      </c>
    </row>
    <row r="5200" spans="1:6">
      <c r="A5200" s="180" t="s">
        <v>397</v>
      </c>
      <c r="B5200" s="181">
        <v>4260</v>
      </c>
      <c r="C5200" s="181">
        <v>401700</v>
      </c>
      <c r="D5200" s="181">
        <v>4</v>
      </c>
      <c r="E5200" s="180" t="s">
        <v>9284</v>
      </c>
      <c r="F5200" s="180" t="s">
        <v>16</v>
      </c>
    </row>
    <row r="5201" spans="1:6">
      <c r="A5201" s="180" t="s">
        <v>397</v>
      </c>
      <c r="B5201" s="181">
        <v>8062</v>
      </c>
      <c r="C5201" s="181">
        <v>772400</v>
      </c>
      <c r="D5201" s="181">
        <v>7</v>
      </c>
      <c r="E5201" s="180" t="s">
        <v>9285</v>
      </c>
      <c r="F5201" s="180" t="s">
        <v>5</v>
      </c>
    </row>
    <row r="5202" spans="1:6">
      <c r="A5202" s="180" t="s">
        <v>397</v>
      </c>
      <c r="B5202" s="181">
        <v>5568</v>
      </c>
      <c r="C5202" s="181">
        <v>1640500</v>
      </c>
      <c r="D5202" s="181">
        <v>6</v>
      </c>
      <c r="E5202" s="180" t="s">
        <v>9286</v>
      </c>
      <c r="F5202" s="180" t="s">
        <v>7</v>
      </c>
    </row>
    <row r="5203" spans="1:6">
      <c r="A5203" s="180" t="s">
        <v>397</v>
      </c>
      <c r="B5203" s="181">
        <v>7454</v>
      </c>
      <c r="C5203" s="181">
        <v>691400</v>
      </c>
      <c r="D5203" s="181">
        <v>7</v>
      </c>
      <c r="E5203" s="180" t="s">
        <v>9287</v>
      </c>
      <c r="F5203" s="180" t="s">
        <v>138</v>
      </c>
    </row>
    <row r="5204" spans="1:6">
      <c r="A5204" s="180" t="s">
        <v>397</v>
      </c>
      <c r="B5204" s="181">
        <v>2752</v>
      </c>
      <c r="C5204" s="181">
        <v>398800</v>
      </c>
      <c r="D5204" s="181">
        <v>4</v>
      </c>
      <c r="E5204" s="180" t="s">
        <v>9288</v>
      </c>
      <c r="F5204" s="180" t="s">
        <v>16</v>
      </c>
    </row>
    <row r="5205" spans="1:6">
      <c r="A5205" s="180" t="s">
        <v>397</v>
      </c>
      <c r="B5205" s="181">
        <v>4860</v>
      </c>
      <c r="C5205" s="181">
        <v>307400</v>
      </c>
      <c r="D5205" s="181">
        <v>6</v>
      </c>
      <c r="E5205" s="180" t="s">
        <v>9289</v>
      </c>
      <c r="F5205" s="180" t="s">
        <v>14</v>
      </c>
    </row>
    <row r="5206" spans="1:6">
      <c r="A5206" s="180" t="s">
        <v>397</v>
      </c>
      <c r="B5206" s="181">
        <v>8136</v>
      </c>
      <c r="C5206" s="181">
        <v>713300</v>
      </c>
      <c r="D5206" s="181">
        <v>6</v>
      </c>
      <c r="E5206" s="180" t="s">
        <v>9290</v>
      </c>
      <c r="F5206" s="180" t="s">
        <v>14</v>
      </c>
    </row>
    <row r="5207" spans="1:6">
      <c r="A5207" s="180" t="s">
        <v>397</v>
      </c>
      <c r="B5207" s="181">
        <v>4194</v>
      </c>
      <c r="C5207" s="181">
        <v>769000</v>
      </c>
      <c r="D5207" s="181">
        <v>6</v>
      </c>
      <c r="E5207" s="180" t="s">
        <v>9291</v>
      </c>
      <c r="F5207" s="180" t="s">
        <v>66</v>
      </c>
    </row>
    <row r="5208" spans="1:6">
      <c r="A5208" s="180" t="s">
        <v>397</v>
      </c>
      <c r="B5208" s="181">
        <v>7764</v>
      </c>
      <c r="C5208" s="181">
        <v>1091700</v>
      </c>
      <c r="D5208" s="181">
        <v>6</v>
      </c>
      <c r="E5208" s="180" t="s">
        <v>9292</v>
      </c>
      <c r="F5208" s="180" t="s">
        <v>66</v>
      </c>
    </row>
    <row r="5209" spans="1:6">
      <c r="A5209" s="180" t="s">
        <v>397</v>
      </c>
      <c r="B5209" s="181">
        <v>2166</v>
      </c>
      <c r="C5209" s="181">
        <v>354800</v>
      </c>
      <c r="D5209" s="181">
        <v>4</v>
      </c>
      <c r="E5209" s="180" t="s">
        <v>9293</v>
      </c>
      <c r="F5209" s="180" t="s">
        <v>16</v>
      </c>
    </row>
    <row r="5210" spans="1:6">
      <c r="A5210" s="180" t="s">
        <v>397</v>
      </c>
      <c r="B5210" s="181">
        <v>10815</v>
      </c>
      <c r="C5210" s="181">
        <v>1128400</v>
      </c>
      <c r="D5210" s="181">
        <v>5</v>
      </c>
      <c r="E5210" s="180" t="s">
        <v>9294</v>
      </c>
      <c r="F5210" s="180" t="s">
        <v>41</v>
      </c>
    </row>
    <row r="5211" spans="1:6">
      <c r="A5211" s="180" t="s">
        <v>397</v>
      </c>
      <c r="B5211" s="181">
        <v>4108</v>
      </c>
      <c r="C5211" s="181">
        <v>777500</v>
      </c>
      <c r="D5211" s="181">
        <v>4</v>
      </c>
      <c r="E5211" s="180" t="s">
        <v>9295</v>
      </c>
      <c r="F5211" s="180" t="s">
        <v>32</v>
      </c>
    </row>
    <row r="5212" spans="1:6">
      <c r="A5212" s="180" t="s">
        <v>397</v>
      </c>
      <c r="B5212" s="181">
        <v>3634</v>
      </c>
      <c r="C5212" s="181">
        <v>469200</v>
      </c>
      <c r="D5212" s="181">
        <v>4</v>
      </c>
      <c r="E5212" s="180" t="s">
        <v>9296</v>
      </c>
      <c r="F5212" s="180" t="s">
        <v>26</v>
      </c>
    </row>
    <row r="5213" spans="1:6">
      <c r="A5213" s="180" t="s">
        <v>397</v>
      </c>
      <c r="B5213" s="181">
        <v>2772</v>
      </c>
      <c r="C5213" s="181">
        <v>579200</v>
      </c>
      <c r="D5213" s="181">
        <v>6</v>
      </c>
      <c r="E5213" s="180" t="s">
        <v>9297</v>
      </c>
      <c r="F5213" s="180" t="s">
        <v>5</v>
      </c>
    </row>
    <row r="5214" spans="1:6">
      <c r="A5214" s="180" t="s">
        <v>397</v>
      </c>
      <c r="B5214" s="181">
        <v>6468</v>
      </c>
      <c r="C5214" s="181">
        <v>441700</v>
      </c>
      <c r="D5214" s="181">
        <v>6</v>
      </c>
      <c r="E5214" s="180" t="s">
        <v>9298</v>
      </c>
      <c r="F5214" s="180" t="s">
        <v>11</v>
      </c>
    </row>
    <row r="5215" spans="1:6">
      <c r="A5215" s="180" t="s">
        <v>397</v>
      </c>
      <c r="B5215" s="181">
        <v>5778</v>
      </c>
      <c r="C5215" s="181">
        <v>809900</v>
      </c>
      <c r="D5215" s="181">
        <v>6</v>
      </c>
      <c r="E5215" s="180" t="s">
        <v>9299</v>
      </c>
      <c r="F5215" s="180" t="s">
        <v>49</v>
      </c>
    </row>
    <row r="5216" spans="1:6">
      <c r="A5216" s="180" t="s">
        <v>397</v>
      </c>
      <c r="B5216" s="181">
        <v>2834</v>
      </c>
      <c r="C5216" s="181">
        <v>550700</v>
      </c>
      <c r="D5216" s="181">
        <v>4</v>
      </c>
      <c r="E5216" s="180" t="s">
        <v>9300</v>
      </c>
      <c r="F5216" s="180" t="s">
        <v>44</v>
      </c>
    </row>
    <row r="5217" spans="1:6">
      <c r="A5217" s="180" t="s">
        <v>397</v>
      </c>
      <c r="B5217" s="181">
        <v>4176</v>
      </c>
      <c r="C5217" s="181">
        <v>285300</v>
      </c>
      <c r="D5217" s="181">
        <v>5</v>
      </c>
      <c r="E5217" s="180" t="s">
        <v>9301</v>
      </c>
      <c r="F5217" s="180" t="s">
        <v>14</v>
      </c>
    </row>
    <row r="5218" spans="1:6">
      <c r="A5218" s="180" t="s">
        <v>397</v>
      </c>
      <c r="B5218" s="181">
        <v>3884</v>
      </c>
      <c r="C5218" s="181">
        <v>591300</v>
      </c>
      <c r="D5218" s="181">
        <v>5</v>
      </c>
      <c r="E5218" s="180" t="s">
        <v>9302</v>
      </c>
      <c r="F5218" s="180" t="s">
        <v>65</v>
      </c>
    </row>
    <row r="5219" spans="1:6">
      <c r="A5219" s="180" t="s">
        <v>397</v>
      </c>
      <c r="B5219" s="181">
        <v>7192</v>
      </c>
      <c r="C5219" s="181">
        <v>625400</v>
      </c>
      <c r="D5219" s="181">
        <v>8</v>
      </c>
      <c r="E5219" s="180" t="s">
        <v>9303</v>
      </c>
      <c r="F5219" s="180" t="s">
        <v>14</v>
      </c>
    </row>
    <row r="5220" spans="1:6">
      <c r="A5220" s="180" t="s">
        <v>397</v>
      </c>
      <c r="B5220" s="181">
        <v>6200</v>
      </c>
      <c r="C5220" s="181">
        <v>479300</v>
      </c>
      <c r="D5220" s="181">
        <v>6</v>
      </c>
      <c r="E5220" s="180" t="s">
        <v>9304</v>
      </c>
      <c r="F5220" s="180" t="s">
        <v>14</v>
      </c>
    </row>
    <row r="5221" spans="1:6">
      <c r="A5221" s="180" t="s">
        <v>397</v>
      </c>
      <c r="B5221" s="181">
        <v>2185</v>
      </c>
      <c r="C5221" s="181">
        <v>182700</v>
      </c>
      <c r="D5221" s="181">
        <v>4</v>
      </c>
      <c r="E5221" s="180" t="s">
        <v>9305</v>
      </c>
      <c r="F5221" s="180" t="s">
        <v>11</v>
      </c>
    </row>
    <row r="5222" spans="1:6">
      <c r="A5222" s="180" t="s">
        <v>397</v>
      </c>
      <c r="B5222" s="181">
        <v>3294</v>
      </c>
      <c r="C5222" s="181">
        <v>492500</v>
      </c>
      <c r="D5222" s="181">
        <v>4</v>
      </c>
      <c r="E5222" s="180" t="s">
        <v>9306</v>
      </c>
      <c r="F5222" s="180" t="s">
        <v>79</v>
      </c>
    </row>
    <row r="5223" spans="1:6">
      <c r="A5223" s="180" t="s">
        <v>397</v>
      </c>
      <c r="B5223" s="181">
        <v>2917</v>
      </c>
      <c r="C5223" s="181">
        <v>299100</v>
      </c>
      <c r="D5223" s="181">
        <v>4</v>
      </c>
      <c r="E5223" s="180" t="s">
        <v>9307</v>
      </c>
      <c r="F5223" s="180" t="s">
        <v>14</v>
      </c>
    </row>
    <row r="5224" spans="1:6">
      <c r="A5224" s="180" t="s">
        <v>397</v>
      </c>
      <c r="B5224" s="181">
        <v>3312</v>
      </c>
      <c r="C5224" s="181">
        <v>536200</v>
      </c>
      <c r="D5224" s="181">
        <v>7</v>
      </c>
      <c r="E5224" s="180" t="s">
        <v>9308</v>
      </c>
      <c r="F5224" s="180" t="s">
        <v>28</v>
      </c>
    </row>
    <row r="5225" spans="1:6">
      <c r="A5225" s="180" t="s">
        <v>397</v>
      </c>
      <c r="B5225" s="181">
        <v>2970</v>
      </c>
      <c r="C5225" s="181">
        <v>246600</v>
      </c>
      <c r="D5225" s="181">
        <v>4</v>
      </c>
      <c r="E5225" s="180" t="s">
        <v>9309</v>
      </c>
      <c r="F5225" s="180" t="s">
        <v>14</v>
      </c>
    </row>
    <row r="5226" spans="1:6">
      <c r="A5226" s="180" t="s">
        <v>397</v>
      </c>
      <c r="B5226" s="181">
        <v>1944</v>
      </c>
      <c r="C5226" s="181">
        <v>243400</v>
      </c>
      <c r="D5226" s="181">
        <v>4</v>
      </c>
      <c r="E5226" s="180" t="s">
        <v>9310</v>
      </c>
      <c r="F5226" s="180" t="s">
        <v>139</v>
      </c>
    </row>
    <row r="5227" spans="1:6">
      <c r="A5227" s="180" t="s">
        <v>397</v>
      </c>
      <c r="B5227" s="181">
        <v>3989</v>
      </c>
      <c r="C5227" s="181">
        <v>450500</v>
      </c>
      <c r="D5227" s="181">
        <v>4</v>
      </c>
      <c r="E5227" s="180" t="s">
        <v>9311</v>
      </c>
      <c r="F5227" s="180" t="s">
        <v>14</v>
      </c>
    </row>
    <row r="5228" spans="1:6">
      <c r="A5228" s="180" t="s">
        <v>397</v>
      </c>
      <c r="B5228" s="181">
        <v>5500</v>
      </c>
      <c r="C5228" s="181">
        <v>792900</v>
      </c>
      <c r="D5228" s="181">
        <v>4</v>
      </c>
      <c r="E5228" s="180" t="s">
        <v>9312</v>
      </c>
      <c r="F5228" s="180" t="s">
        <v>78</v>
      </c>
    </row>
    <row r="5229" spans="1:6">
      <c r="A5229" s="180" t="s">
        <v>397</v>
      </c>
      <c r="B5229" s="181">
        <v>3656</v>
      </c>
      <c r="C5229" s="181">
        <v>638600</v>
      </c>
      <c r="D5229" s="181">
        <v>4</v>
      </c>
      <c r="E5229" s="180" t="s">
        <v>9313</v>
      </c>
      <c r="F5229" s="180" t="s">
        <v>66</v>
      </c>
    </row>
    <row r="5230" spans="1:6">
      <c r="A5230" s="180" t="s">
        <v>397</v>
      </c>
      <c r="B5230" s="181">
        <v>3356</v>
      </c>
      <c r="C5230" s="181">
        <v>650100</v>
      </c>
      <c r="D5230" s="181">
        <v>4</v>
      </c>
      <c r="E5230" s="180" t="s">
        <v>9314</v>
      </c>
      <c r="F5230" s="180" t="s">
        <v>78</v>
      </c>
    </row>
    <row r="5231" spans="1:6">
      <c r="A5231" s="180" t="s">
        <v>397</v>
      </c>
      <c r="B5231" s="181">
        <v>3850</v>
      </c>
      <c r="C5231" s="181">
        <v>669800</v>
      </c>
      <c r="D5231" s="181">
        <v>4</v>
      </c>
      <c r="E5231" s="180" t="s">
        <v>9315</v>
      </c>
      <c r="F5231" s="180" t="s">
        <v>44</v>
      </c>
    </row>
    <row r="5232" spans="1:6">
      <c r="A5232" s="180" t="s">
        <v>397</v>
      </c>
      <c r="B5232" s="181">
        <v>6330</v>
      </c>
      <c r="C5232" s="181">
        <v>1140100</v>
      </c>
      <c r="D5232" s="181">
        <v>6</v>
      </c>
      <c r="E5232" s="180" t="s">
        <v>9316</v>
      </c>
      <c r="F5232" s="180" t="s">
        <v>13</v>
      </c>
    </row>
    <row r="5233" spans="1:6">
      <c r="A5233" s="180" t="s">
        <v>397</v>
      </c>
      <c r="B5233" s="181">
        <v>5710</v>
      </c>
      <c r="C5233" s="181">
        <v>433700</v>
      </c>
      <c r="D5233" s="181">
        <v>5</v>
      </c>
      <c r="E5233" s="180" t="s">
        <v>9317</v>
      </c>
      <c r="F5233" s="180" t="s">
        <v>15</v>
      </c>
    </row>
    <row r="5234" spans="1:6">
      <c r="A5234" s="180" t="s">
        <v>397</v>
      </c>
      <c r="B5234" s="181">
        <v>4590</v>
      </c>
      <c r="C5234" s="181">
        <v>604400</v>
      </c>
      <c r="D5234" s="181">
        <v>4</v>
      </c>
      <c r="E5234" s="180" t="s">
        <v>9318</v>
      </c>
      <c r="F5234" s="180" t="s">
        <v>5</v>
      </c>
    </row>
    <row r="5235" spans="1:6">
      <c r="A5235" s="180" t="s">
        <v>397</v>
      </c>
      <c r="B5235" s="181">
        <v>4860</v>
      </c>
      <c r="C5235" s="181">
        <v>1221000</v>
      </c>
      <c r="D5235" s="181">
        <v>8</v>
      </c>
      <c r="E5235" s="180" t="s">
        <v>9319</v>
      </c>
      <c r="F5235" s="180" t="s">
        <v>7</v>
      </c>
    </row>
    <row r="5236" spans="1:6">
      <c r="A5236" s="180" t="s">
        <v>397</v>
      </c>
      <c r="B5236" s="181">
        <v>2785</v>
      </c>
      <c r="C5236" s="181">
        <v>316900</v>
      </c>
      <c r="D5236" s="181">
        <v>4</v>
      </c>
      <c r="E5236" s="180" t="s">
        <v>9320</v>
      </c>
      <c r="F5236" s="180" t="s">
        <v>14</v>
      </c>
    </row>
    <row r="5237" spans="1:6">
      <c r="A5237" s="180" t="s">
        <v>397</v>
      </c>
      <c r="B5237" s="181">
        <v>5003</v>
      </c>
      <c r="C5237" s="181">
        <v>414500</v>
      </c>
      <c r="D5237" s="181">
        <v>6</v>
      </c>
      <c r="E5237" s="180" t="s">
        <v>9321</v>
      </c>
      <c r="F5237" s="180" t="s">
        <v>95</v>
      </c>
    </row>
    <row r="5238" spans="1:6">
      <c r="A5238" s="180" t="s">
        <v>397</v>
      </c>
      <c r="B5238" s="181">
        <v>3932</v>
      </c>
      <c r="C5238" s="181">
        <v>226100</v>
      </c>
      <c r="D5238" s="181">
        <v>4</v>
      </c>
      <c r="E5238" s="180" t="s">
        <v>9322</v>
      </c>
      <c r="F5238" s="180" t="s">
        <v>171</v>
      </c>
    </row>
    <row r="5239" spans="1:6">
      <c r="A5239" s="180" t="s">
        <v>397</v>
      </c>
      <c r="B5239" s="181">
        <v>4626</v>
      </c>
      <c r="C5239" s="181">
        <v>360300</v>
      </c>
      <c r="D5239" s="181">
        <v>6</v>
      </c>
      <c r="E5239" s="180" t="s">
        <v>9323</v>
      </c>
      <c r="F5239" s="180" t="s">
        <v>14</v>
      </c>
    </row>
    <row r="5240" spans="1:6">
      <c r="A5240" s="180" t="s">
        <v>397</v>
      </c>
      <c r="B5240" s="181">
        <v>7737</v>
      </c>
      <c r="C5240" s="181">
        <v>683200</v>
      </c>
      <c r="D5240" s="181">
        <v>4</v>
      </c>
      <c r="E5240" s="180" t="s">
        <v>9324</v>
      </c>
      <c r="F5240" s="180" t="s">
        <v>41</v>
      </c>
    </row>
    <row r="5241" spans="1:6">
      <c r="A5241" s="180" t="s">
        <v>397</v>
      </c>
      <c r="B5241" s="181">
        <v>5502</v>
      </c>
      <c r="C5241" s="181">
        <v>375800</v>
      </c>
      <c r="D5241" s="181">
        <v>4</v>
      </c>
      <c r="E5241" s="180" t="s">
        <v>9325</v>
      </c>
      <c r="F5241" s="180" t="s">
        <v>10</v>
      </c>
    </row>
    <row r="5242" spans="1:6">
      <c r="A5242" s="180" t="s">
        <v>397</v>
      </c>
      <c r="B5242" s="181">
        <v>3572</v>
      </c>
      <c r="C5242" s="181">
        <v>1053800</v>
      </c>
      <c r="D5242" s="181">
        <v>4</v>
      </c>
      <c r="E5242" s="180" t="s">
        <v>9326</v>
      </c>
      <c r="F5242" s="180" t="s">
        <v>7</v>
      </c>
    </row>
    <row r="5243" spans="1:6">
      <c r="A5243" s="180" t="s">
        <v>397</v>
      </c>
      <c r="B5243" s="181">
        <v>4686</v>
      </c>
      <c r="C5243" s="181">
        <v>634000</v>
      </c>
      <c r="D5243" s="181">
        <v>4</v>
      </c>
      <c r="E5243" s="180" t="s">
        <v>9327</v>
      </c>
      <c r="F5243" s="180" t="s">
        <v>13</v>
      </c>
    </row>
    <row r="5244" spans="1:6">
      <c r="A5244" s="180" t="s">
        <v>397</v>
      </c>
      <c r="B5244" s="181">
        <v>5721</v>
      </c>
      <c r="C5244" s="181">
        <v>409100</v>
      </c>
      <c r="D5244" s="181">
        <v>4</v>
      </c>
      <c r="E5244" s="180" t="s">
        <v>9328</v>
      </c>
      <c r="F5244" s="180" t="s">
        <v>10</v>
      </c>
    </row>
    <row r="5245" spans="1:6">
      <c r="A5245" s="180" t="s">
        <v>397</v>
      </c>
      <c r="B5245" s="181">
        <v>4357</v>
      </c>
      <c r="C5245" s="181">
        <v>304500</v>
      </c>
      <c r="D5245" s="181">
        <v>4</v>
      </c>
      <c r="E5245" s="180" t="s">
        <v>9329</v>
      </c>
      <c r="F5245" s="180" t="s">
        <v>14</v>
      </c>
    </row>
    <row r="5246" spans="1:6">
      <c r="A5246" s="180" t="s">
        <v>397</v>
      </c>
      <c r="B5246" s="181">
        <v>5504</v>
      </c>
      <c r="C5246" s="181">
        <v>773200</v>
      </c>
      <c r="D5246" s="181">
        <v>8</v>
      </c>
      <c r="E5246" s="180" t="s">
        <v>9330</v>
      </c>
      <c r="F5246" s="180" t="s">
        <v>16</v>
      </c>
    </row>
    <row r="5247" spans="1:6">
      <c r="A5247" s="180" t="s">
        <v>397</v>
      </c>
      <c r="B5247" s="181">
        <v>3796</v>
      </c>
      <c r="C5247" s="181">
        <v>583900</v>
      </c>
      <c r="D5247" s="181">
        <v>4</v>
      </c>
      <c r="E5247" s="180" t="s">
        <v>9331</v>
      </c>
      <c r="F5247" s="180" t="s">
        <v>44</v>
      </c>
    </row>
    <row r="5248" spans="1:6">
      <c r="A5248" s="180" t="s">
        <v>397</v>
      </c>
      <c r="B5248" s="181">
        <v>4421</v>
      </c>
      <c r="C5248" s="181">
        <v>597000</v>
      </c>
      <c r="D5248" s="181">
        <v>5</v>
      </c>
      <c r="E5248" s="180" t="s">
        <v>9332</v>
      </c>
      <c r="F5248" s="180" t="s">
        <v>13</v>
      </c>
    </row>
    <row r="5249" spans="1:6">
      <c r="A5249" s="180" t="s">
        <v>397</v>
      </c>
      <c r="B5249" s="181">
        <v>6377</v>
      </c>
      <c r="C5249" s="181">
        <v>561300</v>
      </c>
      <c r="D5249" s="181">
        <v>4</v>
      </c>
      <c r="E5249" s="180" t="s">
        <v>9333</v>
      </c>
      <c r="F5249" s="180" t="s">
        <v>41</v>
      </c>
    </row>
    <row r="5250" spans="1:6">
      <c r="A5250" s="180" t="s">
        <v>397</v>
      </c>
      <c r="B5250" s="181">
        <v>4746</v>
      </c>
      <c r="C5250" s="181">
        <v>836300</v>
      </c>
      <c r="D5250" s="181">
        <v>5</v>
      </c>
      <c r="E5250" s="180" t="s">
        <v>9334</v>
      </c>
      <c r="F5250" s="180" t="s">
        <v>18</v>
      </c>
    </row>
    <row r="5251" spans="1:6">
      <c r="A5251" s="180" t="s">
        <v>397</v>
      </c>
      <c r="B5251" s="181">
        <v>3208</v>
      </c>
      <c r="C5251" s="181">
        <v>330500</v>
      </c>
      <c r="D5251" s="181">
        <v>5</v>
      </c>
      <c r="E5251" s="180" t="s">
        <v>9335</v>
      </c>
      <c r="F5251" s="180" t="s">
        <v>14</v>
      </c>
    </row>
    <row r="5252" spans="1:6">
      <c r="A5252" s="180" t="s">
        <v>397</v>
      </c>
      <c r="B5252" s="181">
        <v>3908</v>
      </c>
      <c r="C5252" s="181">
        <v>499400</v>
      </c>
      <c r="D5252" s="181">
        <v>4</v>
      </c>
      <c r="E5252" s="180" t="s">
        <v>9336</v>
      </c>
      <c r="F5252" s="180" t="s">
        <v>49</v>
      </c>
    </row>
    <row r="5253" spans="1:6">
      <c r="A5253" s="180" t="s">
        <v>397</v>
      </c>
      <c r="B5253" s="181">
        <v>4699</v>
      </c>
      <c r="C5253" s="181">
        <v>352600</v>
      </c>
      <c r="D5253" s="181">
        <v>4</v>
      </c>
      <c r="E5253" s="180" t="s">
        <v>9337</v>
      </c>
      <c r="F5253" s="180" t="s">
        <v>14</v>
      </c>
    </row>
    <row r="5254" spans="1:6">
      <c r="A5254" s="180" t="s">
        <v>397</v>
      </c>
      <c r="B5254" s="181">
        <v>3821</v>
      </c>
      <c r="C5254" s="181">
        <v>393300</v>
      </c>
      <c r="D5254" s="181">
        <v>4</v>
      </c>
      <c r="E5254" s="180" t="s">
        <v>9338</v>
      </c>
      <c r="F5254" s="180" t="s">
        <v>27</v>
      </c>
    </row>
    <row r="5255" spans="1:6">
      <c r="A5255" s="180" t="s">
        <v>397</v>
      </c>
      <c r="B5255" s="181">
        <v>3547</v>
      </c>
      <c r="C5255" s="181">
        <v>376600</v>
      </c>
      <c r="D5255" s="181">
        <v>5</v>
      </c>
      <c r="E5255" s="180" t="s">
        <v>9339</v>
      </c>
      <c r="F5255" s="180" t="s">
        <v>15</v>
      </c>
    </row>
    <row r="5256" spans="1:6">
      <c r="A5256" s="180" t="s">
        <v>397</v>
      </c>
      <c r="B5256" s="181">
        <v>9609</v>
      </c>
      <c r="C5256" s="181">
        <v>881800</v>
      </c>
      <c r="D5256" s="181">
        <v>7</v>
      </c>
      <c r="E5256" s="180" t="s">
        <v>9340</v>
      </c>
      <c r="F5256" s="180" t="s">
        <v>11</v>
      </c>
    </row>
    <row r="5257" spans="1:6">
      <c r="A5257" s="180" t="s">
        <v>397</v>
      </c>
      <c r="B5257" s="181">
        <v>4860</v>
      </c>
      <c r="C5257" s="181">
        <v>392700</v>
      </c>
      <c r="D5257" s="181">
        <v>6</v>
      </c>
      <c r="E5257" s="180" t="s">
        <v>9341</v>
      </c>
      <c r="F5257" s="180" t="s">
        <v>14</v>
      </c>
    </row>
    <row r="5258" spans="1:6">
      <c r="A5258" s="180" t="s">
        <v>397</v>
      </c>
      <c r="B5258" s="181">
        <v>3636</v>
      </c>
      <c r="C5258" s="181">
        <v>474100</v>
      </c>
      <c r="D5258" s="181">
        <v>4</v>
      </c>
      <c r="E5258" s="180" t="s">
        <v>9342</v>
      </c>
      <c r="F5258" s="180" t="s">
        <v>27</v>
      </c>
    </row>
    <row r="5259" spans="1:6">
      <c r="A5259" s="180" t="s">
        <v>397</v>
      </c>
      <c r="B5259" s="181">
        <v>3222</v>
      </c>
      <c r="C5259" s="181">
        <v>575900</v>
      </c>
      <c r="D5259" s="181">
        <v>5</v>
      </c>
      <c r="E5259" s="180" t="s">
        <v>9343</v>
      </c>
      <c r="F5259" s="180" t="s">
        <v>45</v>
      </c>
    </row>
    <row r="5260" spans="1:6">
      <c r="A5260" s="180" t="s">
        <v>397</v>
      </c>
      <c r="B5260" s="181">
        <v>7620</v>
      </c>
      <c r="C5260" s="181">
        <v>576000</v>
      </c>
      <c r="D5260" s="181">
        <v>6</v>
      </c>
      <c r="E5260" s="180" t="s">
        <v>9344</v>
      </c>
      <c r="F5260" s="180" t="s">
        <v>16</v>
      </c>
    </row>
    <row r="5261" spans="1:6">
      <c r="A5261" s="180" t="s">
        <v>397</v>
      </c>
      <c r="B5261" s="181">
        <v>2631</v>
      </c>
      <c r="C5261" s="181">
        <v>257300</v>
      </c>
      <c r="D5261" s="181">
        <v>4</v>
      </c>
      <c r="E5261" s="180" t="s">
        <v>9345</v>
      </c>
      <c r="F5261" s="180" t="s">
        <v>11</v>
      </c>
    </row>
    <row r="5262" spans="1:6">
      <c r="A5262" s="180" t="s">
        <v>397</v>
      </c>
      <c r="B5262" s="181">
        <v>2816</v>
      </c>
      <c r="C5262" s="181">
        <v>313200</v>
      </c>
      <c r="D5262" s="181">
        <v>4</v>
      </c>
      <c r="E5262" s="180" t="s">
        <v>9346</v>
      </c>
      <c r="F5262" s="180" t="s">
        <v>159</v>
      </c>
    </row>
    <row r="5263" spans="1:6">
      <c r="A5263" s="180" t="s">
        <v>397</v>
      </c>
      <c r="B5263" s="181">
        <v>6156</v>
      </c>
      <c r="C5263" s="181">
        <v>545600</v>
      </c>
      <c r="D5263" s="181">
        <v>6</v>
      </c>
      <c r="E5263" s="180" t="s">
        <v>9347</v>
      </c>
      <c r="F5263" s="180" t="s">
        <v>14</v>
      </c>
    </row>
    <row r="5264" spans="1:6">
      <c r="A5264" s="180" t="s">
        <v>397</v>
      </c>
      <c r="B5264" s="181">
        <v>10534</v>
      </c>
      <c r="C5264" s="181">
        <v>2609000</v>
      </c>
      <c r="D5264" s="181">
        <v>8</v>
      </c>
      <c r="E5264" s="180" t="s">
        <v>9348</v>
      </c>
      <c r="F5264" s="180" t="s">
        <v>32</v>
      </c>
    </row>
    <row r="5265" spans="1:6">
      <c r="A5265" s="180" t="s">
        <v>397</v>
      </c>
      <c r="B5265" s="181">
        <v>4588</v>
      </c>
      <c r="C5265" s="181">
        <v>313200</v>
      </c>
      <c r="D5265" s="181">
        <v>6</v>
      </c>
      <c r="E5265" s="180" t="s">
        <v>9349</v>
      </c>
      <c r="F5265" s="180" t="s">
        <v>11</v>
      </c>
    </row>
    <row r="5266" spans="1:6">
      <c r="A5266" s="180" t="s">
        <v>397</v>
      </c>
      <c r="B5266" s="181">
        <v>6666</v>
      </c>
      <c r="C5266" s="181">
        <v>1378800</v>
      </c>
      <c r="D5266" s="181">
        <v>6</v>
      </c>
      <c r="E5266" s="180" t="s">
        <v>9350</v>
      </c>
      <c r="F5266" s="180" t="s">
        <v>7</v>
      </c>
    </row>
    <row r="5267" spans="1:6">
      <c r="A5267" s="180" t="s">
        <v>397</v>
      </c>
      <c r="B5267" s="181">
        <v>4405</v>
      </c>
      <c r="C5267" s="181">
        <v>374800</v>
      </c>
      <c r="D5267" s="181">
        <v>4</v>
      </c>
      <c r="E5267" s="180" t="s">
        <v>9351</v>
      </c>
      <c r="F5267" s="180" t="s">
        <v>183</v>
      </c>
    </row>
    <row r="5268" spans="1:6">
      <c r="A5268" s="180" t="s">
        <v>397</v>
      </c>
      <c r="B5268" s="181">
        <v>4287</v>
      </c>
      <c r="C5268" s="181">
        <v>615500</v>
      </c>
      <c r="D5268" s="181">
        <v>4</v>
      </c>
      <c r="E5268" s="180" t="s">
        <v>9352</v>
      </c>
      <c r="F5268" s="180" t="s">
        <v>156</v>
      </c>
    </row>
    <row r="5269" spans="1:6">
      <c r="A5269" s="180" t="s">
        <v>397</v>
      </c>
      <c r="B5269" s="181">
        <v>3984</v>
      </c>
      <c r="C5269" s="181">
        <v>526500</v>
      </c>
      <c r="D5269" s="181">
        <v>6</v>
      </c>
      <c r="E5269" s="180" t="s">
        <v>9353</v>
      </c>
      <c r="F5269" s="180" t="s">
        <v>10</v>
      </c>
    </row>
    <row r="5270" spans="1:6">
      <c r="A5270" s="180" t="s">
        <v>397</v>
      </c>
      <c r="B5270" s="181">
        <v>4984</v>
      </c>
      <c r="C5270" s="181">
        <v>1485200</v>
      </c>
      <c r="D5270" s="181">
        <v>4</v>
      </c>
      <c r="E5270" s="180" t="s">
        <v>9354</v>
      </c>
      <c r="F5270" s="180" t="s">
        <v>7</v>
      </c>
    </row>
    <row r="5271" spans="1:6">
      <c r="A5271" s="180" t="s">
        <v>397</v>
      </c>
      <c r="B5271" s="181">
        <v>5562</v>
      </c>
      <c r="C5271" s="181">
        <v>394500</v>
      </c>
      <c r="D5271" s="181">
        <v>8</v>
      </c>
      <c r="E5271" s="180" t="s">
        <v>9355</v>
      </c>
      <c r="F5271" s="180" t="s">
        <v>14</v>
      </c>
    </row>
    <row r="5272" spans="1:6">
      <c r="A5272" s="180" t="s">
        <v>397</v>
      </c>
      <c r="B5272" s="181">
        <v>6604</v>
      </c>
      <c r="C5272" s="181">
        <v>738100</v>
      </c>
      <c r="D5272" s="181">
        <v>5</v>
      </c>
      <c r="E5272" s="180" t="s">
        <v>9356</v>
      </c>
      <c r="F5272" s="180" t="s">
        <v>28</v>
      </c>
    </row>
    <row r="5273" spans="1:6">
      <c r="A5273" s="180" t="s">
        <v>397</v>
      </c>
      <c r="B5273" s="181">
        <v>4848</v>
      </c>
      <c r="C5273" s="181">
        <v>352800</v>
      </c>
      <c r="D5273" s="181">
        <v>4</v>
      </c>
      <c r="E5273" s="180" t="s">
        <v>9357</v>
      </c>
      <c r="F5273" s="180" t="s">
        <v>11</v>
      </c>
    </row>
    <row r="5274" spans="1:6">
      <c r="A5274" s="180" t="s">
        <v>397</v>
      </c>
      <c r="B5274" s="181">
        <v>6666</v>
      </c>
      <c r="C5274" s="181">
        <v>797500</v>
      </c>
      <c r="D5274" s="181">
        <v>6</v>
      </c>
      <c r="E5274" s="180" t="s">
        <v>9358</v>
      </c>
      <c r="F5274" s="180" t="s">
        <v>32</v>
      </c>
    </row>
    <row r="5275" spans="1:6">
      <c r="A5275" s="180" t="s">
        <v>397</v>
      </c>
      <c r="B5275" s="181">
        <v>4512</v>
      </c>
      <c r="C5275" s="181">
        <v>344500</v>
      </c>
      <c r="D5275" s="181">
        <v>5</v>
      </c>
      <c r="E5275" s="180" t="s">
        <v>9359</v>
      </c>
      <c r="F5275" s="180" t="s">
        <v>15</v>
      </c>
    </row>
    <row r="5276" spans="1:6">
      <c r="A5276" s="180" t="s">
        <v>397</v>
      </c>
      <c r="B5276" s="181">
        <v>2683</v>
      </c>
      <c r="C5276" s="181">
        <v>517000</v>
      </c>
      <c r="D5276" s="181">
        <v>4</v>
      </c>
      <c r="E5276" s="180" t="s">
        <v>9360</v>
      </c>
      <c r="F5276" s="180" t="s">
        <v>18</v>
      </c>
    </row>
    <row r="5277" spans="1:6">
      <c r="A5277" s="180" t="s">
        <v>397</v>
      </c>
      <c r="B5277" s="181">
        <v>4398</v>
      </c>
      <c r="C5277" s="181">
        <v>722300</v>
      </c>
      <c r="D5277" s="181">
        <v>6</v>
      </c>
      <c r="E5277" s="180" t="s">
        <v>9361</v>
      </c>
      <c r="F5277" s="180" t="s">
        <v>44</v>
      </c>
    </row>
    <row r="5278" spans="1:6">
      <c r="A5278" s="180" t="s">
        <v>397</v>
      </c>
      <c r="B5278" s="181">
        <v>3033</v>
      </c>
      <c r="C5278" s="181">
        <v>255400</v>
      </c>
      <c r="D5278" s="181">
        <v>5</v>
      </c>
      <c r="E5278" s="180" t="s">
        <v>9362</v>
      </c>
      <c r="F5278" s="180" t="s">
        <v>14</v>
      </c>
    </row>
    <row r="5279" spans="1:6">
      <c r="A5279" s="180" t="s">
        <v>397</v>
      </c>
      <c r="B5279" s="181">
        <v>4092</v>
      </c>
      <c r="C5279" s="181">
        <v>380100</v>
      </c>
      <c r="D5279" s="181">
        <v>4</v>
      </c>
      <c r="E5279" s="180" t="s">
        <v>9363</v>
      </c>
      <c r="F5279" s="180" t="s">
        <v>14</v>
      </c>
    </row>
    <row r="5280" spans="1:6">
      <c r="A5280" s="180" t="s">
        <v>397</v>
      </c>
      <c r="B5280" s="181">
        <v>4830</v>
      </c>
      <c r="C5280" s="181">
        <v>618700</v>
      </c>
      <c r="D5280" s="181">
        <v>6</v>
      </c>
      <c r="E5280" s="180" t="s">
        <v>9364</v>
      </c>
      <c r="F5280" s="180" t="s">
        <v>49</v>
      </c>
    </row>
    <row r="5281" spans="1:6">
      <c r="A5281" s="180" t="s">
        <v>397</v>
      </c>
      <c r="B5281" s="181">
        <v>5841</v>
      </c>
      <c r="C5281" s="181">
        <v>401000</v>
      </c>
      <c r="D5281" s="181">
        <v>6</v>
      </c>
      <c r="E5281" s="180" t="s">
        <v>9365</v>
      </c>
      <c r="F5281" s="180" t="s">
        <v>10</v>
      </c>
    </row>
    <row r="5282" spans="1:6">
      <c r="A5282" s="180" t="s">
        <v>397</v>
      </c>
      <c r="B5282" s="181">
        <v>3346</v>
      </c>
      <c r="C5282" s="181">
        <v>359500</v>
      </c>
      <c r="D5282" s="181">
        <v>4</v>
      </c>
      <c r="E5282" s="180" t="s">
        <v>9366</v>
      </c>
      <c r="F5282" s="180" t="s">
        <v>11</v>
      </c>
    </row>
    <row r="5283" spans="1:6">
      <c r="A5283" s="180" t="s">
        <v>397</v>
      </c>
      <c r="B5283" s="181">
        <v>4089</v>
      </c>
      <c r="C5283" s="181">
        <v>584400</v>
      </c>
      <c r="D5283" s="181">
        <v>4</v>
      </c>
      <c r="E5283" s="180" t="s">
        <v>9367</v>
      </c>
      <c r="F5283" s="180" t="s">
        <v>72</v>
      </c>
    </row>
    <row r="5284" spans="1:6">
      <c r="A5284" s="180" t="s">
        <v>397</v>
      </c>
      <c r="B5284" s="181">
        <v>7232</v>
      </c>
      <c r="C5284" s="181">
        <v>538400</v>
      </c>
      <c r="D5284" s="181">
        <v>4</v>
      </c>
      <c r="E5284" s="180" t="s">
        <v>9368</v>
      </c>
      <c r="F5284" s="180" t="s">
        <v>41</v>
      </c>
    </row>
    <row r="5285" spans="1:6">
      <c r="A5285" s="180" t="s">
        <v>397</v>
      </c>
      <c r="B5285" s="181">
        <v>11117</v>
      </c>
      <c r="C5285" s="181">
        <v>1443500</v>
      </c>
      <c r="D5285" s="181">
        <v>6</v>
      </c>
      <c r="E5285" s="180" t="s">
        <v>9369</v>
      </c>
      <c r="F5285" s="180" t="s">
        <v>41</v>
      </c>
    </row>
    <row r="5286" spans="1:6">
      <c r="A5286" s="180" t="s">
        <v>397</v>
      </c>
      <c r="B5286" s="181">
        <v>3347</v>
      </c>
      <c r="C5286" s="181">
        <v>506600</v>
      </c>
      <c r="D5286" s="181">
        <v>4</v>
      </c>
      <c r="E5286" s="180" t="s">
        <v>9370</v>
      </c>
      <c r="F5286" s="180" t="s">
        <v>72</v>
      </c>
    </row>
    <row r="5287" spans="1:6">
      <c r="A5287" s="180" t="s">
        <v>397</v>
      </c>
      <c r="B5287" s="181">
        <v>4288</v>
      </c>
      <c r="C5287" s="181">
        <v>891400</v>
      </c>
      <c r="D5287" s="181">
        <v>5</v>
      </c>
      <c r="E5287" s="180" t="s">
        <v>9371</v>
      </c>
      <c r="F5287" s="180" t="s">
        <v>28</v>
      </c>
    </row>
    <row r="5288" spans="1:6">
      <c r="A5288" s="180" t="s">
        <v>397</v>
      </c>
      <c r="B5288" s="181">
        <v>4758</v>
      </c>
      <c r="C5288" s="181">
        <v>363300</v>
      </c>
      <c r="D5288" s="181">
        <v>5</v>
      </c>
      <c r="E5288" s="180" t="s">
        <v>9372</v>
      </c>
      <c r="F5288" s="180" t="s">
        <v>14</v>
      </c>
    </row>
    <row r="5289" spans="1:6">
      <c r="A5289" s="180" t="s">
        <v>397</v>
      </c>
      <c r="B5289" s="181">
        <v>5032</v>
      </c>
      <c r="C5289" s="181">
        <v>319400</v>
      </c>
      <c r="D5289" s="181">
        <v>6</v>
      </c>
      <c r="E5289" s="180" t="s">
        <v>9373</v>
      </c>
      <c r="F5289" s="180" t="s">
        <v>11</v>
      </c>
    </row>
    <row r="5290" spans="1:6">
      <c r="A5290" s="180" t="s">
        <v>397</v>
      </c>
      <c r="B5290" s="181">
        <v>4948</v>
      </c>
      <c r="C5290" s="181">
        <v>414500</v>
      </c>
      <c r="D5290" s="181">
        <v>4</v>
      </c>
      <c r="E5290" s="180" t="s">
        <v>9374</v>
      </c>
      <c r="F5290" s="180" t="s">
        <v>15</v>
      </c>
    </row>
    <row r="5291" spans="1:6">
      <c r="A5291" s="180" t="s">
        <v>397</v>
      </c>
      <c r="B5291" s="181">
        <v>4395</v>
      </c>
      <c r="C5291" s="181">
        <v>286200</v>
      </c>
      <c r="D5291" s="181">
        <v>4</v>
      </c>
      <c r="E5291" s="180" t="s">
        <v>9375</v>
      </c>
      <c r="F5291" s="180" t="s">
        <v>37</v>
      </c>
    </row>
    <row r="5292" spans="1:6">
      <c r="A5292" s="180" t="s">
        <v>397</v>
      </c>
      <c r="B5292" s="181">
        <v>5321</v>
      </c>
      <c r="C5292" s="181">
        <v>997000</v>
      </c>
      <c r="D5292" s="181">
        <v>6</v>
      </c>
      <c r="E5292" s="180" t="s">
        <v>9376</v>
      </c>
      <c r="F5292" s="180" t="s">
        <v>78</v>
      </c>
    </row>
    <row r="5293" spans="1:6">
      <c r="A5293" s="180" t="s">
        <v>397</v>
      </c>
      <c r="B5293" s="181">
        <v>3290</v>
      </c>
      <c r="C5293" s="181">
        <v>307200</v>
      </c>
      <c r="D5293" s="181">
        <v>4</v>
      </c>
      <c r="E5293" s="180" t="s">
        <v>9377</v>
      </c>
      <c r="F5293" s="180" t="s">
        <v>14</v>
      </c>
    </row>
    <row r="5294" spans="1:6">
      <c r="A5294" s="180" t="s">
        <v>397</v>
      </c>
      <c r="B5294" s="181">
        <v>3655</v>
      </c>
      <c r="C5294" s="181">
        <v>765800</v>
      </c>
      <c r="D5294" s="181">
        <v>6</v>
      </c>
      <c r="E5294" s="180" t="s">
        <v>9378</v>
      </c>
      <c r="F5294" s="180" t="s">
        <v>78</v>
      </c>
    </row>
    <row r="5295" spans="1:6">
      <c r="A5295" s="180" t="s">
        <v>397</v>
      </c>
      <c r="B5295" s="181">
        <v>4014</v>
      </c>
      <c r="C5295" s="181">
        <v>753400</v>
      </c>
      <c r="D5295" s="181">
        <v>4</v>
      </c>
      <c r="E5295" s="180" t="s">
        <v>9379</v>
      </c>
      <c r="F5295" s="180" t="s">
        <v>7</v>
      </c>
    </row>
    <row r="5296" spans="1:6">
      <c r="A5296" s="180" t="s">
        <v>397</v>
      </c>
      <c r="B5296" s="181">
        <v>2800</v>
      </c>
      <c r="C5296" s="181">
        <v>561100</v>
      </c>
      <c r="D5296" s="181">
        <v>4</v>
      </c>
      <c r="E5296" s="180" t="s">
        <v>9380</v>
      </c>
      <c r="F5296" s="180" t="s">
        <v>45</v>
      </c>
    </row>
    <row r="5297" spans="1:6">
      <c r="A5297" s="180" t="s">
        <v>397</v>
      </c>
      <c r="B5297" s="181">
        <v>3182</v>
      </c>
      <c r="C5297" s="181">
        <v>259000</v>
      </c>
      <c r="D5297" s="181">
        <v>4</v>
      </c>
      <c r="E5297" s="180" t="s">
        <v>9381</v>
      </c>
      <c r="F5297" s="180" t="s">
        <v>14</v>
      </c>
    </row>
    <row r="5298" spans="1:6">
      <c r="A5298" s="180" t="s">
        <v>397</v>
      </c>
      <c r="B5298" s="181">
        <v>4478</v>
      </c>
      <c r="C5298" s="181">
        <v>1975900</v>
      </c>
      <c r="D5298" s="181">
        <v>4</v>
      </c>
      <c r="E5298" s="180" t="s">
        <v>9382</v>
      </c>
      <c r="F5298" s="180" t="s">
        <v>7</v>
      </c>
    </row>
    <row r="5299" spans="1:6">
      <c r="A5299" s="180" t="s">
        <v>397</v>
      </c>
      <c r="B5299" s="181">
        <v>1820</v>
      </c>
      <c r="C5299" s="181">
        <v>352700</v>
      </c>
      <c r="D5299" s="181">
        <v>4</v>
      </c>
      <c r="E5299" s="180" t="s">
        <v>9383</v>
      </c>
      <c r="F5299" s="180" t="s">
        <v>58</v>
      </c>
    </row>
    <row r="5300" spans="1:6">
      <c r="A5300" s="180" t="s">
        <v>397</v>
      </c>
      <c r="B5300" s="181">
        <v>4368</v>
      </c>
      <c r="C5300" s="181">
        <v>827500</v>
      </c>
      <c r="D5300" s="181">
        <v>4</v>
      </c>
      <c r="E5300" s="180" t="s">
        <v>9384</v>
      </c>
      <c r="F5300" s="180" t="s">
        <v>28</v>
      </c>
    </row>
    <row r="5301" spans="1:6">
      <c r="A5301" s="180" t="s">
        <v>397</v>
      </c>
      <c r="B5301" s="181">
        <v>5022</v>
      </c>
      <c r="C5301" s="181">
        <v>829900</v>
      </c>
      <c r="D5301" s="181">
        <v>6</v>
      </c>
      <c r="E5301" s="180" t="s">
        <v>9385</v>
      </c>
      <c r="F5301" s="180" t="s">
        <v>44</v>
      </c>
    </row>
    <row r="5302" spans="1:6">
      <c r="A5302" s="180" t="s">
        <v>397</v>
      </c>
      <c r="B5302" s="181">
        <v>2369</v>
      </c>
      <c r="C5302" s="181">
        <v>232000</v>
      </c>
      <c r="D5302" s="181">
        <v>8</v>
      </c>
      <c r="E5302" s="180" t="s">
        <v>9386</v>
      </c>
      <c r="F5302" s="180" t="s">
        <v>159</v>
      </c>
    </row>
    <row r="5303" spans="1:6">
      <c r="A5303" s="180" t="s">
        <v>397</v>
      </c>
      <c r="B5303" s="181">
        <v>6344</v>
      </c>
      <c r="C5303" s="181">
        <v>546300</v>
      </c>
      <c r="D5303" s="181">
        <v>6</v>
      </c>
      <c r="E5303" s="180" t="s">
        <v>9387</v>
      </c>
      <c r="F5303" s="180" t="s">
        <v>14</v>
      </c>
    </row>
    <row r="5304" spans="1:6">
      <c r="A5304" s="180" t="s">
        <v>397</v>
      </c>
      <c r="B5304" s="181">
        <v>3540</v>
      </c>
      <c r="C5304" s="181">
        <v>272700</v>
      </c>
      <c r="D5304" s="181">
        <v>4</v>
      </c>
      <c r="E5304" s="180" t="s">
        <v>9388</v>
      </c>
      <c r="F5304" s="180" t="s">
        <v>103</v>
      </c>
    </row>
    <row r="5305" spans="1:6">
      <c r="A5305" s="180" t="s">
        <v>397</v>
      </c>
      <c r="B5305" s="181">
        <v>8528</v>
      </c>
      <c r="C5305" s="181">
        <v>1118500</v>
      </c>
      <c r="D5305" s="181">
        <v>8</v>
      </c>
      <c r="E5305" s="180" t="s">
        <v>9389</v>
      </c>
      <c r="F5305" s="180" t="s">
        <v>32</v>
      </c>
    </row>
    <row r="5306" spans="1:6">
      <c r="A5306" s="180" t="s">
        <v>397</v>
      </c>
      <c r="B5306" s="181">
        <v>3620</v>
      </c>
      <c r="C5306" s="181">
        <v>476400</v>
      </c>
      <c r="D5306" s="181">
        <v>4</v>
      </c>
      <c r="E5306" s="180" t="s">
        <v>9390</v>
      </c>
      <c r="F5306" s="180" t="s">
        <v>49</v>
      </c>
    </row>
    <row r="5307" spans="1:6">
      <c r="A5307" s="180" t="s">
        <v>397</v>
      </c>
      <c r="B5307" s="181">
        <v>6036</v>
      </c>
      <c r="C5307" s="181">
        <v>552500</v>
      </c>
      <c r="D5307" s="181">
        <v>8</v>
      </c>
      <c r="E5307" s="180" t="s">
        <v>9391</v>
      </c>
      <c r="F5307" s="180" t="s">
        <v>14</v>
      </c>
    </row>
    <row r="5308" spans="1:6">
      <c r="A5308" s="180" t="s">
        <v>397</v>
      </c>
      <c r="B5308" s="181">
        <v>5312</v>
      </c>
      <c r="C5308" s="181">
        <v>1122800</v>
      </c>
      <c r="D5308" s="181">
        <v>8</v>
      </c>
      <c r="E5308" s="180" t="s">
        <v>9392</v>
      </c>
      <c r="F5308" s="180" t="s">
        <v>52</v>
      </c>
    </row>
    <row r="5309" spans="1:6">
      <c r="A5309" s="180" t="s">
        <v>397</v>
      </c>
      <c r="B5309" s="181">
        <v>5244</v>
      </c>
      <c r="C5309" s="181">
        <v>584600</v>
      </c>
      <c r="D5309" s="181">
        <v>6</v>
      </c>
      <c r="E5309" s="180" t="s">
        <v>9393</v>
      </c>
      <c r="F5309" s="180" t="s">
        <v>41</v>
      </c>
    </row>
    <row r="5310" spans="1:6">
      <c r="A5310" s="180" t="s">
        <v>397</v>
      </c>
      <c r="B5310" s="181">
        <v>7165</v>
      </c>
      <c r="C5310" s="181">
        <v>819100</v>
      </c>
      <c r="D5310" s="181">
        <v>6</v>
      </c>
      <c r="E5310" s="180" t="s">
        <v>9394</v>
      </c>
      <c r="F5310" s="180" t="s">
        <v>24</v>
      </c>
    </row>
    <row r="5311" spans="1:6">
      <c r="A5311" s="180" t="s">
        <v>397</v>
      </c>
      <c r="B5311" s="181">
        <v>4197</v>
      </c>
      <c r="C5311" s="181">
        <v>497800</v>
      </c>
      <c r="D5311" s="181">
        <v>6</v>
      </c>
      <c r="E5311" s="180" t="s">
        <v>9395</v>
      </c>
      <c r="F5311" s="180" t="s">
        <v>10</v>
      </c>
    </row>
    <row r="5312" spans="1:6">
      <c r="A5312" s="180" t="s">
        <v>397</v>
      </c>
      <c r="B5312" s="181">
        <v>7322</v>
      </c>
      <c r="C5312" s="181">
        <v>1559200</v>
      </c>
      <c r="D5312" s="181">
        <v>7</v>
      </c>
      <c r="E5312" s="180" t="s">
        <v>9396</v>
      </c>
      <c r="F5312" s="180" t="s">
        <v>24</v>
      </c>
    </row>
    <row r="5313" spans="1:6">
      <c r="A5313" s="180" t="s">
        <v>397</v>
      </c>
      <c r="B5313" s="181">
        <v>1496</v>
      </c>
      <c r="C5313" s="181">
        <v>411300</v>
      </c>
      <c r="D5313" s="181">
        <v>4</v>
      </c>
      <c r="E5313" s="180" t="s">
        <v>9397</v>
      </c>
      <c r="F5313" s="180" t="s">
        <v>18</v>
      </c>
    </row>
    <row r="5314" spans="1:6">
      <c r="A5314" s="180" t="s">
        <v>397</v>
      </c>
      <c r="B5314" s="181">
        <v>5728</v>
      </c>
      <c r="C5314" s="181">
        <v>310100</v>
      </c>
      <c r="D5314" s="181">
        <v>6</v>
      </c>
      <c r="E5314" s="180" t="s">
        <v>9398</v>
      </c>
      <c r="F5314" s="180" t="s">
        <v>14</v>
      </c>
    </row>
    <row r="5315" spans="1:6">
      <c r="A5315" s="180" t="s">
        <v>397</v>
      </c>
      <c r="B5315" s="181">
        <v>2254</v>
      </c>
      <c r="C5315" s="181">
        <v>202200</v>
      </c>
      <c r="D5315" s="181">
        <v>4</v>
      </c>
      <c r="E5315" s="180" t="s">
        <v>9399</v>
      </c>
      <c r="F5315" s="180" t="s">
        <v>11</v>
      </c>
    </row>
    <row r="5316" spans="1:6">
      <c r="A5316" s="180" t="s">
        <v>397</v>
      </c>
      <c r="B5316" s="181">
        <v>3168</v>
      </c>
      <c r="C5316" s="181">
        <v>1020000</v>
      </c>
      <c r="D5316" s="181">
        <v>8</v>
      </c>
      <c r="E5316" s="180" t="s">
        <v>9400</v>
      </c>
      <c r="F5316" s="180" t="s">
        <v>7</v>
      </c>
    </row>
    <row r="5317" spans="1:6">
      <c r="A5317" s="180" t="s">
        <v>397</v>
      </c>
      <c r="B5317" s="181">
        <v>4879</v>
      </c>
      <c r="C5317" s="181">
        <v>1039000</v>
      </c>
      <c r="D5317" s="181">
        <v>7</v>
      </c>
      <c r="E5317" s="180" t="s">
        <v>9401</v>
      </c>
      <c r="F5317" s="180" t="s">
        <v>7</v>
      </c>
    </row>
    <row r="5318" spans="1:6">
      <c r="A5318" s="180" t="s">
        <v>397</v>
      </c>
      <c r="B5318" s="181">
        <v>3792</v>
      </c>
      <c r="C5318" s="181">
        <v>857500</v>
      </c>
      <c r="D5318" s="181">
        <v>4</v>
      </c>
      <c r="E5318" s="180" t="s">
        <v>9402</v>
      </c>
      <c r="F5318" s="180" t="s">
        <v>45</v>
      </c>
    </row>
    <row r="5319" spans="1:6">
      <c r="A5319" s="180" t="s">
        <v>397</v>
      </c>
      <c r="B5319" s="181">
        <v>3211</v>
      </c>
      <c r="C5319" s="181">
        <v>707200</v>
      </c>
      <c r="D5319" s="181">
        <v>4</v>
      </c>
      <c r="E5319" s="180" t="s">
        <v>9403</v>
      </c>
      <c r="F5319" s="180" t="s">
        <v>32</v>
      </c>
    </row>
    <row r="5320" spans="1:6">
      <c r="A5320" s="180" t="s">
        <v>397</v>
      </c>
      <c r="B5320" s="181">
        <v>4660</v>
      </c>
      <c r="C5320" s="181">
        <v>359000</v>
      </c>
      <c r="D5320" s="181">
        <v>5</v>
      </c>
      <c r="E5320" s="180" t="s">
        <v>9404</v>
      </c>
      <c r="F5320" s="180" t="s">
        <v>11</v>
      </c>
    </row>
    <row r="5321" spans="1:6">
      <c r="A5321" s="180" t="s">
        <v>397</v>
      </c>
      <c r="B5321" s="181">
        <v>5073</v>
      </c>
      <c r="C5321" s="181">
        <v>649000</v>
      </c>
      <c r="D5321" s="181">
        <v>8</v>
      </c>
      <c r="E5321" s="180" t="s">
        <v>9405</v>
      </c>
      <c r="F5321" s="180" t="s">
        <v>52</v>
      </c>
    </row>
    <row r="5322" spans="1:6">
      <c r="A5322" s="180" t="s">
        <v>397</v>
      </c>
      <c r="B5322" s="181">
        <v>2760</v>
      </c>
      <c r="C5322" s="181">
        <v>430600</v>
      </c>
      <c r="D5322" s="181">
        <v>4</v>
      </c>
      <c r="E5322" s="180" t="s">
        <v>9406</v>
      </c>
      <c r="F5322" s="180" t="s">
        <v>26</v>
      </c>
    </row>
    <row r="5323" spans="1:6">
      <c r="A5323" s="180" t="s">
        <v>397</v>
      </c>
      <c r="B5323" s="181">
        <v>3596</v>
      </c>
      <c r="C5323" s="181">
        <v>486100</v>
      </c>
      <c r="D5323" s="181">
        <v>4</v>
      </c>
      <c r="E5323" s="180" t="s">
        <v>9407</v>
      </c>
      <c r="F5323" s="180" t="s">
        <v>65</v>
      </c>
    </row>
    <row r="5324" spans="1:6">
      <c r="A5324" s="180" t="s">
        <v>397</v>
      </c>
      <c r="B5324" s="181">
        <v>4408</v>
      </c>
      <c r="C5324" s="181">
        <v>570400</v>
      </c>
      <c r="D5324" s="181">
        <v>4</v>
      </c>
      <c r="E5324" s="180" t="s">
        <v>9408</v>
      </c>
      <c r="F5324" s="180" t="s">
        <v>49</v>
      </c>
    </row>
    <row r="5325" spans="1:6">
      <c r="A5325" s="180" t="s">
        <v>397</v>
      </c>
      <c r="B5325" s="181">
        <v>2376</v>
      </c>
      <c r="C5325" s="181">
        <v>237200</v>
      </c>
      <c r="D5325" s="181">
        <v>4</v>
      </c>
      <c r="E5325" s="180" t="s">
        <v>9409</v>
      </c>
      <c r="F5325" s="180" t="s">
        <v>14</v>
      </c>
    </row>
    <row r="5326" spans="1:6">
      <c r="A5326" s="180" t="s">
        <v>397</v>
      </c>
      <c r="B5326" s="181">
        <v>3036</v>
      </c>
      <c r="C5326" s="181">
        <v>474700</v>
      </c>
      <c r="D5326" s="181">
        <v>4</v>
      </c>
      <c r="E5326" s="180" t="s">
        <v>9410</v>
      </c>
      <c r="F5326" s="180" t="s">
        <v>32</v>
      </c>
    </row>
    <row r="5327" spans="1:6">
      <c r="A5327" s="180" t="s">
        <v>397</v>
      </c>
      <c r="B5327" s="181">
        <v>4242</v>
      </c>
      <c r="C5327" s="181">
        <v>346800</v>
      </c>
      <c r="D5327" s="181">
        <v>6</v>
      </c>
      <c r="E5327" s="180" t="s">
        <v>9411</v>
      </c>
      <c r="F5327" s="180" t="s">
        <v>14</v>
      </c>
    </row>
    <row r="5328" spans="1:6">
      <c r="A5328" s="180" t="s">
        <v>397</v>
      </c>
      <c r="B5328" s="181">
        <v>3050</v>
      </c>
      <c r="C5328" s="181">
        <v>258200</v>
      </c>
      <c r="D5328" s="181">
        <v>6</v>
      </c>
      <c r="E5328" s="180" t="s">
        <v>9412</v>
      </c>
      <c r="F5328" s="180" t="s">
        <v>14</v>
      </c>
    </row>
    <row r="5329" spans="1:6">
      <c r="A5329" s="180" t="s">
        <v>397</v>
      </c>
      <c r="B5329" s="181">
        <v>3910</v>
      </c>
      <c r="C5329" s="181">
        <v>732100</v>
      </c>
      <c r="D5329" s="181">
        <v>7</v>
      </c>
      <c r="E5329" s="180" t="s">
        <v>9413</v>
      </c>
      <c r="F5329" s="180" t="s">
        <v>28</v>
      </c>
    </row>
    <row r="5330" spans="1:6">
      <c r="A5330" s="180" t="s">
        <v>397</v>
      </c>
      <c r="B5330" s="181">
        <v>4175</v>
      </c>
      <c r="C5330" s="181">
        <v>319400</v>
      </c>
      <c r="D5330" s="181">
        <v>4</v>
      </c>
      <c r="E5330" s="180" t="s">
        <v>9414</v>
      </c>
      <c r="F5330" s="180" t="s">
        <v>11</v>
      </c>
    </row>
    <row r="5331" spans="1:6">
      <c r="A5331" s="180" t="s">
        <v>397</v>
      </c>
      <c r="B5331" s="181">
        <v>2820</v>
      </c>
      <c r="C5331" s="181">
        <v>280800</v>
      </c>
      <c r="D5331" s="181">
        <v>4</v>
      </c>
      <c r="E5331" s="180" t="s">
        <v>9415</v>
      </c>
      <c r="F5331" s="180" t="s">
        <v>11</v>
      </c>
    </row>
    <row r="5332" spans="1:6">
      <c r="A5332" s="180" t="s">
        <v>397</v>
      </c>
      <c r="B5332" s="181">
        <v>4737</v>
      </c>
      <c r="C5332" s="181">
        <v>534400</v>
      </c>
      <c r="D5332" s="181">
        <v>5</v>
      </c>
      <c r="E5332" s="180" t="s">
        <v>9416</v>
      </c>
      <c r="F5332" s="180" t="s">
        <v>74</v>
      </c>
    </row>
    <row r="5333" spans="1:6">
      <c r="A5333" s="180" t="s">
        <v>397</v>
      </c>
      <c r="B5333" s="181">
        <v>3734</v>
      </c>
      <c r="C5333" s="181">
        <v>393300</v>
      </c>
      <c r="D5333" s="181">
        <v>4</v>
      </c>
      <c r="E5333" s="180" t="s">
        <v>9417</v>
      </c>
      <c r="F5333" s="180" t="s">
        <v>46</v>
      </c>
    </row>
    <row r="5334" spans="1:6">
      <c r="A5334" s="180" t="s">
        <v>397</v>
      </c>
      <c r="B5334" s="181">
        <v>5244</v>
      </c>
      <c r="C5334" s="181">
        <v>626100</v>
      </c>
      <c r="D5334" s="181">
        <v>6</v>
      </c>
      <c r="E5334" s="180" t="s">
        <v>9418</v>
      </c>
      <c r="F5334" s="180" t="s">
        <v>37</v>
      </c>
    </row>
    <row r="5335" spans="1:6">
      <c r="A5335" s="180" t="s">
        <v>397</v>
      </c>
      <c r="B5335" s="181">
        <v>5135</v>
      </c>
      <c r="C5335" s="181">
        <v>418100</v>
      </c>
      <c r="D5335" s="181">
        <v>4</v>
      </c>
      <c r="E5335" s="180" t="s">
        <v>9419</v>
      </c>
      <c r="F5335" s="180" t="s">
        <v>14</v>
      </c>
    </row>
    <row r="5336" spans="1:6">
      <c r="A5336" s="180" t="s">
        <v>397</v>
      </c>
      <c r="B5336" s="181">
        <v>2326</v>
      </c>
      <c r="C5336" s="181">
        <v>223000</v>
      </c>
      <c r="D5336" s="181">
        <v>5</v>
      </c>
      <c r="E5336" s="180" t="s">
        <v>9420</v>
      </c>
      <c r="F5336" s="180" t="s">
        <v>103</v>
      </c>
    </row>
    <row r="5337" spans="1:6">
      <c r="A5337" s="180" t="s">
        <v>397</v>
      </c>
      <c r="B5337" s="181">
        <v>2220</v>
      </c>
      <c r="C5337" s="181">
        <v>627300</v>
      </c>
      <c r="D5337" s="181">
        <v>4</v>
      </c>
      <c r="E5337" s="180" t="s">
        <v>9421</v>
      </c>
      <c r="F5337" s="180" t="s">
        <v>28</v>
      </c>
    </row>
    <row r="5338" spans="1:6">
      <c r="A5338" s="180" t="s">
        <v>397</v>
      </c>
      <c r="B5338" s="181">
        <v>4023</v>
      </c>
      <c r="C5338" s="181">
        <v>292300</v>
      </c>
      <c r="D5338" s="181">
        <v>4</v>
      </c>
      <c r="E5338" s="180" t="s">
        <v>9422</v>
      </c>
      <c r="F5338" s="180" t="s">
        <v>14</v>
      </c>
    </row>
    <row r="5339" spans="1:6">
      <c r="A5339" s="180" t="s">
        <v>397</v>
      </c>
      <c r="B5339" s="181">
        <v>4233</v>
      </c>
      <c r="C5339" s="181">
        <v>715000</v>
      </c>
      <c r="D5339" s="181">
        <v>5</v>
      </c>
      <c r="E5339" s="180" t="s">
        <v>9423</v>
      </c>
      <c r="F5339" s="180" t="s">
        <v>139</v>
      </c>
    </row>
    <row r="5340" spans="1:6">
      <c r="A5340" s="180" t="s">
        <v>397</v>
      </c>
      <c r="B5340" s="181">
        <v>3720</v>
      </c>
      <c r="C5340" s="181">
        <v>407400</v>
      </c>
      <c r="D5340" s="181">
        <v>8</v>
      </c>
      <c r="E5340" s="180" t="s">
        <v>9424</v>
      </c>
      <c r="F5340" s="180" t="s">
        <v>15</v>
      </c>
    </row>
    <row r="5341" spans="1:6">
      <c r="A5341" s="180" t="s">
        <v>397</v>
      </c>
      <c r="B5341" s="181">
        <v>4892</v>
      </c>
      <c r="C5341" s="181">
        <v>639900</v>
      </c>
      <c r="D5341" s="181">
        <v>4</v>
      </c>
      <c r="E5341" s="180" t="s">
        <v>9425</v>
      </c>
      <c r="F5341" s="180" t="s">
        <v>28</v>
      </c>
    </row>
    <row r="5342" spans="1:6">
      <c r="A5342" s="180" t="s">
        <v>397</v>
      </c>
      <c r="B5342" s="181">
        <v>5675</v>
      </c>
      <c r="C5342" s="181">
        <v>539400</v>
      </c>
      <c r="D5342" s="181">
        <v>4</v>
      </c>
      <c r="E5342" s="180" t="s">
        <v>9426</v>
      </c>
      <c r="F5342" s="180" t="s">
        <v>41</v>
      </c>
    </row>
    <row r="5343" spans="1:6">
      <c r="A5343" s="180" t="s">
        <v>397</v>
      </c>
      <c r="B5343" s="181">
        <v>3768</v>
      </c>
      <c r="C5343" s="181">
        <v>632400</v>
      </c>
      <c r="D5343" s="181">
        <v>4</v>
      </c>
      <c r="E5343" s="180" t="s">
        <v>9427</v>
      </c>
      <c r="F5343" s="180" t="s">
        <v>28</v>
      </c>
    </row>
    <row r="5344" spans="1:6">
      <c r="A5344" s="180" t="s">
        <v>397</v>
      </c>
      <c r="B5344" s="181">
        <v>3290</v>
      </c>
      <c r="C5344" s="181">
        <v>342000</v>
      </c>
      <c r="D5344" s="181">
        <v>4</v>
      </c>
      <c r="E5344" s="180" t="s">
        <v>9428</v>
      </c>
      <c r="F5344" s="180" t="s">
        <v>14</v>
      </c>
    </row>
    <row r="5345" spans="1:6">
      <c r="A5345" s="180" t="s">
        <v>397</v>
      </c>
      <c r="B5345" s="181">
        <v>3029</v>
      </c>
      <c r="C5345" s="181">
        <v>233600</v>
      </c>
      <c r="D5345" s="181">
        <v>4</v>
      </c>
      <c r="E5345" s="180" t="s">
        <v>9429</v>
      </c>
      <c r="F5345" s="180" t="s">
        <v>14</v>
      </c>
    </row>
    <row r="5346" spans="1:6">
      <c r="A5346" s="180" t="s">
        <v>397</v>
      </c>
      <c r="B5346" s="181">
        <v>2520</v>
      </c>
      <c r="C5346" s="181">
        <v>220000</v>
      </c>
      <c r="D5346" s="181">
        <v>4</v>
      </c>
      <c r="E5346" s="180" t="s">
        <v>9430</v>
      </c>
      <c r="F5346" s="180" t="s">
        <v>15</v>
      </c>
    </row>
    <row r="5347" spans="1:6">
      <c r="A5347" s="180" t="s">
        <v>397</v>
      </c>
      <c r="B5347" s="181">
        <v>3872</v>
      </c>
      <c r="C5347" s="181">
        <v>414500</v>
      </c>
      <c r="D5347" s="181">
        <v>5</v>
      </c>
      <c r="E5347" s="180" t="s">
        <v>9431</v>
      </c>
      <c r="F5347" s="180" t="s">
        <v>162</v>
      </c>
    </row>
    <row r="5348" spans="1:6">
      <c r="A5348" s="180" t="s">
        <v>397</v>
      </c>
      <c r="B5348" s="181">
        <v>3096</v>
      </c>
      <c r="C5348" s="181">
        <v>257000</v>
      </c>
      <c r="D5348" s="181">
        <v>4</v>
      </c>
      <c r="E5348" s="180" t="s">
        <v>9432</v>
      </c>
      <c r="F5348" s="180" t="s">
        <v>14</v>
      </c>
    </row>
    <row r="5349" spans="1:6">
      <c r="A5349" s="180" t="s">
        <v>397</v>
      </c>
      <c r="B5349" s="181">
        <v>3957</v>
      </c>
      <c r="C5349" s="181">
        <v>1163100</v>
      </c>
      <c r="D5349" s="181">
        <v>6</v>
      </c>
      <c r="E5349" s="180" t="s">
        <v>9433</v>
      </c>
      <c r="F5349" s="180" t="s">
        <v>7</v>
      </c>
    </row>
    <row r="5350" spans="1:6">
      <c r="A5350" s="180" t="s">
        <v>397</v>
      </c>
      <c r="B5350" s="181">
        <v>3210</v>
      </c>
      <c r="C5350" s="181">
        <v>484400</v>
      </c>
      <c r="D5350" s="181">
        <v>5</v>
      </c>
      <c r="E5350" s="180" t="s">
        <v>9434</v>
      </c>
      <c r="F5350" s="180" t="s">
        <v>49</v>
      </c>
    </row>
    <row r="5351" spans="1:6">
      <c r="A5351" s="180" t="s">
        <v>397</v>
      </c>
      <c r="B5351" s="181">
        <v>4952</v>
      </c>
      <c r="C5351" s="181">
        <v>426000</v>
      </c>
      <c r="D5351" s="181">
        <v>5</v>
      </c>
      <c r="E5351" s="180" t="s">
        <v>9435</v>
      </c>
      <c r="F5351" s="180" t="s">
        <v>99</v>
      </c>
    </row>
    <row r="5352" spans="1:6">
      <c r="A5352" s="180" t="s">
        <v>397</v>
      </c>
      <c r="B5352" s="181">
        <v>5104</v>
      </c>
      <c r="C5352" s="181">
        <v>677900</v>
      </c>
      <c r="D5352" s="181">
        <v>5</v>
      </c>
      <c r="E5352" s="180" t="s">
        <v>9436</v>
      </c>
      <c r="F5352" s="180" t="s">
        <v>93</v>
      </c>
    </row>
    <row r="5353" spans="1:6">
      <c r="A5353" s="180" t="s">
        <v>397</v>
      </c>
      <c r="B5353" s="181">
        <v>7102</v>
      </c>
      <c r="C5353" s="181">
        <v>601800</v>
      </c>
      <c r="D5353" s="181">
        <v>7</v>
      </c>
      <c r="E5353" s="180" t="s">
        <v>9437</v>
      </c>
      <c r="F5353" s="180" t="s">
        <v>14</v>
      </c>
    </row>
    <row r="5354" spans="1:6">
      <c r="A5354" s="180" t="s">
        <v>397</v>
      </c>
      <c r="B5354" s="181">
        <v>8952</v>
      </c>
      <c r="C5354" s="181">
        <v>1867700</v>
      </c>
      <c r="D5354" s="181">
        <v>6</v>
      </c>
      <c r="E5354" s="180" t="s">
        <v>9438</v>
      </c>
      <c r="F5354" s="180" t="s">
        <v>7</v>
      </c>
    </row>
    <row r="5355" spans="1:6">
      <c r="A5355" s="180" t="s">
        <v>397</v>
      </c>
      <c r="B5355" s="181">
        <v>5733</v>
      </c>
      <c r="C5355" s="181">
        <v>779800</v>
      </c>
      <c r="D5355" s="181">
        <v>6</v>
      </c>
      <c r="E5355" s="180" t="s">
        <v>9439</v>
      </c>
      <c r="F5355" s="180" t="s">
        <v>13</v>
      </c>
    </row>
    <row r="5356" spans="1:6">
      <c r="A5356" s="180" t="s">
        <v>397</v>
      </c>
      <c r="B5356" s="181">
        <v>6496</v>
      </c>
      <c r="C5356" s="181">
        <v>965100</v>
      </c>
      <c r="D5356" s="181">
        <v>5</v>
      </c>
      <c r="E5356" s="180" t="s">
        <v>9440</v>
      </c>
      <c r="F5356" s="180" t="s">
        <v>7</v>
      </c>
    </row>
    <row r="5357" spans="1:6">
      <c r="A5357" s="180" t="s">
        <v>397</v>
      </c>
      <c r="B5357" s="181">
        <v>3348</v>
      </c>
      <c r="C5357" s="181">
        <v>456200</v>
      </c>
      <c r="D5357" s="181">
        <v>4</v>
      </c>
      <c r="E5357" s="180" t="s">
        <v>9441</v>
      </c>
      <c r="F5357" s="180" t="s">
        <v>69</v>
      </c>
    </row>
    <row r="5358" spans="1:6">
      <c r="A5358" s="180" t="s">
        <v>397</v>
      </c>
      <c r="B5358" s="181">
        <v>2340</v>
      </c>
      <c r="C5358" s="181">
        <v>233700</v>
      </c>
      <c r="D5358" s="181">
        <v>4</v>
      </c>
      <c r="E5358" s="180" t="s">
        <v>9442</v>
      </c>
      <c r="F5358" s="180" t="s">
        <v>14</v>
      </c>
    </row>
    <row r="5359" spans="1:6">
      <c r="A5359" s="180" t="s">
        <v>397</v>
      </c>
      <c r="B5359" s="181">
        <v>5150</v>
      </c>
      <c r="C5359" s="181">
        <v>313700</v>
      </c>
      <c r="D5359" s="181">
        <v>4</v>
      </c>
      <c r="E5359" s="180" t="s">
        <v>9443</v>
      </c>
      <c r="F5359" s="180" t="s">
        <v>14</v>
      </c>
    </row>
    <row r="5360" spans="1:6">
      <c r="A5360" s="180" t="s">
        <v>397</v>
      </c>
      <c r="B5360" s="181">
        <v>4494</v>
      </c>
      <c r="C5360" s="181">
        <v>423900</v>
      </c>
      <c r="D5360" s="181">
        <v>6</v>
      </c>
      <c r="E5360" s="180" t="s">
        <v>9444</v>
      </c>
      <c r="F5360" s="180" t="s">
        <v>14</v>
      </c>
    </row>
    <row r="5361" spans="1:6">
      <c r="A5361" s="180" t="s">
        <v>397</v>
      </c>
      <c r="B5361" s="181">
        <v>4593</v>
      </c>
      <c r="C5361" s="181">
        <v>326700</v>
      </c>
      <c r="D5361" s="181">
        <v>6</v>
      </c>
      <c r="E5361" s="180" t="s">
        <v>9445</v>
      </c>
      <c r="F5361" s="180" t="s">
        <v>14</v>
      </c>
    </row>
    <row r="5362" spans="1:6">
      <c r="A5362" s="180" t="s">
        <v>397</v>
      </c>
      <c r="B5362" s="181">
        <v>6801</v>
      </c>
      <c r="C5362" s="181">
        <v>2415800</v>
      </c>
      <c r="D5362" s="181">
        <v>4</v>
      </c>
      <c r="E5362" s="180" t="s">
        <v>9446</v>
      </c>
      <c r="F5362" s="180" t="s">
        <v>7</v>
      </c>
    </row>
    <row r="5363" spans="1:6">
      <c r="A5363" s="180" t="s">
        <v>397</v>
      </c>
      <c r="B5363" s="181">
        <v>2896</v>
      </c>
      <c r="C5363" s="181">
        <v>296500</v>
      </c>
      <c r="D5363" s="181">
        <v>4</v>
      </c>
      <c r="E5363" s="180" t="s">
        <v>9447</v>
      </c>
      <c r="F5363" s="180" t="s">
        <v>185</v>
      </c>
    </row>
    <row r="5364" spans="1:6">
      <c r="A5364" s="180" t="s">
        <v>397</v>
      </c>
      <c r="B5364" s="181">
        <v>5310</v>
      </c>
      <c r="C5364" s="181">
        <v>417500</v>
      </c>
      <c r="D5364" s="181">
        <v>7</v>
      </c>
      <c r="E5364" s="180" t="s">
        <v>9448</v>
      </c>
      <c r="F5364" s="180" t="s">
        <v>11</v>
      </c>
    </row>
    <row r="5365" spans="1:6">
      <c r="A5365" s="180" t="s">
        <v>397</v>
      </c>
      <c r="B5365" s="181">
        <v>3750</v>
      </c>
      <c r="C5365" s="181">
        <v>629500</v>
      </c>
      <c r="D5365" s="181">
        <v>4</v>
      </c>
      <c r="E5365" s="180" t="s">
        <v>9449</v>
      </c>
      <c r="F5365" s="180" t="s">
        <v>49</v>
      </c>
    </row>
    <row r="5366" spans="1:6">
      <c r="A5366" s="180" t="s">
        <v>397</v>
      </c>
      <c r="B5366" s="181">
        <v>2932</v>
      </c>
      <c r="C5366" s="181">
        <v>357400</v>
      </c>
      <c r="D5366" s="181">
        <v>6</v>
      </c>
      <c r="E5366" s="180" t="s">
        <v>9450</v>
      </c>
      <c r="F5366" s="180" t="s">
        <v>65</v>
      </c>
    </row>
    <row r="5367" spans="1:6">
      <c r="A5367" s="180" t="s">
        <v>397</v>
      </c>
      <c r="B5367" s="181">
        <v>3483</v>
      </c>
      <c r="C5367" s="181">
        <v>555900</v>
      </c>
      <c r="D5367" s="181">
        <v>4</v>
      </c>
      <c r="E5367" s="180" t="s">
        <v>9451</v>
      </c>
      <c r="F5367" s="180" t="s">
        <v>44</v>
      </c>
    </row>
    <row r="5368" spans="1:6">
      <c r="A5368" s="180" t="s">
        <v>397</v>
      </c>
      <c r="B5368" s="181">
        <v>7458</v>
      </c>
      <c r="C5368" s="181">
        <v>1020100</v>
      </c>
      <c r="D5368" s="181">
        <v>5</v>
      </c>
      <c r="E5368" s="180" t="s">
        <v>9452</v>
      </c>
      <c r="F5368" s="180" t="s">
        <v>24</v>
      </c>
    </row>
    <row r="5369" spans="1:6">
      <c r="A5369" s="180" t="s">
        <v>397</v>
      </c>
      <c r="B5369" s="181">
        <v>2688</v>
      </c>
      <c r="C5369" s="181">
        <v>592900</v>
      </c>
      <c r="D5369" s="181">
        <v>4</v>
      </c>
      <c r="E5369" s="180" t="s">
        <v>9453</v>
      </c>
      <c r="F5369" s="180" t="s">
        <v>28</v>
      </c>
    </row>
    <row r="5370" spans="1:6">
      <c r="A5370" s="180" t="s">
        <v>397</v>
      </c>
      <c r="B5370" s="181">
        <v>4639</v>
      </c>
      <c r="C5370" s="181">
        <v>840900</v>
      </c>
      <c r="D5370" s="181">
        <v>4</v>
      </c>
      <c r="E5370" s="180" t="s">
        <v>9454</v>
      </c>
      <c r="F5370" s="180" t="s">
        <v>7</v>
      </c>
    </row>
    <row r="5371" spans="1:6">
      <c r="A5371" s="180" t="s">
        <v>397</v>
      </c>
      <c r="B5371" s="181">
        <v>3808</v>
      </c>
      <c r="C5371" s="181">
        <v>593100</v>
      </c>
      <c r="D5371" s="181">
        <v>5</v>
      </c>
      <c r="E5371" s="180" t="s">
        <v>9455</v>
      </c>
      <c r="F5371" s="180" t="s">
        <v>31</v>
      </c>
    </row>
    <row r="5372" spans="1:6">
      <c r="A5372" s="180" t="s">
        <v>397</v>
      </c>
      <c r="B5372" s="181">
        <v>5520</v>
      </c>
      <c r="C5372" s="181">
        <v>422900</v>
      </c>
      <c r="D5372" s="181">
        <v>6</v>
      </c>
      <c r="E5372" s="180" t="s">
        <v>9456</v>
      </c>
      <c r="F5372" s="180" t="s">
        <v>14</v>
      </c>
    </row>
    <row r="5373" spans="1:6">
      <c r="A5373" s="180" t="s">
        <v>397</v>
      </c>
      <c r="B5373" s="181">
        <v>3208</v>
      </c>
      <c r="C5373" s="181">
        <v>426900</v>
      </c>
      <c r="D5373" s="181">
        <v>4</v>
      </c>
      <c r="E5373" s="180" t="s">
        <v>9457</v>
      </c>
      <c r="F5373" s="180" t="s">
        <v>5</v>
      </c>
    </row>
    <row r="5374" spans="1:6">
      <c r="A5374" s="180" t="s">
        <v>397</v>
      </c>
      <c r="B5374" s="181">
        <v>4266</v>
      </c>
      <c r="C5374" s="181">
        <v>813700</v>
      </c>
      <c r="D5374" s="181">
        <v>6</v>
      </c>
      <c r="E5374" s="180" t="s">
        <v>9458</v>
      </c>
      <c r="F5374" s="180" t="s">
        <v>62</v>
      </c>
    </row>
    <row r="5375" spans="1:6">
      <c r="A5375" s="180" t="s">
        <v>397</v>
      </c>
      <c r="B5375" s="181">
        <v>3258</v>
      </c>
      <c r="C5375" s="181">
        <v>256500</v>
      </c>
      <c r="D5375" s="181">
        <v>4</v>
      </c>
      <c r="E5375" s="180" t="s">
        <v>9459</v>
      </c>
      <c r="F5375" s="180" t="s">
        <v>14</v>
      </c>
    </row>
    <row r="5376" spans="1:6">
      <c r="A5376" s="180" t="s">
        <v>397</v>
      </c>
      <c r="B5376" s="181">
        <v>3348</v>
      </c>
      <c r="C5376" s="181">
        <v>551600</v>
      </c>
      <c r="D5376" s="181">
        <v>4</v>
      </c>
      <c r="E5376" s="180" t="s">
        <v>9460</v>
      </c>
      <c r="F5376" s="180" t="s">
        <v>28</v>
      </c>
    </row>
    <row r="5377" spans="1:6">
      <c r="A5377" s="180" t="s">
        <v>397</v>
      </c>
      <c r="B5377" s="181">
        <v>3000</v>
      </c>
      <c r="C5377" s="181">
        <v>288300</v>
      </c>
      <c r="D5377" s="181">
        <v>4</v>
      </c>
      <c r="E5377" s="180" t="s">
        <v>9461</v>
      </c>
      <c r="F5377" s="180" t="s">
        <v>14</v>
      </c>
    </row>
    <row r="5378" spans="1:6">
      <c r="A5378" s="180" t="s">
        <v>397</v>
      </c>
      <c r="B5378" s="181">
        <v>6504</v>
      </c>
      <c r="C5378" s="181">
        <v>1097100</v>
      </c>
      <c r="D5378" s="181">
        <v>6</v>
      </c>
      <c r="E5378" s="180" t="s">
        <v>9462</v>
      </c>
      <c r="F5378" s="180" t="s">
        <v>78</v>
      </c>
    </row>
    <row r="5379" spans="1:6">
      <c r="A5379" s="180" t="s">
        <v>397</v>
      </c>
      <c r="B5379" s="181">
        <v>3850</v>
      </c>
      <c r="C5379" s="181">
        <v>606600</v>
      </c>
      <c r="D5379" s="181">
        <v>6</v>
      </c>
      <c r="E5379" s="180" t="s">
        <v>9463</v>
      </c>
      <c r="F5379" s="180" t="s">
        <v>13</v>
      </c>
    </row>
    <row r="5380" spans="1:6">
      <c r="A5380" s="180" t="s">
        <v>397</v>
      </c>
      <c r="B5380" s="181">
        <v>3488</v>
      </c>
      <c r="C5380" s="181">
        <v>560000</v>
      </c>
      <c r="D5380" s="181">
        <v>4</v>
      </c>
      <c r="E5380" s="180" t="s">
        <v>9464</v>
      </c>
      <c r="F5380" s="180" t="s">
        <v>13</v>
      </c>
    </row>
    <row r="5381" spans="1:6">
      <c r="A5381" s="180" t="s">
        <v>397</v>
      </c>
      <c r="B5381" s="181">
        <v>2540</v>
      </c>
      <c r="C5381" s="181">
        <v>429600</v>
      </c>
      <c r="D5381" s="181">
        <v>4</v>
      </c>
      <c r="E5381" s="180" t="s">
        <v>9465</v>
      </c>
      <c r="F5381" s="180" t="s">
        <v>164</v>
      </c>
    </row>
    <row r="5382" spans="1:6">
      <c r="A5382" s="180" t="s">
        <v>397</v>
      </c>
      <c r="B5382" s="181">
        <v>5528</v>
      </c>
      <c r="C5382" s="181">
        <v>701900</v>
      </c>
      <c r="D5382" s="181">
        <v>6</v>
      </c>
      <c r="E5382" s="180" t="s">
        <v>9466</v>
      </c>
      <c r="F5382" s="180" t="s">
        <v>18</v>
      </c>
    </row>
    <row r="5383" spans="1:6">
      <c r="A5383" s="180" t="s">
        <v>397</v>
      </c>
      <c r="B5383" s="181">
        <v>3505</v>
      </c>
      <c r="C5383" s="181">
        <v>1043600</v>
      </c>
      <c r="D5383" s="181">
        <v>4</v>
      </c>
      <c r="E5383" s="180" t="s">
        <v>9467</v>
      </c>
      <c r="F5383" s="180" t="s">
        <v>28</v>
      </c>
    </row>
    <row r="5384" spans="1:6">
      <c r="A5384" s="180" t="s">
        <v>397</v>
      </c>
      <c r="B5384" s="181">
        <v>2760</v>
      </c>
      <c r="C5384" s="181">
        <v>523700</v>
      </c>
      <c r="D5384" s="181">
        <v>4</v>
      </c>
      <c r="E5384" s="180" t="s">
        <v>9468</v>
      </c>
      <c r="F5384" s="180" t="s">
        <v>18</v>
      </c>
    </row>
    <row r="5385" spans="1:6">
      <c r="A5385" s="180" t="s">
        <v>397</v>
      </c>
      <c r="B5385" s="181">
        <v>4560</v>
      </c>
      <c r="C5385" s="181">
        <v>316900</v>
      </c>
      <c r="D5385" s="181">
        <v>6</v>
      </c>
      <c r="E5385" s="180" t="s">
        <v>9469</v>
      </c>
      <c r="F5385" s="180" t="s">
        <v>11</v>
      </c>
    </row>
    <row r="5386" spans="1:6">
      <c r="A5386" s="180" t="s">
        <v>397</v>
      </c>
      <c r="B5386" s="181">
        <v>5363</v>
      </c>
      <c r="C5386" s="181">
        <v>478400</v>
      </c>
      <c r="D5386" s="181">
        <v>5</v>
      </c>
      <c r="E5386" s="180" t="s">
        <v>9470</v>
      </c>
      <c r="F5386" s="180" t="s">
        <v>183</v>
      </c>
    </row>
    <row r="5387" spans="1:6">
      <c r="A5387" s="180" t="s">
        <v>397</v>
      </c>
      <c r="B5387" s="181">
        <v>9109</v>
      </c>
      <c r="C5387" s="181">
        <v>892500</v>
      </c>
      <c r="D5387" s="181">
        <v>6</v>
      </c>
      <c r="E5387" s="180" t="s">
        <v>9471</v>
      </c>
      <c r="F5387" s="180" t="s">
        <v>46</v>
      </c>
    </row>
    <row r="5388" spans="1:6">
      <c r="A5388" s="180" t="s">
        <v>397</v>
      </c>
      <c r="B5388" s="181">
        <v>5664</v>
      </c>
      <c r="C5388" s="181">
        <v>394400</v>
      </c>
      <c r="D5388" s="181">
        <v>5</v>
      </c>
      <c r="E5388" s="180" t="s">
        <v>9472</v>
      </c>
      <c r="F5388" s="180" t="s">
        <v>14</v>
      </c>
    </row>
    <row r="5389" spans="1:6">
      <c r="A5389" s="180" t="s">
        <v>397</v>
      </c>
      <c r="B5389" s="181">
        <v>4693</v>
      </c>
      <c r="C5389" s="181">
        <v>453700</v>
      </c>
      <c r="D5389" s="181">
        <v>4</v>
      </c>
      <c r="E5389" s="180" t="s">
        <v>9473</v>
      </c>
      <c r="F5389" s="180" t="s">
        <v>14</v>
      </c>
    </row>
    <row r="5390" spans="1:6">
      <c r="A5390" s="180" t="s">
        <v>397</v>
      </c>
      <c r="B5390" s="181">
        <v>2542</v>
      </c>
      <c r="C5390" s="181">
        <v>354700</v>
      </c>
      <c r="D5390" s="181">
        <v>6</v>
      </c>
      <c r="E5390" s="180" t="s">
        <v>9474</v>
      </c>
      <c r="F5390" s="180" t="s">
        <v>12</v>
      </c>
    </row>
    <row r="5391" spans="1:6">
      <c r="A5391" s="180" t="s">
        <v>397</v>
      </c>
      <c r="B5391" s="181">
        <v>4121</v>
      </c>
      <c r="C5391" s="181">
        <v>262500</v>
      </c>
      <c r="D5391" s="181">
        <v>4</v>
      </c>
      <c r="E5391" s="180" t="s">
        <v>9475</v>
      </c>
      <c r="F5391" s="180" t="s">
        <v>15</v>
      </c>
    </row>
    <row r="5392" spans="1:6">
      <c r="A5392" s="180" t="s">
        <v>397</v>
      </c>
      <c r="B5392" s="181">
        <v>4919</v>
      </c>
      <c r="C5392" s="181">
        <v>521400</v>
      </c>
      <c r="D5392" s="181">
        <v>8</v>
      </c>
      <c r="E5392" s="180" t="s">
        <v>9476</v>
      </c>
      <c r="F5392" s="180" t="s">
        <v>95</v>
      </c>
    </row>
    <row r="5393" spans="1:6">
      <c r="A5393" s="180" t="s">
        <v>397</v>
      </c>
      <c r="B5393" s="181">
        <v>3944</v>
      </c>
      <c r="C5393" s="181">
        <v>552100</v>
      </c>
      <c r="D5393" s="181">
        <v>4</v>
      </c>
      <c r="E5393" s="180" t="s">
        <v>9477</v>
      </c>
      <c r="F5393" s="180" t="s">
        <v>32</v>
      </c>
    </row>
    <row r="5394" spans="1:6">
      <c r="A5394" s="180" t="s">
        <v>397</v>
      </c>
      <c r="B5394" s="181">
        <v>4587</v>
      </c>
      <c r="C5394" s="181">
        <v>431700</v>
      </c>
      <c r="D5394" s="181">
        <v>6</v>
      </c>
      <c r="E5394" s="180" t="s">
        <v>9478</v>
      </c>
      <c r="F5394" s="180" t="s">
        <v>14</v>
      </c>
    </row>
    <row r="5395" spans="1:6">
      <c r="A5395" s="180" t="s">
        <v>397</v>
      </c>
      <c r="B5395" s="181">
        <v>5182</v>
      </c>
      <c r="C5395" s="181">
        <v>378300</v>
      </c>
      <c r="D5395" s="181">
        <v>5</v>
      </c>
      <c r="E5395" s="180" t="s">
        <v>9479</v>
      </c>
      <c r="F5395" s="180" t="s">
        <v>10</v>
      </c>
    </row>
    <row r="5396" spans="1:6">
      <c r="A5396" s="180" t="s">
        <v>397</v>
      </c>
      <c r="B5396" s="181">
        <v>3690</v>
      </c>
      <c r="C5396" s="181">
        <v>307900</v>
      </c>
      <c r="D5396" s="181">
        <v>5</v>
      </c>
      <c r="E5396" s="180" t="s">
        <v>9480</v>
      </c>
      <c r="F5396" s="180" t="s">
        <v>11</v>
      </c>
    </row>
    <row r="5397" spans="1:6">
      <c r="A5397" s="180" t="s">
        <v>397</v>
      </c>
      <c r="B5397" s="181">
        <v>5096</v>
      </c>
      <c r="C5397" s="181">
        <v>457200</v>
      </c>
      <c r="D5397" s="181">
        <v>6</v>
      </c>
      <c r="E5397" s="180" t="s">
        <v>9481</v>
      </c>
      <c r="F5397" s="180" t="s">
        <v>14</v>
      </c>
    </row>
    <row r="5398" spans="1:6">
      <c r="A5398" s="180" t="s">
        <v>397</v>
      </c>
      <c r="B5398" s="181">
        <v>3993</v>
      </c>
      <c r="C5398" s="181">
        <v>357900</v>
      </c>
      <c r="D5398" s="181">
        <v>5</v>
      </c>
      <c r="E5398" s="180" t="s">
        <v>9482</v>
      </c>
      <c r="F5398" s="180" t="s">
        <v>14</v>
      </c>
    </row>
    <row r="5399" spans="1:6">
      <c r="A5399" s="180" t="s">
        <v>397</v>
      </c>
      <c r="B5399" s="181">
        <v>2498</v>
      </c>
      <c r="C5399" s="181">
        <v>614300</v>
      </c>
      <c r="D5399" s="181">
        <v>4</v>
      </c>
      <c r="E5399" s="180" t="s">
        <v>9483</v>
      </c>
      <c r="F5399" s="180" t="s">
        <v>44</v>
      </c>
    </row>
    <row r="5400" spans="1:6">
      <c r="A5400" s="180" t="s">
        <v>397</v>
      </c>
      <c r="B5400" s="181">
        <v>3042</v>
      </c>
      <c r="C5400" s="181">
        <v>483100</v>
      </c>
      <c r="D5400" s="181">
        <v>4</v>
      </c>
      <c r="E5400" s="180" t="s">
        <v>9484</v>
      </c>
      <c r="F5400" s="180" t="s">
        <v>78</v>
      </c>
    </row>
    <row r="5401" spans="1:6">
      <c r="A5401" s="180" t="s">
        <v>397</v>
      </c>
      <c r="B5401" s="181">
        <v>5868</v>
      </c>
      <c r="C5401" s="181">
        <v>545400</v>
      </c>
      <c r="D5401" s="181">
        <v>8</v>
      </c>
      <c r="E5401" s="180" t="s">
        <v>9485</v>
      </c>
      <c r="F5401" s="180" t="s">
        <v>14</v>
      </c>
    </row>
    <row r="5402" spans="1:6">
      <c r="A5402" s="180" t="s">
        <v>397</v>
      </c>
      <c r="B5402" s="181">
        <v>4028</v>
      </c>
      <c r="C5402" s="181">
        <v>282300</v>
      </c>
      <c r="D5402" s="181">
        <v>4</v>
      </c>
      <c r="E5402" s="180" t="s">
        <v>9486</v>
      </c>
      <c r="F5402" s="180" t="s">
        <v>11</v>
      </c>
    </row>
    <row r="5403" spans="1:6">
      <c r="A5403" s="180" t="s">
        <v>397</v>
      </c>
      <c r="B5403" s="181">
        <v>4699</v>
      </c>
      <c r="C5403" s="181">
        <v>652200</v>
      </c>
      <c r="D5403" s="181">
        <v>4</v>
      </c>
      <c r="E5403" s="180" t="s">
        <v>9487</v>
      </c>
      <c r="F5403" s="180" t="s">
        <v>44</v>
      </c>
    </row>
    <row r="5404" spans="1:6">
      <c r="A5404" s="180" t="s">
        <v>397</v>
      </c>
      <c r="B5404" s="181">
        <v>7063</v>
      </c>
      <c r="C5404" s="181">
        <v>769400</v>
      </c>
      <c r="D5404" s="181">
        <v>4</v>
      </c>
      <c r="E5404" s="180" t="s">
        <v>9488</v>
      </c>
      <c r="F5404" s="180" t="s">
        <v>41</v>
      </c>
    </row>
    <row r="5405" spans="1:6">
      <c r="A5405" s="180" t="s">
        <v>397</v>
      </c>
      <c r="B5405" s="181">
        <v>5096</v>
      </c>
      <c r="C5405" s="181">
        <v>880100</v>
      </c>
      <c r="D5405" s="181">
        <v>4</v>
      </c>
      <c r="E5405" s="180" t="s">
        <v>9489</v>
      </c>
      <c r="F5405" s="180" t="s">
        <v>7</v>
      </c>
    </row>
    <row r="5406" spans="1:6">
      <c r="A5406" s="180" t="s">
        <v>397</v>
      </c>
      <c r="B5406" s="181">
        <v>4506</v>
      </c>
      <c r="C5406" s="181">
        <v>307800</v>
      </c>
      <c r="D5406" s="181">
        <v>6</v>
      </c>
      <c r="E5406" s="180" t="s">
        <v>9490</v>
      </c>
      <c r="F5406" s="180" t="s">
        <v>11</v>
      </c>
    </row>
    <row r="5407" spans="1:6">
      <c r="A5407" s="180" t="s">
        <v>397</v>
      </c>
      <c r="B5407" s="181">
        <v>5852</v>
      </c>
      <c r="C5407" s="181">
        <v>470100</v>
      </c>
      <c r="D5407" s="181">
        <v>6</v>
      </c>
      <c r="E5407" s="180" t="s">
        <v>9491</v>
      </c>
      <c r="F5407" s="180" t="s">
        <v>14</v>
      </c>
    </row>
    <row r="5408" spans="1:6">
      <c r="A5408" s="180" t="s">
        <v>397</v>
      </c>
      <c r="B5408" s="181">
        <v>3338</v>
      </c>
      <c r="C5408" s="181">
        <v>514200</v>
      </c>
      <c r="D5408" s="181">
        <v>4</v>
      </c>
      <c r="E5408" s="180" t="s">
        <v>9492</v>
      </c>
      <c r="F5408" s="180" t="s">
        <v>5</v>
      </c>
    </row>
    <row r="5409" spans="1:6">
      <c r="A5409" s="180" t="s">
        <v>397</v>
      </c>
      <c r="B5409" s="181">
        <v>5001</v>
      </c>
      <c r="C5409" s="181">
        <v>692400</v>
      </c>
      <c r="D5409" s="181">
        <v>6</v>
      </c>
      <c r="E5409" s="180" t="s">
        <v>9493</v>
      </c>
      <c r="F5409" s="180" t="s">
        <v>13</v>
      </c>
    </row>
    <row r="5410" spans="1:6">
      <c r="A5410" s="180" t="s">
        <v>397</v>
      </c>
      <c r="B5410" s="181">
        <v>4230</v>
      </c>
      <c r="C5410" s="181">
        <v>414000</v>
      </c>
      <c r="D5410" s="181">
        <v>7</v>
      </c>
      <c r="E5410" s="180" t="s">
        <v>9494</v>
      </c>
      <c r="F5410" s="180" t="s">
        <v>14</v>
      </c>
    </row>
    <row r="5411" spans="1:6">
      <c r="A5411" s="180" t="s">
        <v>397</v>
      </c>
      <c r="B5411" s="181">
        <v>4411</v>
      </c>
      <c r="C5411" s="181">
        <v>565700</v>
      </c>
      <c r="D5411" s="181">
        <v>6</v>
      </c>
      <c r="E5411" s="180" t="s">
        <v>9495</v>
      </c>
      <c r="F5411" s="180" t="s">
        <v>154</v>
      </c>
    </row>
    <row r="5412" spans="1:6">
      <c r="A5412" s="180" t="s">
        <v>397</v>
      </c>
      <c r="B5412" s="181">
        <v>5528</v>
      </c>
      <c r="C5412" s="181">
        <v>1003100</v>
      </c>
      <c r="D5412" s="181">
        <v>8</v>
      </c>
      <c r="E5412" s="180" t="s">
        <v>9496</v>
      </c>
      <c r="F5412" s="180" t="s">
        <v>41</v>
      </c>
    </row>
    <row r="5413" spans="1:6">
      <c r="A5413" s="180" t="s">
        <v>397</v>
      </c>
      <c r="B5413" s="181">
        <v>4216</v>
      </c>
      <c r="C5413" s="181">
        <v>706900</v>
      </c>
      <c r="D5413" s="181">
        <v>5</v>
      </c>
      <c r="E5413" s="180" t="s">
        <v>9497</v>
      </c>
      <c r="F5413" s="180" t="s">
        <v>72</v>
      </c>
    </row>
    <row r="5414" spans="1:6">
      <c r="A5414" s="180" t="s">
        <v>397</v>
      </c>
      <c r="B5414" s="181">
        <v>2770</v>
      </c>
      <c r="C5414" s="181">
        <v>323700</v>
      </c>
      <c r="D5414" s="181">
        <v>4</v>
      </c>
      <c r="E5414" s="180" t="s">
        <v>9498</v>
      </c>
      <c r="F5414" s="180" t="s">
        <v>27</v>
      </c>
    </row>
    <row r="5415" spans="1:6">
      <c r="A5415" s="180" t="s">
        <v>397</v>
      </c>
      <c r="B5415" s="181">
        <v>5729</v>
      </c>
      <c r="C5415" s="181">
        <v>347800</v>
      </c>
      <c r="D5415" s="181">
        <v>6</v>
      </c>
      <c r="E5415" s="180" t="s">
        <v>9499</v>
      </c>
      <c r="F5415" s="180" t="s">
        <v>11</v>
      </c>
    </row>
    <row r="5416" spans="1:6">
      <c r="A5416" s="180" t="s">
        <v>397</v>
      </c>
      <c r="B5416" s="181">
        <v>2967</v>
      </c>
      <c r="C5416" s="181">
        <v>781600</v>
      </c>
      <c r="D5416" s="181">
        <v>5</v>
      </c>
      <c r="E5416" s="180" t="s">
        <v>9500</v>
      </c>
      <c r="F5416" s="180" t="s">
        <v>28</v>
      </c>
    </row>
    <row r="5417" spans="1:6">
      <c r="A5417" s="180" t="s">
        <v>397</v>
      </c>
      <c r="B5417" s="181">
        <v>4412</v>
      </c>
      <c r="C5417" s="181">
        <v>479200</v>
      </c>
      <c r="D5417" s="181">
        <v>4</v>
      </c>
      <c r="E5417" s="180" t="s">
        <v>9501</v>
      </c>
      <c r="F5417" s="180" t="s">
        <v>195</v>
      </c>
    </row>
    <row r="5418" spans="1:6">
      <c r="A5418" s="180" t="s">
        <v>397</v>
      </c>
      <c r="B5418" s="181">
        <v>1654</v>
      </c>
      <c r="C5418" s="181">
        <v>295200</v>
      </c>
      <c r="D5418" s="181">
        <v>4</v>
      </c>
      <c r="E5418" s="180" t="s">
        <v>9502</v>
      </c>
      <c r="F5418" s="180" t="s">
        <v>57</v>
      </c>
    </row>
    <row r="5419" spans="1:6">
      <c r="A5419" s="180" t="s">
        <v>397</v>
      </c>
      <c r="B5419" s="181">
        <v>5581</v>
      </c>
      <c r="C5419" s="181">
        <v>325400</v>
      </c>
      <c r="D5419" s="181">
        <v>6</v>
      </c>
      <c r="E5419" s="180" t="s">
        <v>9503</v>
      </c>
      <c r="F5419" s="180" t="s">
        <v>14</v>
      </c>
    </row>
    <row r="5420" spans="1:6">
      <c r="A5420" s="180" t="s">
        <v>397</v>
      </c>
      <c r="B5420" s="181">
        <v>4980</v>
      </c>
      <c r="C5420" s="181">
        <v>618200</v>
      </c>
      <c r="D5420" s="181">
        <v>4</v>
      </c>
      <c r="E5420" s="180" t="s">
        <v>9504</v>
      </c>
      <c r="F5420" s="180" t="s">
        <v>78</v>
      </c>
    </row>
    <row r="5421" spans="1:6">
      <c r="A5421" s="180" t="s">
        <v>397</v>
      </c>
      <c r="B5421" s="181">
        <v>3998</v>
      </c>
      <c r="C5421" s="181">
        <v>404600</v>
      </c>
      <c r="D5421" s="181">
        <v>4</v>
      </c>
      <c r="E5421" s="180" t="s">
        <v>9505</v>
      </c>
      <c r="F5421" s="180" t="s">
        <v>13</v>
      </c>
    </row>
    <row r="5422" spans="1:6">
      <c r="A5422" s="180" t="s">
        <v>397</v>
      </c>
      <c r="B5422" s="181">
        <v>3333</v>
      </c>
      <c r="C5422" s="181">
        <v>286300</v>
      </c>
      <c r="D5422" s="181">
        <v>4</v>
      </c>
      <c r="E5422" s="180" t="s">
        <v>9506</v>
      </c>
      <c r="F5422" s="180" t="s">
        <v>11</v>
      </c>
    </row>
    <row r="5423" spans="1:6">
      <c r="A5423" s="180" t="s">
        <v>397</v>
      </c>
      <c r="B5423" s="181">
        <v>6328</v>
      </c>
      <c r="C5423" s="181">
        <v>676200</v>
      </c>
      <c r="D5423" s="181">
        <v>5</v>
      </c>
      <c r="E5423" s="180" t="s">
        <v>9507</v>
      </c>
      <c r="F5423" s="180" t="s">
        <v>5</v>
      </c>
    </row>
    <row r="5424" spans="1:6">
      <c r="A5424" s="180" t="s">
        <v>397</v>
      </c>
      <c r="B5424" s="181">
        <v>4902</v>
      </c>
      <c r="C5424" s="181">
        <v>479800</v>
      </c>
      <c r="D5424" s="181">
        <v>4</v>
      </c>
      <c r="E5424" s="180" t="s">
        <v>9508</v>
      </c>
      <c r="F5424" s="180" t="s">
        <v>24</v>
      </c>
    </row>
    <row r="5425" spans="1:6">
      <c r="A5425" s="180" t="s">
        <v>397</v>
      </c>
      <c r="B5425" s="181">
        <v>6156</v>
      </c>
      <c r="C5425" s="181">
        <v>511300</v>
      </c>
      <c r="D5425" s="181">
        <v>6</v>
      </c>
      <c r="E5425" s="180" t="s">
        <v>9509</v>
      </c>
      <c r="F5425" s="180" t="s">
        <v>14</v>
      </c>
    </row>
    <row r="5426" spans="1:6">
      <c r="A5426" s="180" t="s">
        <v>397</v>
      </c>
      <c r="B5426" s="181">
        <v>4056</v>
      </c>
      <c r="C5426" s="181">
        <v>354400</v>
      </c>
      <c r="D5426" s="181">
        <v>4</v>
      </c>
      <c r="E5426" s="180" t="s">
        <v>9510</v>
      </c>
      <c r="F5426" s="180" t="s">
        <v>11</v>
      </c>
    </row>
    <row r="5427" spans="1:6">
      <c r="A5427" s="180" t="s">
        <v>397</v>
      </c>
      <c r="B5427" s="181">
        <v>4459</v>
      </c>
      <c r="C5427" s="181">
        <v>536700</v>
      </c>
      <c r="D5427" s="181">
        <v>4</v>
      </c>
      <c r="E5427" s="180" t="s">
        <v>9511</v>
      </c>
      <c r="F5427" s="180" t="s">
        <v>32</v>
      </c>
    </row>
    <row r="5428" spans="1:6">
      <c r="A5428" s="180" t="s">
        <v>397</v>
      </c>
      <c r="B5428" s="181">
        <v>3060</v>
      </c>
      <c r="C5428" s="181">
        <v>287200</v>
      </c>
      <c r="D5428" s="181">
        <v>4</v>
      </c>
      <c r="E5428" s="180" t="s">
        <v>9512</v>
      </c>
      <c r="F5428" s="180" t="s">
        <v>95</v>
      </c>
    </row>
    <row r="5429" spans="1:6">
      <c r="A5429" s="180" t="s">
        <v>397</v>
      </c>
      <c r="B5429" s="181">
        <v>3328</v>
      </c>
      <c r="C5429" s="181">
        <v>293400</v>
      </c>
      <c r="D5429" s="181">
        <v>4</v>
      </c>
      <c r="E5429" s="180" t="s">
        <v>9513</v>
      </c>
      <c r="F5429" s="180" t="s">
        <v>14</v>
      </c>
    </row>
    <row r="5430" spans="1:6">
      <c r="A5430" s="180" t="s">
        <v>397</v>
      </c>
      <c r="B5430" s="181">
        <v>3108</v>
      </c>
      <c r="C5430" s="181">
        <v>280000</v>
      </c>
      <c r="D5430" s="181">
        <v>4</v>
      </c>
      <c r="E5430" s="180" t="s">
        <v>9514</v>
      </c>
      <c r="F5430" s="180" t="s">
        <v>14</v>
      </c>
    </row>
    <row r="5431" spans="1:6">
      <c r="A5431" s="180" t="s">
        <v>397</v>
      </c>
      <c r="B5431" s="181">
        <v>5376</v>
      </c>
      <c r="C5431" s="181">
        <v>650500</v>
      </c>
      <c r="D5431" s="181">
        <v>6</v>
      </c>
      <c r="E5431" s="180" t="s">
        <v>9515</v>
      </c>
      <c r="F5431" s="180" t="s">
        <v>10</v>
      </c>
    </row>
    <row r="5432" spans="1:6">
      <c r="A5432" s="180" t="s">
        <v>397</v>
      </c>
      <c r="B5432" s="181">
        <v>3458</v>
      </c>
      <c r="C5432" s="181">
        <v>580500</v>
      </c>
      <c r="D5432" s="181">
        <v>4</v>
      </c>
      <c r="E5432" s="180" t="s">
        <v>9516</v>
      </c>
      <c r="F5432" s="180" t="s">
        <v>18</v>
      </c>
    </row>
    <row r="5433" spans="1:6">
      <c r="A5433" s="180" t="s">
        <v>397</v>
      </c>
      <c r="B5433" s="181">
        <v>5390</v>
      </c>
      <c r="C5433" s="181">
        <v>438600</v>
      </c>
      <c r="D5433" s="181">
        <v>6</v>
      </c>
      <c r="E5433" s="180" t="s">
        <v>9517</v>
      </c>
      <c r="F5433" s="180" t="s">
        <v>15</v>
      </c>
    </row>
    <row r="5434" spans="1:6">
      <c r="A5434" s="180" t="s">
        <v>397</v>
      </c>
      <c r="B5434" s="181">
        <v>2972</v>
      </c>
      <c r="C5434" s="181">
        <v>395700</v>
      </c>
      <c r="D5434" s="181">
        <v>4</v>
      </c>
      <c r="E5434" s="180" t="s">
        <v>9518</v>
      </c>
      <c r="F5434" s="180" t="s">
        <v>74</v>
      </c>
    </row>
    <row r="5435" spans="1:6">
      <c r="A5435" s="180" t="s">
        <v>397</v>
      </c>
      <c r="B5435" s="181">
        <v>7221</v>
      </c>
      <c r="C5435" s="181">
        <v>458800</v>
      </c>
      <c r="D5435" s="181">
        <v>8</v>
      </c>
      <c r="E5435" s="180" t="s">
        <v>9519</v>
      </c>
      <c r="F5435" s="180" t="s">
        <v>15</v>
      </c>
    </row>
    <row r="5436" spans="1:6">
      <c r="A5436" s="180" t="s">
        <v>397</v>
      </c>
      <c r="B5436" s="181">
        <v>2796</v>
      </c>
      <c r="C5436" s="181">
        <v>212800</v>
      </c>
      <c r="D5436" s="181">
        <v>4</v>
      </c>
      <c r="E5436" s="180" t="s">
        <v>9520</v>
      </c>
      <c r="F5436" s="180" t="s">
        <v>112</v>
      </c>
    </row>
    <row r="5437" spans="1:6">
      <c r="A5437" s="180" t="s">
        <v>397</v>
      </c>
      <c r="B5437" s="181">
        <v>5769</v>
      </c>
      <c r="C5437" s="181">
        <v>380900</v>
      </c>
      <c r="D5437" s="181">
        <v>6</v>
      </c>
      <c r="E5437" s="180" t="s">
        <v>9521</v>
      </c>
      <c r="F5437" s="180" t="s">
        <v>14</v>
      </c>
    </row>
    <row r="5438" spans="1:6">
      <c r="A5438" s="180" t="s">
        <v>397</v>
      </c>
      <c r="B5438" s="181">
        <v>4468</v>
      </c>
      <c r="C5438" s="181">
        <v>496400</v>
      </c>
      <c r="D5438" s="181">
        <v>4</v>
      </c>
      <c r="E5438" s="180" t="s">
        <v>9522</v>
      </c>
      <c r="F5438" s="180" t="s">
        <v>16</v>
      </c>
    </row>
    <row r="5439" spans="1:6">
      <c r="A5439" s="180" t="s">
        <v>397</v>
      </c>
      <c r="B5439" s="181">
        <v>4494</v>
      </c>
      <c r="C5439" s="181">
        <v>310600</v>
      </c>
      <c r="D5439" s="181">
        <v>6</v>
      </c>
      <c r="E5439" s="180" t="s">
        <v>9523</v>
      </c>
      <c r="F5439" s="180" t="s">
        <v>11</v>
      </c>
    </row>
    <row r="5440" spans="1:6">
      <c r="A5440" s="180" t="s">
        <v>397</v>
      </c>
      <c r="B5440" s="181">
        <v>2384</v>
      </c>
      <c r="C5440" s="181">
        <v>221000</v>
      </c>
      <c r="D5440" s="181">
        <v>4</v>
      </c>
      <c r="E5440" s="180" t="s">
        <v>9524</v>
      </c>
      <c r="F5440" s="180" t="s">
        <v>11</v>
      </c>
    </row>
    <row r="5441" spans="1:6">
      <c r="A5441" s="180" t="s">
        <v>397</v>
      </c>
      <c r="B5441" s="181">
        <v>6272</v>
      </c>
      <c r="C5441" s="181">
        <v>1072400</v>
      </c>
      <c r="D5441" s="181">
        <v>6</v>
      </c>
      <c r="E5441" s="180" t="s">
        <v>9525</v>
      </c>
      <c r="F5441" s="180" t="s">
        <v>44</v>
      </c>
    </row>
    <row r="5442" spans="1:6">
      <c r="A5442" s="180" t="s">
        <v>397</v>
      </c>
      <c r="B5442" s="181">
        <v>4568</v>
      </c>
      <c r="C5442" s="181">
        <v>839100</v>
      </c>
      <c r="D5442" s="181">
        <v>4</v>
      </c>
      <c r="E5442" s="180" t="s">
        <v>9526</v>
      </c>
      <c r="F5442" s="180" t="s">
        <v>28</v>
      </c>
    </row>
    <row r="5443" spans="1:6">
      <c r="A5443" s="180" t="s">
        <v>397</v>
      </c>
      <c r="B5443" s="181">
        <v>3598</v>
      </c>
      <c r="C5443" s="181">
        <v>404700</v>
      </c>
      <c r="D5443" s="181">
        <v>4</v>
      </c>
      <c r="E5443" s="180" t="s">
        <v>9527</v>
      </c>
      <c r="F5443" s="180" t="s">
        <v>26</v>
      </c>
    </row>
    <row r="5444" spans="1:6">
      <c r="A5444" s="180" t="s">
        <v>397</v>
      </c>
      <c r="B5444" s="181">
        <v>2550</v>
      </c>
      <c r="C5444" s="181">
        <v>208700</v>
      </c>
      <c r="D5444" s="181">
        <v>5</v>
      </c>
      <c r="E5444" s="180" t="s">
        <v>9528</v>
      </c>
      <c r="F5444" s="180" t="s">
        <v>14</v>
      </c>
    </row>
    <row r="5445" spans="1:6">
      <c r="A5445" s="180" t="s">
        <v>397</v>
      </c>
      <c r="B5445" s="181">
        <v>4860</v>
      </c>
      <c r="C5445" s="181">
        <v>499600</v>
      </c>
      <c r="D5445" s="181">
        <v>4</v>
      </c>
      <c r="E5445" s="180" t="s">
        <v>9529</v>
      </c>
      <c r="F5445" s="180" t="s">
        <v>10</v>
      </c>
    </row>
    <row r="5446" spans="1:6">
      <c r="A5446" s="180" t="s">
        <v>397</v>
      </c>
      <c r="B5446" s="181">
        <v>3327</v>
      </c>
      <c r="C5446" s="181">
        <v>782400</v>
      </c>
      <c r="D5446" s="181">
        <v>5</v>
      </c>
      <c r="E5446" s="180" t="s">
        <v>9530</v>
      </c>
      <c r="F5446" s="180" t="s">
        <v>32</v>
      </c>
    </row>
    <row r="5447" spans="1:6">
      <c r="A5447" s="180" t="s">
        <v>397</v>
      </c>
      <c r="B5447" s="181">
        <v>3029</v>
      </c>
      <c r="C5447" s="181">
        <v>649500</v>
      </c>
      <c r="D5447" s="181">
        <v>5</v>
      </c>
      <c r="E5447" s="180" t="s">
        <v>9531</v>
      </c>
      <c r="F5447" s="180" t="s">
        <v>49</v>
      </c>
    </row>
    <row r="5448" spans="1:6">
      <c r="A5448" s="180" t="s">
        <v>397</v>
      </c>
      <c r="B5448" s="181">
        <v>3345</v>
      </c>
      <c r="C5448" s="181">
        <v>278500</v>
      </c>
      <c r="D5448" s="181">
        <v>4</v>
      </c>
      <c r="E5448" s="180" t="s">
        <v>9532</v>
      </c>
      <c r="F5448" s="180" t="s">
        <v>159</v>
      </c>
    </row>
    <row r="5449" spans="1:6">
      <c r="A5449" s="180" t="s">
        <v>397</v>
      </c>
      <c r="B5449" s="181">
        <v>4216</v>
      </c>
      <c r="C5449" s="181">
        <v>708500</v>
      </c>
      <c r="D5449" s="181">
        <v>4</v>
      </c>
      <c r="E5449" s="180" t="s">
        <v>9533</v>
      </c>
      <c r="F5449" s="180" t="s">
        <v>32</v>
      </c>
    </row>
    <row r="5450" spans="1:6">
      <c r="A5450" s="180" t="s">
        <v>397</v>
      </c>
      <c r="B5450" s="181">
        <v>2860</v>
      </c>
      <c r="C5450" s="181">
        <v>429500</v>
      </c>
      <c r="D5450" s="181">
        <v>4</v>
      </c>
      <c r="E5450" s="180" t="s">
        <v>9534</v>
      </c>
      <c r="F5450" s="180" t="s">
        <v>27</v>
      </c>
    </row>
    <row r="5451" spans="1:6">
      <c r="A5451" s="180" t="s">
        <v>397</v>
      </c>
      <c r="B5451" s="181">
        <v>5192</v>
      </c>
      <c r="C5451" s="181">
        <v>479900</v>
      </c>
      <c r="D5451" s="181">
        <v>4</v>
      </c>
      <c r="E5451" s="180" t="s">
        <v>9535</v>
      </c>
      <c r="F5451" s="180" t="s">
        <v>41</v>
      </c>
    </row>
    <row r="5452" spans="1:6">
      <c r="A5452" s="180" t="s">
        <v>397</v>
      </c>
      <c r="B5452" s="181">
        <v>2410</v>
      </c>
      <c r="C5452" s="181">
        <v>397500</v>
      </c>
      <c r="D5452" s="181">
        <v>4</v>
      </c>
      <c r="E5452" s="180" t="s">
        <v>9536</v>
      </c>
      <c r="F5452" s="180" t="s">
        <v>27</v>
      </c>
    </row>
    <row r="5453" spans="1:6">
      <c r="A5453" s="180" t="s">
        <v>397</v>
      </c>
      <c r="B5453" s="181">
        <v>3488</v>
      </c>
      <c r="C5453" s="181">
        <v>248700</v>
      </c>
      <c r="D5453" s="181">
        <v>4</v>
      </c>
      <c r="E5453" s="180" t="s">
        <v>9537</v>
      </c>
      <c r="F5453" s="180" t="s">
        <v>11</v>
      </c>
    </row>
    <row r="5454" spans="1:6">
      <c r="A5454" s="180" t="s">
        <v>397</v>
      </c>
      <c r="B5454" s="181">
        <v>5136</v>
      </c>
      <c r="C5454" s="181">
        <v>323400</v>
      </c>
      <c r="D5454" s="181">
        <v>6</v>
      </c>
      <c r="E5454" s="180" t="s">
        <v>9538</v>
      </c>
      <c r="F5454" s="180" t="s">
        <v>14</v>
      </c>
    </row>
    <row r="5455" spans="1:6">
      <c r="A5455" s="180" t="s">
        <v>397</v>
      </c>
      <c r="B5455" s="181">
        <v>3658</v>
      </c>
      <c r="C5455" s="181">
        <v>611000</v>
      </c>
      <c r="D5455" s="181">
        <v>4</v>
      </c>
      <c r="E5455" s="180" t="s">
        <v>9539</v>
      </c>
      <c r="F5455" s="180" t="s">
        <v>79</v>
      </c>
    </row>
    <row r="5456" spans="1:6">
      <c r="A5456" s="180" t="s">
        <v>397</v>
      </c>
      <c r="B5456" s="181">
        <v>3141</v>
      </c>
      <c r="C5456" s="181">
        <v>312100</v>
      </c>
      <c r="D5456" s="181">
        <v>4</v>
      </c>
      <c r="E5456" s="180" t="s">
        <v>9540</v>
      </c>
      <c r="F5456" s="180" t="s">
        <v>139</v>
      </c>
    </row>
    <row r="5457" spans="1:6">
      <c r="A5457" s="180" t="s">
        <v>397</v>
      </c>
      <c r="B5457" s="181">
        <v>3892</v>
      </c>
      <c r="C5457" s="181">
        <v>1133300</v>
      </c>
      <c r="D5457" s="181">
        <v>4</v>
      </c>
      <c r="E5457" s="180" t="s">
        <v>9541</v>
      </c>
      <c r="F5457" s="180" t="s">
        <v>7</v>
      </c>
    </row>
    <row r="5458" spans="1:6">
      <c r="A5458" s="180" t="s">
        <v>397</v>
      </c>
      <c r="B5458" s="181">
        <v>4704</v>
      </c>
      <c r="C5458" s="181">
        <v>313600</v>
      </c>
      <c r="D5458" s="181">
        <v>4</v>
      </c>
      <c r="E5458" s="180" t="s">
        <v>9542</v>
      </c>
      <c r="F5458" s="180" t="s">
        <v>11</v>
      </c>
    </row>
    <row r="5459" spans="1:6">
      <c r="A5459" s="180" t="s">
        <v>397</v>
      </c>
      <c r="B5459" s="181">
        <v>5508</v>
      </c>
      <c r="C5459" s="181">
        <v>382200</v>
      </c>
      <c r="D5459" s="181">
        <v>6</v>
      </c>
      <c r="E5459" s="180" t="s">
        <v>9543</v>
      </c>
      <c r="F5459" s="180" t="s">
        <v>14</v>
      </c>
    </row>
    <row r="5460" spans="1:6">
      <c r="A5460" s="180" t="s">
        <v>397</v>
      </c>
      <c r="B5460" s="181">
        <v>4864</v>
      </c>
      <c r="C5460" s="181">
        <v>590900</v>
      </c>
      <c r="D5460" s="181">
        <v>4</v>
      </c>
      <c r="E5460" s="180" t="s">
        <v>9544</v>
      </c>
      <c r="F5460" s="180" t="s">
        <v>13</v>
      </c>
    </row>
    <row r="5461" spans="1:6">
      <c r="A5461" s="180" t="s">
        <v>397</v>
      </c>
      <c r="B5461" s="181">
        <v>3814</v>
      </c>
      <c r="C5461" s="181">
        <v>377000</v>
      </c>
      <c r="D5461" s="181">
        <v>4</v>
      </c>
      <c r="E5461" s="180" t="s">
        <v>9545</v>
      </c>
      <c r="F5461" s="180" t="s">
        <v>16</v>
      </c>
    </row>
    <row r="5462" spans="1:6">
      <c r="A5462" s="180" t="s">
        <v>397</v>
      </c>
      <c r="B5462" s="181">
        <v>3425</v>
      </c>
      <c r="C5462" s="181">
        <v>295200</v>
      </c>
      <c r="D5462" s="181">
        <v>4</v>
      </c>
      <c r="E5462" s="180" t="s">
        <v>9546</v>
      </c>
      <c r="F5462" s="180" t="s">
        <v>14</v>
      </c>
    </row>
    <row r="5463" spans="1:6">
      <c r="A5463" s="180" t="s">
        <v>397</v>
      </c>
      <c r="B5463" s="181">
        <v>8000</v>
      </c>
      <c r="C5463" s="181">
        <v>591300</v>
      </c>
      <c r="D5463" s="181">
        <v>8</v>
      </c>
      <c r="E5463" s="180" t="s">
        <v>9547</v>
      </c>
      <c r="F5463" s="180" t="s">
        <v>158</v>
      </c>
    </row>
    <row r="5464" spans="1:6">
      <c r="A5464" s="180" t="s">
        <v>397</v>
      </c>
      <c r="B5464" s="181">
        <v>6015</v>
      </c>
      <c r="C5464" s="181">
        <v>807900</v>
      </c>
      <c r="D5464" s="181">
        <v>6</v>
      </c>
      <c r="E5464" s="180" t="s">
        <v>9548</v>
      </c>
      <c r="F5464" s="180" t="s">
        <v>13</v>
      </c>
    </row>
    <row r="5465" spans="1:6">
      <c r="A5465" s="180" t="s">
        <v>397</v>
      </c>
      <c r="B5465" s="181">
        <v>4968</v>
      </c>
      <c r="C5465" s="181">
        <v>313100</v>
      </c>
      <c r="D5465" s="181">
        <v>6</v>
      </c>
      <c r="E5465" s="180" t="s">
        <v>9549</v>
      </c>
      <c r="F5465" s="180" t="s">
        <v>11</v>
      </c>
    </row>
    <row r="5466" spans="1:6">
      <c r="A5466" s="180" t="s">
        <v>397</v>
      </c>
      <c r="B5466" s="181">
        <v>5265</v>
      </c>
      <c r="C5466" s="181">
        <v>629800</v>
      </c>
      <c r="D5466" s="181">
        <v>4</v>
      </c>
      <c r="E5466" s="180" t="s">
        <v>9550</v>
      </c>
      <c r="F5466" s="180" t="s">
        <v>13</v>
      </c>
    </row>
    <row r="5467" spans="1:6">
      <c r="A5467" s="180" t="s">
        <v>397</v>
      </c>
      <c r="B5467" s="181">
        <v>4224</v>
      </c>
      <c r="C5467" s="181">
        <v>573200</v>
      </c>
      <c r="D5467" s="181">
        <v>6</v>
      </c>
      <c r="E5467" s="180" t="s">
        <v>9551</v>
      </c>
      <c r="F5467" s="180" t="s">
        <v>65</v>
      </c>
    </row>
    <row r="5468" spans="1:6">
      <c r="A5468" s="180" t="s">
        <v>397</v>
      </c>
      <c r="B5468" s="181">
        <v>10268</v>
      </c>
      <c r="C5468" s="181">
        <v>1457800</v>
      </c>
      <c r="D5468" s="181">
        <v>6</v>
      </c>
      <c r="E5468" s="180" t="s">
        <v>9552</v>
      </c>
      <c r="F5468" s="180" t="s">
        <v>24</v>
      </c>
    </row>
    <row r="5469" spans="1:6">
      <c r="A5469" s="180" t="s">
        <v>397</v>
      </c>
      <c r="B5469" s="181">
        <v>2964</v>
      </c>
      <c r="C5469" s="181">
        <v>271800</v>
      </c>
      <c r="D5469" s="181">
        <v>4</v>
      </c>
      <c r="E5469" s="180" t="s">
        <v>9553</v>
      </c>
      <c r="F5469" s="180" t="s">
        <v>11</v>
      </c>
    </row>
    <row r="5470" spans="1:6">
      <c r="A5470" s="180" t="s">
        <v>397</v>
      </c>
      <c r="B5470" s="181">
        <v>11790</v>
      </c>
      <c r="C5470" s="181">
        <v>405800</v>
      </c>
      <c r="D5470" s="181">
        <v>8</v>
      </c>
      <c r="E5470" s="180" t="s">
        <v>9554</v>
      </c>
      <c r="F5470" s="180" t="s">
        <v>7</v>
      </c>
    </row>
    <row r="5471" spans="1:6">
      <c r="A5471" s="180" t="s">
        <v>397</v>
      </c>
      <c r="B5471" s="181">
        <v>10918</v>
      </c>
      <c r="C5471" s="181">
        <v>1530800</v>
      </c>
      <c r="D5471" s="181">
        <v>8</v>
      </c>
      <c r="E5471" s="180" t="s">
        <v>9555</v>
      </c>
      <c r="F5471" s="180" t="s">
        <v>13</v>
      </c>
    </row>
    <row r="5472" spans="1:6">
      <c r="A5472" s="180" t="s">
        <v>397</v>
      </c>
      <c r="B5472" s="181">
        <v>3495</v>
      </c>
      <c r="C5472" s="181">
        <v>553300</v>
      </c>
      <c r="D5472" s="181">
        <v>4</v>
      </c>
      <c r="E5472" s="180" t="s">
        <v>9556</v>
      </c>
      <c r="F5472" s="180" t="s">
        <v>32</v>
      </c>
    </row>
    <row r="5473" spans="1:6">
      <c r="A5473" s="180" t="s">
        <v>397</v>
      </c>
      <c r="B5473" s="181">
        <v>5214</v>
      </c>
      <c r="C5473" s="181">
        <v>469600</v>
      </c>
      <c r="D5473" s="181">
        <v>6</v>
      </c>
      <c r="E5473" s="180" t="s">
        <v>9557</v>
      </c>
      <c r="F5473" s="180" t="s">
        <v>14</v>
      </c>
    </row>
    <row r="5474" spans="1:6">
      <c r="A5474" s="180" t="s">
        <v>397</v>
      </c>
      <c r="B5474" s="181">
        <v>4566</v>
      </c>
      <c r="C5474" s="181">
        <v>563900</v>
      </c>
      <c r="D5474" s="181">
        <v>6</v>
      </c>
      <c r="E5474" s="180" t="s">
        <v>9558</v>
      </c>
      <c r="F5474" s="180" t="s">
        <v>16</v>
      </c>
    </row>
    <row r="5475" spans="1:6">
      <c r="A5475" s="180" t="s">
        <v>397</v>
      </c>
      <c r="B5475" s="181">
        <v>3582</v>
      </c>
      <c r="C5475" s="181">
        <v>297200</v>
      </c>
      <c r="D5475" s="181">
        <v>6</v>
      </c>
      <c r="E5475" s="180" t="s">
        <v>9559</v>
      </c>
      <c r="F5475" s="180" t="s">
        <v>14</v>
      </c>
    </row>
    <row r="5476" spans="1:6">
      <c r="A5476" s="180" t="s">
        <v>397</v>
      </c>
      <c r="B5476" s="181">
        <v>3296</v>
      </c>
      <c r="C5476" s="181">
        <v>362900</v>
      </c>
      <c r="D5476" s="181">
        <v>4</v>
      </c>
      <c r="E5476" s="180" t="s">
        <v>9560</v>
      </c>
      <c r="F5476" s="180" t="s">
        <v>162</v>
      </c>
    </row>
    <row r="5477" spans="1:6">
      <c r="A5477" s="180" t="s">
        <v>397</v>
      </c>
      <c r="B5477" s="181">
        <v>5025</v>
      </c>
      <c r="C5477" s="181">
        <v>311900</v>
      </c>
      <c r="D5477" s="181">
        <v>6</v>
      </c>
      <c r="E5477" s="180" t="s">
        <v>9561</v>
      </c>
      <c r="F5477" s="180" t="s">
        <v>15</v>
      </c>
    </row>
    <row r="5478" spans="1:6">
      <c r="A5478" s="180" t="s">
        <v>397</v>
      </c>
      <c r="B5478" s="181">
        <v>6707</v>
      </c>
      <c r="C5478" s="181">
        <v>1216000</v>
      </c>
      <c r="D5478" s="181">
        <v>4</v>
      </c>
      <c r="E5478" s="180" t="s">
        <v>9562</v>
      </c>
      <c r="F5478" s="180" t="s">
        <v>24</v>
      </c>
    </row>
    <row r="5479" spans="1:6">
      <c r="A5479" s="180" t="s">
        <v>397</v>
      </c>
      <c r="B5479" s="181">
        <v>4244</v>
      </c>
      <c r="C5479" s="181">
        <v>680300</v>
      </c>
      <c r="D5479" s="181">
        <v>4</v>
      </c>
      <c r="E5479" s="180" t="s">
        <v>9563</v>
      </c>
      <c r="F5479" s="180" t="s">
        <v>28</v>
      </c>
    </row>
    <row r="5480" spans="1:6">
      <c r="A5480" s="180" t="s">
        <v>397</v>
      </c>
      <c r="B5480" s="181">
        <v>2050</v>
      </c>
      <c r="C5480" s="181">
        <v>242900</v>
      </c>
      <c r="D5480" s="181">
        <v>4</v>
      </c>
      <c r="E5480" s="180" t="s">
        <v>9564</v>
      </c>
      <c r="F5480" s="180" t="s">
        <v>27</v>
      </c>
    </row>
    <row r="5481" spans="1:6">
      <c r="A5481" s="180" t="s">
        <v>397</v>
      </c>
      <c r="B5481" s="181">
        <v>2302</v>
      </c>
      <c r="C5481" s="181">
        <v>507900</v>
      </c>
      <c r="D5481" s="181">
        <v>4</v>
      </c>
      <c r="E5481" s="180" t="s">
        <v>9565</v>
      </c>
      <c r="F5481" s="180" t="s">
        <v>78</v>
      </c>
    </row>
    <row r="5482" spans="1:6">
      <c r="A5482" s="180" t="s">
        <v>397</v>
      </c>
      <c r="B5482" s="181">
        <v>5801</v>
      </c>
      <c r="C5482" s="181">
        <v>1023200</v>
      </c>
      <c r="D5482" s="181">
        <v>4</v>
      </c>
      <c r="E5482" s="180" t="s">
        <v>9566</v>
      </c>
      <c r="F5482" s="180" t="s">
        <v>24</v>
      </c>
    </row>
    <row r="5483" spans="1:6">
      <c r="A5483" s="180" t="s">
        <v>397</v>
      </c>
      <c r="B5483" s="181">
        <v>3418</v>
      </c>
      <c r="C5483" s="181">
        <v>705300</v>
      </c>
      <c r="D5483" s="181">
        <v>4</v>
      </c>
      <c r="E5483" s="180" t="s">
        <v>9567</v>
      </c>
      <c r="F5483" s="180" t="s">
        <v>78</v>
      </c>
    </row>
    <row r="5484" spans="1:6">
      <c r="A5484" s="180" t="s">
        <v>397</v>
      </c>
      <c r="B5484" s="181">
        <v>5760</v>
      </c>
      <c r="C5484" s="181">
        <v>402500</v>
      </c>
      <c r="D5484" s="181">
        <v>6</v>
      </c>
      <c r="E5484" s="180" t="s">
        <v>9568</v>
      </c>
      <c r="F5484" s="180" t="s">
        <v>7</v>
      </c>
    </row>
    <row r="5485" spans="1:6">
      <c r="A5485" s="180" t="s">
        <v>397</v>
      </c>
      <c r="B5485" s="181">
        <v>6840</v>
      </c>
      <c r="C5485" s="181">
        <v>802800</v>
      </c>
      <c r="D5485" s="181">
        <v>5</v>
      </c>
      <c r="E5485" s="180" t="s">
        <v>9569</v>
      </c>
      <c r="F5485" s="180" t="s">
        <v>31</v>
      </c>
    </row>
    <row r="5486" spans="1:6">
      <c r="A5486" s="180" t="s">
        <v>397</v>
      </c>
      <c r="B5486" s="181">
        <v>4488</v>
      </c>
      <c r="C5486" s="181">
        <v>662000</v>
      </c>
      <c r="D5486" s="181">
        <v>4</v>
      </c>
      <c r="E5486" s="180" t="s">
        <v>9570</v>
      </c>
      <c r="F5486" s="180" t="s">
        <v>97</v>
      </c>
    </row>
    <row r="5487" spans="1:6">
      <c r="A5487" s="180" t="s">
        <v>397</v>
      </c>
      <c r="B5487" s="181">
        <v>2748</v>
      </c>
      <c r="C5487" s="181">
        <v>475100</v>
      </c>
      <c r="D5487" s="181">
        <v>5</v>
      </c>
      <c r="E5487" s="180" t="s">
        <v>9571</v>
      </c>
      <c r="F5487" s="180" t="s">
        <v>7</v>
      </c>
    </row>
    <row r="5488" spans="1:6">
      <c r="A5488" s="180" t="s">
        <v>397</v>
      </c>
      <c r="B5488" s="181">
        <v>3775</v>
      </c>
      <c r="C5488" s="181">
        <v>255700</v>
      </c>
      <c r="D5488" s="181">
        <v>4</v>
      </c>
      <c r="E5488" s="180" t="s">
        <v>9572</v>
      </c>
      <c r="F5488" s="180" t="s">
        <v>11</v>
      </c>
    </row>
    <row r="5489" spans="1:6">
      <c r="A5489" s="180" t="s">
        <v>397</v>
      </c>
      <c r="B5489" s="181">
        <v>4345</v>
      </c>
      <c r="C5489" s="181">
        <v>309900</v>
      </c>
      <c r="D5489" s="181">
        <v>4</v>
      </c>
      <c r="E5489" s="180" t="s">
        <v>9573</v>
      </c>
      <c r="F5489" s="180" t="s">
        <v>15</v>
      </c>
    </row>
    <row r="5490" spans="1:6">
      <c r="A5490" s="180" t="s">
        <v>397</v>
      </c>
      <c r="B5490" s="181">
        <v>5315</v>
      </c>
      <c r="C5490" s="181">
        <v>375900</v>
      </c>
      <c r="D5490" s="181">
        <v>4</v>
      </c>
      <c r="E5490" s="180" t="s">
        <v>9574</v>
      </c>
      <c r="F5490" s="180" t="s">
        <v>10</v>
      </c>
    </row>
    <row r="5491" spans="1:6">
      <c r="A5491" s="180" t="s">
        <v>397</v>
      </c>
      <c r="B5491" s="181">
        <v>2688</v>
      </c>
      <c r="C5491" s="181">
        <v>592900</v>
      </c>
      <c r="D5491" s="181">
        <v>4</v>
      </c>
      <c r="E5491" s="180" t="s">
        <v>9575</v>
      </c>
      <c r="F5491" s="180" t="s">
        <v>28</v>
      </c>
    </row>
    <row r="5492" spans="1:6">
      <c r="A5492" s="180" t="s">
        <v>397</v>
      </c>
      <c r="B5492" s="181">
        <v>6306</v>
      </c>
      <c r="C5492" s="181">
        <v>1300500</v>
      </c>
      <c r="D5492" s="181">
        <v>6</v>
      </c>
      <c r="E5492" s="180" t="s">
        <v>9576</v>
      </c>
      <c r="F5492" s="180" t="s">
        <v>7</v>
      </c>
    </row>
    <row r="5493" spans="1:6">
      <c r="A5493" s="180" t="s">
        <v>397</v>
      </c>
      <c r="B5493" s="181">
        <v>2870</v>
      </c>
      <c r="C5493" s="181">
        <v>537500</v>
      </c>
      <c r="D5493" s="181">
        <v>4</v>
      </c>
      <c r="E5493" s="180" t="s">
        <v>9577</v>
      </c>
      <c r="F5493" s="180" t="s">
        <v>28</v>
      </c>
    </row>
    <row r="5494" spans="1:6">
      <c r="A5494" s="180" t="s">
        <v>397</v>
      </c>
      <c r="B5494" s="181">
        <v>7003</v>
      </c>
      <c r="C5494" s="181">
        <v>262900</v>
      </c>
      <c r="D5494" s="181">
        <v>6</v>
      </c>
      <c r="E5494" s="180" t="s">
        <v>9578</v>
      </c>
      <c r="F5494" s="180" t="s">
        <v>14</v>
      </c>
    </row>
    <row r="5495" spans="1:6">
      <c r="A5495" s="180" t="s">
        <v>397</v>
      </c>
      <c r="B5495" s="181">
        <v>3240</v>
      </c>
      <c r="C5495" s="181">
        <v>522800</v>
      </c>
      <c r="D5495" s="181">
        <v>4</v>
      </c>
      <c r="E5495" s="180" t="s">
        <v>9579</v>
      </c>
      <c r="F5495" s="180" t="s">
        <v>69</v>
      </c>
    </row>
    <row r="5496" spans="1:6">
      <c r="A5496" s="180" t="s">
        <v>397</v>
      </c>
      <c r="B5496" s="181">
        <v>3608</v>
      </c>
      <c r="C5496" s="181">
        <v>559700</v>
      </c>
      <c r="D5496" s="181">
        <v>4</v>
      </c>
      <c r="E5496" s="180" t="s">
        <v>9580</v>
      </c>
      <c r="F5496" s="180" t="s">
        <v>49</v>
      </c>
    </row>
    <row r="5497" spans="1:6">
      <c r="A5497" s="180" t="s">
        <v>397</v>
      </c>
      <c r="B5497" s="181">
        <v>3360</v>
      </c>
      <c r="C5497" s="181">
        <v>338000</v>
      </c>
      <c r="D5497" s="181">
        <v>6</v>
      </c>
      <c r="E5497" s="180" t="s">
        <v>9581</v>
      </c>
      <c r="F5497" s="180" t="s">
        <v>14</v>
      </c>
    </row>
    <row r="5498" spans="1:6">
      <c r="A5498" s="180" t="s">
        <v>397</v>
      </c>
      <c r="B5498" s="181">
        <v>4166</v>
      </c>
      <c r="C5498" s="181">
        <v>592300</v>
      </c>
      <c r="D5498" s="181">
        <v>5</v>
      </c>
      <c r="E5498" s="180" t="s">
        <v>9582</v>
      </c>
      <c r="F5498" s="180" t="s">
        <v>66</v>
      </c>
    </row>
    <row r="5499" spans="1:6">
      <c r="A5499" s="180" t="s">
        <v>397</v>
      </c>
      <c r="B5499" s="181">
        <v>4601</v>
      </c>
      <c r="C5499" s="181">
        <v>440100</v>
      </c>
      <c r="D5499" s="181">
        <v>5</v>
      </c>
      <c r="E5499" s="180" t="s">
        <v>9583</v>
      </c>
      <c r="F5499" s="180" t="s">
        <v>10</v>
      </c>
    </row>
    <row r="5500" spans="1:6">
      <c r="A5500" s="180" t="s">
        <v>397</v>
      </c>
      <c r="B5500" s="181">
        <v>3858</v>
      </c>
      <c r="C5500" s="181">
        <v>373700</v>
      </c>
      <c r="D5500" s="181">
        <v>5</v>
      </c>
      <c r="E5500" s="180" t="s">
        <v>9584</v>
      </c>
      <c r="F5500" s="180" t="s">
        <v>15</v>
      </c>
    </row>
    <row r="5501" spans="1:6">
      <c r="A5501" s="180" t="s">
        <v>397</v>
      </c>
      <c r="B5501" s="181">
        <v>3404</v>
      </c>
      <c r="C5501" s="181">
        <v>617300</v>
      </c>
      <c r="D5501" s="181">
        <v>4</v>
      </c>
      <c r="E5501" s="180" t="s">
        <v>9585</v>
      </c>
      <c r="F5501" s="180" t="s">
        <v>28</v>
      </c>
    </row>
    <row r="5502" spans="1:6">
      <c r="A5502" s="180" t="s">
        <v>397</v>
      </c>
      <c r="B5502" s="181">
        <v>6689</v>
      </c>
      <c r="C5502" s="181">
        <v>942300</v>
      </c>
      <c r="D5502" s="181">
        <v>8</v>
      </c>
      <c r="E5502" s="180" t="s">
        <v>9586</v>
      </c>
      <c r="F5502" s="180" t="s">
        <v>31</v>
      </c>
    </row>
    <row r="5503" spans="1:6">
      <c r="A5503" s="180" t="s">
        <v>397</v>
      </c>
      <c r="B5503" s="181">
        <v>3382</v>
      </c>
      <c r="C5503" s="181">
        <v>375000</v>
      </c>
      <c r="D5503" s="181">
        <v>4</v>
      </c>
      <c r="E5503" s="180" t="s">
        <v>9587</v>
      </c>
      <c r="F5503" s="180" t="s">
        <v>27</v>
      </c>
    </row>
    <row r="5504" spans="1:6">
      <c r="A5504" s="180" t="s">
        <v>397</v>
      </c>
      <c r="B5504" s="181">
        <v>5697</v>
      </c>
      <c r="C5504" s="181">
        <v>840200</v>
      </c>
      <c r="D5504" s="181">
        <v>6</v>
      </c>
      <c r="E5504" s="180" t="s">
        <v>9588</v>
      </c>
      <c r="F5504" s="180" t="s">
        <v>13</v>
      </c>
    </row>
    <row r="5505" spans="1:6">
      <c r="A5505" s="180" t="s">
        <v>397</v>
      </c>
      <c r="B5505" s="181">
        <v>4661</v>
      </c>
      <c r="C5505" s="181">
        <v>288400</v>
      </c>
      <c r="D5505" s="181">
        <v>4</v>
      </c>
      <c r="E5505" s="180" t="s">
        <v>9589</v>
      </c>
      <c r="F5505" s="180" t="s">
        <v>11</v>
      </c>
    </row>
    <row r="5506" spans="1:6">
      <c r="A5506" s="180" t="s">
        <v>397</v>
      </c>
      <c r="B5506" s="181">
        <v>7018</v>
      </c>
      <c r="C5506" s="181">
        <v>588700</v>
      </c>
      <c r="D5506" s="181">
        <v>7</v>
      </c>
      <c r="E5506" s="180" t="s">
        <v>9590</v>
      </c>
      <c r="F5506" s="180" t="s">
        <v>11</v>
      </c>
    </row>
    <row r="5507" spans="1:6">
      <c r="A5507" s="180" t="s">
        <v>397</v>
      </c>
      <c r="B5507" s="181">
        <v>5668</v>
      </c>
      <c r="C5507" s="181">
        <v>895000</v>
      </c>
      <c r="D5507" s="181">
        <v>6</v>
      </c>
      <c r="E5507" s="180" t="s">
        <v>9591</v>
      </c>
      <c r="F5507" s="180" t="s">
        <v>78</v>
      </c>
    </row>
    <row r="5508" spans="1:6">
      <c r="A5508" s="180" t="s">
        <v>397</v>
      </c>
      <c r="B5508" s="181">
        <v>5865</v>
      </c>
      <c r="C5508" s="181">
        <v>465600</v>
      </c>
      <c r="D5508" s="181">
        <v>6</v>
      </c>
      <c r="E5508" s="180" t="s">
        <v>9592</v>
      </c>
      <c r="F5508" s="180" t="s">
        <v>14</v>
      </c>
    </row>
    <row r="5509" spans="1:6">
      <c r="A5509" s="180" t="s">
        <v>397</v>
      </c>
      <c r="B5509" s="181">
        <v>3585</v>
      </c>
      <c r="C5509" s="181">
        <v>517100</v>
      </c>
      <c r="D5509" s="181">
        <v>4</v>
      </c>
      <c r="E5509" s="180" t="s">
        <v>9593</v>
      </c>
      <c r="F5509" s="180" t="s">
        <v>49</v>
      </c>
    </row>
    <row r="5510" spans="1:6">
      <c r="A5510" s="180" t="s">
        <v>397</v>
      </c>
      <c r="B5510" s="181">
        <v>4902</v>
      </c>
      <c r="C5510" s="181">
        <v>338500</v>
      </c>
      <c r="D5510" s="181">
        <v>4</v>
      </c>
      <c r="E5510" s="180" t="s">
        <v>9594</v>
      </c>
      <c r="F5510" s="180" t="s">
        <v>14</v>
      </c>
    </row>
    <row r="5511" spans="1:6">
      <c r="A5511" s="180" t="s">
        <v>397</v>
      </c>
      <c r="B5511" s="181">
        <v>7974</v>
      </c>
      <c r="C5511" s="181">
        <v>1245200</v>
      </c>
      <c r="D5511" s="181">
        <v>6</v>
      </c>
      <c r="E5511" s="180" t="s">
        <v>9595</v>
      </c>
      <c r="F5511" s="180" t="s">
        <v>24</v>
      </c>
    </row>
    <row r="5512" spans="1:6">
      <c r="A5512" s="180" t="s">
        <v>397</v>
      </c>
      <c r="B5512" s="181">
        <v>5304</v>
      </c>
      <c r="C5512" s="181">
        <v>877100</v>
      </c>
      <c r="D5512" s="181">
        <v>6</v>
      </c>
      <c r="E5512" s="180" t="s">
        <v>9596</v>
      </c>
      <c r="F5512" s="180" t="s">
        <v>7</v>
      </c>
    </row>
    <row r="5513" spans="1:6">
      <c r="A5513" s="180" t="s">
        <v>397</v>
      </c>
      <c r="B5513" s="181">
        <v>4631</v>
      </c>
      <c r="C5513" s="181">
        <v>630900</v>
      </c>
      <c r="D5513" s="181">
        <v>7</v>
      </c>
      <c r="E5513" s="180" t="s">
        <v>9597</v>
      </c>
      <c r="F5513" s="180" t="s">
        <v>32</v>
      </c>
    </row>
    <row r="5514" spans="1:6">
      <c r="A5514" s="180" t="s">
        <v>397</v>
      </c>
      <c r="B5514" s="181">
        <v>5160</v>
      </c>
      <c r="C5514" s="181">
        <v>414000</v>
      </c>
      <c r="D5514" s="181">
        <v>6</v>
      </c>
      <c r="E5514" s="180" t="s">
        <v>9598</v>
      </c>
      <c r="F5514" s="180" t="s">
        <v>14</v>
      </c>
    </row>
    <row r="5515" spans="1:6">
      <c r="A5515" s="180" t="s">
        <v>397</v>
      </c>
      <c r="B5515" s="181">
        <v>5658</v>
      </c>
      <c r="C5515" s="181">
        <v>411500</v>
      </c>
      <c r="D5515" s="181">
        <v>6</v>
      </c>
      <c r="E5515" s="180" t="s">
        <v>9599</v>
      </c>
      <c r="F5515" s="180" t="s">
        <v>14</v>
      </c>
    </row>
    <row r="5516" spans="1:6">
      <c r="A5516" s="180" t="s">
        <v>397</v>
      </c>
      <c r="B5516" s="181">
        <v>4650</v>
      </c>
      <c r="C5516" s="181">
        <v>366100</v>
      </c>
      <c r="D5516" s="181">
        <v>6</v>
      </c>
      <c r="E5516" s="180" t="s">
        <v>9600</v>
      </c>
      <c r="F5516" s="180" t="s">
        <v>14</v>
      </c>
    </row>
    <row r="5517" spans="1:6">
      <c r="A5517" s="180" t="s">
        <v>397</v>
      </c>
      <c r="B5517" s="181">
        <v>3590</v>
      </c>
      <c r="C5517" s="181">
        <v>466400</v>
      </c>
      <c r="D5517" s="181">
        <v>4</v>
      </c>
      <c r="E5517" s="180" t="s">
        <v>9601</v>
      </c>
      <c r="F5517" s="180" t="s">
        <v>77</v>
      </c>
    </row>
    <row r="5518" spans="1:6">
      <c r="A5518" s="180" t="s">
        <v>397</v>
      </c>
      <c r="B5518" s="181">
        <v>4140</v>
      </c>
      <c r="C5518" s="181">
        <v>559300</v>
      </c>
      <c r="D5518" s="181">
        <v>4</v>
      </c>
      <c r="E5518" s="180" t="s">
        <v>9602</v>
      </c>
      <c r="F5518" s="180" t="s">
        <v>28</v>
      </c>
    </row>
    <row r="5519" spans="1:6">
      <c r="A5519" s="180" t="s">
        <v>397</v>
      </c>
      <c r="B5519" s="181">
        <v>4290</v>
      </c>
      <c r="C5519" s="181">
        <v>352100</v>
      </c>
      <c r="D5519" s="181">
        <v>4</v>
      </c>
      <c r="E5519" s="180" t="s">
        <v>9603</v>
      </c>
      <c r="F5519" s="180" t="s">
        <v>14</v>
      </c>
    </row>
    <row r="5520" spans="1:6">
      <c r="A5520" s="180" t="s">
        <v>397</v>
      </c>
      <c r="B5520" s="181">
        <v>3316</v>
      </c>
      <c r="C5520" s="181">
        <v>640600</v>
      </c>
      <c r="D5520" s="181">
        <v>4</v>
      </c>
      <c r="E5520" s="180" t="s">
        <v>9604</v>
      </c>
      <c r="F5520" s="180" t="s">
        <v>31</v>
      </c>
    </row>
    <row r="5521" spans="1:6">
      <c r="A5521" s="180" t="s">
        <v>397</v>
      </c>
      <c r="B5521" s="181">
        <v>3999</v>
      </c>
      <c r="C5521" s="181">
        <v>711800</v>
      </c>
      <c r="D5521" s="181">
        <v>6</v>
      </c>
      <c r="E5521" s="180" t="s">
        <v>9605</v>
      </c>
      <c r="F5521" s="180" t="s">
        <v>78</v>
      </c>
    </row>
    <row r="5522" spans="1:6">
      <c r="A5522" s="180" t="s">
        <v>397</v>
      </c>
      <c r="B5522" s="181">
        <v>6541</v>
      </c>
      <c r="C5522" s="181">
        <v>1439900</v>
      </c>
      <c r="D5522" s="181">
        <v>6</v>
      </c>
      <c r="E5522" s="180" t="s">
        <v>9606</v>
      </c>
      <c r="F5522" s="180" t="s">
        <v>7</v>
      </c>
    </row>
    <row r="5523" spans="1:6">
      <c r="A5523" s="180" t="s">
        <v>397</v>
      </c>
      <c r="B5523" s="181">
        <v>3811</v>
      </c>
      <c r="C5523" s="181">
        <v>644000</v>
      </c>
      <c r="D5523" s="181">
        <v>4</v>
      </c>
      <c r="E5523" s="180" t="s">
        <v>9607</v>
      </c>
      <c r="F5523" s="180" t="s">
        <v>28</v>
      </c>
    </row>
    <row r="5524" spans="1:6">
      <c r="A5524" s="180" t="s">
        <v>397</v>
      </c>
      <c r="B5524" s="181">
        <v>5184</v>
      </c>
      <c r="C5524" s="181">
        <v>641600</v>
      </c>
      <c r="D5524" s="181">
        <v>6</v>
      </c>
      <c r="E5524" s="180" t="s">
        <v>9608</v>
      </c>
      <c r="F5524" s="180" t="s">
        <v>77</v>
      </c>
    </row>
    <row r="5525" spans="1:6">
      <c r="A5525" s="180" t="s">
        <v>397</v>
      </c>
      <c r="B5525" s="181">
        <v>7572</v>
      </c>
      <c r="C5525" s="181">
        <v>599100</v>
      </c>
      <c r="D5525" s="181">
        <v>5</v>
      </c>
      <c r="E5525" s="180" t="s">
        <v>9609</v>
      </c>
      <c r="F5525" s="180" t="s">
        <v>14</v>
      </c>
    </row>
    <row r="5526" spans="1:6">
      <c r="A5526" s="180" t="s">
        <v>397</v>
      </c>
      <c r="B5526" s="181">
        <v>3326</v>
      </c>
      <c r="C5526" s="181">
        <v>414100</v>
      </c>
      <c r="D5526" s="181">
        <v>4</v>
      </c>
      <c r="E5526" s="180" t="s">
        <v>9610</v>
      </c>
      <c r="F5526" s="180" t="s">
        <v>62</v>
      </c>
    </row>
    <row r="5527" spans="1:6">
      <c r="A5527" s="180" t="s">
        <v>397</v>
      </c>
      <c r="B5527" s="181">
        <v>6778</v>
      </c>
      <c r="C5527" s="181">
        <v>683000</v>
      </c>
      <c r="D5527" s="181">
        <v>5</v>
      </c>
      <c r="E5527" s="180" t="s">
        <v>9611</v>
      </c>
      <c r="F5527" s="180" t="s">
        <v>41</v>
      </c>
    </row>
    <row r="5528" spans="1:6">
      <c r="A5528" s="180" t="s">
        <v>397</v>
      </c>
      <c r="B5528" s="181">
        <v>4758</v>
      </c>
      <c r="C5528" s="181">
        <v>316000</v>
      </c>
      <c r="D5528" s="181">
        <v>6</v>
      </c>
      <c r="E5528" s="180" t="s">
        <v>9612</v>
      </c>
      <c r="F5528" s="180" t="s">
        <v>14</v>
      </c>
    </row>
    <row r="5529" spans="1:6">
      <c r="A5529" s="180" t="s">
        <v>397</v>
      </c>
      <c r="B5529" s="181">
        <v>6090</v>
      </c>
      <c r="C5529" s="181">
        <v>462700</v>
      </c>
      <c r="D5529" s="181">
        <v>6</v>
      </c>
      <c r="E5529" s="180" t="s">
        <v>9613</v>
      </c>
      <c r="F5529" s="180" t="s">
        <v>14</v>
      </c>
    </row>
    <row r="5530" spans="1:6">
      <c r="A5530" s="180" t="s">
        <v>397</v>
      </c>
      <c r="B5530" s="181">
        <v>5543</v>
      </c>
      <c r="C5530" s="181">
        <v>801900</v>
      </c>
      <c r="D5530" s="181">
        <v>8</v>
      </c>
      <c r="E5530" s="180" t="s">
        <v>9614</v>
      </c>
      <c r="F5530" s="180" t="s">
        <v>5</v>
      </c>
    </row>
    <row r="5531" spans="1:6">
      <c r="A5531" s="180" t="s">
        <v>397</v>
      </c>
      <c r="B5531" s="181">
        <v>6466</v>
      </c>
      <c r="C5531" s="181">
        <v>464700</v>
      </c>
      <c r="D5531" s="181">
        <v>6</v>
      </c>
      <c r="E5531" s="180" t="s">
        <v>9615</v>
      </c>
      <c r="F5531" s="180" t="s">
        <v>14</v>
      </c>
    </row>
    <row r="5532" spans="1:6">
      <c r="A5532" s="180" t="s">
        <v>397</v>
      </c>
      <c r="B5532" s="181">
        <v>5427</v>
      </c>
      <c r="C5532" s="181">
        <v>1505700</v>
      </c>
      <c r="D5532" s="181">
        <v>6</v>
      </c>
      <c r="E5532" s="180" t="s">
        <v>9616</v>
      </c>
      <c r="F5532" s="180" t="s">
        <v>7</v>
      </c>
    </row>
    <row r="5533" spans="1:6">
      <c r="A5533" s="180" t="s">
        <v>397</v>
      </c>
      <c r="B5533" s="181">
        <v>6672</v>
      </c>
      <c r="C5533" s="181">
        <v>384600</v>
      </c>
      <c r="D5533" s="181">
        <v>4</v>
      </c>
      <c r="E5533" s="180" t="s">
        <v>9617</v>
      </c>
      <c r="F5533" s="180" t="s">
        <v>15</v>
      </c>
    </row>
    <row r="5534" spans="1:6">
      <c r="A5534" s="180" t="s">
        <v>397</v>
      </c>
      <c r="B5534" s="181">
        <v>3422</v>
      </c>
      <c r="C5534" s="181">
        <v>593800</v>
      </c>
      <c r="D5534" s="181">
        <v>4</v>
      </c>
      <c r="E5534" s="180" t="s">
        <v>9618</v>
      </c>
      <c r="F5534" s="180" t="s">
        <v>28</v>
      </c>
    </row>
    <row r="5535" spans="1:6">
      <c r="A5535" s="180" t="s">
        <v>397</v>
      </c>
      <c r="B5535" s="181">
        <v>4113</v>
      </c>
      <c r="C5535" s="181">
        <v>267700</v>
      </c>
      <c r="D5535" s="181">
        <v>4</v>
      </c>
      <c r="E5535" s="180" t="s">
        <v>9619</v>
      </c>
      <c r="F5535" s="180" t="s">
        <v>11</v>
      </c>
    </row>
    <row r="5536" spans="1:6">
      <c r="A5536" s="180" t="s">
        <v>397</v>
      </c>
      <c r="B5536" s="181">
        <v>4266</v>
      </c>
      <c r="C5536" s="181">
        <v>832500</v>
      </c>
      <c r="D5536" s="181">
        <v>4</v>
      </c>
      <c r="E5536" s="180" t="s">
        <v>9620</v>
      </c>
      <c r="F5536" s="180" t="s">
        <v>66</v>
      </c>
    </row>
    <row r="5537" spans="1:6">
      <c r="A5537" s="180" t="s">
        <v>397</v>
      </c>
      <c r="B5537" s="181">
        <v>7791</v>
      </c>
      <c r="C5537" s="181">
        <v>1226200</v>
      </c>
      <c r="D5537" s="181">
        <v>6</v>
      </c>
      <c r="E5537" s="180" t="s">
        <v>9621</v>
      </c>
      <c r="F5537" s="180" t="s">
        <v>24</v>
      </c>
    </row>
    <row r="5538" spans="1:6">
      <c r="A5538" s="180" t="s">
        <v>397</v>
      </c>
      <c r="B5538" s="181">
        <v>4522</v>
      </c>
      <c r="C5538" s="181">
        <v>733100</v>
      </c>
      <c r="D5538" s="181">
        <v>7</v>
      </c>
      <c r="E5538" s="180" t="s">
        <v>9622</v>
      </c>
      <c r="F5538" s="180" t="s">
        <v>156</v>
      </c>
    </row>
    <row r="5539" spans="1:6">
      <c r="A5539" s="180" t="s">
        <v>397</v>
      </c>
      <c r="B5539" s="181">
        <v>7724</v>
      </c>
      <c r="C5539" s="181">
        <v>673500</v>
      </c>
      <c r="D5539" s="181">
        <v>4</v>
      </c>
      <c r="E5539" s="180" t="s">
        <v>9623</v>
      </c>
      <c r="F5539" s="180" t="s">
        <v>41</v>
      </c>
    </row>
    <row r="5540" spans="1:6">
      <c r="A5540" s="180" t="s">
        <v>397</v>
      </c>
      <c r="B5540" s="181">
        <v>4464</v>
      </c>
      <c r="C5540" s="181">
        <v>316300</v>
      </c>
      <c r="D5540" s="181">
        <v>6</v>
      </c>
      <c r="E5540" s="180" t="s">
        <v>9624</v>
      </c>
      <c r="F5540" s="180" t="s">
        <v>11</v>
      </c>
    </row>
    <row r="5541" spans="1:6">
      <c r="A5541" s="180" t="s">
        <v>397</v>
      </c>
      <c r="B5541" s="181">
        <v>7364</v>
      </c>
      <c r="C5541" s="181">
        <v>543000</v>
      </c>
      <c r="D5541" s="181">
        <v>4</v>
      </c>
      <c r="E5541" s="180" t="s">
        <v>9625</v>
      </c>
      <c r="F5541" s="180" t="s">
        <v>41</v>
      </c>
    </row>
    <row r="5542" spans="1:6">
      <c r="A5542" s="180" t="s">
        <v>397</v>
      </c>
      <c r="B5542" s="181">
        <v>4688</v>
      </c>
      <c r="C5542" s="181">
        <v>607800</v>
      </c>
      <c r="D5542" s="181">
        <v>6</v>
      </c>
      <c r="E5542" s="180" t="s">
        <v>9626</v>
      </c>
      <c r="F5542" s="180" t="s">
        <v>16</v>
      </c>
    </row>
    <row r="5543" spans="1:6">
      <c r="A5543" s="180" t="s">
        <v>397</v>
      </c>
      <c r="B5543" s="181">
        <v>4092</v>
      </c>
      <c r="C5543" s="181">
        <v>623100</v>
      </c>
      <c r="D5543" s="181">
        <v>5</v>
      </c>
      <c r="E5543" s="180" t="s">
        <v>9627</v>
      </c>
      <c r="F5543" s="180" t="s">
        <v>95</v>
      </c>
    </row>
    <row r="5544" spans="1:6">
      <c r="A5544" s="180" t="s">
        <v>397</v>
      </c>
      <c r="B5544" s="181">
        <v>3681</v>
      </c>
      <c r="C5544" s="181">
        <v>278500</v>
      </c>
      <c r="D5544" s="181">
        <v>6</v>
      </c>
      <c r="E5544" s="180" t="s">
        <v>9628</v>
      </c>
      <c r="F5544" s="180" t="s">
        <v>11</v>
      </c>
    </row>
    <row r="5545" spans="1:6">
      <c r="A5545" s="180" t="s">
        <v>397</v>
      </c>
      <c r="B5545" s="181">
        <v>9445</v>
      </c>
      <c r="C5545" s="181">
        <v>487300</v>
      </c>
      <c r="D5545" s="181">
        <v>8</v>
      </c>
      <c r="E5545" s="180" t="s">
        <v>9629</v>
      </c>
      <c r="F5545" s="180" t="s">
        <v>11</v>
      </c>
    </row>
    <row r="5546" spans="1:6">
      <c r="A5546" s="180" t="s">
        <v>397</v>
      </c>
      <c r="B5546" s="181">
        <v>2336</v>
      </c>
      <c r="C5546" s="181">
        <v>397500</v>
      </c>
      <c r="D5546" s="181">
        <v>5</v>
      </c>
      <c r="E5546" s="180" t="s">
        <v>9630</v>
      </c>
      <c r="F5546" s="180" t="s">
        <v>139</v>
      </c>
    </row>
    <row r="5547" spans="1:6">
      <c r="A5547" s="180" t="s">
        <v>397</v>
      </c>
      <c r="B5547" s="181">
        <v>5429</v>
      </c>
      <c r="C5547" s="181">
        <v>443700</v>
      </c>
      <c r="D5547" s="181">
        <v>5</v>
      </c>
      <c r="E5547" s="180" t="s">
        <v>9631</v>
      </c>
      <c r="F5547" s="180" t="s">
        <v>14</v>
      </c>
    </row>
    <row r="5548" spans="1:6">
      <c r="A5548" s="180" t="s">
        <v>397</v>
      </c>
      <c r="B5548" s="181">
        <v>7415</v>
      </c>
      <c r="C5548" s="181">
        <v>572100</v>
      </c>
      <c r="D5548" s="181">
        <v>6</v>
      </c>
      <c r="E5548" s="180" t="s">
        <v>9632</v>
      </c>
      <c r="F5548" s="180" t="s">
        <v>41</v>
      </c>
    </row>
    <row r="5549" spans="1:6">
      <c r="A5549" s="180" t="s">
        <v>397</v>
      </c>
      <c r="B5549" s="181">
        <v>6491</v>
      </c>
      <c r="C5549" s="181">
        <v>655900</v>
      </c>
      <c r="D5549" s="181">
        <v>4</v>
      </c>
      <c r="E5549" s="180" t="s">
        <v>9633</v>
      </c>
      <c r="F5549" s="180" t="s">
        <v>13</v>
      </c>
    </row>
    <row r="5550" spans="1:6">
      <c r="A5550" s="180" t="s">
        <v>397</v>
      </c>
      <c r="B5550" s="181">
        <v>4302</v>
      </c>
      <c r="C5550" s="181">
        <v>916000</v>
      </c>
      <c r="D5550" s="181">
        <v>4</v>
      </c>
      <c r="E5550" s="180" t="s">
        <v>9634</v>
      </c>
      <c r="F5550" s="180" t="s">
        <v>32</v>
      </c>
    </row>
    <row r="5551" spans="1:6">
      <c r="A5551" s="180" t="s">
        <v>397</v>
      </c>
      <c r="B5551" s="181">
        <v>2855</v>
      </c>
      <c r="C5551" s="181">
        <v>513700</v>
      </c>
      <c r="D5551" s="181">
        <v>4</v>
      </c>
      <c r="E5551" s="180" t="s">
        <v>9635</v>
      </c>
      <c r="F5551" s="180" t="s">
        <v>28</v>
      </c>
    </row>
    <row r="5552" spans="1:6">
      <c r="A5552" s="180" t="s">
        <v>397</v>
      </c>
      <c r="B5552" s="181">
        <v>4300</v>
      </c>
      <c r="C5552" s="181">
        <v>615300</v>
      </c>
      <c r="D5552" s="181">
        <v>4</v>
      </c>
      <c r="E5552" s="180" t="s">
        <v>9636</v>
      </c>
      <c r="F5552" s="180" t="s">
        <v>13</v>
      </c>
    </row>
    <row r="5553" spans="1:6">
      <c r="A5553" s="180" t="s">
        <v>397</v>
      </c>
      <c r="B5553" s="181">
        <v>6994</v>
      </c>
      <c r="C5553" s="181">
        <v>1819400</v>
      </c>
      <c r="D5553" s="181">
        <v>6</v>
      </c>
      <c r="E5553" s="180" t="s">
        <v>9637</v>
      </c>
      <c r="F5553" s="180" t="s">
        <v>7</v>
      </c>
    </row>
    <row r="5554" spans="1:6">
      <c r="A5554" s="180" t="s">
        <v>397</v>
      </c>
      <c r="B5554" s="181">
        <v>3158</v>
      </c>
      <c r="C5554" s="181">
        <v>433100</v>
      </c>
      <c r="D5554" s="181">
        <v>4</v>
      </c>
      <c r="E5554" s="180" t="s">
        <v>9638</v>
      </c>
      <c r="F5554" s="180" t="s">
        <v>65</v>
      </c>
    </row>
    <row r="5555" spans="1:6">
      <c r="A5555" s="180" t="s">
        <v>397</v>
      </c>
      <c r="B5555" s="181">
        <v>2280</v>
      </c>
      <c r="C5555" s="181">
        <v>358400</v>
      </c>
      <c r="D5555" s="181">
        <v>4</v>
      </c>
      <c r="E5555" s="180" t="s">
        <v>9639</v>
      </c>
      <c r="F5555" s="180" t="s">
        <v>18</v>
      </c>
    </row>
    <row r="5556" spans="1:6">
      <c r="A5556" s="180" t="s">
        <v>397</v>
      </c>
      <c r="B5556" s="181">
        <v>4788</v>
      </c>
      <c r="C5556" s="181">
        <v>305100</v>
      </c>
      <c r="D5556" s="181">
        <v>5</v>
      </c>
      <c r="E5556" s="180" t="s">
        <v>9640</v>
      </c>
      <c r="F5556" s="180" t="s">
        <v>11</v>
      </c>
    </row>
    <row r="5557" spans="1:6">
      <c r="A5557" s="180" t="s">
        <v>397</v>
      </c>
      <c r="B5557" s="181">
        <v>6282</v>
      </c>
      <c r="C5557" s="181">
        <v>435700</v>
      </c>
      <c r="D5557" s="181">
        <v>6</v>
      </c>
      <c r="E5557" s="180" t="s">
        <v>9641</v>
      </c>
      <c r="F5557" s="180" t="s">
        <v>14</v>
      </c>
    </row>
    <row r="5558" spans="1:6">
      <c r="A5558" s="180" t="s">
        <v>397</v>
      </c>
      <c r="B5558" s="181">
        <v>4224</v>
      </c>
      <c r="C5558" s="181">
        <v>699900</v>
      </c>
      <c r="D5558" s="181">
        <v>6</v>
      </c>
      <c r="E5558" s="180" t="s">
        <v>9642</v>
      </c>
      <c r="F5558" s="180" t="s">
        <v>65</v>
      </c>
    </row>
    <row r="5559" spans="1:6">
      <c r="A5559" s="180" t="s">
        <v>397</v>
      </c>
      <c r="B5559" s="181">
        <v>2140</v>
      </c>
      <c r="C5559" s="181">
        <v>278600</v>
      </c>
      <c r="D5559" s="181">
        <v>4</v>
      </c>
      <c r="E5559" s="180" t="s">
        <v>9643</v>
      </c>
      <c r="F5559" s="180" t="s">
        <v>27</v>
      </c>
    </row>
    <row r="5560" spans="1:6">
      <c r="A5560" s="180" t="s">
        <v>397</v>
      </c>
      <c r="B5560" s="181">
        <v>3604</v>
      </c>
      <c r="C5560" s="181">
        <v>786500</v>
      </c>
      <c r="D5560" s="181">
        <v>4</v>
      </c>
      <c r="E5560" s="180" t="s">
        <v>9644</v>
      </c>
      <c r="F5560" s="180" t="s">
        <v>28</v>
      </c>
    </row>
    <row r="5561" spans="1:6">
      <c r="A5561" s="180" t="s">
        <v>397</v>
      </c>
      <c r="B5561" s="181">
        <v>6688</v>
      </c>
      <c r="C5561" s="181">
        <v>1367300</v>
      </c>
      <c r="D5561" s="181">
        <v>6</v>
      </c>
      <c r="E5561" s="180" t="s">
        <v>9645</v>
      </c>
      <c r="F5561" s="180" t="s">
        <v>24</v>
      </c>
    </row>
    <row r="5562" spans="1:6">
      <c r="A5562" s="180" t="s">
        <v>397</v>
      </c>
      <c r="B5562" s="181">
        <v>3906</v>
      </c>
      <c r="C5562" s="181">
        <v>227600</v>
      </c>
      <c r="D5562" s="181">
        <v>5</v>
      </c>
      <c r="E5562" s="180" t="s">
        <v>9646</v>
      </c>
      <c r="F5562" s="180" t="s">
        <v>11</v>
      </c>
    </row>
    <row r="5563" spans="1:6">
      <c r="A5563" s="180" t="s">
        <v>397</v>
      </c>
      <c r="B5563" s="181">
        <v>3604</v>
      </c>
      <c r="C5563" s="181">
        <v>270900</v>
      </c>
      <c r="D5563" s="181">
        <v>4</v>
      </c>
      <c r="E5563" s="180" t="s">
        <v>9647</v>
      </c>
      <c r="F5563" s="180" t="s">
        <v>180</v>
      </c>
    </row>
    <row r="5564" spans="1:6">
      <c r="A5564" s="180" t="s">
        <v>397</v>
      </c>
      <c r="B5564" s="181">
        <v>3782</v>
      </c>
      <c r="C5564" s="181">
        <v>289300</v>
      </c>
      <c r="D5564" s="181">
        <v>4</v>
      </c>
      <c r="E5564" s="180" t="s">
        <v>9648</v>
      </c>
      <c r="F5564" s="180" t="s">
        <v>14</v>
      </c>
    </row>
    <row r="5565" spans="1:6">
      <c r="A5565" s="180" t="s">
        <v>397</v>
      </c>
      <c r="B5565" s="181">
        <v>3910</v>
      </c>
      <c r="C5565" s="181">
        <v>291500</v>
      </c>
      <c r="D5565" s="181">
        <v>5</v>
      </c>
      <c r="E5565" s="180" t="s">
        <v>9649</v>
      </c>
      <c r="F5565" s="180" t="s">
        <v>14</v>
      </c>
    </row>
    <row r="5566" spans="1:6">
      <c r="A5566" s="180" t="s">
        <v>397</v>
      </c>
      <c r="B5566" s="181">
        <v>4588</v>
      </c>
      <c r="C5566" s="181">
        <v>747500</v>
      </c>
      <c r="D5566" s="181">
        <v>4</v>
      </c>
      <c r="E5566" s="180" t="s">
        <v>9650</v>
      </c>
      <c r="F5566" s="180" t="s">
        <v>28</v>
      </c>
    </row>
    <row r="5567" spans="1:6">
      <c r="A5567" s="180" t="s">
        <v>397</v>
      </c>
      <c r="B5567" s="181">
        <v>5124</v>
      </c>
      <c r="C5567" s="181">
        <v>300300</v>
      </c>
      <c r="D5567" s="181">
        <v>5</v>
      </c>
      <c r="E5567" s="180" t="s">
        <v>9651</v>
      </c>
      <c r="F5567" s="180" t="s">
        <v>11</v>
      </c>
    </row>
    <row r="5568" spans="1:6">
      <c r="A5568" s="180" t="s">
        <v>397</v>
      </c>
      <c r="B5568" s="181">
        <v>4191</v>
      </c>
      <c r="C5568" s="181">
        <v>706400</v>
      </c>
      <c r="D5568" s="181">
        <v>4</v>
      </c>
      <c r="E5568" s="180" t="s">
        <v>9652</v>
      </c>
      <c r="F5568" s="180" t="s">
        <v>31</v>
      </c>
    </row>
    <row r="5569" spans="1:6">
      <c r="A5569" s="180" t="s">
        <v>397</v>
      </c>
      <c r="B5569" s="181">
        <v>4035</v>
      </c>
      <c r="C5569" s="181">
        <v>328800</v>
      </c>
      <c r="D5569" s="181">
        <v>4</v>
      </c>
      <c r="E5569" s="180" t="s">
        <v>9653</v>
      </c>
      <c r="F5569" s="180" t="s">
        <v>15</v>
      </c>
    </row>
    <row r="5570" spans="1:6">
      <c r="A5570" s="180" t="s">
        <v>397</v>
      </c>
      <c r="B5570" s="181">
        <v>6219</v>
      </c>
      <c r="C5570" s="181">
        <v>449900</v>
      </c>
      <c r="D5570" s="181">
        <v>6</v>
      </c>
      <c r="E5570" s="180" t="s">
        <v>9654</v>
      </c>
      <c r="F5570" s="180" t="s">
        <v>11</v>
      </c>
    </row>
    <row r="5571" spans="1:6">
      <c r="A5571" s="180" t="s">
        <v>397</v>
      </c>
      <c r="B5571" s="181">
        <v>10481</v>
      </c>
      <c r="C5571" s="181">
        <v>1406500</v>
      </c>
      <c r="D5571" s="181">
        <v>8</v>
      </c>
      <c r="E5571" s="180" t="s">
        <v>9655</v>
      </c>
      <c r="F5571" s="180" t="s">
        <v>44</v>
      </c>
    </row>
    <row r="5572" spans="1:6">
      <c r="A5572" s="180" t="s">
        <v>397</v>
      </c>
      <c r="B5572" s="181">
        <v>3936</v>
      </c>
      <c r="C5572" s="181">
        <v>762700</v>
      </c>
      <c r="D5572" s="181">
        <v>6</v>
      </c>
      <c r="E5572" s="180" t="s">
        <v>9656</v>
      </c>
      <c r="F5572" s="180" t="s">
        <v>32</v>
      </c>
    </row>
    <row r="5573" spans="1:6">
      <c r="A5573" s="180" t="s">
        <v>397</v>
      </c>
      <c r="B5573" s="181">
        <v>3564</v>
      </c>
      <c r="C5573" s="181">
        <v>356500</v>
      </c>
      <c r="D5573" s="181">
        <v>4</v>
      </c>
      <c r="E5573" s="180" t="s">
        <v>9657</v>
      </c>
      <c r="F5573" s="180" t="s">
        <v>26</v>
      </c>
    </row>
    <row r="5574" spans="1:6">
      <c r="A5574" s="180" t="s">
        <v>397</v>
      </c>
      <c r="B5574" s="181">
        <v>5871</v>
      </c>
      <c r="C5574" s="181">
        <v>989600</v>
      </c>
      <c r="D5574" s="181">
        <v>4</v>
      </c>
      <c r="E5574" s="180" t="s">
        <v>9658</v>
      </c>
      <c r="F5574" s="180" t="s">
        <v>24</v>
      </c>
    </row>
    <row r="5575" spans="1:6">
      <c r="A5575" s="180" t="s">
        <v>397</v>
      </c>
      <c r="B5575" s="181">
        <v>4434</v>
      </c>
      <c r="C5575" s="181">
        <v>295600</v>
      </c>
      <c r="D5575" s="181">
        <v>4</v>
      </c>
      <c r="E5575" s="180" t="s">
        <v>9659</v>
      </c>
      <c r="F5575" s="180" t="s">
        <v>14</v>
      </c>
    </row>
    <row r="5576" spans="1:6">
      <c r="A5576" s="180" t="s">
        <v>397</v>
      </c>
      <c r="B5576" s="181">
        <v>4340</v>
      </c>
      <c r="C5576" s="181">
        <v>518400</v>
      </c>
      <c r="D5576" s="181">
        <v>4</v>
      </c>
      <c r="E5576" s="180" t="s">
        <v>9660</v>
      </c>
      <c r="F5576" s="180" t="s">
        <v>49</v>
      </c>
    </row>
    <row r="5577" spans="1:6">
      <c r="A5577" s="180" t="s">
        <v>397</v>
      </c>
      <c r="B5577" s="181">
        <v>4660</v>
      </c>
      <c r="C5577" s="181">
        <v>324800</v>
      </c>
      <c r="D5577" s="181">
        <v>6</v>
      </c>
      <c r="E5577" s="180" t="s">
        <v>9661</v>
      </c>
      <c r="F5577" s="180" t="s">
        <v>11</v>
      </c>
    </row>
    <row r="5578" spans="1:6">
      <c r="A5578" s="180" t="s">
        <v>397</v>
      </c>
      <c r="B5578" s="181">
        <v>2985</v>
      </c>
      <c r="C5578" s="181">
        <v>947700</v>
      </c>
      <c r="D5578" s="181">
        <v>4</v>
      </c>
      <c r="E5578" s="180" t="s">
        <v>9662</v>
      </c>
      <c r="F5578" s="180" t="s">
        <v>7</v>
      </c>
    </row>
    <row r="5579" spans="1:6">
      <c r="A5579" s="180" t="s">
        <v>397</v>
      </c>
      <c r="B5579" s="181">
        <v>5800</v>
      </c>
      <c r="C5579" s="181">
        <v>703000</v>
      </c>
      <c r="D5579" s="181">
        <v>5</v>
      </c>
      <c r="E5579" s="180" t="s">
        <v>9663</v>
      </c>
      <c r="F5579" s="180" t="s">
        <v>41</v>
      </c>
    </row>
    <row r="5580" spans="1:6">
      <c r="A5580" s="180" t="s">
        <v>397</v>
      </c>
      <c r="B5580" s="181">
        <v>5718</v>
      </c>
      <c r="C5580" s="181">
        <v>422200</v>
      </c>
      <c r="D5580" s="181">
        <v>6</v>
      </c>
      <c r="E5580" s="180" t="s">
        <v>9664</v>
      </c>
      <c r="F5580" s="180" t="s">
        <v>14</v>
      </c>
    </row>
    <row r="5581" spans="1:6">
      <c r="A5581" s="180" t="s">
        <v>397</v>
      </c>
      <c r="B5581" s="181">
        <v>3344</v>
      </c>
      <c r="C5581" s="181">
        <v>529700</v>
      </c>
      <c r="D5581" s="181">
        <v>5</v>
      </c>
      <c r="E5581" s="180" t="s">
        <v>9665</v>
      </c>
      <c r="F5581" s="180" t="s">
        <v>5</v>
      </c>
    </row>
    <row r="5582" spans="1:6">
      <c r="A5582" s="180" t="s">
        <v>397</v>
      </c>
      <c r="B5582" s="181">
        <v>4606</v>
      </c>
      <c r="C5582" s="181">
        <v>381700</v>
      </c>
      <c r="D5582" s="181">
        <v>6</v>
      </c>
      <c r="E5582" s="180" t="s">
        <v>9666</v>
      </c>
      <c r="F5582" s="180" t="s">
        <v>15</v>
      </c>
    </row>
    <row r="5583" spans="1:6">
      <c r="A5583" s="180" t="s">
        <v>397</v>
      </c>
      <c r="B5583" s="181">
        <v>4455</v>
      </c>
      <c r="C5583" s="181">
        <v>379400</v>
      </c>
      <c r="D5583" s="181">
        <v>5</v>
      </c>
      <c r="E5583" s="180" t="s">
        <v>9667</v>
      </c>
      <c r="F5583" s="180" t="s">
        <v>11</v>
      </c>
    </row>
    <row r="5584" spans="1:6">
      <c r="A5584" s="180" t="s">
        <v>397</v>
      </c>
      <c r="B5584" s="181">
        <v>3528</v>
      </c>
      <c r="C5584" s="181">
        <v>390200</v>
      </c>
      <c r="D5584" s="181">
        <v>4</v>
      </c>
      <c r="E5584" s="180" t="s">
        <v>9668</v>
      </c>
      <c r="F5584" s="180" t="s">
        <v>29</v>
      </c>
    </row>
    <row r="5585" spans="1:6">
      <c r="A5585" s="180" t="s">
        <v>397</v>
      </c>
      <c r="B5585" s="181">
        <v>4736</v>
      </c>
      <c r="C5585" s="181">
        <v>327800</v>
      </c>
      <c r="D5585" s="181">
        <v>4</v>
      </c>
      <c r="E5585" s="180" t="s">
        <v>9669</v>
      </c>
      <c r="F5585" s="180" t="s">
        <v>15</v>
      </c>
    </row>
    <row r="5586" spans="1:6">
      <c r="A5586" s="180" t="s">
        <v>397</v>
      </c>
      <c r="B5586" s="181">
        <v>4102</v>
      </c>
      <c r="C5586" s="181">
        <v>609900</v>
      </c>
      <c r="D5586" s="181">
        <v>6</v>
      </c>
      <c r="E5586" s="180" t="s">
        <v>9670</v>
      </c>
      <c r="F5586" s="180" t="s">
        <v>13</v>
      </c>
    </row>
    <row r="5587" spans="1:6">
      <c r="A5587" s="180" t="s">
        <v>397</v>
      </c>
      <c r="B5587" s="181">
        <v>7647</v>
      </c>
      <c r="C5587" s="181">
        <v>1373200</v>
      </c>
      <c r="D5587" s="181">
        <v>7</v>
      </c>
      <c r="E5587" s="180" t="s">
        <v>9671</v>
      </c>
      <c r="F5587" s="180" t="s">
        <v>24</v>
      </c>
    </row>
    <row r="5588" spans="1:6">
      <c r="A5588" s="180" t="s">
        <v>397</v>
      </c>
      <c r="B5588" s="181">
        <v>3714</v>
      </c>
      <c r="C5588" s="181">
        <v>425700</v>
      </c>
      <c r="D5588" s="181">
        <v>5</v>
      </c>
      <c r="E5588" s="180" t="s">
        <v>9672</v>
      </c>
      <c r="F5588" s="180" t="s">
        <v>162</v>
      </c>
    </row>
    <row r="5589" spans="1:6">
      <c r="A5589" s="180" t="s">
        <v>397</v>
      </c>
      <c r="B5589" s="181">
        <v>6429</v>
      </c>
      <c r="C5589" s="181">
        <v>723600</v>
      </c>
      <c r="D5589" s="181">
        <v>4</v>
      </c>
      <c r="E5589" s="180" t="s">
        <v>9673</v>
      </c>
      <c r="F5589" s="180" t="s">
        <v>41</v>
      </c>
    </row>
    <row r="5590" spans="1:6">
      <c r="A5590" s="180" t="s">
        <v>397</v>
      </c>
      <c r="B5590" s="181">
        <v>4534</v>
      </c>
      <c r="C5590" s="181">
        <v>593200</v>
      </c>
      <c r="D5590" s="181">
        <v>4</v>
      </c>
      <c r="E5590" s="180" t="s">
        <v>9674</v>
      </c>
      <c r="F5590" s="180" t="s">
        <v>49</v>
      </c>
    </row>
    <row r="5591" spans="1:6">
      <c r="A5591" s="180" t="s">
        <v>397</v>
      </c>
      <c r="B5591" s="181">
        <v>7006</v>
      </c>
      <c r="C5591" s="181">
        <v>1565000</v>
      </c>
      <c r="D5591" s="181">
        <v>6</v>
      </c>
      <c r="E5591" s="180" t="s">
        <v>9675</v>
      </c>
      <c r="F5591" s="180" t="s">
        <v>28</v>
      </c>
    </row>
    <row r="5592" spans="1:6">
      <c r="A5592" s="180" t="s">
        <v>397</v>
      </c>
      <c r="B5592" s="181">
        <v>4414</v>
      </c>
      <c r="C5592" s="181">
        <v>382600</v>
      </c>
      <c r="D5592" s="181">
        <v>4</v>
      </c>
      <c r="E5592" s="180" t="s">
        <v>9676</v>
      </c>
      <c r="F5592" s="180" t="s">
        <v>10</v>
      </c>
    </row>
    <row r="5593" spans="1:6">
      <c r="A5593" s="180" t="s">
        <v>397</v>
      </c>
      <c r="B5593" s="181">
        <v>4242</v>
      </c>
      <c r="C5593" s="181">
        <v>306900</v>
      </c>
      <c r="D5593" s="181">
        <v>5</v>
      </c>
      <c r="E5593" s="180" t="s">
        <v>9677</v>
      </c>
      <c r="F5593" s="180" t="s">
        <v>14</v>
      </c>
    </row>
    <row r="5594" spans="1:6">
      <c r="A5594" s="180" t="s">
        <v>397</v>
      </c>
      <c r="B5594" s="181">
        <v>3076</v>
      </c>
      <c r="C5594" s="181">
        <v>925800</v>
      </c>
      <c r="D5594" s="181">
        <v>4</v>
      </c>
      <c r="E5594" s="180" t="s">
        <v>9678</v>
      </c>
      <c r="F5594" s="180" t="s">
        <v>7</v>
      </c>
    </row>
    <row r="5595" spans="1:6">
      <c r="A5595" s="180" t="s">
        <v>397</v>
      </c>
      <c r="B5595" s="181">
        <v>4725</v>
      </c>
      <c r="C5595" s="181">
        <v>766600</v>
      </c>
      <c r="D5595" s="181">
        <v>4</v>
      </c>
      <c r="E5595" s="180" t="s">
        <v>9679</v>
      </c>
      <c r="F5595" s="180" t="s">
        <v>28</v>
      </c>
    </row>
    <row r="5596" spans="1:6">
      <c r="A5596" s="180" t="s">
        <v>397</v>
      </c>
      <c r="B5596" s="181">
        <v>4461</v>
      </c>
      <c r="C5596" s="181">
        <v>348800</v>
      </c>
      <c r="D5596" s="181">
        <v>4</v>
      </c>
      <c r="E5596" s="180" t="s">
        <v>9680</v>
      </c>
      <c r="F5596" s="180" t="s">
        <v>11</v>
      </c>
    </row>
    <row r="5597" spans="1:6">
      <c r="A5597" s="180" t="s">
        <v>397</v>
      </c>
      <c r="B5597" s="181">
        <v>4077</v>
      </c>
      <c r="C5597" s="181">
        <v>280300</v>
      </c>
      <c r="D5597" s="181">
        <v>4</v>
      </c>
      <c r="E5597" s="180" t="s">
        <v>9681</v>
      </c>
      <c r="F5597" s="180" t="s">
        <v>14</v>
      </c>
    </row>
    <row r="5598" spans="1:6">
      <c r="A5598" s="180" t="s">
        <v>397</v>
      </c>
      <c r="B5598" s="181">
        <v>3450</v>
      </c>
      <c r="C5598" s="181">
        <v>234800</v>
      </c>
      <c r="D5598" s="181">
        <v>4</v>
      </c>
      <c r="E5598" s="180" t="s">
        <v>9682</v>
      </c>
      <c r="F5598" s="180" t="s">
        <v>103</v>
      </c>
    </row>
    <row r="5599" spans="1:6">
      <c r="A5599" s="180" t="s">
        <v>397</v>
      </c>
      <c r="B5599" s="181">
        <v>2856</v>
      </c>
      <c r="C5599" s="181">
        <v>346800</v>
      </c>
      <c r="D5599" s="181">
        <v>4</v>
      </c>
      <c r="E5599" s="180" t="s">
        <v>9683</v>
      </c>
      <c r="F5599" s="180" t="s">
        <v>7</v>
      </c>
    </row>
    <row r="5600" spans="1:6">
      <c r="A5600" s="180" t="s">
        <v>397</v>
      </c>
      <c r="B5600" s="181">
        <v>4660</v>
      </c>
      <c r="C5600" s="181">
        <v>300800</v>
      </c>
      <c r="D5600" s="181">
        <v>5</v>
      </c>
      <c r="E5600" s="180" t="s">
        <v>9684</v>
      </c>
      <c r="F5600" s="180" t="s">
        <v>11</v>
      </c>
    </row>
    <row r="5601" spans="1:6">
      <c r="A5601" s="180" t="s">
        <v>397</v>
      </c>
      <c r="B5601" s="181">
        <v>5503</v>
      </c>
      <c r="C5601" s="181">
        <v>378200</v>
      </c>
      <c r="D5601" s="181">
        <v>4</v>
      </c>
      <c r="E5601" s="180" t="s">
        <v>9685</v>
      </c>
      <c r="F5601" s="180" t="s">
        <v>14</v>
      </c>
    </row>
    <row r="5602" spans="1:6">
      <c r="A5602" s="180" t="s">
        <v>397</v>
      </c>
      <c r="B5602" s="181">
        <v>3852</v>
      </c>
      <c r="C5602" s="181">
        <v>398900</v>
      </c>
      <c r="D5602" s="181">
        <v>5</v>
      </c>
      <c r="E5602" s="180" t="s">
        <v>9686</v>
      </c>
      <c r="F5602" s="180" t="s">
        <v>7</v>
      </c>
    </row>
    <row r="5603" spans="1:6">
      <c r="A5603" s="180" t="s">
        <v>397</v>
      </c>
      <c r="B5603" s="181">
        <v>4125</v>
      </c>
      <c r="C5603" s="181">
        <v>672300</v>
      </c>
      <c r="D5603" s="181">
        <v>6</v>
      </c>
      <c r="E5603" s="180" t="s">
        <v>9687</v>
      </c>
      <c r="F5603" s="180" t="s">
        <v>5</v>
      </c>
    </row>
    <row r="5604" spans="1:6">
      <c r="A5604" s="180" t="s">
        <v>397</v>
      </c>
      <c r="B5604" s="181">
        <v>3855</v>
      </c>
      <c r="C5604" s="181">
        <v>367600</v>
      </c>
      <c r="D5604" s="181">
        <v>4</v>
      </c>
      <c r="E5604" s="180" t="s">
        <v>9688</v>
      </c>
      <c r="F5604" s="180" t="s">
        <v>5</v>
      </c>
    </row>
    <row r="5605" spans="1:6">
      <c r="A5605" s="180" t="s">
        <v>397</v>
      </c>
      <c r="B5605" s="181">
        <v>2521</v>
      </c>
      <c r="C5605" s="181">
        <v>560500</v>
      </c>
      <c r="D5605" s="181">
        <v>4</v>
      </c>
      <c r="E5605" s="180" t="s">
        <v>9689</v>
      </c>
      <c r="F5605" s="180" t="s">
        <v>44</v>
      </c>
    </row>
    <row r="5606" spans="1:6">
      <c r="A5606" s="180" t="s">
        <v>397</v>
      </c>
      <c r="B5606" s="181">
        <v>3123</v>
      </c>
      <c r="C5606" s="181">
        <v>611800</v>
      </c>
      <c r="D5606" s="181">
        <v>4</v>
      </c>
      <c r="E5606" s="180" t="s">
        <v>9690</v>
      </c>
      <c r="F5606" s="180" t="s">
        <v>44</v>
      </c>
    </row>
    <row r="5607" spans="1:6">
      <c r="A5607" s="180" t="s">
        <v>397</v>
      </c>
      <c r="B5607" s="181">
        <v>3612</v>
      </c>
      <c r="C5607" s="181">
        <v>523400</v>
      </c>
      <c r="D5607" s="181">
        <v>6</v>
      </c>
      <c r="E5607" s="180" t="s">
        <v>9691</v>
      </c>
      <c r="F5607" s="180" t="s">
        <v>32</v>
      </c>
    </row>
    <row r="5608" spans="1:6">
      <c r="A5608" s="180" t="s">
        <v>397</v>
      </c>
      <c r="B5608" s="181">
        <v>4120</v>
      </c>
      <c r="C5608" s="181">
        <v>385400</v>
      </c>
      <c r="D5608" s="181">
        <v>8</v>
      </c>
      <c r="E5608" s="180" t="s">
        <v>9692</v>
      </c>
      <c r="F5608" s="180" t="s">
        <v>11</v>
      </c>
    </row>
    <row r="5609" spans="1:6">
      <c r="A5609" s="180" t="s">
        <v>397</v>
      </c>
      <c r="B5609" s="181">
        <v>3210</v>
      </c>
      <c r="C5609" s="181">
        <v>414700</v>
      </c>
      <c r="D5609" s="181">
        <v>4</v>
      </c>
      <c r="E5609" s="180" t="s">
        <v>9693</v>
      </c>
      <c r="F5609" s="180" t="s">
        <v>32</v>
      </c>
    </row>
    <row r="5610" spans="1:6">
      <c r="A5610" s="180" t="s">
        <v>397</v>
      </c>
      <c r="B5610" s="181">
        <v>5656</v>
      </c>
      <c r="C5610" s="181">
        <v>733600</v>
      </c>
      <c r="D5610" s="181">
        <v>7</v>
      </c>
      <c r="E5610" s="180" t="s">
        <v>9694</v>
      </c>
      <c r="F5610" s="180" t="s">
        <v>156</v>
      </c>
    </row>
    <row r="5611" spans="1:6">
      <c r="A5611" s="180" t="s">
        <v>397</v>
      </c>
      <c r="B5611" s="181">
        <v>4503</v>
      </c>
      <c r="C5611" s="181">
        <v>339700</v>
      </c>
      <c r="D5611" s="181">
        <v>6</v>
      </c>
      <c r="E5611" s="180" t="s">
        <v>9695</v>
      </c>
      <c r="F5611" s="180" t="s">
        <v>15</v>
      </c>
    </row>
    <row r="5612" spans="1:6">
      <c r="A5612" s="180" t="s">
        <v>397</v>
      </c>
      <c r="B5612" s="181">
        <v>3548</v>
      </c>
      <c r="C5612" s="181">
        <v>340000</v>
      </c>
      <c r="D5612" s="181">
        <v>4</v>
      </c>
      <c r="E5612" s="180" t="s">
        <v>9696</v>
      </c>
      <c r="F5612" s="180" t="s">
        <v>97</v>
      </c>
    </row>
    <row r="5613" spans="1:6">
      <c r="A5613" s="180" t="s">
        <v>397</v>
      </c>
      <c r="B5613" s="181">
        <v>3281</v>
      </c>
      <c r="C5613" s="181">
        <v>289100</v>
      </c>
      <c r="D5613" s="181">
        <v>4</v>
      </c>
      <c r="E5613" s="180" t="s">
        <v>9697</v>
      </c>
      <c r="F5613" s="180" t="s">
        <v>14</v>
      </c>
    </row>
    <row r="5614" spans="1:6">
      <c r="A5614" s="180" t="s">
        <v>397</v>
      </c>
      <c r="B5614" s="181">
        <v>2635</v>
      </c>
      <c r="C5614" s="181">
        <v>309000</v>
      </c>
      <c r="D5614" s="181">
        <v>4</v>
      </c>
      <c r="E5614" s="180" t="s">
        <v>9698</v>
      </c>
      <c r="F5614" s="180" t="s">
        <v>139</v>
      </c>
    </row>
    <row r="5615" spans="1:6">
      <c r="A5615" s="180" t="s">
        <v>397</v>
      </c>
      <c r="B5615" s="181">
        <v>5340</v>
      </c>
      <c r="C5615" s="181">
        <v>525200</v>
      </c>
      <c r="D5615" s="181">
        <v>5</v>
      </c>
      <c r="E5615" s="180" t="s">
        <v>9699</v>
      </c>
      <c r="F5615" s="180" t="s">
        <v>27</v>
      </c>
    </row>
    <row r="5616" spans="1:6">
      <c r="A5616" s="180" t="s">
        <v>397</v>
      </c>
      <c r="B5616" s="181">
        <v>3972</v>
      </c>
      <c r="C5616" s="181">
        <v>268100</v>
      </c>
      <c r="D5616" s="181">
        <v>4</v>
      </c>
      <c r="E5616" s="180" t="s">
        <v>9700</v>
      </c>
      <c r="F5616" s="180" t="s">
        <v>11</v>
      </c>
    </row>
    <row r="5617" spans="1:6">
      <c r="A5617" s="180" t="s">
        <v>397</v>
      </c>
      <c r="B5617" s="181">
        <v>4609</v>
      </c>
      <c r="C5617" s="181">
        <v>301400</v>
      </c>
      <c r="D5617" s="181">
        <v>6</v>
      </c>
      <c r="E5617" s="180" t="s">
        <v>9701</v>
      </c>
      <c r="F5617" s="180" t="s">
        <v>11</v>
      </c>
    </row>
    <row r="5618" spans="1:6">
      <c r="A5618" s="180" t="s">
        <v>397</v>
      </c>
      <c r="B5618" s="181">
        <v>3558</v>
      </c>
      <c r="C5618" s="181">
        <v>250600</v>
      </c>
      <c r="D5618" s="181">
        <v>5</v>
      </c>
      <c r="E5618" s="180" t="s">
        <v>9702</v>
      </c>
      <c r="F5618" s="180" t="s">
        <v>11</v>
      </c>
    </row>
    <row r="5619" spans="1:6">
      <c r="A5619" s="180" t="s">
        <v>397</v>
      </c>
      <c r="B5619" s="181">
        <v>3463</v>
      </c>
      <c r="C5619" s="181">
        <v>310800</v>
      </c>
      <c r="D5619" s="181">
        <v>4</v>
      </c>
      <c r="E5619" s="180" t="s">
        <v>9703</v>
      </c>
      <c r="F5619" s="180" t="s">
        <v>14</v>
      </c>
    </row>
    <row r="5620" spans="1:6">
      <c r="A5620" s="180" t="s">
        <v>397</v>
      </c>
      <c r="B5620" s="181">
        <v>2304</v>
      </c>
      <c r="C5620" s="181">
        <v>360900</v>
      </c>
      <c r="D5620" s="181">
        <v>4</v>
      </c>
      <c r="E5620" s="180" t="s">
        <v>9704</v>
      </c>
      <c r="F5620" s="180" t="s">
        <v>26</v>
      </c>
    </row>
    <row r="5621" spans="1:6">
      <c r="A5621" s="180" t="s">
        <v>397</v>
      </c>
      <c r="B5621" s="181">
        <v>4664</v>
      </c>
      <c r="C5621" s="181">
        <v>1462500</v>
      </c>
      <c r="D5621" s="181">
        <v>4</v>
      </c>
      <c r="E5621" s="180" t="s">
        <v>9705</v>
      </c>
      <c r="F5621" s="180" t="s">
        <v>7</v>
      </c>
    </row>
    <row r="5622" spans="1:6">
      <c r="A5622" s="180" t="s">
        <v>397</v>
      </c>
      <c r="B5622" s="181">
        <v>3900</v>
      </c>
      <c r="C5622" s="181">
        <v>549200</v>
      </c>
      <c r="D5622" s="181">
        <v>5</v>
      </c>
      <c r="E5622" s="180" t="s">
        <v>9706</v>
      </c>
      <c r="F5622" s="180" t="s">
        <v>5</v>
      </c>
    </row>
    <row r="5623" spans="1:6">
      <c r="A5623" s="180" t="s">
        <v>397</v>
      </c>
      <c r="B5623" s="181">
        <v>3243</v>
      </c>
      <c r="C5623" s="181">
        <v>297400</v>
      </c>
      <c r="D5623" s="181">
        <v>4</v>
      </c>
      <c r="E5623" s="180" t="s">
        <v>9707</v>
      </c>
      <c r="F5623" s="180" t="s">
        <v>162</v>
      </c>
    </row>
    <row r="5624" spans="1:6">
      <c r="A5624" s="180" t="s">
        <v>397</v>
      </c>
      <c r="B5624" s="181">
        <v>2340</v>
      </c>
      <c r="C5624" s="181">
        <v>246300</v>
      </c>
      <c r="D5624" s="181">
        <v>4</v>
      </c>
      <c r="E5624" s="180" t="s">
        <v>9708</v>
      </c>
      <c r="F5624" s="180" t="s">
        <v>246</v>
      </c>
    </row>
    <row r="5625" spans="1:6">
      <c r="A5625" s="180" t="s">
        <v>397</v>
      </c>
      <c r="B5625" s="181">
        <v>2320</v>
      </c>
      <c r="C5625" s="181">
        <v>213100</v>
      </c>
      <c r="D5625" s="181">
        <v>4</v>
      </c>
      <c r="E5625" s="180" t="s">
        <v>9709</v>
      </c>
      <c r="F5625" s="180" t="s">
        <v>190</v>
      </c>
    </row>
    <row r="5626" spans="1:6">
      <c r="A5626" s="180" t="s">
        <v>397</v>
      </c>
      <c r="B5626" s="181">
        <v>4171</v>
      </c>
      <c r="C5626" s="181">
        <v>357300</v>
      </c>
      <c r="D5626" s="181">
        <v>5</v>
      </c>
      <c r="E5626" s="180" t="s">
        <v>9710</v>
      </c>
      <c r="F5626" s="180" t="s">
        <v>11</v>
      </c>
    </row>
    <row r="5627" spans="1:6">
      <c r="A5627" s="180" t="s">
        <v>397</v>
      </c>
      <c r="B5627" s="181">
        <v>5850</v>
      </c>
      <c r="C5627" s="181">
        <v>464200</v>
      </c>
      <c r="D5627" s="181">
        <v>6</v>
      </c>
      <c r="E5627" s="180" t="s">
        <v>9711</v>
      </c>
      <c r="F5627" s="180" t="s">
        <v>14</v>
      </c>
    </row>
    <row r="5628" spans="1:6">
      <c r="A5628" s="180" t="s">
        <v>397</v>
      </c>
      <c r="B5628" s="181">
        <v>2562</v>
      </c>
      <c r="C5628" s="181">
        <v>470300</v>
      </c>
      <c r="D5628" s="181">
        <v>5</v>
      </c>
      <c r="E5628" s="180" t="s">
        <v>9712</v>
      </c>
      <c r="F5628" s="180" t="s">
        <v>49</v>
      </c>
    </row>
    <row r="5629" spans="1:6">
      <c r="A5629" s="180" t="s">
        <v>397</v>
      </c>
      <c r="B5629" s="181">
        <v>2810</v>
      </c>
      <c r="C5629" s="181">
        <v>575900</v>
      </c>
      <c r="D5629" s="181">
        <v>4</v>
      </c>
      <c r="E5629" s="180" t="s">
        <v>9713</v>
      </c>
      <c r="F5629" s="180" t="s">
        <v>18</v>
      </c>
    </row>
    <row r="5630" spans="1:6">
      <c r="A5630" s="180" t="s">
        <v>397</v>
      </c>
      <c r="B5630" s="181">
        <v>5160</v>
      </c>
      <c r="C5630" s="181">
        <v>1401000</v>
      </c>
      <c r="D5630" s="181">
        <v>8</v>
      </c>
      <c r="E5630" s="180" t="s">
        <v>9714</v>
      </c>
      <c r="F5630" s="180" t="s">
        <v>24</v>
      </c>
    </row>
    <row r="5631" spans="1:6">
      <c r="A5631" s="180" t="s">
        <v>397</v>
      </c>
      <c r="B5631" s="181">
        <v>3841</v>
      </c>
      <c r="C5631" s="181">
        <v>325800</v>
      </c>
      <c r="D5631" s="181">
        <v>6</v>
      </c>
      <c r="E5631" s="180" t="s">
        <v>9715</v>
      </c>
      <c r="F5631" s="180" t="s">
        <v>14</v>
      </c>
    </row>
    <row r="5632" spans="1:6">
      <c r="A5632" s="180" t="s">
        <v>397</v>
      </c>
      <c r="B5632" s="181">
        <v>4914</v>
      </c>
      <c r="C5632" s="181">
        <v>741300</v>
      </c>
      <c r="D5632" s="181">
        <v>6</v>
      </c>
      <c r="E5632" s="180" t="s">
        <v>9716</v>
      </c>
      <c r="F5632" s="180" t="s">
        <v>31</v>
      </c>
    </row>
    <row r="5633" spans="1:6">
      <c r="A5633" s="180" t="s">
        <v>397</v>
      </c>
      <c r="B5633" s="181">
        <v>2756</v>
      </c>
      <c r="C5633" s="181">
        <v>232700</v>
      </c>
      <c r="D5633" s="181">
        <v>4</v>
      </c>
      <c r="E5633" s="180" t="s">
        <v>9717</v>
      </c>
      <c r="F5633" s="180" t="s">
        <v>183</v>
      </c>
    </row>
    <row r="5634" spans="1:6">
      <c r="A5634" s="180" t="s">
        <v>397</v>
      </c>
      <c r="B5634" s="181">
        <v>2988</v>
      </c>
      <c r="C5634" s="181">
        <v>308800</v>
      </c>
      <c r="D5634" s="181">
        <v>5</v>
      </c>
      <c r="E5634" s="180" t="s">
        <v>9718</v>
      </c>
      <c r="F5634" s="180" t="s">
        <v>14</v>
      </c>
    </row>
    <row r="5635" spans="1:6">
      <c r="A5635" s="180" t="s">
        <v>397</v>
      </c>
      <c r="B5635" s="181">
        <v>5472</v>
      </c>
      <c r="C5635" s="181">
        <v>902400</v>
      </c>
      <c r="D5635" s="181">
        <v>6</v>
      </c>
      <c r="E5635" s="180" t="s">
        <v>9719</v>
      </c>
      <c r="F5635" s="180" t="s">
        <v>32</v>
      </c>
    </row>
    <row r="5636" spans="1:6">
      <c r="A5636" s="180" t="s">
        <v>397</v>
      </c>
      <c r="B5636" s="181">
        <v>3969</v>
      </c>
      <c r="C5636" s="181">
        <v>304400</v>
      </c>
      <c r="D5636" s="181">
        <v>4</v>
      </c>
      <c r="E5636" s="180" t="s">
        <v>9720</v>
      </c>
      <c r="F5636" s="180" t="s">
        <v>15</v>
      </c>
    </row>
    <row r="5637" spans="1:6">
      <c r="A5637" s="180" t="s">
        <v>397</v>
      </c>
      <c r="B5637" s="181">
        <v>5322</v>
      </c>
      <c r="C5637" s="181">
        <v>549500</v>
      </c>
      <c r="D5637" s="181">
        <v>6</v>
      </c>
      <c r="E5637" s="180" t="s">
        <v>9721</v>
      </c>
      <c r="F5637" s="180" t="s">
        <v>95</v>
      </c>
    </row>
    <row r="5638" spans="1:6">
      <c r="A5638" s="180" t="s">
        <v>397</v>
      </c>
      <c r="B5638" s="181">
        <v>3579</v>
      </c>
      <c r="C5638" s="181">
        <v>395000</v>
      </c>
      <c r="D5638" s="181">
        <v>4</v>
      </c>
      <c r="E5638" s="180" t="s">
        <v>9722</v>
      </c>
      <c r="F5638" s="180" t="s">
        <v>97</v>
      </c>
    </row>
    <row r="5639" spans="1:6">
      <c r="A5639" s="180" t="s">
        <v>397</v>
      </c>
      <c r="B5639" s="181">
        <v>4512</v>
      </c>
      <c r="C5639" s="181">
        <v>615900</v>
      </c>
      <c r="D5639" s="181">
        <v>5</v>
      </c>
      <c r="E5639" s="180" t="s">
        <v>9723</v>
      </c>
      <c r="F5639" s="180" t="s">
        <v>65</v>
      </c>
    </row>
    <row r="5640" spans="1:6">
      <c r="A5640" s="180" t="s">
        <v>397</v>
      </c>
      <c r="B5640" s="181">
        <v>9529</v>
      </c>
      <c r="C5640" s="181">
        <v>1166700</v>
      </c>
      <c r="D5640" s="181">
        <v>8</v>
      </c>
      <c r="E5640" s="180" t="s">
        <v>9724</v>
      </c>
      <c r="F5640" s="180" t="s">
        <v>5</v>
      </c>
    </row>
    <row r="5641" spans="1:6">
      <c r="A5641" s="180" t="s">
        <v>397</v>
      </c>
      <c r="B5641" s="181">
        <v>3098</v>
      </c>
      <c r="C5641" s="181">
        <v>588200</v>
      </c>
      <c r="D5641" s="181">
        <v>4</v>
      </c>
      <c r="E5641" s="180" t="s">
        <v>9725</v>
      </c>
      <c r="F5641" s="180" t="s">
        <v>28</v>
      </c>
    </row>
    <row r="5642" spans="1:6">
      <c r="A5642" s="180" t="s">
        <v>397</v>
      </c>
      <c r="B5642" s="181">
        <v>4596</v>
      </c>
      <c r="C5642" s="181">
        <v>437800</v>
      </c>
      <c r="D5642" s="181">
        <v>4</v>
      </c>
      <c r="E5642" s="180" t="s">
        <v>9726</v>
      </c>
      <c r="F5642" s="180" t="s">
        <v>14</v>
      </c>
    </row>
    <row r="5643" spans="1:6">
      <c r="A5643" s="180" t="s">
        <v>397</v>
      </c>
      <c r="B5643" s="181">
        <v>4606</v>
      </c>
      <c r="C5643" s="181">
        <v>421800</v>
      </c>
      <c r="D5643" s="181">
        <v>4</v>
      </c>
      <c r="E5643" s="180" t="s">
        <v>9727</v>
      </c>
      <c r="F5643" s="180" t="s">
        <v>14</v>
      </c>
    </row>
    <row r="5644" spans="1:6">
      <c r="A5644" s="180" t="s">
        <v>397</v>
      </c>
      <c r="B5644" s="181">
        <v>3120</v>
      </c>
      <c r="C5644" s="181">
        <v>316200</v>
      </c>
      <c r="D5644" s="181">
        <v>4</v>
      </c>
      <c r="E5644" s="180" t="s">
        <v>9728</v>
      </c>
      <c r="F5644" s="180" t="s">
        <v>28</v>
      </c>
    </row>
    <row r="5645" spans="1:6">
      <c r="A5645" s="180" t="s">
        <v>397</v>
      </c>
      <c r="B5645" s="181">
        <v>2976</v>
      </c>
      <c r="C5645" s="181">
        <v>277900</v>
      </c>
      <c r="D5645" s="181">
        <v>5</v>
      </c>
      <c r="E5645" s="180" t="s">
        <v>9729</v>
      </c>
      <c r="F5645" s="180" t="s">
        <v>11</v>
      </c>
    </row>
    <row r="5646" spans="1:6">
      <c r="A5646" s="180" t="s">
        <v>397</v>
      </c>
      <c r="B5646" s="181">
        <v>7061</v>
      </c>
      <c r="C5646" s="181">
        <v>881200</v>
      </c>
      <c r="D5646" s="181">
        <v>6</v>
      </c>
      <c r="E5646" s="180" t="s">
        <v>9730</v>
      </c>
      <c r="F5646" s="180" t="s">
        <v>13</v>
      </c>
    </row>
    <row r="5647" spans="1:6">
      <c r="A5647" s="180" t="s">
        <v>397</v>
      </c>
      <c r="B5647" s="181">
        <v>5480</v>
      </c>
      <c r="C5647" s="181">
        <v>385300</v>
      </c>
      <c r="D5647" s="181">
        <v>6</v>
      </c>
      <c r="E5647" s="180" t="s">
        <v>9731</v>
      </c>
      <c r="F5647" s="180" t="s">
        <v>158</v>
      </c>
    </row>
    <row r="5648" spans="1:6">
      <c r="A5648" s="180" t="s">
        <v>397</v>
      </c>
      <c r="B5648" s="181">
        <v>3489</v>
      </c>
      <c r="C5648" s="181">
        <v>318000</v>
      </c>
      <c r="D5648" s="181">
        <v>4</v>
      </c>
      <c r="E5648" s="180" t="s">
        <v>9732</v>
      </c>
      <c r="F5648" s="180" t="s">
        <v>11</v>
      </c>
    </row>
    <row r="5649" spans="1:6">
      <c r="A5649" s="180" t="s">
        <v>397</v>
      </c>
      <c r="B5649" s="181">
        <v>4277</v>
      </c>
      <c r="C5649" s="181">
        <v>271300</v>
      </c>
      <c r="D5649" s="181">
        <v>4</v>
      </c>
      <c r="E5649" s="180" t="s">
        <v>9733</v>
      </c>
      <c r="F5649" s="180" t="s">
        <v>15</v>
      </c>
    </row>
    <row r="5650" spans="1:6">
      <c r="A5650" s="180" t="s">
        <v>397</v>
      </c>
      <c r="B5650" s="181">
        <v>4314</v>
      </c>
      <c r="C5650" s="181">
        <v>589300</v>
      </c>
      <c r="D5650" s="181">
        <v>5</v>
      </c>
      <c r="E5650" s="180" t="s">
        <v>9734</v>
      </c>
      <c r="F5650" s="180" t="s">
        <v>95</v>
      </c>
    </row>
    <row r="5651" spans="1:6">
      <c r="A5651" s="180" t="s">
        <v>397</v>
      </c>
      <c r="B5651" s="181">
        <v>3640</v>
      </c>
      <c r="C5651" s="181">
        <v>536200</v>
      </c>
      <c r="D5651" s="181">
        <v>4</v>
      </c>
      <c r="E5651" s="180" t="s">
        <v>9735</v>
      </c>
      <c r="F5651" s="180" t="s">
        <v>49</v>
      </c>
    </row>
    <row r="5652" spans="1:6">
      <c r="A5652" s="180" t="s">
        <v>397</v>
      </c>
      <c r="B5652" s="181">
        <v>5508</v>
      </c>
      <c r="C5652" s="181">
        <v>437700</v>
      </c>
      <c r="D5652" s="181">
        <v>6</v>
      </c>
      <c r="E5652" s="180" t="s">
        <v>9736</v>
      </c>
      <c r="F5652" s="180" t="s">
        <v>14</v>
      </c>
    </row>
    <row r="5653" spans="1:6">
      <c r="A5653" s="180" t="s">
        <v>397</v>
      </c>
      <c r="B5653" s="181">
        <v>2944</v>
      </c>
      <c r="C5653" s="181">
        <v>362100</v>
      </c>
      <c r="D5653" s="181">
        <v>4</v>
      </c>
      <c r="E5653" s="180" t="s">
        <v>9737</v>
      </c>
      <c r="F5653" s="180" t="s">
        <v>14</v>
      </c>
    </row>
    <row r="5654" spans="1:6">
      <c r="A5654" s="180" t="s">
        <v>397</v>
      </c>
      <c r="B5654" s="181">
        <v>5526</v>
      </c>
      <c r="C5654" s="181">
        <v>1598700</v>
      </c>
      <c r="D5654" s="181">
        <v>6</v>
      </c>
      <c r="E5654" s="180" t="s">
        <v>9738</v>
      </c>
      <c r="F5654" s="180" t="s">
        <v>24</v>
      </c>
    </row>
    <row r="5655" spans="1:6">
      <c r="A5655" s="180" t="s">
        <v>397</v>
      </c>
      <c r="B5655" s="181">
        <v>4216</v>
      </c>
      <c r="C5655" s="181">
        <v>294700</v>
      </c>
      <c r="D5655" s="181">
        <v>6</v>
      </c>
      <c r="E5655" s="180" t="s">
        <v>9739</v>
      </c>
      <c r="F5655" s="180" t="s">
        <v>11</v>
      </c>
    </row>
    <row r="5656" spans="1:6">
      <c r="A5656" s="180" t="s">
        <v>397</v>
      </c>
      <c r="B5656" s="181">
        <v>4564</v>
      </c>
      <c r="C5656" s="181">
        <v>660000</v>
      </c>
      <c r="D5656" s="181">
        <v>4</v>
      </c>
      <c r="E5656" s="180" t="s">
        <v>9740</v>
      </c>
      <c r="F5656" s="180" t="s">
        <v>44</v>
      </c>
    </row>
    <row r="5657" spans="1:6">
      <c r="A5657" s="180" t="s">
        <v>397</v>
      </c>
      <c r="B5657" s="181">
        <v>4320</v>
      </c>
      <c r="C5657" s="181">
        <v>351100</v>
      </c>
      <c r="D5657" s="181">
        <v>6</v>
      </c>
      <c r="E5657" s="180" t="s">
        <v>9741</v>
      </c>
      <c r="F5657" s="180" t="s">
        <v>14</v>
      </c>
    </row>
    <row r="5658" spans="1:6">
      <c r="A5658" s="180" t="s">
        <v>397</v>
      </c>
      <c r="B5658" s="181">
        <v>7768</v>
      </c>
      <c r="C5658" s="181">
        <v>1287300</v>
      </c>
      <c r="D5658" s="181">
        <v>6</v>
      </c>
      <c r="E5658" s="180" t="s">
        <v>9742</v>
      </c>
      <c r="F5658" s="180" t="s">
        <v>92</v>
      </c>
    </row>
    <row r="5659" spans="1:6">
      <c r="A5659" s="180" t="s">
        <v>397</v>
      </c>
      <c r="B5659" s="181">
        <v>4739</v>
      </c>
      <c r="C5659" s="181">
        <v>395200</v>
      </c>
      <c r="D5659" s="181">
        <v>5</v>
      </c>
      <c r="E5659" s="180" t="s">
        <v>9743</v>
      </c>
      <c r="F5659" s="180" t="s">
        <v>190</v>
      </c>
    </row>
    <row r="5660" spans="1:6">
      <c r="A5660" s="180" t="s">
        <v>397</v>
      </c>
      <c r="B5660" s="181">
        <v>5195</v>
      </c>
      <c r="C5660" s="181">
        <v>686200</v>
      </c>
      <c r="D5660" s="181">
        <v>6</v>
      </c>
      <c r="E5660" s="180" t="s">
        <v>9744</v>
      </c>
      <c r="F5660" s="180" t="s">
        <v>65</v>
      </c>
    </row>
    <row r="5661" spans="1:6">
      <c r="A5661" s="180" t="s">
        <v>397</v>
      </c>
      <c r="B5661" s="181">
        <v>5091</v>
      </c>
      <c r="C5661" s="181">
        <v>471100</v>
      </c>
      <c r="D5661" s="181">
        <v>4</v>
      </c>
      <c r="E5661" s="180" t="s">
        <v>9745</v>
      </c>
      <c r="F5661" s="180" t="s">
        <v>14</v>
      </c>
    </row>
    <row r="5662" spans="1:6">
      <c r="A5662" s="180" t="s">
        <v>397</v>
      </c>
      <c r="B5662" s="181">
        <v>5841</v>
      </c>
      <c r="C5662" s="181">
        <v>903000</v>
      </c>
      <c r="D5662" s="181">
        <v>5</v>
      </c>
      <c r="E5662" s="180" t="s">
        <v>9746</v>
      </c>
      <c r="F5662" s="180" t="s">
        <v>28</v>
      </c>
    </row>
    <row r="5663" spans="1:6">
      <c r="A5663" s="180" t="s">
        <v>397</v>
      </c>
      <c r="B5663" s="181">
        <v>5867</v>
      </c>
      <c r="C5663" s="181">
        <v>443300</v>
      </c>
      <c r="D5663" s="181">
        <v>6</v>
      </c>
      <c r="E5663" s="180" t="s">
        <v>9747</v>
      </c>
      <c r="F5663" s="180" t="s">
        <v>14</v>
      </c>
    </row>
    <row r="5664" spans="1:6">
      <c r="A5664" s="180" t="s">
        <v>397</v>
      </c>
      <c r="B5664" s="181">
        <v>6130</v>
      </c>
      <c r="C5664" s="181">
        <v>533500</v>
      </c>
      <c r="D5664" s="181">
        <v>6</v>
      </c>
      <c r="E5664" s="180" t="s">
        <v>9748</v>
      </c>
      <c r="F5664" s="180" t="s">
        <v>14</v>
      </c>
    </row>
    <row r="5665" spans="1:6">
      <c r="A5665" s="180" t="s">
        <v>397</v>
      </c>
      <c r="B5665" s="181">
        <v>3008</v>
      </c>
      <c r="C5665" s="181">
        <v>501200</v>
      </c>
      <c r="D5665" s="181">
        <v>4</v>
      </c>
      <c r="E5665" s="180" t="s">
        <v>9749</v>
      </c>
      <c r="F5665" s="180" t="s">
        <v>27</v>
      </c>
    </row>
    <row r="5666" spans="1:6">
      <c r="A5666" s="180" t="s">
        <v>397</v>
      </c>
      <c r="B5666" s="181">
        <v>4332</v>
      </c>
      <c r="C5666" s="181">
        <v>358300</v>
      </c>
      <c r="D5666" s="181">
        <v>4</v>
      </c>
      <c r="E5666" s="180" t="s">
        <v>9750</v>
      </c>
      <c r="F5666" s="180" t="s">
        <v>11</v>
      </c>
    </row>
    <row r="5667" spans="1:6">
      <c r="A5667" s="180" t="s">
        <v>397</v>
      </c>
      <c r="B5667" s="181">
        <v>5540</v>
      </c>
      <c r="C5667" s="181">
        <v>489300</v>
      </c>
      <c r="D5667" s="181">
        <v>7</v>
      </c>
      <c r="E5667" s="180" t="s">
        <v>9751</v>
      </c>
      <c r="F5667" s="180" t="s">
        <v>246</v>
      </c>
    </row>
    <row r="5668" spans="1:6">
      <c r="A5668" s="180" t="s">
        <v>397</v>
      </c>
      <c r="B5668" s="181">
        <v>4716</v>
      </c>
      <c r="C5668" s="181">
        <v>640300</v>
      </c>
      <c r="D5668" s="181">
        <v>6</v>
      </c>
      <c r="E5668" s="180" t="s">
        <v>9752</v>
      </c>
      <c r="F5668" s="180" t="s">
        <v>32</v>
      </c>
    </row>
    <row r="5669" spans="1:6">
      <c r="A5669" s="180" t="s">
        <v>397</v>
      </c>
      <c r="B5669" s="181">
        <v>2785</v>
      </c>
      <c r="C5669" s="181">
        <v>241400</v>
      </c>
      <c r="D5669" s="181">
        <v>4</v>
      </c>
      <c r="E5669" s="180" t="s">
        <v>9753</v>
      </c>
      <c r="F5669" s="180" t="s">
        <v>14</v>
      </c>
    </row>
    <row r="5670" spans="1:6">
      <c r="A5670" s="180" t="s">
        <v>397</v>
      </c>
      <c r="B5670" s="181">
        <v>6318</v>
      </c>
      <c r="C5670" s="181">
        <v>807700</v>
      </c>
      <c r="D5670" s="181">
        <v>8</v>
      </c>
      <c r="E5670" s="180" t="s">
        <v>9754</v>
      </c>
      <c r="F5670" s="180" t="s">
        <v>74</v>
      </c>
    </row>
    <row r="5671" spans="1:6">
      <c r="A5671" s="180" t="s">
        <v>397</v>
      </c>
      <c r="B5671" s="181">
        <v>4284</v>
      </c>
      <c r="C5671" s="181">
        <v>421200</v>
      </c>
      <c r="D5671" s="181">
        <v>4</v>
      </c>
      <c r="E5671" s="180" t="s">
        <v>9755</v>
      </c>
      <c r="F5671" s="180" t="s">
        <v>14</v>
      </c>
    </row>
    <row r="5672" spans="1:6">
      <c r="A5672" s="180" t="s">
        <v>397</v>
      </c>
      <c r="B5672" s="181">
        <v>3007</v>
      </c>
      <c r="C5672" s="181">
        <v>250600</v>
      </c>
      <c r="D5672" s="181">
        <v>4</v>
      </c>
      <c r="E5672" s="180" t="s">
        <v>9756</v>
      </c>
      <c r="F5672" s="180" t="s">
        <v>15</v>
      </c>
    </row>
    <row r="5673" spans="1:6">
      <c r="A5673" s="180" t="s">
        <v>397</v>
      </c>
      <c r="B5673" s="181">
        <v>5402</v>
      </c>
      <c r="C5673" s="181">
        <v>232700</v>
      </c>
      <c r="D5673" s="181">
        <v>6</v>
      </c>
      <c r="E5673" s="180" t="s">
        <v>9757</v>
      </c>
      <c r="F5673" s="180" t="s">
        <v>171</v>
      </c>
    </row>
    <row r="5674" spans="1:6">
      <c r="A5674" s="180" t="s">
        <v>397</v>
      </c>
      <c r="B5674" s="181">
        <v>3626</v>
      </c>
      <c r="C5674" s="181">
        <v>525200</v>
      </c>
      <c r="D5674" s="181">
        <v>4</v>
      </c>
      <c r="E5674" s="180" t="s">
        <v>9758</v>
      </c>
      <c r="F5674" s="180" t="s">
        <v>13</v>
      </c>
    </row>
    <row r="5675" spans="1:6">
      <c r="A5675" s="180" t="s">
        <v>397</v>
      </c>
      <c r="B5675" s="181">
        <v>3022</v>
      </c>
      <c r="C5675" s="181">
        <v>550700</v>
      </c>
      <c r="D5675" s="181">
        <v>4</v>
      </c>
      <c r="E5675" s="180" t="s">
        <v>9759</v>
      </c>
      <c r="F5675" s="180" t="s">
        <v>32</v>
      </c>
    </row>
    <row r="5676" spans="1:6">
      <c r="A5676" s="180" t="s">
        <v>397</v>
      </c>
      <c r="B5676" s="181">
        <v>4619</v>
      </c>
      <c r="C5676" s="181">
        <v>815800</v>
      </c>
      <c r="D5676" s="181">
        <v>6</v>
      </c>
      <c r="E5676" s="180" t="s">
        <v>9760</v>
      </c>
      <c r="F5676" s="180" t="s">
        <v>78</v>
      </c>
    </row>
    <row r="5677" spans="1:6">
      <c r="A5677" s="180" t="s">
        <v>397</v>
      </c>
      <c r="B5677" s="181">
        <v>8590</v>
      </c>
      <c r="C5677" s="181">
        <v>678500</v>
      </c>
      <c r="D5677" s="181">
        <v>4</v>
      </c>
      <c r="E5677" s="180" t="s">
        <v>9761</v>
      </c>
      <c r="F5677" s="180" t="s">
        <v>41</v>
      </c>
    </row>
    <row r="5678" spans="1:6">
      <c r="A5678" s="180" t="s">
        <v>397</v>
      </c>
      <c r="B5678" s="181">
        <v>5029</v>
      </c>
      <c r="C5678" s="181">
        <v>319100</v>
      </c>
      <c r="D5678" s="181">
        <v>6</v>
      </c>
      <c r="E5678" s="180" t="s">
        <v>9762</v>
      </c>
      <c r="F5678" s="180" t="s">
        <v>11</v>
      </c>
    </row>
    <row r="5679" spans="1:6">
      <c r="A5679" s="180" t="s">
        <v>397</v>
      </c>
      <c r="B5679" s="181">
        <v>5225</v>
      </c>
      <c r="C5679" s="181">
        <v>414600</v>
      </c>
      <c r="D5679" s="181">
        <v>4</v>
      </c>
      <c r="E5679" s="180" t="s">
        <v>9763</v>
      </c>
      <c r="F5679" s="180" t="s">
        <v>14</v>
      </c>
    </row>
    <row r="5680" spans="1:6">
      <c r="A5680" s="180" t="s">
        <v>397</v>
      </c>
      <c r="B5680" s="181">
        <v>5986</v>
      </c>
      <c r="C5680" s="181">
        <v>494400</v>
      </c>
      <c r="D5680" s="181">
        <v>8</v>
      </c>
      <c r="E5680" s="180" t="s">
        <v>9764</v>
      </c>
      <c r="F5680" s="180" t="s">
        <v>90</v>
      </c>
    </row>
    <row r="5681" spans="1:6">
      <c r="A5681" s="180" t="s">
        <v>397</v>
      </c>
      <c r="B5681" s="181">
        <v>4652</v>
      </c>
      <c r="C5681" s="181">
        <v>647500</v>
      </c>
      <c r="D5681" s="181">
        <v>5</v>
      </c>
      <c r="E5681" s="180" t="s">
        <v>9765</v>
      </c>
      <c r="F5681" s="180" t="s">
        <v>32</v>
      </c>
    </row>
    <row r="5682" spans="1:6">
      <c r="A5682" s="180" t="s">
        <v>397</v>
      </c>
      <c r="B5682" s="181">
        <v>5288</v>
      </c>
      <c r="C5682" s="181">
        <v>309800</v>
      </c>
      <c r="D5682" s="181">
        <v>7</v>
      </c>
      <c r="E5682" s="180" t="s">
        <v>9766</v>
      </c>
      <c r="F5682" s="180" t="s">
        <v>11</v>
      </c>
    </row>
    <row r="5683" spans="1:6">
      <c r="A5683" s="180" t="s">
        <v>397</v>
      </c>
      <c r="B5683" s="181">
        <v>3498</v>
      </c>
      <c r="C5683" s="181">
        <v>654600</v>
      </c>
      <c r="D5683" s="181">
        <v>4</v>
      </c>
      <c r="E5683" s="180" t="s">
        <v>9767</v>
      </c>
      <c r="F5683" s="180" t="s">
        <v>28</v>
      </c>
    </row>
    <row r="5684" spans="1:6">
      <c r="A5684" s="180" t="s">
        <v>397</v>
      </c>
      <c r="B5684" s="181">
        <v>3072</v>
      </c>
      <c r="C5684" s="181">
        <v>498500</v>
      </c>
      <c r="D5684" s="181">
        <v>5</v>
      </c>
      <c r="E5684" s="180" t="s">
        <v>9768</v>
      </c>
      <c r="F5684" s="180" t="s">
        <v>13</v>
      </c>
    </row>
    <row r="5685" spans="1:6">
      <c r="A5685" s="180" t="s">
        <v>397</v>
      </c>
      <c r="B5685" s="181">
        <v>5994</v>
      </c>
      <c r="C5685" s="181">
        <v>1341500</v>
      </c>
      <c r="D5685" s="181">
        <v>6</v>
      </c>
      <c r="E5685" s="180" t="s">
        <v>9769</v>
      </c>
      <c r="F5685" s="180" t="s">
        <v>7</v>
      </c>
    </row>
    <row r="5686" spans="1:6">
      <c r="A5686" s="180" t="s">
        <v>397</v>
      </c>
      <c r="B5686" s="181">
        <v>3385</v>
      </c>
      <c r="C5686" s="181">
        <v>467100</v>
      </c>
      <c r="D5686" s="181">
        <v>6</v>
      </c>
      <c r="E5686" s="180" t="s">
        <v>9770</v>
      </c>
      <c r="F5686" s="180" t="s">
        <v>162</v>
      </c>
    </row>
    <row r="5687" spans="1:6">
      <c r="A5687" s="180" t="s">
        <v>397</v>
      </c>
      <c r="B5687" s="181">
        <v>7519</v>
      </c>
      <c r="C5687" s="181">
        <v>505200</v>
      </c>
      <c r="D5687" s="181">
        <v>6</v>
      </c>
      <c r="E5687" s="180" t="s">
        <v>9771</v>
      </c>
      <c r="F5687" s="180" t="s">
        <v>14</v>
      </c>
    </row>
    <row r="5688" spans="1:6">
      <c r="A5688" s="180" t="s">
        <v>397</v>
      </c>
      <c r="B5688" s="181">
        <v>4080</v>
      </c>
      <c r="C5688" s="181">
        <v>362700</v>
      </c>
      <c r="D5688" s="181">
        <v>6</v>
      </c>
      <c r="E5688" s="180" t="s">
        <v>9772</v>
      </c>
      <c r="F5688" s="180" t="s">
        <v>14</v>
      </c>
    </row>
    <row r="5689" spans="1:6">
      <c r="A5689" s="180" t="s">
        <v>397</v>
      </c>
      <c r="B5689" s="181">
        <v>4307</v>
      </c>
      <c r="C5689" s="181">
        <v>406100</v>
      </c>
      <c r="D5689" s="181">
        <v>4</v>
      </c>
      <c r="E5689" s="180" t="s">
        <v>9773</v>
      </c>
      <c r="F5689" s="180" t="s">
        <v>10</v>
      </c>
    </row>
    <row r="5690" spans="1:6">
      <c r="A5690" s="180" t="s">
        <v>397</v>
      </c>
      <c r="B5690" s="181">
        <v>3169</v>
      </c>
      <c r="C5690" s="181">
        <v>209700</v>
      </c>
      <c r="D5690" s="181">
        <v>4</v>
      </c>
      <c r="E5690" s="180" t="s">
        <v>9774</v>
      </c>
      <c r="F5690" s="180" t="s">
        <v>14</v>
      </c>
    </row>
    <row r="5691" spans="1:6">
      <c r="A5691" s="180" t="s">
        <v>397</v>
      </c>
      <c r="B5691" s="181">
        <v>4464</v>
      </c>
      <c r="C5691" s="181">
        <v>301400</v>
      </c>
      <c r="D5691" s="181">
        <v>6</v>
      </c>
      <c r="E5691" s="180" t="s">
        <v>9775</v>
      </c>
      <c r="F5691" s="180" t="s">
        <v>11</v>
      </c>
    </row>
    <row r="5692" spans="1:6">
      <c r="A5692" s="180" t="s">
        <v>397</v>
      </c>
      <c r="B5692" s="181">
        <v>2388</v>
      </c>
      <c r="C5692" s="181">
        <v>331200</v>
      </c>
      <c r="D5692" s="181">
        <v>4</v>
      </c>
      <c r="E5692" s="180" t="s">
        <v>9776</v>
      </c>
      <c r="F5692" s="180" t="s">
        <v>58</v>
      </c>
    </row>
    <row r="5693" spans="1:6">
      <c r="A5693" s="180" t="s">
        <v>397</v>
      </c>
      <c r="B5693" s="181">
        <v>2196</v>
      </c>
      <c r="C5693" s="181">
        <v>167400</v>
      </c>
      <c r="D5693" s="181">
        <v>4</v>
      </c>
      <c r="E5693" s="180" t="s">
        <v>9777</v>
      </c>
      <c r="F5693" s="180" t="s">
        <v>159</v>
      </c>
    </row>
    <row r="5694" spans="1:6">
      <c r="A5694" s="180" t="s">
        <v>397</v>
      </c>
      <c r="B5694" s="181">
        <v>4080</v>
      </c>
      <c r="C5694" s="181">
        <v>302300</v>
      </c>
      <c r="D5694" s="181">
        <v>4</v>
      </c>
      <c r="E5694" s="180" t="s">
        <v>9778</v>
      </c>
      <c r="F5694" s="180" t="s">
        <v>15</v>
      </c>
    </row>
    <row r="5695" spans="1:6">
      <c r="A5695" s="180" t="s">
        <v>397</v>
      </c>
      <c r="B5695" s="181">
        <v>5457</v>
      </c>
      <c r="C5695" s="181">
        <v>503900</v>
      </c>
      <c r="D5695" s="181">
        <v>7</v>
      </c>
      <c r="E5695" s="180" t="s">
        <v>9779</v>
      </c>
      <c r="F5695" s="180" t="s">
        <v>14</v>
      </c>
    </row>
    <row r="5696" spans="1:6">
      <c r="A5696" s="180" t="s">
        <v>397</v>
      </c>
      <c r="B5696" s="181">
        <v>5580</v>
      </c>
      <c r="C5696" s="181">
        <v>434100</v>
      </c>
      <c r="D5696" s="181">
        <v>6</v>
      </c>
      <c r="E5696" s="180" t="s">
        <v>9780</v>
      </c>
      <c r="F5696" s="180" t="s">
        <v>14</v>
      </c>
    </row>
    <row r="5697" spans="1:6">
      <c r="A5697" s="180" t="s">
        <v>397</v>
      </c>
      <c r="B5697" s="181">
        <v>6000</v>
      </c>
      <c r="C5697" s="181">
        <v>423800</v>
      </c>
      <c r="D5697" s="181">
        <v>6</v>
      </c>
      <c r="E5697" s="180" t="s">
        <v>9781</v>
      </c>
      <c r="F5697" s="180" t="s">
        <v>14</v>
      </c>
    </row>
    <row r="5698" spans="1:6">
      <c r="A5698" s="180" t="s">
        <v>397</v>
      </c>
      <c r="B5698" s="181">
        <v>3266</v>
      </c>
      <c r="C5698" s="181">
        <v>286200</v>
      </c>
      <c r="D5698" s="181">
        <v>4</v>
      </c>
      <c r="E5698" s="180" t="s">
        <v>9782</v>
      </c>
      <c r="F5698" s="180" t="s">
        <v>57</v>
      </c>
    </row>
    <row r="5699" spans="1:6">
      <c r="A5699" s="180" t="s">
        <v>397</v>
      </c>
      <c r="B5699" s="181">
        <v>6832</v>
      </c>
      <c r="C5699" s="181">
        <v>1439900</v>
      </c>
      <c r="D5699" s="181">
        <v>6</v>
      </c>
      <c r="E5699" s="180" t="s">
        <v>9783</v>
      </c>
      <c r="F5699" s="180" t="s">
        <v>7</v>
      </c>
    </row>
    <row r="5700" spans="1:6">
      <c r="A5700" s="180" t="s">
        <v>397</v>
      </c>
      <c r="B5700" s="181">
        <v>3897</v>
      </c>
      <c r="C5700" s="181">
        <v>281300</v>
      </c>
      <c r="D5700" s="181">
        <v>4</v>
      </c>
      <c r="E5700" s="180" t="s">
        <v>9784</v>
      </c>
      <c r="F5700" s="180" t="s">
        <v>14</v>
      </c>
    </row>
    <row r="5701" spans="1:6">
      <c r="A5701" s="180" t="s">
        <v>397</v>
      </c>
      <c r="B5701" s="181">
        <v>6860</v>
      </c>
      <c r="C5701" s="181">
        <v>470800</v>
      </c>
      <c r="D5701" s="181">
        <v>4</v>
      </c>
      <c r="E5701" s="180" t="s">
        <v>9785</v>
      </c>
      <c r="F5701" s="180" t="s">
        <v>14</v>
      </c>
    </row>
    <row r="5702" spans="1:6">
      <c r="A5702" s="180" t="s">
        <v>397</v>
      </c>
      <c r="B5702" s="181">
        <v>3772</v>
      </c>
      <c r="C5702" s="181">
        <v>280200</v>
      </c>
      <c r="D5702" s="181">
        <v>4</v>
      </c>
      <c r="E5702" s="180" t="s">
        <v>9786</v>
      </c>
      <c r="F5702" s="180" t="s">
        <v>14</v>
      </c>
    </row>
    <row r="5703" spans="1:6">
      <c r="A5703" s="180" t="s">
        <v>397</v>
      </c>
      <c r="B5703" s="181">
        <v>5136</v>
      </c>
      <c r="C5703" s="181">
        <v>781500</v>
      </c>
      <c r="D5703" s="181">
        <v>6</v>
      </c>
      <c r="E5703" s="180" t="s">
        <v>9787</v>
      </c>
      <c r="F5703" s="180" t="s">
        <v>49</v>
      </c>
    </row>
    <row r="5704" spans="1:6">
      <c r="A5704" s="180" t="s">
        <v>397</v>
      </c>
      <c r="B5704" s="181">
        <v>3060</v>
      </c>
      <c r="C5704" s="181">
        <v>220800</v>
      </c>
      <c r="D5704" s="181">
        <v>4</v>
      </c>
      <c r="E5704" s="180" t="s">
        <v>9788</v>
      </c>
      <c r="F5704" s="180" t="s">
        <v>14</v>
      </c>
    </row>
    <row r="5705" spans="1:6">
      <c r="A5705" s="180" t="s">
        <v>397</v>
      </c>
      <c r="B5705" s="181">
        <v>4470</v>
      </c>
      <c r="C5705" s="181">
        <v>350900</v>
      </c>
      <c r="D5705" s="181">
        <v>6</v>
      </c>
      <c r="E5705" s="180" t="s">
        <v>9789</v>
      </c>
      <c r="F5705" s="180" t="s">
        <v>14</v>
      </c>
    </row>
    <row r="5706" spans="1:6">
      <c r="A5706" s="180" t="s">
        <v>397</v>
      </c>
      <c r="B5706" s="181">
        <v>4916</v>
      </c>
      <c r="C5706" s="181">
        <v>747000</v>
      </c>
      <c r="D5706" s="181">
        <v>4</v>
      </c>
      <c r="E5706" s="180" t="s">
        <v>9790</v>
      </c>
      <c r="F5706" s="180" t="s">
        <v>78</v>
      </c>
    </row>
    <row r="5707" spans="1:6">
      <c r="A5707" s="180" t="s">
        <v>397</v>
      </c>
      <c r="B5707" s="181">
        <v>5676</v>
      </c>
      <c r="C5707" s="181">
        <v>715800</v>
      </c>
      <c r="D5707" s="181">
        <v>6</v>
      </c>
      <c r="E5707" s="180" t="s">
        <v>9791</v>
      </c>
      <c r="F5707" s="180" t="s">
        <v>32</v>
      </c>
    </row>
    <row r="5708" spans="1:6">
      <c r="A5708" s="180" t="s">
        <v>397</v>
      </c>
      <c r="B5708" s="181">
        <v>3700</v>
      </c>
      <c r="C5708" s="181">
        <v>663700</v>
      </c>
      <c r="D5708" s="181">
        <v>5</v>
      </c>
      <c r="E5708" s="180" t="s">
        <v>9792</v>
      </c>
      <c r="F5708" s="180" t="s">
        <v>111</v>
      </c>
    </row>
    <row r="5709" spans="1:6">
      <c r="A5709" s="180" t="s">
        <v>397</v>
      </c>
      <c r="B5709" s="181">
        <v>3106</v>
      </c>
      <c r="C5709" s="181">
        <v>293100</v>
      </c>
      <c r="D5709" s="181">
        <v>4</v>
      </c>
      <c r="E5709" s="180" t="s">
        <v>9793</v>
      </c>
      <c r="F5709" s="180" t="s">
        <v>11</v>
      </c>
    </row>
    <row r="5710" spans="1:6">
      <c r="A5710" s="180" t="s">
        <v>397</v>
      </c>
      <c r="B5710" s="181">
        <v>3851</v>
      </c>
      <c r="C5710" s="181">
        <v>643800</v>
      </c>
      <c r="D5710" s="181">
        <v>4</v>
      </c>
      <c r="E5710" s="180" t="s">
        <v>9794</v>
      </c>
      <c r="F5710" s="180" t="s">
        <v>49</v>
      </c>
    </row>
    <row r="5711" spans="1:6">
      <c r="A5711" s="180" t="s">
        <v>397</v>
      </c>
      <c r="B5711" s="181">
        <v>3782</v>
      </c>
      <c r="C5711" s="181">
        <v>255800</v>
      </c>
      <c r="D5711" s="181">
        <v>4</v>
      </c>
      <c r="E5711" s="180" t="s">
        <v>9795</v>
      </c>
      <c r="F5711" s="180" t="s">
        <v>11</v>
      </c>
    </row>
    <row r="5712" spans="1:6">
      <c r="A5712" s="180" t="s">
        <v>397</v>
      </c>
      <c r="B5712" s="181">
        <v>6443</v>
      </c>
      <c r="C5712" s="181">
        <v>459200</v>
      </c>
      <c r="D5712" s="181">
        <v>6</v>
      </c>
      <c r="E5712" s="180" t="s">
        <v>9796</v>
      </c>
      <c r="F5712" s="180" t="s">
        <v>14</v>
      </c>
    </row>
    <row r="5713" spans="1:6">
      <c r="A5713" s="180" t="s">
        <v>397</v>
      </c>
      <c r="B5713" s="181">
        <v>8151</v>
      </c>
      <c r="C5713" s="181">
        <v>662700</v>
      </c>
      <c r="D5713" s="181">
        <v>8</v>
      </c>
      <c r="E5713" s="180" t="s">
        <v>9797</v>
      </c>
      <c r="F5713" s="180" t="s">
        <v>14</v>
      </c>
    </row>
    <row r="5714" spans="1:6">
      <c r="A5714" s="180" t="s">
        <v>397</v>
      </c>
      <c r="B5714" s="181">
        <v>4385</v>
      </c>
      <c r="C5714" s="181">
        <v>309100</v>
      </c>
      <c r="D5714" s="181">
        <v>7</v>
      </c>
      <c r="E5714" s="180" t="s">
        <v>9798</v>
      </c>
      <c r="F5714" s="180" t="s">
        <v>11</v>
      </c>
    </row>
    <row r="5715" spans="1:6">
      <c r="A5715" s="180" t="s">
        <v>397</v>
      </c>
      <c r="B5715" s="181">
        <v>5088</v>
      </c>
      <c r="C5715" s="181">
        <v>1082700</v>
      </c>
      <c r="D5715" s="181">
        <v>6</v>
      </c>
      <c r="E5715" s="180" t="s">
        <v>9799</v>
      </c>
      <c r="F5715" s="180" t="s">
        <v>7</v>
      </c>
    </row>
    <row r="5716" spans="1:6">
      <c r="A5716" s="180" t="s">
        <v>397</v>
      </c>
      <c r="B5716" s="181">
        <v>6669</v>
      </c>
      <c r="C5716" s="181">
        <v>385800</v>
      </c>
      <c r="D5716" s="181">
        <v>4</v>
      </c>
      <c r="E5716" s="180" t="s">
        <v>9800</v>
      </c>
      <c r="F5716" s="180" t="s">
        <v>10</v>
      </c>
    </row>
    <row r="5717" spans="1:6">
      <c r="A5717" s="180" t="s">
        <v>397</v>
      </c>
      <c r="B5717" s="181">
        <v>7803</v>
      </c>
      <c r="C5717" s="181">
        <v>1874600</v>
      </c>
      <c r="D5717" s="181">
        <v>8</v>
      </c>
      <c r="E5717" s="180" t="s">
        <v>9801</v>
      </c>
      <c r="F5717" s="180" t="s">
        <v>78</v>
      </c>
    </row>
    <row r="5718" spans="1:6">
      <c r="A5718" s="180" t="s">
        <v>397</v>
      </c>
      <c r="B5718" s="181">
        <v>2464</v>
      </c>
      <c r="C5718" s="181">
        <v>426700</v>
      </c>
      <c r="D5718" s="181">
        <v>5</v>
      </c>
      <c r="E5718" s="180" t="s">
        <v>9802</v>
      </c>
      <c r="F5718" s="180" t="s">
        <v>45</v>
      </c>
    </row>
    <row r="5719" spans="1:6">
      <c r="A5719" s="180" t="s">
        <v>397</v>
      </c>
      <c r="B5719" s="181">
        <v>3706</v>
      </c>
      <c r="C5719" s="181">
        <v>356500</v>
      </c>
      <c r="D5719" s="181">
        <v>4</v>
      </c>
      <c r="E5719" s="180" t="s">
        <v>9803</v>
      </c>
      <c r="F5719" s="180" t="s">
        <v>14</v>
      </c>
    </row>
    <row r="5720" spans="1:6">
      <c r="A5720" s="180" t="s">
        <v>397</v>
      </c>
      <c r="B5720" s="181">
        <v>5244</v>
      </c>
      <c r="C5720" s="181">
        <v>755300</v>
      </c>
      <c r="D5720" s="181">
        <v>7</v>
      </c>
      <c r="E5720" s="180" t="s">
        <v>9804</v>
      </c>
      <c r="F5720" s="180" t="s">
        <v>41</v>
      </c>
    </row>
    <row r="5721" spans="1:6">
      <c r="A5721" s="180" t="s">
        <v>397</v>
      </c>
      <c r="B5721" s="181">
        <v>4284</v>
      </c>
      <c r="C5721" s="181">
        <v>340400</v>
      </c>
      <c r="D5721" s="181">
        <v>4</v>
      </c>
      <c r="E5721" s="180" t="s">
        <v>9805</v>
      </c>
      <c r="F5721" s="180" t="s">
        <v>15</v>
      </c>
    </row>
    <row r="5722" spans="1:6">
      <c r="A5722" s="180" t="s">
        <v>397</v>
      </c>
      <c r="B5722" s="181">
        <v>4314</v>
      </c>
      <c r="C5722" s="181">
        <v>384400</v>
      </c>
      <c r="D5722" s="181">
        <v>5</v>
      </c>
      <c r="E5722" s="180" t="s">
        <v>9806</v>
      </c>
      <c r="F5722" s="180" t="s">
        <v>95</v>
      </c>
    </row>
    <row r="5723" spans="1:6">
      <c r="A5723" s="180" t="s">
        <v>397</v>
      </c>
      <c r="B5723" s="181">
        <v>3196</v>
      </c>
      <c r="C5723" s="181">
        <v>749100</v>
      </c>
      <c r="D5723" s="181">
        <v>4</v>
      </c>
      <c r="E5723" s="180" t="s">
        <v>9807</v>
      </c>
      <c r="F5723" s="180" t="s">
        <v>7</v>
      </c>
    </row>
    <row r="5724" spans="1:6">
      <c r="A5724" s="180" t="s">
        <v>397</v>
      </c>
      <c r="B5724" s="181">
        <v>9880</v>
      </c>
      <c r="C5724" s="181">
        <v>879100</v>
      </c>
      <c r="D5724" s="181">
        <v>8</v>
      </c>
      <c r="E5724" s="180" t="s">
        <v>9808</v>
      </c>
      <c r="F5724" s="180" t="s">
        <v>14</v>
      </c>
    </row>
    <row r="5725" spans="1:6">
      <c r="A5725" s="180" t="s">
        <v>397</v>
      </c>
      <c r="B5725" s="181">
        <v>6024</v>
      </c>
      <c r="C5725" s="181">
        <v>662800</v>
      </c>
      <c r="D5725" s="181">
        <v>4</v>
      </c>
      <c r="E5725" s="180" t="s">
        <v>9809</v>
      </c>
      <c r="F5725" s="180" t="s">
        <v>14</v>
      </c>
    </row>
    <row r="5726" spans="1:6">
      <c r="A5726" s="180" t="s">
        <v>397</v>
      </c>
      <c r="B5726" s="181">
        <v>4999</v>
      </c>
      <c r="C5726" s="181">
        <v>379900</v>
      </c>
      <c r="D5726" s="181">
        <v>6</v>
      </c>
      <c r="E5726" s="180" t="s">
        <v>9810</v>
      </c>
      <c r="F5726" s="180" t="s">
        <v>15</v>
      </c>
    </row>
    <row r="5727" spans="1:6">
      <c r="A5727" s="180" t="s">
        <v>397</v>
      </c>
      <c r="B5727" s="181">
        <v>3068</v>
      </c>
      <c r="C5727" s="181">
        <v>358300</v>
      </c>
      <c r="D5727" s="181">
        <v>4</v>
      </c>
      <c r="E5727" s="180" t="s">
        <v>9811</v>
      </c>
      <c r="F5727" s="180" t="s">
        <v>16</v>
      </c>
    </row>
    <row r="5728" spans="1:6">
      <c r="A5728" s="180" t="s">
        <v>397</v>
      </c>
      <c r="B5728" s="181">
        <v>3588</v>
      </c>
      <c r="C5728" s="181">
        <v>355000</v>
      </c>
      <c r="D5728" s="181">
        <v>4</v>
      </c>
      <c r="E5728" s="180" t="s">
        <v>9812</v>
      </c>
      <c r="F5728" s="180" t="s">
        <v>11</v>
      </c>
    </row>
    <row r="5729" spans="1:6">
      <c r="A5729" s="180" t="s">
        <v>397</v>
      </c>
      <c r="B5729" s="181">
        <v>4020</v>
      </c>
      <c r="C5729" s="181">
        <v>832200</v>
      </c>
      <c r="D5729" s="181">
        <v>8</v>
      </c>
      <c r="E5729" s="180" t="s">
        <v>9813</v>
      </c>
      <c r="F5729" s="180" t="s">
        <v>18</v>
      </c>
    </row>
    <row r="5730" spans="1:6">
      <c r="A5730" s="180" t="s">
        <v>397</v>
      </c>
      <c r="B5730" s="181">
        <v>6030</v>
      </c>
      <c r="C5730" s="181">
        <v>581500</v>
      </c>
      <c r="D5730" s="181">
        <v>6</v>
      </c>
      <c r="E5730" s="180" t="s">
        <v>9814</v>
      </c>
      <c r="F5730" s="180" t="s">
        <v>14</v>
      </c>
    </row>
    <row r="5731" spans="1:6">
      <c r="A5731" s="180" t="s">
        <v>397</v>
      </c>
      <c r="B5731" s="181">
        <v>2619</v>
      </c>
      <c r="C5731" s="181">
        <v>354400</v>
      </c>
      <c r="D5731" s="181">
        <v>4</v>
      </c>
      <c r="E5731" s="180" t="s">
        <v>9815</v>
      </c>
      <c r="F5731" s="180" t="s">
        <v>5</v>
      </c>
    </row>
    <row r="5732" spans="1:6">
      <c r="A5732" s="180" t="s">
        <v>397</v>
      </c>
      <c r="B5732" s="181">
        <v>8191</v>
      </c>
      <c r="C5732" s="181">
        <v>1643600</v>
      </c>
      <c r="D5732" s="181">
        <v>4</v>
      </c>
      <c r="E5732" s="180" t="s">
        <v>9816</v>
      </c>
      <c r="F5732" s="180" t="s">
        <v>24</v>
      </c>
    </row>
    <row r="5733" spans="1:6">
      <c r="A5733" s="180" t="s">
        <v>397</v>
      </c>
      <c r="B5733" s="181">
        <v>7036</v>
      </c>
      <c r="C5733" s="181">
        <v>437300</v>
      </c>
      <c r="D5733" s="181">
        <v>4</v>
      </c>
      <c r="E5733" s="180" t="s">
        <v>9817</v>
      </c>
      <c r="F5733" s="180" t="s">
        <v>10</v>
      </c>
    </row>
    <row r="5734" spans="1:6">
      <c r="A5734" s="180" t="s">
        <v>397</v>
      </c>
      <c r="B5734" s="181">
        <v>10680</v>
      </c>
      <c r="C5734" s="181">
        <v>1032700</v>
      </c>
      <c r="D5734" s="181">
        <v>8</v>
      </c>
      <c r="E5734" s="180" t="s">
        <v>9818</v>
      </c>
      <c r="F5734" s="180" t="s">
        <v>158</v>
      </c>
    </row>
    <row r="5735" spans="1:6">
      <c r="A5735" s="180" t="s">
        <v>397</v>
      </c>
      <c r="B5735" s="181">
        <v>3248</v>
      </c>
      <c r="C5735" s="181">
        <v>291600</v>
      </c>
      <c r="D5735" s="181">
        <v>4</v>
      </c>
      <c r="E5735" s="180" t="s">
        <v>9819</v>
      </c>
      <c r="F5735" s="180" t="s">
        <v>14</v>
      </c>
    </row>
    <row r="5736" spans="1:6">
      <c r="A5736" s="180" t="s">
        <v>397</v>
      </c>
      <c r="B5736" s="181">
        <v>4530</v>
      </c>
      <c r="C5736" s="181">
        <v>377900</v>
      </c>
      <c r="D5736" s="181">
        <v>6</v>
      </c>
      <c r="E5736" s="180" t="s">
        <v>9820</v>
      </c>
      <c r="F5736" s="180" t="s">
        <v>14</v>
      </c>
    </row>
    <row r="5737" spans="1:6">
      <c r="A5737" s="180" t="s">
        <v>397</v>
      </c>
      <c r="B5737" s="181">
        <v>4922</v>
      </c>
      <c r="C5737" s="181">
        <v>330100</v>
      </c>
      <c r="D5737" s="181">
        <v>6</v>
      </c>
      <c r="E5737" s="180" t="s">
        <v>9821</v>
      </c>
      <c r="F5737" s="180" t="s">
        <v>11</v>
      </c>
    </row>
    <row r="5738" spans="1:6">
      <c r="A5738" s="180" t="s">
        <v>397</v>
      </c>
      <c r="B5738" s="181">
        <v>2328</v>
      </c>
      <c r="C5738" s="181">
        <v>455800</v>
      </c>
      <c r="D5738" s="181">
        <v>4</v>
      </c>
      <c r="E5738" s="180" t="s">
        <v>9822</v>
      </c>
      <c r="F5738" s="180" t="s">
        <v>18</v>
      </c>
    </row>
    <row r="5739" spans="1:6">
      <c r="A5739" s="180" t="s">
        <v>397</v>
      </c>
      <c r="B5739" s="181">
        <v>3688</v>
      </c>
      <c r="C5739" s="181">
        <v>261600</v>
      </c>
      <c r="D5739" s="181">
        <v>4</v>
      </c>
      <c r="E5739" s="180" t="s">
        <v>9823</v>
      </c>
      <c r="F5739" s="180" t="s">
        <v>172</v>
      </c>
    </row>
    <row r="5740" spans="1:6">
      <c r="A5740" s="180" t="s">
        <v>397</v>
      </c>
      <c r="B5740" s="181">
        <v>2785</v>
      </c>
      <c r="C5740" s="181">
        <v>262200</v>
      </c>
      <c r="D5740" s="181">
        <v>6</v>
      </c>
      <c r="E5740" s="180" t="s">
        <v>9824</v>
      </c>
      <c r="F5740" s="180" t="s">
        <v>14</v>
      </c>
    </row>
    <row r="5741" spans="1:6">
      <c r="A5741" s="180" t="s">
        <v>397</v>
      </c>
      <c r="B5741" s="181">
        <v>3456</v>
      </c>
      <c r="C5741" s="181">
        <v>275400</v>
      </c>
      <c r="D5741" s="181">
        <v>4</v>
      </c>
      <c r="E5741" s="180" t="s">
        <v>9825</v>
      </c>
      <c r="F5741" s="180" t="s">
        <v>14</v>
      </c>
    </row>
    <row r="5742" spans="1:6">
      <c r="A5742" s="180" t="s">
        <v>397</v>
      </c>
      <c r="B5742" s="181">
        <v>6345</v>
      </c>
      <c r="C5742" s="181">
        <v>490000</v>
      </c>
      <c r="D5742" s="181">
        <v>6</v>
      </c>
      <c r="E5742" s="180" t="s">
        <v>9826</v>
      </c>
      <c r="F5742" s="180" t="s">
        <v>14</v>
      </c>
    </row>
    <row r="5743" spans="1:6">
      <c r="A5743" s="180" t="s">
        <v>397</v>
      </c>
      <c r="B5743" s="181">
        <v>5059</v>
      </c>
      <c r="C5743" s="181">
        <v>1128800</v>
      </c>
      <c r="D5743" s="181">
        <v>5</v>
      </c>
      <c r="E5743" s="180" t="s">
        <v>9827</v>
      </c>
      <c r="F5743" s="180" t="s">
        <v>45</v>
      </c>
    </row>
    <row r="5744" spans="1:6">
      <c r="A5744" s="180" t="s">
        <v>397</v>
      </c>
      <c r="B5744" s="181">
        <v>3703</v>
      </c>
      <c r="C5744" s="181">
        <v>579100</v>
      </c>
      <c r="D5744" s="181">
        <v>4</v>
      </c>
      <c r="E5744" s="180" t="s">
        <v>9828</v>
      </c>
      <c r="F5744" s="180" t="s">
        <v>44</v>
      </c>
    </row>
    <row r="5745" spans="1:6">
      <c r="A5745" s="180" t="s">
        <v>397</v>
      </c>
      <c r="B5745" s="181">
        <v>3512</v>
      </c>
      <c r="C5745" s="181">
        <v>165200</v>
      </c>
      <c r="D5745" s="181">
        <v>4</v>
      </c>
      <c r="E5745" s="180" t="s">
        <v>9829</v>
      </c>
      <c r="F5745" s="180" t="s">
        <v>172</v>
      </c>
    </row>
    <row r="5746" spans="1:6">
      <c r="A5746" s="180" t="s">
        <v>397</v>
      </c>
      <c r="B5746" s="181">
        <v>3552</v>
      </c>
      <c r="C5746" s="181">
        <v>318200</v>
      </c>
      <c r="D5746" s="181">
        <v>4</v>
      </c>
      <c r="E5746" s="180" t="s">
        <v>9830</v>
      </c>
      <c r="F5746" s="180" t="s">
        <v>11</v>
      </c>
    </row>
    <row r="5747" spans="1:6">
      <c r="A5747" s="180" t="s">
        <v>397</v>
      </c>
      <c r="B5747" s="181">
        <v>8204</v>
      </c>
      <c r="C5747" s="181">
        <v>1942100</v>
      </c>
      <c r="D5747" s="181">
        <v>8</v>
      </c>
      <c r="E5747" s="180" t="s">
        <v>9831</v>
      </c>
      <c r="F5747" s="180" t="s">
        <v>24</v>
      </c>
    </row>
    <row r="5748" spans="1:6">
      <c r="A5748" s="180" t="s">
        <v>397</v>
      </c>
      <c r="B5748" s="181">
        <v>5921</v>
      </c>
      <c r="C5748" s="181">
        <v>500200</v>
      </c>
      <c r="D5748" s="181">
        <v>6</v>
      </c>
      <c r="E5748" s="180" t="s">
        <v>9832</v>
      </c>
      <c r="F5748" s="180" t="s">
        <v>14</v>
      </c>
    </row>
    <row r="5749" spans="1:6">
      <c r="A5749" s="180" t="s">
        <v>397</v>
      </c>
      <c r="B5749" s="181">
        <v>6165</v>
      </c>
      <c r="C5749" s="181">
        <v>489100</v>
      </c>
      <c r="D5749" s="181">
        <v>6</v>
      </c>
      <c r="E5749" s="180" t="s">
        <v>9833</v>
      </c>
      <c r="F5749" s="180" t="s">
        <v>14</v>
      </c>
    </row>
    <row r="5750" spans="1:6">
      <c r="A5750" s="180" t="s">
        <v>397</v>
      </c>
      <c r="B5750" s="181">
        <v>5646</v>
      </c>
      <c r="C5750" s="181">
        <v>1214300</v>
      </c>
      <c r="D5750" s="181">
        <v>6</v>
      </c>
      <c r="E5750" s="180" t="s">
        <v>9834</v>
      </c>
      <c r="F5750" s="180" t="s">
        <v>7</v>
      </c>
    </row>
    <row r="5751" spans="1:6">
      <c r="A5751" s="180" t="s">
        <v>397</v>
      </c>
      <c r="B5751" s="181">
        <v>5938</v>
      </c>
      <c r="C5751" s="181">
        <v>636600</v>
      </c>
      <c r="D5751" s="181">
        <v>6</v>
      </c>
      <c r="E5751" s="180" t="s">
        <v>9835</v>
      </c>
      <c r="F5751" s="180" t="s">
        <v>16</v>
      </c>
    </row>
    <row r="5752" spans="1:6">
      <c r="A5752" s="180" t="s">
        <v>397</v>
      </c>
      <c r="B5752" s="181">
        <v>3680</v>
      </c>
      <c r="C5752" s="181">
        <v>579600</v>
      </c>
      <c r="D5752" s="181">
        <v>4</v>
      </c>
      <c r="E5752" s="180" t="s">
        <v>9836</v>
      </c>
      <c r="F5752" s="180" t="s">
        <v>49</v>
      </c>
    </row>
    <row r="5753" spans="1:6">
      <c r="A5753" s="180" t="s">
        <v>397</v>
      </c>
      <c r="B5753" s="181">
        <v>4230</v>
      </c>
      <c r="C5753" s="181">
        <v>648500</v>
      </c>
      <c r="D5753" s="181">
        <v>4</v>
      </c>
      <c r="E5753" s="180" t="s">
        <v>9837</v>
      </c>
      <c r="F5753" s="180" t="s">
        <v>13</v>
      </c>
    </row>
    <row r="5754" spans="1:6">
      <c r="A5754" s="180" t="s">
        <v>397</v>
      </c>
      <c r="B5754" s="181">
        <v>4078</v>
      </c>
      <c r="C5754" s="181">
        <v>327800</v>
      </c>
      <c r="D5754" s="181">
        <v>5</v>
      </c>
      <c r="E5754" s="180" t="s">
        <v>9838</v>
      </c>
      <c r="F5754" s="180" t="s">
        <v>103</v>
      </c>
    </row>
    <row r="5755" spans="1:6">
      <c r="A5755" s="180" t="s">
        <v>397</v>
      </c>
      <c r="B5755" s="181">
        <v>3150</v>
      </c>
      <c r="C5755" s="181">
        <v>420300</v>
      </c>
      <c r="D5755" s="181">
        <v>4</v>
      </c>
      <c r="E5755" s="180" t="s">
        <v>9839</v>
      </c>
      <c r="F5755" s="180" t="s">
        <v>49</v>
      </c>
    </row>
    <row r="5756" spans="1:6">
      <c r="A5756" s="180" t="s">
        <v>397</v>
      </c>
      <c r="B5756" s="181">
        <v>4053</v>
      </c>
      <c r="C5756" s="181">
        <v>372500</v>
      </c>
      <c r="D5756" s="181">
        <v>6</v>
      </c>
      <c r="E5756" s="180" t="s">
        <v>9840</v>
      </c>
      <c r="F5756" s="180" t="s">
        <v>11</v>
      </c>
    </row>
    <row r="5757" spans="1:6">
      <c r="A5757" s="180" t="s">
        <v>397</v>
      </c>
      <c r="B5757" s="181">
        <v>4941</v>
      </c>
      <c r="C5757" s="181">
        <v>1113100</v>
      </c>
      <c r="D5757" s="181">
        <v>6</v>
      </c>
      <c r="E5757" s="180" t="s">
        <v>9841</v>
      </c>
      <c r="F5757" s="180" t="s">
        <v>7</v>
      </c>
    </row>
    <row r="5758" spans="1:6">
      <c r="A5758" s="180" t="s">
        <v>397</v>
      </c>
      <c r="B5758" s="181">
        <v>4200</v>
      </c>
      <c r="C5758" s="181">
        <v>751300</v>
      </c>
      <c r="D5758" s="181">
        <v>4</v>
      </c>
      <c r="E5758" s="180" t="s">
        <v>9842</v>
      </c>
      <c r="F5758" s="180" t="s">
        <v>102</v>
      </c>
    </row>
    <row r="5759" spans="1:6">
      <c r="A5759" s="180" t="s">
        <v>397</v>
      </c>
      <c r="B5759" s="181">
        <v>3791</v>
      </c>
      <c r="C5759" s="181">
        <v>277900</v>
      </c>
      <c r="D5759" s="181">
        <v>4</v>
      </c>
      <c r="E5759" s="180" t="s">
        <v>9843</v>
      </c>
      <c r="F5759" s="180" t="s">
        <v>14</v>
      </c>
    </row>
    <row r="5760" spans="1:6">
      <c r="A5760" s="180" t="s">
        <v>397</v>
      </c>
      <c r="B5760" s="181">
        <v>7202</v>
      </c>
      <c r="C5760" s="181">
        <v>672900</v>
      </c>
      <c r="D5760" s="181">
        <v>8</v>
      </c>
      <c r="E5760" s="180" t="s">
        <v>9844</v>
      </c>
      <c r="F5760" s="180" t="s">
        <v>14</v>
      </c>
    </row>
    <row r="5761" spans="1:6">
      <c r="A5761" s="180" t="s">
        <v>397</v>
      </c>
      <c r="B5761" s="181">
        <v>4155</v>
      </c>
      <c r="C5761" s="181">
        <v>369700</v>
      </c>
      <c r="D5761" s="181">
        <v>4</v>
      </c>
      <c r="E5761" s="180" t="s">
        <v>9845</v>
      </c>
      <c r="F5761" s="180" t="s">
        <v>112</v>
      </c>
    </row>
    <row r="5762" spans="1:6">
      <c r="A5762" s="180" t="s">
        <v>397</v>
      </c>
      <c r="B5762" s="181">
        <v>2678</v>
      </c>
      <c r="C5762" s="181">
        <v>249300</v>
      </c>
      <c r="D5762" s="181">
        <v>4</v>
      </c>
      <c r="E5762" s="180" t="s">
        <v>9846</v>
      </c>
      <c r="F5762" s="180" t="s">
        <v>14</v>
      </c>
    </row>
    <row r="5763" spans="1:6">
      <c r="A5763" s="180" t="s">
        <v>397</v>
      </c>
      <c r="B5763" s="181">
        <v>4668</v>
      </c>
      <c r="C5763" s="181">
        <v>974400</v>
      </c>
      <c r="D5763" s="181">
        <v>8</v>
      </c>
      <c r="E5763" s="180" t="s">
        <v>9847</v>
      </c>
      <c r="F5763" s="180" t="s">
        <v>28</v>
      </c>
    </row>
    <row r="5764" spans="1:6">
      <c r="A5764" s="180" t="s">
        <v>397</v>
      </c>
      <c r="B5764" s="181">
        <v>3100</v>
      </c>
      <c r="C5764" s="181">
        <v>568900</v>
      </c>
      <c r="D5764" s="181">
        <v>5</v>
      </c>
      <c r="E5764" s="180" t="s">
        <v>9848</v>
      </c>
      <c r="F5764" s="180" t="s">
        <v>13</v>
      </c>
    </row>
    <row r="5765" spans="1:6">
      <c r="A5765" s="180" t="s">
        <v>397</v>
      </c>
      <c r="B5765" s="181">
        <v>6003</v>
      </c>
      <c r="C5765" s="181">
        <v>865000</v>
      </c>
      <c r="D5765" s="181">
        <v>6</v>
      </c>
      <c r="E5765" s="180" t="s">
        <v>9849</v>
      </c>
      <c r="F5765" s="180" t="s">
        <v>13</v>
      </c>
    </row>
    <row r="5766" spans="1:6">
      <c r="A5766" s="180" t="s">
        <v>397</v>
      </c>
      <c r="B5766" s="181">
        <v>5779</v>
      </c>
      <c r="C5766" s="181">
        <v>437300</v>
      </c>
      <c r="D5766" s="181">
        <v>4</v>
      </c>
      <c r="E5766" s="180" t="s">
        <v>9850</v>
      </c>
      <c r="F5766" s="180" t="s">
        <v>41</v>
      </c>
    </row>
    <row r="5767" spans="1:6">
      <c r="A5767" s="180" t="s">
        <v>397</v>
      </c>
      <c r="B5767" s="181">
        <v>7744</v>
      </c>
      <c r="C5767" s="181">
        <v>504300</v>
      </c>
      <c r="D5767" s="181">
        <v>4</v>
      </c>
      <c r="E5767" s="180" t="s">
        <v>9851</v>
      </c>
      <c r="F5767" s="180" t="s">
        <v>41</v>
      </c>
    </row>
    <row r="5768" spans="1:6">
      <c r="A5768" s="180" t="s">
        <v>397</v>
      </c>
      <c r="B5768" s="181">
        <v>4686</v>
      </c>
      <c r="C5768" s="181">
        <v>314300</v>
      </c>
      <c r="D5768" s="181">
        <v>6</v>
      </c>
      <c r="E5768" s="180" t="s">
        <v>9852</v>
      </c>
      <c r="F5768" s="180" t="s">
        <v>11</v>
      </c>
    </row>
    <row r="5769" spans="1:6">
      <c r="A5769" s="180" t="s">
        <v>397</v>
      </c>
      <c r="B5769" s="181">
        <v>5389</v>
      </c>
      <c r="C5769" s="181">
        <v>414200</v>
      </c>
      <c r="D5769" s="181">
        <v>8</v>
      </c>
      <c r="E5769" s="180" t="s">
        <v>9853</v>
      </c>
      <c r="F5769" s="180" t="s">
        <v>246</v>
      </c>
    </row>
    <row r="5770" spans="1:6">
      <c r="A5770" s="180" t="s">
        <v>397</v>
      </c>
      <c r="B5770" s="181">
        <v>5081</v>
      </c>
      <c r="C5770" s="181">
        <v>441000</v>
      </c>
      <c r="D5770" s="181">
        <v>6</v>
      </c>
      <c r="E5770" s="180" t="s">
        <v>9854</v>
      </c>
      <c r="F5770" s="180" t="s">
        <v>14</v>
      </c>
    </row>
    <row r="5771" spans="1:6">
      <c r="A5771" s="180" t="s">
        <v>397</v>
      </c>
      <c r="B5771" s="181">
        <v>7553</v>
      </c>
      <c r="C5771" s="181">
        <v>570100</v>
      </c>
      <c r="D5771" s="181">
        <v>6</v>
      </c>
      <c r="E5771" s="180" t="s">
        <v>9855</v>
      </c>
      <c r="F5771" s="180" t="s">
        <v>14</v>
      </c>
    </row>
    <row r="5772" spans="1:6">
      <c r="A5772" s="180" t="s">
        <v>397</v>
      </c>
      <c r="B5772" s="181">
        <v>3201</v>
      </c>
      <c r="C5772" s="181">
        <v>489000</v>
      </c>
      <c r="D5772" s="181">
        <v>4</v>
      </c>
      <c r="E5772" s="180" t="s">
        <v>9856</v>
      </c>
      <c r="F5772" s="180" t="s">
        <v>69</v>
      </c>
    </row>
    <row r="5773" spans="1:6">
      <c r="A5773" s="180" t="s">
        <v>397</v>
      </c>
      <c r="B5773" s="181">
        <v>5592</v>
      </c>
      <c r="C5773" s="181">
        <v>957900</v>
      </c>
      <c r="D5773" s="181">
        <v>8</v>
      </c>
      <c r="E5773" s="180" t="s">
        <v>9857</v>
      </c>
      <c r="F5773" s="180" t="s">
        <v>49</v>
      </c>
    </row>
    <row r="5774" spans="1:6">
      <c r="A5774" s="180" t="s">
        <v>397</v>
      </c>
      <c r="B5774" s="181">
        <v>4386</v>
      </c>
      <c r="C5774" s="181">
        <v>380200</v>
      </c>
      <c r="D5774" s="181">
        <v>4</v>
      </c>
      <c r="E5774" s="180" t="s">
        <v>9858</v>
      </c>
      <c r="F5774" s="180" t="s">
        <v>14</v>
      </c>
    </row>
    <row r="5775" spans="1:6">
      <c r="A5775" s="180" t="s">
        <v>397</v>
      </c>
      <c r="B5775" s="181">
        <v>3836</v>
      </c>
      <c r="C5775" s="181">
        <v>644000</v>
      </c>
      <c r="D5775" s="181">
        <v>4</v>
      </c>
      <c r="E5775" s="180" t="s">
        <v>9859</v>
      </c>
      <c r="F5775" s="180" t="s">
        <v>44</v>
      </c>
    </row>
    <row r="5776" spans="1:6">
      <c r="A5776" s="180" t="s">
        <v>397</v>
      </c>
      <c r="B5776" s="181">
        <v>4740</v>
      </c>
      <c r="C5776" s="181">
        <v>845700</v>
      </c>
      <c r="D5776" s="181">
        <v>4</v>
      </c>
      <c r="E5776" s="180" t="s">
        <v>9860</v>
      </c>
      <c r="F5776" s="180" t="s">
        <v>7</v>
      </c>
    </row>
    <row r="5777" spans="1:6">
      <c r="A5777" s="180" t="s">
        <v>397</v>
      </c>
      <c r="B5777" s="181">
        <v>5256</v>
      </c>
      <c r="C5777" s="181">
        <v>683300</v>
      </c>
      <c r="D5777" s="181">
        <v>6</v>
      </c>
      <c r="E5777" s="180" t="s">
        <v>9861</v>
      </c>
      <c r="F5777" s="180" t="s">
        <v>13</v>
      </c>
    </row>
    <row r="5778" spans="1:6">
      <c r="A5778" s="180" t="s">
        <v>397</v>
      </c>
      <c r="B5778" s="181">
        <v>2934</v>
      </c>
      <c r="C5778" s="181">
        <v>647400</v>
      </c>
      <c r="D5778" s="181">
        <v>6</v>
      </c>
      <c r="E5778" s="180" t="s">
        <v>9862</v>
      </c>
      <c r="F5778" s="180" t="s">
        <v>28</v>
      </c>
    </row>
    <row r="5779" spans="1:6">
      <c r="A5779" s="180" t="s">
        <v>397</v>
      </c>
      <c r="B5779" s="181">
        <v>3360</v>
      </c>
      <c r="C5779" s="181">
        <v>294000</v>
      </c>
      <c r="D5779" s="181">
        <v>4</v>
      </c>
      <c r="E5779" s="180" t="s">
        <v>9863</v>
      </c>
      <c r="F5779" s="180" t="s">
        <v>97</v>
      </c>
    </row>
    <row r="5780" spans="1:6">
      <c r="A5780" s="180" t="s">
        <v>397</v>
      </c>
      <c r="B5780" s="181">
        <v>3476</v>
      </c>
      <c r="C5780" s="181">
        <v>369300</v>
      </c>
      <c r="D5780" s="181">
        <v>4</v>
      </c>
      <c r="E5780" s="180" t="s">
        <v>9864</v>
      </c>
      <c r="F5780" s="180" t="s">
        <v>16</v>
      </c>
    </row>
    <row r="5781" spans="1:6">
      <c r="A5781" s="180" t="s">
        <v>397</v>
      </c>
      <c r="B5781" s="181">
        <v>6072</v>
      </c>
      <c r="C5781" s="181">
        <v>440800</v>
      </c>
      <c r="D5781" s="181">
        <v>6</v>
      </c>
      <c r="E5781" s="180" t="s">
        <v>9865</v>
      </c>
      <c r="F5781" s="180" t="s">
        <v>14</v>
      </c>
    </row>
    <row r="5782" spans="1:6">
      <c r="A5782" s="180" t="s">
        <v>397</v>
      </c>
      <c r="B5782" s="181">
        <v>4954</v>
      </c>
      <c r="C5782" s="181">
        <v>914100</v>
      </c>
      <c r="D5782" s="181">
        <v>4</v>
      </c>
      <c r="E5782" s="180" t="s">
        <v>9866</v>
      </c>
      <c r="F5782" s="180" t="s">
        <v>28</v>
      </c>
    </row>
    <row r="5783" spans="1:6">
      <c r="A5783" s="180" t="s">
        <v>397</v>
      </c>
      <c r="B5783" s="181">
        <v>4778</v>
      </c>
      <c r="C5783" s="181">
        <v>750000</v>
      </c>
      <c r="D5783" s="181">
        <v>4</v>
      </c>
      <c r="E5783" s="180" t="s">
        <v>9867</v>
      </c>
      <c r="F5783" s="180" t="s">
        <v>49</v>
      </c>
    </row>
    <row r="5784" spans="1:6">
      <c r="A5784" s="180" t="s">
        <v>397</v>
      </c>
      <c r="B5784" s="181">
        <v>4488</v>
      </c>
      <c r="C5784" s="181">
        <v>312900</v>
      </c>
      <c r="D5784" s="181">
        <v>4</v>
      </c>
      <c r="E5784" s="180" t="s">
        <v>9868</v>
      </c>
      <c r="F5784" s="180" t="s">
        <v>14</v>
      </c>
    </row>
    <row r="5785" spans="1:6">
      <c r="A5785" s="180" t="s">
        <v>397</v>
      </c>
      <c r="B5785" s="181">
        <v>5346</v>
      </c>
      <c r="C5785" s="181">
        <v>445200</v>
      </c>
      <c r="D5785" s="181">
        <v>6</v>
      </c>
      <c r="E5785" s="180" t="s">
        <v>9869</v>
      </c>
      <c r="F5785" s="180" t="s">
        <v>14</v>
      </c>
    </row>
    <row r="5786" spans="1:6">
      <c r="A5786" s="180" t="s">
        <v>397</v>
      </c>
      <c r="B5786" s="181">
        <v>4088</v>
      </c>
      <c r="C5786" s="181">
        <v>766800</v>
      </c>
      <c r="D5786" s="181">
        <v>4</v>
      </c>
      <c r="E5786" s="180" t="s">
        <v>9870</v>
      </c>
      <c r="F5786" s="180" t="s">
        <v>78</v>
      </c>
    </row>
    <row r="5787" spans="1:6">
      <c r="A5787" s="180" t="s">
        <v>397</v>
      </c>
      <c r="B5787" s="181">
        <v>6818</v>
      </c>
      <c r="C5787" s="181">
        <v>563100</v>
      </c>
      <c r="D5787" s="181">
        <v>4</v>
      </c>
      <c r="E5787" s="180" t="s">
        <v>9871</v>
      </c>
      <c r="F5787" s="180" t="s">
        <v>41</v>
      </c>
    </row>
    <row r="5788" spans="1:6">
      <c r="A5788" s="180" t="s">
        <v>397</v>
      </c>
      <c r="B5788" s="181">
        <v>4443</v>
      </c>
      <c r="C5788" s="181">
        <v>222200</v>
      </c>
      <c r="D5788" s="181">
        <v>5</v>
      </c>
      <c r="E5788" s="180" t="s">
        <v>9872</v>
      </c>
      <c r="F5788" s="180" t="s">
        <v>11</v>
      </c>
    </row>
    <row r="5789" spans="1:6">
      <c r="A5789" s="180" t="s">
        <v>397</v>
      </c>
      <c r="B5789" s="181">
        <v>5776</v>
      </c>
      <c r="C5789" s="181">
        <v>429300</v>
      </c>
      <c r="D5789" s="181">
        <v>6</v>
      </c>
      <c r="E5789" s="180" t="s">
        <v>9873</v>
      </c>
      <c r="F5789" s="180" t="s">
        <v>10</v>
      </c>
    </row>
    <row r="5790" spans="1:6">
      <c r="A5790" s="180" t="s">
        <v>397</v>
      </c>
      <c r="B5790" s="181">
        <v>2224</v>
      </c>
      <c r="C5790" s="181">
        <v>333100</v>
      </c>
      <c r="D5790" s="181">
        <v>4</v>
      </c>
      <c r="E5790" s="180" t="s">
        <v>9874</v>
      </c>
      <c r="F5790" s="180" t="s">
        <v>69</v>
      </c>
    </row>
    <row r="5791" spans="1:6">
      <c r="A5791" s="180" t="s">
        <v>397</v>
      </c>
      <c r="B5791" s="181">
        <v>3100</v>
      </c>
      <c r="C5791" s="181">
        <v>400200</v>
      </c>
      <c r="D5791" s="181">
        <v>4</v>
      </c>
      <c r="E5791" s="180" t="s">
        <v>9875</v>
      </c>
      <c r="F5791" s="180" t="s">
        <v>74</v>
      </c>
    </row>
    <row r="5792" spans="1:6">
      <c r="A5792" s="180" t="s">
        <v>397</v>
      </c>
      <c r="B5792" s="181">
        <v>4131</v>
      </c>
      <c r="C5792" s="181">
        <v>295200</v>
      </c>
      <c r="D5792" s="181">
        <v>6</v>
      </c>
      <c r="E5792" s="180" t="s">
        <v>9876</v>
      </c>
      <c r="F5792" s="180" t="s">
        <v>14</v>
      </c>
    </row>
    <row r="5793" spans="1:6">
      <c r="A5793" s="180" t="s">
        <v>397</v>
      </c>
      <c r="B5793" s="181">
        <v>4560</v>
      </c>
      <c r="C5793" s="181">
        <v>640100</v>
      </c>
      <c r="D5793" s="181">
        <v>8</v>
      </c>
      <c r="E5793" s="180" t="s">
        <v>9877</v>
      </c>
      <c r="F5793" s="180" t="s">
        <v>13</v>
      </c>
    </row>
    <row r="5794" spans="1:6">
      <c r="A5794" s="180" t="s">
        <v>397</v>
      </c>
      <c r="B5794" s="181">
        <v>4909</v>
      </c>
      <c r="C5794" s="181">
        <v>369400</v>
      </c>
      <c r="D5794" s="181">
        <v>6</v>
      </c>
      <c r="E5794" s="180" t="s">
        <v>9878</v>
      </c>
      <c r="F5794" s="180" t="s">
        <v>14</v>
      </c>
    </row>
    <row r="5795" spans="1:6">
      <c r="A5795" s="180" t="s">
        <v>397</v>
      </c>
      <c r="B5795" s="181">
        <v>4752</v>
      </c>
      <c r="C5795" s="181">
        <v>943500</v>
      </c>
      <c r="D5795" s="181">
        <v>4</v>
      </c>
      <c r="E5795" s="180" t="s">
        <v>9879</v>
      </c>
      <c r="F5795" s="180" t="s">
        <v>32</v>
      </c>
    </row>
    <row r="5796" spans="1:6">
      <c r="A5796" s="180" t="s">
        <v>397</v>
      </c>
      <c r="B5796" s="181">
        <v>6256</v>
      </c>
      <c r="C5796" s="181">
        <v>519400</v>
      </c>
      <c r="D5796" s="181">
        <v>6</v>
      </c>
      <c r="E5796" s="180" t="s">
        <v>9880</v>
      </c>
      <c r="F5796" s="180" t="s">
        <v>11</v>
      </c>
    </row>
    <row r="5797" spans="1:6">
      <c r="A5797" s="180" t="s">
        <v>397</v>
      </c>
      <c r="B5797" s="181">
        <v>4613</v>
      </c>
      <c r="C5797" s="181">
        <v>770600</v>
      </c>
      <c r="D5797" s="181">
        <v>4</v>
      </c>
      <c r="E5797" s="180" t="s">
        <v>9881</v>
      </c>
      <c r="F5797" s="180" t="s">
        <v>28</v>
      </c>
    </row>
    <row r="5798" spans="1:6">
      <c r="A5798" s="180" t="s">
        <v>397</v>
      </c>
      <c r="B5798" s="181">
        <v>4853</v>
      </c>
      <c r="C5798" s="181">
        <v>699600</v>
      </c>
      <c r="D5798" s="181">
        <v>4</v>
      </c>
      <c r="E5798" s="180" t="s">
        <v>9882</v>
      </c>
      <c r="F5798" s="180" t="s">
        <v>45</v>
      </c>
    </row>
    <row r="5799" spans="1:6">
      <c r="A5799" s="180" t="s">
        <v>397</v>
      </c>
      <c r="B5799" s="181">
        <v>4308</v>
      </c>
      <c r="C5799" s="181">
        <v>282100</v>
      </c>
      <c r="D5799" s="181">
        <v>5</v>
      </c>
      <c r="E5799" s="180" t="s">
        <v>9883</v>
      </c>
      <c r="F5799" s="180" t="s">
        <v>11</v>
      </c>
    </row>
    <row r="5800" spans="1:6">
      <c r="A5800" s="180" t="s">
        <v>397</v>
      </c>
      <c r="B5800" s="181">
        <v>2560</v>
      </c>
      <c r="C5800" s="181">
        <v>1053000</v>
      </c>
      <c r="D5800" s="181">
        <v>4</v>
      </c>
      <c r="E5800" s="180" t="s">
        <v>9884</v>
      </c>
      <c r="F5800" s="180" t="s">
        <v>1</v>
      </c>
    </row>
    <row r="5801" spans="1:6">
      <c r="A5801" s="180" t="s">
        <v>397</v>
      </c>
      <c r="B5801" s="181">
        <v>4876</v>
      </c>
      <c r="C5801" s="181">
        <v>1032900</v>
      </c>
      <c r="D5801" s="181">
        <v>4</v>
      </c>
      <c r="E5801" s="180" t="s">
        <v>9885</v>
      </c>
      <c r="F5801" s="180" t="s">
        <v>7</v>
      </c>
    </row>
    <row r="5802" spans="1:6">
      <c r="A5802" s="180" t="s">
        <v>397</v>
      </c>
      <c r="B5802" s="181">
        <v>2040</v>
      </c>
      <c r="C5802" s="181">
        <v>431800</v>
      </c>
      <c r="D5802" s="181">
        <v>4</v>
      </c>
      <c r="E5802" s="180" t="s">
        <v>9886</v>
      </c>
      <c r="F5802" s="180" t="s">
        <v>32</v>
      </c>
    </row>
    <row r="5803" spans="1:6">
      <c r="A5803" s="180" t="s">
        <v>397</v>
      </c>
      <c r="B5803" s="181">
        <v>4378</v>
      </c>
      <c r="C5803" s="181">
        <v>494500</v>
      </c>
      <c r="D5803" s="181">
        <v>6</v>
      </c>
      <c r="E5803" s="180" t="s">
        <v>9887</v>
      </c>
      <c r="F5803" s="180" t="s">
        <v>139</v>
      </c>
    </row>
    <row r="5804" spans="1:6">
      <c r="A5804" s="180" t="s">
        <v>397</v>
      </c>
      <c r="B5804" s="181">
        <v>4785</v>
      </c>
      <c r="C5804" s="181">
        <v>600900</v>
      </c>
      <c r="D5804" s="181">
        <v>6</v>
      </c>
      <c r="E5804" s="180" t="s">
        <v>9888</v>
      </c>
      <c r="F5804" s="180" t="s">
        <v>16</v>
      </c>
    </row>
    <row r="5805" spans="1:6">
      <c r="A5805" s="180" t="s">
        <v>397</v>
      </c>
      <c r="B5805" s="181">
        <v>4863</v>
      </c>
      <c r="C5805" s="181">
        <v>355200</v>
      </c>
      <c r="D5805" s="181">
        <v>6</v>
      </c>
      <c r="E5805" s="180" t="s">
        <v>9889</v>
      </c>
      <c r="F5805" s="180" t="s">
        <v>14</v>
      </c>
    </row>
    <row r="5806" spans="1:6">
      <c r="A5806" s="180" t="s">
        <v>397</v>
      </c>
      <c r="B5806" s="181">
        <v>4061</v>
      </c>
      <c r="C5806" s="181">
        <v>351200</v>
      </c>
      <c r="D5806" s="181">
        <v>4</v>
      </c>
      <c r="E5806" s="180" t="s">
        <v>9890</v>
      </c>
      <c r="F5806" s="180" t="s">
        <v>14</v>
      </c>
    </row>
    <row r="5807" spans="1:6">
      <c r="A5807" s="180" t="s">
        <v>397</v>
      </c>
      <c r="B5807" s="181">
        <v>5105</v>
      </c>
      <c r="C5807" s="181">
        <v>1147400</v>
      </c>
      <c r="D5807" s="181">
        <v>5</v>
      </c>
      <c r="E5807" s="180" t="s">
        <v>9891</v>
      </c>
      <c r="F5807" s="180" t="s">
        <v>7</v>
      </c>
    </row>
    <row r="5808" spans="1:6">
      <c r="A5808" s="180" t="s">
        <v>397</v>
      </c>
      <c r="B5808" s="181">
        <v>3376</v>
      </c>
      <c r="C5808" s="181">
        <v>258200</v>
      </c>
      <c r="D5808" s="181">
        <v>5</v>
      </c>
      <c r="E5808" s="180" t="s">
        <v>9892</v>
      </c>
      <c r="F5808" s="180" t="s">
        <v>103</v>
      </c>
    </row>
    <row r="5809" spans="1:6">
      <c r="A5809" s="180" t="s">
        <v>397</v>
      </c>
      <c r="B5809" s="181">
        <v>2417</v>
      </c>
      <c r="C5809" s="181">
        <v>210400</v>
      </c>
      <c r="D5809" s="181">
        <v>4</v>
      </c>
      <c r="E5809" s="180" t="s">
        <v>9893</v>
      </c>
      <c r="F5809" s="180" t="s">
        <v>103</v>
      </c>
    </row>
    <row r="5810" spans="1:6">
      <c r="A5810" s="180" t="s">
        <v>397</v>
      </c>
      <c r="B5810" s="181">
        <v>6780</v>
      </c>
      <c r="C5810" s="181">
        <v>538300</v>
      </c>
      <c r="D5810" s="181">
        <v>6</v>
      </c>
      <c r="E5810" s="180" t="s">
        <v>9894</v>
      </c>
      <c r="F5810" s="180" t="s">
        <v>14</v>
      </c>
    </row>
    <row r="5811" spans="1:6">
      <c r="A5811" s="180" t="s">
        <v>397</v>
      </c>
      <c r="B5811" s="181">
        <v>4995</v>
      </c>
      <c r="C5811" s="181">
        <v>484300</v>
      </c>
      <c r="D5811" s="181">
        <v>4</v>
      </c>
      <c r="E5811" s="180" t="s">
        <v>9895</v>
      </c>
      <c r="F5811" s="180" t="s">
        <v>58</v>
      </c>
    </row>
    <row r="5812" spans="1:6">
      <c r="A5812" s="180" t="s">
        <v>397</v>
      </c>
      <c r="B5812" s="181">
        <v>4497</v>
      </c>
      <c r="C5812" s="181">
        <v>442100</v>
      </c>
      <c r="D5812" s="181">
        <v>5</v>
      </c>
      <c r="E5812" s="180" t="s">
        <v>9896</v>
      </c>
      <c r="F5812" s="180" t="s">
        <v>14</v>
      </c>
    </row>
    <row r="5813" spans="1:6">
      <c r="A5813" s="180" t="s">
        <v>397</v>
      </c>
      <c r="B5813" s="181">
        <v>5335</v>
      </c>
      <c r="C5813" s="181">
        <v>829300</v>
      </c>
      <c r="D5813" s="181">
        <v>4</v>
      </c>
      <c r="E5813" s="180" t="s">
        <v>9897</v>
      </c>
      <c r="F5813" s="180" t="s">
        <v>13</v>
      </c>
    </row>
    <row r="5814" spans="1:6">
      <c r="A5814" s="180" t="s">
        <v>397</v>
      </c>
      <c r="B5814" s="181">
        <v>2510</v>
      </c>
      <c r="C5814" s="181">
        <v>534700</v>
      </c>
      <c r="D5814" s="181">
        <v>4</v>
      </c>
      <c r="E5814" s="180" t="s">
        <v>9898</v>
      </c>
      <c r="F5814" s="180" t="s">
        <v>28</v>
      </c>
    </row>
    <row r="5815" spans="1:6">
      <c r="A5815" s="180" t="s">
        <v>397</v>
      </c>
      <c r="B5815" s="181">
        <v>4713</v>
      </c>
      <c r="C5815" s="181">
        <v>401900</v>
      </c>
      <c r="D5815" s="181">
        <v>5</v>
      </c>
      <c r="E5815" s="180" t="s">
        <v>9899</v>
      </c>
      <c r="F5815" s="180" t="s">
        <v>14</v>
      </c>
    </row>
    <row r="5816" spans="1:6">
      <c r="A5816" s="180" t="s">
        <v>397</v>
      </c>
      <c r="B5816" s="181">
        <v>2534</v>
      </c>
      <c r="C5816" s="181">
        <v>224700</v>
      </c>
      <c r="D5816" s="181">
        <v>4</v>
      </c>
      <c r="E5816" s="180" t="s">
        <v>9900</v>
      </c>
      <c r="F5816" s="180" t="s">
        <v>11</v>
      </c>
    </row>
    <row r="5817" spans="1:6">
      <c r="A5817" s="180" t="s">
        <v>397</v>
      </c>
      <c r="B5817" s="181">
        <v>4704</v>
      </c>
      <c r="C5817" s="181">
        <v>558700</v>
      </c>
      <c r="D5817" s="181">
        <v>4</v>
      </c>
      <c r="E5817" s="180" t="s">
        <v>9901</v>
      </c>
      <c r="F5817" s="180" t="s">
        <v>49</v>
      </c>
    </row>
    <row r="5818" spans="1:6">
      <c r="A5818" s="180" t="s">
        <v>397</v>
      </c>
      <c r="B5818" s="181">
        <v>3831</v>
      </c>
      <c r="C5818" s="181">
        <v>256000</v>
      </c>
      <c r="D5818" s="181">
        <v>4</v>
      </c>
      <c r="E5818" s="180" t="s">
        <v>9902</v>
      </c>
      <c r="F5818" s="180" t="s">
        <v>11</v>
      </c>
    </row>
    <row r="5819" spans="1:6">
      <c r="A5819" s="180" t="s">
        <v>397</v>
      </c>
      <c r="B5819" s="181">
        <v>8033</v>
      </c>
      <c r="C5819" s="181">
        <v>702000</v>
      </c>
      <c r="D5819" s="181">
        <v>5</v>
      </c>
      <c r="E5819" s="180" t="s">
        <v>9903</v>
      </c>
      <c r="F5819" s="180" t="s">
        <v>41</v>
      </c>
    </row>
    <row r="5820" spans="1:6">
      <c r="A5820" s="180" t="s">
        <v>397</v>
      </c>
      <c r="B5820" s="181">
        <v>8548</v>
      </c>
      <c r="C5820" s="181">
        <v>2095300</v>
      </c>
      <c r="D5820" s="181">
        <v>6</v>
      </c>
      <c r="E5820" s="180" t="s">
        <v>9904</v>
      </c>
      <c r="F5820" s="180" t="s">
        <v>24</v>
      </c>
    </row>
    <row r="5821" spans="1:6">
      <c r="A5821" s="180" t="s">
        <v>397</v>
      </c>
      <c r="B5821" s="181">
        <v>3795</v>
      </c>
      <c r="C5821" s="181">
        <v>766500</v>
      </c>
      <c r="D5821" s="181">
        <v>4</v>
      </c>
      <c r="E5821" s="180" t="s">
        <v>9905</v>
      </c>
      <c r="F5821" s="180" t="s">
        <v>24</v>
      </c>
    </row>
    <row r="5822" spans="1:6">
      <c r="A5822" s="180" t="s">
        <v>397</v>
      </c>
      <c r="B5822" s="181">
        <v>3904</v>
      </c>
      <c r="C5822" s="181">
        <v>533300</v>
      </c>
      <c r="D5822" s="181">
        <v>4</v>
      </c>
      <c r="E5822" s="180" t="s">
        <v>9906</v>
      </c>
      <c r="F5822" s="180" t="s">
        <v>77</v>
      </c>
    </row>
    <row r="5823" spans="1:6">
      <c r="A5823" s="180" t="s">
        <v>397</v>
      </c>
      <c r="B5823" s="181">
        <v>3134</v>
      </c>
      <c r="C5823" s="181">
        <v>275900</v>
      </c>
      <c r="D5823" s="181">
        <v>4</v>
      </c>
      <c r="E5823" s="180" t="s">
        <v>9907</v>
      </c>
      <c r="F5823" s="180" t="s">
        <v>14</v>
      </c>
    </row>
    <row r="5824" spans="1:6">
      <c r="A5824" s="180" t="s">
        <v>397</v>
      </c>
      <c r="B5824" s="181">
        <v>10901</v>
      </c>
      <c r="C5824" s="181">
        <v>2122300</v>
      </c>
      <c r="D5824" s="181">
        <v>8</v>
      </c>
      <c r="E5824" s="180" t="s">
        <v>9908</v>
      </c>
      <c r="F5824" s="180" t="s">
        <v>77</v>
      </c>
    </row>
    <row r="5825" spans="1:6">
      <c r="A5825" s="180" t="s">
        <v>397</v>
      </c>
      <c r="B5825" s="181">
        <v>4445</v>
      </c>
      <c r="C5825" s="181">
        <v>295100</v>
      </c>
      <c r="D5825" s="181">
        <v>5</v>
      </c>
      <c r="E5825" s="180" t="s">
        <v>9909</v>
      </c>
      <c r="F5825" s="180" t="s">
        <v>11</v>
      </c>
    </row>
    <row r="5826" spans="1:6">
      <c r="A5826" s="180" t="s">
        <v>397</v>
      </c>
      <c r="B5826" s="181">
        <v>5706</v>
      </c>
      <c r="C5826" s="181">
        <v>426500</v>
      </c>
      <c r="D5826" s="181">
        <v>6</v>
      </c>
      <c r="E5826" s="180" t="s">
        <v>9910</v>
      </c>
      <c r="F5826" s="180" t="s">
        <v>14</v>
      </c>
    </row>
    <row r="5827" spans="1:6">
      <c r="A5827" s="180" t="s">
        <v>397</v>
      </c>
      <c r="B5827" s="181">
        <v>4768</v>
      </c>
      <c r="C5827" s="181">
        <v>339100</v>
      </c>
      <c r="D5827" s="181">
        <v>4</v>
      </c>
      <c r="E5827" s="180" t="s">
        <v>9911</v>
      </c>
      <c r="F5827" s="180" t="s">
        <v>14</v>
      </c>
    </row>
    <row r="5828" spans="1:6">
      <c r="A5828" s="180" t="s">
        <v>397</v>
      </c>
      <c r="B5828" s="181">
        <v>6804</v>
      </c>
      <c r="C5828" s="181">
        <v>867900</v>
      </c>
      <c r="D5828" s="181">
        <v>7</v>
      </c>
      <c r="E5828" s="180" t="s">
        <v>9912</v>
      </c>
      <c r="F5828" s="180" t="s">
        <v>72</v>
      </c>
    </row>
    <row r="5829" spans="1:6">
      <c r="A5829" s="180" t="s">
        <v>397</v>
      </c>
      <c r="B5829" s="181">
        <v>10428</v>
      </c>
      <c r="C5829" s="181">
        <v>2222600</v>
      </c>
      <c r="D5829" s="181">
        <v>7</v>
      </c>
      <c r="E5829" s="180" t="s">
        <v>9913</v>
      </c>
      <c r="F5829" s="180" t="s">
        <v>24</v>
      </c>
    </row>
    <row r="5830" spans="1:6">
      <c r="A5830" s="180" t="s">
        <v>397</v>
      </c>
      <c r="B5830" s="181">
        <v>9248</v>
      </c>
      <c r="C5830" s="181">
        <v>1357100</v>
      </c>
      <c r="D5830" s="181">
        <v>8</v>
      </c>
      <c r="E5830" s="180" t="s">
        <v>9914</v>
      </c>
      <c r="F5830" s="180" t="s">
        <v>7</v>
      </c>
    </row>
    <row r="5831" spans="1:6">
      <c r="A5831" s="180" t="s">
        <v>397</v>
      </c>
      <c r="B5831" s="181">
        <v>4702</v>
      </c>
      <c r="C5831" s="181">
        <v>284000</v>
      </c>
      <c r="D5831" s="181">
        <v>4</v>
      </c>
      <c r="E5831" s="180" t="s">
        <v>9915</v>
      </c>
      <c r="F5831" s="180" t="s">
        <v>11</v>
      </c>
    </row>
    <row r="5832" spans="1:6">
      <c r="A5832" s="180" t="s">
        <v>397</v>
      </c>
      <c r="B5832" s="181">
        <v>4464</v>
      </c>
      <c r="C5832" s="181">
        <v>313400</v>
      </c>
      <c r="D5832" s="181">
        <v>6</v>
      </c>
      <c r="E5832" s="180" t="s">
        <v>9916</v>
      </c>
      <c r="F5832" s="180" t="s">
        <v>11</v>
      </c>
    </row>
    <row r="5833" spans="1:6">
      <c r="A5833" s="180" t="s">
        <v>397</v>
      </c>
      <c r="B5833" s="181">
        <v>4145</v>
      </c>
      <c r="C5833" s="181">
        <v>308900</v>
      </c>
      <c r="D5833" s="181">
        <v>4</v>
      </c>
      <c r="E5833" s="180" t="s">
        <v>9917</v>
      </c>
      <c r="F5833" s="180" t="s">
        <v>15</v>
      </c>
    </row>
    <row r="5834" spans="1:6">
      <c r="A5834" s="180" t="s">
        <v>397</v>
      </c>
      <c r="B5834" s="181">
        <v>4810</v>
      </c>
      <c r="C5834" s="181">
        <v>797900</v>
      </c>
      <c r="D5834" s="181">
        <v>4</v>
      </c>
      <c r="E5834" s="180" t="s">
        <v>9918</v>
      </c>
      <c r="F5834" s="180" t="s">
        <v>31</v>
      </c>
    </row>
    <row r="5835" spans="1:6">
      <c r="A5835" s="180" t="s">
        <v>397</v>
      </c>
      <c r="B5835" s="181">
        <v>9520</v>
      </c>
      <c r="C5835" s="181">
        <v>800900</v>
      </c>
      <c r="D5835" s="181">
        <v>4</v>
      </c>
      <c r="E5835" s="180" t="s">
        <v>9919</v>
      </c>
      <c r="F5835" s="180" t="s">
        <v>95</v>
      </c>
    </row>
    <row r="5836" spans="1:6">
      <c r="A5836" s="180" t="s">
        <v>397</v>
      </c>
      <c r="B5836" s="181">
        <v>3650</v>
      </c>
      <c r="C5836" s="181">
        <v>837300</v>
      </c>
      <c r="D5836" s="181">
        <v>4</v>
      </c>
      <c r="E5836" s="180" t="s">
        <v>9920</v>
      </c>
      <c r="F5836" s="180" t="s">
        <v>28</v>
      </c>
    </row>
    <row r="5837" spans="1:6">
      <c r="A5837" s="180" t="s">
        <v>397</v>
      </c>
      <c r="B5837" s="181">
        <v>3406</v>
      </c>
      <c r="C5837" s="181">
        <v>306200</v>
      </c>
      <c r="D5837" s="181">
        <v>4</v>
      </c>
      <c r="E5837" s="180" t="s">
        <v>9921</v>
      </c>
      <c r="F5837" s="180" t="s">
        <v>14</v>
      </c>
    </row>
    <row r="5838" spans="1:6">
      <c r="A5838" s="180" t="s">
        <v>397</v>
      </c>
      <c r="B5838" s="181">
        <v>4116</v>
      </c>
      <c r="C5838" s="181">
        <v>529900</v>
      </c>
      <c r="D5838" s="181">
        <v>6</v>
      </c>
      <c r="E5838" s="180" t="s">
        <v>9922</v>
      </c>
      <c r="F5838" s="180" t="s">
        <v>13</v>
      </c>
    </row>
    <row r="5839" spans="1:6">
      <c r="A5839" s="180" t="s">
        <v>397</v>
      </c>
      <c r="B5839" s="181">
        <v>4025</v>
      </c>
      <c r="C5839" s="181">
        <v>578300</v>
      </c>
      <c r="D5839" s="181">
        <v>4</v>
      </c>
      <c r="E5839" s="180" t="s">
        <v>9923</v>
      </c>
      <c r="F5839" s="180" t="s">
        <v>32</v>
      </c>
    </row>
    <row r="5840" spans="1:6">
      <c r="A5840" s="180" t="s">
        <v>397</v>
      </c>
      <c r="B5840" s="181">
        <v>3716</v>
      </c>
      <c r="C5840" s="181">
        <v>992600</v>
      </c>
      <c r="D5840" s="181">
        <v>4</v>
      </c>
      <c r="E5840" s="180" t="s">
        <v>9924</v>
      </c>
      <c r="F5840" s="180" t="s">
        <v>7</v>
      </c>
    </row>
    <row r="5841" spans="1:6">
      <c r="A5841" s="180" t="s">
        <v>397</v>
      </c>
      <c r="B5841" s="181">
        <v>4710</v>
      </c>
      <c r="C5841" s="181">
        <v>377800</v>
      </c>
      <c r="D5841" s="181">
        <v>5</v>
      </c>
      <c r="E5841" s="180" t="s">
        <v>9925</v>
      </c>
      <c r="F5841" s="180" t="s">
        <v>11</v>
      </c>
    </row>
    <row r="5842" spans="1:6">
      <c r="A5842" s="180" t="s">
        <v>397</v>
      </c>
      <c r="B5842" s="181">
        <v>6174</v>
      </c>
      <c r="C5842" s="181">
        <v>434600</v>
      </c>
      <c r="D5842" s="181">
        <v>6</v>
      </c>
      <c r="E5842" s="180" t="s">
        <v>9926</v>
      </c>
      <c r="F5842" s="180" t="s">
        <v>14</v>
      </c>
    </row>
    <row r="5843" spans="1:6">
      <c r="A5843" s="180" t="s">
        <v>397</v>
      </c>
      <c r="B5843" s="181">
        <v>4480</v>
      </c>
      <c r="C5843" s="181">
        <v>656900</v>
      </c>
      <c r="D5843" s="181">
        <v>4</v>
      </c>
      <c r="E5843" s="180" t="s">
        <v>9927</v>
      </c>
      <c r="F5843" s="180" t="s">
        <v>49</v>
      </c>
    </row>
    <row r="5844" spans="1:6">
      <c r="A5844" s="180" t="s">
        <v>397</v>
      </c>
      <c r="B5844" s="181">
        <v>3929</v>
      </c>
      <c r="C5844" s="181">
        <v>250800</v>
      </c>
      <c r="D5844" s="181">
        <v>4</v>
      </c>
      <c r="E5844" s="180" t="s">
        <v>9928</v>
      </c>
      <c r="F5844" s="180" t="s">
        <v>11</v>
      </c>
    </row>
    <row r="5845" spans="1:6">
      <c r="A5845" s="180" t="s">
        <v>397</v>
      </c>
      <c r="B5845" s="181">
        <v>7057</v>
      </c>
      <c r="C5845" s="181">
        <v>527900</v>
      </c>
      <c r="D5845" s="181">
        <v>8</v>
      </c>
      <c r="E5845" s="180" t="s">
        <v>9929</v>
      </c>
      <c r="F5845" s="180" t="s">
        <v>183</v>
      </c>
    </row>
    <row r="5846" spans="1:6">
      <c r="A5846" s="180" t="s">
        <v>397</v>
      </c>
      <c r="B5846" s="181">
        <v>5850</v>
      </c>
      <c r="C5846" s="181">
        <v>558700</v>
      </c>
      <c r="D5846" s="181">
        <v>4</v>
      </c>
      <c r="E5846" s="180" t="s">
        <v>9930</v>
      </c>
      <c r="F5846" s="180" t="s">
        <v>31</v>
      </c>
    </row>
    <row r="5847" spans="1:6">
      <c r="A5847" s="180" t="s">
        <v>397</v>
      </c>
      <c r="B5847" s="181">
        <v>5052</v>
      </c>
      <c r="C5847" s="181">
        <v>720200</v>
      </c>
      <c r="D5847" s="181">
        <v>5</v>
      </c>
      <c r="E5847" s="180" t="s">
        <v>9931</v>
      </c>
      <c r="F5847" s="180" t="s">
        <v>49</v>
      </c>
    </row>
    <row r="5848" spans="1:6">
      <c r="A5848" s="180" t="s">
        <v>397</v>
      </c>
      <c r="B5848" s="181">
        <v>3876</v>
      </c>
      <c r="C5848" s="181">
        <v>266600</v>
      </c>
      <c r="D5848" s="181">
        <v>6</v>
      </c>
      <c r="E5848" s="180" t="s">
        <v>9932</v>
      </c>
      <c r="F5848" s="180" t="s">
        <v>14</v>
      </c>
    </row>
    <row r="5849" spans="1:6">
      <c r="A5849" s="180" t="s">
        <v>397</v>
      </c>
      <c r="B5849" s="181">
        <v>2340</v>
      </c>
      <c r="C5849" s="181">
        <v>719900</v>
      </c>
      <c r="D5849" s="181">
        <v>4</v>
      </c>
      <c r="E5849" s="180" t="s">
        <v>9933</v>
      </c>
      <c r="F5849" s="180" t="s">
        <v>28</v>
      </c>
    </row>
    <row r="5850" spans="1:6">
      <c r="A5850" s="180" t="s">
        <v>397</v>
      </c>
      <c r="B5850" s="181">
        <v>8460</v>
      </c>
      <c r="C5850" s="181">
        <v>1133900</v>
      </c>
      <c r="D5850" s="181">
        <v>6</v>
      </c>
      <c r="E5850" s="180" t="s">
        <v>9934</v>
      </c>
      <c r="F5850" s="180" t="s">
        <v>7</v>
      </c>
    </row>
    <row r="5851" spans="1:6">
      <c r="A5851" s="180" t="s">
        <v>397</v>
      </c>
      <c r="B5851" s="181">
        <v>4500</v>
      </c>
      <c r="C5851" s="181">
        <v>410100</v>
      </c>
      <c r="D5851" s="181">
        <v>4</v>
      </c>
      <c r="E5851" s="180" t="s">
        <v>9935</v>
      </c>
      <c r="F5851" s="180" t="s">
        <v>14</v>
      </c>
    </row>
    <row r="5852" spans="1:6">
      <c r="A5852" s="180" t="s">
        <v>397</v>
      </c>
      <c r="B5852" s="181">
        <v>5372</v>
      </c>
      <c r="C5852" s="181">
        <v>806800</v>
      </c>
      <c r="D5852" s="181">
        <v>5</v>
      </c>
      <c r="E5852" s="180" t="s">
        <v>9936</v>
      </c>
      <c r="F5852" s="180" t="s">
        <v>18</v>
      </c>
    </row>
    <row r="5853" spans="1:6">
      <c r="A5853" s="180" t="s">
        <v>397</v>
      </c>
      <c r="B5853" s="181">
        <v>3008</v>
      </c>
      <c r="C5853" s="181">
        <v>189000</v>
      </c>
      <c r="D5853" s="181">
        <v>4</v>
      </c>
      <c r="E5853" s="180" t="s">
        <v>9937</v>
      </c>
      <c r="F5853" s="180" t="s">
        <v>25</v>
      </c>
    </row>
    <row r="5854" spans="1:6">
      <c r="A5854" s="180" t="s">
        <v>397</v>
      </c>
      <c r="B5854" s="181">
        <v>5364</v>
      </c>
      <c r="C5854" s="181">
        <v>370400</v>
      </c>
      <c r="D5854" s="181">
        <v>4</v>
      </c>
      <c r="E5854" s="180" t="s">
        <v>9938</v>
      </c>
      <c r="F5854" s="180" t="s">
        <v>15</v>
      </c>
    </row>
    <row r="5855" spans="1:6">
      <c r="A5855" s="180" t="s">
        <v>397</v>
      </c>
      <c r="B5855" s="181">
        <v>11424</v>
      </c>
      <c r="C5855" s="181">
        <v>764200</v>
      </c>
      <c r="D5855" s="181">
        <v>4</v>
      </c>
      <c r="E5855" s="180" t="s">
        <v>9939</v>
      </c>
      <c r="F5855" s="180" t="s">
        <v>10</v>
      </c>
    </row>
    <row r="5856" spans="1:6">
      <c r="A5856" s="180" t="s">
        <v>397</v>
      </c>
      <c r="B5856" s="181">
        <v>6756</v>
      </c>
      <c r="C5856" s="181">
        <v>1862000</v>
      </c>
      <c r="D5856" s="181">
        <v>6</v>
      </c>
      <c r="E5856" s="180" t="s">
        <v>9940</v>
      </c>
      <c r="F5856" s="180" t="s">
        <v>7</v>
      </c>
    </row>
    <row r="5857" spans="1:6">
      <c r="A5857" s="180" t="s">
        <v>397</v>
      </c>
      <c r="B5857" s="181">
        <v>3837</v>
      </c>
      <c r="C5857" s="181">
        <v>333700</v>
      </c>
      <c r="D5857" s="181">
        <v>4</v>
      </c>
      <c r="E5857" s="180" t="s">
        <v>9941</v>
      </c>
      <c r="F5857" s="180" t="s">
        <v>180</v>
      </c>
    </row>
    <row r="5858" spans="1:6">
      <c r="A5858" s="180" t="s">
        <v>397</v>
      </c>
      <c r="B5858" s="181">
        <v>3404</v>
      </c>
      <c r="C5858" s="181">
        <v>333400</v>
      </c>
      <c r="D5858" s="181">
        <v>4</v>
      </c>
      <c r="E5858" s="180" t="s">
        <v>9942</v>
      </c>
      <c r="F5858" s="180" t="s">
        <v>206</v>
      </c>
    </row>
    <row r="5859" spans="1:6">
      <c r="A5859" s="180" t="s">
        <v>397</v>
      </c>
      <c r="B5859" s="181">
        <v>3711</v>
      </c>
      <c r="C5859" s="181">
        <v>783900</v>
      </c>
      <c r="D5859" s="181">
        <v>4</v>
      </c>
      <c r="E5859" s="180" t="s">
        <v>9943</v>
      </c>
      <c r="F5859" s="180" t="s">
        <v>28</v>
      </c>
    </row>
    <row r="5860" spans="1:6">
      <c r="A5860" s="180" t="s">
        <v>397</v>
      </c>
      <c r="B5860" s="181">
        <v>2917</v>
      </c>
      <c r="C5860" s="181">
        <v>259000</v>
      </c>
      <c r="D5860" s="181">
        <v>5</v>
      </c>
      <c r="E5860" s="180" t="s">
        <v>9944</v>
      </c>
      <c r="F5860" s="180" t="s">
        <v>14</v>
      </c>
    </row>
    <row r="5861" spans="1:6">
      <c r="A5861" s="180" t="s">
        <v>397</v>
      </c>
      <c r="B5861" s="181">
        <v>3392</v>
      </c>
      <c r="C5861" s="181">
        <v>556900</v>
      </c>
      <c r="D5861" s="181">
        <v>4</v>
      </c>
      <c r="E5861" s="180" t="s">
        <v>9945</v>
      </c>
      <c r="F5861" s="180" t="s">
        <v>44</v>
      </c>
    </row>
    <row r="5862" spans="1:6">
      <c r="A5862" s="180" t="s">
        <v>397</v>
      </c>
      <c r="B5862" s="181">
        <v>4676</v>
      </c>
      <c r="C5862" s="181">
        <v>353000</v>
      </c>
      <c r="D5862" s="181">
        <v>6</v>
      </c>
      <c r="E5862" s="180" t="s">
        <v>9946</v>
      </c>
      <c r="F5862" s="180" t="s">
        <v>14</v>
      </c>
    </row>
    <row r="5863" spans="1:6">
      <c r="A5863" s="180" t="s">
        <v>397</v>
      </c>
      <c r="B5863" s="181">
        <v>5097</v>
      </c>
      <c r="C5863" s="181">
        <v>344400</v>
      </c>
      <c r="D5863" s="181">
        <v>6</v>
      </c>
      <c r="E5863" s="180" t="s">
        <v>9947</v>
      </c>
      <c r="F5863" s="180" t="s">
        <v>14</v>
      </c>
    </row>
    <row r="5864" spans="1:6">
      <c r="A5864" s="180" t="s">
        <v>397</v>
      </c>
      <c r="B5864" s="181">
        <v>4083</v>
      </c>
      <c r="C5864" s="181">
        <v>300900</v>
      </c>
      <c r="D5864" s="181">
        <v>4</v>
      </c>
      <c r="E5864" s="180" t="s">
        <v>9948</v>
      </c>
      <c r="F5864" s="180" t="s">
        <v>14</v>
      </c>
    </row>
    <row r="5865" spans="1:6">
      <c r="A5865" s="180" t="s">
        <v>397</v>
      </c>
      <c r="B5865" s="181">
        <v>5226</v>
      </c>
      <c r="C5865" s="181">
        <v>514800</v>
      </c>
      <c r="D5865" s="181">
        <v>5</v>
      </c>
      <c r="E5865" s="180" t="s">
        <v>9949</v>
      </c>
      <c r="F5865" s="180" t="s">
        <v>14</v>
      </c>
    </row>
    <row r="5866" spans="1:6">
      <c r="A5866" s="180" t="s">
        <v>397</v>
      </c>
      <c r="B5866" s="181">
        <v>6102</v>
      </c>
      <c r="C5866" s="181">
        <v>488300</v>
      </c>
      <c r="D5866" s="181">
        <v>7</v>
      </c>
      <c r="E5866" s="180" t="s">
        <v>9950</v>
      </c>
      <c r="F5866" s="180" t="s">
        <v>14</v>
      </c>
    </row>
    <row r="5867" spans="1:6">
      <c r="A5867" s="180" t="s">
        <v>397</v>
      </c>
      <c r="B5867" s="181">
        <v>3987</v>
      </c>
      <c r="C5867" s="181">
        <v>330300</v>
      </c>
      <c r="D5867" s="181">
        <v>6</v>
      </c>
      <c r="E5867" s="180" t="s">
        <v>9951</v>
      </c>
      <c r="F5867" s="180" t="s">
        <v>14</v>
      </c>
    </row>
    <row r="5868" spans="1:6">
      <c r="A5868" s="180" t="s">
        <v>397</v>
      </c>
      <c r="B5868" s="181">
        <v>5207</v>
      </c>
      <c r="C5868" s="181">
        <v>501000</v>
      </c>
      <c r="D5868" s="181">
        <v>5</v>
      </c>
      <c r="E5868" s="180" t="s">
        <v>9952</v>
      </c>
      <c r="F5868" s="180" t="s">
        <v>76</v>
      </c>
    </row>
    <row r="5869" spans="1:6">
      <c r="A5869" s="180" t="s">
        <v>397</v>
      </c>
      <c r="B5869" s="181">
        <v>3317</v>
      </c>
      <c r="C5869" s="181">
        <v>838300</v>
      </c>
      <c r="D5869" s="181">
        <v>5</v>
      </c>
      <c r="E5869" s="180" t="s">
        <v>9953</v>
      </c>
      <c r="F5869" s="180" t="s">
        <v>7</v>
      </c>
    </row>
    <row r="5870" spans="1:6">
      <c r="A5870" s="180" t="s">
        <v>397</v>
      </c>
      <c r="B5870" s="181">
        <v>4404</v>
      </c>
      <c r="C5870" s="181">
        <v>347600</v>
      </c>
      <c r="D5870" s="181">
        <v>4</v>
      </c>
      <c r="E5870" s="180" t="s">
        <v>9954</v>
      </c>
      <c r="F5870" s="180" t="s">
        <v>16</v>
      </c>
    </row>
    <row r="5871" spans="1:6">
      <c r="A5871" s="180" t="s">
        <v>397</v>
      </c>
      <c r="B5871" s="181">
        <v>5486</v>
      </c>
      <c r="C5871" s="181">
        <v>669600</v>
      </c>
      <c r="D5871" s="181">
        <v>7</v>
      </c>
      <c r="E5871" s="180" t="s">
        <v>9955</v>
      </c>
      <c r="F5871" s="180" t="s">
        <v>37</v>
      </c>
    </row>
    <row r="5872" spans="1:6">
      <c r="A5872" s="180" t="s">
        <v>397</v>
      </c>
      <c r="B5872" s="181">
        <v>2409</v>
      </c>
      <c r="C5872" s="181">
        <v>261200</v>
      </c>
      <c r="D5872" s="181">
        <v>4</v>
      </c>
      <c r="E5872" s="180" t="s">
        <v>9956</v>
      </c>
      <c r="F5872" s="180" t="s">
        <v>14</v>
      </c>
    </row>
    <row r="5873" spans="1:6">
      <c r="A5873" s="180" t="s">
        <v>397</v>
      </c>
      <c r="B5873" s="181">
        <v>6084</v>
      </c>
      <c r="C5873" s="181">
        <v>425100</v>
      </c>
      <c r="D5873" s="181">
        <v>6</v>
      </c>
      <c r="E5873" s="180" t="s">
        <v>9957</v>
      </c>
      <c r="F5873" s="180" t="s">
        <v>14</v>
      </c>
    </row>
    <row r="5874" spans="1:6">
      <c r="A5874" s="180" t="s">
        <v>397</v>
      </c>
      <c r="B5874" s="181">
        <v>3498</v>
      </c>
      <c r="C5874" s="181">
        <v>703700</v>
      </c>
      <c r="D5874" s="181">
        <v>6</v>
      </c>
      <c r="E5874" s="180" t="s">
        <v>9958</v>
      </c>
      <c r="F5874" s="180" t="s">
        <v>78</v>
      </c>
    </row>
    <row r="5875" spans="1:6">
      <c r="A5875" s="180" t="s">
        <v>397</v>
      </c>
      <c r="B5875" s="181">
        <v>6916</v>
      </c>
      <c r="C5875" s="181">
        <v>680900</v>
      </c>
      <c r="D5875" s="181">
        <v>4</v>
      </c>
      <c r="E5875" s="180" t="s">
        <v>9959</v>
      </c>
      <c r="F5875" s="180" t="s">
        <v>41</v>
      </c>
    </row>
    <row r="5876" spans="1:6">
      <c r="A5876" s="180" t="s">
        <v>397</v>
      </c>
      <c r="B5876" s="181">
        <v>5382</v>
      </c>
      <c r="C5876" s="181">
        <v>234600</v>
      </c>
      <c r="D5876" s="181">
        <v>5</v>
      </c>
      <c r="E5876" s="180" t="s">
        <v>9960</v>
      </c>
      <c r="F5876" s="180" t="s">
        <v>171</v>
      </c>
    </row>
    <row r="5877" spans="1:6">
      <c r="A5877" s="180" t="s">
        <v>397</v>
      </c>
      <c r="B5877" s="181">
        <v>4884</v>
      </c>
      <c r="C5877" s="181">
        <v>397400</v>
      </c>
      <c r="D5877" s="181">
        <v>6</v>
      </c>
      <c r="E5877" s="180" t="s">
        <v>9961</v>
      </c>
      <c r="F5877" s="180" t="s">
        <v>14</v>
      </c>
    </row>
    <row r="5878" spans="1:6">
      <c r="A5878" s="180" t="s">
        <v>397</v>
      </c>
      <c r="B5878" s="181">
        <v>4064</v>
      </c>
      <c r="C5878" s="181">
        <v>342900</v>
      </c>
      <c r="D5878" s="181">
        <v>4</v>
      </c>
      <c r="E5878" s="180" t="s">
        <v>9962</v>
      </c>
      <c r="F5878" s="180" t="s">
        <v>11</v>
      </c>
    </row>
    <row r="5879" spans="1:6">
      <c r="A5879" s="180" t="s">
        <v>397</v>
      </c>
      <c r="B5879" s="181">
        <v>3842</v>
      </c>
      <c r="C5879" s="181">
        <v>483300</v>
      </c>
      <c r="D5879" s="181">
        <v>4</v>
      </c>
      <c r="E5879" s="180" t="s">
        <v>9963</v>
      </c>
      <c r="F5879" s="180" t="s">
        <v>74</v>
      </c>
    </row>
    <row r="5880" spans="1:6">
      <c r="A5880" s="180" t="s">
        <v>397</v>
      </c>
      <c r="B5880" s="181">
        <v>2800</v>
      </c>
      <c r="C5880" s="181">
        <v>298000</v>
      </c>
      <c r="D5880" s="181">
        <v>4</v>
      </c>
      <c r="E5880" s="180" t="s">
        <v>9964</v>
      </c>
      <c r="F5880" s="180" t="s">
        <v>16</v>
      </c>
    </row>
    <row r="5881" spans="1:6">
      <c r="A5881" s="180" t="s">
        <v>397</v>
      </c>
      <c r="B5881" s="181">
        <v>3840</v>
      </c>
      <c r="C5881" s="181">
        <v>737300</v>
      </c>
      <c r="D5881" s="181">
        <v>4</v>
      </c>
      <c r="E5881" s="180" t="s">
        <v>9965</v>
      </c>
      <c r="F5881" s="180" t="s">
        <v>78</v>
      </c>
    </row>
    <row r="5882" spans="1:6">
      <c r="A5882" s="180" t="s">
        <v>397</v>
      </c>
      <c r="B5882" s="181">
        <v>4719</v>
      </c>
      <c r="C5882" s="181">
        <v>632400</v>
      </c>
      <c r="D5882" s="181">
        <v>6</v>
      </c>
      <c r="E5882" s="180" t="s">
        <v>9966</v>
      </c>
      <c r="F5882" s="180" t="s">
        <v>32</v>
      </c>
    </row>
    <row r="5883" spans="1:6">
      <c r="A5883" s="180" t="s">
        <v>397</v>
      </c>
      <c r="B5883" s="181">
        <v>2254</v>
      </c>
      <c r="C5883" s="181">
        <v>196700</v>
      </c>
      <c r="D5883" s="181">
        <v>4</v>
      </c>
      <c r="E5883" s="180" t="s">
        <v>9967</v>
      </c>
      <c r="F5883" s="180" t="s">
        <v>11</v>
      </c>
    </row>
    <row r="5884" spans="1:6">
      <c r="A5884" s="180" t="s">
        <v>397</v>
      </c>
      <c r="B5884" s="181">
        <v>15149</v>
      </c>
      <c r="C5884" s="181">
        <v>838600</v>
      </c>
      <c r="D5884" s="181">
        <v>4</v>
      </c>
      <c r="E5884" s="180" t="s">
        <v>9968</v>
      </c>
      <c r="F5884" s="180" t="s">
        <v>41</v>
      </c>
    </row>
    <row r="5885" spans="1:6">
      <c r="A5885" s="180" t="s">
        <v>397</v>
      </c>
      <c r="B5885" s="181">
        <v>6445</v>
      </c>
      <c r="C5885" s="181">
        <v>539300</v>
      </c>
      <c r="D5885" s="181">
        <v>6</v>
      </c>
      <c r="E5885" s="180" t="s">
        <v>9969</v>
      </c>
      <c r="F5885" s="180" t="s">
        <v>14</v>
      </c>
    </row>
    <row r="5886" spans="1:6">
      <c r="A5886" s="180" t="s">
        <v>397</v>
      </c>
      <c r="B5886" s="181">
        <v>6174</v>
      </c>
      <c r="C5886" s="181">
        <v>676300</v>
      </c>
      <c r="D5886" s="181">
        <v>6</v>
      </c>
      <c r="E5886" s="180" t="s">
        <v>9970</v>
      </c>
      <c r="F5886" s="180" t="s">
        <v>10</v>
      </c>
    </row>
    <row r="5887" spans="1:6">
      <c r="A5887" s="180" t="s">
        <v>397</v>
      </c>
      <c r="B5887" s="181">
        <v>2640</v>
      </c>
      <c r="C5887" s="181">
        <v>346200</v>
      </c>
      <c r="D5887" s="181">
        <v>4</v>
      </c>
      <c r="E5887" s="180" t="s">
        <v>9971</v>
      </c>
      <c r="F5887" s="180" t="s">
        <v>12</v>
      </c>
    </row>
    <row r="5888" spans="1:6">
      <c r="A5888" s="180" t="s">
        <v>397</v>
      </c>
      <c r="B5888" s="181">
        <v>5760</v>
      </c>
      <c r="C5888" s="181">
        <v>446400</v>
      </c>
      <c r="D5888" s="181">
        <v>6</v>
      </c>
      <c r="E5888" s="180" t="s">
        <v>9972</v>
      </c>
      <c r="F5888" s="180" t="s">
        <v>206</v>
      </c>
    </row>
    <row r="5889" spans="1:6">
      <c r="A5889" s="180" t="s">
        <v>397</v>
      </c>
      <c r="B5889" s="181">
        <v>4530</v>
      </c>
      <c r="C5889" s="181">
        <v>405200</v>
      </c>
      <c r="D5889" s="181">
        <v>6</v>
      </c>
      <c r="E5889" s="180" t="s">
        <v>9973</v>
      </c>
      <c r="F5889" s="180" t="s">
        <v>14</v>
      </c>
    </row>
    <row r="5890" spans="1:6">
      <c r="A5890" s="180" t="s">
        <v>397</v>
      </c>
      <c r="B5890" s="181">
        <v>6219</v>
      </c>
      <c r="C5890" s="181">
        <v>416500</v>
      </c>
      <c r="D5890" s="181">
        <v>6</v>
      </c>
      <c r="E5890" s="180" t="s">
        <v>9974</v>
      </c>
      <c r="F5890" s="180" t="s">
        <v>14</v>
      </c>
    </row>
    <row r="5891" spans="1:6">
      <c r="A5891" s="180" t="s">
        <v>397</v>
      </c>
      <c r="B5891" s="181">
        <v>3100</v>
      </c>
      <c r="C5891" s="181">
        <v>290300</v>
      </c>
      <c r="D5891" s="181">
        <v>4</v>
      </c>
      <c r="E5891" s="180" t="s">
        <v>9975</v>
      </c>
      <c r="F5891" s="180" t="s">
        <v>15</v>
      </c>
    </row>
    <row r="5892" spans="1:6">
      <c r="A5892" s="180" t="s">
        <v>397</v>
      </c>
      <c r="B5892" s="181">
        <v>3455</v>
      </c>
      <c r="C5892" s="181">
        <v>753300</v>
      </c>
      <c r="D5892" s="181">
        <v>6</v>
      </c>
      <c r="E5892" s="180" t="s">
        <v>9976</v>
      </c>
      <c r="F5892" s="180" t="s">
        <v>28</v>
      </c>
    </row>
    <row r="5893" spans="1:6">
      <c r="A5893" s="180" t="s">
        <v>397</v>
      </c>
      <c r="B5893" s="181">
        <v>3992</v>
      </c>
      <c r="C5893" s="181">
        <v>261400</v>
      </c>
      <c r="D5893" s="181">
        <v>4</v>
      </c>
      <c r="E5893" s="180" t="s">
        <v>9977</v>
      </c>
      <c r="F5893" s="180" t="s">
        <v>11</v>
      </c>
    </row>
    <row r="5894" spans="1:6">
      <c r="A5894" s="180" t="s">
        <v>397</v>
      </c>
      <c r="B5894" s="181">
        <v>3480</v>
      </c>
      <c r="C5894" s="181">
        <v>828600</v>
      </c>
      <c r="D5894" s="181">
        <v>4</v>
      </c>
      <c r="E5894" s="180" t="s">
        <v>9978</v>
      </c>
      <c r="F5894" s="180" t="s">
        <v>7</v>
      </c>
    </row>
    <row r="5895" spans="1:6">
      <c r="A5895" s="180" t="s">
        <v>397</v>
      </c>
      <c r="B5895" s="181">
        <v>2837</v>
      </c>
      <c r="C5895" s="181">
        <v>206600</v>
      </c>
      <c r="D5895" s="181">
        <v>4</v>
      </c>
      <c r="E5895" s="180" t="s">
        <v>9979</v>
      </c>
      <c r="F5895" s="180" t="s">
        <v>11</v>
      </c>
    </row>
    <row r="5896" spans="1:6">
      <c r="A5896" s="180" t="s">
        <v>397</v>
      </c>
      <c r="B5896" s="181">
        <v>5016</v>
      </c>
      <c r="C5896" s="181">
        <v>766800</v>
      </c>
      <c r="D5896" s="181">
        <v>4</v>
      </c>
      <c r="E5896" s="180" t="s">
        <v>9980</v>
      </c>
      <c r="F5896" s="180" t="s">
        <v>28</v>
      </c>
    </row>
    <row r="5897" spans="1:6">
      <c r="A5897" s="180" t="s">
        <v>397</v>
      </c>
      <c r="B5897" s="181">
        <v>5040</v>
      </c>
      <c r="C5897" s="181">
        <v>471800</v>
      </c>
      <c r="D5897" s="181">
        <v>6</v>
      </c>
      <c r="E5897" s="180" t="s">
        <v>9981</v>
      </c>
      <c r="F5897" s="180" t="s">
        <v>14</v>
      </c>
    </row>
    <row r="5898" spans="1:6">
      <c r="A5898" s="180" t="s">
        <v>397</v>
      </c>
      <c r="B5898" s="181">
        <v>3432</v>
      </c>
      <c r="C5898" s="181">
        <v>270700</v>
      </c>
      <c r="D5898" s="181">
        <v>4</v>
      </c>
      <c r="E5898" s="180" t="s">
        <v>9982</v>
      </c>
      <c r="F5898" s="180" t="s">
        <v>14</v>
      </c>
    </row>
    <row r="5899" spans="1:6">
      <c r="A5899" s="180" t="s">
        <v>397</v>
      </c>
      <c r="B5899" s="181">
        <v>4732</v>
      </c>
      <c r="C5899" s="181">
        <v>511800</v>
      </c>
      <c r="D5899" s="181">
        <v>4</v>
      </c>
      <c r="E5899" s="180" t="s">
        <v>9983</v>
      </c>
      <c r="F5899" s="180" t="s">
        <v>13</v>
      </c>
    </row>
    <row r="5900" spans="1:6">
      <c r="A5900" s="180" t="s">
        <v>397</v>
      </c>
      <c r="B5900" s="181">
        <v>5700</v>
      </c>
      <c r="C5900" s="181">
        <v>430900</v>
      </c>
      <c r="D5900" s="181">
        <v>6</v>
      </c>
      <c r="E5900" s="180" t="s">
        <v>9984</v>
      </c>
      <c r="F5900" s="180" t="s">
        <v>14</v>
      </c>
    </row>
    <row r="5901" spans="1:6">
      <c r="A5901" s="180" t="s">
        <v>397</v>
      </c>
      <c r="B5901" s="181">
        <v>2599</v>
      </c>
      <c r="C5901" s="181">
        <v>409600</v>
      </c>
      <c r="D5901" s="181">
        <v>4</v>
      </c>
      <c r="E5901" s="180" t="s">
        <v>9985</v>
      </c>
      <c r="F5901" s="180" t="s">
        <v>58</v>
      </c>
    </row>
    <row r="5902" spans="1:6">
      <c r="A5902" s="180" t="s">
        <v>397</v>
      </c>
      <c r="B5902" s="181">
        <v>5976</v>
      </c>
      <c r="C5902" s="181">
        <v>1485200</v>
      </c>
      <c r="D5902" s="181">
        <v>4</v>
      </c>
      <c r="E5902" s="180" t="s">
        <v>9986</v>
      </c>
      <c r="F5902" s="180" t="s">
        <v>7</v>
      </c>
    </row>
    <row r="5903" spans="1:6">
      <c r="A5903" s="180" t="s">
        <v>397</v>
      </c>
      <c r="B5903" s="181">
        <v>4518</v>
      </c>
      <c r="C5903" s="181">
        <v>221600</v>
      </c>
      <c r="D5903" s="181">
        <v>4</v>
      </c>
      <c r="E5903" s="180" t="s">
        <v>9987</v>
      </c>
      <c r="F5903" s="180" t="s">
        <v>11</v>
      </c>
    </row>
    <row r="5904" spans="1:6">
      <c r="A5904" s="180" t="s">
        <v>397</v>
      </c>
      <c r="B5904" s="181">
        <v>2682</v>
      </c>
      <c r="C5904" s="181">
        <v>358700</v>
      </c>
      <c r="D5904" s="181">
        <v>4</v>
      </c>
      <c r="E5904" s="180" t="s">
        <v>9988</v>
      </c>
      <c r="F5904" s="180" t="s">
        <v>162</v>
      </c>
    </row>
    <row r="5905" spans="1:6">
      <c r="A5905" s="180" t="s">
        <v>397</v>
      </c>
      <c r="B5905" s="181">
        <v>2406</v>
      </c>
      <c r="C5905" s="181">
        <v>394100</v>
      </c>
      <c r="D5905" s="181">
        <v>4</v>
      </c>
      <c r="E5905" s="180" t="s">
        <v>9989</v>
      </c>
      <c r="F5905" s="180" t="s">
        <v>18</v>
      </c>
    </row>
    <row r="5906" spans="1:6">
      <c r="A5906" s="180" t="s">
        <v>397</v>
      </c>
      <c r="B5906" s="181">
        <v>4626</v>
      </c>
      <c r="C5906" s="181">
        <v>360300</v>
      </c>
      <c r="D5906" s="181">
        <v>5</v>
      </c>
      <c r="E5906" s="180" t="s">
        <v>9990</v>
      </c>
      <c r="F5906" s="180" t="s">
        <v>11</v>
      </c>
    </row>
    <row r="5907" spans="1:6">
      <c r="A5907" s="180" t="s">
        <v>397</v>
      </c>
      <c r="B5907" s="181">
        <v>3014</v>
      </c>
      <c r="C5907" s="181">
        <v>303400</v>
      </c>
      <c r="D5907" s="181">
        <v>6</v>
      </c>
      <c r="E5907" s="180" t="s">
        <v>9991</v>
      </c>
      <c r="F5907" s="180" t="s">
        <v>11</v>
      </c>
    </row>
    <row r="5908" spans="1:6">
      <c r="A5908" s="180" t="s">
        <v>397</v>
      </c>
      <c r="B5908" s="181">
        <v>7936</v>
      </c>
      <c r="C5908" s="181">
        <v>578900</v>
      </c>
      <c r="D5908" s="181">
        <v>8</v>
      </c>
      <c r="E5908" s="180" t="s">
        <v>9992</v>
      </c>
      <c r="F5908" s="180" t="s">
        <v>15</v>
      </c>
    </row>
    <row r="5909" spans="1:6">
      <c r="A5909" s="180" t="s">
        <v>397</v>
      </c>
      <c r="B5909" s="181">
        <v>3894</v>
      </c>
      <c r="C5909" s="181">
        <v>292800</v>
      </c>
      <c r="D5909" s="181">
        <v>4</v>
      </c>
      <c r="E5909" s="180" t="s">
        <v>9993</v>
      </c>
      <c r="F5909" s="180" t="s">
        <v>15</v>
      </c>
    </row>
    <row r="5910" spans="1:6">
      <c r="A5910" s="180" t="s">
        <v>397</v>
      </c>
      <c r="B5910" s="181">
        <v>3430</v>
      </c>
      <c r="C5910" s="181">
        <v>250900</v>
      </c>
      <c r="D5910" s="181">
        <v>4</v>
      </c>
      <c r="E5910" s="180" t="s">
        <v>9994</v>
      </c>
      <c r="F5910" s="180" t="s">
        <v>11</v>
      </c>
    </row>
    <row r="5911" spans="1:6">
      <c r="A5911" s="180" t="s">
        <v>397</v>
      </c>
      <c r="B5911" s="181">
        <v>3925</v>
      </c>
      <c r="C5911" s="181">
        <v>736800</v>
      </c>
      <c r="D5911" s="181">
        <v>4</v>
      </c>
      <c r="E5911" s="180" t="s">
        <v>9995</v>
      </c>
      <c r="F5911" s="180" t="s">
        <v>13</v>
      </c>
    </row>
    <row r="5912" spans="1:6">
      <c r="A5912" s="180" t="s">
        <v>397</v>
      </c>
      <c r="B5912" s="181">
        <v>6249</v>
      </c>
      <c r="C5912" s="181">
        <v>586100</v>
      </c>
      <c r="D5912" s="181">
        <v>6</v>
      </c>
      <c r="E5912" s="180" t="s">
        <v>9996</v>
      </c>
      <c r="F5912" s="180" t="s">
        <v>10</v>
      </c>
    </row>
    <row r="5913" spans="1:6">
      <c r="A5913" s="180" t="s">
        <v>397</v>
      </c>
      <c r="B5913" s="181">
        <v>6516</v>
      </c>
      <c r="C5913" s="181">
        <v>919700</v>
      </c>
      <c r="D5913" s="181">
        <v>7</v>
      </c>
      <c r="E5913" s="180" t="s">
        <v>9997</v>
      </c>
      <c r="F5913" s="180" t="s">
        <v>49</v>
      </c>
    </row>
    <row r="5914" spans="1:6">
      <c r="A5914" s="180" t="s">
        <v>397</v>
      </c>
      <c r="B5914" s="181">
        <v>4364</v>
      </c>
      <c r="C5914" s="181">
        <v>384600</v>
      </c>
      <c r="D5914" s="181">
        <v>4</v>
      </c>
      <c r="E5914" s="180" t="s">
        <v>9998</v>
      </c>
      <c r="F5914" s="180" t="s">
        <v>206</v>
      </c>
    </row>
    <row r="5915" spans="1:6">
      <c r="A5915" s="180" t="s">
        <v>397</v>
      </c>
      <c r="B5915" s="181">
        <v>4530</v>
      </c>
      <c r="C5915" s="181">
        <v>486800</v>
      </c>
      <c r="D5915" s="181">
        <v>6</v>
      </c>
      <c r="E5915" s="180" t="s">
        <v>9999</v>
      </c>
      <c r="F5915" s="180" t="s">
        <v>14</v>
      </c>
    </row>
    <row r="5916" spans="1:6">
      <c r="A5916" s="180" t="s">
        <v>397</v>
      </c>
      <c r="B5916" s="181">
        <v>4009</v>
      </c>
      <c r="C5916" s="181">
        <v>1014600</v>
      </c>
      <c r="D5916" s="181">
        <v>4</v>
      </c>
      <c r="E5916" s="180" t="s">
        <v>10000</v>
      </c>
      <c r="F5916" s="180" t="s">
        <v>66</v>
      </c>
    </row>
    <row r="5917" spans="1:6">
      <c r="A5917" s="180" t="s">
        <v>397</v>
      </c>
      <c r="B5917" s="181">
        <v>5184</v>
      </c>
      <c r="C5917" s="181">
        <v>735200</v>
      </c>
      <c r="D5917" s="181">
        <v>6</v>
      </c>
      <c r="E5917" s="180" t="s">
        <v>10001</v>
      </c>
      <c r="F5917" s="180" t="s">
        <v>32</v>
      </c>
    </row>
    <row r="5918" spans="1:6">
      <c r="A5918" s="180" t="s">
        <v>397</v>
      </c>
      <c r="B5918" s="181">
        <v>2849</v>
      </c>
      <c r="C5918" s="181">
        <v>611300</v>
      </c>
      <c r="D5918" s="181">
        <v>4</v>
      </c>
      <c r="E5918" s="180" t="s">
        <v>10002</v>
      </c>
      <c r="F5918" s="180" t="s">
        <v>32</v>
      </c>
    </row>
    <row r="5919" spans="1:6">
      <c r="A5919" s="180" t="s">
        <v>397</v>
      </c>
      <c r="B5919" s="181">
        <v>5304</v>
      </c>
      <c r="C5919" s="181">
        <v>594600</v>
      </c>
      <c r="D5919" s="181">
        <v>4</v>
      </c>
      <c r="E5919" s="180" t="s">
        <v>10003</v>
      </c>
      <c r="F5919" s="180" t="s">
        <v>32</v>
      </c>
    </row>
    <row r="5920" spans="1:6">
      <c r="A5920" s="180" t="s">
        <v>397</v>
      </c>
      <c r="B5920" s="181">
        <v>3890</v>
      </c>
      <c r="C5920" s="181">
        <v>531100</v>
      </c>
      <c r="D5920" s="181">
        <v>4</v>
      </c>
      <c r="E5920" s="180" t="s">
        <v>10004</v>
      </c>
      <c r="F5920" s="180" t="s">
        <v>28</v>
      </c>
    </row>
    <row r="5921" spans="1:6">
      <c r="A5921" s="180" t="s">
        <v>397</v>
      </c>
      <c r="B5921" s="181">
        <v>5916</v>
      </c>
      <c r="C5921" s="181">
        <v>475500</v>
      </c>
      <c r="D5921" s="181">
        <v>4</v>
      </c>
      <c r="E5921" s="180" t="s">
        <v>10005</v>
      </c>
      <c r="F5921" s="180" t="s">
        <v>14</v>
      </c>
    </row>
    <row r="5922" spans="1:6">
      <c r="A5922" s="180" t="s">
        <v>397</v>
      </c>
      <c r="B5922" s="181">
        <v>6013</v>
      </c>
      <c r="C5922" s="181">
        <v>474200</v>
      </c>
      <c r="D5922" s="181">
        <v>7</v>
      </c>
      <c r="E5922" s="180" t="s">
        <v>10006</v>
      </c>
      <c r="F5922" s="180" t="s">
        <v>14</v>
      </c>
    </row>
    <row r="5923" spans="1:6">
      <c r="A5923" s="180" t="s">
        <v>397</v>
      </c>
      <c r="B5923" s="181">
        <v>3975</v>
      </c>
      <c r="C5923" s="181">
        <v>764500</v>
      </c>
      <c r="D5923" s="181">
        <v>4</v>
      </c>
      <c r="E5923" s="180" t="s">
        <v>10007</v>
      </c>
      <c r="F5923" s="180" t="s">
        <v>28</v>
      </c>
    </row>
    <row r="5924" spans="1:6">
      <c r="A5924" s="180" t="s">
        <v>397</v>
      </c>
      <c r="B5924" s="181">
        <v>3325</v>
      </c>
      <c r="C5924" s="181">
        <v>279900</v>
      </c>
      <c r="D5924" s="181">
        <v>4</v>
      </c>
      <c r="E5924" s="180" t="s">
        <v>10008</v>
      </c>
      <c r="F5924" s="180" t="s">
        <v>14</v>
      </c>
    </row>
    <row r="5925" spans="1:6">
      <c r="A5925" s="180" t="s">
        <v>397</v>
      </c>
      <c r="B5925" s="181">
        <v>3544</v>
      </c>
      <c r="C5925" s="181">
        <v>740400</v>
      </c>
      <c r="D5925" s="181">
        <v>4</v>
      </c>
      <c r="E5925" s="180" t="s">
        <v>10009</v>
      </c>
      <c r="F5925" s="180" t="s">
        <v>28</v>
      </c>
    </row>
    <row r="5926" spans="1:6">
      <c r="A5926" s="180" t="s">
        <v>397</v>
      </c>
      <c r="B5926" s="181">
        <v>3390</v>
      </c>
      <c r="C5926" s="181">
        <v>410000</v>
      </c>
      <c r="D5926" s="181">
        <v>4</v>
      </c>
      <c r="E5926" s="180" t="s">
        <v>10010</v>
      </c>
      <c r="F5926" s="180" t="s">
        <v>32</v>
      </c>
    </row>
    <row r="5927" spans="1:6">
      <c r="A5927" s="180" t="s">
        <v>397</v>
      </c>
      <c r="B5927" s="181">
        <v>5588</v>
      </c>
      <c r="C5927" s="181">
        <v>438300</v>
      </c>
      <c r="D5927" s="181">
        <v>6</v>
      </c>
      <c r="E5927" s="180" t="s">
        <v>10011</v>
      </c>
      <c r="F5927" s="180" t="s">
        <v>14</v>
      </c>
    </row>
    <row r="5928" spans="1:6">
      <c r="A5928" s="180" t="s">
        <v>397</v>
      </c>
      <c r="B5928" s="181">
        <v>4290</v>
      </c>
      <c r="C5928" s="181">
        <v>374900</v>
      </c>
      <c r="D5928" s="181">
        <v>5</v>
      </c>
      <c r="E5928" s="180" t="s">
        <v>10012</v>
      </c>
      <c r="F5928" s="180" t="s">
        <v>255</v>
      </c>
    </row>
    <row r="5929" spans="1:6">
      <c r="A5929" s="180" t="s">
        <v>397</v>
      </c>
      <c r="B5929" s="181">
        <v>7872</v>
      </c>
      <c r="C5929" s="181">
        <v>735800</v>
      </c>
      <c r="D5929" s="181">
        <v>6</v>
      </c>
      <c r="E5929" s="180" t="s">
        <v>10013</v>
      </c>
      <c r="F5929" s="180" t="s">
        <v>10</v>
      </c>
    </row>
    <row r="5930" spans="1:6">
      <c r="A5930" s="180" t="s">
        <v>397</v>
      </c>
      <c r="B5930" s="181">
        <v>3327</v>
      </c>
      <c r="C5930" s="181">
        <v>365900</v>
      </c>
      <c r="D5930" s="181">
        <v>4</v>
      </c>
      <c r="E5930" s="180" t="s">
        <v>10014</v>
      </c>
      <c r="F5930" s="180" t="s">
        <v>14</v>
      </c>
    </row>
    <row r="5931" spans="1:6">
      <c r="A5931" s="180" t="s">
        <v>397</v>
      </c>
      <c r="B5931" s="181">
        <v>5683</v>
      </c>
      <c r="C5931" s="181">
        <v>1270200</v>
      </c>
      <c r="D5931" s="181">
        <v>4</v>
      </c>
      <c r="E5931" s="180" t="s">
        <v>10015</v>
      </c>
      <c r="F5931" s="180" t="s">
        <v>24</v>
      </c>
    </row>
    <row r="5932" spans="1:6">
      <c r="A5932" s="180" t="s">
        <v>397</v>
      </c>
      <c r="B5932" s="181">
        <v>3744</v>
      </c>
      <c r="C5932" s="181">
        <v>258600</v>
      </c>
      <c r="D5932" s="181">
        <v>4</v>
      </c>
      <c r="E5932" s="180" t="s">
        <v>10016</v>
      </c>
      <c r="F5932" s="180" t="s">
        <v>11</v>
      </c>
    </row>
    <row r="5933" spans="1:6">
      <c r="A5933" s="180" t="s">
        <v>397</v>
      </c>
      <c r="B5933" s="181">
        <v>7878</v>
      </c>
      <c r="C5933" s="181">
        <v>468600</v>
      </c>
      <c r="D5933" s="181">
        <v>5</v>
      </c>
      <c r="E5933" s="180" t="s">
        <v>10017</v>
      </c>
      <c r="F5933" s="180" t="s">
        <v>10</v>
      </c>
    </row>
    <row r="5934" spans="1:6">
      <c r="A5934" s="180" t="s">
        <v>397</v>
      </c>
      <c r="B5934" s="181">
        <v>5112</v>
      </c>
      <c r="C5934" s="181">
        <v>425200</v>
      </c>
      <c r="D5934" s="181">
        <v>6</v>
      </c>
      <c r="E5934" s="180" t="s">
        <v>10018</v>
      </c>
      <c r="F5934" s="180" t="s">
        <v>14</v>
      </c>
    </row>
    <row r="5935" spans="1:6">
      <c r="A5935" s="180" t="s">
        <v>397</v>
      </c>
      <c r="B5935" s="181">
        <v>6354</v>
      </c>
      <c r="C5935" s="181">
        <v>535200</v>
      </c>
      <c r="D5935" s="181">
        <v>6</v>
      </c>
      <c r="E5935" s="180" t="s">
        <v>10019</v>
      </c>
      <c r="F5935" s="180" t="s">
        <v>14</v>
      </c>
    </row>
    <row r="5936" spans="1:6">
      <c r="A5936" s="180" t="s">
        <v>397</v>
      </c>
      <c r="B5936" s="181">
        <v>4178</v>
      </c>
      <c r="C5936" s="181">
        <v>303600</v>
      </c>
      <c r="D5936" s="181">
        <v>4</v>
      </c>
      <c r="E5936" s="180" t="s">
        <v>10020</v>
      </c>
      <c r="F5936" s="180" t="s">
        <v>15</v>
      </c>
    </row>
    <row r="5937" spans="1:6">
      <c r="A5937" s="180" t="s">
        <v>397</v>
      </c>
      <c r="B5937" s="181">
        <v>6555</v>
      </c>
      <c r="C5937" s="181">
        <v>1390700</v>
      </c>
      <c r="D5937" s="181">
        <v>7</v>
      </c>
      <c r="E5937" s="180" t="s">
        <v>10021</v>
      </c>
      <c r="F5937" s="180" t="s">
        <v>32</v>
      </c>
    </row>
    <row r="5938" spans="1:6">
      <c r="A5938" s="180" t="s">
        <v>397</v>
      </c>
      <c r="B5938" s="181">
        <v>3764</v>
      </c>
      <c r="C5938" s="181">
        <v>808700</v>
      </c>
      <c r="D5938" s="181">
        <v>4</v>
      </c>
      <c r="E5938" s="180" t="s">
        <v>10022</v>
      </c>
      <c r="F5938" s="180" t="s">
        <v>44</v>
      </c>
    </row>
    <row r="5939" spans="1:6">
      <c r="A5939" s="180" t="s">
        <v>397</v>
      </c>
      <c r="B5939" s="181">
        <v>9040</v>
      </c>
      <c r="C5939" s="181">
        <v>722800</v>
      </c>
      <c r="D5939" s="181">
        <v>8</v>
      </c>
      <c r="E5939" s="180" t="s">
        <v>10023</v>
      </c>
      <c r="F5939" s="180" t="s">
        <v>10</v>
      </c>
    </row>
    <row r="5940" spans="1:6">
      <c r="A5940" s="180" t="s">
        <v>397</v>
      </c>
      <c r="B5940" s="181">
        <v>6273</v>
      </c>
      <c r="C5940" s="181">
        <v>453300</v>
      </c>
      <c r="D5940" s="181">
        <v>6</v>
      </c>
      <c r="E5940" s="180" t="s">
        <v>10024</v>
      </c>
      <c r="F5940" s="180" t="s">
        <v>14</v>
      </c>
    </row>
    <row r="5941" spans="1:6">
      <c r="A5941" s="180" t="s">
        <v>397</v>
      </c>
      <c r="B5941" s="181">
        <v>4584</v>
      </c>
      <c r="C5941" s="181">
        <v>582700</v>
      </c>
      <c r="D5941" s="181">
        <v>6</v>
      </c>
      <c r="E5941" s="180" t="s">
        <v>10025</v>
      </c>
      <c r="F5941" s="180" t="s">
        <v>26</v>
      </c>
    </row>
    <row r="5942" spans="1:6">
      <c r="A5942" s="180" t="s">
        <v>397</v>
      </c>
      <c r="B5942" s="181">
        <v>3429</v>
      </c>
      <c r="C5942" s="181">
        <v>538600</v>
      </c>
      <c r="D5942" s="181">
        <v>4</v>
      </c>
      <c r="E5942" s="180" t="s">
        <v>10026</v>
      </c>
      <c r="F5942" s="180" t="s">
        <v>13</v>
      </c>
    </row>
    <row r="5943" spans="1:6">
      <c r="A5943" s="180" t="s">
        <v>397</v>
      </c>
      <c r="B5943" s="181">
        <v>6411</v>
      </c>
      <c r="C5943" s="181">
        <v>115700</v>
      </c>
      <c r="D5943" s="181">
        <v>6</v>
      </c>
      <c r="E5943" s="180" t="s">
        <v>10027</v>
      </c>
      <c r="F5943" s="180" t="s">
        <v>11</v>
      </c>
    </row>
    <row r="5944" spans="1:6">
      <c r="A5944" s="180" t="s">
        <v>397</v>
      </c>
      <c r="B5944" s="181">
        <v>2840</v>
      </c>
      <c r="C5944" s="181">
        <v>348100</v>
      </c>
      <c r="D5944" s="181">
        <v>4</v>
      </c>
      <c r="E5944" s="180" t="s">
        <v>10028</v>
      </c>
      <c r="F5944" s="180" t="s">
        <v>27</v>
      </c>
    </row>
    <row r="5945" spans="1:6">
      <c r="A5945" s="180" t="s">
        <v>397</v>
      </c>
      <c r="B5945" s="181">
        <v>3194</v>
      </c>
      <c r="C5945" s="181">
        <v>381100</v>
      </c>
      <c r="D5945" s="181">
        <v>4</v>
      </c>
      <c r="E5945" s="180" t="s">
        <v>10029</v>
      </c>
      <c r="F5945" s="180" t="s">
        <v>74</v>
      </c>
    </row>
    <row r="5946" spans="1:6">
      <c r="A5946" s="180" t="s">
        <v>397</v>
      </c>
      <c r="B5946" s="181">
        <v>4626</v>
      </c>
      <c r="C5946" s="181">
        <v>413700</v>
      </c>
      <c r="D5946" s="181">
        <v>6</v>
      </c>
      <c r="E5946" s="180" t="s">
        <v>10030</v>
      </c>
      <c r="F5946" s="180" t="s">
        <v>15</v>
      </c>
    </row>
    <row r="5947" spans="1:6">
      <c r="A5947" s="180" t="s">
        <v>397</v>
      </c>
      <c r="B5947" s="181">
        <v>4182</v>
      </c>
      <c r="C5947" s="181">
        <v>1202400</v>
      </c>
      <c r="D5947" s="181">
        <v>5</v>
      </c>
      <c r="E5947" s="180" t="s">
        <v>10031</v>
      </c>
      <c r="F5947" s="180" t="s">
        <v>7</v>
      </c>
    </row>
    <row r="5948" spans="1:6">
      <c r="A5948" s="180" t="s">
        <v>397</v>
      </c>
      <c r="B5948" s="181">
        <v>3184</v>
      </c>
      <c r="C5948" s="181">
        <v>376800</v>
      </c>
      <c r="D5948" s="181">
        <v>4</v>
      </c>
      <c r="E5948" s="180" t="s">
        <v>10032</v>
      </c>
      <c r="F5948" s="180" t="s">
        <v>27</v>
      </c>
    </row>
    <row r="5949" spans="1:6">
      <c r="A5949" s="180" t="s">
        <v>397</v>
      </c>
      <c r="B5949" s="181">
        <v>5011</v>
      </c>
      <c r="C5949" s="181">
        <v>334300</v>
      </c>
      <c r="D5949" s="181">
        <v>6</v>
      </c>
      <c r="E5949" s="180" t="s">
        <v>10033</v>
      </c>
      <c r="F5949" s="180" t="s">
        <v>11</v>
      </c>
    </row>
    <row r="5950" spans="1:6">
      <c r="A5950" s="180" t="s">
        <v>397</v>
      </c>
      <c r="B5950" s="181">
        <v>5217</v>
      </c>
      <c r="C5950" s="181">
        <v>340400</v>
      </c>
      <c r="D5950" s="181">
        <v>6</v>
      </c>
      <c r="E5950" s="180" t="s">
        <v>10034</v>
      </c>
      <c r="F5950" s="180" t="s">
        <v>14</v>
      </c>
    </row>
    <row r="5951" spans="1:6">
      <c r="A5951" s="180" t="s">
        <v>397</v>
      </c>
      <c r="B5951" s="181">
        <v>5483</v>
      </c>
      <c r="C5951" s="181">
        <v>593200</v>
      </c>
      <c r="D5951" s="181">
        <v>6</v>
      </c>
      <c r="E5951" s="180" t="s">
        <v>10035</v>
      </c>
      <c r="F5951" s="180" t="s">
        <v>16</v>
      </c>
    </row>
    <row r="5952" spans="1:6">
      <c r="A5952" s="180" t="s">
        <v>397</v>
      </c>
      <c r="B5952" s="181">
        <v>4692</v>
      </c>
      <c r="C5952" s="181">
        <v>312800</v>
      </c>
      <c r="D5952" s="181">
        <v>5</v>
      </c>
      <c r="E5952" s="180" t="s">
        <v>10036</v>
      </c>
      <c r="F5952" s="180" t="s">
        <v>11</v>
      </c>
    </row>
    <row r="5953" spans="1:6">
      <c r="A5953" s="180" t="s">
        <v>397</v>
      </c>
      <c r="B5953" s="181">
        <v>8318</v>
      </c>
      <c r="C5953" s="181">
        <v>605800</v>
      </c>
      <c r="D5953" s="181">
        <v>4</v>
      </c>
      <c r="E5953" s="180" t="s">
        <v>10037</v>
      </c>
      <c r="F5953" s="180" t="s">
        <v>41</v>
      </c>
    </row>
    <row r="5954" spans="1:6">
      <c r="A5954" s="180" t="s">
        <v>397</v>
      </c>
      <c r="B5954" s="181">
        <v>6728</v>
      </c>
      <c r="C5954" s="181">
        <v>476600</v>
      </c>
      <c r="D5954" s="181">
        <v>7</v>
      </c>
      <c r="E5954" s="180" t="s">
        <v>10038</v>
      </c>
      <c r="F5954" s="180" t="s">
        <v>14</v>
      </c>
    </row>
    <row r="5955" spans="1:6">
      <c r="A5955" s="180" t="s">
        <v>397</v>
      </c>
      <c r="B5955" s="181">
        <v>6069</v>
      </c>
      <c r="C5955" s="181">
        <v>671300</v>
      </c>
      <c r="D5955" s="181">
        <v>4</v>
      </c>
      <c r="E5955" s="180" t="s">
        <v>10039</v>
      </c>
      <c r="F5955" s="180" t="s">
        <v>32</v>
      </c>
    </row>
    <row r="5956" spans="1:6">
      <c r="A5956" s="180" t="s">
        <v>397</v>
      </c>
      <c r="B5956" s="181">
        <v>5832</v>
      </c>
      <c r="C5956" s="181">
        <v>424400</v>
      </c>
      <c r="D5956" s="181">
        <v>6</v>
      </c>
      <c r="E5956" s="180" t="s">
        <v>10040</v>
      </c>
      <c r="F5956" s="180" t="s">
        <v>14</v>
      </c>
    </row>
    <row r="5957" spans="1:6">
      <c r="A5957" s="180" t="s">
        <v>397</v>
      </c>
      <c r="B5957" s="181">
        <v>3787</v>
      </c>
      <c r="C5957" s="181">
        <v>622500</v>
      </c>
      <c r="D5957" s="181">
        <v>4</v>
      </c>
      <c r="E5957" s="180" t="s">
        <v>10041</v>
      </c>
      <c r="F5957" s="180" t="s">
        <v>28</v>
      </c>
    </row>
    <row r="5958" spans="1:6">
      <c r="A5958" s="180" t="s">
        <v>397</v>
      </c>
      <c r="B5958" s="181">
        <v>4655</v>
      </c>
      <c r="C5958" s="181">
        <v>658800</v>
      </c>
      <c r="D5958" s="181">
        <v>4</v>
      </c>
      <c r="E5958" s="180" t="s">
        <v>10042</v>
      </c>
      <c r="F5958" s="180" t="s">
        <v>66</v>
      </c>
    </row>
    <row r="5959" spans="1:6">
      <c r="A5959" s="180" t="s">
        <v>397</v>
      </c>
      <c r="B5959" s="181">
        <v>4422</v>
      </c>
      <c r="C5959" s="181">
        <v>643800</v>
      </c>
      <c r="D5959" s="181">
        <v>5</v>
      </c>
      <c r="E5959" s="180" t="s">
        <v>10043</v>
      </c>
      <c r="F5959" s="180" t="s">
        <v>13</v>
      </c>
    </row>
    <row r="5960" spans="1:6">
      <c r="A5960" s="180" t="s">
        <v>397</v>
      </c>
      <c r="B5960" s="181">
        <v>4872</v>
      </c>
      <c r="C5960" s="181">
        <v>315400</v>
      </c>
      <c r="D5960" s="181">
        <v>5</v>
      </c>
      <c r="E5960" s="180" t="s">
        <v>10044</v>
      </c>
      <c r="F5960" s="180" t="s">
        <v>11</v>
      </c>
    </row>
    <row r="5961" spans="1:6">
      <c r="A5961" s="180" t="s">
        <v>397</v>
      </c>
      <c r="B5961" s="181">
        <v>3655</v>
      </c>
      <c r="C5961" s="181">
        <v>859600</v>
      </c>
      <c r="D5961" s="181">
        <v>4</v>
      </c>
      <c r="E5961" s="180" t="s">
        <v>10045</v>
      </c>
      <c r="F5961" s="180" t="s">
        <v>78</v>
      </c>
    </row>
    <row r="5962" spans="1:6">
      <c r="A5962" s="180" t="s">
        <v>397</v>
      </c>
      <c r="B5962" s="181">
        <v>4059</v>
      </c>
      <c r="C5962" s="181">
        <v>292500</v>
      </c>
      <c r="D5962" s="181">
        <v>4</v>
      </c>
      <c r="E5962" s="180" t="s">
        <v>10046</v>
      </c>
      <c r="F5962" s="180" t="s">
        <v>180</v>
      </c>
    </row>
    <row r="5963" spans="1:6">
      <c r="A5963" s="180" t="s">
        <v>397</v>
      </c>
      <c r="B5963" s="181">
        <v>3823</v>
      </c>
      <c r="C5963" s="181">
        <v>778000</v>
      </c>
      <c r="D5963" s="181">
        <v>4</v>
      </c>
      <c r="E5963" s="180" t="s">
        <v>10047</v>
      </c>
      <c r="F5963" s="180" t="s">
        <v>28</v>
      </c>
    </row>
    <row r="5964" spans="1:6">
      <c r="A5964" s="180" t="s">
        <v>397</v>
      </c>
      <c r="B5964" s="181">
        <v>4611</v>
      </c>
      <c r="C5964" s="181">
        <v>1131600</v>
      </c>
      <c r="D5964" s="181">
        <v>5</v>
      </c>
      <c r="E5964" s="180" t="s">
        <v>10048</v>
      </c>
      <c r="F5964" s="180" t="s">
        <v>24</v>
      </c>
    </row>
    <row r="5965" spans="1:6">
      <c r="A5965" s="180" t="s">
        <v>397</v>
      </c>
      <c r="B5965" s="181">
        <v>3118</v>
      </c>
      <c r="C5965" s="181">
        <v>307500</v>
      </c>
      <c r="D5965" s="181">
        <v>5</v>
      </c>
      <c r="E5965" s="180" t="s">
        <v>10049</v>
      </c>
      <c r="F5965" s="180" t="s">
        <v>183</v>
      </c>
    </row>
    <row r="5966" spans="1:6">
      <c r="A5966" s="180" t="s">
        <v>397</v>
      </c>
      <c r="B5966" s="181">
        <v>3271</v>
      </c>
      <c r="C5966" s="181">
        <v>618300</v>
      </c>
      <c r="D5966" s="181">
        <v>4</v>
      </c>
      <c r="E5966" s="180" t="s">
        <v>10050</v>
      </c>
      <c r="F5966" s="180" t="s">
        <v>44</v>
      </c>
    </row>
    <row r="5967" spans="1:6">
      <c r="A5967" s="180" t="s">
        <v>397</v>
      </c>
      <c r="B5967" s="181">
        <v>4404</v>
      </c>
      <c r="C5967" s="181">
        <v>355500</v>
      </c>
      <c r="D5967" s="181">
        <v>5</v>
      </c>
      <c r="E5967" s="180" t="s">
        <v>10051</v>
      </c>
      <c r="F5967" s="180" t="s">
        <v>14</v>
      </c>
    </row>
    <row r="5968" spans="1:6">
      <c r="A5968" s="180" t="s">
        <v>397</v>
      </c>
      <c r="B5968" s="181">
        <v>5643</v>
      </c>
      <c r="C5968" s="181">
        <v>1019400</v>
      </c>
      <c r="D5968" s="181">
        <v>6</v>
      </c>
      <c r="E5968" s="180" t="s">
        <v>10052</v>
      </c>
      <c r="F5968" s="180" t="s">
        <v>78</v>
      </c>
    </row>
    <row r="5969" spans="1:6">
      <c r="A5969" s="180" t="s">
        <v>397</v>
      </c>
      <c r="B5969" s="181">
        <v>7356</v>
      </c>
      <c r="C5969" s="181">
        <v>398000</v>
      </c>
      <c r="D5969" s="181">
        <v>6</v>
      </c>
      <c r="E5969" s="180" t="s">
        <v>10053</v>
      </c>
      <c r="F5969" s="180" t="s">
        <v>11</v>
      </c>
    </row>
    <row r="5970" spans="1:6">
      <c r="A5970" s="180" t="s">
        <v>397</v>
      </c>
      <c r="B5970" s="181">
        <v>3750</v>
      </c>
      <c r="C5970" s="181">
        <v>592500</v>
      </c>
      <c r="D5970" s="181">
        <v>4</v>
      </c>
      <c r="E5970" s="180" t="s">
        <v>10054</v>
      </c>
      <c r="F5970" s="180" t="s">
        <v>45</v>
      </c>
    </row>
    <row r="5971" spans="1:6">
      <c r="A5971" s="180" t="s">
        <v>397</v>
      </c>
      <c r="B5971" s="181">
        <v>5025</v>
      </c>
      <c r="C5971" s="181">
        <v>2009200</v>
      </c>
      <c r="D5971" s="181">
        <v>4</v>
      </c>
      <c r="E5971" s="180" t="s">
        <v>10055</v>
      </c>
      <c r="F5971" s="180" t="s">
        <v>7</v>
      </c>
    </row>
    <row r="5972" spans="1:6">
      <c r="A5972" s="180" t="s">
        <v>397</v>
      </c>
      <c r="B5972" s="181">
        <v>3840</v>
      </c>
      <c r="C5972" s="181">
        <v>324900</v>
      </c>
      <c r="D5972" s="181">
        <v>4</v>
      </c>
      <c r="E5972" s="180" t="s">
        <v>10056</v>
      </c>
      <c r="F5972" s="180" t="s">
        <v>14</v>
      </c>
    </row>
    <row r="5973" spans="1:6">
      <c r="A5973" s="180" t="s">
        <v>397</v>
      </c>
      <c r="B5973" s="181">
        <v>4408</v>
      </c>
      <c r="C5973" s="181">
        <v>360400</v>
      </c>
      <c r="D5973" s="181">
        <v>5</v>
      </c>
      <c r="E5973" s="180" t="s">
        <v>10057</v>
      </c>
      <c r="F5973" s="180" t="s">
        <v>14</v>
      </c>
    </row>
    <row r="5974" spans="1:6">
      <c r="A5974" s="180" t="s">
        <v>397</v>
      </c>
      <c r="B5974" s="181">
        <v>4494</v>
      </c>
      <c r="C5974" s="181">
        <v>319400</v>
      </c>
      <c r="D5974" s="181">
        <v>5</v>
      </c>
      <c r="E5974" s="180" t="s">
        <v>10058</v>
      </c>
      <c r="F5974" s="180" t="s">
        <v>14</v>
      </c>
    </row>
    <row r="5975" spans="1:6">
      <c r="A5975" s="180" t="s">
        <v>397</v>
      </c>
      <c r="B5975" s="181">
        <v>4438</v>
      </c>
      <c r="C5975" s="181">
        <v>737000</v>
      </c>
      <c r="D5975" s="181">
        <v>4</v>
      </c>
      <c r="E5975" s="180" t="s">
        <v>10059</v>
      </c>
      <c r="F5975" s="180" t="s">
        <v>44</v>
      </c>
    </row>
    <row r="5976" spans="1:6">
      <c r="A5976" s="180" t="s">
        <v>397</v>
      </c>
      <c r="B5976" s="181">
        <v>3245</v>
      </c>
      <c r="C5976" s="181">
        <v>781400</v>
      </c>
      <c r="D5976" s="181">
        <v>4</v>
      </c>
      <c r="E5976" s="180" t="s">
        <v>10060</v>
      </c>
      <c r="F5976" s="180" t="s">
        <v>7</v>
      </c>
    </row>
    <row r="5977" spans="1:6">
      <c r="A5977" s="180" t="s">
        <v>397</v>
      </c>
      <c r="B5977" s="181">
        <v>2390</v>
      </c>
      <c r="C5977" s="181">
        <v>426000</v>
      </c>
      <c r="D5977" s="181">
        <v>4</v>
      </c>
      <c r="E5977" s="180" t="s">
        <v>10061</v>
      </c>
      <c r="F5977" s="180" t="s">
        <v>49</v>
      </c>
    </row>
    <row r="5978" spans="1:6">
      <c r="A5978" s="180" t="s">
        <v>397</v>
      </c>
      <c r="B5978" s="181">
        <v>10368</v>
      </c>
      <c r="C5978" s="181">
        <v>1037000</v>
      </c>
      <c r="D5978" s="181">
        <v>8</v>
      </c>
      <c r="E5978" s="180" t="s">
        <v>10062</v>
      </c>
      <c r="F5978" s="180" t="s">
        <v>158</v>
      </c>
    </row>
    <row r="5979" spans="1:6">
      <c r="A5979" s="180" t="s">
        <v>397</v>
      </c>
      <c r="B5979" s="181">
        <v>5615</v>
      </c>
      <c r="C5979" s="181">
        <v>520300</v>
      </c>
      <c r="D5979" s="181">
        <v>8</v>
      </c>
      <c r="E5979" s="180" t="s">
        <v>10063</v>
      </c>
      <c r="F5979" s="180" t="s">
        <v>11</v>
      </c>
    </row>
    <row r="5980" spans="1:6">
      <c r="A5980" s="180" t="s">
        <v>397</v>
      </c>
      <c r="B5980" s="181">
        <v>4720</v>
      </c>
      <c r="C5980" s="181">
        <v>562400</v>
      </c>
      <c r="D5980" s="181">
        <v>6</v>
      </c>
      <c r="E5980" s="180" t="s">
        <v>10064</v>
      </c>
      <c r="F5980" s="180" t="s">
        <v>7</v>
      </c>
    </row>
    <row r="5981" spans="1:6">
      <c r="A5981" s="180" t="s">
        <v>397</v>
      </c>
      <c r="B5981" s="181">
        <v>7050</v>
      </c>
      <c r="C5981" s="181">
        <v>302700</v>
      </c>
      <c r="D5981" s="181">
        <v>4</v>
      </c>
      <c r="E5981" s="180" t="s">
        <v>10065</v>
      </c>
      <c r="F5981" s="180" t="s">
        <v>41</v>
      </c>
    </row>
    <row r="5982" spans="1:6">
      <c r="A5982" s="180" t="s">
        <v>397</v>
      </c>
      <c r="B5982" s="181">
        <v>4325</v>
      </c>
      <c r="C5982" s="181">
        <v>724200</v>
      </c>
      <c r="D5982" s="181">
        <v>6</v>
      </c>
      <c r="E5982" s="180" t="s">
        <v>10066</v>
      </c>
      <c r="F5982" s="180" t="s">
        <v>49</v>
      </c>
    </row>
    <row r="5983" spans="1:6">
      <c r="A5983" s="180" t="s">
        <v>397</v>
      </c>
      <c r="B5983" s="181">
        <v>8111</v>
      </c>
      <c r="C5983" s="181">
        <v>1283800</v>
      </c>
      <c r="D5983" s="181">
        <v>5</v>
      </c>
      <c r="E5983" s="180" t="s">
        <v>10067</v>
      </c>
      <c r="F5983" s="180" t="s">
        <v>24</v>
      </c>
    </row>
    <row r="5984" spans="1:6">
      <c r="A5984" s="180" t="s">
        <v>397</v>
      </c>
      <c r="B5984" s="181">
        <v>4356</v>
      </c>
      <c r="C5984" s="181">
        <v>1725500</v>
      </c>
      <c r="D5984" s="181">
        <v>5</v>
      </c>
      <c r="E5984" s="180" t="s">
        <v>10068</v>
      </c>
      <c r="F5984" s="180" t="s">
        <v>7</v>
      </c>
    </row>
    <row r="5985" spans="1:6">
      <c r="A5985" s="180" t="s">
        <v>397</v>
      </c>
      <c r="B5985" s="181">
        <v>3591</v>
      </c>
      <c r="C5985" s="181">
        <v>668500</v>
      </c>
      <c r="D5985" s="181">
        <v>4</v>
      </c>
      <c r="E5985" s="180" t="s">
        <v>10069</v>
      </c>
      <c r="F5985" s="180" t="s">
        <v>31</v>
      </c>
    </row>
    <row r="5986" spans="1:6">
      <c r="A5986" s="180" t="s">
        <v>397</v>
      </c>
      <c r="B5986" s="181">
        <v>4056</v>
      </c>
      <c r="C5986" s="181">
        <v>431100</v>
      </c>
      <c r="D5986" s="181">
        <v>4</v>
      </c>
      <c r="E5986" s="180" t="s">
        <v>10070</v>
      </c>
      <c r="F5986" s="180" t="s">
        <v>10</v>
      </c>
    </row>
    <row r="5987" spans="1:6">
      <c r="A5987" s="180" t="s">
        <v>397</v>
      </c>
      <c r="B5987" s="181">
        <v>5352</v>
      </c>
      <c r="C5987" s="181">
        <v>398000</v>
      </c>
      <c r="D5987" s="181">
        <v>6</v>
      </c>
      <c r="E5987" s="180" t="s">
        <v>10071</v>
      </c>
      <c r="F5987" s="180" t="s">
        <v>10</v>
      </c>
    </row>
    <row r="5988" spans="1:6">
      <c r="A5988" s="180" t="s">
        <v>397</v>
      </c>
      <c r="B5988" s="181">
        <v>3859</v>
      </c>
      <c r="C5988" s="181">
        <v>305600</v>
      </c>
      <c r="D5988" s="181">
        <v>4</v>
      </c>
      <c r="E5988" s="180" t="s">
        <v>10072</v>
      </c>
      <c r="F5988" s="180" t="s">
        <v>11</v>
      </c>
    </row>
    <row r="5989" spans="1:6">
      <c r="A5989" s="180" t="s">
        <v>397</v>
      </c>
      <c r="B5989" s="181">
        <v>6320</v>
      </c>
      <c r="C5989" s="181">
        <v>425400</v>
      </c>
      <c r="D5989" s="181">
        <v>6</v>
      </c>
      <c r="E5989" s="180" t="s">
        <v>10073</v>
      </c>
      <c r="F5989" s="180" t="s">
        <v>11</v>
      </c>
    </row>
    <row r="5990" spans="1:6">
      <c r="A5990" s="180" t="s">
        <v>397</v>
      </c>
      <c r="B5990" s="181">
        <v>7587</v>
      </c>
      <c r="C5990" s="181">
        <v>1770600</v>
      </c>
      <c r="D5990" s="181">
        <v>6</v>
      </c>
      <c r="E5990" s="180" t="s">
        <v>10074</v>
      </c>
      <c r="F5990" s="180" t="s">
        <v>7</v>
      </c>
    </row>
    <row r="5991" spans="1:6">
      <c r="A5991" s="180" t="s">
        <v>397</v>
      </c>
      <c r="B5991" s="181">
        <v>1824</v>
      </c>
      <c r="C5991" s="181">
        <v>250500</v>
      </c>
      <c r="D5991" s="181">
        <v>4</v>
      </c>
      <c r="E5991" s="180" t="s">
        <v>10075</v>
      </c>
      <c r="F5991" s="180" t="s">
        <v>16</v>
      </c>
    </row>
    <row r="5992" spans="1:6">
      <c r="A5992" s="180" t="s">
        <v>397</v>
      </c>
      <c r="B5992" s="181">
        <v>2328</v>
      </c>
      <c r="C5992" s="181">
        <v>197300</v>
      </c>
      <c r="D5992" s="181">
        <v>4</v>
      </c>
      <c r="E5992" s="180" t="s">
        <v>10076</v>
      </c>
      <c r="F5992" s="180" t="s">
        <v>206</v>
      </c>
    </row>
    <row r="5993" spans="1:6">
      <c r="A5993" s="180" t="s">
        <v>397</v>
      </c>
      <c r="B5993" s="181">
        <v>6495</v>
      </c>
      <c r="C5993" s="181">
        <v>465600</v>
      </c>
      <c r="D5993" s="181">
        <v>6</v>
      </c>
      <c r="E5993" s="180" t="s">
        <v>10077</v>
      </c>
      <c r="F5993" s="180" t="s">
        <v>14</v>
      </c>
    </row>
    <row r="5994" spans="1:6">
      <c r="A5994" s="180" t="s">
        <v>397</v>
      </c>
      <c r="B5994" s="181">
        <v>3372</v>
      </c>
      <c r="C5994" s="181">
        <v>338800</v>
      </c>
      <c r="D5994" s="181">
        <v>6</v>
      </c>
      <c r="E5994" s="180" t="s">
        <v>10078</v>
      </c>
      <c r="F5994" s="180" t="s">
        <v>11</v>
      </c>
    </row>
    <row r="5995" spans="1:6">
      <c r="A5995" s="180" t="s">
        <v>397</v>
      </c>
      <c r="B5995" s="181">
        <v>3384</v>
      </c>
      <c r="C5995" s="181">
        <v>653600</v>
      </c>
      <c r="D5995" s="181">
        <v>5</v>
      </c>
      <c r="E5995" s="180" t="s">
        <v>10079</v>
      </c>
      <c r="F5995" s="180" t="s">
        <v>28</v>
      </c>
    </row>
    <row r="5996" spans="1:6">
      <c r="A5996" s="180" t="s">
        <v>397</v>
      </c>
      <c r="B5996" s="181">
        <v>3780</v>
      </c>
      <c r="C5996" s="181">
        <v>261800</v>
      </c>
      <c r="D5996" s="181">
        <v>6</v>
      </c>
      <c r="E5996" s="180" t="s">
        <v>10080</v>
      </c>
      <c r="F5996" s="180" t="s">
        <v>183</v>
      </c>
    </row>
    <row r="5997" spans="1:6">
      <c r="A5997" s="180" t="s">
        <v>397</v>
      </c>
      <c r="B5997" s="181">
        <v>4377</v>
      </c>
      <c r="C5997" s="181">
        <v>290000</v>
      </c>
      <c r="D5997" s="181">
        <v>4</v>
      </c>
      <c r="E5997" s="180" t="s">
        <v>10081</v>
      </c>
      <c r="F5997" s="180" t="s">
        <v>11</v>
      </c>
    </row>
    <row r="5998" spans="1:6">
      <c r="A5998" s="180" t="s">
        <v>397</v>
      </c>
      <c r="B5998" s="181">
        <v>4770</v>
      </c>
      <c r="C5998" s="181">
        <v>298300</v>
      </c>
      <c r="D5998" s="181">
        <v>5</v>
      </c>
      <c r="E5998" s="180" t="s">
        <v>10082</v>
      </c>
      <c r="F5998" s="180" t="s">
        <v>11</v>
      </c>
    </row>
    <row r="5999" spans="1:6">
      <c r="A5999" s="180" t="s">
        <v>397</v>
      </c>
      <c r="B5999" s="181">
        <v>5640</v>
      </c>
      <c r="C5999" s="181">
        <v>727400</v>
      </c>
      <c r="D5999" s="181">
        <v>6</v>
      </c>
      <c r="E5999" s="180" t="s">
        <v>10083</v>
      </c>
      <c r="F5999" s="180" t="s">
        <v>16</v>
      </c>
    </row>
    <row r="6000" spans="1:6">
      <c r="A6000" s="180" t="s">
        <v>397</v>
      </c>
      <c r="B6000" s="181">
        <v>7446</v>
      </c>
      <c r="C6000" s="181">
        <v>1394500</v>
      </c>
      <c r="D6000" s="181">
        <v>6</v>
      </c>
      <c r="E6000" s="180" t="s">
        <v>10084</v>
      </c>
      <c r="F6000" s="180" t="s">
        <v>24</v>
      </c>
    </row>
    <row r="6001" spans="1:6">
      <c r="A6001" s="180" t="s">
        <v>397</v>
      </c>
      <c r="B6001" s="181">
        <v>3820</v>
      </c>
      <c r="C6001" s="181">
        <v>391100</v>
      </c>
      <c r="D6001" s="181">
        <v>6</v>
      </c>
      <c r="E6001" s="180" t="s">
        <v>10085</v>
      </c>
      <c r="F6001" s="180" t="s">
        <v>11</v>
      </c>
    </row>
    <row r="6002" spans="1:6">
      <c r="A6002" s="180" t="s">
        <v>397</v>
      </c>
      <c r="B6002" s="181">
        <v>4556</v>
      </c>
      <c r="C6002" s="181">
        <v>193200</v>
      </c>
      <c r="D6002" s="181">
        <v>4</v>
      </c>
      <c r="E6002" s="180" t="s">
        <v>10086</v>
      </c>
      <c r="F6002" s="180" t="s">
        <v>15</v>
      </c>
    </row>
    <row r="6003" spans="1:6">
      <c r="A6003" s="180" t="s">
        <v>397</v>
      </c>
      <c r="B6003" s="181">
        <v>3832</v>
      </c>
      <c r="C6003" s="181">
        <v>321600</v>
      </c>
      <c r="D6003" s="181">
        <v>4</v>
      </c>
      <c r="E6003" s="180" t="s">
        <v>10087</v>
      </c>
      <c r="F6003" s="180" t="s">
        <v>14</v>
      </c>
    </row>
    <row r="6004" spans="1:6">
      <c r="A6004" s="180" t="s">
        <v>397</v>
      </c>
      <c r="B6004" s="181">
        <v>4301</v>
      </c>
      <c r="C6004" s="181">
        <v>397700</v>
      </c>
      <c r="D6004" s="181">
        <v>5</v>
      </c>
      <c r="E6004" s="180" t="s">
        <v>10088</v>
      </c>
      <c r="F6004" s="180" t="s">
        <v>139</v>
      </c>
    </row>
    <row r="6005" spans="1:6">
      <c r="A6005" s="180" t="s">
        <v>397</v>
      </c>
      <c r="B6005" s="181">
        <v>3829</v>
      </c>
      <c r="C6005" s="181">
        <v>524300</v>
      </c>
      <c r="D6005" s="181">
        <v>4</v>
      </c>
      <c r="E6005" s="180" t="s">
        <v>10089</v>
      </c>
      <c r="F6005" s="180" t="s">
        <v>32</v>
      </c>
    </row>
    <row r="6006" spans="1:6">
      <c r="A6006" s="180" t="s">
        <v>397</v>
      </c>
      <c r="B6006" s="181">
        <v>4098</v>
      </c>
      <c r="C6006" s="181">
        <v>477400</v>
      </c>
      <c r="D6006" s="181">
        <v>4</v>
      </c>
      <c r="E6006" s="180" t="s">
        <v>10090</v>
      </c>
      <c r="F6006" s="180" t="s">
        <v>46</v>
      </c>
    </row>
    <row r="6007" spans="1:6">
      <c r="A6007" s="180" t="s">
        <v>397</v>
      </c>
      <c r="B6007" s="181">
        <v>4182</v>
      </c>
      <c r="C6007" s="181">
        <v>386200</v>
      </c>
      <c r="D6007" s="181">
        <v>4</v>
      </c>
      <c r="E6007" s="180" t="s">
        <v>10091</v>
      </c>
      <c r="F6007" s="180" t="s">
        <v>14</v>
      </c>
    </row>
    <row r="6008" spans="1:6">
      <c r="A6008" s="180" t="s">
        <v>397</v>
      </c>
      <c r="B6008" s="181">
        <v>5691</v>
      </c>
      <c r="C6008" s="181">
        <v>760200</v>
      </c>
      <c r="D6008" s="181">
        <v>6</v>
      </c>
      <c r="E6008" s="180" t="s">
        <v>10092</v>
      </c>
      <c r="F6008" s="180" t="s">
        <v>32</v>
      </c>
    </row>
    <row r="6009" spans="1:6">
      <c r="A6009" s="180" t="s">
        <v>397</v>
      </c>
      <c r="B6009" s="181">
        <v>4088</v>
      </c>
      <c r="C6009" s="181">
        <v>656800</v>
      </c>
      <c r="D6009" s="181">
        <v>5</v>
      </c>
      <c r="E6009" s="180" t="s">
        <v>10093</v>
      </c>
      <c r="F6009" s="180" t="s">
        <v>41</v>
      </c>
    </row>
    <row r="6010" spans="1:6">
      <c r="A6010" s="180" t="s">
        <v>397</v>
      </c>
      <c r="B6010" s="181">
        <v>4421</v>
      </c>
      <c r="C6010" s="181">
        <v>377200</v>
      </c>
      <c r="D6010" s="181">
        <v>4</v>
      </c>
      <c r="E6010" s="180" t="s">
        <v>10094</v>
      </c>
      <c r="F6010" s="180" t="s">
        <v>37</v>
      </c>
    </row>
    <row r="6011" spans="1:6">
      <c r="A6011" s="180" t="s">
        <v>397</v>
      </c>
      <c r="B6011" s="181">
        <v>3113</v>
      </c>
      <c r="C6011" s="181">
        <v>583000</v>
      </c>
      <c r="D6011" s="181">
        <v>4</v>
      </c>
      <c r="E6011" s="180" t="s">
        <v>10095</v>
      </c>
      <c r="F6011" s="180" t="s">
        <v>28</v>
      </c>
    </row>
    <row r="6012" spans="1:6">
      <c r="A6012" s="180" t="s">
        <v>397</v>
      </c>
      <c r="B6012" s="181">
        <v>5020</v>
      </c>
      <c r="C6012" s="181">
        <v>775400</v>
      </c>
      <c r="D6012" s="181">
        <v>4</v>
      </c>
      <c r="E6012" s="180" t="s">
        <v>10096</v>
      </c>
      <c r="F6012" s="180" t="s">
        <v>44</v>
      </c>
    </row>
    <row r="6013" spans="1:6">
      <c r="A6013" s="180" t="s">
        <v>397</v>
      </c>
      <c r="B6013" s="181">
        <v>2917</v>
      </c>
      <c r="C6013" s="181">
        <v>311900</v>
      </c>
      <c r="D6013" s="181">
        <v>4</v>
      </c>
      <c r="E6013" s="180" t="s">
        <v>10097</v>
      </c>
      <c r="F6013" s="180" t="s">
        <v>139</v>
      </c>
    </row>
    <row r="6014" spans="1:6">
      <c r="A6014" s="180" t="s">
        <v>397</v>
      </c>
      <c r="B6014" s="181">
        <v>5760</v>
      </c>
      <c r="C6014" s="181">
        <v>722300</v>
      </c>
      <c r="D6014" s="181">
        <v>6</v>
      </c>
      <c r="E6014" s="180" t="s">
        <v>10098</v>
      </c>
      <c r="F6014" s="180" t="s">
        <v>13</v>
      </c>
    </row>
    <row r="6015" spans="1:6">
      <c r="A6015" s="180" t="s">
        <v>397</v>
      </c>
      <c r="B6015" s="181">
        <v>5096</v>
      </c>
      <c r="C6015" s="181">
        <v>345900</v>
      </c>
      <c r="D6015" s="181">
        <v>8</v>
      </c>
      <c r="E6015" s="180" t="s">
        <v>10099</v>
      </c>
      <c r="F6015" s="180" t="s">
        <v>11</v>
      </c>
    </row>
    <row r="6016" spans="1:6">
      <c r="A6016" s="180" t="s">
        <v>397</v>
      </c>
      <c r="B6016" s="181">
        <v>4332</v>
      </c>
      <c r="C6016" s="181">
        <v>529000</v>
      </c>
      <c r="D6016" s="181">
        <v>6</v>
      </c>
      <c r="E6016" s="180" t="s">
        <v>10100</v>
      </c>
      <c r="F6016" s="180" t="s">
        <v>10</v>
      </c>
    </row>
    <row r="6017" spans="1:6">
      <c r="A6017" s="180" t="s">
        <v>397</v>
      </c>
      <c r="B6017" s="181">
        <v>3780</v>
      </c>
      <c r="C6017" s="181">
        <v>628500</v>
      </c>
      <c r="D6017" s="181">
        <v>4</v>
      </c>
      <c r="E6017" s="180" t="s">
        <v>10101</v>
      </c>
      <c r="F6017" s="180" t="s">
        <v>78</v>
      </c>
    </row>
    <row r="6018" spans="1:6">
      <c r="A6018" s="180" t="s">
        <v>397</v>
      </c>
      <c r="B6018" s="181">
        <v>3380</v>
      </c>
      <c r="C6018" s="181">
        <v>1014200</v>
      </c>
      <c r="D6018" s="181">
        <v>4</v>
      </c>
      <c r="E6018" s="180" t="s">
        <v>10102</v>
      </c>
      <c r="F6018" s="180" t="s">
        <v>7</v>
      </c>
    </row>
    <row r="6019" spans="1:6">
      <c r="A6019" s="180" t="s">
        <v>397</v>
      </c>
      <c r="B6019" s="181">
        <v>2792</v>
      </c>
      <c r="C6019" s="181">
        <v>290100</v>
      </c>
      <c r="D6019" s="181">
        <v>5</v>
      </c>
      <c r="E6019" s="180" t="s">
        <v>10103</v>
      </c>
      <c r="F6019" s="180" t="s">
        <v>14</v>
      </c>
    </row>
    <row r="6020" spans="1:6">
      <c r="A6020" s="180" t="s">
        <v>397</v>
      </c>
      <c r="B6020" s="181">
        <v>2759</v>
      </c>
      <c r="C6020" s="181">
        <v>268800</v>
      </c>
      <c r="D6020" s="181">
        <v>4</v>
      </c>
      <c r="E6020" s="180" t="s">
        <v>10104</v>
      </c>
      <c r="F6020" s="180" t="s">
        <v>15</v>
      </c>
    </row>
    <row r="6021" spans="1:6">
      <c r="A6021" s="180" t="s">
        <v>397</v>
      </c>
      <c r="B6021" s="181">
        <v>3480</v>
      </c>
      <c r="C6021" s="181">
        <v>729200</v>
      </c>
      <c r="D6021" s="181">
        <v>4</v>
      </c>
      <c r="E6021" s="180" t="s">
        <v>10105</v>
      </c>
      <c r="F6021" s="180" t="s">
        <v>66</v>
      </c>
    </row>
    <row r="6022" spans="1:6">
      <c r="A6022" s="180" t="s">
        <v>397</v>
      </c>
      <c r="B6022" s="181">
        <v>10808</v>
      </c>
      <c r="C6022" s="181">
        <v>2698300</v>
      </c>
      <c r="D6022" s="181">
        <v>7</v>
      </c>
      <c r="E6022" s="180" t="s">
        <v>10106</v>
      </c>
      <c r="F6022" s="180" t="s">
        <v>7</v>
      </c>
    </row>
    <row r="6023" spans="1:6">
      <c r="A6023" s="180" t="s">
        <v>397</v>
      </c>
      <c r="B6023" s="181">
        <v>3040</v>
      </c>
      <c r="C6023" s="181">
        <v>587800</v>
      </c>
      <c r="D6023" s="181">
        <v>4</v>
      </c>
      <c r="E6023" s="180" t="s">
        <v>10107</v>
      </c>
      <c r="F6023" s="180" t="s">
        <v>78</v>
      </c>
    </row>
    <row r="6024" spans="1:6">
      <c r="A6024" s="180" t="s">
        <v>397</v>
      </c>
      <c r="B6024" s="181">
        <v>2980</v>
      </c>
      <c r="C6024" s="181">
        <v>304400</v>
      </c>
      <c r="D6024" s="181">
        <v>4</v>
      </c>
      <c r="E6024" s="180" t="s">
        <v>10108</v>
      </c>
      <c r="F6024" s="180" t="s">
        <v>11</v>
      </c>
    </row>
    <row r="6025" spans="1:6">
      <c r="A6025" s="180" t="s">
        <v>397</v>
      </c>
      <c r="B6025" s="181">
        <v>3182</v>
      </c>
      <c r="C6025" s="181">
        <v>621300</v>
      </c>
      <c r="D6025" s="181">
        <v>5</v>
      </c>
      <c r="E6025" s="180" t="s">
        <v>10109</v>
      </c>
      <c r="F6025" s="180" t="s">
        <v>28</v>
      </c>
    </row>
    <row r="6026" spans="1:6">
      <c r="A6026" s="180" t="s">
        <v>397</v>
      </c>
      <c r="B6026" s="181">
        <v>3625</v>
      </c>
      <c r="C6026" s="181">
        <v>425900</v>
      </c>
      <c r="D6026" s="181">
        <v>4</v>
      </c>
      <c r="E6026" s="180" t="s">
        <v>10110</v>
      </c>
      <c r="F6026" s="180" t="s">
        <v>14</v>
      </c>
    </row>
    <row r="6027" spans="1:6">
      <c r="A6027" s="180" t="s">
        <v>397</v>
      </c>
      <c r="B6027" s="181">
        <v>2234</v>
      </c>
      <c r="C6027" s="181">
        <v>464600</v>
      </c>
      <c r="D6027" s="181">
        <v>6</v>
      </c>
      <c r="E6027" s="180" t="s">
        <v>10111</v>
      </c>
      <c r="F6027" s="180" t="s">
        <v>45</v>
      </c>
    </row>
    <row r="6028" spans="1:6">
      <c r="A6028" s="180" t="s">
        <v>397</v>
      </c>
      <c r="B6028" s="181">
        <v>5992</v>
      </c>
      <c r="C6028" s="181">
        <v>429600</v>
      </c>
      <c r="D6028" s="181">
        <v>5</v>
      </c>
      <c r="E6028" s="180" t="s">
        <v>10112</v>
      </c>
      <c r="F6028" s="180" t="s">
        <v>10</v>
      </c>
    </row>
    <row r="6029" spans="1:6">
      <c r="A6029" s="180" t="s">
        <v>397</v>
      </c>
      <c r="B6029" s="181">
        <v>2833</v>
      </c>
      <c r="C6029" s="181">
        <v>322900</v>
      </c>
      <c r="D6029" s="181">
        <v>4</v>
      </c>
      <c r="E6029" s="180" t="s">
        <v>10113</v>
      </c>
      <c r="F6029" s="180" t="s">
        <v>138</v>
      </c>
    </row>
    <row r="6030" spans="1:6">
      <c r="A6030" s="180" t="s">
        <v>397</v>
      </c>
      <c r="B6030" s="181">
        <v>6411</v>
      </c>
      <c r="C6030" s="181">
        <v>706300</v>
      </c>
      <c r="D6030" s="181">
        <v>8</v>
      </c>
      <c r="E6030" s="180" t="s">
        <v>10114</v>
      </c>
      <c r="F6030" s="180" t="s">
        <v>18</v>
      </c>
    </row>
    <row r="6031" spans="1:6">
      <c r="A6031" s="180" t="s">
        <v>397</v>
      </c>
      <c r="B6031" s="181">
        <v>2785</v>
      </c>
      <c r="C6031" s="181">
        <v>246500</v>
      </c>
      <c r="D6031" s="181">
        <v>4</v>
      </c>
      <c r="E6031" s="180" t="s">
        <v>10115</v>
      </c>
      <c r="F6031" s="180" t="s">
        <v>14</v>
      </c>
    </row>
    <row r="6032" spans="1:6">
      <c r="A6032" s="180" t="s">
        <v>397</v>
      </c>
      <c r="B6032" s="181">
        <v>3025</v>
      </c>
      <c r="C6032" s="181">
        <v>259300</v>
      </c>
      <c r="D6032" s="181">
        <v>4</v>
      </c>
      <c r="E6032" s="180" t="s">
        <v>10116</v>
      </c>
      <c r="F6032" s="180" t="s">
        <v>14</v>
      </c>
    </row>
    <row r="6033" spans="1:6">
      <c r="A6033" s="180" t="s">
        <v>397</v>
      </c>
      <c r="B6033" s="181">
        <v>4698</v>
      </c>
      <c r="C6033" s="181">
        <v>354700</v>
      </c>
      <c r="D6033" s="181">
        <v>4</v>
      </c>
      <c r="E6033" s="180" t="s">
        <v>10117</v>
      </c>
      <c r="F6033" s="180" t="s">
        <v>11</v>
      </c>
    </row>
    <row r="6034" spans="1:6">
      <c r="A6034" s="180" t="s">
        <v>397</v>
      </c>
      <c r="B6034" s="181">
        <v>6271</v>
      </c>
      <c r="C6034" s="181">
        <v>533200</v>
      </c>
      <c r="D6034" s="181">
        <v>8</v>
      </c>
      <c r="E6034" s="180" t="s">
        <v>10118</v>
      </c>
      <c r="F6034" s="180" t="s">
        <v>10</v>
      </c>
    </row>
    <row r="6035" spans="1:6">
      <c r="A6035" s="180" t="s">
        <v>397</v>
      </c>
      <c r="B6035" s="181">
        <v>4881</v>
      </c>
      <c r="C6035" s="181">
        <v>460300</v>
      </c>
      <c r="D6035" s="181">
        <v>6</v>
      </c>
      <c r="E6035" s="180" t="s">
        <v>10119</v>
      </c>
      <c r="F6035" s="180" t="s">
        <v>15</v>
      </c>
    </row>
    <row r="6036" spans="1:6">
      <c r="A6036" s="180" t="s">
        <v>397</v>
      </c>
      <c r="B6036" s="181">
        <v>3852</v>
      </c>
      <c r="C6036" s="181">
        <v>214300</v>
      </c>
      <c r="D6036" s="181">
        <v>4</v>
      </c>
      <c r="E6036" s="180" t="s">
        <v>10120</v>
      </c>
      <c r="F6036" s="180" t="s">
        <v>11</v>
      </c>
    </row>
    <row r="6037" spans="1:6">
      <c r="A6037" s="180" t="s">
        <v>397</v>
      </c>
      <c r="B6037" s="181">
        <v>2635</v>
      </c>
      <c r="C6037" s="181">
        <v>245400</v>
      </c>
      <c r="D6037" s="181">
        <v>6</v>
      </c>
      <c r="E6037" s="180" t="s">
        <v>10121</v>
      </c>
      <c r="F6037" s="180" t="s">
        <v>14</v>
      </c>
    </row>
    <row r="6038" spans="1:6">
      <c r="A6038" s="180" t="s">
        <v>397</v>
      </c>
      <c r="B6038" s="181">
        <v>6824</v>
      </c>
      <c r="C6038" s="181">
        <v>408900</v>
      </c>
      <c r="D6038" s="181">
        <v>7</v>
      </c>
      <c r="E6038" s="180" t="s">
        <v>10122</v>
      </c>
      <c r="F6038" s="180" t="s">
        <v>15</v>
      </c>
    </row>
    <row r="6039" spans="1:6">
      <c r="A6039" s="180" t="s">
        <v>397</v>
      </c>
      <c r="B6039" s="181">
        <v>5916</v>
      </c>
      <c r="C6039" s="181">
        <v>474600</v>
      </c>
      <c r="D6039" s="181">
        <v>6</v>
      </c>
      <c r="E6039" s="180" t="s">
        <v>10123</v>
      </c>
      <c r="F6039" s="180" t="s">
        <v>14</v>
      </c>
    </row>
    <row r="6040" spans="1:6">
      <c r="A6040" s="180" t="s">
        <v>397</v>
      </c>
      <c r="B6040" s="181">
        <v>7381</v>
      </c>
      <c r="C6040" s="181">
        <v>481100</v>
      </c>
      <c r="D6040" s="181">
        <v>6</v>
      </c>
      <c r="E6040" s="180" t="s">
        <v>10124</v>
      </c>
      <c r="F6040" s="180" t="s">
        <v>14</v>
      </c>
    </row>
    <row r="6041" spans="1:6">
      <c r="A6041" s="180" t="s">
        <v>397</v>
      </c>
      <c r="B6041" s="181">
        <v>3624</v>
      </c>
      <c r="C6041" s="181">
        <v>572600</v>
      </c>
      <c r="D6041" s="181">
        <v>4</v>
      </c>
      <c r="E6041" s="180" t="s">
        <v>10125</v>
      </c>
      <c r="F6041" s="180" t="s">
        <v>26</v>
      </c>
    </row>
    <row r="6042" spans="1:6">
      <c r="A6042" s="180" t="s">
        <v>397</v>
      </c>
      <c r="B6042" s="181">
        <v>4590</v>
      </c>
      <c r="C6042" s="181">
        <v>516900</v>
      </c>
      <c r="D6042" s="181">
        <v>4</v>
      </c>
      <c r="E6042" s="180" t="s">
        <v>10126</v>
      </c>
      <c r="F6042" s="180" t="s">
        <v>5</v>
      </c>
    </row>
    <row r="6043" spans="1:6">
      <c r="A6043" s="180" t="s">
        <v>397</v>
      </c>
      <c r="B6043" s="181">
        <v>7236</v>
      </c>
      <c r="C6043" s="181">
        <v>630500</v>
      </c>
      <c r="D6043" s="181">
        <v>6</v>
      </c>
      <c r="E6043" s="180" t="s">
        <v>10127</v>
      </c>
      <c r="F6043" s="180" t="s">
        <v>14</v>
      </c>
    </row>
    <row r="6044" spans="1:6">
      <c r="A6044" s="180" t="s">
        <v>397</v>
      </c>
      <c r="B6044" s="181">
        <v>6318</v>
      </c>
      <c r="C6044" s="181">
        <v>552500</v>
      </c>
      <c r="D6044" s="181">
        <v>6</v>
      </c>
      <c r="E6044" s="180" t="s">
        <v>10128</v>
      </c>
      <c r="F6044" s="180" t="s">
        <v>14</v>
      </c>
    </row>
    <row r="6045" spans="1:6">
      <c r="A6045" s="180" t="s">
        <v>397</v>
      </c>
      <c r="B6045" s="181">
        <v>4788</v>
      </c>
      <c r="C6045" s="181">
        <v>457400</v>
      </c>
      <c r="D6045" s="181">
        <v>6</v>
      </c>
      <c r="E6045" s="180" t="s">
        <v>10129</v>
      </c>
      <c r="F6045" s="180" t="s">
        <v>154</v>
      </c>
    </row>
    <row r="6046" spans="1:6">
      <c r="A6046" s="180" t="s">
        <v>397</v>
      </c>
      <c r="B6046" s="181">
        <v>2149</v>
      </c>
      <c r="C6046" s="181">
        <v>191400</v>
      </c>
      <c r="D6046" s="181">
        <v>4</v>
      </c>
      <c r="E6046" s="180" t="s">
        <v>10130</v>
      </c>
      <c r="F6046" s="180" t="s">
        <v>12</v>
      </c>
    </row>
    <row r="6047" spans="1:6">
      <c r="A6047" s="180" t="s">
        <v>397</v>
      </c>
      <c r="B6047" s="181">
        <v>6792</v>
      </c>
      <c r="C6047" s="181">
        <v>1236600</v>
      </c>
      <c r="D6047" s="181">
        <v>4</v>
      </c>
      <c r="E6047" s="180" t="s">
        <v>10131</v>
      </c>
      <c r="F6047" s="180" t="s">
        <v>24</v>
      </c>
    </row>
    <row r="6048" spans="1:6">
      <c r="A6048" s="180" t="s">
        <v>397</v>
      </c>
      <c r="B6048" s="181">
        <v>3998</v>
      </c>
      <c r="C6048" s="181">
        <v>352700</v>
      </c>
      <c r="D6048" s="181">
        <v>4</v>
      </c>
      <c r="E6048" s="180" t="s">
        <v>10132</v>
      </c>
      <c r="F6048" s="180" t="s">
        <v>162</v>
      </c>
    </row>
    <row r="6049" spans="1:6">
      <c r="A6049" s="180" t="s">
        <v>397</v>
      </c>
      <c r="B6049" s="181">
        <v>4726</v>
      </c>
      <c r="C6049" s="181">
        <v>578900</v>
      </c>
      <c r="D6049" s="181">
        <v>6</v>
      </c>
      <c r="E6049" s="180" t="s">
        <v>10133</v>
      </c>
      <c r="F6049" s="180" t="s">
        <v>46</v>
      </c>
    </row>
    <row r="6050" spans="1:6">
      <c r="A6050" s="180" t="s">
        <v>397</v>
      </c>
      <c r="B6050" s="181">
        <v>3423</v>
      </c>
      <c r="C6050" s="181">
        <v>448000</v>
      </c>
      <c r="D6050" s="181">
        <v>4</v>
      </c>
      <c r="E6050" s="180" t="s">
        <v>10134</v>
      </c>
      <c r="F6050" s="180" t="s">
        <v>97</v>
      </c>
    </row>
    <row r="6051" spans="1:6">
      <c r="A6051" s="180" t="s">
        <v>397</v>
      </c>
      <c r="B6051" s="181">
        <v>4392</v>
      </c>
      <c r="C6051" s="181">
        <v>346300</v>
      </c>
      <c r="D6051" s="181">
        <v>5</v>
      </c>
      <c r="E6051" s="180" t="s">
        <v>10135</v>
      </c>
      <c r="F6051" s="180" t="s">
        <v>14</v>
      </c>
    </row>
    <row r="6052" spans="1:6">
      <c r="A6052" s="180" t="s">
        <v>397</v>
      </c>
      <c r="B6052" s="181">
        <v>6187</v>
      </c>
      <c r="C6052" s="181">
        <v>1493100</v>
      </c>
      <c r="D6052" s="181">
        <v>6</v>
      </c>
      <c r="E6052" s="180" t="s">
        <v>10136</v>
      </c>
      <c r="F6052" s="180" t="s">
        <v>78</v>
      </c>
    </row>
    <row r="6053" spans="1:6">
      <c r="A6053" s="180" t="s">
        <v>397</v>
      </c>
      <c r="B6053" s="181">
        <v>3807</v>
      </c>
      <c r="C6053" s="181">
        <v>274800</v>
      </c>
      <c r="D6053" s="181">
        <v>6</v>
      </c>
      <c r="E6053" s="180" t="s">
        <v>10137</v>
      </c>
      <c r="F6053" s="180" t="s">
        <v>11</v>
      </c>
    </row>
    <row r="6054" spans="1:6">
      <c r="A6054" s="180" t="s">
        <v>397</v>
      </c>
      <c r="B6054" s="181">
        <v>5538</v>
      </c>
      <c r="C6054" s="181">
        <v>383900</v>
      </c>
      <c r="D6054" s="181">
        <v>6</v>
      </c>
      <c r="E6054" s="180" t="s">
        <v>10138</v>
      </c>
      <c r="F6054" s="180" t="s">
        <v>11</v>
      </c>
    </row>
    <row r="6055" spans="1:6">
      <c r="A6055" s="180" t="s">
        <v>397</v>
      </c>
      <c r="B6055" s="181">
        <v>5517</v>
      </c>
      <c r="C6055" s="181">
        <v>752900</v>
      </c>
      <c r="D6055" s="181">
        <v>6</v>
      </c>
      <c r="E6055" s="180" t="s">
        <v>10139</v>
      </c>
      <c r="F6055" s="180" t="s">
        <v>28</v>
      </c>
    </row>
    <row r="6056" spans="1:6">
      <c r="A6056" s="180" t="s">
        <v>397</v>
      </c>
      <c r="B6056" s="181">
        <v>3952</v>
      </c>
      <c r="C6056" s="181">
        <v>328600</v>
      </c>
      <c r="D6056" s="181">
        <v>4</v>
      </c>
      <c r="E6056" s="180" t="s">
        <v>10140</v>
      </c>
      <c r="F6056" s="180" t="s">
        <v>11</v>
      </c>
    </row>
    <row r="6057" spans="1:6">
      <c r="A6057" s="180" t="s">
        <v>397</v>
      </c>
      <c r="B6057" s="181">
        <v>2576</v>
      </c>
      <c r="C6057" s="181">
        <v>469000</v>
      </c>
      <c r="D6057" s="181">
        <v>4</v>
      </c>
      <c r="E6057" s="180" t="s">
        <v>10141</v>
      </c>
      <c r="F6057" s="180" t="s">
        <v>97</v>
      </c>
    </row>
    <row r="6058" spans="1:6">
      <c r="A6058" s="180" t="s">
        <v>397</v>
      </c>
      <c r="B6058" s="181">
        <v>2764</v>
      </c>
      <c r="C6058" s="181">
        <v>180600</v>
      </c>
      <c r="D6058" s="181">
        <v>4</v>
      </c>
      <c r="E6058" s="180" t="s">
        <v>10142</v>
      </c>
      <c r="F6058" s="180" t="s">
        <v>246</v>
      </c>
    </row>
    <row r="6059" spans="1:6">
      <c r="A6059" s="180" t="s">
        <v>397</v>
      </c>
      <c r="B6059" s="181">
        <v>2372</v>
      </c>
      <c r="C6059" s="181">
        <v>353700</v>
      </c>
      <c r="D6059" s="181">
        <v>4</v>
      </c>
      <c r="E6059" s="180" t="s">
        <v>10143</v>
      </c>
      <c r="F6059" s="180" t="s">
        <v>58</v>
      </c>
    </row>
    <row r="6060" spans="1:6">
      <c r="A6060" s="180" t="s">
        <v>397</v>
      </c>
      <c r="B6060" s="181">
        <v>2960</v>
      </c>
      <c r="C6060" s="181">
        <v>454700</v>
      </c>
      <c r="D6060" s="181">
        <v>4</v>
      </c>
      <c r="E6060" s="180" t="s">
        <v>10144</v>
      </c>
      <c r="F6060" s="180" t="s">
        <v>13</v>
      </c>
    </row>
    <row r="6061" spans="1:6">
      <c r="A6061" s="180" t="s">
        <v>397</v>
      </c>
      <c r="B6061" s="181">
        <v>4080</v>
      </c>
      <c r="C6061" s="181">
        <v>336000</v>
      </c>
      <c r="D6061" s="181">
        <v>4</v>
      </c>
      <c r="E6061" s="180" t="s">
        <v>10145</v>
      </c>
      <c r="F6061" s="180" t="s">
        <v>14</v>
      </c>
    </row>
    <row r="6062" spans="1:6">
      <c r="A6062" s="180" t="s">
        <v>397</v>
      </c>
      <c r="B6062" s="181">
        <v>7261</v>
      </c>
      <c r="C6062" s="181">
        <v>850900</v>
      </c>
      <c r="D6062" s="181">
        <v>7</v>
      </c>
      <c r="E6062" s="180" t="s">
        <v>10146</v>
      </c>
      <c r="F6062" s="180" t="s">
        <v>77</v>
      </c>
    </row>
    <row r="6063" spans="1:6">
      <c r="A6063" s="180" t="s">
        <v>397</v>
      </c>
      <c r="B6063" s="181">
        <v>3557</v>
      </c>
      <c r="C6063" s="181">
        <v>655400</v>
      </c>
      <c r="D6063" s="181">
        <v>8</v>
      </c>
      <c r="E6063" s="180" t="s">
        <v>10147</v>
      </c>
      <c r="F6063" s="180" t="s">
        <v>28</v>
      </c>
    </row>
    <row r="6064" spans="1:6">
      <c r="A6064" s="180" t="s">
        <v>397</v>
      </c>
      <c r="B6064" s="181">
        <v>2917</v>
      </c>
      <c r="C6064" s="181">
        <v>291500</v>
      </c>
      <c r="D6064" s="181">
        <v>4</v>
      </c>
      <c r="E6064" s="180" t="s">
        <v>10148</v>
      </c>
      <c r="F6064" s="180" t="s">
        <v>14</v>
      </c>
    </row>
    <row r="6065" spans="1:6">
      <c r="A6065" s="180" t="s">
        <v>397</v>
      </c>
      <c r="B6065" s="181">
        <v>7626</v>
      </c>
      <c r="C6065" s="181">
        <v>1255200</v>
      </c>
      <c r="D6065" s="181">
        <v>6</v>
      </c>
      <c r="E6065" s="180" t="s">
        <v>10149</v>
      </c>
      <c r="F6065" s="180" t="s">
        <v>44</v>
      </c>
    </row>
    <row r="6066" spans="1:6">
      <c r="A6066" s="180" t="s">
        <v>397</v>
      </c>
      <c r="B6066" s="181">
        <v>3094</v>
      </c>
      <c r="C6066" s="181">
        <v>285200</v>
      </c>
      <c r="D6066" s="181">
        <v>4</v>
      </c>
      <c r="E6066" s="180" t="s">
        <v>10150</v>
      </c>
      <c r="F6066" s="180" t="s">
        <v>106</v>
      </c>
    </row>
    <row r="6067" spans="1:6">
      <c r="A6067" s="180" t="s">
        <v>397</v>
      </c>
      <c r="B6067" s="181">
        <v>2706</v>
      </c>
      <c r="C6067" s="181">
        <v>584800</v>
      </c>
      <c r="D6067" s="181">
        <v>4</v>
      </c>
      <c r="E6067" s="180" t="s">
        <v>10151</v>
      </c>
      <c r="F6067" s="180" t="s">
        <v>7</v>
      </c>
    </row>
    <row r="6068" spans="1:6">
      <c r="A6068" s="180" t="s">
        <v>397</v>
      </c>
      <c r="B6068" s="181">
        <v>6221</v>
      </c>
      <c r="C6068" s="181">
        <v>1261400</v>
      </c>
      <c r="D6068" s="181">
        <v>6</v>
      </c>
      <c r="E6068" s="180" t="s">
        <v>10152</v>
      </c>
      <c r="F6068" s="180" t="s">
        <v>7</v>
      </c>
    </row>
    <row r="6069" spans="1:6">
      <c r="A6069" s="180" t="s">
        <v>397</v>
      </c>
      <c r="B6069" s="181">
        <v>3762</v>
      </c>
      <c r="C6069" s="181">
        <v>301100</v>
      </c>
      <c r="D6069" s="181">
        <v>4</v>
      </c>
      <c r="E6069" s="180" t="s">
        <v>10153</v>
      </c>
      <c r="F6069" s="180" t="s">
        <v>14</v>
      </c>
    </row>
    <row r="6070" spans="1:6">
      <c r="A6070" s="180" t="s">
        <v>397</v>
      </c>
      <c r="B6070" s="181">
        <v>2916</v>
      </c>
      <c r="C6070" s="181">
        <v>328600</v>
      </c>
      <c r="D6070" s="181">
        <v>4</v>
      </c>
      <c r="E6070" s="180" t="s">
        <v>10154</v>
      </c>
      <c r="F6070" s="180" t="s">
        <v>16</v>
      </c>
    </row>
    <row r="6071" spans="1:6">
      <c r="A6071" s="180" t="s">
        <v>397</v>
      </c>
      <c r="B6071" s="181">
        <v>5232</v>
      </c>
      <c r="C6071" s="181">
        <v>484800</v>
      </c>
      <c r="D6071" s="181">
        <v>6</v>
      </c>
      <c r="E6071" s="180" t="s">
        <v>10155</v>
      </c>
      <c r="F6071" s="180" t="s">
        <v>14</v>
      </c>
    </row>
    <row r="6072" spans="1:6">
      <c r="A6072" s="180" t="s">
        <v>397</v>
      </c>
      <c r="B6072" s="181">
        <v>3894</v>
      </c>
      <c r="C6072" s="181">
        <v>490000</v>
      </c>
      <c r="D6072" s="181">
        <v>5</v>
      </c>
      <c r="E6072" s="180" t="s">
        <v>10156</v>
      </c>
      <c r="F6072" s="180" t="s">
        <v>26</v>
      </c>
    </row>
    <row r="6073" spans="1:6">
      <c r="A6073" s="180" t="s">
        <v>397</v>
      </c>
      <c r="B6073" s="181">
        <v>3541</v>
      </c>
      <c r="C6073" s="181">
        <v>215600</v>
      </c>
      <c r="D6073" s="181">
        <v>4</v>
      </c>
      <c r="E6073" s="180" t="s">
        <v>10157</v>
      </c>
      <c r="F6073" s="180" t="s">
        <v>11</v>
      </c>
    </row>
    <row r="6074" spans="1:6">
      <c r="A6074" s="180" t="s">
        <v>397</v>
      </c>
      <c r="B6074" s="181">
        <v>3240</v>
      </c>
      <c r="C6074" s="181">
        <v>646400</v>
      </c>
      <c r="D6074" s="181">
        <v>4</v>
      </c>
      <c r="E6074" s="180" t="s">
        <v>10158</v>
      </c>
      <c r="F6074" s="180" t="s">
        <v>79</v>
      </c>
    </row>
    <row r="6075" spans="1:6">
      <c r="A6075" s="180" t="s">
        <v>397</v>
      </c>
      <c r="B6075" s="181">
        <v>3570</v>
      </c>
      <c r="C6075" s="181">
        <v>321900</v>
      </c>
      <c r="D6075" s="181">
        <v>4</v>
      </c>
      <c r="E6075" s="180" t="s">
        <v>10159</v>
      </c>
      <c r="F6075" s="180" t="s">
        <v>14</v>
      </c>
    </row>
    <row r="6076" spans="1:6">
      <c r="A6076" s="180" t="s">
        <v>397</v>
      </c>
      <c r="B6076" s="181">
        <v>2548</v>
      </c>
      <c r="C6076" s="181">
        <v>425300</v>
      </c>
      <c r="D6076" s="181">
        <v>4</v>
      </c>
      <c r="E6076" s="180" t="s">
        <v>10160</v>
      </c>
      <c r="F6076" s="180" t="s">
        <v>82</v>
      </c>
    </row>
    <row r="6077" spans="1:6">
      <c r="A6077" s="180" t="s">
        <v>397</v>
      </c>
      <c r="B6077" s="181">
        <v>3210</v>
      </c>
      <c r="C6077" s="181">
        <v>544400</v>
      </c>
      <c r="D6077" s="181">
        <v>4</v>
      </c>
      <c r="E6077" s="180" t="s">
        <v>10161</v>
      </c>
      <c r="F6077" s="180" t="s">
        <v>78</v>
      </c>
    </row>
    <row r="6078" spans="1:6">
      <c r="A6078" s="180" t="s">
        <v>397</v>
      </c>
      <c r="B6078" s="181">
        <v>3718</v>
      </c>
      <c r="C6078" s="181">
        <v>568800</v>
      </c>
      <c r="D6078" s="181">
        <v>4</v>
      </c>
      <c r="E6078" s="180" t="s">
        <v>10162</v>
      </c>
      <c r="F6078" s="180" t="s">
        <v>49</v>
      </c>
    </row>
    <row r="6079" spans="1:6">
      <c r="A6079" s="180" t="s">
        <v>397</v>
      </c>
      <c r="B6079" s="181">
        <v>3818</v>
      </c>
      <c r="C6079" s="181">
        <v>331200</v>
      </c>
      <c r="D6079" s="181">
        <v>4</v>
      </c>
      <c r="E6079" s="180" t="s">
        <v>10163</v>
      </c>
      <c r="F6079" s="180" t="s">
        <v>11</v>
      </c>
    </row>
    <row r="6080" spans="1:6">
      <c r="A6080" s="180" t="s">
        <v>397</v>
      </c>
      <c r="B6080" s="181">
        <v>4148</v>
      </c>
      <c r="C6080" s="181">
        <v>557600</v>
      </c>
      <c r="D6080" s="181">
        <v>4</v>
      </c>
      <c r="E6080" s="180" t="s">
        <v>10164</v>
      </c>
      <c r="F6080" s="180" t="s">
        <v>13</v>
      </c>
    </row>
    <row r="6081" spans="1:6">
      <c r="A6081" s="180" t="s">
        <v>397</v>
      </c>
      <c r="B6081" s="181">
        <v>5085</v>
      </c>
      <c r="C6081" s="181">
        <v>630500</v>
      </c>
      <c r="D6081" s="181">
        <v>6</v>
      </c>
      <c r="E6081" s="180" t="s">
        <v>10165</v>
      </c>
      <c r="F6081" s="180" t="s">
        <v>13</v>
      </c>
    </row>
    <row r="6082" spans="1:6">
      <c r="A6082" s="180" t="s">
        <v>397</v>
      </c>
      <c r="B6082" s="181">
        <v>4438</v>
      </c>
      <c r="C6082" s="181">
        <v>433600</v>
      </c>
      <c r="D6082" s="181">
        <v>7</v>
      </c>
      <c r="E6082" s="180" t="s">
        <v>10166</v>
      </c>
      <c r="F6082" s="180" t="s">
        <v>15</v>
      </c>
    </row>
    <row r="6083" spans="1:6">
      <c r="A6083" s="180" t="s">
        <v>397</v>
      </c>
      <c r="B6083" s="181">
        <v>3589</v>
      </c>
      <c r="C6083" s="181">
        <v>276000</v>
      </c>
      <c r="D6083" s="181">
        <v>6</v>
      </c>
      <c r="E6083" s="180" t="s">
        <v>10167</v>
      </c>
      <c r="F6083" s="180" t="s">
        <v>11</v>
      </c>
    </row>
    <row r="6084" spans="1:6">
      <c r="A6084" s="180" t="s">
        <v>397</v>
      </c>
      <c r="B6084" s="181">
        <v>4759</v>
      </c>
      <c r="C6084" s="181">
        <v>411100</v>
      </c>
      <c r="D6084" s="181">
        <v>6</v>
      </c>
      <c r="E6084" s="180" t="s">
        <v>10168</v>
      </c>
      <c r="F6084" s="180" t="s">
        <v>14</v>
      </c>
    </row>
    <row r="6085" spans="1:6">
      <c r="A6085" s="180" t="s">
        <v>397</v>
      </c>
      <c r="B6085" s="181">
        <v>4807</v>
      </c>
      <c r="C6085" s="181">
        <v>407100</v>
      </c>
      <c r="D6085" s="181">
        <v>4</v>
      </c>
      <c r="E6085" s="180" t="s">
        <v>10169</v>
      </c>
      <c r="F6085" s="180" t="s">
        <v>138</v>
      </c>
    </row>
    <row r="6086" spans="1:6">
      <c r="A6086" s="180" t="s">
        <v>397</v>
      </c>
      <c r="B6086" s="181">
        <v>6671</v>
      </c>
      <c r="C6086" s="181">
        <v>465400</v>
      </c>
      <c r="D6086" s="181">
        <v>6</v>
      </c>
      <c r="E6086" s="180" t="s">
        <v>10170</v>
      </c>
      <c r="F6086" s="180" t="s">
        <v>14</v>
      </c>
    </row>
    <row r="6087" spans="1:6">
      <c r="A6087" s="180" t="s">
        <v>397</v>
      </c>
      <c r="B6087" s="181">
        <v>3684</v>
      </c>
      <c r="C6087" s="181">
        <v>571000</v>
      </c>
      <c r="D6087" s="181">
        <v>4</v>
      </c>
      <c r="E6087" s="180" t="s">
        <v>10171</v>
      </c>
      <c r="F6087" s="180" t="s">
        <v>32</v>
      </c>
    </row>
    <row r="6088" spans="1:6">
      <c r="A6088" s="180" t="s">
        <v>397</v>
      </c>
      <c r="B6088" s="181">
        <v>3458</v>
      </c>
      <c r="C6088" s="181">
        <v>323900</v>
      </c>
      <c r="D6088" s="181">
        <v>4</v>
      </c>
      <c r="E6088" s="180" t="s">
        <v>10172</v>
      </c>
      <c r="F6088" s="180" t="s">
        <v>14</v>
      </c>
    </row>
    <row r="6089" spans="1:6">
      <c r="A6089" s="180" t="s">
        <v>397</v>
      </c>
      <c r="B6089" s="181">
        <v>4090</v>
      </c>
      <c r="C6089" s="181">
        <v>884000</v>
      </c>
      <c r="D6089" s="181">
        <v>5</v>
      </c>
      <c r="E6089" s="180" t="s">
        <v>10173</v>
      </c>
      <c r="F6089" s="180" t="s">
        <v>32</v>
      </c>
    </row>
    <row r="6090" spans="1:6">
      <c r="A6090" s="180" t="s">
        <v>397</v>
      </c>
      <c r="B6090" s="181">
        <v>5502</v>
      </c>
      <c r="C6090" s="181">
        <v>414800</v>
      </c>
      <c r="D6090" s="181">
        <v>5</v>
      </c>
      <c r="E6090" s="180" t="s">
        <v>10174</v>
      </c>
      <c r="F6090" s="180" t="s">
        <v>11</v>
      </c>
    </row>
    <row r="6091" spans="1:6">
      <c r="A6091" s="180" t="s">
        <v>397</v>
      </c>
      <c r="B6091" s="181">
        <v>3848</v>
      </c>
      <c r="C6091" s="181">
        <v>616500</v>
      </c>
      <c r="D6091" s="181">
        <v>5</v>
      </c>
      <c r="E6091" s="180" t="s">
        <v>10175</v>
      </c>
      <c r="F6091" s="180" t="s">
        <v>32</v>
      </c>
    </row>
    <row r="6092" spans="1:6">
      <c r="A6092" s="180" t="s">
        <v>397</v>
      </c>
      <c r="B6092" s="181">
        <v>4716</v>
      </c>
      <c r="C6092" s="181">
        <v>318700</v>
      </c>
      <c r="D6092" s="181">
        <v>6</v>
      </c>
      <c r="E6092" s="180" t="s">
        <v>10176</v>
      </c>
      <c r="F6092" s="180" t="s">
        <v>11</v>
      </c>
    </row>
    <row r="6093" spans="1:6">
      <c r="A6093" s="180" t="s">
        <v>397</v>
      </c>
      <c r="B6093" s="181">
        <v>3057</v>
      </c>
      <c r="C6093" s="181">
        <v>190600</v>
      </c>
      <c r="D6093" s="181">
        <v>4</v>
      </c>
      <c r="E6093" s="180" t="s">
        <v>10177</v>
      </c>
      <c r="F6093" s="180" t="s">
        <v>15</v>
      </c>
    </row>
    <row r="6094" spans="1:6">
      <c r="A6094" s="180" t="s">
        <v>397</v>
      </c>
      <c r="B6094" s="181">
        <v>4590</v>
      </c>
      <c r="C6094" s="181">
        <v>568200</v>
      </c>
      <c r="D6094" s="181">
        <v>4</v>
      </c>
      <c r="E6094" s="180" t="s">
        <v>10178</v>
      </c>
      <c r="F6094" s="180" t="s">
        <v>5</v>
      </c>
    </row>
    <row r="6095" spans="1:6">
      <c r="A6095" s="180" t="s">
        <v>397</v>
      </c>
      <c r="B6095" s="181">
        <v>3800</v>
      </c>
      <c r="C6095" s="181">
        <v>646100</v>
      </c>
      <c r="D6095" s="181">
        <v>6</v>
      </c>
      <c r="E6095" s="180" t="s">
        <v>10179</v>
      </c>
      <c r="F6095" s="180" t="s">
        <v>18</v>
      </c>
    </row>
    <row r="6096" spans="1:6">
      <c r="A6096" s="180" t="s">
        <v>397</v>
      </c>
      <c r="B6096" s="181">
        <v>4088</v>
      </c>
      <c r="C6096" s="181">
        <v>652700</v>
      </c>
      <c r="D6096" s="181">
        <v>4</v>
      </c>
      <c r="E6096" s="180" t="s">
        <v>10180</v>
      </c>
      <c r="F6096" s="180" t="s">
        <v>78</v>
      </c>
    </row>
    <row r="6097" spans="1:6">
      <c r="A6097" s="180" t="s">
        <v>397</v>
      </c>
      <c r="B6097" s="181">
        <v>2860</v>
      </c>
      <c r="C6097" s="181">
        <v>520000</v>
      </c>
      <c r="D6097" s="181">
        <v>4</v>
      </c>
      <c r="E6097" s="180" t="s">
        <v>10181</v>
      </c>
      <c r="F6097" s="180" t="s">
        <v>72</v>
      </c>
    </row>
    <row r="6098" spans="1:6">
      <c r="A6098" s="180" t="s">
        <v>397</v>
      </c>
      <c r="B6098" s="181">
        <v>3100</v>
      </c>
      <c r="C6098" s="181">
        <v>288900</v>
      </c>
      <c r="D6098" s="181">
        <v>5</v>
      </c>
      <c r="E6098" s="180" t="s">
        <v>10182</v>
      </c>
      <c r="F6098" s="180" t="s">
        <v>15</v>
      </c>
    </row>
    <row r="6099" spans="1:6">
      <c r="A6099" s="180" t="s">
        <v>397</v>
      </c>
      <c r="B6099" s="181">
        <v>4545</v>
      </c>
      <c r="C6099" s="181">
        <v>555100</v>
      </c>
      <c r="D6099" s="181">
        <v>4</v>
      </c>
      <c r="E6099" s="180" t="s">
        <v>10183</v>
      </c>
      <c r="F6099" s="180" t="s">
        <v>13</v>
      </c>
    </row>
    <row r="6100" spans="1:6">
      <c r="A6100" s="180" t="s">
        <v>397</v>
      </c>
      <c r="B6100" s="181">
        <v>6423</v>
      </c>
      <c r="C6100" s="181">
        <v>514800</v>
      </c>
      <c r="D6100" s="181">
        <v>6</v>
      </c>
      <c r="E6100" s="180" t="s">
        <v>10184</v>
      </c>
      <c r="F6100" s="180" t="s">
        <v>14</v>
      </c>
    </row>
    <row r="6101" spans="1:6">
      <c r="A6101" s="180" t="s">
        <v>397</v>
      </c>
      <c r="B6101" s="181">
        <v>3810</v>
      </c>
      <c r="C6101" s="181">
        <v>745200</v>
      </c>
      <c r="D6101" s="181">
        <v>6</v>
      </c>
      <c r="E6101" s="180" t="s">
        <v>10185</v>
      </c>
      <c r="F6101" s="180" t="s">
        <v>78</v>
      </c>
    </row>
    <row r="6102" spans="1:6">
      <c r="A6102" s="180" t="s">
        <v>397</v>
      </c>
      <c r="B6102" s="181">
        <v>4944</v>
      </c>
      <c r="C6102" s="181">
        <v>258500</v>
      </c>
      <c r="D6102" s="181">
        <v>5</v>
      </c>
      <c r="E6102" s="180" t="s">
        <v>10186</v>
      </c>
      <c r="F6102" s="180" t="s">
        <v>11</v>
      </c>
    </row>
    <row r="6103" spans="1:6">
      <c r="A6103" s="180" t="s">
        <v>397</v>
      </c>
      <c r="B6103" s="181">
        <v>4222</v>
      </c>
      <c r="C6103" s="181">
        <v>376300</v>
      </c>
      <c r="D6103" s="181">
        <v>6</v>
      </c>
      <c r="E6103" s="180" t="s">
        <v>10187</v>
      </c>
      <c r="F6103" s="180" t="s">
        <v>14</v>
      </c>
    </row>
    <row r="6104" spans="1:6">
      <c r="A6104" s="180" t="s">
        <v>397</v>
      </c>
      <c r="B6104" s="181">
        <v>6117</v>
      </c>
      <c r="C6104" s="181">
        <v>545000</v>
      </c>
      <c r="D6104" s="181">
        <v>6</v>
      </c>
      <c r="E6104" s="180" t="s">
        <v>10188</v>
      </c>
      <c r="F6104" s="180" t="s">
        <v>14</v>
      </c>
    </row>
    <row r="6105" spans="1:6">
      <c r="A6105" s="180" t="s">
        <v>397</v>
      </c>
      <c r="B6105" s="181">
        <v>4812</v>
      </c>
      <c r="C6105" s="181">
        <v>346900</v>
      </c>
      <c r="D6105" s="181">
        <v>6</v>
      </c>
      <c r="E6105" s="180" t="s">
        <v>10189</v>
      </c>
      <c r="F6105" s="180" t="s">
        <v>14</v>
      </c>
    </row>
    <row r="6106" spans="1:6">
      <c r="A6106" s="180" t="s">
        <v>397</v>
      </c>
      <c r="B6106" s="181">
        <v>4668</v>
      </c>
      <c r="C6106" s="181">
        <v>375700</v>
      </c>
      <c r="D6106" s="181">
        <v>5</v>
      </c>
      <c r="E6106" s="180" t="s">
        <v>10190</v>
      </c>
      <c r="F6106" s="180" t="s">
        <v>14</v>
      </c>
    </row>
    <row r="6107" spans="1:6">
      <c r="A6107" s="180" t="s">
        <v>397</v>
      </c>
      <c r="B6107" s="181">
        <v>4029</v>
      </c>
      <c r="C6107" s="181">
        <v>786700</v>
      </c>
      <c r="D6107" s="181">
        <v>4</v>
      </c>
      <c r="E6107" s="180" t="s">
        <v>10191</v>
      </c>
      <c r="F6107" s="180" t="s">
        <v>72</v>
      </c>
    </row>
    <row r="6108" spans="1:6">
      <c r="A6108" s="180" t="s">
        <v>397</v>
      </c>
      <c r="B6108" s="181">
        <v>3972</v>
      </c>
      <c r="C6108" s="181">
        <v>578000</v>
      </c>
      <c r="D6108" s="181">
        <v>4</v>
      </c>
      <c r="E6108" s="180" t="s">
        <v>10192</v>
      </c>
      <c r="F6108" s="180" t="s">
        <v>69</v>
      </c>
    </row>
    <row r="6109" spans="1:6">
      <c r="A6109" s="180" t="s">
        <v>397</v>
      </c>
      <c r="B6109" s="181">
        <v>3146</v>
      </c>
      <c r="C6109" s="181">
        <v>286300</v>
      </c>
      <c r="D6109" s="181">
        <v>4</v>
      </c>
      <c r="E6109" s="180" t="s">
        <v>10193</v>
      </c>
      <c r="F6109" s="180" t="s">
        <v>14</v>
      </c>
    </row>
    <row r="6110" spans="1:6">
      <c r="A6110" s="180" t="s">
        <v>397</v>
      </c>
      <c r="B6110" s="181">
        <v>6364</v>
      </c>
      <c r="C6110" s="181">
        <v>562400</v>
      </c>
      <c r="D6110" s="181">
        <v>4</v>
      </c>
      <c r="E6110" s="180" t="s">
        <v>10194</v>
      </c>
      <c r="F6110" s="180" t="s">
        <v>159</v>
      </c>
    </row>
    <row r="6111" spans="1:6">
      <c r="A6111" s="180" t="s">
        <v>397</v>
      </c>
      <c r="B6111" s="181">
        <v>4120</v>
      </c>
      <c r="C6111" s="181">
        <v>1090300</v>
      </c>
      <c r="D6111" s="181">
        <v>4</v>
      </c>
      <c r="E6111" s="180" t="s">
        <v>10195</v>
      </c>
      <c r="F6111" s="180" t="s">
        <v>7</v>
      </c>
    </row>
    <row r="6112" spans="1:6">
      <c r="A6112" s="180" t="s">
        <v>397</v>
      </c>
      <c r="B6112" s="181">
        <v>6874</v>
      </c>
      <c r="C6112" s="181">
        <v>598600</v>
      </c>
      <c r="D6112" s="181">
        <v>7</v>
      </c>
      <c r="E6112" s="180" t="s">
        <v>10196</v>
      </c>
      <c r="F6112" s="180" t="s">
        <v>10</v>
      </c>
    </row>
    <row r="6113" spans="1:6">
      <c r="A6113" s="180" t="s">
        <v>397</v>
      </c>
      <c r="B6113" s="181">
        <v>4040</v>
      </c>
      <c r="C6113" s="181">
        <v>280300</v>
      </c>
      <c r="D6113" s="181">
        <v>4</v>
      </c>
      <c r="E6113" s="180" t="s">
        <v>10197</v>
      </c>
      <c r="F6113" s="180" t="s">
        <v>15</v>
      </c>
    </row>
    <row r="6114" spans="1:6">
      <c r="A6114" s="180" t="s">
        <v>397</v>
      </c>
      <c r="B6114" s="181">
        <v>4380</v>
      </c>
      <c r="C6114" s="181">
        <v>755400</v>
      </c>
      <c r="D6114" s="181">
        <v>6</v>
      </c>
      <c r="E6114" s="180" t="s">
        <v>10198</v>
      </c>
      <c r="F6114" s="180" t="s">
        <v>65</v>
      </c>
    </row>
    <row r="6115" spans="1:6">
      <c r="A6115" s="180" t="s">
        <v>397</v>
      </c>
      <c r="B6115" s="181">
        <v>4332</v>
      </c>
      <c r="C6115" s="181">
        <v>671200</v>
      </c>
      <c r="D6115" s="181">
        <v>4</v>
      </c>
      <c r="E6115" s="180" t="s">
        <v>10199</v>
      </c>
      <c r="F6115" s="180" t="s">
        <v>289</v>
      </c>
    </row>
    <row r="6116" spans="1:6">
      <c r="A6116" s="180" t="s">
        <v>397</v>
      </c>
      <c r="B6116" s="181">
        <v>3412</v>
      </c>
      <c r="C6116" s="181">
        <v>431200</v>
      </c>
      <c r="D6116" s="181">
        <v>6</v>
      </c>
      <c r="E6116" s="180" t="s">
        <v>10200</v>
      </c>
      <c r="F6116" s="180" t="s">
        <v>16</v>
      </c>
    </row>
    <row r="6117" spans="1:6">
      <c r="A6117" s="180" t="s">
        <v>397</v>
      </c>
      <c r="B6117" s="181">
        <v>2844</v>
      </c>
      <c r="C6117" s="181">
        <v>657300</v>
      </c>
      <c r="D6117" s="181">
        <v>4</v>
      </c>
      <c r="E6117" s="180" t="s">
        <v>10201</v>
      </c>
      <c r="F6117" s="180" t="s">
        <v>78</v>
      </c>
    </row>
    <row r="6118" spans="1:6">
      <c r="A6118" s="180" t="s">
        <v>397</v>
      </c>
      <c r="B6118" s="181">
        <v>5698</v>
      </c>
      <c r="C6118" s="181">
        <v>956300</v>
      </c>
      <c r="D6118" s="181">
        <v>6</v>
      </c>
      <c r="E6118" s="180" t="s">
        <v>10202</v>
      </c>
      <c r="F6118" s="180" t="s">
        <v>49</v>
      </c>
    </row>
    <row r="6119" spans="1:6">
      <c r="A6119" s="180" t="s">
        <v>397</v>
      </c>
      <c r="B6119" s="181">
        <v>3362</v>
      </c>
      <c r="C6119" s="181">
        <v>381800</v>
      </c>
      <c r="D6119" s="181">
        <v>5</v>
      </c>
      <c r="E6119" s="180" t="s">
        <v>10203</v>
      </c>
      <c r="F6119" s="180" t="s">
        <v>29</v>
      </c>
    </row>
    <row r="6120" spans="1:6">
      <c r="A6120" s="180" t="s">
        <v>397</v>
      </c>
      <c r="B6120" s="181">
        <v>4200</v>
      </c>
      <c r="C6120" s="181">
        <v>391300</v>
      </c>
      <c r="D6120" s="181">
        <v>5</v>
      </c>
      <c r="E6120" s="180" t="s">
        <v>10204</v>
      </c>
      <c r="F6120" s="180" t="s">
        <v>162</v>
      </c>
    </row>
    <row r="6121" spans="1:6">
      <c r="A6121" s="180" t="s">
        <v>397</v>
      </c>
      <c r="B6121" s="181">
        <v>3098</v>
      </c>
      <c r="C6121" s="181">
        <v>271400</v>
      </c>
      <c r="D6121" s="181">
        <v>4</v>
      </c>
      <c r="E6121" s="180" t="s">
        <v>10205</v>
      </c>
      <c r="F6121" s="180" t="s">
        <v>27</v>
      </c>
    </row>
    <row r="6122" spans="1:6">
      <c r="A6122" s="180" t="s">
        <v>397</v>
      </c>
      <c r="B6122" s="181">
        <v>2671</v>
      </c>
      <c r="C6122" s="181">
        <v>262900</v>
      </c>
      <c r="D6122" s="181">
        <v>4</v>
      </c>
      <c r="E6122" s="180" t="s">
        <v>10206</v>
      </c>
      <c r="F6122" s="180" t="s">
        <v>175</v>
      </c>
    </row>
    <row r="6123" spans="1:6">
      <c r="A6123" s="180" t="s">
        <v>397</v>
      </c>
      <c r="B6123" s="181">
        <v>3228</v>
      </c>
      <c r="C6123" s="181">
        <v>571700</v>
      </c>
      <c r="D6123" s="181">
        <v>4</v>
      </c>
      <c r="E6123" s="180" t="s">
        <v>10207</v>
      </c>
      <c r="F6123" s="180" t="s">
        <v>5</v>
      </c>
    </row>
    <row r="6124" spans="1:6">
      <c r="A6124" s="180" t="s">
        <v>397</v>
      </c>
      <c r="B6124" s="181">
        <v>5445</v>
      </c>
      <c r="C6124" s="181">
        <v>371400</v>
      </c>
      <c r="D6124" s="181">
        <v>4</v>
      </c>
      <c r="E6124" s="180" t="s">
        <v>10208</v>
      </c>
      <c r="F6124" s="180" t="s">
        <v>15</v>
      </c>
    </row>
    <row r="6125" spans="1:6">
      <c r="A6125" s="180" t="s">
        <v>397</v>
      </c>
      <c r="B6125" s="181">
        <v>1870</v>
      </c>
      <c r="C6125" s="181">
        <v>442500</v>
      </c>
      <c r="D6125" s="181">
        <v>4</v>
      </c>
      <c r="E6125" s="180" t="s">
        <v>10209</v>
      </c>
      <c r="F6125" s="180" t="s">
        <v>177</v>
      </c>
    </row>
    <row r="6126" spans="1:6">
      <c r="A6126" s="180" t="s">
        <v>397</v>
      </c>
      <c r="B6126" s="181">
        <v>6520</v>
      </c>
      <c r="C6126" s="181">
        <v>356100</v>
      </c>
      <c r="D6126" s="181">
        <v>4</v>
      </c>
      <c r="E6126" s="180" t="s">
        <v>10210</v>
      </c>
      <c r="F6126" s="180" t="s">
        <v>37</v>
      </c>
    </row>
    <row r="6127" spans="1:6">
      <c r="A6127" s="180" t="s">
        <v>397</v>
      </c>
      <c r="B6127" s="181">
        <v>3196</v>
      </c>
      <c r="C6127" s="181">
        <v>233100</v>
      </c>
      <c r="D6127" s="181">
        <v>4</v>
      </c>
      <c r="E6127" s="180" t="s">
        <v>10211</v>
      </c>
      <c r="F6127" s="180" t="s">
        <v>15</v>
      </c>
    </row>
    <row r="6128" spans="1:6">
      <c r="A6128" s="180" t="s">
        <v>397</v>
      </c>
      <c r="B6128" s="181">
        <v>3792</v>
      </c>
      <c r="C6128" s="181">
        <v>281000</v>
      </c>
      <c r="D6128" s="181">
        <v>4</v>
      </c>
      <c r="E6128" s="180" t="s">
        <v>10212</v>
      </c>
      <c r="F6128" s="180" t="s">
        <v>227</v>
      </c>
    </row>
    <row r="6129" spans="1:6">
      <c r="A6129" s="180" t="s">
        <v>397</v>
      </c>
      <c r="B6129" s="181">
        <v>2600</v>
      </c>
      <c r="C6129" s="181">
        <v>260700</v>
      </c>
      <c r="D6129" s="181">
        <v>4</v>
      </c>
      <c r="E6129" s="180" t="s">
        <v>10213</v>
      </c>
      <c r="F6129" s="180" t="s">
        <v>14</v>
      </c>
    </row>
    <row r="6130" spans="1:6">
      <c r="A6130" s="180" t="s">
        <v>397</v>
      </c>
      <c r="B6130" s="181">
        <v>3723</v>
      </c>
      <c r="C6130" s="181">
        <v>501500</v>
      </c>
      <c r="D6130" s="181">
        <v>5</v>
      </c>
      <c r="E6130" s="180" t="s">
        <v>10214</v>
      </c>
      <c r="F6130" s="180" t="s">
        <v>13</v>
      </c>
    </row>
    <row r="6131" spans="1:6">
      <c r="A6131" s="180" t="s">
        <v>397</v>
      </c>
      <c r="B6131" s="181">
        <v>5724</v>
      </c>
      <c r="C6131" s="181">
        <v>1080900</v>
      </c>
      <c r="D6131" s="181">
        <v>5</v>
      </c>
      <c r="E6131" s="180" t="s">
        <v>10215</v>
      </c>
      <c r="F6131" s="180" t="s">
        <v>7</v>
      </c>
    </row>
    <row r="6132" spans="1:6">
      <c r="A6132" s="180" t="s">
        <v>397</v>
      </c>
      <c r="B6132" s="181">
        <v>2917</v>
      </c>
      <c r="C6132" s="181">
        <v>235900</v>
      </c>
      <c r="D6132" s="181">
        <v>4</v>
      </c>
      <c r="E6132" s="180" t="s">
        <v>10216</v>
      </c>
      <c r="F6132" s="180" t="s">
        <v>14</v>
      </c>
    </row>
    <row r="6133" spans="1:6">
      <c r="A6133" s="180" t="s">
        <v>397</v>
      </c>
      <c r="B6133" s="181">
        <v>3902</v>
      </c>
      <c r="C6133" s="181">
        <v>609400</v>
      </c>
      <c r="D6133" s="181">
        <v>4</v>
      </c>
      <c r="E6133" s="180" t="s">
        <v>10217</v>
      </c>
      <c r="F6133" s="180" t="s">
        <v>49</v>
      </c>
    </row>
    <row r="6134" spans="1:6">
      <c r="A6134" s="180" t="s">
        <v>397</v>
      </c>
      <c r="B6134" s="181">
        <v>4129</v>
      </c>
      <c r="C6134" s="181">
        <v>324800</v>
      </c>
      <c r="D6134" s="181">
        <v>4</v>
      </c>
      <c r="E6134" s="180" t="s">
        <v>10218</v>
      </c>
      <c r="F6134" s="180" t="s">
        <v>95</v>
      </c>
    </row>
    <row r="6135" spans="1:6">
      <c r="A6135" s="180" t="s">
        <v>397</v>
      </c>
      <c r="B6135" s="181">
        <v>4618</v>
      </c>
      <c r="C6135" s="181">
        <v>287800</v>
      </c>
      <c r="D6135" s="181">
        <v>6</v>
      </c>
      <c r="E6135" s="180" t="s">
        <v>10219</v>
      </c>
      <c r="F6135" s="180" t="s">
        <v>11</v>
      </c>
    </row>
    <row r="6136" spans="1:6">
      <c r="A6136" s="180" t="s">
        <v>397</v>
      </c>
      <c r="B6136" s="181">
        <v>6204</v>
      </c>
      <c r="C6136" s="181">
        <v>454200</v>
      </c>
      <c r="D6136" s="181">
        <v>6</v>
      </c>
      <c r="E6136" s="180" t="s">
        <v>10220</v>
      </c>
      <c r="F6136" s="180" t="s">
        <v>14</v>
      </c>
    </row>
    <row r="6137" spans="1:6">
      <c r="A6137" s="180" t="s">
        <v>397</v>
      </c>
      <c r="B6137" s="181">
        <v>3847</v>
      </c>
      <c r="C6137" s="181">
        <v>567000</v>
      </c>
      <c r="D6137" s="181">
        <v>4</v>
      </c>
      <c r="E6137" s="180" t="s">
        <v>10221</v>
      </c>
      <c r="F6137" s="180" t="s">
        <v>74</v>
      </c>
    </row>
    <row r="6138" spans="1:6">
      <c r="A6138" s="180" t="s">
        <v>397</v>
      </c>
      <c r="B6138" s="181">
        <v>7068</v>
      </c>
      <c r="C6138" s="181">
        <v>372600</v>
      </c>
      <c r="D6138" s="181">
        <v>6</v>
      </c>
      <c r="E6138" s="180" t="s">
        <v>10222</v>
      </c>
      <c r="F6138" s="180" t="s">
        <v>15</v>
      </c>
    </row>
    <row r="6139" spans="1:6">
      <c r="A6139" s="180" t="s">
        <v>397</v>
      </c>
      <c r="B6139" s="181">
        <v>10594</v>
      </c>
      <c r="C6139" s="181">
        <v>696500</v>
      </c>
      <c r="D6139" s="181">
        <v>6</v>
      </c>
      <c r="E6139" s="180" t="s">
        <v>10223</v>
      </c>
      <c r="F6139" s="180" t="s">
        <v>41</v>
      </c>
    </row>
    <row r="6140" spans="1:6">
      <c r="A6140" s="180" t="s">
        <v>397</v>
      </c>
      <c r="B6140" s="181">
        <v>7406</v>
      </c>
      <c r="C6140" s="181">
        <v>986200</v>
      </c>
      <c r="D6140" s="181">
        <v>4</v>
      </c>
      <c r="E6140" s="180" t="s">
        <v>10224</v>
      </c>
      <c r="F6140" s="180" t="s">
        <v>159</v>
      </c>
    </row>
    <row r="6141" spans="1:6">
      <c r="A6141" s="180" t="s">
        <v>397</v>
      </c>
      <c r="B6141" s="181">
        <v>6012</v>
      </c>
      <c r="C6141" s="181">
        <v>1594800</v>
      </c>
      <c r="D6141" s="181">
        <v>6</v>
      </c>
      <c r="E6141" s="180" t="s">
        <v>10225</v>
      </c>
      <c r="F6141" s="180" t="s">
        <v>7</v>
      </c>
    </row>
    <row r="6142" spans="1:6">
      <c r="A6142" s="180" t="s">
        <v>397</v>
      </c>
      <c r="B6142" s="181">
        <v>3512</v>
      </c>
      <c r="C6142" s="181">
        <v>573900</v>
      </c>
      <c r="D6142" s="181">
        <v>6</v>
      </c>
      <c r="E6142" s="180" t="s">
        <v>10226</v>
      </c>
      <c r="F6142" s="180" t="s">
        <v>5</v>
      </c>
    </row>
    <row r="6143" spans="1:6">
      <c r="A6143" s="180" t="s">
        <v>397</v>
      </c>
      <c r="B6143" s="181">
        <v>4452</v>
      </c>
      <c r="C6143" s="181">
        <v>762300</v>
      </c>
      <c r="D6143" s="181">
        <v>4</v>
      </c>
      <c r="E6143" s="180" t="s">
        <v>10227</v>
      </c>
      <c r="F6143" s="180" t="s">
        <v>78</v>
      </c>
    </row>
    <row r="6144" spans="1:6">
      <c r="A6144" s="180" t="s">
        <v>397</v>
      </c>
      <c r="B6144" s="181">
        <v>6217</v>
      </c>
      <c r="C6144" s="181">
        <v>749800</v>
      </c>
      <c r="D6144" s="181">
        <v>7</v>
      </c>
      <c r="E6144" s="180" t="s">
        <v>10228</v>
      </c>
      <c r="F6144" s="180" t="s">
        <v>13</v>
      </c>
    </row>
    <row r="6145" spans="1:6">
      <c r="A6145" s="180" t="s">
        <v>397</v>
      </c>
      <c r="B6145" s="181">
        <v>5579</v>
      </c>
      <c r="C6145" s="181">
        <v>948500</v>
      </c>
      <c r="D6145" s="181">
        <v>4</v>
      </c>
      <c r="E6145" s="180" t="s">
        <v>10229</v>
      </c>
      <c r="F6145" s="180" t="s">
        <v>49</v>
      </c>
    </row>
    <row r="6146" spans="1:6">
      <c r="A6146" s="180" t="s">
        <v>397</v>
      </c>
      <c r="B6146" s="181">
        <v>7649</v>
      </c>
      <c r="C6146" s="181">
        <v>863000</v>
      </c>
      <c r="D6146" s="181">
        <v>8</v>
      </c>
      <c r="E6146" s="180" t="s">
        <v>10230</v>
      </c>
      <c r="F6146" s="180" t="s">
        <v>16</v>
      </c>
    </row>
    <row r="6147" spans="1:6">
      <c r="A6147" s="180" t="s">
        <v>397</v>
      </c>
      <c r="B6147" s="181">
        <v>3735</v>
      </c>
      <c r="C6147" s="181">
        <v>425300</v>
      </c>
      <c r="D6147" s="181">
        <v>6</v>
      </c>
      <c r="E6147" s="180" t="s">
        <v>10231</v>
      </c>
      <c r="F6147" s="180" t="s">
        <v>11</v>
      </c>
    </row>
    <row r="6148" spans="1:6">
      <c r="A6148" s="180" t="s">
        <v>397</v>
      </c>
      <c r="B6148" s="181">
        <v>5002</v>
      </c>
      <c r="C6148" s="181">
        <v>314200</v>
      </c>
      <c r="D6148" s="181">
        <v>5</v>
      </c>
      <c r="E6148" s="180" t="s">
        <v>10232</v>
      </c>
      <c r="F6148" s="180" t="s">
        <v>11</v>
      </c>
    </row>
    <row r="6149" spans="1:6">
      <c r="A6149" s="180" t="s">
        <v>397</v>
      </c>
      <c r="B6149" s="181">
        <v>4518</v>
      </c>
      <c r="C6149" s="181">
        <v>313000</v>
      </c>
      <c r="D6149" s="181">
        <v>6</v>
      </c>
      <c r="E6149" s="180" t="s">
        <v>10233</v>
      </c>
      <c r="F6149" s="180" t="s">
        <v>11</v>
      </c>
    </row>
    <row r="6150" spans="1:6">
      <c r="A6150" s="180" t="s">
        <v>397</v>
      </c>
      <c r="B6150" s="181">
        <v>4710</v>
      </c>
      <c r="C6150" s="181">
        <v>418000</v>
      </c>
      <c r="D6150" s="181">
        <v>6</v>
      </c>
      <c r="E6150" s="180" t="s">
        <v>10234</v>
      </c>
      <c r="F6150" s="180" t="s">
        <v>11</v>
      </c>
    </row>
    <row r="6151" spans="1:6">
      <c r="A6151" s="180" t="s">
        <v>397</v>
      </c>
      <c r="B6151" s="181">
        <v>4668</v>
      </c>
      <c r="C6151" s="181">
        <v>316000</v>
      </c>
      <c r="D6151" s="181">
        <v>6</v>
      </c>
      <c r="E6151" s="180" t="s">
        <v>10235</v>
      </c>
      <c r="F6151" s="180" t="s">
        <v>11</v>
      </c>
    </row>
    <row r="6152" spans="1:6">
      <c r="A6152" s="180" t="s">
        <v>397</v>
      </c>
      <c r="B6152" s="181">
        <v>3448</v>
      </c>
      <c r="C6152" s="181">
        <v>288200</v>
      </c>
      <c r="D6152" s="181">
        <v>4</v>
      </c>
      <c r="E6152" s="180" t="s">
        <v>10236</v>
      </c>
      <c r="F6152" s="180" t="s">
        <v>14</v>
      </c>
    </row>
    <row r="6153" spans="1:6">
      <c r="A6153" s="180" t="s">
        <v>397</v>
      </c>
      <c r="B6153" s="181">
        <v>2869</v>
      </c>
      <c r="C6153" s="181">
        <v>274200</v>
      </c>
      <c r="D6153" s="181">
        <v>4</v>
      </c>
      <c r="E6153" s="180" t="s">
        <v>10237</v>
      </c>
      <c r="F6153" s="180" t="s">
        <v>14</v>
      </c>
    </row>
    <row r="6154" spans="1:6">
      <c r="A6154" s="180" t="s">
        <v>397</v>
      </c>
      <c r="B6154" s="181">
        <v>4675</v>
      </c>
      <c r="C6154" s="181">
        <v>539500</v>
      </c>
      <c r="D6154" s="181">
        <v>6</v>
      </c>
      <c r="E6154" s="180" t="s">
        <v>10238</v>
      </c>
      <c r="F6154" s="180" t="s">
        <v>162</v>
      </c>
    </row>
    <row r="6155" spans="1:6">
      <c r="A6155" s="180" t="s">
        <v>397</v>
      </c>
      <c r="B6155" s="181">
        <v>1628</v>
      </c>
      <c r="C6155" s="181">
        <v>296100</v>
      </c>
      <c r="D6155" s="181">
        <v>4</v>
      </c>
      <c r="E6155" s="180" t="s">
        <v>10239</v>
      </c>
      <c r="F6155" s="180" t="s">
        <v>5</v>
      </c>
    </row>
    <row r="6156" spans="1:6">
      <c r="A6156" s="180" t="s">
        <v>397</v>
      </c>
      <c r="B6156" s="181">
        <v>3335</v>
      </c>
      <c r="C6156" s="181">
        <v>541900</v>
      </c>
      <c r="D6156" s="181">
        <v>4</v>
      </c>
      <c r="E6156" s="180" t="s">
        <v>10240</v>
      </c>
      <c r="F6156" s="180" t="s">
        <v>28</v>
      </c>
    </row>
    <row r="6157" spans="1:6">
      <c r="A6157" s="180" t="s">
        <v>397</v>
      </c>
      <c r="B6157" s="181">
        <v>6210</v>
      </c>
      <c r="C6157" s="181">
        <v>455700</v>
      </c>
      <c r="D6157" s="181">
        <v>6</v>
      </c>
      <c r="E6157" s="180" t="s">
        <v>10241</v>
      </c>
      <c r="F6157" s="180" t="s">
        <v>14</v>
      </c>
    </row>
    <row r="6158" spans="1:6">
      <c r="A6158" s="180" t="s">
        <v>397</v>
      </c>
      <c r="B6158" s="181">
        <v>3469</v>
      </c>
      <c r="C6158" s="181">
        <v>392100</v>
      </c>
      <c r="D6158" s="181">
        <v>4</v>
      </c>
      <c r="E6158" s="180" t="s">
        <v>10242</v>
      </c>
      <c r="F6158" s="180" t="s">
        <v>14</v>
      </c>
    </row>
    <row r="6159" spans="1:6">
      <c r="A6159" s="180" t="s">
        <v>397</v>
      </c>
      <c r="B6159" s="181">
        <v>7739</v>
      </c>
      <c r="C6159" s="181">
        <v>2277600</v>
      </c>
      <c r="D6159" s="181">
        <v>5</v>
      </c>
      <c r="E6159" s="180" t="s">
        <v>10243</v>
      </c>
      <c r="F6159" s="180" t="s">
        <v>82</v>
      </c>
    </row>
    <row r="6160" spans="1:6">
      <c r="A6160" s="180" t="s">
        <v>397</v>
      </c>
      <c r="B6160" s="181">
        <v>4362</v>
      </c>
      <c r="C6160" s="181">
        <v>408000</v>
      </c>
      <c r="D6160" s="181">
        <v>6</v>
      </c>
      <c r="E6160" s="180" t="s">
        <v>10244</v>
      </c>
      <c r="F6160" s="180" t="s">
        <v>14</v>
      </c>
    </row>
    <row r="6161" spans="1:6">
      <c r="A6161" s="180" t="s">
        <v>397</v>
      </c>
      <c r="B6161" s="181">
        <v>3306</v>
      </c>
      <c r="C6161" s="181">
        <v>714700</v>
      </c>
      <c r="D6161" s="181">
        <v>4</v>
      </c>
      <c r="E6161" s="180" t="s">
        <v>10245</v>
      </c>
      <c r="F6161" s="180" t="s">
        <v>28</v>
      </c>
    </row>
    <row r="6162" spans="1:6">
      <c r="A6162" s="180" t="s">
        <v>397</v>
      </c>
      <c r="B6162" s="181">
        <v>4316</v>
      </c>
      <c r="C6162" s="181">
        <v>324600</v>
      </c>
      <c r="D6162" s="181">
        <v>4</v>
      </c>
      <c r="E6162" s="180" t="s">
        <v>10246</v>
      </c>
      <c r="F6162" s="180" t="s">
        <v>11</v>
      </c>
    </row>
    <row r="6163" spans="1:6">
      <c r="A6163" s="180" t="s">
        <v>397</v>
      </c>
      <c r="B6163" s="181">
        <v>7630</v>
      </c>
      <c r="C6163" s="181">
        <v>1206000</v>
      </c>
      <c r="D6163" s="181">
        <v>6</v>
      </c>
      <c r="E6163" s="180" t="s">
        <v>10247</v>
      </c>
      <c r="F6163" s="180" t="s">
        <v>78</v>
      </c>
    </row>
    <row r="6164" spans="1:6">
      <c r="A6164" s="180" t="s">
        <v>397</v>
      </c>
      <c r="B6164" s="181">
        <v>5094</v>
      </c>
      <c r="C6164" s="181">
        <v>981300</v>
      </c>
      <c r="D6164" s="181">
        <v>6</v>
      </c>
      <c r="E6164" s="180" t="s">
        <v>10248</v>
      </c>
      <c r="F6164" s="180" t="s">
        <v>7</v>
      </c>
    </row>
    <row r="6165" spans="1:6">
      <c r="A6165" s="180" t="s">
        <v>397</v>
      </c>
      <c r="B6165" s="181">
        <v>5311</v>
      </c>
      <c r="C6165" s="181">
        <v>547900</v>
      </c>
      <c r="D6165" s="181">
        <v>4</v>
      </c>
      <c r="E6165" s="180" t="s">
        <v>10249</v>
      </c>
      <c r="F6165" s="180" t="s">
        <v>26</v>
      </c>
    </row>
    <row r="6166" spans="1:6">
      <c r="A6166" s="180" t="s">
        <v>397</v>
      </c>
      <c r="B6166" s="181">
        <v>6780</v>
      </c>
      <c r="C6166" s="181">
        <v>327300</v>
      </c>
      <c r="D6166" s="181">
        <v>8</v>
      </c>
      <c r="E6166" s="180" t="s">
        <v>10250</v>
      </c>
      <c r="F6166" s="180" t="s">
        <v>14</v>
      </c>
    </row>
    <row r="6167" spans="1:6">
      <c r="A6167" s="180" t="s">
        <v>397</v>
      </c>
      <c r="B6167" s="181">
        <v>6480</v>
      </c>
      <c r="C6167" s="181">
        <v>506000</v>
      </c>
      <c r="D6167" s="181">
        <v>4</v>
      </c>
      <c r="E6167" s="180" t="s">
        <v>10251</v>
      </c>
      <c r="F6167" s="180" t="s">
        <v>16</v>
      </c>
    </row>
    <row r="6168" spans="1:6">
      <c r="A6168" s="180" t="s">
        <v>397</v>
      </c>
      <c r="B6168" s="181">
        <v>2205</v>
      </c>
      <c r="C6168" s="181">
        <v>346900</v>
      </c>
      <c r="D6168" s="181">
        <v>4</v>
      </c>
      <c r="E6168" s="180" t="s">
        <v>10252</v>
      </c>
      <c r="F6168" s="180" t="s">
        <v>11</v>
      </c>
    </row>
    <row r="6169" spans="1:6">
      <c r="A6169" s="180" t="s">
        <v>397</v>
      </c>
      <c r="B6169" s="181">
        <v>4752</v>
      </c>
      <c r="C6169" s="181">
        <v>303400</v>
      </c>
      <c r="D6169" s="181">
        <v>4</v>
      </c>
      <c r="E6169" s="180" t="s">
        <v>10253</v>
      </c>
      <c r="F6169" s="180" t="s">
        <v>11</v>
      </c>
    </row>
    <row r="6170" spans="1:6">
      <c r="A6170" s="180" t="s">
        <v>397</v>
      </c>
      <c r="B6170" s="181">
        <v>4791</v>
      </c>
      <c r="C6170" s="181">
        <v>746200</v>
      </c>
      <c r="D6170" s="181">
        <v>4</v>
      </c>
      <c r="E6170" s="180" t="s">
        <v>10254</v>
      </c>
      <c r="F6170" s="180" t="s">
        <v>78</v>
      </c>
    </row>
    <row r="6171" spans="1:6">
      <c r="A6171" s="180" t="s">
        <v>397</v>
      </c>
      <c r="B6171" s="181">
        <v>2960</v>
      </c>
      <c r="C6171" s="181">
        <v>323400</v>
      </c>
      <c r="D6171" s="181">
        <v>4</v>
      </c>
      <c r="E6171" s="180" t="s">
        <v>10255</v>
      </c>
      <c r="F6171" s="180" t="s">
        <v>16</v>
      </c>
    </row>
    <row r="6172" spans="1:6">
      <c r="A6172" s="180" t="s">
        <v>397</v>
      </c>
      <c r="B6172" s="181">
        <v>4698</v>
      </c>
      <c r="C6172" s="181">
        <v>405100</v>
      </c>
      <c r="D6172" s="181">
        <v>4</v>
      </c>
      <c r="E6172" s="180" t="s">
        <v>10256</v>
      </c>
      <c r="F6172" s="180" t="s">
        <v>15</v>
      </c>
    </row>
    <row r="6173" spans="1:6">
      <c r="A6173" s="180" t="s">
        <v>397</v>
      </c>
      <c r="B6173" s="181">
        <v>4956</v>
      </c>
      <c r="C6173" s="181">
        <v>719600</v>
      </c>
      <c r="D6173" s="181">
        <v>6</v>
      </c>
      <c r="E6173" s="180" t="s">
        <v>10257</v>
      </c>
      <c r="F6173" s="180" t="s">
        <v>7</v>
      </c>
    </row>
    <row r="6174" spans="1:6">
      <c r="A6174" s="180" t="s">
        <v>397</v>
      </c>
      <c r="B6174" s="181">
        <v>4754</v>
      </c>
      <c r="C6174" s="181">
        <v>314300</v>
      </c>
      <c r="D6174" s="181">
        <v>6</v>
      </c>
      <c r="E6174" s="180" t="s">
        <v>10258</v>
      </c>
      <c r="F6174" s="180" t="s">
        <v>11</v>
      </c>
    </row>
    <row r="6175" spans="1:6">
      <c r="A6175" s="180" t="s">
        <v>397</v>
      </c>
      <c r="B6175" s="181">
        <v>4428</v>
      </c>
      <c r="C6175" s="181">
        <v>761100</v>
      </c>
      <c r="D6175" s="181">
        <v>6</v>
      </c>
      <c r="E6175" s="180" t="s">
        <v>10259</v>
      </c>
      <c r="F6175" s="180" t="s">
        <v>28</v>
      </c>
    </row>
    <row r="6176" spans="1:6">
      <c r="A6176" s="180" t="s">
        <v>397</v>
      </c>
      <c r="B6176" s="181">
        <v>4734</v>
      </c>
      <c r="C6176" s="181">
        <v>374500</v>
      </c>
      <c r="D6176" s="181">
        <v>4</v>
      </c>
      <c r="E6176" s="180" t="s">
        <v>10260</v>
      </c>
      <c r="F6176" s="180" t="s">
        <v>14</v>
      </c>
    </row>
    <row r="6177" spans="1:6">
      <c r="A6177" s="180" t="s">
        <v>397</v>
      </c>
      <c r="B6177" s="181">
        <v>4614</v>
      </c>
      <c r="C6177" s="181">
        <v>283600</v>
      </c>
      <c r="D6177" s="181">
        <v>6</v>
      </c>
      <c r="E6177" s="180" t="s">
        <v>10261</v>
      </c>
      <c r="F6177" s="180" t="s">
        <v>14</v>
      </c>
    </row>
    <row r="6178" spans="1:6">
      <c r="A6178" s="180" t="s">
        <v>397</v>
      </c>
      <c r="B6178" s="181">
        <v>6318</v>
      </c>
      <c r="C6178" s="181">
        <v>461300</v>
      </c>
      <c r="D6178" s="181">
        <v>6</v>
      </c>
      <c r="E6178" s="180" t="s">
        <v>10262</v>
      </c>
      <c r="F6178" s="180" t="s">
        <v>14</v>
      </c>
    </row>
    <row r="6179" spans="1:6">
      <c r="A6179" s="180" t="s">
        <v>397</v>
      </c>
      <c r="B6179" s="181">
        <v>2666</v>
      </c>
      <c r="C6179" s="181">
        <v>251900</v>
      </c>
      <c r="D6179" s="181">
        <v>4</v>
      </c>
      <c r="E6179" s="180" t="s">
        <v>10263</v>
      </c>
      <c r="F6179" s="180" t="s">
        <v>11</v>
      </c>
    </row>
    <row r="6180" spans="1:6">
      <c r="A6180" s="180" t="s">
        <v>397</v>
      </c>
      <c r="B6180" s="181">
        <v>4066</v>
      </c>
      <c r="C6180" s="181">
        <v>668500</v>
      </c>
      <c r="D6180" s="181">
        <v>5</v>
      </c>
      <c r="E6180" s="180" t="s">
        <v>10264</v>
      </c>
      <c r="F6180" s="180" t="s">
        <v>13</v>
      </c>
    </row>
    <row r="6181" spans="1:6">
      <c r="A6181" s="180" t="s">
        <v>397</v>
      </c>
      <c r="B6181" s="181">
        <v>6255</v>
      </c>
      <c r="C6181" s="181">
        <v>571500</v>
      </c>
      <c r="D6181" s="181">
        <v>6</v>
      </c>
      <c r="E6181" s="180" t="s">
        <v>10265</v>
      </c>
      <c r="F6181" s="180" t="s">
        <v>14</v>
      </c>
    </row>
    <row r="6182" spans="1:6">
      <c r="A6182" s="180" t="s">
        <v>397</v>
      </c>
      <c r="B6182" s="181">
        <v>3312</v>
      </c>
      <c r="C6182" s="181">
        <v>467800</v>
      </c>
      <c r="D6182" s="181">
        <v>5</v>
      </c>
      <c r="E6182" s="180" t="s">
        <v>10266</v>
      </c>
      <c r="F6182" s="180" t="s">
        <v>62</v>
      </c>
    </row>
    <row r="6183" spans="1:6">
      <c r="A6183" s="180" t="s">
        <v>397</v>
      </c>
      <c r="B6183" s="181">
        <v>4306</v>
      </c>
      <c r="C6183" s="181">
        <v>695700</v>
      </c>
      <c r="D6183" s="181">
        <v>4</v>
      </c>
      <c r="E6183" s="180" t="s">
        <v>10267</v>
      </c>
      <c r="F6183" s="180" t="s">
        <v>32</v>
      </c>
    </row>
    <row r="6184" spans="1:6">
      <c r="A6184" s="180" t="s">
        <v>397</v>
      </c>
      <c r="B6184" s="181">
        <v>4878</v>
      </c>
      <c r="C6184" s="181">
        <v>324900</v>
      </c>
      <c r="D6184" s="181">
        <v>6</v>
      </c>
      <c r="E6184" s="180" t="s">
        <v>10268</v>
      </c>
      <c r="F6184" s="180" t="s">
        <v>15</v>
      </c>
    </row>
    <row r="6185" spans="1:6">
      <c r="A6185" s="180" t="s">
        <v>397</v>
      </c>
      <c r="B6185" s="181">
        <v>3382</v>
      </c>
      <c r="C6185" s="181">
        <v>291400</v>
      </c>
      <c r="D6185" s="181">
        <v>5</v>
      </c>
      <c r="E6185" s="180" t="s">
        <v>10269</v>
      </c>
      <c r="F6185" s="180" t="s">
        <v>15</v>
      </c>
    </row>
    <row r="6186" spans="1:6">
      <c r="A6186" s="180" t="s">
        <v>397</v>
      </c>
      <c r="B6186" s="181">
        <v>4374</v>
      </c>
      <c r="C6186" s="181">
        <v>278000</v>
      </c>
      <c r="D6186" s="181">
        <v>6</v>
      </c>
      <c r="E6186" s="180" t="s">
        <v>10270</v>
      </c>
      <c r="F6186" s="180" t="s">
        <v>14</v>
      </c>
    </row>
    <row r="6187" spans="1:6">
      <c r="A6187" s="180" t="s">
        <v>397</v>
      </c>
      <c r="B6187" s="181">
        <v>6095</v>
      </c>
      <c r="C6187" s="181">
        <v>538900</v>
      </c>
      <c r="D6187" s="181">
        <v>4</v>
      </c>
      <c r="E6187" s="180" t="s">
        <v>10271</v>
      </c>
      <c r="F6187" s="180" t="s">
        <v>41</v>
      </c>
    </row>
    <row r="6188" spans="1:6">
      <c r="A6188" s="180" t="s">
        <v>397</v>
      </c>
      <c r="B6188" s="181">
        <v>10857</v>
      </c>
      <c r="C6188" s="181">
        <v>2821200</v>
      </c>
      <c r="D6188" s="181">
        <v>7</v>
      </c>
      <c r="E6188" s="180" t="s">
        <v>10272</v>
      </c>
      <c r="F6188" s="180" t="s">
        <v>24</v>
      </c>
    </row>
    <row r="6189" spans="1:6">
      <c r="A6189" s="180" t="s">
        <v>397</v>
      </c>
      <c r="B6189" s="181">
        <v>4036</v>
      </c>
      <c r="C6189" s="181">
        <v>382900</v>
      </c>
      <c r="D6189" s="181">
        <v>4</v>
      </c>
      <c r="E6189" s="180" t="s">
        <v>10273</v>
      </c>
      <c r="F6189" s="180" t="s">
        <v>14</v>
      </c>
    </row>
    <row r="6190" spans="1:6">
      <c r="A6190" s="180" t="s">
        <v>397</v>
      </c>
      <c r="B6190" s="181">
        <v>7365</v>
      </c>
      <c r="C6190" s="181">
        <v>873900</v>
      </c>
      <c r="D6190" s="181">
        <v>4</v>
      </c>
      <c r="E6190" s="180" t="s">
        <v>10274</v>
      </c>
      <c r="F6190" s="180" t="s">
        <v>1</v>
      </c>
    </row>
    <row r="6191" spans="1:6">
      <c r="A6191" s="180" t="s">
        <v>397</v>
      </c>
      <c r="B6191" s="181">
        <v>3196</v>
      </c>
      <c r="C6191" s="181">
        <v>589300</v>
      </c>
      <c r="D6191" s="181">
        <v>4</v>
      </c>
      <c r="E6191" s="180" t="s">
        <v>10275</v>
      </c>
      <c r="F6191" s="180" t="s">
        <v>31</v>
      </c>
    </row>
    <row r="6192" spans="1:6">
      <c r="A6192" s="180" t="s">
        <v>397</v>
      </c>
      <c r="B6192" s="181">
        <v>3351</v>
      </c>
      <c r="C6192" s="181">
        <v>613400</v>
      </c>
      <c r="D6192" s="181">
        <v>5</v>
      </c>
      <c r="E6192" s="180" t="s">
        <v>10276</v>
      </c>
      <c r="F6192" s="180" t="s">
        <v>78</v>
      </c>
    </row>
    <row r="6193" spans="1:6">
      <c r="A6193" s="180" t="s">
        <v>397</v>
      </c>
      <c r="B6193" s="181">
        <v>3436</v>
      </c>
      <c r="C6193" s="181">
        <v>650400</v>
      </c>
      <c r="D6193" s="181">
        <v>5</v>
      </c>
      <c r="E6193" s="180" t="s">
        <v>10277</v>
      </c>
      <c r="F6193" s="180" t="s">
        <v>28</v>
      </c>
    </row>
    <row r="6194" spans="1:6">
      <c r="A6194" s="180" t="s">
        <v>397</v>
      </c>
      <c r="B6194" s="181">
        <v>5052</v>
      </c>
      <c r="C6194" s="181">
        <v>322200</v>
      </c>
      <c r="D6194" s="181">
        <v>6</v>
      </c>
      <c r="E6194" s="180" t="s">
        <v>10278</v>
      </c>
      <c r="F6194" s="180" t="s">
        <v>11</v>
      </c>
    </row>
    <row r="6195" spans="1:6">
      <c r="A6195" s="180" t="s">
        <v>397</v>
      </c>
      <c r="B6195" s="181">
        <v>4154</v>
      </c>
      <c r="C6195" s="181">
        <v>357400</v>
      </c>
      <c r="D6195" s="181">
        <v>4</v>
      </c>
      <c r="E6195" s="180" t="s">
        <v>10279</v>
      </c>
      <c r="F6195" s="180" t="s">
        <v>14</v>
      </c>
    </row>
    <row r="6196" spans="1:6">
      <c r="A6196" s="180" t="s">
        <v>397</v>
      </c>
      <c r="B6196" s="181">
        <v>3208</v>
      </c>
      <c r="C6196" s="181">
        <v>484700</v>
      </c>
      <c r="D6196" s="181">
        <v>4</v>
      </c>
      <c r="E6196" s="180" t="s">
        <v>10280</v>
      </c>
      <c r="F6196" s="180" t="s">
        <v>18</v>
      </c>
    </row>
    <row r="6197" spans="1:6">
      <c r="A6197" s="180" t="s">
        <v>397</v>
      </c>
      <c r="B6197" s="181">
        <v>3950</v>
      </c>
      <c r="C6197" s="181">
        <v>1764400</v>
      </c>
      <c r="D6197" s="181">
        <v>5</v>
      </c>
      <c r="E6197" s="180" t="s">
        <v>10281</v>
      </c>
      <c r="F6197" s="180" t="s">
        <v>1</v>
      </c>
    </row>
    <row r="6198" spans="1:6">
      <c r="A6198" s="180" t="s">
        <v>397</v>
      </c>
      <c r="B6198" s="181">
        <v>6056</v>
      </c>
      <c r="C6198" s="181">
        <v>838400</v>
      </c>
      <c r="D6198" s="181">
        <v>4</v>
      </c>
      <c r="E6198" s="180" t="s">
        <v>10282</v>
      </c>
      <c r="F6198" s="180" t="s">
        <v>44</v>
      </c>
    </row>
    <row r="6199" spans="1:6">
      <c r="A6199" s="180" t="s">
        <v>397</v>
      </c>
      <c r="B6199" s="181">
        <v>4296</v>
      </c>
      <c r="C6199" s="181">
        <v>346900</v>
      </c>
      <c r="D6199" s="181">
        <v>5</v>
      </c>
      <c r="E6199" s="180" t="s">
        <v>10283</v>
      </c>
      <c r="F6199" s="180" t="s">
        <v>11</v>
      </c>
    </row>
    <row r="6200" spans="1:6">
      <c r="A6200" s="180" t="s">
        <v>397</v>
      </c>
      <c r="B6200" s="181">
        <v>5643</v>
      </c>
      <c r="C6200" s="181">
        <v>1010500</v>
      </c>
      <c r="D6200" s="181">
        <v>6</v>
      </c>
      <c r="E6200" s="180" t="s">
        <v>10284</v>
      </c>
      <c r="F6200" s="180" t="s">
        <v>32</v>
      </c>
    </row>
    <row r="6201" spans="1:6">
      <c r="A6201" s="180" t="s">
        <v>397</v>
      </c>
      <c r="B6201" s="181">
        <v>4232</v>
      </c>
      <c r="C6201" s="181">
        <v>322500</v>
      </c>
      <c r="D6201" s="181">
        <v>4</v>
      </c>
      <c r="E6201" s="180" t="s">
        <v>10285</v>
      </c>
      <c r="F6201" s="180" t="s">
        <v>14</v>
      </c>
    </row>
    <row r="6202" spans="1:6">
      <c r="A6202" s="180" t="s">
        <v>397</v>
      </c>
      <c r="B6202" s="181">
        <v>7087</v>
      </c>
      <c r="C6202" s="181">
        <v>375200</v>
      </c>
      <c r="D6202" s="181">
        <v>6</v>
      </c>
      <c r="E6202" s="180" t="s">
        <v>10286</v>
      </c>
      <c r="F6202" s="180" t="s">
        <v>14</v>
      </c>
    </row>
    <row r="6203" spans="1:6">
      <c r="A6203" s="180" t="s">
        <v>397</v>
      </c>
      <c r="B6203" s="181">
        <v>3694</v>
      </c>
      <c r="C6203" s="181">
        <v>902500</v>
      </c>
      <c r="D6203" s="181">
        <v>4</v>
      </c>
      <c r="E6203" s="180" t="s">
        <v>10287</v>
      </c>
      <c r="F6203" s="180" t="s">
        <v>28</v>
      </c>
    </row>
    <row r="6204" spans="1:6">
      <c r="A6204" s="180" t="s">
        <v>397</v>
      </c>
      <c r="B6204" s="181">
        <v>1891</v>
      </c>
      <c r="C6204" s="181">
        <v>374900</v>
      </c>
      <c r="D6204" s="181">
        <v>6</v>
      </c>
      <c r="E6204" s="180" t="s">
        <v>10288</v>
      </c>
      <c r="F6204" s="180" t="s">
        <v>58</v>
      </c>
    </row>
    <row r="6205" spans="1:6">
      <c r="A6205" s="180" t="s">
        <v>397</v>
      </c>
      <c r="B6205" s="181">
        <v>3128</v>
      </c>
      <c r="C6205" s="181">
        <v>295300</v>
      </c>
      <c r="D6205" s="181">
        <v>4</v>
      </c>
      <c r="E6205" s="180" t="s">
        <v>10289</v>
      </c>
      <c r="F6205" s="180" t="s">
        <v>11</v>
      </c>
    </row>
    <row r="6206" spans="1:6">
      <c r="A6206" s="180" t="s">
        <v>397</v>
      </c>
      <c r="B6206" s="181">
        <v>4700</v>
      </c>
      <c r="C6206" s="181">
        <v>535200</v>
      </c>
      <c r="D6206" s="181">
        <v>6</v>
      </c>
      <c r="E6206" s="180" t="s">
        <v>10290</v>
      </c>
      <c r="F6206" s="180" t="s">
        <v>13</v>
      </c>
    </row>
    <row r="6207" spans="1:6">
      <c r="A6207" s="180" t="s">
        <v>397</v>
      </c>
      <c r="B6207" s="181">
        <v>4726</v>
      </c>
      <c r="C6207" s="181">
        <v>765900</v>
      </c>
      <c r="D6207" s="181">
        <v>4</v>
      </c>
      <c r="E6207" s="180" t="s">
        <v>10291</v>
      </c>
      <c r="F6207" s="180" t="s">
        <v>18</v>
      </c>
    </row>
    <row r="6208" spans="1:6">
      <c r="A6208" s="180" t="s">
        <v>397</v>
      </c>
      <c r="B6208" s="181">
        <v>4707</v>
      </c>
      <c r="C6208" s="181">
        <v>1208700</v>
      </c>
      <c r="D6208" s="181">
        <v>6</v>
      </c>
      <c r="E6208" s="180" t="s">
        <v>10292</v>
      </c>
      <c r="F6208" s="180" t="s">
        <v>7</v>
      </c>
    </row>
    <row r="6209" spans="1:6">
      <c r="A6209" s="180" t="s">
        <v>397</v>
      </c>
      <c r="B6209" s="181">
        <v>3592</v>
      </c>
      <c r="C6209" s="181">
        <v>638000</v>
      </c>
      <c r="D6209" s="181">
        <v>4</v>
      </c>
      <c r="E6209" s="180" t="s">
        <v>10293</v>
      </c>
      <c r="F6209" s="180" t="s">
        <v>32</v>
      </c>
    </row>
    <row r="6210" spans="1:6">
      <c r="A6210" s="180" t="s">
        <v>397</v>
      </c>
      <c r="B6210" s="181">
        <v>7314</v>
      </c>
      <c r="C6210" s="181">
        <v>1646000</v>
      </c>
      <c r="D6210" s="181">
        <v>6</v>
      </c>
      <c r="E6210" s="180" t="s">
        <v>10294</v>
      </c>
      <c r="F6210" s="180" t="s">
        <v>7</v>
      </c>
    </row>
    <row r="6211" spans="1:6">
      <c r="A6211" s="180" t="s">
        <v>397</v>
      </c>
      <c r="B6211" s="181">
        <v>4271</v>
      </c>
      <c r="C6211" s="181">
        <v>255700</v>
      </c>
      <c r="D6211" s="181">
        <v>4</v>
      </c>
      <c r="E6211" s="180" t="s">
        <v>10295</v>
      </c>
      <c r="F6211" s="180" t="s">
        <v>11</v>
      </c>
    </row>
    <row r="6212" spans="1:6">
      <c r="A6212" s="180" t="s">
        <v>397</v>
      </c>
      <c r="B6212" s="181">
        <v>10241</v>
      </c>
      <c r="C6212" s="181">
        <v>918400</v>
      </c>
      <c r="D6212" s="181">
        <v>4</v>
      </c>
      <c r="E6212" s="180" t="s">
        <v>10296</v>
      </c>
      <c r="F6212" s="180" t="s">
        <v>41</v>
      </c>
    </row>
    <row r="6213" spans="1:6">
      <c r="A6213" s="180" t="s">
        <v>397</v>
      </c>
      <c r="B6213" s="181">
        <v>3221</v>
      </c>
      <c r="C6213" s="181">
        <v>574400</v>
      </c>
      <c r="D6213" s="181">
        <v>4</v>
      </c>
      <c r="E6213" s="180" t="s">
        <v>10297</v>
      </c>
      <c r="F6213" s="180" t="s">
        <v>78</v>
      </c>
    </row>
    <row r="6214" spans="1:6">
      <c r="A6214" s="180" t="s">
        <v>397</v>
      </c>
      <c r="B6214" s="181">
        <v>6105</v>
      </c>
      <c r="C6214" s="181">
        <v>798500</v>
      </c>
      <c r="D6214" s="181">
        <v>6</v>
      </c>
      <c r="E6214" s="180" t="s">
        <v>10298</v>
      </c>
      <c r="F6214" s="180" t="s">
        <v>13</v>
      </c>
    </row>
    <row r="6215" spans="1:6">
      <c r="A6215" s="180" t="s">
        <v>397</v>
      </c>
      <c r="B6215" s="181">
        <v>3400</v>
      </c>
      <c r="C6215" s="181">
        <v>758600</v>
      </c>
      <c r="D6215" s="181">
        <v>4</v>
      </c>
      <c r="E6215" s="180" t="s">
        <v>10299</v>
      </c>
      <c r="F6215" s="180" t="s">
        <v>28</v>
      </c>
    </row>
    <row r="6216" spans="1:6">
      <c r="A6216" s="180" t="s">
        <v>397</v>
      </c>
      <c r="B6216" s="181">
        <v>4368</v>
      </c>
      <c r="C6216" s="181">
        <v>283600</v>
      </c>
      <c r="D6216" s="181">
        <v>5</v>
      </c>
      <c r="E6216" s="180" t="s">
        <v>10300</v>
      </c>
      <c r="F6216" s="180" t="s">
        <v>11</v>
      </c>
    </row>
    <row r="6217" spans="1:6">
      <c r="A6217" s="180" t="s">
        <v>397</v>
      </c>
      <c r="B6217" s="181">
        <v>4842</v>
      </c>
      <c r="C6217" s="181">
        <v>395400</v>
      </c>
      <c r="D6217" s="181">
        <v>6</v>
      </c>
      <c r="E6217" s="180" t="s">
        <v>10301</v>
      </c>
      <c r="F6217" s="180" t="s">
        <v>11</v>
      </c>
    </row>
    <row r="6218" spans="1:6">
      <c r="A6218" s="180" t="s">
        <v>397</v>
      </c>
      <c r="B6218" s="181">
        <v>10118</v>
      </c>
      <c r="C6218" s="181">
        <v>1139100</v>
      </c>
      <c r="D6218" s="181">
        <v>8</v>
      </c>
      <c r="E6218" s="180" t="s">
        <v>10302</v>
      </c>
      <c r="F6218" s="180" t="s">
        <v>41</v>
      </c>
    </row>
    <row r="6219" spans="1:6">
      <c r="A6219" s="180" t="s">
        <v>397</v>
      </c>
      <c r="B6219" s="181">
        <v>4632</v>
      </c>
      <c r="C6219" s="181">
        <v>462100</v>
      </c>
      <c r="D6219" s="181">
        <v>6</v>
      </c>
      <c r="E6219" s="180" t="s">
        <v>10303</v>
      </c>
      <c r="F6219" s="180" t="s">
        <v>10</v>
      </c>
    </row>
    <row r="6220" spans="1:6">
      <c r="A6220" s="180" t="s">
        <v>397</v>
      </c>
      <c r="B6220" s="181">
        <v>6000</v>
      </c>
      <c r="C6220" s="181">
        <v>458200</v>
      </c>
      <c r="D6220" s="181">
        <v>6</v>
      </c>
      <c r="E6220" s="180" t="s">
        <v>10304</v>
      </c>
      <c r="F6220" s="180" t="s">
        <v>14</v>
      </c>
    </row>
    <row r="6221" spans="1:6">
      <c r="A6221" s="180" t="s">
        <v>397</v>
      </c>
      <c r="B6221" s="181">
        <v>4716</v>
      </c>
      <c r="C6221" s="181">
        <v>398300</v>
      </c>
      <c r="D6221" s="181">
        <v>6</v>
      </c>
      <c r="E6221" s="180" t="s">
        <v>10305</v>
      </c>
      <c r="F6221" s="180" t="s">
        <v>11</v>
      </c>
    </row>
    <row r="6222" spans="1:6">
      <c r="A6222" s="180" t="s">
        <v>397</v>
      </c>
      <c r="B6222" s="181">
        <v>4368</v>
      </c>
      <c r="C6222" s="181">
        <v>827400</v>
      </c>
      <c r="D6222" s="181">
        <v>4</v>
      </c>
      <c r="E6222" s="180" t="s">
        <v>10306</v>
      </c>
      <c r="F6222" s="180" t="s">
        <v>28</v>
      </c>
    </row>
    <row r="6223" spans="1:6">
      <c r="A6223" s="180" t="s">
        <v>397</v>
      </c>
      <c r="B6223" s="181">
        <v>3780</v>
      </c>
      <c r="C6223" s="181">
        <v>276300</v>
      </c>
      <c r="D6223" s="181">
        <v>6</v>
      </c>
      <c r="E6223" s="180" t="s">
        <v>10307</v>
      </c>
      <c r="F6223" s="180" t="s">
        <v>11</v>
      </c>
    </row>
    <row r="6224" spans="1:6">
      <c r="A6224" s="180" t="s">
        <v>397</v>
      </c>
      <c r="B6224" s="181">
        <v>4559</v>
      </c>
      <c r="C6224" s="181">
        <v>766200</v>
      </c>
      <c r="D6224" s="181">
        <v>4</v>
      </c>
      <c r="E6224" s="180" t="s">
        <v>10308</v>
      </c>
      <c r="F6224" s="180" t="s">
        <v>28</v>
      </c>
    </row>
    <row r="6225" spans="1:6">
      <c r="A6225" s="180" t="s">
        <v>397</v>
      </c>
      <c r="B6225" s="181">
        <v>4077</v>
      </c>
      <c r="C6225" s="181">
        <v>331500</v>
      </c>
      <c r="D6225" s="181">
        <v>5</v>
      </c>
      <c r="E6225" s="180" t="s">
        <v>10309</v>
      </c>
      <c r="F6225" s="180" t="s">
        <v>14</v>
      </c>
    </row>
    <row r="6226" spans="1:6">
      <c r="A6226" s="180" t="s">
        <v>397</v>
      </c>
      <c r="B6226" s="181">
        <v>2924</v>
      </c>
      <c r="C6226" s="181">
        <v>426700</v>
      </c>
      <c r="D6226" s="181">
        <v>5</v>
      </c>
      <c r="E6226" s="180" t="s">
        <v>10310</v>
      </c>
      <c r="F6226" s="180" t="s">
        <v>58</v>
      </c>
    </row>
    <row r="6227" spans="1:6">
      <c r="A6227" s="180" t="s">
        <v>397</v>
      </c>
      <c r="B6227" s="181">
        <v>4625</v>
      </c>
      <c r="C6227" s="181">
        <v>463100</v>
      </c>
      <c r="D6227" s="181">
        <v>7</v>
      </c>
      <c r="E6227" s="180" t="s">
        <v>10311</v>
      </c>
      <c r="F6227" s="180" t="s">
        <v>11</v>
      </c>
    </row>
    <row r="6228" spans="1:6">
      <c r="A6228" s="180" t="s">
        <v>397</v>
      </c>
      <c r="B6228" s="181">
        <v>4840</v>
      </c>
      <c r="C6228" s="181">
        <v>680200</v>
      </c>
      <c r="D6228" s="181">
        <v>7</v>
      </c>
      <c r="E6228" s="180" t="s">
        <v>10312</v>
      </c>
      <c r="F6228" s="180" t="s">
        <v>65</v>
      </c>
    </row>
    <row r="6229" spans="1:6">
      <c r="A6229" s="180" t="s">
        <v>397</v>
      </c>
      <c r="B6229" s="181">
        <v>5508</v>
      </c>
      <c r="C6229" s="181">
        <v>544600</v>
      </c>
      <c r="D6229" s="181">
        <v>6</v>
      </c>
      <c r="E6229" s="180" t="s">
        <v>10313</v>
      </c>
      <c r="F6229" s="180" t="s">
        <v>10</v>
      </c>
    </row>
    <row r="6230" spans="1:6">
      <c r="A6230" s="180" t="s">
        <v>397</v>
      </c>
      <c r="B6230" s="181">
        <v>4264</v>
      </c>
      <c r="C6230" s="181">
        <v>592800</v>
      </c>
      <c r="D6230" s="181">
        <v>4</v>
      </c>
      <c r="E6230" s="180" t="s">
        <v>10314</v>
      </c>
      <c r="F6230" s="180" t="s">
        <v>28</v>
      </c>
    </row>
    <row r="6231" spans="1:6">
      <c r="A6231" s="180" t="s">
        <v>397</v>
      </c>
      <c r="B6231" s="181">
        <v>3564</v>
      </c>
      <c r="C6231" s="181">
        <v>360100</v>
      </c>
      <c r="D6231" s="181">
        <v>5</v>
      </c>
      <c r="E6231" s="180" t="s">
        <v>10315</v>
      </c>
      <c r="F6231" s="180" t="s">
        <v>138</v>
      </c>
    </row>
    <row r="6232" spans="1:6">
      <c r="A6232" s="180" t="s">
        <v>397</v>
      </c>
      <c r="B6232" s="181">
        <v>4098</v>
      </c>
      <c r="C6232" s="181">
        <v>297200</v>
      </c>
      <c r="D6232" s="181">
        <v>6</v>
      </c>
      <c r="E6232" s="180" t="s">
        <v>10316</v>
      </c>
      <c r="F6232" s="180" t="s">
        <v>14</v>
      </c>
    </row>
    <row r="6233" spans="1:6">
      <c r="A6233" s="180" t="s">
        <v>397</v>
      </c>
      <c r="B6233" s="181">
        <v>4260</v>
      </c>
      <c r="C6233" s="181">
        <v>1660000</v>
      </c>
      <c r="D6233" s="181">
        <v>5</v>
      </c>
      <c r="E6233" s="180" t="s">
        <v>10317</v>
      </c>
      <c r="F6233" s="180" t="s">
        <v>91</v>
      </c>
    </row>
    <row r="6234" spans="1:6">
      <c r="A6234" s="180" t="s">
        <v>397</v>
      </c>
      <c r="B6234" s="181">
        <v>4050</v>
      </c>
      <c r="C6234" s="181">
        <v>324900</v>
      </c>
      <c r="D6234" s="181">
        <v>5</v>
      </c>
      <c r="E6234" s="180" t="s">
        <v>10318</v>
      </c>
      <c r="F6234" s="180" t="s">
        <v>14</v>
      </c>
    </row>
    <row r="6235" spans="1:6">
      <c r="A6235" s="180" t="s">
        <v>397</v>
      </c>
      <c r="B6235" s="181">
        <v>7512</v>
      </c>
      <c r="C6235" s="181">
        <v>1083700</v>
      </c>
      <c r="D6235" s="181">
        <v>6</v>
      </c>
      <c r="E6235" s="180" t="s">
        <v>10319</v>
      </c>
      <c r="F6235" s="180" t="s">
        <v>7</v>
      </c>
    </row>
    <row r="6236" spans="1:6">
      <c r="A6236" s="180" t="s">
        <v>397</v>
      </c>
      <c r="B6236" s="181">
        <v>4278</v>
      </c>
      <c r="C6236" s="181">
        <v>871500</v>
      </c>
      <c r="D6236" s="181">
        <v>4</v>
      </c>
      <c r="E6236" s="180" t="s">
        <v>10320</v>
      </c>
      <c r="F6236" s="180" t="s">
        <v>28</v>
      </c>
    </row>
    <row r="6237" spans="1:6">
      <c r="A6237" s="180" t="s">
        <v>397</v>
      </c>
      <c r="B6237" s="181">
        <v>2558</v>
      </c>
      <c r="C6237" s="181">
        <v>282800</v>
      </c>
      <c r="D6237" s="181">
        <v>5</v>
      </c>
      <c r="E6237" s="180" t="s">
        <v>10321</v>
      </c>
      <c r="F6237" s="180" t="s">
        <v>95</v>
      </c>
    </row>
    <row r="6238" spans="1:6">
      <c r="A6238" s="180" t="s">
        <v>397</v>
      </c>
      <c r="B6238" s="181">
        <v>5360</v>
      </c>
      <c r="C6238" s="181">
        <v>438300</v>
      </c>
      <c r="D6238" s="181">
        <v>4</v>
      </c>
      <c r="E6238" s="180" t="s">
        <v>10322</v>
      </c>
      <c r="F6238" s="180" t="s">
        <v>16</v>
      </c>
    </row>
    <row r="6239" spans="1:6">
      <c r="A6239" s="180" t="s">
        <v>397</v>
      </c>
      <c r="B6239" s="181">
        <v>3456</v>
      </c>
      <c r="C6239" s="181">
        <v>529000</v>
      </c>
      <c r="D6239" s="181">
        <v>6</v>
      </c>
      <c r="E6239" s="180" t="s">
        <v>10323</v>
      </c>
      <c r="F6239" s="180" t="s">
        <v>10</v>
      </c>
    </row>
    <row r="6240" spans="1:6">
      <c r="A6240" s="180" t="s">
        <v>397</v>
      </c>
      <c r="B6240" s="181">
        <v>6872</v>
      </c>
      <c r="C6240" s="181">
        <v>1563900</v>
      </c>
      <c r="D6240" s="181">
        <v>6</v>
      </c>
      <c r="E6240" s="180" t="s">
        <v>10324</v>
      </c>
      <c r="F6240" s="180" t="s">
        <v>24</v>
      </c>
    </row>
    <row r="6241" spans="1:6">
      <c r="A6241" s="180" t="s">
        <v>397</v>
      </c>
      <c r="B6241" s="181">
        <v>7760</v>
      </c>
      <c r="C6241" s="181">
        <v>485500</v>
      </c>
      <c r="D6241" s="181">
        <v>8</v>
      </c>
      <c r="E6241" s="180" t="s">
        <v>10325</v>
      </c>
      <c r="F6241" s="180" t="s">
        <v>158</v>
      </c>
    </row>
    <row r="6242" spans="1:6">
      <c r="A6242" s="180" t="s">
        <v>397</v>
      </c>
      <c r="B6242" s="181">
        <v>4884</v>
      </c>
      <c r="C6242" s="181">
        <v>324700</v>
      </c>
      <c r="D6242" s="181">
        <v>6</v>
      </c>
      <c r="E6242" s="180" t="s">
        <v>10326</v>
      </c>
      <c r="F6242" s="180" t="s">
        <v>11</v>
      </c>
    </row>
    <row r="6243" spans="1:6">
      <c r="A6243" s="180" t="s">
        <v>397</v>
      </c>
      <c r="B6243" s="181">
        <v>3141</v>
      </c>
      <c r="C6243" s="181">
        <v>310800</v>
      </c>
      <c r="D6243" s="181">
        <v>6</v>
      </c>
      <c r="E6243" s="180" t="s">
        <v>10327</v>
      </c>
      <c r="F6243" s="180" t="s">
        <v>15</v>
      </c>
    </row>
    <row r="6244" spans="1:6">
      <c r="A6244" s="180" t="s">
        <v>397</v>
      </c>
      <c r="B6244" s="181">
        <v>4082</v>
      </c>
      <c r="C6244" s="181">
        <v>661700</v>
      </c>
      <c r="D6244" s="181">
        <v>4</v>
      </c>
      <c r="E6244" s="180" t="s">
        <v>10328</v>
      </c>
      <c r="F6244" s="180" t="s">
        <v>13</v>
      </c>
    </row>
    <row r="6245" spans="1:6">
      <c r="A6245" s="180" t="s">
        <v>397</v>
      </c>
      <c r="B6245" s="181">
        <v>3670</v>
      </c>
      <c r="C6245" s="181">
        <v>623000</v>
      </c>
      <c r="D6245" s="181">
        <v>4</v>
      </c>
      <c r="E6245" s="180" t="s">
        <v>10329</v>
      </c>
      <c r="F6245" s="180" t="s">
        <v>66</v>
      </c>
    </row>
    <row r="6246" spans="1:6">
      <c r="A6246" s="180" t="s">
        <v>397</v>
      </c>
      <c r="B6246" s="181">
        <v>6112</v>
      </c>
      <c r="C6246" s="181">
        <v>601500</v>
      </c>
      <c r="D6246" s="181">
        <v>6</v>
      </c>
      <c r="E6246" s="180" t="s">
        <v>10330</v>
      </c>
      <c r="F6246" s="180" t="s">
        <v>10</v>
      </c>
    </row>
    <row r="6247" spans="1:6">
      <c r="A6247" s="180" t="s">
        <v>397</v>
      </c>
      <c r="B6247" s="181">
        <v>3641</v>
      </c>
      <c r="C6247" s="181">
        <v>809900</v>
      </c>
      <c r="D6247" s="181">
        <v>4</v>
      </c>
      <c r="E6247" s="180" t="s">
        <v>10331</v>
      </c>
      <c r="F6247" s="180" t="s">
        <v>28</v>
      </c>
    </row>
    <row r="6248" spans="1:6">
      <c r="A6248" s="180" t="s">
        <v>397</v>
      </c>
      <c r="B6248" s="181">
        <v>7017</v>
      </c>
      <c r="C6248" s="181">
        <v>559800</v>
      </c>
      <c r="D6248" s="181">
        <v>6</v>
      </c>
      <c r="E6248" s="180" t="s">
        <v>10332</v>
      </c>
      <c r="F6248" s="180" t="s">
        <v>14</v>
      </c>
    </row>
    <row r="6249" spans="1:6">
      <c r="A6249" s="180" t="s">
        <v>397</v>
      </c>
      <c r="B6249" s="181">
        <v>3865</v>
      </c>
      <c r="C6249" s="181">
        <v>387200</v>
      </c>
      <c r="D6249" s="181">
        <v>4</v>
      </c>
      <c r="E6249" s="180" t="s">
        <v>10333</v>
      </c>
      <c r="F6249" s="180" t="s">
        <v>14</v>
      </c>
    </row>
    <row r="6250" spans="1:6">
      <c r="A6250" s="180" t="s">
        <v>397</v>
      </c>
      <c r="B6250" s="181">
        <v>6346</v>
      </c>
      <c r="C6250" s="181">
        <v>495900</v>
      </c>
      <c r="D6250" s="181">
        <v>5</v>
      </c>
      <c r="E6250" s="180" t="s">
        <v>10334</v>
      </c>
      <c r="F6250" s="180" t="s">
        <v>246</v>
      </c>
    </row>
    <row r="6251" spans="1:6">
      <c r="A6251" s="180" t="s">
        <v>397</v>
      </c>
      <c r="B6251" s="181">
        <v>4170</v>
      </c>
      <c r="C6251" s="181">
        <v>291100</v>
      </c>
      <c r="D6251" s="181">
        <v>6</v>
      </c>
      <c r="E6251" s="180" t="s">
        <v>10335</v>
      </c>
      <c r="F6251" s="180" t="s">
        <v>11</v>
      </c>
    </row>
    <row r="6252" spans="1:6">
      <c r="A6252" s="180" t="s">
        <v>397</v>
      </c>
      <c r="B6252" s="181">
        <v>3806</v>
      </c>
      <c r="C6252" s="181">
        <v>323300</v>
      </c>
      <c r="D6252" s="181">
        <v>4</v>
      </c>
      <c r="E6252" s="180" t="s">
        <v>10336</v>
      </c>
      <c r="F6252" s="180" t="s">
        <v>11</v>
      </c>
    </row>
    <row r="6253" spans="1:6">
      <c r="A6253" s="180" t="s">
        <v>397</v>
      </c>
      <c r="B6253" s="181">
        <v>4851</v>
      </c>
      <c r="C6253" s="181">
        <v>384600</v>
      </c>
      <c r="D6253" s="181">
        <v>6</v>
      </c>
      <c r="E6253" s="180" t="s">
        <v>10337</v>
      </c>
      <c r="F6253" s="180" t="s">
        <v>11</v>
      </c>
    </row>
    <row r="6254" spans="1:6">
      <c r="A6254" s="180" t="s">
        <v>397</v>
      </c>
      <c r="B6254" s="181">
        <v>6824</v>
      </c>
      <c r="C6254" s="181">
        <v>617300</v>
      </c>
      <c r="D6254" s="181">
        <v>8</v>
      </c>
      <c r="E6254" s="180" t="s">
        <v>10338</v>
      </c>
      <c r="F6254" s="180" t="s">
        <v>10</v>
      </c>
    </row>
    <row r="6255" spans="1:6">
      <c r="A6255" s="180" t="s">
        <v>397</v>
      </c>
      <c r="B6255" s="181">
        <v>5060</v>
      </c>
      <c r="C6255" s="181">
        <v>855200</v>
      </c>
      <c r="D6255" s="181">
        <v>4</v>
      </c>
      <c r="E6255" s="180" t="s">
        <v>10339</v>
      </c>
      <c r="F6255" s="180" t="s">
        <v>32</v>
      </c>
    </row>
    <row r="6256" spans="1:6">
      <c r="A6256" s="180" t="s">
        <v>397</v>
      </c>
      <c r="B6256" s="181">
        <v>4359</v>
      </c>
      <c r="C6256" s="181">
        <v>596300</v>
      </c>
      <c r="D6256" s="181">
        <v>6</v>
      </c>
      <c r="E6256" s="180" t="s">
        <v>10340</v>
      </c>
      <c r="F6256" s="180" t="s">
        <v>13</v>
      </c>
    </row>
    <row r="6257" spans="1:6">
      <c r="A6257" s="180" t="s">
        <v>397</v>
      </c>
      <c r="B6257" s="181">
        <v>11036</v>
      </c>
      <c r="C6257" s="181">
        <v>3023900</v>
      </c>
      <c r="D6257" s="181">
        <v>7</v>
      </c>
      <c r="E6257" s="180" t="s">
        <v>10341</v>
      </c>
      <c r="F6257" s="180" t="s">
        <v>24</v>
      </c>
    </row>
    <row r="6258" spans="1:6">
      <c r="A6258" s="180" t="s">
        <v>397</v>
      </c>
      <c r="B6258" s="181">
        <v>4402</v>
      </c>
      <c r="C6258" s="181">
        <v>295500</v>
      </c>
      <c r="D6258" s="181">
        <v>6</v>
      </c>
      <c r="E6258" s="180" t="s">
        <v>10342</v>
      </c>
      <c r="F6258" s="180" t="s">
        <v>14</v>
      </c>
    </row>
    <row r="6259" spans="1:6">
      <c r="A6259" s="180" t="s">
        <v>397</v>
      </c>
      <c r="B6259" s="181">
        <v>5024</v>
      </c>
      <c r="C6259" s="181">
        <v>619900</v>
      </c>
      <c r="D6259" s="181">
        <v>6</v>
      </c>
      <c r="E6259" s="180" t="s">
        <v>10343</v>
      </c>
      <c r="F6259" s="180" t="s">
        <v>13</v>
      </c>
    </row>
    <row r="6260" spans="1:6">
      <c r="A6260" s="180" t="s">
        <v>397</v>
      </c>
      <c r="B6260" s="181">
        <v>3456</v>
      </c>
      <c r="C6260" s="181">
        <v>621500</v>
      </c>
      <c r="D6260" s="181">
        <v>4</v>
      </c>
      <c r="E6260" s="180" t="s">
        <v>10344</v>
      </c>
      <c r="F6260" s="180" t="s">
        <v>45</v>
      </c>
    </row>
    <row r="6261" spans="1:6">
      <c r="A6261" s="180" t="s">
        <v>397</v>
      </c>
      <c r="B6261" s="181">
        <v>4300</v>
      </c>
      <c r="C6261" s="181">
        <v>409600</v>
      </c>
      <c r="D6261" s="181">
        <v>5</v>
      </c>
      <c r="E6261" s="180" t="s">
        <v>10345</v>
      </c>
      <c r="F6261" s="180" t="s">
        <v>14</v>
      </c>
    </row>
    <row r="6262" spans="1:6">
      <c r="A6262" s="180" t="s">
        <v>397</v>
      </c>
      <c r="B6262" s="181">
        <v>4420</v>
      </c>
      <c r="C6262" s="181">
        <v>724900</v>
      </c>
      <c r="D6262" s="181">
        <v>4</v>
      </c>
      <c r="E6262" s="180" t="s">
        <v>10346</v>
      </c>
      <c r="F6262" s="180" t="s">
        <v>28</v>
      </c>
    </row>
    <row r="6263" spans="1:6">
      <c r="A6263" s="180" t="s">
        <v>397</v>
      </c>
      <c r="B6263" s="181">
        <v>4248</v>
      </c>
      <c r="C6263" s="181">
        <v>858900</v>
      </c>
      <c r="D6263" s="181">
        <v>6</v>
      </c>
      <c r="E6263" s="180" t="s">
        <v>10347</v>
      </c>
      <c r="F6263" s="180" t="s">
        <v>44</v>
      </c>
    </row>
    <row r="6264" spans="1:6">
      <c r="A6264" s="180" t="s">
        <v>397</v>
      </c>
      <c r="B6264" s="181">
        <v>6021</v>
      </c>
      <c r="C6264" s="181">
        <v>466000</v>
      </c>
      <c r="D6264" s="181">
        <v>6</v>
      </c>
      <c r="E6264" s="180" t="s">
        <v>10348</v>
      </c>
      <c r="F6264" s="180" t="s">
        <v>14</v>
      </c>
    </row>
    <row r="6265" spans="1:6">
      <c r="A6265" s="180" t="s">
        <v>397</v>
      </c>
      <c r="B6265" s="181">
        <v>5724</v>
      </c>
      <c r="C6265" s="181">
        <v>651900</v>
      </c>
      <c r="D6265" s="181">
        <v>6</v>
      </c>
      <c r="E6265" s="180" t="s">
        <v>10349</v>
      </c>
      <c r="F6265" s="180" t="s">
        <v>46</v>
      </c>
    </row>
    <row r="6266" spans="1:6">
      <c r="A6266" s="180" t="s">
        <v>397</v>
      </c>
      <c r="B6266" s="181">
        <v>2691</v>
      </c>
      <c r="C6266" s="181">
        <v>647700</v>
      </c>
      <c r="D6266" s="181">
        <v>5</v>
      </c>
      <c r="E6266" s="180" t="s">
        <v>10350</v>
      </c>
      <c r="F6266" s="180" t="s">
        <v>7</v>
      </c>
    </row>
    <row r="6267" spans="1:6">
      <c r="A6267" s="180" t="s">
        <v>397</v>
      </c>
      <c r="B6267" s="181">
        <v>6329</v>
      </c>
      <c r="C6267" s="181">
        <v>554200</v>
      </c>
      <c r="D6267" s="181">
        <v>4</v>
      </c>
      <c r="E6267" s="180" t="s">
        <v>10351</v>
      </c>
      <c r="F6267" s="180" t="s">
        <v>41</v>
      </c>
    </row>
    <row r="6268" spans="1:6">
      <c r="A6268" s="180" t="s">
        <v>397</v>
      </c>
      <c r="B6268" s="181">
        <v>3503</v>
      </c>
      <c r="C6268" s="181">
        <v>340000</v>
      </c>
      <c r="D6268" s="181">
        <v>4</v>
      </c>
      <c r="E6268" s="180" t="s">
        <v>10352</v>
      </c>
      <c r="F6268" s="180" t="s">
        <v>14</v>
      </c>
    </row>
    <row r="6269" spans="1:6">
      <c r="A6269" s="180" t="s">
        <v>397</v>
      </c>
      <c r="B6269" s="181">
        <v>7920</v>
      </c>
      <c r="C6269" s="181">
        <v>532600</v>
      </c>
      <c r="D6269" s="181">
        <v>8</v>
      </c>
      <c r="E6269" s="180" t="s">
        <v>10353</v>
      </c>
      <c r="F6269" s="180" t="s">
        <v>14</v>
      </c>
    </row>
    <row r="6270" spans="1:6">
      <c r="A6270" s="180" t="s">
        <v>397</v>
      </c>
      <c r="B6270" s="181">
        <v>4172</v>
      </c>
      <c r="C6270" s="181">
        <v>623600</v>
      </c>
      <c r="D6270" s="181">
        <v>4</v>
      </c>
      <c r="E6270" s="180" t="s">
        <v>10354</v>
      </c>
      <c r="F6270" s="180" t="s">
        <v>28</v>
      </c>
    </row>
    <row r="6271" spans="1:6">
      <c r="A6271" s="180" t="s">
        <v>397</v>
      </c>
      <c r="B6271" s="181">
        <v>3696</v>
      </c>
      <c r="C6271" s="181">
        <v>1195100</v>
      </c>
      <c r="D6271" s="181">
        <v>5</v>
      </c>
      <c r="E6271" s="180" t="s">
        <v>10355</v>
      </c>
      <c r="F6271" s="180" t="s">
        <v>7</v>
      </c>
    </row>
    <row r="6272" spans="1:6">
      <c r="A6272" s="180" t="s">
        <v>397</v>
      </c>
      <c r="B6272" s="181">
        <v>10310</v>
      </c>
      <c r="C6272" s="181">
        <v>890700</v>
      </c>
      <c r="D6272" s="181">
        <v>4</v>
      </c>
      <c r="E6272" s="180" t="s">
        <v>10356</v>
      </c>
      <c r="F6272" s="180" t="s">
        <v>41</v>
      </c>
    </row>
    <row r="6273" spans="1:6">
      <c r="A6273" s="180" t="s">
        <v>397</v>
      </c>
      <c r="B6273" s="181">
        <v>3204</v>
      </c>
      <c r="C6273" s="181">
        <v>276900</v>
      </c>
      <c r="D6273" s="181">
        <v>4</v>
      </c>
      <c r="E6273" s="180" t="s">
        <v>10357</v>
      </c>
      <c r="F6273" s="180" t="s">
        <v>14</v>
      </c>
    </row>
    <row r="6274" spans="1:6">
      <c r="A6274" s="180" t="s">
        <v>397</v>
      </c>
      <c r="B6274" s="181">
        <v>7638</v>
      </c>
      <c r="C6274" s="181">
        <v>804400</v>
      </c>
      <c r="D6274" s="181">
        <v>4</v>
      </c>
      <c r="E6274" s="180" t="s">
        <v>10358</v>
      </c>
      <c r="F6274" s="180" t="s">
        <v>41</v>
      </c>
    </row>
    <row r="6275" spans="1:6">
      <c r="A6275" s="180" t="s">
        <v>397</v>
      </c>
      <c r="B6275" s="181">
        <v>5488</v>
      </c>
      <c r="C6275" s="181">
        <v>1233600</v>
      </c>
      <c r="D6275" s="181">
        <v>6</v>
      </c>
      <c r="E6275" s="180" t="s">
        <v>10359</v>
      </c>
      <c r="F6275" s="180" t="s">
        <v>7</v>
      </c>
    </row>
    <row r="6276" spans="1:6">
      <c r="A6276" s="180" t="s">
        <v>397</v>
      </c>
      <c r="B6276" s="181">
        <v>4023</v>
      </c>
      <c r="C6276" s="181">
        <v>327000</v>
      </c>
      <c r="D6276" s="181">
        <v>5</v>
      </c>
      <c r="E6276" s="180" t="s">
        <v>10360</v>
      </c>
      <c r="F6276" s="180" t="s">
        <v>11</v>
      </c>
    </row>
    <row r="6277" spans="1:6">
      <c r="A6277" s="180" t="s">
        <v>397</v>
      </c>
      <c r="B6277" s="181">
        <v>4416</v>
      </c>
      <c r="C6277" s="181">
        <v>475500</v>
      </c>
      <c r="D6277" s="181">
        <v>4</v>
      </c>
      <c r="E6277" s="180" t="s">
        <v>10361</v>
      </c>
      <c r="F6277" s="180" t="s">
        <v>5</v>
      </c>
    </row>
    <row r="6278" spans="1:6">
      <c r="A6278" s="180" t="s">
        <v>397</v>
      </c>
      <c r="B6278" s="181">
        <v>5052</v>
      </c>
      <c r="C6278" s="181">
        <v>395600</v>
      </c>
      <c r="D6278" s="181">
        <v>6</v>
      </c>
      <c r="E6278" s="180" t="s">
        <v>10362</v>
      </c>
      <c r="F6278" s="180" t="s">
        <v>11</v>
      </c>
    </row>
    <row r="6279" spans="1:6">
      <c r="A6279" s="180" t="s">
        <v>397</v>
      </c>
      <c r="B6279" s="181">
        <v>4059</v>
      </c>
      <c r="C6279" s="181">
        <v>402900</v>
      </c>
      <c r="D6279" s="181">
        <v>6</v>
      </c>
      <c r="E6279" s="180" t="s">
        <v>10363</v>
      </c>
      <c r="F6279" s="180" t="s">
        <v>14</v>
      </c>
    </row>
    <row r="6280" spans="1:6">
      <c r="A6280" s="180" t="s">
        <v>397</v>
      </c>
      <c r="B6280" s="181">
        <v>8142</v>
      </c>
      <c r="C6280" s="181">
        <v>645500</v>
      </c>
      <c r="D6280" s="181">
        <v>6</v>
      </c>
      <c r="E6280" s="180" t="s">
        <v>10364</v>
      </c>
      <c r="F6280" s="180" t="s">
        <v>14</v>
      </c>
    </row>
    <row r="6281" spans="1:6">
      <c r="A6281" s="180" t="s">
        <v>397</v>
      </c>
      <c r="B6281" s="181">
        <v>11230</v>
      </c>
      <c r="C6281" s="181">
        <v>2415500</v>
      </c>
      <c r="D6281" s="181">
        <v>8</v>
      </c>
      <c r="E6281" s="180" t="s">
        <v>10365</v>
      </c>
      <c r="F6281" s="180" t="s">
        <v>24</v>
      </c>
    </row>
    <row r="6282" spans="1:6">
      <c r="A6282" s="180" t="s">
        <v>397</v>
      </c>
      <c r="B6282" s="181">
        <v>4547</v>
      </c>
      <c r="C6282" s="181">
        <v>418100</v>
      </c>
      <c r="D6282" s="181">
        <v>4</v>
      </c>
      <c r="E6282" s="180" t="s">
        <v>10366</v>
      </c>
      <c r="F6282" s="180" t="s">
        <v>14</v>
      </c>
    </row>
    <row r="6283" spans="1:6">
      <c r="A6283" s="180" t="s">
        <v>397</v>
      </c>
      <c r="B6283" s="181">
        <v>4692</v>
      </c>
      <c r="C6283" s="181">
        <v>338700</v>
      </c>
      <c r="D6283" s="181">
        <v>6</v>
      </c>
      <c r="E6283" s="180" t="s">
        <v>10367</v>
      </c>
      <c r="F6283" s="180" t="s">
        <v>14</v>
      </c>
    </row>
    <row r="6284" spans="1:6">
      <c r="A6284" s="180" t="s">
        <v>397</v>
      </c>
      <c r="B6284" s="181">
        <v>2984</v>
      </c>
      <c r="C6284" s="181">
        <v>309500</v>
      </c>
      <c r="D6284" s="181">
        <v>4</v>
      </c>
      <c r="E6284" s="180" t="s">
        <v>10368</v>
      </c>
      <c r="F6284" s="180" t="s">
        <v>14</v>
      </c>
    </row>
    <row r="6285" spans="1:6">
      <c r="A6285" s="180" t="s">
        <v>397</v>
      </c>
      <c r="B6285" s="181">
        <v>4483</v>
      </c>
      <c r="C6285" s="181">
        <v>279400</v>
      </c>
      <c r="D6285" s="181">
        <v>4</v>
      </c>
      <c r="E6285" s="180" t="s">
        <v>10369</v>
      </c>
      <c r="F6285" s="180" t="s">
        <v>11</v>
      </c>
    </row>
    <row r="6286" spans="1:6">
      <c r="A6286" s="180" t="s">
        <v>397</v>
      </c>
      <c r="B6286" s="181">
        <v>7218</v>
      </c>
      <c r="C6286" s="181">
        <v>1601600</v>
      </c>
      <c r="D6286" s="181">
        <v>4</v>
      </c>
      <c r="E6286" s="180" t="s">
        <v>10370</v>
      </c>
      <c r="F6286" s="180" t="s">
        <v>7</v>
      </c>
    </row>
    <row r="6287" spans="1:6">
      <c r="A6287" s="180" t="s">
        <v>397</v>
      </c>
      <c r="B6287" s="181">
        <v>8340</v>
      </c>
      <c r="C6287" s="181">
        <v>716900</v>
      </c>
      <c r="D6287" s="181">
        <v>5</v>
      </c>
      <c r="E6287" s="180" t="s">
        <v>10371</v>
      </c>
      <c r="F6287" s="180" t="s">
        <v>41</v>
      </c>
    </row>
    <row r="6288" spans="1:6">
      <c r="A6288" s="180" t="s">
        <v>397</v>
      </c>
      <c r="B6288" s="181">
        <v>4648</v>
      </c>
      <c r="C6288" s="181">
        <v>310600</v>
      </c>
      <c r="D6288" s="181">
        <v>4</v>
      </c>
      <c r="E6288" s="180" t="s">
        <v>10372</v>
      </c>
      <c r="F6288" s="180" t="s">
        <v>15</v>
      </c>
    </row>
    <row r="6289" spans="1:6">
      <c r="A6289" s="180" t="s">
        <v>397</v>
      </c>
      <c r="B6289" s="181">
        <v>4755</v>
      </c>
      <c r="C6289" s="181">
        <v>591000</v>
      </c>
      <c r="D6289" s="181">
        <v>6</v>
      </c>
      <c r="E6289" s="180" t="s">
        <v>10373</v>
      </c>
      <c r="F6289" s="180" t="s">
        <v>13</v>
      </c>
    </row>
    <row r="6290" spans="1:6">
      <c r="A6290" s="180" t="s">
        <v>397</v>
      </c>
      <c r="B6290" s="181">
        <v>4050</v>
      </c>
      <c r="C6290" s="181">
        <v>278300</v>
      </c>
      <c r="D6290" s="181">
        <v>5</v>
      </c>
      <c r="E6290" s="180" t="s">
        <v>10374</v>
      </c>
      <c r="F6290" s="180" t="s">
        <v>11</v>
      </c>
    </row>
    <row r="6291" spans="1:6">
      <c r="A6291" s="180" t="s">
        <v>397</v>
      </c>
      <c r="B6291" s="181">
        <v>4799</v>
      </c>
      <c r="C6291" s="181">
        <v>1026100</v>
      </c>
      <c r="D6291" s="181">
        <v>4</v>
      </c>
      <c r="E6291" s="180" t="s">
        <v>10375</v>
      </c>
      <c r="F6291" s="180" t="s">
        <v>7</v>
      </c>
    </row>
    <row r="6292" spans="1:6">
      <c r="A6292" s="180" t="s">
        <v>397</v>
      </c>
      <c r="B6292" s="181">
        <v>3642</v>
      </c>
      <c r="C6292" s="181">
        <v>1235000</v>
      </c>
      <c r="D6292" s="181">
        <v>5</v>
      </c>
      <c r="E6292" s="180" t="s">
        <v>10376</v>
      </c>
      <c r="F6292" s="180" t="s">
        <v>7</v>
      </c>
    </row>
    <row r="6293" spans="1:6">
      <c r="A6293" s="180" t="s">
        <v>397</v>
      </c>
      <c r="B6293" s="181">
        <v>4896</v>
      </c>
      <c r="C6293" s="181">
        <v>306300</v>
      </c>
      <c r="D6293" s="181">
        <v>6</v>
      </c>
      <c r="E6293" s="180" t="s">
        <v>10377</v>
      </c>
      <c r="F6293" s="180" t="s">
        <v>11</v>
      </c>
    </row>
    <row r="6294" spans="1:6">
      <c r="A6294" s="180" t="s">
        <v>397</v>
      </c>
      <c r="B6294" s="181">
        <v>3568</v>
      </c>
      <c r="C6294" s="181">
        <v>705500</v>
      </c>
      <c r="D6294" s="181">
        <v>4</v>
      </c>
      <c r="E6294" s="180" t="s">
        <v>10378</v>
      </c>
      <c r="F6294" s="180" t="s">
        <v>28</v>
      </c>
    </row>
    <row r="6295" spans="1:6">
      <c r="A6295" s="180" t="s">
        <v>397</v>
      </c>
      <c r="B6295" s="181">
        <v>2919</v>
      </c>
      <c r="C6295" s="181">
        <v>246100</v>
      </c>
      <c r="D6295" s="181">
        <v>4</v>
      </c>
      <c r="E6295" s="180" t="s">
        <v>10379</v>
      </c>
      <c r="F6295" s="180" t="s">
        <v>14</v>
      </c>
    </row>
    <row r="6296" spans="1:6">
      <c r="A6296" s="180" t="s">
        <v>397</v>
      </c>
      <c r="B6296" s="181">
        <v>4247</v>
      </c>
      <c r="C6296" s="181">
        <v>580600</v>
      </c>
      <c r="D6296" s="181">
        <v>4</v>
      </c>
      <c r="E6296" s="180" t="s">
        <v>10380</v>
      </c>
      <c r="F6296" s="180" t="s">
        <v>100</v>
      </c>
    </row>
    <row r="6297" spans="1:6">
      <c r="A6297" s="180" t="s">
        <v>397</v>
      </c>
      <c r="B6297" s="181">
        <v>5734</v>
      </c>
      <c r="C6297" s="181">
        <v>391300</v>
      </c>
      <c r="D6297" s="181">
        <v>7</v>
      </c>
      <c r="E6297" s="180" t="s">
        <v>10381</v>
      </c>
      <c r="F6297" s="180" t="s">
        <v>14</v>
      </c>
    </row>
    <row r="6298" spans="1:6">
      <c r="A6298" s="180" t="s">
        <v>397</v>
      </c>
      <c r="B6298" s="181">
        <v>2734</v>
      </c>
      <c r="C6298" s="181">
        <v>497800</v>
      </c>
      <c r="D6298" s="181">
        <v>4</v>
      </c>
      <c r="E6298" s="180" t="s">
        <v>10382</v>
      </c>
      <c r="F6298" s="180" t="s">
        <v>13</v>
      </c>
    </row>
    <row r="6299" spans="1:6">
      <c r="A6299" s="180" t="s">
        <v>397</v>
      </c>
      <c r="B6299" s="181">
        <v>3658</v>
      </c>
      <c r="C6299" s="181">
        <v>530400</v>
      </c>
      <c r="D6299" s="181">
        <v>4</v>
      </c>
      <c r="E6299" s="180" t="s">
        <v>10383</v>
      </c>
      <c r="F6299" s="180" t="s">
        <v>62</v>
      </c>
    </row>
    <row r="6300" spans="1:6">
      <c r="A6300" s="180" t="s">
        <v>397</v>
      </c>
      <c r="B6300" s="181">
        <v>5196</v>
      </c>
      <c r="C6300" s="181">
        <v>267400</v>
      </c>
      <c r="D6300" s="181">
        <v>6</v>
      </c>
      <c r="E6300" s="180" t="s">
        <v>10384</v>
      </c>
      <c r="F6300" s="180" t="s">
        <v>11</v>
      </c>
    </row>
    <row r="6301" spans="1:6">
      <c r="A6301" s="180" t="s">
        <v>397</v>
      </c>
      <c r="B6301" s="181">
        <v>4676</v>
      </c>
      <c r="C6301" s="181">
        <v>382000</v>
      </c>
      <c r="D6301" s="181">
        <v>5</v>
      </c>
      <c r="E6301" s="180" t="s">
        <v>10385</v>
      </c>
      <c r="F6301" s="180" t="s">
        <v>14</v>
      </c>
    </row>
    <row r="6302" spans="1:6">
      <c r="A6302" s="180" t="s">
        <v>397</v>
      </c>
      <c r="B6302" s="181">
        <v>5757</v>
      </c>
      <c r="C6302" s="181">
        <v>861900</v>
      </c>
      <c r="D6302" s="181">
        <v>4</v>
      </c>
      <c r="E6302" s="180" t="s">
        <v>10386</v>
      </c>
      <c r="F6302" s="180" t="s">
        <v>44</v>
      </c>
    </row>
    <row r="6303" spans="1:6">
      <c r="A6303" s="180" t="s">
        <v>397</v>
      </c>
      <c r="B6303" s="181">
        <v>3838</v>
      </c>
      <c r="C6303" s="181">
        <v>335700</v>
      </c>
      <c r="D6303" s="181">
        <v>4</v>
      </c>
      <c r="E6303" s="180" t="s">
        <v>10387</v>
      </c>
      <c r="F6303" s="180" t="s">
        <v>16</v>
      </c>
    </row>
    <row r="6304" spans="1:6">
      <c r="A6304" s="180" t="s">
        <v>397</v>
      </c>
      <c r="B6304" s="181">
        <v>2968</v>
      </c>
      <c r="C6304" s="181">
        <v>351200</v>
      </c>
      <c r="D6304" s="181">
        <v>4</v>
      </c>
      <c r="E6304" s="180" t="s">
        <v>10388</v>
      </c>
      <c r="F6304" s="180" t="s">
        <v>74</v>
      </c>
    </row>
    <row r="6305" spans="1:6">
      <c r="A6305" s="180" t="s">
        <v>397</v>
      </c>
      <c r="B6305" s="181">
        <v>4998</v>
      </c>
      <c r="C6305" s="181">
        <v>780800</v>
      </c>
      <c r="D6305" s="181">
        <v>6</v>
      </c>
      <c r="E6305" s="180" t="s">
        <v>10389</v>
      </c>
      <c r="F6305" s="180" t="s">
        <v>13</v>
      </c>
    </row>
    <row r="6306" spans="1:6">
      <c r="A6306" s="180" t="s">
        <v>397</v>
      </c>
      <c r="B6306" s="181">
        <v>4666</v>
      </c>
      <c r="C6306" s="181">
        <v>362400</v>
      </c>
      <c r="D6306" s="181">
        <v>6</v>
      </c>
      <c r="E6306" s="180" t="s">
        <v>10390</v>
      </c>
      <c r="F6306" s="180" t="s">
        <v>15</v>
      </c>
    </row>
    <row r="6307" spans="1:6">
      <c r="A6307" s="180" t="s">
        <v>397</v>
      </c>
      <c r="B6307" s="181">
        <v>7113</v>
      </c>
      <c r="C6307" s="181">
        <v>469100</v>
      </c>
      <c r="D6307" s="181">
        <v>5</v>
      </c>
      <c r="E6307" s="180" t="s">
        <v>10391</v>
      </c>
      <c r="F6307" s="180" t="s">
        <v>10</v>
      </c>
    </row>
    <row r="6308" spans="1:6">
      <c r="A6308" s="180" t="s">
        <v>397</v>
      </c>
      <c r="B6308" s="181">
        <v>5143</v>
      </c>
      <c r="C6308" s="181">
        <v>445700</v>
      </c>
      <c r="D6308" s="181">
        <v>4</v>
      </c>
      <c r="E6308" s="180" t="s">
        <v>10392</v>
      </c>
      <c r="F6308" s="180" t="s">
        <v>11</v>
      </c>
    </row>
    <row r="6309" spans="1:6">
      <c r="A6309" s="180" t="s">
        <v>397</v>
      </c>
      <c r="B6309" s="181">
        <v>4209</v>
      </c>
      <c r="C6309" s="181">
        <v>1026700</v>
      </c>
      <c r="D6309" s="181">
        <v>7</v>
      </c>
      <c r="E6309" s="180" t="s">
        <v>10393</v>
      </c>
      <c r="F6309" s="180" t="s">
        <v>31</v>
      </c>
    </row>
    <row r="6310" spans="1:6">
      <c r="A6310" s="180" t="s">
        <v>397</v>
      </c>
      <c r="B6310" s="181">
        <v>4152</v>
      </c>
      <c r="C6310" s="181">
        <v>329700</v>
      </c>
      <c r="D6310" s="181">
        <v>6</v>
      </c>
      <c r="E6310" s="180" t="s">
        <v>10394</v>
      </c>
      <c r="F6310" s="180" t="s">
        <v>14</v>
      </c>
    </row>
    <row r="6311" spans="1:6">
      <c r="A6311" s="180" t="s">
        <v>397</v>
      </c>
      <c r="B6311" s="181">
        <v>4623</v>
      </c>
      <c r="C6311" s="181">
        <v>347600</v>
      </c>
      <c r="D6311" s="181">
        <v>4</v>
      </c>
      <c r="E6311" s="180" t="s">
        <v>10395</v>
      </c>
      <c r="F6311" s="180" t="s">
        <v>14</v>
      </c>
    </row>
    <row r="6312" spans="1:6">
      <c r="A6312" s="180" t="s">
        <v>397</v>
      </c>
      <c r="B6312" s="181">
        <v>2296</v>
      </c>
      <c r="C6312" s="181">
        <v>200300</v>
      </c>
      <c r="D6312" s="181">
        <v>4</v>
      </c>
      <c r="E6312" s="180" t="s">
        <v>10396</v>
      </c>
      <c r="F6312" s="180" t="s">
        <v>206</v>
      </c>
    </row>
    <row r="6313" spans="1:6">
      <c r="A6313" s="180" t="s">
        <v>397</v>
      </c>
      <c r="B6313" s="181">
        <v>6336</v>
      </c>
      <c r="C6313" s="181">
        <v>455200</v>
      </c>
      <c r="D6313" s="181">
        <v>6</v>
      </c>
      <c r="E6313" s="180" t="s">
        <v>10397</v>
      </c>
      <c r="F6313" s="180" t="s">
        <v>14</v>
      </c>
    </row>
    <row r="6314" spans="1:6">
      <c r="A6314" s="180" t="s">
        <v>397</v>
      </c>
      <c r="B6314" s="181">
        <v>3226</v>
      </c>
      <c r="C6314" s="181">
        <v>335000</v>
      </c>
      <c r="D6314" s="181">
        <v>4</v>
      </c>
      <c r="E6314" s="180" t="s">
        <v>10398</v>
      </c>
      <c r="F6314" s="180" t="s">
        <v>139</v>
      </c>
    </row>
    <row r="6315" spans="1:6">
      <c r="A6315" s="180" t="s">
        <v>397</v>
      </c>
      <c r="B6315" s="181">
        <v>4060</v>
      </c>
      <c r="C6315" s="181">
        <v>382900</v>
      </c>
      <c r="D6315" s="181">
        <v>4</v>
      </c>
      <c r="E6315" s="180" t="s">
        <v>10399</v>
      </c>
      <c r="F6315" s="180" t="s">
        <v>15</v>
      </c>
    </row>
    <row r="6316" spans="1:6">
      <c r="A6316" s="180" t="s">
        <v>397</v>
      </c>
      <c r="B6316" s="181">
        <v>7760</v>
      </c>
      <c r="C6316" s="181">
        <v>485500</v>
      </c>
      <c r="D6316" s="181">
        <v>8</v>
      </c>
      <c r="E6316" s="180" t="s">
        <v>10400</v>
      </c>
      <c r="F6316" s="180" t="s">
        <v>158</v>
      </c>
    </row>
    <row r="6317" spans="1:6">
      <c r="A6317" s="180" t="s">
        <v>397</v>
      </c>
      <c r="B6317" s="181">
        <v>5052</v>
      </c>
      <c r="C6317" s="181">
        <v>324600</v>
      </c>
      <c r="D6317" s="181">
        <v>6</v>
      </c>
      <c r="E6317" s="180" t="s">
        <v>10401</v>
      </c>
      <c r="F6317" s="180" t="s">
        <v>11</v>
      </c>
    </row>
    <row r="6318" spans="1:6">
      <c r="A6318" s="180" t="s">
        <v>397</v>
      </c>
      <c r="B6318" s="181">
        <v>10960</v>
      </c>
      <c r="C6318" s="181">
        <v>2071500</v>
      </c>
      <c r="D6318" s="181">
        <v>8</v>
      </c>
      <c r="E6318" s="180" t="s">
        <v>10402</v>
      </c>
      <c r="F6318" s="180" t="s">
        <v>7</v>
      </c>
    </row>
    <row r="6319" spans="1:6">
      <c r="A6319" s="180" t="s">
        <v>397</v>
      </c>
      <c r="B6319" s="181">
        <v>3127</v>
      </c>
      <c r="C6319" s="181">
        <v>436500</v>
      </c>
      <c r="D6319" s="181">
        <v>4</v>
      </c>
      <c r="E6319" s="180" t="s">
        <v>10403</v>
      </c>
      <c r="F6319" s="180" t="s">
        <v>49</v>
      </c>
    </row>
    <row r="6320" spans="1:6">
      <c r="A6320" s="180" t="s">
        <v>397</v>
      </c>
      <c r="B6320" s="181">
        <v>2651</v>
      </c>
      <c r="C6320" s="181">
        <v>749200</v>
      </c>
      <c r="D6320" s="181">
        <v>4</v>
      </c>
      <c r="E6320" s="180" t="s">
        <v>10404</v>
      </c>
      <c r="F6320" s="180" t="s">
        <v>28</v>
      </c>
    </row>
    <row r="6321" spans="1:6">
      <c r="A6321" s="180" t="s">
        <v>397</v>
      </c>
      <c r="B6321" s="181">
        <v>2288</v>
      </c>
      <c r="C6321" s="181">
        <v>225200</v>
      </c>
      <c r="D6321" s="181">
        <v>4</v>
      </c>
      <c r="E6321" s="180" t="s">
        <v>10405</v>
      </c>
      <c r="F6321" s="180" t="s">
        <v>14</v>
      </c>
    </row>
    <row r="6322" spans="1:6">
      <c r="A6322" s="180" t="s">
        <v>397</v>
      </c>
      <c r="B6322" s="181">
        <v>2633</v>
      </c>
      <c r="C6322" s="181">
        <v>269100</v>
      </c>
      <c r="D6322" s="181">
        <v>4</v>
      </c>
      <c r="E6322" s="180" t="s">
        <v>10406</v>
      </c>
      <c r="F6322" s="180" t="s">
        <v>95</v>
      </c>
    </row>
    <row r="6323" spans="1:6">
      <c r="A6323" s="180" t="s">
        <v>397</v>
      </c>
      <c r="B6323" s="181">
        <v>3824</v>
      </c>
      <c r="C6323" s="181">
        <v>814100</v>
      </c>
      <c r="D6323" s="181">
        <v>4</v>
      </c>
      <c r="E6323" s="180" t="s">
        <v>10407</v>
      </c>
      <c r="F6323" s="180" t="s">
        <v>44</v>
      </c>
    </row>
    <row r="6324" spans="1:6">
      <c r="A6324" s="180" t="s">
        <v>397</v>
      </c>
      <c r="B6324" s="181">
        <v>4448</v>
      </c>
      <c r="C6324" s="181">
        <v>287800</v>
      </c>
      <c r="D6324" s="181">
        <v>5</v>
      </c>
      <c r="E6324" s="180" t="s">
        <v>10408</v>
      </c>
      <c r="F6324" s="180" t="s">
        <v>11</v>
      </c>
    </row>
    <row r="6325" spans="1:6">
      <c r="A6325" s="180" t="s">
        <v>397</v>
      </c>
      <c r="B6325" s="181">
        <v>3469</v>
      </c>
      <c r="C6325" s="181">
        <v>625300</v>
      </c>
      <c r="D6325" s="181">
        <v>4</v>
      </c>
      <c r="E6325" s="180" t="s">
        <v>10409</v>
      </c>
      <c r="F6325" s="180" t="s">
        <v>78</v>
      </c>
    </row>
    <row r="6326" spans="1:6">
      <c r="A6326" s="180" t="s">
        <v>397</v>
      </c>
      <c r="B6326" s="181">
        <v>3328</v>
      </c>
      <c r="C6326" s="181">
        <v>717800</v>
      </c>
      <c r="D6326" s="181">
        <v>5</v>
      </c>
      <c r="E6326" s="180" t="s">
        <v>10410</v>
      </c>
      <c r="F6326" s="180" t="s">
        <v>16</v>
      </c>
    </row>
    <row r="6327" spans="1:6">
      <c r="A6327" s="180" t="s">
        <v>397</v>
      </c>
      <c r="B6327" s="181">
        <v>4374</v>
      </c>
      <c r="C6327" s="181">
        <v>326400</v>
      </c>
      <c r="D6327" s="181">
        <v>4</v>
      </c>
      <c r="E6327" s="180" t="s">
        <v>10411</v>
      </c>
      <c r="F6327" s="180" t="s">
        <v>14</v>
      </c>
    </row>
    <row r="6328" spans="1:6">
      <c r="A6328" s="180" t="s">
        <v>397</v>
      </c>
      <c r="B6328" s="181">
        <v>2267</v>
      </c>
      <c r="C6328" s="181">
        <v>247100</v>
      </c>
      <c r="D6328" s="181">
        <v>4</v>
      </c>
      <c r="E6328" s="180" t="s">
        <v>10412</v>
      </c>
      <c r="F6328" s="180" t="s">
        <v>15</v>
      </c>
    </row>
    <row r="6329" spans="1:6">
      <c r="A6329" s="180" t="s">
        <v>397</v>
      </c>
      <c r="B6329" s="181">
        <v>4783</v>
      </c>
      <c r="C6329" s="181">
        <v>354000</v>
      </c>
      <c r="D6329" s="181">
        <v>4</v>
      </c>
      <c r="E6329" s="180" t="s">
        <v>10413</v>
      </c>
      <c r="F6329" s="180" t="s">
        <v>14</v>
      </c>
    </row>
    <row r="6330" spans="1:6">
      <c r="A6330" s="180" t="s">
        <v>397</v>
      </c>
      <c r="B6330" s="181">
        <v>4450</v>
      </c>
      <c r="C6330" s="181">
        <v>630500</v>
      </c>
      <c r="D6330" s="181">
        <v>6</v>
      </c>
      <c r="E6330" s="180" t="s">
        <v>10414</v>
      </c>
      <c r="F6330" s="180" t="s">
        <v>18</v>
      </c>
    </row>
    <row r="6331" spans="1:6">
      <c r="A6331" s="180" t="s">
        <v>397</v>
      </c>
      <c r="B6331" s="181">
        <v>4960</v>
      </c>
      <c r="C6331" s="181">
        <v>408400</v>
      </c>
      <c r="D6331" s="181">
        <v>5</v>
      </c>
      <c r="E6331" s="180" t="s">
        <v>10415</v>
      </c>
      <c r="F6331" s="180" t="s">
        <v>37</v>
      </c>
    </row>
    <row r="6332" spans="1:6">
      <c r="A6332" s="180" t="s">
        <v>397</v>
      </c>
      <c r="B6332" s="181">
        <v>7727</v>
      </c>
      <c r="C6332" s="181">
        <v>362600</v>
      </c>
      <c r="D6332" s="181">
        <v>4</v>
      </c>
      <c r="E6332" s="180" t="s">
        <v>10416</v>
      </c>
      <c r="F6332" s="180" t="s">
        <v>37</v>
      </c>
    </row>
    <row r="6333" spans="1:6">
      <c r="A6333" s="180" t="s">
        <v>397</v>
      </c>
      <c r="B6333" s="181">
        <v>4260</v>
      </c>
      <c r="C6333" s="181">
        <v>355700</v>
      </c>
      <c r="D6333" s="181">
        <v>6</v>
      </c>
      <c r="E6333" s="180" t="s">
        <v>10417</v>
      </c>
      <c r="F6333" s="180" t="s">
        <v>11</v>
      </c>
    </row>
    <row r="6334" spans="1:6">
      <c r="A6334" s="180" t="s">
        <v>397</v>
      </c>
      <c r="B6334" s="181">
        <v>6222</v>
      </c>
      <c r="C6334" s="181">
        <v>951300</v>
      </c>
      <c r="D6334" s="181">
        <v>4</v>
      </c>
      <c r="E6334" s="180" t="s">
        <v>10418</v>
      </c>
      <c r="F6334" s="180" t="s">
        <v>24</v>
      </c>
    </row>
    <row r="6335" spans="1:6">
      <c r="A6335" s="180" t="s">
        <v>397</v>
      </c>
      <c r="B6335" s="181">
        <v>7926</v>
      </c>
      <c r="C6335" s="181">
        <v>1823100</v>
      </c>
      <c r="D6335" s="181">
        <v>8</v>
      </c>
      <c r="E6335" s="180" t="s">
        <v>10419</v>
      </c>
      <c r="F6335" s="180" t="s">
        <v>24</v>
      </c>
    </row>
    <row r="6336" spans="1:6">
      <c r="A6336" s="180" t="s">
        <v>397</v>
      </c>
      <c r="B6336" s="181">
        <v>3028</v>
      </c>
      <c r="C6336" s="181">
        <v>482200</v>
      </c>
      <c r="D6336" s="181">
        <v>4</v>
      </c>
      <c r="E6336" s="180" t="s">
        <v>10420</v>
      </c>
      <c r="F6336" s="180" t="s">
        <v>13</v>
      </c>
    </row>
    <row r="6337" spans="1:6">
      <c r="A6337" s="180" t="s">
        <v>397</v>
      </c>
      <c r="B6337" s="181">
        <v>3431</v>
      </c>
      <c r="C6337" s="181">
        <v>764400</v>
      </c>
      <c r="D6337" s="181">
        <v>4</v>
      </c>
      <c r="E6337" s="180" t="s">
        <v>10421</v>
      </c>
      <c r="F6337" s="180" t="s">
        <v>28</v>
      </c>
    </row>
    <row r="6338" spans="1:6">
      <c r="A6338" s="180" t="s">
        <v>397</v>
      </c>
      <c r="B6338" s="181">
        <v>3726</v>
      </c>
      <c r="C6338" s="181">
        <v>1636800</v>
      </c>
      <c r="D6338" s="181">
        <v>7</v>
      </c>
      <c r="E6338" s="180" t="s">
        <v>10422</v>
      </c>
      <c r="F6338" s="180" t="s">
        <v>7</v>
      </c>
    </row>
    <row r="6339" spans="1:6">
      <c r="A6339" s="180" t="s">
        <v>397</v>
      </c>
      <c r="B6339" s="181">
        <v>7338</v>
      </c>
      <c r="C6339" s="181">
        <v>1101700</v>
      </c>
      <c r="D6339" s="181">
        <v>6</v>
      </c>
      <c r="E6339" s="180" t="s">
        <v>10423</v>
      </c>
      <c r="F6339" s="180" t="s">
        <v>78</v>
      </c>
    </row>
    <row r="6340" spans="1:6">
      <c r="A6340" s="180" t="s">
        <v>397</v>
      </c>
      <c r="B6340" s="181">
        <v>3339</v>
      </c>
      <c r="C6340" s="181">
        <v>260700</v>
      </c>
      <c r="D6340" s="181">
        <v>5</v>
      </c>
      <c r="E6340" s="180" t="s">
        <v>10424</v>
      </c>
      <c r="F6340" s="180" t="s">
        <v>11</v>
      </c>
    </row>
    <row r="6341" spans="1:6">
      <c r="A6341" s="180" t="s">
        <v>397</v>
      </c>
      <c r="B6341" s="181">
        <v>5874</v>
      </c>
      <c r="C6341" s="181">
        <v>447300</v>
      </c>
      <c r="D6341" s="181">
        <v>6</v>
      </c>
      <c r="E6341" s="180" t="s">
        <v>10425</v>
      </c>
      <c r="F6341" s="180" t="s">
        <v>11</v>
      </c>
    </row>
    <row r="6342" spans="1:6">
      <c r="A6342" s="180" t="s">
        <v>397</v>
      </c>
      <c r="B6342" s="181">
        <v>4872</v>
      </c>
      <c r="C6342" s="181">
        <v>237300</v>
      </c>
      <c r="D6342" s="181">
        <v>5</v>
      </c>
      <c r="E6342" s="180" t="s">
        <v>10426</v>
      </c>
      <c r="F6342" s="180" t="s">
        <v>11</v>
      </c>
    </row>
    <row r="6343" spans="1:6">
      <c r="A6343" s="180" t="s">
        <v>397</v>
      </c>
      <c r="B6343" s="181">
        <v>5619</v>
      </c>
      <c r="C6343" s="181">
        <v>642800</v>
      </c>
      <c r="D6343" s="181">
        <v>5</v>
      </c>
      <c r="E6343" s="180" t="s">
        <v>10427</v>
      </c>
      <c r="F6343" s="180" t="s">
        <v>24</v>
      </c>
    </row>
    <row r="6344" spans="1:6">
      <c r="A6344" s="180" t="s">
        <v>397</v>
      </c>
      <c r="B6344" s="181">
        <v>2966</v>
      </c>
      <c r="C6344" s="181">
        <v>332300</v>
      </c>
      <c r="D6344" s="181">
        <v>4</v>
      </c>
      <c r="E6344" s="180" t="s">
        <v>10428</v>
      </c>
      <c r="F6344" s="180" t="s">
        <v>16</v>
      </c>
    </row>
    <row r="6345" spans="1:6">
      <c r="A6345" s="180" t="s">
        <v>397</v>
      </c>
      <c r="B6345" s="181">
        <v>2853</v>
      </c>
      <c r="C6345" s="181">
        <v>444900</v>
      </c>
      <c r="D6345" s="181">
        <v>4</v>
      </c>
      <c r="E6345" s="180" t="s">
        <v>10429</v>
      </c>
      <c r="F6345" s="180" t="s">
        <v>27</v>
      </c>
    </row>
    <row r="6346" spans="1:6">
      <c r="A6346" s="180" t="s">
        <v>397</v>
      </c>
      <c r="B6346" s="181">
        <v>4800</v>
      </c>
      <c r="C6346" s="181">
        <v>297100</v>
      </c>
      <c r="D6346" s="181">
        <v>6</v>
      </c>
      <c r="E6346" s="180" t="s">
        <v>10430</v>
      </c>
      <c r="F6346" s="180" t="s">
        <v>11</v>
      </c>
    </row>
    <row r="6347" spans="1:6">
      <c r="A6347" s="180" t="s">
        <v>397</v>
      </c>
      <c r="B6347" s="181">
        <v>3008</v>
      </c>
      <c r="C6347" s="181">
        <v>672300</v>
      </c>
      <c r="D6347" s="181">
        <v>4</v>
      </c>
      <c r="E6347" s="180" t="s">
        <v>10431</v>
      </c>
      <c r="F6347" s="180" t="s">
        <v>66</v>
      </c>
    </row>
    <row r="6348" spans="1:6">
      <c r="A6348" s="180" t="s">
        <v>397</v>
      </c>
      <c r="B6348" s="181">
        <v>4646</v>
      </c>
      <c r="C6348" s="181">
        <v>989700</v>
      </c>
      <c r="D6348" s="181">
        <v>8</v>
      </c>
      <c r="E6348" s="180" t="s">
        <v>10432</v>
      </c>
      <c r="F6348" s="180" t="s">
        <v>28</v>
      </c>
    </row>
    <row r="6349" spans="1:6">
      <c r="A6349" s="180" t="s">
        <v>397</v>
      </c>
      <c r="B6349" s="181">
        <v>5615</v>
      </c>
      <c r="C6349" s="181">
        <v>516100</v>
      </c>
      <c r="D6349" s="181">
        <v>5</v>
      </c>
      <c r="E6349" s="180" t="s">
        <v>8381</v>
      </c>
      <c r="F6349" s="180" t="s">
        <v>37</v>
      </c>
    </row>
    <row r="6350" spans="1:6">
      <c r="A6350" s="180" t="s">
        <v>397</v>
      </c>
      <c r="B6350" s="181">
        <v>3498</v>
      </c>
      <c r="C6350" s="181">
        <v>600500</v>
      </c>
      <c r="D6350" s="181">
        <v>4</v>
      </c>
      <c r="E6350" s="180" t="s">
        <v>10433</v>
      </c>
      <c r="F6350" s="180" t="s">
        <v>28</v>
      </c>
    </row>
    <row r="6351" spans="1:6">
      <c r="A6351" s="180" t="s">
        <v>397</v>
      </c>
      <c r="B6351" s="181">
        <v>5377</v>
      </c>
      <c r="C6351" s="181">
        <v>517400</v>
      </c>
      <c r="D6351" s="181">
        <v>4</v>
      </c>
      <c r="E6351" s="180" t="s">
        <v>10434</v>
      </c>
      <c r="F6351" s="180" t="s">
        <v>41</v>
      </c>
    </row>
    <row r="6352" spans="1:6">
      <c r="A6352" s="180" t="s">
        <v>397</v>
      </c>
      <c r="B6352" s="181">
        <v>3357</v>
      </c>
      <c r="C6352" s="181">
        <v>319000</v>
      </c>
      <c r="D6352" s="181">
        <v>4</v>
      </c>
      <c r="E6352" s="180" t="s">
        <v>10435</v>
      </c>
      <c r="F6352" s="180" t="s">
        <v>14</v>
      </c>
    </row>
    <row r="6353" spans="1:6">
      <c r="A6353" s="180" t="s">
        <v>397</v>
      </c>
      <c r="B6353" s="181">
        <v>4072</v>
      </c>
      <c r="C6353" s="181">
        <v>1024800</v>
      </c>
      <c r="D6353" s="181">
        <v>4</v>
      </c>
      <c r="E6353" s="180" t="s">
        <v>10436</v>
      </c>
      <c r="F6353" s="180" t="s">
        <v>7</v>
      </c>
    </row>
    <row r="6354" spans="1:6">
      <c r="A6354" s="180" t="s">
        <v>397</v>
      </c>
      <c r="B6354" s="181">
        <v>2876</v>
      </c>
      <c r="C6354" s="181">
        <v>289900</v>
      </c>
      <c r="D6354" s="181">
        <v>4</v>
      </c>
      <c r="E6354" s="180" t="s">
        <v>10437</v>
      </c>
      <c r="F6354" s="180" t="s">
        <v>15</v>
      </c>
    </row>
    <row r="6355" spans="1:6">
      <c r="A6355" s="180" t="s">
        <v>397</v>
      </c>
      <c r="B6355" s="181">
        <v>6267</v>
      </c>
      <c r="C6355" s="181">
        <v>415200</v>
      </c>
      <c r="D6355" s="181">
        <v>6</v>
      </c>
      <c r="E6355" s="180" t="s">
        <v>10438</v>
      </c>
      <c r="F6355" s="180" t="s">
        <v>14</v>
      </c>
    </row>
    <row r="6356" spans="1:6">
      <c r="A6356" s="180" t="s">
        <v>397</v>
      </c>
      <c r="B6356" s="181">
        <v>4851</v>
      </c>
      <c r="C6356" s="181">
        <v>913100</v>
      </c>
      <c r="D6356" s="181">
        <v>5</v>
      </c>
      <c r="E6356" s="180" t="s">
        <v>10439</v>
      </c>
      <c r="F6356" s="180" t="s">
        <v>162</v>
      </c>
    </row>
    <row r="6357" spans="1:6">
      <c r="A6357" s="180" t="s">
        <v>397</v>
      </c>
      <c r="B6357" s="181">
        <v>2972</v>
      </c>
      <c r="C6357" s="181">
        <v>303700</v>
      </c>
      <c r="D6357" s="181">
        <v>4</v>
      </c>
      <c r="E6357" s="180" t="s">
        <v>10440</v>
      </c>
      <c r="F6357" s="180" t="s">
        <v>95</v>
      </c>
    </row>
    <row r="6358" spans="1:6">
      <c r="A6358" s="180" t="s">
        <v>397</v>
      </c>
      <c r="B6358" s="181">
        <v>4253</v>
      </c>
      <c r="C6358" s="181">
        <v>386500</v>
      </c>
      <c r="D6358" s="181">
        <v>7</v>
      </c>
      <c r="E6358" s="180" t="s">
        <v>10441</v>
      </c>
      <c r="F6358" s="180" t="s">
        <v>11</v>
      </c>
    </row>
    <row r="6359" spans="1:6">
      <c r="A6359" s="180" t="s">
        <v>397</v>
      </c>
      <c r="B6359" s="181">
        <v>3838</v>
      </c>
      <c r="C6359" s="181">
        <v>312400</v>
      </c>
      <c r="D6359" s="181">
        <v>4</v>
      </c>
      <c r="E6359" s="180" t="s">
        <v>10442</v>
      </c>
      <c r="F6359" s="180" t="s">
        <v>14</v>
      </c>
    </row>
    <row r="6360" spans="1:6">
      <c r="A6360" s="180" t="s">
        <v>397</v>
      </c>
      <c r="B6360" s="181">
        <v>6285</v>
      </c>
      <c r="C6360" s="181">
        <v>608900</v>
      </c>
      <c r="D6360" s="181">
        <v>6</v>
      </c>
      <c r="E6360" s="180" t="s">
        <v>10443</v>
      </c>
      <c r="F6360" s="180" t="s">
        <v>14</v>
      </c>
    </row>
    <row r="6361" spans="1:6">
      <c r="A6361" s="180" t="s">
        <v>397</v>
      </c>
      <c r="B6361" s="181">
        <v>4239</v>
      </c>
      <c r="C6361" s="181">
        <v>570500</v>
      </c>
      <c r="D6361" s="181">
        <v>5</v>
      </c>
      <c r="E6361" s="180" t="s">
        <v>10444</v>
      </c>
      <c r="F6361" s="180" t="s">
        <v>49</v>
      </c>
    </row>
    <row r="6362" spans="1:6">
      <c r="A6362" s="180" t="s">
        <v>397</v>
      </c>
      <c r="B6362" s="181">
        <v>3414</v>
      </c>
      <c r="C6362" s="181">
        <v>289700</v>
      </c>
      <c r="D6362" s="181">
        <v>4</v>
      </c>
      <c r="E6362" s="180" t="s">
        <v>10445</v>
      </c>
      <c r="F6362" s="180" t="s">
        <v>11</v>
      </c>
    </row>
    <row r="6363" spans="1:6">
      <c r="A6363" s="180" t="s">
        <v>397</v>
      </c>
      <c r="B6363" s="181">
        <v>6240</v>
      </c>
      <c r="C6363" s="181">
        <v>259800</v>
      </c>
      <c r="D6363" s="181">
        <v>4</v>
      </c>
      <c r="E6363" s="180" t="s">
        <v>10446</v>
      </c>
      <c r="F6363" s="180" t="s">
        <v>14</v>
      </c>
    </row>
    <row r="6364" spans="1:6">
      <c r="A6364" s="180" t="s">
        <v>397</v>
      </c>
      <c r="B6364" s="181">
        <v>4076</v>
      </c>
      <c r="C6364" s="181">
        <v>360500</v>
      </c>
      <c r="D6364" s="181">
        <v>6</v>
      </c>
      <c r="E6364" s="180" t="s">
        <v>10447</v>
      </c>
      <c r="F6364" s="180" t="s">
        <v>11</v>
      </c>
    </row>
    <row r="6365" spans="1:6">
      <c r="A6365" s="180" t="s">
        <v>397</v>
      </c>
      <c r="B6365" s="181">
        <v>3066</v>
      </c>
      <c r="C6365" s="181">
        <v>277500</v>
      </c>
      <c r="D6365" s="181">
        <v>6</v>
      </c>
      <c r="E6365" s="180" t="s">
        <v>10448</v>
      </c>
      <c r="F6365" s="180" t="s">
        <v>14</v>
      </c>
    </row>
    <row r="6366" spans="1:6">
      <c r="A6366" s="180" t="s">
        <v>397</v>
      </c>
      <c r="B6366" s="181">
        <v>4845</v>
      </c>
      <c r="C6366" s="181">
        <v>969500</v>
      </c>
      <c r="D6366" s="181">
        <v>6</v>
      </c>
      <c r="E6366" s="180" t="s">
        <v>10449</v>
      </c>
      <c r="F6366" s="180" t="s">
        <v>66</v>
      </c>
    </row>
    <row r="6367" spans="1:6">
      <c r="A6367" s="180" t="s">
        <v>397</v>
      </c>
      <c r="B6367" s="181">
        <v>3707</v>
      </c>
      <c r="C6367" s="181">
        <v>972500</v>
      </c>
      <c r="D6367" s="181">
        <v>8</v>
      </c>
      <c r="E6367" s="180" t="s">
        <v>10450</v>
      </c>
      <c r="F6367" s="180" t="s">
        <v>177</v>
      </c>
    </row>
    <row r="6368" spans="1:6">
      <c r="A6368" s="180" t="s">
        <v>397</v>
      </c>
      <c r="B6368" s="181">
        <v>6284</v>
      </c>
      <c r="C6368" s="181">
        <v>825100</v>
      </c>
      <c r="D6368" s="181">
        <v>5</v>
      </c>
      <c r="E6368" s="180" t="s">
        <v>10451</v>
      </c>
      <c r="F6368" s="180" t="s">
        <v>44</v>
      </c>
    </row>
    <row r="6369" spans="1:6">
      <c r="A6369" s="180" t="s">
        <v>397</v>
      </c>
      <c r="B6369" s="181">
        <v>4680</v>
      </c>
      <c r="C6369" s="181">
        <v>452200</v>
      </c>
      <c r="D6369" s="181">
        <v>4</v>
      </c>
      <c r="E6369" s="180" t="s">
        <v>10452</v>
      </c>
      <c r="F6369" s="180" t="s">
        <v>14</v>
      </c>
    </row>
    <row r="6370" spans="1:6">
      <c r="A6370" s="180" t="s">
        <v>397</v>
      </c>
      <c r="B6370" s="181">
        <v>3928</v>
      </c>
      <c r="C6370" s="181">
        <v>757200</v>
      </c>
      <c r="D6370" s="181">
        <v>5</v>
      </c>
      <c r="E6370" s="180" t="s">
        <v>10453</v>
      </c>
      <c r="F6370" s="180" t="s">
        <v>28</v>
      </c>
    </row>
    <row r="6371" spans="1:6">
      <c r="A6371" s="180" t="s">
        <v>397</v>
      </c>
      <c r="B6371" s="181">
        <v>4936</v>
      </c>
      <c r="C6371" s="181">
        <v>818300</v>
      </c>
      <c r="D6371" s="181">
        <v>5</v>
      </c>
      <c r="E6371" s="180" t="s">
        <v>10454</v>
      </c>
      <c r="F6371" s="180" t="s">
        <v>66</v>
      </c>
    </row>
    <row r="6372" spans="1:6">
      <c r="A6372" s="180" t="s">
        <v>397</v>
      </c>
      <c r="B6372" s="181">
        <v>6800</v>
      </c>
      <c r="C6372" s="181">
        <v>551600</v>
      </c>
      <c r="D6372" s="181">
        <v>8</v>
      </c>
      <c r="E6372" s="180" t="s">
        <v>10455</v>
      </c>
      <c r="F6372" s="180" t="s">
        <v>15</v>
      </c>
    </row>
    <row r="6373" spans="1:6">
      <c r="A6373" s="180" t="s">
        <v>397</v>
      </c>
      <c r="B6373" s="181">
        <v>3810</v>
      </c>
      <c r="C6373" s="181">
        <v>334200</v>
      </c>
      <c r="D6373" s="181">
        <v>5</v>
      </c>
      <c r="E6373" s="180" t="s">
        <v>10456</v>
      </c>
      <c r="F6373" s="180" t="s">
        <v>14</v>
      </c>
    </row>
    <row r="6374" spans="1:6">
      <c r="A6374" s="180" t="s">
        <v>397</v>
      </c>
      <c r="B6374" s="181">
        <v>7045</v>
      </c>
      <c r="C6374" s="181">
        <v>675800</v>
      </c>
      <c r="D6374" s="181">
        <v>6</v>
      </c>
      <c r="E6374" s="180" t="s">
        <v>10457</v>
      </c>
      <c r="F6374" s="180" t="s">
        <v>14</v>
      </c>
    </row>
    <row r="6375" spans="1:6">
      <c r="A6375" s="180" t="s">
        <v>397</v>
      </c>
      <c r="B6375" s="181">
        <v>5580</v>
      </c>
      <c r="C6375" s="181">
        <v>400700</v>
      </c>
      <c r="D6375" s="181">
        <v>8</v>
      </c>
      <c r="E6375" s="180" t="s">
        <v>10458</v>
      </c>
      <c r="F6375" s="180" t="s">
        <v>11</v>
      </c>
    </row>
    <row r="6376" spans="1:6">
      <c r="A6376" s="180" t="s">
        <v>397</v>
      </c>
      <c r="B6376" s="181">
        <v>3388</v>
      </c>
      <c r="C6376" s="181">
        <v>433200</v>
      </c>
      <c r="D6376" s="181">
        <v>4</v>
      </c>
      <c r="E6376" s="180" t="s">
        <v>10459</v>
      </c>
      <c r="F6376" s="180" t="s">
        <v>5</v>
      </c>
    </row>
    <row r="6377" spans="1:6">
      <c r="A6377" s="180" t="s">
        <v>397</v>
      </c>
      <c r="B6377" s="181">
        <v>3098</v>
      </c>
      <c r="C6377" s="181">
        <v>307700</v>
      </c>
      <c r="D6377" s="181">
        <v>5</v>
      </c>
      <c r="E6377" s="180" t="s">
        <v>10460</v>
      </c>
      <c r="F6377" s="180" t="s">
        <v>14</v>
      </c>
    </row>
    <row r="6378" spans="1:6">
      <c r="A6378" s="180" t="s">
        <v>397</v>
      </c>
      <c r="B6378" s="181">
        <v>3499</v>
      </c>
      <c r="C6378" s="181">
        <v>241000</v>
      </c>
      <c r="D6378" s="181">
        <v>5</v>
      </c>
      <c r="E6378" s="180" t="s">
        <v>10461</v>
      </c>
      <c r="F6378" s="180" t="s">
        <v>14</v>
      </c>
    </row>
    <row r="6379" spans="1:6">
      <c r="A6379" s="180" t="s">
        <v>397</v>
      </c>
      <c r="B6379" s="181">
        <v>4318</v>
      </c>
      <c r="C6379" s="181">
        <v>1171000</v>
      </c>
      <c r="D6379" s="181">
        <v>4</v>
      </c>
      <c r="E6379" s="180" t="s">
        <v>10462</v>
      </c>
      <c r="F6379" s="180" t="s">
        <v>7</v>
      </c>
    </row>
    <row r="6380" spans="1:6">
      <c r="A6380" s="180" t="s">
        <v>397</v>
      </c>
      <c r="B6380" s="181">
        <v>4168</v>
      </c>
      <c r="C6380" s="181">
        <v>418700</v>
      </c>
      <c r="D6380" s="181">
        <v>6</v>
      </c>
      <c r="E6380" s="180" t="s">
        <v>10463</v>
      </c>
      <c r="F6380" s="180" t="s">
        <v>11</v>
      </c>
    </row>
    <row r="6381" spans="1:6">
      <c r="A6381" s="180" t="s">
        <v>397</v>
      </c>
      <c r="B6381" s="181">
        <v>3402</v>
      </c>
      <c r="C6381" s="181">
        <v>331800</v>
      </c>
      <c r="D6381" s="181">
        <v>4</v>
      </c>
      <c r="E6381" s="180" t="s">
        <v>10464</v>
      </c>
      <c r="F6381" s="180" t="s">
        <v>14</v>
      </c>
    </row>
    <row r="6382" spans="1:6">
      <c r="A6382" s="180" t="s">
        <v>397</v>
      </c>
      <c r="B6382" s="181">
        <v>4902</v>
      </c>
      <c r="C6382" s="181">
        <v>359300</v>
      </c>
      <c r="D6382" s="181">
        <v>6</v>
      </c>
      <c r="E6382" s="180" t="s">
        <v>10465</v>
      </c>
      <c r="F6382" s="180" t="s">
        <v>14</v>
      </c>
    </row>
    <row r="6383" spans="1:6">
      <c r="A6383" s="180" t="s">
        <v>397</v>
      </c>
      <c r="B6383" s="181">
        <v>4193</v>
      </c>
      <c r="C6383" s="181">
        <v>691200</v>
      </c>
      <c r="D6383" s="181">
        <v>4</v>
      </c>
      <c r="E6383" s="180" t="s">
        <v>10466</v>
      </c>
      <c r="F6383" s="180" t="s">
        <v>28</v>
      </c>
    </row>
    <row r="6384" spans="1:6">
      <c r="A6384" s="180" t="s">
        <v>397</v>
      </c>
      <c r="B6384" s="181">
        <v>3148</v>
      </c>
      <c r="C6384" s="181">
        <v>407800</v>
      </c>
      <c r="D6384" s="181">
        <v>4</v>
      </c>
      <c r="E6384" s="180" t="s">
        <v>10467</v>
      </c>
      <c r="F6384" s="180" t="s">
        <v>16</v>
      </c>
    </row>
    <row r="6385" spans="1:6">
      <c r="A6385" s="180" t="s">
        <v>397</v>
      </c>
      <c r="B6385" s="181">
        <v>3607</v>
      </c>
      <c r="C6385" s="181">
        <v>513600</v>
      </c>
      <c r="D6385" s="181">
        <v>5</v>
      </c>
      <c r="E6385" s="180" t="s">
        <v>10468</v>
      </c>
      <c r="F6385" s="180" t="s">
        <v>49</v>
      </c>
    </row>
    <row r="6386" spans="1:6">
      <c r="A6386" s="180" t="s">
        <v>397</v>
      </c>
      <c r="B6386" s="181">
        <v>2951</v>
      </c>
      <c r="C6386" s="181">
        <v>259900</v>
      </c>
      <c r="D6386" s="181">
        <v>4</v>
      </c>
      <c r="E6386" s="180" t="s">
        <v>10469</v>
      </c>
      <c r="F6386" s="180" t="s">
        <v>15</v>
      </c>
    </row>
    <row r="6387" spans="1:6">
      <c r="A6387" s="180" t="s">
        <v>397</v>
      </c>
      <c r="B6387" s="181">
        <v>4474</v>
      </c>
      <c r="C6387" s="181">
        <v>592800</v>
      </c>
      <c r="D6387" s="181">
        <v>8</v>
      </c>
      <c r="E6387" s="180" t="s">
        <v>10470</v>
      </c>
      <c r="F6387" s="180" t="s">
        <v>76</v>
      </c>
    </row>
    <row r="6388" spans="1:6">
      <c r="A6388" s="180" t="s">
        <v>397</v>
      </c>
      <c r="B6388" s="181">
        <v>2540</v>
      </c>
      <c r="C6388" s="181">
        <v>434500</v>
      </c>
      <c r="D6388" s="181">
        <v>5</v>
      </c>
      <c r="E6388" s="180" t="s">
        <v>10471</v>
      </c>
      <c r="F6388" s="180" t="s">
        <v>5</v>
      </c>
    </row>
    <row r="6389" spans="1:6">
      <c r="A6389" s="180" t="s">
        <v>397</v>
      </c>
      <c r="B6389" s="181">
        <v>5922</v>
      </c>
      <c r="C6389" s="181">
        <v>518100</v>
      </c>
      <c r="D6389" s="181">
        <v>6</v>
      </c>
      <c r="E6389" s="180" t="s">
        <v>10472</v>
      </c>
      <c r="F6389" s="180" t="s">
        <v>14</v>
      </c>
    </row>
    <row r="6390" spans="1:6">
      <c r="A6390" s="180" t="s">
        <v>397</v>
      </c>
      <c r="B6390" s="181">
        <v>4425</v>
      </c>
      <c r="C6390" s="181">
        <v>828900</v>
      </c>
      <c r="D6390" s="181">
        <v>6</v>
      </c>
      <c r="E6390" s="180" t="s">
        <v>10473</v>
      </c>
      <c r="F6390" s="180" t="s">
        <v>28</v>
      </c>
    </row>
    <row r="6391" spans="1:6">
      <c r="A6391" s="180" t="s">
        <v>397</v>
      </c>
      <c r="B6391" s="181">
        <v>4920</v>
      </c>
      <c r="C6391" s="181">
        <v>396900</v>
      </c>
      <c r="D6391" s="181">
        <v>6</v>
      </c>
      <c r="E6391" s="180" t="s">
        <v>10474</v>
      </c>
      <c r="F6391" s="180" t="s">
        <v>14</v>
      </c>
    </row>
    <row r="6392" spans="1:6">
      <c r="A6392" s="180" t="s">
        <v>397</v>
      </c>
      <c r="B6392" s="181">
        <v>3480</v>
      </c>
      <c r="C6392" s="181">
        <v>428900</v>
      </c>
      <c r="D6392" s="181">
        <v>4</v>
      </c>
      <c r="E6392" s="180" t="s">
        <v>10475</v>
      </c>
      <c r="F6392" s="180" t="s">
        <v>106</v>
      </c>
    </row>
    <row r="6393" spans="1:6">
      <c r="A6393" s="180" t="s">
        <v>397</v>
      </c>
      <c r="B6393" s="181">
        <v>5028</v>
      </c>
      <c r="C6393" s="181">
        <v>376200</v>
      </c>
      <c r="D6393" s="181">
        <v>4</v>
      </c>
      <c r="E6393" s="180" t="s">
        <v>10476</v>
      </c>
      <c r="F6393" s="180" t="s">
        <v>15</v>
      </c>
    </row>
    <row r="6394" spans="1:6">
      <c r="A6394" s="180" t="s">
        <v>397</v>
      </c>
      <c r="B6394" s="181">
        <v>7827</v>
      </c>
      <c r="C6394" s="181">
        <v>2342300</v>
      </c>
      <c r="D6394" s="181">
        <v>8</v>
      </c>
      <c r="E6394" s="180" t="s">
        <v>10477</v>
      </c>
      <c r="F6394" s="180" t="s">
        <v>7</v>
      </c>
    </row>
    <row r="6395" spans="1:6">
      <c r="A6395" s="180" t="s">
        <v>397</v>
      </c>
      <c r="B6395" s="181">
        <v>6828</v>
      </c>
      <c r="C6395" s="181">
        <v>524000</v>
      </c>
      <c r="D6395" s="181">
        <v>6</v>
      </c>
      <c r="E6395" s="180" t="s">
        <v>10478</v>
      </c>
      <c r="F6395" s="180" t="s">
        <v>10</v>
      </c>
    </row>
    <row r="6396" spans="1:6">
      <c r="A6396" s="180" t="s">
        <v>397</v>
      </c>
      <c r="B6396" s="181">
        <v>9609</v>
      </c>
      <c r="C6396" s="181">
        <v>1198500</v>
      </c>
      <c r="D6396" s="181">
        <v>6</v>
      </c>
      <c r="E6396" s="180" t="s">
        <v>10479</v>
      </c>
      <c r="F6396" s="180" t="s">
        <v>13</v>
      </c>
    </row>
    <row r="6397" spans="1:6">
      <c r="A6397" s="180" t="s">
        <v>397</v>
      </c>
      <c r="B6397" s="181">
        <v>4726</v>
      </c>
      <c r="C6397" s="181">
        <v>807200</v>
      </c>
      <c r="D6397" s="181">
        <v>6</v>
      </c>
      <c r="E6397" s="180" t="s">
        <v>10480</v>
      </c>
      <c r="F6397" s="180" t="s">
        <v>28</v>
      </c>
    </row>
    <row r="6398" spans="1:6">
      <c r="A6398" s="180" t="s">
        <v>397</v>
      </c>
      <c r="B6398" s="181">
        <v>5802</v>
      </c>
      <c r="C6398" s="181">
        <v>680700</v>
      </c>
      <c r="D6398" s="181">
        <v>7</v>
      </c>
      <c r="E6398" s="180" t="s">
        <v>10481</v>
      </c>
      <c r="F6398" s="180" t="s">
        <v>74</v>
      </c>
    </row>
    <row r="6399" spans="1:6">
      <c r="A6399" s="180" t="s">
        <v>397</v>
      </c>
      <c r="B6399" s="181">
        <v>5594</v>
      </c>
      <c r="C6399" s="181">
        <v>463000</v>
      </c>
      <c r="D6399" s="181">
        <v>6</v>
      </c>
      <c r="E6399" s="180" t="s">
        <v>10482</v>
      </c>
      <c r="F6399" s="180" t="s">
        <v>10</v>
      </c>
    </row>
    <row r="6400" spans="1:6">
      <c r="A6400" s="180" t="s">
        <v>397</v>
      </c>
      <c r="B6400" s="181">
        <v>5205</v>
      </c>
      <c r="C6400" s="181">
        <v>572500</v>
      </c>
      <c r="D6400" s="181">
        <v>6</v>
      </c>
      <c r="E6400" s="180" t="s">
        <v>10483</v>
      </c>
      <c r="F6400" s="180" t="s">
        <v>10</v>
      </c>
    </row>
    <row r="6401" spans="1:6">
      <c r="A6401" s="180" t="s">
        <v>397</v>
      </c>
      <c r="B6401" s="181">
        <v>4116</v>
      </c>
      <c r="C6401" s="181">
        <v>924100</v>
      </c>
      <c r="D6401" s="181">
        <v>4</v>
      </c>
      <c r="E6401" s="180" t="s">
        <v>10484</v>
      </c>
      <c r="F6401" s="180" t="s">
        <v>7</v>
      </c>
    </row>
    <row r="6402" spans="1:6">
      <c r="A6402" s="180" t="s">
        <v>397</v>
      </c>
      <c r="B6402" s="181">
        <v>7413</v>
      </c>
      <c r="C6402" s="181">
        <v>570500</v>
      </c>
      <c r="D6402" s="181">
        <v>7</v>
      </c>
      <c r="E6402" s="180" t="s">
        <v>10485</v>
      </c>
      <c r="F6402" s="180" t="s">
        <v>14</v>
      </c>
    </row>
    <row r="6403" spans="1:6">
      <c r="A6403" s="180" t="s">
        <v>397</v>
      </c>
      <c r="B6403" s="181">
        <v>5838</v>
      </c>
      <c r="C6403" s="181">
        <v>1528400</v>
      </c>
      <c r="D6403" s="181">
        <v>6</v>
      </c>
      <c r="E6403" s="180" t="s">
        <v>10486</v>
      </c>
      <c r="F6403" s="180" t="s">
        <v>7</v>
      </c>
    </row>
    <row r="6404" spans="1:6">
      <c r="A6404" s="180" t="s">
        <v>397</v>
      </c>
      <c r="B6404" s="181">
        <v>6736</v>
      </c>
      <c r="C6404" s="181">
        <v>1257500</v>
      </c>
      <c r="D6404" s="181">
        <v>7</v>
      </c>
      <c r="E6404" s="180" t="s">
        <v>10487</v>
      </c>
      <c r="F6404" s="180" t="s">
        <v>7</v>
      </c>
    </row>
    <row r="6405" spans="1:6">
      <c r="A6405" s="180" t="s">
        <v>397</v>
      </c>
      <c r="B6405" s="181">
        <v>3551</v>
      </c>
      <c r="C6405" s="181">
        <v>275700</v>
      </c>
      <c r="D6405" s="181">
        <v>4</v>
      </c>
      <c r="E6405" s="180" t="s">
        <v>10488</v>
      </c>
      <c r="F6405" s="180" t="s">
        <v>14</v>
      </c>
    </row>
    <row r="6406" spans="1:6">
      <c r="A6406" s="180" t="s">
        <v>397</v>
      </c>
      <c r="B6406" s="181">
        <v>3402</v>
      </c>
      <c r="C6406" s="181">
        <v>551300</v>
      </c>
      <c r="D6406" s="181">
        <v>6</v>
      </c>
      <c r="E6406" s="180" t="s">
        <v>10489</v>
      </c>
      <c r="F6406" s="180" t="s">
        <v>49</v>
      </c>
    </row>
    <row r="6407" spans="1:6">
      <c r="A6407" s="180" t="s">
        <v>397</v>
      </c>
      <c r="B6407" s="181">
        <v>4328</v>
      </c>
      <c r="C6407" s="181">
        <v>705100</v>
      </c>
      <c r="D6407" s="181">
        <v>4</v>
      </c>
      <c r="E6407" s="180" t="s">
        <v>10490</v>
      </c>
      <c r="F6407" s="180" t="s">
        <v>66</v>
      </c>
    </row>
    <row r="6408" spans="1:6">
      <c r="A6408" s="180" t="s">
        <v>397</v>
      </c>
      <c r="B6408" s="181">
        <v>3029</v>
      </c>
      <c r="C6408" s="181">
        <v>252300</v>
      </c>
      <c r="D6408" s="181">
        <v>4</v>
      </c>
      <c r="E6408" s="180" t="s">
        <v>10491</v>
      </c>
      <c r="F6408" s="180" t="s">
        <v>14</v>
      </c>
    </row>
    <row r="6409" spans="1:6">
      <c r="A6409" s="180" t="s">
        <v>397</v>
      </c>
      <c r="B6409" s="181">
        <v>5874</v>
      </c>
      <c r="C6409" s="181">
        <v>734700</v>
      </c>
      <c r="D6409" s="181">
        <v>6</v>
      </c>
      <c r="E6409" s="180" t="s">
        <v>10492</v>
      </c>
      <c r="F6409" s="180" t="s">
        <v>13</v>
      </c>
    </row>
    <row r="6410" spans="1:6">
      <c r="A6410" s="180" t="s">
        <v>397</v>
      </c>
      <c r="B6410" s="181">
        <v>8354</v>
      </c>
      <c r="C6410" s="181">
        <v>656900</v>
      </c>
      <c r="D6410" s="181">
        <v>6</v>
      </c>
      <c r="E6410" s="180" t="s">
        <v>10493</v>
      </c>
      <c r="F6410" s="180" t="s">
        <v>14</v>
      </c>
    </row>
    <row r="6411" spans="1:6">
      <c r="A6411" s="180" t="s">
        <v>397</v>
      </c>
      <c r="B6411" s="181">
        <v>2980</v>
      </c>
      <c r="C6411" s="181">
        <v>418800</v>
      </c>
      <c r="D6411" s="181">
        <v>4</v>
      </c>
      <c r="E6411" s="180" t="s">
        <v>10494</v>
      </c>
      <c r="F6411" s="180" t="s">
        <v>49</v>
      </c>
    </row>
    <row r="6412" spans="1:6">
      <c r="A6412" s="180" t="s">
        <v>397</v>
      </c>
      <c r="B6412" s="181">
        <v>6552</v>
      </c>
      <c r="C6412" s="181">
        <v>598400</v>
      </c>
      <c r="D6412" s="181">
        <v>6</v>
      </c>
      <c r="E6412" s="180" t="s">
        <v>10495</v>
      </c>
      <c r="F6412" s="180" t="s">
        <v>14</v>
      </c>
    </row>
    <row r="6413" spans="1:6">
      <c r="A6413" s="180" t="s">
        <v>397</v>
      </c>
      <c r="B6413" s="181">
        <v>9096</v>
      </c>
      <c r="C6413" s="181">
        <v>547900</v>
      </c>
      <c r="D6413" s="181">
        <v>7</v>
      </c>
      <c r="E6413" s="180" t="s">
        <v>10496</v>
      </c>
      <c r="F6413" s="180" t="s">
        <v>11</v>
      </c>
    </row>
    <row r="6414" spans="1:6">
      <c r="A6414" s="180" t="s">
        <v>397</v>
      </c>
      <c r="B6414" s="181">
        <v>8150</v>
      </c>
      <c r="C6414" s="181">
        <v>918000</v>
      </c>
      <c r="D6414" s="181">
        <v>8</v>
      </c>
      <c r="E6414" s="180" t="s">
        <v>10497</v>
      </c>
      <c r="F6414" s="180" t="s">
        <v>32</v>
      </c>
    </row>
    <row r="6415" spans="1:6">
      <c r="A6415" s="180" t="s">
        <v>397</v>
      </c>
      <c r="B6415" s="181">
        <v>3480</v>
      </c>
      <c r="C6415" s="181">
        <v>616500</v>
      </c>
      <c r="D6415" s="181">
        <v>4</v>
      </c>
      <c r="E6415" s="180" t="s">
        <v>10498</v>
      </c>
      <c r="F6415" s="180" t="s">
        <v>32</v>
      </c>
    </row>
    <row r="6416" spans="1:6">
      <c r="A6416" s="180" t="s">
        <v>397</v>
      </c>
      <c r="B6416" s="181">
        <v>5130</v>
      </c>
      <c r="C6416" s="181">
        <v>318100</v>
      </c>
      <c r="D6416" s="181">
        <v>6</v>
      </c>
      <c r="E6416" s="180" t="s">
        <v>10499</v>
      </c>
      <c r="F6416" s="180" t="s">
        <v>11</v>
      </c>
    </row>
    <row r="6417" spans="1:6">
      <c r="A6417" s="180" t="s">
        <v>397</v>
      </c>
      <c r="B6417" s="181">
        <v>2768</v>
      </c>
      <c r="C6417" s="181">
        <v>236500</v>
      </c>
      <c r="D6417" s="181">
        <v>4</v>
      </c>
      <c r="E6417" s="180" t="s">
        <v>10500</v>
      </c>
      <c r="F6417" s="180" t="s">
        <v>206</v>
      </c>
    </row>
    <row r="6418" spans="1:6">
      <c r="A6418" s="180" t="s">
        <v>397</v>
      </c>
      <c r="B6418" s="181">
        <v>4518</v>
      </c>
      <c r="C6418" s="181">
        <v>681000</v>
      </c>
      <c r="D6418" s="181">
        <v>7</v>
      </c>
      <c r="E6418" s="180" t="s">
        <v>10501</v>
      </c>
      <c r="F6418" s="180" t="s">
        <v>16</v>
      </c>
    </row>
    <row r="6419" spans="1:6">
      <c r="A6419" s="180" t="s">
        <v>397</v>
      </c>
      <c r="B6419" s="181">
        <v>2626</v>
      </c>
      <c r="C6419" s="181">
        <v>447200</v>
      </c>
      <c r="D6419" s="181">
        <v>4</v>
      </c>
      <c r="E6419" s="180" t="s">
        <v>10502</v>
      </c>
      <c r="F6419" s="180" t="s">
        <v>13</v>
      </c>
    </row>
    <row r="6420" spans="1:6">
      <c r="A6420" s="180" t="s">
        <v>397</v>
      </c>
      <c r="B6420" s="181">
        <v>5654</v>
      </c>
      <c r="C6420" s="181">
        <v>862500</v>
      </c>
      <c r="D6420" s="181">
        <v>5</v>
      </c>
      <c r="E6420" s="180" t="s">
        <v>10503</v>
      </c>
      <c r="F6420" s="180" t="s">
        <v>13</v>
      </c>
    </row>
    <row r="6421" spans="1:6">
      <c r="A6421" s="180" t="s">
        <v>397</v>
      </c>
      <c r="B6421" s="181">
        <v>4600</v>
      </c>
      <c r="C6421" s="181">
        <v>287900</v>
      </c>
      <c r="D6421" s="181">
        <v>4</v>
      </c>
      <c r="E6421" s="180" t="s">
        <v>10504</v>
      </c>
      <c r="F6421" s="180" t="s">
        <v>14</v>
      </c>
    </row>
    <row r="6422" spans="1:6">
      <c r="A6422" s="180" t="s">
        <v>397</v>
      </c>
      <c r="B6422" s="181">
        <v>3212</v>
      </c>
      <c r="C6422" s="181">
        <v>311900</v>
      </c>
      <c r="D6422" s="181">
        <v>4</v>
      </c>
      <c r="E6422" s="180" t="s">
        <v>10505</v>
      </c>
      <c r="F6422" s="180" t="s">
        <v>14</v>
      </c>
    </row>
    <row r="6423" spans="1:6">
      <c r="A6423" s="180" t="s">
        <v>397</v>
      </c>
      <c r="B6423" s="181">
        <v>2842</v>
      </c>
      <c r="C6423" s="181">
        <v>258200</v>
      </c>
      <c r="D6423" s="181">
        <v>4</v>
      </c>
      <c r="E6423" s="180" t="s">
        <v>10506</v>
      </c>
      <c r="F6423" s="180" t="s">
        <v>14</v>
      </c>
    </row>
    <row r="6424" spans="1:6">
      <c r="A6424" s="180" t="s">
        <v>397</v>
      </c>
      <c r="B6424" s="181">
        <v>2709</v>
      </c>
      <c r="C6424" s="181">
        <v>277600</v>
      </c>
      <c r="D6424" s="181">
        <v>4</v>
      </c>
      <c r="E6424" s="180" t="s">
        <v>10507</v>
      </c>
      <c r="F6424" s="180" t="s">
        <v>15</v>
      </c>
    </row>
    <row r="6425" spans="1:6">
      <c r="A6425" s="180" t="s">
        <v>397</v>
      </c>
      <c r="B6425" s="181">
        <v>3319</v>
      </c>
      <c r="C6425" s="181">
        <v>599900</v>
      </c>
      <c r="D6425" s="181">
        <v>4</v>
      </c>
      <c r="E6425" s="180" t="s">
        <v>10508</v>
      </c>
      <c r="F6425" s="180" t="s">
        <v>44</v>
      </c>
    </row>
    <row r="6426" spans="1:6">
      <c r="A6426" s="180" t="s">
        <v>397</v>
      </c>
      <c r="B6426" s="181">
        <v>3926</v>
      </c>
      <c r="C6426" s="181">
        <v>350400</v>
      </c>
      <c r="D6426" s="181">
        <v>4</v>
      </c>
      <c r="E6426" s="180" t="s">
        <v>10509</v>
      </c>
      <c r="F6426" s="180" t="s">
        <v>29</v>
      </c>
    </row>
    <row r="6427" spans="1:6">
      <c r="A6427" s="180" t="s">
        <v>397</v>
      </c>
      <c r="B6427" s="181">
        <v>3455</v>
      </c>
      <c r="C6427" s="181">
        <v>753300</v>
      </c>
      <c r="D6427" s="181">
        <v>6</v>
      </c>
      <c r="E6427" s="180" t="s">
        <v>10510</v>
      </c>
      <c r="F6427" s="180" t="s">
        <v>28</v>
      </c>
    </row>
    <row r="6428" spans="1:6">
      <c r="A6428" s="180" t="s">
        <v>397</v>
      </c>
      <c r="B6428" s="181">
        <v>3646</v>
      </c>
      <c r="C6428" s="181">
        <v>710800</v>
      </c>
      <c r="D6428" s="181">
        <v>5</v>
      </c>
      <c r="E6428" s="180" t="s">
        <v>10511</v>
      </c>
      <c r="F6428" s="180" t="s">
        <v>74</v>
      </c>
    </row>
    <row r="6429" spans="1:6">
      <c r="A6429" s="180" t="s">
        <v>397</v>
      </c>
      <c r="B6429" s="181">
        <v>4196</v>
      </c>
      <c r="C6429" s="181">
        <v>779800</v>
      </c>
      <c r="D6429" s="181">
        <v>4</v>
      </c>
      <c r="E6429" s="180" t="s">
        <v>10512</v>
      </c>
      <c r="F6429" s="180" t="s">
        <v>28</v>
      </c>
    </row>
    <row r="6430" spans="1:6">
      <c r="A6430" s="180" t="s">
        <v>397</v>
      </c>
      <c r="B6430" s="181">
        <v>5484</v>
      </c>
      <c r="C6430" s="181">
        <v>524200</v>
      </c>
      <c r="D6430" s="181">
        <v>6</v>
      </c>
      <c r="E6430" s="180" t="s">
        <v>10513</v>
      </c>
      <c r="F6430" s="180" t="s">
        <v>14</v>
      </c>
    </row>
    <row r="6431" spans="1:6">
      <c r="A6431" s="180" t="s">
        <v>397</v>
      </c>
      <c r="B6431" s="181">
        <v>3823</v>
      </c>
      <c r="C6431" s="181">
        <v>292600</v>
      </c>
      <c r="D6431" s="181">
        <v>4</v>
      </c>
      <c r="E6431" s="180" t="s">
        <v>10514</v>
      </c>
      <c r="F6431" s="180" t="s">
        <v>14</v>
      </c>
    </row>
    <row r="6432" spans="1:6">
      <c r="A6432" s="180" t="s">
        <v>397</v>
      </c>
      <c r="B6432" s="181">
        <v>4238</v>
      </c>
      <c r="C6432" s="181">
        <v>737500</v>
      </c>
      <c r="D6432" s="181">
        <v>5</v>
      </c>
      <c r="E6432" s="180" t="s">
        <v>10515</v>
      </c>
      <c r="F6432" s="180" t="s">
        <v>44</v>
      </c>
    </row>
    <row r="6433" spans="1:6">
      <c r="A6433" s="180" t="s">
        <v>397</v>
      </c>
      <c r="B6433" s="181">
        <v>4428</v>
      </c>
      <c r="C6433" s="181">
        <v>715800</v>
      </c>
      <c r="D6433" s="181">
        <v>4</v>
      </c>
      <c r="E6433" s="180" t="s">
        <v>10516</v>
      </c>
      <c r="F6433" s="180" t="s">
        <v>78</v>
      </c>
    </row>
    <row r="6434" spans="1:6">
      <c r="A6434" s="180" t="s">
        <v>397</v>
      </c>
      <c r="B6434" s="181">
        <v>5170</v>
      </c>
      <c r="C6434" s="181">
        <v>1184100</v>
      </c>
      <c r="D6434" s="181">
        <v>6</v>
      </c>
      <c r="E6434" s="180" t="s">
        <v>10517</v>
      </c>
      <c r="F6434" s="180" t="s">
        <v>44</v>
      </c>
    </row>
    <row r="6435" spans="1:6">
      <c r="A6435" s="180" t="s">
        <v>397</v>
      </c>
      <c r="B6435" s="181">
        <v>3928</v>
      </c>
      <c r="C6435" s="181">
        <v>675500</v>
      </c>
      <c r="D6435" s="181">
        <v>4</v>
      </c>
      <c r="E6435" s="180" t="s">
        <v>10518</v>
      </c>
      <c r="F6435" s="180" t="s">
        <v>45</v>
      </c>
    </row>
    <row r="6436" spans="1:6">
      <c r="A6436" s="180" t="s">
        <v>397</v>
      </c>
      <c r="B6436" s="181">
        <v>4380</v>
      </c>
      <c r="C6436" s="181">
        <v>569200</v>
      </c>
      <c r="D6436" s="181">
        <v>6</v>
      </c>
      <c r="E6436" s="180" t="s">
        <v>10519</v>
      </c>
      <c r="F6436" s="180" t="s">
        <v>10</v>
      </c>
    </row>
    <row r="6437" spans="1:6">
      <c r="A6437" s="180" t="s">
        <v>397</v>
      </c>
      <c r="B6437" s="181">
        <v>4428</v>
      </c>
      <c r="C6437" s="181">
        <v>725100</v>
      </c>
      <c r="D6437" s="181">
        <v>4</v>
      </c>
      <c r="E6437" s="180" t="s">
        <v>10520</v>
      </c>
      <c r="F6437" s="180" t="s">
        <v>13</v>
      </c>
    </row>
    <row r="6438" spans="1:6">
      <c r="A6438" s="180" t="s">
        <v>397</v>
      </c>
      <c r="B6438" s="181">
        <v>10100</v>
      </c>
      <c r="C6438" s="181">
        <v>2107600</v>
      </c>
      <c r="D6438" s="181">
        <v>8</v>
      </c>
      <c r="E6438" s="180" t="s">
        <v>10521</v>
      </c>
      <c r="F6438" s="180" t="s">
        <v>24</v>
      </c>
    </row>
    <row r="6439" spans="1:6">
      <c r="A6439" s="180" t="s">
        <v>397</v>
      </c>
      <c r="B6439" s="181">
        <v>4104</v>
      </c>
      <c r="C6439" s="181">
        <v>392200</v>
      </c>
      <c r="D6439" s="181">
        <v>5</v>
      </c>
      <c r="E6439" s="180" t="s">
        <v>10522</v>
      </c>
      <c r="F6439" s="180" t="s">
        <v>14</v>
      </c>
    </row>
    <row r="6440" spans="1:6">
      <c r="A6440" s="180" t="s">
        <v>397</v>
      </c>
      <c r="B6440" s="181">
        <v>3749</v>
      </c>
      <c r="C6440" s="181">
        <v>438500</v>
      </c>
      <c r="D6440" s="181">
        <v>5</v>
      </c>
      <c r="E6440" s="180" t="s">
        <v>10523</v>
      </c>
      <c r="F6440" s="180" t="s">
        <v>16</v>
      </c>
    </row>
    <row r="6441" spans="1:6">
      <c r="A6441" s="180" t="s">
        <v>397</v>
      </c>
      <c r="B6441" s="181">
        <v>2312</v>
      </c>
      <c r="C6441" s="181">
        <v>351000</v>
      </c>
      <c r="D6441" s="181">
        <v>4</v>
      </c>
      <c r="E6441" s="180" t="s">
        <v>10524</v>
      </c>
      <c r="F6441" s="180" t="s">
        <v>162</v>
      </c>
    </row>
    <row r="6442" spans="1:6">
      <c r="A6442" s="180" t="s">
        <v>397</v>
      </c>
      <c r="B6442" s="181">
        <v>3597</v>
      </c>
      <c r="C6442" s="181">
        <v>303500</v>
      </c>
      <c r="D6442" s="181">
        <v>5</v>
      </c>
      <c r="E6442" s="180" t="s">
        <v>10525</v>
      </c>
      <c r="F6442" s="180" t="s">
        <v>95</v>
      </c>
    </row>
    <row r="6443" spans="1:6">
      <c r="A6443" s="180" t="s">
        <v>397</v>
      </c>
      <c r="B6443" s="181">
        <v>4002</v>
      </c>
      <c r="C6443" s="181">
        <v>356500</v>
      </c>
      <c r="D6443" s="181">
        <v>7</v>
      </c>
      <c r="E6443" s="180" t="s">
        <v>10526</v>
      </c>
      <c r="F6443" s="180" t="s">
        <v>190</v>
      </c>
    </row>
    <row r="6444" spans="1:6">
      <c r="A6444" s="180" t="s">
        <v>397</v>
      </c>
      <c r="B6444" s="181">
        <v>3606</v>
      </c>
      <c r="C6444" s="181">
        <v>239400</v>
      </c>
      <c r="D6444" s="181">
        <v>4</v>
      </c>
      <c r="E6444" s="180" t="s">
        <v>10527</v>
      </c>
      <c r="F6444" s="180" t="s">
        <v>11</v>
      </c>
    </row>
    <row r="6445" spans="1:6">
      <c r="A6445" s="180" t="s">
        <v>397</v>
      </c>
      <c r="B6445" s="181">
        <v>3416</v>
      </c>
      <c r="C6445" s="181">
        <v>389900</v>
      </c>
      <c r="D6445" s="181">
        <v>4</v>
      </c>
      <c r="E6445" s="180" t="s">
        <v>10528</v>
      </c>
      <c r="F6445" s="180" t="s">
        <v>77</v>
      </c>
    </row>
    <row r="6446" spans="1:6">
      <c r="A6446" s="180" t="s">
        <v>397</v>
      </c>
      <c r="B6446" s="181">
        <v>3957</v>
      </c>
      <c r="C6446" s="181">
        <v>572300</v>
      </c>
      <c r="D6446" s="181">
        <v>4</v>
      </c>
      <c r="E6446" s="180" t="s">
        <v>10529</v>
      </c>
      <c r="F6446" s="180" t="s">
        <v>77</v>
      </c>
    </row>
    <row r="6447" spans="1:6">
      <c r="A6447" s="180" t="s">
        <v>397</v>
      </c>
      <c r="B6447" s="181">
        <v>3017</v>
      </c>
      <c r="C6447" s="181">
        <v>335000</v>
      </c>
      <c r="D6447" s="181">
        <v>4</v>
      </c>
      <c r="E6447" s="180" t="s">
        <v>10530</v>
      </c>
      <c r="F6447" s="180" t="s">
        <v>14</v>
      </c>
    </row>
    <row r="6448" spans="1:6">
      <c r="A6448" s="180" t="s">
        <v>397</v>
      </c>
      <c r="B6448" s="181">
        <v>3568</v>
      </c>
      <c r="C6448" s="181">
        <v>502100</v>
      </c>
      <c r="D6448" s="181">
        <v>4</v>
      </c>
      <c r="E6448" s="180" t="s">
        <v>10531</v>
      </c>
      <c r="F6448" s="180" t="s">
        <v>32</v>
      </c>
    </row>
    <row r="6449" spans="1:6">
      <c r="A6449" s="180" t="s">
        <v>397</v>
      </c>
      <c r="B6449" s="181">
        <v>4926</v>
      </c>
      <c r="C6449" s="181">
        <v>562300</v>
      </c>
      <c r="D6449" s="181">
        <v>4</v>
      </c>
      <c r="E6449" s="180" t="s">
        <v>10532</v>
      </c>
      <c r="F6449" s="180" t="s">
        <v>111</v>
      </c>
    </row>
    <row r="6450" spans="1:6">
      <c r="A6450" s="180" t="s">
        <v>397</v>
      </c>
      <c r="B6450" s="181">
        <v>4704</v>
      </c>
      <c r="C6450" s="181">
        <v>628300</v>
      </c>
      <c r="D6450" s="181">
        <v>4</v>
      </c>
      <c r="E6450" s="180" t="s">
        <v>10533</v>
      </c>
      <c r="F6450" s="180" t="s">
        <v>13</v>
      </c>
    </row>
    <row r="6451" spans="1:6">
      <c r="A6451" s="180" t="s">
        <v>397</v>
      </c>
      <c r="B6451" s="181">
        <v>4752</v>
      </c>
      <c r="C6451" s="181">
        <v>573200</v>
      </c>
      <c r="D6451" s="181">
        <v>5</v>
      </c>
      <c r="E6451" s="180" t="s">
        <v>10534</v>
      </c>
      <c r="F6451" s="180" t="s">
        <v>13</v>
      </c>
    </row>
    <row r="6452" spans="1:6">
      <c r="A6452" s="180" t="s">
        <v>397</v>
      </c>
      <c r="B6452" s="181">
        <v>4768</v>
      </c>
      <c r="C6452" s="181">
        <v>491200</v>
      </c>
      <c r="D6452" s="181">
        <v>4</v>
      </c>
      <c r="E6452" s="180" t="s">
        <v>10535</v>
      </c>
      <c r="F6452" s="180" t="s">
        <v>14</v>
      </c>
    </row>
    <row r="6453" spans="1:6">
      <c r="A6453" s="180" t="s">
        <v>397</v>
      </c>
      <c r="B6453" s="181">
        <v>3556</v>
      </c>
      <c r="C6453" s="181">
        <v>954800</v>
      </c>
      <c r="D6453" s="181">
        <v>8</v>
      </c>
      <c r="E6453" s="180" t="s">
        <v>10536</v>
      </c>
      <c r="F6453" s="180" t="s">
        <v>18</v>
      </c>
    </row>
    <row r="6454" spans="1:6">
      <c r="A6454" s="180" t="s">
        <v>397</v>
      </c>
      <c r="B6454" s="181">
        <v>5772</v>
      </c>
      <c r="C6454" s="181">
        <v>407000</v>
      </c>
      <c r="D6454" s="181">
        <v>6</v>
      </c>
      <c r="E6454" s="180" t="s">
        <v>10537</v>
      </c>
      <c r="F6454" s="180" t="s">
        <v>14</v>
      </c>
    </row>
    <row r="6455" spans="1:6">
      <c r="A6455" s="180" t="s">
        <v>397</v>
      </c>
      <c r="B6455" s="181">
        <v>5712</v>
      </c>
      <c r="C6455" s="181">
        <v>642800</v>
      </c>
      <c r="D6455" s="181">
        <v>6</v>
      </c>
      <c r="E6455" s="180" t="s">
        <v>10538</v>
      </c>
      <c r="F6455" s="180" t="s">
        <v>13</v>
      </c>
    </row>
    <row r="6456" spans="1:6">
      <c r="A6456" s="180" t="s">
        <v>397</v>
      </c>
      <c r="B6456" s="181">
        <v>4366</v>
      </c>
      <c r="C6456" s="181">
        <v>563600</v>
      </c>
      <c r="D6456" s="181">
        <v>4</v>
      </c>
      <c r="E6456" s="180" t="s">
        <v>10539</v>
      </c>
      <c r="F6456" s="180" t="s">
        <v>26</v>
      </c>
    </row>
    <row r="6457" spans="1:6">
      <c r="A6457" s="180" t="s">
        <v>397</v>
      </c>
      <c r="B6457" s="181">
        <v>3153</v>
      </c>
      <c r="C6457" s="181">
        <v>279700</v>
      </c>
      <c r="D6457" s="181">
        <v>4</v>
      </c>
      <c r="E6457" s="180" t="s">
        <v>10540</v>
      </c>
      <c r="F6457" s="180" t="s">
        <v>14</v>
      </c>
    </row>
    <row r="6458" spans="1:6">
      <c r="A6458" s="180" t="s">
        <v>397</v>
      </c>
      <c r="B6458" s="181">
        <v>5088</v>
      </c>
      <c r="C6458" s="181">
        <v>976300</v>
      </c>
      <c r="D6458" s="181">
        <v>6</v>
      </c>
      <c r="E6458" s="180" t="s">
        <v>10541</v>
      </c>
      <c r="F6458" s="180" t="s">
        <v>78</v>
      </c>
    </row>
    <row r="6459" spans="1:6">
      <c r="A6459" s="180" t="s">
        <v>397</v>
      </c>
      <c r="B6459" s="181">
        <v>5917</v>
      </c>
      <c r="C6459" s="181">
        <v>946500</v>
      </c>
      <c r="D6459" s="181">
        <v>4</v>
      </c>
      <c r="E6459" s="180" t="s">
        <v>10542</v>
      </c>
      <c r="F6459" s="180" t="s">
        <v>44</v>
      </c>
    </row>
    <row r="6460" spans="1:6">
      <c r="A6460" s="180" t="s">
        <v>397</v>
      </c>
      <c r="B6460" s="181">
        <v>4176</v>
      </c>
      <c r="C6460" s="181">
        <v>401200</v>
      </c>
      <c r="D6460" s="181">
        <v>4</v>
      </c>
      <c r="E6460" s="180" t="s">
        <v>10543</v>
      </c>
      <c r="F6460" s="180" t="s">
        <v>16</v>
      </c>
    </row>
    <row r="6461" spans="1:6">
      <c r="A6461" s="180" t="s">
        <v>397</v>
      </c>
      <c r="B6461" s="181">
        <v>3472</v>
      </c>
      <c r="C6461" s="181">
        <v>328300</v>
      </c>
      <c r="D6461" s="181">
        <v>5</v>
      </c>
      <c r="E6461" s="180" t="s">
        <v>10544</v>
      </c>
      <c r="F6461" s="180" t="s">
        <v>58</v>
      </c>
    </row>
    <row r="6462" spans="1:6">
      <c r="A6462" s="180" t="s">
        <v>397</v>
      </c>
      <c r="B6462" s="181">
        <v>8624</v>
      </c>
      <c r="C6462" s="181">
        <v>498400</v>
      </c>
      <c r="D6462" s="181">
        <v>8</v>
      </c>
      <c r="E6462" s="180" t="s">
        <v>10545</v>
      </c>
      <c r="F6462" s="180" t="s">
        <v>206</v>
      </c>
    </row>
    <row r="6463" spans="1:6">
      <c r="A6463" s="180" t="s">
        <v>397</v>
      </c>
      <c r="B6463" s="181">
        <v>5124</v>
      </c>
      <c r="C6463" s="181">
        <v>1172000</v>
      </c>
      <c r="D6463" s="181">
        <v>6</v>
      </c>
      <c r="E6463" s="180" t="s">
        <v>10546</v>
      </c>
      <c r="F6463" s="180" t="s">
        <v>7</v>
      </c>
    </row>
    <row r="6464" spans="1:6">
      <c r="A6464" s="180" t="s">
        <v>397</v>
      </c>
      <c r="B6464" s="181">
        <v>5094</v>
      </c>
      <c r="C6464" s="181">
        <v>482400</v>
      </c>
      <c r="D6464" s="181">
        <v>7</v>
      </c>
      <c r="E6464" s="180" t="s">
        <v>10547</v>
      </c>
      <c r="F6464" s="180" t="s">
        <v>14</v>
      </c>
    </row>
    <row r="6465" spans="1:6">
      <c r="A6465" s="180" t="s">
        <v>397</v>
      </c>
      <c r="B6465" s="181">
        <v>2678</v>
      </c>
      <c r="C6465" s="181">
        <v>179200</v>
      </c>
      <c r="D6465" s="181">
        <v>4</v>
      </c>
      <c r="E6465" s="180" t="s">
        <v>10548</v>
      </c>
      <c r="F6465" s="180" t="s">
        <v>14</v>
      </c>
    </row>
    <row r="6466" spans="1:6">
      <c r="A6466" s="180" t="s">
        <v>397</v>
      </c>
      <c r="B6466" s="181">
        <v>5609</v>
      </c>
      <c r="C6466" s="181">
        <v>653300</v>
      </c>
      <c r="D6466" s="181">
        <v>4</v>
      </c>
      <c r="E6466" s="180" t="s">
        <v>10549</v>
      </c>
      <c r="F6466" s="180" t="s">
        <v>66</v>
      </c>
    </row>
    <row r="6467" spans="1:6">
      <c r="A6467" s="180" t="s">
        <v>397</v>
      </c>
      <c r="B6467" s="181">
        <v>3138</v>
      </c>
      <c r="C6467" s="181">
        <v>656700</v>
      </c>
      <c r="D6467" s="181">
        <v>4</v>
      </c>
      <c r="E6467" s="180" t="s">
        <v>10550</v>
      </c>
      <c r="F6467" s="180" t="s">
        <v>28</v>
      </c>
    </row>
    <row r="6468" spans="1:6">
      <c r="A6468" s="180" t="s">
        <v>397</v>
      </c>
      <c r="B6468" s="181">
        <v>5141</v>
      </c>
      <c r="C6468" s="181">
        <v>827800</v>
      </c>
      <c r="D6468" s="181">
        <v>6</v>
      </c>
      <c r="E6468" s="180" t="s">
        <v>10551</v>
      </c>
      <c r="F6468" s="180" t="s">
        <v>78</v>
      </c>
    </row>
    <row r="6469" spans="1:6">
      <c r="A6469" s="180" t="s">
        <v>397</v>
      </c>
      <c r="B6469" s="181">
        <v>5769</v>
      </c>
      <c r="C6469" s="181">
        <v>594000</v>
      </c>
      <c r="D6469" s="181">
        <v>5</v>
      </c>
      <c r="E6469" s="180" t="s">
        <v>10552</v>
      </c>
      <c r="F6469" s="180" t="s">
        <v>13</v>
      </c>
    </row>
    <row r="6470" spans="1:6">
      <c r="A6470" s="180" t="s">
        <v>397</v>
      </c>
      <c r="B6470" s="181">
        <v>4408</v>
      </c>
      <c r="C6470" s="181">
        <v>182200</v>
      </c>
      <c r="D6470" s="181">
        <v>4</v>
      </c>
      <c r="E6470" s="180" t="s">
        <v>10553</v>
      </c>
      <c r="F6470" s="180" t="s">
        <v>32</v>
      </c>
    </row>
    <row r="6471" spans="1:6">
      <c r="A6471" s="180" t="s">
        <v>397</v>
      </c>
      <c r="B6471" s="181">
        <v>5565</v>
      </c>
      <c r="C6471" s="181">
        <v>415000</v>
      </c>
      <c r="D6471" s="181">
        <v>6</v>
      </c>
      <c r="E6471" s="180" t="s">
        <v>10554</v>
      </c>
      <c r="F6471" s="180" t="s">
        <v>14</v>
      </c>
    </row>
    <row r="6472" spans="1:6">
      <c r="A6472" s="180" t="s">
        <v>397</v>
      </c>
      <c r="B6472" s="181">
        <v>4528</v>
      </c>
      <c r="C6472" s="181">
        <v>739400</v>
      </c>
      <c r="D6472" s="181">
        <v>6</v>
      </c>
      <c r="E6472" s="180" t="s">
        <v>10555</v>
      </c>
      <c r="F6472" s="180" t="s">
        <v>49</v>
      </c>
    </row>
    <row r="6473" spans="1:6">
      <c r="A6473" s="180" t="s">
        <v>397</v>
      </c>
      <c r="B6473" s="181">
        <v>3471</v>
      </c>
      <c r="C6473" s="181">
        <v>363400</v>
      </c>
      <c r="D6473" s="181">
        <v>4</v>
      </c>
      <c r="E6473" s="180" t="s">
        <v>10556</v>
      </c>
      <c r="F6473" s="180" t="s">
        <v>14</v>
      </c>
    </row>
    <row r="6474" spans="1:6">
      <c r="A6474" s="180" t="s">
        <v>397</v>
      </c>
      <c r="B6474" s="181">
        <v>4206</v>
      </c>
      <c r="C6474" s="181">
        <v>367700</v>
      </c>
      <c r="D6474" s="181">
        <v>6</v>
      </c>
      <c r="E6474" s="180" t="s">
        <v>10557</v>
      </c>
      <c r="F6474" s="180" t="s">
        <v>11</v>
      </c>
    </row>
    <row r="6475" spans="1:6">
      <c r="A6475" s="180" t="s">
        <v>397</v>
      </c>
      <c r="B6475" s="181">
        <v>4874</v>
      </c>
      <c r="C6475" s="181">
        <v>817700</v>
      </c>
      <c r="D6475" s="181">
        <v>5</v>
      </c>
      <c r="E6475" s="180" t="s">
        <v>10558</v>
      </c>
      <c r="F6475" s="180" t="s">
        <v>7</v>
      </c>
    </row>
    <row r="6476" spans="1:6">
      <c r="A6476" s="180" t="s">
        <v>397</v>
      </c>
      <c r="B6476" s="181">
        <v>4460</v>
      </c>
      <c r="C6476" s="181">
        <v>993300</v>
      </c>
      <c r="D6476" s="181">
        <v>4</v>
      </c>
      <c r="E6476" s="180" t="s">
        <v>10559</v>
      </c>
      <c r="F6476" s="180" t="s">
        <v>28</v>
      </c>
    </row>
    <row r="6477" spans="1:6">
      <c r="A6477" s="180" t="s">
        <v>397</v>
      </c>
      <c r="B6477" s="181">
        <v>2808</v>
      </c>
      <c r="C6477" s="181">
        <v>290900</v>
      </c>
      <c r="D6477" s="181">
        <v>4</v>
      </c>
      <c r="E6477" s="180" t="s">
        <v>10560</v>
      </c>
      <c r="F6477" s="180" t="s">
        <v>175</v>
      </c>
    </row>
    <row r="6478" spans="1:6">
      <c r="A6478" s="180" t="s">
        <v>397</v>
      </c>
      <c r="B6478" s="181">
        <v>2970</v>
      </c>
      <c r="C6478" s="181">
        <v>234700</v>
      </c>
      <c r="D6478" s="181">
        <v>4</v>
      </c>
      <c r="E6478" s="180" t="s">
        <v>10561</v>
      </c>
      <c r="F6478" s="180" t="s">
        <v>11</v>
      </c>
    </row>
    <row r="6479" spans="1:6">
      <c r="A6479" s="180" t="s">
        <v>397</v>
      </c>
      <c r="B6479" s="181">
        <v>3114</v>
      </c>
      <c r="C6479" s="181">
        <v>316500</v>
      </c>
      <c r="D6479" s="181">
        <v>4</v>
      </c>
      <c r="E6479" s="180" t="s">
        <v>10562</v>
      </c>
      <c r="F6479" s="180" t="s">
        <v>14</v>
      </c>
    </row>
    <row r="6480" spans="1:6">
      <c r="A6480" s="180" t="s">
        <v>397</v>
      </c>
      <c r="B6480" s="181">
        <v>5131</v>
      </c>
      <c r="C6480" s="181">
        <v>411000</v>
      </c>
      <c r="D6480" s="181">
        <v>4</v>
      </c>
      <c r="E6480" s="180" t="s">
        <v>10563</v>
      </c>
      <c r="F6480" s="180" t="s">
        <v>10</v>
      </c>
    </row>
    <row r="6481" spans="1:6">
      <c r="A6481" s="180" t="s">
        <v>397</v>
      </c>
      <c r="B6481" s="181">
        <v>7610</v>
      </c>
      <c r="C6481" s="181">
        <v>888000</v>
      </c>
      <c r="D6481" s="181">
        <v>6</v>
      </c>
      <c r="E6481" s="180" t="s">
        <v>10564</v>
      </c>
      <c r="F6481" s="180" t="s">
        <v>32</v>
      </c>
    </row>
    <row r="6482" spans="1:6">
      <c r="A6482" s="180" t="s">
        <v>397</v>
      </c>
      <c r="B6482" s="181">
        <v>3540</v>
      </c>
      <c r="C6482" s="181">
        <v>1147000</v>
      </c>
      <c r="D6482" s="181">
        <v>5</v>
      </c>
      <c r="E6482" s="180" t="s">
        <v>10565</v>
      </c>
      <c r="F6482" s="180" t="s">
        <v>168</v>
      </c>
    </row>
    <row r="6483" spans="1:6">
      <c r="A6483" s="180" t="s">
        <v>397</v>
      </c>
      <c r="B6483" s="181">
        <v>2820</v>
      </c>
      <c r="C6483" s="181">
        <v>225400</v>
      </c>
      <c r="D6483" s="181">
        <v>4</v>
      </c>
      <c r="E6483" s="180" t="s">
        <v>10566</v>
      </c>
      <c r="F6483" s="180" t="s">
        <v>171</v>
      </c>
    </row>
    <row r="6484" spans="1:6">
      <c r="A6484" s="180" t="s">
        <v>397</v>
      </c>
      <c r="B6484" s="181">
        <v>2880</v>
      </c>
      <c r="C6484" s="181">
        <v>440200</v>
      </c>
      <c r="D6484" s="181">
        <v>5</v>
      </c>
      <c r="E6484" s="180" t="s">
        <v>10567</v>
      </c>
      <c r="F6484" s="180" t="s">
        <v>162</v>
      </c>
    </row>
    <row r="6485" spans="1:6">
      <c r="A6485" s="180" t="s">
        <v>397</v>
      </c>
      <c r="B6485" s="181">
        <v>1150</v>
      </c>
      <c r="C6485" s="181">
        <v>402200</v>
      </c>
      <c r="D6485" s="181">
        <v>4</v>
      </c>
      <c r="E6485" s="180" t="s">
        <v>10568</v>
      </c>
      <c r="F6485" s="180" t="s">
        <v>78</v>
      </c>
    </row>
    <row r="6486" spans="1:6">
      <c r="A6486" s="180" t="s">
        <v>397</v>
      </c>
      <c r="B6486" s="181">
        <v>4086</v>
      </c>
      <c r="C6486" s="181">
        <v>326700</v>
      </c>
      <c r="D6486" s="181">
        <v>4</v>
      </c>
      <c r="E6486" s="180" t="s">
        <v>10569</v>
      </c>
      <c r="F6486" s="180" t="s">
        <v>14</v>
      </c>
    </row>
    <row r="6487" spans="1:6">
      <c r="A6487" s="180" t="s">
        <v>397</v>
      </c>
      <c r="B6487" s="181">
        <v>4024</v>
      </c>
      <c r="C6487" s="181">
        <v>1139600</v>
      </c>
      <c r="D6487" s="181">
        <v>4</v>
      </c>
      <c r="E6487" s="180" t="s">
        <v>10570</v>
      </c>
      <c r="F6487" s="180" t="s">
        <v>168</v>
      </c>
    </row>
    <row r="6488" spans="1:6">
      <c r="A6488" s="180" t="s">
        <v>397</v>
      </c>
      <c r="B6488" s="181">
        <v>3940</v>
      </c>
      <c r="C6488" s="181">
        <v>518200</v>
      </c>
      <c r="D6488" s="181">
        <v>6</v>
      </c>
      <c r="E6488" s="180" t="s">
        <v>10571</v>
      </c>
      <c r="F6488" s="180" t="s">
        <v>32</v>
      </c>
    </row>
    <row r="6489" spans="1:6">
      <c r="A6489" s="180" t="s">
        <v>397</v>
      </c>
      <c r="B6489" s="181">
        <v>3018</v>
      </c>
      <c r="C6489" s="181">
        <v>1036000</v>
      </c>
      <c r="D6489" s="181">
        <v>4</v>
      </c>
      <c r="E6489" s="180" t="s">
        <v>10572</v>
      </c>
      <c r="F6489" s="180" t="s">
        <v>7</v>
      </c>
    </row>
    <row r="6490" spans="1:6">
      <c r="A6490" s="180" t="s">
        <v>397</v>
      </c>
      <c r="B6490" s="181">
        <v>9729</v>
      </c>
      <c r="C6490" s="181">
        <v>4837000</v>
      </c>
      <c r="D6490" s="181">
        <v>8</v>
      </c>
      <c r="E6490" s="180" t="s">
        <v>10573</v>
      </c>
      <c r="F6490" s="180" t="s">
        <v>7</v>
      </c>
    </row>
    <row r="6491" spans="1:6">
      <c r="A6491" s="180" t="s">
        <v>397</v>
      </c>
      <c r="B6491" s="181">
        <v>8569</v>
      </c>
      <c r="C6491" s="181">
        <v>2100600</v>
      </c>
      <c r="D6491" s="181">
        <v>6</v>
      </c>
      <c r="E6491" s="180" t="s">
        <v>10574</v>
      </c>
      <c r="F6491" s="180" t="s">
        <v>24</v>
      </c>
    </row>
    <row r="6492" spans="1:6">
      <c r="A6492" s="180" t="s">
        <v>397</v>
      </c>
      <c r="B6492" s="181">
        <v>4911</v>
      </c>
      <c r="C6492" s="181">
        <v>402100</v>
      </c>
      <c r="D6492" s="181">
        <v>6</v>
      </c>
      <c r="E6492" s="180" t="s">
        <v>10575</v>
      </c>
      <c r="F6492" s="180" t="s">
        <v>15</v>
      </c>
    </row>
    <row r="6493" spans="1:6">
      <c r="A6493" s="180" t="s">
        <v>397</v>
      </c>
      <c r="B6493" s="181">
        <v>4824</v>
      </c>
      <c r="C6493" s="181">
        <v>648400</v>
      </c>
      <c r="D6493" s="181">
        <v>6</v>
      </c>
      <c r="E6493" s="180" t="s">
        <v>10576</v>
      </c>
      <c r="F6493" s="180" t="s">
        <v>13</v>
      </c>
    </row>
    <row r="6494" spans="1:6">
      <c r="A6494" s="180" t="s">
        <v>397</v>
      </c>
      <c r="B6494" s="181">
        <v>4320</v>
      </c>
      <c r="C6494" s="181">
        <v>317500</v>
      </c>
      <c r="D6494" s="181">
        <v>6</v>
      </c>
      <c r="E6494" s="180" t="s">
        <v>10577</v>
      </c>
      <c r="F6494" s="180" t="s">
        <v>14</v>
      </c>
    </row>
    <row r="6495" spans="1:6">
      <c r="A6495" s="180" t="s">
        <v>397</v>
      </c>
      <c r="B6495" s="181">
        <v>5488</v>
      </c>
      <c r="C6495" s="181">
        <v>907600</v>
      </c>
      <c r="D6495" s="181">
        <v>4</v>
      </c>
      <c r="E6495" s="180" t="s">
        <v>10578</v>
      </c>
      <c r="F6495" s="180" t="s">
        <v>28</v>
      </c>
    </row>
    <row r="6496" spans="1:6">
      <c r="A6496" s="180" t="s">
        <v>397</v>
      </c>
      <c r="B6496" s="181">
        <v>3488</v>
      </c>
      <c r="C6496" s="181">
        <v>333700</v>
      </c>
      <c r="D6496" s="181">
        <v>4</v>
      </c>
      <c r="E6496" s="180" t="s">
        <v>10579</v>
      </c>
      <c r="F6496" s="180" t="s">
        <v>14</v>
      </c>
    </row>
    <row r="6497" spans="1:6">
      <c r="A6497" s="180" t="s">
        <v>397</v>
      </c>
      <c r="B6497" s="181">
        <v>4590</v>
      </c>
      <c r="C6497" s="181">
        <v>506300</v>
      </c>
      <c r="D6497" s="181">
        <v>4</v>
      </c>
      <c r="E6497" s="180" t="s">
        <v>10580</v>
      </c>
      <c r="F6497" s="180" t="s">
        <v>5</v>
      </c>
    </row>
    <row r="6498" spans="1:6">
      <c r="A6498" s="180" t="s">
        <v>397</v>
      </c>
      <c r="B6498" s="181">
        <v>2660</v>
      </c>
      <c r="C6498" s="181">
        <v>625700</v>
      </c>
      <c r="D6498" s="181">
        <v>4</v>
      </c>
      <c r="E6498" s="180" t="s">
        <v>10581</v>
      </c>
      <c r="F6498" s="180" t="s">
        <v>7</v>
      </c>
    </row>
    <row r="6499" spans="1:6">
      <c r="A6499" s="180" t="s">
        <v>397</v>
      </c>
      <c r="B6499" s="181">
        <v>3835</v>
      </c>
      <c r="C6499" s="181">
        <v>476500</v>
      </c>
      <c r="D6499" s="181">
        <v>4</v>
      </c>
      <c r="E6499" s="180" t="s">
        <v>10582</v>
      </c>
      <c r="F6499" s="180" t="s">
        <v>90</v>
      </c>
    </row>
    <row r="6500" spans="1:6">
      <c r="A6500" s="180" t="s">
        <v>397</v>
      </c>
      <c r="B6500" s="181">
        <v>3528</v>
      </c>
      <c r="C6500" s="181">
        <v>453700</v>
      </c>
      <c r="D6500" s="181">
        <v>8</v>
      </c>
      <c r="E6500" s="180" t="s">
        <v>10583</v>
      </c>
      <c r="F6500" s="180" t="s">
        <v>183</v>
      </c>
    </row>
    <row r="6501" spans="1:6">
      <c r="A6501" s="180" t="s">
        <v>397</v>
      </c>
      <c r="B6501" s="181">
        <v>4673</v>
      </c>
      <c r="C6501" s="181">
        <v>340900</v>
      </c>
      <c r="D6501" s="181">
        <v>4</v>
      </c>
      <c r="E6501" s="180" t="s">
        <v>10584</v>
      </c>
      <c r="F6501" s="180" t="s">
        <v>11</v>
      </c>
    </row>
    <row r="6502" spans="1:6">
      <c r="A6502" s="180" t="s">
        <v>397</v>
      </c>
      <c r="B6502" s="181">
        <v>2745</v>
      </c>
      <c r="C6502" s="181">
        <v>485800</v>
      </c>
      <c r="D6502" s="181">
        <v>4</v>
      </c>
      <c r="E6502" s="180" t="s">
        <v>10585</v>
      </c>
      <c r="F6502" s="180" t="s">
        <v>77</v>
      </c>
    </row>
    <row r="6503" spans="1:6">
      <c r="A6503" s="180" t="s">
        <v>397</v>
      </c>
      <c r="B6503" s="181">
        <v>5792</v>
      </c>
      <c r="C6503" s="181">
        <v>856800</v>
      </c>
      <c r="D6503" s="181">
        <v>4</v>
      </c>
      <c r="E6503" s="180" t="s">
        <v>10586</v>
      </c>
      <c r="F6503" s="180" t="s">
        <v>44</v>
      </c>
    </row>
    <row r="6504" spans="1:6">
      <c r="A6504" s="180" t="s">
        <v>397</v>
      </c>
      <c r="B6504" s="181">
        <v>4256</v>
      </c>
      <c r="C6504" s="181">
        <v>838000</v>
      </c>
      <c r="D6504" s="181">
        <v>8</v>
      </c>
      <c r="E6504" s="180" t="s">
        <v>10587</v>
      </c>
      <c r="F6504" s="180" t="s">
        <v>28</v>
      </c>
    </row>
    <row r="6505" spans="1:6">
      <c r="A6505" s="180" t="s">
        <v>397</v>
      </c>
      <c r="B6505" s="181">
        <v>2598</v>
      </c>
      <c r="C6505" s="181">
        <v>241900</v>
      </c>
      <c r="D6505" s="181">
        <v>4</v>
      </c>
      <c r="E6505" s="180" t="s">
        <v>10588</v>
      </c>
      <c r="F6505" s="180" t="s">
        <v>14</v>
      </c>
    </row>
    <row r="6506" spans="1:6">
      <c r="A6506" s="180" t="s">
        <v>397</v>
      </c>
      <c r="B6506" s="181">
        <v>6434</v>
      </c>
      <c r="C6506" s="181">
        <v>593200</v>
      </c>
      <c r="D6506" s="181">
        <v>5</v>
      </c>
      <c r="E6506" s="180" t="s">
        <v>10589</v>
      </c>
      <c r="F6506" s="180" t="s">
        <v>14</v>
      </c>
    </row>
    <row r="6507" spans="1:6">
      <c r="A6507" s="180" t="s">
        <v>397</v>
      </c>
      <c r="B6507" s="181">
        <v>10595</v>
      </c>
      <c r="C6507" s="181">
        <v>713900</v>
      </c>
      <c r="D6507" s="181">
        <v>8</v>
      </c>
      <c r="E6507" s="180" t="s">
        <v>10590</v>
      </c>
      <c r="F6507" s="180" t="s">
        <v>24</v>
      </c>
    </row>
    <row r="6508" spans="1:6">
      <c r="A6508" s="180" t="s">
        <v>397</v>
      </c>
      <c r="B6508" s="181">
        <v>4033</v>
      </c>
      <c r="C6508" s="181">
        <v>605200</v>
      </c>
      <c r="D6508" s="181">
        <v>5</v>
      </c>
      <c r="E6508" s="180" t="s">
        <v>10591</v>
      </c>
      <c r="F6508" s="180" t="s">
        <v>49</v>
      </c>
    </row>
    <row r="6509" spans="1:6">
      <c r="A6509" s="180" t="s">
        <v>397</v>
      </c>
      <c r="B6509" s="181">
        <v>5180</v>
      </c>
      <c r="C6509" s="181">
        <v>799100</v>
      </c>
      <c r="D6509" s="181">
        <v>4</v>
      </c>
      <c r="E6509" s="180" t="s">
        <v>10592</v>
      </c>
      <c r="F6509" s="180" t="s">
        <v>72</v>
      </c>
    </row>
    <row r="6510" spans="1:6">
      <c r="A6510" s="180" t="s">
        <v>397</v>
      </c>
      <c r="B6510" s="181">
        <v>5672</v>
      </c>
      <c r="C6510" s="181">
        <v>563900</v>
      </c>
      <c r="D6510" s="181">
        <v>5</v>
      </c>
      <c r="E6510" s="180" t="s">
        <v>10593</v>
      </c>
      <c r="F6510" s="180" t="s">
        <v>27</v>
      </c>
    </row>
    <row r="6511" spans="1:6">
      <c r="A6511" s="180" t="s">
        <v>397</v>
      </c>
      <c r="B6511" s="181">
        <v>4954</v>
      </c>
      <c r="C6511" s="181">
        <v>384800</v>
      </c>
      <c r="D6511" s="181">
        <v>6</v>
      </c>
      <c r="E6511" s="180" t="s">
        <v>10594</v>
      </c>
      <c r="F6511" s="180" t="s">
        <v>14</v>
      </c>
    </row>
    <row r="6512" spans="1:6">
      <c r="A6512" s="180" t="s">
        <v>397</v>
      </c>
      <c r="B6512" s="181">
        <v>6492</v>
      </c>
      <c r="C6512" s="181">
        <v>1061800</v>
      </c>
      <c r="D6512" s="181">
        <v>5</v>
      </c>
      <c r="E6512" s="180" t="s">
        <v>10595</v>
      </c>
      <c r="F6512" s="180" t="s">
        <v>18</v>
      </c>
    </row>
    <row r="6513" spans="1:6">
      <c r="A6513" s="180" t="s">
        <v>397</v>
      </c>
      <c r="B6513" s="181">
        <v>2630</v>
      </c>
      <c r="C6513" s="181">
        <v>669000</v>
      </c>
      <c r="D6513" s="181">
        <v>4</v>
      </c>
      <c r="E6513" s="180" t="s">
        <v>10596</v>
      </c>
      <c r="F6513" s="180" t="s">
        <v>28</v>
      </c>
    </row>
    <row r="6514" spans="1:6">
      <c r="A6514" s="180" t="s">
        <v>397</v>
      </c>
      <c r="B6514" s="181">
        <v>5264</v>
      </c>
      <c r="C6514" s="181">
        <v>858700</v>
      </c>
      <c r="D6514" s="181">
        <v>4</v>
      </c>
      <c r="E6514" s="180" t="s">
        <v>10597</v>
      </c>
      <c r="F6514" s="180" t="s">
        <v>13</v>
      </c>
    </row>
    <row r="6515" spans="1:6">
      <c r="A6515" s="180" t="s">
        <v>397</v>
      </c>
      <c r="B6515" s="181">
        <v>3590</v>
      </c>
      <c r="C6515" s="181">
        <v>279600</v>
      </c>
      <c r="D6515" s="181">
        <v>5</v>
      </c>
      <c r="E6515" s="180" t="s">
        <v>10598</v>
      </c>
      <c r="F6515" s="180" t="s">
        <v>14</v>
      </c>
    </row>
    <row r="6516" spans="1:6">
      <c r="A6516" s="180" t="s">
        <v>397</v>
      </c>
      <c r="B6516" s="181">
        <v>7304</v>
      </c>
      <c r="C6516" s="181">
        <v>491100</v>
      </c>
      <c r="D6516" s="181">
        <v>4</v>
      </c>
      <c r="E6516" s="180" t="s">
        <v>10599</v>
      </c>
      <c r="F6516" s="180" t="s">
        <v>10</v>
      </c>
    </row>
    <row r="6517" spans="1:6">
      <c r="A6517" s="180" t="s">
        <v>397</v>
      </c>
      <c r="B6517" s="181">
        <v>3585</v>
      </c>
      <c r="C6517" s="181">
        <v>359600</v>
      </c>
      <c r="D6517" s="181">
        <v>4</v>
      </c>
      <c r="E6517" s="180" t="s">
        <v>10600</v>
      </c>
      <c r="F6517" s="180" t="s">
        <v>14</v>
      </c>
    </row>
    <row r="6518" spans="1:6">
      <c r="A6518" s="180" t="s">
        <v>397</v>
      </c>
      <c r="B6518" s="181">
        <v>4320</v>
      </c>
      <c r="C6518" s="181">
        <v>300400</v>
      </c>
      <c r="D6518" s="181">
        <v>5</v>
      </c>
      <c r="E6518" s="180" t="s">
        <v>10601</v>
      </c>
      <c r="F6518" s="180" t="s">
        <v>11</v>
      </c>
    </row>
    <row r="6519" spans="1:6">
      <c r="A6519" s="180" t="s">
        <v>397</v>
      </c>
      <c r="B6519" s="181">
        <v>4646</v>
      </c>
      <c r="C6519" s="181">
        <v>895700</v>
      </c>
      <c r="D6519" s="181">
        <v>5</v>
      </c>
      <c r="E6519" s="180" t="s">
        <v>10602</v>
      </c>
      <c r="F6519" s="180" t="s">
        <v>28</v>
      </c>
    </row>
    <row r="6520" spans="1:6">
      <c r="A6520" s="180" t="s">
        <v>397</v>
      </c>
      <c r="B6520" s="181">
        <v>4594</v>
      </c>
      <c r="C6520" s="181">
        <v>402800</v>
      </c>
      <c r="D6520" s="181">
        <v>4</v>
      </c>
      <c r="E6520" s="180" t="s">
        <v>10603</v>
      </c>
      <c r="F6520" s="180" t="s">
        <v>139</v>
      </c>
    </row>
    <row r="6521" spans="1:6">
      <c r="A6521" s="180" t="s">
        <v>397</v>
      </c>
      <c r="B6521" s="181">
        <v>5477</v>
      </c>
      <c r="C6521" s="181">
        <v>425600</v>
      </c>
      <c r="D6521" s="181">
        <v>4</v>
      </c>
      <c r="E6521" s="180" t="s">
        <v>10604</v>
      </c>
      <c r="F6521" s="180" t="s">
        <v>11</v>
      </c>
    </row>
    <row r="6522" spans="1:6">
      <c r="A6522" s="180" t="s">
        <v>397</v>
      </c>
      <c r="B6522" s="181">
        <v>8488</v>
      </c>
      <c r="C6522" s="181">
        <v>1063100</v>
      </c>
      <c r="D6522" s="181">
        <v>4</v>
      </c>
      <c r="E6522" s="180" t="s">
        <v>10605</v>
      </c>
      <c r="F6522" s="180" t="s">
        <v>24</v>
      </c>
    </row>
    <row r="6523" spans="1:6">
      <c r="A6523" s="180" t="s">
        <v>397</v>
      </c>
      <c r="B6523" s="181">
        <v>2544</v>
      </c>
      <c r="C6523" s="181">
        <v>286800</v>
      </c>
      <c r="D6523" s="181">
        <v>4</v>
      </c>
      <c r="E6523" s="180" t="s">
        <v>10606</v>
      </c>
      <c r="F6523" s="180" t="s">
        <v>5</v>
      </c>
    </row>
    <row r="6524" spans="1:6">
      <c r="A6524" s="180" t="s">
        <v>397</v>
      </c>
      <c r="B6524" s="181">
        <v>7521</v>
      </c>
      <c r="C6524" s="181">
        <v>1645400</v>
      </c>
      <c r="D6524" s="181">
        <v>7</v>
      </c>
      <c r="E6524" s="180" t="s">
        <v>10607</v>
      </c>
      <c r="F6524" s="180" t="s">
        <v>24</v>
      </c>
    </row>
    <row r="6525" spans="1:6">
      <c r="A6525" s="180" t="s">
        <v>397</v>
      </c>
      <c r="B6525" s="181">
        <v>5548</v>
      </c>
      <c r="C6525" s="181">
        <v>940000</v>
      </c>
      <c r="D6525" s="181">
        <v>4</v>
      </c>
      <c r="E6525" s="180" t="s">
        <v>10608</v>
      </c>
      <c r="F6525" s="180" t="s">
        <v>78</v>
      </c>
    </row>
    <row r="6526" spans="1:6">
      <c r="A6526" s="180" t="s">
        <v>397</v>
      </c>
      <c r="B6526" s="181">
        <v>4741</v>
      </c>
      <c r="C6526" s="181">
        <v>698400</v>
      </c>
      <c r="D6526" s="181">
        <v>5</v>
      </c>
      <c r="E6526" s="180" t="s">
        <v>10609</v>
      </c>
      <c r="F6526" s="180" t="s">
        <v>49</v>
      </c>
    </row>
    <row r="6527" spans="1:6">
      <c r="A6527" s="180" t="s">
        <v>397</v>
      </c>
      <c r="B6527" s="181">
        <v>5595</v>
      </c>
      <c r="C6527" s="181">
        <v>690700</v>
      </c>
      <c r="D6527" s="181">
        <v>6</v>
      </c>
      <c r="E6527" s="180" t="s">
        <v>10610</v>
      </c>
      <c r="F6527" s="180" t="s">
        <v>32</v>
      </c>
    </row>
    <row r="6528" spans="1:6">
      <c r="A6528" s="180" t="s">
        <v>397</v>
      </c>
      <c r="B6528" s="181">
        <v>2979</v>
      </c>
      <c r="C6528" s="181">
        <v>274200</v>
      </c>
      <c r="D6528" s="181">
        <v>4</v>
      </c>
      <c r="E6528" s="180" t="s">
        <v>10611</v>
      </c>
      <c r="F6528" s="180" t="s">
        <v>15</v>
      </c>
    </row>
    <row r="6529" spans="1:6">
      <c r="A6529" s="180" t="s">
        <v>397</v>
      </c>
      <c r="B6529" s="181">
        <v>6120</v>
      </c>
      <c r="C6529" s="181">
        <v>511400</v>
      </c>
      <c r="D6529" s="181">
        <v>6</v>
      </c>
      <c r="E6529" s="180" t="s">
        <v>10612</v>
      </c>
      <c r="F6529" s="180" t="s">
        <v>14</v>
      </c>
    </row>
    <row r="6530" spans="1:6">
      <c r="A6530" s="180" t="s">
        <v>397</v>
      </c>
      <c r="B6530" s="181">
        <v>4596</v>
      </c>
      <c r="C6530" s="181">
        <v>1364800</v>
      </c>
      <c r="D6530" s="181">
        <v>4</v>
      </c>
      <c r="E6530" s="180" t="s">
        <v>10613</v>
      </c>
      <c r="F6530" s="180" t="s">
        <v>24</v>
      </c>
    </row>
    <row r="6531" spans="1:6">
      <c r="A6531" s="180" t="s">
        <v>397</v>
      </c>
      <c r="B6531" s="181">
        <v>7032</v>
      </c>
      <c r="C6531" s="181">
        <v>742500</v>
      </c>
      <c r="D6531" s="181">
        <v>6</v>
      </c>
      <c r="E6531" s="180" t="s">
        <v>10614</v>
      </c>
      <c r="F6531" s="180" t="s">
        <v>10</v>
      </c>
    </row>
    <row r="6532" spans="1:6">
      <c r="A6532" s="180" t="s">
        <v>397</v>
      </c>
      <c r="B6532" s="181">
        <v>2912</v>
      </c>
      <c r="C6532" s="181">
        <v>226700</v>
      </c>
      <c r="D6532" s="181">
        <v>4</v>
      </c>
      <c r="E6532" s="180" t="s">
        <v>10615</v>
      </c>
      <c r="F6532" s="180" t="s">
        <v>11</v>
      </c>
    </row>
    <row r="6533" spans="1:6">
      <c r="A6533" s="180" t="s">
        <v>397</v>
      </c>
      <c r="B6533" s="181">
        <v>9570</v>
      </c>
      <c r="C6533" s="181">
        <v>2170600</v>
      </c>
      <c r="D6533" s="181">
        <v>6</v>
      </c>
      <c r="E6533" s="180" t="s">
        <v>10616</v>
      </c>
      <c r="F6533" s="180" t="s">
        <v>7</v>
      </c>
    </row>
    <row r="6534" spans="1:6">
      <c r="A6534" s="180" t="s">
        <v>397</v>
      </c>
      <c r="B6534" s="181">
        <v>4284</v>
      </c>
      <c r="C6534" s="181">
        <v>388700</v>
      </c>
      <c r="D6534" s="181">
        <v>6</v>
      </c>
      <c r="E6534" s="180" t="s">
        <v>10617</v>
      </c>
      <c r="F6534" s="180" t="s">
        <v>11</v>
      </c>
    </row>
    <row r="6535" spans="1:6">
      <c r="A6535" s="180" t="s">
        <v>397</v>
      </c>
      <c r="B6535" s="181">
        <v>3048</v>
      </c>
      <c r="C6535" s="181">
        <v>301500</v>
      </c>
      <c r="D6535" s="181">
        <v>4</v>
      </c>
      <c r="E6535" s="180" t="s">
        <v>10618</v>
      </c>
      <c r="F6535" s="180" t="s">
        <v>14</v>
      </c>
    </row>
    <row r="6536" spans="1:6">
      <c r="A6536" s="180" t="s">
        <v>397</v>
      </c>
      <c r="B6536" s="181">
        <v>3364</v>
      </c>
      <c r="C6536" s="181">
        <v>199900</v>
      </c>
      <c r="D6536" s="181">
        <v>4</v>
      </c>
      <c r="E6536" s="180" t="s">
        <v>10619</v>
      </c>
      <c r="F6536" s="180" t="s">
        <v>95</v>
      </c>
    </row>
    <row r="6537" spans="1:6">
      <c r="A6537" s="180" t="s">
        <v>397</v>
      </c>
      <c r="B6537" s="181">
        <v>6828</v>
      </c>
      <c r="C6537" s="181">
        <v>750500</v>
      </c>
      <c r="D6537" s="181">
        <v>6</v>
      </c>
      <c r="E6537" s="180" t="s">
        <v>10620</v>
      </c>
      <c r="F6537" s="180" t="s">
        <v>13</v>
      </c>
    </row>
    <row r="6538" spans="1:6">
      <c r="A6538" s="180" t="s">
        <v>397</v>
      </c>
      <c r="B6538" s="181">
        <v>6784</v>
      </c>
      <c r="C6538" s="181">
        <v>640800</v>
      </c>
      <c r="D6538" s="181">
        <v>4</v>
      </c>
      <c r="E6538" s="180" t="s">
        <v>10621</v>
      </c>
      <c r="F6538" s="180" t="s">
        <v>10</v>
      </c>
    </row>
    <row r="6539" spans="1:6">
      <c r="A6539" s="180" t="s">
        <v>397</v>
      </c>
      <c r="B6539" s="181">
        <v>2888</v>
      </c>
      <c r="C6539" s="181">
        <v>499900</v>
      </c>
      <c r="D6539" s="181">
        <v>4</v>
      </c>
      <c r="E6539" s="180" t="s">
        <v>10622</v>
      </c>
      <c r="F6539" s="180" t="s">
        <v>78</v>
      </c>
    </row>
    <row r="6540" spans="1:6">
      <c r="A6540" s="180" t="s">
        <v>397</v>
      </c>
      <c r="B6540" s="181">
        <v>4196</v>
      </c>
      <c r="C6540" s="181">
        <v>722700</v>
      </c>
      <c r="D6540" s="181">
        <v>4</v>
      </c>
      <c r="E6540" s="180" t="s">
        <v>10623</v>
      </c>
      <c r="F6540" s="180" t="s">
        <v>78</v>
      </c>
    </row>
    <row r="6541" spans="1:6">
      <c r="A6541" s="180" t="s">
        <v>397</v>
      </c>
      <c r="B6541" s="181">
        <v>3370</v>
      </c>
      <c r="C6541" s="181">
        <v>735300</v>
      </c>
      <c r="D6541" s="181">
        <v>4</v>
      </c>
      <c r="E6541" s="180" t="s">
        <v>10624</v>
      </c>
      <c r="F6541" s="180" t="s">
        <v>28</v>
      </c>
    </row>
    <row r="6542" spans="1:6">
      <c r="A6542" s="180" t="s">
        <v>397</v>
      </c>
      <c r="B6542" s="181">
        <v>3326</v>
      </c>
      <c r="C6542" s="181">
        <v>669800</v>
      </c>
      <c r="D6542" s="181">
        <v>4</v>
      </c>
      <c r="E6542" s="180" t="s">
        <v>10625</v>
      </c>
      <c r="F6542" s="180" t="s">
        <v>28</v>
      </c>
    </row>
    <row r="6543" spans="1:6">
      <c r="A6543" s="180" t="s">
        <v>397</v>
      </c>
      <c r="B6543" s="181">
        <v>3072</v>
      </c>
      <c r="C6543" s="181">
        <v>355000</v>
      </c>
      <c r="D6543" s="181">
        <v>4</v>
      </c>
      <c r="E6543" s="180" t="s">
        <v>10626</v>
      </c>
      <c r="F6543" s="180" t="s">
        <v>154</v>
      </c>
    </row>
    <row r="6544" spans="1:6">
      <c r="A6544" s="180" t="s">
        <v>397</v>
      </c>
      <c r="B6544" s="181">
        <v>3495</v>
      </c>
      <c r="C6544" s="181">
        <v>310000</v>
      </c>
      <c r="D6544" s="181">
        <v>4</v>
      </c>
      <c r="E6544" s="180" t="s">
        <v>10627</v>
      </c>
      <c r="F6544" s="180" t="s">
        <v>14</v>
      </c>
    </row>
    <row r="6545" spans="1:6">
      <c r="A6545" s="180" t="s">
        <v>397</v>
      </c>
      <c r="B6545" s="181">
        <v>3971</v>
      </c>
      <c r="C6545" s="181">
        <v>325900</v>
      </c>
      <c r="D6545" s="181">
        <v>4</v>
      </c>
      <c r="E6545" s="180" t="s">
        <v>10628</v>
      </c>
      <c r="F6545" s="180" t="s">
        <v>16</v>
      </c>
    </row>
    <row r="6546" spans="1:6">
      <c r="A6546" s="180" t="s">
        <v>397</v>
      </c>
      <c r="B6546" s="181">
        <v>2180</v>
      </c>
      <c r="C6546" s="181">
        <v>427200</v>
      </c>
      <c r="D6546" s="181">
        <v>4</v>
      </c>
      <c r="E6546" s="180" t="s">
        <v>10629</v>
      </c>
      <c r="F6546" s="180" t="s">
        <v>16</v>
      </c>
    </row>
    <row r="6547" spans="1:6">
      <c r="A6547" s="180" t="s">
        <v>397</v>
      </c>
      <c r="B6547" s="181">
        <v>8797</v>
      </c>
      <c r="C6547" s="181">
        <v>536200</v>
      </c>
      <c r="D6547" s="181">
        <v>6</v>
      </c>
      <c r="E6547" s="180" t="s">
        <v>10630</v>
      </c>
      <c r="F6547" s="180" t="s">
        <v>14</v>
      </c>
    </row>
    <row r="6548" spans="1:6">
      <c r="A6548" s="180" t="s">
        <v>397</v>
      </c>
      <c r="B6548" s="181">
        <v>6159</v>
      </c>
      <c r="C6548" s="181">
        <v>691500</v>
      </c>
      <c r="D6548" s="181">
        <v>6</v>
      </c>
      <c r="E6548" s="180" t="s">
        <v>10631</v>
      </c>
      <c r="F6548" s="180" t="s">
        <v>13</v>
      </c>
    </row>
    <row r="6549" spans="1:6">
      <c r="A6549" s="180" t="s">
        <v>397</v>
      </c>
      <c r="B6549" s="181">
        <v>3892</v>
      </c>
      <c r="C6549" s="181">
        <v>404800</v>
      </c>
      <c r="D6549" s="181">
        <v>4</v>
      </c>
      <c r="E6549" s="180" t="s">
        <v>10632</v>
      </c>
      <c r="F6549" s="180" t="s">
        <v>16</v>
      </c>
    </row>
    <row r="6550" spans="1:6">
      <c r="A6550" s="180" t="s">
        <v>397</v>
      </c>
      <c r="B6550" s="181">
        <v>6337</v>
      </c>
      <c r="C6550" s="181">
        <v>1101900</v>
      </c>
      <c r="D6550" s="181">
        <v>7</v>
      </c>
      <c r="E6550" s="180" t="s">
        <v>10633</v>
      </c>
      <c r="F6550" s="180" t="s">
        <v>44</v>
      </c>
    </row>
    <row r="6551" spans="1:6">
      <c r="A6551" s="180" t="s">
        <v>397</v>
      </c>
      <c r="B6551" s="181">
        <v>6456</v>
      </c>
      <c r="C6551" s="181">
        <v>378000</v>
      </c>
      <c r="D6551" s="181">
        <v>6</v>
      </c>
      <c r="E6551" s="180" t="s">
        <v>10634</v>
      </c>
      <c r="F6551" s="180" t="s">
        <v>11</v>
      </c>
    </row>
    <row r="6552" spans="1:6">
      <c r="A6552" s="180" t="s">
        <v>397</v>
      </c>
      <c r="B6552" s="181">
        <v>2400</v>
      </c>
      <c r="C6552" s="181">
        <v>212900</v>
      </c>
      <c r="D6552" s="181">
        <v>4</v>
      </c>
      <c r="E6552" s="180" t="s">
        <v>10635</v>
      </c>
      <c r="F6552" s="180" t="s">
        <v>14</v>
      </c>
    </row>
    <row r="6553" spans="1:6">
      <c r="A6553" s="180" t="s">
        <v>397</v>
      </c>
      <c r="B6553" s="181">
        <v>6601</v>
      </c>
      <c r="C6553" s="181">
        <v>901100</v>
      </c>
      <c r="D6553" s="181">
        <v>8</v>
      </c>
      <c r="E6553" s="180" t="s">
        <v>10636</v>
      </c>
      <c r="F6553" s="180" t="s">
        <v>41</v>
      </c>
    </row>
    <row r="6554" spans="1:6">
      <c r="A6554" s="180" t="s">
        <v>397</v>
      </c>
      <c r="B6554" s="181">
        <v>5376</v>
      </c>
      <c r="C6554" s="181">
        <v>483200</v>
      </c>
      <c r="D6554" s="181">
        <v>5</v>
      </c>
      <c r="E6554" s="180" t="s">
        <v>10637</v>
      </c>
      <c r="F6554" s="180" t="s">
        <v>10</v>
      </c>
    </row>
    <row r="6555" spans="1:6">
      <c r="A6555" s="180" t="s">
        <v>397</v>
      </c>
      <c r="B6555" s="181">
        <v>3954</v>
      </c>
      <c r="C6555" s="181">
        <v>1192100</v>
      </c>
      <c r="D6555" s="181">
        <v>4</v>
      </c>
      <c r="E6555" s="180" t="s">
        <v>10638</v>
      </c>
      <c r="F6555" s="180" t="s">
        <v>7</v>
      </c>
    </row>
    <row r="6556" spans="1:6">
      <c r="A6556" s="180" t="s">
        <v>397</v>
      </c>
      <c r="B6556" s="181">
        <v>3649</v>
      </c>
      <c r="C6556" s="181">
        <v>373600</v>
      </c>
      <c r="D6556" s="181">
        <v>4</v>
      </c>
      <c r="E6556" s="180" t="s">
        <v>10639</v>
      </c>
      <c r="F6556" s="180" t="s">
        <v>14</v>
      </c>
    </row>
    <row r="6557" spans="1:6">
      <c r="A6557" s="180" t="s">
        <v>397</v>
      </c>
      <c r="B6557" s="181">
        <v>4493</v>
      </c>
      <c r="C6557" s="181">
        <v>382300</v>
      </c>
      <c r="D6557" s="181">
        <v>7</v>
      </c>
      <c r="E6557" s="180" t="s">
        <v>10640</v>
      </c>
      <c r="F6557" s="180" t="s">
        <v>11</v>
      </c>
    </row>
    <row r="6558" spans="1:6">
      <c r="A6558" s="180" t="s">
        <v>397</v>
      </c>
      <c r="B6558" s="181">
        <v>6102</v>
      </c>
      <c r="C6558" s="181">
        <v>426100</v>
      </c>
      <c r="D6558" s="181">
        <v>6</v>
      </c>
      <c r="E6558" s="180" t="s">
        <v>10641</v>
      </c>
      <c r="F6558" s="180" t="s">
        <v>14</v>
      </c>
    </row>
    <row r="6559" spans="1:6">
      <c r="A6559" s="180" t="s">
        <v>397</v>
      </c>
      <c r="B6559" s="181">
        <v>3251</v>
      </c>
      <c r="C6559" s="181">
        <v>337500</v>
      </c>
      <c r="D6559" s="181">
        <v>4</v>
      </c>
      <c r="E6559" s="180" t="s">
        <v>10642</v>
      </c>
      <c r="F6559" s="180" t="s">
        <v>14</v>
      </c>
    </row>
    <row r="6560" spans="1:6">
      <c r="A6560" s="180" t="s">
        <v>397</v>
      </c>
      <c r="B6560" s="181">
        <v>2917</v>
      </c>
      <c r="C6560" s="181">
        <v>275000</v>
      </c>
      <c r="D6560" s="181">
        <v>4</v>
      </c>
      <c r="E6560" s="180" t="s">
        <v>10643</v>
      </c>
      <c r="F6560" s="180" t="s">
        <v>14</v>
      </c>
    </row>
    <row r="6561" spans="1:6">
      <c r="A6561" s="180" t="s">
        <v>397</v>
      </c>
      <c r="B6561" s="181">
        <v>2300</v>
      </c>
      <c r="C6561" s="181">
        <v>294700</v>
      </c>
      <c r="D6561" s="181">
        <v>4</v>
      </c>
      <c r="E6561" s="180" t="s">
        <v>10644</v>
      </c>
      <c r="F6561" s="180" t="s">
        <v>154</v>
      </c>
    </row>
    <row r="6562" spans="1:6">
      <c r="A6562" s="180" t="s">
        <v>397</v>
      </c>
      <c r="B6562" s="181">
        <v>3705</v>
      </c>
      <c r="C6562" s="181">
        <v>1383300</v>
      </c>
      <c r="D6562" s="181">
        <v>6</v>
      </c>
      <c r="E6562" s="180" t="s">
        <v>10645</v>
      </c>
      <c r="F6562" s="180" t="s">
        <v>7</v>
      </c>
    </row>
    <row r="6563" spans="1:6">
      <c r="A6563" s="180" t="s">
        <v>397</v>
      </c>
      <c r="B6563" s="181">
        <v>4320</v>
      </c>
      <c r="C6563" s="181">
        <v>307500</v>
      </c>
      <c r="D6563" s="181">
        <v>6</v>
      </c>
      <c r="E6563" s="180" t="s">
        <v>10646</v>
      </c>
      <c r="F6563" s="180" t="s">
        <v>11</v>
      </c>
    </row>
    <row r="6564" spans="1:6">
      <c r="A6564" s="180" t="s">
        <v>397</v>
      </c>
      <c r="B6564" s="181">
        <v>4422</v>
      </c>
      <c r="C6564" s="181">
        <v>349800</v>
      </c>
      <c r="D6564" s="181">
        <v>5</v>
      </c>
      <c r="E6564" s="180" t="s">
        <v>10647</v>
      </c>
      <c r="F6564" s="180" t="s">
        <v>14</v>
      </c>
    </row>
    <row r="6565" spans="1:6">
      <c r="A6565" s="180" t="s">
        <v>397</v>
      </c>
      <c r="B6565" s="181">
        <v>5192</v>
      </c>
      <c r="C6565" s="181">
        <v>794200</v>
      </c>
      <c r="D6565" s="181">
        <v>6</v>
      </c>
      <c r="E6565" s="180" t="s">
        <v>10648</v>
      </c>
      <c r="F6565" s="180" t="s">
        <v>95</v>
      </c>
    </row>
    <row r="6566" spans="1:6">
      <c r="A6566" s="180" t="s">
        <v>397</v>
      </c>
      <c r="B6566" s="181">
        <v>2785</v>
      </c>
      <c r="C6566" s="181">
        <v>250400</v>
      </c>
      <c r="D6566" s="181">
        <v>4</v>
      </c>
      <c r="E6566" s="180" t="s">
        <v>10649</v>
      </c>
      <c r="F6566" s="180" t="s">
        <v>14</v>
      </c>
    </row>
    <row r="6567" spans="1:6">
      <c r="A6567" s="180" t="s">
        <v>397</v>
      </c>
      <c r="B6567" s="181">
        <v>5784</v>
      </c>
      <c r="C6567" s="181">
        <v>878700</v>
      </c>
      <c r="D6567" s="181">
        <v>5</v>
      </c>
      <c r="E6567" s="180" t="s">
        <v>10650</v>
      </c>
      <c r="F6567" s="180" t="s">
        <v>78</v>
      </c>
    </row>
    <row r="6568" spans="1:6">
      <c r="A6568" s="180" t="s">
        <v>397</v>
      </c>
      <c r="B6568" s="181">
        <v>4119</v>
      </c>
      <c r="C6568" s="181">
        <v>296200</v>
      </c>
      <c r="D6568" s="181">
        <v>4</v>
      </c>
      <c r="E6568" s="180" t="s">
        <v>10651</v>
      </c>
      <c r="F6568" s="180" t="s">
        <v>15</v>
      </c>
    </row>
    <row r="6569" spans="1:6">
      <c r="A6569" s="180" t="s">
        <v>397</v>
      </c>
      <c r="B6569" s="181">
        <v>2912</v>
      </c>
      <c r="C6569" s="181">
        <v>233600</v>
      </c>
      <c r="D6569" s="181">
        <v>4</v>
      </c>
      <c r="E6569" s="180" t="s">
        <v>10652</v>
      </c>
      <c r="F6569" s="180" t="s">
        <v>11</v>
      </c>
    </row>
    <row r="6570" spans="1:6">
      <c r="A6570" s="180" t="s">
        <v>397</v>
      </c>
      <c r="B6570" s="181">
        <v>6327</v>
      </c>
      <c r="C6570" s="181">
        <v>565000</v>
      </c>
      <c r="D6570" s="181">
        <v>6</v>
      </c>
      <c r="E6570" s="180" t="s">
        <v>10653</v>
      </c>
      <c r="F6570" s="180" t="s">
        <v>14</v>
      </c>
    </row>
    <row r="6571" spans="1:6">
      <c r="A6571" s="180" t="s">
        <v>397</v>
      </c>
      <c r="B6571" s="181">
        <v>3053</v>
      </c>
      <c r="C6571" s="181">
        <v>353000</v>
      </c>
      <c r="D6571" s="181">
        <v>4</v>
      </c>
      <c r="E6571" s="180" t="s">
        <v>10654</v>
      </c>
      <c r="F6571" s="180" t="s">
        <v>15</v>
      </c>
    </row>
    <row r="6572" spans="1:6">
      <c r="A6572" s="180" t="s">
        <v>397</v>
      </c>
      <c r="B6572" s="181">
        <v>3182</v>
      </c>
      <c r="C6572" s="181">
        <v>832900</v>
      </c>
      <c r="D6572" s="181">
        <v>4</v>
      </c>
      <c r="E6572" s="180" t="s">
        <v>10655</v>
      </c>
      <c r="F6572" s="180" t="s">
        <v>28</v>
      </c>
    </row>
    <row r="6573" spans="1:6">
      <c r="A6573" s="180" t="s">
        <v>397</v>
      </c>
      <c r="B6573" s="181">
        <v>3546</v>
      </c>
      <c r="C6573" s="181">
        <v>306200</v>
      </c>
      <c r="D6573" s="181">
        <v>4</v>
      </c>
      <c r="E6573" s="180" t="s">
        <v>10656</v>
      </c>
      <c r="F6573" s="180" t="s">
        <v>7</v>
      </c>
    </row>
    <row r="6574" spans="1:6">
      <c r="A6574" s="180" t="s">
        <v>397</v>
      </c>
      <c r="B6574" s="181">
        <v>3772</v>
      </c>
      <c r="C6574" s="181">
        <v>295400</v>
      </c>
      <c r="D6574" s="181">
        <v>6</v>
      </c>
      <c r="E6574" s="180" t="s">
        <v>10657</v>
      </c>
      <c r="F6574" s="180" t="s">
        <v>14</v>
      </c>
    </row>
    <row r="6575" spans="1:6">
      <c r="A6575" s="180" t="s">
        <v>397</v>
      </c>
      <c r="B6575" s="181">
        <v>5602</v>
      </c>
      <c r="C6575" s="181">
        <v>644100</v>
      </c>
      <c r="D6575" s="181">
        <v>8</v>
      </c>
      <c r="E6575" s="180" t="s">
        <v>10658</v>
      </c>
      <c r="F6575" s="180" t="s">
        <v>13</v>
      </c>
    </row>
    <row r="6576" spans="1:6">
      <c r="A6576" s="180" t="s">
        <v>397</v>
      </c>
      <c r="B6576" s="181">
        <v>3904</v>
      </c>
      <c r="C6576" s="181">
        <v>386800</v>
      </c>
      <c r="D6576" s="181">
        <v>4</v>
      </c>
      <c r="E6576" s="180" t="s">
        <v>10659</v>
      </c>
      <c r="F6576" s="180" t="s">
        <v>27</v>
      </c>
    </row>
    <row r="6577" spans="1:6">
      <c r="A6577" s="180" t="s">
        <v>397</v>
      </c>
      <c r="B6577" s="181">
        <v>3628</v>
      </c>
      <c r="C6577" s="181">
        <v>616800</v>
      </c>
      <c r="D6577" s="181">
        <v>4</v>
      </c>
      <c r="E6577" s="180" t="s">
        <v>10660</v>
      </c>
      <c r="F6577" s="180" t="s">
        <v>66</v>
      </c>
    </row>
    <row r="6578" spans="1:6">
      <c r="A6578" s="180" t="s">
        <v>397</v>
      </c>
      <c r="B6578" s="181">
        <v>2664</v>
      </c>
      <c r="C6578" s="181">
        <v>262600</v>
      </c>
      <c r="D6578" s="181">
        <v>4</v>
      </c>
      <c r="E6578" s="180" t="s">
        <v>10661</v>
      </c>
      <c r="F6578" s="180" t="s">
        <v>246</v>
      </c>
    </row>
    <row r="6579" spans="1:6">
      <c r="A6579" s="180" t="s">
        <v>397</v>
      </c>
      <c r="B6579" s="181">
        <v>4253</v>
      </c>
      <c r="C6579" s="181">
        <v>463700</v>
      </c>
      <c r="D6579" s="181">
        <v>4</v>
      </c>
      <c r="E6579" s="180" t="s">
        <v>10662</v>
      </c>
      <c r="F6579" s="180" t="s">
        <v>16</v>
      </c>
    </row>
    <row r="6580" spans="1:6">
      <c r="A6580" s="180" t="s">
        <v>397</v>
      </c>
      <c r="B6580" s="181">
        <v>6216</v>
      </c>
      <c r="C6580" s="181">
        <v>246600</v>
      </c>
      <c r="D6580" s="181">
        <v>7</v>
      </c>
      <c r="E6580" s="180" t="s">
        <v>10663</v>
      </c>
      <c r="F6580" s="180" t="s">
        <v>69</v>
      </c>
    </row>
    <row r="6581" spans="1:6">
      <c r="A6581" s="180" t="s">
        <v>397</v>
      </c>
      <c r="B6581" s="181">
        <v>7574</v>
      </c>
      <c r="C6581" s="181">
        <v>974500</v>
      </c>
      <c r="D6581" s="181">
        <v>6</v>
      </c>
      <c r="E6581" s="180" t="s">
        <v>10664</v>
      </c>
      <c r="F6581" s="180" t="s">
        <v>13</v>
      </c>
    </row>
    <row r="6582" spans="1:6">
      <c r="A6582" s="180" t="s">
        <v>397</v>
      </c>
      <c r="B6582" s="181">
        <v>7202</v>
      </c>
      <c r="C6582" s="181">
        <v>375400</v>
      </c>
      <c r="D6582" s="181">
        <v>7</v>
      </c>
      <c r="E6582" s="180" t="s">
        <v>10665</v>
      </c>
      <c r="F6582" s="180" t="s">
        <v>183</v>
      </c>
    </row>
    <row r="6583" spans="1:6">
      <c r="A6583" s="180" t="s">
        <v>397</v>
      </c>
      <c r="B6583" s="181">
        <v>5064</v>
      </c>
      <c r="C6583" s="181">
        <v>319600</v>
      </c>
      <c r="D6583" s="181">
        <v>6</v>
      </c>
      <c r="E6583" s="180" t="s">
        <v>10666</v>
      </c>
      <c r="F6583" s="180" t="s">
        <v>11</v>
      </c>
    </row>
    <row r="6584" spans="1:6">
      <c r="A6584" s="180" t="s">
        <v>397</v>
      </c>
      <c r="B6584" s="181">
        <v>5835</v>
      </c>
      <c r="C6584" s="181">
        <v>1069800</v>
      </c>
      <c r="D6584" s="181">
        <v>4</v>
      </c>
      <c r="E6584" s="180" t="s">
        <v>10667</v>
      </c>
      <c r="F6584" s="180" t="s">
        <v>66</v>
      </c>
    </row>
    <row r="6585" spans="1:6">
      <c r="A6585" s="180" t="s">
        <v>397</v>
      </c>
      <c r="B6585" s="181">
        <v>6240</v>
      </c>
      <c r="C6585" s="181">
        <v>1033600</v>
      </c>
      <c r="D6585" s="181">
        <v>6</v>
      </c>
      <c r="E6585" s="180" t="s">
        <v>10668</v>
      </c>
      <c r="F6585" s="180" t="s">
        <v>44</v>
      </c>
    </row>
    <row r="6586" spans="1:6">
      <c r="A6586" s="180" t="s">
        <v>397</v>
      </c>
      <c r="B6586" s="181">
        <v>3858</v>
      </c>
      <c r="C6586" s="181">
        <v>576600</v>
      </c>
      <c r="D6586" s="181">
        <v>4</v>
      </c>
      <c r="E6586" s="180" t="s">
        <v>10669</v>
      </c>
      <c r="F6586" s="180" t="s">
        <v>28</v>
      </c>
    </row>
    <row r="6587" spans="1:6">
      <c r="A6587" s="180" t="s">
        <v>397</v>
      </c>
      <c r="B6587" s="181">
        <v>8862</v>
      </c>
      <c r="C6587" s="181">
        <v>1875500</v>
      </c>
      <c r="D6587" s="181">
        <v>6</v>
      </c>
      <c r="E6587" s="180" t="s">
        <v>10670</v>
      </c>
      <c r="F6587" s="180" t="s">
        <v>7</v>
      </c>
    </row>
    <row r="6588" spans="1:6">
      <c r="A6588" s="180" t="s">
        <v>397</v>
      </c>
      <c r="B6588" s="181">
        <v>4096</v>
      </c>
      <c r="C6588" s="181">
        <v>457700</v>
      </c>
      <c r="D6588" s="181">
        <v>4</v>
      </c>
      <c r="E6588" s="180" t="s">
        <v>10671</v>
      </c>
      <c r="F6588" s="180" t="s">
        <v>26</v>
      </c>
    </row>
    <row r="6589" spans="1:6">
      <c r="A6589" s="180" t="s">
        <v>397</v>
      </c>
      <c r="B6589" s="181">
        <v>3006</v>
      </c>
      <c r="C6589" s="181">
        <v>408000</v>
      </c>
      <c r="D6589" s="181">
        <v>5</v>
      </c>
      <c r="E6589" s="180" t="s">
        <v>10672</v>
      </c>
      <c r="F6589" s="180" t="s">
        <v>16</v>
      </c>
    </row>
    <row r="6590" spans="1:6">
      <c r="A6590" s="180" t="s">
        <v>397</v>
      </c>
      <c r="B6590" s="181">
        <v>6463</v>
      </c>
      <c r="C6590" s="181">
        <v>1505800</v>
      </c>
      <c r="D6590" s="181">
        <v>6</v>
      </c>
      <c r="E6590" s="180" t="s">
        <v>10673</v>
      </c>
      <c r="F6590" s="180" t="s">
        <v>24</v>
      </c>
    </row>
    <row r="6591" spans="1:6">
      <c r="A6591" s="180" t="s">
        <v>397</v>
      </c>
      <c r="B6591" s="181">
        <v>6228</v>
      </c>
      <c r="C6591" s="181">
        <v>452300</v>
      </c>
      <c r="D6591" s="181">
        <v>6</v>
      </c>
      <c r="E6591" s="180" t="s">
        <v>10674</v>
      </c>
      <c r="F6591" s="180" t="s">
        <v>14</v>
      </c>
    </row>
    <row r="6592" spans="1:6">
      <c r="A6592" s="180" t="s">
        <v>397</v>
      </c>
      <c r="B6592" s="181">
        <v>3360</v>
      </c>
      <c r="C6592" s="181">
        <v>626100</v>
      </c>
      <c r="D6592" s="181">
        <v>4</v>
      </c>
      <c r="E6592" s="180" t="s">
        <v>10675</v>
      </c>
      <c r="F6592" s="180" t="s">
        <v>28</v>
      </c>
    </row>
    <row r="6593" spans="1:6">
      <c r="A6593" s="180" t="s">
        <v>397</v>
      </c>
      <c r="B6593" s="181">
        <v>5035</v>
      </c>
      <c r="C6593" s="181">
        <v>606800</v>
      </c>
      <c r="D6593" s="181">
        <v>6</v>
      </c>
      <c r="E6593" s="180" t="s">
        <v>10676</v>
      </c>
      <c r="F6593" s="180" t="s">
        <v>44</v>
      </c>
    </row>
    <row r="6594" spans="1:6">
      <c r="A6594" s="180" t="s">
        <v>397</v>
      </c>
      <c r="B6594" s="181">
        <v>4050</v>
      </c>
      <c r="C6594" s="181">
        <v>795100</v>
      </c>
      <c r="D6594" s="181">
        <v>4</v>
      </c>
      <c r="E6594" s="180" t="s">
        <v>10677</v>
      </c>
      <c r="F6594" s="180" t="s">
        <v>77</v>
      </c>
    </row>
    <row r="6595" spans="1:6">
      <c r="A6595" s="180" t="s">
        <v>397</v>
      </c>
      <c r="B6595" s="181">
        <v>2519</v>
      </c>
      <c r="C6595" s="181">
        <v>377500</v>
      </c>
      <c r="D6595" s="181">
        <v>5</v>
      </c>
      <c r="E6595" s="180" t="s">
        <v>10678</v>
      </c>
      <c r="F6595" s="180" t="s">
        <v>16</v>
      </c>
    </row>
    <row r="6596" spans="1:6">
      <c r="A6596" s="180" t="s">
        <v>397</v>
      </c>
      <c r="B6596" s="181">
        <v>6075</v>
      </c>
      <c r="C6596" s="181">
        <v>415900</v>
      </c>
      <c r="D6596" s="181">
        <v>7</v>
      </c>
      <c r="E6596" s="180" t="s">
        <v>10679</v>
      </c>
      <c r="F6596" s="180" t="s">
        <v>14</v>
      </c>
    </row>
    <row r="6597" spans="1:6">
      <c r="A6597" s="180" t="s">
        <v>397</v>
      </c>
      <c r="B6597" s="181">
        <v>5314</v>
      </c>
      <c r="C6597" s="181">
        <v>362300</v>
      </c>
      <c r="D6597" s="181">
        <v>4</v>
      </c>
      <c r="E6597" s="180" t="s">
        <v>10680</v>
      </c>
      <c r="F6597" s="180" t="s">
        <v>14</v>
      </c>
    </row>
    <row r="6598" spans="1:6">
      <c r="A6598" s="180" t="s">
        <v>397</v>
      </c>
      <c r="B6598" s="181">
        <v>3844</v>
      </c>
      <c r="C6598" s="181">
        <v>327200</v>
      </c>
      <c r="D6598" s="181">
        <v>6</v>
      </c>
      <c r="E6598" s="180" t="s">
        <v>10681</v>
      </c>
      <c r="F6598" s="180" t="s">
        <v>180</v>
      </c>
    </row>
    <row r="6599" spans="1:6">
      <c r="A6599" s="180" t="s">
        <v>397</v>
      </c>
      <c r="B6599" s="181">
        <v>4878</v>
      </c>
      <c r="C6599" s="181">
        <v>665400</v>
      </c>
      <c r="D6599" s="181">
        <v>4</v>
      </c>
      <c r="E6599" s="180" t="s">
        <v>10682</v>
      </c>
      <c r="F6599" s="180" t="s">
        <v>13</v>
      </c>
    </row>
    <row r="6600" spans="1:6">
      <c r="A6600" s="180" t="s">
        <v>397</v>
      </c>
      <c r="B6600" s="181">
        <v>3706</v>
      </c>
      <c r="C6600" s="181">
        <v>393500</v>
      </c>
      <c r="D6600" s="181">
        <v>4</v>
      </c>
      <c r="E6600" s="180" t="s">
        <v>10683</v>
      </c>
      <c r="F6600" s="180" t="s">
        <v>207</v>
      </c>
    </row>
    <row r="6601" spans="1:6">
      <c r="A6601" s="180" t="s">
        <v>397</v>
      </c>
      <c r="B6601" s="181">
        <v>5952</v>
      </c>
      <c r="C6601" s="181">
        <v>364700</v>
      </c>
      <c r="D6601" s="181">
        <v>6</v>
      </c>
      <c r="E6601" s="180" t="s">
        <v>10684</v>
      </c>
      <c r="F6601" s="180" t="s">
        <v>11</v>
      </c>
    </row>
    <row r="6602" spans="1:6">
      <c r="A6602" s="180" t="s">
        <v>397</v>
      </c>
      <c r="B6602" s="181">
        <v>5532</v>
      </c>
      <c r="C6602" s="181">
        <v>1862000</v>
      </c>
      <c r="D6602" s="181">
        <v>6</v>
      </c>
      <c r="E6602" s="180" t="s">
        <v>10685</v>
      </c>
      <c r="F6602" s="180" t="s">
        <v>7</v>
      </c>
    </row>
    <row r="6603" spans="1:6">
      <c r="A6603" s="180" t="s">
        <v>397</v>
      </c>
      <c r="B6603" s="181">
        <v>5840</v>
      </c>
      <c r="C6603" s="181">
        <v>1143700</v>
      </c>
      <c r="D6603" s="181">
        <v>5</v>
      </c>
      <c r="E6603" s="180" t="s">
        <v>10686</v>
      </c>
      <c r="F6603" s="180" t="s">
        <v>7</v>
      </c>
    </row>
    <row r="6604" spans="1:6">
      <c r="A6604" s="180" t="s">
        <v>397</v>
      </c>
      <c r="B6604" s="181">
        <v>2817</v>
      </c>
      <c r="C6604" s="181">
        <v>541900</v>
      </c>
      <c r="D6604" s="181">
        <v>4</v>
      </c>
      <c r="E6604" s="180" t="s">
        <v>10687</v>
      </c>
      <c r="F6604" s="180" t="s">
        <v>28</v>
      </c>
    </row>
    <row r="6605" spans="1:6">
      <c r="A6605" s="180" t="s">
        <v>397</v>
      </c>
      <c r="B6605" s="181">
        <v>5732</v>
      </c>
      <c r="C6605" s="181">
        <v>661500</v>
      </c>
      <c r="D6605" s="181">
        <v>5</v>
      </c>
      <c r="E6605" s="180" t="s">
        <v>10688</v>
      </c>
      <c r="F6605" s="180" t="s">
        <v>41</v>
      </c>
    </row>
    <row r="6606" spans="1:6">
      <c r="A6606" s="180" t="s">
        <v>397</v>
      </c>
      <c r="B6606" s="181">
        <v>3498</v>
      </c>
      <c r="C6606" s="181">
        <v>752800</v>
      </c>
      <c r="D6606" s="181">
        <v>4</v>
      </c>
      <c r="E6606" s="180" t="s">
        <v>10689</v>
      </c>
      <c r="F6606" s="180" t="s">
        <v>28</v>
      </c>
    </row>
    <row r="6607" spans="1:6">
      <c r="A6607" s="180" t="s">
        <v>397</v>
      </c>
      <c r="B6607" s="181">
        <v>4357</v>
      </c>
      <c r="C6607" s="181">
        <v>348300</v>
      </c>
      <c r="D6607" s="181">
        <v>5</v>
      </c>
      <c r="E6607" s="180" t="s">
        <v>10690</v>
      </c>
      <c r="F6607" s="180" t="s">
        <v>14</v>
      </c>
    </row>
    <row r="6608" spans="1:6">
      <c r="A6608" s="180" t="s">
        <v>397</v>
      </c>
      <c r="B6608" s="181">
        <v>2935</v>
      </c>
      <c r="C6608" s="181">
        <v>255800</v>
      </c>
      <c r="D6608" s="181">
        <v>4</v>
      </c>
      <c r="E6608" s="180" t="s">
        <v>10691</v>
      </c>
      <c r="F6608" s="180" t="s">
        <v>14</v>
      </c>
    </row>
    <row r="6609" spans="1:6">
      <c r="A6609" s="180" t="s">
        <v>397</v>
      </c>
      <c r="B6609" s="181">
        <v>3850</v>
      </c>
      <c r="C6609" s="181">
        <v>683000</v>
      </c>
      <c r="D6609" s="181">
        <v>4</v>
      </c>
      <c r="E6609" s="180" t="s">
        <v>10692</v>
      </c>
      <c r="F6609" s="180" t="s">
        <v>62</v>
      </c>
    </row>
    <row r="6610" spans="1:6">
      <c r="A6610" s="180" t="s">
        <v>397</v>
      </c>
      <c r="B6610" s="181">
        <v>3744</v>
      </c>
      <c r="C6610" s="181">
        <v>550300</v>
      </c>
      <c r="D6610" s="181">
        <v>4</v>
      </c>
      <c r="E6610" s="180" t="s">
        <v>10693</v>
      </c>
      <c r="F6610" s="180" t="s">
        <v>13</v>
      </c>
    </row>
    <row r="6611" spans="1:6">
      <c r="A6611" s="180" t="s">
        <v>397</v>
      </c>
      <c r="B6611" s="181">
        <v>5484</v>
      </c>
      <c r="C6611" s="181">
        <v>1637100</v>
      </c>
      <c r="D6611" s="181">
        <v>8</v>
      </c>
      <c r="E6611" s="180" t="s">
        <v>10694</v>
      </c>
      <c r="F6611" s="180" t="s">
        <v>7</v>
      </c>
    </row>
    <row r="6612" spans="1:6">
      <c r="A6612" s="180" t="s">
        <v>397</v>
      </c>
      <c r="B6612" s="181">
        <v>4129</v>
      </c>
      <c r="C6612" s="181">
        <v>750800</v>
      </c>
      <c r="D6612" s="181">
        <v>5</v>
      </c>
      <c r="E6612" s="180" t="s">
        <v>10695</v>
      </c>
      <c r="F6612" s="180" t="s">
        <v>44</v>
      </c>
    </row>
    <row r="6613" spans="1:6">
      <c r="A6613" s="180" t="s">
        <v>397</v>
      </c>
      <c r="B6613" s="181">
        <v>6888</v>
      </c>
      <c r="C6613" s="181">
        <v>662900</v>
      </c>
      <c r="D6613" s="181">
        <v>7</v>
      </c>
      <c r="E6613" s="180" t="s">
        <v>10696</v>
      </c>
      <c r="F6613" s="180" t="s">
        <v>10</v>
      </c>
    </row>
    <row r="6614" spans="1:6">
      <c r="A6614" s="180" t="s">
        <v>397</v>
      </c>
      <c r="B6614" s="181">
        <v>4622</v>
      </c>
      <c r="C6614" s="181">
        <v>1811800</v>
      </c>
      <c r="D6614" s="181">
        <v>5</v>
      </c>
      <c r="E6614" s="180" t="s">
        <v>10697</v>
      </c>
      <c r="F6614" s="180" t="s">
        <v>7</v>
      </c>
    </row>
    <row r="6615" spans="1:6">
      <c r="A6615" s="180" t="s">
        <v>397</v>
      </c>
      <c r="B6615" s="181">
        <v>3781</v>
      </c>
      <c r="C6615" s="181">
        <v>704400</v>
      </c>
      <c r="D6615" s="181">
        <v>4</v>
      </c>
      <c r="E6615" s="180" t="s">
        <v>10698</v>
      </c>
      <c r="F6615" s="180" t="s">
        <v>44</v>
      </c>
    </row>
    <row r="6616" spans="1:6">
      <c r="A6616" s="180" t="s">
        <v>397</v>
      </c>
      <c r="B6616" s="181">
        <v>4634</v>
      </c>
      <c r="C6616" s="181">
        <v>1085800</v>
      </c>
      <c r="D6616" s="181">
        <v>4</v>
      </c>
      <c r="E6616" s="180" t="s">
        <v>10699</v>
      </c>
      <c r="F6616" s="180" t="s">
        <v>28</v>
      </c>
    </row>
    <row r="6617" spans="1:6">
      <c r="A6617" s="180" t="s">
        <v>397</v>
      </c>
      <c r="B6617" s="181">
        <v>2660</v>
      </c>
      <c r="C6617" s="181">
        <v>596300</v>
      </c>
      <c r="D6617" s="181">
        <v>4</v>
      </c>
      <c r="E6617" s="180" t="s">
        <v>10700</v>
      </c>
      <c r="F6617" s="180" t="s">
        <v>7</v>
      </c>
    </row>
    <row r="6618" spans="1:6">
      <c r="A6618" s="180" t="s">
        <v>397</v>
      </c>
      <c r="B6618" s="181">
        <v>2900</v>
      </c>
      <c r="C6618" s="181">
        <v>238700</v>
      </c>
      <c r="D6618" s="181">
        <v>4</v>
      </c>
      <c r="E6618" s="180" t="s">
        <v>10701</v>
      </c>
      <c r="F6618" s="180" t="s">
        <v>11</v>
      </c>
    </row>
    <row r="6619" spans="1:6">
      <c r="A6619" s="180" t="s">
        <v>397</v>
      </c>
      <c r="B6619" s="181">
        <v>6984</v>
      </c>
      <c r="C6619" s="181">
        <v>663000</v>
      </c>
      <c r="D6619" s="181">
        <v>8</v>
      </c>
      <c r="E6619" s="180" t="s">
        <v>10702</v>
      </c>
      <c r="F6619" s="180" t="s">
        <v>69</v>
      </c>
    </row>
    <row r="6620" spans="1:6">
      <c r="A6620" s="180" t="s">
        <v>397</v>
      </c>
      <c r="B6620" s="181">
        <v>5792</v>
      </c>
      <c r="C6620" s="181">
        <v>519500</v>
      </c>
      <c r="D6620" s="181">
        <v>4</v>
      </c>
      <c r="E6620" s="180" t="s">
        <v>10703</v>
      </c>
      <c r="F6620" s="180" t="s">
        <v>14</v>
      </c>
    </row>
    <row r="6621" spans="1:6">
      <c r="A6621" s="180" t="s">
        <v>397</v>
      </c>
      <c r="B6621" s="181">
        <v>5923</v>
      </c>
      <c r="C6621" s="181">
        <v>464100</v>
      </c>
      <c r="D6621" s="181">
        <v>4</v>
      </c>
      <c r="E6621" s="180" t="s">
        <v>10704</v>
      </c>
      <c r="F6621" s="180" t="s">
        <v>41</v>
      </c>
    </row>
    <row r="6622" spans="1:6">
      <c r="A6622" s="180" t="s">
        <v>397</v>
      </c>
      <c r="B6622" s="181">
        <v>5700</v>
      </c>
      <c r="C6622" s="181">
        <v>378200</v>
      </c>
      <c r="D6622" s="181">
        <v>5</v>
      </c>
      <c r="E6622" s="180" t="s">
        <v>10705</v>
      </c>
      <c r="F6622" s="180" t="s">
        <v>14</v>
      </c>
    </row>
    <row r="6623" spans="1:6">
      <c r="A6623" s="180" t="s">
        <v>397</v>
      </c>
      <c r="B6623" s="181">
        <v>5863</v>
      </c>
      <c r="C6623" s="181">
        <v>384700</v>
      </c>
      <c r="D6623" s="181">
        <v>4</v>
      </c>
      <c r="E6623" s="180" t="s">
        <v>10706</v>
      </c>
      <c r="F6623" s="180" t="s">
        <v>14</v>
      </c>
    </row>
    <row r="6624" spans="1:6">
      <c r="A6624" s="180" t="s">
        <v>397</v>
      </c>
      <c r="B6624" s="181">
        <v>4249</v>
      </c>
      <c r="C6624" s="181">
        <v>348200</v>
      </c>
      <c r="D6624" s="181">
        <v>4</v>
      </c>
      <c r="E6624" s="180" t="s">
        <v>10707</v>
      </c>
      <c r="F6624" s="180" t="s">
        <v>14</v>
      </c>
    </row>
    <row r="6625" spans="1:6">
      <c r="A6625" s="180" t="s">
        <v>397</v>
      </c>
      <c r="B6625" s="181">
        <v>8388</v>
      </c>
      <c r="C6625" s="181">
        <v>658800</v>
      </c>
      <c r="D6625" s="181">
        <v>8</v>
      </c>
      <c r="E6625" s="180" t="s">
        <v>10708</v>
      </c>
      <c r="F6625" s="180" t="s">
        <v>11</v>
      </c>
    </row>
    <row r="6626" spans="1:6">
      <c r="A6626" s="180" t="s">
        <v>397</v>
      </c>
      <c r="B6626" s="181">
        <v>4242</v>
      </c>
      <c r="C6626" s="181">
        <v>373900</v>
      </c>
      <c r="D6626" s="181">
        <v>6</v>
      </c>
      <c r="E6626" s="180" t="s">
        <v>10709</v>
      </c>
      <c r="F6626" s="180" t="s">
        <v>11</v>
      </c>
    </row>
    <row r="6627" spans="1:6">
      <c r="A6627" s="180" t="s">
        <v>397</v>
      </c>
      <c r="B6627" s="181">
        <v>4817</v>
      </c>
      <c r="C6627" s="181">
        <v>513200</v>
      </c>
      <c r="D6627" s="181">
        <v>4</v>
      </c>
      <c r="E6627" s="180" t="s">
        <v>10710</v>
      </c>
      <c r="F6627" s="180" t="s">
        <v>14</v>
      </c>
    </row>
    <row r="6628" spans="1:6">
      <c r="A6628" s="180" t="s">
        <v>397</v>
      </c>
      <c r="B6628" s="181">
        <v>4215</v>
      </c>
      <c r="C6628" s="181">
        <v>321800</v>
      </c>
      <c r="D6628" s="181">
        <v>4</v>
      </c>
      <c r="E6628" s="180" t="s">
        <v>10711</v>
      </c>
      <c r="F6628" s="180" t="s">
        <v>14</v>
      </c>
    </row>
    <row r="6629" spans="1:6">
      <c r="A6629" s="180" t="s">
        <v>397</v>
      </c>
      <c r="B6629" s="181">
        <v>4588</v>
      </c>
      <c r="C6629" s="181">
        <v>743100</v>
      </c>
      <c r="D6629" s="181">
        <v>8</v>
      </c>
      <c r="E6629" s="180" t="s">
        <v>10712</v>
      </c>
      <c r="F6629" s="180" t="s">
        <v>28</v>
      </c>
    </row>
    <row r="6630" spans="1:6">
      <c r="A6630" s="180" t="s">
        <v>397</v>
      </c>
      <c r="B6630" s="181">
        <v>3825</v>
      </c>
      <c r="C6630" s="181">
        <v>493700</v>
      </c>
      <c r="D6630" s="181">
        <v>4</v>
      </c>
      <c r="E6630" s="180" t="s">
        <v>10713</v>
      </c>
      <c r="F6630" s="180" t="s">
        <v>13</v>
      </c>
    </row>
    <row r="6631" spans="1:6">
      <c r="A6631" s="180" t="s">
        <v>397</v>
      </c>
      <c r="B6631" s="181">
        <v>8664</v>
      </c>
      <c r="C6631" s="181">
        <v>689200</v>
      </c>
      <c r="D6631" s="181">
        <v>8</v>
      </c>
      <c r="E6631" s="180" t="s">
        <v>10714</v>
      </c>
      <c r="F6631" s="180" t="s">
        <v>11</v>
      </c>
    </row>
    <row r="6632" spans="1:6">
      <c r="A6632" s="180" t="s">
        <v>397</v>
      </c>
      <c r="B6632" s="181">
        <v>2921</v>
      </c>
      <c r="C6632" s="181">
        <v>561800</v>
      </c>
      <c r="D6632" s="181">
        <v>4</v>
      </c>
      <c r="E6632" s="180" t="s">
        <v>10715</v>
      </c>
      <c r="F6632" s="180" t="s">
        <v>44</v>
      </c>
    </row>
    <row r="6633" spans="1:6">
      <c r="A6633" s="180" t="s">
        <v>397</v>
      </c>
      <c r="B6633" s="181">
        <v>4181</v>
      </c>
      <c r="C6633" s="181">
        <v>687000</v>
      </c>
      <c r="D6633" s="181">
        <v>4</v>
      </c>
      <c r="E6633" s="180" t="s">
        <v>10716</v>
      </c>
      <c r="F6633" s="180" t="s">
        <v>13</v>
      </c>
    </row>
    <row r="6634" spans="1:6">
      <c r="A6634" s="180" t="s">
        <v>397</v>
      </c>
      <c r="B6634" s="181">
        <v>2600</v>
      </c>
      <c r="C6634" s="181">
        <v>445500</v>
      </c>
      <c r="D6634" s="181">
        <v>4</v>
      </c>
      <c r="E6634" s="180" t="s">
        <v>10717</v>
      </c>
      <c r="F6634" s="180" t="s">
        <v>25</v>
      </c>
    </row>
    <row r="6635" spans="1:6">
      <c r="A6635" s="180" t="s">
        <v>397</v>
      </c>
      <c r="B6635" s="181">
        <v>3033</v>
      </c>
      <c r="C6635" s="181">
        <v>466100</v>
      </c>
      <c r="D6635" s="181">
        <v>4</v>
      </c>
      <c r="E6635" s="180" t="s">
        <v>10718</v>
      </c>
      <c r="F6635" s="180" t="s">
        <v>5</v>
      </c>
    </row>
    <row r="6636" spans="1:6">
      <c r="A6636" s="180" t="s">
        <v>397</v>
      </c>
      <c r="B6636" s="181">
        <v>5155</v>
      </c>
      <c r="C6636" s="181">
        <v>680100</v>
      </c>
      <c r="D6636" s="181">
        <v>6</v>
      </c>
      <c r="E6636" s="180" t="s">
        <v>10719</v>
      </c>
      <c r="F6636" s="180" t="s">
        <v>74</v>
      </c>
    </row>
    <row r="6637" spans="1:6">
      <c r="A6637" s="180" t="s">
        <v>397</v>
      </c>
      <c r="B6637" s="181">
        <v>3928</v>
      </c>
      <c r="C6637" s="181">
        <v>364500</v>
      </c>
      <c r="D6637" s="181">
        <v>4</v>
      </c>
      <c r="E6637" s="180" t="s">
        <v>10720</v>
      </c>
      <c r="F6637" s="180" t="s">
        <v>11</v>
      </c>
    </row>
    <row r="6638" spans="1:6">
      <c r="A6638" s="180" t="s">
        <v>397</v>
      </c>
      <c r="B6638" s="181">
        <v>2378</v>
      </c>
      <c r="C6638" s="181">
        <v>577300</v>
      </c>
      <c r="D6638" s="181">
        <v>4</v>
      </c>
      <c r="E6638" s="180" t="s">
        <v>10721</v>
      </c>
      <c r="F6638" s="180" t="s">
        <v>32</v>
      </c>
    </row>
    <row r="6639" spans="1:6">
      <c r="A6639" s="180" t="s">
        <v>397</v>
      </c>
      <c r="B6639" s="181">
        <v>4462</v>
      </c>
      <c r="C6639" s="181">
        <v>520100</v>
      </c>
      <c r="D6639" s="181">
        <v>4</v>
      </c>
      <c r="E6639" s="180" t="s">
        <v>10722</v>
      </c>
      <c r="F6639" s="180" t="s">
        <v>76</v>
      </c>
    </row>
    <row r="6640" spans="1:6">
      <c r="A6640" s="180" t="s">
        <v>397</v>
      </c>
      <c r="B6640" s="181">
        <v>8268</v>
      </c>
      <c r="C6640" s="181">
        <v>958100</v>
      </c>
      <c r="D6640" s="181">
        <v>8</v>
      </c>
      <c r="E6640" s="180" t="s">
        <v>10723</v>
      </c>
      <c r="F6640" s="180" t="s">
        <v>13</v>
      </c>
    </row>
    <row r="6641" spans="1:6">
      <c r="A6641" s="180" t="s">
        <v>397</v>
      </c>
      <c r="B6641" s="181">
        <v>3113</v>
      </c>
      <c r="C6641" s="181">
        <v>271700</v>
      </c>
      <c r="D6641" s="181">
        <v>4</v>
      </c>
      <c r="E6641" s="180" t="s">
        <v>10724</v>
      </c>
      <c r="F6641" s="180" t="s">
        <v>14</v>
      </c>
    </row>
    <row r="6642" spans="1:6">
      <c r="A6642" s="180" t="s">
        <v>397</v>
      </c>
      <c r="B6642" s="181">
        <v>6110</v>
      </c>
      <c r="C6642" s="181">
        <v>697700</v>
      </c>
      <c r="D6642" s="181">
        <v>7</v>
      </c>
      <c r="E6642" s="180" t="s">
        <v>10725</v>
      </c>
      <c r="F6642" s="180" t="s">
        <v>26</v>
      </c>
    </row>
    <row r="6643" spans="1:6">
      <c r="A6643" s="180" t="s">
        <v>397</v>
      </c>
      <c r="B6643" s="181">
        <v>5440</v>
      </c>
      <c r="C6643" s="181">
        <v>727100</v>
      </c>
      <c r="D6643" s="181">
        <v>4</v>
      </c>
      <c r="E6643" s="180" t="s">
        <v>10726</v>
      </c>
      <c r="F6643" s="180" t="s">
        <v>16</v>
      </c>
    </row>
    <row r="6644" spans="1:6">
      <c r="A6644" s="180" t="s">
        <v>397</v>
      </c>
      <c r="B6644" s="181">
        <v>6339</v>
      </c>
      <c r="C6644" s="181">
        <v>841100</v>
      </c>
      <c r="D6644" s="181">
        <v>6</v>
      </c>
      <c r="E6644" s="180" t="s">
        <v>10727</v>
      </c>
      <c r="F6644" s="180" t="s">
        <v>13</v>
      </c>
    </row>
    <row r="6645" spans="1:6">
      <c r="A6645" s="180" t="s">
        <v>397</v>
      </c>
      <c r="B6645" s="181">
        <v>3702</v>
      </c>
      <c r="C6645" s="181">
        <v>363700</v>
      </c>
      <c r="D6645" s="181">
        <v>4</v>
      </c>
      <c r="E6645" s="180" t="s">
        <v>10728</v>
      </c>
      <c r="F6645" s="180" t="s">
        <v>11</v>
      </c>
    </row>
    <row r="6646" spans="1:6">
      <c r="A6646" s="180" t="s">
        <v>397</v>
      </c>
      <c r="B6646" s="181">
        <v>4285</v>
      </c>
      <c r="C6646" s="181">
        <v>586500</v>
      </c>
      <c r="D6646" s="181">
        <v>4</v>
      </c>
      <c r="E6646" s="180" t="s">
        <v>10729</v>
      </c>
      <c r="F6646" s="180" t="s">
        <v>32</v>
      </c>
    </row>
    <row r="6647" spans="1:6">
      <c r="A6647" s="180" t="s">
        <v>397</v>
      </c>
      <c r="B6647" s="181">
        <v>8819</v>
      </c>
      <c r="C6647" s="181">
        <v>1373000</v>
      </c>
      <c r="D6647" s="181">
        <v>7</v>
      </c>
      <c r="E6647" s="180" t="s">
        <v>10730</v>
      </c>
      <c r="F6647" s="180" t="s">
        <v>44</v>
      </c>
    </row>
    <row r="6648" spans="1:6">
      <c r="A6648" s="180" t="s">
        <v>397</v>
      </c>
      <c r="B6648" s="181">
        <v>4881</v>
      </c>
      <c r="C6648" s="181">
        <v>315200</v>
      </c>
      <c r="D6648" s="181">
        <v>6</v>
      </c>
      <c r="E6648" s="180" t="s">
        <v>10731</v>
      </c>
      <c r="F6648" s="180" t="s">
        <v>11</v>
      </c>
    </row>
    <row r="6649" spans="1:6">
      <c r="A6649" s="180" t="s">
        <v>397</v>
      </c>
      <c r="B6649" s="181">
        <v>3251</v>
      </c>
      <c r="C6649" s="181">
        <v>305400</v>
      </c>
      <c r="D6649" s="181">
        <v>5</v>
      </c>
      <c r="E6649" s="180" t="s">
        <v>10732</v>
      </c>
      <c r="F6649" s="180" t="s">
        <v>14</v>
      </c>
    </row>
    <row r="6650" spans="1:6">
      <c r="A6650" s="180" t="s">
        <v>397</v>
      </c>
      <c r="B6650" s="181">
        <v>5599</v>
      </c>
      <c r="C6650" s="181">
        <v>461200</v>
      </c>
      <c r="D6650" s="181">
        <v>5</v>
      </c>
      <c r="E6650" s="180" t="s">
        <v>10733</v>
      </c>
      <c r="F6650" s="180" t="s">
        <v>14</v>
      </c>
    </row>
    <row r="6651" spans="1:6">
      <c r="A6651" s="180" t="s">
        <v>397</v>
      </c>
      <c r="B6651" s="181">
        <v>4004</v>
      </c>
      <c r="C6651" s="181">
        <v>613000</v>
      </c>
      <c r="D6651" s="181">
        <v>4</v>
      </c>
      <c r="E6651" s="180" t="s">
        <v>10734</v>
      </c>
      <c r="F6651" s="180" t="s">
        <v>66</v>
      </c>
    </row>
    <row r="6652" spans="1:6">
      <c r="A6652" s="180" t="s">
        <v>397</v>
      </c>
      <c r="B6652" s="181">
        <v>4680</v>
      </c>
      <c r="C6652" s="181">
        <v>322900</v>
      </c>
      <c r="D6652" s="181">
        <v>6</v>
      </c>
      <c r="E6652" s="180" t="s">
        <v>10735</v>
      </c>
      <c r="F6652" s="180" t="s">
        <v>14</v>
      </c>
    </row>
    <row r="6653" spans="1:6">
      <c r="A6653" s="180" t="s">
        <v>397</v>
      </c>
      <c r="B6653" s="181">
        <v>4872</v>
      </c>
      <c r="C6653" s="181">
        <v>321900</v>
      </c>
      <c r="D6653" s="181">
        <v>6</v>
      </c>
      <c r="E6653" s="180" t="s">
        <v>10736</v>
      </c>
      <c r="F6653" s="180" t="s">
        <v>11</v>
      </c>
    </row>
    <row r="6654" spans="1:6">
      <c r="A6654" s="180" t="s">
        <v>397</v>
      </c>
      <c r="B6654" s="181">
        <v>3703</v>
      </c>
      <c r="C6654" s="181">
        <v>316500</v>
      </c>
      <c r="D6654" s="181">
        <v>4</v>
      </c>
      <c r="E6654" s="180" t="s">
        <v>10737</v>
      </c>
      <c r="F6654" s="180" t="s">
        <v>14</v>
      </c>
    </row>
    <row r="6655" spans="1:6">
      <c r="A6655" s="180" t="s">
        <v>397</v>
      </c>
      <c r="B6655" s="181">
        <v>4373</v>
      </c>
      <c r="C6655" s="181">
        <v>280500</v>
      </c>
      <c r="D6655" s="181">
        <v>5</v>
      </c>
      <c r="E6655" s="180" t="s">
        <v>10738</v>
      </c>
      <c r="F6655" s="180" t="s">
        <v>11</v>
      </c>
    </row>
    <row r="6656" spans="1:6">
      <c r="A6656" s="180" t="s">
        <v>397</v>
      </c>
      <c r="B6656" s="181">
        <v>5552</v>
      </c>
      <c r="C6656" s="181">
        <v>451000</v>
      </c>
      <c r="D6656" s="181">
        <v>5</v>
      </c>
      <c r="E6656" s="180" t="s">
        <v>10739</v>
      </c>
      <c r="F6656" s="180" t="s">
        <v>10</v>
      </c>
    </row>
    <row r="6657" spans="1:6">
      <c r="A6657" s="180" t="s">
        <v>397</v>
      </c>
      <c r="B6657" s="181">
        <v>3075</v>
      </c>
      <c r="C6657" s="181">
        <v>232700</v>
      </c>
      <c r="D6657" s="181">
        <v>5</v>
      </c>
      <c r="E6657" s="180" t="s">
        <v>10740</v>
      </c>
      <c r="F6657" s="180" t="s">
        <v>171</v>
      </c>
    </row>
    <row r="6658" spans="1:6">
      <c r="A6658" s="180" t="s">
        <v>397</v>
      </c>
      <c r="B6658" s="181">
        <v>8320</v>
      </c>
      <c r="C6658" s="181">
        <v>578700</v>
      </c>
      <c r="D6658" s="181">
        <v>6</v>
      </c>
      <c r="E6658" s="180" t="s">
        <v>10741</v>
      </c>
      <c r="F6658" s="180" t="s">
        <v>10</v>
      </c>
    </row>
    <row r="6659" spans="1:6">
      <c r="A6659" s="180" t="s">
        <v>397</v>
      </c>
      <c r="B6659" s="181">
        <v>7524</v>
      </c>
      <c r="C6659" s="181">
        <v>1862000</v>
      </c>
      <c r="D6659" s="181">
        <v>6</v>
      </c>
      <c r="E6659" s="180" t="s">
        <v>10742</v>
      </c>
      <c r="F6659" s="180" t="s">
        <v>7</v>
      </c>
    </row>
    <row r="6660" spans="1:6">
      <c r="A6660" s="180" t="s">
        <v>397</v>
      </c>
      <c r="B6660" s="181">
        <v>3372</v>
      </c>
      <c r="C6660" s="181">
        <v>304900</v>
      </c>
      <c r="D6660" s="181">
        <v>4</v>
      </c>
      <c r="E6660" s="180" t="s">
        <v>10743</v>
      </c>
      <c r="F6660" s="180" t="s">
        <v>11</v>
      </c>
    </row>
    <row r="6661" spans="1:6">
      <c r="A6661" s="180" t="s">
        <v>397</v>
      </c>
      <c r="B6661" s="181">
        <v>3498</v>
      </c>
      <c r="C6661" s="181">
        <v>700800</v>
      </c>
      <c r="D6661" s="181">
        <v>4</v>
      </c>
      <c r="E6661" s="180" t="s">
        <v>10744</v>
      </c>
      <c r="F6661" s="180" t="s">
        <v>78</v>
      </c>
    </row>
    <row r="6662" spans="1:6">
      <c r="A6662" s="180" t="s">
        <v>397</v>
      </c>
      <c r="B6662" s="181">
        <v>6168</v>
      </c>
      <c r="C6662" s="181">
        <v>514200</v>
      </c>
      <c r="D6662" s="181">
        <v>6</v>
      </c>
      <c r="E6662" s="180" t="s">
        <v>10745</v>
      </c>
      <c r="F6662" s="180" t="s">
        <v>14</v>
      </c>
    </row>
    <row r="6663" spans="1:6">
      <c r="A6663" s="180" t="s">
        <v>397</v>
      </c>
      <c r="B6663" s="181">
        <v>3740</v>
      </c>
      <c r="C6663" s="181">
        <v>594500</v>
      </c>
      <c r="D6663" s="181">
        <v>4</v>
      </c>
      <c r="E6663" s="180" t="s">
        <v>10746</v>
      </c>
      <c r="F6663" s="180" t="s">
        <v>32</v>
      </c>
    </row>
    <row r="6664" spans="1:6">
      <c r="A6664" s="180" t="s">
        <v>397</v>
      </c>
      <c r="B6664" s="181">
        <v>4056</v>
      </c>
      <c r="C6664" s="181">
        <v>507200</v>
      </c>
      <c r="D6664" s="181">
        <v>4</v>
      </c>
      <c r="E6664" s="180" t="s">
        <v>10747</v>
      </c>
      <c r="F6664" s="180" t="s">
        <v>10</v>
      </c>
    </row>
    <row r="6665" spans="1:6">
      <c r="A6665" s="180" t="s">
        <v>397</v>
      </c>
      <c r="B6665" s="181">
        <v>3452</v>
      </c>
      <c r="C6665" s="181">
        <v>324200</v>
      </c>
      <c r="D6665" s="181">
        <v>6</v>
      </c>
      <c r="E6665" s="180" t="s">
        <v>10748</v>
      </c>
      <c r="F6665" s="180" t="s">
        <v>14</v>
      </c>
    </row>
    <row r="6666" spans="1:6">
      <c r="A6666" s="180" t="s">
        <v>397</v>
      </c>
      <c r="B6666" s="181">
        <v>9320</v>
      </c>
      <c r="C6666" s="181">
        <v>765600</v>
      </c>
      <c r="D6666" s="181">
        <v>8</v>
      </c>
      <c r="E6666" s="180" t="s">
        <v>10749</v>
      </c>
      <c r="F6666" s="180" t="s">
        <v>158</v>
      </c>
    </row>
    <row r="6667" spans="1:6">
      <c r="A6667" s="180" t="s">
        <v>397</v>
      </c>
      <c r="B6667" s="181">
        <v>3928</v>
      </c>
      <c r="C6667" s="181">
        <v>283000</v>
      </c>
      <c r="D6667" s="181">
        <v>5</v>
      </c>
      <c r="E6667" s="180" t="s">
        <v>10750</v>
      </c>
      <c r="F6667" s="180" t="s">
        <v>11</v>
      </c>
    </row>
    <row r="6668" spans="1:6">
      <c r="A6668" s="180" t="s">
        <v>397</v>
      </c>
      <c r="B6668" s="181">
        <v>2642</v>
      </c>
      <c r="C6668" s="181">
        <v>397200</v>
      </c>
      <c r="D6668" s="181">
        <v>4</v>
      </c>
      <c r="E6668" s="180" t="s">
        <v>10751</v>
      </c>
      <c r="F6668" s="180" t="s">
        <v>49</v>
      </c>
    </row>
    <row r="6669" spans="1:6">
      <c r="A6669" s="180" t="s">
        <v>397</v>
      </c>
      <c r="B6669" s="181">
        <v>3448</v>
      </c>
      <c r="C6669" s="181">
        <v>603200</v>
      </c>
      <c r="D6669" s="181">
        <v>5</v>
      </c>
      <c r="E6669" s="180" t="s">
        <v>10752</v>
      </c>
      <c r="F6669" s="180" t="s">
        <v>78</v>
      </c>
    </row>
    <row r="6670" spans="1:6">
      <c r="A6670" s="180" t="s">
        <v>397</v>
      </c>
      <c r="B6670" s="181">
        <v>4903</v>
      </c>
      <c r="C6670" s="181">
        <v>448800</v>
      </c>
      <c r="D6670" s="181">
        <v>4</v>
      </c>
      <c r="E6670" s="180" t="s">
        <v>10753</v>
      </c>
      <c r="F6670" s="180" t="s">
        <v>29</v>
      </c>
    </row>
    <row r="6671" spans="1:6">
      <c r="A6671" s="180" t="s">
        <v>397</v>
      </c>
      <c r="B6671" s="181">
        <v>4176</v>
      </c>
      <c r="C6671" s="181">
        <v>296000</v>
      </c>
      <c r="D6671" s="181">
        <v>6</v>
      </c>
      <c r="E6671" s="180" t="s">
        <v>10754</v>
      </c>
      <c r="F6671" s="180" t="s">
        <v>11</v>
      </c>
    </row>
    <row r="6672" spans="1:6">
      <c r="A6672" s="180" t="s">
        <v>397</v>
      </c>
      <c r="B6672" s="181">
        <v>4900</v>
      </c>
      <c r="C6672" s="181">
        <v>388500</v>
      </c>
      <c r="D6672" s="181">
        <v>5</v>
      </c>
      <c r="E6672" s="180" t="s">
        <v>10755</v>
      </c>
      <c r="F6672" s="180" t="s">
        <v>14</v>
      </c>
    </row>
    <row r="6673" spans="1:6">
      <c r="A6673" s="180" t="s">
        <v>397</v>
      </c>
      <c r="B6673" s="181">
        <v>4470</v>
      </c>
      <c r="C6673" s="181">
        <v>342000</v>
      </c>
      <c r="D6673" s="181">
        <v>6</v>
      </c>
      <c r="E6673" s="180" t="s">
        <v>10756</v>
      </c>
      <c r="F6673" s="180" t="s">
        <v>95</v>
      </c>
    </row>
    <row r="6674" spans="1:6">
      <c r="A6674" s="180" t="s">
        <v>397</v>
      </c>
      <c r="B6674" s="181">
        <v>6300</v>
      </c>
      <c r="C6674" s="181">
        <v>781500</v>
      </c>
      <c r="D6674" s="181">
        <v>6</v>
      </c>
      <c r="E6674" s="180" t="s">
        <v>10757</v>
      </c>
      <c r="F6674" s="180" t="s">
        <v>10</v>
      </c>
    </row>
    <row r="6675" spans="1:6">
      <c r="A6675" s="180" t="s">
        <v>397</v>
      </c>
      <c r="B6675" s="181">
        <v>6900</v>
      </c>
      <c r="C6675" s="181">
        <v>1460100</v>
      </c>
      <c r="D6675" s="181">
        <v>4</v>
      </c>
      <c r="E6675" s="180" t="s">
        <v>10758</v>
      </c>
      <c r="F6675" s="180" t="s">
        <v>24</v>
      </c>
    </row>
    <row r="6676" spans="1:6">
      <c r="A6676" s="180" t="s">
        <v>397</v>
      </c>
      <c r="B6676" s="181">
        <v>2686</v>
      </c>
      <c r="C6676" s="181">
        <v>234300</v>
      </c>
      <c r="D6676" s="181">
        <v>4</v>
      </c>
      <c r="E6676" s="180" t="s">
        <v>10759</v>
      </c>
      <c r="F6676" s="180" t="s">
        <v>103</v>
      </c>
    </row>
    <row r="6677" spans="1:6">
      <c r="A6677" s="180" t="s">
        <v>397</v>
      </c>
      <c r="B6677" s="181">
        <v>3155</v>
      </c>
      <c r="C6677" s="181">
        <v>837200</v>
      </c>
      <c r="D6677" s="181">
        <v>4</v>
      </c>
      <c r="E6677" s="180" t="s">
        <v>10760</v>
      </c>
      <c r="F6677" s="180" t="s">
        <v>7</v>
      </c>
    </row>
    <row r="6678" spans="1:6">
      <c r="A6678" s="180" t="s">
        <v>397</v>
      </c>
      <c r="B6678" s="181">
        <v>5093</v>
      </c>
      <c r="C6678" s="181">
        <v>2466800</v>
      </c>
      <c r="D6678" s="181">
        <v>7</v>
      </c>
      <c r="E6678" s="180" t="s">
        <v>7689</v>
      </c>
      <c r="F6678" s="180" t="s">
        <v>37</v>
      </c>
    </row>
    <row r="6679" spans="1:6">
      <c r="A6679" s="180" t="s">
        <v>397</v>
      </c>
      <c r="B6679" s="181">
        <v>4284</v>
      </c>
      <c r="C6679" s="181">
        <v>274800</v>
      </c>
      <c r="D6679" s="181">
        <v>4</v>
      </c>
      <c r="E6679" s="180" t="s">
        <v>10761</v>
      </c>
      <c r="F6679" s="180" t="s">
        <v>11</v>
      </c>
    </row>
    <row r="6680" spans="1:6">
      <c r="A6680" s="180" t="s">
        <v>397</v>
      </c>
      <c r="B6680" s="181">
        <v>4346</v>
      </c>
      <c r="C6680" s="181">
        <v>718800</v>
      </c>
      <c r="D6680" s="181">
        <v>6</v>
      </c>
      <c r="E6680" s="180" t="s">
        <v>10762</v>
      </c>
      <c r="F6680" s="180" t="s">
        <v>31</v>
      </c>
    </row>
    <row r="6681" spans="1:6">
      <c r="A6681" s="180" t="s">
        <v>397</v>
      </c>
      <c r="B6681" s="181">
        <v>4952</v>
      </c>
      <c r="C6681" s="181">
        <v>661000</v>
      </c>
      <c r="D6681" s="181">
        <v>6</v>
      </c>
      <c r="E6681" s="180" t="s">
        <v>10763</v>
      </c>
      <c r="F6681" s="180" t="s">
        <v>5</v>
      </c>
    </row>
    <row r="6682" spans="1:6">
      <c r="A6682" s="180" t="s">
        <v>397</v>
      </c>
      <c r="B6682" s="181">
        <v>5343</v>
      </c>
      <c r="C6682" s="181">
        <v>875600</v>
      </c>
      <c r="D6682" s="181">
        <v>4</v>
      </c>
      <c r="E6682" s="180" t="s">
        <v>10764</v>
      </c>
      <c r="F6682" s="180" t="s">
        <v>28</v>
      </c>
    </row>
    <row r="6683" spans="1:6">
      <c r="A6683" s="180" t="s">
        <v>397</v>
      </c>
      <c r="B6683" s="181">
        <v>5064</v>
      </c>
      <c r="C6683" s="181">
        <v>1262500</v>
      </c>
      <c r="D6683" s="181">
        <v>4</v>
      </c>
      <c r="E6683" s="180" t="s">
        <v>10765</v>
      </c>
      <c r="F6683" s="180" t="s">
        <v>7</v>
      </c>
    </row>
    <row r="6684" spans="1:6">
      <c r="A6684" s="180" t="s">
        <v>397</v>
      </c>
      <c r="B6684" s="181">
        <v>6493</v>
      </c>
      <c r="C6684" s="181">
        <v>539900</v>
      </c>
      <c r="D6684" s="181">
        <v>6</v>
      </c>
      <c r="E6684" s="180" t="s">
        <v>10766</v>
      </c>
      <c r="F6684" s="180" t="s">
        <v>14</v>
      </c>
    </row>
    <row r="6685" spans="1:6">
      <c r="A6685" s="180" t="s">
        <v>397</v>
      </c>
      <c r="B6685" s="181">
        <v>2267</v>
      </c>
      <c r="C6685" s="181">
        <v>846400</v>
      </c>
      <c r="D6685" s="181">
        <v>7</v>
      </c>
      <c r="E6685" s="180" t="s">
        <v>10767</v>
      </c>
      <c r="F6685" s="180" t="s">
        <v>177</v>
      </c>
    </row>
    <row r="6686" spans="1:6">
      <c r="A6686" s="180" t="s">
        <v>397</v>
      </c>
      <c r="B6686" s="181">
        <v>4382</v>
      </c>
      <c r="C6686" s="181">
        <v>385800</v>
      </c>
      <c r="D6686" s="181">
        <v>4</v>
      </c>
      <c r="E6686" s="180" t="s">
        <v>10768</v>
      </c>
      <c r="F6686" s="180" t="s">
        <v>10</v>
      </c>
    </row>
    <row r="6687" spans="1:6">
      <c r="A6687" s="180" t="s">
        <v>397</v>
      </c>
      <c r="B6687" s="181">
        <v>3482</v>
      </c>
      <c r="C6687" s="181">
        <v>567000</v>
      </c>
      <c r="D6687" s="181">
        <v>4</v>
      </c>
      <c r="E6687" s="180" t="s">
        <v>10769</v>
      </c>
      <c r="F6687" s="180" t="s">
        <v>65</v>
      </c>
    </row>
    <row r="6688" spans="1:6">
      <c r="A6688" s="180" t="s">
        <v>397</v>
      </c>
      <c r="B6688" s="181">
        <v>3614</v>
      </c>
      <c r="C6688" s="181">
        <v>541700</v>
      </c>
      <c r="D6688" s="181">
        <v>5</v>
      </c>
      <c r="E6688" s="180" t="s">
        <v>10770</v>
      </c>
      <c r="F6688" s="180" t="s">
        <v>27</v>
      </c>
    </row>
    <row r="6689" spans="1:6">
      <c r="A6689" s="180" t="s">
        <v>397</v>
      </c>
      <c r="B6689" s="181">
        <v>3990</v>
      </c>
      <c r="C6689" s="181">
        <v>542700</v>
      </c>
      <c r="D6689" s="181">
        <v>4</v>
      </c>
      <c r="E6689" s="180" t="s">
        <v>10771</v>
      </c>
      <c r="F6689" s="180" t="s">
        <v>69</v>
      </c>
    </row>
    <row r="6690" spans="1:6">
      <c r="A6690" s="180" t="s">
        <v>397</v>
      </c>
      <c r="B6690" s="181">
        <v>6480</v>
      </c>
      <c r="C6690" s="181">
        <v>270400</v>
      </c>
      <c r="D6690" s="181">
        <v>6</v>
      </c>
      <c r="E6690" s="180" t="s">
        <v>10772</v>
      </c>
      <c r="F6690" s="180" t="s">
        <v>11</v>
      </c>
    </row>
    <row r="6691" spans="1:6">
      <c r="A6691" s="180" t="s">
        <v>397</v>
      </c>
      <c r="B6691" s="181">
        <v>5446</v>
      </c>
      <c r="C6691" s="181">
        <v>556000</v>
      </c>
      <c r="D6691" s="181">
        <v>6</v>
      </c>
      <c r="E6691" s="180" t="s">
        <v>10773</v>
      </c>
      <c r="F6691" s="180" t="s">
        <v>139</v>
      </c>
    </row>
    <row r="6692" spans="1:6">
      <c r="A6692" s="180" t="s">
        <v>397</v>
      </c>
      <c r="B6692" s="181">
        <v>4216</v>
      </c>
      <c r="C6692" s="181">
        <v>544000</v>
      </c>
      <c r="D6692" s="181">
        <v>4</v>
      </c>
      <c r="E6692" s="180" t="s">
        <v>10774</v>
      </c>
      <c r="F6692" s="180" t="s">
        <v>49</v>
      </c>
    </row>
    <row r="6693" spans="1:6">
      <c r="A6693" s="180" t="s">
        <v>397</v>
      </c>
      <c r="B6693" s="181">
        <v>2917</v>
      </c>
      <c r="C6693" s="181">
        <v>250900</v>
      </c>
      <c r="D6693" s="181">
        <v>5</v>
      </c>
      <c r="E6693" s="180" t="s">
        <v>10775</v>
      </c>
      <c r="F6693" s="180" t="s">
        <v>14</v>
      </c>
    </row>
    <row r="6694" spans="1:6">
      <c r="A6694" s="180" t="s">
        <v>397</v>
      </c>
      <c r="B6694" s="181">
        <v>3083</v>
      </c>
      <c r="C6694" s="181">
        <v>960600</v>
      </c>
      <c r="D6694" s="181">
        <v>6</v>
      </c>
      <c r="E6694" s="180" t="s">
        <v>10776</v>
      </c>
      <c r="F6694" s="180" t="s">
        <v>24</v>
      </c>
    </row>
    <row r="6695" spans="1:6">
      <c r="A6695" s="180" t="s">
        <v>397</v>
      </c>
      <c r="B6695" s="181">
        <v>2250</v>
      </c>
      <c r="C6695" s="181">
        <v>317400</v>
      </c>
      <c r="D6695" s="181">
        <v>4</v>
      </c>
      <c r="E6695" s="180" t="s">
        <v>10777</v>
      </c>
      <c r="F6695" s="180" t="s">
        <v>12</v>
      </c>
    </row>
    <row r="6696" spans="1:6">
      <c r="A6696" s="180" t="s">
        <v>397</v>
      </c>
      <c r="B6696" s="181">
        <v>6651</v>
      </c>
      <c r="C6696" s="181">
        <v>1267700</v>
      </c>
      <c r="D6696" s="181">
        <v>4</v>
      </c>
      <c r="E6696" s="180" t="s">
        <v>10778</v>
      </c>
      <c r="F6696" s="180" t="s">
        <v>24</v>
      </c>
    </row>
    <row r="6697" spans="1:6">
      <c r="A6697" s="180" t="s">
        <v>397</v>
      </c>
      <c r="B6697" s="181">
        <v>5594</v>
      </c>
      <c r="C6697" s="181">
        <v>282800</v>
      </c>
      <c r="D6697" s="181">
        <v>4</v>
      </c>
      <c r="E6697" s="180" t="s">
        <v>10779</v>
      </c>
      <c r="F6697" s="180" t="s">
        <v>37</v>
      </c>
    </row>
    <row r="6698" spans="1:6">
      <c r="A6698" s="180" t="s">
        <v>397</v>
      </c>
      <c r="B6698" s="181">
        <v>6524</v>
      </c>
      <c r="C6698" s="181">
        <v>550400</v>
      </c>
      <c r="D6698" s="181">
        <v>8</v>
      </c>
      <c r="E6698" s="180" t="s">
        <v>10780</v>
      </c>
      <c r="F6698" s="180" t="s">
        <v>14</v>
      </c>
    </row>
    <row r="6699" spans="1:6">
      <c r="A6699" s="180" t="s">
        <v>397</v>
      </c>
      <c r="B6699" s="181">
        <v>4244</v>
      </c>
      <c r="C6699" s="181">
        <v>571800</v>
      </c>
      <c r="D6699" s="181">
        <v>4</v>
      </c>
      <c r="E6699" s="180" t="s">
        <v>10781</v>
      </c>
      <c r="F6699" s="180" t="s">
        <v>49</v>
      </c>
    </row>
    <row r="6700" spans="1:6">
      <c r="A6700" s="180" t="s">
        <v>397</v>
      </c>
      <c r="B6700" s="181">
        <v>4742</v>
      </c>
      <c r="C6700" s="181">
        <v>534700</v>
      </c>
      <c r="D6700" s="181">
        <v>5</v>
      </c>
      <c r="E6700" s="180" t="s">
        <v>10782</v>
      </c>
      <c r="F6700" s="180" t="s">
        <v>5</v>
      </c>
    </row>
    <row r="6701" spans="1:6">
      <c r="A6701" s="180" t="s">
        <v>397</v>
      </c>
      <c r="B6701" s="181">
        <v>4491</v>
      </c>
      <c r="C6701" s="181">
        <v>409400</v>
      </c>
      <c r="D6701" s="181">
        <v>5</v>
      </c>
      <c r="E6701" s="180" t="s">
        <v>10783</v>
      </c>
      <c r="F6701" s="180" t="s">
        <v>14</v>
      </c>
    </row>
    <row r="6702" spans="1:6">
      <c r="A6702" s="180" t="s">
        <v>397</v>
      </c>
      <c r="B6702" s="181">
        <v>4510</v>
      </c>
      <c r="C6702" s="181">
        <v>509900</v>
      </c>
      <c r="D6702" s="181">
        <v>5</v>
      </c>
      <c r="E6702" s="180" t="s">
        <v>10784</v>
      </c>
      <c r="F6702" s="180" t="s">
        <v>13</v>
      </c>
    </row>
    <row r="6703" spans="1:6">
      <c r="A6703" s="180" t="s">
        <v>397</v>
      </c>
      <c r="B6703" s="181">
        <v>3731</v>
      </c>
      <c r="C6703" s="181">
        <v>297800</v>
      </c>
      <c r="D6703" s="181">
        <v>4</v>
      </c>
      <c r="E6703" s="180" t="s">
        <v>10785</v>
      </c>
      <c r="F6703" s="180" t="s">
        <v>11</v>
      </c>
    </row>
    <row r="6704" spans="1:6">
      <c r="A6704" s="180" t="s">
        <v>397</v>
      </c>
      <c r="B6704" s="181">
        <v>3680</v>
      </c>
      <c r="C6704" s="181">
        <v>401500</v>
      </c>
      <c r="D6704" s="181">
        <v>5</v>
      </c>
      <c r="E6704" s="180" t="s">
        <v>10786</v>
      </c>
      <c r="F6704" s="180" t="s">
        <v>123</v>
      </c>
    </row>
    <row r="6705" spans="1:6">
      <c r="A6705" s="180" t="s">
        <v>397</v>
      </c>
      <c r="B6705" s="181">
        <v>7188</v>
      </c>
      <c r="C6705" s="181">
        <v>555000</v>
      </c>
      <c r="D6705" s="181">
        <v>5</v>
      </c>
      <c r="E6705" s="180" t="s">
        <v>10787</v>
      </c>
      <c r="F6705" s="180" t="s">
        <v>10</v>
      </c>
    </row>
    <row r="6706" spans="1:6">
      <c r="A6706" s="180" t="s">
        <v>397</v>
      </c>
      <c r="B6706" s="181">
        <v>2493</v>
      </c>
      <c r="C6706" s="181">
        <v>247900</v>
      </c>
      <c r="D6706" s="181">
        <v>4</v>
      </c>
      <c r="E6706" s="180" t="s">
        <v>10788</v>
      </c>
      <c r="F6706" s="180" t="s">
        <v>14</v>
      </c>
    </row>
    <row r="6707" spans="1:6">
      <c r="A6707" s="180" t="s">
        <v>397</v>
      </c>
      <c r="B6707" s="181">
        <v>3294</v>
      </c>
      <c r="C6707" s="181">
        <v>246200</v>
      </c>
      <c r="D6707" s="181">
        <v>5</v>
      </c>
      <c r="E6707" s="180" t="s">
        <v>10789</v>
      </c>
      <c r="F6707" s="180" t="s">
        <v>15</v>
      </c>
    </row>
    <row r="6708" spans="1:6">
      <c r="A6708" s="180" t="s">
        <v>397</v>
      </c>
      <c r="B6708" s="181">
        <v>4148</v>
      </c>
      <c r="C6708" s="181">
        <v>731600</v>
      </c>
      <c r="D6708" s="181">
        <v>4</v>
      </c>
      <c r="E6708" s="180" t="s">
        <v>10790</v>
      </c>
      <c r="F6708" s="180" t="s">
        <v>78</v>
      </c>
    </row>
    <row r="6709" spans="1:6">
      <c r="A6709" s="180" t="s">
        <v>397</v>
      </c>
      <c r="B6709" s="181">
        <v>4886</v>
      </c>
      <c r="C6709" s="181">
        <v>311600</v>
      </c>
      <c r="D6709" s="181">
        <v>5</v>
      </c>
      <c r="E6709" s="180" t="s">
        <v>10791</v>
      </c>
      <c r="F6709" s="180" t="s">
        <v>11</v>
      </c>
    </row>
    <row r="6710" spans="1:6">
      <c r="A6710" s="180" t="s">
        <v>397</v>
      </c>
      <c r="B6710" s="181">
        <v>4896</v>
      </c>
      <c r="C6710" s="181">
        <v>391200</v>
      </c>
      <c r="D6710" s="181">
        <v>5</v>
      </c>
      <c r="E6710" s="180" t="s">
        <v>10792</v>
      </c>
      <c r="F6710" s="180" t="s">
        <v>11</v>
      </c>
    </row>
    <row r="6711" spans="1:6">
      <c r="A6711" s="180" t="s">
        <v>397</v>
      </c>
      <c r="B6711" s="181">
        <v>3826</v>
      </c>
      <c r="C6711" s="181">
        <v>261600</v>
      </c>
      <c r="D6711" s="181">
        <v>4</v>
      </c>
      <c r="E6711" s="180" t="s">
        <v>10793</v>
      </c>
      <c r="F6711" s="180" t="s">
        <v>11</v>
      </c>
    </row>
    <row r="6712" spans="1:6">
      <c r="A6712" s="180" t="s">
        <v>397</v>
      </c>
      <c r="B6712" s="181">
        <v>4311</v>
      </c>
      <c r="C6712" s="181">
        <v>374700</v>
      </c>
      <c r="D6712" s="181">
        <v>6</v>
      </c>
      <c r="E6712" s="180" t="s">
        <v>10794</v>
      </c>
      <c r="F6712" s="180" t="s">
        <v>15</v>
      </c>
    </row>
    <row r="6713" spans="1:6">
      <c r="A6713" s="180" t="s">
        <v>397</v>
      </c>
      <c r="B6713" s="181">
        <v>3120</v>
      </c>
      <c r="C6713" s="181">
        <v>425000</v>
      </c>
      <c r="D6713" s="181">
        <v>4</v>
      </c>
      <c r="E6713" s="180" t="s">
        <v>10795</v>
      </c>
      <c r="F6713" s="180" t="s">
        <v>97</v>
      </c>
    </row>
    <row r="6714" spans="1:6">
      <c r="A6714" s="180" t="s">
        <v>397</v>
      </c>
      <c r="B6714" s="181">
        <v>3392</v>
      </c>
      <c r="C6714" s="181">
        <v>644900</v>
      </c>
      <c r="D6714" s="181">
        <v>4</v>
      </c>
      <c r="E6714" s="180" t="s">
        <v>10796</v>
      </c>
      <c r="F6714" s="180" t="s">
        <v>28</v>
      </c>
    </row>
    <row r="6715" spans="1:6">
      <c r="A6715" s="180" t="s">
        <v>397</v>
      </c>
      <c r="B6715" s="181">
        <v>7464</v>
      </c>
      <c r="C6715" s="181">
        <v>484000</v>
      </c>
      <c r="D6715" s="181">
        <v>6</v>
      </c>
      <c r="E6715" s="180" t="s">
        <v>10797</v>
      </c>
      <c r="F6715" s="180" t="s">
        <v>14</v>
      </c>
    </row>
    <row r="6716" spans="1:6">
      <c r="A6716" s="180" t="s">
        <v>397</v>
      </c>
      <c r="B6716" s="181">
        <v>1881</v>
      </c>
      <c r="C6716" s="181">
        <v>355100</v>
      </c>
      <c r="D6716" s="181">
        <v>5</v>
      </c>
      <c r="E6716" s="180" t="s">
        <v>10798</v>
      </c>
      <c r="F6716" s="180" t="s">
        <v>79</v>
      </c>
    </row>
    <row r="6717" spans="1:6">
      <c r="A6717" s="180" t="s">
        <v>397</v>
      </c>
      <c r="B6717" s="181">
        <v>4943</v>
      </c>
      <c r="C6717" s="181">
        <v>430300</v>
      </c>
      <c r="D6717" s="181">
        <v>5</v>
      </c>
      <c r="E6717" s="180" t="s">
        <v>10799</v>
      </c>
      <c r="F6717" s="180" t="s">
        <v>14</v>
      </c>
    </row>
    <row r="6718" spans="1:6">
      <c r="A6718" s="180" t="s">
        <v>397</v>
      </c>
      <c r="B6718" s="181">
        <v>7960</v>
      </c>
      <c r="C6718" s="181">
        <v>784900</v>
      </c>
      <c r="D6718" s="181">
        <v>4</v>
      </c>
      <c r="E6718" s="180" t="s">
        <v>10800</v>
      </c>
      <c r="F6718" s="180" t="s">
        <v>41</v>
      </c>
    </row>
    <row r="6719" spans="1:6">
      <c r="A6719" s="180" t="s">
        <v>397</v>
      </c>
      <c r="B6719" s="181">
        <v>6495</v>
      </c>
      <c r="C6719" s="181">
        <v>751300</v>
      </c>
      <c r="D6719" s="181">
        <v>6</v>
      </c>
      <c r="E6719" s="180" t="s">
        <v>10801</v>
      </c>
      <c r="F6719" s="180" t="s">
        <v>13</v>
      </c>
    </row>
    <row r="6720" spans="1:6">
      <c r="A6720" s="180" t="s">
        <v>397</v>
      </c>
      <c r="B6720" s="181">
        <v>3640</v>
      </c>
      <c r="C6720" s="181">
        <v>259200</v>
      </c>
      <c r="D6720" s="181">
        <v>5</v>
      </c>
      <c r="E6720" s="180" t="s">
        <v>10802</v>
      </c>
      <c r="F6720" s="180" t="s">
        <v>11</v>
      </c>
    </row>
    <row r="6721" spans="1:6">
      <c r="A6721" s="180" t="s">
        <v>397</v>
      </c>
      <c r="B6721" s="181">
        <v>5397</v>
      </c>
      <c r="C6721" s="181">
        <v>555800</v>
      </c>
      <c r="D6721" s="181">
        <v>8</v>
      </c>
      <c r="E6721" s="180" t="s">
        <v>10803</v>
      </c>
      <c r="F6721" s="180" t="s">
        <v>11</v>
      </c>
    </row>
    <row r="6722" spans="1:6">
      <c r="A6722" s="180" t="s">
        <v>397</v>
      </c>
      <c r="B6722" s="181">
        <v>3568</v>
      </c>
      <c r="C6722" s="181">
        <v>436600</v>
      </c>
      <c r="D6722" s="181">
        <v>5</v>
      </c>
      <c r="E6722" s="180" t="s">
        <v>10804</v>
      </c>
      <c r="F6722" s="180" t="s">
        <v>139</v>
      </c>
    </row>
    <row r="6723" spans="1:6">
      <c r="A6723" s="180" t="s">
        <v>397</v>
      </c>
      <c r="B6723" s="181">
        <v>4261</v>
      </c>
      <c r="C6723" s="181">
        <v>944900</v>
      </c>
      <c r="D6723" s="181">
        <v>6</v>
      </c>
      <c r="E6723" s="180" t="s">
        <v>10805</v>
      </c>
      <c r="F6723" s="180" t="s">
        <v>7</v>
      </c>
    </row>
    <row r="6724" spans="1:6">
      <c r="A6724" s="180" t="s">
        <v>397</v>
      </c>
      <c r="B6724" s="181">
        <v>5676</v>
      </c>
      <c r="C6724" s="181">
        <v>579900</v>
      </c>
      <c r="D6724" s="181">
        <v>6</v>
      </c>
      <c r="E6724" s="180" t="s">
        <v>10806</v>
      </c>
      <c r="F6724" s="180" t="s">
        <v>10</v>
      </c>
    </row>
    <row r="6725" spans="1:6">
      <c r="A6725" s="180" t="s">
        <v>397</v>
      </c>
      <c r="B6725" s="181">
        <v>5033</v>
      </c>
      <c r="C6725" s="181">
        <v>637800</v>
      </c>
      <c r="D6725" s="181">
        <v>5</v>
      </c>
      <c r="E6725" s="180" t="s">
        <v>10807</v>
      </c>
      <c r="F6725" s="180" t="s">
        <v>78</v>
      </c>
    </row>
    <row r="6726" spans="1:6">
      <c r="A6726" s="180" t="s">
        <v>397</v>
      </c>
      <c r="B6726" s="181">
        <v>5282</v>
      </c>
      <c r="C6726" s="181">
        <v>917000</v>
      </c>
      <c r="D6726" s="181">
        <v>5</v>
      </c>
      <c r="E6726" s="180" t="s">
        <v>10808</v>
      </c>
      <c r="F6726" s="180" t="s">
        <v>13</v>
      </c>
    </row>
    <row r="6727" spans="1:6">
      <c r="A6727" s="180" t="s">
        <v>397</v>
      </c>
      <c r="B6727" s="181">
        <v>4752</v>
      </c>
      <c r="C6727" s="181">
        <v>393600</v>
      </c>
      <c r="D6727" s="181">
        <v>5</v>
      </c>
      <c r="E6727" s="180" t="s">
        <v>10809</v>
      </c>
      <c r="F6727" s="180" t="s">
        <v>11</v>
      </c>
    </row>
    <row r="6728" spans="1:6">
      <c r="A6728" s="180" t="s">
        <v>397</v>
      </c>
      <c r="B6728" s="181">
        <v>3846</v>
      </c>
      <c r="C6728" s="181">
        <v>487100</v>
      </c>
      <c r="D6728" s="181">
        <v>4</v>
      </c>
      <c r="E6728" s="180" t="s">
        <v>10810</v>
      </c>
      <c r="F6728" s="180" t="s">
        <v>13</v>
      </c>
    </row>
    <row r="6729" spans="1:6">
      <c r="A6729" s="180" t="s">
        <v>397</v>
      </c>
      <c r="B6729" s="181">
        <v>5373</v>
      </c>
      <c r="C6729" s="181">
        <v>485000</v>
      </c>
      <c r="D6729" s="181">
        <v>6</v>
      </c>
      <c r="E6729" s="180" t="s">
        <v>10811</v>
      </c>
      <c r="F6729" s="180" t="s">
        <v>11</v>
      </c>
    </row>
    <row r="6730" spans="1:6">
      <c r="A6730" s="180" t="s">
        <v>397</v>
      </c>
      <c r="B6730" s="181">
        <v>4758</v>
      </c>
      <c r="C6730" s="181">
        <v>348000</v>
      </c>
      <c r="D6730" s="181">
        <v>6</v>
      </c>
      <c r="E6730" s="180" t="s">
        <v>10812</v>
      </c>
      <c r="F6730" s="180" t="s">
        <v>14</v>
      </c>
    </row>
    <row r="6731" spans="1:6">
      <c r="A6731" s="180" t="s">
        <v>397</v>
      </c>
      <c r="B6731" s="181">
        <v>6848</v>
      </c>
      <c r="C6731" s="181">
        <v>983000</v>
      </c>
      <c r="D6731" s="181">
        <v>4</v>
      </c>
      <c r="E6731" s="180" t="s">
        <v>10813</v>
      </c>
      <c r="F6731" s="180" t="s">
        <v>24</v>
      </c>
    </row>
    <row r="6732" spans="1:6">
      <c r="A6732" s="180" t="s">
        <v>397</v>
      </c>
      <c r="B6732" s="181">
        <v>3672</v>
      </c>
      <c r="C6732" s="181">
        <v>603100</v>
      </c>
      <c r="D6732" s="181">
        <v>4</v>
      </c>
      <c r="E6732" s="180" t="s">
        <v>10814</v>
      </c>
      <c r="F6732" s="180" t="s">
        <v>28</v>
      </c>
    </row>
    <row r="6733" spans="1:6">
      <c r="A6733" s="180" t="s">
        <v>397</v>
      </c>
      <c r="B6733" s="181">
        <v>4854</v>
      </c>
      <c r="C6733" s="181">
        <v>371500</v>
      </c>
      <c r="D6733" s="181">
        <v>6</v>
      </c>
      <c r="E6733" s="180" t="s">
        <v>10815</v>
      </c>
      <c r="F6733" s="180" t="s">
        <v>14</v>
      </c>
    </row>
    <row r="6734" spans="1:6">
      <c r="A6734" s="180" t="s">
        <v>397</v>
      </c>
      <c r="B6734" s="181">
        <v>3642</v>
      </c>
      <c r="C6734" s="181">
        <v>608300</v>
      </c>
      <c r="D6734" s="181">
        <v>4</v>
      </c>
      <c r="E6734" s="180" t="s">
        <v>10816</v>
      </c>
      <c r="F6734" s="180" t="s">
        <v>28</v>
      </c>
    </row>
    <row r="6735" spans="1:6">
      <c r="A6735" s="180" t="s">
        <v>397</v>
      </c>
      <c r="B6735" s="181">
        <v>6142</v>
      </c>
      <c r="C6735" s="181">
        <v>418300</v>
      </c>
      <c r="D6735" s="181">
        <v>4</v>
      </c>
      <c r="E6735" s="180" t="s">
        <v>10817</v>
      </c>
      <c r="F6735" s="180" t="s">
        <v>165</v>
      </c>
    </row>
    <row r="6736" spans="1:6">
      <c r="A6736" s="180" t="s">
        <v>397</v>
      </c>
      <c r="B6736" s="181">
        <v>3974</v>
      </c>
      <c r="C6736" s="181">
        <v>335700</v>
      </c>
      <c r="D6736" s="181">
        <v>4</v>
      </c>
      <c r="E6736" s="180" t="s">
        <v>10818</v>
      </c>
      <c r="F6736" s="180" t="s">
        <v>206</v>
      </c>
    </row>
    <row r="6737" spans="1:6">
      <c r="A6737" s="180" t="s">
        <v>397</v>
      </c>
      <c r="B6737" s="181">
        <v>3440</v>
      </c>
      <c r="C6737" s="181">
        <v>671200</v>
      </c>
      <c r="D6737" s="181">
        <v>4</v>
      </c>
      <c r="E6737" s="180" t="s">
        <v>10819</v>
      </c>
      <c r="F6737" s="180" t="s">
        <v>31</v>
      </c>
    </row>
    <row r="6738" spans="1:6">
      <c r="A6738" s="180" t="s">
        <v>397</v>
      </c>
      <c r="B6738" s="181">
        <v>4938</v>
      </c>
      <c r="C6738" s="181">
        <v>969200</v>
      </c>
      <c r="D6738" s="181">
        <v>6</v>
      </c>
      <c r="E6738" s="180" t="s">
        <v>10820</v>
      </c>
      <c r="F6738" s="180" t="s">
        <v>7</v>
      </c>
    </row>
    <row r="6739" spans="1:6">
      <c r="A6739" s="180" t="s">
        <v>397</v>
      </c>
      <c r="B6739" s="181">
        <v>3469</v>
      </c>
      <c r="C6739" s="181">
        <v>568800</v>
      </c>
      <c r="D6739" s="181">
        <v>4</v>
      </c>
      <c r="E6739" s="180" t="s">
        <v>10821</v>
      </c>
      <c r="F6739" s="180" t="s">
        <v>45</v>
      </c>
    </row>
    <row r="6740" spans="1:6">
      <c r="A6740" s="180" t="s">
        <v>397</v>
      </c>
      <c r="B6740" s="181">
        <v>3120</v>
      </c>
      <c r="C6740" s="181">
        <v>692900</v>
      </c>
      <c r="D6740" s="181">
        <v>4</v>
      </c>
      <c r="E6740" s="180" t="s">
        <v>10822</v>
      </c>
      <c r="F6740" s="180" t="s">
        <v>28</v>
      </c>
    </row>
    <row r="6741" spans="1:6">
      <c r="A6741" s="180" t="s">
        <v>397</v>
      </c>
      <c r="B6741" s="181">
        <v>4382</v>
      </c>
      <c r="C6741" s="181">
        <v>434800</v>
      </c>
      <c r="D6741" s="181">
        <v>6</v>
      </c>
      <c r="E6741" s="180" t="s">
        <v>10823</v>
      </c>
      <c r="F6741" s="180" t="s">
        <v>77</v>
      </c>
    </row>
    <row r="6742" spans="1:6">
      <c r="A6742" s="180" t="s">
        <v>397</v>
      </c>
      <c r="B6742" s="181">
        <v>3192</v>
      </c>
      <c r="C6742" s="181">
        <v>317200</v>
      </c>
      <c r="D6742" s="181">
        <v>4</v>
      </c>
      <c r="E6742" s="180" t="s">
        <v>10824</v>
      </c>
      <c r="F6742" s="180" t="s">
        <v>14</v>
      </c>
    </row>
    <row r="6743" spans="1:6">
      <c r="A6743" s="180" t="s">
        <v>397</v>
      </c>
      <c r="B6743" s="181">
        <v>3080</v>
      </c>
      <c r="C6743" s="181">
        <v>253800</v>
      </c>
      <c r="D6743" s="181">
        <v>4</v>
      </c>
      <c r="E6743" s="180" t="s">
        <v>10825</v>
      </c>
      <c r="F6743" s="180" t="s">
        <v>14</v>
      </c>
    </row>
    <row r="6744" spans="1:6">
      <c r="A6744" s="180" t="s">
        <v>397</v>
      </c>
      <c r="B6744" s="181">
        <v>2512</v>
      </c>
      <c r="C6744" s="181">
        <v>396700</v>
      </c>
      <c r="D6744" s="181">
        <v>4</v>
      </c>
      <c r="E6744" s="180" t="s">
        <v>10826</v>
      </c>
      <c r="F6744" s="180" t="s">
        <v>49</v>
      </c>
    </row>
    <row r="6745" spans="1:6">
      <c r="A6745" s="180" t="s">
        <v>397</v>
      </c>
      <c r="B6745" s="181">
        <v>3844</v>
      </c>
      <c r="C6745" s="181">
        <v>320600</v>
      </c>
      <c r="D6745" s="181">
        <v>4</v>
      </c>
      <c r="E6745" s="180" t="s">
        <v>10827</v>
      </c>
      <c r="F6745" s="180" t="s">
        <v>14</v>
      </c>
    </row>
    <row r="6746" spans="1:6">
      <c r="A6746" s="180" t="s">
        <v>397</v>
      </c>
      <c r="B6746" s="181">
        <v>6318</v>
      </c>
      <c r="C6746" s="181">
        <v>466900</v>
      </c>
      <c r="D6746" s="181">
        <v>6</v>
      </c>
      <c r="E6746" s="180" t="s">
        <v>10828</v>
      </c>
      <c r="F6746" s="180" t="s">
        <v>14</v>
      </c>
    </row>
    <row r="6747" spans="1:6">
      <c r="A6747" s="180" t="s">
        <v>397</v>
      </c>
      <c r="B6747" s="181">
        <v>3854</v>
      </c>
      <c r="C6747" s="181">
        <v>521400</v>
      </c>
      <c r="D6747" s="181">
        <v>6</v>
      </c>
      <c r="E6747" s="180" t="s">
        <v>10829</v>
      </c>
      <c r="F6747" s="180" t="s">
        <v>52</v>
      </c>
    </row>
    <row r="6748" spans="1:6">
      <c r="A6748" s="180" t="s">
        <v>397</v>
      </c>
      <c r="B6748" s="181">
        <v>5772</v>
      </c>
      <c r="C6748" s="181">
        <v>341100</v>
      </c>
      <c r="D6748" s="181">
        <v>6</v>
      </c>
      <c r="E6748" s="180" t="s">
        <v>10830</v>
      </c>
      <c r="F6748" s="180" t="s">
        <v>11</v>
      </c>
    </row>
    <row r="6749" spans="1:6">
      <c r="A6749" s="180" t="s">
        <v>397</v>
      </c>
      <c r="B6749" s="181">
        <v>5143</v>
      </c>
      <c r="C6749" s="181">
        <v>373700</v>
      </c>
      <c r="D6749" s="181">
        <v>6</v>
      </c>
      <c r="E6749" s="180" t="s">
        <v>10831</v>
      </c>
      <c r="F6749" s="180" t="s">
        <v>14</v>
      </c>
    </row>
    <row r="6750" spans="1:6">
      <c r="A6750" s="180" t="s">
        <v>397</v>
      </c>
      <c r="B6750" s="181">
        <v>3522</v>
      </c>
      <c r="C6750" s="181">
        <v>395100</v>
      </c>
      <c r="D6750" s="181">
        <v>4</v>
      </c>
      <c r="E6750" s="180" t="s">
        <v>10832</v>
      </c>
      <c r="F6750" s="180" t="s">
        <v>26</v>
      </c>
    </row>
    <row r="6751" spans="1:6">
      <c r="A6751" s="180" t="s">
        <v>397</v>
      </c>
      <c r="B6751" s="181">
        <v>6173</v>
      </c>
      <c r="C6751" s="181">
        <v>1028700</v>
      </c>
      <c r="D6751" s="181">
        <v>7</v>
      </c>
      <c r="E6751" s="180" t="s">
        <v>10833</v>
      </c>
      <c r="F6751" s="180" t="s">
        <v>28</v>
      </c>
    </row>
    <row r="6752" spans="1:6">
      <c r="A6752" s="180" t="s">
        <v>397</v>
      </c>
      <c r="B6752" s="181">
        <v>6327</v>
      </c>
      <c r="C6752" s="181">
        <v>514300</v>
      </c>
      <c r="D6752" s="181">
        <v>6</v>
      </c>
      <c r="E6752" s="180" t="s">
        <v>10834</v>
      </c>
      <c r="F6752" s="180" t="s">
        <v>14</v>
      </c>
    </row>
    <row r="6753" spans="1:6">
      <c r="A6753" s="180" t="s">
        <v>397</v>
      </c>
      <c r="B6753" s="181">
        <v>6610</v>
      </c>
      <c r="C6753" s="181">
        <v>1301400</v>
      </c>
      <c r="D6753" s="181">
        <v>6</v>
      </c>
      <c r="E6753" s="180" t="s">
        <v>10835</v>
      </c>
      <c r="F6753" s="180" t="s">
        <v>41</v>
      </c>
    </row>
    <row r="6754" spans="1:6">
      <c r="A6754" s="180" t="s">
        <v>397</v>
      </c>
      <c r="B6754" s="181">
        <v>3720</v>
      </c>
      <c r="C6754" s="181">
        <v>576200</v>
      </c>
      <c r="D6754" s="181">
        <v>4</v>
      </c>
      <c r="E6754" s="180" t="s">
        <v>10836</v>
      </c>
      <c r="F6754" s="180" t="s">
        <v>5</v>
      </c>
    </row>
    <row r="6755" spans="1:6">
      <c r="A6755" s="180" t="s">
        <v>397</v>
      </c>
      <c r="B6755" s="181">
        <v>4869</v>
      </c>
      <c r="C6755" s="181">
        <v>754200</v>
      </c>
      <c r="D6755" s="181">
        <v>6</v>
      </c>
      <c r="E6755" s="180" t="s">
        <v>10837</v>
      </c>
      <c r="F6755" s="180" t="s">
        <v>72</v>
      </c>
    </row>
    <row r="6756" spans="1:6">
      <c r="A6756" s="180" t="s">
        <v>397</v>
      </c>
      <c r="B6756" s="181">
        <v>4407</v>
      </c>
      <c r="C6756" s="181">
        <v>607300</v>
      </c>
      <c r="D6756" s="181">
        <v>6</v>
      </c>
      <c r="E6756" s="180" t="s">
        <v>10838</v>
      </c>
      <c r="F6756" s="180" t="s">
        <v>16</v>
      </c>
    </row>
    <row r="6757" spans="1:6">
      <c r="A6757" s="180" t="s">
        <v>397</v>
      </c>
      <c r="B6757" s="181">
        <v>4103</v>
      </c>
      <c r="C6757" s="181">
        <v>283800</v>
      </c>
      <c r="D6757" s="181">
        <v>4</v>
      </c>
      <c r="E6757" s="180" t="s">
        <v>10839</v>
      </c>
      <c r="F6757" s="180" t="s">
        <v>11</v>
      </c>
    </row>
    <row r="6758" spans="1:6">
      <c r="A6758" s="180" t="s">
        <v>397</v>
      </c>
      <c r="B6758" s="181">
        <v>3016</v>
      </c>
      <c r="C6758" s="181">
        <v>699300</v>
      </c>
      <c r="D6758" s="181">
        <v>6</v>
      </c>
      <c r="E6758" s="180" t="s">
        <v>10840</v>
      </c>
      <c r="F6758" s="180" t="s">
        <v>28</v>
      </c>
    </row>
    <row r="6759" spans="1:6">
      <c r="A6759" s="180" t="s">
        <v>397</v>
      </c>
      <c r="B6759" s="181">
        <v>4860</v>
      </c>
      <c r="C6759" s="181">
        <v>351200</v>
      </c>
      <c r="D6759" s="181">
        <v>6</v>
      </c>
      <c r="E6759" s="180" t="s">
        <v>10841</v>
      </c>
      <c r="F6759" s="180" t="s">
        <v>14</v>
      </c>
    </row>
    <row r="6760" spans="1:6">
      <c r="A6760" s="180" t="s">
        <v>397</v>
      </c>
      <c r="B6760" s="181">
        <v>3311</v>
      </c>
      <c r="C6760" s="181">
        <v>225600</v>
      </c>
      <c r="D6760" s="181">
        <v>4</v>
      </c>
      <c r="E6760" s="180" t="s">
        <v>10842</v>
      </c>
      <c r="F6760" s="180" t="s">
        <v>11</v>
      </c>
    </row>
    <row r="6761" spans="1:6">
      <c r="A6761" s="180" t="s">
        <v>397</v>
      </c>
      <c r="B6761" s="181">
        <v>3828</v>
      </c>
      <c r="C6761" s="181">
        <v>259800</v>
      </c>
      <c r="D6761" s="181">
        <v>4</v>
      </c>
      <c r="E6761" s="180" t="s">
        <v>10843</v>
      </c>
      <c r="F6761" s="180" t="s">
        <v>11</v>
      </c>
    </row>
    <row r="6762" spans="1:6">
      <c r="A6762" s="180" t="s">
        <v>397</v>
      </c>
      <c r="B6762" s="181">
        <v>4796</v>
      </c>
      <c r="C6762" s="181">
        <v>590000</v>
      </c>
      <c r="D6762" s="181">
        <v>6</v>
      </c>
      <c r="E6762" s="180" t="s">
        <v>10844</v>
      </c>
      <c r="F6762" s="180" t="s">
        <v>32</v>
      </c>
    </row>
    <row r="6763" spans="1:6">
      <c r="A6763" s="180" t="s">
        <v>397</v>
      </c>
      <c r="B6763" s="181">
        <v>4634</v>
      </c>
      <c r="C6763" s="181">
        <v>704600</v>
      </c>
      <c r="D6763" s="181">
        <v>5</v>
      </c>
      <c r="E6763" s="180" t="s">
        <v>10845</v>
      </c>
      <c r="F6763" s="180" t="s">
        <v>49</v>
      </c>
    </row>
    <row r="6764" spans="1:6">
      <c r="A6764" s="180" t="s">
        <v>397</v>
      </c>
      <c r="B6764" s="181">
        <v>2837</v>
      </c>
      <c r="C6764" s="181">
        <v>347300</v>
      </c>
      <c r="D6764" s="181">
        <v>5</v>
      </c>
      <c r="E6764" s="180" t="s">
        <v>10846</v>
      </c>
      <c r="F6764" s="180" t="s">
        <v>13</v>
      </c>
    </row>
    <row r="6765" spans="1:6">
      <c r="A6765" s="180" t="s">
        <v>397</v>
      </c>
      <c r="B6765" s="181">
        <v>5004</v>
      </c>
      <c r="C6765" s="181">
        <v>675700</v>
      </c>
      <c r="D6765" s="181">
        <v>5</v>
      </c>
      <c r="E6765" s="180" t="s">
        <v>10847</v>
      </c>
      <c r="F6765" s="180" t="s">
        <v>26</v>
      </c>
    </row>
    <row r="6766" spans="1:6">
      <c r="A6766" s="180" t="s">
        <v>397</v>
      </c>
      <c r="B6766" s="181">
        <v>4498</v>
      </c>
      <c r="C6766" s="181">
        <v>536300</v>
      </c>
      <c r="D6766" s="181">
        <v>5</v>
      </c>
      <c r="E6766" s="180" t="s">
        <v>10848</v>
      </c>
      <c r="F6766" s="180" t="s">
        <v>77</v>
      </c>
    </row>
    <row r="6767" spans="1:6">
      <c r="A6767" s="180" t="s">
        <v>397</v>
      </c>
      <c r="B6767" s="181">
        <v>2892</v>
      </c>
      <c r="C6767" s="181">
        <v>280900</v>
      </c>
      <c r="D6767" s="181">
        <v>4</v>
      </c>
      <c r="E6767" s="180" t="s">
        <v>10849</v>
      </c>
      <c r="F6767" s="180" t="s">
        <v>16</v>
      </c>
    </row>
    <row r="6768" spans="1:6">
      <c r="A6768" s="180" t="s">
        <v>397</v>
      </c>
      <c r="B6768" s="181">
        <v>5583</v>
      </c>
      <c r="C6768" s="181">
        <v>463300</v>
      </c>
      <c r="D6768" s="181">
        <v>8</v>
      </c>
      <c r="E6768" s="180" t="s">
        <v>10850</v>
      </c>
      <c r="F6768" s="180" t="s">
        <v>11</v>
      </c>
    </row>
    <row r="6769" spans="1:6">
      <c r="A6769" s="180" t="s">
        <v>397</v>
      </c>
      <c r="B6769" s="181">
        <v>3606</v>
      </c>
      <c r="C6769" s="181">
        <v>631300</v>
      </c>
      <c r="D6769" s="181">
        <v>4</v>
      </c>
      <c r="E6769" s="180" t="s">
        <v>10851</v>
      </c>
      <c r="F6769" s="180" t="s">
        <v>78</v>
      </c>
    </row>
    <row r="6770" spans="1:6">
      <c r="A6770" s="180" t="s">
        <v>397</v>
      </c>
      <c r="B6770" s="181">
        <v>3609</v>
      </c>
      <c r="C6770" s="181">
        <v>439400</v>
      </c>
      <c r="D6770" s="181">
        <v>4</v>
      </c>
      <c r="E6770" s="180" t="s">
        <v>10852</v>
      </c>
      <c r="F6770" s="180" t="s">
        <v>183</v>
      </c>
    </row>
    <row r="6771" spans="1:6">
      <c r="A6771" s="180" t="s">
        <v>397</v>
      </c>
      <c r="B6771" s="181">
        <v>4590</v>
      </c>
      <c r="C6771" s="181">
        <v>847400</v>
      </c>
      <c r="D6771" s="181">
        <v>5</v>
      </c>
      <c r="E6771" s="180" t="s">
        <v>10853</v>
      </c>
      <c r="F6771" s="180" t="s">
        <v>7</v>
      </c>
    </row>
    <row r="6772" spans="1:6">
      <c r="A6772" s="180" t="s">
        <v>397</v>
      </c>
      <c r="B6772" s="181">
        <v>5393</v>
      </c>
      <c r="C6772" s="181">
        <v>859600</v>
      </c>
      <c r="D6772" s="181">
        <v>5</v>
      </c>
      <c r="E6772" s="180" t="s">
        <v>10854</v>
      </c>
      <c r="F6772" s="180" t="s">
        <v>45</v>
      </c>
    </row>
    <row r="6773" spans="1:6">
      <c r="A6773" s="180" t="s">
        <v>397</v>
      </c>
      <c r="B6773" s="181">
        <v>5314</v>
      </c>
      <c r="C6773" s="181">
        <v>1230700</v>
      </c>
      <c r="D6773" s="181">
        <v>8</v>
      </c>
      <c r="E6773" s="180" t="s">
        <v>10855</v>
      </c>
      <c r="F6773" s="180" t="s">
        <v>7</v>
      </c>
    </row>
    <row r="6774" spans="1:6">
      <c r="A6774" s="180" t="s">
        <v>397</v>
      </c>
      <c r="B6774" s="181">
        <v>5802</v>
      </c>
      <c r="C6774" s="181">
        <v>860900</v>
      </c>
      <c r="D6774" s="181">
        <v>4</v>
      </c>
      <c r="E6774" s="180" t="s">
        <v>10856</v>
      </c>
      <c r="F6774" s="180" t="s">
        <v>41</v>
      </c>
    </row>
    <row r="6775" spans="1:6">
      <c r="A6775" s="180" t="s">
        <v>397</v>
      </c>
      <c r="B6775" s="181">
        <v>6608</v>
      </c>
      <c r="C6775" s="181">
        <v>1009900</v>
      </c>
      <c r="D6775" s="181">
        <v>6</v>
      </c>
      <c r="E6775" s="180" t="s">
        <v>10857</v>
      </c>
      <c r="F6775" s="180" t="s">
        <v>16</v>
      </c>
    </row>
    <row r="6776" spans="1:6">
      <c r="A6776" s="180" t="s">
        <v>397</v>
      </c>
      <c r="B6776" s="181">
        <v>3336</v>
      </c>
      <c r="C6776" s="181">
        <v>579100</v>
      </c>
      <c r="D6776" s="181">
        <v>6</v>
      </c>
      <c r="E6776" s="180" t="s">
        <v>10858</v>
      </c>
      <c r="F6776" s="180" t="s">
        <v>154</v>
      </c>
    </row>
    <row r="6777" spans="1:6">
      <c r="A6777" s="180" t="s">
        <v>397</v>
      </c>
      <c r="B6777" s="181">
        <v>5876</v>
      </c>
      <c r="C6777" s="181">
        <v>661200</v>
      </c>
      <c r="D6777" s="181">
        <v>4</v>
      </c>
      <c r="E6777" s="180" t="s">
        <v>10859</v>
      </c>
      <c r="F6777" s="180" t="s">
        <v>77</v>
      </c>
    </row>
    <row r="6778" spans="1:6">
      <c r="A6778" s="180" t="s">
        <v>397</v>
      </c>
      <c r="B6778" s="181">
        <v>3628</v>
      </c>
      <c r="C6778" s="181">
        <v>286200</v>
      </c>
      <c r="D6778" s="181">
        <v>5</v>
      </c>
      <c r="E6778" s="180" t="s">
        <v>10860</v>
      </c>
      <c r="F6778" s="180" t="s">
        <v>14</v>
      </c>
    </row>
    <row r="6779" spans="1:6">
      <c r="A6779" s="180" t="s">
        <v>397</v>
      </c>
      <c r="B6779" s="181">
        <v>4575</v>
      </c>
      <c r="C6779" s="181">
        <v>683800</v>
      </c>
      <c r="D6779" s="181">
        <v>5</v>
      </c>
      <c r="E6779" s="180" t="s">
        <v>10861</v>
      </c>
      <c r="F6779" s="180" t="s">
        <v>13</v>
      </c>
    </row>
    <row r="6780" spans="1:6">
      <c r="A6780" s="180" t="s">
        <v>397</v>
      </c>
      <c r="B6780" s="181">
        <v>4612</v>
      </c>
      <c r="C6780" s="181">
        <v>1398800</v>
      </c>
      <c r="D6780" s="181">
        <v>6</v>
      </c>
      <c r="E6780" s="180" t="s">
        <v>10862</v>
      </c>
      <c r="F6780" s="180" t="s">
        <v>7</v>
      </c>
    </row>
    <row r="6781" spans="1:6">
      <c r="A6781" s="180" t="s">
        <v>397</v>
      </c>
      <c r="B6781" s="181">
        <v>6276</v>
      </c>
      <c r="C6781" s="181">
        <v>424600</v>
      </c>
      <c r="D6781" s="181">
        <v>5</v>
      </c>
      <c r="E6781" s="180" t="s">
        <v>10863</v>
      </c>
      <c r="F6781" s="180" t="s">
        <v>11</v>
      </c>
    </row>
    <row r="6782" spans="1:6">
      <c r="A6782" s="180" t="s">
        <v>397</v>
      </c>
      <c r="B6782" s="181">
        <v>6426</v>
      </c>
      <c r="C6782" s="181">
        <v>1166100</v>
      </c>
      <c r="D6782" s="181">
        <v>6</v>
      </c>
      <c r="E6782" s="180" t="s">
        <v>10864</v>
      </c>
      <c r="F6782" s="180" t="s">
        <v>44</v>
      </c>
    </row>
    <row r="6783" spans="1:6">
      <c r="A6783" s="180" t="s">
        <v>397</v>
      </c>
      <c r="B6783" s="181">
        <v>2534</v>
      </c>
      <c r="C6783" s="181">
        <v>366800</v>
      </c>
      <c r="D6783" s="181">
        <v>4</v>
      </c>
      <c r="E6783" s="180" t="s">
        <v>10865</v>
      </c>
      <c r="F6783" s="180" t="s">
        <v>154</v>
      </c>
    </row>
    <row r="6784" spans="1:6">
      <c r="A6784" s="180" t="s">
        <v>397</v>
      </c>
      <c r="B6784" s="181">
        <v>4469</v>
      </c>
      <c r="C6784" s="181">
        <v>501100</v>
      </c>
      <c r="D6784" s="181">
        <v>7</v>
      </c>
      <c r="E6784" s="180" t="s">
        <v>10866</v>
      </c>
      <c r="F6784" s="180" t="s">
        <v>15</v>
      </c>
    </row>
    <row r="6785" spans="1:6">
      <c r="A6785" s="180" t="s">
        <v>397</v>
      </c>
      <c r="B6785" s="181">
        <v>4829</v>
      </c>
      <c r="C6785" s="181">
        <v>380500</v>
      </c>
      <c r="D6785" s="181">
        <v>4</v>
      </c>
      <c r="E6785" s="180" t="s">
        <v>10867</v>
      </c>
      <c r="F6785" s="180" t="s">
        <v>14</v>
      </c>
    </row>
    <row r="6786" spans="1:6">
      <c r="A6786" s="180" t="s">
        <v>397</v>
      </c>
      <c r="B6786" s="181">
        <v>5053</v>
      </c>
      <c r="C6786" s="181">
        <v>580500</v>
      </c>
      <c r="D6786" s="181">
        <v>6</v>
      </c>
      <c r="E6786" s="180" t="s">
        <v>10868</v>
      </c>
      <c r="F6786" s="180" t="s">
        <v>74</v>
      </c>
    </row>
    <row r="6787" spans="1:6">
      <c r="A6787" s="180" t="s">
        <v>397</v>
      </c>
      <c r="B6787" s="181">
        <v>4734</v>
      </c>
      <c r="C6787" s="181">
        <v>392000</v>
      </c>
      <c r="D6787" s="181">
        <v>5</v>
      </c>
      <c r="E6787" s="180" t="s">
        <v>10869</v>
      </c>
      <c r="F6787" s="180" t="s">
        <v>14</v>
      </c>
    </row>
    <row r="6788" spans="1:6">
      <c r="A6788" s="180" t="s">
        <v>397</v>
      </c>
      <c r="B6788" s="181">
        <v>6810</v>
      </c>
      <c r="C6788" s="181">
        <v>949300</v>
      </c>
      <c r="D6788" s="181">
        <v>6</v>
      </c>
      <c r="E6788" s="180" t="s">
        <v>10870</v>
      </c>
      <c r="F6788" s="180" t="s">
        <v>46</v>
      </c>
    </row>
    <row r="6789" spans="1:6">
      <c r="A6789" s="180" t="s">
        <v>397</v>
      </c>
      <c r="B6789" s="181">
        <v>4446</v>
      </c>
      <c r="C6789" s="181">
        <v>463500</v>
      </c>
      <c r="D6789" s="181">
        <v>4</v>
      </c>
      <c r="E6789" s="180" t="s">
        <v>10871</v>
      </c>
      <c r="F6789" s="180" t="s">
        <v>41</v>
      </c>
    </row>
    <row r="6790" spans="1:6">
      <c r="A6790" s="180" t="s">
        <v>397</v>
      </c>
      <c r="B6790" s="181">
        <v>4484</v>
      </c>
      <c r="C6790" s="181">
        <v>644100</v>
      </c>
      <c r="D6790" s="181">
        <v>4</v>
      </c>
      <c r="E6790" s="180" t="s">
        <v>10872</v>
      </c>
      <c r="F6790" s="180" t="s">
        <v>16</v>
      </c>
    </row>
    <row r="6791" spans="1:6">
      <c r="A6791" s="180" t="s">
        <v>397</v>
      </c>
      <c r="B6791" s="181">
        <v>2944</v>
      </c>
      <c r="C6791" s="181">
        <v>410700</v>
      </c>
      <c r="D6791" s="181">
        <v>4</v>
      </c>
      <c r="E6791" s="180" t="s">
        <v>10873</v>
      </c>
      <c r="F6791" s="180" t="s">
        <v>16</v>
      </c>
    </row>
    <row r="6792" spans="1:6">
      <c r="A6792" s="180" t="s">
        <v>397</v>
      </c>
      <c r="B6792" s="181">
        <v>2543</v>
      </c>
      <c r="C6792" s="181">
        <v>222300</v>
      </c>
      <c r="D6792" s="181">
        <v>5</v>
      </c>
      <c r="E6792" s="180" t="s">
        <v>10874</v>
      </c>
      <c r="F6792" s="180" t="s">
        <v>14</v>
      </c>
    </row>
    <row r="6793" spans="1:6">
      <c r="A6793" s="180" t="s">
        <v>397</v>
      </c>
      <c r="B6793" s="181">
        <v>2229</v>
      </c>
      <c r="C6793" s="181">
        <v>316400</v>
      </c>
      <c r="D6793" s="181">
        <v>4</v>
      </c>
      <c r="E6793" s="180" t="s">
        <v>10875</v>
      </c>
      <c r="F6793" s="180" t="s">
        <v>12</v>
      </c>
    </row>
    <row r="6794" spans="1:6">
      <c r="A6794" s="180" t="s">
        <v>397</v>
      </c>
      <c r="B6794" s="181">
        <v>3456</v>
      </c>
      <c r="C6794" s="181">
        <v>266500</v>
      </c>
      <c r="D6794" s="181">
        <v>6</v>
      </c>
      <c r="E6794" s="180" t="s">
        <v>10876</v>
      </c>
      <c r="F6794" s="180" t="s">
        <v>14</v>
      </c>
    </row>
    <row r="6795" spans="1:6">
      <c r="A6795" s="180" t="s">
        <v>397</v>
      </c>
      <c r="B6795" s="181">
        <v>3498</v>
      </c>
      <c r="C6795" s="181">
        <v>639700</v>
      </c>
      <c r="D6795" s="181">
        <v>4</v>
      </c>
      <c r="E6795" s="180" t="s">
        <v>10877</v>
      </c>
      <c r="F6795" s="180" t="s">
        <v>28</v>
      </c>
    </row>
    <row r="6796" spans="1:6">
      <c r="A6796" s="180" t="s">
        <v>397</v>
      </c>
      <c r="B6796" s="181">
        <v>3662</v>
      </c>
      <c r="C6796" s="181">
        <v>411800</v>
      </c>
      <c r="D6796" s="181">
        <v>4</v>
      </c>
      <c r="E6796" s="180" t="s">
        <v>10878</v>
      </c>
      <c r="F6796" s="180" t="s">
        <v>26</v>
      </c>
    </row>
    <row r="6797" spans="1:6">
      <c r="A6797" s="180" t="s">
        <v>397</v>
      </c>
      <c r="B6797" s="181">
        <v>5144</v>
      </c>
      <c r="C6797" s="181">
        <v>420100</v>
      </c>
      <c r="D6797" s="181">
        <v>4</v>
      </c>
      <c r="E6797" s="180" t="s">
        <v>10879</v>
      </c>
      <c r="F6797" s="180" t="s">
        <v>14</v>
      </c>
    </row>
    <row r="6798" spans="1:6">
      <c r="A6798" s="180" t="s">
        <v>397</v>
      </c>
      <c r="B6798" s="181">
        <v>2678</v>
      </c>
      <c r="C6798" s="181">
        <v>241400</v>
      </c>
      <c r="D6798" s="181">
        <v>4</v>
      </c>
      <c r="E6798" s="180" t="s">
        <v>10880</v>
      </c>
      <c r="F6798" s="180" t="s">
        <v>14</v>
      </c>
    </row>
    <row r="6799" spans="1:6">
      <c r="A6799" s="180" t="s">
        <v>397</v>
      </c>
      <c r="B6799" s="181">
        <v>6068</v>
      </c>
      <c r="C6799" s="181">
        <v>528200</v>
      </c>
      <c r="D6799" s="181">
        <v>6</v>
      </c>
      <c r="E6799" s="180" t="s">
        <v>10881</v>
      </c>
      <c r="F6799" s="180" t="s">
        <v>77</v>
      </c>
    </row>
    <row r="6800" spans="1:6">
      <c r="A6800" s="180" t="s">
        <v>397</v>
      </c>
      <c r="B6800" s="181">
        <v>2839</v>
      </c>
      <c r="C6800" s="181">
        <v>259100</v>
      </c>
      <c r="D6800" s="181">
        <v>4</v>
      </c>
      <c r="E6800" s="180" t="s">
        <v>10882</v>
      </c>
      <c r="F6800" s="180" t="s">
        <v>14</v>
      </c>
    </row>
    <row r="6801" spans="1:6">
      <c r="A6801" s="180" t="s">
        <v>397</v>
      </c>
      <c r="B6801" s="181">
        <v>12190</v>
      </c>
      <c r="C6801" s="181">
        <v>1312400</v>
      </c>
      <c r="D6801" s="181">
        <v>6</v>
      </c>
      <c r="E6801" s="180" t="s">
        <v>10883</v>
      </c>
      <c r="F6801" s="180" t="s">
        <v>24</v>
      </c>
    </row>
    <row r="6802" spans="1:6">
      <c r="A6802" s="180" t="s">
        <v>397</v>
      </c>
      <c r="B6802" s="181">
        <v>5108</v>
      </c>
      <c r="C6802" s="181">
        <v>691900</v>
      </c>
      <c r="D6802" s="181">
        <v>4</v>
      </c>
      <c r="E6802" s="180" t="s">
        <v>10884</v>
      </c>
      <c r="F6802" s="180" t="s">
        <v>32</v>
      </c>
    </row>
    <row r="6803" spans="1:6">
      <c r="A6803" s="180" t="s">
        <v>397</v>
      </c>
      <c r="B6803" s="181">
        <v>4276</v>
      </c>
      <c r="C6803" s="181">
        <v>601300</v>
      </c>
      <c r="D6803" s="181">
        <v>4</v>
      </c>
      <c r="E6803" s="180" t="s">
        <v>10885</v>
      </c>
      <c r="F6803" s="180" t="s">
        <v>32</v>
      </c>
    </row>
    <row r="6804" spans="1:6">
      <c r="A6804" s="180" t="s">
        <v>397</v>
      </c>
      <c r="B6804" s="181">
        <v>4257</v>
      </c>
      <c r="C6804" s="181">
        <v>343900</v>
      </c>
      <c r="D6804" s="181">
        <v>5</v>
      </c>
      <c r="E6804" s="180" t="s">
        <v>10886</v>
      </c>
      <c r="F6804" s="180" t="s">
        <v>14</v>
      </c>
    </row>
    <row r="6805" spans="1:6">
      <c r="A6805" s="180" t="s">
        <v>397</v>
      </c>
      <c r="B6805" s="181">
        <v>4892</v>
      </c>
      <c r="C6805" s="181">
        <v>821000</v>
      </c>
      <c r="D6805" s="181">
        <v>6</v>
      </c>
      <c r="E6805" s="180" t="s">
        <v>10887</v>
      </c>
      <c r="F6805" s="180" t="s">
        <v>72</v>
      </c>
    </row>
    <row r="6806" spans="1:6">
      <c r="A6806" s="180" t="s">
        <v>397</v>
      </c>
      <c r="B6806" s="181">
        <v>4566</v>
      </c>
      <c r="C6806" s="181">
        <v>398700</v>
      </c>
      <c r="D6806" s="181">
        <v>5</v>
      </c>
      <c r="E6806" s="180" t="s">
        <v>10888</v>
      </c>
      <c r="F6806" s="180" t="s">
        <v>14</v>
      </c>
    </row>
    <row r="6807" spans="1:6">
      <c r="A6807" s="180" t="s">
        <v>397</v>
      </c>
      <c r="B6807" s="181">
        <v>3596</v>
      </c>
      <c r="C6807" s="181">
        <v>277200</v>
      </c>
      <c r="D6807" s="181">
        <v>4</v>
      </c>
      <c r="E6807" s="180" t="s">
        <v>10889</v>
      </c>
      <c r="F6807" s="180" t="s">
        <v>180</v>
      </c>
    </row>
    <row r="6808" spans="1:6">
      <c r="A6808" s="180" t="s">
        <v>397</v>
      </c>
      <c r="B6808" s="181">
        <v>5584</v>
      </c>
      <c r="C6808" s="181">
        <v>718100</v>
      </c>
      <c r="D6808" s="181">
        <v>4</v>
      </c>
      <c r="E6808" s="180" t="s">
        <v>10890</v>
      </c>
      <c r="F6808" s="180" t="s">
        <v>65</v>
      </c>
    </row>
    <row r="6809" spans="1:6">
      <c r="A6809" s="180" t="s">
        <v>397</v>
      </c>
      <c r="B6809" s="181">
        <v>3786</v>
      </c>
      <c r="C6809" s="181">
        <v>546200</v>
      </c>
      <c r="D6809" s="181">
        <v>5</v>
      </c>
      <c r="E6809" s="180" t="s">
        <v>10891</v>
      </c>
      <c r="F6809" s="180" t="s">
        <v>49</v>
      </c>
    </row>
    <row r="6810" spans="1:6">
      <c r="A6810" s="180" t="s">
        <v>397</v>
      </c>
      <c r="B6810" s="181">
        <v>4536</v>
      </c>
      <c r="C6810" s="181">
        <v>313200</v>
      </c>
      <c r="D6810" s="181">
        <v>6</v>
      </c>
      <c r="E6810" s="180" t="s">
        <v>10892</v>
      </c>
      <c r="F6810" s="180" t="s">
        <v>11</v>
      </c>
    </row>
    <row r="6811" spans="1:6">
      <c r="A6811" s="180" t="s">
        <v>397</v>
      </c>
      <c r="B6811" s="181">
        <v>4640</v>
      </c>
      <c r="C6811" s="181">
        <v>371100</v>
      </c>
      <c r="D6811" s="181">
        <v>7</v>
      </c>
      <c r="E6811" s="180" t="s">
        <v>10893</v>
      </c>
      <c r="F6811" s="180" t="s">
        <v>14</v>
      </c>
    </row>
    <row r="6812" spans="1:6">
      <c r="A6812" s="180" t="s">
        <v>397</v>
      </c>
      <c r="B6812" s="181">
        <v>4558</v>
      </c>
      <c r="C6812" s="181">
        <v>365200</v>
      </c>
      <c r="D6812" s="181">
        <v>4</v>
      </c>
      <c r="E6812" s="180" t="s">
        <v>10894</v>
      </c>
      <c r="F6812" s="180" t="s">
        <v>90</v>
      </c>
    </row>
    <row r="6813" spans="1:6">
      <c r="A6813" s="180" t="s">
        <v>397</v>
      </c>
      <c r="B6813" s="181">
        <v>4590</v>
      </c>
      <c r="C6813" s="181">
        <v>800200</v>
      </c>
      <c r="D6813" s="181">
        <v>4</v>
      </c>
      <c r="E6813" s="180" t="s">
        <v>10895</v>
      </c>
      <c r="F6813" s="180" t="s">
        <v>66</v>
      </c>
    </row>
    <row r="6814" spans="1:6">
      <c r="A6814" s="180" t="s">
        <v>397</v>
      </c>
      <c r="B6814" s="181">
        <v>4156</v>
      </c>
      <c r="C6814" s="181">
        <v>370800</v>
      </c>
      <c r="D6814" s="181">
        <v>4</v>
      </c>
      <c r="E6814" s="180" t="s">
        <v>10896</v>
      </c>
      <c r="F6814" s="180" t="s">
        <v>16</v>
      </c>
    </row>
    <row r="6815" spans="1:6">
      <c r="A6815" s="180" t="s">
        <v>397</v>
      </c>
      <c r="B6815" s="181">
        <v>3606</v>
      </c>
      <c r="C6815" s="181">
        <v>645300</v>
      </c>
      <c r="D6815" s="181">
        <v>4</v>
      </c>
      <c r="E6815" s="180" t="s">
        <v>10897</v>
      </c>
      <c r="F6815" s="180" t="s">
        <v>66</v>
      </c>
    </row>
    <row r="6816" spans="1:6">
      <c r="A6816" s="180" t="s">
        <v>397</v>
      </c>
      <c r="B6816" s="181">
        <v>3882</v>
      </c>
      <c r="C6816" s="181">
        <v>621100</v>
      </c>
      <c r="D6816" s="181">
        <v>4</v>
      </c>
      <c r="E6816" s="180" t="s">
        <v>10898</v>
      </c>
      <c r="F6816" s="180" t="s">
        <v>78</v>
      </c>
    </row>
    <row r="6817" spans="1:6">
      <c r="A6817" s="180" t="s">
        <v>397</v>
      </c>
      <c r="B6817" s="181">
        <v>3318</v>
      </c>
      <c r="C6817" s="181">
        <v>611300</v>
      </c>
      <c r="D6817" s="181">
        <v>4</v>
      </c>
      <c r="E6817" s="180" t="s">
        <v>10899</v>
      </c>
      <c r="F6817" s="180" t="s">
        <v>49</v>
      </c>
    </row>
    <row r="6818" spans="1:6">
      <c r="A6818" s="180" t="s">
        <v>397</v>
      </c>
      <c r="B6818" s="181">
        <v>5008</v>
      </c>
      <c r="C6818" s="181">
        <v>351000</v>
      </c>
      <c r="D6818" s="181">
        <v>5</v>
      </c>
      <c r="E6818" s="180" t="s">
        <v>10900</v>
      </c>
      <c r="F6818" s="180" t="s">
        <v>11</v>
      </c>
    </row>
    <row r="6819" spans="1:6">
      <c r="A6819" s="180" t="s">
        <v>397</v>
      </c>
      <c r="B6819" s="181">
        <v>4878</v>
      </c>
      <c r="C6819" s="181">
        <v>250400</v>
      </c>
      <c r="D6819" s="181">
        <v>5</v>
      </c>
      <c r="E6819" s="180" t="s">
        <v>10901</v>
      </c>
      <c r="F6819" s="180" t="s">
        <v>11</v>
      </c>
    </row>
    <row r="6820" spans="1:6">
      <c r="A6820" s="180" t="s">
        <v>397</v>
      </c>
      <c r="B6820" s="181">
        <v>4518</v>
      </c>
      <c r="C6820" s="181">
        <v>296100</v>
      </c>
      <c r="D6820" s="181">
        <v>5</v>
      </c>
      <c r="E6820" s="180" t="s">
        <v>10902</v>
      </c>
      <c r="F6820" s="180" t="s">
        <v>11</v>
      </c>
    </row>
    <row r="6821" spans="1:6">
      <c r="A6821" s="180" t="s">
        <v>397</v>
      </c>
      <c r="B6821" s="181">
        <v>5834</v>
      </c>
      <c r="C6821" s="181">
        <v>958700</v>
      </c>
      <c r="D6821" s="181">
        <v>8</v>
      </c>
      <c r="E6821" s="180" t="s">
        <v>10903</v>
      </c>
      <c r="F6821" s="180" t="s">
        <v>44</v>
      </c>
    </row>
    <row r="6822" spans="1:6">
      <c r="A6822" s="180" t="s">
        <v>397</v>
      </c>
      <c r="B6822" s="181">
        <v>5291</v>
      </c>
      <c r="C6822" s="181">
        <v>852900</v>
      </c>
      <c r="D6822" s="181">
        <v>6</v>
      </c>
      <c r="E6822" s="180" t="s">
        <v>10904</v>
      </c>
      <c r="F6822" s="180" t="s">
        <v>49</v>
      </c>
    </row>
    <row r="6823" spans="1:6">
      <c r="A6823" s="180" t="s">
        <v>397</v>
      </c>
      <c r="B6823" s="181">
        <v>3360</v>
      </c>
      <c r="C6823" s="181">
        <v>527000</v>
      </c>
      <c r="D6823" s="181">
        <v>4</v>
      </c>
      <c r="E6823" s="180" t="s">
        <v>10905</v>
      </c>
      <c r="F6823" s="180" t="s">
        <v>97</v>
      </c>
    </row>
    <row r="6824" spans="1:6">
      <c r="A6824" s="180" t="s">
        <v>397</v>
      </c>
      <c r="B6824" s="181">
        <v>3988</v>
      </c>
      <c r="C6824" s="181">
        <v>314300</v>
      </c>
      <c r="D6824" s="181">
        <v>5</v>
      </c>
      <c r="E6824" s="180" t="s">
        <v>10906</v>
      </c>
      <c r="F6824" s="180" t="s">
        <v>14</v>
      </c>
    </row>
    <row r="6825" spans="1:6">
      <c r="A6825" s="180" t="s">
        <v>397</v>
      </c>
      <c r="B6825" s="181">
        <v>3844</v>
      </c>
      <c r="C6825" s="181">
        <v>562800</v>
      </c>
      <c r="D6825" s="181">
        <v>4</v>
      </c>
      <c r="E6825" s="180" t="s">
        <v>10907</v>
      </c>
      <c r="F6825" s="180" t="s">
        <v>49</v>
      </c>
    </row>
    <row r="6826" spans="1:6">
      <c r="A6826" s="180" t="s">
        <v>397</v>
      </c>
      <c r="B6826" s="181">
        <v>5178</v>
      </c>
      <c r="C6826" s="181">
        <v>479500</v>
      </c>
      <c r="D6826" s="181">
        <v>4</v>
      </c>
      <c r="E6826" s="180" t="s">
        <v>10908</v>
      </c>
      <c r="F6826" s="180" t="s">
        <v>16</v>
      </c>
    </row>
    <row r="6827" spans="1:6">
      <c r="A6827" s="180" t="s">
        <v>397</v>
      </c>
      <c r="B6827" s="181">
        <v>4800</v>
      </c>
      <c r="C6827" s="181">
        <v>886200</v>
      </c>
      <c r="D6827" s="181">
        <v>4</v>
      </c>
      <c r="E6827" s="180" t="s">
        <v>10909</v>
      </c>
      <c r="F6827" s="180" t="s">
        <v>78</v>
      </c>
    </row>
    <row r="6828" spans="1:6">
      <c r="A6828" s="180" t="s">
        <v>397</v>
      </c>
      <c r="B6828" s="181">
        <v>6840</v>
      </c>
      <c r="C6828" s="181">
        <v>701800</v>
      </c>
      <c r="D6828" s="181">
        <v>6</v>
      </c>
      <c r="E6828" s="180" t="s">
        <v>10910</v>
      </c>
      <c r="F6828" s="180" t="s">
        <v>5</v>
      </c>
    </row>
    <row r="6829" spans="1:6">
      <c r="A6829" s="180" t="s">
        <v>397</v>
      </c>
      <c r="B6829" s="181">
        <v>2790</v>
      </c>
      <c r="C6829" s="181">
        <v>693200</v>
      </c>
      <c r="D6829" s="181">
        <v>4</v>
      </c>
      <c r="E6829" s="180" t="s">
        <v>10911</v>
      </c>
      <c r="F6829" s="180" t="s">
        <v>32</v>
      </c>
    </row>
    <row r="6830" spans="1:6">
      <c r="A6830" s="180" t="s">
        <v>397</v>
      </c>
      <c r="B6830" s="181">
        <v>8054</v>
      </c>
      <c r="C6830" s="181">
        <v>688800</v>
      </c>
      <c r="D6830" s="181">
        <v>6</v>
      </c>
      <c r="E6830" s="180" t="s">
        <v>10912</v>
      </c>
      <c r="F6830" s="180" t="s">
        <v>14</v>
      </c>
    </row>
    <row r="6831" spans="1:6">
      <c r="A6831" s="180" t="s">
        <v>397</v>
      </c>
      <c r="B6831" s="181">
        <v>4658</v>
      </c>
      <c r="C6831" s="181">
        <v>229500</v>
      </c>
      <c r="D6831" s="181">
        <v>4</v>
      </c>
      <c r="E6831" s="180" t="s">
        <v>10913</v>
      </c>
      <c r="F6831" s="180" t="s">
        <v>171</v>
      </c>
    </row>
    <row r="6832" spans="1:6">
      <c r="A6832" s="180" t="s">
        <v>397</v>
      </c>
      <c r="B6832" s="181">
        <v>2427</v>
      </c>
      <c r="C6832" s="181">
        <v>275600</v>
      </c>
      <c r="D6832" s="181">
        <v>5</v>
      </c>
      <c r="E6832" s="180" t="s">
        <v>10914</v>
      </c>
      <c r="F6832" s="180" t="s">
        <v>14</v>
      </c>
    </row>
    <row r="6833" spans="1:6">
      <c r="A6833" s="180" t="s">
        <v>397</v>
      </c>
      <c r="B6833" s="181">
        <v>5508</v>
      </c>
      <c r="C6833" s="181">
        <v>779500</v>
      </c>
      <c r="D6833" s="181">
        <v>5</v>
      </c>
      <c r="E6833" s="180" t="s">
        <v>10915</v>
      </c>
      <c r="F6833" s="180" t="s">
        <v>90</v>
      </c>
    </row>
    <row r="6834" spans="1:6">
      <c r="A6834" s="180" t="s">
        <v>397</v>
      </c>
      <c r="B6834" s="181">
        <v>6237</v>
      </c>
      <c r="C6834" s="181">
        <v>517100</v>
      </c>
      <c r="D6834" s="181">
        <v>6</v>
      </c>
      <c r="E6834" s="180" t="s">
        <v>10916</v>
      </c>
      <c r="F6834" s="180" t="s">
        <v>14</v>
      </c>
    </row>
    <row r="6835" spans="1:6">
      <c r="A6835" s="180" t="s">
        <v>397</v>
      </c>
      <c r="B6835" s="181">
        <v>7620</v>
      </c>
      <c r="C6835" s="181">
        <v>1522800</v>
      </c>
      <c r="D6835" s="181">
        <v>6</v>
      </c>
      <c r="E6835" s="180" t="s">
        <v>10917</v>
      </c>
      <c r="F6835" s="180" t="s">
        <v>7</v>
      </c>
    </row>
    <row r="6836" spans="1:6">
      <c r="A6836" s="180" t="s">
        <v>397</v>
      </c>
      <c r="B6836" s="181">
        <v>6024</v>
      </c>
      <c r="C6836" s="181">
        <v>496700</v>
      </c>
      <c r="D6836" s="181">
        <v>6</v>
      </c>
      <c r="E6836" s="180" t="s">
        <v>10918</v>
      </c>
      <c r="F6836" s="180" t="s">
        <v>10</v>
      </c>
    </row>
    <row r="6837" spans="1:6">
      <c r="A6837" s="180" t="s">
        <v>397</v>
      </c>
      <c r="B6837" s="181">
        <v>3742</v>
      </c>
      <c r="C6837" s="181">
        <v>309000</v>
      </c>
      <c r="D6837" s="181">
        <v>4</v>
      </c>
      <c r="E6837" s="180" t="s">
        <v>10919</v>
      </c>
      <c r="F6837" s="180" t="s">
        <v>95</v>
      </c>
    </row>
    <row r="6838" spans="1:6">
      <c r="A6838" s="180" t="s">
        <v>397</v>
      </c>
      <c r="B6838" s="181">
        <v>3591</v>
      </c>
      <c r="C6838" s="181">
        <v>309800</v>
      </c>
      <c r="D6838" s="181">
        <v>6</v>
      </c>
      <c r="E6838" s="180" t="s">
        <v>10920</v>
      </c>
      <c r="F6838" s="180" t="s">
        <v>14</v>
      </c>
    </row>
    <row r="6839" spans="1:6">
      <c r="A6839" s="180" t="s">
        <v>397</v>
      </c>
      <c r="B6839" s="181">
        <v>5148</v>
      </c>
      <c r="C6839" s="181">
        <v>427300</v>
      </c>
      <c r="D6839" s="181">
        <v>6</v>
      </c>
      <c r="E6839" s="180" t="s">
        <v>10921</v>
      </c>
      <c r="F6839" s="180" t="s">
        <v>14</v>
      </c>
    </row>
    <row r="6840" spans="1:6">
      <c r="A6840" s="180" t="s">
        <v>397</v>
      </c>
      <c r="B6840" s="181">
        <v>4216</v>
      </c>
      <c r="C6840" s="181">
        <v>430800</v>
      </c>
      <c r="D6840" s="181">
        <v>4</v>
      </c>
      <c r="E6840" s="180" t="s">
        <v>10922</v>
      </c>
      <c r="F6840" s="180" t="s">
        <v>24</v>
      </c>
    </row>
    <row r="6841" spans="1:6">
      <c r="A6841" s="180" t="s">
        <v>397</v>
      </c>
      <c r="B6841" s="181">
        <v>7092</v>
      </c>
      <c r="C6841" s="181">
        <v>406400</v>
      </c>
      <c r="D6841" s="181">
        <v>6</v>
      </c>
      <c r="E6841" s="180" t="s">
        <v>10923</v>
      </c>
      <c r="F6841" s="180" t="s">
        <v>11</v>
      </c>
    </row>
    <row r="6842" spans="1:6">
      <c r="A6842" s="180" t="s">
        <v>397</v>
      </c>
      <c r="B6842" s="181">
        <v>3584</v>
      </c>
      <c r="C6842" s="181">
        <v>467000</v>
      </c>
      <c r="D6842" s="181">
        <v>4</v>
      </c>
      <c r="E6842" s="180" t="s">
        <v>10924</v>
      </c>
      <c r="F6842" s="180" t="s">
        <v>97</v>
      </c>
    </row>
    <row r="6843" spans="1:6">
      <c r="A6843" s="180" t="s">
        <v>397</v>
      </c>
      <c r="B6843" s="181">
        <v>4328</v>
      </c>
      <c r="C6843" s="181">
        <v>702500</v>
      </c>
      <c r="D6843" s="181">
        <v>4</v>
      </c>
      <c r="E6843" s="180" t="s">
        <v>10925</v>
      </c>
      <c r="F6843" s="180" t="s">
        <v>32</v>
      </c>
    </row>
    <row r="6844" spans="1:6">
      <c r="A6844" s="180" t="s">
        <v>397</v>
      </c>
      <c r="B6844" s="181">
        <v>3598</v>
      </c>
      <c r="C6844" s="181">
        <v>261500</v>
      </c>
      <c r="D6844" s="181">
        <v>4</v>
      </c>
      <c r="E6844" s="180" t="s">
        <v>10926</v>
      </c>
      <c r="F6844" s="180" t="s">
        <v>11</v>
      </c>
    </row>
    <row r="6845" spans="1:6">
      <c r="A6845" s="180" t="s">
        <v>397</v>
      </c>
      <c r="B6845" s="181">
        <v>5286</v>
      </c>
      <c r="C6845" s="181">
        <v>471200</v>
      </c>
      <c r="D6845" s="181">
        <v>6</v>
      </c>
      <c r="E6845" s="180" t="s">
        <v>10927</v>
      </c>
      <c r="F6845" s="180" t="s">
        <v>11</v>
      </c>
    </row>
    <row r="6846" spans="1:6">
      <c r="A6846" s="180" t="s">
        <v>397</v>
      </c>
      <c r="B6846" s="181">
        <v>3665</v>
      </c>
      <c r="C6846" s="181">
        <v>744000</v>
      </c>
      <c r="D6846" s="181">
        <v>5</v>
      </c>
      <c r="E6846" s="180" t="s">
        <v>10928</v>
      </c>
      <c r="F6846" s="180" t="s">
        <v>32</v>
      </c>
    </row>
    <row r="6847" spans="1:6">
      <c r="A6847" s="180" t="s">
        <v>397</v>
      </c>
      <c r="B6847" s="181">
        <v>3208</v>
      </c>
      <c r="C6847" s="181">
        <v>229400</v>
      </c>
      <c r="D6847" s="181">
        <v>4</v>
      </c>
      <c r="E6847" s="180" t="s">
        <v>10929</v>
      </c>
      <c r="F6847" s="180" t="s">
        <v>11</v>
      </c>
    </row>
    <row r="6848" spans="1:6">
      <c r="A6848" s="180" t="s">
        <v>397</v>
      </c>
      <c r="B6848" s="181">
        <v>3306</v>
      </c>
      <c r="C6848" s="181">
        <v>346900</v>
      </c>
      <c r="D6848" s="181">
        <v>4</v>
      </c>
      <c r="E6848" s="180" t="s">
        <v>10930</v>
      </c>
      <c r="F6848" s="180" t="s">
        <v>11</v>
      </c>
    </row>
    <row r="6849" spans="1:6">
      <c r="A6849" s="180" t="s">
        <v>397</v>
      </c>
      <c r="B6849" s="181">
        <v>4566</v>
      </c>
      <c r="C6849" s="181">
        <v>314300</v>
      </c>
      <c r="D6849" s="181">
        <v>6</v>
      </c>
      <c r="E6849" s="180" t="s">
        <v>10931</v>
      </c>
      <c r="F6849" s="180" t="s">
        <v>11</v>
      </c>
    </row>
    <row r="6850" spans="1:6">
      <c r="A6850" s="180" t="s">
        <v>397</v>
      </c>
      <c r="B6850" s="181">
        <v>4200</v>
      </c>
      <c r="C6850" s="181">
        <v>259300</v>
      </c>
      <c r="D6850" s="181">
        <v>4</v>
      </c>
      <c r="E6850" s="180" t="s">
        <v>10932</v>
      </c>
      <c r="F6850" s="180" t="s">
        <v>15</v>
      </c>
    </row>
    <row r="6851" spans="1:6">
      <c r="A6851" s="180" t="s">
        <v>397</v>
      </c>
      <c r="B6851" s="181">
        <v>9900</v>
      </c>
      <c r="C6851" s="181">
        <v>1683000</v>
      </c>
      <c r="D6851" s="181">
        <v>6</v>
      </c>
      <c r="E6851" s="180" t="s">
        <v>10933</v>
      </c>
      <c r="F6851" s="180" t="s">
        <v>1</v>
      </c>
    </row>
    <row r="6852" spans="1:6">
      <c r="A6852" s="180" t="s">
        <v>397</v>
      </c>
      <c r="B6852" s="181">
        <v>4644</v>
      </c>
      <c r="C6852" s="181">
        <v>334800</v>
      </c>
      <c r="D6852" s="181">
        <v>6</v>
      </c>
      <c r="E6852" s="180" t="s">
        <v>10934</v>
      </c>
      <c r="F6852" s="180" t="s">
        <v>11</v>
      </c>
    </row>
    <row r="6853" spans="1:6">
      <c r="A6853" s="180" t="s">
        <v>397</v>
      </c>
      <c r="B6853" s="181">
        <v>4455</v>
      </c>
      <c r="C6853" s="181">
        <v>375100</v>
      </c>
      <c r="D6853" s="181">
        <v>6</v>
      </c>
      <c r="E6853" s="180" t="s">
        <v>10935</v>
      </c>
      <c r="F6853" s="180" t="s">
        <v>15</v>
      </c>
    </row>
    <row r="6854" spans="1:6">
      <c r="A6854" s="180" t="s">
        <v>397</v>
      </c>
      <c r="B6854" s="181">
        <v>3507</v>
      </c>
      <c r="C6854" s="181">
        <v>767200</v>
      </c>
      <c r="D6854" s="181">
        <v>7</v>
      </c>
      <c r="E6854" s="180" t="s">
        <v>10936</v>
      </c>
      <c r="F6854" s="180" t="s">
        <v>49</v>
      </c>
    </row>
    <row r="6855" spans="1:6">
      <c r="A6855" s="180" t="s">
        <v>397</v>
      </c>
      <c r="B6855" s="181">
        <v>4561</v>
      </c>
      <c r="C6855" s="181">
        <v>434700</v>
      </c>
      <c r="D6855" s="181">
        <v>8</v>
      </c>
      <c r="E6855" s="180" t="s">
        <v>10937</v>
      </c>
      <c r="F6855" s="180" t="s">
        <v>10</v>
      </c>
    </row>
    <row r="6856" spans="1:6">
      <c r="A6856" s="180" t="s">
        <v>397</v>
      </c>
      <c r="B6856" s="181">
        <v>5132</v>
      </c>
      <c r="C6856" s="181">
        <v>698000</v>
      </c>
      <c r="D6856" s="181">
        <v>7</v>
      </c>
      <c r="E6856" s="180" t="s">
        <v>10938</v>
      </c>
      <c r="F6856" s="180" t="s">
        <v>32</v>
      </c>
    </row>
    <row r="6857" spans="1:6">
      <c r="A6857" s="180" t="s">
        <v>397</v>
      </c>
      <c r="B6857" s="181">
        <v>7995</v>
      </c>
      <c r="C6857" s="181">
        <v>616800</v>
      </c>
      <c r="D6857" s="181">
        <v>6</v>
      </c>
      <c r="E6857" s="180" t="s">
        <v>10939</v>
      </c>
      <c r="F6857" s="180" t="s">
        <v>14</v>
      </c>
    </row>
    <row r="6858" spans="1:6">
      <c r="A6858" s="180" t="s">
        <v>397</v>
      </c>
      <c r="B6858" s="181">
        <v>4923</v>
      </c>
      <c r="C6858" s="181">
        <v>314800</v>
      </c>
      <c r="D6858" s="181">
        <v>6</v>
      </c>
      <c r="E6858" s="180" t="s">
        <v>10940</v>
      </c>
      <c r="F6858" s="180" t="s">
        <v>14</v>
      </c>
    </row>
    <row r="6859" spans="1:6">
      <c r="A6859" s="180" t="s">
        <v>397</v>
      </c>
      <c r="B6859" s="181">
        <v>5419</v>
      </c>
      <c r="C6859" s="181">
        <v>393900</v>
      </c>
      <c r="D6859" s="181">
        <v>4</v>
      </c>
      <c r="E6859" s="180" t="s">
        <v>10941</v>
      </c>
      <c r="F6859" s="180" t="s">
        <v>14</v>
      </c>
    </row>
    <row r="6860" spans="1:6">
      <c r="A6860" s="180" t="s">
        <v>397</v>
      </c>
      <c r="B6860" s="181">
        <v>4380</v>
      </c>
      <c r="C6860" s="181">
        <v>345300</v>
      </c>
      <c r="D6860" s="181">
        <v>4</v>
      </c>
      <c r="E6860" s="180" t="s">
        <v>10942</v>
      </c>
      <c r="F6860" s="180" t="s">
        <v>14</v>
      </c>
    </row>
    <row r="6861" spans="1:6">
      <c r="A6861" s="180" t="s">
        <v>397</v>
      </c>
      <c r="B6861" s="181">
        <v>3660</v>
      </c>
      <c r="C6861" s="181">
        <v>280300</v>
      </c>
      <c r="D6861" s="181">
        <v>6</v>
      </c>
      <c r="E6861" s="180" t="s">
        <v>10943</v>
      </c>
      <c r="F6861" s="180" t="s">
        <v>14</v>
      </c>
    </row>
    <row r="6862" spans="1:6">
      <c r="A6862" s="180" t="s">
        <v>397</v>
      </c>
      <c r="B6862" s="181">
        <v>4456</v>
      </c>
      <c r="C6862" s="181">
        <v>615900</v>
      </c>
      <c r="D6862" s="181">
        <v>6</v>
      </c>
      <c r="E6862" s="180" t="s">
        <v>10944</v>
      </c>
      <c r="F6862" s="180" t="s">
        <v>49</v>
      </c>
    </row>
    <row r="6863" spans="1:6">
      <c r="A6863" s="180" t="s">
        <v>397</v>
      </c>
      <c r="B6863" s="181">
        <v>4850</v>
      </c>
      <c r="C6863" s="181">
        <v>317800</v>
      </c>
      <c r="D6863" s="181">
        <v>6</v>
      </c>
      <c r="E6863" s="180" t="s">
        <v>10945</v>
      </c>
      <c r="F6863" s="180" t="s">
        <v>11</v>
      </c>
    </row>
    <row r="6864" spans="1:6">
      <c r="A6864" s="180" t="s">
        <v>397</v>
      </c>
      <c r="B6864" s="181">
        <v>4428</v>
      </c>
      <c r="C6864" s="181">
        <v>733600</v>
      </c>
      <c r="D6864" s="181">
        <v>4</v>
      </c>
      <c r="E6864" s="180" t="s">
        <v>10946</v>
      </c>
      <c r="F6864" s="180" t="s">
        <v>78</v>
      </c>
    </row>
    <row r="6865" spans="1:6">
      <c r="A6865" s="180" t="s">
        <v>397</v>
      </c>
      <c r="B6865" s="181">
        <v>5201</v>
      </c>
      <c r="C6865" s="181">
        <v>927400</v>
      </c>
      <c r="D6865" s="181">
        <v>4</v>
      </c>
      <c r="E6865" s="180" t="s">
        <v>10947</v>
      </c>
      <c r="F6865" s="180" t="s">
        <v>66</v>
      </c>
    </row>
    <row r="6866" spans="1:6">
      <c r="A6866" s="180" t="s">
        <v>397</v>
      </c>
      <c r="B6866" s="181">
        <v>4866</v>
      </c>
      <c r="C6866" s="181">
        <v>318900</v>
      </c>
      <c r="D6866" s="181">
        <v>6</v>
      </c>
      <c r="E6866" s="180" t="s">
        <v>10948</v>
      </c>
      <c r="F6866" s="180" t="s">
        <v>11</v>
      </c>
    </row>
    <row r="6867" spans="1:6">
      <c r="A6867" s="180" t="s">
        <v>397</v>
      </c>
      <c r="B6867" s="181">
        <v>3640</v>
      </c>
      <c r="C6867" s="181">
        <v>831900</v>
      </c>
      <c r="D6867" s="181">
        <v>4</v>
      </c>
      <c r="E6867" s="180" t="s">
        <v>10949</v>
      </c>
      <c r="F6867" s="180" t="s">
        <v>7</v>
      </c>
    </row>
    <row r="6868" spans="1:6">
      <c r="A6868" s="180" t="s">
        <v>397</v>
      </c>
      <c r="B6868" s="181">
        <v>4293</v>
      </c>
      <c r="C6868" s="181">
        <v>285600</v>
      </c>
      <c r="D6868" s="181">
        <v>5</v>
      </c>
      <c r="E6868" s="180" t="s">
        <v>10950</v>
      </c>
      <c r="F6868" s="180" t="s">
        <v>11</v>
      </c>
    </row>
    <row r="6869" spans="1:6">
      <c r="A6869" s="180" t="s">
        <v>397</v>
      </c>
      <c r="B6869" s="181">
        <v>4734</v>
      </c>
      <c r="C6869" s="181">
        <v>445600</v>
      </c>
      <c r="D6869" s="181">
        <v>6</v>
      </c>
      <c r="E6869" s="180" t="s">
        <v>10951</v>
      </c>
      <c r="F6869" s="180" t="s">
        <v>11</v>
      </c>
    </row>
    <row r="6870" spans="1:6">
      <c r="A6870" s="180" t="s">
        <v>397</v>
      </c>
      <c r="B6870" s="181">
        <v>2240</v>
      </c>
      <c r="C6870" s="181">
        <v>224600</v>
      </c>
      <c r="D6870" s="181">
        <v>4</v>
      </c>
      <c r="E6870" s="180" t="s">
        <v>10952</v>
      </c>
      <c r="F6870" s="180" t="s">
        <v>206</v>
      </c>
    </row>
    <row r="6871" spans="1:6">
      <c r="A6871" s="180" t="s">
        <v>397</v>
      </c>
      <c r="B6871" s="181">
        <v>5351</v>
      </c>
      <c r="C6871" s="181">
        <v>608600</v>
      </c>
      <c r="D6871" s="181">
        <v>7</v>
      </c>
      <c r="E6871" s="180" t="s">
        <v>10953</v>
      </c>
      <c r="F6871" s="180" t="s">
        <v>106</v>
      </c>
    </row>
    <row r="6872" spans="1:6">
      <c r="A6872" s="180" t="s">
        <v>397</v>
      </c>
      <c r="B6872" s="181">
        <v>2404</v>
      </c>
      <c r="C6872" s="181">
        <v>203900</v>
      </c>
      <c r="D6872" s="181">
        <v>4</v>
      </c>
      <c r="E6872" s="180" t="s">
        <v>10954</v>
      </c>
      <c r="F6872" s="180" t="s">
        <v>11</v>
      </c>
    </row>
    <row r="6873" spans="1:6">
      <c r="A6873" s="180" t="s">
        <v>397</v>
      </c>
      <c r="B6873" s="181">
        <v>4990</v>
      </c>
      <c r="C6873" s="181">
        <v>678500</v>
      </c>
      <c r="D6873" s="181">
        <v>4</v>
      </c>
      <c r="E6873" s="180" t="s">
        <v>10955</v>
      </c>
      <c r="F6873" s="180" t="s">
        <v>41</v>
      </c>
    </row>
    <row r="6874" spans="1:6">
      <c r="A6874" s="180" t="s">
        <v>397</v>
      </c>
      <c r="B6874" s="181">
        <v>5952</v>
      </c>
      <c r="C6874" s="181">
        <v>625100</v>
      </c>
      <c r="D6874" s="181">
        <v>4</v>
      </c>
      <c r="E6874" s="180" t="s">
        <v>10956</v>
      </c>
      <c r="F6874" s="180" t="s">
        <v>41</v>
      </c>
    </row>
    <row r="6875" spans="1:6">
      <c r="A6875" s="180" t="s">
        <v>397</v>
      </c>
      <c r="B6875" s="181">
        <v>4958</v>
      </c>
      <c r="C6875" s="181">
        <v>351800</v>
      </c>
      <c r="D6875" s="181">
        <v>4</v>
      </c>
      <c r="E6875" s="180" t="s">
        <v>10957</v>
      </c>
      <c r="F6875" s="180" t="s">
        <v>24</v>
      </c>
    </row>
    <row r="6876" spans="1:6">
      <c r="A6876" s="180" t="s">
        <v>397</v>
      </c>
      <c r="B6876" s="181">
        <v>4333</v>
      </c>
      <c r="C6876" s="181">
        <v>275700</v>
      </c>
      <c r="D6876" s="181">
        <v>5</v>
      </c>
      <c r="E6876" s="180" t="s">
        <v>10958</v>
      </c>
      <c r="F6876" s="180" t="s">
        <v>11</v>
      </c>
    </row>
    <row r="6877" spans="1:6">
      <c r="A6877" s="180" t="s">
        <v>397</v>
      </c>
      <c r="B6877" s="181">
        <v>3772</v>
      </c>
      <c r="C6877" s="181">
        <v>494900</v>
      </c>
      <c r="D6877" s="181">
        <v>4</v>
      </c>
      <c r="E6877" s="180" t="s">
        <v>10959</v>
      </c>
      <c r="F6877" s="180" t="s">
        <v>27</v>
      </c>
    </row>
    <row r="6878" spans="1:6">
      <c r="A6878" s="180" t="s">
        <v>397</v>
      </c>
      <c r="B6878" s="181">
        <v>5631</v>
      </c>
      <c r="C6878" s="181">
        <v>677800</v>
      </c>
      <c r="D6878" s="181">
        <v>8</v>
      </c>
      <c r="E6878" s="180" t="s">
        <v>10960</v>
      </c>
      <c r="F6878" s="180" t="s">
        <v>123</v>
      </c>
    </row>
    <row r="6879" spans="1:6">
      <c r="A6879" s="180" t="s">
        <v>397</v>
      </c>
      <c r="B6879" s="181">
        <v>6906</v>
      </c>
      <c r="C6879" s="181">
        <v>1050900</v>
      </c>
      <c r="D6879" s="181">
        <v>6</v>
      </c>
      <c r="E6879" s="180" t="s">
        <v>10961</v>
      </c>
      <c r="F6879" s="180" t="s">
        <v>78</v>
      </c>
    </row>
    <row r="6880" spans="1:6">
      <c r="A6880" s="180" t="s">
        <v>397</v>
      </c>
      <c r="B6880" s="181">
        <v>2539</v>
      </c>
      <c r="C6880" s="181">
        <v>492000</v>
      </c>
      <c r="D6880" s="181">
        <v>4</v>
      </c>
      <c r="E6880" s="180" t="s">
        <v>10962</v>
      </c>
      <c r="F6880" s="180" t="s">
        <v>44</v>
      </c>
    </row>
    <row r="6881" spans="1:6">
      <c r="A6881" s="180" t="s">
        <v>397</v>
      </c>
      <c r="B6881" s="181">
        <v>3990</v>
      </c>
      <c r="C6881" s="181">
        <v>427200</v>
      </c>
      <c r="D6881" s="181">
        <v>5</v>
      </c>
      <c r="E6881" s="180" t="s">
        <v>10963</v>
      </c>
      <c r="F6881" s="180" t="s">
        <v>139</v>
      </c>
    </row>
    <row r="6882" spans="1:6">
      <c r="A6882" s="180" t="s">
        <v>397</v>
      </c>
      <c r="B6882" s="181">
        <v>4872</v>
      </c>
      <c r="C6882" s="181">
        <v>313800</v>
      </c>
      <c r="D6882" s="181">
        <v>5</v>
      </c>
      <c r="E6882" s="180" t="s">
        <v>10964</v>
      </c>
      <c r="F6882" s="180" t="s">
        <v>11</v>
      </c>
    </row>
    <row r="6883" spans="1:6">
      <c r="A6883" s="180" t="s">
        <v>397</v>
      </c>
      <c r="B6883" s="181">
        <v>3920</v>
      </c>
      <c r="C6883" s="181">
        <v>746500</v>
      </c>
      <c r="D6883" s="181">
        <v>4</v>
      </c>
      <c r="E6883" s="180" t="s">
        <v>10965</v>
      </c>
      <c r="F6883" s="180" t="s">
        <v>78</v>
      </c>
    </row>
    <row r="6884" spans="1:6">
      <c r="A6884" s="180" t="s">
        <v>397</v>
      </c>
      <c r="B6884" s="181">
        <v>3625</v>
      </c>
      <c r="C6884" s="181">
        <v>776400</v>
      </c>
      <c r="D6884" s="181">
        <v>4</v>
      </c>
      <c r="E6884" s="180" t="s">
        <v>10966</v>
      </c>
      <c r="F6884" s="180" t="s">
        <v>7</v>
      </c>
    </row>
    <row r="6885" spans="1:6">
      <c r="A6885" s="180" t="s">
        <v>397</v>
      </c>
      <c r="B6885" s="181">
        <v>5319</v>
      </c>
      <c r="C6885" s="181">
        <v>478100</v>
      </c>
      <c r="D6885" s="181">
        <v>5</v>
      </c>
      <c r="E6885" s="180" t="s">
        <v>10967</v>
      </c>
      <c r="F6885" s="180" t="s">
        <v>14</v>
      </c>
    </row>
    <row r="6886" spans="1:6">
      <c r="A6886" s="180" t="s">
        <v>397</v>
      </c>
      <c r="B6886" s="181">
        <v>3264</v>
      </c>
      <c r="C6886" s="181">
        <v>387400</v>
      </c>
      <c r="D6886" s="181">
        <v>4</v>
      </c>
      <c r="E6886" s="180" t="s">
        <v>10968</v>
      </c>
      <c r="F6886" s="180" t="s">
        <v>7</v>
      </c>
    </row>
    <row r="6887" spans="1:6">
      <c r="A6887" s="180" t="s">
        <v>397</v>
      </c>
      <c r="B6887" s="181">
        <v>6433</v>
      </c>
      <c r="C6887" s="181">
        <v>469300</v>
      </c>
      <c r="D6887" s="181">
        <v>6</v>
      </c>
      <c r="E6887" s="180" t="s">
        <v>10969</v>
      </c>
      <c r="F6887" s="180" t="s">
        <v>15</v>
      </c>
    </row>
    <row r="6888" spans="1:6">
      <c r="A6888" s="180" t="s">
        <v>397</v>
      </c>
      <c r="B6888" s="181">
        <v>3640</v>
      </c>
      <c r="C6888" s="181">
        <v>355600</v>
      </c>
      <c r="D6888" s="181">
        <v>5</v>
      </c>
      <c r="E6888" s="180" t="s">
        <v>10970</v>
      </c>
      <c r="F6888" s="180" t="s">
        <v>95</v>
      </c>
    </row>
    <row r="6889" spans="1:6">
      <c r="A6889" s="180" t="s">
        <v>397</v>
      </c>
      <c r="B6889" s="181">
        <v>3597</v>
      </c>
      <c r="C6889" s="181">
        <v>493600</v>
      </c>
      <c r="D6889" s="181">
        <v>4</v>
      </c>
      <c r="E6889" s="180" t="s">
        <v>10971</v>
      </c>
      <c r="F6889" s="180" t="s">
        <v>49</v>
      </c>
    </row>
    <row r="6890" spans="1:6">
      <c r="A6890" s="180" t="s">
        <v>397</v>
      </c>
      <c r="B6890" s="181">
        <v>4278</v>
      </c>
      <c r="C6890" s="181">
        <v>395300</v>
      </c>
      <c r="D6890" s="181">
        <v>4</v>
      </c>
      <c r="E6890" s="180" t="s">
        <v>10972</v>
      </c>
      <c r="F6890" s="180" t="s">
        <v>16</v>
      </c>
    </row>
    <row r="6891" spans="1:6">
      <c r="A6891" s="180" t="s">
        <v>397</v>
      </c>
      <c r="B6891" s="181">
        <v>4791</v>
      </c>
      <c r="C6891" s="181">
        <v>375400</v>
      </c>
      <c r="D6891" s="181">
        <v>4</v>
      </c>
      <c r="E6891" s="180" t="s">
        <v>10973</v>
      </c>
      <c r="F6891" s="180" t="s">
        <v>15</v>
      </c>
    </row>
    <row r="6892" spans="1:6">
      <c r="A6892" s="180" t="s">
        <v>397</v>
      </c>
      <c r="B6892" s="181">
        <v>6304</v>
      </c>
      <c r="C6892" s="181">
        <v>474100</v>
      </c>
      <c r="D6892" s="181">
        <v>6</v>
      </c>
      <c r="E6892" s="180" t="s">
        <v>10974</v>
      </c>
      <c r="F6892" s="180" t="s">
        <v>14</v>
      </c>
    </row>
    <row r="6893" spans="1:6">
      <c r="A6893" s="180" t="s">
        <v>397</v>
      </c>
      <c r="B6893" s="181">
        <v>3496</v>
      </c>
      <c r="C6893" s="181">
        <v>445200</v>
      </c>
      <c r="D6893" s="181">
        <v>4</v>
      </c>
      <c r="E6893" s="180" t="s">
        <v>10975</v>
      </c>
      <c r="F6893" s="180" t="s">
        <v>16</v>
      </c>
    </row>
    <row r="6894" spans="1:6">
      <c r="A6894" s="180" t="s">
        <v>397</v>
      </c>
      <c r="B6894" s="181">
        <v>4950</v>
      </c>
      <c r="C6894" s="181">
        <v>589300</v>
      </c>
      <c r="D6894" s="181">
        <v>6</v>
      </c>
      <c r="E6894" s="180" t="s">
        <v>10976</v>
      </c>
      <c r="F6894" s="180" t="s">
        <v>62</v>
      </c>
    </row>
    <row r="6895" spans="1:6">
      <c r="A6895" s="180" t="s">
        <v>397</v>
      </c>
      <c r="B6895" s="181">
        <v>4966</v>
      </c>
      <c r="C6895" s="181">
        <v>444800</v>
      </c>
      <c r="D6895" s="181">
        <v>5</v>
      </c>
      <c r="E6895" s="180" t="s">
        <v>10977</v>
      </c>
      <c r="F6895" s="180" t="s">
        <v>10</v>
      </c>
    </row>
    <row r="6896" spans="1:6">
      <c r="A6896" s="180" t="s">
        <v>397</v>
      </c>
      <c r="B6896" s="181">
        <v>5312</v>
      </c>
      <c r="C6896" s="181">
        <v>225600</v>
      </c>
      <c r="D6896" s="181">
        <v>6</v>
      </c>
      <c r="E6896" s="180" t="s">
        <v>10978</v>
      </c>
      <c r="F6896" s="180" t="s">
        <v>171</v>
      </c>
    </row>
    <row r="6897" spans="1:6">
      <c r="A6897" s="180" t="s">
        <v>397</v>
      </c>
      <c r="B6897" s="181">
        <v>5602</v>
      </c>
      <c r="C6897" s="181">
        <v>441900</v>
      </c>
      <c r="D6897" s="181">
        <v>7</v>
      </c>
      <c r="E6897" s="180" t="s">
        <v>10979</v>
      </c>
      <c r="F6897" s="180" t="s">
        <v>11</v>
      </c>
    </row>
    <row r="6898" spans="1:6">
      <c r="A6898" s="180" t="s">
        <v>397</v>
      </c>
      <c r="B6898" s="181">
        <v>5316</v>
      </c>
      <c r="C6898" s="181">
        <v>584000</v>
      </c>
      <c r="D6898" s="181">
        <v>4</v>
      </c>
      <c r="E6898" s="180" t="s">
        <v>10980</v>
      </c>
      <c r="F6898" s="180" t="s">
        <v>32</v>
      </c>
    </row>
    <row r="6899" spans="1:6">
      <c r="A6899" s="180" t="s">
        <v>397</v>
      </c>
      <c r="B6899" s="181">
        <v>4932</v>
      </c>
      <c r="C6899" s="181">
        <v>398400</v>
      </c>
      <c r="D6899" s="181">
        <v>6</v>
      </c>
      <c r="E6899" s="180" t="s">
        <v>10981</v>
      </c>
      <c r="F6899" s="180" t="s">
        <v>14</v>
      </c>
    </row>
    <row r="6900" spans="1:6">
      <c r="A6900" s="180" t="s">
        <v>397</v>
      </c>
      <c r="B6900" s="181">
        <v>4368</v>
      </c>
      <c r="C6900" s="181">
        <v>195900</v>
      </c>
      <c r="D6900" s="181">
        <v>4</v>
      </c>
      <c r="E6900" s="180" t="s">
        <v>10982</v>
      </c>
      <c r="F6900" s="180" t="s">
        <v>11</v>
      </c>
    </row>
    <row r="6901" spans="1:6">
      <c r="A6901" s="180" t="s">
        <v>397</v>
      </c>
      <c r="B6901" s="181">
        <v>3551</v>
      </c>
      <c r="C6901" s="181">
        <v>465800</v>
      </c>
      <c r="D6901" s="181">
        <v>4</v>
      </c>
      <c r="E6901" s="180" t="s">
        <v>10983</v>
      </c>
      <c r="F6901" s="180" t="s">
        <v>14</v>
      </c>
    </row>
    <row r="6902" spans="1:6">
      <c r="A6902" s="180" t="s">
        <v>397</v>
      </c>
      <c r="B6902" s="181">
        <v>4558</v>
      </c>
      <c r="C6902" s="181">
        <v>654500</v>
      </c>
      <c r="D6902" s="181">
        <v>4</v>
      </c>
      <c r="E6902" s="180" t="s">
        <v>10984</v>
      </c>
      <c r="F6902" s="180" t="s">
        <v>28</v>
      </c>
    </row>
    <row r="6903" spans="1:6">
      <c r="A6903" s="180" t="s">
        <v>397</v>
      </c>
      <c r="B6903" s="181">
        <v>4022</v>
      </c>
      <c r="C6903" s="181">
        <v>315400</v>
      </c>
      <c r="D6903" s="181">
        <v>4</v>
      </c>
      <c r="E6903" s="180" t="s">
        <v>10985</v>
      </c>
      <c r="F6903" s="180" t="s">
        <v>14</v>
      </c>
    </row>
    <row r="6904" spans="1:6">
      <c r="A6904" s="180" t="s">
        <v>397</v>
      </c>
      <c r="B6904" s="181">
        <v>4931</v>
      </c>
      <c r="C6904" s="181">
        <v>472900</v>
      </c>
      <c r="D6904" s="181">
        <v>5</v>
      </c>
      <c r="E6904" s="180" t="s">
        <v>10986</v>
      </c>
      <c r="F6904" s="180" t="s">
        <v>14</v>
      </c>
    </row>
    <row r="6905" spans="1:6">
      <c r="A6905" s="180" t="s">
        <v>397</v>
      </c>
      <c r="B6905" s="181">
        <v>5599</v>
      </c>
      <c r="C6905" s="181">
        <v>354800</v>
      </c>
      <c r="D6905" s="181">
        <v>4</v>
      </c>
      <c r="E6905" s="180" t="s">
        <v>10987</v>
      </c>
      <c r="F6905" s="180" t="s">
        <v>14</v>
      </c>
    </row>
    <row r="6906" spans="1:6">
      <c r="A6906" s="180" t="s">
        <v>397</v>
      </c>
      <c r="B6906" s="181">
        <v>4620</v>
      </c>
      <c r="C6906" s="181">
        <v>824900</v>
      </c>
      <c r="D6906" s="181">
        <v>4</v>
      </c>
      <c r="E6906" s="180" t="s">
        <v>10988</v>
      </c>
      <c r="F6906" s="180" t="s">
        <v>44</v>
      </c>
    </row>
    <row r="6907" spans="1:6">
      <c r="A6907" s="180" t="s">
        <v>397</v>
      </c>
      <c r="B6907" s="181">
        <v>3642</v>
      </c>
      <c r="C6907" s="181">
        <v>444200</v>
      </c>
      <c r="D6907" s="181">
        <v>4</v>
      </c>
      <c r="E6907" s="180" t="s">
        <v>10989</v>
      </c>
      <c r="F6907" s="180" t="s">
        <v>27</v>
      </c>
    </row>
    <row r="6908" spans="1:6">
      <c r="A6908" s="180" t="s">
        <v>397</v>
      </c>
      <c r="B6908" s="181">
        <v>4336</v>
      </c>
      <c r="C6908" s="181">
        <v>830700</v>
      </c>
      <c r="D6908" s="181">
        <v>5</v>
      </c>
      <c r="E6908" s="180" t="s">
        <v>10990</v>
      </c>
      <c r="F6908" s="180" t="s">
        <v>78</v>
      </c>
    </row>
    <row r="6909" spans="1:6">
      <c r="A6909" s="180" t="s">
        <v>397</v>
      </c>
      <c r="B6909" s="181">
        <v>4605</v>
      </c>
      <c r="C6909" s="181">
        <v>636300</v>
      </c>
      <c r="D6909" s="181">
        <v>6</v>
      </c>
      <c r="E6909" s="180" t="s">
        <v>10991</v>
      </c>
      <c r="F6909" s="180" t="s">
        <v>32</v>
      </c>
    </row>
    <row r="6910" spans="1:6">
      <c r="A6910" s="180" t="s">
        <v>397</v>
      </c>
      <c r="B6910" s="181">
        <v>3563</v>
      </c>
      <c r="C6910" s="181">
        <v>445700</v>
      </c>
      <c r="D6910" s="181">
        <v>4</v>
      </c>
      <c r="E6910" s="180" t="s">
        <v>10992</v>
      </c>
      <c r="F6910" s="180" t="s">
        <v>62</v>
      </c>
    </row>
    <row r="6911" spans="1:6">
      <c r="A6911" s="180" t="s">
        <v>397</v>
      </c>
      <c r="B6911" s="181">
        <v>6327</v>
      </c>
      <c r="C6911" s="181">
        <v>387100</v>
      </c>
      <c r="D6911" s="181">
        <v>6</v>
      </c>
      <c r="E6911" s="180" t="s">
        <v>10993</v>
      </c>
      <c r="F6911" s="180" t="s">
        <v>11</v>
      </c>
    </row>
    <row r="6912" spans="1:6">
      <c r="A6912" s="180" t="s">
        <v>397</v>
      </c>
      <c r="B6912" s="181">
        <v>3552</v>
      </c>
      <c r="C6912" s="181">
        <v>676400</v>
      </c>
      <c r="D6912" s="181">
        <v>4</v>
      </c>
      <c r="E6912" s="180" t="s">
        <v>10994</v>
      </c>
      <c r="F6912" s="180" t="s">
        <v>28</v>
      </c>
    </row>
    <row r="6913" spans="1:6">
      <c r="A6913" s="180" t="s">
        <v>397</v>
      </c>
      <c r="B6913" s="181">
        <v>3456</v>
      </c>
      <c r="C6913" s="181">
        <v>597100</v>
      </c>
      <c r="D6913" s="181">
        <v>4</v>
      </c>
      <c r="E6913" s="180" t="s">
        <v>10995</v>
      </c>
      <c r="F6913" s="180" t="s">
        <v>28</v>
      </c>
    </row>
    <row r="6914" spans="1:6">
      <c r="A6914" s="180" t="s">
        <v>397</v>
      </c>
      <c r="B6914" s="181">
        <v>5004</v>
      </c>
      <c r="C6914" s="181">
        <v>574200</v>
      </c>
      <c r="D6914" s="181">
        <v>7</v>
      </c>
      <c r="E6914" s="180" t="s">
        <v>10996</v>
      </c>
      <c r="F6914" s="180" t="s">
        <v>62</v>
      </c>
    </row>
    <row r="6915" spans="1:6">
      <c r="A6915" s="180" t="s">
        <v>397</v>
      </c>
      <c r="B6915" s="181">
        <v>3970</v>
      </c>
      <c r="C6915" s="181">
        <v>644600</v>
      </c>
      <c r="D6915" s="181">
        <v>5</v>
      </c>
      <c r="E6915" s="180" t="s">
        <v>10997</v>
      </c>
      <c r="F6915" s="180" t="s">
        <v>32</v>
      </c>
    </row>
    <row r="6916" spans="1:6">
      <c r="A6916" s="180" t="s">
        <v>397</v>
      </c>
      <c r="B6916" s="181">
        <v>4005</v>
      </c>
      <c r="C6916" s="181">
        <v>520900</v>
      </c>
      <c r="D6916" s="181">
        <v>6</v>
      </c>
      <c r="E6916" s="180" t="s">
        <v>10998</v>
      </c>
      <c r="F6916" s="180" t="s">
        <v>13</v>
      </c>
    </row>
    <row r="6917" spans="1:6">
      <c r="A6917" s="180" t="s">
        <v>397</v>
      </c>
      <c r="B6917" s="181">
        <v>6306</v>
      </c>
      <c r="C6917" s="181">
        <v>845500</v>
      </c>
      <c r="D6917" s="181">
        <v>8</v>
      </c>
      <c r="E6917" s="180" t="s">
        <v>10999</v>
      </c>
      <c r="F6917" s="180" t="s">
        <v>58</v>
      </c>
    </row>
    <row r="6918" spans="1:6">
      <c r="A6918" s="180" t="s">
        <v>397</v>
      </c>
      <c r="B6918" s="181">
        <v>5338</v>
      </c>
      <c r="C6918" s="181">
        <v>450100</v>
      </c>
      <c r="D6918" s="181">
        <v>8</v>
      </c>
      <c r="E6918" s="180" t="s">
        <v>11000</v>
      </c>
      <c r="F6918" s="180" t="s">
        <v>11</v>
      </c>
    </row>
    <row r="6919" spans="1:6">
      <c r="A6919" s="180" t="s">
        <v>397</v>
      </c>
      <c r="B6919" s="181">
        <v>4848</v>
      </c>
      <c r="C6919" s="181">
        <v>331900</v>
      </c>
      <c r="D6919" s="181">
        <v>4</v>
      </c>
      <c r="E6919" s="180" t="s">
        <v>11001</v>
      </c>
      <c r="F6919" s="180" t="s">
        <v>11</v>
      </c>
    </row>
    <row r="6920" spans="1:6">
      <c r="A6920" s="180" t="s">
        <v>397</v>
      </c>
      <c r="B6920" s="181">
        <v>3737</v>
      </c>
      <c r="C6920" s="181">
        <v>382100</v>
      </c>
      <c r="D6920" s="181">
        <v>4</v>
      </c>
      <c r="E6920" s="180" t="s">
        <v>11002</v>
      </c>
      <c r="F6920" s="180" t="s">
        <v>16</v>
      </c>
    </row>
    <row r="6921" spans="1:6">
      <c r="A6921" s="180" t="s">
        <v>397</v>
      </c>
      <c r="B6921" s="181">
        <v>2868</v>
      </c>
      <c r="C6921" s="181">
        <v>380700</v>
      </c>
      <c r="D6921" s="181">
        <v>4</v>
      </c>
      <c r="E6921" s="180" t="s">
        <v>11003</v>
      </c>
      <c r="F6921" s="180" t="s">
        <v>12</v>
      </c>
    </row>
    <row r="6922" spans="1:6">
      <c r="A6922" s="180" t="s">
        <v>397</v>
      </c>
      <c r="B6922" s="181">
        <v>3975</v>
      </c>
      <c r="C6922" s="181">
        <v>610600</v>
      </c>
      <c r="D6922" s="181">
        <v>7</v>
      </c>
      <c r="E6922" s="180" t="s">
        <v>11004</v>
      </c>
      <c r="F6922" s="180" t="s">
        <v>49</v>
      </c>
    </row>
    <row r="6923" spans="1:6">
      <c r="A6923" s="180" t="s">
        <v>397</v>
      </c>
      <c r="B6923" s="181">
        <v>3644</v>
      </c>
      <c r="C6923" s="181">
        <v>790600</v>
      </c>
      <c r="D6923" s="181">
        <v>4</v>
      </c>
      <c r="E6923" s="180" t="s">
        <v>11005</v>
      </c>
      <c r="F6923" s="180" t="s">
        <v>28</v>
      </c>
    </row>
    <row r="6924" spans="1:6">
      <c r="A6924" s="180" t="s">
        <v>397</v>
      </c>
      <c r="B6924" s="181">
        <v>2730</v>
      </c>
      <c r="C6924" s="181">
        <v>280900</v>
      </c>
      <c r="D6924" s="181">
        <v>4</v>
      </c>
      <c r="E6924" s="180" t="s">
        <v>11006</v>
      </c>
      <c r="F6924" s="180" t="s">
        <v>207</v>
      </c>
    </row>
    <row r="6925" spans="1:6">
      <c r="A6925" s="180" t="s">
        <v>397</v>
      </c>
      <c r="B6925" s="181">
        <v>8615</v>
      </c>
      <c r="C6925" s="181">
        <v>725600</v>
      </c>
      <c r="D6925" s="181">
        <v>4</v>
      </c>
      <c r="E6925" s="180" t="s">
        <v>11007</v>
      </c>
      <c r="F6925" s="180" t="s">
        <v>41</v>
      </c>
    </row>
    <row r="6926" spans="1:6">
      <c r="A6926" s="180" t="s">
        <v>397</v>
      </c>
      <c r="B6926" s="181">
        <v>4350</v>
      </c>
      <c r="C6926" s="181">
        <v>541000</v>
      </c>
      <c r="D6926" s="181">
        <v>5</v>
      </c>
      <c r="E6926" s="180" t="s">
        <v>11008</v>
      </c>
      <c r="F6926" s="180" t="s">
        <v>46</v>
      </c>
    </row>
    <row r="6927" spans="1:6">
      <c r="A6927" s="180" t="s">
        <v>397</v>
      </c>
      <c r="B6927" s="181">
        <v>4376</v>
      </c>
      <c r="C6927" s="181">
        <v>329300</v>
      </c>
      <c r="D6927" s="181">
        <v>4</v>
      </c>
      <c r="E6927" s="180" t="s">
        <v>11009</v>
      </c>
      <c r="F6927" s="180" t="s">
        <v>15</v>
      </c>
    </row>
    <row r="6928" spans="1:6">
      <c r="A6928" s="180" t="s">
        <v>397</v>
      </c>
      <c r="B6928" s="181">
        <v>2970</v>
      </c>
      <c r="C6928" s="181">
        <v>658600</v>
      </c>
      <c r="D6928" s="181">
        <v>5</v>
      </c>
      <c r="E6928" s="180" t="s">
        <v>11010</v>
      </c>
      <c r="F6928" s="180" t="s">
        <v>28</v>
      </c>
    </row>
    <row r="6929" spans="1:6">
      <c r="A6929" s="180" t="s">
        <v>397</v>
      </c>
      <c r="B6929" s="181">
        <v>13224</v>
      </c>
      <c r="C6929" s="181">
        <v>1271900</v>
      </c>
      <c r="D6929" s="181">
        <v>8</v>
      </c>
      <c r="E6929" s="180" t="s">
        <v>11011</v>
      </c>
      <c r="F6929" s="180" t="s">
        <v>41</v>
      </c>
    </row>
    <row r="6930" spans="1:6">
      <c r="A6930" s="180" t="s">
        <v>397</v>
      </c>
      <c r="B6930" s="181">
        <v>5163</v>
      </c>
      <c r="C6930" s="181">
        <v>438600</v>
      </c>
      <c r="D6930" s="181">
        <v>6</v>
      </c>
      <c r="E6930" s="180" t="s">
        <v>11012</v>
      </c>
      <c r="F6930" s="180" t="s">
        <v>11</v>
      </c>
    </row>
    <row r="6931" spans="1:6">
      <c r="A6931" s="180" t="s">
        <v>397</v>
      </c>
      <c r="B6931" s="181">
        <v>4635</v>
      </c>
      <c r="C6931" s="181">
        <v>459800</v>
      </c>
      <c r="D6931" s="181">
        <v>4</v>
      </c>
      <c r="E6931" s="180" t="s">
        <v>11013</v>
      </c>
      <c r="F6931" s="180" t="s">
        <v>11</v>
      </c>
    </row>
    <row r="6932" spans="1:6">
      <c r="A6932" s="180" t="s">
        <v>397</v>
      </c>
      <c r="B6932" s="181">
        <v>4898</v>
      </c>
      <c r="C6932" s="181">
        <v>894200</v>
      </c>
      <c r="D6932" s="181">
        <v>8</v>
      </c>
      <c r="E6932" s="180" t="s">
        <v>11014</v>
      </c>
      <c r="F6932" s="180" t="s">
        <v>28</v>
      </c>
    </row>
    <row r="6933" spans="1:6">
      <c r="A6933" s="180" t="s">
        <v>397</v>
      </c>
      <c r="B6933" s="181">
        <v>4240</v>
      </c>
      <c r="C6933" s="181">
        <v>346700</v>
      </c>
      <c r="D6933" s="181">
        <v>4</v>
      </c>
      <c r="E6933" s="180" t="s">
        <v>11015</v>
      </c>
      <c r="F6933" s="180" t="s">
        <v>206</v>
      </c>
    </row>
    <row r="6934" spans="1:6">
      <c r="A6934" s="180" t="s">
        <v>397</v>
      </c>
      <c r="B6934" s="181">
        <v>3854</v>
      </c>
      <c r="C6934" s="181">
        <v>191000</v>
      </c>
      <c r="D6934" s="181">
        <v>4</v>
      </c>
      <c r="E6934" s="180" t="s">
        <v>11016</v>
      </c>
      <c r="F6934" s="180" t="s">
        <v>205</v>
      </c>
    </row>
    <row r="6935" spans="1:6">
      <c r="A6935" s="180" t="s">
        <v>397</v>
      </c>
      <c r="B6935" s="181">
        <v>4581</v>
      </c>
      <c r="C6935" s="181">
        <v>352500</v>
      </c>
      <c r="D6935" s="181">
        <v>4</v>
      </c>
      <c r="E6935" s="180" t="s">
        <v>11017</v>
      </c>
      <c r="F6935" s="180" t="s">
        <v>11</v>
      </c>
    </row>
    <row r="6936" spans="1:6">
      <c r="A6936" s="180" t="s">
        <v>397</v>
      </c>
      <c r="B6936" s="181">
        <v>4716</v>
      </c>
      <c r="C6936" s="181">
        <v>332300</v>
      </c>
      <c r="D6936" s="181">
        <v>6</v>
      </c>
      <c r="E6936" s="180" t="s">
        <v>11018</v>
      </c>
      <c r="F6936" s="180" t="s">
        <v>14</v>
      </c>
    </row>
    <row r="6937" spans="1:6">
      <c r="A6937" s="180" t="s">
        <v>397</v>
      </c>
      <c r="B6937" s="181">
        <v>4459</v>
      </c>
      <c r="C6937" s="181">
        <v>413500</v>
      </c>
      <c r="D6937" s="181">
        <v>4</v>
      </c>
      <c r="E6937" s="180" t="s">
        <v>11019</v>
      </c>
      <c r="F6937" s="180" t="s">
        <v>14</v>
      </c>
    </row>
    <row r="6938" spans="1:6">
      <c r="A6938" s="180" t="s">
        <v>397</v>
      </c>
      <c r="B6938" s="181">
        <v>6111</v>
      </c>
      <c r="C6938" s="181">
        <v>426800</v>
      </c>
      <c r="D6938" s="181">
        <v>6</v>
      </c>
      <c r="E6938" s="180" t="s">
        <v>11020</v>
      </c>
      <c r="F6938" s="180" t="s">
        <v>14</v>
      </c>
    </row>
    <row r="6939" spans="1:6">
      <c r="A6939" s="180" t="s">
        <v>397</v>
      </c>
      <c r="B6939" s="181">
        <v>3924</v>
      </c>
      <c r="C6939" s="181">
        <v>343800</v>
      </c>
      <c r="D6939" s="181">
        <v>5</v>
      </c>
      <c r="E6939" s="180" t="s">
        <v>11021</v>
      </c>
      <c r="F6939" s="180" t="s">
        <v>11</v>
      </c>
    </row>
    <row r="6940" spans="1:6">
      <c r="A6940" s="180" t="s">
        <v>397</v>
      </c>
      <c r="B6940" s="181">
        <v>4669</v>
      </c>
      <c r="C6940" s="181">
        <v>703600</v>
      </c>
      <c r="D6940" s="181">
        <v>4</v>
      </c>
      <c r="E6940" s="180" t="s">
        <v>11022</v>
      </c>
      <c r="F6940" s="180" t="s">
        <v>32</v>
      </c>
    </row>
    <row r="6941" spans="1:6">
      <c r="A6941" s="180" t="s">
        <v>397</v>
      </c>
      <c r="B6941" s="181">
        <v>3056</v>
      </c>
      <c r="C6941" s="181">
        <v>552300</v>
      </c>
      <c r="D6941" s="181">
        <v>4</v>
      </c>
      <c r="E6941" s="180" t="s">
        <v>11023</v>
      </c>
      <c r="F6941" s="180" t="s">
        <v>78</v>
      </c>
    </row>
    <row r="6942" spans="1:6">
      <c r="A6942" s="180" t="s">
        <v>397</v>
      </c>
      <c r="B6942" s="181">
        <v>7353</v>
      </c>
      <c r="C6942" s="181">
        <v>643400</v>
      </c>
      <c r="D6942" s="181">
        <v>6</v>
      </c>
      <c r="E6942" s="180" t="s">
        <v>11024</v>
      </c>
      <c r="F6942" s="180" t="s">
        <v>14</v>
      </c>
    </row>
    <row r="6943" spans="1:6">
      <c r="A6943" s="180" t="s">
        <v>397</v>
      </c>
      <c r="B6943" s="181">
        <v>7810</v>
      </c>
      <c r="C6943" s="181">
        <v>713700</v>
      </c>
      <c r="D6943" s="181">
        <v>6</v>
      </c>
      <c r="E6943" s="180" t="s">
        <v>11025</v>
      </c>
      <c r="F6943" s="180" t="s">
        <v>14</v>
      </c>
    </row>
    <row r="6944" spans="1:6">
      <c r="A6944" s="180" t="s">
        <v>397</v>
      </c>
      <c r="B6944" s="181">
        <v>4287</v>
      </c>
      <c r="C6944" s="181">
        <v>306200</v>
      </c>
      <c r="D6944" s="181">
        <v>5</v>
      </c>
      <c r="E6944" s="180" t="s">
        <v>11026</v>
      </c>
      <c r="F6944" s="180" t="s">
        <v>14</v>
      </c>
    </row>
    <row r="6945" spans="1:6">
      <c r="A6945" s="180" t="s">
        <v>397</v>
      </c>
      <c r="B6945" s="181">
        <v>4344</v>
      </c>
      <c r="C6945" s="181">
        <v>892300</v>
      </c>
      <c r="D6945" s="181">
        <v>8</v>
      </c>
      <c r="E6945" s="180" t="s">
        <v>11027</v>
      </c>
      <c r="F6945" s="180" t="s">
        <v>5</v>
      </c>
    </row>
    <row r="6946" spans="1:6">
      <c r="A6946" s="180" t="s">
        <v>397</v>
      </c>
      <c r="B6946" s="181">
        <v>2076</v>
      </c>
      <c r="C6946" s="181">
        <v>287900</v>
      </c>
      <c r="D6946" s="181">
        <v>4</v>
      </c>
      <c r="E6946" s="180" t="s">
        <v>11028</v>
      </c>
      <c r="F6946" s="180" t="s">
        <v>32</v>
      </c>
    </row>
    <row r="6947" spans="1:6">
      <c r="A6947" s="180" t="s">
        <v>397</v>
      </c>
      <c r="B6947" s="181">
        <v>2805</v>
      </c>
      <c r="C6947" s="181">
        <v>325700</v>
      </c>
      <c r="D6947" s="181">
        <v>4</v>
      </c>
      <c r="E6947" s="180" t="s">
        <v>11029</v>
      </c>
      <c r="F6947" s="180" t="s">
        <v>14</v>
      </c>
    </row>
    <row r="6948" spans="1:6">
      <c r="A6948" s="180" t="s">
        <v>397</v>
      </c>
      <c r="B6948" s="181">
        <v>3516</v>
      </c>
      <c r="C6948" s="181">
        <v>371400</v>
      </c>
      <c r="D6948" s="181">
        <v>4</v>
      </c>
      <c r="E6948" s="180" t="s">
        <v>11030</v>
      </c>
      <c r="F6948" s="180" t="s">
        <v>90</v>
      </c>
    </row>
    <row r="6949" spans="1:6">
      <c r="A6949" s="180" t="s">
        <v>397</v>
      </c>
      <c r="B6949" s="181">
        <v>3390</v>
      </c>
      <c r="C6949" s="181">
        <v>240100</v>
      </c>
      <c r="D6949" s="181">
        <v>4</v>
      </c>
      <c r="E6949" s="180" t="s">
        <v>11031</v>
      </c>
      <c r="F6949" s="180" t="s">
        <v>11</v>
      </c>
    </row>
    <row r="6950" spans="1:6">
      <c r="A6950" s="180" t="s">
        <v>397</v>
      </c>
      <c r="B6950" s="181">
        <v>2870</v>
      </c>
      <c r="C6950" s="181">
        <v>617300</v>
      </c>
      <c r="D6950" s="181">
        <v>4</v>
      </c>
      <c r="E6950" s="180" t="s">
        <v>11032</v>
      </c>
      <c r="F6950" s="180" t="s">
        <v>28</v>
      </c>
    </row>
    <row r="6951" spans="1:6">
      <c r="A6951" s="180" t="s">
        <v>397</v>
      </c>
      <c r="B6951" s="181">
        <v>5364</v>
      </c>
      <c r="C6951" s="181">
        <v>431900</v>
      </c>
      <c r="D6951" s="181">
        <v>6</v>
      </c>
      <c r="E6951" s="180" t="s">
        <v>11033</v>
      </c>
      <c r="F6951" s="180" t="s">
        <v>14</v>
      </c>
    </row>
    <row r="6952" spans="1:6">
      <c r="A6952" s="180" t="s">
        <v>397</v>
      </c>
      <c r="B6952" s="181">
        <v>6001</v>
      </c>
      <c r="C6952" s="181">
        <v>668200</v>
      </c>
      <c r="D6952" s="181">
        <v>4</v>
      </c>
      <c r="E6952" s="180" t="s">
        <v>11034</v>
      </c>
      <c r="F6952" s="180" t="s">
        <v>102</v>
      </c>
    </row>
    <row r="6953" spans="1:6">
      <c r="A6953" s="180" t="s">
        <v>397</v>
      </c>
      <c r="B6953" s="181">
        <v>3591</v>
      </c>
      <c r="C6953" s="181">
        <v>424000</v>
      </c>
      <c r="D6953" s="181">
        <v>5</v>
      </c>
      <c r="E6953" s="180" t="s">
        <v>11035</v>
      </c>
      <c r="F6953" s="180" t="s">
        <v>58</v>
      </c>
    </row>
    <row r="6954" spans="1:6">
      <c r="A6954" s="180" t="s">
        <v>397</v>
      </c>
      <c r="B6954" s="181">
        <v>6939</v>
      </c>
      <c r="C6954" s="181">
        <v>552200</v>
      </c>
      <c r="D6954" s="181">
        <v>6</v>
      </c>
      <c r="E6954" s="180" t="s">
        <v>11036</v>
      </c>
      <c r="F6954" s="180" t="s">
        <v>14</v>
      </c>
    </row>
    <row r="6955" spans="1:6">
      <c r="A6955" s="180" t="s">
        <v>397</v>
      </c>
      <c r="B6955" s="181">
        <v>4104</v>
      </c>
      <c r="C6955" s="181">
        <v>569300</v>
      </c>
      <c r="D6955" s="181">
        <v>5</v>
      </c>
      <c r="E6955" s="180" t="s">
        <v>11037</v>
      </c>
      <c r="F6955" s="180" t="s">
        <v>106</v>
      </c>
    </row>
    <row r="6956" spans="1:6">
      <c r="A6956" s="180" t="s">
        <v>397</v>
      </c>
      <c r="B6956" s="181">
        <v>2652</v>
      </c>
      <c r="C6956" s="181">
        <v>709000</v>
      </c>
      <c r="D6956" s="181">
        <v>4</v>
      </c>
      <c r="E6956" s="180" t="s">
        <v>11038</v>
      </c>
      <c r="F6956" s="180" t="s">
        <v>45</v>
      </c>
    </row>
    <row r="6957" spans="1:6">
      <c r="A6957" s="180" t="s">
        <v>397</v>
      </c>
      <c r="B6957" s="181">
        <v>3696</v>
      </c>
      <c r="C6957" s="181">
        <v>250100</v>
      </c>
      <c r="D6957" s="181">
        <v>5</v>
      </c>
      <c r="E6957" s="180" t="s">
        <v>11039</v>
      </c>
      <c r="F6957" s="180" t="s">
        <v>11</v>
      </c>
    </row>
    <row r="6958" spans="1:6">
      <c r="A6958" s="180" t="s">
        <v>397</v>
      </c>
      <c r="B6958" s="181">
        <v>4196</v>
      </c>
      <c r="C6958" s="181">
        <v>736500</v>
      </c>
      <c r="D6958" s="181">
        <v>4</v>
      </c>
      <c r="E6958" s="180" t="s">
        <v>11040</v>
      </c>
      <c r="F6958" s="180" t="s">
        <v>44</v>
      </c>
    </row>
    <row r="6959" spans="1:6">
      <c r="A6959" s="180" t="s">
        <v>397</v>
      </c>
      <c r="B6959" s="181">
        <v>3162</v>
      </c>
      <c r="C6959" s="181">
        <v>326400</v>
      </c>
      <c r="D6959" s="181">
        <v>4</v>
      </c>
      <c r="E6959" s="180" t="s">
        <v>11041</v>
      </c>
      <c r="F6959" s="180" t="s">
        <v>58</v>
      </c>
    </row>
    <row r="6960" spans="1:6">
      <c r="A6960" s="180" t="s">
        <v>397</v>
      </c>
      <c r="B6960" s="181">
        <v>4243</v>
      </c>
      <c r="C6960" s="181">
        <v>343300</v>
      </c>
      <c r="D6960" s="181">
        <v>5</v>
      </c>
      <c r="E6960" s="180" t="s">
        <v>11042</v>
      </c>
      <c r="F6960" s="180" t="s">
        <v>14</v>
      </c>
    </row>
    <row r="6961" spans="1:6">
      <c r="A6961" s="180" t="s">
        <v>397</v>
      </c>
      <c r="B6961" s="181">
        <v>4259</v>
      </c>
      <c r="C6961" s="181">
        <v>541700</v>
      </c>
      <c r="D6961" s="181">
        <v>4</v>
      </c>
      <c r="E6961" s="180" t="s">
        <v>11043</v>
      </c>
      <c r="F6961" s="180" t="s">
        <v>69</v>
      </c>
    </row>
    <row r="6962" spans="1:6">
      <c r="A6962" s="180" t="s">
        <v>397</v>
      </c>
      <c r="B6962" s="181">
        <v>2917</v>
      </c>
      <c r="C6962" s="181">
        <v>257900</v>
      </c>
      <c r="D6962" s="181">
        <v>4</v>
      </c>
      <c r="E6962" s="180" t="s">
        <v>11044</v>
      </c>
      <c r="F6962" s="180" t="s">
        <v>14</v>
      </c>
    </row>
    <row r="6963" spans="1:6">
      <c r="A6963" s="180" t="s">
        <v>397</v>
      </c>
      <c r="B6963" s="181">
        <v>6528</v>
      </c>
      <c r="C6963" s="181">
        <v>736100</v>
      </c>
      <c r="D6963" s="181">
        <v>6</v>
      </c>
      <c r="E6963" s="180" t="s">
        <v>11045</v>
      </c>
      <c r="F6963" s="180" t="s">
        <v>24</v>
      </c>
    </row>
    <row r="6964" spans="1:6">
      <c r="A6964" s="180" t="s">
        <v>397</v>
      </c>
      <c r="B6964" s="181">
        <v>5328</v>
      </c>
      <c r="C6964" s="181">
        <v>426400</v>
      </c>
      <c r="D6964" s="181">
        <v>6</v>
      </c>
      <c r="E6964" s="180" t="s">
        <v>11046</v>
      </c>
      <c r="F6964" s="180" t="s">
        <v>14</v>
      </c>
    </row>
    <row r="6965" spans="1:6">
      <c r="A6965" s="180" t="s">
        <v>397</v>
      </c>
      <c r="B6965" s="181">
        <v>4548</v>
      </c>
      <c r="C6965" s="181">
        <v>281700</v>
      </c>
      <c r="D6965" s="181">
        <v>4</v>
      </c>
      <c r="E6965" s="180" t="s">
        <v>11047</v>
      </c>
      <c r="F6965" s="180" t="s">
        <v>37</v>
      </c>
    </row>
    <row r="6966" spans="1:6">
      <c r="A6966" s="180" t="s">
        <v>397</v>
      </c>
      <c r="B6966" s="181">
        <v>5579</v>
      </c>
      <c r="C6966" s="181">
        <v>1385100</v>
      </c>
      <c r="D6966" s="181">
        <v>5</v>
      </c>
      <c r="E6966" s="180" t="s">
        <v>11048</v>
      </c>
      <c r="F6966" s="180" t="s">
        <v>24</v>
      </c>
    </row>
    <row r="6967" spans="1:6">
      <c r="A6967" s="180" t="s">
        <v>397</v>
      </c>
      <c r="B6967" s="181">
        <v>3654</v>
      </c>
      <c r="C6967" s="181">
        <v>720100</v>
      </c>
      <c r="D6967" s="181">
        <v>4</v>
      </c>
      <c r="E6967" s="180" t="s">
        <v>11049</v>
      </c>
      <c r="F6967" s="180" t="s">
        <v>28</v>
      </c>
    </row>
    <row r="6968" spans="1:6">
      <c r="A6968" s="180" t="s">
        <v>397</v>
      </c>
      <c r="B6968" s="181">
        <v>4211</v>
      </c>
      <c r="C6968" s="181">
        <v>697700</v>
      </c>
      <c r="D6968" s="181">
        <v>4</v>
      </c>
      <c r="E6968" s="180" t="s">
        <v>11050</v>
      </c>
      <c r="F6968" s="180" t="s">
        <v>45</v>
      </c>
    </row>
    <row r="6969" spans="1:6">
      <c r="A6969" s="180" t="s">
        <v>397</v>
      </c>
      <c r="B6969" s="181">
        <v>6665</v>
      </c>
      <c r="C6969" s="181">
        <v>1130100</v>
      </c>
      <c r="D6969" s="181">
        <v>4</v>
      </c>
      <c r="E6969" s="180" t="s">
        <v>11051</v>
      </c>
      <c r="F6969" s="180" t="s">
        <v>28</v>
      </c>
    </row>
    <row r="6970" spans="1:6">
      <c r="A6970" s="180" t="s">
        <v>397</v>
      </c>
      <c r="B6970" s="181">
        <v>5422</v>
      </c>
      <c r="C6970" s="181">
        <v>791700</v>
      </c>
      <c r="D6970" s="181">
        <v>6</v>
      </c>
      <c r="E6970" s="180" t="s">
        <v>11052</v>
      </c>
      <c r="F6970" s="180" t="s">
        <v>49</v>
      </c>
    </row>
    <row r="6971" spans="1:6">
      <c r="A6971" s="180" t="s">
        <v>397</v>
      </c>
      <c r="B6971" s="181">
        <v>4794</v>
      </c>
      <c r="C6971" s="181">
        <v>406900</v>
      </c>
      <c r="D6971" s="181">
        <v>4</v>
      </c>
      <c r="E6971" s="180" t="s">
        <v>11053</v>
      </c>
      <c r="F6971" s="180" t="s">
        <v>14</v>
      </c>
    </row>
    <row r="6972" spans="1:6">
      <c r="A6972" s="180" t="s">
        <v>397</v>
      </c>
      <c r="B6972" s="181">
        <v>3873</v>
      </c>
      <c r="C6972" s="181">
        <v>513800</v>
      </c>
      <c r="D6972" s="181">
        <v>4</v>
      </c>
      <c r="E6972" s="180" t="s">
        <v>11054</v>
      </c>
      <c r="F6972" s="180" t="s">
        <v>65</v>
      </c>
    </row>
    <row r="6973" spans="1:6">
      <c r="A6973" s="180" t="s">
        <v>397</v>
      </c>
      <c r="B6973" s="181">
        <v>4043</v>
      </c>
      <c r="C6973" s="181">
        <v>365200</v>
      </c>
      <c r="D6973" s="181">
        <v>4</v>
      </c>
      <c r="E6973" s="180" t="s">
        <v>11055</v>
      </c>
      <c r="F6973" s="180" t="s">
        <v>11</v>
      </c>
    </row>
    <row r="6974" spans="1:6">
      <c r="A6974" s="180" t="s">
        <v>397</v>
      </c>
      <c r="B6974" s="181">
        <v>4872</v>
      </c>
      <c r="C6974" s="181">
        <v>317400</v>
      </c>
      <c r="D6974" s="181">
        <v>5</v>
      </c>
      <c r="E6974" s="180" t="s">
        <v>11056</v>
      </c>
      <c r="F6974" s="180" t="s">
        <v>11</v>
      </c>
    </row>
    <row r="6975" spans="1:6">
      <c r="A6975" s="180" t="s">
        <v>397</v>
      </c>
      <c r="B6975" s="181">
        <v>3264</v>
      </c>
      <c r="C6975" s="181">
        <v>287100</v>
      </c>
      <c r="D6975" s="181">
        <v>4</v>
      </c>
      <c r="E6975" s="180" t="s">
        <v>11057</v>
      </c>
      <c r="F6975" s="180" t="s">
        <v>95</v>
      </c>
    </row>
    <row r="6976" spans="1:6">
      <c r="A6976" s="180" t="s">
        <v>397</v>
      </c>
      <c r="B6976" s="181">
        <v>7002</v>
      </c>
      <c r="C6976" s="181">
        <v>538400</v>
      </c>
      <c r="D6976" s="181">
        <v>6</v>
      </c>
      <c r="E6976" s="180" t="s">
        <v>11058</v>
      </c>
      <c r="F6976" s="180" t="s">
        <v>14</v>
      </c>
    </row>
    <row r="6977" spans="1:6">
      <c r="A6977" s="180" t="s">
        <v>397</v>
      </c>
      <c r="B6977" s="181">
        <v>3305</v>
      </c>
      <c r="C6977" s="181">
        <v>303400</v>
      </c>
      <c r="D6977" s="181">
        <v>4</v>
      </c>
      <c r="E6977" s="180" t="s">
        <v>11059</v>
      </c>
      <c r="F6977" s="180" t="s">
        <v>14</v>
      </c>
    </row>
    <row r="6978" spans="1:6">
      <c r="A6978" s="180" t="s">
        <v>397</v>
      </c>
      <c r="B6978" s="181">
        <v>3564</v>
      </c>
      <c r="C6978" s="181">
        <v>216600</v>
      </c>
      <c r="D6978" s="181">
        <v>5</v>
      </c>
      <c r="E6978" s="180" t="s">
        <v>11060</v>
      </c>
      <c r="F6978" s="180" t="s">
        <v>11</v>
      </c>
    </row>
    <row r="6979" spans="1:6">
      <c r="A6979" s="180" t="s">
        <v>397</v>
      </c>
      <c r="B6979" s="181">
        <v>5046</v>
      </c>
      <c r="C6979" s="181">
        <v>363800</v>
      </c>
      <c r="D6979" s="181">
        <v>6</v>
      </c>
      <c r="E6979" s="180" t="s">
        <v>11061</v>
      </c>
      <c r="F6979" s="180" t="s">
        <v>14</v>
      </c>
    </row>
    <row r="6980" spans="1:6">
      <c r="A6980" s="180" t="s">
        <v>397</v>
      </c>
      <c r="B6980" s="181">
        <v>2477</v>
      </c>
      <c r="C6980" s="181">
        <v>303400</v>
      </c>
      <c r="D6980" s="181">
        <v>4</v>
      </c>
      <c r="E6980" s="180" t="s">
        <v>11062</v>
      </c>
      <c r="F6980" s="180" t="s">
        <v>162</v>
      </c>
    </row>
    <row r="6981" spans="1:6">
      <c r="A6981" s="180" t="s">
        <v>397</v>
      </c>
      <c r="B6981" s="181">
        <v>2516</v>
      </c>
      <c r="C6981" s="181">
        <v>333700</v>
      </c>
      <c r="D6981" s="181">
        <v>5</v>
      </c>
      <c r="E6981" s="180" t="s">
        <v>11063</v>
      </c>
      <c r="F6981" s="180" t="s">
        <v>27</v>
      </c>
    </row>
    <row r="6982" spans="1:6">
      <c r="A6982" s="180" t="s">
        <v>397</v>
      </c>
      <c r="B6982" s="181">
        <v>3120</v>
      </c>
      <c r="C6982" s="181">
        <v>431900</v>
      </c>
      <c r="D6982" s="181">
        <v>5</v>
      </c>
      <c r="E6982" s="180" t="s">
        <v>11064</v>
      </c>
      <c r="F6982" s="180" t="s">
        <v>79</v>
      </c>
    </row>
    <row r="6983" spans="1:6">
      <c r="A6983" s="180" t="s">
        <v>397</v>
      </c>
      <c r="B6983" s="181">
        <v>2326</v>
      </c>
      <c r="C6983" s="181">
        <v>559400</v>
      </c>
      <c r="D6983" s="181">
        <v>4</v>
      </c>
      <c r="E6983" s="180" t="s">
        <v>11065</v>
      </c>
      <c r="F6983" s="180" t="s">
        <v>139</v>
      </c>
    </row>
    <row r="6984" spans="1:6">
      <c r="A6984" s="180" t="s">
        <v>397</v>
      </c>
      <c r="B6984" s="181">
        <v>4896</v>
      </c>
      <c r="C6984" s="181">
        <v>306200</v>
      </c>
      <c r="D6984" s="181">
        <v>6</v>
      </c>
      <c r="E6984" s="180" t="s">
        <v>11066</v>
      </c>
      <c r="F6984" s="180" t="s">
        <v>11</v>
      </c>
    </row>
    <row r="6985" spans="1:6">
      <c r="A6985" s="180" t="s">
        <v>397</v>
      </c>
      <c r="B6985" s="181">
        <v>5248</v>
      </c>
      <c r="C6985" s="181">
        <v>1043900</v>
      </c>
      <c r="D6985" s="181">
        <v>8</v>
      </c>
      <c r="E6985" s="180" t="s">
        <v>11067</v>
      </c>
      <c r="F6985" s="180" t="s">
        <v>13</v>
      </c>
    </row>
    <row r="6986" spans="1:6">
      <c r="A6986" s="180" t="s">
        <v>397</v>
      </c>
      <c r="B6986" s="181">
        <v>3248</v>
      </c>
      <c r="C6986" s="181">
        <v>239600</v>
      </c>
      <c r="D6986" s="181">
        <v>4</v>
      </c>
      <c r="E6986" s="180" t="s">
        <v>11068</v>
      </c>
      <c r="F6986" s="180" t="s">
        <v>11</v>
      </c>
    </row>
    <row r="6987" spans="1:6">
      <c r="A6987" s="180" t="s">
        <v>397</v>
      </c>
      <c r="B6987" s="181">
        <v>4320</v>
      </c>
      <c r="C6987" s="181">
        <v>288700</v>
      </c>
      <c r="D6987" s="181">
        <v>4</v>
      </c>
      <c r="E6987" s="180" t="s">
        <v>11069</v>
      </c>
      <c r="F6987" s="180" t="s">
        <v>11</v>
      </c>
    </row>
    <row r="6988" spans="1:6">
      <c r="A6988" s="180" t="s">
        <v>397</v>
      </c>
      <c r="B6988" s="181">
        <v>7584</v>
      </c>
      <c r="C6988" s="181">
        <v>400500</v>
      </c>
      <c r="D6988" s="181">
        <v>4</v>
      </c>
      <c r="E6988" s="180" t="s">
        <v>11070</v>
      </c>
      <c r="F6988" s="180" t="s">
        <v>111</v>
      </c>
    </row>
    <row r="6989" spans="1:6">
      <c r="A6989" s="180" t="s">
        <v>397</v>
      </c>
      <c r="B6989" s="181">
        <v>6480</v>
      </c>
      <c r="C6989" s="181">
        <v>383000</v>
      </c>
      <c r="D6989" s="181">
        <v>4</v>
      </c>
      <c r="E6989" s="180" t="s">
        <v>11071</v>
      </c>
      <c r="F6989" s="180" t="s">
        <v>41</v>
      </c>
    </row>
    <row r="6990" spans="1:6">
      <c r="A6990" s="180" t="s">
        <v>397</v>
      </c>
      <c r="B6990" s="181">
        <v>5076</v>
      </c>
      <c r="C6990" s="181">
        <v>452300</v>
      </c>
      <c r="D6990" s="181">
        <v>6</v>
      </c>
      <c r="E6990" s="180" t="s">
        <v>11072</v>
      </c>
      <c r="F6990" s="180" t="s">
        <v>14</v>
      </c>
    </row>
    <row r="6991" spans="1:6">
      <c r="A6991" s="180" t="s">
        <v>397</v>
      </c>
      <c r="B6991" s="181">
        <v>4866</v>
      </c>
      <c r="C6991" s="181">
        <v>569200</v>
      </c>
      <c r="D6991" s="181">
        <v>6</v>
      </c>
      <c r="E6991" s="180" t="s">
        <v>11073</v>
      </c>
      <c r="F6991" s="180" t="s">
        <v>10</v>
      </c>
    </row>
    <row r="6992" spans="1:6">
      <c r="A6992" s="180" t="s">
        <v>397</v>
      </c>
      <c r="B6992" s="181">
        <v>1705</v>
      </c>
      <c r="C6992" s="181">
        <v>566800</v>
      </c>
      <c r="D6992" s="181">
        <v>5</v>
      </c>
      <c r="E6992" s="180" t="s">
        <v>11074</v>
      </c>
      <c r="F6992" s="180" t="s">
        <v>177</v>
      </c>
    </row>
    <row r="6993" spans="1:6">
      <c r="A6993" s="180" t="s">
        <v>397</v>
      </c>
      <c r="B6993" s="181">
        <v>3325</v>
      </c>
      <c r="C6993" s="181">
        <v>645500</v>
      </c>
      <c r="D6993" s="181">
        <v>4</v>
      </c>
      <c r="E6993" s="180" t="s">
        <v>11075</v>
      </c>
      <c r="F6993" s="180" t="s">
        <v>78</v>
      </c>
    </row>
    <row r="6994" spans="1:6">
      <c r="A6994" s="180" t="s">
        <v>397</v>
      </c>
      <c r="B6994" s="181">
        <v>4444</v>
      </c>
      <c r="C6994" s="181">
        <v>674400</v>
      </c>
      <c r="D6994" s="181">
        <v>4</v>
      </c>
      <c r="E6994" s="180" t="s">
        <v>11076</v>
      </c>
      <c r="F6994" s="180" t="s">
        <v>13</v>
      </c>
    </row>
    <row r="6995" spans="1:6">
      <c r="A6995" s="180" t="s">
        <v>397</v>
      </c>
      <c r="B6995" s="181">
        <v>3719</v>
      </c>
      <c r="C6995" s="181">
        <v>1432700</v>
      </c>
      <c r="D6995" s="181">
        <v>4</v>
      </c>
      <c r="E6995" s="180" t="s">
        <v>11077</v>
      </c>
      <c r="F6995" s="180" t="s">
        <v>7</v>
      </c>
    </row>
    <row r="6996" spans="1:6">
      <c r="A6996" s="180" t="s">
        <v>397</v>
      </c>
      <c r="B6996" s="181">
        <v>4049</v>
      </c>
      <c r="C6996" s="181">
        <v>525700</v>
      </c>
      <c r="D6996" s="181">
        <v>4</v>
      </c>
      <c r="E6996" s="180" t="s">
        <v>11078</v>
      </c>
      <c r="F6996" s="180" t="s">
        <v>32</v>
      </c>
    </row>
    <row r="6997" spans="1:6">
      <c r="A6997" s="180" t="s">
        <v>397</v>
      </c>
      <c r="B6997" s="181">
        <v>4871</v>
      </c>
      <c r="C6997" s="181">
        <v>610300</v>
      </c>
      <c r="D6997" s="181">
        <v>4</v>
      </c>
      <c r="E6997" s="180" t="s">
        <v>11079</v>
      </c>
      <c r="F6997" s="180" t="s">
        <v>28</v>
      </c>
    </row>
    <row r="6998" spans="1:6">
      <c r="A6998" s="180" t="s">
        <v>397</v>
      </c>
      <c r="B6998" s="181">
        <v>4319</v>
      </c>
      <c r="C6998" s="181">
        <v>480500</v>
      </c>
      <c r="D6998" s="181">
        <v>4</v>
      </c>
      <c r="E6998" s="180" t="s">
        <v>11080</v>
      </c>
      <c r="F6998" s="180" t="s">
        <v>14</v>
      </c>
    </row>
    <row r="6999" spans="1:6">
      <c r="A6999" s="180" t="s">
        <v>397</v>
      </c>
      <c r="B6999" s="181">
        <v>4206</v>
      </c>
      <c r="C6999" s="181">
        <v>761400</v>
      </c>
      <c r="D6999" s="181">
        <v>4</v>
      </c>
      <c r="E6999" s="180" t="s">
        <v>11081</v>
      </c>
      <c r="F6999" s="180" t="s">
        <v>28</v>
      </c>
    </row>
    <row r="7000" spans="1:6">
      <c r="A7000" s="180" t="s">
        <v>397</v>
      </c>
      <c r="B7000" s="181">
        <v>7826</v>
      </c>
      <c r="C7000" s="181">
        <v>897200</v>
      </c>
      <c r="D7000" s="181">
        <v>6</v>
      </c>
      <c r="E7000" s="180" t="s">
        <v>11082</v>
      </c>
      <c r="F7000" s="180" t="s">
        <v>44</v>
      </c>
    </row>
    <row r="7001" spans="1:6">
      <c r="A7001" s="180" t="s">
        <v>397</v>
      </c>
      <c r="B7001" s="181">
        <v>7353</v>
      </c>
      <c r="C7001" s="181">
        <v>980700</v>
      </c>
      <c r="D7001" s="181">
        <v>5</v>
      </c>
      <c r="E7001" s="180" t="s">
        <v>11083</v>
      </c>
      <c r="F7001" s="180" t="s">
        <v>32</v>
      </c>
    </row>
    <row r="7002" spans="1:6">
      <c r="A7002" s="180" t="s">
        <v>397</v>
      </c>
      <c r="B7002" s="181">
        <v>4491</v>
      </c>
      <c r="C7002" s="181">
        <v>322800</v>
      </c>
      <c r="D7002" s="181">
        <v>4</v>
      </c>
      <c r="E7002" s="180" t="s">
        <v>11084</v>
      </c>
      <c r="F7002" s="180" t="s">
        <v>15</v>
      </c>
    </row>
    <row r="7003" spans="1:6">
      <c r="A7003" s="180" t="s">
        <v>397</v>
      </c>
      <c r="B7003" s="181">
        <v>3888</v>
      </c>
      <c r="C7003" s="181">
        <v>292800</v>
      </c>
      <c r="D7003" s="181">
        <v>4</v>
      </c>
      <c r="E7003" s="180" t="s">
        <v>11085</v>
      </c>
      <c r="F7003" s="180" t="s">
        <v>95</v>
      </c>
    </row>
    <row r="7004" spans="1:6">
      <c r="A7004" s="180" t="s">
        <v>397</v>
      </c>
      <c r="B7004" s="181">
        <v>4329</v>
      </c>
      <c r="C7004" s="181">
        <v>417900</v>
      </c>
      <c r="D7004" s="181">
        <v>4</v>
      </c>
      <c r="E7004" s="180" t="s">
        <v>11086</v>
      </c>
      <c r="F7004" s="180" t="s">
        <v>14</v>
      </c>
    </row>
    <row r="7005" spans="1:6">
      <c r="A7005" s="180" t="s">
        <v>397</v>
      </c>
      <c r="B7005" s="181">
        <v>5976</v>
      </c>
      <c r="C7005" s="181">
        <v>913400</v>
      </c>
      <c r="D7005" s="181">
        <v>4</v>
      </c>
      <c r="E7005" s="180" t="s">
        <v>11087</v>
      </c>
      <c r="F7005" s="180" t="s">
        <v>44</v>
      </c>
    </row>
    <row r="7006" spans="1:6">
      <c r="A7006" s="180" t="s">
        <v>397</v>
      </c>
      <c r="B7006" s="181">
        <v>5025</v>
      </c>
      <c r="C7006" s="181">
        <v>456600</v>
      </c>
      <c r="D7006" s="181">
        <v>6</v>
      </c>
      <c r="E7006" s="180" t="s">
        <v>11088</v>
      </c>
      <c r="F7006" s="180" t="s">
        <v>18</v>
      </c>
    </row>
    <row r="7007" spans="1:6">
      <c r="A7007" s="180" t="s">
        <v>397</v>
      </c>
      <c r="B7007" s="181">
        <v>3436</v>
      </c>
      <c r="C7007" s="181">
        <v>302200</v>
      </c>
      <c r="D7007" s="181">
        <v>4</v>
      </c>
      <c r="E7007" s="180" t="s">
        <v>11089</v>
      </c>
      <c r="F7007" s="180" t="s">
        <v>159</v>
      </c>
    </row>
    <row r="7008" spans="1:6">
      <c r="A7008" s="180" t="s">
        <v>397</v>
      </c>
      <c r="B7008" s="181">
        <v>3526</v>
      </c>
      <c r="C7008" s="181">
        <v>342400</v>
      </c>
      <c r="D7008" s="181">
        <v>4</v>
      </c>
      <c r="E7008" s="180" t="s">
        <v>11090</v>
      </c>
      <c r="F7008" s="180" t="s">
        <v>14</v>
      </c>
    </row>
    <row r="7009" spans="1:6">
      <c r="A7009" s="180" t="s">
        <v>397</v>
      </c>
      <c r="B7009" s="181">
        <v>3462</v>
      </c>
      <c r="C7009" s="181">
        <v>302000</v>
      </c>
      <c r="D7009" s="181">
        <v>5</v>
      </c>
      <c r="E7009" s="180" t="s">
        <v>11091</v>
      </c>
      <c r="F7009" s="180" t="s">
        <v>14</v>
      </c>
    </row>
    <row r="7010" spans="1:6">
      <c r="A7010" s="180" t="s">
        <v>397</v>
      </c>
      <c r="B7010" s="181">
        <v>8649</v>
      </c>
      <c r="C7010" s="181">
        <v>709700</v>
      </c>
      <c r="D7010" s="181">
        <v>7</v>
      </c>
      <c r="E7010" s="180" t="s">
        <v>11092</v>
      </c>
      <c r="F7010" s="180" t="s">
        <v>14</v>
      </c>
    </row>
    <row r="7011" spans="1:6">
      <c r="A7011" s="180" t="s">
        <v>397</v>
      </c>
      <c r="B7011" s="181">
        <v>2900</v>
      </c>
      <c r="C7011" s="181">
        <v>254000</v>
      </c>
      <c r="D7011" s="181">
        <v>4</v>
      </c>
      <c r="E7011" s="180" t="s">
        <v>11093</v>
      </c>
      <c r="F7011" s="180" t="s">
        <v>11</v>
      </c>
    </row>
    <row r="7012" spans="1:6">
      <c r="A7012" s="180" t="s">
        <v>397</v>
      </c>
      <c r="B7012" s="181">
        <v>3910</v>
      </c>
      <c r="C7012" s="181">
        <v>257600</v>
      </c>
      <c r="D7012" s="181">
        <v>4</v>
      </c>
      <c r="E7012" s="180" t="s">
        <v>11094</v>
      </c>
      <c r="F7012" s="180" t="s">
        <v>14</v>
      </c>
    </row>
    <row r="7013" spans="1:6">
      <c r="A7013" s="180" t="s">
        <v>397</v>
      </c>
      <c r="B7013" s="181">
        <v>5283</v>
      </c>
      <c r="C7013" s="181">
        <v>431400</v>
      </c>
      <c r="D7013" s="181">
        <v>6</v>
      </c>
      <c r="E7013" s="180" t="s">
        <v>11095</v>
      </c>
      <c r="F7013" s="180" t="s">
        <v>14</v>
      </c>
    </row>
    <row r="7014" spans="1:6">
      <c r="A7014" s="180" t="s">
        <v>397</v>
      </c>
      <c r="B7014" s="181">
        <v>4010</v>
      </c>
      <c r="C7014" s="181">
        <v>534900</v>
      </c>
      <c r="D7014" s="181">
        <v>4</v>
      </c>
      <c r="E7014" s="180" t="s">
        <v>11096</v>
      </c>
      <c r="F7014" s="180" t="s">
        <v>31</v>
      </c>
    </row>
    <row r="7015" spans="1:6">
      <c r="A7015" s="180" t="s">
        <v>397</v>
      </c>
      <c r="B7015" s="181">
        <v>5816</v>
      </c>
      <c r="C7015" s="181">
        <v>640500</v>
      </c>
      <c r="D7015" s="181">
        <v>6</v>
      </c>
      <c r="E7015" s="180" t="s">
        <v>11097</v>
      </c>
      <c r="F7015" s="180" t="s">
        <v>58</v>
      </c>
    </row>
    <row r="7016" spans="1:6">
      <c r="A7016" s="180" t="s">
        <v>397</v>
      </c>
      <c r="B7016" s="181">
        <v>5507</v>
      </c>
      <c r="C7016" s="181">
        <v>944400</v>
      </c>
      <c r="D7016" s="181">
        <v>7</v>
      </c>
      <c r="E7016" s="180" t="s">
        <v>11098</v>
      </c>
      <c r="F7016" s="180" t="s">
        <v>41</v>
      </c>
    </row>
    <row r="7017" spans="1:6">
      <c r="A7017" s="180" t="s">
        <v>397</v>
      </c>
      <c r="B7017" s="181">
        <v>4192</v>
      </c>
      <c r="C7017" s="181">
        <v>302300</v>
      </c>
      <c r="D7017" s="181">
        <v>5</v>
      </c>
      <c r="E7017" s="180" t="s">
        <v>11099</v>
      </c>
      <c r="F7017" s="180" t="s">
        <v>11</v>
      </c>
    </row>
    <row r="7018" spans="1:6">
      <c r="A7018" s="180" t="s">
        <v>397</v>
      </c>
      <c r="B7018" s="181">
        <v>4128</v>
      </c>
      <c r="C7018" s="181">
        <v>282600</v>
      </c>
      <c r="D7018" s="181">
        <v>5</v>
      </c>
      <c r="E7018" s="180" t="s">
        <v>11100</v>
      </c>
      <c r="F7018" s="180" t="s">
        <v>11</v>
      </c>
    </row>
    <row r="7019" spans="1:6">
      <c r="A7019" s="180" t="s">
        <v>397</v>
      </c>
      <c r="B7019" s="181">
        <v>4387</v>
      </c>
      <c r="C7019" s="181">
        <v>307400</v>
      </c>
      <c r="D7019" s="181">
        <v>5</v>
      </c>
      <c r="E7019" s="180" t="s">
        <v>11101</v>
      </c>
      <c r="F7019" s="180" t="s">
        <v>11</v>
      </c>
    </row>
    <row r="7020" spans="1:6">
      <c r="A7020" s="180" t="s">
        <v>397</v>
      </c>
      <c r="B7020" s="181">
        <v>3639</v>
      </c>
      <c r="C7020" s="181">
        <v>296400</v>
      </c>
      <c r="D7020" s="181">
        <v>4</v>
      </c>
      <c r="E7020" s="180" t="s">
        <v>11102</v>
      </c>
      <c r="F7020" s="180" t="s">
        <v>11</v>
      </c>
    </row>
    <row r="7021" spans="1:6">
      <c r="A7021" s="180" t="s">
        <v>397</v>
      </c>
      <c r="B7021" s="181">
        <v>4074</v>
      </c>
      <c r="C7021" s="181">
        <v>412800</v>
      </c>
      <c r="D7021" s="181">
        <v>4</v>
      </c>
      <c r="E7021" s="180" t="s">
        <v>11103</v>
      </c>
      <c r="F7021" s="180" t="s">
        <v>154</v>
      </c>
    </row>
    <row r="7022" spans="1:6">
      <c r="A7022" s="180" t="s">
        <v>397</v>
      </c>
      <c r="B7022" s="181">
        <v>14563</v>
      </c>
      <c r="C7022" s="181">
        <v>873700</v>
      </c>
      <c r="D7022" s="181">
        <v>5</v>
      </c>
      <c r="E7022" s="180" t="s">
        <v>11104</v>
      </c>
      <c r="F7022" s="180" t="s">
        <v>11</v>
      </c>
    </row>
    <row r="7023" spans="1:6">
      <c r="A7023" s="180" t="s">
        <v>397</v>
      </c>
      <c r="B7023" s="181">
        <v>6288</v>
      </c>
      <c r="C7023" s="181">
        <v>586900</v>
      </c>
      <c r="D7023" s="181">
        <v>6</v>
      </c>
      <c r="E7023" s="180" t="s">
        <v>11105</v>
      </c>
      <c r="F7023" s="180" t="s">
        <v>14</v>
      </c>
    </row>
    <row r="7024" spans="1:6">
      <c r="A7024" s="180" t="s">
        <v>397</v>
      </c>
      <c r="B7024" s="181">
        <v>4386</v>
      </c>
      <c r="C7024" s="181">
        <v>628300</v>
      </c>
      <c r="D7024" s="181">
        <v>4</v>
      </c>
      <c r="E7024" s="180" t="s">
        <v>11106</v>
      </c>
      <c r="F7024" s="180" t="s">
        <v>32</v>
      </c>
    </row>
    <row r="7025" spans="1:6">
      <c r="A7025" s="180" t="s">
        <v>397</v>
      </c>
      <c r="B7025" s="181">
        <v>6729</v>
      </c>
      <c r="C7025" s="181">
        <v>1302500</v>
      </c>
      <c r="D7025" s="181">
        <v>8</v>
      </c>
      <c r="E7025" s="180" t="s">
        <v>11107</v>
      </c>
      <c r="F7025" s="180" t="s">
        <v>24</v>
      </c>
    </row>
    <row r="7026" spans="1:6">
      <c r="A7026" s="180" t="s">
        <v>397</v>
      </c>
      <c r="B7026" s="181">
        <v>3753</v>
      </c>
      <c r="C7026" s="181">
        <v>306900</v>
      </c>
      <c r="D7026" s="181">
        <v>8</v>
      </c>
      <c r="E7026" s="180" t="s">
        <v>11108</v>
      </c>
      <c r="F7026" s="180" t="s">
        <v>14</v>
      </c>
    </row>
    <row r="7027" spans="1:6">
      <c r="A7027" s="180" t="s">
        <v>397</v>
      </c>
      <c r="B7027" s="181">
        <v>3698</v>
      </c>
      <c r="C7027" s="181">
        <v>811400</v>
      </c>
      <c r="D7027" s="181">
        <v>4</v>
      </c>
      <c r="E7027" s="180" t="s">
        <v>11109</v>
      </c>
      <c r="F7027" s="180" t="s">
        <v>28</v>
      </c>
    </row>
    <row r="7028" spans="1:6">
      <c r="A7028" s="180" t="s">
        <v>397</v>
      </c>
      <c r="B7028" s="181">
        <v>6042</v>
      </c>
      <c r="C7028" s="181">
        <v>981300</v>
      </c>
      <c r="D7028" s="181">
        <v>6</v>
      </c>
      <c r="E7028" s="180" t="s">
        <v>11110</v>
      </c>
      <c r="F7028" s="180" t="s">
        <v>7</v>
      </c>
    </row>
    <row r="7029" spans="1:6">
      <c r="A7029" s="180" t="s">
        <v>397</v>
      </c>
      <c r="B7029" s="181">
        <v>4048</v>
      </c>
      <c r="C7029" s="181">
        <v>262700</v>
      </c>
      <c r="D7029" s="181">
        <v>5</v>
      </c>
      <c r="E7029" s="180" t="s">
        <v>11111</v>
      </c>
      <c r="F7029" s="180" t="s">
        <v>11</v>
      </c>
    </row>
    <row r="7030" spans="1:6">
      <c r="A7030" s="180" t="s">
        <v>397</v>
      </c>
      <c r="B7030" s="181">
        <v>4872</v>
      </c>
      <c r="C7030" s="181">
        <v>388600</v>
      </c>
      <c r="D7030" s="181">
        <v>6</v>
      </c>
      <c r="E7030" s="180" t="s">
        <v>11112</v>
      </c>
      <c r="F7030" s="180" t="s">
        <v>11</v>
      </c>
    </row>
    <row r="7031" spans="1:6">
      <c r="A7031" s="180" t="s">
        <v>397</v>
      </c>
      <c r="B7031" s="181">
        <v>4305</v>
      </c>
      <c r="C7031" s="181">
        <v>886000</v>
      </c>
      <c r="D7031" s="181">
        <v>6</v>
      </c>
      <c r="E7031" s="180" t="s">
        <v>11113</v>
      </c>
      <c r="F7031" s="180" t="s">
        <v>28</v>
      </c>
    </row>
    <row r="7032" spans="1:6">
      <c r="A7032" s="180" t="s">
        <v>397</v>
      </c>
      <c r="B7032" s="181">
        <v>3341</v>
      </c>
      <c r="C7032" s="181">
        <v>425600</v>
      </c>
      <c r="D7032" s="181">
        <v>4</v>
      </c>
      <c r="E7032" s="180" t="s">
        <v>11114</v>
      </c>
      <c r="F7032" s="180" t="s">
        <v>26</v>
      </c>
    </row>
    <row r="7033" spans="1:6">
      <c r="A7033" s="180" t="s">
        <v>397</v>
      </c>
      <c r="B7033" s="181">
        <v>2011</v>
      </c>
      <c r="C7033" s="181">
        <v>269000</v>
      </c>
      <c r="D7033" s="181">
        <v>4</v>
      </c>
      <c r="E7033" s="180" t="s">
        <v>11115</v>
      </c>
      <c r="F7033" s="180" t="s">
        <v>12</v>
      </c>
    </row>
    <row r="7034" spans="1:6">
      <c r="A7034" s="180" t="s">
        <v>397</v>
      </c>
      <c r="B7034" s="181">
        <v>2918</v>
      </c>
      <c r="C7034" s="181">
        <v>620900</v>
      </c>
      <c r="D7034" s="181">
        <v>4</v>
      </c>
      <c r="E7034" s="180" t="s">
        <v>11116</v>
      </c>
      <c r="F7034" s="180" t="s">
        <v>66</v>
      </c>
    </row>
    <row r="7035" spans="1:6">
      <c r="A7035" s="180" t="s">
        <v>397</v>
      </c>
      <c r="B7035" s="181">
        <v>5816</v>
      </c>
      <c r="C7035" s="181">
        <v>347300</v>
      </c>
      <c r="D7035" s="181">
        <v>6</v>
      </c>
      <c r="E7035" s="180" t="s">
        <v>11117</v>
      </c>
      <c r="F7035" s="180" t="s">
        <v>11</v>
      </c>
    </row>
    <row r="7036" spans="1:6">
      <c r="A7036" s="180" t="s">
        <v>397</v>
      </c>
      <c r="B7036" s="181">
        <v>6296</v>
      </c>
      <c r="C7036" s="181">
        <v>833100</v>
      </c>
      <c r="D7036" s="181">
        <v>6</v>
      </c>
      <c r="E7036" s="180" t="s">
        <v>11118</v>
      </c>
      <c r="F7036" s="180" t="s">
        <v>13</v>
      </c>
    </row>
    <row r="7037" spans="1:6">
      <c r="A7037" s="180" t="s">
        <v>397</v>
      </c>
      <c r="B7037" s="181">
        <v>6441</v>
      </c>
      <c r="C7037" s="181">
        <v>568400</v>
      </c>
      <c r="D7037" s="181">
        <v>6</v>
      </c>
      <c r="E7037" s="180" t="s">
        <v>11119</v>
      </c>
      <c r="F7037" s="180" t="s">
        <v>14</v>
      </c>
    </row>
    <row r="7038" spans="1:6">
      <c r="A7038" s="180" t="s">
        <v>397</v>
      </c>
      <c r="B7038" s="181">
        <v>4360</v>
      </c>
      <c r="C7038" s="181">
        <v>885800</v>
      </c>
      <c r="D7038" s="181">
        <v>4</v>
      </c>
      <c r="E7038" s="180" t="s">
        <v>11120</v>
      </c>
      <c r="F7038" s="180" t="s">
        <v>32</v>
      </c>
    </row>
    <row r="7039" spans="1:6">
      <c r="A7039" s="180" t="s">
        <v>397</v>
      </c>
      <c r="B7039" s="181">
        <v>4771</v>
      </c>
      <c r="C7039" s="181">
        <v>415200</v>
      </c>
      <c r="D7039" s="181">
        <v>5</v>
      </c>
      <c r="E7039" s="180" t="s">
        <v>11121</v>
      </c>
      <c r="F7039" s="180" t="s">
        <v>14</v>
      </c>
    </row>
    <row r="7040" spans="1:6">
      <c r="A7040" s="180" t="s">
        <v>397</v>
      </c>
      <c r="B7040" s="181">
        <v>9132</v>
      </c>
      <c r="C7040" s="181">
        <v>920200</v>
      </c>
      <c r="D7040" s="181">
        <v>7</v>
      </c>
      <c r="E7040" s="180" t="s">
        <v>11122</v>
      </c>
      <c r="F7040" s="180" t="s">
        <v>41</v>
      </c>
    </row>
    <row r="7041" spans="1:6">
      <c r="A7041" s="180" t="s">
        <v>397</v>
      </c>
      <c r="B7041" s="181">
        <v>4535</v>
      </c>
      <c r="C7041" s="181">
        <v>416700</v>
      </c>
      <c r="D7041" s="181">
        <v>5</v>
      </c>
      <c r="E7041" s="180" t="s">
        <v>11123</v>
      </c>
      <c r="F7041" s="180" t="s">
        <v>16</v>
      </c>
    </row>
    <row r="7042" spans="1:6">
      <c r="A7042" s="180" t="s">
        <v>397</v>
      </c>
      <c r="B7042" s="181">
        <v>4322</v>
      </c>
      <c r="C7042" s="181">
        <v>689600</v>
      </c>
      <c r="D7042" s="181">
        <v>4</v>
      </c>
      <c r="E7042" s="180" t="s">
        <v>11124</v>
      </c>
      <c r="F7042" s="180" t="s">
        <v>28</v>
      </c>
    </row>
    <row r="7043" spans="1:6">
      <c r="A7043" s="180" t="s">
        <v>397</v>
      </c>
      <c r="B7043" s="181">
        <v>5589</v>
      </c>
      <c r="C7043" s="181">
        <v>439100</v>
      </c>
      <c r="D7043" s="181">
        <v>6</v>
      </c>
      <c r="E7043" s="180" t="s">
        <v>11125</v>
      </c>
      <c r="F7043" s="180" t="s">
        <v>14</v>
      </c>
    </row>
    <row r="7044" spans="1:6">
      <c r="A7044" s="180" t="s">
        <v>397</v>
      </c>
      <c r="B7044" s="181">
        <v>4989</v>
      </c>
      <c r="C7044" s="181">
        <v>392600</v>
      </c>
      <c r="D7044" s="181">
        <v>6</v>
      </c>
      <c r="E7044" s="180" t="s">
        <v>11126</v>
      </c>
      <c r="F7044" s="180" t="s">
        <v>14</v>
      </c>
    </row>
    <row r="7045" spans="1:6">
      <c r="A7045" s="180" t="s">
        <v>397</v>
      </c>
      <c r="B7045" s="181">
        <v>4263</v>
      </c>
      <c r="C7045" s="181">
        <v>746700</v>
      </c>
      <c r="D7045" s="181">
        <v>4</v>
      </c>
      <c r="E7045" s="180" t="s">
        <v>11127</v>
      </c>
      <c r="F7045" s="180" t="s">
        <v>16</v>
      </c>
    </row>
    <row r="7046" spans="1:6">
      <c r="A7046" s="180" t="s">
        <v>397</v>
      </c>
      <c r="B7046" s="181">
        <v>3866</v>
      </c>
      <c r="C7046" s="181">
        <v>596200</v>
      </c>
      <c r="D7046" s="181">
        <v>6</v>
      </c>
      <c r="E7046" s="180" t="s">
        <v>11128</v>
      </c>
      <c r="F7046" s="180" t="s">
        <v>12</v>
      </c>
    </row>
    <row r="7047" spans="1:6">
      <c r="A7047" s="180" t="s">
        <v>397</v>
      </c>
      <c r="B7047" s="181">
        <v>4831</v>
      </c>
      <c r="C7047" s="181">
        <v>337300</v>
      </c>
      <c r="D7047" s="181">
        <v>4</v>
      </c>
      <c r="E7047" s="180" t="s">
        <v>11129</v>
      </c>
      <c r="F7047" s="180" t="s">
        <v>11</v>
      </c>
    </row>
    <row r="7048" spans="1:6">
      <c r="A7048" s="180" t="s">
        <v>397</v>
      </c>
      <c r="B7048" s="181">
        <v>2851</v>
      </c>
      <c r="C7048" s="181">
        <v>265000</v>
      </c>
      <c r="D7048" s="181">
        <v>4</v>
      </c>
      <c r="E7048" s="180" t="s">
        <v>11130</v>
      </c>
      <c r="F7048" s="180" t="s">
        <v>14</v>
      </c>
    </row>
    <row r="7049" spans="1:6">
      <c r="A7049" s="180" t="s">
        <v>397</v>
      </c>
      <c r="B7049" s="181">
        <v>4830</v>
      </c>
      <c r="C7049" s="181">
        <v>694900</v>
      </c>
      <c r="D7049" s="181">
        <v>4</v>
      </c>
      <c r="E7049" s="180" t="s">
        <v>11131</v>
      </c>
      <c r="F7049" s="180" t="s">
        <v>44</v>
      </c>
    </row>
    <row r="7050" spans="1:6">
      <c r="A7050" s="180" t="s">
        <v>397</v>
      </c>
      <c r="B7050" s="181">
        <v>4425</v>
      </c>
      <c r="C7050" s="181">
        <v>816100</v>
      </c>
      <c r="D7050" s="181">
        <v>4</v>
      </c>
      <c r="E7050" s="180" t="s">
        <v>11132</v>
      </c>
      <c r="F7050" s="180" t="s">
        <v>78</v>
      </c>
    </row>
    <row r="7051" spans="1:6">
      <c r="A7051" s="180" t="s">
        <v>397</v>
      </c>
      <c r="B7051" s="181">
        <v>3752</v>
      </c>
      <c r="C7051" s="181">
        <v>609400</v>
      </c>
      <c r="D7051" s="181">
        <v>4</v>
      </c>
      <c r="E7051" s="180" t="s">
        <v>11133</v>
      </c>
      <c r="F7051" s="180" t="s">
        <v>78</v>
      </c>
    </row>
    <row r="7052" spans="1:6">
      <c r="A7052" s="180" t="s">
        <v>397</v>
      </c>
      <c r="B7052" s="181">
        <v>4590</v>
      </c>
      <c r="C7052" s="181">
        <v>409200</v>
      </c>
      <c r="D7052" s="181">
        <v>4</v>
      </c>
      <c r="E7052" s="180" t="s">
        <v>11134</v>
      </c>
      <c r="F7052" s="180" t="s">
        <v>77</v>
      </c>
    </row>
    <row r="7053" spans="1:6">
      <c r="A7053" s="180" t="s">
        <v>397</v>
      </c>
      <c r="B7053" s="181">
        <v>4824</v>
      </c>
      <c r="C7053" s="181">
        <v>375700</v>
      </c>
      <c r="D7053" s="181">
        <v>6</v>
      </c>
      <c r="E7053" s="180" t="s">
        <v>11135</v>
      </c>
      <c r="F7053" s="180" t="s">
        <v>14</v>
      </c>
    </row>
    <row r="7054" spans="1:6">
      <c r="A7054" s="180" t="s">
        <v>397</v>
      </c>
      <c r="B7054" s="181">
        <v>5916</v>
      </c>
      <c r="C7054" s="181">
        <v>553300</v>
      </c>
      <c r="D7054" s="181">
        <v>5</v>
      </c>
      <c r="E7054" s="180" t="s">
        <v>11136</v>
      </c>
      <c r="F7054" s="180" t="s">
        <v>41</v>
      </c>
    </row>
    <row r="7055" spans="1:6">
      <c r="A7055" s="180" t="s">
        <v>397</v>
      </c>
      <c r="B7055" s="181">
        <v>2856</v>
      </c>
      <c r="C7055" s="181">
        <v>504200</v>
      </c>
      <c r="D7055" s="181">
        <v>4</v>
      </c>
      <c r="E7055" s="180" t="s">
        <v>11137</v>
      </c>
      <c r="F7055" s="180" t="s">
        <v>28</v>
      </c>
    </row>
    <row r="7056" spans="1:6">
      <c r="A7056" s="180" t="s">
        <v>397</v>
      </c>
      <c r="B7056" s="181">
        <v>2760</v>
      </c>
      <c r="C7056" s="181">
        <v>390400</v>
      </c>
      <c r="D7056" s="181">
        <v>4</v>
      </c>
      <c r="E7056" s="180" t="s">
        <v>11138</v>
      </c>
      <c r="F7056" s="180" t="s">
        <v>12</v>
      </c>
    </row>
    <row r="7057" spans="1:6">
      <c r="A7057" s="180" t="s">
        <v>397</v>
      </c>
      <c r="B7057" s="181">
        <v>4674</v>
      </c>
      <c r="C7057" s="181">
        <v>855300</v>
      </c>
      <c r="D7057" s="181">
        <v>5</v>
      </c>
      <c r="E7057" s="180" t="s">
        <v>11139</v>
      </c>
      <c r="F7057" s="180" t="s">
        <v>7</v>
      </c>
    </row>
    <row r="7058" spans="1:6">
      <c r="A7058" s="180" t="s">
        <v>397</v>
      </c>
      <c r="B7058" s="181">
        <v>5750</v>
      </c>
      <c r="C7058" s="181">
        <v>1146500</v>
      </c>
      <c r="D7058" s="181">
        <v>6</v>
      </c>
      <c r="E7058" s="180" t="s">
        <v>11140</v>
      </c>
      <c r="F7058" s="180" t="s">
        <v>28</v>
      </c>
    </row>
    <row r="7059" spans="1:6">
      <c r="A7059" s="180" t="s">
        <v>397</v>
      </c>
      <c r="B7059" s="181">
        <v>4185</v>
      </c>
      <c r="C7059" s="181">
        <v>271000</v>
      </c>
      <c r="D7059" s="181">
        <v>4</v>
      </c>
      <c r="E7059" s="180" t="s">
        <v>11141</v>
      </c>
      <c r="F7059" s="180" t="s">
        <v>11</v>
      </c>
    </row>
    <row r="7060" spans="1:6">
      <c r="A7060" s="180" t="s">
        <v>397</v>
      </c>
      <c r="B7060" s="181">
        <v>5010</v>
      </c>
      <c r="C7060" s="181">
        <v>599300</v>
      </c>
      <c r="D7060" s="181">
        <v>6</v>
      </c>
      <c r="E7060" s="180" t="s">
        <v>11142</v>
      </c>
      <c r="F7060" s="180" t="s">
        <v>13</v>
      </c>
    </row>
    <row r="7061" spans="1:6">
      <c r="A7061" s="180" t="s">
        <v>397</v>
      </c>
      <c r="B7061" s="181">
        <v>3140</v>
      </c>
      <c r="C7061" s="181">
        <v>611500</v>
      </c>
      <c r="D7061" s="181">
        <v>4</v>
      </c>
      <c r="E7061" s="180" t="s">
        <v>11143</v>
      </c>
      <c r="F7061" s="180" t="s">
        <v>66</v>
      </c>
    </row>
    <row r="7062" spans="1:6">
      <c r="A7062" s="180" t="s">
        <v>397</v>
      </c>
      <c r="B7062" s="181">
        <v>4008</v>
      </c>
      <c r="C7062" s="181">
        <v>621400</v>
      </c>
      <c r="D7062" s="181">
        <v>4</v>
      </c>
      <c r="E7062" s="180" t="s">
        <v>11144</v>
      </c>
      <c r="F7062" s="180" t="s">
        <v>32</v>
      </c>
    </row>
    <row r="7063" spans="1:6">
      <c r="A7063" s="180" t="s">
        <v>397</v>
      </c>
      <c r="B7063" s="181">
        <v>4758</v>
      </c>
      <c r="C7063" s="181">
        <v>750100</v>
      </c>
      <c r="D7063" s="181">
        <v>8</v>
      </c>
      <c r="E7063" s="180" t="s">
        <v>11145</v>
      </c>
      <c r="F7063" s="180" t="s">
        <v>32</v>
      </c>
    </row>
    <row r="7064" spans="1:6">
      <c r="A7064" s="180" t="s">
        <v>397</v>
      </c>
      <c r="B7064" s="181">
        <v>3661</v>
      </c>
      <c r="C7064" s="181">
        <v>600200</v>
      </c>
      <c r="D7064" s="181">
        <v>4</v>
      </c>
      <c r="E7064" s="180" t="s">
        <v>11146</v>
      </c>
      <c r="F7064" s="180" t="s">
        <v>28</v>
      </c>
    </row>
    <row r="7065" spans="1:6">
      <c r="A7065" s="180" t="s">
        <v>397</v>
      </c>
      <c r="B7065" s="181">
        <v>4004</v>
      </c>
      <c r="C7065" s="181">
        <v>336500</v>
      </c>
      <c r="D7065" s="181">
        <v>6</v>
      </c>
      <c r="E7065" s="180" t="s">
        <v>11147</v>
      </c>
      <c r="F7065" s="180" t="s">
        <v>185</v>
      </c>
    </row>
    <row r="7066" spans="1:6">
      <c r="A7066" s="180" t="s">
        <v>397</v>
      </c>
      <c r="B7066" s="181">
        <v>4394</v>
      </c>
      <c r="C7066" s="181">
        <v>828900</v>
      </c>
      <c r="D7066" s="181">
        <v>5</v>
      </c>
      <c r="E7066" s="180" t="s">
        <v>11148</v>
      </c>
      <c r="F7066" s="180" t="s">
        <v>66</v>
      </c>
    </row>
    <row r="7067" spans="1:6">
      <c r="A7067" s="180" t="s">
        <v>397</v>
      </c>
      <c r="B7067" s="181">
        <v>3161</v>
      </c>
      <c r="C7067" s="181">
        <v>485000</v>
      </c>
      <c r="D7067" s="181">
        <v>5</v>
      </c>
      <c r="E7067" s="180" t="s">
        <v>11149</v>
      </c>
      <c r="F7067" s="180" t="s">
        <v>7</v>
      </c>
    </row>
    <row r="7068" spans="1:6">
      <c r="A7068" s="180" t="s">
        <v>397</v>
      </c>
      <c r="B7068" s="181">
        <v>5046</v>
      </c>
      <c r="C7068" s="181">
        <v>609100</v>
      </c>
      <c r="D7068" s="181">
        <v>6</v>
      </c>
      <c r="E7068" s="180" t="s">
        <v>11150</v>
      </c>
      <c r="F7068" s="180" t="s">
        <v>10</v>
      </c>
    </row>
    <row r="7069" spans="1:6">
      <c r="A7069" s="180" t="s">
        <v>397</v>
      </c>
      <c r="B7069" s="181">
        <v>5625</v>
      </c>
      <c r="C7069" s="181">
        <v>428800</v>
      </c>
      <c r="D7069" s="181">
        <v>4</v>
      </c>
      <c r="E7069" s="180" t="s">
        <v>11151</v>
      </c>
      <c r="F7069" s="180" t="s">
        <v>41</v>
      </c>
    </row>
    <row r="7070" spans="1:6">
      <c r="A7070" s="180" t="s">
        <v>397</v>
      </c>
      <c r="B7070" s="181">
        <v>3281</v>
      </c>
      <c r="C7070" s="181">
        <v>712300</v>
      </c>
      <c r="D7070" s="181">
        <v>5</v>
      </c>
      <c r="E7070" s="180" t="s">
        <v>11152</v>
      </c>
      <c r="F7070" s="180" t="s">
        <v>7</v>
      </c>
    </row>
    <row r="7071" spans="1:6">
      <c r="A7071" s="180" t="s">
        <v>397</v>
      </c>
      <c r="B7071" s="181">
        <v>5504</v>
      </c>
      <c r="C7071" s="181">
        <v>985200</v>
      </c>
      <c r="D7071" s="181">
        <v>4</v>
      </c>
      <c r="E7071" s="180" t="s">
        <v>11153</v>
      </c>
      <c r="F7071" s="180" t="s">
        <v>32</v>
      </c>
    </row>
    <row r="7072" spans="1:6">
      <c r="A7072" s="180" t="s">
        <v>397</v>
      </c>
      <c r="B7072" s="181">
        <v>3969</v>
      </c>
      <c r="C7072" s="181">
        <v>353500</v>
      </c>
      <c r="D7072" s="181">
        <v>7</v>
      </c>
      <c r="E7072" s="180" t="s">
        <v>11154</v>
      </c>
      <c r="F7072" s="180" t="s">
        <v>15</v>
      </c>
    </row>
    <row r="7073" spans="1:6">
      <c r="A7073" s="180" t="s">
        <v>397</v>
      </c>
      <c r="B7073" s="181">
        <v>4414</v>
      </c>
      <c r="C7073" s="181">
        <v>299000</v>
      </c>
      <c r="D7073" s="181">
        <v>6</v>
      </c>
      <c r="E7073" s="180" t="s">
        <v>11155</v>
      </c>
      <c r="F7073" s="180" t="s">
        <v>11</v>
      </c>
    </row>
    <row r="7074" spans="1:6">
      <c r="A7074" s="180" t="s">
        <v>397</v>
      </c>
      <c r="B7074" s="181">
        <v>6183</v>
      </c>
      <c r="C7074" s="181">
        <v>562500</v>
      </c>
      <c r="D7074" s="181">
        <v>7</v>
      </c>
      <c r="E7074" s="180" t="s">
        <v>11156</v>
      </c>
      <c r="F7074" s="180" t="s">
        <v>10</v>
      </c>
    </row>
    <row r="7075" spans="1:6">
      <c r="A7075" s="180" t="s">
        <v>397</v>
      </c>
      <c r="B7075" s="181">
        <v>3452</v>
      </c>
      <c r="C7075" s="181">
        <v>340700</v>
      </c>
      <c r="D7075" s="181">
        <v>4</v>
      </c>
      <c r="E7075" s="180" t="s">
        <v>11157</v>
      </c>
      <c r="F7075" s="180" t="s">
        <v>14</v>
      </c>
    </row>
    <row r="7076" spans="1:6">
      <c r="A7076" s="180" t="s">
        <v>397</v>
      </c>
      <c r="B7076" s="181">
        <v>5760</v>
      </c>
      <c r="C7076" s="181">
        <v>477100</v>
      </c>
      <c r="D7076" s="181">
        <v>5</v>
      </c>
      <c r="E7076" s="180" t="s">
        <v>11158</v>
      </c>
      <c r="F7076" s="180" t="s">
        <v>14</v>
      </c>
    </row>
    <row r="7077" spans="1:6">
      <c r="A7077" s="180" t="s">
        <v>397</v>
      </c>
      <c r="B7077" s="181">
        <v>3703</v>
      </c>
      <c r="C7077" s="181">
        <v>544800</v>
      </c>
      <c r="D7077" s="181">
        <v>4</v>
      </c>
      <c r="E7077" s="180" t="s">
        <v>11159</v>
      </c>
      <c r="F7077" s="180" t="s">
        <v>49</v>
      </c>
    </row>
    <row r="7078" spans="1:6">
      <c r="A7078" s="180" t="s">
        <v>397</v>
      </c>
      <c r="B7078" s="181">
        <v>8894</v>
      </c>
      <c r="C7078" s="181">
        <v>1470100</v>
      </c>
      <c r="D7078" s="181">
        <v>6</v>
      </c>
      <c r="E7078" s="180" t="s">
        <v>11160</v>
      </c>
      <c r="F7078" s="180" t="s">
        <v>49</v>
      </c>
    </row>
    <row r="7079" spans="1:6">
      <c r="A7079" s="180" t="s">
        <v>397</v>
      </c>
      <c r="B7079" s="181">
        <v>3236</v>
      </c>
      <c r="C7079" s="181">
        <v>584800</v>
      </c>
      <c r="D7079" s="181">
        <v>4</v>
      </c>
      <c r="E7079" s="180" t="s">
        <v>11161</v>
      </c>
      <c r="F7079" s="180" t="s">
        <v>32</v>
      </c>
    </row>
    <row r="7080" spans="1:6">
      <c r="A7080" s="180" t="s">
        <v>397</v>
      </c>
      <c r="B7080" s="181">
        <v>4307</v>
      </c>
      <c r="C7080" s="181">
        <v>560200</v>
      </c>
      <c r="D7080" s="181">
        <v>4</v>
      </c>
      <c r="E7080" s="180" t="s">
        <v>11162</v>
      </c>
      <c r="F7080" s="180" t="s">
        <v>28</v>
      </c>
    </row>
    <row r="7081" spans="1:6">
      <c r="A7081" s="180" t="s">
        <v>397</v>
      </c>
      <c r="B7081" s="181">
        <v>3818</v>
      </c>
      <c r="C7081" s="181">
        <v>460300</v>
      </c>
      <c r="D7081" s="181">
        <v>5</v>
      </c>
      <c r="E7081" s="180" t="s">
        <v>11163</v>
      </c>
      <c r="F7081" s="180" t="s">
        <v>111</v>
      </c>
    </row>
    <row r="7082" spans="1:6">
      <c r="A7082" s="180" t="s">
        <v>397</v>
      </c>
      <c r="B7082" s="181">
        <v>7660</v>
      </c>
      <c r="C7082" s="181">
        <v>906600</v>
      </c>
      <c r="D7082" s="181">
        <v>4</v>
      </c>
      <c r="E7082" s="180" t="s">
        <v>11164</v>
      </c>
      <c r="F7082" s="180" t="s">
        <v>13</v>
      </c>
    </row>
    <row r="7083" spans="1:6">
      <c r="A7083" s="180" t="s">
        <v>397</v>
      </c>
      <c r="B7083" s="181">
        <v>6300</v>
      </c>
      <c r="C7083" s="181">
        <v>1140400</v>
      </c>
      <c r="D7083" s="181">
        <v>6</v>
      </c>
      <c r="E7083" s="180" t="s">
        <v>11165</v>
      </c>
      <c r="F7083" s="180" t="s">
        <v>13</v>
      </c>
    </row>
    <row r="7084" spans="1:6">
      <c r="A7084" s="180" t="s">
        <v>397</v>
      </c>
      <c r="B7084" s="181">
        <v>5419</v>
      </c>
      <c r="C7084" s="181">
        <v>639500</v>
      </c>
      <c r="D7084" s="181">
        <v>4</v>
      </c>
      <c r="E7084" s="180" t="s">
        <v>11166</v>
      </c>
      <c r="F7084" s="180" t="s">
        <v>13</v>
      </c>
    </row>
    <row r="7085" spans="1:6">
      <c r="A7085" s="180" t="s">
        <v>397</v>
      </c>
      <c r="B7085" s="181">
        <v>6936</v>
      </c>
      <c r="C7085" s="181">
        <v>614700</v>
      </c>
      <c r="D7085" s="181">
        <v>4</v>
      </c>
      <c r="E7085" s="180" t="s">
        <v>11167</v>
      </c>
      <c r="F7085" s="180" t="s">
        <v>41</v>
      </c>
    </row>
    <row r="7086" spans="1:6">
      <c r="A7086" s="180" t="s">
        <v>397</v>
      </c>
      <c r="B7086" s="181">
        <v>5291</v>
      </c>
      <c r="C7086" s="181">
        <v>322500</v>
      </c>
      <c r="D7086" s="181">
        <v>4</v>
      </c>
      <c r="E7086" s="180" t="s">
        <v>11168</v>
      </c>
      <c r="F7086" s="180" t="s">
        <v>14</v>
      </c>
    </row>
    <row r="7087" spans="1:6">
      <c r="A7087" s="180" t="s">
        <v>397</v>
      </c>
      <c r="B7087" s="181">
        <v>8774</v>
      </c>
      <c r="C7087" s="181">
        <v>1317400</v>
      </c>
      <c r="D7087" s="181">
        <v>8</v>
      </c>
      <c r="E7087" s="180" t="s">
        <v>11169</v>
      </c>
      <c r="F7087" s="180" t="s">
        <v>16</v>
      </c>
    </row>
    <row r="7088" spans="1:6">
      <c r="A7088" s="180" t="s">
        <v>397</v>
      </c>
      <c r="B7088" s="181">
        <v>2850</v>
      </c>
      <c r="C7088" s="181">
        <v>696000</v>
      </c>
      <c r="D7088" s="181">
        <v>5</v>
      </c>
      <c r="E7088" s="180" t="s">
        <v>11170</v>
      </c>
      <c r="F7088" s="180" t="s">
        <v>78</v>
      </c>
    </row>
    <row r="7089" spans="1:6">
      <c r="A7089" s="180" t="s">
        <v>397</v>
      </c>
      <c r="B7089" s="181">
        <v>7797</v>
      </c>
      <c r="C7089" s="181">
        <v>658600</v>
      </c>
      <c r="D7089" s="181">
        <v>8</v>
      </c>
      <c r="E7089" s="180" t="s">
        <v>11171</v>
      </c>
      <c r="F7089" s="180" t="s">
        <v>14</v>
      </c>
    </row>
    <row r="7090" spans="1:6">
      <c r="A7090" s="180" t="s">
        <v>397</v>
      </c>
      <c r="B7090" s="181">
        <v>2805</v>
      </c>
      <c r="C7090" s="181">
        <v>273600</v>
      </c>
      <c r="D7090" s="181">
        <v>6</v>
      </c>
      <c r="E7090" s="180" t="s">
        <v>11172</v>
      </c>
      <c r="F7090" s="180" t="s">
        <v>14</v>
      </c>
    </row>
    <row r="7091" spans="1:6">
      <c r="A7091" s="180" t="s">
        <v>397</v>
      </c>
      <c r="B7091" s="181">
        <v>3584</v>
      </c>
      <c r="C7091" s="181">
        <v>706100</v>
      </c>
      <c r="D7091" s="181">
        <v>4</v>
      </c>
      <c r="E7091" s="180" t="s">
        <v>11173</v>
      </c>
      <c r="F7091" s="180" t="s">
        <v>66</v>
      </c>
    </row>
    <row r="7092" spans="1:6">
      <c r="A7092" s="180" t="s">
        <v>397</v>
      </c>
      <c r="B7092" s="181">
        <v>6191</v>
      </c>
      <c r="C7092" s="181">
        <v>809500</v>
      </c>
      <c r="D7092" s="181">
        <v>5</v>
      </c>
      <c r="E7092" s="180" t="s">
        <v>11174</v>
      </c>
      <c r="F7092" s="180" t="s">
        <v>49</v>
      </c>
    </row>
    <row r="7093" spans="1:6">
      <c r="A7093" s="180" t="s">
        <v>397</v>
      </c>
      <c r="B7093" s="181">
        <v>3970</v>
      </c>
      <c r="C7093" s="181">
        <v>707400</v>
      </c>
      <c r="D7093" s="181">
        <v>5</v>
      </c>
      <c r="E7093" s="180" t="s">
        <v>11175</v>
      </c>
      <c r="F7093" s="180" t="s">
        <v>44</v>
      </c>
    </row>
    <row r="7094" spans="1:6">
      <c r="A7094" s="180" t="s">
        <v>397</v>
      </c>
      <c r="B7094" s="181">
        <v>5865</v>
      </c>
      <c r="C7094" s="181">
        <v>1439900</v>
      </c>
      <c r="D7094" s="181">
        <v>6</v>
      </c>
      <c r="E7094" s="180" t="s">
        <v>11176</v>
      </c>
      <c r="F7094" s="180" t="s">
        <v>7</v>
      </c>
    </row>
    <row r="7095" spans="1:6">
      <c r="A7095" s="180" t="s">
        <v>397</v>
      </c>
      <c r="B7095" s="181">
        <v>4473</v>
      </c>
      <c r="C7095" s="181">
        <v>309400</v>
      </c>
      <c r="D7095" s="181">
        <v>6</v>
      </c>
      <c r="E7095" s="180" t="s">
        <v>11177</v>
      </c>
      <c r="F7095" s="180" t="s">
        <v>11</v>
      </c>
    </row>
    <row r="7096" spans="1:6">
      <c r="A7096" s="180" t="s">
        <v>397</v>
      </c>
      <c r="B7096" s="181">
        <v>4955</v>
      </c>
      <c r="C7096" s="181">
        <v>1608800</v>
      </c>
      <c r="D7096" s="181">
        <v>4</v>
      </c>
      <c r="E7096" s="180" t="s">
        <v>11178</v>
      </c>
      <c r="F7096" s="180" t="s">
        <v>7</v>
      </c>
    </row>
    <row r="7097" spans="1:6">
      <c r="A7097" s="180" t="s">
        <v>397</v>
      </c>
      <c r="B7097" s="181">
        <v>3274</v>
      </c>
      <c r="C7097" s="181">
        <v>581000</v>
      </c>
      <c r="D7097" s="181">
        <v>4</v>
      </c>
      <c r="E7097" s="180" t="s">
        <v>11179</v>
      </c>
      <c r="F7097" s="180" t="s">
        <v>62</v>
      </c>
    </row>
    <row r="7098" spans="1:6">
      <c r="A7098" s="180" t="s">
        <v>397</v>
      </c>
      <c r="B7098" s="181">
        <v>7989</v>
      </c>
      <c r="C7098" s="181">
        <v>597600</v>
      </c>
      <c r="D7098" s="181">
        <v>6</v>
      </c>
      <c r="E7098" s="180" t="s">
        <v>11180</v>
      </c>
      <c r="F7098" s="180" t="s">
        <v>10</v>
      </c>
    </row>
    <row r="7099" spans="1:6">
      <c r="A7099" s="180" t="s">
        <v>397</v>
      </c>
      <c r="B7099" s="181">
        <v>3852</v>
      </c>
      <c r="C7099" s="181">
        <v>699200</v>
      </c>
      <c r="D7099" s="181">
        <v>6</v>
      </c>
      <c r="E7099" s="180" t="s">
        <v>11181</v>
      </c>
      <c r="F7099" s="180" t="s">
        <v>78</v>
      </c>
    </row>
    <row r="7100" spans="1:6">
      <c r="A7100" s="180" t="s">
        <v>397</v>
      </c>
      <c r="B7100" s="181">
        <v>3345</v>
      </c>
      <c r="C7100" s="181">
        <v>271200</v>
      </c>
      <c r="D7100" s="181">
        <v>4</v>
      </c>
      <c r="E7100" s="180" t="s">
        <v>11182</v>
      </c>
      <c r="F7100" s="180" t="s">
        <v>14</v>
      </c>
    </row>
    <row r="7101" spans="1:6">
      <c r="A7101" s="180" t="s">
        <v>397</v>
      </c>
      <c r="B7101" s="181">
        <v>2960</v>
      </c>
      <c r="C7101" s="181">
        <v>602500</v>
      </c>
      <c r="D7101" s="181">
        <v>4</v>
      </c>
      <c r="E7101" s="180" t="s">
        <v>11183</v>
      </c>
      <c r="F7101" s="180" t="s">
        <v>44</v>
      </c>
    </row>
    <row r="7102" spans="1:6">
      <c r="A7102" s="180" t="s">
        <v>397</v>
      </c>
      <c r="B7102" s="181">
        <v>4170</v>
      </c>
      <c r="C7102" s="181">
        <v>294100</v>
      </c>
      <c r="D7102" s="181">
        <v>6</v>
      </c>
      <c r="E7102" s="180" t="s">
        <v>11184</v>
      </c>
      <c r="F7102" s="180" t="s">
        <v>11</v>
      </c>
    </row>
    <row r="7103" spans="1:6">
      <c r="A7103" s="180" t="s">
        <v>397</v>
      </c>
      <c r="B7103" s="181">
        <v>15146</v>
      </c>
      <c r="C7103" s="181">
        <v>2145200</v>
      </c>
      <c r="D7103" s="181">
        <v>5</v>
      </c>
      <c r="E7103" s="180" t="s">
        <v>11185</v>
      </c>
      <c r="F7103" s="180" t="s">
        <v>24</v>
      </c>
    </row>
    <row r="7104" spans="1:6">
      <c r="A7104" s="180" t="s">
        <v>397</v>
      </c>
      <c r="B7104" s="181">
        <v>3808</v>
      </c>
      <c r="C7104" s="181">
        <v>516400</v>
      </c>
      <c r="D7104" s="181">
        <v>5</v>
      </c>
      <c r="E7104" s="180" t="s">
        <v>11186</v>
      </c>
      <c r="F7104" s="180" t="s">
        <v>49</v>
      </c>
    </row>
    <row r="7105" spans="1:6">
      <c r="A7105" s="180" t="s">
        <v>397</v>
      </c>
      <c r="B7105" s="181">
        <v>2064</v>
      </c>
      <c r="C7105" s="181">
        <v>222600</v>
      </c>
      <c r="D7105" s="181">
        <v>5</v>
      </c>
      <c r="E7105" s="180" t="s">
        <v>11187</v>
      </c>
      <c r="F7105" s="180" t="s">
        <v>14</v>
      </c>
    </row>
    <row r="7106" spans="1:6">
      <c r="A7106" s="180" t="s">
        <v>397</v>
      </c>
      <c r="B7106" s="181">
        <v>3856</v>
      </c>
      <c r="C7106" s="181">
        <v>378000</v>
      </c>
      <c r="D7106" s="181">
        <v>6</v>
      </c>
      <c r="E7106" s="180" t="s">
        <v>11188</v>
      </c>
      <c r="F7106" s="180" t="s">
        <v>14</v>
      </c>
    </row>
    <row r="7107" spans="1:6">
      <c r="A7107" s="180" t="s">
        <v>397</v>
      </c>
      <c r="B7107" s="181">
        <v>3496</v>
      </c>
      <c r="C7107" s="181">
        <v>244500</v>
      </c>
      <c r="D7107" s="181">
        <v>4</v>
      </c>
      <c r="E7107" s="180" t="s">
        <v>11189</v>
      </c>
      <c r="F7107" s="180" t="s">
        <v>11</v>
      </c>
    </row>
    <row r="7108" spans="1:6">
      <c r="A7108" s="180" t="s">
        <v>397</v>
      </c>
      <c r="B7108" s="181">
        <v>3232</v>
      </c>
      <c r="C7108" s="181">
        <v>111200</v>
      </c>
      <c r="D7108" s="181">
        <v>4</v>
      </c>
      <c r="E7108" s="180" t="s">
        <v>11190</v>
      </c>
      <c r="F7108" s="180" t="s">
        <v>188</v>
      </c>
    </row>
    <row r="7109" spans="1:6">
      <c r="A7109" s="180" t="s">
        <v>397</v>
      </c>
      <c r="B7109" s="181">
        <v>2527</v>
      </c>
      <c r="C7109" s="181">
        <v>599500</v>
      </c>
      <c r="D7109" s="181">
        <v>4</v>
      </c>
      <c r="E7109" s="180" t="s">
        <v>11191</v>
      </c>
      <c r="F7109" s="180" t="s">
        <v>28</v>
      </c>
    </row>
    <row r="7110" spans="1:6">
      <c r="A7110" s="180" t="s">
        <v>397</v>
      </c>
      <c r="B7110" s="181">
        <v>6000</v>
      </c>
      <c r="C7110" s="181">
        <v>299600</v>
      </c>
      <c r="D7110" s="181">
        <v>4</v>
      </c>
      <c r="E7110" s="180" t="s">
        <v>11192</v>
      </c>
      <c r="F7110" s="180" t="s">
        <v>15</v>
      </c>
    </row>
    <row r="7111" spans="1:6">
      <c r="A7111" s="180" t="s">
        <v>397</v>
      </c>
      <c r="B7111" s="181">
        <v>3454</v>
      </c>
      <c r="C7111" s="181">
        <v>249000</v>
      </c>
      <c r="D7111" s="181">
        <v>4</v>
      </c>
      <c r="E7111" s="180" t="s">
        <v>11193</v>
      </c>
      <c r="F7111" s="180" t="s">
        <v>11</v>
      </c>
    </row>
    <row r="7112" spans="1:6">
      <c r="A7112" s="180" t="s">
        <v>397</v>
      </c>
      <c r="B7112" s="181">
        <v>3306</v>
      </c>
      <c r="C7112" s="181">
        <v>377200</v>
      </c>
      <c r="D7112" s="181">
        <v>4</v>
      </c>
      <c r="E7112" s="180" t="s">
        <v>11194</v>
      </c>
      <c r="F7112" s="180" t="s">
        <v>29</v>
      </c>
    </row>
    <row r="7113" spans="1:6">
      <c r="A7113" s="180" t="s">
        <v>397</v>
      </c>
      <c r="B7113" s="181">
        <v>5115</v>
      </c>
      <c r="C7113" s="181">
        <v>358200</v>
      </c>
      <c r="D7113" s="181">
        <v>5</v>
      </c>
      <c r="E7113" s="180" t="s">
        <v>11195</v>
      </c>
      <c r="F7113" s="180" t="s">
        <v>14</v>
      </c>
    </row>
    <row r="7114" spans="1:6">
      <c r="A7114" s="180" t="s">
        <v>397</v>
      </c>
      <c r="B7114" s="181">
        <v>5274</v>
      </c>
      <c r="C7114" s="181">
        <v>373500</v>
      </c>
      <c r="D7114" s="181">
        <v>5</v>
      </c>
      <c r="E7114" s="180" t="s">
        <v>11196</v>
      </c>
      <c r="F7114" s="180" t="s">
        <v>14</v>
      </c>
    </row>
    <row r="7115" spans="1:6">
      <c r="A7115" s="180" t="s">
        <v>397</v>
      </c>
      <c r="B7115" s="181">
        <v>3150</v>
      </c>
      <c r="C7115" s="181">
        <v>355600</v>
      </c>
      <c r="D7115" s="181">
        <v>4</v>
      </c>
      <c r="E7115" s="180" t="s">
        <v>11197</v>
      </c>
      <c r="F7115" s="180" t="s">
        <v>190</v>
      </c>
    </row>
    <row r="7116" spans="1:6">
      <c r="A7116" s="180" t="s">
        <v>397</v>
      </c>
      <c r="B7116" s="181">
        <v>4815</v>
      </c>
      <c r="C7116" s="181">
        <v>371800</v>
      </c>
      <c r="D7116" s="181">
        <v>7</v>
      </c>
      <c r="E7116" s="180" t="s">
        <v>11198</v>
      </c>
      <c r="F7116" s="180" t="s">
        <v>15</v>
      </c>
    </row>
    <row r="7117" spans="1:6">
      <c r="A7117" s="180" t="s">
        <v>397</v>
      </c>
      <c r="B7117" s="181">
        <v>5540</v>
      </c>
      <c r="C7117" s="181">
        <v>1150300</v>
      </c>
      <c r="D7117" s="181">
        <v>5</v>
      </c>
      <c r="E7117" s="180" t="s">
        <v>11199</v>
      </c>
      <c r="F7117" s="180" t="s">
        <v>7</v>
      </c>
    </row>
    <row r="7118" spans="1:6">
      <c r="A7118" s="180" t="s">
        <v>397</v>
      </c>
      <c r="B7118" s="181">
        <v>5922</v>
      </c>
      <c r="C7118" s="181">
        <v>1172300</v>
      </c>
      <c r="D7118" s="181">
        <v>6</v>
      </c>
      <c r="E7118" s="180" t="s">
        <v>11200</v>
      </c>
      <c r="F7118" s="180" t="s">
        <v>28</v>
      </c>
    </row>
    <row r="7119" spans="1:6">
      <c r="A7119" s="180" t="s">
        <v>397</v>
      </c>
      <c r="B7119" s="181">
        <v>7179</v>
      </c>
      <c r="C7119" s="181">
        <v>655500</v>
      </c>
      <c r="D7119" s="181">
        <v>8</v>
      </c>
      <c r="E7119" s="180" t="s">
        <v>11201</v>
      </c>
      <c r="F7119" s="180" t="s">
        <v>14</v>
      </c>
    </row>
    <row r="7120" spans="1:6">
      <c r="A7120" s="180" t="s">
        <v>397</v>
      </c>
      <c r="B7120" s="181">
        <v>4680</v>
      </c>
      <c r="C7120" s="181">
        <v>515900</v>
      </c>
      <c r="D7120" s="181">
        <v>6</v>
      </c>
      <c r="E7120" s="180" t="s">
        <v>11202</v>
      </c>
      <c r="F7120" s="180" t="s">
        <v>5</v>
      </c>
    </row>
    <row r="7121" spans="1:6">
      <c r="A7121" s="180" t="s">
        <v>397</v>
      </c>
      <c r="B7121" s="181">
        <v>6621</v>
      </c>
      <c r="C7121" s="181">
        <v>676600</v>
      </c>
      <c r="D7121" s="181">
        <v>6</v>
      </c>
      <c r="E7121" s="180" t="s">
        <v>11203</v>
      </c>
      <c r="F7121" s="180" t="s">
        <v>13</v>
      </c>
    </row>
    <row r="7122" spans="1:6">
      <c r="A7122" s="180" t="s">
        <v>397</v>
      </c>
      <c r="B7122" s="181">
        <v>2140</v>
      </c>
      <c r="C7122" s="181">
        <v>710600</v>
      </c>
      <c r="D7122" s="181">
        <v>4</v>
      </c>
      <c r="E7122" s="180" t="s">
        <v>11204</v>
      </c>
      <c r="F7122" s="180" t="s">
        <v>44</v>
      </c>
    </row>
    <row r="7123" spans="1:6">
      <c r="A7123" s="180" t="s">
        <v>397</v>
      </c>
      <c r="B7123" s="181">
        <v>5322</v>
      </c>
      <c r="C7123" s="181">
        <v>384900</v>
      </c>
      <c r="D7123" s="181">
        <v>7</v>
      </c>
      <c r="E7123" s="180" t="s">
        <v>11205</v>
      </c>
      <c r="F7123" s="180" t="s">
        <v>183</v>
      </c>
    </row>
    <row r="7124" spans="1:6">
      <c r="A7124" s="180" t="s">
        <v>397</v>
      </c>
      <c r="B7124" s="181">
        <v>9078</v>
      </c>
      <c r="C7124" s="181">
        <v>2227900</v>
      </c>
      <c r="D7124" s="181">
        <v>6</v>
      </c>
      <c r="E7124" s="180" t="s">
        <v>11206</v>
      </c>
      <c r="F7124" s="180" t="s">
        <v>7</v>
      </c>
    </row>
    <row r="7125" spans="1:6">
      <c r="A7125" s="180" t="s">
        <v>397</v>
      </c>
      <c r="B7125" s="181">
        <v>3498</v>
      </c>
      <c r="C7125" s="181">
        <v>580900</v>
      </c>
      <c r="D7125" s="181">
        <v>5</v>
      </c>
      <c r="E7125" s="180" t="s">
        <v>11207</v>
      </c>
      <c r="F7125" s="180" t="s">
        <v>69</v>
      </c>
    </row>
    <row r="7126" spans="1:6">
      <c r="A7126" s="180" t="s">
        <v>397</v>
      </c>
      <c r="B7126" s="181">
        <v>7874</v>
      </c>
      <c r="C7126" s="181">
        <v>504000</v>
      </c>
      <c r="D7126" s="181">
        <v>7</v>
      </c>
      <c r="E7126" s="180" t="s">
        <v>11208</v>
      </c>
      <c r="F7126" s="180" t="s">
        <v>14</v>
      </c>
    </row>
    <row r="7127" spans="1:6">
      <c r="A7127" s="180" t="s">
        <v>397</v>
      </c>
      <c r="B7127" s="181">
        <v>4161</v>
      </c>
      <c r="C7127" s="181">
        <v>320300</v>
      </c>
      <c r="D7127" s="181">
        <v>5</v>
      </c>
      <c r="E7127" s="180" t="s">
        <v>11209</v>
      </c>
      <c r="F7127" s="180" t="s">
        <v>158</v>
      </c>
    </row>
    <row r="7128" spans="1:6">
      <c r="A7128" s="180" t="s">
        <v>397</v>
      </c>
      <c r="B7128" s="181">
        <v>3168</v>
      </c>
      <c r="C7128" s="181">
        <v>755200</v>
      </c>
      <c r="D7128" s="181">
        <v>4</v>
      </c>
      <c r="E7128" s="180" t="s">
        <v>11210</v>
      </c>
      <c r="F7128" s="180" t="s">
        <v>78</v>
      </c>
    </row>
    <row r="7129" spans="1:6">
      <c r="A7129" s="180" t="s">
        <v>397</v>
      </c>
      <c r="B7129" s="181">
        <v>2958</v>
      </c>
      <c r="C7129" s="181">
        <v>289800</v>
      </c>
      <c r="D7129" s="181">
        <v>4</v>
      </c>
      <c r="E7129" s="180" t="s">
        <v>11211</v>
      </c>
      <c r="F7129" s="180" t="s">
        <v>11</v>
      </c>
    </row>
    <row r="7130" spans="1:6">
      <c r="A7130" s="180" t="s">
        <v>397</v>
      </c>
      <c r="B7130" s="181">
        <v>2728</v>
      </c>
      <c r="C7130" s="181">
        <v>538000</v>
      </c>
      <c r="D7130" s="181">
        <v>4</v>
      </c>
      <c r="E7130" s="180" t="s">
        <v>11212</v>
      </c>
      <c r="F7130" s="180" t="s">
        <v>28</v>
      </c>
    </row>
    <row r="7131" spans="1:6">
      <c r="A7131" s="180" t="s">
        <v>397</v>
      </c>
      <c r="B7131" s="181">
        <v>4883</v>
      </c>
      <c r="C7131" s="181">
        <v>329300</v>
      </c>
      <c r="D7131" s="181">
        <v>6</v>
      </c>
      <c r="E7131" s="180" t="s">
        <v>11213</v>
      </c>
      <c r="F7131" s="180" t="s">
        <v>14</v>
      </c>
    </row>
    <row r="7132" spans="1:6">
      <c r="A7132" s="180" t="s">
        <v>397</v>
      </c>
      <c r="B7132" s="181">
        <v>13239</v>
      </c>
      <c r="C7132" s="181">
        <v>2569000</v>
      </c>
      <c r="D7132" s="181">
        <v>7</v>
      </c>
      <c r="E7132" s="180" t="s">
        <v>11214</v>
      </c>
      <c r="F7132" s="180" t="s">
        <v>24</v>
      </c>
    </row>
    <row r="7133" spans="1:6">
      <c r="A7133" s="180" t="s">
        <v>397</v>
      </c>
      <c r="B7133" s="181">
        <v>4032</v>
      </c>
      <c r="C7133" s="181">
        <v>205200</v>
      </c>
      <c r="D7133" s="181">
        <v>4</v>
      </c>
      <c r="E7133" s="180" t="s">
        <v>11215</v>
      </c>
      <c r="F7133" s="180" t="s">
        <v>11</v>
      </c>
    </row>
    <row r="7134" spans="1:6">
      <c r="A7134" s="180" t="s">
        <v>397</v>
      </c>
      <c r="B7134" s="181">
        <v>4349</v>
      </c>
      <c r="C7134" s="181">
        <v>614100</v>
      </c>
      <c r="D7134" s="181">
        <v>4</v>
      </c>
      <c r="E7134" s="180" t="s">
        <v>11216</v>
      </c>
      <c r="F7134" s="180" t="s">
        <v>13</v>
      </c>
    </row>
    <row r="7135" spans="1:6">
      <c r="A7135" s="180" t="s">
        <v>397</v>
      </c>
      <c r="B7135" s="181">
        <v>4174</v>
      </c>
      <c r="C7135" s="181">
        <v>609300</v>
      </c>
      <c r="D7135" s="181">
        <v>4</v>
      </c>
      <c r="E7135" s="180" t="s">
        <v>11217</v>
      </c>
      <c r="F7135" s="180" t="s">
        <v>10</v>
      </c>
    </row>
    <row r="7136" spans="1:6">
      <c r="A7136" s="180" t="s">
        <v>397</v>
      </c>
      <c r="B7136" s="181">
        <v>4338</v>
      </c>
      <c r="C7136" s="181">
        <v>1439900</v>
      </c>
      <c r="D7136" s="181">
        <v>6</v>
      </c>
      <c r="E7136" s="180" t="s">
        <v>11218</v>
      </c>
      <c r="F7136" s="180" t="s">
        <v>7</v>
      </c>
    </row>
    <row r="7137" spans="1:6">
      <c r="A7137" s="180" t="s">
        <v>397</v>
      </c>
      <c r="B7137" s="181">
        <v>4155</v>
      </c>
      <c r="C7137" s="181">
        <v>318300</v>
      </c>
      <c r="D7137" s="181">
        <v>4</v>
      </c>
      <c r="E7137" s="180" t="s">
        <v>11219</v>
      </c>
      <c r="F7137" s="180" t="s">
        <v>37</v>
      </c>
    </row>
    <row r="7138" spans="1:6">
      <c r="A7138" s="180" t="s">
        <v>397</v>
      </c>
      <c r="B7138" s="181">
        <v>3892</v>
      </c>
      <c r="C7138" s="181">
        <v>652000</v>
      </c>
      <c r="D7138" s="181">
        <v>4</v>
      </c>
      <c r="E7138" s="180" t="s">
        <v>11220</v>
      </c>
      <c r="F7138" s="180" t="s">
        <v>66</v>
      </c>
    </row>
    <row r="7139" spans="1:6">
      <c r="A7139" s="180" t="s">
        <v>397</v>
      </c>
      <c r="B7139" s="181">
        <v>3490</v>
      </c>
      <c r="C7139" s="181">
        <v>631800</v>
      </c>
      <c r="D7139" s="181">
        <v>5</v>
      </c>
      <c r="E7139" s="180" t="s">
        <v>11221</v>
      </c>
      <c r="F7139" s="180" t="s">
        <v>28</v>
      </c>
    </row>
    <row r="7140" spans="1:6">
      <c r="A7140" s="180" t="s">
        <v>397</v>
      </c>
      <c r="B7140" s="181">
        <v>5346</v>
      </c>
      <c r="C7140" s="181">
        <v>480800</v>
      </c>
      <c r="D7140" s="181">
        <v>6</v>
      </c>
      <c r="E7140" s="180" t="s">
        <v>11222</v>
      </c>
      <c r="F7140" s="180" t="s">
        <v>14</v>
      </c>
    </row>
    <row r="7141" spans="1:6">
      <c r="A7141" s="180" t="s">
        <v>397</v>
      </c>
      <c r="B7141" s="181">
        <v>5544</v>
      </c>
      <c r="C7141" s="181">
        <v>706800</v>
      </c>
      <c r="D7141" s="181">
        <v>5</v>
      </c>
      <c r="E7141" s="180" t="s">
        <v>11223</v>
      </c>
      <c r="F7141" s="180" t="s">
        <v>13</v>
      </c>
    </row>
    <row r="7142" spans="1:6">
      <c r="A7142" s="180" t="s">
        <v>397</v>
      </c>
      <c r="B7142" s="181">
        <v>4159</v>
      </c>
      <c r="C7142" s="181">
        <v>296700</v>
      </c>
      <c r="D7142" s="181">
        <v>4</v>
      </c>
      <c r="E7142" s="180" t="s">
        <v>11224</v>
      </c>
      <c r="F7142" s="180" t="s">
        <v>15</v>
      </c>
    </row>
    <row r="7143" spans="1:6">
      <c r="A7143" s="180" t="s">
        <v>397</v>
      </c>
      <c r="B7143" s="181">
        <v>5239</v>
      </c>
      <c r="C7143" s="181">
        <v>671300</v>
      </c>
      <c r="D7143" s="181">
        <v>5</v>
      </c>
      <c r="E7143" s="180" t="s">
        <v>11225</v>
      </c>
      <c r="F7143" s="180" t="s">
        <v>45</v>
      </c>
    </row>
    <row r="7144" spans="1:6">
      <c r="A7144" s="180" t="s">
        <v>397</v>
      </c>
      <c r="B7144" s="181">
        <v>4930</v>
      </c>
      <c r="C7144" s="181">
        <v>789500</v>
      </c>
      <c r="D7144" s="181">
        <v>8</v>
      </c>
      <c r="E7144" s="180" t="s">
        <v>11226</v>
      </c>
      <c r="F7144" s="180" t="s">
        <v>62</v>
      </c>
    </row>
    <row r="7145" spans="1:6">
      <c r="A7145" s="180" t="s">
        <v>397</v>
      </c>
      <c r="B7145" s="181">
        <v>3645</v>
      </c>
      <c r="C7145" s="181">
        <v>451400</v>
      </c>
      <c r="D7145" s="181">
        <v>4</v>
      </c>
      <c r="E7145" s="180" t="s">
        <v>11227</v>
      </c>
      <c r="F7145" s="180" t="s">
        <v>95</v>
      </c>
    </row>
    <row r="7146" spans="1:6">
      <c r="A7146" s="180" t="s">
        <v>397</v>
      </c>
      <c r="B7146" s="181">
        <v>5904</v>
      </c>
      <c r="C7146" s="181">
        <v>365100</v>
      </c>
      <c r="D7146" s="181">
        <v>6</v>
      </c>
      <c r="E7146" s="180" t="s">
        <v>11228</v>
      </c>
      <c r="F7146" s="180" t="s">
        <v>11</v>
      </c>
    </row>
    <row r="7147" spans="1:6">
      <c r="A7147" s="180" t="s">
        <v>397</v>
      </c>
      <c r="B7147" s="181">
        <v>5881</v>
      </c>
      <c r="C7147" s="181">
        <v>596500</v>
      </c>
      <c r="D7147" s="181">
        <v>4</v>
      </c>
      <c r="E7147" s="180" t="s">
        <v>11229</v>
      </c>
      <c r="F7147" s="180" t="s">
        <v>14</v>
      </c>
    </row>
    <row r="7148" spans="1:6">
      <c r="A7148" s="180" t="s">
        <v>397</v>
      </c>
      <c r="B7148" s="181">
        <v>8300</v>
      </c>
      <c r="C7148" s="181">
        <v>572500</v>
      </c>
      <c r="D7148" s="181">
        <v>8</v>
      </c>
      <c r="E7148" s="180" t="s">
        <v>11230</v>
      </c>
      <c r="F7148" s="180" t="s">
        <v>10</v>
      </c>
    </row>
    <row r="7149" spans="1:6">
      <c r="A7149" s="180" t="s">
        <v>397</v>
      </c>
      <c r="B7149" s="181">
        <v>4281</v>
      </c>
      <c r="C7149" s="181">
        <v>290100</v>
      </c>
      <c r="D7149" s="181">
        <v>5</v>
      </c>
      <c r="E7149" s="180" t="s">
        <v>11231</v>
      </c>
      <c r="F7149" s="180" t="s">
        <v>11</v>
      </c>
    </row>
    <row r="7150" spans="1:6">
      <c r="A7150" s="180" t="s">
        <v>397</v>
      </c>
      <c r="B7150" s="181">
        <v>5188</v>
      </c>
      <c r="C7150" s="181">
        <v>670900</v>
      </c>
      <c r="D7150" s="181">
        <v>6</v>
      </c>
      <c r="E7150" s="180" t="s">
        <v>11232</v>
      </c>
      <c r="F7150" s="180" t="s">
        <v>5</v>
      </c>
    </row>
    <row r="7151" spans="1:6">
      <c r="A7151" s="180" t="s">
        <v>397</v>
      </c>
      <c r="B7151" s="181">
        <v>3296</v>
      </c>
      <c r="C7151" s="181">
        <v>247200</v>
      </c>
      <c r="D7151" s="181">
        <v>4</v>
      </c>
      <c r="E7151" s="180" t="s">
        <v>11233</v>
      </c>
      <c r="F7151" s="180" t="s">
        <v>27</v>
      </c>
    </row>
    <row r="7152" spans="1:6">
      <c r="A7152" s="180" t="s">
        <v>397</v>
      </c>
      <c r="B7152" s="181">
        <v>3498</v>
      </c>
      <c r="C7152" s="181">
        <v>639700</v>
      </c>
      <c r="D7152" s="181">
        <v>4</v>
      </c>
      <c r="E7152" s="180" t="s">
        <v>11234</v>
      </c>
      <c r="F7152" s="180" t="s">
        <v>28</v>
      </c>
    </row>
    <row r="7153" spans="1:6">
      <c r="A7153" s="180" t="s">
        <v>397</v>
      </c>
      <c r="B7153" s="181">
        <v>5047</v>
      </c>
      <c r="C7153" s="181">
        <v>1560700</v>
      </c>
      <c r="D7153" s="181">
        <v>4</v>
      </c>
      <c r="E7153" s="180" t="s">
        <v>11235</v>
      </c>
      <c r="F7153" s="180" t="s">
        <v>7</v>
      </c>
    </row>
    <row r="7154" spans="1:6">
      <c r="A7154" s="180" t="s">
        <v>397</v>
      </c>
      <c r="B7154" s="181">
        <v>5340</v>
      </c>
      <c r="C7154" s="181">
        <v>681800</v>
      </c>
      <c r="D7154" s="181">
        <v>6</v>
      </c>
      <c r="E7154" s="180" t="s">
        <v>11236</v>
      </c>
      <c r="F7154" s="180" t="s">
        <v>138</v>
      </c>
    </row>
    <row r="7155" spans="1:6">
      <c r="A7155" s="180" t="s">
        <v>397</v>
      </c>
      <c r="B7155" s="181">
        <v>4749</v>
      </c>
      <c r="C7155" s="181">
        <v>344900</v>
      </c>
      <c r="D7155" s="181">
        <v>4</v>
      </c>
      <c r="E7155" s="180" t="s">
        <v>11237</v>
      </c>
      <c r="F7155" s="180" t="s">
        <v>15</v>
      </c>
    </row>
    <row r="7156" spans="1:6">
      <c r="A7156" s="180" t="s">
        <v>397</v>
      </c>
      <c r="B7156" s="181">
        <v>4302</v>
      </c>
      <c r="C7156" s="181">
        <v>283600</v>
      </c>
      <c r="D7156" s="181">
        <v>5</v>
      </c>
      <c r="E7156" s="180" t="s">
        <v>11238</v>
      </c>
      <c r="F7156" s="180" t="s">
        <v>11</v>
      </c>
    </row>
    <row r="7157" spans="1:6">
      <c r="A7157" s="180" t="s">
        <v>397</v>
      </c>
      <c r="B7157" s="181">
        <v>6690</v>
      </c>
      <c r="C7157" s="181">
        <v>845900</v>
      </c>
      <c r="D7157" s="181">
        <v>5</v>
      </c>
      <c r="E7157" s="180" t="s">
        <v>11239</v>
      </c>
      <c r="F7157" s="180" t="s">
        <v>76</v>
      </c>
    </row>
    <row r="7158" spans="1:6">
      <c r="A7158" s="180" t="s">
        <v>397</v>
      </c>
      <c r="B7158" s="181">
        <v>3888</v>
      </c>
      <c r="C7158" s="181">
        <v>303600</v>
      </c>
      <c r="D7158" s="181">
        <v>6</v>
      </c>
      <c r="E7158" s="180" t="s">
        <v>11240</v>
      </c>
      <c r="F7158" s="180" t="s">
        <v>11</v>
      </c>
    </row>
    <row r="7159" spans="1:6">
      <c r="A7159" s="180" t="s">
        <v>397</v>
      </c>
      <c r="B7159" s="181">
        <v>2295</v>
      </c>
      <c r="C7159" s="181">
        <v>318600</v>
      </c>
      <c r="D7159" s="181">
        <v>5</v>
      </c>
      <c r="E7159" s="180" t="s">
        <v>11241</v>
      </c>
      <c r="F7159" s="180" t="s">
        <v>11</v>
      </c>
    </row>
    <row r="7160" spans="1:6">
      <c r="A7160" s="180" t="s">
        <v>397</v>
      </c>
      <c r="B7160" s="181">
        <v>6180</v>
      </c>
      <c r="C7160" s="181">
        <v>694800</v>
      </c>
      <c r="D7160" s="181">
        <v>6</v>
      </c>
      <c r="E7160" s="180" t="s">
        <v>11242</v>
      </c>
      <c r="F7160" s="180" t="s">
        <v>10</v>
      </c>
    </row>
    <row r="7161" spans="1:6">
      <c r="A7161" s="180" t="s">
        <v>397</v>
      </c>
      <c r="B7161" s="181">
        <v>4668</v>
      </c>
      <c r="C7161" s="181">
        <v>308800</v>
      </c>
      <c r="D7161" s="181">
        <v>6</v>
      </c>
      <c r="E7161" s="180" t="s">
        <v>11243</v>
      </c>
      <c r="F7161" s="180" t="s">
        <v>11</v>
      </c>
    </row>
    <row r="7162" spans="1:6">
      <c r="A7162" s="180" t="s">
        <v>397</v>
      </c>
      <c r="B7162" s="181">
        <v>5995</v>
      </c>
      <c r="C7162" s="181">
        <v>850500</v>
      </c>
      <c r="D7162" s="181">
        <v>6</v>
      </c>
      <c r="E7162" s="180" t="s">
        <v>11244</v>
      </c>
      <c r="F7162" s="180" t="s">
        <v>41</v>
      </c>
    </row>
    <row r="7163" spans="1:6">
      <c r="A7163" s="180" t="s">
        <v>397</v>
      </c>
      <c r="B7163" s="181">
        <v>3516</v>
      </c>
      <c r="C7163" s="181">
        <v>482200</v>
      </c>
      <c r="D7163" s="181">
        <v>4</v>
      </c>
      <c r="E7163" s="180" t="s">
        <v>11245</v>
      </c>
      <c r="F7163" s="180" t="s">
        <v>46</v>
      </c>
    </row>
    <row r="7164" spans="1:6">
      <c r="A7164" s="180" t="s">
        <v>397</v>
      </c>
      <c r="B7164" s="181">
        <v>3113</v>
      </c>
      <c r="C7164" s="181">
        <v>294600</v>
      </c>
      <c r="D7164" s="181">
        <v>4</v>
      </c>
      <c r="E7164" s="180" t="s">
        <v>11246</v>
      </c>
      <c r="F7164" s="180" t="s">
        <v>14</v>
      </c>
    </row>
    <row r="7165" spans="1:6">
      <c r="A7165" s="180" t="s">
        <v>397</v>
      </c>
      <c r="B7165" s="181">
        <v>4518</v>
      </c>
      <c r="C7165" s="181">
        <v>859500</v>
      </c>
      <c r="D7165" s="181">
        <v>4</v>
      </c>
      <c r="E7165" s="180" t="s">
        <v>11247</v>
      </c>
      <c r="F7165" s="180" t="s">
        <v>7</v>
      </c>
    </row>
    <row r="7166" spans="1:6">
      <c r="A7166" s="180" t="s">
        <v>397</v>
      </c>
      <c r="B7166" s="181">
        <v>6905</v>
      </c>
      <c r="C7166" s="181">
        <v>537000</v>
      </c>
      <c r="D7166" s="181">
        <v>4</v>
      </c>
      <c r="E7166" s="180" t="s">
        <v>11248</v>
      </c>
      <c r="F7166" s="180" t="s">
        <v>41</v>
      </c>
    </row>
    <row r="7167" spans="1:6">
      <c r="A7167" s="180" t="s">
        <v>397</v>
      </c>
      <c r="B7167" s="181">
        <v>3644</v>
      </c>
      <c r="C7167" s="181">
        <v>531900</v>
      </c>
      <c r="D7167" s="181">
        <v>4</v>
      </c>
      <c r="E7167" s="180" t="s">
        <v>11249</v>
      </c>
      <c r="F7167" s="180" t="s">
        <v>16</v>
      </c>
    </row>
    <row r="7168" spans="1:6">
      <c r="A7168" s="180" t="s">
        <v>397</v>
      </c>
      <c r="B7168" s="181">
        <v>5075</v>
      </c>
      <c r="C7168" s="181">
        <v>647700</v>
      </c>
      <c r="D7168" s="181">
        <v>6</v>
      </c>
      <c r="E7168" s="180" t="s">
        <v>11250</v>
      </c>
      <c r="F7168" s="180" t="s">
        <v>195</v>
      </c>
    </row>
    <row r="7169" spans="1:6">
      <c r="A7169" s="180" t="s">
        <v>397</v>
      </c>
      <c r="B7169" s="181">
        <v>3780</v>
      </c>
      <c r="C7169" s="181">
        <v>495900</v>
      </c>
      <c r="D7169" s="181">
        <v>4</v>
      </c>
      <c r="E7169" s="180" t="s">
        <v>11251</v>
      </c>
      <c r="F7169" s="180" t="s">
        <v>72</v>
      </c>
    </row>
    <row r="7170" spans="1:6">
      <c r="A7170" s="180" t="s">
        <v>397</v>
      </c>
      <c r="B7170" s="181">
        <v>5204</v>
      </c>
      <c r="C7170" s="181">
        <v>1300900</v>
      </c>
      <c r="D7170" s="181">
        <v>5</v>
      </c>
      <c r="E7170" s="180" t="s">
        <v>11252</v>
      </c>
      <c r="F7170" s="180" t="s">
        <v>24</v>
      </c>
    </row>
    <row r="7171" spans="1:6">
      <c r="A7171" s="180" t="s">
        <v>397</v>
      </c>
      <c r="B7171" s="181">
        <v>4905</v>
      </c>
      <c r="C7171" s="181">
        <v>582500</v>
      </c>
      <c r="D7171" s="181">
        <v>6</v>
      </c>
      <c r="E7171" s="180" t="s">
        <v>11253</v>
      </c>
      <c r="F7171" s="180" t="s">
        <v>162</v>
      </c>
    </row>
    <row r="7172" spans="1:6">
      <c r="A7172" s="180" t="s">
        <v>397</v>
      </c>
      <c r="B7172" s="181">
        <v>6376</v>
      </c>
      <c r="C7172" s="181">
        <v>814800</v>
      </c>
      <c r="D7172" s="181">
        <v>7</v>
      </c>
      <c r="E7172" s="180" t="s">
        <v>11254</v>
      </c>
      <c r="F7172" s="180" t="s">
        <v>195</v>
      </c>
    </row>
    <row r="7173" spans="1:6">
      <c r="A7173" s="180" t="s">
        <v>397</v>
      </c>
      <c r="B7173" s="181">
        <v>4176</v>
      </c>
      <c r="C7173" s="181">
        <v>457200</v>
      </c>
      <c r="D7173" s="181">
        <v>4</v>
      </c>
      <c r="E7173" s="180" t="s">
        <v>11255</v>
      </c>
      <c r="F7173" s="180" t="s">
        <v>10</v>
      </c>
    </row>
    <row r="7174" spans="1:6">
      <c r="A7174" s="180" t="s">
        <v>397</v>
      </c>
      <c r="B7174" s="181">
        <v>4641</v>
      </c>
      <c r="C7174" s="181">
        <v>469300</v>
      </c>
      <c r="D7174" s="181">
        <v>4</v>
      </c>
      <c r="E7174" s="180" t="s">
        <v>11256</v>
      </c>
      <c r="F7174" s="180" t="s">
        <v>41</v>
      </c>
    </row>
    <row r="7175" spans="1:6">
      <c r="A7175" s="180" t="s">
        <v>397</v>
      </c>
      <c r="B7175" s="181">
        <v>2464</v>
      </c>
      <c r="C7175" s="181">
        <v>319500</v>
      </c>
      <c r="D7175" s="181">
        <v>4</v>
      </c>
      <c r="E7175" s="180" t="s">
        <v>11257</v>
      </c>
      <c r="F7175" s="180" t="s">
        <v>154</v>
      </c>
    </row>
    <row r="7176" spans="1:6">
      <c r="A7176" s="180" t="s">
        <v>397</v>
      </c>
      <c r="B7176" s="181">
        <v>4828</v>
      </c>
      <c r="C7176" s="181">
        <v>1773300</v>
      </c>
      <c r="D7176" s="181">
        <v>4</v>
      </c>
      <c r="E7176" s="180" t="s">
        <v>11258</v>
      </c>
      <c r="F7176" s="180" t="s">
        <v>7</v>
      </c>
    </row>
    <row r="7177" spans="1:6">
      <c r="A7177" s="180" t="s">
        <v>397</v>
      </c>
      <c r="B7177" s="181">
        <v>3465</v>
      </c>
      <c r="C7177" s="181">
        <v>471000</v>
      </c>
      <c r="D7177" s="181">
        <v>4</v>
      </c>
      <c r="E7177" s="180" t="s">
        <v>11259</v>
      </c>
      <c r="F7177" s="180" t="s">
        <v>32</v>
      </c>
    </row>
    <row r="7178" spans="1:6">
      <c r="A7178" s="180" t="s">
        <v>397</v>
      </c>
      <c r="B7178" s="181">
        <v>2687</v>
      </c>
      <c r="C7178" s="181">
        <v>217600</v>
      </c>
      <c r="D7178" s="181">
        <v>4</v>
      </c>
      <c r="E7178" s="180" t="s">
        <v>11260</v>
      </c>
      <c r="F7178" s="180" t="s">
        <v>159</v>
      </c>
    </row>
    <row r="7179" spans="1:6">
      <c r="A7179" s="180" t="s">
        <v>397</v>
      </c>
      <c r="B7179" s="181">
        <v>5702</v>
      </c>
      <c r="C7179" s="181">
        <v>577400</v>
      </c>
      <c r="D7179" s="181">
        <v>4</v>
      </c>
      <c r="E7179" s="180" t="s">
        <v>11261</v>
      </c>
      <c r="F7179" s="180" t="s">
        <v>14</v>
      </c>
    </row>
    <row r="7180" spans="1:6">
      <c r="A7180" s="180" t="s">
        <v>397</v>
      </c>
      <c r="B7180" s="181">
        <v>3432</v>
      </c>
      <c r="C7180" s="181">
        <v>696200</v>
      </c>
      <c r="D7180" s="181">
        <v>4</v>
      </c>
      <c r="E7180" s="180" t="s">
        <v>11262</v>
      </c>
      <c r="F7180" s="180" t="s">
        <v>28</v>
      </c>
    </row>
    <row r="7181" spans="1:6">
      <c r="A7181" s="180" t="s">
        <v>397</v>
      </c>
      <c r="B7181" s="181">
        <v>4668</v>
      </c>
      <c r="C7181" s="181">
        <v>356200</v>
      </c>
      <c r="D7181" s="181">
        <v>4</v>
      </c>
      <c r="E7181" s="180" t="s">
        <v>11263</v>
      </c>
      <c r="F7181" s="180" t="s">
        <v>14</v>
      </c>
    </row>
    <row r="7182" spans="1:6">
      <c r="A7182" s="180" t="s">
        <v>397</v>
      </c>
      <c r="B7182" s="181">
        <v>2880</v>
      </c>
      <c r="C7182" s="181">
        <v>424200</v>
      </c>
      <c r="D7182" s="181">
        <v>4</v>
      </c>
      <c r="E7182" s="180" t="s">
        <v>11264</v>
      </c>
      <c r="F7182" s="180" t="s">
        <v>123</v>
      </c>
    </row>
    <row r="7183" spans="1:6">
      <c r="A7183" s="180" t="s">
        <v>397</v>
      </c>
      <c r="B7183" s="181">
        <v>3989</v>
      </c>
      <c r="C7183" s="181">
        <v>302400</v>
      </c>
      <c r="D7183" s="181">
        <v>4</v>
      </c>
      <c r="E7183" s="180" t="s">
        <v>11265</v>
      </c>
      <c r="F7183" s="180" t="s">
        <v>14</v>
      </c>
    </row>
    <row r="7184" spans="1:6">
      <c r="A7184" s="180" t="s">
        <v>397</v>
      </c>
      <c r="B7184" s="181">
        <v>4947</v>
      </c>
      <c r="C7184" s="181">
        <v>672700</v>
      </c>
      <c r="D7184" s="181">
        <v>6</v>
      </c>
      <c r="E7184" s="180" t="s">
        <v>11266</v>
      </c>
      <c r="F7184" s="180" t="s">
        <v>32</v>
      </c>
    </row>
    <row r="7185" spans="1:6">
      <c r="A7185" s="180" t="s">
        <v>397</v>
      </c>
      <c r="B7185" s="181">
        <v>4200</v>
      </c>
      <c r="C7185" s="181">
        <v>426400</v>
      </c>
      <c r="D7185" s="181">
        <v>6</v>
      </c>
      <c r="E7185" s="180" t="s">
        <v>11267</v>
      </c>
      <c r="F7185" s="180" t="s">
        <v>11</v>
      </c>
    </row>
    <row r="7186" spans="1:6">
      <c r="A7186" s="180" t="s">
        <v>397</v>
      </c>
      <c r="B7186" s="181">
        <v>4629</v>
      </c>
      <c r="C7186" s="181">
        <v>435000</v>
      </c>
      <c r="D7186" s="181">
        <v>4</v>
      </c>
      <c r="E7186" s="180" t="s">
        <v>11268</v>
      </c>
      <c r="F7186" s="180" t="s">
        <v>195</v>
      </c>
    </row>
    <row r="7187" spans="1:6">
      <c r="A7187" s="180" t="s">
        <v>397</v>
      </c>
      <c r="B7187" s="181">
        <v>3720</v>
      </c>
      <c r="C7187" s="181">
        <v>353000</v>
      </c>
      <c r="D7187" s="181">
        <v>6</v>
      </c>
      <c r="E7187" s="180" t="s">
        <v>11269</v>
      </c>
      <c r="F7187" s="180" t="s">
        <v>14</v>
      </c>
    </row>
    <row r="7188" spans="1:6">
      <c r="A7188" s="180" t="s">
        <v>397</v>
      </c>
      <c r="B7188" s="181">
        <v>6171</v>
      </c>
      <c r="C7188" s="181">
        <v>2000000</v>
      </c>
      <c r="D7188" s="181">
        <v>4</v>
      </c>
      <c r="E7188" s="180" t="s">
        <v>11270</v>
      </c>
      <c r="F7188" s="180" t="s">
        <v>7</v>
      </c>
    </row>
    <row r="7189" spans="1:6">
      <c r="A7189" s="180" t="s">
        <v>397</v>
      </c>
      <c r="B7189" s="181">
        <v>3985</v>
      </c>
      <c r="C7189" s="181">
        <v>658500</v>
      </c>
      <c r="D7189" s="181">
        <v>4</v>
      </c>
      <c r="E7189" s="180" t="s">
        <v>11271</v>
      </c>
      <c r="F7189" s="180" t="s">
        <v>78</v>
      </c>
    </row>
    <row r="7190" spans="1:6">
      <c r="A7190" s="180" t="s">
        <v>397</v>
      </c>
      <c r="B7190" s="181">
        <v>2917</v>
      </c>
      <c r="C7190" s="181">
        <v>271700</v>
      </c>
      <c r="D7190" s="181">
        <v>4</v>
      </c>
      <c r="E7190" s="180" t="s">
        <v>11272</v>
      </c>
      <c r="F7190" s="180" t="s">
        <v>14</v>
      </c>
    </row>
    <row r="7191" spans="1:6">
      <c r="A7191" s="180" t="s">
        <v>397</v>
      </c>
      <c r="B7191" s="181">
        <v>4624</v>
      </c>
      <c r="C7191" s="181">
        <v>963900</v>
      </c>
      <c r="D7191" s="181">
        <v>6</v>
      </c>
      <c r="E7191" s="180" t="s">
        <v>11273</v>
      </c>
      <c r="F7191" s="180" t="s">
        <v>78</v>
      </c>
    </row>
    <row r="7192" spans="1:6">
      <c r="A7192" s="180" t="s">
        <v>397</v>
      </c>
      <c r="B7192" s="181">
        <v>4446</v>
      </c>
      <c r="C7192" s="181">
        <v>410100</v>
      </c>
      <c r="D7192" s="181">
        <v>4</v>
      </c>
      <c r="E7192" s="180" t="s">
        <v>11274</v>
      </c>
      <c r="F7192" s="180" t="s">
        <v>11</v>
      </c>
    </row>
    <row r="7193" spans="1:6">
      <c r="A7193" s="180" t="s">
        <v>397</v>
      </c>
      <c r="B7193" s="181">
        <v>4108</v>
      </c>
      <c r="C7193" s="181">
        <v>396200</v>
      </c>
      <c r="D7193" s="181">
        <v>4</v>
      </c>
      <c r="E7193" s="180" t="s">
        <v>11275</v>
      </c>
      <c r="F7193" s="180" t="s">
        <v>162</v>
      </c>
    </row>
    <row r="7194" spans="1:6">
      <c r="A7194" s="180" t="s">
        <v>397</v>
      </c>
      <c r="B7194" s="181">
        <v>3271</v>
      </c>
      <c r="C7194" s="181">
        <v>522500</v>
      </c>
      <c r="D7194" s="181">
        <v>4</v>
      </c>
      <c r="E7194" s="180" t="s">
        <v>11276</v>
      </c>
      <c r="F7194" s="180" t="s">
        <v>49</v>
      </c>
    </row>
    <row r="7195" spans="1:6">
      <c r="A7195" s="180" t="s">
        <v>397</v>
      </c>
      <c r="B7195" s="181">
        <v>3981</v>
      </c>
      <c r="C7195" s="181">
        <v>383800</v>
      </c>
      <c r="D7195" s="181">
        <v>6</v>
      </c>
      <c r="E7195" s="180" t="s">
        <v>11277</v>
      </c>
      <c r="F7195" s="180" t="s">
        <v>14</v>
      </c>
    </row>
    <row r="7196" spans="1:6">
      <c r="A7196" s="180" t="s">
        <v>397</v>
      </c>
      <c r="B7196" s="181">
        <v>6605</v>
      </c>
      <c r="C7196" s="181">
        <v>168300</v>
      </c>
      <c r="D7196" s="181">
        <v>6</v>
      </c>
      <c r="E7196" s="180" t="s">
        <v>11278</v>
      </c>
      <c r="F7196" s="180" t="s">
        <v>10</v>
      </c>
    </row>
    <row r="7197" spans="1:6">
      <c r="A7197" s="180" t="s">
        <v>397</v>
      </c>
      <c r="B7197" s="181">
        <v>3234</v>
      </c>
      <c r="C7197" s="181">
        <v>584500</v>
      </c>
      <c r="D7197" s="181">
        <v>4</v>
      </c>
      <c r="E7197" s="180" t="s">
        <v>11279</v>
      </c>
      <c r="F7197" s="180" t="s">
        <v>13</v>
      </c>
    </row>
    <row r="7198" spans="1:6">
      <c r="A7198" s="180" t="s">
        <v>397</v>
      </c>
      <c r="B7198" s="181">
        <v>3733</v>
      </c>
      <c r="C7198" s="181">
        <v>672300</v>
      </c>
      <c r="D7198" s="181">
        <v>4</v>
      </c>
      <c r="E7198" s="180" t="s">
        <v>11280</v>
      </c>
      <c r="F7198" s="180" t="s">
        <v>44</v>
      </c>
    </row>
    <row r="7199" spans="1:6">
      <c r="A7199" s="180" t="s">
        <v>397</v>
      </c>
      <c r="B7199" s="181">
        <v>3874</v>
      </c>
      <c r="C7199" s="181">
        <v>681200</v>
      </c>
      <c r="D7199" s="181">
        <v>4</v>
      </c>
      <c r="E7199" s="180" t="s">
        <v>11281</v>
      </c>
      <c r="F7199" s="180" t="s">
        <v>28</v>
      </c>
    </row>
    <row r="7200" spans="1:6">
      <c r="A7200" s="180" t="s">
        <v>397</v>
      </c>
      <c r="B7200" s="181">
        <v>3727</v>
      </c>
      <c r="C7200" s="181">
        <v>345700</v>
      </c>
      <c r="D7200" s="181">
        <v>4</v>
      </c>
      <c r="E7200" s="180" t="s">
        <v>11282</v>
      </c>
      <c r="F7200" s="180" t="s">
        <v>90</v>
      </c>
    </row>
    <row r="7201" spans="1:6">
      <c r="A7201" s="180" t="s">
        <v>397</v>
      </c>
      <c r="B7201" s="181">
        <v>5040</v>
      </c>
      <c r="C7201" s="181">
        <v>459200</v>
      </c>
      <c r="D7201" s="181">
        <v>5</v>
      </c>
      <c r="E7201" s="180" t="s">
        <v>11283</v>
      </c>
      <c r="F7201" s="180" t="s">
        <v>10</v>
      </c>
    </row>
    <row r="7202" spans="1:6">
      <c r="A7202" s="180" t="s">
        <v>397</v>
      </c>
      <c r="B7202" s="181">
        <v>6247</v>
      </c>
      <c r="C7202" s="181">
        <v>508900</v>
      </c>
      <c r="D7202" s="181">
        <v>4</v>
      </c>
      <c r="E7202" s="180" t="s">
        <v>11284</v>
      </c>
      <c r="F7202" s="180" t="s">
        <v>14</v>
      </c>
    </row>
    <row r="7203" spans="1:6">
      <c r="A7203" s="180" t="s">
        <v>397</v>
      </c>
      <c r="B7203" s="181">
        <v>4078</v>
      </c>
      <c r="C7203" s="181">
        <v>760800</v>
      </c>
      <c r="D7203" s="181">
        <v>6</v>
      </c>
      <c r="E7203" s="180" t="s">
        <v>11285</v>
      </c>
      <c r="F7203" s="180" t="s">
        <v>13</v>
      </c>
    </row>
    <row r="7204" spans="1:6">
      <c r="A7204" s="180" t="s">
        <v>397</v>
      </c>
      <c r="B7204" s="181">
        <v>5089</v>
      </c>
      <c r="C7204" s="181">
        <v>820700</v>
      </c>
      <c r="D7204" s="181">
        <v>4</v>
      </c>
      <c r="E7204" s="180" t="s">
        <v>11286</v>
      </c>
      <c r="F7204" s="180" t="s">
        <v>28</v>
      </c>
    </row>
    <row r="7205" spans="1:6">
      <c r="A7205" s="180" t="s">
        <v>397</v>
      </c>
      <c r="B7205" s="181">
        <v>6118</v>
      </c>
      <c r="C7205" s="181">
        <v>426500</v>
      </c>
      <c r="D7205" s="181">
        <v>4</v>
      </c>
      <c r="E7205" s="180" t="s">
        <v>11287</v>
      </c>
      <c r="F7205" s="180" t="s">
        <v>10</v>
      </c>
    </row>
    <row r="7206" spans="1:6">
      <c r="A7206" s="180" t="s">
        <v>397</v>
      </c>
      <c r="B7206" s="181">
        <v>5400</v>
      </c>
      <c r="C7206" s="181">
        <v>354200</v>
      </c>
      <c r="D7206" s="181">
        <v>6</v>
      </c>
      <c r="E7206" s="180" t="s">
        <v>11288</v>
      </c>
      <c r="F7206" s="180" t="s">
        <v>11</v>
      </c>
    </row>
    <row r="7207" spans="1:6">
      <c r="A7207" s="180" t="s">
        <v>397</v>
      </c>
      <c r="B7207" s="181">
        <v>2851</v>
      </c>
      <c r="C7207" s="181">
        <v>242200</v>
      </c>
      <c r="D7207" s="181">
        <v>4</v>
      </c>
      <c r="E7207" s="180" t="s">
        <v>11289</v>
      </c>
      <c r="F7207" s="180" t="s">
        <v>14</v>
      </c>
    </row>
    <row r="7208" spans="1:6">
      <c r="A7208" s="180" t="s">
        <v>397</v>
      </c>
      <c r="B7208" s="181">
        <v>3358</v>
      </c>
      <c r="C7208" s="181">
        <v>593500</v>
      </c>
      <c r="D7208" s="181">
        <v>4</v>
      </c>
      <c r="E7208" s="180" t="s">
        <v>11290</v>
      </c>
      <c r="F7208" s="180" t="s">
        <v>28</v>
      </c>
    </row>
    <row r="7209" spans="1:6">
      <c r="A7209" s="180" t="s">
        <v>397</v>
      </c>
      <c r="B7209" s="181">
        <v>3932</v>
      </c>
      <c r="C7209" s="181">
        <v>454700</v>
      </c>
      <c r="D7209" s="181">
        <v>6</v>
      </c>
      <c r="E7209" s="180" t="s">
        <v>11291</v>
      </c>
      <c r="F7209" s="180" t="s">
        <v>16</v>
      </c>
    </row>
    <row r="7210" spans="1:6">
      <c r="A7210" s="180" t="s">
        <v>397</v>
      </c>
      <c r="B7210" s="181">
        <v>4157</v>
      </c>
      <c r="C7210" s="181">
        <v>1316700</v>
      </c>
      <c r="D7210" s="181">
        <v>5</v>
      </c>
      <c r="E7210" s="180" t="s">
        <v>11292</v>
      </c>
      <c r="F7210" s="180" t="s">
        <v>7</v>
      </c>
    </row>
    <row r="7211" spans="1:6">
      <c r="A7211" s="180" t="s">
        <v>397</v>
      </c>
      <c r="B7211" s="181">
        <v>3713</v>
      </c>
      <c r="C7211" s="181">
        <v>327900</v>
      </c>
      <c r="D7211" s="181">
        <v>4</v>
      </c>
      <c r="E7211" s="180" t="s">
        <v>11293</v>
      </c>
      <c r="F7211" s="180" t="s">
        <v>14</v>
      </c>
    </row>
    <row r="7212" spans="1:6">
      <c r="A7212" s="180" t="s">
        <v>397</v>
      </c>
      <c r="B7212" s="181">
        <v>5471</v>
      </c>
      <c r="C7212" s="181">
        <v>485000</v>
      </c>
      <c r="D7212" s="181">
        <v>5</v>
      </c>
      <c r="E7212" s="180" t="s">
        <v>11294</v>
      </c>
      <c r="F7212" s="180" t="s">
        <v>10</v>
      </c>
    </row>
    <row r="7213" spans="1:6">
      <c r="A7213" s="180" t="s">
        <v>397</v>
      </c>
      <c r="B7213" s="181">
        <v>3610</v>
      </c>
      <c r="C7213" s="181">
        <v>356500</v>
      </c>
      <c r="D7213" s="181">
        <v>4</v>
      </c>
      <c r="E7213" s="180" t="s">
        <v>11295</v>
      </c>
      <c r="F7213" s="180" t="s">
        <v>14</v>
      </c>
    </row>
    <row r="7214" spans="1:6">
      <c r="A7214" s="180" t="s">
        <v>397</v>
      </c>
      <c r="B7214" s="181">
        <v>3145</v>
      </c>
      <c r="C7214" s="181">
        <v>455200</v>
      </c>
      <c r="D7214" s="181">
        <v>5</v>
      </c>
      <c r="E7214" s="180" t="s">
        <v>11296</v>
      </c>
      <c r="F7214" s="180" t="s">
        <v>49</v>
      </c>
    </row>
    <row r="7215" spans="1:6">
      <c r="A7215" s="180" t="s">
        <v>397</v>
      </c>
      <c r="B7215" s="181">
        <v>4416</v>
      </c>
      <c r="C7215" s="181">
        <v>557500</v>
      </c>
      <c r="D7215" s="181">
        <v>4</v>
      </c>
      <c r="E7215" s="180" t="s">
        <v>11297</v>
      </c>
      <c r="F7215" s="180" t="s">
        <v>27</v>
      </c>
    </row>
    <row r="7216" spans="1:6">
      <c r="A7216" s="180" t="s">
        <v>397</v>
      </c>
      <c r="B7216" s="181">
        <v>3696</v>
      </c>
      <c r="C7216" s="181">
        <v>413500</v>
      </c>
      <c r="D7216" s="181">
        <v>6</v>
      </c>
      <c r="E7216" s="180" t="s">
        <v>11298</v>
      </c>
      <c r="F7216" s="180" t="s">
        <v>14</v>
      </c>
    </row>
    <row r="7217" spans="1:6">
      <c r="A7217" s="180" t="s">
        <v>397</v>
      </c>
      <c r="B7217" s="181">
        <v>2710</v>
      </c>
      <c r="C7217" s="181">
        <v>264800</v>
      </c>
      <c r="D7217" s="181">
        <v>4</v>
      </c>
      <c r="E7217" s="180" t="s">
        <v>11299</v>
      </c>
      <c r="F7217" s="180" t="s">
        <v>58</v>
      </c>
    </row>
    <row r="7218" spans="1:6">
      <c r="A7218" s="180" t="s">
        <v>397</v>
      </c>
      <c r="B7218" s="181">
        <v>10088</v>
      </c>
      <c r="C7218" s="181">
        <v>1605100</v>
      </c>
      <c r="D7218" s="181">
        <v>8</v>
      </c>
      <c r="E7218" s="180" t="s">
        <v>11300</v>
      </c>
      <c r="F7218" s="180" t="s">
        <v>18</v>
      </c>
    </row>
    <row r="7219" spans="1:6">
      <c r="A7219" s="180" t="s">
        <v>397</v>
      </c>
      <c r="B7219" s="181">
        <v>3264</v>
      </c>
      <c r="C7219" s="181">
        <v>638100</v>
      </c>
      <c r="D7219" s="181">
        <v>4</v>
      </c>
      <c r="E7219" s="180" t="s">
        <v>11301</v>
      </c>
      <c r="F7219" s="180" t="s">
        <v>28</v>
      </c>
    </row>
    <row r="7220" spans="1:6">
      <c r="A7220" s="180" t="s">
        <v>397</v>
      </c>
      <c r="B7220" s="181">
        <v>9203</v>
      </c>
      <c r="C7220" s="181">
        <v>2056800</v>
      </c>
      <c r="D7220" s="181">
        <v>5</v>
      </c>
      <c r="E7220" s="180" t="s">
        <v>11302</v>
      </c>
      <c r="F7220" s="180" t="s">
        <v>24</v>
      </c>
    </row>
    <row r="7221" spans="1:6">
      <c r="A7221" s="180" t="s">
        <v>397</v>
      </c>
      <c r="B7221" s="181">
        <v>3606</v>
      </c>
      <c r="C7221" s="181">
        <v>256600</v>
      </c>
      <c r="D7221" s="181">
        <v>5</v>
      </c>
      <c r="E7221" s="180" t="s">
        <v>11303</v>
      </c>
      <c r="F7221" s="180" t="s">
        <v>11</v>
      </c>
    </row>
    <row r="7222" spans="1:6">
      <c r="A7222" s="180" t="s">
        <v>397</v>
      </c>
      <c r="B7222" s="181">
        <v>5130</v>
      </c>
      <c r="C7222" s="181">
        <v>676600</v>
      </c>
      <c r="D7222" s="181">
        <v>4</v>
      </c>
      <c r="E7222" s="180" t="s">
        <v>11304</v>
      </c>
      <c r="F7222" s="180" t="s">
        <v>18</v>
      </c>
    </row>
    <row r="7223" spans="1:6">
      <c r="A7223" s="180" t="s">
        <v>397</v>
      </c>
      <c r="B7223" s="181">
        <v>4576</v>
      </c>
      <c r="C7223" s="181">
        <v>388100</v>
      </c>
      <c r="D7223" s="181">
        <v>4</v>
      </c>
      <c r="E7223" s="180" t="s">
        <v>11305</v>
      </c>
      <c r="F7223" s="180" t="s">
        <v>15</v>
      </c>
    </row>
    <row r="7224" spans="1:6">
      <c r="A7224" s="180" t="s">
        <v>397</v>
      </c>
      <c r="B7224" s="181">
        <v>6994</v>
      </c>
      <c r="C7224" s="181">
        <v>1253100</v>
      </c>
      <c r="D7224" s="181">
        <v>4</v>
      </c>
      <c r="E7224" s="180" t="s">
        <v>11306</v>
      </c>
      <c r="F7224" s="180" t="s">
        <v>24</v>
      </c>
    </row>
    <row r="7225" spans="1:6">
      <c r="A7225" s="180" t="s">
        <v>397</v>
      </c>
      <c r="B7225" s="181">
        <v>4032</v>
      </c>
      <c r="C7225" s="181">
        <v>346800</v>
      </c>
      <c r="D7225" s="181">
        <v>6</v>
      </c>
      <c r="E7225" s="180" t="s">
        <v>11307</v>
      </c>
      <c r="F7225" s="180" t="s">
        <v>206</v>
      </c>
    </row>
    <row r="7226" spans="1:6">
      <c r="A7226" s="180" t="s">
        <v>397</v>
      </c>
      <c r="B7226" s="181">
        <v>4549</v>
      </c>
      <c r="C7226" s="181">
        <v>316500</v>
      </c>
      <c r="D7226" s="181">
        <v>5</v>
      </c>
      <c r="E7226" s="180" t="s">
        <v>11308</v>
      </c>
      <c r="F7226" s="180" t="s">
        <v>15</v>
      </c>
    </row>
    <row r="7227" spans="1:6">
      <c r="A7227" s="180" t="s">
        <v>397</v>
      </c>
      <c r="B7227" s="181">
        <v>3854</v>
      </c>
      <c r="C7227" s="181">
        <v>770100</v>
      </c>
      <c r="D7227" s="181">
        <v>5</v>
      </c>
      <c r="E7227" s="180" t="s">
        <v>11309</v>
      </c>
      <c r="F7227" s="180" t="s">
        <v>18</v>
      </c>
    </row>
    <row r="7228" spans="1:6">
      <c r="A7228" s="180" t="s">
        <v>397</v>
      </c>
      <c r="B7228" s="181">
        <v>4559</v>
      </c>
      <c r="C7228" s="181">
        <v>353700</v>
      </c>
      <c r="D7228" s="181">
        <v>6</v>
      </c>
      <c r="E7228" s="180" t="s">
        <v>11310</v>
      </c>
      <c r="F7228" s="180" t="s">
        <v>14</v>
      </c>
    </row>
    <row r="7229" spans="1:6">
      <c r="A7229" s="180" t="s">
        <v>397</v>
      </c>
      <c r="B7229" s="181">
        <v>4266</v>
      </c>
      <c r="C7229" s="181">
        <v>849800</v>
      </c>
      <c r="D7229" s="181">
        <v>4</v>
      </c>
      <c r="E7229" s="180" t="s">
        <v>11311</v>
      </c>
      <c r="F7229" s="180" t="s">
        <v>78</v>
      </c>
    </row>
    <row r="7230" spans="1:6">
      <c r="A7230" s="180" t="s">
        <v>397</v>
      </c>
      <c r="B7230" s="181">
        <v>3166</v>
      </c>
      <c r="C7230" s="181">
        <v>328400</v>
      </c>
      <c r="D7230" s="181">
        <v>4</v>
      </c>
      <c r="E7230" s="180" t="s">
        <v>11312</v>
      </c>
      <c r="F7230" s="180" t="s">
        <v>14</v>
      </c>
    </row>
    <row r="7231" spans="1:6">
      <c r="A7231" s="180" t="s">
        <v>397</v>
      </c>
      <c r="B7231" s="181">
        <v>2796</v>
      </c>
      <c r="C7231" s="181">
        <v>446300</v>
      </c>
      <c r="D7231" s="181">
        <v>5</v>
      </c>
      <c r="E7231" s="180" t="s">
        <v>11313</v>
      </c>
      <c r="F7231" s="180" t="s">
        <v>88</v>
      </c>
    </row>
    <row r="7232" spans="1:6">
      <c r="A7232" s="180" t="s">
        <v>397</v>
      </c>
      <c r="B7232" s="181">
        <v>1932</v>
      </c>
      <c r="C7232" s="181">
        <v>337600</v>
      </c>
      <c r="D7232" s="181">
        <v>4</v>
      </c>
      <c r="E7232" s="180" t="s">
        <v>11314</v>
      </c>
      <c r="F7232" s="180" t="s">
        <v>26</v>
      </c>
    </row>
    <row r="7233" spans="1:6">
      <c r="A7233" s="180" t="s">
        <v>397</v>
      </c>
      <c r="B7233" s="181">
        <v>5830</v>
      </c>
      <c r="C7233" s="181">
        <v>485400</v>
      </c>
      <c r="D7233" s="181">
        <v>5</v>
      </c>
      <c r="E7233" s="180" t="s">
        <v>11315</v>
      </c>
      <c r="F7233" s="180" t="s">
        <v>14</v>
      </c>
    </row>
    <row r="7234" spans="1:6">
      <c r="A7234" s="180" t="s">
        <v>397</v>
      </c>
      <c r="B7234" s="181">
        <v>2148</v>
      </c>
      <c r="C7234" s="181">
        <v>239600</v>
      </c>
      <c r="D7234" s="181">
        <v>5</v>
      </c>
      <c r="E7234" s="180" t="s">
        <v>11316</v>
      </c>
      <c r="F7234" s="180" t="s">
        <v>14</v>
      </c>
    </row>
    <row r="7235" spans="1:6">
      <c r="A7235" s="180" t="s">
        <v>397</v>
      </c>
      <c r="B7235" s="181">
        <v>4104</v>
      </c>
      <c r="C7235" s="181">
        <v>558600</v>
      </c>
      <c r="D7235" s="181">
        <v>4</v>
      </c>
      <c r="E7235" s="180" t="s">
        <v>11317</v>
      </c>
      <c r="F7235" s="180" t="s">
        <v>13</v>
      </c>
    </row>
    <row r="7236" spans="1:6">
      <c r="A7236" s="180" t="s">
        <v>397</v>
      </c>
      <c r="B7236" s="181">
        <v>5237</v>
      </c>
      <c r="C7236" s="181">
        <v>717000</v>
      </c>
      <c r="D7236" s="181">
        <v>6</v>
      </c>
      <c r="E7236" s="180" t="s">
        <v>11318</v>
      </c>
      <c r="F7236" s="180" t="s">
        <v>77</v>
      </c>
    </row>
    <row r="7237" spans="1:6">
      <c r="A7237" s="180" t="s">
        <v>397</v>
      </c>
      <c r="B7237" s="181">
        <v>5263</v>
      </c>
      <c r="C7237" s="181">
        <v>387000</v>
      </c>
      <c r="D7237" s="181">
        <v>6</v>
      </c>
      <c r="E7237" s="180" t="s">
        <v>11319</v>
      </c>
      <c r="F7237" s="180" t="s">
        <v>14</v>
      </c>
    </row>
    <row r="7238" spans="1:6">
      <c r="A7238" s="180" t="s">
        <v>397</v>
      </c>
      <c r="B7238" s="181">
        <v>4148</v>
      </c>
      <c r="C7238" s="181">
        <v>367200</v>
      </c>
      <c r="D7238" s="181">
        <v>7</v>
      </c>
      <c r="E7238" s="180" t="s">
        <v>11320</v>
      </c>
      <c r="F7238" s="180" t="s">
        <v>11</v>
      </c>
    </row>
    <row r="7239" spans="1:6">
      <c r="A7239" s="180" t="s">
        <v>397</v>
      </c>
      <c r="B7239" s="181">
        <v>3875</v>
      </c>
      <c r="C7239" s="181">
        <v>582400</v>
      </c>
      <c r="D7239" s="181">
        <v>4</v>
      </c>
      <c r="E7239" s="180" t="s">
        <v>11321</v>
      </c>
      <c r="F7239" s="180" t="s">
        <v>28</v>
      </c>
    </row>
    <row r="7240" spans="1:6">
      <c r="A7240" s="180" t="s">
        <v>397</v>
      </c>
      <c r="B7240" s="181">
        <v>3898</v>
      </c>
      <c r="C7240" s="181">
        <v>276600</v>
      </c>
      <c r="D7240" s="181">
        <v>4</v>
      </c>
      <c r="E7240" s="180" t="s">
        <v>11322</v>
      </c>
      <c r="F7240" s="180" t="s">
        <v>11</v>
      </c>
    </row>
    <row r="7241" spans="1:6">
      <c r="A7241" s="180" t="s">
        <v>397</v>
      </c>
      <c r="B7241" s="181">
        <v>3456</v>
      </c>
      <c r="C7241" s="181">
        <v>646100</v>
      </c>
      <c r="D7241" s="181">
        <v>6</v>
      </c>
      <c r="E7241" s="180" t="s">
        <v>11323</v>
      </c>
      <c r="F7241" s="180" t="s">
        <v>62</v>
      </c>
    </row>
    <row r="7242" spans="1:6">
      <c r="A7242" s="180" t="s">
        <v>397</v>
      </c>
      <c r="B7242" s="181">
        <v>3623</v>
      </c>
      <c r="C7242" s="181">
        <v>498000</v>
      </c>
      <c r="D7242" s="181">
        <v>4</v>
      </c>
      <c r="E7242" s="180" t="s">
        <v>11324</v>
      </c>
      <c r="F7242" s="180" t="s">
        <v>10</v>
      </c>
    </row>
    <row r="7243" spans="1:6">
      <c r="A7243" s="180" t="s">
        <v>397</v>
      </c>
      <c r="B7243" s="181">
        <v>5255</v>
      </c>
      <c r="C7243" s="181">
        <v>372100</v>
      </c>
      <c r="D7243" s="181">
        <v>4</v>
      </c>
      <c r="E7243" s="180" t="s">
        <v>11325</v>
      </c>
      <c r="F7243" s="180" t="s">
        <v>10</v>
      </c>
    </row>
    <row r="7244" spans="1:6">
      <c r="A7244" s="180" t="s">
        <v>397</v>
      </c>
      <c r="B7244" s="181">
        <v>3434</v>
      </c>
      <c r="C7244" s="181">
        <v>732600</v>
      </c>
      <c r="D7244" s="181">
        <v>4</v>
      </c>
      <c r="E7244" s="180" t="s">
        <v>11326</v>
      </c>
      <c r="F7244" s="180" t="s">
        <v>28</v>
      </c>
    </row>
    <row r="7245" spans="1:6">
      <c r="A7245" s="180" t="s">
        <v>397</v>
      </c>
      <c r="B7245" s="181">
        <v>4362</v>
      </c>
      <c r="C7245" s="181">
        <v>849000</v>
      </c>
      <c r="D7245" s="181">
        <v>4</v>
      </c>
      <c r="E7245" s="180" t="s">
        <v>11327</v>
      </c>
      <c r="F7245" s="180" t="s">
        <v>66</v>
      </c>
    </row>
    <row r="7246" spans="1:6">
      <c r="A7246" s="180" t="s">
        <v>397</v>
      </c>
      <c r="B7246" s="181">
        <v>3770</v>
      </c>
      <c r="C7246" s="181">
        <v>383900</v>
      </c>
      <c r="D7246" s="181">
        <v>4</v>
      </c>
      <c r="E7246" s="180" t="s">
        <v>11328</v>
      </c>
      <c r="F7246" s="180" t="s">
        <v>16</v>
      </c>
    </row>
    <row r="7247" spans="1:6">
      <c r="A7247" s="180" t="s">
        <v>397</v>
      </c>
      <c r="B7247" s="181">
        <v>3900</v>
      </c>
      <c r="C7247" s="181">
        <v>311100</v>
      </c>
      <c r="D7247" s="181">
        <v>6</v>
      </c>
      <c r="E7247" s="180" t="s">
        <v>11329</v>
      </c>
      <c r="F7247" s="180" t="s">
        <v>14</v>
      </c>
    </row>
    <row r="7248" spans="1:6">
      <c r="A7248" s="180" t="s">
        <v>397</v>
      </c>
      <c r="B7248" s="181">
        <v>3150</v>
      </c>
      <c r="C7248" s="181">
        <v>238800</v>
      </c>
      <c r="D7248" s="181">
        <v>5</v>
      </c>
      <c r="E7248" s="180" t="s">
        <v>11330</v>
      </c>
      <c r="F7248" s="180" t="s">
        <v>14</v>
      </c>
    </row>
    <row r="7249" spans="1:6">
      <c r="A7249" s="180" t="s">
        <v>397</v>
      </c>
      <c r="B7249" s="181">
        <v>6465</v>
      </c>
      <c r="C7249" s="181">
        <v>577400</v>
      </c>
      <c r="D7249" s="181">
        <v>4</v>
      </c>
      <c r="E7249" s="180" t="s">
        <v>11331</v>
      </c>
      <c r="F7249" s="180" t="s">
        <v>41</v>
      </c>
    </row>
    <row r="7250" spans="1:6">
      <c r="A7250" s="180" t="s">
        <v>397</v>
      </c>
      <c r="B7250" s="181">
        <v>3804</v>
      </c>
      <c r="C7250" s="181">
        <v>489500</v>
      </c>
      <c r="D7250" s="181">
        <v>4</v>
      </c>
      <c r="E7250" s="180" t="s">
        <v>11332</v>
      </c>
      <c r="F7250" s="180" t="s">
        <v>24</v>
      </c>
    </row>
    <row r="7251" spans="1:6">
      <c r="A7251" s="180" t="s">
        <v>397</v>
      </c>
      <c r="B7251" s="181">
        <v>5208</v>
      </c>
      <c r="C7251" s="181">
        <v>692300</v>
      </c>
      <c r="D7251" s="181">
        <v>6</v>
      </c>
      <c r="E7251" s="180" t="s">
        <v>11333</v>
      </c>
      <c r="F7251" s="180" t="s">
        <v>18</v>
      </c>
    </row>
    <row r="7252" spans="1:6">
      <c r="A7252" s="180" t="s">
        <v>397</v>
      </c>
      <c r="B7252" s="181">
        <v>7640</v>
      </c>
      <c r="C7252" s="181">
        <v>1845000</v>
      </c>
      <c r="D7252" s="181">
        <v>8</v>
      </c>
      <c r="E7252" s="180" t="s">
        <v>11334</v>
      </c>
      <c r="F7252" s="180" t="s">
        <v>7</v>
      </c>
    </row>
    <row r="7253" spans="1:6">
      <c r="A7253" s="180" t="s">
        <v>397</v>
      </c>
      <c r="B7253" s="181">
        <v>3472</v>
      </c>
      <c r="C7253" s="181">
        <v>635300</v>
      </c>
      <c r="D7253" s="181">
        <v>4</v>
      </c>
      <c r="E7253" s="180" t="s">
        <v>11335</v>
      </c>
      <c r="F7253" s="180" t="s">
        <v>28</v>
      </c>
    </row>
    <row r="7254" spans="1:6">
      <c r="A7254" s="180" t="s">
        <v>397</v>
      </c>
      <c r="B7254" s="181">
        <v>1533</v>
      </c>
      <c r="C7254" s="181">
        <v>194300</v>
      </c>
      <c r="D7254" s="181">
        <v>4</v>
      </c>
      <c r="E7254" s="180" t="s">
        <v>11336</v>
      </c>
      <c r="F7254" s="180" t="s">
        <v>14</v>
      </c>
    </row>
    <row r="7255" spans="1:6">
      <c r="A7255" s="180" t="s">
        <v>397</v>
      </c>
      <c r="B7255" s="181">
        <v>4296</v>
      </c>
      <c r="C7255" s="181">
        <v>270500</v>
      </c>
      <c r="D7255" s="181">
        <v>4</v>
      </c>
      <c r="E7255" s="180" t="s">
        <v>11337</v>
      </c>
      <c r="F7255" s="180" t="s">
        <v>11</v>
      </c>
    </row>
    <row r="7256" spans="1:6">
      <c r="A7256" s="180" t="s">
        <v>397</v>
      </c>
      <c r="B7256" s="181">
        <v>2930</v>
      </c>
      <c r="C7256" s="181">
        <v>427200</v>
      </c>
      <c r="D7256" s="181">
        <v>4</v>
      </c>
      <c r="E7256" s="180" t="s">
        <v>11338</v>
      </c>
      <c r="F7256" s="180" t="s">
        <v>13</v>
      </c>
    </row>
    <row r="7257" spans="1:6">
      <c r="A7257" s="180" t="s">
        <v>397</v>
      </c>
      <c r="B7257" s="181">
        <v>3432</v>
      </c>
      <c r="C7257" s="181">
        <v>429000</v>
      </c>
      <c r="D7257" s="181">
        <v>4</v>
      </c>
      <c r="E7257" s="180" t="s">
        <v>11339</v>
      </c>
      <c r="F7257" s="180" t="s">
        <v>77</v>
      </c>
    </row>
    <row r="7258" spans="1:6">
      <c r="A7258" s="180" t="s">
        <v>397</v>
      </c>
      <c r="B7258" s="181">
        <v>4442</v>
      </c>
      <c r="C7258" s="181">
        <v>345700</v>
      </c>
      <c r="D7258" s="181">
        <v>6</v>
      </c>
      <c r="E7258" s="180" t="s">
        <v>11340</v>
      </c>
      <c r="F7258" s="180" t="s">
        <v>14</v>
      </c>
    </row>
    <row r="7259" spans="1:6">
      <c r="A7259" s="180" t="s">
        <v>397</v>
      </c>
      <c r="B7259" s="181">
        <v>3804</v>
      </c>
      <c r="C7259" s="181">
        <v>288700</v>
      </c>
      <c r="D7259" s="181">
        <v>4</v>
      </c>
      <c r="E7259" s="180" t="s">
        <v>11341</v>
      </c>
      <c r="F7259" s="180" t="s">
        <v>14</v>
      </c>
    </row>
    <row r="7260" spans="1:6">
      <c r="A7260" s="180" t="s">
        <v>397</v>
      </c>
      <c r="B7260" s="181">
        <v>3810</v>
      </c>
      <c r="C7260" s="181">
        <v>626100</v>
      </c>
      <c r="D7260" s="181">
        <v>4</v>
      </c>
      <c r="E7260" s="180" t="s">
        <v>11342</v>
      </c>
      <c r="F7260" s="180" t="s">
        <v>44</v>
      </c>
    </row>
    <row r="7261" spans="1:6">
      <c r="A7261" s="180" t="s">
        <v>397</v>
      </c>
      <c r="B7261" s="181">
        <v>3375</v>
      </c>
      <c r="C7261" s="181">
        <v>249900</v>
      </c>
      <c r="D7261" s="181">
        <v>4</v>
      </c>
      <c r="E7261" s="180" t="s">
        <v>11343</v>
      </c>
      <c r="F7261" s="180" t="s">
        <v>14</v>
      </c>
    </row>
    <row r="7262" spans="1:6">
      <c r="A7262" s="180" t="s">
        <v>397</v>
      </c>
      <c r="B7262" s="181">
        <v>6123</v>
      </c>
      <c r="C7262" s="181">
        <v>996400</v>
      </c>
      <c r="D7262" s="181">
        <v>8</v>
      </c>
      <c r="E7262" s="180" t="s">
        <v>11344</v>
      </c>
      <c r="F7262" s="180" t="s">
        <v>13</v>
      </c>
    </row>
    <row r="7263" spans="1:6">
      <c r="A7263" s="180" t="s">
        <v>397</v>
      </c>
      <c r="B7263" s="181">
        <v>5466</v>
      </c>
      <c r="C7263" s="181">
        <v>909700</v>
      </c>
      <c r="D7263" s="181">
        <v>5</v>
      </c>
      <c r="E7263" s="180" t="s">
        <v>11345</v>
      </c>
      <c r="F7263" s="180" t="s">
        <v>13</v>
      </c>
    </row>
    <row r="7264" spans="1:6">
      <c r="A7264" s="180" t="s">
        <v>397</v>
      </c>
      <c r="B7264" s="181">
        <v>4123</v>
      </c>
      <c r="C7264" s="181">
        <v>1265900</v>
      </c>
      <c r="D7264" s="181">
        <v>6</v>
      </c>
      <c r="E7264" s="180" t="s">
        <v>11346</v>
      </c>
      <c r="F7264" s="180" t="s">
        <v>44</v>
      </c>
    </row>
    <row r="7265" spans="1:6">
      <c r="A7265" s="180" t="s">
        <v>397</v>
      </c>
      <c r="B7265" s="181">
        <v>2528</v>
      </c>
      <c r="C7265" s="181">
        <v>409700</v>
      </c>
      <c r="D7265" s="181">
        <v>4</v>
      </c>
      <c r="E7265" s="180" t="s">
        <v>11347</v>
      </c>
      <c r="F7265" s="180" t="s">
        <v>32</v>
      </c>
    </row>
    <row r="7266" spans="1:6">
      <c r="A7266" s="180" t="s">
        <v>397</v>
      </c>
      <c r="B7266" s="181">
        <v>3942</v>
      </c>
      <c r="C7266" s="181">
        <v>680000</v>
      </c>
      <c r="D7266" s="181">
        <v>4</v>
      </c>
      <c r="E7266" s="180" t="s">
        <v>11348</v>
      </c>
      <c r="F7266" s="180" t="s">
        <v>28</v>
      </c>
    </row>
    <row r="7267" spans="1:6">
      <c r="A7267" s="180" t="s">
        <v>397</v>
      </c>
      <c r="B7267" s="181">
        <v>4176</v>
      </c>
      <c r="C7267" s="181">
        <v>686900</v>
      </c>
      <c r="D7267" s="181">
        <v>6</v>
      </c>
      <c r="E7267" s="180" t="s">
        <v>11349</v>
      </c>
      <c r="F7267" s="180" t="s">
        <v>49</v>
      </c>
    </row>
    <row r="7268" spans="1:6">
      <c r="A7268" s="180" t="s">
        <v>397</v>
      </c>
      <c r="B7268" s="181">
        <v>4308</v>
      </c>
      <c r="C7268" s="181">
        <v>337500</v>
      </c>
      <c r="D7268" s="181">
        <v>4</v>
      </c>
      <c r="E7268" s="180" t="s">
        <v>11350</v>
      </c>
      <c r="F7268" s="180" t="s">
        <v>11</v>
      </c>
    </row>
    <row r="7269" spans="1:6">
      <c r="A7269" s="180" t="s">
        <v>397</v>
      </c>
      <c r="B7269" s="181">
        <v>3833</v>
      </c>
      <c r="C7269" s="181">
        <v>888300</v>
      </c>
      <c r="D7269" s="181">
        <v>4</v>
      </c>
      <c r="E7269" s="180" t="s">
        <v>11351</v>
      </c>
      <c r="F7269" s="180" t="s">
        <v>28</v>
      </c>
    </row>
    <row r="7270" spans="1:6">
      <c r="A7270" s="180" t="s">
        <v>397</v>
      </c>
      <c r="B7270" s="181">
        <v>4002</v>
      </c>
      <c r="C7270" s="181">
        <v>607800</v>
      </c>
      <c r="D7270" s="181">
        <v>4</v>
      </c>
      <c r="E7270" s="180" t="s">
        <v>11352</v>
      </c>
      <c r="F7270" s="180" t="s">
        <v>49</v>
      </c>
    </row>
    <row r="7271" spans="1:6">
      <c r="A7271" s="180" t="s">
        <v>397</v>
      </c>
      <c r="B7271" s="181">
        <v>6000</v>
      </c>
      <c r="C7271" s="181">
        <v>963000</v>
      </c>
      <c r="D7271" s="181">
        <v>5</v>
      </c>
      <c r="E7271" s="180" t="s">
        <v>11353</v>
      </c>
      <c r="F7271" s="180" t="s">
        <v>72</v>
      </c>
    </row>
    <row r="7272" spans="1:6">
      <c r="A7272" s="180" t="s">
        <v>397</v>
      </c>
      <c r="B7272" s="181">
        <v>4486</v>
      </c>
      <c r="C7272" s="181">
        <v>337400</v>
      </c>
      <c r="D7272" s="181">
        <v>6</v>
      </c>
      <c r="E7272" s="180" t="s">
        <v>11354</v>
      </c>
      <c r="F7272" s="180" t="s">
        <v>14</v>
      </c>
    </row>
    <row r="7273" spans="1:6">
      <c r="A7273" s="180" t="s">
        <v>397</v>
      </c>
      <c r="B7273" s="181">
        <v>4968</v>
      </c>
      <c r="C7273" s="181">
        <v>453100</v>
      </c>
      <c r="D7273" s="181">
        <v>6</v>
      </c>
      <c r="E7273" s="180" t="s">
        <v>11355</v>
      </c>
      <c r="F7273" s="180" t="s">
        <v>14</v>
      </c>
    </row>
    <row r="7274" spans="1:6">
      <c r="A7274" s="180" t="s">
        <v>397</v>
      </c>
      <c r="B7274" s="181">
        <v>4601</v>
      </c>
      <c r="C7274" s="181">
        <v>868900</v>
      </c>
      <c r="D7274" s="181">
        <v>4</v>
      </c>
      <c r="E7274" s="180" t="s">
        <v>11356</v>
      </c>
      <c r="F7274" s="180" t="s">
        <v>28</v>
      </c>
    </row>
    <row r="7275" spans="1:6">
      <c r="A7275" s="180" t="s">
        <v>397</v>
      </c>
      <c r="B7275" s="181">
        <v>3589</v>
      </c>
      <c r="C7275" s="181">
        <v>381500</v>
      </c>
      <c r="D7275" s="181">
        <v>5</v>
      </c>
      <c r="E7275" s="180" t="s">
        <v>11357</v>
      </c>
      <c r="F7275" s="180" t="s">
        <v>27</v>
      </c>
    </row>
    <row r="7276" spans="1:6">
      <c r="A7276" s="180" t="s">
        <v>397</v>
      </c>
      <c r="B7276" s="181">
        <v>1787</v>
      </c>
      <c r="C7276" s="181">
        <v>225300</v>
      </c>
      <c r="D7276" s="181">
        <v>4</v>
      </c>
      <c r="E7276" s="180" t="s">
        <v>11358</v>
      </c>
      <c r="F7276" s="180" t="s">
        <v>27</v>
      </c>
    </row>
    <row r="7277" spans="1:6">
      <c r="A7277" s="180" t="s">
        <v>397</v>
      </c>
      <c r="B7277" s="181">
        <v>6199</v>
      </c>
      <c r="C7277" s="181">
        <v>228100</v>
      </c>
      <c r="D7277" s="181">
        <v>6</v>
      </c>
      <c r="E7277" s="180" t="s">
        <v>11359</v>
      </c>
      <c r="F7277" s="180" t="s">
        <v>11</v>
      </c>
    </row>
    <row r="7278" spans="1:6">
      <c r="A7278" s="180" t="s">
        <v>397</v>
      </c>
      <c r="B7278" s="181">
        <v>5832</v>
      </c>
      <c r="C7278" s="181">
        <v>409800</v>
      </c>
      <c r="D7278" s="181">
        <v>8</v>
      </c>
      <c r="E7278" s="180" t="s">
        <v>11360</v>
      </c>
      <c r="F7278" s="180" t="s">
        <v>11</v>
      </c>
    </row>
    <row r="7279" spans="1:6">
      <c r="A7279" s="180" t="s">
        <v>397</v>
      </c>
      <c r="B7279" s="181">
        <v>2590</v>
      </c>
      <c r="C7279" s="181">
        <v>697400</v>
      </c>
      <c r="D7279" s="181">
        <v>4</v>
      </c>
      <c r="E7279" s="180" t="s">
        <v>11361</v>
      </c>
      <c r="F7279" s="180" t="s">
        <v>32</v>
      </c>
    </row>
    <row r="7280" spans="1:6">
      <c r="A7280" s="180" t="s">
        <v>397</v>
      </c>
      <c r="B7280" s="181">
        <v>5690</v>
      </c>
      <c r="C7280" s="181">
        <v>496600</v>
      </c>
      <c r="D7280" s="181">
        <v>4</v>
      </c>
      <c r="E7280" s="180" t="s">
        <v>11362</v>
      </c>
      <c r="F7280" s="180" t="s">
        <v>14</v>
      </c>
    </row>
    <row r="7281" spans="1:6">
      <c r="A7281" s="180" t="s">
        <v>397</v>
      </c>
      <c r="B7281" s="181">
        <v>4482</v>
      </c>
      <c r="C7281" s="181">
        <v>380600</v>
      </c>
      <c r="D7281" s="181">
        <v>6</v>
      </c>
      <c r="E7281" s="180" t="s">
        <v>11363</v>
      </c>
      <c r="F7281" s="180" t="s">
        <v>14</v>
      </c>
    </row>
    <row r="7282" spans="1:6">
      <c r="A7282" s="180" t="s">
        <v>397</v>
      </c>
      <c r="B7282" s="181">
        <v>4087</v>
      </c>
      <c r="C7282" s="181">
        <v>926100</v>
      </c>
      <c r="D7282" s="181">
        <v>6</v>
      </c>
      <c r="E7282" s="180" t="s">
        <v>11364</v>
      </c>
      <c r="F7282" s="180" t="s">
        <v>7</v>
      </c>
    </row>
    <row r="7283" spans="1:6">
      <c r="A7283" s="180" t="s">
        <v>397</v>
      </c>
      <c r="B7283" s="181">
        <v>3924</v>
      </c>
      <c r="C7283" s="181">
        <v>1261900</v>
      </c>
      <c r="D7283" s="181">
        <v>4</v>
      </c>
      <c r="E7283" s="180" t="s">
        <v>11365</v>
      </c>
      <c r="F7283" s="180" t="s">
        <v>7</v>
      </c>
    </row>
    <row r="7284" spans="1:6">
      <c r="A7284" s="180" t="s">
        <v>397</v>
      </c>
      <c r="B7284" s="181">
        <v>2800</v>
      </c>
      <c r="C7284" s="181">
        <v>330400</v>
      </c>
      <c r="D7284" s="181">
        <v>4</v>
      </c>
      <c r="E7284" s="180" t="s">
        <v>11366</v>
      </c>
      <c r="F7284" s="180" t="s">
        <v>177</v>
      </c>
    </row>
    <row r="7285" spans="1:6">
      <c r="A7285" s="180" t="s">
        <v>397</v>
      </c>
      <c r="B7285" s="181">
        <v>3200</v>
      </c>
      <c r="C7285" s="181">
        <v>326900</v>
      </c>
      <c r="D7285" s="181">
        <v>4</v>
      </c>
      <c r="E7285" s="180" t="s">
        <v>11367</v>
      </c>
      <c r="F7285" s="180" t="s">
        <v>12</v>
      </c>
    </row>
    <row r="7286" spans="1:6">
      <c r="A7286" s="180" t="s">
        <v>397</v>
      </c>
      <c r="B7286" s="181">
        <v>3822</v>
      </c>
      <c r="C7286" s="181">
        <v>377600</v>
      </c>
      <c r="D7286" s="181">
        <v>4</v>
      </c>
      <c r="E7286" s="180" t="s">
        <v>11368</v>
      </c>
      <c r="F7286" s="180" t="s">
        <v>16</v>
      </c>
    </row>
    <row r="7287" spans="1:6">
      <c r="A7287" s="180" t="s">
        <v>397</v>
      </c>
      <c r="B7287" s="181">
        <v>4356</v>
      </c>
      <c r="C7287" s="181">
        <v>467200</v>
      </c>
      <c r="D7287" s="181">
        <v>6</v>
      </c>
      <c r="E7287" s="180" t="s">
        <v>11369</v>
      </c>
      <c r="F7287" s="180" t="s">
        <v>14</v>
      </c>
    </row>
    <row r="7288" spans="1:6">
      <c r="A7288" s="180" t="s">
        <v>397</v>
      </c>
      <c r="B7288" s="181">
        <v>2340</v>
      </c>
      <c r="C7288" s="181">
        <v>420800</v>
      </c>
      <c r="D7288" s="181">
        <v>4</v>
      </c>
      <c r="E7288" s="180" t="s">
        <v>11370</v>
      </c>
      <c r="F7288" s="180" t="s">
        <v>10</v>
      </c>
    </row>
    <row r="7289" spans="1:6">
      <c r="A7289" s="180" t="s">
        <v>397</v>
      </c>
      <c r="B7289" s="181">
        <v>5387</v>
      </c>
      <c r="C7289" s="181">
        <v>365100</v>
      </c>
      <c r="D7289" s="181">
        <v>8</v>
      </c>
      <c r="E7289" s="180" t="s">
        <v>11371</v>
      </c>
      <c r="F7289" s="180" t="s">
        <v>11</v>
      </c>
    </row>
    <row r="7290" spans="1:6">
      <c r="A7290" s="180" t="s">
        <v>397</v>
      </c>
      <c r="B7290" s="181">
        <v>4116</v>
      </c>
      <c r="C7290" s="181">
        <v>337500</v>
      </c>
      <c r="D7290" s="181">
        <v>6</v>
      </c>
      <c r="E7290" s="180" t="s">
        <v>11372</v>
      </c>
      <c r="F7290" s="180" t="s">
        <v>14</v>
      </c>
    </row>
    <row r="7291" spans="1:6">
      <c r="A7291" s="180" t="s">
        <v>397</v>
      </c>
      <c r="B7291" s="181">
        <v>7167</v>
      </c>
      <c r="C7291" s="181">
        <v>716700</v>
      </c>
      <c r="D7291" s="181">
        <v>5</v>
      </c>
      <c r="E7291" s="180" t="s">
        <v>11373</v>
      </c>
      <c r="F7291" s="180" t="s">
        <v>41</v>
      </c>
    </row>
    <row r="7292" spans="1:6">
      <c r="A7292" s="180" t="s">
        <v>397</v>
      </c>
      <c r="B7292" s="181">
        <v>3080</v>
      </c>
      <c r="C7292" s="181">
        <v>585000</v>
      </c>
      <c r="D7292" s="181">
        <v>4</v>
      </c>
      <c r="E7292" s="180" t="s">
        <v>11374</v>
      </c>
      <c r="F7292" s="180" t="s">
        <v>28</v>
      </c>
    </row>
    <row r="7293" spans="1:6">
      <c r="A7293" s="180" t="s">
        <v>397</v>
      </c>
      <c r="B7293" s="181">
        <v>2622</v>
      </c>
      <c r="C7293" s="181">
        <v>497700</v>
      </c>
      <c r="D7293" s="181">
        <v>4</v>
      </c>
      <c r="E7293" s="180" t="s">
        <v>11375</v>
      </c>
      <c r="F7293" s="180" t="s">
        <v>65</v>
      </c>
    </row>
    <row r="7294" spans="1:6">
      <c r="A7294" s="180" t="s">
        <v>397</v>
      </c>
      <c r="B7294" s="181">
        <v>3111</v>
      </c>
      <c r="C7294" s="181">
        <v>417300</v>
      </c>
      <c r="D7294" s="181">
        <v>4</v>
      </c>
      <c r="E7294" s="180" t="s">
        <v>11376</v>
      </c>
      <c r="F7294" s="180" t="s">
        <v>74</v>
      </c>
    </row>
    <row r="7295" spans="1:6">
      <c r="A7295" s="180" t="s">
        <v>397</v>
      </c>
      <c r="B7295" s="181">
        <v>4860</v>
      </c>
      <c r="C7295" s="181">
        <v>418500</v>
      </c>
      <c r="D7295" s="181">
        <v>4</v>
      </c>
      <c r="E7295" s="180" t="s">
        <v>11377</v>
      </c>
      <c r="F7295" s="180" t="s">
        <v>14</v>
      </c>
    </row>
    <row r="7296" spans="1:6">
      <c r="A7296" s="180" t="s">
        <v>397</v>
      </c>
      <c r="B7296" s="181">
        <v>5145</v>
      </c>
      <c r="C7296" s="181">
        <v>317700</v>
      </c>
      <c r="D7296" s="181">
        <v>5</v>
      </c>
      <c r="E7296" s="180" t="s">
        <v>11378</v>
      </c>
      <c r="F7296" s="180" t="s">
        <v>11</v>
      </c>
    </row>
    <row r="7297" spans="1:6">
      <c r="A7297" s="180" t="s">
        <v>397</v>
      </c>
      <c r="B7297" s="181">
        <v>2700</v>
      </c>
      <c r="C7297" s="181">
        <v>626100</v>
      </c>
      <c r="D7297" s="181">
        <v>4</v>
      </c>
      <c r="E7297" s="180" t="s">
        <v>11379</v>
      </c>
      <c r="F7297" s="180" t="s">
        <v>28</v>
      </c>
    </row>
    <row r="7298" spans="1:6">
      <c r="A7298" s="180" t="s">
        <v>397</v>
      </c>
      <c r="B7298" s="181">
        <v>4281</v>
      </c>
      <c r="C7298" s="181">
        <v>213400</v>
      </c>
      <c r="D7298" s="181">
        <v>4</v>
      </c>
      <c r="E7298" s="180" t="s">
        <v>11380</v>
      </c>
      <c r="F7298" s="180" t="s">
        <v>11</v>
      </c>
    </row>
    <row r="7299" spans="1:6">
      <c r="A7299" s="180" t="s">
        <v>397</v>
      </c>
      <c r="B7299" s="181">
        <v>5528</v>
      </c>
      <c r="C7299" s="181">
        <v>723600</v>
      </c>
      <c r="D7299" s="181">
        <v>4</v>
      </c>
      <c r="E7299" s="180" t="s">
        <v>11381</v>
      </c>
      <c r="F7299" s="180" t="s">
        <v>13</v>
      </c>
    </row>
    <row r="7300" spans="1:6">
      <c r="A7300" s="180" t="s">
        <v>397</v>
      </c>
      <c r="B7300" s="181">
        <v>4554</v>
      </c>
      <c r="C7300" s="181">
        <v>363000</v>
      </c>
      <c r="D7300" s="181">
        <v>5</v>
      </c>
      <c r="E7300" s="180" t="s">
        <v>11382</v>
      </c>
      <c r="F7300" s="180" t="s">
        <v>14</v>
      </c>
    </row>
    <row r="7301" spans="1:6">
      <c r="A7301" s="180" t="s">
        <v>397</v>
      </c>
      <c r="B7301" s="181">
        <v>4896</v>
      </c>
      <c r="C7301" s="181">
        <v>498600</v>
      </c>
      <c r="D7301" s="181">
        <v>6</v>
      </c>
      <c r="E7301" s="180" t="s">
        <v>11383</v>
      </c>
      <c r="F7301" s="180" t="s">
        <v>37</v>
      </c>
    </row>
    <row r="7302" spans="1:6">
      <c r="A7302" s="180" t="s">
        <v>397</v>
      </c>
      <c r="B7302" s="181">
        <v>3539</v>
      </c>
      <c r="C7302" s="181">
        <v>351200</v>
      </c>
      <c r="D7302" s="181">
        <v>4</v>
      </c>
      <c r="E7302" s="180" t="s">
        <v>11384</v>
      </c>
      <c r="F7302" s="180" t="s">
        <v>14</v>
      </c>
    </row>
    <row r="7303" spans="1:6">
      <c r="A7303" s="180" t="s">
        <v>397</v>
      </c>
      <c r="B7303" s="181">
        <v>5200</v>
      </c>
      <c r="C7303" s="181">
        <v>760900</v>
      </c>
      <c r="D7303" s="181">
        <v>4</v>
      </c>
      <c r="E7303" s="180" t="s">
        <v>11385</v>
      </c>
      <c r="F7303" s="180" t="s">
        <v>32</v>
      </c>
    </row>
    <row r="7304" spans="1:6">
      <c r="A7304" s="180" t="s">
        <v>397</v>
      </c>
      <c r="B7304" s="181">
        <v>4172</v>
      </c>
      <c r="C7304" s="181">
        <v>370500</v>
      </c>
      <c r="D7304" s="181">
        <v>4</v>
      </c>
      <c r="E7304" s="180" t="s">
        <v>11386</v>
      </c>
      <c r="F7304" s="180" t="s">
        <v>14</v>
      </c>
    </row>
    <row r="7305" spans="1:6">
      <c r="A7305" s="180" t="s">
        <v>397</v>
      </c>
      <c r="B7305" s="181">
        <v>3990</v>
      </c>
      <c r="C7305" s="181">
        <v>357900</v>
      </c>
      <c r="D7305" s="181">
        <v>6</v>
      </c>
      <c r="E7305" s="180" t="s">
        <v>11387</v>
      </c>
      <c r="F7305" s="180" t="s">
        <v>11</v>
      </c>
    </row>
    <row r="7306" spans="1:6">
      <c r="A7306" s="180" t="s">
        <v>397</v>
      </c>
      <c r="B7306" s="181">
        <v>3800</v>
      </c>
      <c r="C7306" s="181">
        <v>372200</v>
      </c>
      <c r="D7306" s="181">
        <v>5</v>
      </c>
      <c r="E7306" s="180" t="s">
        <v>11388</v>
      </c>
      <c r="F7306" s="180" t="s">
        <v>90</v>
      </c>
    </row>
    <row r="7307" spans="1:6">
      <c r="A7307" s="180" t="s">
        <v>397</v>
      </c>
      <c r="B7307" s="181">
        <v>3344</v>
      </c>
      <c r="C7307" s="181">
        <v>469200</v>
      </c>
      <c r="D7307" s="181">
        <v>4</v>
      </c>
      <c r="E7307" s="180" t="s">
        <v>11389</v>
      </c>
      <c r="F7307" s="180" t="s">
        <v>72</v>
      </c>
    </row>
    <row r="7308" spans="1:6">
      <c r="A7308" s="180" t="s">
        <v>397</v>
      </c>
      <c r="B7308" s="181">
        <v>2016</v>
      </c>
      <c r="C7308" s="181">
        <v>316100</v>
      </c>
      <c r="D7308" s="181">
        <v>4</v>
      </c>
      <c r="E7308" s="180" t="s">
        <v>11390</v>
      </c>
      <c r="F7308" s="180" t="s">
        <v>27</v>
      </c>
    </row>
    <row r="7309" spans="1:6">
      <c r="A7309" s="180" t="s">
        <v>397</v>
      </c>
      <c r="B7309" s="181">
        <v>4586</v>
      </c>
      <c r="C7309" s="181">
        <v>555300</v>
      </c>
      <c r="D7309" s="181">
        <v>4</v>
      </c>
      <c r="E7309" s="180" t="s">
        <v>11391</v>
      </c>
      <c r="F7309" s="180" t="s">
        <v>138</v>
      </c>
    </row>
    <row r="7310" spans="1:6">
      <c r="A7310" s="180" t="s">
        <v>397</v>
      </c>
      <c r="B7310" s="181">
        <v>5206</v>
      </c>
      <c r="C7310" s="181">
        <v>496100</v>
      </c>
      <c r="D7310" s="181">
        <v>5</v>
      </c>
      <c r="E7310" s="180" t="s">
        <v>11392</v>
      </c>
      <c r="F7310" s="180" t="s">
        <v>77</v>
      </c>
    </row>
    <row r="7311" spans="1:6">
      <c r="A7311" s="180" t="s">
        <v>397</v>
      </c>
      <c r="B7311" s="181">
        <v>3601</v>
      </c>
      <c r="C7311" s="181">
        <v>525800</v>
      </c>
      <c r="D7311" s="181">
        <v>6</v>
      </c>
      <c r="E7311" s="180" t="s">
        <v>11393</v>
      </c>
      <c r="F7311" s="180" t="s">
        <v>13</v>
      </c>
    </row>
    <row r="7312" spans="1:6">
      <c r="A7312" s="180" t="s">
        <v>397</v>
      </c>
      <c r="B7312" s="181">
        <v>8928</v>
      </c>
      <c r="C7312" s="181">
        <v>1124000</v>
      </c>
      <c r="D7312" s="181">
        <v>8</v>
      </c>
      <c r="E7312" s="180" t="s">
        <v>11394</v>
      </c>
      <c r="F7312" s="180" t="s">
        <v>72</v>
      </c>
    </row>
    <row r="7313" spans="1:6">
      <c r="A7313" s="180" t="s">
        <v>397</v>
      </c>
      <c r="B7313" s="181">
        <v>5457</v>
      </c>
      <c r="C7313" s="181">
        <v>438400</v>
      </c>
      <c r="D7313" s="181">
        <v>6</v>
      </c>
      <c r="E7313" s="180" t="s">
        <v>11395</v>
      </c>
      <c r="F7313" s="180" t="s">
        <v>14</v>
      </c>
    </row>
    <row r="7314" spans="1:6">
      <c r="A7314" s="180" t="s">
        <v>397</v>
      </c>
      <c r="B7314" s="181">
        <v>5300</v>
      </c>
      <c r="C7314" s="181">
        <v>419700</v>
      </c>
      <c r="D7314" s="181">
        <v>5</v>
      </c>
      <c r="E7314" s="180" t="s">
        <v>11396</v>
      </c>
      <c r="F7314" s="180" t="s">
        <v>14</v>
      </c>
    </row>
    <row r="7315" spans="1:6">
      <c r="A7315" s="180" t="s">
        <v>397</v>
      </c>
      <c r="B7315" s="181">
        <v>3973</v>
      </c>
      <c r="C7315" s="181">
        <v>670100</v>
      </c>
      <c r="D7315" s="181">
        <v>4</v>
      </c>
      <c r="E7315" s="180" t="s">
        <v>11397</v>
      </c>
      <c r="F7315" s="180" t="s">
        <v>49</v>
      </c>
    </row>
    <row r="7316" spans="1:6">
      <c r="A7316" s="180" t="s">
        <v>397</v>
      </c>
      <c r="B7316" s="181">
        <v>2240</v>
      </c>
      <c r="C7316" s="181">
        <v>337900</v>
      </c>
      <c r="D7316" s="181">
        <v>4</v>
      </c>
      <c r="E7316" s="180" t="s">
        <v>11398</v>
      </c>
      <c r="F7316" s="180" t="s">
        <v>195</v>
      </c>
    </row>
    <row r="7317" spans="1:6">
      <c r="A7317" s="180" t="s">
        <v>397</v>
      </c>
      <c r="B7317" s="181">
        <v>7288</v>
      </c>
      <c r="C7317" s="181">
        <v>654800</v>
      </c>
      <c r="D7317" s="181">
        <v>4</v>
      </c>
      <c r="E7317" s="180" t="s">
        <v>11399</v>
      </c>
      <c r="F7317" s="180" t="s">
        <v>41</v>
      </c>
    </row>
    <row r="7318" spans="1:6">
      <c r="A7318" s="180" t="s">
        <v>397</v>
      </c>
      <c r="B7318" s="181">
        <v>2624</v>
      </c>
      <c r="C7318" s="181">
        <v>458400</v>
      </c>
      <c r="D7318" s="181">
        <v>4</v>
      </c>
      <c r="E7318" s="180" t="s">
        <v>11400</v>
      </c>
      <c r="F7318" s="180" t="s">
        <v>72</v>
      </c>
    </row>
    <row r="7319" spans="1:6">
      <c r="A7319" s="180" t="s">
        <v>397</v>
      </c>
      <c r="B7319" s="181">
        <v>4458</v>
      </c>
      <c r="C7319" s="181">
        <v>278400</v>
      </c>
      <c r="D7319" s="181">
        <v>4</v>
      </c>
      <c r="E7319" s="180" t="s">
        <v>11401</v>
      </c>
      <c r="F7319" s="180" t="s">
        <v>11</v>
      </c>
    </row>
    <row r="7320" spans="1:6">
      <c r="A7320" s="180" t="s">
        <v>397</v>
      </c>
      <c r="B7320" s="181">
        <v>4464</v>
      </c>
      <c r="C7320" s="181">
        <v>942000</v>
      </c>
      <c r="D7320" s="181">
        <v>4</v>
      </c>
      <c r="E7320" s="180" t="s">
        <v>11402</v>
      </c>
      <c r="F7320" s="180" t="s">
        <v>62</v>
      </c>
    </row>
    <row r="7321" spans="1:6">
      <c r="A7321" s="180" t="s">
        <v>397</v>
      </c>
      <c r="B7321" s="181">
        <v>5229</v>
      </c>
      <c r="C7321" s="181">
        <v>322200</v>
      </c>
      <c r="D7321" s="181">
        <v>6</v>
      </c>
      <c r="E7321" s="180" t="s">
        <v>11403</v>
      </c>
      <c r="F7321" s="180" t="s">
        <v>11</v>
      </c>
    </row>
    <row r="7322" spans="1:6">
      <c r="A7322" s="180" t="s">
        <v>397</v>
      </c>
      <c r="B7322" s="181">
        <v>5040</v>
      </c>
      <c r="C7322" s="181">
        <v>1054800</v>
      </c>
      <c r="D7322" s="181">
        <v>6</v>
      </c>
      <c r="E7322" s="180" t="s">
        <v>11404</v>
      </c>
      <c r="F7322" s="180" t="s">
        <v>66</v>
      </c>
    </row>
    <row r="7323" spans="1:6">
      <c r="A7323" s="180" t="s">
        <v>397</v>
      </c>
      <c r="B7323" s="181">
        <v>3568</v>
      </c>
      <c r="C7323" s="181">
        <v>512800</v>
      </c>
      <c r="D7323" s="181">
        <v>7</v>
      </c>
      <c r="E7323" s="180" t="s">
        <v>11405</v>
      </c>
      <c r="F7323" s="180" t="s">
        <v>102</v>
      </c>
    </row>
    <row r="7324" spans="1:6">
      <c r="A7324" s="180" t="s">
        <v>397</v>
      </c>
      <c r="B7324" s="181">
        <v>3771</v>
      </c>
      <c r="C7324" s="181">
        <v>646800</v>
      </c>
      <c r="D7324" s="181">
        <v>6</v>
      </c>
      <c r="E7324" s="180" t="s">
        <v>11406</v>
      </c>
      <c r="F7324" s="180" t="s">
        <v>32</v>
      </c>
    </row>
    <row r="7325" spans="1:6">
      <c r="A7325" s="180" t="s">
        <v>397</v>
      </c>
      <c r="B7325" s="181">
        <v>3713</v>
      </c>
      <c r="C7325" s="181">
        <v>528100</v>
      </c>
      <c r="D7325" s="181">
        <v>4</v>
      </c>
      <c r="E7325" s="180" t="s">
        <v>11407</v>
      </c>
      <c r="F7325" s="180" t="s">
        <v>62</v>
      </c>
    </row>
    <row r="7326" spans="1:6">
      <c r="A7326" s="180" t="s">
        <v>397</v>
      </c>
      <c r="B7326" s="181">
        <v>4406</v>
      </c>
      <c r="C7326" s="181">
        <v>312200</v>
      </c>
      <c r="D7326" s="181">
        <v>4</v>
      </c>
      <c r="E7326" s="180" t="s">
        <v>11408</v>
      </c>
      <c r="F7326" s="180" t="s">
        <v>14</v>
      </c>
    </row>
    <row r="7327" spans="1:6">
      <c r="A7327" s="180" t="s">
        <v>397</v>
      </c>
      <c r="B7327" s="181">
        <v>3680</v>
      </c>
      <c r="C7327" s="181">
        <v>362000</v>
      </c>
      <c r="D7327" s="181">
        <v>4</v>
      </c>
      <c r="E7327" s="180" t="s">
        <v>11409</v>
      </c>
      <c r="F7327" s="180" t="s">
        <v>29</v>
      </c>
    </row>
    <row r="7328" spans="1:6">
      <c r="A7328" s="180" t="s">
        <v>397</v>
      </c>
      <c r="B7328" s="181">
        <v>10748</v>
      </c>
      <c r="C7328" s="181">
        <v>626100</v>
      </c>
      <c r="D7328" s="181">
        <v>4</v>
      </c>
      <c r="E7328" s="180" t="s">
        <v>11410</v>
      </c>
      <c r="F7328" s="180" t="s">
        <v>41</v>
      </c>
    </row>
    <row r="7329" spans="1:6">
      <c r="A7329" s="180" t="s">
        <v>397</v>
      </c>
      <c r="B7329" s="181">
        <v>3400</v>
      </c>
      <c r="C7329" s="181">
        <v>756500</v>
      </c>
      <c r="D7329" s="181">
        <v>4</v>
      </c>
      <c r="E7329" s="180" t="s">
        <v>11411</v>
      </c>
      <c r="F7329" s="180" t="s">
        <v>28</v>
      </c>
    </row>
    <row r="7330" spans="1:6">
      <c r="A7330" s="180" t="s">
        <v>397</v>
      </c>
      <c r="B7330" s="181">
        <v>4962</v>
      </c>
      <c r="C7330" s="181">
        <v>398300</v>
      </c>
      <c r="D7330" s="181">
        <v>6</v>
      </c>
      <c r="E7330" s="180" t="s">
        <v>11412</v>
      </c>
      <c r="F7330" s="180" t="s">
        <v>11</v>
      </c>
    </row>
    <row r="7331" spans="1:6">
      <c r="A7331" s="180" t="s">
        <v>397</v>
      </c>
      <c r="B7331" s="181">
        <v>3400</v>
      </c>
      <c r="C7331" s="181">
        <v>630300</v>
      </c>
      <c r="D7331" s="181">
        <v>4</v>
      </c>
      <c r="E7331" s="180" t="s">
        <v>11413</v>
      </c>
      <c r="F7331" s="180" t="s">
        <v>28</v>
      </c>
    </row>
    <row r="7332" spans="1:6">
      <c r="A7332" s="180" t="s">
        <v>397</v>
      </c>
      <c r="B7332" s="181">
        <v>6199</v>
      </c>
      <c r="C7332" s="181">
        <v>486200</v>
      </c>
      <c r="D7332" s="181">
        <v>6</v>
      </c>
      <c r="E7332" s="180" t="s">
        <v>11414</v>
      </c>
      <c r="F7332" s="180" t="s">
        <v>16</v>
      </c>
    </row>
    <row r="7333" spans="1:6">
      <c r="A7333" s="180" t="s">
        <v>397</v>
      </c>
      <c r="B7333" s="181">
        <v>4493</v>
      </c>
      <c r="C7333" s="181">
        <v>448600</v>
      </c>
      <c r="D7333" s="181">
        <v>6</v>
      </c>
      <c r="E7333" s="180" t="s">
        <v>11415</v>
      </c>
      <c r="F7333" s="180" t="s">
        <v>11</v>
      </c>
    </row>
    <row r="7334" spans="1:6">
      <c r="A7334" s="180" t="s">
        <v>397</v>
      </c>
      <c r="B7334" s="181">
        <v>7776</v>
      </c>
      <c r="C7334" s="181">
        <v>467400</v>
      </c>
      <c r="D7334" s="181">
        <v>8</v>
      </c>
      <c r="E7334" s="180" t="s">
        <v>11416</v>
      </c>
      <c r="F7334" s="180" t="s">
        <v>11</v>
      </c>
    </row>
    <row r="7335" spans="1:6">
      <c r="A7335" s="180" t="s">
        <v>397</v>
      </c>
      <c r="B7335" s="181">
        <v>4066</v>
      </c>
      <c r="C7335" s="181">
        <v>669400</v>
      </c>
      <c r="D7335" s="181">
        <v>4</v>
      </c>
      <c r="E7335" s="180" t="s">
        <v>11417</v>
      </c>
      <c r="F7335" s="180" t="s">
        <v>13</v>
      </c>
    </row>
    <row r="7336" spans="1:6">
      <c r="A7336" s="180" t="s">
        <v>397</v>
      </c>
      <c r="B7336" s="181">
        <v>3760</v>
      </c>
      <c r="C7336" s="181">
        <v>641400</v>
      </c>
      <c r="D7336" s="181">
        <v>4</v>
      </c>
      <c r="E7336" s="180" t="s">
        <v>11418</v>
      </c>
      <c r="F7336" s="180" t="s">
        <v>49</v>
      </c>
    </row>
    <row r="7337" spans="1:6">
      <c r="A7337" s="180" t="s">
        <v>397</v>
      </c>
      <c r="B7337" s="181">
        <v>7317</v>
      </c>
      <c r="C7337" s="181">
        <v>671900</v>
      </c>
      <c r="D7337" s="181">
        <v>8</v>
      </c>
      <c r="E7337" s="180" t="s">
        <v>11419</v>
      </c>
      <c r="F7337" s="180" t="s">
        <v>14</v>
      </c>
    </row>
    <row r="7338" spans="1:6">
      <c r="A7338" s="180" t="s">
        <v>397</v>
      </c>
      <c r="B7338" s="181">
        <v>5664</v>
      </c>
      <c r="C7338" s="181">
        <v>740800</v>
      </c>
      <c r="D7338" s="181">
        <v>6</v>
      </c>
      <c r="E7338" s="180" t="s">
        <v>11420</v>
      </c>
      <c r="F7338" s="180" t="s">
        <v>13</v>
      </c>
    </row>
    <row r="7339" spans="1:6">
      <c r="A7339" s="180" t="s">
        <v>397</v>
      </c>
      <c r="B7339" s="181">
        <v>1496</v>
      </c>
      <c r="C7339" s="181">
        <v>274400</v>
      </c>
      <c r="D7339" s="181">
        <v>4</v>
      </c>
      <c r="E7339" s="180" t="s">
        <v>11421</v>
      </c>
      <c r="F7339" s="180" t="s">
        <v>45</v>
      </c>
    </row>
    <row r="7340" spans="1:6">
      <c r="A7340" s="180" t="s">
        <v>397</v>
      </c>
      <c r="B7340" s="181">
        <v>3024</v>
      </c>
      <c r="C7340" s="181">
        <v>150200</v>
      </c>
      <c r="D7340" s="181">
        <v>4</v>
      </c>
      <c r="E7340" s="180" t="s">
        <v>11422</v>
      </c>
      <c r="F7340" s="180" t="s">
        <v>206</v>
      </c>
    </row>
    <row r="7341" spans="1:6">
      <c r="A7341" s="180" t="s">
        <v>397</v>
      </c>
      <c r="B7341" s="181">
        <v>4610</v>
      </c>
      <c r="C7341" s="181">
        <v>323600</v>
      </c>
      <c r="D7341" s="181">
        <v>5</v>
      </c>
      <c r="E7341" s="180" t="s">
        <v>11423</v>
      </c>
      <c r="F7341" s="180" t="s">
        <v>14</v>
      </c>
    </row>
    <row r="7342" spans="1:6">
      <c r="A7342" s="180" t="s">
        <v>397</v>
      </c>
      <c r="B7342" s="181">
        <v>2949</v>
      </c>
      <c r="C7342" s="181">
        <v>747600</v>
      </c>
      <c r="D7342" s="181">
        <v>4</v>
      </c>
      <c r="E7342" s="180" t="s">
        <v>11424</v>
      </c>
      <c r="F7342" s="180" t="s">
        <v>7</v>
      </c>
    </row>
    <row r="7343" spans="1:6">
      <c r="A7343" s="180" t="s">
        <v>397</v>
      </c>
      <c r="B7343" s="181">
        <v>3622</v>
      </c>
      <c r="C7343" s="181">
        <v>293700</v>
      </c>
      <c r="D7343" s="181">
        <v>4</v>
      </c>
      <c r="E7343" s="180" t="s">
        <v>11425</v>
      </c>
      <c r="F7343" s="180" t="s">
        <v>14</v>
      </c>
    </row>
    <row r="7344" spans="1:6">
      <c r="A7344" s="180" t="s">
        <v>397</v>
      </c>
      <c r="B7344" s="181">
        <v>4212</v>
      </c>
      <c r="C7344" s="181">
        <v>275100</v>
      </c>
      <c r="D7344" s="181">
        <v>4</v>
      </c>
      <c r="E7344" s="180" t="s">
        <v>11426</v>
      </c>
      <c r="F7344" s="180" t="s">
        <v>11</v>
      </c>
    </row>
    <row r="7345" spans="1:6">
      <c r="A7345" s="180" t="s">
        <v>397</v>
      </c>
      <c r="B7345" s="181">
        <v>4180</v>
      </c>
      <c r="C7345" s="181">
        <v>668600</v>
      </c>
      <c r="D7345" s="181">
        <v>6</v>
      </c>
      <c r="E7345" s="180" t="s">
        <v>11427</v>
      </c>
      <c r="F7345" s="180" t="s">
        <v>12</v>
      </c>
    </row>
    <row r="7346" spans="1:6">
      <c r="A7346" s="180" t="s">
        <v>397</v>
      </c>
      <c r="B7346" s="181">
        <v>3908</v>
      </c>
      <c r="C7346" s="181">
        <v>323800</v>
      </c>
      <c r="D7346" s="181">
        <v>4</v>
      </c>
      <c r="E7346" s="180" t="s">
        <v>11428</v>
      </c>
      <c r="F7346" s="180" t="s">
        <v>11</v>
      </c>
    </row>
    <row r="7347" spans="1:6">
      <c r="A7347" s="180" t="s">
        <v>397</v>
      </c>
      <c r="B7347" s="181">
        <v>15399</v>
      </c>
      <c r="C7347" s="181">
        <v>1267800</v>
      </c>
      <c r="D7347" s="181">
        <v>7</v>
      </c>
      <c r="E7347" s="180" t="s">
        <v>11429</v>
      </c>
      <c r="F7347" s="180" t="s">
        <v>41</v>
      </c>
    </row>
    <row r="7348" spans="1:6">
      <c r="A7348" s="180" t="s">
        <v>397</v>
      </c>
      <c r="B7348" s="181">
        <v>3178</v>
      </c>
      <c r="C7348" s="181">
        <v>714500</v>
      </c>
      <c r="D7348" s="181">
        <v>4</v>
      </c>
      <c r="E7348" s="180" t="s">
        <v>11430</v>
      </c>
      <c r="F7348" s="180" t="s">
        <v>18</v>
      </c>
    </row>
    <row r="7349" spans="1:6">
      <c r="A7349" s="180" t="s">
        <v>397</v>
      </c>
      <c r="B7349" s="181">
        <v>3640</v>
      </c>
      <c r="C7349" s="181">
        <v>527400</v>
      </c>
      <c r="D7349" s="181">
        <v>4</v>
      </c>
      <c r="E7349" s="180" t="s">
        <v>11431</v>
      </c>
      <c r="F7349" s="180" t="s">
        <v>10</v>
      </c>
    </row>
    <row r="7350" spans="1:6">
      <c r="A7350" s="180" t="s">
        <v>397</v>
      </c>
      <c r="B7350" s="181">
        <v>3425</v>
      </c>
      <c r="C7350" s="181">
        <v>328600</v>
      </c>
      <c r="D7350" s="181">
        <v>4</v>
      </c>
      <c r="E7350" s="180" t="s">
        <v>11432</v>
      </c>
      <c r="F7350" s="180" t="s">
        <v>14</v>
      </c>
    </row>
    <row r="7351" spans="1:6">
      <c r="A7351" s="180" t="s">
        <v>397</v>
      </c>
      <c r="B7351" s="181">
        <v>5652</v>
      </c>
      <c r="C7351" s="181">
        <v>424200</v>
      </c>
      <c r="D7351" s="181">
        <v>6</v>
      </c>
      <c r="E7351" s="180" t="s">
        <v>11433</v>
      </c>
      <c r="F7351" s="180" t="s">
        <v>14</v>
      </c>
    </row>
    <row r="7352" spans="1:6">
      <c r="A7352" s="180" t="s">
        <v>397</v>
      </c>
      <c r="B7352" s="181">
        <v>3443</v>
      </c>
      <c r="C7352" s="181">
        <v>440900</v>
      </c>
      <c r="D7352" s="181">
        <v>4</v>
      </c>
      <c r="E7352" s="180" t="s">
        <v>11434</v>
      </c>
      <c r="F7352" s="180" t="s">
        <v>12</v>
      </c>
    </row>
    <row r="7353" spans="1:6">
      <c r="A7353" s="180" t="s">
        <v>397</v>
      </c>
      <c r="B7353" s="181">
        <v>5076</v>
      </c>
      <c r="C7353" s="181">
        <v>840400</v>
      </c>
      <c r="D7353" s="181">
        <v>6</v>
      </c>
      <c r="E7353" s="180" t="s">
        <v>11435</v>
      </c>
      <c r="F7353" s="180" t="s">
        <v>44</v>
      </c>
    </row>
    <row r="7354" spans="1:6">
      <c r="A7354" s="180" t="s">
        <v>397</v>
      </c>
      <c r="B7354" s="181">
        <v>3400</v>
      </c>
      <c r="C7354" s="181">
        <v>882800</v>
      </c>
      <c r="D7354" s="181">
        <v>4</v>
      </c>
      <c r="E7354" s="180" t="s">
        <v>11436</v>
      </c>
      <c r="F7354" s="180" t="s">
        <v>28</v>
      </c>
    </row>
    <row r="7355" spans="1:6">
      <c r="A7355" s="180" t="s">
        <v>397</v>
      </c>
      <c r="B7355" s="181">
        <v>4093</v>
      </c>
      <c r="C7355" s="181">
        <v>243500</v>
      </c>
      <c r="D7355" s="181">
        <v>4</v>
      </c>
      <c r="E7355" s="180" t="s">
        <v>11437</v>
      </c>
      <c r="F7355" s="180" t="s">
        <v>14</v>
      </c>
    </row>
    <row r="7356" spans="1:6">
      <c r="A7356" s="180" t="s">
        <v>397</v>
      </c>
      <c r="B7356" s="181">
        <v>4148</v>
      </c>
      <c r="C7356" s="181">
        <v>602800</v>
      </c>
      <c r="D7356" s="181">
        <v>4</v>
      </c>
      <c r="E7356" s="180" t="s">
        <v>11438</v>
      </c>
      <c r="F7356" s="180" t="s">
        <v>7</v>
      </c>
    </row>
    <row r="7357" spans="1:6">
      <c r="A7357" s="180" t="s">
        <v>397</v>
      </c>
      <c r="B7357" s="181">
        <v>5405</v>
      </c>
      <c r="C7357" s="181">
        <v>640800</v>
      </c>
      <c r="D7357" s="181">
        <v>6</v>
      </c>
      <c r="E7357" s="180" t="s">
        <v>11439</v>
      </c>
      <c r="F7357" s="180" t="s">
        <v>26</v>
      </c>
    </row>
    <row r="7358" spans="1:6">
      <c r="A7358" s="180" t="s">
        <v>397</v>
      </c>
      <c r="B7358" s="181">
        <v>3606</v>
      </c>
      <c r="C7358" s="181">
        <v>334600</v>
      </c>
      <c r="D7358" s="181">
        <v>6</v>
      </c>
      <c r="E7358" s="180" t="s">
        <v>11440</v>
      </c>
      <c r="F7358" s="180" t="s">
        <v>14</v>
      </c>
    </row>
    <row r="7359" spans="1:6">
      <c r="A7359" s="180" t="s">
        <v>397</v>
      </c>
      <c r="B7359" s="181">
        <v>4176</v>
      </c>
      <c r="C7359" s="181">
        <v>322500</v>
      </c>
      <c r="D7359" s="181">
        <v>6</v>
      </c>
      <c r="E7359" s="180" t="s">
        <v>11441</v>
      </c>
      <c r="F7359" s="180" t="s">
        <v>103</v>
      </c>
    </row>
    <row r="7360" spans="1:6">
      <c r="A7360" s="180" t="s">
        <v>397</v>
      </c>
      <c r="B7360" s="181">
        <v>3312</v>
      </c>
      <c r="C7360" s="181">
        <v>240900</v>
      </c>
      <c r="D7360" s="181">
        <v>4</v>
      </c>
      <c r="E7360" s="180" t="s">
        <v>11442</v>
      </c>
      <c r="F7360" s="180" t="s">
        <v>14</v>
      </c>
    </row>
    <row r="7361" spans="1:6">
      <c r="A7361" s="180" t="s">
        <v>397</v>
      </c>
      <c r="B7361" s="181">
        <v>5445</v>
      </c>
      <c r="C7361" s="181">
        <v>478500</v>
      </c>
      <c r="D7361" s="181">
        <v>5</v>
      </c>
      <c r="E7361" s="180" t="s">
        <v>11443</v>
      </c>
      <c r="F7361" s="180" t="s">
        <v>15</v>
      </c>
    </row>
    <row r="7362" spans="1:6">
      <c r="A7362" s="180" t="s">
        <v>397</v>
      </c>
      <c r="B7362" s="181">
        <v>4032</v>
      </c>
      <c r="C7362" s="181">
        <v>166000</v>
      </c>
      <c r="D7362" s="181">
        <v>4</v>
      </c>
      <c r="E7362" s="180" t="s">
        <v>11444</v>
      </c>
      <c r="F7362" s="180" t="s">
        <v>14</v>
      </c>
    </row>
    <row r="7363" spans="1:6">
      <c r="A7363" s="180" t="s">
        <v>397</v>
      </c>
      <c r="B7363" s="181">
        <v>3696</v>
      </c>
      <c r="C7363" s="181">
        <v>687200</v>
      </c>
      <c r="D7363" s="181">
        <v>4</v>
      </c>
      <c r="E7363" s="180" t="s">
        <v>11445</v>
      </c>
      <c r="F7363" s="180" t="s">
        <v>28</v>
      </c>
    </row>
    <row r="7364" spans="1:6">
      <c r="A7364" s="180" t="s">
        <v>397</v>
      </c>
      <c r="B7364" s="181">
        <v>3574</v>
      </c>
      <c r="C7364" s="181">
        <v>1570000</v>
      </c>
      <c r="D7364" s="181">
        <v>4</v>
      </c>
      <c r="E7364" s="180" t="s">
        <v>11446</v>
      </c>
      <c r="F7364" s="180" t="s">
        <v>91</v>
      </c>
    </row>
    <row r="7365" spans="1:6">
      <c r="A7365" s="180" t="s">
        <v>397</v>
      </c>
      <c r="B7365" s="181">
        <v>4504</v>
      </c>
      <c r="C7365" s="181">
        <v>727000</v>
      </c>
      <c r="D7365" s="181">
        <v>5</v>
      </c>
      <c r="E7365" s="180" t="s">
        <v>11447</v>
      </c>
      <c r="F7365" s="180" t="s">
        <v>66</v>
      </c>
    </row>
    <row r="7366" spans="1:6">
      <c r="A7366" s="180" t="s">
        <v>397</v>
      </c>
      <c r="B7366" s="181">
        <v>6223</v>
      </c>
      <c r="C7366" s="181">
        <v>508700</v>
      </c>
      <c r="D7366" s="181">
        <v>4</v>
      </c>
      <c r="E7366" s="180" t="s">
        <v>11448</v>
      </c>
      <c r="F7366" s="180" t="s">
        <v>29</v>
      </c>
    </row>
    <row r="7367" spans="1:6">
      <c r="A7367" s="180" t="s">
        <v>397</v>
      </c>
      <c r="B7367" s="181">
        <v>3970</v>
      </c>
      <c r="C7367" s="181">
        <v>1104400</v>
      </c>
      <c r="D7367" s="181">
        <v>4</v>
      </c>
      <c r="E7367" s="180" t="s">
        <v>11449</v>
      </c>
      <c r="F7367" s="180" t="s">
        <v>7</v>
      </c>
    </row>
    <row r="7368" spans="1:6">
      <c r="A7368" s="180" t="s">
        <v>397</v>
      </c>
      <c r="B7368" s="181">
        <v>3510</v>
      </c>
      <c r="C7368" s="181">
        <v>583200</v>
      </c>
      <c r="D7368" s="181">
        <v>4</v>
      </c>
      <c r="E7368" s="180" t="s">
        <v>11450</v>
      </c>
      <c r="F7368" s="180" t="s">
        <v>77</v>
      </c>
    </row>
    <row r="7369" spans="1:6">
      <c r="A7369" s="180" t="s">
        <v>397</v>
      </c>
      <c r="B7369" s="181">
        <v>4548</v>
      </c>
      <c r="C7369" s="181">
        <v>365500</v>
      </c>
      <c r="D7369" s="181">
        <v>5</v>
      </c>
      <c r="E7369" s="180" t="s">
        <v>11451</v>
      </c>
      <c r="F7369" s="180" t="s">
        <v>10</v>
      </c>
    </row>
    <row r="7370" spans="1:6">
      <c r="A7370" s="180" t="s">
        <v>397</v>
      </c>
      <c r="B7370" s="181">
        <v>4515</v>
      </c>
      <c r="C7370" s="181">
        <v>273900</v>
      </c>
      <c r="D7370" s="181">
        <v>4</v>
      </c>
      <c r="E7370" s="180" t="s">
        <v>11452</v>
      </c>
      <c r="F7370" s="180" t="s">
        <v>11</v>
      </c>
    </row>
    <row r="7371" spans="1:6">
      <c r="A7371" s="180" t="s">
        <v>397</v>
      </c>
      <c r="B7371" s="181">
        <v>2300</v>
      </c>
      <c r="C7371" s="181">
        <v>449500</v>
      </c>
      <c r="D7371" s="181">
        <v>4</v>
      </c>
      <c r="E7371" s="180" t="s">
        <v>11453</v>
      </c>
      <c r="F7371" s="180" t="s">
        <v>78</v>
      </c>
    </row>
    <row r="7372" spans="1:6">
      <c r="A7372" s="180" t="s">
        <v>397</v>
      </c>
      <c r="B7372" s="181">
        <v>4257</v>
      </c>
      <c r="C7372" s="181">
        <v>399600</v>
      </c>
      <c r="D7372" s="181">
        <v>6</v>
      </c>
      <c r="E7372" s="180" t="s">
        <v>11454</v>
      </c>
      <c r="F7372" s="180" t="s">
        <v>14</v>
      </c>
    </row>
    <row r="7373" spans="1:6">
      <c r="A7373" s="180" t="s">
        <v>397</v>
      </c>
      <c r="B7373" s="181">
        <v>6354</v>
      </c>
      <c r="C7373" s="181">
        <v>613300</v>
      </c>
      <c r="D7373" s="181">
        <v>6</v>
      </c>
      <c r="E7373" s="180" t="s">
        <v>11455</v>
      </c>
      <c r="F7373" s="180" t="s">
        <v>14</v>
      </c>
    </row>
    <row r="7374" spans="1:6">
      <c r="A7374" s="180" t="s">
        <v>397</v>
      </c>
      <c r="B7374" s="181">
        <v>2940</v>
      </c>
      <c r="C7374" s="181">
        <v>322700</v>
      </c>
      <c r="D7374" s="181">
        <v>4</v>
      </c>
      <c r="E7374" s="180" t="s">
        <v>11456</v>
      </c>
      <c r="F7374" s="180" t="s">
        <v>180</v>
      </c>
    </row>
    <row r="7375" spans="1:6">
      <c r="A7375" s="180" t="s">
        <v>397</v>
      </c>
      <c r="B7375" s="181">
        <v>6840</v>
      </c>
      <c r="C7375" s="181">
        <v>455600</v>
      </c>
      <c r="D7375" s="181">
        <v>6</v>
      </c>
      <c r="E7375" s="180" t="s">
        <v>11457</v>
      </c>
      <c r="F7375" s="180" t="s">
        <v>15</v>
      </c>
    </row>
    <row r="7376" spans="1:6">
      <c r="A7376" s="180" t="s">
        <v>397</v>
      </c>
      <c r="B7376" s="181">
        <v>2548</v>
      </c>
      <c r="C7376" s="181">
        <v>364300</v>
      </c>
      <c r="D7376" s="181">
        <v>5</v>
      </c>
      <c r="E7376" s="180" t="s">
        <v>11458</v>
      </c>
      <c r="F7376" s="180" t="s">
        <v>29</v>
      </c>
    </row>
    <row r="7377" spans="1:6">
      <c r="A7377" s="180" t="s">
        <v>397</v>
      </c>
      <c r="B7377" s="181">
        <v>4081</v>
      </c>
      <c r="C7377" s="181">
        <v>880800</v>
      </c>
      <c r="D7377" s="181">
        <v>4</v>
      </c>
      <c r="E7377" s="180" t="s">
        <v>11459</v>
      </c>
      <c r="F7377" s="180" t="s">
        <v>7</v>
      </c>
    </row>
    <row r="7378" spans="1:6">
      <c r="A7378" s="180" t="s">
        <v>397</v>
      </c>
      <c r="B7378" s="181">
        <v>3848</v>
      </c>
      <c r="C7378" s="181">
        <v>264100</v>
      </c>
      <c r="D7378" s="181">
        <v>4</v>
      </c>
      <c r="E7378" s="180" t="s">
        <v>11460</v>
      </c>
      <c r="F7378" s="180" t="s">
        <v>11</v>
      </c>
    </row>
    <row r="7379" spans="1:6">
      <c r="A7379" s="180" t="s">
        <v>397</v>
      </c>
      <c r="B7379" s="181">
        <v>3768</v>
      </c>
      <c r="C7379" s="181">
        <v>288800</v>
      </c>
      <c r="D7379" s="181">
        <v>4</v>
      </c>
      <c r="E7379" s="180" t="s">
        <v>11461</v>
      </c>
      <c r="F7379" s="180" t="s">
        <v>14</v>
      </c>
    </row>
    <row r="7380" spans="1:6">
      <c r="A7380" s="180" t="s">
        <v>397</v>
      </c>
      <c r="B7380" s="181">
        <v>6060</v>
      </c>
      <c r="C7380" s="181">
        <v>721100</v>
      </c>
      <c r="D7380" s="181">
        <v>6</v>
      </c>
      <c r="E7380" s="180" t="s">
        <v>11462</v>
      </c>
      <c r="F7380" s="180" t="s">
        <v>10</v>
      </c>
    </row>
    <row r="7381" spans="1:6">
      <c r="A7381" s="180" t="s">
        <v>397</v>
      </c>
      <c r="B7381" s="181">
        <v>6314</v>
      </c>
      <c r="C7381" s="181">
        <v>1145600</v>
      </c>
      <c r="D7381" s="181">
        <v>8</v>
      </c>
      <c r="E7381" s="180" t="s">
        <v>11463</v>
      </c>
      <c r="F7381" s="180" t="s">
        <v>28</v>
      </c>
    </row>
    <row r="7382" spans="1:6">
      <c r="A7382" s="180" t="s">
        <v>397</v>
      </c>
      <c r="B7382" s="181">
        <v>7366</v>
      </c>
      <c r="C7382" s="181">
        <v>348200</v>
      </c>
      <c r="D7382" s="181">
        <v>7</v>
      </c>
      <c r="E7382" s="180" t="s">
        <v>11464</v>
      </c>
      <c r="F7382" s="180" t="s">
        <v>11</v>
      </c>
    </row>
    <row r="7383" spans="1:6">
      <c r="A7383" s="180" t="s">
        <v>397</v>
      </c>
      <c r="B7383" s="181">
        <v>4725</v>
      </c>
      <c r="C7383" s="181">
        <v>346800</v>
      </c>
      <c r="D7383" s="181">
        <v>6</v>
      </c>
      <c r="E7383" s="180" t="s">
        <v>11465</v>
      </c>
      <c r="F7383" s="180" t="s">
        <v>14</v>
      </c>
    </row>
    <row r="7384" spans="1:6">
      <c r="A7384" s="180" t="s">
        <v>397</v>
      </c>
      <c r="B7384" s="181">
        <v>3140</v>
      </c>
      <c r="C7384" s="181">
        <v>262000</v>
      </c>
      <c r="D7384" s="181">
        <v>4</v>
      </c>
      <c r="E7384" s="180" t="s">
        <v>11466</v>
      </c>
      <c r="F7384" s="180" t="s">
        <v>97</v>
      </c>
    </row>
    <row r="7385" spans="1:6">
      <c r="A7385" s="180" t="s">
        <v>397</v>
      </c>
      <c r="B7385" s="181">
        <v>5780</v>
      </c>
      <c r="C7385" s="181">
        <v>527400</v>
      </c>
      <c r="D7385" s="181">
        <v>4</v>
      </c>
      <c r="E7385" s="180" t="s">
        <v>11467</v>
      </c>
      <c r="F7385" s="180" t="s">
        <v>289</v>
      </c>
    </row>
    <row r="7386" spans="1:6">
      <c r="A7386" s="180" t="s">
        <v>397</v>
      </c>
      <c r="B7386" s="181">
        <v>4827</v>
      </c>
      <c r="C7386" s="181">
        <v>776700</v>
      </c>
      <c r="D7386" s="181">
        <v>8</v>
      </c>
      <c r="E7386" s="180" t="s">
        <v>11468</v>
      </c>
      <c r="F7386" s="180" t="s">
        <v>49</v>
      </c>
    </row>
    <row r="7387" spans="1:6">
      <c r="A7387" s="180" t="s">
        <v>397</v>
      </c>
      <c r="B7387" s="181">
        <v>6288</v>
      </c>
      <c r="C7387" s="181">
        <v>477600</v>
      </c>
      <c r="D7387" s="181">
        <v>6</v>
      </c>
      <c r="E7387" s="180" t="s">
        <v>11469</v>
      </c>
      <c r="F7387" s="180" t="s">
        <v>14</v>
      </c>
    </row>
    <row r="7388" spans="1:6">
      <c r="A7388" s="180" t="s">
        <v>397</v>
      </c>
      <c r="B7388" s="181">
        <v>6076</v>
      </c>
      <c r="C7388" s="181">
        <v>780100</v>
      </c>
      <c r="D7388" s="181">
        <v>6</v>
      </c>
      <c r="E7388" s="180" t="s">
        <v>11470</v>
      </c>
      <c r="F7388" s="180" t="s">
        <v>49</v>
      </c>
    </row>
    <row r="7389" spans="1:6">
      <c r="A7389" s="180" t="s">
        <v>397</v>
      </c>
      <c r="B7389" s="181">
        <v>6009</v>
      </c>
      <c r="C7389" s="181">
        <v>450800</v>
      </c>
      <c r="D7389" s="181">
        <v>5</v>
      </c>
      <c r="E7389" s="180" t="s">
        <v>11471</v>
      </c>
      <c r="F7389" s="180" t="s">
        <v>10</v>
      </c>
    </row>
    <row r="7390" spans="1:6">
      <c r="A7390" s="180" t="s">
        <v>397</v>
      </c>
      <c r="B7390" s="181">
        <v>2422</v>
      </c>
      <c r="C7390" s="181">
        <v>223800</v>
      </c>
      <c r="D7390" s="181">
        <v>6</v>
      </c>
      <c r="E7390" s="180" t="s">
        <v>11472</v>
      </c>
      <c r="F7390" s="180" t="s">
        <v>11</v>
      </c>
    </row>
    <row r="7391" spans="1:6">
      <c r="A7391" s="180" t="s">
        <v>397</v>
      </c>
      <c r="B7391" s="181">
        <v>3607</v>
      </c>
      <c r="C7391" s="181">
        <v>365500</v>
      </c>
      <c r="D7391" s="181">
        <v>4</v>
      </c>
      <c r="E7391" s="180" t="s">
        <v>11473</v>
      </c>
      <c r="F7391" s="180" t="s">
        <v>14</v>
      </c>
    </row>
    <row r="7392" spans="1:6">
      <c r="A7392" s="180" t="s">
        <v>397</v>
      </c>
      <c r="B7392" s="181">
        <v>2428</v>
      </c>
      <c r="C7392" s="181">
        <v>265600</v>
      </c>
      <c r="D7392" s="181">
        <v>4</v>
      </c>
      <c r="E7392" s="180" t="s">
        <v>11474</v>
      </c>
      <c r="F7392" s="180" t="s">
        <v>14</v>
      </c>
    </row>
    <row r="7393" spans="1:6">
      <c r="A7393" s="180" t="s">
        <v>397</v>
      </c>
      <c r="B7393" s="181">
        <v>2899</v>
      </c>
      <c r="C7393" s="181">
        <v>1246300</v>
      </c>
      <c r="D7393" s="181">
        <v>4</v>
      </c>
      <c r="E7393" s="180" t="s">
        <v>11475</v>
      </c>
      <c r="F7393" s="180" t="s">
        <v>7</v>
      </c>
    </row>
    <row r="7394" spans="1:6">
      <c r="A7394" s="180" t="s">
        <v>397</v>
      </c>
      <c r="B7394" s="181">
        <v>5796</v>
      </c>
      <c r="C7394" s="181">
        <v>1292500</v>
      </c>
      <c r="D7394" s="181">
        <v>6</v>
      </c>
      <c r="E7394" s="180" t="s">
        <v>11476</v>
      </c>
      <c r="F7394" s="180" t="s">
        <v>44</v>
      </c>
    </row>
    <row r="7395" spans="1:6">
      <c r="A7395" s="180" t="s">
        <v>397</v>
      </c>
      <c r="B7395" s="181">
        <v>4535</v>
      </c>
      <c r="C7395" s="181">
        <v>678800</v>
      </c>
      <c r="D7395" s="181">
        <v>4</v>
      </c>
      <c r="E7395" s="180" t="s">
        <v>11477</v>
      </c>
      <c r="F7395" s="180" t="s">
        <v>100</v>
      </c>
    </row>
    <row r="7396" spans="1:6">
      <c r="A7396" s="180" t="s">
        <v>397</v>
      </c>
      <c r="B7396" s="181">
        <v>3031</v>
      </c>
      <c r="C7396" s="181">
        <v>540900</v>
      </c>
      <c r="D7396" s="181">
        <v>4</v>
      </c>
      <c r="E7396" s="180" t="s">
        <v>11478</v>
      </c>
      <c r="F7396" s="180" t="s">
        <v>156</v>
      </c>
    </row>
    <row r="7397" spans="1:6">
      <c r="A7397" s="180" t="s">
        <v>397</v>
      </c>
      <c r="B7397" s="181">
        <v>5052</v>
      </c>
      <c r="C7397" s="181">
        <v>449600</v>
      </c>
      <c r="D7397" s="181">
        <v>6</v>
      </c>
      <c r="E7397" s="180" t="s">
        <v>11479</v>
      </c>
      <c r="F7397" s="180" t="s">
        <v>14</v>
      </c>
    </row>
    <row r="7398" spans="1:6">
      <c r="A7398" s="180" t="s">
        <v>397</v>
      </c>
      <c r="B7398" s="181">
        <v>3469</v>
      </c>
      <c r="C7398" s="181">
        <v>314000</v>
      </c>
      <c r="D7398" s="181">
        <v>4</v>
      </c>
      <c r="E7398" s="180" t="s">
        <v>11480</v>
      </c>
      <c r="F7398" s="180" t="s">
        <v>14</v>
      </c>
    </row>
    <row r="7399" spans="1:6">
      <c r="A7399" s="180" t="s">
        <v>397</v>
      </c>
      <c r="B7399" s="181">
        <v>9050</v>
      </c>
      <c r="C7399" s="181">
        <v>605800</v>
      </c>
      <c r="D7399" s="181">
        <v>4</v>
      </c>
      <c r="E7399" s="180" t="s">
        <v>11481</v>
      </c>
      <c r="F7399" s="180" t="s">
        <v>41</v>
      </c>
    </row>
    <row r="7400" spans="1:6">
      <c r="A7400" s="180" t="s">
        <v>397</v>
      </c>
      <c r="B7400" s="181">
        <v>5292</v>
      </c>
      <c r="C7400" s="181">
        <v>420300</v>
      </c>
      <c r="D7400" s="181">
        <v>6</v>
      </c>
      <c r="E7400" s="180" t="s">
        <v>11482</v>
      </c>
      <c r="F7400" s="180" t="s">
        <v>14</v>
      </c>
    </row>
    <row r="7401" spans="1:6">
      <c r="A7401" s="180" t="s">
        <v>397</v>
      </c>
      <c r="B7401" s="181">
        <v>4282</v>
      </c>
      <c r="C7401" s="181">
        <v>675400</v>
      </c>
      <c r="D7401" s="181">
        <v>4</v>
      </c>
      <c r="E7401" s="180" t="s">
        <v>11483</v>
      </c>
      <c r="F7401" s="180" t="s">
        <v>28</v>
      </c>
    </row>
    <row r="7402" spans="1:6">
      <c r="A7402" s="180" t="s">
        <v>397</v>
      </c>
      <c r="B7402" s="181">
        <v>3246</v>
      </c>
      <c r="C7402" s="181">
        <v>510100</v>
      </c>
      <c r="D7402" s="181">
        <v>4</v>
      </c>
      <c r="E7402" s="180" t="s">
        <v>11484</v>
      </c>
      <c r="F7402" s="180" t="s">
        <v>13</v>
      </c>
    </row>
    <row r="7403" spans="1:6">
      <c r="A7403" s="180" t="s">
        <v>397</v>
      </c>
      <c r="B7403" s="181">
        <v>3659</v>
      </c>
      <c r="C7403" s="181">
        <v>471400</v>
      </c>
      <c r="D7403" s="181">
        <v>5</v>
      </c>
      <c r="E7403" s="180" t="s">
        <v>11485</v>
      </c>
      <c r="F7403" s="180" t="s">
        <v>74</v>
      </c>
    </row>
    <row r="7404" spans="1:6">
      <c r="A7404" s="180" t="s">
        <v>397</v>
      </c>
      <c r="B7404" s="181">
        <v>8496</v>
      </c>
      <c r="C7404" s="181">
        <v>518000</v>
      </c>
      <c r="D7404" s="181">
        <v>6</v>
      </c>
      <c r="E7404" s="180" t="s">
        <v>11486</v>
      </c>
      <c r="F7404" s="180" t="s">
        <v>15</v>
      </c>
    </row>
    <row r="7405" spans="1:6">
      <c r="A7405" s="180" t="s">
        <v>397</v>
      </c>
      <c r="B7405" s="181">
        <v>4200</v>
      </c>
      <c r="C7405" s="181">
        <v>616400</v>
      </c>
      <c r="D7405" s="181">
        <v>6</v>
      </c>
      <c r="E7405" s="180" t="s">
        <v>11487</v>
      </c>
      <c r="F7405" s="180" t="s">
        <v>76</v>
      </c>
    </row>
    <row r="7406" spans="1:6">
      <c r="A7406" s="180" t="s">
        <v>397</v>
      </c>
      <c r="B7406" s="181">
        <v>3678</v>
      </c>
      <c r="C7406" s="181">
        <v>402400</v>
      </c>
      <c r="D7406" s="181">
        <v>5</v>
      </c>
      <c r="E7406" s="180" t="s">
        <v>11488</v>
      </c>
      <c r="F7406" s="180" t="s">
        <v>90</v>
      </c>
    </row>
    <row r="7407" spans="1:6">
      <c r="A7407" s="180" t="s">
        <v>397</v>
      </c>
      <c r="B7407" s="181">
        <v>2785</v>
      </c>
      <c r="C7407" s="181">
        <v>232600</v>
      </c>
      <c r="D7407" s="181">
        <v>6</v>
      </c>
      <c r="E7407" s="180" t="s">
        <v>11489</v>
      </c>
      <c r="F7407" s="180" t="s">
        <v>14</v>
      </c>
    </row>
    <row r="7408" spans="1:6">
      <c r="A7408" s="180" t="s">
        <v>397</v>
      </c>
      <c r="B7408" s="181">
        <v>3159</v>
      </c>
      <c r="C7408" s="181">
        <v>339600</v>
      </c>
      <c r="D7408" s="181">
        <v>4</v>
      </c>
      <c r="E7408" s="180" t="s">
        <v>11490</v>
      </c>
      <c r="F7408" s="180" t="s">
        <v>16</v>
      </c>
    </row>
    <row r="7409" spans="1:6">
      <c r="A7409" s="180" t="s">
        <v>397</v>
      </c>
      <c r="B7409" s="181">
        <v>5172</v>
      </c>
      <c r="C7409" s="181">
        <v>701100</v>
      </c>
      <c r="D7409" s="181">
        <v>6</v>
      </c>
      <c r="E7409" s="180" t="s">
        <v>11491</v>
      </c>
      <c r="F7409" s="180" t="s">
        <v>49</v>
      </c>
    </row>
    <row r="7410" spans="1:6">
      <c r="A7410" s="180" t="s">
        <v>397</v>
      </c>
      <c r="B7410" s="181">
        <v>3270</v>
      </c>
      <c r="C7410" s="181">
        <v>240700</v>
      </c>
      <c r="D7410" s="181">
        <v>5</v>
      </c>
      <c r="E7410" s="180" t="s">
        <v>11492</v>
      </c>
      <c r="F7410" s="180" t="s">
        <v>11</v>
      </c>
    </row>
    <row r="7411" spans="1:6">
      <c r="A7411" s="180" t="s">
        <v>397</v>
      </c>
      <c r="B7411" s="181">
        <v>4334</v>
      </c>
      <c r="C7411" s="181">
        <v>233000</v>
      </c>
      <c r="D7411" s="181">
        <v>6</v>
      </c>
      <c r="E7411" s="180" t="s">
        <v>11493</v>
      </c>
      <c r="F7411" s="180" t="s">
        <v>171</v>
      </c>
    </row>
    <row r="7412" spans="1:6">
      <c r="A7412" s="180" t="s">
        <v>397</v>
      </c>
      <c r="B7412" s="181">
        <v>7577</v>
      </c>
      <c r="C7412" s="181">
        <v>590300</v>
      </c>
      <c r="D7412" s="181">
        <v>6</v>
      </c>
      <c r="E7412" s="180" t="s">
        <v>11494</v>
      </c>
      <c r="F7412" s="180" t="s">
        <v>14</v>
      </c>
    </row>
    <row r="7413" spans="1:6">
      <c r="A7413" s="180" t="s">
        <v>397</v>
      </c>
      <c r="B7413" s="181">
        <v>3744</v>
      </c>
      <c r="C7413" s="181">
        <v>340300</v>
      </c>
      <c r="D7413" s="181">
        <v>4</v>
      </c>
      <c r="E7413" s="180" t="s">
        <v>11495</v>
      </c>
      <c r="F7413" s="180" t="s">
        <v>16</v>
      </c>
    </row>
    <row r="7414" spans="1:6">
      <c r="A7414" s="180" t="s">
        <v>397</v>
      </c>
      <c r="B7414" s="181">
        <v>6720</v>
      </c>
      <c r="C7414" s="181">
        <v>652900</v>
      </c>
      <c r="D7414" s="181">
        <v>8</v>
      </c>
      <c r="E7414" s="180" t="s">
        <v>11496</v>
      </c>
      <c r="F7414" s="180" t="s">
        <v>138</v>
      </c>
    </row>
    <row r="7415" spans="1:6">
      <c r="A7415" s="180" t="s">
        <v>397</v>
      </c>
      <c r="B7415" s="181">
        <v>9296</v>
      </c>
      <c r="C7415" s="181">
        <v>723800</v>
      </c>
      <c r="D7415" s="181">
        <v>6</v>
      </c>
      <c r="E7415" s="180" t="s">
        <v>11497</v>
      </c>
      <c r="F7415" s="180" t="s">
        <v>41</v>
      </c>
    </row>
    <row r="7416" spans="1:6">
      <c r="A7416" s="180" t="s">
        <v>397</v>
      </c>
      <c r="B7416" s="181">
        <v>4146</v>
      </c>
      <c r="C7416" s="181">
        <v>334300</v>
      </c>
      <c r="D7416" s="181">
        <v>4</v>
      </c>
      <c r="E7416" s="180" t="s">
        <v>11498</v>
      </c>
      <c r="F7416" s="180" t="s">
        <v>14</v>
      </c>
    </row>
    <row r="7417" spans="1:6">
      <c r="A7417" s="180" t="s">
        <v>397</v>
      </c>
      <c r="B7417" s="181">
        <v>3859</v>
      </c>
      <c r="C7417" s="181">
        <v>611700</v>
      </c>
      <c r="D7417" s="181">
        <v>4</v>
      </c>
      <c r="E7417" s="180" t="s">
        <v>11499</v>
      </c>
      <c r="F7417" s="180" t="s">
        <v>78</v>
      </c>
    </row>
    <row r="7418" spans="1:6">
      <c r="A7418" s="180" t="s">
        <v>397</v>
      </c>
      <c r="B7418" s="181">
        <v>8568</v>
      </c>
      <c r="C7418" s="181">
        <v>1152700</v>
      </c>
      <c r="D7418" s="181">
        <v>5</v>
      </c>
      <c r="E7418" s="180" t="s">
        <v>11500</v>
      </c>
      <c r="F7418" s="180" t="s">
        <v>77</v>
      </c>
    </row>
    <row r="7419" spans="1:6">
      <c r="A7419" s="180" t="s">
        <v>397</v>
      </c>
      <c r="B7419" s="181">
        <v>1651</v>
      </c>
      <c r="C7419" s="181">
        <v>193300</v>
      </c>
      <c r="D7419" s="181">
        <v>4</v>
      </c>
      <c r="E7419" s="180" t="s">
        <v>11501</v>
      </c>
      <c r="F7419" s="180" t="s">
        <v>14</v>
      </c>
    </row>
    <row r="7420" spans="1:6">
      <c r="A7420" s="180" t="s">
        <v>397</v>
      </c>
      <c r="B7420" s="181">
        <v>2892</v>
      </c>
      <c r="C7420" s="181">
        <v>256600</v>
      </c>
      <c r="D7420" s="181">
        <v>4</v>
      </c>
      <c r="E7420" s="180" t="s">
        <v>11502</v>
      </c>
      <c r="F7420" s="180" t="s">
        <v>14</v>
      </c>
    </row>
    <row r="7421" spans="1:6">
      <c r="A7421" s="180" t="s">
        <v>397</v>
      </c>
      <c r="B7421" s="181">
        <v>2880</v>
      </c>
      <c r="C7421" s="181">
        <v>336700</v>
      </c>
      <c r="D7421" s="181">
        <v>5</v>
      </c>
      <c r="E7421" s="180" t="s">
        <v>11503</v>
      </c>
      <c r="F7421" s="180" t="s">
        <v>27</v>
      </c>
    </row>
    <row r="7422" spans="1:6">
      <c r="A7422" s="180" t="s">
        <v>397</v>
      </c>
      <c r="B7422" s="181">
        <v>3248</v>
      </c>
      <c r="C7422" s="181">
        <v>609800</v>
      </c>
      <c r="D7422" s="181">
        <v>4</v>
      </c>
      <c r="E7422" s="180" t="s">
        <v>11504</v>
      </c>
      <c r="F7422" s="180" t="s">
        <v>28</v>
      </c>
    </row>
    <row r="7423" spans="1:6">
      <c r="A7423" s="180" t="s">
        <v>397</v>
      </c>
      <c r="B7423" s="181">
        <v>3672</v>
      </c>
      <c r="C7423" s="181">
        <v>603400</v>
      </c>
      <c r="D7423" s="181">
        <v>4</v>
      </c>
      <c r="E7423" s="180" t="s">
        <v>11505</v>
      </c>
      <c r="F7423" s="180" t="s">
        <v>28</v>
      </c>
    </row>
    <row r="7424" spans="1:6">
      <c r="A7424" s="180" t="s">
        <v>397</v>
      </c>
      <c r="B7424" s="181">
        <v>5616</v>
      </c>
      <c r="C7424" s="181">
        <v>497600</v>
      </c>
      <c r="D7424" s="181">
        <v>6</v>
      </c>
      <c r="E7424" s="180" t="s">
        <v>11506</v>
      </c>
      <c r="F7424" s="180" t="s">
        <v>14</v>
      </c>
    </row>
    <row r="7425" spans="1:6">
      <c r="A7425" s="180" t="s">
        <v>397</v>
      </c>
      <c r="B7425" s="181">
        <v>4066</v>
      </c>
      <c r="C7425" s="181">
        <v>293500</v>
      </c>
      <c r="D7425" s="181">
        <v>4</v>
      </c>
      <c r="E7425" s="180" t="s">
        <v>11507</v>
      </c>
      <c r="F7425" s="180" t="s">
        <v>183</v>
      </c>
    </row>
    <row r="7426" spans="1:6">
      <c r="A7426" s="180" t="s">
        <v>397</v>
      </c>
      <c r="B7426" s="181">
        <v>4077</v>
      </c>
      <c r="C7426" s="181">
        <v>319000</v>
      </c>
      <c r="D7426" s="181">
        <v>6</v>
      </c>
      <c r="E7426" s="180" t="s">
        <v>11508</v>
      </c>
      <c r="F7426" s="180" t="s">
        <v>14</v>
      </c>
    </row>
    <row r="7427" spans="1:6">
      <c r="A7427" s="180" t="s">
        <v>397</v>
      </c>
      <c r="B7427" s="181">
        <v>3728</v>
      </c>
      <c r="C7427" s="181">
        <v>449900</v>
      </c>
      <c r="D7427" s="181">
        <v>6</v>
      </c>
      <c r="E7427" s="180" t="s">
        <v>11509</v>
      </c>
      <c r="F7427" s="180" t="s">
        <v>58</v>
      </c>
    </row>
    <row r="7428" spans="1:6">
      <c r="A7428" s="180" t="s">
        <v>397</v>
      </c>
      <c r="B7428" s="181">
        <v>6432</v>
      </c>
      <c r="C7428" s="181">
        <v>859400</v>
      </c>
      <c r="D7428" s="181">
        <v>6</v>
      </c>
      <c r="E7428" s="180" t="s">
        <v>11510</v>
      </c>
      <c r="F7428" s="180" t="s">
        <v>49</v>
      </c>
    </row>
    <row r="7429" spans="1:6">
      <c r="A7429" s="180" t="s">
        <v>397</v>
      </c>
      <c r="B7429" s="181">
        <v>4006</v>
      </c>
      <c r="C7429" s="181">
        <v>364900</v>
      </c>
      <c r="D7429" s="181">
        <v>4</v>
      </c>
      <c r="E7429" s="180" t="s">
        <v>11511</v>
      </c>
      <c r="F7429" s="180" t="s">
        <v>29</v>
      </c>
    </row>
    <row r="7430" spans="1:6">
      <c r="A7430" s="180" t="s">
        <v>397</v>
      </c>
      <c r="B7430" s="181">
        <v>6648</v>
      </c>
      <c r="C7430" s="181">
        <v>783500</v>
      </c>
      <c r="D7430" s="181">
        <v>7</v>
      </c>
      <c r="E7430" s="180" t="s">
        <v>11512</v>
      </c>
      <c r="F7430" s="180" t="s">
        <v>26</v>
      </c>
    </row>
    <row r="7431" spans="1:6">
      <c r="A7431" s="180" t="s">
        <v>397</v>
      </c>
      <c r="B7431" s="181">
        <v>3851</v>
      </c>
      <c r="C7431" s="181">
        <v>373700</v>
      </c>
      <c r="D7431" s="181">
        <v>5</v>
      </c>
      <c r="E7431" s="180" t="s">
        <v>11513</v>
      </c>
      <c r="F7431" s="180" t="s">
        <v>14</v>
      </c>
    </row>
    <row r="7432" spans="1:6">
      <c r="A7432" s="180" t="s">
        <v>397</v>
      </c>
      <c r="B7432" s="181">
        <v>5992</v>
      </c>
      <c r="C7432" s="181">
        <v>352700</v>
      </c>
      <c r="D7432" s="181">
        <v>6</v>
      </c>
      <c r="E7432" s="180" t="s">
        <v>11514</v>
      </c>
      <c r="F7432" s="180" t="s">
        <v>11</v>
      </c>
    </row>
    <row r="7433" spans="1:6">
      <c r="A7433" s="180" t="s">
        <v>397</v>
      </c>
      <c r="B7433" s="181">
        <v>5110</v>
      </c>
      <c r="C7433" s="181">
        <v>362700</v>
      </c>
      <c r="D7433" s="181">
        <v>6</v>
      </c>
      <c r="E7433" s="180" t="s">
        <v>11515</v>
      </c>
      <c r="F7433" s="180" t="s">
        <v>14</v>
      </c>
    </row>
    <row r="7434" spans="1:6">
      <c r="A7434" s="180" t="s">
        <v>397</v>
      </c>
      <c r="B7434" s="181">
        <v>7212</v>
      </c>
      <c r="C7434" s="181">
        <v>1180600</v>
      </c>
      <c r="D7434" s="181">
        <v>5</v>
      </c>
      <c r="E7434" s="180" t="s">
        <v>11516</v>
      </c>
      <c r="F7434" s="180" t="s">
        <v>24</v>
      </c>
    </row>
    <row r="7435" spans="1:6">
      <c r="A7435" s="180" t="s">
        <v>397</v>
      </c>
      <c r="B7435" s="181">
        <v>4413</v>
      </c>
      <c r="C7435" s="181">
        <v>360100</v>
      </c>
      <c r="D7435" s="181">
        <v>4</v>
      </c>
      <c r="E7435" s="180" t="s">
        <v>11517</v>
      </c>
      <c r="F7435" s="180" t="s">
        <v>14</v>
      </c>
    </row>
    <row r="7436" spans="1:6">
      <c r="A7436" s="180" t="s">
        <v>397</v>
      </c>
      <c r="B7436" s="181">
        <v>4922</v>
      </c>
      <c r="C7436" s="181">
        <v>637900</v>
      </c>
      <c r="D7436" s="181">
        <v>7</v>
      </c>
      <c r="E7436" s="180" t="s">
        <v>11518</v>
      </c>
      <c r="F7436" s="180" t="s">
        <v>12</v>
      </c>
    </row>
    <row r="7437" spans="1:6">
      <c r="A7437" s="180" t="s">
        <v>397</v>
      </c>
      <c r="B7437" s="181">
        <v>2700</v>
      </c>
      <c r="C7437" s="181">
        <v>456300</v>
      </c>
      <c r="D7437" s="181">
        <v>4</v>
      </c>
      <c r="E7437" s="180" t="s">
        <v>11519</v>
      </c>
      <c r="F7437" s="180" t="s">
        <v>32</v>
      </c>
    </row>
    <row r="7438" spans="1:6">
      <c r="A7438" s="180" t="s">
        <v>397</v>
      </c>
      <c r="B7438" s="181">
        <v>3304</v>
      </c>
      <c r="C7438" s="181">
        <v>586200</v>
      </c>
      <c r="D7438" s="181">
        <v>6</v>
      </c>
      <c r="E7438" s="180" t="s">
        <v>11520</v>
      </c>
      <c r="F7438" s="180" t="s">
        <v>31</v>
      </c>
    </row>
    <row r="7439" spans="1:6">
      <c r="A7439" s="180" t="s">
        <v>397</v>
      </c>
      <c r="B7439" s="181">
        <v>4240</v>
      </c>
      <c r="C7439" s="181">
        <v>350500</v>
      </c>
      <c r="D7439" s="181">
        <v>4</v>
      </c>
      <c r="E7439" s="180" t="s">
        <v>11521</v>
      </c>
      <c r="F7439" s="180" t="s">
        <v>14</v>
      </c>
    </row>
    <row r="7440" spans="1:6">
      <c r="A7440" s="180" t="s">
        <v>397</v>
      </c>
      <c r="B7440" s="181">
        <v>5232</v>
      </c>
      <c r="C7440" s="181">
        <v>319100</v>
      </c>
      <c r="D7440" s="181">
        <v>6</v>
      </c>
      <c r="E7440" s="180" t="s">
        <v>11522</v>
      </c>
      <c r="F7440" s="180" t="s">
        <v>11</v>
      </c>
    </row>
    <row r="7441" spans="1:6">
      <c r="A7441" s="180" t="s">
        <v>397</v>
      </c>
      <c r="B7441" s="181">
        <v>3840</v>
      </c>
      <c r="C7441" s="181">
        <v>445700</v>
      </c>
      <c r="D7441" s="181">
        <v>5</v>
      </c>
      <c r="E7441" s="180" t="s">
        <v>11523</v>
      </c>
      <c r="F7441" s="180" t="s">
        <v>206</v>
      </c>
    </row>
    <row r="7442" spans="1:6">
      <c r="A7442" s="180" t="s">
        <v>397</v>
      </c>
      <c r="B7442" s="181">
        <v>4143</v>
      </c>
      <c r="C7442" s="181">
        <v>553200</v>
      </c>
      <c r="D7442" s="181">
        <v>4</v>
      </c>
      <c r="E7442" s="180" t="s">
        <v>11524</v>
      </c>
      <c r="F7442" s="180" t="s">
        <v>44</v>
      </c>
    </row>
    <row r="7443" spans="1:6">
      <c r="A7443" s="180" t="s">
        <v>397</v>
      </c>
      <c r="B7443" s="181">
        <v>4220</v>
      </c>
      <c r="C7443" s="181">
        <v>306000</v>
      </c>
      <c r="D7443" s="181">
        <v>4</v>
      </c>
      <c r="E7443" s="180" t="s">
        <v>11525</v>
      </c>
      <c r="F7443" s="180" t="s">
        <v>15</v>
      </c>
    </row>
    <row r="7444" spans="1:6">
      <c r="A7444" s="180" t="s">
        <v>397</v>
      </c>
      <c r="B7444" s="181">
        <v>1728</v>
      </c>
      <c r="C7444" s="181">
        <v>206400</v>
      </c>
      <c r="D7444" s="181">
        <v>4</v>
      </c>
      <c r="E7444" s="180" t="s">
        <v>11526</v>
      </c>
      <c r="F7444" s="180" t="s">
        <v>11</v>
      </c>
    </row>
    <row r="7445" spans="1:6">
      <c r="A7445" s="180" t="s">
        <v>397</v>
      </c>
      <c r="B7445" s="181">
        <v>4075</v>
      </c>
      <c r="C7445" s="181">
        <v>326500</v>
      </c>
      <c r="D7445" s="181">
        <v>6</v>
      </c>
      <c r="E7445" s="180" t="s">
        <v>11527</v>
      </c>
      <c r="F7445" s="180" t="s">
        <v>11</v>
      </c>
    </row>
    <row r="7446" spans="1:6">
      <c r="A7446" s="180" t="s">
        <v>397</v>
      </c>
      <c r="B7446" s="181">
        <v>3951</v>
      </c>
      <c r="C7446" s="181">
        <v>350100</v>
      </c>
      <c r="D7446" s="181">
        <v>4</v>
      </c>
      <c r="E7446" s="180" t="s">
        <v>11528</v>
      </c>
      <c r="F7446" s="180" t="s">
        <v>14</v>
      </c>
    </row>
    <row r="7447" spans="1:6">
      <c r="A7447" s="180" t="s">
        <v>397</v>
      </c>
      <c r="B7447" s="181">
        <v>4182</v>
      </c>
      <c r="C7447" s="181">
        <v>339200</v>
      </c>
      <c r="D7447" s="181">
        <v>4</v>
      </c>
      <c r="E7447" s="180" t="s">
        <v>11529</v>
      </c>
      <c r="F7447" s="180" t="s">
        <v>14</v>
      </c>
    </row>
    <row r="7448" spans="1:6">
      <c r="A7448" s="180" t="s">
        <v>397</v>
      </c>
      <c r="B7448" s="181">
        <v>3360</v>
      </c>
      <c r="C7448" s="181">
        <v>334200</v>
      </c>
      <c r="D7448" s="181">
        <v>4</v>
      </c>
      <c r="E7448" s="180" t="s">
        <v>11530</v>
      </c>
      <c r="F7448" s="180" t="s">
        <v>90</v>
      </c>
    </row>
    <row r="7449" spans="1:6">
      <c r="A7449" s="180" t="s">
        <v>397</v>
      </c>
      <c r="B7449" s="181">
        <v>3404</v>
      </c>
      <c r="C7449" s="181">
        <v>280000</v>
      </c>
      <c r="D7449" s="181">
        <v>4</v>
      </c>
      <c r="E7449" s="180" t="s">
        <v>11531</v>
      </c>
      <c r="F7449" s="180" t="s">
        <v>14</v>
      </c>
    </row>
    <row r="7450" spans="1:6">
      <c r="A7450" s="180" t="s">
        <v>397</v>
      </c>
      <c r="B7450" s="181">
        <v>2622</v>
      </c>
      <c r="C7450" s="181">
        <v>721400</v>
      </c>
      <c r="D7450" s="181">
        <v>4</v>
      </c>
      <c r="E7450" s="180" t="s">
        <v>11532</v>
      </c>
      <c r="F7450" s="180" t="s">
        <v>28</v>
      </c>
    </row>
    <row r="7451" spans="1:6">
      <c r="A7451" s="180" t="s">
        <v>397</v>
      </c>
      <c r="B7451" s="181">
        <v>3529</v>
      </c>
      <c r="C7451" s="181">
        <v>586200</v>
      </c>
      <c r="D7451" s="181">
        <v>4</v>
      </c>
      <c r="E7451" s="180" t="s">
        <v>11533</v>
      </c>
      <c r="F7451" s="180" t="s">
        <v>18</v>
      </c>
    </row>
    <row r="7452" spans="1:6">
      <c r="A7452" s="180" t="s">
        <v>397</v>
      </c>
      <c r="B7452" s="181">
        <v>3120</v>
      </c>
      <c r="C7452" s="181">
        <v>328800</v>
      </c>
      <c r="D7452" s="181">
        <v>5</v>
      </c>
      <c r="E7452" s="180" t="s">
        <v>11534</v>
      </c>
      <c r="F7452" s="180" t="s">
        <v>27</v>
      </c>
    </row>
    <row r="7453" spans="1:6">
      <c r="A7453" s="180" t="s">
        <v>397</v>
      </c>
      <c r="B7453" s="181">
        <v>3623</v>
      </c>
      <c r="C7453" s="181">
        <v>756800</v>
      </c>
      <c r="D7453" s="181">
        <v>4</v>
      </c>
      <c r="E7453" s="180" t="s">
        <v>11535</v>
      </c>
      <c r="F7453" s="180" t="s">
        <v>7</v>
      </c>
    </row>
    <row r="7454" spans="1:6">
      <c r="A7454" s="180" t="s">
        <v>397</v>
      </c>
      <c r="B7454" s="181">
        <v>7851</v>
      </c>
      <c r="C7454" s="181">
        <v>885800</v>
      </c>
      <c r="D7454" s="181">
        <v>4</v>
      </c>
      <c r="E7454" s="180" t="s">
        <v>11536</v>
      </c>
      <c r="F7454" s="180" t="s">
        <v>41</v>
      </c>
    </row>
    <row r="7455" spans="1:6">
      <c r="A7455" s="180" t="s">
        <v>397</v>
      </c>
      <c r="B7455" s="181">
        <v>7444</v>
      </c>
      <c r="C7455" s="181">
        <v>1335800</v>
      </c>
      <c r="D7455" s="181">
        <v>6</v>
      </c>
      <c r="E7455" s="180" t="s">
        <v>11537</v>
      </c>
      <c r="F7455" s="180" t="s">
        <v>24</v>
      </c>
    </row>
    <row r="7456" spans="1:6">
      <c r="A7456" s="180" t="s">
        <v>397</v>
      </c>
      <c r="B7456" s="181">
        <v>3182</v>
      </c>
      <c r="C7456" s="181">
        <v>272500</v>
      </c>
      <c r="D7456" s="181">
        <v>4</v>
      </c>
      <c r="E7456" s="180" t="s">
        <v>11538</v>
      </c>
      <c r="F7456" s="180" t="s">
        <v>14</v>
      </c>
    </row>
    <row r="7457" spans="1:6">
      <c r="A7457" s="180" t="s">
        <v>397</v>
      </c>
      <c r="B7457" s="181">
        <v>3420</v>
      </c>
      <c r="C7457" s="181">
        <v>296300</v>
      </c>
      <c r="D7457" s="181">
        <v>4</v>
      </c>
      <c r="E7457" s="180" t="s">
        <v>11539</v>
      </c>
      <c r="F7457" s="180" t="s">
        <v>14</v>
      </c>
    </row>
    <row r="7458" spans="1:6">
      <c r="A7458" s="180" t="s">
        <v>397</v>
      </c>
      <c r="B7458" s="181">
        <v>3746</v>
      </c>
      <c r="C7458" s="181">
        <v>443900</v>
      </c>
      <c r="D7458" s="181">
        <v>4</v>
      </c>
      <c r="E7458" s="180" t="s">
        <v>11540</v>
      </c>
      <c r="F7458" s="180" t="s">
        <v>74</v>
      </c>
    </row>
    <row r="7459" spans="1:6">
      <c r="A7459" s="180" t="s">
        <v>397</v>
      </c>
      <c r="B7459" s="181">
        <v>4452</v>
      </c>
      <c r="C7459" s="181">
        <v>599000</v>
      </c>
      <c r="D7459" s="181">
        <v>6</v>
      </c>
      <c r="E7459" s="180" t="s">
        <v>11541</v>
      </c>
      <c r="F7459" s="180" t="s">
        <v>10</v>
      </c>
    </row>
    <row r="7460" spans="1:6">
      <c r="A7460" s="180" t="s">
        <v>397</v>
      </c>
      <c r="B7460" s="181">
        <v>4200</v>
      </c>
      <c r="C7460" s="181">
        <v>1193400</v>
      </c>
      <c r="D7460" s="181">
        <v>4</v>
      </c>
      <c r="E7460" s="180" t="s">
        <v>11542</v>
      </c>
      <c r="F7460" s="180" t="s">
        <v>7</v>
      </c>
    </row>
    <row r="7461" spans="1:6">
      <c r="A7461" s="180" t="s">
        <v>397</v>
      </c>
      <c r="B7461" s="181">
        <v>3960</v>
      </c>
      <c r="C7461" s="181">
        <v>257200</v>
      </c>
      <c r="D7461" s="181">
        <v>6</v>
      </c>
      <c r="E7461" s="180" t="s">
        <v>11543</v>
      </c>
      <c r="F7461" s="180" t="s">
        <v>14</v>
      </c>
    </row>
    <row r="7462" spans="1:6">
      <c r="A7462" s="180" t="s">
        <v>397</v>
      </c>
      <c r="B7462" s="181">
        <v>5294</v>
      </c>
      <c r="C7462" s="181">
        <v>635500</v>
      </c>
      <c r="D7462" s="181">
        <v>4</v>
      </c>
      <c r="E7462" s="180" t="s">
        <v>11544</v>
      </c>
      <c r="F7462" s="180" t="s">
        <v>41</v>
      </c>
    </row>
    <row r="7463" spans="1:6">
      <c r="A7463" s="180" t="s">
        <v>397</v>
      </c>
      <c r="B7463" s="181">
        <v>5225</v>
      </c>
      <c r="C7463" s="181">
        <v>1034600</v>
      </c>
      <c r="D7463" s="181">
        <v>6</v>
      </c>
      <c r="E7463" s="180" t="s">
        <v>11545</v>
      </c>
      <c r="F7463" s="180" t="s">
        <v>44</v>
      </c>
    </row>
    <row r="7464" spans="1:6">
      <c r="A7464" s="180" t="s">
        <v>397</v>
      </c>
      <c r="B7464" s="181">
        <v>6759</v>
      </c>
      <c r="C7464" s="181">
        <v>582900</v>
      </c>
      <c r="D7464" s="181">
        <v>4</v>
      </c>
      <c r="E7464" s="180" t="s">
        <v>11546</v>
      </c>
      <c r="F7464" s="180" t="s">
        <v>14</v>
      </c>
    </row>
    <row r="7465" spans="1:6">
      <c r="A7465" s="180" t="s">
        <v>397</v>
      </c>
      <c r="B7465" s="181">
        <v>5084</v>
      </c>
      <c r="C7465" s="181">
        <v>625100</v>
      </c>
      <c r="D7465" s="181">
        <v>6</v>
      </c>
      <c r="E7465" s="180" t="s">
        <v>11547</v>
      </c>
      <c r="F7465" s="180" t="s">
        <v>65</v>
      </c>
    </row>
    <row r="7466" spans="1:6">
      <c r="A7466" s="180" t="s">
        <v>397</v>
      </c>
      <c r="B7466" s="181">
        <v>6600</v>
      </c>
      <c r="C7466" s="181">
        <v>773200</v>
      </c>
      <c r="D7466" s="181">
        <v>8</v>
      </c>
      <c r="E7466" s="180" t="s">
        <v>11548</v>
      </c>
      <c r="F7466" s="180" t="s">
        <v>10</v>
      </c>
    </row>
    <row r="7467" spans="1:6">
      <c r="A7467" s="180" t="s">
        <v>397</v>
      </c>
      <c r="B7467" s="181">
        <v>4433</v>
      </c>
      <c r="C7467" s="181">
        <v>563600</v>
      </c>
      <c r="D7467" s="181">
        <v>4</v>
      </c>
      <c r="E7467" s="180" t="s">
        <v>11549</v>
      </c>
      <c r="F7467" s="180" t="s">
        <v>45</v>
      </c>
    </row>
    <row r="7468" spans="1:6">
      <c r="A7468" s="180" t="s">
        <v>397</v>
      </c>
      <c r="B7468" s="181">
        <v>5446</v>
      </c>
      <c r="C7468" s="181">
        <v>545300</v>
      </c>
      <c r="D7468" s="181">
        <v>6</v>
      </c>
      <c r="E7468" s="180" t="s">
        <v>11550</v>
      </c>
      <c r="F7468" s="180" t="s">
        <v>139</v>
      </c>
    </row>
    <row r="7469" spans="1:6">
      <c r="A7469" s="180" t="s">
        <v>397</v>
      </c>
      <c r="B7469" s="181">
        <v>8787</v>
      </c>
      <c r="C7469" s="181">
        <v>912300</v>
      </c>
      <c r="D7469" s="181">
        <v>6</v>
      </c>
      <c r="E7469" s="180" t="s">
        <v>11551</v>
      </c>
      <c r="F7469" s="180" t="s">
        <v>28</v>
      </c>
    </row>
    <row r="7470" spans="1:6">
      <c r="A7470" s="180" t="s">
        <v>397</v>
      </c>
      <c r="B7470" s="181">
        <v>3768</v>
      </c>
      <c r="C7470" s="181">
        <v>360300</v>
      </c>
      <c r="D7470" s="181">
        <v>4</v>
      </c>
      <c r="E7470" s="180" t="s">
        <v>11552</v>
      </c>
      <c r="F7470" s="180" t="s">
        <v>159</v>
      </c>
    </row>
    <row r="7471" spans="1:6">
      <c r="A7471" s="180" t="s">
        <v>397</v>
      </c>
      <c r="B7471" s="181">
        <v>4480</v>
      </c>
      <c r="C7471" s="181">
        <v>403600</v>
      </c>
      <c r="D7471" s="181">
        <v>4</v>
      </c>
      <c r="E7471" s="180" t="s">
        <v>11553</v>
      </c>
      <c r="F7471" s="180" t="s">
        <v>10</v>
      </c>
    </row>
    <row r="7472" spans="1:6">
      <c r="A7472" s="180" t="s">
        <v>397</v>
      </c>
      <c r="B7472" s="181">
        <v>3888</v>
      </c>
      <c r="C7472" s="181">
        <v>721500</v>
      </c>
      <c r="D7472" s="181">
        <v>6</v>
      </c>
      <c r="E7472" s="180" t="s">
        <v>11554</v>
      </c>
      <c r="F7472" s="180" t="s">
        <v>72</v>
      </c>
    </row>
    <row r="7473" spans="1:6">
      <c r="A7473" s="180" t="s">
        <v>397</v>
      </c>
      <c r="B7473" s="181">
        <v>3520</v>
      </c>
      <c r="C7473" s="181">
        <v>762000</v>
      </c>
      <c r="D7473" s="181">
        <v>4</v>
      </c>
      <c r="E7473" s="180" t="s">
        <v>11555</v>
      </c>
      <c r="F7473" s="180" t="s">
        <v>28</v>
      </c>
    </row>
    <row r="7474" spans="1:6">
      <c r="A7474" s="180" t="s">
        <v>397</v>
      </c>
      <c r="B7474" s="181">
        <v>3024</v>
      </c>
      <c r="C7474" s="181">
        <v>781400</v>
      </c>
      <c r="D7474" s="181">
        <v>4</v>
      </c>
      <c r="E7474" s="180" t="s">
        <v>11556</v>
      </c>
      <c r="F7474" s="180" t="s">
        <v>7</v>
      </c>
    </row>
    <row r="7475" spans="1:6">
      <c r="A7475" s="180" t="s">
        <v>397</v>
      </c>
      <c r="B7475" s="181">
        <v>7900</v>
      </c>
      <c r="C7475" s="181">
        <v>1251300</v>
      </c>
      <c r="D7475" s="181">
        <v>6</v>
      </c>
      <c r="E7475" s="180" t="s">
        <v>11557</v>
      </c>
      <c r="F7475" s="180" t="s">
        <v>78</v>
      </c>
    </row>
    <row r="7476" spans="1:6">
      <c r="A7476" s="180" t="s">
        <v>397</v>
      </c>
      <c r="B7476" s="181">
        <v>4718</v>
      </c>
      <c r="C7476" s="181">
        <v>712100</v>
      </c>
      <c r="D7476" s="181">
        <v>4</v>
      </c>
      <c r="E7476" s="180" t="s">
        <v>11558</v>
      </c>
      <c r="F7476" s="180" t="s">
        <v>44</v>
      </c>
    </row>
    <row r="7477" spans="1:6">
      <c r="A7477" s="180" t="s">
        <v>397</v>
      </c>
      <c r="B7477" s="181">
        <v>4135</v>
      </c>
      <c r="C7477" s="181">
        <v>710500</v>
      </c>
      <c r="D7477" s="181">
        <v>6</v>
      </c>
      <c r="E7477" s="180" t="s">
        <v>11559</v>
      </c>
      <c r="F7477" s="180" t="s">
        <v>49</v>
      </c>
    </row>
    <row r="7478" spans="1:6">
      <c r="A7478" s="180" t="s">
        <v>397</v>
      </c>
      <c r="B7478" s="181">
        <v>4356</v>
      </c>
      <c r="C7478" s="181">
        <v>580500</v>
      </c>
      <c r="D7478" s="181">
        <v>6</v>
      </c>
      <c r="E7478" s="180" t="s">
        <v>11560</v>
      </c>
      <c r="F7478" s="180" t="s">
        <v>13</v>
      </c>
    </row>
    <row r="7479" spans="1:6">
      <c r="A7479" s="180" t="s">
        <v>397</v>
      </c>
      <c r="B7479" s="181">
        <v>3579</v>
      </c>
      <c r="C7479" s="181">
        <v>649000</v>
      </c>
      <c r="D7479" s="181">
        <v>4</v>
      </c>
      <c r="E7479" s="180" t="s">
        <v>11561</v>
      </c>
      <c r="F7479" s="180" t="s">
        <v>28</v>
      </c>
    </row>
    <row r="7480" spans="1:6">
      <c r="A7480" s="180" t="s">
        <v>397</v>
      </c>
      <c r="B7480" s="181">
        <v>5816</v>
      </c>
      <c r="C7480" s="181">
        <v>344000</v>
      </c>
      <c r="D7480" s="181">
        <v>6</v>
      </c>
      <c r="E7480" s="180" t="s">
        <v>11562</v>
      </c>
      <c r="F7480" s="180" t="s">
        <v>15</v>
      </c>
    </row>
    <row r="7481" spans="1:6">
      <c r="A7481" s="180" t="s">
        <v>397</v>
      </c>
      <c r="B7481" s="181">
        <v>4080</v>
      </c>
      <c r="C7481" s="181">
        <v>245300</v>
      </c>
      <c r="D7481" s="181">
        <v>4</v>
      </c>
      <c r="E7481" s="180" t="s">
        <v>11563</v>
      </c>
      <c r="F7481" s="180" t="s">
        <v>171</v>
      </c>
    </row>
    <row r="7482" spans="1:6">
      <c r="A7482" s="180" t="s">
        <v>397</v>
      </c>
      <c r="B7482" s="181">
        <v>3589</v>
      </c>
      <c r="C7482" s="181">
        <v>332900</v>
      </c>
      <c r="D7482" s="181">
        <v>5</v>
      </c>
      <c r="E7482" s="180" t="s">
        <v>11564</v>
      </c>
      <c r="F7482" s="180" t="s">
        <v>14</v>
      </c>
    </row>
    <row r="7483" spans="1:6">
      <c r="A7483" s="180" t="s">
        <v>397</v>
      </c>
      <c r="B7483" s="181">
        <v>3807</v>
      </c>
      <c r="C7483" s="181">
        <v>268000</v>
      </c>
      <c r="D7483" s="181">
        <v>4</v>
      </c>
      <c r="E7483" s="180" t="s">
        <v>11565</v>
      </c>
      <c r="F7483" s="180" t="s">
        <v>11</v>
      </c>
    </row>
    <row r="7484" spans="1:6">
      <c r="A7484" s="180" t="s">
        <v>397</v>
      </c>
      <c r="B7484" s="181">
        <v>3843</v>
      </c>
      <c r="C7484" s="181">
        <v>538600</v>
      </c>
      <c r="D7484" s="181">
        <v>4</v>
      </c>
      <c r="E7484" s="180" t="s">
        <v>11566</v>
      </c>
      <c r="F7484" s="180" t="s">
        <v>27</v>
      </c>
    </row>
    <row r="7485" spans="1:6">
      <c r="A7485" s="180" t="s">
        <v>397</v>
      </c>
      <c r="B7485" s="181">
        <v>4624</v>
      </c>
      <c r="C7485" s="181">
        <v>1007600</v>
      </c>
      <c r="D7485" s="181">
        <v>4</v>
      </c>
      <c r="E7485" s="180" t="s">
        <v>11567</v>
      </c>
      <c r="F7485" s="180" t="s">
        <v>66</v>
      </c>
    </row>
    <row r="7486" spans="1:6">
      <c r="A7486" s="180" t="s">
        <v>397</v>
      </c>
      <c r="B7486" s="181">
        <v>3996</v>
      </c>
      <c r="C7486" s="181">
        <v>334900</v>
      </c>
      <c r="D7486" s="181">
        <v>4</v>
      </c>
      <c r="E7486" s="180" t="s">
        <v>11568</v>
      </c>
      <c r="F7486" s="180" t="s">
        <v>206</v>
      </c>
    </row>
    <row r="7487" spans="1:6">
      <c r="A7487" s="180" t="s">
        <v>397</v>
      </c>
      <c r="B7487" s="181">
        <v>7704</v>
      </c>
      <c r="C7487" s="181">
        <v>1582400</v>
      </c>
      <c r="D7487" s="181">
        <v>6</v>
      </c>
      <c r="E7487" s="180" t="s">
        <v>11569</v>
      </c>
      <c r="F7487" s="180" t="s">
        <v>7</v>
      </c>
    </row>
    <row r="7488" spans="1:6">
      <c r="A7488" s="180" t="s">
        <v>397</v>
      </c>
      <c r="B7488" s="181">
        <v>2502</v>
      </c>
      <c r="C7488" s="181">
        <v>412600</v>
      </c>
      <c r="D7488" s="181">
        <v>4</v>
      </c>
      <c r="E7488" s="180" t="s">
        <v>11570</v>
      </c>
      <c r="F7488" s="180" t="s">
        <v>5</v>
      </c>
    </row>
    <row r="7489" spans="1:6">
      <c r="A7489" s="180" t="s">
        <v>397</v>
      </c>
      <c r="B7489" s="181">
        <v>4844</v>
      </c>
      <c r="C7489" s="181">
        <v>684400</v>
      </c>
      <c r="D7489" s="181">
        <v>4</v>
      </c>
      <c r="E7489" s="180" t="s">
        <v>11571</v>
      </c>
      <c r="F7489" s="180" t="s">
        <v>13</v>
      </c>
    </row>
    <row r="7490" spans="1:6">
      <c r="A7490" s="180" t="s">
        <v>397</v>
      </c>
      <c r="B7490" s="181">
        <v>5723</v>
      </c>
      <c r="C7490" s="181">
        <v>656700</v>
      </c>
      <c r="D7490" s="181">
        <v>4</v>
      </c>
      <c r="E7490" s="180" t="s">
        <v>11572</v>
      </c>
      <c r="F7490" s="180" t="s">
        <v>41</v>
      </c>
    </row>
    <row r="7491" spans="1:6">
      <c r="A7491" s="180" t="s">
        <v>397</v>
      </c>
      <c r="B7491" s="181">
        <v>4028</v>
      </c>
      <c r="C7491" s="181">
        <v>402400</v>
      </c>
      <c r="D7491" s="181">
        <v>4</v>
      </c>
      <c r="E7491" s="180" t="s">
        <v>11573</v>
      </c>
      <c r="F7491" s="180" t="s">
        <v>58</v>
      </c>
    </row>
    <row r="7492" spans="1:6">
      <c r="A7492" s="180" t="s">
        <v>397</v>
      </c>
      <c r="B7492" s="181">
        <v>3220</v>
      </c>
      <c r="C7492" s="181">
        <v>184100</v>
      </c>
      <c r="D7492" s="181">
        <v>4</v>
      </c>
      <c r="E7492" s="180" t="s">
        <v>11574</v>
      </c>
      <c r="F7492" s="180" t="s">
        <v>11</v>
      </c>
    </row>
    <row r="7493" spans="1:6">
      <c r="A7493" s="180" t="s">
        <v>397</v>
      </c>
      <c r="B7493" s="181">
        <v>6040</v>
      </c>
      <c r="C7493" s="181">
        <v>1568000</v>
      </c>
      <c r="D7493" s="181">
        <v>6</v>
      </c>
      <c r="E7493" s="180" t="s">
        <v>11575</v>
      </c>
      <c r="F7493" s="180" t="s">
        <v>7</v>
      </c>
    </row>
    <row r="7494" spans="1:6">
      <c r="A7494" s="180" t="s">
        <v>397</v>
      </c>
      <c r="B7494" s="181">
        <v>4833</v>
      </c>
      <c r="C7494" s="181">
        <v>983700</v>
      </c>
      <c r="D7494" s="181">
        <v>4</v>
      </c>
      <c r="E7494" s="180" t="s">
        <v>11576</v>
      </c>
      <c r="F7494" s="180" t="s">
        <v>28</v>
      </c>
    </row>
    <row r="7495" spans="1:6">
      <c r="A7495" s="180" t="s">
        <v>397</v>
      </c>
      <c r="B7495" s="181">
        <v>4126</v>
      </c>
      <c r="C7495" s="181">
        <v>383000</v>
      </c>
      <c r="D7495" s="181">
        <v>4</v>
      </c>
      <c r="E7495" s="180" t="s">
        <v>11577</v>
      </c>
      <c r="F7495" s="180" t="s">
        <v>14</v>
      </c>
    </row>
    <row r="7496" spans="1:6">
      <c r="A7496" s="180" t="s">
        <v>397</v>
      </c>
      <c r="B7496" s="181">
        <v>3582</v>
      </c>
      <c r="C7496" s="181">
        <v>429700</v>
      </c>
      <c r="D7496" s="181">
        <v>4</v>
      </c>
      <c r="E7496" s="180" t="s">
        <v>11578</v>
      </c>
      <c r="F7496" s="180" t="s">
        <v>5</v>
      </c>
    </row>
    <row r="7497" spans="1:6">
      <c r="A7497" s="180" t="s">
        <v>397</v>
      </c>
      <c r="B7497" s="181">
        <v>3579</v>
      </c>
      <c r="C7497" s="181">
        <v>376200</v>
      </c>
      <c r="D7497" s="181">
        <v>5</v>
      </c>
      <c r="E7497" s="180" t="s">
        <v>11579</v>
      </c>
      <c r="F7497" s="180" t="s">
        <v>44</v>
      </c>
    </row>
    <row r="7498" spans="1:6">
      <c r="A7498" s="180" t="s">
        <v>397</v>
      </c>
      <c r="B7498" s="181">
        <v>6331</v>
      </c>
      <c r="C7498" s="181">
        <v>1807400</v>
      </c>
      <c r="D7498" s="181">
        <v>6</v>
      </c>
      <c r="E7498" s="180" t="s">
        <v>11580</v>
      </c>
      <c r="F7498" s="180" t="s">
        <v>7</v>
      </c>
    </row>
    <row r="7499" spans="1:6">
      <c r="A7499" s="180" t="s">
        <v>397</v>
      </c>
      <c r="B7499" s="181">
        <v>5684</v>
      </c>
      <c r="C7499" s="181">
        <v>388200</v>
      </c>
      <c r="D7499" s="181">
        <v>6</v>
      </c>
      <c r="E7499" s="180" t="s">
        <v>11581</v>
      </c>
      <c r="F7499" s="180" t="s">
        <v>14</v>
      </c>
    </row>
    <row r="7500" spans="1:6">
      <c r="A7500" s="180" t="s">
        <v>397</v>
      </c>
      <c r="B7500" s="181">
        <v>5340</v>
      </c>
      <c r="C7500" s="181">
        <v>514500</v>
      </c>
      <c r="D7500" s="181">
        <v>4</v>
      </c>
      <c r="E7500" s="180" t="s">
        <v>11582</v>
      </c>
      <c r="F7500" s="180" t="s">
        <v>14</v>
      </c>
    </row>
    <row r="7501" spans="1:6">
      <c r="A7501" s="180" t="s">
        <v>397</v>
      </c>
      <c r="B7501" s="181">
        <v>2595</v>
      </c>
      <c r="C7501" s="181">
        <v>630100</v>
      </c>
      <c r="D7501" s="181">
        <v>4</v>
      </c>
      <c r="E7501" s="180" t="s">
        <v>11583</v>
      </c>
      <c r="F7501" s="180" t="s">
        <v>18</v>
      </c>
    </row>
    <row r="7502" spans="1:6">
      <c r="A7502" s="180" t="s">
        <v>397</v>
      </c>
      <c r="B7502" s="181">
        <v>4696</v>
      </c>
      <c r="C7502" s="181">
        <v>569900</v>
      </c>
      <c r="D7502" s="181">
        <v>5</v>
      </c>
      <c r="E7502" s="180" t="s">
        <v>11584</v>
      </c>
      <c r="F7502" s="180" t="s">
        <v>5</v>
      </c>
    </row>
    <row r="7503" spans="1:6">
      <c r="A7503" s="180" t="s">
        <v>397</v>
      </c>
      <c r="B7503" s="181">
        <v>9040</v>
      </c>
      <c r="C7503" s="181">
        <v>2589800</v>
      </c>
      <c r="D7503" s="181">
        <v>8</v>
      </c>
      <c r="E7503" s="180" t="s">
        <v>11585</v>
      </c>
      <c r="F7503" s="180" t="s">
        <v>24</v>
      </c>
    </row>
    <row r="7504" spans="1:6">
      <c r="A7504" s="180" t="s">
        <v>397</v>
      </c>
      <c r="B7504" s="181">
        <v>5429</v>
      </c>
      <c r="C7504" s="181">
        <v>647900</v>
      </c>
      <c r="D7504" s="181">
        <v>5</v>
      </c>
      <c r="E7504" s="180" t="s">
        <v>11586</v>
      </c>
      <c r="F7504" s="180" t="s">
        <v>62</v>
      </c>
    </row>
    <row r="7505" spans="1:6">
      <c r="A7505" s="180" t="s">
        <v>397</v>
      </c>
      <c r="B7505" s="181">
        <v>3257</v>
      </c>
      <c r="C7505" s="181">
        <v>598700</v>
      </c>
      <c r="D7505" s="181">
        <v>4</v>
      </c>
      <c r="E7505" s="180" t="s">
        <v>11587</v>
      </c>
      <c r="F7505" s="180" t="s">
        <v>32</v>
      </c>
    </row>
    <row r="7506" spans="1:6">
      <c r="A7506" s="180" t="s">
        <v>397</v>
      </c>
      <c r="B7506" s="181">
        <v>9767</v>
      </c>
      <c r="C7506" s="181">
        <v>2227100</v>
      </c>
      <c r="D7506" s="181">
        <v>6</v>
      </c>
      <c r="E7506" s="180" t="s">
        <v>11588</v>
      </c>
      <c r="F7506" s="180" t="s">
        <v>24</v>
      </c>
    </row>
    <row r="7507" spans="1:6">
      <c r="A7507" s="180" t="s">
        <v>397</v>
      </c>
      <c r="B7507" s="181">
        <v>3792</v>
      </c>
      <c r="C7507" s="181">
        <v>297000</v>
      </c>
      <c r="D7507" s="181">
        <v>5</v>
      </c>
      <c r="E7507" s="180" t="s">
        <v>11589</v>
      </c>
      <c r="F7507" s="180" t="s">
        <v>14</v>
      </c>
    </row>
    <row r="7508" spans="1:6">
      <c r="A7508" s="180" t="s">
        <v>397</v>
      </c>
      <c r="B7508" s="181">
        <v>5988</v>
      </c>
      <c r="C7508" s="181">
        <v>967200</v>
      </c>
      <c r="D7508" s="181">
        <v>6</v>
      </c>
      <c r="E7508" s="180" t="s">
        <v>11590</v>
      </c>
      <c r="F7508" s="180" t="s">
        <v>78</v>
      </c>
    </row>
    <row r="7509" spans="1:6">
      <c r="A7509" s="180" t="s">
        <v>397</v>
      </c>
      <c r="B7509" s="181">
        <v>3088</v>
      </c>
      <c r="C7509" s="181">
        <v>223500</v>
      </c>
      <c r="D7509" s="181">
        <v>4</v>
      </c>
      <c r="E7509" s="180" t="s">
        <v>11591</v>
      </c>
      <c r="F7509" s="180" t="s">
        <v>11</v>
      </c>
    </row>
    <row r="7510" spans="1:6">
      <c r="A7510" s="180" t="s">
        <v>397</v>
      </c>
      <c r="B7510" s="181">
        <v>4697</v>
      </c>
      <c r="C7510" s="181">
        <v>1352000</v>
      </c>
      <c r="D7510" s="181">
        <v>4</v>
      </c>
      <c r="E7510" s="180" t="s">
        <v>11592</v>
      </c>
      <c r="F7510" s="180" t="s">
        <v>7</v>
      </c>
    </row>
    <row r="7511" spans="1:6">
      <c r="A7511" s="180" t="s">
        <v>397</v>
      </c>
      <c r="B7511" s="181">
        <v>4641</v>
      </c>
      <c r="C7511" s="181">
        <v>313700</v>
      </c>
      <c r="D7511" s="181">
        <v>5</v>
      </c>
      <c r="E7511" s="180" t="s">
        <v>11593</v>
      </c>
      <c r="F7511" s="180" t="s">
        <v>11</v>
      </c>
    </row>
    <row r="7512" spans="1:6">
      <c r="A7512" s="180" t="s">
        <v>397</v>
      </c>
      <c r="B7512" s="181">
        <v>6454</v>
      </c>
      <c r="C7512" s="181">
        <v>533800</v>
      </c>
      <c r="D7512" s="181">
        <v>4</v>
      </c>
      <c r="E7512" s="180" t="s">
        <v>11594</v>
      </c>
      <c r="F7512" s="180" t="s">
        <v>41</v>
      </c>
    </row>
    <row r="7513" spans="1:6">
      <c r="A7513" s="180" t="s">
        <v>397</v>
      </c>
      <c r="B7513" s="181">
        <v>10686</v>
      </c>
      <c r="C7513" s="181">
        <v>1470300</v>
      </c>
      <c r="D7513" s="181">
        <v>6</v>
      </c>
      <c r="E7513" s="180" t="s">
        <v>11595</v>
      </c>
      <c r="F7513" s="180" t="s">
        <v>138</v>
      </c>
    </row>
    <row r="7514" spans="1:6">
      <c r="A7514" s="180" t="s">
        <v>397</v>
      </c>
      <c r="B7514" s="181">
        <v>2853</v>
      </c>
      <c r="C7514" s="181">
        <v>295200</v>
      </c>
      <c r="D7514" s="181">
        <v>4</v>
      </c>
      <c r="E7514" s="180" t="s">
        <v>11596</v>
      </c>
      <c r="F7514" s="180" t="s">
        <v>16</v>
      </c>
    </row>
    <row r="7515" spans="1:6">
      <c r="A7515" s="180" t="s">
        <v>397</v>
      </c>
      <c r="B7515" s="181">
        <v>10836</v>
      </c>
      <c r="C7515" s="181">
        <v>1548800</v>
      </c>
      <c r="D7515" s="181">
        <v>7</v>
      </c>
      <c r="E7515" s="180" t="s">
        <v>11597</v>
      </c>
      <c r="F7515" s="180" t="s">
        <v>24</v>
      </c>
    </row>
    <row r="7516" spans="1:6">
      <c r="A7516" s="180" t="s">
        <v>397</v>
      </c>
      <c r="B7516" s="181">
        <v>3784</v>
      </c>
      <c r="C7516" s="181">
        <v>671700</v>
      </c>
      <c r="D7516" s="181">
        <v>4</v>
      </c>
      <c r="E7516" s="180" t="s">
        <v>11598</v>
      </c>
      <c r="F7516" s="180" t="s">
        <v>10</v>
      </c>
    </row>
    <row r="7517" spans="1:6">
      <c r="A7517" s="180" t="s">
        <v>397</v>
      </c>
      <c r="B7517" s="181">
        <v>5379</v>
      </c>
      <c r="C7517" s="181">
        <v>786800</v>
      </c>
      <c r="D7517" s="181">
        <v>6</v>
      </c>
      <c r="E7517" s="180" t="s">
        <v>11599</v>
      </c>
      <c r="F7517" s="180" t="s">
        <v>156</v>
      </c>
    </row>
    <row r="7518" spans="1:6">
      <c r="A7518" s="180" t="s">
        <v>397</v>
      </c>
      <c r="B7518" s="181">
        <v>2528</v>
      </c>
      <c r="C7518" s="181">
        <v>218600</v>
      </c>
      <c r="D7518" s="181">
        <v>4</v>
      </c>
      <c r="E7518" s="180" t="s">
        <v>11600</v>
      </c>
      <c r="F7518" s="180" t="s">
        <v>15</v>
      </c>
    </row>
    <row r="7519" spans="1:6">
      <c r="A7519" s="180" t="s">
        <v>397</v>
      </c>
      <c r="B7519" s="181">
        <v>3948</v>
      </c>
      <c r="C7519" s="181">
        <v>709400</v>
      </c>
      <c r="D7519" s="181">
        <v>4</v>
      </c>
      <c r="E7519" s="180" t="s">
        <v>11601</v>
      </c>
      <c r="F7519" s="180" t="s">
        <v>66</v>
      </c>
    </row>
    <row r="7520" spans="1:6">
      <c r="A7520" s="180" t="s">
        <v>397</v>
      </c>
      <c r="B7520" s="181">
        <v>7533</v>
      </c>
      <c r="C7520" s="181">
        <v>1209400</v>
      </c>
      <c r="D7520" s="181">
        <v>6</v>
      </c>
      <c r="E7520" s="180" t="s">
        <v>11602</v>
      </c>
      <c r="F7520" s="180" t="s">
        <v>78</v>
      </c>
    </row>
    <row r="7521" spans="1:6">
      <c r="A7521" s="180" t="s">
        <v>397</v>
      </c>
      <c r="B7521" s="181">
        <v>2992</v>
      </c>
      <c r="C7521" s="181">
        <v>422100</v>
      </c>
      <c r="D7521" s="181">
        <v>4</v>
      </c>
      <c r="E7521" s="180" t="s">
        <v>11603</v>
      </c>
      <c r="F7521" s="180" t="s">
        <v>16</v>
      </c>
    </row>
    <row r="7522" spans="1:6">
      <c r="A7522" s="180" t="s">
        <v>397</v>
      </c>
      <c r="B7522" s="181">
        <v>2691</v>
      </c>
      <c r="C7522" s="181">
        <v>261900</v>
      </c>
      <c r="D7522" s="181">
        <v>4</v>
      </c>
      <c r="E7522" s="180" t="s">
        <v>11604</v>
      </c>
      <c r="F7522" s="180" t="s">
        <v>14</v>
      </c>
    </row>
    <row r="7523" spans="1:6">
      <c r="A7523" s="180" t="s">
        <v>397</v>
      </c>
      <c r="B7523" s="181">
        <v>2717</v>
      </c>
      <c r="C7523" s="181">
        <v>509100</v>
      </c>
      <c r="D7523" s="181">
        <v>4</v>
      </c>
      <c r="E7523" s="180" t="s">
        <v>11605</v>
      </c>
      <c r="F7523" s="180" t="s">
        <v>49</v>
      </c>
    </row>
    <row r="7524" spans="1:6">
      <c r="A7524" s="180" t="s">
        <v>397</v>
      </c>
      <c r="B7524" s="181">
        <v>8190</v>
      </c>
      <c r="C7524" s="181">
        <v>1466800</v>
      </c>
      <c r="D7524" s="181">
        <v>6</v>
      </c>
      <c r="E7524" s="180" t="s">
        <v>11606</v>
      </c>
      <c r="F7524" s="180" t="s">
        <v>78</v>
      </c>
    </row>
    <row r="7525" spans="1:6">
      <c r="A7525" s="180" t="s">
        <v>397</v>
      </c>
      <c r="B7525" s="181">
        <v>4552</v>
      </c>
      <c r="C7525" s="181">
        <v>708200</v>
      </c>
      <c r="D7525" s="181">
        <v>4</v>
      </c>
      <c r="E7525" s="180" t="s">
        <v>11607</v>
      </c>
      <c r="F7525" s="180" t="s">
        <v>72</v>
      </c>
    </row>
    <row r="7526" spans="1:6">
      <c r="A7526" s="180" t="s">
        <v>397</v>
      </c>
      <c r="B7526" s="181">
        <v>4183</v>
      </c>
      <c r="C7526" s="181">
        <v>550100</v>
      </c>
      <c r="D7526" s="181">
        <v>6</v>
      </c>
      <c r="E7526" s="180" t="s">
        <v>11608</v>
      </c>
      <c r="F7526" s="180" t="s">
        <v>7</v>
      </c>
    </row>
    <row r="7527" spans="1:6">
      <c r="A7527" s="180" t="s">
        <v>397</v>
      </c>
      <c r="B7527" s="181">
        <v>4564</v>
      </c>
      <c r="C7527" s="181">
        <v>765700</v>
      </c>
      <c r="D7527" s="181">
        <v>4</v>
      </c>
      <c r="E7527" s="180" t="s">
        <v>11609</v>
      </c>
      <c r="F7527" s="180" t="s">
        <v>24</v>
      </c>
    </row>
    <row r="7528" spans="1:6">
      <c r="A7528" s="180" t="s">
        <v>397</v>
      </c>
      <c r="B7528" s="181">
        <v>4872</v>
      </c>
      <c r="C7528" s="181">
        <v>455400</v>
      </c>
      <c r="D7528" s="181">
        <v>4</v>
      </c>
      <c r="E7528" s="180" t="s">
        <v>11610</v>
      </c>
      <c r="F7528" s="180" t="s">
        <v>14</v>
      </c>
    </row>
    <row r="7529" spans="1:6">
      <c r="A7529" s="180" t="s">
        <v>397</v>
      </c>
      <c r="B7529" s="181">
        <v>4772</v>
      </c>
      <c r="C7529" s="181">
        <v>333000</v>
      </c>
      <c r="D7529" s="181">
        <v>8</v>
      </c>
      <c r="E7529" s="180" t="s">
        <v>11611</v>
      </c>
      <c r="F7529" s="180" t="s">
        <v>15</v>
      </c>
    </row>
    <row r="7530" spans="1:6">
      <c r="A7530" s="180" t="s">
        <v>397</v>
      </c>
      <c r="B7530" s="181">
        <v>7596</v>
      </c>
      <c r="C7530" s="181">
        <v>682500</v>
      </c>
      <c r="D7530" s="181">
        <v>6</v>
      </c>
      <c r="E7530" s="180" t="s">
        <v>11612</v>
      </c>
      <c r="F7530" s="180" t="s">
        <v>13</v>
      </c>
    </row>
    <row r="7531" spans="1:6">
      <c r="A7531" s="180" t="s">
        <v>397</v>
      </c>
      <c r="B7531" s="181">
        <v>4280</v>
      </c>
      <c r="C7531" s="181">
        <v>294100</v>
      </c>
      <c r="D7531" s="181">
        <v>4</v>
      </c>
      <c r="E7531" s="180" t="s">
        <v>11613</v>
      </c>
      <c r="F7531" s="180" t="s">
        <v>11</v>
      </c>
    </row>
    <row r="7532" spans="1:6">
      <c r="A7532" s="180" t="s">
        <v>397</v>
      </c>
      <c r="B7532" s="181">
        <v>4928</v>
      </c>
      <c r="C7532" s="181">
        <v>380500</v>
      </c>
      <c r="D7532" s="181">
        <v>4</v>
      </c>
      <c r="E7532" s="180" t="s">
        <v>11614</v>
      </c>
      <c r="F7532" s="180" t="s">
        <v>162</v>
      </c>
    </row>
    <row r="7533" spans="1:6">
      <c r="A7533" s="180" t="s">
        <v>397</v>
      </c>
      <c r="B7533" s="181">
        <v>4403</v>
      </c>
      <c r="C7533" s="181">
        <v>376600</v>
      </c>
      <c r="D7533" s="181">
        <v>4</v>
      </c>
      <c r="E7533" s="180" t="s">
        <v>11615</v>
      </c>
      <c r="F7533" s="180" t="s">
        <v>14</v>
      </c>
    </row>
    <row r="7534" spans="1:6">
      <c r="A7534" s="180" t="s">
        <v>397</v>
      </c>
      <c r="B7534" s="181">
        <v>3600</v>
      </c>
      <c r="C7534" s="181">
        <v>349000</v>
      </c>
      <c r="D7534" s="181">
        <v>6</v>
      </c>
      <c r="E7534" s="180" t="s">
        <v>11616</v>
      </c>
      <c r="F7534" s="180" t="s">
        <v>158</v>
      </c>
    </row>
    <row r="7535" spans="1:6">
      <c r="A7535" s="180" t="s">
        <v>397</v>
      </c>
      <c r="B7535" s="181">
        <v>3968</v>
      </c>
      <c r="C7535" s="181">
        <v>530100</v>
      </c>
      <c r="D7535" s="181">
        <v>4</v>
      </c>
      <c r="E7535" s="180" t="s">
        <v>11617</v>
      </c>
      <c r="F7535" s="180" t="s">
        <v>78</v>
      </c>
    </row>
    <row r="7536" spans="1:6">
      <c r="A7536" s="180" t="s">
        <v>397</v>
      </c>
      <c r="B7536" s="181">
        <v>3970</v>
      </c>
      <c r="C7536" s="181">
        <v>336500</v>
      </c>
      <c r="D7536" s="181">
        <v>6</v>
      </c>
      <c r="E7536" s="180" t="s">
        <v>11618</v>
      </c>
      <c r="F7536" s="180" t="s">
        <v>14</v>
      </c>
    </row>
    <row r="7537" spans="1:6">
      <c r="A7537" s="180" t="s">
        <v>397</v>
      </c>
      <c r="B7537" s="181">
        <v>3907</v>
      </c>
      <c r="C7537" s="181">
        <v>299000</v>
      </c>
      <c r="D7537" s="181">
        <v>4</v>
      </c>
      <c r="E7537" s="180" t="s">
        <v>11619</v>
      </c>
      <c r="F7537" s="180" t="s">
        <v>11</v>
      </c>
    </row>
    <row r="7538" spans="1:6">
      <c r="A7538" s="180" t="s">
        <v>397</v>
      </c>
      <c r="B7538" s="181">
        <v>3243</v>
      </c>
      <c r="C7538" s="181">
        <v>338500</v>
      </c>
      <c r="D7538" s="181">
        <v>5</v>
      </c>
      <c r="E7538" s="180" t="s">
        <v>11620</v>
      </c>
      <c r="F7538" s="180" t="s">
        <v>14</v>
      </c>
    </row>
    <row r="7539" spans="1:6">
      <c r="A7539" s="180" t="s">
        <v>397</v>
      </c>
      <c r="B7539" s="181">
        <v>7768</v>
      </c>
      <c r="C7539" s="181">
        <v>1126400</v>
      </c>
      <c r="D7539" s="181">
        <v>8</v>
      </c>
      <c r="E7539" s="180" t="s">
        <v>11621</v>
      </c>
      <c r="F7539" s="180" t="s">
        <v>7</v>
      </c>
    </row>
    <row r="7540" spans="1:6">
      <c r="A7540" s="180" t="s">
        <v>397</v>
      </c>
      <c r="B7540" s="181">
        <v>4318</v>
      </c>
      <c r="C7540" s="181">
        <v>684300</v>
      </c>
      <c r="D7540" s="181">
        <v>6</v>
      </c>
      <c r="E7540" s="180" t="s">
        <v>11622</v>
      </c>
      <c r="F7540" s="180" t="s">
        <v>28</v>
      </c>
    </row>
    <row r="7541" spans="1:6">
      <c r="A7541" s="180" t="s">
        <v>397</v>
      </c>
      <c r="B7541" s="181">
        <v>4828</v>
      </c>
      <c r="C7541" s="181">
        <v>857500</v>
      </c>
      <c r="D7541" s="181">
        <v>6</v>
      </c>
      <c r="E7541" s="180" t="s">
        <v>11623</v>
      </c>
      <c r="F7541" s="180" t="s">
        <v>45</v>
      </c>
    </row>
    <row r="7542" spans="1:6">
      <c r="A7542" s="180" t="s">
        <v>397</v>
      </c>
      <c r="B7542" s="181">
        <v>4313</v>
      </c>
      <c r="C7542" s="181">
        <v>586300</v>
      </c>
      <c r="D7542" s="181">
        <v>7</v>
      </c>
      <c r="E7542" s="180" t="s">
        <v>11624</v>
      </c>
      <c r="F7542" s="180" t="s">
        <v>18</v>
      </c>
    </row>
    <row r="7543" spans="1:6">
      <c r="A7543" s="180" t="s">
        <v>397</v>
      </c>
      <c r="B7543" s="181">
        <v>3514</v>
      </c>
      <c r="C7543" s="181">
        <v>482200</v>
      </c>
      <c r="D7543" s="181">
        <v>7</v>
      </c>
      <c r="E7543" s="180" t="s">
        <v>11625</v>
      </c>
      <c r="F7543" s="180" t="s">
        <v>11</v>
      </c>
    </row>
    <row r="7544" spans="1:6">
      <c r="A7544" s="180" t="s">
        <v>397</v>
      </c>
      <c r="B7544" s="181">
        <v>4224</v>
      </c>
      <c r="C7544" s="181">
        <v>292400</v>
      </c>
      <c r="D7544" s="181">
        <v>6</v>
      </c>
      <c r="E7544" s="180" t="s">
        <v>11626</v>
      </c>
      <c r="F7544" s="180" t="s">
        <v>15</v>
      </c>
    </row>
    <row r="7545" spans="1:6">
      <c r="A7545" s="180" t="s">
        <v>397</v>
      </c>
      <c r="B7545" s="181">
        <v>3240</v>
      </c>
      <c r="C7545" s="181">
        <v>457200</v>
      </c>
      <c r="D7545" s="181">
        <v>5</v>
      </c>
      <c r="E7545" s="180" t="s">
        <v>11627</v>
      </c>
      <c r="F7545" s="180" t="s">
        <v>12</v>
      </c>
    </row>
    <row r="7546" spans="1:6">
      <c r="A7546" s="180" t="s">
        <v>397</v>
      </c>
      <c r="B7546" s="181">
        <v>2804</v>
      </c>
      <c r="C7546" s="181">
        <v>415900</v>
      </c>
      <c r="D7546" s="181">
        <v>4</v>
      </c>
      <c r="E7546" s="180" t="s">
        <v>11628</v>
      </c>
      <c r="F7546" s="180" t="s">
        <v>62</v>
      </c>
    </row>
    <row r="7547" spans="1:6">
      <c r="A7547" s="180" t="s">
        <v>397</v>
      </c>
      <c r="B7547" s="181">
        <v>2758</v>
      </c>
      <c r="C7547" s="181">
        <v>279200</v>
      </c>
      <c r="D7547" s="181">
        <v>4</v>
      </c>
      <c r="E7547" s="180" t="s">
        <v>11629</v>
      </c>
      <c r="F7547" s="180" t="s">
        <v>58</v>
      </c>
    </row>
    <row r="7548" spans="1:6">
      <c r="A7548" s="180" t="s">
        <v>397</v>
      </c>
      <c r="B7548" s="181">
        <v>4212</v>
      </c>
      <c r="C7548" s="181">
        <v>638900</v>
      </c>
      <c r="D7548" s="181">
        <v>4</v>
      </c>
      <c r="E7548" s="180" t="s">
        <v>11630</v>
      </c>
      <c r="F7548" s="180" t="s">
        <v>28</v>
      </c>
    </row>
    <row r="7549" spans="1:6">
      <c r="A7549" s="180" t="s">
        <v>397</v>
      </c>
      <c r="B7549" s="181">
        <v>9102</v>
      </c>
      <c r="C7549" s="181">
        <v>1265900</v>
      </c>
      <c r="D7549" s="181">
        <v>6</v>
      </c>
      <c r="E7549" s="180" t="s">
        <v>11631</v>
      </c>
      <c r="F7549" s="180" t="s">
        <v>7</v>
      </c>
    </row>
    <row r="7550" spans="1:6">
      <c r="A7550" s="180" t="s">
        <v>397</v>
      </c>
      <c r="B7550" s="181">
        <v>4263</v>
      </c>
      <c r="C7550" s="181">
        <v>197500</v>
      </c>
      <c r="D7550" s="181">
        <v>4</v>
      </c>
      <c r="E7550" s="180" t="s">
        <v>11632</v>
      </c>
      <c r="F7550" s="180" t="s">
        <v>11</v>
      </c>
    </row>
    <row r="7551" spans="1:6">
      <c r="A7551" s="180" t="s">
        <v>397</v>
      </c>
      <c r="B7551" s="181">
        <v>5728</v>
      </c>
      <c r="C7551" s="181">
        <v>478900</v>
      </c>
      <c r="D7551" s="181">
        <v>6</v>
      </c>
      <c r="E7551" s="180" t="s">
        <v>11633</v>
      </c>
      <c r="F7551" s="180" t="s">
        <v>10</v>
      </c>
    </row>
    <row r="7552" spans="1:6">
      <c r="A7552" s="180" t="s">
        <v>397</v>
      </c>
      <c r="B7552" s="181">
        <v>4680</v>
      </c>
      <c r="C7552" s="181">
        <v>449600</v>
      </c>
      <c r="D7552" s="181">
        <v>6</v>
      </c>
      <c r="E7552" s="180" t="s">
        <v>11634</v>
      </c>
      <c r="F7552" s="180" t="s">
        <v>14</v>
      </c>
    </row>
    <row r="7553" spans="1:6">
      <c r="A7553" s="180" t="s">
        <v>397</v>
      </c>
      <c r="B7553" s="181">
        <v>5631</v>
      </c>
      <c r="C7553" s="181">
        <v>663300</v>
      </c>
      <c r="D7553" s="181">
        <v>6</v>
      </c>
      <c r="E7553" s="180" t="s">
        <v>11635</v>
      </c>
      <c r="F7553" s="180" t="s">
        <v>13</v>
      </c>
    </row>
    <row r="7554" spans="1:6">
      <c r="A7554" s="180" t="s">
        <v>397</v>
      </c>
      <c r="B7554" s="181">
        <v>3658</v>
      </c>
      <c r="C7554" s="181">
        <v>328300</v>
      </c>
      <c r="D7554" s="181">
        <v>5</v>
      </c>
      <c r="E7554" s="180" t="s">
        <v>11636</v>
      </c>
      <c r="F7554" s="180" t="s">
        <v>14</v>
      </c>
    </row>
    <row r="7555" spans="1:6">
      <c r="A7555" s="180" t="s">
        <v>397</v>
      </c>
      <c r="B7555" s="181">
        <v>3998</v>
      </c>
      <c r="C7555" s="181">
        <v>508500</v>
      </c>
      <c r="D7555" s="181">
        <v>4</v>
      </c>
      <c r="E7555" s="180" t="s">
        <v>11637</v>
      </c>
      <c r="F7555" s="180" t="s">
        <v>45</v>
      </c>
    </row>
    <row r="7556" spans="1:6">
      <c r="A7556" s="180" t="s">
        <v>397</v>
      </c>
      <c r="B7556" s="181">
        <v>4872</v>
      </c>
      <c r="C7556" s="181">
        <v>425300</v>
      </c>
      <c r="D7556" s="181">
        <v>6</v>
      </c>
      <c r="E7556" s="180" t="s">
        <v>11638</v>
      </c>
      <c r="F7556" s="180" t="s">
        <v>11</v>
      </c>
    </row>
    <row r="7557" spans="1:6">
      <c r="A7557" s="180" t="s">
        <v>397</v>
      </c>
      <c r="B7557" s="181">
        <v>2160</v>
      </c>
      <c r="C7557" s="181">
        <v>393600</v>
      </c>
      <c r="D7557" s="181">
        <v>4</v>
      </c>
      <c r="E7557" s="180" t="s">
        <v>11639</v>
      </c>
      <c r="F7557" s="180" t="s">
        <v>5</v>
      </c>
    </row>
    <row r="7558" spans="1:6">
      <c r="A7558" s="180" t="s">
        <v>397</v>
      </c>
      <c r="B7558" s="181">
        <v>2841</v>
      </c>
      <c r="C7558" s="181">
        <v>278900</v>
      </c>
      <c r="D7558" s="181">
        <v>4</v>
      </c>
      <c r="E7558" s="180" t="s">
        <v>11640</v>
      </c>
      <c r="F7558" s="180" t="s">
        <v>77</v>
      </c>
    </row>
    <row r="7559" spans="1:6">
      <c r="A7559" s="180" t="s">
        <v>397</v>
      </c>
      <c r="B7559" s="181">
        <v>4120</v>
      </c>
      <c r="C7559" s="181">
        <v>658100</v>
      </c>
      <c r="D7559" s="181">
        <v>4</v>
      </c>
      <c r="E7559" s="180" t="s">
        <v>11641</v>
      </c>
      <c r="F7559" s="180" t="s">
        <v>13</v>
      </c>
    </row>
    <row r="7560" spans="1:6">
      <c r="A7560" s="180" t="s">
        <v>397</v>
      </c>
      <c r="B7560" s="181">
        <v>3418</v>
      </c>
      <c r="C7560" s="181">
        <v>355700</v>
      </c>
      <c r="D7560" s="181">
        <v>5</v>
      </c>
      <c r="E7560" s="180" t="s">
        <v>11642</v>
      </c>
      <c r="F7560" s="180" t="s">
        <v>14</v>
      </c>
    </row>
    <row r="7561" spans="1:6">
      <c r="A7561" s="180" t="s">
        <v>397</v>
      </c>
      <c r="B7561" s="181">
        <v>3787</v>
      </c>
      <c r="C7561" s="181">
        <v>809500</v>
      </c>
      <c r="D7561" s="181">
        <v>4</v>
      </c>
      <c r="E7561" s="180" t="s">
        <v>11643</v>
      </c>
      <c r="F7561" s="180" t="s">
        <v>28</v>
      </c>
    </row>
    <row r="7562" spans="1:6">
      <c r="A7562" s="180" t="s">
        <v>397</v>
      </c>
      <c r="B7562" s="181">
        <v>3159</v>
      </c>
      <c r="C7562" s="181">
        <v>295500</v>
      </c>
      <c r="D7562" s="181">
        <v>5</v>
      </c>
      <c r="E7562" s="180" t="s">
        <v>11644</v>
      </c>
      <c r="F7562" s="180" t="s">
        <v>14</v>
      </c>
    </row>
    <row r="7563" spans="1:6">
      <c r="A7563" s="180" t="s">
        <v>397</v>
      </c>
      <c r="B7563" s="181">
        <v>5742</v>
      </c>
      <c r="C7563" s="181">
        <v>650500</v>
      </c>
      <c r="D7563" s="181">
        <v>6</v>
      </c>
      <c r="E7563" s="180" t="s">
        <v>11645</v>
      </c>
      <c r="F7563" s="180" t="s">
        <v>10</v>
      </c>
    </row>
    <row r="7564" spans="1:6">
      <c r="A7564" s="180" t="s">
        <v>397</v>
      </c>
      <c r="B7564" s="181">
        <v>4422</v>
      </c>
      <c r="C7564" s="181">
        <v>325700</v>
      </c>
      <c r="D7564" s="181">
        <v>5</v>
      </c>
      <c r="E7564" s="180" t="s">
        <v>11646</v>
      </c>
      <c r="F7564" s="180" t="s">
        <v>14</v>
      </c>
    </row>
    <row r="7565" spans="1:6">
      <c r="A7565" s="180" t="s">
        <v>397</v>
      </c>
      <c r="B7565" s="181">
        <v>4031</v>
      </c>
      <c r="C7565" s="181">
        <v>613100</v>
      </c>
      <c r="D7565" s="181">
        <v>4</v>
      </c>
      <c r="E7565" s="180" t="s">
        <v>11647</v>
      </c>
      <c r="F7565" s="180" t="s">
        <v>31</v>
      </c>
    </row>
    <row r="7566" spans="1:6">
      <c r="A7566" s="180" t="s">
        <v>397</v>
      </c>
      <c r="B7566" s="181">
        <v>5368</v>
      </c>
      <c r="C7566" s="181">
        <v>173500</v>
      </c>
      <c r="D7566" s="181">
        <v>5</v>
      </c>
      <c r="E7566" s="180" t="s">
        <v>11648</v>
      </c>
      <c r="F7566" s="180" t="s">
        <v>13</v>
      </c>
    </row>
    <row r="7567" spans="1:6">
      <c r="A7567" s="180" t="s">
        <v>397</v>
      </c>
      <c r="B7567" s="181">
        <v>3706</v>
      </c>
      <c r="C7567" s="181">
        <v>501700</v>
      </c>
      <c r="D7567" s="181">
        <v>4</v>
      </c>
      <c r="E7567" s="180" t="s">
        <v>11649</v>
      </c>
      <c r="F7567" s="180" t="s">
        <v>76</v>
      </c>
    </row>
    <row r="7568" spans="1:6">
      <c r="A7568" s="180" t="s">
        <v>397</v>
      </c>
      <c r="B7568" s="181">
        <v>5256</v>
      </c>
      <c r="C7568" s="181">
        <v>465100</v>
      </c>
      <c r="D7568" s="181">
        <v>4</v>
      </c>
      <c r="E7568" s="180" t="s">
        <v>11650</v>
      </c>
      <c r="F7568" s="180" t="s">
        <v>32</v>
      </c>
    </row>
    <row r="7569" spans="1:6">
      <c r="A7569" s="180" t="s">
        <v>397</v>
      </c>
      <c r="B7569" s="181">
        <v>4146</v>
      </c>
      <c r="C7569" s="181">
        <v>277300</v>
      </c>
      <c r="D7569" s="181">
        <v>4</v>
      </c>
      <c r="E7569" s="180" t="s">
        <v>11651</v>
      </c>
      <c r="F7569" s="180" t="s">
        <v>11</v>
      </c>
    </row>
    <row r="7570" spans="1:6">
      <c r="A7570" s="180" t="s">
        <v>397</v>
      </c>
      <c r="B7570" s="181">
        <v>4644</v>
      </c>
      <c r="C7570" s="181">
        <v>1572400</v>
      </c>
      <c r="D7570" s="181">
        <v>4</v>
      </c>
      <c r="E7570" s="180" t="s">
        <v>11652</v>
      </c>
      <c r="F7570" s="180" t="s">
        <v>7</v>
      </c>
    </row>
    <row r="7571" spans="1:6">
      <c r="A7571" s="180" t="s">
        <v>397</v>
      </c>
      <c r="B7571" s="181">
        <v>2804</v>
      </c>
      <c r="C7571" s="181">
        <v>747200</v>
      </c>
      <c r="D7571" s="181">
        <v>7</v>
      </c>
      <c r="E7571" s="180" t="s">
        <v>11653</v>
      </c>
      <c r="F7571" s="180" t="s">
        <v>177</v>
      </c>
    </row>
    <row r="7572" spans="1:6">
      <c r="A7572" s="180" t="s">
        <v>397</v>
      </c>
      <c r="B7572" s="181">
        <v>4698</v>
      </c>
      <c r="C7572" s="181">
        <v>891400</v>
      </c>
      <c r="D7572" s="181">
        <v>4</v>
      </c>
      <c r="E7572" s="180" t="s">
        <v>11654</v>
      </c>
      <c r="F7572" s="180" t="s">
        <v>66</v>
      </c>
    </row>
    <row r="7573" spans="1:6">
      <c r="A7573" s="180" t="s">
        <v>397</v>
      </c>
      <c r="B7573" s="181">
        <v>4320</v>
      </c>
      <c r="C7573" s="181">
        <v>330900</v>
      </c>
      <c r="D7573" s="181">
        <v>4</v>
      </c>
      <c r="E7573" s="180" t="s">
        <v>11655</v>
      </c>
      <c r="F7573" s="180" t="s">
        <v>14</v>
      </c>
    </row>
    <row r="7574" spans="1:6">
      <c r="A7574" s="180" t="s">
        <v>397</v>
      </c>
      <c r="B7574" s="181">
        <v>3893</v>
      </c>
      <c r="C7574" s="181">
        <v>650000</v>
      </c>
      <c r="D7574" s="181">
        <v>4</v>
      </c>
      <c r="E7574" s="180" t="s">
        <v>11656</v>
      </c>
      <c r="F7574" s="180" t="s">
        <v>44</v>
      </c>
    </row>
    <row r="7575" spans="1:6">
      <c r="A7575" s="180" t="s">
        <v>397</v>
      </c>
      <c r="B7575" s="181">
        <v>5440</v>
      </c>
      <c r="C7575" s="181">
        <v>546900</v>
      </c>
      <c r="D7575" s="181">
        <v>5</v>
      </c>
      <c r="E7575" s="180" t="s">
        <v>11657</v>
      </c>
      <c r="F7575" s="180" t="s">
        <v>14</v>
      </c>
    </row>
    <row r="7576" spans="1:6">
      <c r="A7576" s="180" t="s">
        <v>397</v>
      </c>
      <c r="B7576" s="181">
        <v>2824</v>
      </c>
      <c r="C7576" s="181">
        <v>397300</v>
      </c>
      <c r="D7576" s="181">
        <v>5</v>
      </c>
      <c r="E7576" s="180" t="s">
        <v>11658</v>
      </c>
      <c r="F7576" s="180" t="s">
        <v>32</v>
      </c>
    </row>
    <row r="7577" spans="1:6">
      <c r="A7577" s="180" t="s">
        <v>397</v>
      </c>
      <c r="B7577" s="181">
        <v>3806</v>
      </c>
      <c r="C7577" s="181">
        <v>581800</v>
      </c>
      <c r="D7577" s="181">
        <v>4</v>
      </c>
      <c r="E7577" s="180" t="s">
        <v>11659</v>
      </c>
      <c r="F7577" s="180" t="s">
        <v>28</v>
      </c>
    </row>
    <row r="7578" spans="1:6">
      <c r="A7578" s="180" t="s">
        <v>397</v>
      </c>
      <c r="B7578" s="181">
        <v>3046</v>
      </c>
      <c r="C7578" s="181">
        <v>617900</v>
      </c>
      <c r="D7578" s="181">
        <v>4</v>
      </c>
      <c r="E7578" s="180" t="s">
        <v>11660</v>
      </c>
      <c r="F7578" s="180" t="s">
        <v>28</v>
      </c>
    </row>
    <row r="7579" spans="1:6">
      <c r="A7579" s="180" t="s">
        <v>397</v>
      </c>
      <c r="B7579" s="181">
        <v>4691</v>
      </c>
      <c r="C7579" s="181">
        <v>406800</v>
      </c>
      <c r="D7579" s="181">
        <v>5</v>
      </c>
      <c r="E7579" s="180" t="s">
        <v>11661</v>
      </c>
      <c r="F7579" s="180" t="s">
        <v>15</v>
      </c>
    </row>
    <row r="7580" spans="1:6">
      <c r="A7580" s="180" t="s">
        <v>397</v>
      </c>
      <c r="B7580" s="181">
        <v>3288</v>
      </c>
      <c r="C7580" s="181">
        <v>518700</v>
      </c>
      <c r="D7580" s="181">
        <v>4</v>
      </c>
      <c r="E7580" s="180" t="s">
        <v>11662</v>
      </c>
      <c r="F7580" s="180" t="s">
        <v>13</v>
      </c>
    </row>
    <row r="7581" spans="1:6">
      <c r="A7581" s="180" t="s">
        <v>397</v>
      </c>
      <c r="B7581" s="181">
        <v>4252</v>
      </c>
      <c r="C7581" s="181">
        <v>781800</v>
      </c>
      <c r="D7581" s="181">
        <v>6</v>
      </c>
      <c r="E7581" s="180" t="s">
        <v>11663</v>
      </c>
      <c r="F7581" s="180" t="s">
        <v>66</v>
      </c>
    </row>
    <row r="7582" spans="1:6">
      <c r="A7582" s="180" t="s">
        <v>397</v>
      </c>
      <c r="B7582" s="181">
        <v>5595</v>
      </c>
      <c r="C7582" s="181">
        <v>846600</v>
      </c>
      <c r="D7582" s="181">
        <v>7</v>
      </c>
      <c r="E7582" s="180" t="s">
        <v>11664</v>
      </c>
      <c r="F7582" s="180" t="s">
        <v>18</v>
      </c>
    </row>
    <row r="7583" spans="1:6">
      <c r="A7583" s="180" t="s">
        <v>397</v>
      </c>
      <c r="B7583" s="181">
        <v>2768</v>
      </c>
      <c r="C7583" s="181">
        <v>577900</v>
      </c>
      <c r="D7583" s="181">
        <v>4</v>
      </c>
      <c r="E7583" s="180" t="s">
        <v>11665</v>
      </c>
      <c r="F7583" s="180" t="s">
        <v>49</v>
      </c>
    </row>
    <row r="7584" spans="1:6">
      <c r="A7584" s="180" t="s">
        <v>397</v>
      </c>
      <c r="B7584" s="181">
        <v>3141</v>
      </c>
      <c r="C7584" s="181">
        <v>996700</v>
      </c>
      <c r="D7584" s="181">
        <v>6</v>
      </c>
      <c r="E7584" s="180" t="s">
        <v>11666</v>
      </c>
      <c r="F7584" s="180" t="s">
        <v>7</v>
      </c>
    </row>
    <row r="7585" spans="1:6">
      <c r="A7585" s="180" t="s">
        <v>397</v>
      </c>
      <c r="B7585" s="181">
        <v>7673</v>
      </c>
      <c r="C7585" s="181">
        <v>666400</v>
      </c>
      <c r="D7585" s="181">
        <v>5</v>
      </c>
      <c r="E7585" s="180" t="s">
        <v>11667</v>
      </c>
      <c r="F7585" s="180" t="s">
        <v>41</v>
      </c>
    </row>
    <row r="7586" spans="1:6">
      <c r="A7586" s="180" t="s">
        <v>397</v>
      </c>
      <c r="B7586" s="181">
        <v>4724</v>
      </c>
      <c r="C7586" s="181">
        <v>453800</v>
      </c>
      <c r="D7586" s="181">
        <v>5</v>
      </c>
      <c r="E7586" s="180" t="s">
        <v>11668</v>
      </c>
      <c r="F7586" s="180" t="s">
        <v>14</v>
      </c>
    </row>
    <row r="7587" spans="1:6">
      <c r="A7587" s="180" t="s">
        <v>397</v>
      </c>
      <c r="B7587" s="181">
        <v>6860</v>
      </c>
      <c r="C7587" s="181">
        <v>675700</v>
      </c>
      <c r="D7587" s="181">
        <v>4</v>
      </c>
      <c r="E7587" s="180" t="s">
        <v>11669</v>
      </c>
      <c r="F7587" s="180" t="s">
        <v>41</v>
      </c>
    </row>
    <row r="7588" spans="1:6">
      <c r="A7588" s="180" t="s">
        <v>397</v>
      </c>
      <c r="B7588" s="181">
        <v>6478</v>
      </c>
      <c r="C7588" s="181">
        <v>558900</v>
      </c>
      <c r="D7588" s="181">
        <v>6</v>
      </c>
      <c r="E7588" s="180" t="s">
        <v>11670</v>
      </c>
      <c r="F7588" s="180" t="s">
        <v>14</v>
      </c>
    </row>
    <row r="7589" spans="1:6">
      <c r="A7589" s="180" t="s">
        <v>397</v>
      </c>
      <c r="B7589" s="181">
        <v>5805</v>
      </c>
      <c r="C7589" s="181">
        <v>757000</v>
      </c>
      <c r="D7589" s="181">
        <v>6</v>
      </c>
      <c r="E7589" s="180" t="s">
        <v>11671</v>
      </c>
      <c r="F7589" s="180" t="s">
        <v>13</v>
      </c>
    </row>
    <row r="7590" spans="1:6">
      <c r="A7590" s="180" t="s">
        <v>397</v>
      </c>
      <c r="B7590" s="181">
        <v>6124</v>
      </c>
      <c r="C7590" s="181">
        <v>1881900</v>
      </c>
      <c r="D7590" s="181">
        <v>4</v>
      </c>
      <c r="E7590" s="180" t="s">
        <v>11672</v>
      </c>
      <c r="F7590" s="180" t="s">
        <v>7</v>
      </c>
    </row>
    <row r="7591" spans="1:6">
      <c r="A7591" s="180" t="s">
        <v>397</v>
      </c>
      <c r="B7591" s="181">
        <v>2671</v>
      </c>
      <c r="C7591" s="181">
        <v>601100</v>
      </c>
      <c r="D7591" s="181">
        <v>4</v>
      </c>
      <c r="E7591" s="180" t="s">
        <v>11673</v>
      </c>
      <c r="F7591" s="180" t="s">
        <v>44</v>
      </c>
    </row>
    <row r="7592" spans="1:6">
      <c r="A7592" s="180" t="s">
        <v>397</v>
      </c>
      <c r="B7592" s="181">
        <v>7645</v>
      </c>
      <c r="C7592" s="181">
        <v>3110500</v>
      </c>
      <c r="D7592" s="181">
        <v>5</v>
      </c>
      <c r="E7592" s="180" t="s">
        <v>11674</v>
      </c>
      <c r="F7592" s="180" t="s">
        <v>7</v>
      </c>
    </row>
    <row r="7593" spans="1:6">
      <c r="A7593" s="180" t="s">
        <v>397</v>
      </c>
      <c r="B7593" s="181">
        <v>4303</v>
      </c>
      <c r="C7593" s="181">
        <v>170000</v>
      </c>
      <c r="D7593" s="181">
        <v>4</v>
      </c>
      <c r="E7593" s="180" t="s">
        <v>11675</v>
      </c>
      <c r="F7593" s="180" t="s">
        <v>10</v>
      </c>
    </row>
    <row r="7594" spans="1:6">
      <c r="A7594" s="180" t="s">
        <v>397</v>
      </c>
      <c r="B7594" s="181">
        <v>3399</v>
      </c>
      <c r="C7594" s="181">
        <v>294100</v>
      </c>
      <c r="D7594" s="181">
        <v>5</v>
      </c>
      <c r="E7594" s="180" t="s">
        <v>11676</v>
      </c>
      <c r="F7594" s="180" t="s">
        <v>90</v>
      </c>
    </row>
    <row r="7595" spans="1:6">
      <c r="A7595" s="180" t="s">
        <v>397</v>
      </c>
      <c r="B7595" s="181">
        <v>4648</v>
      </c>
      <c r="C7595" s="181">
        <v>593400</v>
      </c>
      <c r="D7595" s="181">
        <v>6</v>
      </c>
      <c r="E7595" s="180" t="s">
        <v>11677</v>
      </c>
      <c r="F7595" s="180" t="s">
        <v>78</v>
      </c>
    </row>
    <row r="7596" spans="1:6">
      <c r="A7596" s="180" t="s">
        <v>397</v>
      </c>
      <c r="B7596" s="181">
        <v>2408</v>
      </c>
      <c r="C7596" s="181">
        <v>192600</v>
      </c>
      <c r="D7596" s="181">
        <v>4</v>
      </c>
      <c r="E7596" s="180" t="s">
        <v>11678</v>
      </c>
      <c r="F7596" s="180" t="s">
        <v>159</v>
      </c>
    </row>
    <row r="7597" spans="1:6">
      <c r="A7597" s="180" t="s">
        <v>397</v>
      </c>
      <c r="B7597" s="181">
        <v>2650</v>
      </c>
      <c r="C7597" s="181">
        <v>534400</v>
      </c>
      <c r="D7597" s="181">
        <v>4</v>
      </c>
      <c r="E7597" s="180" t="s">
        <v>11679</v>
      </c>
      <c r="F7597" s="180" t="s">
        <v>78</v>
      </c>
    </row>
    <row r="7598" spans="1:6">
      <c r="A7598" s="180" t="s">
        <v>397</v>
      </c>
      <c r="B7598" s="181">
        <v>5397</v>
      </c>
      <c r="C7598" s="181">
        <v>332100</v>
      </c>
      <c r="D7598" s="181">
        <v>6</v>
      </c>
      <c r="E7598" s="180" t="s">
        <v>11680</v>
      </c>
      <c r="F7598" s="180" t="s">
        <v>11</v>
      </c>
    </row>
    <row r="7599" spans="1:6">
      <c r="A7599" s="180" t="s">
        <v>397</v>
      </c>
      <c r="B7599" s="181">
        <v>5388</v>
      </c>
      <c r="C7599" s="181">
        <v>584200</v>
      </c>
      <c r="D7599" s="181">
        <v>6</v>
      </c>
      <c r="E7599" s="180" t="s">
        <v>11681</v>
      </c>
      <c r="F7599" s="180" t="s">
        <v>14</v>
      </c>
    </row>
    <row r="7600" spans="1:6">
      <c r="A7600" s="180" t="s">
        <v>397</v>
      </c>
      <c r="B7600" s="181">
        <v>6486</v>
      </c>
      <c r="C7600" s="181">
        <v>1684700</v>
      </c>
      <c r="D7600" s="181">
        <v>6</v>
      </c>
      <c r="E7600" s="180" t="s">
        <v>11682</v>
      </c>
      <c r="F7600" s="180" t="s">
        <v>7</v>
      </c>
    </row>
    <row r="7601" spans="1:6">
      <c r="A7601" s="180" t="s">
        <v>397</v>
      </c>
      <c r="B7601" s="181">
        <v>5085</v>
      </c>
      <c r="C7601" s="181">
        <v>428600</v>
      </c>
      <c r="D7601" s="181">
        <v>6</v>
      </c>
      <c r="E7601" s="180" t="s">
        <v>11683</v>
      </c>
      <c r="F7601" s="180" t="s">
        <v>14</v>
      </c>
    </row>
    <row r="7602" spans="1:6">
      <c r="A7602" s="180" t="s">
        <v>397</v>
      </c>
      <c r="B7602" s="181">
        <v>3840</v>
      </c>
      <c r="C7602" s="181">
        <v>350100</v>
      </c>
      <c r="D7602" s="181">
        <v>6</v>
      </c>
      <c r="E7602" s="180" t="s">
        <v>11684</v>
      </c>
      <c r="F7602" s="180" t="s">
        <v>11</v>
      </c>
    </row>
    <row r="7603" spans="1:6">
      <c r="A7603" s="180" t="s">
        <v>397</v>
      </c>
      <c r="B7603" s="181">
        <v>4644</v>
      </c>
      <c r="C7603" s="181">
        <v>375000</v>
      </c>
      <c r="D7603" s="181">
        <v>6</v>
      </c>
      <c r="E7603" s="180" t="s">
        <v>11685</v>
      </c>
      <c r="F7603" s="180" t="s">
        <v>11</v>
      </c>
    </row>
    <row r="7604" spans="1:6">
      <c r="A7604" s="180" t="s">
        <v>397</v>
      </c>
      <c r="B7604" s="181">
        <v>5500</v>
      </c>
      <c r="C7604" s="181">
        <v>335700</v>
      </c>
      <c r="D7604" s="181">
        <v>8</v>
      </c>
      <c r="E7604" s="180" t="s">
        <v>11686</v>
      </c>
      <c r="F7604" s="180" t="s">
        <v>15</v>
      </c>
    </row>
    <row r="7605" spans="1:6">
      <c r="A7605" s="180" t="s">
        <v>397</v>
      </c>
      <c r="B7605" s="181">
        <v>4308</v>
      </c>
      <c r="C7605" s="181">
        <v>569400</v>
      </c>
      <c r="D7605" s="181">
        <v>4</v>
      </c>
      <c r="E7605" s="180" t="s">
        <v>11687</v>
      </c>
      <c r="F7605" s="180" t="s">
        <v>10</v>
      </c>
    </row>
    <row r="7606" spans="1:6">
      <c r="A7606" s="180" t="s">
        <v>397</v>
      </c>
      <c r="B7606" s="181">
        <v>4577</v>
      </c>
      <c r="C7606" s="181">
        <v>850500</v>
      </c>
      <c r="D7606" s="181">
        <v>4</v>
      </c>
      <c r="E7606" s="180" t="s">
        <v>11688</v>
      </c>
      <c r="F7606" s="180" t="s">
        <v>24</v>
      </c>
    </row>
    <row r="7607" spans="1:6">
      <c r="A7607" s="180" t="s">
        <v>397</v>
      </c>
      <c r="B7607" s="181">
        <v>2894</v>
      </c>
      <c r="C7607" s="181">
        <v>990600</v>
      </c>
      <c r="D7607" s="181">
        <v>4</v>
      </c>
      <c r="E7607" s="180" t="s">
        <v>11689</v>
      </c>
      <c r="F7607" s="180" t="s">
        <v>1</v>
      </c>
    </row>
    <row r="7608" spans="1:6">
      <c r="A7608" s="180" t="s">
        <v>397</v>
      </c>
      <c r="B7608" s="181">
        <v>4786</v>
      </c>
      <c r="C7608" s="181">
        <v>576400</v>
      </c>
      <c r="D7608" s="181">
        <v>4</v>
      </c>
      <c r="E7608" s="180" t="s">
        <v>11690</v>
      </c>
      <c r="F7608" s="180" t="s">
        <v>28</v>
      </c>
    </row>
    <row r="7609" spans="1:6">
      <c r="A7609" s="180" t="s">
        <v>397</v>
      </c>
      <c r="B7609" s="181">
        <v>4734</v>
      </c>
      <c r="C7609" s="181">
        <v>358400</v>
      </c>
      <c r="D7609" s="181">
        <v>4</v>
      </c>
      <c r="E7609" s="180" t="s">
        <v>11691</v>
      </c>
      <c r="F7609" s="180" t="s">
        <v>14</v>
      </c>
    </row>
    <row r="7610" spans="1:6">
      <c r="A7610" s="180" t="s">
        <v>397</v>
      </c>
      <c r="B7610" s="181">
        <v>2678</v>
      </c>
      <c r="C7610" s="181">
        <v>293600</v>
      </c>
      <c r="D7610" s="181">
        <v>6</v>
      </c>
      <c r="E7610" s="180" t="s">
        <v>11692</v>
      </c>
      <c r="F7610" s="180" t="s">
        <v>14</v>
      </c>
    </row>
    <row r="7611" spans="1:6">
      <c r="A7611" s="180" t="s">
        <v>397</v>
      </c>
      <c r="B7611" s="181">
        <v>4776</v>
      </c>
      <c r="C7611" s="181">
        <v>528200</v>
      </c>
      <c r="D7611" s="181">
        <v>6</v>
      </c>
      <c r="E7611" s="180" t="s">
        <v>11693</v>
      </c>
      <c r="F7611" s="180" t="s">
        <v>10</v>
      </c>
    </row>
    <row r="7612" spans="1:6">
      <c r="A7612" s="180" t="s">
        <v>397</v>
      </c>
      <c r="B7612" s="181">
        <v>4920</v>
      </c>
      <c r="C7612" s="181">
        <v>813200</v>
      </c>
      <c r="D7612" s="181">
        <v>6</v>
      </c>
      <c r="E7612" s="180" t="s">
        <v>11694</v>
      </c>
      <c r="F7612" s="180" t="s">
        <v>49</v>
      </c>
    </row>
    <row r="7613" spans="1:6">
      <c r="A7613" s="180" t="s">
        <v>397</v>
      </c>
      <c r="B7613" s="181">
        <v>2732</v>
      </c>
      <c r="C7613" s="181">
        <v>430700</v>
      </c>
      <c r="D7613" s="181">
        <v>4</v>
      </c>
      <c r="E7613" s="180" t="s">
        <v>11695</v>
      </c>
      <c r="F7613" s="180" t="s">
        <v>49</v>
      </c>
    </row>
    <row r="7614" spans="1:6">
      <c r="A7614" s="180" t="s">
        <v>397</v>
      </c>
      <c r="B7614" s="181">
        <v>2028</v>
      </c>
      <c r="C7614" s="181">
        <v>628900</v>
      </c>
      <c r="D7614" s="181">
        <v>6</v>
      </c>
      <c r="E7614" s="180" t="s">
        <v>11696</v>
      </c>
      <c r="F7614" s="180" t="s">
        <v>18</v>
      </c>
    </row>
    <row r="7615" spans="1:6">
      <c r="A7615" s="180" t="s">
        <v>397</v>
      </c>
      <c r="B7615" s="181">
        <v>4392</v>
      </c>
      <c r="C7615" s="181">
        <v>303000</v>
      </c>
      <c r="D7615" s="181">
        <v>6</v>
      </c>
      <c r="E7615" s="180" t="s">
        <v>11697</v>
      </c>
      <c r="F7615" s="180" t="s">
        <v>11</v>
      </c>
    </row>
    <row r="7616" spans="1:6">
      <c r="A7616" s="180" t="s">
        <v>397</v>
      </c>
      <c r="B7616" s="181">
        <v>3308</v>
      </c>
      <c r="C7616" s="181">
        <v>282700</v>
      </c>
      <c r="D7616" s="181">
        <v>4</v>
      </c>
      <c r="E7616" s="180" t="s">
        <v>11698</v>
      </c>
      <c r="F7616" s="180" t="s">
        <v>15</v>
      </c>
    </row>
    <row r="7617" spans="1:6">
      <c r="A7617" s="180" t="s">
        <v>397</v>
      </c>
      <c r="B7617" s="181">
        <v>4016</v>
      </c>
      <c r="C7617" s="181">
        <v>345300</v>
      </c>
      <c r="D7617" s="181">
        <v>4</v>
      </c>
      <c r="E7617" s="180" t="s">
        <v>11699</v>
      </c>
      <c r="F7617" s="180" t="s">
        <v>11</v>
      </c>
    </row>
    <row r="7618" spans="1:6">
      <c r="A7618" s="180" t="s">
        <v>397</v>
      </c>
      <c r="B7618" s="181">
        <v>6852</v>
      </c>
      <c r="C7618" s="181">
        <v>557100</v>
      </c>
      <c r="D7618" s="181">
        <v>6</v>
      </c>
      <c r="E7618" s="180" t="s">
        <v>11700</v>
      </c>
      <c r="F7618" s="180" t="s">
        <v>14</v>
      </c>
    </row>
    <row r="7619" spans="1:6">
      <c r="A7619" s="180" t="s">
        <v>397</v>
      </c>
      <c r="B7619" s="181">
        <v>5990</v>
      </c>
      <c r="C7619" s="181">
        <v>496500</v>
      </c>
      <c r="D7619" s="181">
        <v>8</v>
      </c>
      <c r="E7619" s="180" t="s">
        <v>11701</v>
      </c>
      <c r="F7619" s="180" t="s">
        <v>14</v>
      </c>
    </row>
    <row r="7620" spans="1:6">
      <c r="A7620" s="180" t="s">
        <v>397</v>
      </c>
      <c r="B7620" s="181">
        <v>2732</v>
      </c>
      <c r="C7620" s="181">
        <v>473300</v>
      </c>
      <c r="D7620" s="181">
        <v>4</v>
      </c>
      <c r="E7620" s="180" t="s">
        <v>11702</v>
      </c>
      <c r="F7620" s="180" t="s">
        <v>31</v>
      </c>
    </row>
    <row r="7621" spans="1:6">
      <c r="A7621" s="180" t="s">
        <v>397</v>
      </c>
      <c r="B7621" s="181">
        <v>3263</v>
      </c>
      <c r="C7621" s="181">
        <v>380300</v>
      </c>
      <c r="D7621" s="181">
        <v>5</v>
      </c>
      <c r="E7621" s="180" t="s">
        <v>11703</v>
      </c>
      <c r="F7621" s="180" t="s">
        <v>58</v>
      </c>
    </row>
    <row r="7622" spans="1:6">
      <c r="A7622" s="180" t="s">
        <v>397</v>
      </c>
      <c r="B7622" s="181">
        <v>5730</v>
      </c>
      <c r="C7622" s="181">
        <v>864800</v>
      </c>
      <c r="D7622" s="181">
        <v>5</v>
      </c>
      <c r="E7622" s="180" t="s">
        <v>11704</v>
      </c>
      <c r="F7622" s="180" t="s">
        <v>77</v>
      </c>
    </row>
    <row r="7623" spans="1:6">
      <c r="A7623" s="180" t="s">
        <v>397</v>
      </c>
      <c r="B7623" s="181">
        <v>3105</v>
      </c>
      <c r="C7623" s="181">
        <v>225300</v>
      </c>
      <c r="D7623" s="181">
        <v>4</v>
      </c>
      <c r="E7623" s="180" t="s">
        <v>11705</v>
      </c>
      <c r="F7623" s="180" t="s">
        <v>255</v>
      </c>
    </row>
    <row r="7624" spans="1:6">
      <c r="A7624" s="180" t="s">
        <v>397</v>
      </c>
      <c r="B7624" s="181">
        <v>7488</v>
      </c>
      <c r="C7624" s="181">
        <v>661500</v>
      </c>
      <c r="D7624" s="181">
        <v>6</v>
      </c>
      <c r="E7624" s="180" t="s">
        <v>11706</v>
      </c>
      <c r="F7624" s="180" t="s">
        <v>14</v>
      </c>
    </row>
    <row r="7625" spans="1:6">
      <c r="A7625" s="180" t="s">
        <v>397</v>
      </c>
      <c r="B7625" s="181">
        <v>7587</v>
      </c>
      <c r="C7625" s="181">
        <v>1024300</v>
      </c>
      <c r="D7625" s="181">
        <v>6</v>
      </c>
      <c r="E7625" s="180" t="s">
        <v>11707</v>
      </c>
      <c r="F7625" s="180" t="s">
        <v>24</v>
      </c>
    </row>
    <row r="7626" spans="1:6">
      <c r="A7626" s="180" t="s">
        <v>397</v>
      </c>
      <c r="B7626" s="181">
        <v>4425</v>
      </c>
      <c r="C7626" s="181">
        <v>330000</v>
      </c>
      <c r="D7626" s="181">
        <v>4</v>
      </c>
      <c r="E7626" s="180" t="s">
        <v>11708</v>
      </c>
      <c r="F7626" s="180" t="s">
        <v>14</v>
      </c>
    </row>
    <row r="7627" spans="1:6">
      <c r="A7627" s="180" t="s">
        <v>397</v>
      </c>
      <c r="B7627" s="181">
        <v>11460</v>
      </c>
      <c r="C7627" s="181">
        <v>1988500</v>
      </c>
      <c r="D7627" s="181">
        <v>8</v>
      </c>
      <c r="E7627" s="180" t="s">
        <v>11709</v>
      </c>
      <c r="F7627" s="180" t="s">
        <v>24</v>
      </c>
    </row>
    <row r="7628" spans="1:6">
      <c r="A7628" s="180" t="s">
        <v>397</v>
      </c>
      <c r="B7628" s="181">
        <v>3348</v>
      </c>
      <c r="C7628" s="181">
        <v>718000</v>
      </c>
      <c r="D7628" s="181">
        <v>4</v>
      </c>
      <c r="E7628" s="180" t="s">
        <v>11710</v>
      </c>
      <c r="F7628" s="180" t="s">
        <v>7</v>
      </c>
    </row>
    <row r="7629" spans="1:6">
      <c r="A7629" s="180" t="s">
        <v>397</v>
      </c>
      <c r="B7629" s="181">
        <v>3849</v>
      </c>
      <c r="C7629" s="181">
        <v>622700</v>
      </c>
      <c r="D7629" s="181">
        <v>5</v>
      </c>
      <c r="E7629" s="180" t="s">
        <v>11711</v>
      </c>
      <c r="F7629" s="180" t="s">
        <v>49</v>
      </c>
    </row>
    <row r="7630" spans="1:6">
      <c r="A7630" s="180" t="s">
        <v>397</v>
      </c>
      <c r="B7630" s="181">
        <v>4932</v>
      </c>
      <c r="C7630" s="181">
        <v>424200</v>
      </c>
      <c r="D7630" s="181">
        <v>6</v>
      </c>
      <c r="E7630" s="180" t="s">
        <v>11712</v>
      </c>
      <c r="F7630" s="180" t="s">
        <v>14</v>
      </c>
    </row>
    <row r="7631" spans="1:6">
      <c r="A7631" s="180" t="s">
        <v>397</v>
      </c>
      <c r="B7631" s="181">
        <v>5256</v>
      </c>
      <c r="C7631" s="181">
        <v>475100</v>
      </c>
      <c r="D7631" s="181">
        <v>4</v>
      </c>
      <c r="E7631" s="180" t="s">
        <v>11713</v>
      </c>
      <c r="F7631" s="180" t="s">
        <v>41</v>
      </c>
    </row>
    <row r="7632" spans="1:6">
      <c r="A7632" s="180" t="s">
        <v>397</v>
      </c>
      <c r="B7632" s="181">
        <v>4797</v>
      </c>
      <c r="C7632" s="181">
        <v>518600</v>
      </c>
      <c r="D7632" s="181">
        <v>5</v>
      </c>
      <c r="E7632" s="180" t="s">
        <v>11714</v>
      </c>
      <c r="F7632" s="180" t="s">
        <v>52</v>
      </c>
    </row>
    <row r="7633" spans="1:6">
      <c r="A7633" s="180" t="s">
        <v>397</v>
      </c>
      <c r="B7633" s="181">
        <v>2968</v>
      </c>
      <c r="C7633" s="181">
        <v>714700</v>
      </c>
      <c r="D7633" s="181">
        <v>4</v>
      </c>
      <c r="E7633" s="180" t="s">
        <v>11715</v>
      </c>
      <c r="F7633" s="180" t="s">
        <v>28</v>
      </c>
    </row>
    <row r="7634" spans="1:6">
      <c r="A7634" s="180" t="s">
        <v>397</v>
      </c>
      <c r="B7634" s="181">
        <v>3871</v>
      </c>
      <c r="C7634" s="181">
        <v>588500</v>
      </c>
      <c r="D7634" s="181">
        <v>4</v>
      </c>
      <c r="E7634" s="180" t="s">
        <v>11716</v>
      </c>
      <c r="F7634" s="180" t="s">
        <v>44</v>
      </c>
    </row>
    <row r="7635" spans="1:6">
      <c r="A7635" s="180" t="s">
        <v>397</v>
      </c>
      <c r="B7635" s="181">
        <v>3256</v>
      </c>
      <c r="C7635" s="181">
        <v>380800</v>
      </c>
      <c r="D7635" s="181">
        <v>4</v>
      </c>
      <c r="E7635" s="180" t="s">
        <v>11717</v>
      </c>
      <c r="F7635" s="180" t="s">
        <v>16</v>
      </c>
    </row>
    <row r="7636" spans="1:6">
      <c r="A7636" s="180" t="s">
        <v>397</v>
      </c>
      <c r="B7636" s="181">
        <v>3845</v>
      </c>
      <c r="C7636" s="181">
        <v>536700</v>
      </c>
      <c r="D7636" s="181">
        <v>6</v>
      </c>
      <c r="E7636" s="180" t="s">
        <v>11718</v>
      </c>
      <c r="F7636" s="180" t="s">
        <v>74</v>
      </c>
    </row>
    <row r="7637" spans="1:6">
      <c r="A7637" s="180" t="s">
        <v>397</v>
      </c>
      <c r="B7637" s="181">
        <v>5730</v>
      </c>
      <c r="C7637" s="181">
        <v>2321300</v>
      </c>
      <c r="D7637" s="181">
        <v>4</v>
      </c>
      <c r="E7637" s="180" t="s">
        <v>11719</v>
      </c>
      <c r="F7637" s="180" t="s">
        <v>7</v>
      </c>
    </row>
    <row r="7638" spans="1:6">
      <c r="A7638" s="180" t="s">
        <v>397</v>
      </c>
      <c r="B7638" s="181">
        <v>5967</v>
      </c>
      <c r="C7638" s="181">
        <v>417300</v>
      </c>
      <c r="D7638" s="181">
        <v>4</v>
      </c>
      <c r="E7638" s="180" t="s">
        <v>11720</v>
      </c>
      <c r="F7638" s="180" t="s">
        <v>14</v>
      </c>
    </row>
    <row r="7639" spans="1:6">
      <c r="A7639" s="180" t="s">
        <v>397</v>
      </c>
      <c r="B7639" s="181">
        <v>6675</v>
      </c>
      <c r="C7639" s="181">
        <v>665000</v>
      </c>
      <c r="D7639" s="181">
        <v>4</v>
      </c>
      <c r="E7639" s="180" t="s">
        <v>11721</v>
      </c>
      <c r="F7639" s="180" t="s">
        <v>41</v>
      </c>
    </row>
    <row r="7640" spans="1:6">
      <c r="A7640" s="180" t="s">
        <v>397</v>
      </c>
      <c r="B7640" s="181">
        <v>5942</v>
      </c>
      <c r="C7640" s="181">
        <v>804200</v>
      </c>
      <c r="D7640" s="181">
        <v>4</v>
      </c>
      <c r="E7640" s="180" t="s">
        <v>11722</v>
      </c>
      <c r="F7640" s="180" t="s">
        <v>7</v>
      </c>
    </row>
    <row r="7641" spans="1:6">
      <c r="A7641" s="180" t="s">
        <v>397</v>
      </c>
      <c r="B7641" s="181">
        <v>2580</v>
      </c>
      <c r="C7641" s="181">
        <v>724600</v>
      </c>
      <c r="D7641" s="181">
        <v>6</v>
      </c>
      <c r="E7641" s="180" t="s">
        <v>11723</v>
      </c>
      <c r="F7641" s="180" t="s">
        <v>28</v>
      </c>
    </row>
    <row r="7642" spans="1:6">
      <c r="A7642" s="180" t="s">
        <v>397</v>
      </c>
      <c r="B7642" s="181">
        <v>6426</v>
      </c>
      <c r="C7642" s="181">
        <v>557300</v>
      </c>
      <c r="D7642" s="181">
        <v>6</v>
      </c>
      <c r="E7642" s="180" t="s">
        <v>11724</v>
      </c>
      <c r="F7642" s="180" t="s">
        <v>14</v>
      </c>
    </row>
    <row r="7643" spans="1:6">
      <c r="A7643" s="180" t="s">
        <v>397</v>
      </c>
      <c r="B7643" s="181">
        <v>3764</v>
      </c>
      <c r="C7643" s="181">
        <v>607700</v>
      </c>
      <c r="D7643" s="181">
        <v>4</v>
      </c>
      <c r="E7643" s="180" t="s">
        <v>11725</v>
      </c>
      <c r="F7643" s="180" t="s">
        <v>138</v>
      </c>
    </row>
    <row r="7644" spans="1:6">
      <c r="A7644" s="180" t="s">
        <v>397</v>
      </c>
      <c r="B7644" s="181">
        <v>5580</v>
      </c>
      <c r="C7644" s="181">
        <v>434500</v>
      </c>
      <c r="D7644" s="181">
        <v>5</v>
      </c>
      <c r="E7644" s="180" t="s">
        <v>11726</v>
      </c>
      <c r="F7644" s="180" t="s">
        <v>15</v>
      </c>
    </row>
    <row r="7645" spans="1:6">
      <c r="A7645" s="180" t="s">
        <v>397</v>
      </c>
      <c r="B7645" s="181">
        <v>4088</v>
      </c>
      <c r="C7645" s="181">
        <v>352900</v>
      </c>
      <c r="D7645" s="181">
        <v>4</v>
      </c>
      <c r="E7645" s="180" t="s">
        <v>11727</v>
      </c>
      <c r="F7645" s="180" t="s">
        <v>11</v>
      </c>
    </row>
    <row r="7646" spans="1:6">
      <c r="A7646" s="180" t="s">
        <v>397</v>
      </c>
      <c r="B7646" s="181">
        <v>3140</v>
      </c>
      <c r="C7646" s="181">
        <v>700500</v>
      </c>
      <c r="D7646" s="181">
        <v>4</v>
      </c>
      <c r="E7646" s="180" t="s">
        <v>11728</v>
      </c>
      <c r="F7646" s="180" t="s">
        <v>28</v>
      </c>
    </row>
    <row r="7647" spans="1:6">
      <c r="A7647" s="180" t="s">
        <v>397</v>
      </c>
      <c r="B7647" s="181">
        <v>5915</v>
      </c>
      <c r="C7647" s="181">
        <v>809100</v>
      </c>
      <c r="D7647" s="181">
        <v>5</v>
      </c>
      <c r="E7647" s="180" t="s">
        <v>11729</v>
      </c>
      <c r="F7647" s="180" t="s">
        <v>24</v>
      </c>
    </row>
    <row r="7648" spans="1:6">
      <c r="A7648" s="180" t="s">
        <v>397</v>
      </c>
      <c r="B7648" s="181">
        <v>4092</v>
      </c>
      <c r="C7648" s="181">
        <v>853100</v>
      </c>
      <c r="D7648" s="181">
        <v>4</v>
      </c>
      <c r="E7648" s="180" t="s">
        <v>11730</v>
      </c>
      <c r="F7648" s="180" t="s">
        <v>72</v>
      </c>
    </row>
    <row r="7649" spans="1:6">
      <c r="A7649" s="180" t="s">
        <v>397</v>
      </c>
      <c r="B7649" s="181">
        <v>3750</v>
      </c>
      <c r="C7649" s="181">
        <v>629800</v>
      </c>
      <c r="D7649" s="181">
        <v>4</v>
      </c>
      <c r="E7649" s="180" t="s">
        <v>11731</v>
      </c>
      <c r="F7649" s="180" t="s">
        <v>49</v>
      </c>
    </row>
    <row r="7650" spans="1:6">
      <c r="A7650" s="180" t="s">
        <v>397</v>
      </c>
      <c r="B7650" s="181">
        <v>3608</v>
      </c>
      <c r="C7650" s="181">
        <v>370100</v>
      </c>
      <c r="D7650" s="181">
        <v>4</v>
      </c>
      <c r="E7650" s="180" t="s">
        <v>11732</v>
      </c>
      <c r="F7650" s="180" t="s">
        <v>41</v>
      </c>
    </row>
    <row r="7651" spans="1:6">
      <c r="A7651" s="180" t="s">
        <v>397</v>
      </c>
      <c r="B7651" s="181">
        <v>5546</v>
      </c>
      <c r="C7651" s="181">
        <v>522100</v>
      </c>
      <c r="D7651" s="181">
        <v>4</v>
      </c>
      <c r="E7651" s="180" t="s">
        <v>11733</v>
      </c>
      <c r="F7651" s="180" t="s">
        <v>46</v>
      </c>
    </row>
    <row r="7652" spans="1:6">
      <c r="A7652" s="180" t="s">
        <v>397</v>
      </c>
      <c r="B7652" s="181">
        <v>3842</v>
      </c>
      <c r="C7652" s="181">
        <v>271500</v>
      </c>
      <c r="D7652" s="181">
        <v>4</v>
      </c>
      <c r="E7652" s="180" t="s">
        <v>11734</v>
      </c>
      <c r="F7652" s="180" t="s">
        <v>225</v>
      </c>
    </row>
    <row r="7653" spans="1:6">
      <c r="A7653" s="180" t="s">
        <v>397</v>
      </c>
      <c r="B7653" s="181">
        <v>5036</v>
      </c>
      <c r="C7653" s="181">
        <v>452800</v>
      </c>
      <c r="D7653" s="181">
        <v>8</v>
      </c>
      <c r="E7653" s="180" t="s">
        <v>11735</v>
      </c>
      <c r="F7653" s="180" t="s">
        <v>14</v>
      </c>
    </row>
    <row r="7654" spans="1:6">
      <c r="A7654" s="180" t="s">
        <v>397</v>
      </c>
      <c r="B7654" s="181">
        <v>8160</v>
      </c>
      <c r="C7654" s="181">
        <v>2891000</v>
      </c>
      <c r="D7654" s="181">
        <v>8</v>
      </c>
      <c r="E7654" s="180" t="s">
        <v>11736</v>
      </c>
      <c r="F7654" s="180" t="s">
        <v>7</v>
      </c>
    </row>
    <row r="7655" spans="1:6">
      <c r="A7655" s="180" t="s">
        <v>397</v>
      </c>
      <c r="B7655" s="181">
        <v>4128</v>
      </c>
      <c r="C7655" s="181">
        <v>354600</v>
      </c>
      <c r="D7655" s="181">
        <v>4</v>
      </c>
      <c r="E7655" s="180" t="s">
        <v>11737</v>
      </c>
      <c r="F7655" s="180" t="s">
        <v>14</v>
      </c>
    </row>
    <row r="7656" spans="1:6">
      <c r="A7656" s="180" t="s">
        <v>397</v>
      </c>
      <c r="B7656" s="181">
        <v>1904</v>
      </c>
      <c r="C7656" s="181">
        <v>316200</v>
      </c>
      <c r="D7656" s="181">
        <v>4</v>
      </c>
      <c r="E7656" s="180" t="s">
        <v>11738</v>
      </c>
      <c r="F7656" s="180" t="s">
        <v>27</v>
      </c>
    </row>
    <row r="7657" spans="1:6">
      <c r="A7657" s="180" t="s">
        <v>397</v>
      </c>
      <c r="B7657" s="181">
        <v>4773</v>
      </c>
      <c r="C7657" s="181">
        <v>674200</v>
      </c>
      <c r="D7657" s="181">
        <v>6</v>
      </c>
      <c r="E7657" s="180" t="s">
        <v>11739</v>
      </c>
      <c r="F7657" s="180" t="s">
        <v>49</v>
      </c>
    </row>
    <row r="7658" spans="1:6">
      <c r="A7658" s="180" t="s">
        <v>397</v>
      </c>
      <c r="B7658" s="181">
        <v>2928</v>
      </c>
      <c r="C7658" s="181">
        <v>594400</v>
      </c>
      <c r="D7658" s="181">
        <v>4</v>
      </c>
      <c r="E7658" s="180" t="s">
        <v>11740</v>
      </c>
      <c r="F7658" s="180" t="s">
        <v>32</v>
      </c>
    </row>
    <row r="7659" spans="1:6">
      <c r="A7659" s="180" t="s">
        <v>397</v>
      </c>
      <c r="B7659" s="181">
        <v>5874</v>
      </c>
      <c r="C7659" s="181">
        <v>365300</v>
      </c>
      <c r="D7659" s="181">
        <v>6</v>
      </c>
      <c r="E7659" s="180" t="s">
        <v>11741</v>
      </c>
      <c r="F7659" s="180" t="s">
        <v>11</v>
      </c>
    </row>
    <row r="7660" spans="1:6">
      <c r="A7660" s="180" t="s">
        <v>397</v>
      </c>
      <c r="B7660" s="181">
        <v>4212</v>
      </c>
      <c r="C7660" s="181">
        <v>322600</v>
      </c>
      <c r="D7660" s="181">
        <v>6</v>
      </c>
      <c r="E7660" s="180" t="s">
        <v>11742</v>
      </c>
      <c r="F7660" s="180" t="s">
        <v>15</v>
      </c>
    </row>
    <row r="7661" spans="1:6">
      <c r="A7661" s="180" t="s">
        <v>397</v>
      </c>
      <c r="B7661" s="181">
        <v>5496</v>
      </c>
      <c r="C7661" s="181">
        <v>477800</v>
      </c>
      <c r="D7661" s="181">
        <v>6</v>
      </c>
      <c r="E7661" s="180" t="s">
        <v>11743</v>
      </c>
      <c r="F7661" s="180" t="s">
        <v>14</v>
      </c>
    </row>
    <row r="7662" spans="1:6">
      <c r="A7662" s="180" t="s">
        <v>397</v>
      </c>
      <c r="B7662" s="181">
        <v>2933</v>
      </c>
      <c r="C7662" s="181">
        <v>276700</v>
      </c>
      <c r="D7662" s="181">
        <v>4</v>
      </c>
      <c r="E7662" s="180" t="s">
        <v>11744</v>
      </c>
      <c r="F7662" s="180" t="s">
        <v>14</v>
      </c>
    </row>
    <row r="7663" spans="1:6">
      <c r="A7663" s="180" t="s">
        <v>397</v>
      </c>
      <c r="B7663" s="181">
        <v>3880</v>
      </c>
      <c r="C7663" s="181">
        <v>587800</v>
      </c>
      <c r="D7663" s="181">
        <v>4</v>
      </c>
      <c r="E7663" s="180" t="s">
        <v>11745</v>
      </c>
      <c r="F7663" s="180" t="s">
        <v>49</v>
      </c>
    </row>
    <row r="7664" spans="1:6">
      <c r="A7664" s="180" t="s">
        <v>397</v>
      </c>
      <c r="B7664" s="181">
        <v>6402</v>
      </c>
      <c r="C7664" s="181">
        <v>446600</v>
      </c>
      <c r="D7664" s="181">
        <v>6</v>
      </c>
      <c r="E7664" s="180" t="s">
        <v>11746</v>
      </c>
      <c r="F7664" s="180" t="s">
        <v>11</v>
      </c>
    </row>
    <row r="7665" spans="1:6">
      <c r="A7665" s="180" t="s">
        <v>397</v>
      </c>
      <c r="B7665" s="181">
        <v>3375</v>
      </c>
      <c r="C7665" s="181">
        <v>583700</v>
      </c>
      <c r="D7665" s="181">
        <v>6</v>
      </c>
      <c r="E7665" s="180" t="s">
        <v>11747</v>
      </c>
      <c r="F7665" s="180" t="s">
        <v>44</v>
      </c>
    </row>
    <row r="7666" spans="1:6">
      <c r="A7666" s="180" t="s">
        <v>397</v>
      </c>
      <c r="B7666" s="181">
        <v>2360</v>
      </c>
      <c r="C7666" s="181">
        <v>325900</v>
      </c>
      <c r="D7666" s="181">
        <v>4</v>
      </c>
      <c r="E7666" s="180" t="s">
        <v>11748</v>
      </c>
      <c r="F7666" s="180" t="s">
        <v>58</v>
      </c>
    </row>
    <row r="7667" spans="1:6">
      <c r="A7667" s="180" t="s">
        <v>397</v>
      </c>
      <c r="B7667" s="181">
        <v>6590</v>
      </c>
      <c r="C7667" s="181">
        <v>486100</v>
      </c>
      <c r="D7667" s="181">
        <v>4</v>
      </c>
      <c r="E7667" s="180" t="s">
        <v>11749</v>
      </c>
      <c r="F7667" s="180" t="s">
        <v>41</v>
      </c>
    </row>
    <row r="7668" spans="1:6">
      <c r="A7668" s="180" t="s">
        <v>397</v>
      </c>
      <c r="B7668" s="181">
        <v>3648</v>
      </c>
      <c r="C7668" s="181">
        <v>257700</v>
      </c>
      <c r="D7668" s="181">
        <v>4</v>
      </c>
      <c r="E7668" s="180" t="s">
        <v>11750</v>
      </c>
      <c r="F7668" s="180" t="s">
        <v>15</v>
      </c>
    </row>
    <row r="7669" spans="1:6">
      <c r="A7669" s="180" t="s">
        <v>397</v>
      </c>
      <c r="B7669" s="181">
        <v>2860</v>
      </c>
      <c r="C7669" s="181">
        <v>370400</v>
      </c>
      <c r="D7669" s="181">
        <v>5</v>
      </c>
      <c r="E7669" s="180" t="s">
        <v>11751</v>
      </c>
      <c r="F7669" s="180" t="s">
        <v>16</v>
      </c>
    </row>
    <row r="7670" spans="1:6">
      <c r="A7670" s="180" t="s">
        <v>397</v>
      </c>
      <c r="B7670" s="181">
        <v>9643</v>
      </c>
      <c r="C7670" s="181">
        <v>1603600</v>
      </c>
      <c r="D7670" s="181">
        <v>7</v>
      </c>
      <c r="E7670" s="180" t="s">
        <v>11752</v>
      </c>
      <c r="F7670" s="180" t="s">
        <v>24</v>
      </c>
    </row>
    <row r="7671" spans="1:6">
      <c r="A7671" s="180" t="s">
        <v>397</v>
      </c>
      <c r="B7671" s="181">
        <v>4802</v>
      </c>
      <c r="C7671" s="181">
        <v>1233600</v>
      </c>
      <c r="D7671" s="181">
        <v>6</v>
      </c>
      <c r="E7671" s="180" t="s">
        <v>11753</v>
      </c>
      <c r="F7671" s="180" t="s">
        <v>7</v>
      </c>
    </row>
    <row r="7672" spans="1:6">
      <c r="A7672" s="180" t="s">
        <v>397</v>
      </c>
      <c r="B7672" s="181">
        <v>3574</v>
      </c>
      <c r="C7672" s="181">
        <v>271700</v>
      </c>
      <c r="D7672" s="181">
        <v>4</v>
      </c>
      <c r="E7672" s="180" t="s">
        <v>11754</v>
      </c>
      <c r="F7672" s="180" t="s">
        <v>14</v>
      </c>
    </row>
    <row r="7673" spans="1:6">
      <c r="A7673" s="180" t="s">
        <v>397</v>
      </c>
      <c r="B7673" s="181">
        <v>4880</v>
      </c>
      <c r="C7673" s="181">
        <v>792100</v>
      </c>
      <c r="D7673" s="181">
        <v>5</v>
      </c>
      <c r="E7673" s="180" t="s">
        <v>11755</v>
      </c>
      <c r="F7673" s="180" t="s">
        <v>78</v>
      </c>
    </row>
    <row r="7674" spans="1:6">
      <c r="A7674" s="180" t="s">
        <v>397</v>
      </c>
      <c r="B7674" s="181">
        <v>4617</v>
      </c>
      <c r="C7674" s="181">
        <v>357900</v>
      </c>
      <c r="D7674" s="181">
        <v>6</v>
      </c>
      <c r="E7674" s="180" t="s">
        <v>11756</v>
      </c>
      <c r="F7674" s="180" t="s">
        <v>14</v>
      </c>
    </row>
    <row r="7675" spans="1:6">
      <c r="A7675" s="180" t="s">
        <v>397</v>
      </c>
      <c r="B7675" s="181">
        <v>5544</v>
      </c>
      <c r="C7675" s="181">
        <v>383100</v>
      </c>
      <c r="D7675" s="181">
        <v>6</v>
      </c>
      <c r="E7675" s="180" t="s">
        <v>11757</v>
      </c>
      <c r="F7675" s="180" t="s">
        <v>14</v>
      </c>
    </row>
    <row r="7676" spans="1:6">
      <c r="A7676" s="180" t="s">
        <v>397</v>
      </c>
      <c r="B7676" s="181">
        <v>3050</v>
      </c>
      <c r="C7676" s="181">
        <v>289400</v>
      </c>
      <c r="D7676" s="181">
        <v>4</v>
      </c>
      <c r="E7676" s="180" t="s">
        <v>11758</v>
      </c>
      <c r="F7676" s="180" t="s">
        <v>14</v>
      </c>
    </row>
    <row r="7677" spans="1:6">
      <c r="A7677" s="180" t="s">
        <v>397</v>
      </c>
      <c r="B7677" s="181">
        <v>4185</v>
      </c>
      <c r="C7677" s="181">
        <v>342800</v>
      </c>
      <c r="D7677" s="181">
        <v>4</v>
      </c>
      <c r="E7677" s="180" t="s">
        <v>11759</v>
      </c>
      <c r="F7677" s="180" t="s">
        <v>11</v>
      </c>
    </row>
    <row r="7678" spans="1:6">
      <c r="A7678" s="180" t="s">
        <v>397</v>
      </c>
      <c r="B7678" s="181">
        <v>3380</v>
      </c>
      <c r="C7678" s="181">
        <v>260800</v>
      </c>
      <c r="D7678" s="181">
        <v>5</v>
      </c>
      <c r="E7678" s="180" t="s">
        <v>11760</v>
      </c>
      <c r="F7678" s="180" t="s">
        <v>14</v>
      </c>
    </row>
    <row r="7679" spans="1:6">
      <c r="A7679" s="180" t="s">
        <v>397</v>
      </c>
      <c r="B7679" s="181">
        <v>5363</v>
      </c>
      <c r="C7679" s="181">
        <v>924600</v>
      </c>
      <c r="D7679" s="181">
        <v>4</v>
      </c>
      <c r="E7679" s="180" t="s">
        <v>11761</v>
      </c>
      <c r="F7679" s="180" t="s">
        <v>44</v>
      </c>
    </row>
    <row r="7680" spans="1:6">
      <c r="A7680" s="180" t="s">
        <v>397</v>
      </c>
      <c r="B7680" s="181">
        <v>2741</v>
      </c>
      <c r="C7680" s="181">
        <v>201100</v>
      </c>
      <c r="D7680" s="181">
        <v>4</v>
      </c>
      <c r="E7680" s="180" t="s">
        <v>11762</v>
      </c>
      <c r="F7680" s="180" t="s">
        <v>14</v>
      </c>
    </row>
    <row r="7681" spans="1:6">
      <c r="A7681" s="180" t="s">
        <v>397</v>
      </c>
      <c r="B7681" s="181">
        <v>3520</v>
      </c>
      <c r="C7681" s="181">
        <v>569500</v>
      </c>
      <c r="D7681" s="181">
        <v>8</v>
      </c>
      <c r="E7681" s="180" t="s">
        <v>11763</v>
      </c>
      <c r="F7681" s="180" t="s">
        <v>28</v>
      </c>
    </row>
    <row r="7682" spans="1:6">
      <c r="A7682" s="180" t="s">
        <v>397</v>
      </c>
      <c r="B7682" s="181">
        <v>4356</v>
      </c>
      <c r="C7682" s="181">
        <v>386000</v>
      </c>
      <c r="D7682" s="181">
        <v>4</v>
      </c>
      <c r="E7682" s="180" t="s">
        <v>11764</v>
      </c>
      <c r="F7682" s="180" t="s">
        <v>95</v>
      </c>
    </row>
    <row r="7683" spans="1:6">
      <c r="A7683" s="180" t="s">
        <v>397</v>
      </c>
      <c r="B7683" s="181">
        <v>3962</v>
      </c>
      <c r="C7683" s="181">
        <v>238000</v>
      </c>
      <c r="D7683" s="181">
        <v>5</v>
      </c>
      <c r="E7683" s="180" t="s">
        <v>11765</v>
      </c>
      <c r="F7683" s="180" t="s">
        <v>205</v>
      </c>
    </row>
    <row r="7684" spans="1:6">
      <c r="A7684" s="180" t="s">
        <v>397</v>
      </c>
      <c r="B7684" s="181">
        <v>4640</v>
      </c>
      <c r="C7684" s="181">
        <v>302700</v>
      </c>
      <c r="D7684" s="181">
        <v>5</v>
      </c>
      <c r="E7684" s="180" t="s">
        <v>11766</v>
      </c>
      <c r="F7684" s="180" t="s">
        <v>11</v>
      </c>
    </row>
    <row r="7685" spans="1:6">
      <c r="A7685" s="180" t="s">
        <v>397</v>
      </c>
      <c r="B7685" s="181">
        <v>3928</v>
      </c>
      <c r="C7685" s="181">
        <v>767400</v>
      </c>
      <c r="D7685" s="181">
        <v>4</v>
      </c>
      <c r="E7685" s="180" t="s">
        <v>11767</v>
      </c>
      <c r="F7685" s="180" t="s">
        <v>45</v>
      </c>
    </row>
    <row r="7686" spans="1:6">
      <c r="A7686" s="180" t="s">
        <v>397</v>
      </c>
      <c r="B7686" s="181">
        <v>4210</v>
      </c>
      <c r="C7686" s="181">
        <v>396400</v>
      </c>
      <c r="D7686" s="181">
        <v>6</v>
      </c>
      <c r="E7686" s="180" t="s">
        <v>11768</v>
      </c>
      <c r="F7686" s="180" t="s">
        <v>14</v>
      </c>
    </row>
    <row r="7687" spans="1:6">
      <c r="A7687" s="180" t="s">
        <v>397</v>
      </c>
      <c r="B7687" s="181">
        <v>2638</v>
      </c>
      <c r="C7687" s="181">
        <v>1151400</v>
      </c>
      <c r="D7687" s="181">
        <v>5</v>
      </c>
      <c r="E7687" s="180" t="s">
        <v>11769</v>
      </c>
      <c r="F7687" s="180" t="s">
        <v>177</v>
      </c>
    </row>
    <row r="7688" spans="1:6">
      <c r="A7688" s="180" t="s">
        <v>397</v>
      </c>
      <c r="B7688" s="181">
        <v>5944</v>
      </c>
      <c r="C7688" s="181">
        <v>463500</v>
      </c>
      <c r="D7688" s="181">
        <v>4</v>
      </c>
      <c r="E7688" s="180" t="s">
        <v>11770</v>
      </c>
      <c r="F7688" s="180" t="s">
        <v>10</v>
      </c>
    </row>
    <row r="7689" spans="1:6">
      <c r="A7689" s="180" t="s">
        <v>397</v>
      </c>
      <c r="B7689" s="181">
        <v>5379</v>
      </c>
      <c r="C7689" s="181">
        <v>1335200</v>
      </c>
      <c r="D7689" s="181">
        <v>6</v>
      </c>
      <c r="E7689" s="180" t="s">
        <v>11771</v>
      </c>
      <c r="F7689" s="180" t="s">
        <v>7</v>
      </c>
    </row>
    <row r="7690" spans="1:6">
      <c r="A7690" s="180" t="s">
        <v>397</v>
      </c>
      <c r="B7690" s="181">
        <v>2681</v>
      </c>
      <c r="C7690" s="181">
        <v>282000</v>
      </c>
      <c r="D7690" s="181">
        <v>4</v>
      </c>
      <c r="E7690" s="180" t="s">
        <v>11772</v>
      </c>
      <c r="F7690" s="180" t="s">
        <v>11</v>
      </c>
    </row>
    <row r="7691" spans="1:6">
      <c r="A7691" s="180" t="s">
        <v>397</v>
      </c>
      <c r="B7691" s="181">
        <v>7599</v>
      </c>
      <c r="C7691" s="181">
        <v>545300</v>
      </c>
      <c r="D7691" s="181">
        <v>8</v>
      </c>
      <c r="E7691" s="180" t="s">
        <v>11773</v>
      </c>
      <c r="F7691" s="180" t="s">
        <v>14</v>
      </c>
    </row>
    <row r="7692" spans="1:6">
      <c r="A7692" s="180" t="s">
        <v>397</v>
      </c>
      <c r="B7692" s="181">
        <v>3213</v>
      </c>
      <c r="C7692" s="181">
        <v>362800</v>
      </c>
      <c r="D7692" s="181">
        <v>4</v>
      </c>
      <c r="E7692" s="180" t="s">
        <v>11774</v>
      </c>
      <c r="F7692" s="180" t="s">
        <v>14</v>
      </c>
    </row>
    <row r="7693" spans="1:6">
      <c r="A7693" s="180" t="s">
        <v>397</v>
      </c>
      <c r="B7693" s="181">
        <v>4197</v>
      </c>
      <c r="C7693" s="181">
        <v>269500</v>
      </c>
      <c r="D7693" s="181">
        <v>4</v>
      </c>
      <c r="E7693" s="180" t="s">
        <v>11775</v>
      </c>
      <c r="F7693" s="180" t="s">
        <v>11</v>
      </c>
    </row>
    <row r="7694" spans="1:6">
      <c r="A7694" s="180" t="s">
        <v>397</v>
      </c>
      <c r="B7694" s="181">
        <v>4746</v>
      </c>
      <c r="C7694" s="181">
        <v>1027400</v>
      </c>
      <c r="D7694" s="181">
        <v>4</v>
      </c>
      <c r="E7694" s="180" t="s">
        <v>11776</v>
      </c>
      <c r="F7694" s="180" t="s">
        <v>28</v>
      </c>
    </row>
    <row r="7695" spans="1:6">
      <c r="A7695" s="180" t="s">
        <v>397</v>
      </c>
      <c r="B7695" s="181">
        <v>3555</v>
      </c>
      <c r="C7695" s="181">
        <v>247500</v>
      </c>
      <c r="D7695" s="181">
        <v>4</v>
      </c>
      <c r="E7695" s="180" t="s">
        <v>11777</v>
      </c>
      <c r="F7695" s="180" t="s">
        <v>11</v>
      </c>
    </row>
    <row r="7696" spans="1:6">
      <c r="A7696" s="180" t="s">
        <v>397</v>
      </c>
      <c r="B7696" s="181">
        <v>13272</v>
      </c>
      <c r="C7696" s="181">
        <v>707000</v>
      </c>
      <c r="D7696" s="181">
        <v>6</v>
      </c>
      <c r="E7696" s="180" t="s">
        <v>11778</v>
      </c>
      <c r="F7696" s="180" t="s">
        <v>41</v>
      </c>
    </row>
    <row r="7697" spans="1:6">
      <c r="A7697" s="180" t="s">
        <v>397</v>
      </c>
      <c r="B7697" s="181">
        <v>4661</v>
      </c>
      <c r="C7697" s="181">
        <v>771100</v>
      </c>
      <c r="D7697" s="181">
        <v>4</v>
      </c>
      <c r="E7697" s="180" t="s">
        <v>11779</v>
      </c>
      <c r="F7697" s="180" t="s">
        <v>13</v>
      </c>
    </row>
    <row r="7698" spans="1:6">
      <c r="A7698" s="180" t="s">
        <v>397</v>
      </c>
      <c r="B7698" s="181">
        <v>5161</v>
      </c>
      <c r="C7698" s="181">
        <v>621200</v>
      </c>
      <c r="D7698" s="181">
        <v>6</v>
      </c>
      <c r="E7698" s="180" t="s">
        <v>11780</v>
      </c>
      <c r="F7698" s="180" t="s">
        <v>49</v>
      </c>
    </row>
    <row r="7699" spans="1:6">
      <c r="A7699" s="180" t="s">
        <v>397</v>
      </c>
      <c r="B7699" s="181">
        <v>8898</v>
      </c>
      <c r="C7699" s="181">
        <v>810800</v>
      </c>
      <c r="D7699" s="181">
        <v>5</v>
      </c>
      <c r="E7699" s="180" t="s">
        <v>11781</v>
      </c>
      <c r="F7699" s="180" t="s">
        <v>41</v>
      </c>
    </row>
    <row r="7700" spans="1:6">
      <c r="A7700" s="180" t="s">
        <v>397</v>
      </c>
      <c r="B7700" s="181">
        <v>4314</v>
      </c>
      <c r="C7700" s="181">
        <v>783100</v>
      </c>
      <c r="D7700" s="181">
        <v>4</v>
      </c>
      <c r="E7700" s="180" t="s">
        <v>11782</v>
      </c>
      <c r="F7700" s="180" t="s">
        <v>28</v>
      </c>
    </row>
    <row r="7701" spans="1:6">
      <c r="A7701" s="180" t="s">
        <v>397</v>
      </c>
      <c r="B7701" s="181">
        <v>3838</v>
      </c>
      <c r="C7701" s="181">
        <v>770300</v>
      </c>
      <c r="D7701" s="181">
        <v>6</v>
      </c>
      <c r="E7701" s="180" t="s">
        <v>11783</v>
      </c>
      <c r="F7701" s="180" t="s">
        <v>49</v>
      </c>
    </row>
    <row r="7702" spans="1:6">
      <c r="A7702" s="180" t="s">
        <v>397</v>
      </c>
      <c r="B7702" s="181">
        <v>7297</v>
      </c>
      <c r="C7702" s="181">
        <v>1250900</v>
      </c>
      <c r="D7702" s="181">
        <v>7</v>
      </c>
      <c r="E7702" s="180" t="s">
        <v>11784</v>
      </c>
      <c r="F7702" s="180" t="s">
        <v>49</v>
      </c>
    </row>
    <row r="7703" spans="1:6">
      <c r="A7703" s="180" t="s">
        <v>397</v>
      </c>
      <c r="B7703" s="181">
        <v>6462</v>
      </c>
      <c r="C7703" s="181">
        <v>577800</v>
      </c>
      <c r="D7703" s="181">
        <v>4</v>
      </c>
      <c r="E7703" s="180" t="s">
        <v>11785</v>
      </c>
      <c r="F7703" s="180" t="s">
        <v>41</v>
      </c>
    </row>
    <row r="7704" spans="1:6">
      <c r="A7704" s="180" t="s">
        <v>397</v>
      </c>
      <c r="B7704" s="181">
        <v>3460</v>
      </c>
      <c r="C7704" s="181">
        <v>964800</v>
      </c>
      <c r="D7704" s="181">
        <v>4</v>
      </c>
      <c r="E7704" s="180" t="s">
        <v>11786</v>
      </c>
      <c r="F7704" s="180" t="s">
        <v>7</v>
      </c>
    </row>
    <row r="7705" spans="1:6">
      <c r="A7705" s="180" t="s">
        <v>397</v>
      </c>
      <c r="B7705" s="181">
        <v>4243</v>
      </c>
      <c r="C7705" s="181">
        <v>354400</v>
      </c>
      <c r="D7705" s="181">
        <v>6</v>
      </c>
      <c r="E7705" s="180" t="s">
        <v>11787</v>
      </c>
      <c r="F7705" s="180" t="s">
        <v>14</v>
      </c>
    </row>
    <row r="7706" spans="1:6">
      <c r="A7706" s="180" t="s">
        <v>397</v>
      </c>
      <c r="B7706" s="181">
        <v>4734</v>
      </c>
      <c r="C7706" s="181">
        <v>381900</v>
      </c>
      <c r="D7706" s="181">
        <v>6</v>
      </c>
      <c r="E7706" s="180" t="s">
        <v>11788</v>
      </c>
      <c r="F7706" s="180" t="s">
        <v>14</v>
      </c>
    </row>
    <row r="7707" spans="1:6">
      <c r="A7707" s="180" t="s">
        <v>397</v>
      </c>
      <c r="B7707" s="181">
        <v>5009</v>
      </c>
      <c r="C7707" s="181">
        <v>476400</v>
      </c>
      <c r="D7707" s="181">
        <v>5</v>
      </c>
      <c r="E7707" s="180" t="s">
        <v>11789</v>
      </c>
      <c r="F7707" s="180" t="s">
        <v>14</v>
      </c>
    </row>
    <row r="7708" spans="1:6">
      <c r="A7708" s="180" t="s">
        <v>397</v>
      </c>
      <c r="B7708" s="181">
        <v>3403</v>
      </c>
      <c r="C7708" s="181">
        <v>1403600</v>
      </c>
      <c r="D7708" s="181">
        <v>4</v>
      </c>
      <c r="E7708" s="180" t="s">
        <v>11790</v>
      </c>
      <c r="F7708" s="180" t="s">
        <v>7</v>
      </c>
    </row>
    <row r="7709" spans="1:6">
      <c r="A7709" s="180" t="s">
        <v>397</v>
      </c>
      <c r="B7709" s="181">
        <v>14793</v>
      </c>
      <c r="C7709" s="181">
        <v>2530200</v>
      </c>
      <c r="D7709" s="181">
        <v>8</v>
      </c>
      <c r="E7709" s="180" t="s">
        <v>11791</v>
      </c>
      <c r="F7709" s="180" t="s">
        <v>24</v>
      </c>
    </row>
    <row r="7710" spans="1:6">
      <c r="A7710" s="180" t="s">
        <v>397</v>
      </c>
      <c r="B7710" s="181">
        <v>3876</v>
      </c>
      <c r="C7710" s="181">
        <v>284000</v>
      </c>
      <c r="D7710" s="181">
        <v>4</v>
      </c>
      <c r="E7710" s="180" t="s">
        <v>11792</v>
      </c>
      <c r="F7710" s="180" t="s">
        <v>11</v>
      </c>
    </row>
    <row r="7711" spans="1:6">
      <c r="A7711" s="180" t="s">
        <v>397</v>
      </c>
      <c r="B7711" s="181">
        <v>3552</v>
      </c>
      <c r="C7711" s="181">
        <v>519600</v>
      </c>
      <c r="D7711" s="181">
        <v>4</v>
      </c>
      <c r="E7711" s="180" t="s">
        <v>11793</v>
      </c>
      <c r="F7711" s="180" t="s">
        <v>49</v>
      </c>
    </row>
    <row r="7712" spans="1:6">
      <c r="A7712" s="180" t="s">
        <v>397</v>
      </c>
      <c r="B7712" s="181">
        <v>3978</v>
      </c>
      <c r="C7712" s="181">
        <v>338500</v>
      </c>
      <c r="D7712" s="181">
        <v>4</v>
      </c>
      <c r="E7712" s="180" t="s">
        <v>11794</v>
      </c>
      <c r="F7712" s="180" t="s">
        <v>183</v>
      </c>
    </row>
    <row r="7713" spans="1:6">
      <c r="A7713" s="180" t="s">
        <v>397</v>
      </c>
      <c r="B7713" s="181">
        <v>3945</v>
      </c>
      <c r="C7713" s="181">
        <v>369900</v>
      </c>
      <c r="D7713" s="181">
        <v>4</v>
      </c>
      <c r="E7713" s="180" t="s">
        <v>11795</v>
      </c>
      <c r="F7713" s="180" t="s">
        <v>14</v>
      </c>
    </row>
    <row r="7714" spans="1:6">
      <c r="A7714" s="180" t="s">
        <v>397</v>
      </c>
      <c r="B7714" s="181">
        <v>5570</v>
      </c>
      <c r="C7714" s="181">
        <v>1030800</v>
      </c>
      <c r="D7714" s="181">
        <v>7</v>
      </c>
      <c r="E7714" s="180" t="s">
        <v>11796</v>
      </c>
      <c r="F7714" s="180" t="s">
        <v>100</v>
      </c>
    </row>
    <row r="7715" spans="1:6">
      <c r="A7715" s="180" t="s">
        <v>397</v>
      </c>
      <c r="B7715" s="181">
        <v>4025</v>
      </c>
      <c r="C7715" s="181">
        <v>632800</v>
      </c>
      <c r="D7715" s="181">
        <v>4</v>
      </c>
      <c r="E7715" s="180" t="s">
        <v>11797</v>
      </c>
      <c r="F7715" s="180" t="s">
        <v>78</v>
      </c>
    </row>
    <row r="7716" spans="1:6">
      <c r="A7716" s="180" t="s">
        <v>397</v>
      </c>
      <c r="B7716" s="181">
        <v>4116</v>
      </c>
      <c r="C7716" s="181">
        <v>388300</v>
      </c>
      <c r="D7716" s="181">
        <v>4</v>
      </c>
      <c r="E7716" s="180" t="s">
        <v>11798</v>
      </c>
      <c r="F7716" s="180" t="s">
        <v>11</v>
      </c>
    </row>
    <row r="7717" spans="1:6">
      <c r="A7717" s="180" t="s">
        <v>397</v>
      </c>
      <c r="B7717" s="181">
        <v>4224</v>
      </c>
      <c r="C7717" s="181">
        <v>272200</v>
      </c>
      <c r="D7717" s="181">
        <v>4</v>
      </c>
      <c r="E7717" s="180" t="s">
        <v>11799</v>
      </c>
      <c r="F7717" s="180" t="s">
        <v>11</v>
      </c>
    </row>
    <row r="7718" spans="1:6">
      <c r="A7718" s="180" t="s">
        <v>397</v>
      </c>
      <c r="B7718" s="181">
        <v>4695</v>
      </c>
      <c r="C7718" s="181">
        <v>1156800</v>
      </c>
      <c r="D7718" s="181">
        <v>4</v>
      </c>
      <c r="E7718" s="180" t="s">
        <v>11800</v>
      </c>
      <c r="F7718" s="180" t="s">
        <v>7</v>
      </c>
    </row>
    <row r="7719" spans="1:6">
      <c r="A7719" s="180" t="s">
        <v>397</v>
      </c>
      <c r="B7719" s="181">
        <v>8340</v>
      </c>
      <c r="C7719" s="181">
        <v>1935000</v>
      </c>
      <c r="D7719" s="181">
        <v>6</v>
      </c>
      <c r="E7719" s="180" t="s">
        <v>11801</v>
      </c>
      <c r="F7719" s="180" t="s">
        <v>24</v>
      </c>
    </row>
    <row r="7720" spans="1:6">
      <c r="A7720" s="180" t="s">
        <v>397</v>
      </c>
      <c r="B7720" s="181">
        <v>4278</v>
      </c>
      <c r="C7720" s="181">
        <v>1118700</v>
      </c>
      <c r="D7720" s="181">
        <v>6</v>
      </c>
      <c r="E7720" s="180" t="s">
        <v>11802</v>
      </c>
      <c r="F7720" s="180" t="s">
        <v>7</v>
      </c>
    </row>
    <row r="7721" spans="1:6">
      <c r="A7721" s="180" t="s">
        <v>397</v>
      </c>
      <c r="B7721" s="181">
        <v>5459</v>
      </c>
      <c r="C7721" s="181">
        <v>465100</v>
      </c>
      <c r="D7721" s="181">
        <v>6</v>
      </c>
      <c r="E7721" s="180" t="s">
        <v>11803</v>
      </c>
      <c r="F7721" s="180" t="s">
        <v>14</v>
      </c>
    </row>
    <row r="7722" spans="1:6">
      <c r="A7722" s="180" t="s">
        <v>397</v>
      </c>
      <c r="B7722" s="181">
        <v>2736</v>
      </c>
      <c r="C7722" s="181">
        <v>256700</v>
      </c>
      <c r="D7722" s="181">
        <v>4</v>
      </c>
      <c r="E7722" s="180" t="s">
        <v>11804</v>
      </c>
      <c r="F7722" s="180" t="s">
        <v>11</v>
      </c>
    </row>
    <row r="7723" spans="1:6">
      <c r="A7723" s="180" t="s">
        <v>397</v>
      </c>
      <c r="B7723" s="181">
        <v>2704</v>
      </c>
      <c r="C7723" s="181">
        <v>849600</v>
      </c>
      <c r="D7723" s="181">
        <v>4</v>
      </c>
      <c r="E7723" s="180" t="s">
        <v>11805</v>
      </c>
      <c r="F7723" s="180" t="s">
        <v>10</v>
      </c>
    </row>
    <row r="7724" spans="1:6">
      <c r="A7724" s="180" t="s">
        <v>397</v>
      </c>
      <c r="B7724" s="181">
        <v>7164</v>
      </c>
      <c r="C7724" s="181">
        <v>1947900</v>
      </c>
      <c r="D7724" s="181">
        <v>6</v>
      </c>
      <c r="E7724" s="180" t="s">
        <v>11806</v>
      </c>
      <c r="F7724" s="180" t="s">
        <v>24</v>
      </c>
    </row>
    <row r="7725" spans="1:6">
      <c r="A7725" s="180" t="s">
        <v>397</v>
      </c>
      <c r="B7725" s="181">
        <v>3800</v>
      </c>
      <c r="C7725" s="181">
        <v>645600</v>
      </c>
      <c r="D7725" s="181">
        <v>4</v>
      </c>
      <c r="E7725" s="180" t="s">
        <v>11807</v>
      </c>
      <c r="F7725" s="180" t="s">
        <v>32</v>
      </c>
    </row>
    <row r="7726" spans="1:6">
      <c r="A7726" s="180" t="s">
        <v>397</v>
      </c>
      <c r="B7726" s="181">
        <v>3024</v>
      </c>
      <c r="C7726" s="181">
        <v>772500</v>
      </c>
      <c r="D7726" s="181">
        <v>4</v>
      </c>
      <c r="E7726" s="180" t="s">
        <v>11808</v>
      </c>
      <c r="F7726" s="180" t="s">
        <v>7</v>
      </c>
    </row>
    <row r="7727" spans="1:6">
      <c r="A7727" s="180" t="s">
        <v>397</v>
      </c>
      <c r="B7727" s="181">
        <v>4341</v>
      </c>
      <c r="C7727" s="181">
        <v>376300</v>
      </c>
      <c r="D7727" s="181">
        <v>4</v>
      </c>
      <c r="E7727" s="180" t="s">
        <v>11809</v>
      </c>
      <c r="F7727" s="180" t="s">
        <v>14</v>
      </c>
    </row>
    <row r="7728" spans="1:6">
      <c r="A7728" s="180" t="s">
        <v>397</v>
      </c>
      <c r="B7728" s="181">
        <v>3236</v>
      </c>
      <c r="C7728" s="181">
        <v>305700</v>
      </c>
      <c r="D7728" s="181">
        <v>6</v>
      </c>
      <c r="E7728" s="180" t="s">
        <v>11810</v>
      </c>
      <c r="F7728" s="180" t="s">
        <v>14</v>
      </c>
    </row>
    <row r="7729" spans="1:6">
      <c r="A7729" s="180" t="s">
        <v>397</v>
      </c>
      <c r="B7729" s="181">
        <v>4536</v>
      </c>
      <c r="C7729" s="181">
        <v>357800</v>
      </c>
      <c r="D7729" s="181">
        <v>4</v>
      </c>
      <c r="E7729" s="180" t="s">
        <v>11811</v>
      </c>
      <c r="F7729" s="180" t="s">
        <v>14</v>
      </c>
    </row>
    <row r="7730" spans="1:6">
      <c r="A7730" s="180" t="s">
        <v>397</v>
      </c>
      <c r="B7730" s="181">
        <v>2450</v>
      </c>
      <c r="C7730" s="181">
        <v>398700</v>
      </c>
      <c r="D7730" s="181">
        <v>4</v>
      </c>
      <c r="E7730" s="180" t="s">
        <v>11812</v>
      </c>
      <c r="F7730" s="180" t="s">
        <v>18</v>
      </c>
    </row>
    <row r="7731" spans="1:6">
      <c r="A7731" s="180" t="s">
        <v>397</v>
      </c>
      <c r="B7731" s="181">
        <v>5537</v>
      </c>
      <c r="C7731" s="181">
        <v>935600</v>
      </c>
      <c r="D7731" s="181">
        <v>5</v>
      </c>
      <c r="E7731" s="180" t="s">
        <v>11813</v>
      </c>
      <c r="F7731" s="180" t="s">
        <v>44</v>
      </c>
    </row>
    <row r="7732" spans="1:6">
      <c r="A7732" s="180" t="s">
        <v>397</v>
      </c>
      <c r="B7732" s="181">
        <v>4860</v>
      </c>
      <c r="C7732" s="181">
        <v>394300</v>
      </c>
      <c r="D7732" s="181">
        <v>6</v>
      </c>
      <c r="E7732" s="180" t="s">
        <v>11814</v>
      </c>
      <c r="F7732" s="180" t="s">
        <v>14</v>
      </c>
    </row>
    <row r="7733" spans="1:6">
      <c r="A7733" s="180" t="s">
        <v>397</v>
      </c>
      <c r="B7733" s="181">
        <v>4185</v>
      </c>
      <c r="C7733" s="181">
        <v>340700</v>
      </c>
      <c r="D7733" s="181">
        <v>5</v>
      </c>
      <c r="E7733" s="180" t="s">
        <v>11815</v>
      </c>
      <c r="F7733" s="180" t="s">
        <v>14</v>
      </c>
    </row>
    <row r="7734" spans="1:6">
      <c r="A7734" s="180" t="s">
        <v>397</v>
      </c>
      <c r="B7734" s="181">
        <v>3175</v>
      </c>
      <c r="C7734" s="181">
        <v>240100</v>
      </c>
      <c r="D7734" s="181">
        <v>5</v>
      </c>
      <c r="E7734" s="180" t="s">
        <v>11816</v>
      </c>
      <c r="F7734" s="180" t="s">
        <v>15</v>
      </c>
    </row>
    <row r="7735" spans="1:6">
      <c r="A7735" s="180" t="s">
        <v>397</v>
      </c>
      <c r="B7735" s="181">
        <v>3452</v>
      </c>
      <c r="C7735" s="181">
        <v>200200</v>
      </c>
      <c r="D7735" s="181">
        <v>8</v>
      </c>
      <c r="E7735" s="180" t="s">
        <v>11817</v>
      </c>
      <c r="F7735" s="180" t="s">
        <v>159</v>
      </c>
    </row>
    <row r="7736" spans="1:6">
      <c r="A7736" s="180" t="s">
        <v>397</v>
      </c>
      <c r="B7736" s="181">
        <v>3104</v>
      </c>
      <c r="C7736" s="181">
        <v>224200</v>
      </c>
      <c r="D7736" s="181">
        <v>4</v>
      </c>
      <c r="E7736" s="180" t="s">
        <v>11818</v>
      </c>
      <c r="F7736" s="180" t="s">
        <v>11</v>
      </c>
    </row>
    <row r="7737" spans="1:6">
      <c r="A7737" s="180" t="s">
        <v>397</v>
      </c>
      <c r="B7737" s="181">
        <v>3582</v>
      </c>
      <c r="C7737" s="181">
        <v>251300</v>
      </c>
      <c r="D7737" s="181">
        <v>5</v>
      </c>
      <c r="E7737" s="180" t="s">
        <v>11819</v>
      </c>
      <c r="F7737" s="180" t="s">
        <v>11</v>
      </c>
    </row>
    <row r="7738" spans="1:6">
      <c r="A7738" s="180" t="s">
        <v>397</v>
      </c>
      <c r="B7738" s="181">
        <v>6993</v>
      </c>
      <c r="C7738" s="181">
        <v>522400</v>
      </c>
      <c r="D7738" s="181">
        <v>4</v>
      </c>
      <c r="E7738" s="180" t="s">
        <v>11820</v>
      </c>
      <c r="F7738" s="180" t="s">
        <v>10</v>
      </c>
    </row>
    <row r="7739" spans="1:6">
      <c r="A7739" s="180" t="s">
        <v>397</v>
      </c>
      <c r="B7739" s="181">
        <v>4200</v>
      </c>
      <c r="C7739" s="181">
        <v>288600</v>
      </c>
      <c r="D7739" s="181">
        <v>6</v>
      </c>
      <c r="E7739" s="180" t="s">
        <v>11821</v>
      </c>
      <c r="F7739" s="180" t="s">
        <v>11</v>
      </c>
    </row>
    <row r="7740" spans="1:6">
      <c r="A7740" s="180" t="s">
        <v>397</v>
      </c>
      <c r="B7740" s="181">
        <v>3996</v>
      </c>
      <c r="C7740" s="181">
        <v>648100</v>
      </c>
      <c r="D7740" s="181">
        <v>4</v>
      </c>
      <c r="E7740" s="180" t="s">
        <v>11822</v>
      </c>
      <c r="F7740" s="180" t="s">
        <v>28</v>
      </c>
    </row>
    <row r="7741" spans="1:6">
      <c r="A7741" s="180" t="s">
        <v>397</v>
      </c>
      <c r="B7741" s="181">
        <v>4472</v>
      </c>
      <c r="C7741" s="181">
        <v>583400</v>
      </c>
      <c r="D7741" s="181">
        <v>7</v>
      </c>
      <c r="E7741" s="180" t="s">
        <v>11823</v>
      </c>
      <c r="F7741" s="180" t="s">
        <v>12</v>
      </c>
    </row>
    <row r="7742" spans="1:6">
      <c r="A7742" s="180" t="s">
        <v>397</v>
      </c>
      <c r="B7742" s="181">
        <v>4815</v>
      </c>
      <c r="C7742" s="181">
        <v>381900</v>
      </c>
      <c r="D7742" s="181">
        <v>6</v>
      </c>
      <c r="E7742" s="180" t="s">
        <v>11824</v>
      </c>
      <c r="F7742" s="180" t="s">
        <v>14</v>
      </c>
    </row>
    <row r="7743" spans="1:6">
      <c r="A7743" s="180" t="s">
        <v>397</v>
      </c>
      <c r="B7743" s="181">
        <v>4569</v>
      </c>
      <c r="C7743" s="181">
        <v>1607500</v>
      </c>
      <c r="D7743" s="181">
        <v>7</v>
      </c>
      <c r="E7743" s="180" t="s">
        <v>11825</v>
      </c>
      <c r="F7743" s="180" t="s">
        <v>7</v>
      </c>
    </row>
    <row r="7744" spans="1:6">
      <c r="A7744" s="180" t="s">
        <v>397</v>
      </c>
      <c r="B7744" s="181">
        <v>3798</v>
      </c>
      <c r="C7744" s="181">
        <v>292900</v>
      </c>
      <c r="D7744" s="181">
        <v>4</v>
      </c>
      <c r="E7744" s="180" t="s">
        <v>11826</v>
      </c>
      <c r="F7744" s="180" t="s">
        <v>14</v>
      </c>
    </row>
    <row r="7745" spans="1:6">
      <c r="A7745" s="180" t="s">
        <v>397</v>
      </c>
      <c r="B7745" s="181">
        <v>4334</v>
      </c>
      <c r="C7745" s="181">
        <v>721200</v>
      </c>
      <c r="D7745" s="181">
        <v>4</v>
      </c>
      <c r="E7745" s="180" t="s">
        <v>11827</v>
      </c>
      <c r="F7745" s="180" t="s">
        <v>28</v>
      </c>
    </row>
    <row r="7746" spans="1:6">
      <c r="A7746" s="180" t="s">
        <v>397</v>
      </c>
      <c r="B7746" s="181">
        <v>4162</v>
      </c>
      <c r="C7746" s="181">
        <v>562800</v>
      </c>
      <c r="D7746" s="181">
        <v>4</v>
      </c>
      <c r="E7746" s="180" t="s">
        <v>11828</v>
      </c>
      <c r="F7746" s="180" t="s">
        <v>76</v>
      </c>
    </row>
    <row r="7747" spans="1:6">
      <c r="A7747" s="180" t="s">
        <v>397</v>
      </c>
      <c r="B7747" s="181">
        <v>2220</v>
      </c>
      <c r="C7747" s="181">
        <v>229700</v>
      </c>
      <c r="D7747" s="181">
        <v>4</v>
      </c>
      <c r="E7747" s="180" t="s">
        <v>11829</v>
      </c>
      <c r="F7747" s="180" t="s">
        <v>171</v>
      </c>
    </row>
    <row r="7748" spans="1:6">
      <c r="A7748" s="180" t="s">
        <v>397</v>
      </c>
      <c r="B7748" s="181">
        <v>5184</v>
      </c>
      <c r="C7748" s="181">
        <v>342700</v>
      </c>
      <c r="D7748" s="181">
        <v>6</v>
      </c>
      <c r="E7748" s="180" t="s">
        <v>11830</v>
      </c>
      <c r="F7748" s="180" t="s">
        <v>14</v>
      </c>
    </row>
    <row r="7749" spans="1:6">
      <c r="A7749" s="180" t="s">
        <v>397</v>
      </c>
      <c r="B7749" s="181">
        <v>6240</v>
      </c>
      <c r="C7749" s="181">
        <v>428700</v>
      </c>
      <c r="D7749" s="181">
        <v>6</v>
      </c>
      <c r="E7749" s="180" t="s">
        <v>11831</v>
      </c>
      <c r="F7749" s="180" t="s">
        <v>14</v>
      </c>
    </row>
    <row r="7750" spans="1:6">
      <c r="A7750" s="180" t="s">
        <v>397</v>
      </c>
      <c r="B7750" s="181">
        <v>3240</v>
      </c>
      <c r="C7750" s="181">
        <v>360600</v>
      </c>
      <c r="D7750" s="181">
        <v>4</v>
      </c>
      <c r="E7750" s="180" t="s">
        <v>11832</v>
      </c>
      <c r="F7750" s="180" t="s">
        <v>26</v>
      </c>
    </row>
    <row r="7751" spans="1:6">
      <c r="A7751" s="180" t="s">
        <v>397</v>
      </c>
      <c r="B7751" s="181">
        <v>5859</v>
      </c>
      <c r="C7751" s="181">
        <v>393500</v>
      </c>
      <c r="D7751" s="181">
        <v>7</v>
      </c>
      <c r="E7751" s="180" t="s">
        <v>11833</v>
      </c>
      <c r="F7751" s="180" t="s">
        <v>14</v>
      </c>
    </row>
    <row r="7752" spans="1:6">
      <c r="A7752" s="180" t="s">
        <v>397</v>
      </c>
      <c r="B7752" s="181">
        <v>5406</v>
      </c>
      <c r="C7752" s="181">
        <v>863700</v>
      </c>
      <c r="D7752" s="181">
        <v>6</v>
      </c>
      <c r="E7752" s="180" t="s">
        <v>11834</v>
      </c>
      <c r="F7752" s="180" t="s">
        <v>7</v>
      </c>
    </row>
    <row r="7753" spans="1:6">
      <c r="A7753" s="180" t="s">
        <v>397</v>
      </c>
      <c r="B7753" s="181">
        <v>3803</v>
      </c>
      <c r="C7753" s="181">
        <v>282300</v>
      </c>
      <c r="D7753" s="181">
        <v>5</v>
      </c>
      <c r="E7753" s="180" t="s">
        <v>11835</v>
      </c>
      <c r="F7753" s="180" t="s">
        <v>11</v>
      </c>
    </row>
    <row r="7754" spans="1:6">
      <c r="A7754" s="180" t="s">
        <v>397</v>
      </c>
      <c r="B7754" s="181">
        <v>4848</v>
      </c>
      <c r="C7754" s="181">
        <v>377500</v>
      </c>
      <c r="D7754" s="181">
        <v>4</v>
      </c>
      <c r="E7754" s="180" t="s">
        <v>11836</v>
      </c>
      <c r="F7754" s="180" t="s">
        <v>11</v>
      </c>
    </row>
    <row r="7755" spans="1:6">
      <c r="A7755" s="180" t="s">
        <v>397</v>
      </c>
      <c r="B7755" s="181">
        <v>4268</v>
      </c>
      <c r="C7755" s="181">
        <v>286000</v>
      </c>
      <c r="D7755" s="181">
        <v>4</v>
      </c>
      <c r="E7755" s="180" t="s">
        <v>11837</v>
      </c>
      <c r="F7755" s="180" t="s">
        <v>11</v>
      </c>
    </row>
    <row r="7756" spans="1:6">
      <c r="A7756" s="180" t="s">
        <v>397</v>
      </c>
      <c r="B7756" s="181">
        <v>3143</v>
      </c>
      <c r="C7756" s="181">
        <v>272600</v>
      </c>
      <c r="D7756" s="181">
        <v>4</v>
      </c>
      <c r="E7756" s="180" t="s">
        <v>11838</v>
      </c>
      <c r="F7756" s="180" t="s">
        <v>11</v>
      </c>
    </row>
    <row r="7757" spans="1:6">
      <c r="A7757" s="180" t="s">
        <v>397</v>
      </c>
      <c r="B7757" s="181">
        <v>5753</v>
      </c>
      <c r="C7757" s="181">
        <v>423400</v>
      </c>
      <c r="D7757" s="181">
        <v>4</v>
      </c>
      <c r="E7757" s="180" t="s">
        <v>11839</v>
      </c>
      <c r="F7757" s="180" t="s">
        <v>14</v>
      </c>
    </row>
    <row r="7758" spans="1:6">
      <c r="A7758" s="180" t="s">
        <v>397</v>
      </c>
      <c r="B7758" s="181">
        <v>5236</v>
      </c>
      <c r="C7758" s="181">
        <v>799100</v>
      </c>
      <c r="D7758" s="181">
        <v>4</v>
      </c>
      <c r="E7758" s="180" t="s">
        <v>11840</v>
      </c>
      <c r="F7758" s="180" t="s">
        <v>78</v>
      </c>
    </row>
    <row r="7759" spans="1:6">
      <c r="A7759" s="180" t="s">
        <v>397</v>
      </c>
      <c r="B7759" s="181">
        <v>2890</v>
      </c>
      <c r="C7759" s="181">
        <v>322600</v>
      </c>
      <c r="D7759" s="181">
        <v>4</v>
      </c>
      <c r="E7759" s="180" t="s">
        <v>11841</v>
      </c>
      <c r="F7759" s="180" t="s">
        <v>11</v>
      </c>
    </row>
    <row r="7760" spans="1:6">
      <c r="A7760" s="180" t="s">
        <v>397</v>
      </c>
      <c r="B7760" s="181">
        <v>4698</v>
      </c>
      <c r="C7760" s="181">
        <v>340700</v>
      </c>
      <c r="D7760" s="181">
        <v>6</v>
      </c>
      <c r="E7760" s="180" t="s">
        <v>11842</v>
      </c>
      <c r="F7760" s="180" t="s">
        <v>14</v>
      </c>
    </row>
    <row r="7761" spans="1:6">
      <c r="A7761" s="180" t="s">
        <v>397</v>
      </c>
      <c r="B7761" s="181">
        <v>4632</v>
      </c>
      <c r="C7761" s="181">
        <v>341000</v>
      </c>
      <c r="D7761" s="181">
        <v>4</v>
      </c>
      <c r="E7761" s="180" t="s">
        <v>11843</v>
      </c>
      <c r="F7761" s="180" t="s">
        <v>87</v>
      </c>
    </row>
    <row r="7762" spans="1:6">
      <c r="A7762" s="180" t="s">
        <v>397</v>
      </c>
      <c r="B7762" s="181">
        <v>3050</v>
      </c>
      <c r="C7762" s="181">
        <v>822400</v>
      </c>
      <c r="D7762" s="181">
        <v>4</v>
      </c>
      <c r="E7762" s="180" t="s">
        <v>11844</v>
      </c>
      <c r="F7762" s="180" t="s">
        <v>7</v>
      </c>
    </row>
    <row r="7763" spans="1:6">
      <c r="A7763" s="180" t="s">
        <v>397</v>
      </c>
      <c r="B7763" s="181">
        <v>5682</v>
      </c>
      <c r="C7763" s="181">
        <v>717800</v>
      </c>
      <c r="D7763" s="181">
        <v>6</v>
      </c>
      <c r="E7763" s="180" t="s">
        <v>11845</v>
      </c>
      <c r="F7763" s="180" t="s">
        <v>32</v>
      </c>
    </row>
    <row r="7764" spans="1:6">
      <c r="A7764" s="180" t="s">
        <v>397</v>
      </c>
      <c r="B7764" s="181">
        <v>5412</v>
      </c>
      <c r="C7764" s="181">
        <v>397500</v>
      </c>
      <c r="D7764" s="181">
        <v>6</v>
      </c>
      <c r="E7764" s="180" t="s">
        <v>11846</v>
      </c>
      <c r="F7764" s="180" t="s">
        <v>14</v>
      </c>
    </row>
    <row r="7765" spans="1:6">
      <c r="A7765" s="180" t="s">
        <v>397</v>
      </c>
      <c r="B7765" s="181">
        <v>4191</v>
      </c>
      <c r="C7765" s="181">
        <v>575500</v>
      </c>
      <c r="D7765" s="181">
        <v>6</v>
      </c>
      <c r="E7765" s="180" t="s">
        <v>11847</v>
      </c>
      <c r="F7765" s="180" t="s">
        <v>49</v>
      </c>
    </row>
    <row r="7766" spans="1:6">
      <c r="A7766" s="180" t="s">
        <v>397</v>
      </c>
      <c r="B7766" s="181">
        <v>6176</v>
      </c>
      <c r="C7766" s="181">
        <v>1224500</v>
      </c>
      <c r="D7766" s="181">
        <v>8</v>
      </c>
      <c r="E7766" s="180" t="s">
        <v>11848</v>
      </c>
      <c r="F7766" s="180" t="s">
        <v>44</v>
      </c>
    </row>
    <row r="7767" spans="1:6">
      <c r="A7767" s="180" t="s">
        <v>397</v>
      </c>
      <c r="B7767" s="181">
        <v>4229</v>
      </c>
      <c r="C7767" s="181">
        <v>353100</v>
      </c>
      <c r="D7767" s="181">
        <v>4</v>
      </c>
      <c r="E7767" s="180" t="s">
        <v>11849</v>
      </c>
      <c r="F7767" s="180" t="s">
        <v>11</v>
      </c>
    </row>
    <row r="7768" spans="1:6">
      <c r="A7768" s="180" t="s">
        <v>397</v>
      </c>
      <c r="B7768" s="181">
        <v>3876</v>
      </c>
      <c r="C7768" s="181">
        <v>291300</v>
      </c>
      <c r="D7768" s="181">
        <v>5</v>
      </c>
      <c r="E7768" s="180" t="s">
        <v>11850</v>
      </c>
      <c r="F7768" s="180" t="s">
        <v>14</v>
      </c>
    </row>
    <row r="7769" spans="1:6">
      <c r="A7769" s="180" t="s">
        <v>397</v>
      </c>
      <c r="B7769" s="181">
        <v>3382</v>
      </c>
      <c r="C7769" s="181">
        <v>531500</v>
      </c>
      <c r="D7769" s="181">
        <v>4</v>
      </c>
      <c r="E7769" s="180" t="s">
        <v>11851</v>
      </c>
      <c r="F7769" s="180" t="s">
        <v>16</v>
      </c>
    </row>
    <row r="7770" spans="1:6">
      <c r="A7770" s="180" t="s">
        <v>397</v>
      </c>
      <c r="B7770" s="181">
        <v>3501</v>
      </c>
      <c r="C7770" s="181">
        <v>642900</v>
      </c>
      <c r="D7770" s="181">
        <v>5</v>
      </c>
      <c r="E7770" s="180" t="s">
        <v>11852</v>
      </c>
      <c r="F7770" s="180" t="s">
        <v>28</v>
      </c>
    </row>
    <row r="7771" spans="1:6">
      <c r="A7771" s="180" t="s">
        <v>397</v>
      </c>
      <c r="B7771" s="181">
        <v>4341</v>
      </c>
      <c r="C7771" s="181">
        <v>353400</v>
      </c>
      <c r="D7771" s="181">
        <v>6</v>
      </c>
      <c r="E7771" s="180" t="s">
        <v>11853</v>
      </c>
      <c r="F7771" s="180" t="s">
        <v>15</v>
      </c>
    </row>
    <row r="7772" spans="1:6">
      <c r="A7772" s="180" t="s">
        <v>397</v>
      </c>
      <c r="B7772" s="181">
        <v>3670</v>
      </c>
      <c r="C7772" s="181">
        <v>760400</v>
      </c>
      <c r="D7772" s="181">
        <v>4</v>
      </c>
      <c r="E7772" s="180" t="s">
        <v>11854</v>
      </c>
      <c r="F7772" s="180" t="s">
        <v>28</v>
      </c>
    </row>
    <row r="7773" spans="1:6">
      <c r="A7773" s="180" t="s">
        <v>397</v>
      </c>
      <c r="B7773" s="181">
        <v>4746</v>
      </c>
      <c r="C7773" s="181">
        <v>395800</v>
      </c>
      <c r="D7773" s="181">
        <v>6</v>
      </c>
      <c r="E7773" s="180" t="s">
        <v>11855</v>
      </c>
      <c r="F7773" s="180" t="s">
        <v>14</v>
      </c>
    </row>
    <row r="7774" spans="1:6">
      <c r="A7774" s="180" t="s">
        <v>397</v>
      </c>
      <c r="B7774" s="181">
        <v>5820</v>
      </c>
      <c r="C7774" s="181">
        <v>1485200</v>
      </c>
      <c r="D7774" s="181">
        <v>4</v>
      </c>
      <c r="E7774" s="180" t="s">
        <v>11856</v>
      </c>
      <c r="F7774" s="180" t="s">
        <v>7</v>
      </c>
    </row>
    <row r="7775" spans="1:6">
      <c r="A7775" s="180" t="s">
        <v>397</v>
      </c>
      <c r="B7775" s="181">
        <v>6651</v>
      </c>
      <c r="C7775" s="181">
        <v>503800</v>
      </c>
      <c r="D7775" s="181">
        <v>6</v>
      </c>
      <c r="E7775" s="180" t="s">
        <v>11857</v>
      </c>
      <c r="F7775" s="180" t="s">
        <v>14</v>
      </c>
    </row>
    <row r="7776" spans="1:6">
      <c r="A7776" s="180" t="s">
        <v>397</v>
      </c>
      <c r="B7776" s="181">
        <v>3685</v>
      </c>
      <c r="C7776" s="181">
        <v>493200</v>
      </c>
      <c r="D7776" s="181">
        <v>4</v>
      </c>
      <c r="E7776" s="180" t="s">
        <v>11858</v>
      </c>
      <c r="F7776" s="180" t="s">
        <v>65</v>
      </c>
    </row>
    <row r="7777" spans="1:6">
      <c r="A7777" s="180" t="s">
        <v>397</v>
      </c>
      <c r="B7777" s="181">
        <v>3267</v>
      </c>
      <c r="C7777" s="181">
        <v>547800</v>
      </c>
      <c r="D7777" s="181">
        <v>4</v>
      </c>
      <c r="E7777" s="180" t="s">
        <v>11859</v>
      </c>
      <c r="F7777" s="180" t="s">
        <v>102</v>
      </c>
    </row>
    <row r="7778" spans="1:6">
      <c r="A7778" s="180" t="s">
        <v>397</v>
      </c>
      <c r="B7778" s="181">
        <v>4560</v>
      </c>
      <c r="C7778" s="181">
        <v>771700</v>
      </c>
      <c r="D7778" s="181">
        <v>4</v>
      </c>
      <c r="E7778" s="180" t="s">
        <v>11860</v>
      </c>
      <c r="F7778" s="180" t="s">
        <v>66</v>
      </c>
    </row>
    <row r="7779" spans="1:6">
      <c r="A7779" s="180" t="s">
        <v>397</v>
      </c>
      <c r="B7779" s="181">
        <v>7762</v>
      </c>
      <c r="C7779" s="181">
        <v>863100</v>
      </c>
      <c r="D7779" s="181">
        <v>8</v>
      </c>
      <c r="E7779" s="180" t="s">
        <v>11861</v>
      </c>
      <c r="F7779" s="180" t="s">
        <v>74</v>
      </c>
    </row>
    <row r="7780" spans="1:6">
      <c r="A7780" s="180" t="s">
        <v>397</v>
      </c>
      <c r="B7780" s="181">
        <v>2984</v>
      </c>
      <c r="C7780" s="181">
        <v>277600</v>
      </c>
      <c r="D7780" s="181">
        <v>4</v>
      </c>
      <c r="E7780" s="180" t="s">
        <v>11862</v>
      </c>
      <c r="F7780" s="180" t="s">
        <v>14</v>
      </c>
    </row>
    <row r="7781" spans="1:6">
      <c r="A7781" s="180" t="s">
        <v>397</v>
      </c>
      <c r="B7781" s="181">
        <v>10240</v>
      </c>
      <c r="C7781" s="181">
        <v>929400</v>
      </c>
      <c r="D7781" s="181">
        <v>8</v>
      </c>
      <c r="E7781" s="180" t="s">
        <v>11863</v>
      </c>
      <c r="F7781" s="180" t="s">
        <v>158</v>
      </c>
    </row>
    <row r="7782" spans="1:6">
      <c r="A7782" s="180" t="s">
        <v>397</v>
      </c>
      <c r="B7782" s="181">
        <v>3703</v>
      </c>
      <c r="C7782" s="181">
        <v>375800</v>
      </c>
      <c r="D7782" s="181">
        <v>4</v>
      </c>
      <c r="E7782" s="180" t="s">
        <v>11864</v>
      </c>
      <c r="F7782" s="180" t="s">
        <v>16</v>
      </c>
    </row>
    <row r="7783" spans="1:6">
      <c r="A7783" s="180" t="s">
        <v>397</v>
      </c>
      <c r="B7783" s="181">
        <v>4193</v>
      </c>
      <c r="C7783" s="181">
        <v>569900</v>
      </c>
      <c r="D7783" s="181">
        <v>4</v>
      </c>
      <c r="E7783" s="180" t="s">
        <v>11865</v>
      </c>
      <c r="F7783" s="180" t="s">
        <v>13</v>
      </c>
    </row>
    <row r="7784" spans="1:6">
      <c r="A7784" s="180" t="s">
        <v>397</v>
      </c>
      <c r="B7784" s="181">
        <v>7005</v>
      </c>
      <c r="C7784" s="181">
        <v>616200</v>
      </c>
      <c r="D7784" s="181">
        <v>6</v>
      </c>
      <c r="E7784" s="180" t="s">
        <v>11866</v>
      </c>
      <c r="F7784" s="180" t="s">
        <v>14</v>
      </c>
    </row>
    <row r="7785" spans="1:6">
      <c r="A7785" s="180" t="s">
        <v>397</v>
      </c>
      <c r="B7785" s="181">
        <v>4458</v>
      </c>
      <c r="C7785" s="181">
        <v>381800</v>
      </c>
      <c r="D7785" s="181">
        <v>4</v>
      </c>
      <c r="E7785" s="180" t="s">
        <v>11867</v>
      </c>
      <c r="F7785" s="180" t="s">
        <v>14</v>
      </c>
    </row>
    <row r="7786" spans="1:6">
      <c r="A7786" s="180" t="s">
        <v>397</v>
      </c>
      <c r="B7786" s="181">
        <v>3004</v>
      </c>
      <c r="C7786" s="181">
        <v>322200</v>
      </c>
      <c r="D7786" s="181">
        <v>4</v>
      </c>
      <c r="E7786" s="180" t="s">
        <v>11868</v>
      </c>
      <c r="F7786" s="180" t="s">
        <v>90</v>
      </c>
    </row>
    <row r="7787" spans="1:6">
      <c r="A7787" s="180" t="s">
        <v>397</v>
      </c>
      <c r="B7787" s="181">
        <v>4701</v>
      </c>
      <c r="C7787" s="181">
        <v>374900</v>
      </c>
      <c r="D7787" s="181">
        <v>4</v>
      </c>
      <c r="E7787" s="180" t="s">
        <v>11869</v>
      </c>
      <c r="F7787" s="180" t="s">
        <v>10</v>
      </c>
    </row>
    <row r="7788" spans="1:6">
      <c r="A7788" s="180" t="s">
        <v>397</v>
      </c>
      <c r="B7788" s="181">
        <v>3642</v>
      </c>
      <c r="C7788" s="181">
        <v>643400</v>
      </c>
      <c r="D7788" s="181">
        <v>4</v>
      </c>
      <c r="E7788" s="180" t="s">
        <v>11870</v>
      </c>
      <c r="F7788" s="180" t="s">
        <v>49</v>
      </c>
    </row>
    <row r="7789" spans="1:6">
      <c r="A7789" s="180" t="s">
        <v>397</v>
      </c>
      <c r="B7789" s="181">
        <v>3549</v>
      </c>
      <c r="C7789" s="181">
        <v>257000</v>
      </c>
      <c r="D7789" s="181">
        <v>4</v>
      </c>
      <c r="E7789" s="180" t="s">
        <v>11871</v>
      </c>
      <c r="F7789" s="180" t="s">
        <v>14</v>
      </c>
    </row>
    <row r="7790" spans="1:6">
      <c r="A7790" s="180" t="s">
        <v>397</v>
      </c>
      <c r="B7790" s="181">
        <v>6282</v>
      </c>
      <c r="C7790" s="181">
        <v>501000</v>
      </c>
      <c r="D7790" s="181">
        <v>6</v>
      </c>
      <c r="E7790" s="180" t="s">
        <v>11872</v>
      </c>
      <c r="F7790" s="180" t="s">
        <v>14</v>
      </c>
    </row>
    <row r="7791" spans="1:6">
      <c r="A7791" s="180" t="s">
        <v>397</v>
      </c>
      <c r="B7791" s="181">
        <v>4517</v>
      </c>
      <c r="C7791" s="181">
        <v>404100</v>
      </c>
      <c r="D7791" s="181">
        <v>5</v>
      </c>
      <c r="E7791" s="180" t="s">
        <v>11873</v>
      </c>
      <c r="F7791" s="180" t="s">
        <v>14</v>
      </c>
    </row>
    <row r="7792" spans="1:6">
      <c r="A7792" s="180" t="s">
        <v>397</v>
      </c>
      <c r="B7792" s="181">
        <v>6641</v>
      </c>
      <c r="C7792" s="181">
        <v>960600</v>
      </c>
      <c r="D7792" s="181">
        <v>6</v>
      </c>
      <c r="E7792" s="180" t="s">
        <v>11874</v>
      </c>
      <c r="F7792" s="180" t="s">
        <v>32</v>
      </c>
    </row>
    <row r="7793" spans="1:6">
      <c r="A7793" s="180" t="s">
        <v>397</v>
      </c>
      <c r="B7793" s="181">
        <v>5268</v>
      </c>
      <c r="C7793" s="181">
        <v>1071000</v>
      </c>
      <c r="D7793" s="181">
        <v>6</v>
      </c>
      <c r="E7793" s="180" t="s">
        <v>11875</v>
      </c>
      <c r="F7793" s="180" t="s">
        <v>16</v>
      </c>
    </row>
    <row r="7794" spans="1:6">
      <c r="A7794" s="180" t="s">
        <v>397</v>
      </c>
      <c r="B7794" s="181">
        <v>5988</v>
      </c>
      <c r="C7794" s="181">
        <v>384100</v>
      </c>
      <c r="D7794" s="181">
        <v>4</v>
      </c>
      <c r="E7794" s="180" t="s">
        <v>11876</v>
      </c>
      <c r="F7794" s="180" t="s">
        <v>14</v>
      </c>
    </row>
    <row r="7795" spans="1:6">
      <c r="A7795" s="180" t="s">
        <v>397</v>
      </c>
      <c r="B7795" s="181">
        <v>5439</v>
      </c>
      <c r="C7795" s="181">
        <v>419500</v>
      </c>
      <c r="D7795" s="181">
        <v>5</v>
      </c>
      <c r="E7795" s="180" t="s">
        <v>11877</v>
      </c>
      <c r="F7795" s="180" t="s">
        <v>15</v>
      </c>
    </row>
    <row r="7796" spans="1:6">
      <c r="A7796" s="180" t="s">
        <v>397</v>
      </c>
      <c r="B7796" s="181">
        <v>2160</v>
      </c>
      <c r="C7796" s="181">
        <v>301800</v>
      </c>
      <c r="D7796" s="181">
        <v>4</v>
      </c>
      <c r="E7796" s="180" t="s">
        <v>11878</v>
      </c>
      <c r="F7796" s="180" t="s">
        <v>16</v>
      </c>
    </row>
    <row r="7797" spans="1:6">
      <c r="A7797" s="180" t="s">
        <v>397</v>
      </c>
      <c r="B7797" s="181">
        <v>3253</v>
      </c>
      <c r="C7797" s="181">
        <v>670400</v>
      </c>
      <c r="D7797" s="181">
        <v>4</v>
      </c>
      <c r="E7797" s="180" t="s">
        <v>11879</v>
      </c>
      <c r="F7797" s="180" t="s">
        <v>28</v>
      </c>
    </row>
    <row r="7798" spans="1:6">
      <c r="A7798" s="180" t="s">
        <v>397</v>
      </c>
      <c r="B7798" s="181">
        <v>3672</v>
      </c>
      <c r="C7798" s="181">
        <v>757800</v>
      </c>
      <c r="D7798" s="181">
        <v>4</v>
      </c>
      <c r="E7798" s="180" t="s">
        <v>11880</v>
      </c>
      <c r="F7798" s="180" t="s">
        <v>28</v>
      </c>
    </row>
    <row r="7799" spans="1:6">
      <c r="A7799" s="180" t="s">
        <v>397</v>
      </c>
      <c r="B7799" s="181">
        <v>3238</v>
      </c>
      <c r="C7799" s="181">
        <v>522700</v>
      </c>
      <c r="D7799" s="181">
        <v>4</v>
      </c>
      <c r="E7799" s="180" t="s">
        <v>11881</v>
      </c>
      <c r="F7799" s="180" t="s">
        <v>13</v>
      </c>
    </row>
    <row r="7800" spans="1:6">
      <c r="A7800" s="180" t="s">
        <v>397</v>
      </c>
      <c r="B7800" s="181">
        <v>4259</v>
      </c>
      <c r="C7800" s="181">
        <v>327100</v>
      </c>
      <c r="D7800" s="181">
        <v>4</v>
      </c>
      <c r="E7800" s="180" t="s">
        <v>11882</v>
      </c>
      <c r="F7800" s="180" t="s">
        <v>14</v>
      </c>
    </row>
    <row r="7801" spans="1:6">
      <c r="A7801" s="180" t="s">
        <v>397</v>
      </c>
      <c r="B7801" s="181">
        <v>2970</v>
      </c>
      <c r="C7801" s="181">
        <v>591300</v>
      </c>
      <c r="D7801" s="181">
        <v>4</v>
      </c>
      <c r="E7801" s="180" t="s">
        <v>11883</v>
      </c>
      <c r="F7801" s="180" t="s">
        <v>78</v>
      </c>
    </row>
    <row r="7802" spans="1:6">
      <c r="A7802" s="180" t="s">
        <v>397</v>
      </c>
      <c r="B7802" s="181">
        <v>5560</v>
      </c>
      <c r="C7802" s="181">
        <v>723300</v>
      </c>
      <c r="D7802" s="181">
        <v>4</v>
      </c>
      <c r="E7802" s="180" t="s">
        <v>11884</v>
      </c>
      <c r="F7802" s="180" t="s">
        <v>24</v>
      </c>
    </row>
    <row r="7803" spans="1:6">
      <c r="A7803" s="180" t="s">
        <v>397</v>
      </c>
      <c r="B7803" s="181">
        <v>2515</v>
      </c>
      <c r="C7803" s="181">
        <v>267300</v>
      </c>
      <c r="D7803" s="181">
        <v>4</v>
      </c>
      <c r="E7803" s="180" t="s">
        <v>11885</v>
      </c>
      <c r="F7803" s="180" t="s">
        <v>12</v>
      </c>
    </row>
    <row r="7804" spans="1:6">
      <c r="A7804" s="180" t="s">
        <v>397</v>
      </c>
      <c r="B7804" s="181">
        <v>3581</v>
      </c>
      <c r="C7804" s="181">
        <v>343800</v>
      </c>
      <c r="D7804" s="181">
        <v>4</v>
      </c>
      <c r="E7804" s="180" t="s">
        <v>11886</v>
      </c>
      <c r="F7804" s="180" t="s">
        <v>15</v>
      </c>
    </row>
    <row r="7805" spans="1:6">
      <c r="A7805" s="180" t="s">
        <v>397</v>
      </c>
      <c r="B7805" s="181">
        <v>3973</v>
      </c>
      <c r="C7805" s="181">
        <v>349500</v>
      </c>
      <c r="D7805" s="181">
        <v>4</v>
      </c>
      <c r="E7805" s="180" t="s">
        <v>11887</v>
      </c>
      <c r="F7805" s="180" t="s">
        <v>58</v>
      </c>
    </row>
    <row r="7806" spans="1:6">
      <c r="A7806" s="180" t="s">
        <v>397</v>
      </c>
      <c r="B7806" s="181">
        <v>3182</v>
      </c>
      <c r="C7806" s="181">
        <v>249100</v>
      </c>
      <c r="D7806" s="181">
        <v>4</v>
      </c>
      <c r="E7806" s="180" t="s">
        <v>11888</v>
      </c>
      <c r="F7806" s="180" t="s">
        <v>14</v>
      </c>
    </row>
    <row r="7807" spans="1:6">
      <c r="A7807" s="180" t="s">
        <v>397</v>
      </c>
      <c r="B7807" s="181">
        <v>4758</v>
      </c>
      <c r="C7807" s="181">
        <v>807700</v>
      </c>
      <c r="D7807" s="181">
        <v>4</v>
      </c>
      <c r="E7807" s="180" t="s">
        <v>11889</v>
      </c>
      <c r="F7807" s="180" t="s">
        <v>28</v>
      </c>
    </row>
    <row r="7808" spans="1:6">
      <c r="A7808" s="180" t="s">
        <v>397</v>
      </c>
      <c r="B7808" s="181">
        <v>3302</v>
      </c>
      <c r="C7808" s="181">
        <v>552800</v>
      </c>
      <c r="D7808" s="181">
        <v>4</v>
      </c>
      <c r="E7808" s="180" t="s">
        <v>11890</v>
      </c>
      <c r="F7808" s="180" t="s">
        <v>32</v>
      </c>
    </row>
    <row r="7809" spans="1:6">
      <c r="A7809" s="180" t="s">
        <v>397</v>
      </c>
      <c r="B7809" s="181">
        <v>4880</v>
      </c>
      <c r="C7809" s="181">
        <v>404100</v>
      </c>
      <c r="D7809" s="181">
        <v>4</v>
      </c>
      <c r="E7809" s="180" t="s">
        <v>11891</v>
      </c>
      <c r="F7809" s="180" t="s">
        <v>14</v>
      </c>
    </row>
    <row r="7810" spans="1:6">
      <c r="A7810" s="180" t="s">
        <v>397</v>
      </c>
      <c r="B7810" s="181">
        <v>3708</v>
      </c>
      <c r="C7810" s="181">
        <v>310800</v>
      </c>
      <c r="D7810" s="181">
        <v>6</v>
      </c>
      <c r="E7810" s="180" t="s">
        <v>11892</v>
      </c>
      <c r="F7810" s="180" t="s">
        <v>14</v>
      </c>
    </row>
    <row r="7811" spans="1:6">
      <c r="A7811" s="180" t="s">
        <v>397</v>
      </c>
      <c r="B7811" s="181">
        <v>3990</v>
      </c>
      <c r="C7811" s="181">
        <v>789800</v>
      </c>
      <c r="D7811" s="181">
        <v>5</v>
      </c>
      <c r="E7811" s="180" t="s">
        <v>11893</v>
      </c>
      <c r="F7811" s="180" t="s">
        <v>78</v>
      </c>
    </row>
    <row r="7812" spans="1:6">
      <c r="A7812" s="180" t="s">
        <v>397</v>
      </c>
      <c r="B7812" s="181">
        <v>5860</v>
      </c>
      <c r="C7812" s="181">
        <v>709900</v>
      </c>
      <c r="D7812" s="181">
        <v>4</v>
      </c>
      <c r="E7812" s="180" t="s">
        <v>11894</v>
      </c>
      <c r="F7812" s="180" t="s">
        <v>26</v>
      </c>
    </row>
    <row r="7813" spans="1:6">
      <c r="A7813" s="180" t="s">
        <v>397</v>
      </c>
      <c r="B7813" s="181">
        <v>4436</v>
      </c>
      <c r="C7813" s="181">
        <v>714500</v>
      </c>
      <c r="D7813" s="181">
        <v>4</v>
      </c>
      <c r="E7813" s="180" t="s">
        <v>11895</v>
      </c>
      <c r="F7813" s="180" t="s">
        <v>49</v>
      </c>
    </row>
    <row r="7814" spans="1:6">
      <c r="A7814" s="180" t="s">
        <v>397</v>
      </c>
      <c r="B7814" s="181">
        <v>4442</v>
      </c>
      <c r="C7814" s="181">
        <v>304100</v>
      </c>
      <c r="D7814" s="181">
        <v>4</v>
      </c>
      <c r="E7814" s="180" t="s">
        <v>11896</v>
      </c>
      <c r="F7814" s="180" t="s">
        <v>14</v>
      </c>
    </row>
    <row r="7815" spans="1:6">
      <c r="A7815" s="180" t="s">
        <v>397</v>
      </c>
      <c r="B7815" s="181">
        <v>6615</v>
      </c>
      <c r="C7815" s="181">
        <v>509600</v>
      </c>
      <c r="D7815" s="181">
        <v>6</v>
      </c>
      <c r="E7815" s="180" t="s">
        <v>11897</v>
      </c>
      <c r="F7815" s="180" t="s">
        <v>14</v>
      </c>
    </row>
    <row r="7816" spans="1:6">
      <c r="A7816" s="180" t="s">
        <v>397</v>
      </c>
      <c r="B7816" s="181">
        <v>5312</v>
      </c>
      <c r="C7816" s="181">
        <v>842400</v>
      </c>
      <c r="D7816" s="181">
        <v>5</v>
      </c>
      <c r="E7816" s="180" t="s">
        <v>11898</v>
      </c>
      <c r="F7816" s="180" t="s">
        <v>44</v>
      </c>
    </row>
    <row r="7817" spans="1:6">
      <c r="A7817" s="180" t="s">
        <v>397</v>
      </c>
      <c r="B7817" s="181">
        <v>4880</v>
      </c>
      <c r="C7817" s="181">
        <v>654300</v>
      </c>
      <c r="D7817" s="181">
        <v>6</v>
      </c>
      <c r="E7817" s="180" t="s">
        <v>11899</v>
      </c>
      <c r="F7817" s="180" t="s">
        <v>10</v>
      </c>
    </row>
    <row r="7818" spans="1:6">
      <c r="A7818" s="180" t="s">
        <v>397</v>
      </c>
      <c r="B7818" s="181">
        <v>1771</v>
      </c>
      <c r="C7818" s="181">
        <v>424400</v>
      </c>
      <c r="D7818" s="181">
        <v>6</v>
      </c>
      <c r="E7818" s="180" t="s">
        <v>11900</v>
      </c>
      <c r="F7818" s="180" t="s">
        <v>44</v>
      </c>
    </row>
    <row r="7819" spans="1:6">
      <c r="A7819" s="180" t="s">
        <v>397</v>
      </c>
      <c r="B7819" s="181">
        <v>6336</v>
      </c>
      <c r="C7819" s="181">
        <v>676000</v>
      </c>
      <c r="D7819" s="181">
        <v>4</v>
      </c>
      <c r="E7819" s="180" t="s">
        <v>11901</v>
      </c>
      <c r="F7819" s="180" t="s">
        <v>41</v>
      </c>
    </row>
    <row r="7820" spans="1:6">
      <c r="A7820" s="180" t="s">
        <v>397</v>
      </c>
      <c r="B7820" s="181">
        <v>4080</v>
      </c>
      <c r="C7820" s="181">
        <v>567000</v>
      </c>
      <c r="D7820" s="181">
        <v>4</v>
      </c>
      <c r="E7820" s="180" t="s">
        <v>11902</v>
      </c>
      <c r="F7820" s="180" t="s">
        <v>32</v>
      </c>
    </row>
    <row r="7821" spans="1:6">
      <c r="A7821" s="180" t="s">
        <v>397</v>
      </c>
      <c r="B7821" s="181">
        <v>2660</v>
      </c>
      <c r="C7821" s="181">
        <v>500300</v>
      </c>
      <c r="D7821" s="181">
        <v>4</v>
      </c>
      <c r="E7821" s="180" t="s">
        <v>11903</v>
      </c>
      <c r="F7821" s="180" t="s">
        <v>32</v>
      </c>
    </row>
    <row r="7822" spans="1:6">
      <c r="A7822" s="180" t="s">
        <v>397</v>
      </c>
      <c r="B7822" s="181">
        <v>4761</v>
      </c>
      <c r="C7822" s="181">
        <v>380800</v>
      </c>
      <c r="D7822" s="181">
        <v>6</v>
      </c>
      <c r="E7822" s="180" t="s">
        <v>11904</v>
      </c>
      <c r="F7822" s="180" t="s">
        <v>14</v>
      </c>
    </row>
    <row r="7823" spans="1:6">
      <c r="A7823" s="180" t="s">
        <v>397</v>
      </c>
      <c r="B7823" s="181">
        <v>5954</v>
      </c>
      <c r="C7823" s="181">
        <v>625200</v>
      </c>
      <c r="D7823" s="181">
        <v>4</v>
      </c>
      <c r="E7823" s="180" t="s">
        <v>11905</v>
      </c>
      <c r="F7823" s="180" t="s">
        <v>41</v>
      </c>
    </row>
    <row r="7824" spans="1:6">
      <c r="A7824" s="180" t="s">
        <v>397</v>
      </c>
      <c r="B7824" s="181">
        <v>4620</v>
      </c>
      <c r="C7824" s="181">
        <v>407400</v>
      </c>
      <c r="D7824" s="181">
        <v>4</v>
      </c>
      <c r="E7824" s="180" t="s">
        <v>11906</v>
      </c>
      <c r="F7824" s="180" t="s">
        <v>14</v>
      </c>
    </row>
    <row r="7825" spans="1:6">
      <c r="A7825" s="180" t="s">
        <v>397</v>
      </c>
      <c r="B7825" s="181">
        <v>4686</v>
      </c>
      <c r="C7825" s="181">
        <v>137800</v>
      </c>
      <c r="D7825" s="181">
        <v>5</v>
      </c>
      <c r="E7825" s="180" t="s">
        <v>11907</v>
      </c>
      <c r="F7825" s="180" t="s">
        <v>5</v>
      </c>
    </row>
    <row r="7826" spans="1:6">
      <c r="A7826" s="180" t="s">
        <v>397</v>
      </c>
      <c r="B7826" s="181">
        <v>3034</v>
      </c>
      <c r="C7826" s="181">
        <v>454200</v>
      </c>
      <c r="D7826" s="181">
        <v>5</v>
      </c>
      <c r="E7826" s="180" t="s">
        <v>11908</v>
      </c>
      <c r="F7826" s="180" t="s">
        <v>16</v>
      </c>
    </row>
    <row r="7827" spans="1:6">
      <c r="A7827" s="180" t="s">
        <v>397</v>
      </c>
      <c r="B7827" s="181">
        <v>5598</v>
      </c>
      <c r="C7827" s="181">
        <v>1279000</v>
      </c>
      <c r="D7827" s="181">
        <v>6</v>
      </c>
      <c r="E7827" s="180" t="s">
        <v>11909</v>
      </c>
      <c r="F7827" s="180" t="s">
        <v>7</v>
      </c>
    </row>
    <row r="7828" spans="1:6">
      <c r="A7828" s="180" t="s">
        <v>397</v>
      </c>
      <c r="B7828" s="181">
        <v>3320</v>
      </c>
      <c r="C7828" s="181">
        <v>533200</v>
      </c>
      <c r="D7828" s="181">
        <v>5</v>
      </c>
      <c r="E7828" s="180" t="s">
        <v>11910</v>
      </c>
      <c r="F7828" s="180" t="s">
        <v>78</v>
      </c>
    </row>
    <row r="7829" spans="1:6">
      <c r="A7829" s="180" t="s">
        <v>397</v>
      </c>
      <c r="B7829" s="181">
        <v>3664</v>
      </c>
      <c r="C7829" s="181">
        <v>377000</v>
      </c>
      <c r="D7829" s="181">
        <v>4</v>
      </c>
      <c r="E7829" s="180" t="s">
        <v>11911</v>
      </c>
      <c r="F7829" s="180" t="s">
        <v>16</v>
      </c>
    </row>
    <row r="7830" spans="1:6">
      <c r="A7830" s="180" t="s">
        <v>397</v>
      </c>
      <c r="B7830" s="181">
        <v>3363</v>
      </c>
      <c r="C7830" s="181">
        <v>608500</v>
      </c>
      <c r="D7830" s="181">
        <v>4</v>
      </c>
      <c r="E7830" s="180" t="s">
        <v>11912</v>
      </c>
      <c r="F7830" s="180" t="s">
        <v>93</v>
      </c>
    </row>
    <row r="7831" spans="1:6">
      <c r="A7831" s="180" t="s">
        <v>397</v>
      </c>
      <c r="B7831" s="181">
        <v>2956</v>
      </c>
      <c r="C7831" s="181">
        <v>455000</v>
      </c>
      <c r="D7831" s="181">
        <v>4</v>
      </c>
      <c r="E7831" s="180" t="s">
        <v>11913</v>
      </c>
      <c r="F7831" s="180" t="s">
        <v>13</v>
      </c>
    </row>
    <row r="7832" spans="1:6">
      <c r="A7832" s="180" t="s">
        <v>397</v>
      </c>
      <c r="B7832" s="181">
        <v>4698</v>
      </c>
      <c r="C7832" s="181">
        <v>760900</v>
      </c>
      <c r="D7832" s="181">
        <v>6</v>
      </c>
      <c r="E7832" s="180" t="s">
        <v>11914</v>
      </c>
      <c r="F7832" s="180" t="s">
        <v>7</v>
      </c>
    </row>
    <row r="7833" spans="1:6">
      <c r="A7833" s="180" t="s">
        <v>397</v>
      </c>
      <c r="B7833" s="181">
        <v>5832</v>
      </c>
      <c r="C7833" s="181">
        <v>1356800</v>
      </c>
      <c r="D7833" s="181">
        <v>6</v>
      </c>
      <c r="E7833" s="180" t="s">
        <v>11915</v>
      </c>
      <c r="F7833" s="180" t="s">
        <v>7</v>
      </c>
    </row>
    <row r="7834" spans="1:6">
      <c r="A7834" s="180" t="s">
        <v>397</v>
      </c>
      <c r="B7834" s="181">
        <v>4816</v>
      </c>
      <c r="C7834" s="181">
        <v>368700</v>
      </c>
      <c r="D7834" s="181">
        <v>4</v>
      </c>
      <c r="E7834" s="180" t="s">
        <v>11916</v>
      </c>
      <c r="F7834" s="180" t="s">
        <v>15</v>
      </c>
    </row>
    <row r="7835" spans="1:6">
      <c r="A7835" s="180" t="s">
        <v>397</v>
      </c>
      <c r="B7835" s="181">
        <v>3130</v>
      </c>
      <c r="C7835" s="181">
        <v>253800</v>
      </c>
      <c r="D7835" s="181">
        <v>4</v>
      </c>
      <c r="E7835" s="180" t="s">
        <v>11917</v>
      </c>
      <c r="F7835" s="180" t="s">
        <v>15</v>
      </c>
    </row>
    <row r="7836" spans="1:6">
      <c r="A7836" s="180" t="s">
        <v>397</v>
      </c>
      <c r="B7836" s="181">
        <v>2376</v>
      </c>
      <c r="C7836" s="181">
        <v>366300</v>
      </c>
      <c r="D7836" s="181">
        <v>4</v>
      </c>
      <c r="E7836" s="180" t="s">
        <v>11918</v>
      </c>
      <c r="F7836" s="180" t="s">
        <v>52</v>
      </c>
    </row>
    <row r="7837" spans="1:6">
      <c r="A7837" s="180" t="s">
        <v>397</v>
      </c>
      <c r="B7837" s="181">
        <v>3704</v>
      </c>
      <c r="C7837" s="181">
        <v>691100</v>
      </c>
      <c r="D7837" s="181">
        <v>4</v>
      </c>
      <c r="E7837" s="180" t="s">
        <v>11919</v>
      </c>
      <c r="F7837" s="180" t="s">
        <v>28</v>
      </c>
    </row>
    <row r="7838" spans="1:6">
      <c r="A7838" s="180" t="s">
        <v>397</v>
      </c>
      <c r="B7838" s="181">
        <v>5523</v>
      </c>
      <c r="C7838" s="181">
        <v>440100</v>
      </c>
      <c r="D7838" s="181">
        <v>6</v>
      </c>
      <c r="E7838" s="180" t="s">
        <v>11920</v>
      </c>
      <c r="F7838" s="180" t="s">
        <v>14</v>
      </c>
    </row>
    <row r="7839" spans="1:6">
      <c r="A7839" s="180" t="s">
        <v>397</v>
      </c>
      <c r="B7839" s="181">
        <v>3861</v>
      </c>
      <c r="C7839" s="181">
        <v>683400</v>
      </c>
      <c r="D7839" s="181">
        <v>4</v>
      </c>
      <c r="E7839" s="180" t="s">
        <v>11921</v>
      </c>
      <c r="F7839" s="180" t="s">
        <v>13</v>
      </c>
    </row>
    <row r="7840" spans="1:6">
      <c r="A7840" s="180" t="s">
        <v>397</v>
      </c>
      <c r="B7840" s="181">
        <v>3213</v>
      </c>
      <c r="C7840" s="181">
        <v>368900</v>
      </c>
      <c r="D7840" s="181">
        <v>4</v>
      </c>
      <c r="E7840" s="180" t="s">
        <v>11922</v>
      </c>
      <c r="F7840" s="180" t="s">
        <v>14</v>
      </c>
    </row>
    <row r="7841" spans="1:6">
      <c r="A7841" s="180" t="s">
        <v>397</v>
      </c>
      <c r="B7841" s="181">
        <v>4454</v>
      </c>
      <c r="C7841" s="181">
        <v>307400</v>
      </c>
      <c r="D7841" s="181">
        <v>6</v>
      </c>
      <c r="E7841" s="180" t="s">
        <v>11923</v>
      </c>
      <c r="F7841" s="180" t="s">
        <v>14</v>
      </c>
    </row>
    <row r="7842" spans="1:6">
      <c r="A7842" s="180" t="s">
        <v>397</v>
      </c>
      <c r="B7842" s="181">
        <v>3808</v>
      </c>
      <c r="C7842" s="181">
        <v>380200</v>
      </c>
      <c r="D7842" s="181">
        <v>4</v>
      </c>
      <c r="E7842" s="180" t="s">
        <v>11924</v>
      </c>
      <c r="F7842" s="180" t="s">
        <v>90</v>
      </c>
    </row>
    <row r="7843" spans="1:6">
      <c r="A7843" s="180" t="s">
        <v>397</v>
      </c>
      <c r="B7843" s="181">
        <v>3238</v>
      </c>
      <c r="C7843" s="181">
        <v>67300</v>
      </c>
      <c r="D7843" s="181">
        <v>4</v>
      </c>
      <c r="E7843" s="180" t="s">
        <v>11925</v>
      </c>
      <c r="F7843" s="180" t="s">
        <v>78</v>
      </c>
    </row>
    <row r="7844" spans="1:6">
      <c r="A7844" s="180" t="s">
        <v>397</v>
      </c>
      <c r="B7844" s="181">
        <v>5285</v>
      </c>
      <c r="C7844" s="181">
        <v>291200</v>
      </c>
      <c r="D7844" s="181">
        <v>4</v>
      </c>
      <c r="E7844" s="180" t="s">
        <v>11926</v>
      </c>
      <c r="F7844" s="180" t="s">
        <v>37</v>
      </c>
    </row>
    <row r="7845" spans="1:6">
      <c r="A7845" s="180" t="s">
        <v>397</v>
      </c>
      <c r="B7845" s="181">
        <v>10596</v>
      </c>
      <c r="C7845" s="181">
        <v>788600</v>
      </c>
      <c r="D7845" s="181">
        <v>6</v>
      </c>
      <c r="E7845" s="180" t="s">
        <v>11927</v>
      </c>
      <c r="F7845" s="180" t="s">
        <v>41</v>
      </c>
    </row>
    <row r="7846" spans="1:6">
      <c r="A7846" s="180" t="s">
        <v>397</v>
      </c>
      <c r="B7846" s="181">
        <v>2357</v>
      </c>
      <c r="C7846" s="181">
        <v>324700</v>
      </c>
      <c r="D7846" s="181">
        <v>5</v>
      </c>
      <c r="E7846" s="180" t="s">
        <v>11928</v>
      </c>
      <c r="F7846" s="180" t="s">
        <v>16</v>
      </c>
    </row>
    <row r="7847" spans="1:6">
      <c r="A7847" s="180" t="s">
        <v>397</v>
      </c>
      <c r="B7847" s="181">
        <v>4039</v>
      </c>
      <c r="C7847" s="181">
        <v>383700</v>
      </c>
      <c r="D7847" s="181">
        <v>5</v>
      </c>
      <c r="E7847" s="180" t="s">
        <v>11929</v>
      </c>
      <c r="F7847" s="180" t="s">
        <v>14</v>
      </c>
    </row>
    <row r="7848" spans="1:6">
      <c r="A7848" s="180" t="s">
        <v>397</v>
      </c>
      <c r="B7848" s="181">
        <v>3282</v>
      </c>
      <c r="C7848" s="181">
        <v>577400</v>
      </c>
      <c r="D7848" s="181">
        <v>6</v>
      </c>
      <c r="E7848" s="180" t="s">
        <v>11930</v>
      </c>
      <c r="F7848" s="180" t="s">
        <v>44</v>
      </c>
    </row>
    <row r="7849" spans="1:6">
      <c r="A7849" s="180" t="s">
        <v>397</v>
      </c>
      <c r="B7849" s="181">
        <v>3732</v>
      </c>
      <c r="C7849" s="181">
        <v>543800</v>
      </c>
      <c r="D7849" s="181">
        <v>4</v>
      </c>
      <c r="E7849" s="180" t="s">
        <v>11931</v>
      </c>
      <c r="F7849" s="180" t="s">
        <v>27</v>
      </c>
    </row>
    <row r="7850" spans="1:6">
      <c r="A7850" s="180" t="s">
        <v>397</v>
      </c>
      <c r="B7850" s="181">
        <v>3566</v>
      </c>
      <c r="C7850" s="181">
        <v>702500</v>
      </c>
      <c r="D7850" s="181">
        <v>5</v>
      </c>
      <c r="E7850" s="180" t="s">
        <v>11932</v>
      </c>
      <c r="F7850" s="180" t="s">
        <v>49</v>
      </c>
    </row>
    <row r="7851" spans="1:6">
      <c r="A7851" s="180" t="s">
        <v>397</v>
      </c>
      <c r="B7851" s="181">
        <v>6411</v>
      </c>
      <c r="C7851" s="181">
        <v>507400</v>
      </c>
      <c r="D7851" s="181">
        <v>6</v>
      </c>
      <c r="E7851" s="180" t="s">
        <v>11933</v>
      </c>
      <c r="F7851" s="180" t="s">
        <v>14</v>
      </c>
    </row>
    <row r="7852" spans="1:6">
      <c r="A7852" s="180" t="s">
        <v>397</v>
      </c>
      <c r="B7852" s="181">
        <v>3852</v>
      </c>
      <c r="C7852" s="181">
        <v>304800</v>
      </c>
      <c r="D7852" s="181">
        <v>5</v>
      </c>
      <c r="E7852" s="180" t="s">
        <v>11934</v>
      </c>
      <c r="F7852" s="180" t="s">
        <v>14</v>
      </c>
    </row>
    <row r="7853" spans="1:6">
      <c r="A7853" s="180" t="s">
        <v>397</v>
      </c>
      <c r="B7853" s="181">
        <v>4054</v>
      </c>
      <c r="C7853" s="181">
        <v>363400</v>
      </c>
      <c r="D7853" s="181">
        <v>6</v>
      </c>
      <c r="E7853" s="180" t="s">
        <v>11935</v>
      </c>
      <c r="F7853" s="180" t="s">
        <v>11</v>
      </c>
    </row>
    <row r="7854" spans="1:6">
      <c r="A7854" s="180" t="s">
        <v>397</v>
      </c>
      <c r="B7854" s="181">
        <v>4635</v>
      </c>
      <c r="C7854" s="181">
        <v>372800</v>
      </c>
      <c r="D7854" s="181">
        <v>6</v>
      </c>
      <c r="E7854" s="180" t="s">
        <v>11936</v>
      </c>
      <c r="F7854" s="180" t="s">
        <v>14</v>
      </c>
    </row>
    <row r="7855" spans="1:6">
      <c r="A7855" s="180" t="s">
        <v>397</v>
      </c>
      <c r="B7855" s="181">
        <v>7085</v>
      </c>
      <c r="C7855" s="181">
        <v>1085500</v>
      </c>
      <c r="D7855" s="181">
        <v>4</v>
      </c>
      <c r="E7855" s="180" t="s">
        <v>11937</v>
      </c>
      <c r="F7855" s="180" t="s">
        <v>24</v>
      </c>
    </row>
    <row r="7856" spans="1:6">
      <c r="A7856" s="180" t="s">
        <v>397</v>
      </c>
      <c r="B7856" s="181">
        <v>3666</v>
      </c>
      <c r="C7856" s="181">
        <v>404500</v>
      </c>
      <c r="D7856" s="181">
        <v>4</v>
      </c>
      <c r="E7856" s="180" t="s">
        <v>11938</v>
      </c>
      <c r="F7856" s="180" t="s">
        <v>58</v>
      </c>
    </row>
    <row r="7857" spans="1:6">
      <c r="A7857" s="180" t="s">
        <v>397</v>
      </c>
      <c r="B7857" s="181">
        <v>4500</v>
      </c>
      <c r="C7857" s="181">
        <v>1247700</v>
      </c>
      <c r="D7857" s="181">
        <v>6</v>
      </c>
      <c r="E7857" s="180" t="s">
        <v>11939</v>
      </c>
      <c r="F7857" s="180" t="s">
        <v>28</v>
      </c>
    </row>
    <row r="7858" spans="1:6">
      <c r="A7858" s="180" t="s">
        <v>397</v>
      </c>
      <c r="B7858" s="181">
        <v>5880</v>
      </c>
      <c r="C7858" s="181">
        <v>677600</v>
      </c>
      <c r="D7858" s="181">
        <v>6</v>
      </c>
      <c r="E7858" s="180" t="s">
        <v>11940</v>
      </c>
      <c r="F7858" s="180" t="s">
        <v>77</v>
      </c>
    </row>
    <row r="7859" spans="1:6">
      <c r="A7859" s="180" t="s">
        <v>397</v>
      </c>
      <c r="B7859" s="181">
        <v>4209</v>
      </c>
      <c r="C7859" s="181">
        <v>323200</v>
      </c>
      <c r="D7859" s="181">
        <v>4</v>
      </c>
      <c r="E7859" s="180" t="s">
        <v>11941</v>
      </c>
      <c r="F7859" s="180" t="s">
        <v>27</v>
      </c>
    </row>
    <row r="7860" spans="1:6">
      <c r="A7860" s="180" t="s">
        <v>397</v>
      </c>
      <c r="B7860" s="181">
        <v>2860</v>
      </c>
      <c r="C7860" s="181">
        <v>338200</v>
      </c>
      <c r="D7860" s="181">
        <v>4</v>
      </c>
      <c r="E7860" s="180" t="s">
        <v>11942</v>
      </c>
      <c r="F7860" s="180" t="s">
        <v>162</v>
      </c>
    </row>
    <row r="7861" spans="1:6">
      <c r="A7861" s="180" t="s">
        <v>397</v>
      </c>
      <c r="B7861" s="181">
        <v>3839</v>
      </c>
      <c r="C7861" s="181">
        <v>298800</v>
      </c>
      <c r="D7861" s="181">
        <v>4</v>
      </c>
      <c r="E7861" s="180" t="s">
        <v>11943</v>
      </c>
      <c r="F7861" s="180" t="s">
        <v>11</v>
      </c>
    </row>
    <row r="7862" spans="1:6">
      <c r="A7862" s="180" t="s">
        <v>397</v>
      </c>
      <c r="B7862" s="181">
        <v>4347</v>
      </c>
      <c r="C7862" s="181">
        <v>509400</v>
      </c>
      <c r="D7862" s="181">
        <v>5</v>
      </c>
      <c r="E7862" s="180" t="s">
        <v>11944</v>
      </c>
      <c r="F7862" s="180" t="s">
        <v>46</v>
      </c>
    </row>
    <row r="7863" spans="1:6">
      <c r="A7863" s="180" t="s">
        <v>397</v>
      </c>
      <c r="B7863" s="181">
        <v>6098</v>
      </c>
      <c r="C7863" s="181">
        <v>711100</v>
      </c>
      <c r="D7863" s="181">
        <v>8</v>
      </c>
      <c r="E7863" s="180" t="s">
        <v>11945</v>
      </c>
      <c r="F7863" s="180" t="s">
        <v>41</v>
      </c>
    </row>
    <row r="7864" spans="1:6">
      <c r="A7864" s="180" t="s">
        <v>397</v>
      </c>
      <c r="B7864" s="181">
        <v>4392</v>
      </c>
      <c r="C7864" s="181">
        <v>366900</v>
      </c>
      <c r="D7864" s="181">
        <v>6</v>
      </c>
      <c r="E7864" s="180" t="s">
        <v>11946</v>
      </c>
      <c r="F7864" s="180" t="s">
        <v>14</v>
      </c>
    </row>
    <row r="7865" spans="1:6">
      <c r="A7865" s="180" t="s">
        <v>397</v>
      </c>
      <c r="B7865" s="181">
        <v>6492</v>
      </c>
      <c r="C7865" s="181">
        <v>704800</v>
      </c>
      <c r="D7865" s="181">
        <v>6</v>
      </c>
      <c r="E7865" s="180" t="s">
        <v>11947</v>
      </c>
      <c r="F7865" s="180" t="s">
        <v>32</v>
      </c>
    </row>
    <row r="7866" spans="1:6">
      <c r="A7866" s="180" t="s">
        <v>397</v>
      </c>
      <c r="B7866" s="181">
        <v>5929</v>
      </c>
      <c r="C7866" s="181">
        <v>579400</v>
      </c>
      <c r="D7866" s="181">
        <v>7</v>
      </c>
      <c r="E7866" s="180" t="s">
        <v>11948</v>
      </c>
      <c r="F7866" s="180" t="s">
        <v>10</v>
      </c>
    </row>
    <row r="7867" spans="1:6">
      <c r="A7867" s="180" t="s">
        <v>397</v>
      </c>
      <c r="B7867" s="181">
        <v>3290</v>
      </c>
      <c r="C7867" s="181">
        <v>293500</v>
      </c>
      <c r="D7867" s="181">
        <v>4</v>
      </c>
      <c r="E7867" s="180" t="s">
        <v>11949</v>
      </c>
      <c r="F7867" s="180" t="s">
        <v>15</v>
      </c>
    </row>
    <row r="7868" spans="1:6">
      <c r="A7868" s="180" t="s">
        <v>397</v>
      </c>
      <c r="B7868" s="181">
        <v>15393</v>
      </c>
      <c r="C7868" s="181">
        <v>1359300</v>
      </c>
      <c r="D7868" s="181">
        <v>8</v>
      </c>
      <c r="E7868" s="180" t="s">
        <v>11950</v>
      </c>
      <c r="F7868" s="180" t="s">
        <v>41</v>
      </c>
    </row>
    <row r="7869" spans="1:6">
      <c r="A7869" s="180" t="s">
        <v>397</v>
      </c>
      <c r="B7869" s="181">
        <v>3437</v>
      </c>
      <c r="C7869" s="181">
        <v>318200</v>
      </c>
      <c r="D7869" s="181">
        <v>8</v>
      </c>
      <c r="E7869" s="180" t="s">
        <v>11951</v>
      </c>
      <c r="F7869" s="180" t="s">
        <v>159</v>
      </c>
    </row>
    <row r="7870" spans="1:6">
      <c r="A7870" s="180" t="s">
        <v>397</v>
      </c>
      <c r="B7870" s="181">
        <v>5795</v>
      </c>
      <c r="C7870" s="181">
        <v>845700</v>
      </c>
      <c r="D7870" s="181">
        <v>7</v>
      </c>
      <c r="E7870" s="180" t="s">
        <v>11952</v>
      </c>
      <c r="F7870" s="180" t="s">
        <v>65</v>
      </c>
    </row>
    <row r="7871" spans="1:6">
      <c r="A7871" s="180" t="s">
        <v>397</v>
      </c>
      <c r="B7871" s="181">
        <v>2984</v>
      </c>
      <c r="C7871" s="181">
        <v>236400</v>
      </c>
      <c r="D7871" s="181">
        <v>4</v>
      </c>
      <c r="E7871" s="180" t="s">
        <v>11953</v>
      </c>
      <c r="F7871" s="180" t="s">
        <v>11</v>
      </c>
    </row>
    <row r="7872" spans="1:6">
      <c r="A7872" s="180" t="s">
        <v>397</v>
      </c>
      <c r="B7872" s="181">
        <v>4022</v>
      </c>
      <c r="C7872" s="181">
        <v>348900</v>
      </c>
      <c r="D7872" s="181">
        <v>4</v>
      </c>
      <c r="E7872" s="180" t="s">
        <v>11954</v>
      </c>
      <c r="F7872" s="180" t="s">
        <v>58</v>
      </c>
    </row>
    <row r="7873" spans="1:6">
      <c r="A7873" s="180" t="s">
        <v>397</v>
      </c>
      <c r="B7873" s="181">
        <v>3195</v>
      </c>
      <c r="C7873" s="181">
        <v>1594700</v>
      </c>
      <c r="D7873" s="181">
        <v>4</v>
      </c>
      <c r="E7873" s="180" t="s">
        <v>11955</v>
      </c>
      <c r="F7873" s="180" t="s">
        <v>7</v>
      </c>
    </row>
    <row r="7874" spans="1:6">
      <c r="A7874" s="180" t="s">
        <v>397</v>
      </c>
      <c r="B7874" s="181">
        <v>3161</v>
      </c>
      <c r="C7874" s="181">
        <v>443200</v>
      </c>
      <c r="D7874" s="181">
        <v>4</v>
      </c>
      <c r="E7874" s="180" t="s">
        <v>11956</v>
      </c>
      <c r="F7874" s="180" t="s">
        <v>27</v>
      </c>
    </row>
    <row r="7875" spans="1:6">
      <c r="A7875" s="180" t="s">
        <v>397</v>
      </c>
      <c r="B7875" s="181">
        <v>3670</v>
      </c>
      <c r="C7875" s="181">
        <v>1180900</v>
      </c>
      <c r="D7875" s="181">
        <v>8</v>
      </c>
      <c r="E7875" s="180" t="s">
        <v>11957</v>
      </c>
      <c r="F7875" s="180" t="s">
        <v>7</v>
      </c>
    </row>
    <row r="7876" spans="1:6">
      <c r="A7876" s="180" t="s">
        <v>397</v>
      </c>
      <c r="B7876" s="181">
        <v>5246</v>
      </c>
      <c r="C7876" s="181">
        <v>722600</v>
      </c>
      <c r="D7876" s="181">
        <v>4</v>
      </c>
      <c r="E7876" s="180" t="s">
        <v>11958</v>
      </c>
      <c r="F7876" s="180" t="s">
        <v>32</v>
      </c>
    </row>
    <row r="7877" spans="1:6">
      <c r="A7877" s="180" t="s">
        <v>397</v>
      </c>
      <c r="B7877" s="181">
        <v>3510</v>
      </c>
      <c r="C7877" s="181">
        <v>336200</v>
      </c>
      <c r="D7877" s="181">
        <v>6</v>
      </c>
      <c r="E7877" s="180" t="s">
        <v>11959</v>
      </c>
      <c r="F7877" s="180" t="s">
        <v>11</v>
      </c>
    </row>
    <row r="7878" spans="1:6">
      <c r="A7878" s="180" t="s">
        <v>397</v>
      </c>
      <c r="B7878" s="181">
        <v>4359</v>
      </c>
      <c r="C7878" s="181">
        <v>213900</v>
      </c>
      <c r="D7878" s="181">
        <v>4</v>
      </c>
      <c r="E7878" s="180" t="s">
        <v>11960</v>
      </c>
      <c r="F7878" s="180" t="s">
        <v>11</v>
      </c>
    </row>
    <row r="7879" spans="1:6">
      <c r="A7879" s="180" t="s">
        <v>397</v>
      </c>
      <c r="B7879" s="181">
        <v>3503</v>
      </c>
      <c r="C7879" s="181">
        <v>279900</v>
      </c>
      <c r="D7879" s="181">
        <v>4</v>
      </c>
      <c r="E7879" s="180" t="s">
        <v>11961</v>
      </c>
      <c r="F7879" s="180" t="s">
        <v>11</v>
      </c>
    </row>
    <row r="7880" spans="1:6">
      <c r="A7880" s="180" t="s">
        <v>397</v>
      </c>
      <c r="B7880" s="181">
        <v>4060</v>
      </c>
      <c r="C7880" s="181">
        <v>226500</v>
      </c>
      <c r="D7880" s="181">
        <v>4</v>
      </c>
      <c r="E7880" s="180" t="s">
        <v>11962</v>
      </c>
      <c r="F7880" s="180" t="s">
        <v>159</v>
      </c>
    </row>
    <row r="7881" spans="1:6">
      <c r="A7881" s="180" t="s">
        <v>397</v>
      </c>
      <c r="B7881" s="181">
        <v>5535</v>
      </c>
      <c r="C7881" s="181">
        <v>473500</v>
      </c>
      <c r="D7881" s="181">
        <v>5</v>
      </c>
      <c r="E7881" s="180" t="s">
        <v>11963</v>
      </c>
      <c r="F7881" s="180" t="s">
        <v>10</v>
      </c>
    </row>
    <row r="7882" spans="1:6">
      <c r="A7882" s="180" t="s">
        <v>397</v>
      </c>
      <c r="B7882" s="181">
        <v>2935</v>
      </c>
      <c r="C7882" s="181">
        <v>257400</v>
      </c>
      <c r="D7882" s="181">
        <v>4</v>
      </c>
      <c r="E7882" s="180" t="s">
        <v>11964</v>
      </c>
      <c r="F7882" s="180" t="s">
        <v>14</v>
      </c>
    </row>
    <row r="7883" spans="1:6">
      <c r="A7883" s="180" t="s">
        <v>397</v>
      </c>
      <c r="B7883" s="181">
        <v>5898</v>
      </c>
      <c r="C7883" s="181">
        <v>339000</v>
      </c>
      <c r="D7883" s="181">
        <v>6</v>
      </c>
      <c r="E7883" s="180" t="s">
        <v>11965</v>
      </c>
      <c r="F7883" s="180" t="s">
        <v>11</v>
      </c>
    </row>
    <row r="7884" spans="1:6">
      <c r="A7884" s="180" t="s">
        <v>397</v>
      </c>
      <c r="B7884" s="181">
        <v>4598</v>
      </c>
      <c r="C7884" s="181">
        <v>1049700</v>
      </c>
      <c r="D7884" s="181">
        <v>4</v>
      </c>
      <c r="E7884" s="180" t="s">
        <v>11966</v>
      </c>
      <c r="F7884" s="180" t="s">
        <v>28</v>
      </c>
    </row>
    <row r="7885" spans="1:6">
      <c r="A7885" s="180" t="s">
        <v>397</v>
      </c>
      <c r="B7885" s="181">
        <v>5775</v>
      </c>
      <c r="C7885" s="181">
        <v>621100</v>
      </c>
      <c r="D7885" s="181">
        <v>6</v>
      </c>
      <c r="E7885" s="180" t="s">
        <v>11967</v>
      </c>
      <c r="F7885" s="180" t="s">
        <v>49</v>
      </c>
    </row>
    <row r="7886" spans="1:6">
      <c r="A7886" s="180" t="s">
        <v>397</v>
      </c>
      <c r="B7886" s="181">
        <v>3206</v>
      </c>
      <c r="C7886" s="181">
        <v>444500</v>
      </c>
      <c r="D7886" s="181">
        <v>4</v>
      </c>
      <c r="E7886" s="180" t="s">
        <v>11968</v>
      </c>
      <c r="F7886" s="180" t="s">
        <v>76</v>
      </c>
    </row>
    <row r="7887" spans="1:6">
      <c r="A7887" s="180" t="s">
        <v>397</v>
      </c>
      <c r="B7887" s="181">
        <v>4204</v>
      </c>
      <c r="C7887" s="181">
        <v>592300</v>
      </c>
      <c r="D7887" s="181">
        <v>7</v>
      </c>
      <c r="E7887" s="180" t="s">
        <v>11969</v>
      </c>
      <c r="F7887" s="180" t="s">
        <v>26</v>
      </c>
    </row>
    <row r="7888" spans="1:6">
      <c r="A7888" s="180" t="s">
        <v>397</v>
      </c>
      <c r="B7888" s="181">
        <v>2560</v>
      </c>
      <c r="C7888" s="181">
        <v>303600</v>
      </c>
      <c r="D7888" s="181">
        <v>4</v>
      </c>
      <c r="E7888" s="180" t="s">
        <v>11970</v>
      </c>
      <c r="F7888" s="180" t="s">
        <v>159</v>
      </c>
    </row>
    <row r="7889" spans="1:6">
      <c r="A7889" s="180" t="s">
        <v>397</v>
      </c>
      <c r="B7889" s="181">
        <v>5102</v>
      </c>
      <c r="C7889" s="181">
        <v>829100</v>
      </c>
      <c r="D7889" s="181">
        <v>4</v>
      </c>
      <c r="E7889" s="180" t="s">
        <v>11971</v>
      </c>
      <c r="F7889" s="180" t="s">
        <v>13</v>
      </c>
    </row>
    <row r="7890" spans="1:6">
      <c r="A7890" s="180" t="s">
        <v>397</v>
      </c>
      <c r="B7890" s="181">
        <v>5598</v>
      </c>
      <c r="C7890" s="181">
        <v>440000</v>
      </c>
      <c r="D7890" s="181">
        <v>6</v>
      </c>
      <c r="E7890" s="180" t="s">
        <v>11972</v>
      </c>
      <c r="F7890" s="180" t="s">
        <v>14</v>
      </c>
    </row>
    <row r="7891" spans="1:6">
      <c r="A7891" s="180" t="s">
        <v>397</v>
      </c>
      <c r="B7891" s="181">
        <v>3374</v>
      </c>
      <c r="C7891" s="181">
        <v>295900</v>
      </c>
      <c r="D7891" s="181">
        <v>5</v>
      </c>
      <c r="E7891" s="180" t="s">
        <v>11973</v>
      </c>
      <c r="F7891" s="180" t="s">
        <v>14</v>
      </c>
    </row>
    <row r="7892" spans="1:6">
      <c r="A7892" s="180" t="s">
        <v>397</v>
      </c>
      <c r="B7892" s="181">
        <v>3168</v>
      </c>
      <c r="C7892" s="181">
        <v>485600</v>
      </c>
      <c r="D7892" s="181">
        <v>4</v>
      </c>
      <c r="E7892" s="180" t="s">
        <v>11974</v>
      </c>
      <c r="F7892" s="180" t="s">
        <v>32</v>
      </c>
    </row>
    <row r="7893" spans="1:6">
      <c r="A7893" s="180" t="s">
        <v>397</v>
      </c>
      <c r="B7893" s="181">
        <v>4876</v>
      </c>
      <c r="C7893" s="181">
        <v>581500</v>
      </c>
      <c r="D7893" s="181">
        <v>6</v>
      </c>
      <c r="E7893" s="180" t="s">
        <v>11975</v>
      </c>
      <c r="F7893" s="180" t="s">
        <v>154</v>
      </c>
    </row>
    <row r="7894" spans="1:6">
      <c r="A7894" s="180" t="s">
        <v>397</v>
      </c>
      <c r="B7894" s="181">
        <v>5565</v>
      </c>
      <c r="C7894" s="181">
        <v>416700</v>
      </c>
      <c r="D7894" s="181">
        <v>6</v>
      </c>
      <c r="E7894" s="180" t="s">
        <v>11976</v>
      </c>
      <c r="F7894" s="180" t="s">
        <v>14</v>
      </c>
    </row>
    <row r="7895" spans="1:6">
      <c r="A7895" s="180" t="s">
        <v>397</v>
      </c>
      <c r="B7895" s="181">
        <v>5256</v>
      </c>
      <c r="C7895" s="181">
        <v>559400</v>
      </c>
      <c r="D7895" s="181">
        <v>6</v>
      </c>
      <c r="E7895" s="180" t="s">
        <v>11977</v>
      </c>
      <c r="F7895" s="180" t="s">
        <v>14</v>
      </c>
    </row>
    <row r="7896" spans="1:6">
      <c r="A7896" s="180" t="s">
        <v>397</v>
      </c>
      <c r="B7896" s="181">
        <v>5136</v>
      </c>
      <c r="C7896" s="181">
        <v>396500</v>
      </c>
      <c r="D7896" s="181">
        <v>6</v>
      </c>
      <c r="E7896" s="180" t="s">
        <v>11978</v>
      </c>
      <c r="F7896" s="180" t="s">
        <v>11</v>
      </c>
    </row>
    <row r="7897" spans="1:6">
      <c r="A7897" s="180" t="s">
        <v>397</v>
      </c>
      <c r="B7897" s="181">
        <v>5964</v>
      </c>
      <c r="C7897" s="181">
        <v>347700</v>
      </c>
      <c r="D7897" s="181">
        <v>7</v>
      </c>
      <c r="E7897" s="180" t="s">
        <v>11979</v>
      </c>
      <c r="F7897" s="180" t="s">
        <v>11</v>
      </c>
    </row>
    <row r="7898" spans="1:6">
      <c r="A7898" s="180" t="s">
        <v>397</v>
      </c>
      <c r="B7898" s="181">
        <v>3621</v>
      </c>
      <c r="C7898" s="181">
        <v>598800</v>
      </c>
      <c r="D7898" s="181">
        <v>4</v>
      </c>
      <c r="E7898" s="180" t="s">
        <v>11980</v>
      </c>
      <c r="F7898" s="180" t="s">
        <v>65</v>
      </c>
    </row>
    <row r="7899" spans="1:6">
      <c r="A7899" s="180" t="s">
        <v>397</v>
      </c>
      <c r="B7899" s="181">
        <v>4068</v>
      </c>
      <c r="C7899" s="181">
        <v>505700</v>
      </c>
      <c r="D7899" s="181">
        <v>5</v>
      </c>
      <c r="E7899" s="180" t="s">
        <v>11981</v>
      </c>
      <c r="F7899" s="180" t="s">
        <v>13</v>
      </c>
    </row>
    <row r="7900" spans="1:6">
      <c r="A7900" s="180" t="s">
        <v>397</v>
      </c>
      <c r="B7900" s="181">
        <v>3785</v>
      </c>
      <c r="C7900" s="181">
        <v>672800</v>
      </c>
      <c r="D7900" s="181">
        <v>4</v>
      </c>
      <c r="E7900" s="180" t="s">
        <v>11982</v>
      </c>
      <c r="F7900" s="180" t="s">
        <v>28</v>
      </c>
    </row>
    <row r="7901" spans="1:6">
      <c r="A7901" s="180" t="s">
        <v>397</v>
      </c>
      <c r="B7901" s="181">
        <v>2679</v>
      </c>
      <c r="C7901" s="181">
        <v>214300</v>
      </c>
      <c r="D7901" s="181">
        <v>6</v>
      </c>
      <c r="E7901" s="180" t="s">
        <v>11983</v>
      </c>
      <c r="F7901" s="180" t="s">
        <v>14</v>
      </c>
    </row>
    <row r="7902" spans="1:6">
      <c r="A7902" s="180" t="s">
        <v>397</v>
      </c>
      <c r="B7902" s="181">
        <v>4156</v>
      </c>
      <c r="C7902" s="181">
        <v>338800</v>
      </c>
      <c r="D7902" s="181">
        <v>4</v>
      </c>
      <c r="E7902" s="180" t="s">
        <v>11984</v>
      </c>
      <c r="F7902" s="180" t="s">
        <v>206</v>
      </c>
    </row>
    <row r="7903" spans="1:6">
      <c r="A7903" s="180" t="s">
        <v>397</v>
      </c>
      <c r="B7903" s="181">
        <v>5672</v>
      </c>
      <c r="C7903" s="181">
        <v>333000</v>
      </c>
      <c r="D7903" s="181">
        <v>6</v>
      </c>
      <c r="E7903" s="180" t="s">
        <v>11985</v>
      </c>
      <c r="F7903" s="180" t="s">
        <v>15</v>
      </c>
    </row>
    <row r="7904" spans="1:6">
      <c r="A7904" s="180" t="s">
        <v>397</v>
      </c>
      <c r="B7904" s="181">
        <v>3063</v>
      </c>
      <c r="C7904" s="181">
        <v>453800</v>
      </c>
      <c r="D7904" s="181">
        <v>4</v>
      </c>
      <c r="E7904" s="180" t="s">
        <v>11986</v>
      </c>
      <c r="F7904" s="180" t="s">
        <v>49</v>
      </c>
    </row>
    <row r="7905" spans="1:6">
      <c r="A7905" s="180" t="s">
        <v>397</v>
      </c>
      <c r="B7905" s="181">
        <v>6159</v>
      </c>
      <c r="C7905" s="181">
        <v>713500</v>
      </c>
      <c r="D7905" s="181">
        <v>6</v>
      </c>
      <c r="E7905" s="180" t="s">
        <v>11987</v>
      </c>
      <c r="F7905" s="180" t="s">
        <v>13</v>
      </c>
    </row>
    <row r="7906" spans="1:6">
      <c r="A7906" s="180" t="s">
        <v>397</v>
      </c>
      <c r="B7906" s="181">
        <v>7183</v>
      </c>
      <c r="C7906" s="181">
        <v>534600</v>
      </c>
      <c r="D7906" s="181">
        <v>6</v>
      </c>
      <c r="E7906" s="180" t="s">
        <v>11988</v>
      </c>
      <c r="F7906" s="180" t="s">
        <v>14</v>
      </c>
    </row>
    <row r="7907" spans="1:6">
      <c r="A7907" s="180" t="s">
        <v>397</v>
      </c>
      <c r="B7907" s="181">
        <v>4164</v>
      </c>
      <c r="C7907" s="181">
        <v>303300</v>
      </c>
      <c r="D7907" s="181">
        <v>6</v>
      </c>
      <c r="E7907" s="180" t="s">
        <v>11989</v>
      </c>
      <c r="F7907" s="180" t="s">
        <v>11</v>
      </c>
    </row>
    <row r="7908" spans="1:6">
      <c r="A7908" s="180" t="s">
        <v>397</v>
      </c>
      <c r="B7908" s="181">
        <v>5334</v>
      </c>
      <c r="C7908" s="181">
        <v>925500</v>
      </c>
      <c r="D7908" s="181">
        <v>4</v>
      </c>
      <c r="E7908" s="180" t="s">
        <v>11990</v>
      </c>
      <c r="F7908" s="180" t="s">
        <v>78</v>
      </c>
    </row>
    <row r="7909" spans="1:6">
      <c r="A7909" s="180" t="s">
        <v>397</v>
      </c>
      <c r="B7909" s="181">
        <v>4590</v>
      </c>
      <c r="C7909" s="181">
        <v>603000</v>
      </c>
      <c r="D7909" s="181">
        <v>4</v>
      </c>
      <c r="E7909" s="180" t="s">
        <v>11991</v>
      </c>
      <c r="F7909" s="180" t="s">
        <v>5</v>
      </c>
    </row>
    <row r="7910" spans="1:6">
      <c r="A7910" s="180" t="s">
        <v>397</v>
      </c>
      <c r="B7910" s="181">
        <v>4281</v>
      </c>
      <c r="C7910" s="181">
        <v>515600</v>
      </c>
      <c r="D7910" s="181">
        <v>5</v>
      </c>
      <c r="E7910" s="180" t="s">
        <v>11992</v>
      </c>
      <c r="F7910" s="180" t="s">
        <v>13</v>
      </c>
    </row>
    <row r="7911" spans="1:6">
      <c r="A7911" s="180" t="s">
        <v>397</v>
      </c>
      <c r="B7911" s="181">
        <v>4431</v>
      </c>
      <c r="C7911" s="181">
        <v>650100</v>
      </c>
      <c r="D7911" s="181">
        <v>4</v>
      </c>
      <c r="E7911" s="180" t="s">
        <v>11993</v>
      </c>
      <c r="F7911" s="180" t="s">
        <v>31</v>
      </c>
    </row>
    <row r="7912" spans="1:6">
      <c r="A7912" s="180" t="s">
        <v>397</v>
      </c>
      <c r="B7912" s="181">
        <v>3978</v>
      </c>
      <c r="C7912" s="181">
        <v>342600</v>
      </c>
      <c r="D7912" s="181">
        <v>6</v>
      </c>
      <c r="E7912" s="180" t="s">
        <v>11994</v>
      </c>
      <c r="F7912" s="180" t="s">
        <v>14</v>
      </c>
    </row>
    <row r="7913" spans="1:6">
      <c r="A7913" s="180" t="s">
        <v>397</v>
      </c>
      <c r="B7913" s="181">
        <v>3181</v>
      </c>
      <c r="C7913" s="181">
        <v>306000</v>
      </c>
      <c r="D7913" s="181">
        <v>4</v>
      </c>
      <c r="E7913" s="180" t="s">
        <v>11995</v>
      </c>
      <c r="F7913" s="180" t="s">
        <v>77</v>
      </c>
    </row>
    <row r="7914" spans="1:6">
      <c r="A7914" s="180" t="s">
        <v>397</v>
      </c>
      <c r="B7914" s="181">
        <v>4427</v>
      </c>
      <c r="C7914" s="181">
        <v>680600</v>
      </c>
      <c r="D7914" s="181">
        <v>6</v>
      </c>
      <c r="E7914" s="180" t="s">
        <v>11996</v>
      </c>
      <c r="F7914" s="180" t="s">
        <v>28</v>
      </c>
    </row>
    <row r="7915" spans="1:6">
      <c r="A7915" s="180" t="s">
        <v>397</v>
      </c>
      <c r="B7915" s="181">
        <v>4352</v>
      </c>
      <c r="C7915" s="181">
        <v>500800</v>
      </c>
      <c r="D7915" s="181">
        <v>4</v>
      </c>
      <c r="E7915" s="180" t="s">
        <v>11997</v>
      </c>
      <c r="F7915" s="180" t="s">
        <v>41</v>
      </c>
    </row>
    <row r="7916" spans="1:6">
      <c r="A7916" s="180" t="s">
        <v>397</v>
      </c>
      <c r="B7916" s="181">
        <v>5206</v>
      </c>
      <c r="C7916" s="181">
        <v>676800</v>
      </c>
      <c r="D7916" s="181">
        <v>5</v>
      </c>
      <c r="E7916" s="180" t="s">
        <v>11998</v>
      </c>
      <c r="F7916" s="180" t="s">
        <v>13</v>
      </c>
    </row>
    <row r="7917" spans="1:6">
      <c r="A7917" s="180" t="s">
        <v>397</v>
      </c>
      <c r="B7917" s="181">
        <v>4091</v>
      </c>
      <c r="C7917" s="181">
        <v>1043700</v>
      </c>
      <c r="D7917" s="181">
        <v>4</v>
      </c>
      <c r="E7917" s="180" t="s">
        <v>11999</v>
      </c>
      <c r="F7917" s="180" t="s">
        <v>66</v>
      </c>
    </row>
    <row r="7918" spans="1:6">
      <c r="A7918" s="180" t="s">
        <v>397</v>
      </c>
      <c r="B7918" s="181">
        <v>4608</v>
      </c>
      <c r="C7918" s="181">
        <v>686600</v>
      </c>
      <c r="D7918" s="181">
        <v>6</v>
      </c>
      <c r="E7918" s="180" t="s">
        <v>12000</v>
      </c>
      <c r="F7918" s="180" t="s">
        <v>16</v>
      </c>
    </row>
    <row r="7919" spans="1:6">
      <c r="A7919" s="180" t="s">
        <v>397</v>
      </c>
      <c r="B7919" s="181">
        <v>3192</v>
      </c>
      <c r="C7919" s="181">
        <v>465000</v>
      </c>
      <c r="D7919" s="181">
        <v>4</v>
      </c>
      <c r="E7919" s="180" t="s">
        <v>12001</v>
      </c>
      <c r="F7919" s="180" t="s">
        <v>97</v>
      </c>
    </row>
    <row r="7920" spans="1:6">
      <c r="A7920" s="180" t="s">
        <v>397</v>
      </c>
      <c r="B7920" s="181">
        <v>3899</v>
      </c>
      <c r="C7920" s="181">
        <v>293300</v>
      </c>
      <c r="D7920" s="181">
        <v>6</v>
      </c>
      <c r="E7920" s="180" t="s">
        <v>12002</v>
      </c>
      <c r="F7920" s="180" t="s">
        <v>11</v>
      </c>
    </row>
    <row r="7921" spans="1:6">
      <c r="A7921" s="180" t="s">
        <v>397</v>
      </c>
      <c r="B7921" s="181">
        <v>3766</v>
      </c>
      <c r="C7921" s="181">
        <v>534800</v>
      </c>
      <c r="D7921" s="181">
        <v>4</v>
      </c>
      <c r="E7921" s="180" t="s">
        <v>12003</v>
      </c>
      <c r="F7921" s="180" t="s">
        <v>13</v>
      </c>
    </row>
    <row r="7922" spans="1:6">
      <c r="A7922" s="180" t="s">
        <v>397</v>
      </c>
      <c r="B7922" s="181">
        <v>4738</v>
      </c>
      <c r="C7922" s="181">
        <v>624000</v>
      </c>
      <c r="D7922" s="181">
        <v>5</v>
      </c>
      <c r="E7922" s="180" t="s">
        <v>12004</v>
      </c>
      <c r="F7922" s="180" t="s">
        <v>13</v>
      </c>
    </row>
    <row r="7923" spans="1:6">
      <c r="A7923" s="180" t="s">
        <v>397</v>
      </c>
      <c r="B7923" s="181">
        <v>5134</v>
      </c>
      <c r="C7923" s="181">
        <v>1047300</v>
      </c>
      <c r="D7923" s="181">
        <v>4</v>
      </c>
      <c r="E7923" s="180" t="s">
        <v>12005</v>
      </c>
      <c r="F7923" s="180" t="s">
        <v>24</v>
      </c>
    </row>
    <row r="7924" spans="1:6">
      <c r="A7924" s="180" t="s">
        <v>397</v>
      </c>
      <c r="B7924" s="181">
        <v>5544</v>
      </c>
      <c r="C7924" s="181">
        <v>472900</v>
      </c>
      <c r="D7924" s="181">
        <v>6</v>
      </c>
      <c r="E7924" s="180" t="s">
        <v>12006</v>
      </c>
      <c r="F7924" s="180" t="s">
        <v>10</v>
      </c>
    </row>
    <row r="7925" spans="1:6">
      <c r="A7925" s="180" t="s">
        <v>397</v>
      </c>
      <c r="B7925" s="181">
        <v>4557</v>
      </c>
      <c r="C7925" s="181">
        <v>412600</v>
      </c>
      <c r="D7925" s="181">
        <v>6</v>
      </c>
      <c r="E7925" s="180" t="s">
        <v>12007</v>
      </c>
      <c r="F7925" s="180" t="s">
        <v>14</v>
      </c>
    </row>
    <row r="7926" spans="1:6">
      <c r="A7926" s="180" t="s">
        <v>397</v>
      </c>
      <c r="B7926" s="181">
        <v>4332</v>
      </c>
      <c r="C7926" s="181">
        <v>497800</v>
      </c>
      <c r="D7926" s="181">
        <v>6</v>
      </c>
      <c r="E7926" s="180" t="s">
        <v>12008</v>
      </c>
      <c r="F7926" s="180" t="s">
        <v>10</v>
      </c>
    </row>
    <row r="7927" spans="1:6">
      <c r="A7927" s="180" t="s">
        <v>397</v>
      </c>
      <c r="B7927" s="181">
        <v>4431</v>
      </c>
      <c r="C7927" s="181">
        <v>284500</v>
      </c>
      <c r="D7927" s="181">
        <v>4</v>
      </c>
      <c r="E7927" s="180" t="s">
        <v>12009</v>
      </c>
      <c r="F7927" s="180" t="s">
        <v>11</v>
      </c>
    </row>
    <row r="7928" spans="1:6">
      <c r="A7928" s="180" t="s">
        <v>397</v>
      </c>
      <c r="B7928" s="181">
        <v>4542</v>
      </c>
      <c r="C7928" s="181">
        <v>359500</v>
      </c>
      <c r="D7928" s="181">
        <v>5</v>
      </c>
      <c r="E7928" s="180" t="s">
        <v>12010</v>
      </c>
      <c r="F7928" s="180" t="s">
        <v>11</v>
      </c>
    </row>
    <row r="7929" spans="1:6">
      <c r="A7929" s="180" t="s">
        <v>397</v>
      </c>
      <c r="B7929" s="181">
        <v>7094</v>
      </c>
      <c r="C7929" s="181">
        <v>1322800</v>
      </c>
      <c r="D7929" s="181">
        <v>5</v>
      </c>
      <c r="E7929" s="180" t="s">
        <v>12011</v>
      </c>
      <c r="F7929" s="180" t="s">
        <v>78</v>
      </c>
    </row>
    <row r="7930" spans="1:6">
      <c r="A7930" s="180" t="s">
        <v>397</v>
      </c>
      <c r="B7930" s="181">
        <v>5498</v>
      </c>
      <c r="C7930" s="181">
        <v>535100</v>
      </c>
      <c r="D7930" s="181">
        <v>6</v>
      </c>
      <c r="E7930" s="180" t="s">
        <v>12012</v>
      </c>
      <c r="F7930" s="180" t="s">
        <v>13</v>
      </c>
    </row>
    <row r="7931" spans="1:6">
      <c r="A7931" s="180" t="s">
        <v>397</v>
      </c>
      <c r="B7931" s="181">
        <v>2624</v>
      </c>
      <c r="C7931" s="181">
        <v>300000</v>
      </c>
      <c r="D7931" s="181">
        <v>4</v>
      </c>
      <c r="E7931" s="180" t="s">
        <v>12013</v>
      </c>
      <c r="F7931" s="180" t="s">
        <v>12</v>
      </c>
    </row>
    <row r="7932" spans="1:6">
      <c r="A7932" s="180" t="s">
        <v>397</v>
      </c>
      <c r="B7932" s="181">
        <v>4510</v>
      </c>
      <c r="C7932" s="181">
        <v>741400</v>
      </c>
      <c r="D7932" s="181">
        <v>4</v>
      </c>
      <c r="E7932" s="180" t="s">
        <v>12014</v>
      </c>
      <c r="F7932" s="180" t="s">
        <v>44</v>
      </c>
    </row>
    <row r="7933" spans="1:6">
      <c r="A7933" s="180" t="s">
        <v>397</v>
      </c>
      <c r="B7933" s="181">
        <v>9584</v>
      </c>
      <c r="C7933" s="181">
        <v>653800</v>
      </c>
      <c r="D7933" s="181">
        <v>6</v>
      </c>
      <c r="E7933" s="180" t="s">
        <v>12015</v>
      </c>
      <c r="F7933" s="180" t="s">
        <v>10</v>
      </c>
    </row>
    <row r="7934" spans="1:6">
      <c r="A7934" s="180" t="s">
        <v>397</v>
      </c>
      <c r="B7934" s="181">
        <v>6693</v>
      </c>
      <c r="C7934" s="181">
        <v>865300</v>
      </c>
      <c r="D7934" s="181">
        <v>6</v>
      </c>
      <c r="E7934" s="180" t="s">
        <v>12016</v>
      </c>
      <c r="F7934" s="180" t="s">
        <v>32</v>
      </c>
    </row>
    <row r="7935" spans="1:6">
      <c r="A7935" s="180" t="s">
        <v>397</v>
      </c>
      <c r="B7935" s="181">
        <v>4482</v>
      </c>
      <c r="C7935" s="181">
        <v>517000</v>
      </c>
      <c r="D7935" s="181">
        <v>4</v>
      </c>
      <c r="E7935" s="180" t="s">
        <v>12017</v>
      </c>
      <c r="F7935" s="180" t="s">
        <v>5</v>
      </c>
    </row>
    <row r="7936" spans="1:6">
      <c r="A7936" s="180" t="s">
        <v>397</v>
      </c>
      <c r="B7936" s="181">
        <v>4352</v>
      </c>
      <c r="C7936" s="181">
        <v>645800</v>
      </c>
      <c r="D7936" s="181">
        <v>5</v>
      </c>
      <c r="E7936" s="180" t="s">
        <v>12018</v>
      </c>
      <c r="F7936" s="180" t="s">
        <v>18</v>
      </c>
    </row>
    <row r="7937" spans="1:6">
      <c r="A7937" s="180" t="s">
        <v>397</v>
      </c>
      <c r="B7937" s="181">
        <v>4650</v>
      </c>
      <c r="C7937" s="181">
        <v>320700</v>
      </c>
      <c r="D7937" s="181">
        <v>6</v>
      </c>
      <c r="E7937" s="180" t="s">
        <v>12019</v>
      </c>
      <c r="F7937" s="180" t="s">
        <v>11</v>
      </c>
    </row>
    <row r="7938" spans="1:6">
      <c r="A7938" s="180" t="s">
        <v>397</v>
      </c>
      <c r="B7938" s="181">
        <v>4701</v>
      </c>
      <c r="C7938" s="181">
        <v>421100</v>
      </c>
      <c r="D7938" s="181">
        <v>4</v>
      </c>
      <c r="E7938" s="180" t="s">
        <v>12020</v>
      </c>
      <c r="F7938" s="180" t="s">
        <v>10</v>
      </c>
    </row>
    <row r="7939" spans="1:6">
      <c r="A7939" s="180" t="s">
        <v>397</v>
      </c>
      <c r="B7939" s="181">
        <v>2601</v>
      </c>
      <c r="C7939" s="181">
        <v>1036000</v>
      </c>
      <c r="D7939" s="181">
        <v>4</v>
      </c>
      <c r="E7939" s="180" t="s">
        <v>12021</v>
      </c>
      <c r="F7939" s="180" t="s">
        <v>7</v>
      </c>
    </row>
    <row r="7940" spans="1:6">
      <c r="A7940" s="180" t="s">
        <v>397</v>
      </c>
      <c r="B7940" s="181">
        <v>2670</v>
      </c>
      <c r="C7940" s="181">
        <v>373000</v>
      </c>
      <c r="D7940" s="181">
        <v>6</v>
      </c>
      <c r="E7940" s="180" t="s">
        <v>12022</v>
      </c>
      <c r="F7940" s="180" t="s">
        <v>16</v>
      </c>
    </row>
    <row r="7941" spans="1:6">
      <c r="A7941" s="180" t="s">
        <v>397</v>
      </c>
      <c r="B7941" s="181">
        <v>4544</v>
      </c>
      <c r="C7941" s="181">
        <v>741100</v>
      </c>
      <c r="D7941" s="181">
        <v>4</v>
      </c>
      <c r="E7941" s="180" t="s">
        <v>12023</v>
      </c>
      <c r="F7941" s="180" t="s">
        <v>28</v>
      </c>
    </row>
    <row r="7942" spans="1:6">
      <c r="A7942" s="180" t="s">
        <v>397</v>
      </c>
      <c r="B7942" s="181">
        <v>3278</v>
      </c>
      <c r="C7942" s="181">
        <v>366900</v>
      </c>
      <c r="D7942" s="181">
        <v>4</v>
      </c>
      <c r="E7942" s="180" t="s">
        <v>12024</v>
      </c>
      <c r="F7942" s="180" t="s">
        <v>14</v>
      </c>
    </row>
    <row r="7943" spans="1:6">
      <c r="A7943" s="180" t="s">
        <v>397</v>
      </c>
      <c r="B7943" s="181">
        <v>2887</v>
      </c>
      <c r="C7943" s="181">
        <v>1233600</v>
      </c>
      <c r="D7943" s="181">
        <v>6</v>
      </c>
      <c r="E7943" s="180" t="s">
        <v>12025</v>
      </c>
      <c r="F7943" s="180" t="s">
        <v>7</v>
      </c>
    </row>
    <row r="7944" spans="1:6">
      <c r="A7944" s="180" t="s">
        <v>397</v>
      </c>
      <c r="B7944" s="181">
        <v>3100</v>
      </c>
      <c r="C7944" s="181">
        <v>288000</v>
      </c>
      <c r="D7944" s="181">
        <v>5</v>
      </c>
      <c r="E7944" s="180" t="s">
        <v>12026</v>
      </c>
      <c r="F7944" s="180" t="s">
        <v>11</v>
      </c>
    </row>
    <row r="7945" spans="1:6">
      <c r="A7945" s="180" t="s">
        <v>397</v>
      </c>
      <c r="B7945" s="181">
        <v>2556</v>
      </c>
      <c r="C7945" s="181">
        <v>267500</v>
      </c>
      <c r="D7945" s="181">
        <v>4</v>
      </c>
      <c r="E7945" s="180" t="s">
        <v>12027</v>
      </c>
      <c r="F7945" s="180" t="s">
        <v>79</v>
      </c>
    </row>
    <row r="7946" spans="1:6">
      <c r="A7946" s="180" t="s">
        <v>397</v>
      </c>
      <c r="B7946" s="181">
        <v>3630</v>
      </c>
      <c r="C7946" s="181">
        <v>662500</v>
      </c>
      <c r="D7946" s="181">
        <v>4</v>
      </c>
      <c r="E7946" s="180" t="s">
        <v>12028</v>
      </c>
      <c r="F7946" s="180" t="s">
        <v>7</v>
      </c>
    </row>
    <row r="7947" spans="1:6">
      <c r="A7947" s="180" t="s">
        <v>397</v>
      </c>
      <c r="B7947" s="181">
        <v>4708</v>
      </c>
      <c r="C7947" s="181">
        <v>624600</v>
      </c>
      <c r="D7947" s="181">
        <v>6</v>
      </c>
      <c r="E7947" s="180" t="s">
        <v>12029</v>
      </c>
      <c r="F7947" s="180" t="s">
        <v>74</v>
      </c>
    </row>
    <row r="7948" spans="1:6">
      <c r="A7948" s="180" t="s">
        <v>397</v>
      </c>
      <c r="B7948" s="181">
        <v>4752</v>
      </c>
      <c r="C7948" s="181">
        <v>636100</v>
      </c>
      <c r="D7948" s="181">
        <v>6</v>
      </c>
      <c r="E7948" s="180" t="s">
        <v>12030</v>
      </c>
      <c r="F7948" s="180" t="s">
        <v>32</v>
      </c>
    </row>
    <row r="7949" spans="1:6">
      <c r="A7949" s="180" t="s">
        <v>397</v>
      </c>
      <c r="B7949" s="181">
        <v>2475</v>
      </c>
      <c r="C7949" s="181">
        <v>461500</v>
      </c>
      <c r="D7949" s="181">
        <v>4</v>
      </c>
      <c r="E7949" s="180" t="s">
        <v>12031</v>
      </c>
      <c r="F7949" s="180" t="s">
        <v>78</v>
      </c>
    </row>
    <row r="7950" spans="1:6">
      <c r="A7950" s="180" t="s">
        <v>397</v>
      </c>
      <c r="B7950" s="181">
        <v>3812</v>
      </c>
      <c r="C7950" s="181">
        <v>391800</v>
      </c>
      <c r="D7950" s="181">
        <v>4</v>
      </c>
      <c r="E7950" s="180" t="s">
        <v>12032</v>
      </c>
      <c r="F7950" s="180" t="s">
        <v>27</v>
      </c>
    </row>
    <row r="7951" spans="1:6">
      <c r="A7951" s="180" t="s">
        <v>397</v>
      </c>
      <c r="B7951" s="181">
        <v>4860</v>
      </c>
      <c r="C7951" s="181">
        <v>408800</v>
      </c>
      <c r="D7951" s="181">
        <v>6</v>
      </c>
      <c r="E7951" s="180" t="s">
        <v>12033</v>
      </c>
      <c r="F7951" s="180" t="s">
        <v>14</v>
      </c>
    </row>
    <row r="7952" spans="1:6">
      <c r="A7952" s="180" t="s">
        <v>397</v>
      </c>
      <c r="B7952" s="181">
        <v>6804</v>
      </c>
      <c r="C7952" s="181">
        <v>457700</v>
      </c>
      <c r="D7952" s="181">
        <v>6</v>
      </c>
      <c r="E7952" s="180" t="s">
        <v>12034</v>
      </c>
      <c r="F7952" s="180" t="s">
        <v>58</v>
      </c>
    </row>
    <row r="7953" spans="1:6">
      <c r="A7953" s="180" t="s">
        <v>397</v>
      </c>
      <c r="B7953" s="181">
        <v>3747</v>
      </c>
      <c r="C7953" s="181">
        <v>571300</v>
      </c>
      <c r="D7953" s="181">
        <v>4</v>
      </c>
      <c r="E7953" s="180" t="s">
        <v>12035</v>
      </c>
      <c r="F7953" s="180" t="s">
        <v>13</v>
      </c>
    </row>
    <row r="7954" spans="1:6">
      <c r="A7954" s="180" t="s">
        <v>397</v>
      </c>
      <c r="B7954" s="181">
        <v>3825</v>
      </c>
      <c r="C7954" s="181">
        <v>557200</v>
      </c>
      <c r="D7954" s="181">
        <v>5</v>
      </c>
      <c r="E7954" s="180" t="s">
        <v>12036</v>
      </c>
      <c r="F7954" s="180" t="s">
        <v>13</v>
      </c>
    </row>
    <row r="7955" spans="1:6">
      <c r="A7955" s="180" t="s">
        <v>397</v>
      </c>
      <c r="B7955" s="181">
        <v>5259</v>
      </c>
      <c r="C7955" s="181">
        <v>406100</v>
      </c>
      <c r="D7955" s="181">
        <v>4</v>
      </c>
      <c r="E7955" s="180" t="s">
        <v>12037</v>
      </c>
      <c r="F7955" s="180" t="s">
        <v>10</v>
      </c>
    </row>
    <row r="7956" spans="1:6">
      <c r="A7956" s="180" t="s">
        <v>397</v>
      </c>
      <c r="B7956" s="181">
        <v>2668</v>
      </c>
      <c r="C7956" s="181">
        <v>160100</v>
      </c>
      <c r="D7956" s="181">
        <v>4</v>
      </c>
      <c r="E7956" s="180" t="s">
        <v>12038</v>
      </c>
      <c r="F7956" s="180" t="s">
        <v>103</v>
      </c>
    </row>
    <row r="7957" spans="1:6">
      <c r="A7957" s="180" t="s">
        <v>397</v>
      </c>
      <c r="B7957" s="181">
        <v>3792</v>
      </c>
      <c r="C7957" s="181">
        <v>351800</v>
      </c>
      <c r="D7957" s="181">
        <v>4</v>
      </c>
      <c r="E7957" s="180" t="s">
        <v>12039</v>
      </c>
      <c r="F7957" s="180" t="s">
        <v>15</v>
      </c>
    </row>
    <row r="7958" spans="1:6">
      <c r="A7958" s="180" t="s">
        <v>397</v>
      </c>
      <c r="B7958" s="181">
        <v>2851</v>
      </c>
      <c r="C7958" s="181">
        <v>266400</v>
      </c>
      <c r="D7958" s="181">
        <v>4</v>
      </c>
      <c r="E7958" s="180" t="s">
        <v>12040</v>
      </c>
      <c r="F7958" s="180" t="s">
        <v>14</v>
      </c>
    </row>
    <row r="7959" spans="1:6">
      <c r="A7959" s="180" t="s">
        <v>397</v>
      </c>
      <c r="B7959" s="181">
        <v>7296</v>
      </c>
      <c r="C7959" s="181">
        <v>1082800</v>
      </c>
      <c r="D7959" s="181">
        <v>8</v>
      </c>
      <c r="E7959" s="180" t="s">
        <v>12041</v>
      </c>
      <c r="F7959" s="180" t="s">
        <v>154</v>
      </c>
    </row>
    <row r="7960" spans="1:6">
      <c r="A7960" s="180" t="s">
        <v>397</v>
      </c>
      <c r="B7960" s="181">
        <v>4442</v>
      </c>
      <c r="C7960" s="181">
        <v>553000</v>
      </c>
      <c r="D7960" s="181">
        <v>6</v>
      </c>
      <c r="E7960" s="180" t="s">
        <v>12042</v>
      </c>
      <c r="F7960" s="180" t="s">
        <v>257</v>
      </c>
    </row>
    <row r="7961" spans="1:6">
      <c r="A7961" s="180" t="s">
        <v>397</v>
      </c>
      <c r="B7961" s="181">
        <v>5688</v>
      </c>
      <c r="C7961" s="181">
        <v>454400</v>
      </c>
      <c r="D7961" s="181">
        <v>6</v>
      </c>
      <c r="E7961" s="180" t="s">
        <v>12043</v>
      </c>
      <c r="F7961" s="180" t="s">
        <v>14</v>
      </c>
    </row>
    <row r="7962" spans="1:6">
      <c r="A7962" s="180" t="s">
        <v>397</v>
      </c>
      <c r="B7962" s="181">
        <v>2446</v>
      </c>
      <c r="C7962" s="181">
        <v>697600</v>
      </c>
      <c r="D7962" s="181">
        <v>5</v>
      </c>
      <c r="E7962" s="180" t="s">
        <v>12044</v>
      </c>
      <c r="F7962" s="180" t="s">
        <v>7</v>
      </c>
    </row>
    <row r="7963" spans="1:6">
      <c r="A7963" s="180" t="s">
        <v>397</v>
      </c>
      <c r="B7963" s="181">
        <v>5280</v>
      </c>
      <c r="C7963" s="181">
        <v>348100</v>
      </c>
      <c r="D7963" s="181">
        <v>4</v>
      </c>
      <c r="E7963" s="180" t="s">
        <v>12045</v>
      </c>
      <c r="F7963" s="180" t="s">
        <v>14</v>
      </c>
    </row>
    <row r="7964" spans="1:6">
      <c r="A7964" s="180" t="s">
        <v>397</v>
      </c>
      <c r="B7964" s="181">
        <v>2717</v>
      </c>
      <c r="C7964" s="181">
        <v>528500</v>
      </c>
      <c r="D7964" s="181">
        <v>4</v>
      </c>
      <c r="E7964" s="180" t="s">
        <v>12046</v>
      </c>
      <c r="F7964" s="180" t="s">
        <v>45</v>
      </c>
    </row>
    <row r="7965" spans="1:6">
      <c r="A7965" s="180" t="s">
        <v>397</v>
      </c>
      <c r="B7965" s="181">
        <v>2912</v>
      </c>
      <c r="C7965" s="181">
        <v>275300</v>
      </c>
      <c r="D7965" s="181">
        <v>4</v>
      </c>
      <c r="E7965" s="180" t="s">
        <v>12047</v>
      </c>
      <c r="F7965" s="180" t="s">
        <v>175</v>
      </c>
    </row>
    <row r="7966" spans="1:6">
      <c r="A7966" s="180" t="s">
        <v>397</v>
      </c>
      <c r="B7966" s="181">
        <v>4959</v>
      </c>
      <c r="C7966" s="181">
        <v>1021700</v>
      </c>
      <c r="D7966" s="181">
        <v>5</v>
      </c>
      <c r="E7966" s="180" t="s">
        <v>12048</v>
      </c>
      <c r="F7966" s="180" t="s">
        <v>7</v>
      </c>
    </row>
    <row r="7967" spans="1:6">
      <c r="A7967" s="180" t="s">
        <v>397</v>
      </c>
      <c r="B7967" s="181">
        <v>3681</v>
      </c>
      <c r="C7967" s="181">
        <v>496700</v>
      </c>
      <c r="D7967" s="181">
        <v>6</v>
      </c>
      <c r="E7967" s="180" t="s">
        <v>12049</v>
      </c>
      <c r="F7967" s="180" t="s">
        <v>10</v>
      </c>
    </row>
    <row r="7968" spans="1:6">
      <c r="A7968" s="180" t="s">
        <v>397</v>
      </c>
      <c r="B7968" s="181">
        <v>3273</v>
      </c>
      <c r="C7968" s="181">
        <v>228800</v>
      </c>
      <c r="D7968" s="181">
        <v>4</v>
      </c>
      <c r="E7968" s="180" t="s">
        <v>12050</v>
      </c>
      <c r="F7968" s="180" t="s">
        <v>11</v>
      </c>
    </row>
    <row r="7969" spans="1:6">
      <c r="A7969" s="180" t="s">
        <v>397</v>
      </c>
      <c r="B7969" s="181">
        <v>7818</v>
      </c>
      <c r="C7969" s="181">
        <v>753200</v>
      </c>
      <c r="D7969" s="181">
        <v>6</v>
      </c>
      <c r="E7969" s="180" t="s">
        <v>12051</v>
      </c>
      <c r="F7969" s="180" t="s">
        <v>62</v>
      </c>
    </row>
    <row r="7970" spans="1:6">
      <c r="A7970" s="180" t="s">
        <v>397</v>
      </c>
      <c r="B7970" s="181">
        <v>3262</v>
      </c>
      <c r="C7970" s="181">
        <v>419500</v>
      </c>
      <c r="D7970" s="181">
        <v>4</v>
      </c>
      <c r="E7970" s="180" t="s">
        <v>12052</v>
      </c>
      <c r="F7970" s="180" t="s">
        <v>18</v>
      </c>
    </row>
    <row r="7971" spans="1:6">
      <c r="A7971" s="180" t="s">
        <v>397</v>
      </c>
      <c r="B7971" s="181">
        <v>3663</v>
      </c>
      <c r="C7971" s="181">
        <v>313200</v>
      </c>
      <c r="D7971" s="181">
        <v>5</v>
      </c>
      <c r="E7971" s="180" t="s">
        <v>12053</v>
      </c>
      <c r="F7971" s="180" t="s">
        <v>14</v>
      </c>
    </row>
    <row r="7972" spans="1:6">
      <c r="A7972" s="180" t="s">
        <v>397</v>
      </c>
      <c r="B7972" s="181">
        <v>8608</v>
      </c>
      <c r="C7972" s="181">
        <v>1390900</v>
      </c>
      <c r="D7972" s="181">
        <v>6</v>
      </c>
      <c r="E7972" s="180" t="s">
        <v>12054</v>
      </c>
      <c r="F7972" s="180" t="s">
        <v>24</v>
      </c>
    </row>
    <row r="7973" spans="1:6">
      <c r="A7973" s="180" t="s">
        <v>397</v>
      </c>
      <c r="B7973" s="181">
        <v>3840</v>
      </c>
      <c r="C7973" s="181">
        <v>968900</v>
      </c>
      <c r="D7973" s="181">
        <v>6</v>
      </c>
      <c r="E7973" s="180" t="s">
        <v>12055</v>
      </c>
      <c r="F7973" s="180" t="s">
        <v>72</v>
      </c>
    </row>
    <row r="7974" spans="1:6">
      <c r="A7974" s="180" t="s">
        <v>397</v>
      </c>
      <c r="B7974" s="181">
        <v>4004</v>
      </c>
      <c r="C7974" s="181">
        <v>245800</v>
      </c>
      <c r="D7974" s="181">
        <v>4</v>
      </c>
      <c r="E7974" s="180" t="s">
        <v>12056</v>
      </c>
      <c r="F7974" s="180" t="s">
        <v>103</v>
      </c>
    </row>
    <row r="7975" spans="1:6">
      <c r="A7975" s="180" t="s">
        <v>397</v>
      </c>
      <c r="B7975" s="181">
        <v>8106</v>
      </c>
      <c r="C7975" s="181">
        <v>1040800</v>
      </c>
      <c r="D7975" s="181">
        <v>7</v>
      </c>
      <c r="E7975" s="180" t="s">
        <v>12057</v>
      </c>
      <c r="F7975" s="180" t="s">
        <v>44</v>
      </c>
    </row>
    <row r="7976" spans="1:6">
      <c r="A7976" s="180" t="s">
        <v>397</v>
      </c>
      <c r="B7976" s="181">
        <v>4392</v>
      </c>
      <c r="C7976" s="181">
        <v>349700</v>
      </c>
      <c r="D7976" s="181">
        <v>6</v>
      </c>
      <c r="E7976" s="180" t="s">
        <v>12058</v>
      </c>
      <c r="F7976" s="180" t="s">
        <v>14</v>
      </c>
    </row>
    <row r="7977" spans="1:6">
      <c r="A7977" s="180" t="s">
        <v>397</v>
      </c>
      <c r="B7977" s="181">
        <v>3487</v>
      </c>
      <c r="C7977" s="181">
        <v>240500</v>
      </c>
      <c r="D7977" s="181">
        <v>4</v>
      </c>
      <c r="E7977" s="180" t="s">
        <v>12059</v>
      </c>
      <c r="F7977" s="180" t="s">
        <v>11</v>
      </c>
    </row>
    <row r="7978" spans="1:6">
      <c r="A7978" s="180" t="s">
        <v>397</v>
      </c>
      <c r="B7978" s="181">
        <v>9591</v>
      </c>
      <c r="C7978" s="181">
        <v>1052500</v>
      </c>
      <c r="D7978" s="181">
        <v>8</v>
      </c>
      <c r="E7978" s="180" t="s">
        <v>12060</v>
      </c>
      <c r="F7978" s="180" t="s">
        <v>49</v>
      </c>
    </row>
    <row r="7979" spans="1:6">
      <c r="A7979" s="180" t="s">
        <v>397</v>
      </c>
      <c r="B7979" s="181">
        <v>3862</v>
      </c>
      <c r="C7979" s="181">
        <v>311200</v>
      </c>
      <c r="D7979" s="181">
        <v>5</v>
      </c>
      <c r="E7979" s="180" t="s">
        <v>12061</v>
      </c>
      <c r="F7979" s="180" t="s">
        <v>15</v>
      </c>
    </row>
    <row r="7980" spans="1:6">
      <c r="A7980" s="180" t="s">
        <v>397</v>
      </c>
      <c r="B7980" s="181">
        <v>6886</v>
      </c>
      <c r="C7980" s="181">
        <v>383700</v>
      </c>
      <c r="D7980" s="181">
        <v>4</v>
      </c>
      <c r="E7980" s="180" t="s">
        <v>12062</v>
      </c>
      <c r="F7980" s="180" t="s">
        <v>37</v>
      </c>
    </row>
    <row r="7981" spans="1:6">
      <c r="A7981" s="180" t="s">
        <v>397</v>
      </c>
      <c r="B7981" s="181">
        <v>5624</v>
      </c>
      <c r="C7981" s="181">
        <v>783800</v>
      </c>
      <c r="D7981" s="181">
        <v>6</v>
      </c>
      <c r="E7981" s="180" t="s">
        <v>12063</v>
      </c>
      <c r="F7981" s="180" t="s">
        <v>13</v>
      </c>
    </row>
    <row r="7982" spans="1:6">
      <c r="A7982" s="180" t="s">
        <v>397</v>
      </c>
      <c r="B7982" s="181">
        <v>3996</v>
      </c>
      <c r="C7982" s="181">
        <v>955000</v>
      </c>
      <c r="D7982" s="181">
        <v>4</v>
      </c>
      <c r="E7982" s="180" t="s">
        <v>12064</v>
      </c>
      <c r="F7982" s="180" t="s">
        <v>28</v>
      </c>
    </row>
    <row r="7983" spans="1:6">
      <c r="A7983" s="180" t="s">
        <v>397</v>
      </c>
      <c r="B7983" s="181">
        <v>4846</v>
      </c>
      <c r="C7983" s="181">
        <v>705900</v>
      </c>
      <c r="D7983" s="181">
        <v>5</v>
      </c>
      <c r="E7983" s="180" t="s">
        <v>12065</v>
      </c>
      <c r="F7983" s="180" t="s">
        <v>18</v>
      </c>
    </row>
    <row r="7984" spans="1:6">
      <c r="A7984" s="180" t="s">
        <v>397</v>
      </c>
      <c r="B7984" s="181">
        <v>4295</v>
      </c>
      <c r="C7984" s="181">
        <v>642200</v>
      </c>
      <c r="D7984" s="181">
        <v>7</v>
      </c>
      <c r="E7984" s="180" t="s">
        <v>12066</v>
      </c>
      <c r="F7984" s="180" t="s">
        <v>79</v>
      </c>
    </row>
    <row r="7985" spans="1:6">
      <c r="A7985" s="180" t="s">
        <v>397</v>
      </c>
      <c r="B7985" s="181">
        <v>4344</v>
      </c>
      <c r="C7985" s="181">
        <v>376700</v>
      </c>
      <c r="D7985" s="181">
        <v>6</v>
      </c>
      <c r="E7985" s="180" t="s">
        <v>12067</v>
      </c>
      <c r="F7985" s="180" t="s">
        <v>11</v>
      </c>
    </row>
    <row r="7986" spans="1:6">
      <c r="A7986" s="180" t="s">
        <v>397</v>
      </c>
      <c r="B7986" s="181">
        <v>4725</v>
      </c>
      <c r="C7986" s="181">
        <v>600600</v>
      </c>
      <c r="D7986" s="181">
        <v>5</v>
      </c>
      <c r="E7986" s="180" t="s">
        <v>12068</v>
      </c>
      <c r="F7986" s="180" t="s">
        <v>32</v>
      </c>
    </row>
    <row r="7987" spans="1:6">
      <c r="A7987" s="180" t="s">
        <v>397</v>
      </c>
      <c r="B7987" s="181">
        <v>6564</v>
      </c>
      <c r="C7987" s="181">
        <v>1414500</v>
      </c>
      <c r="D7987" s="181">
        <v>6</v>
      </c>
      <c r="E7987" s="180" t="s">
        <v>12069</v>
      </c>
      <c r="F7987" s="180" t="s">
        <v>24</v>
      </c>
    </row>
    <row r="7988" spans="1:6">
      <c r="A7988" s="180" t="s">
        <v>397</v>
      </c>
      <c r="B7988" s="181">
        <v>6725</v>
      </c>
      <c r="C7988" s="181">
        <v>533500</v>
      </c>
      <c r="D7988" s="181">
        <v>6</v>
      </c>
      <c r="E7988" s="180" t="s">
        <v>12070</v>
      </c>
      <c r="F7988" s="180" t="s">
        <v>10</v>
      </c>
    </row>
    <row r="7989" spans="1:6">
      <c r="A7989" s="180" t="s">
        <v>397</v>
      </c>
      <c r="B7989" s="181">
        <v>4480</v>
      </c>
      <c r="C7989" s="181">
        <v>1200400</v>
      </c>
      <c r="D7989" s="181">
        <v>8</v>
      </c>
      <c r="E7989" s="180" t="s">
        <v>12071</v>
      </c>
      <c r="F7989" s="180" t="s">
        <v>28</v>
      </c>
    </row>
    <row r="7990" spans="1:6">
      <c r="A7990" s="180" t="s">
        <v>397</v>
      </c>
      <c r="B7990" s="181">
        <v>3383</v>
      </c>
      <c r="C7990" s="181">
        <v>768300</v>
      </c>
      <c r="D7990" s="181">
        <v>5</v>
      </c>
      <c r="E7990" s="180" t="s">
        <v>12072</v>
      </c>
      <c r="F7990" s="180" t="s">
        <v>28</v>
      </c>
    </row>
    <row r="7991" spans="1:6">
      <c r="A7991" s="180" t="s">
        <v>397</v>
      </c>
      <c r="B7991" s="181">
        <v>4151</v>
      </c>
      <c r="C7991" s="181">
        <v>384000</v>
      </c>
      <c r="D7991" s="181">
        <v>6</v>
      </c>
      <c r="E7991" s="180" t="s">
        <v>12073</v>
      </c>
      <c r="F7991" s="180" t="s">
        <v>11</v>
      </c>
    </row>
    <row r="7992" spans="1:6">
      <c r="A7992" s="180" t="s">
        <v>397</v>
      </c>
      <c r="B7992" s="181">
        <v>4860</v>
      </c>
      <c r="C7992" s="181">
        <v>386500</v>
      </c>
      <c r="D7992" s="181">
        <v>6</v>
      </c>
      <c r="E7992" s="180" t="s">
        <v>12074</v>
      </c>
      <c r="F7992" s="180" t="s">
        <v>14</v>
      </c>
    </row>
    <row r="7993" spans="1:6">
      <c r="A7993" s="180" t="s">
        <v>397</v>
      </c>
      <c r="B7993" s="181">
        <v>4560</v>
      </c>
      <c r="C7993" s="181">
        <v>441100</v>
      </c>
      <c r="D7993" s="181">
        <v>4</v>
      </c>
      <c r="E7993" s="180" t="s">
        <v>12075</v>
      </c>
      <c r="F7993" s="180" t="s">
        <v>77</v>
      </c>
    </row>
    <row r="7994" spans="1:6">
      <c r="A7994" s="180" t="s">
        <v>397</v>
      </c>
      <c r="B7994" s="181">
        <v>8000</v>
      </c>
      <c r="C7994" s="181">
        <v>591300</v>
      </c>
      <c r="D7994" s="181">
        <v>8</v>
      </c>
      <c r="E7994" s="180" t="s">
        <v>12076</v>
      </c>
      <c r="F7994" s="180" t="s">
        <v>158</v>
      </c>
    </row>
    <row r="7995" spans="1:6">
      <c r="A7995" s="180" t="s">
        <v>397</v>
      </c>
      <c r="B7995" s="181">
        <v>3380</v>
      </c>
      <c r="C7995" s="181">
        <v>190200</v>
      </c>
      <c r="D7995" s="181">
        <v>4</v>
      </c>
      <c r="E7995" s="180" t="s">
        <v>12077</v>
      </c>
      <c r="F7995" s="180" t="s">
        <v>11</v>
      </c>
    </row>
    <row r="7996" spans="1:6">
      <c r="A7996" s="180" t="s">
        <v>397</v>
      </c>
      <c r="B7996" s="181">
        <v>6150</v>
      </c>
      <c r="C7996" s="181">
        <v>500200</v>
      </c>
      <c r="D7996" s="181">
        <v>6</v>
      </c>
      <c r="E7996" s="180" t="s">
        <v>12078</v>
      </c>
      <c r="F7996" s="180" t="s">
        <v>14</v>
      </c>
    </row>
    <row r="7997" spans="1:6">
      <c r="A7997" s="180" t="s">
        <v>397</v>
      </c>
      <c r="B7997" s="181">
        <v>4425</v>
      </c>
      <c r="C7997" s="181">
        <v>327000</v>
      </c>
      <c r="D7997" s="181">
        <v>4</v>
      </c>
      <c r="E7997" s="180" t="s">
        <v>12079</v>
      </c>
      <c r="F7997" s="180" t="s">
        <v>14</v>
      </c>
    </row>
    <row r="7998" spans="1:6">
      <c r="A7998" s="180" t="s">
        <v>397</v>
      </c>
      <c r="B7998" s="181">
        <v>7284</v>
      </c>
      <c r="C7998" s="181">
        <v>607700</v>
      </c>
      <c r="D7998" s="181">
        <v>4</v>
      </c>
      <c r="E7998" s="180" t="s">
        <v>12080</v>
      </c>
      <c r="F7998" s="180" t="s">
        <v>41</v>
      </c>
    </row>
    <row r="7999" spans="1:6">
      <c r="A7999" s="180" t="s">
        <v>397</v>
      </c>
      <c r="B7999" s="181">
        <v>7242</v>
      </c>
      <c r="C7999" s="181">
        <v>1321500</v>
      </c>
      <c r="D7999" s="181">
        <v>8</v>
      </c>
      <c r="E7999" s="180" t="s">
        <v>12081</v>
      </c>
      <c r="F7999" s="180" t="s">
        <v>154</v>
      </c>
    </row>
    <row r="8000" spans="1:6">
      <c r="A8000" s="180" t="s">
        <v>397</v>
      </c>
      <c r="B8000" s="181">
        <v>9109</v>
      </c>
      <c r="C8000" s="181">
        <v>556200</v>
      </c>
      <c r="D8000" s="181">
        <v>4</v>
      </c>
      <c r="E8000" s="180" t="s">
        <v>12082</v>
      </c>
      <c r="F8000" s="180" t="s">
        <v>10</v>
      </c>
    </row>
    <row r="8001" spans="1:6">
      <c r="A8001" s="180" t="s">
        <v>397</v>
      </c>
      <c r="B8001" s="181">
        <v>7740</v>
      </c>
      <c r="C8001" s="181">
        <v>1468700</v>
      </c>
      <c r="D8001" s="181">
        <v>6</v>
      </c>
      <c r="E8001" s="180" t="s">
        <v>12083</v>
      </c>
      <c r="F8001" s="180" t="s">
        <v>24</v>
      </c>
    </row>
    <row r="8002" spans="1:6">
      <c r="A8002" s="180" t="s">
        <v>397</v>
      </c>
      <c r="B8002" s="181">
        <v>2860</v>
      </c>
      <c r="C8002" s="181">
        <v>249000</v>
      </c>
      <c r="D8002" s="181">
        <v>4</v>
      </c>
      <c r="E8002" s="180" t="s">
        <v>12084</v>
      </c>
      <c r="F8002" s="180" t="s">
        <v>11</v>
      </c>
    </row>
    <row r="8003" spans="1:6">
      <c r="A8003" s="180" t="s">
        <v>397</v>
      </c>
      <c r="B8003" s="181">
        <v>4271</v>
      </c>
      <c r="C8003" s="181">
        <v>299400</v>
      </c>
      <c r="D8003" s="181">
        <v>6</v>
      </c>
      <c r="E8003" s="180" t="s">
        <v>12085</v>
      </c>
      <c r="F8003" s="180" t="s">
        <v>11</v>
      </c>
    </row>
    <row r="8004" spans="1:6">
      <c r="A8004" s="180" t="s">
        <v>397</v>
      </c>
      <c r="B8004" s="181">
        <v>3726</v>
      </c>
      <c r="C8004" s="181">
        <v>312300</v>
      </c>
      <c r="D8004" s="181">
        <v>5</v>
      </c>
      <c r="E8004" s="180" t="s">
        <v>12086</v>
      </c>
      <c r="F8004" s="180" t="s">
        <v>14</v>
      </c>
    </row>
    <row r="8005" spans="1:6">
      <c r="A8005" s="180" t="s">
        <v>397</v>
      </c>
      <c r="B8005" s="181">
        <v>3970</v>
      </c>
      <c r="C8005" s="181">
        <v>497300</v>
      </c>
      <c r="D8005" s="181">
        <v>5</v>
      </c>
      <c r="E8005" s="180" t="s">
        <v>12087</v>
      </c>
      <c r="F8005" s="180" t="s">
        <v>27</v>
      </c>
    </row>
    <row r="8006" spans="1:6">
      <c r="A8006" s="180" t="s">
        <v>397</v>
      </c>
      <c r="B8006" s="181">
        <v>10191</v>
      </c>
      <c r="C8006" s="181">
        <v>1349600</v>
      </c>
      <c r="D8006" s="181">
        <v>5</v>
      </c>
      <c r="E8006" s="180" t="s">
        <v>12088</v>
      </c>
      <c r="F8006" s="180" t="s">
        <v>41</v>
      </c>
    </row>
    <row r="8007" spans="1:6">
      <c r="A8007" s="180" t="s">
        <v>397</v>
      </c>
      <c r="B8007" s="181">
        <v>2939</v>
      </c>
      <c r="C8007" s="181">
        <v>398600</v>
      </c>
      <c r="D8007" s="181">
        <v>4</v>
      </c>
      <c r="E8007" s="180" t="s">
        <v>12089</v>
      </c>
      <c r="F8007" s="180" t="s">
        <v>18</v>
      </c>
    </row>
    <row r="8008" spans="1:6">
      <c r="A8008" s="180" t="s">
        <v>397</v>
      </c>
      <c r="B8008" s="181">
        <v>3844</v>
      </c>
      <c r="C8008" s="181">
        <v>692400</v>
      </c>
      <c r="D8008" s="181">
        <v>4</v>
      </c>
      <c r="E8008" s="180" t="s">
        <v>12090</v>
      </c>
      <c r="F8008" s="180" t="s">
        <v>28</v>
      </c>
    </row>
    <row r="8009" spans="1:6">
      <c r="A8009" s="180" t="s">
        <v>397</v>
      </c>
      <c r="B8009" s="181">
        <v>4597</v>
      </c>
      <c r="C8009" s="181">
        <v>654100</v>
      </c>
      <c r="D8009" s="181">
        <v>4</v>
      </c>
      <c r="E8009" s="180" t="s">
        <v>12091</v>
      </c>
      <c r="F8009" s="180" t="s">
        <v>32</v>
      </c>
    </row>
    <row r="8010" spans="1:6">
      <c r="A8010" s="180" t="s">
        <v>397</v>
      </c>
      <c r="B8010" s="181">
        <v>4888</v>
      </c>
      <c r="C8010" s="181">
        <v>313000</v>
      </c>
      <c r="D8010" s="181">
        <v>4</v>
      </c>
      <c r="E8010" s="180" t="s">
        <v>12092</v>
      </c>
      <c r="F8010" s="180" t="s">
        <v>11</v>
      </c>
    </row>
    <row r="8011" spans="1:6">
      <c r="A8011" s="180" t="s">
        <v>397</v>
      </c>
      <c r="B8011" s="181">
        <v>3122</v>
      </c>
      <c r="C8011" s="181">
        <v>396400</v>
      </c>
      <c r="D8011" s="181">
        <v>4</v>
      </c>
      <c r="E8011" s="180" t="s">
        <v>12093</v>
      </c>
      <c r="F8011" s="180" t="s">
        <v>41</v>
      </c>
    </row>
    <row r="8012" spans="1:6">
      <c r="A8012" s="180" t="s">
        <v>397</v>
      </c>
      <c r="B8012" s="181">
        <v>5754</v>
      </c>
      <c r="C8012" s="181">
        <v>347900</v>
      </c>
      <c r="D8012" s="181">
        <v>6</v>
      </c>
      <c r="E8012" s="180" t="s">
        <v>12094</v>
      </c>
      <c r="F8012" s="180" t="s">
        <v>14</v>
      </c>
    </row>
    <row r="8013" spans="1:6">
      <c r="A8013" s="180" t="s">
        <v>397</v>
      </c>
      <c r="B8013" s="181">
        <v>4928</v>
      </c>
      <c r="C8013" s="181">
        <v>647800</v>
      </c>
      <c r="D8013" s="181">
        <v>6</v>
      </c>
      <c r="E8013" s="180" t="s">
        <v>12095</v>
      </c>
      <c r="F8013" s="180" t="s">
        <v>13</v>
      </c>
    </row>
    <row r="8014" spans="1:6">
      <c r="A8014" s="180" t="s">
        <v>397</v>
      </c>
      <c r="B8014" s="181">
        <v>4307</v>
      </c>
      <c r="C8014" s="181">
        <v>841200</v>
      </c>
      <c r="D8014" s="181">
        <v>6</v>
      </c>
      <c r="E8014" s="180" t="s">
        <v>12096</v>
      </c>
      <c r="F8014" s="180" t="s">
        <v>69</v>
      </c>
    </row>
    <row r="8015" spans="1:6">
      <c r="A8015" s="180" t="s">
        <v>397</v>
      </c>
      <c r="B8015" s="181">
        <v>3244</v>
      </c>
      <c r="C8015" s="181">
        <v>712000</v>
      </c>
      <c r="D8015" s="181">
        <v>6</v>
      </c>
      <c r="E8015" s="180" t="s">
        <v>12097</v>
      </c>
      <c r="F8015" s="180" t="s">
        <v>7</v>
      </c>
    </row>
    <row r="8016" spans="1:6">
      <c r="A8016" s="180" t="s">
        <v>397</v>
      </c>
      <c r="B8016" s="181">
        <v>5468</v>
      </c>
      <c r="C8016" s="181">
        <v>1069000</v>
      </c>
      <c r="D8016" s="181">
        <v>7</v>
      </c>
      <c r="E8016" s="180" t="s">
        <v>12098</v>
      </c>
      <c r="F8016" s="180" t="s">
        <v>44</v>
      </c>
    </row>
    <row r="8017" spans="1:6">
      <c r="A8017" s="180" t="s">
        <v>397</v>
      </c>
      <c r="B8017" s="181">
        <v>7110</v>
      </c>
      <c r="C8017" s="181">
        <v>541500</v>
      </c>
      <c r="D8017" s="181">
        <v>6</v>
      </c>
      <c r="E8017" s="180" t="s">
        <v>12099</v>
      </c>
      <c r="F8017" s="180" t="s">
        <v>14</v>
      </c>
    </row>
    <row r="8018" spans="1:6">
      <c r="A8018" s="180" t="s">
        <v>397</v>
      </c>
      <c r="B8018" s="181">
        <v>3182</v>
      </c>
      <c r="C8018" s="181">
        <v>362900</v>
      </c>
      <c r="D8018" s="181">
        <v>4</v>
      </c>
      <c r="E8018" s="180" t="s">
        <v>12100</v>
      </c>
      <c r="F8018" s="180" t="s">
        <v>14</v>
      </c>
    </row>
    <row r="8019" spans="1:6">
      <c r="A8019" s="180" t="s">
        <v>397</v>
      </c>
      <c r="B8019" s="181">
        <v>3774</v>
      </c>
      <c r="C8019" s="181">
        <v>454300</v>
      </c>
      <c r="D8019" s="181">
        <v>4</v>
      </c>
      <c r="E8019" s="180" t="s">
        <v>12101</v>
      </c>
      <c r="F8019" s="180" t="s">
        <v>41</v>
      </c>
    </row>
    <row r="8020" spans="1:6">
      <c r="A8020" s="180" t="s">
        <v>397</v>
      </c>
      <c r="B8020" s="181">
        <v>3112</v>
      </c>
      <c r="C8020" s="181">
        <v>642700</v>
      </c>
      <c r="D8020" s="181">
        <v>4</v>
      </c>
      <c r="E8020" s="180" t="s">
        <v>12102</v>
      </c>
      <c r="F8020" s="180" t="s">
        <v>28</v>
      </c>
    </row>
    <row r="8021" spans="1:6">
      <c r="A8021" s="180" t="s">
        <v>397</v>
      </c>
      <c r="B8021" s="181">
        <v>1400</v>
      </c>
      <c r="C8021" s="181">
        <v>189200</v>
      </c>
      <c r="D8021" s="181">
        <v>4</v>
      </c>
      <c r="E8021" s="180" t="s">
        <v>12103</v>
      </c>
      <c r="F8021" s="180" t="s">
        <v>15</v>
      </c>
    </row>
    <row r="8022" spans="1:6">
      <c r="A8022" s="180" t="s">
        <v>397</v>
      </c>
      <c r="B8022" s="181">
        <v>6426</v>
      </c>
      <c r="C8022" s="181">
        <v>767200</v>
      </c>
      <c r="D8022" s="181">
        <v>4</v>
      </c>
      <c r="E8022" s="180" t="s">
        <v>12104</v>
      </c>
      <c r="F8022" s="180" t="s">
        <v>77</v>
      </c>
    </row>
    <row r="8023" spans="1:6">
      <c r="A8023" s="180" t="s">
        <v>397</v>
      </c>
      <c r="B8023" s="181">
        <v>3816</v>
      </c>
      <c r="C8023" s="181">
        <v>635100</v>
      </c>
      <c r="D8023" s="181">
        <v>6</v>
      </c>
      <c r="E8023" s="180" t="s">
        <v>12105</v>
      </c>
      <c r="F8023" s="180" t="s">
        <v>16</v>
      </c>
    </row>
    <row r="8024" spans="1:6">
      <c r="A8024" s="180" t="s">
        <v>397</v>
      </c>
      <c r="B8024" s="181">
        <v>4724</v>
      </c>
      <c r="C8024" s="181">
        <v>1153800</v>
      </c>
      <c r="D8024" s="181">
        <v>4</v>
      </c>
      <c r="E8024" s="180" t="s">
        <v>12106</v>
      </c>
      <c r="F8024" s="180" t="s">
        <v>7</v>
      </c>
    </row>
    <row r="8025" spans="1:6">
      <c r="A8025" s="180" t="s">
        <v>397</v>
      </c>
      <c r="B8025" s="181">
        <v>7872</v>
      </c>
      <c r="C8025" s="181">
        <v>697400</v>
      </c>
      <c r="D8025" s="181">
        <v>8</v>
      </c>
      <c r="E8025" s="180" t="s">
        <v>12107</v>
      </c>
      <c r="F8025" s="180" t="s">
        <v>14</v>
      </c>
    </row>
    <row r="8026" spans="1:6">
      <c r="A8026" s="180" t="s">
        <v>397</v>
      </c>
      <c r="B8026" s="181">
        <v>4590</v>
      </c>
      <c r="C8026" s="181">
        <v>502800</v>
      </c>
      <c r="D8026" s="181">
        <v>4</v>
      </c>
      <c r="E8026" s="180" t="s">
        <v>12108</v>
      </c>
      <c r="F8026" s="180" t="s">
        <v>5</v>
      </c>
    </row>
    <row r="8027" spans="1:6">
      <c r="A8027" s="180" t="s">
        <v>397</v>
      </c>
      <c r="B8027" s="181">
        <v>6563</v>
      </c>
      <c r="C8027" s="181">
        <v>784200</v>
      </c>
      <c r="D8027" s="181">
        <v>4</v>
      </c>
      <c r="E8027" s="180" t="s">
        <v>12109</v>
      </c>
      <c r="F8027" s="180" t="s">
        <v>49</v>
      </c>
    </row>
    <row r="8028" spans="1:6">
      <c r="A8028" s="180" t="s">
        <v>397</v>
      </c>
      <c r="B8028" s="181">
        <v>3480</v>
      </c>
      <c r="C8028" s="181">
        <v>370000</v>
      </c>
      <c r="D8028" s="181">
        <v>4</v>
      </c>
      <c r="E8028" s="180" t="s">
        <v>12110</v>
      </c>
      <c r="F8028" s="180" t="s">
        <v>97</v>
      </c>
    </row>
    <row r="8029" spans="1:6">
      <c r="A8029" s="180" t="s">
        <v>397</v>
      </c>
      <c r="B8029" s="181">
        <v>4464</v>
      </c>
      <c r="C8029" s="181">
        <v>370300</v>
      </c>
      <c r="D8029" s="181">
        <v>6</v>
      </c>
      <c r="E8029" s="180" t="s">
        <v>12111</v>
      </c>
      <c r="F8029" s="180" t="s">
        <v>14</v>
      </c>
    </row>
    <row r="8030" spans="1:6">
      <c r="A8030" s="180" t="s">
        <v>397</v>
      </c>
      <c r="B8030" s="181">
        <v>5271</v>
      </c>
      <c r="C8030" s="181">
        <v>577300</v>
      </c>
      <c r="D8030" s="181">
        <v>4</v>
      </c>
      <c r="E8030" s="180" t="s">
        <v>12112</v>
      </c>
      <c r="F8030" s="180" t="s">
        <v>13</v>
      </c>
    </row>
    <row r="8031" spans="1:6">
      <c r="A8031" s="180" t="s">
        <v>397</v>
      </c>
      <c r="B8031" s="181">
        <v>4944</v>
      </c>
      <c r="C8031" s="181">
        <v>159800</v>
      </c>
      <c r="D8031" s="181">
        <v>4</v>
      </c>
      <c r="E8031" s="180" t="s">
        <v>12113</v>
      </c>
      <c r="F8031" s="180" t="s">
        <v>41</v>
      </c>
    </row>
    <row r="8032" spans="1:6">
      <c r="A8032" s="180" t="s">
        <v>397</v>
      </c>
      <c r="B8032" s="181">
        <v>6452</v>
      </c>
      <c r="C8032" s="181">
        <v>728700</v>
      </c>
      <c r="D8032" s="181">
        <v>7</v>
      </c>
      <c r="E8032" s="180" t="s">
        <v>12114</v>
      </c>
      <c r="F8032" s="180" t="s">
        <v>28</v>
      </c>
    </row>
    <row r="8033" spans="1:6">
      <c r="A8033" s="180" t="s">
        <v>397</v>
      </c>
      <c r="B8033" s="181">
        <v>3357</v>
      </c>
      <c r="C8033" s="181">
        <v>443000</v>
      </c>
      <c r="D8033" s="181">
        <v>4</v>
      </c>
      <c r="E8033" s="180" t="s">
        <v>12115</v>
      </c>
      <c r="F8033" s="180" t="s">
        <v>77</v>
      </c>
    </row>
    <row r="8034" spans="1:6">
      <c r="A8034" s="180" t="s">
        <v>397</v>
      </c>
      <c r="B8034" s="181">
        <v>4617</v>
      </c>
      <c r="C8034" s="181">
        <v>327900</v>
      </c>
      <c r="D8034" s="181">
        <v>6</v>
      </c>
      <c r="E8034" s="180" t="s">
        <v>12116</v>
      </c>
      <c r="F8034" s="180" t="s">
        <v>14</v>
      </c>
    </row>
    <row r="8035" spans="1:6">
      <c r="A8035" s="180" t="s">
        <v>397</v>
      </c>
      <c r="B8035" s="181">
        <v>6197</v>
      </c>
      <c r="C8035" s="181">
        <v>537500</v>
      </c>
      <c r="D8035" s="181">
        <v>6</v>
      </c>
      <c r="E8035" s="180" t="s">
        <v>12117</v>
      </c>
      <c r="F8035" s="180" t="s">
        <v>11</v>
      </c>
    </row>
    <row r="8036" spans="1:6">
      <c r="A8036" s="180" t="s">
        <v>397</v>
      </c>
      <c r="B8036" s="181">
        <v>8213</v>
      </c>
      <c r="C8036" s="181">
        <v>693500</v>
      </c>
      <c r="D8036" s="181">
        <v>5</v>
      </c>
      <c r="E8036" s="180" t="s">
        <v>12118</v>
      </c>
      <c r="F8036" s="180" t="s">
        <v>14</v>
      </c>
    </row>
    <row r="8037" spans="1:6">
      <c r="A8037" s="180" t="s">
        <v>397</v>
      </c>
      <c r="B8037" s="181">
        <v>2821</v>
      </c>
      <c r="C8037" s="181">
        <v>323500</v>
      </c>
      <c r="D8037" s="181">
        <v>4</v>
      </c>
      <c r="E8037" s="180" t="s">
        <v>12119</v>
      </c>
      <c r="F8037" s="180" t="s">
        <v>14</v>
      </c>
    </row>
    <row r="8038" spans="1:6">
      <c r="A8038" s="180" t="s">
        <v>397</v>
      </c>
      <c r="B8038" s="181">
        <v>1968</v>
      </c>
      <c r="C8038" s="181">
        <v>241200</v>
      </c>
      <c r="D8038" s="181">
        <v>4</v>
      </c>
      <c r="E8038" s="180" t="s">
        <v>12120</v>
      </c>
      <c r="F8038" s="180" t="s">
        <v>15</v>
      </c>
    </row>
    <row r="8039" spans="1:6">
      <c r="A8039" s="180" t="s">
        <v>397</v>
      </c>
      <c r="B8039" s="181">
        <v>7632</v>
      </c>
      <c r="C8039" s="181">
        <v>578700</v>
      </c>
      <c r="D8039" s="181">
        <v>6</v>
      </c>
      <c r="E8039" s="180" t="s">
        <v>12121</v>
      </c>
      <c r="F8039" s="180" t="s">
        <v>10</v>
      </c>
    </row>
    <row r="8040" spans="1:6">
      <c r="A8040" s="180" t="s">
        <v>397</v>
      </c>
      <c r="B8040" s="181">
        <v>4834</v>
      </c>
      <c r="C8040" s="181">
        <v>505700</v>
      </c>
      <c r="D8040" s="181">
        <v>4</v>
      </c>
      <c r="E8040" s="180" t="s">
        <v>12122</v>
      </c>
      <c r="F8040" s="180" t="s">
        <v>26</v>
      </c>
    </row>
    <row r="8041" spans="1:6">
      <c r="A8041" s="180" t="s">
        <v>397</v>
      </c>
      <c r="B8041" s="181">
        <v>8256</v>
      </c>
      <c r="C8041" s="181">
        <v>458200</v>
      </c>
      <c r="D8041" s="181">
        <v>6</v>
      </c>
      <c r="E8041" s="180" t="s">
        <v>12123</v>
      </c>
      <c r="F8041" s="180" t="s">
        <v>10</v>
      </c>
    </row>
    <row r="8042" spans="1:6">
      <c r="A8042" s="180" t="s">
        <v>397</v>
      </c>
      <c r="B8042" s="181">
        <v>4229</v>
      </c>
      <c r="C8042" s="181">
        <v>320400</v>
      </c>
      <c r="D8042" s="181">
        <v>4</v>
      </c>
      <c r="E8042" s="180" t="s">
        <v>12124</v>
      </c>
      <c r="F8042" s="180" t="s">
        <v>14</v>
      </c>
    </row>
    <row r="8043" spans="1:6">
      <c r="A8043" s="180" t="s">
        <v>397</v>
      </c>
      <c r="B8043" s="181">
        <v>4649</v>
      </c>
      <c r="C8043" s="181">
        <v>653800</v>
      </c>
      <c r="D8043" s="181">
        <v>4</v>
      </c>
      <c r="E8043" s="180" t="s">
        <v>12125</v>
      </c>
      <c r="F8043" s="180" t="s">
        <v>28</v>
      </c>
    </row>
    <row r="8044" spans="1:6">
      <c r="A8044" s="180" t="s">
        <v>397</v>
      </c>
      <c r="B8044" s="181">
        <v>5269</v>
      </c>
      <c r="C8044" s="181">
        <v>515000</v>
      </c>
      <c r="D8044" s="181">
        <v>8</v>
      </c>
      <c r="E8044" s="180" t="s">
        <v>12126</v>
      </c>
      <c r="F8044" s="180" t="s">
        <v>14</v>
      </c>
    </row>
    <row r="8045" spans="1:6">
      <c r="A8045" s="180" t="s">
        <v>397</v>
      </c>
      <c r="B8045" s="181">
        <v>5924</v>
      </c>
      <c r="C8045" s="181">
        <v>427200</v>
      </c>
      <c r="D8045" s="181">
        <v>4</v>
      </c>
      <c r="E8045" s="180" t="s">
        <v>12127</v>
      </c>
      <c r="F8045" s="180" t="s">
        <v>14</v>
      </c>
    </row>
    <row r="8046" spans="1:6">
      <c r="A8046" s="180" t="s">
        <v>397</v>
      </c>
      <c r="B8046" s="181">
        <v>5199</v>
      </c>
      <c r="C8046" s="181">
        <v>849200</v>
      </c>
      <c r="D8046" s="181">
        <v>6</v>
      </c>
      <c r="E8046" s="180" t="s">
        <v>12128</v>
      </c>
      <c r="F8046" s="180" t="s">
        <v>32</v>
      </c>
    </row>
    <row r="8047" spans="1:6">
      <c r="A8047" s="180" t="s">
        <v>397</v>
      </c>
      <c r="B8047" s="181">
        <v>7932</v>
      </c>
      <c r="C8047" s="181">
        <v>1283900</v>
      </c>
      <c r="D8047" s="181">
        <v>4</v>
      </c>
      <c r="E8047" s="180" t="s">
        <v>12129</v>
      </c>
      <c r="F8047" s="180" t="s">
        <v>7</v>
      </c>
    </row>
    <row r="8048" spans="1:6">
      <c r="A8048" s="180" t="s">
        <v>397</v>
      </c>
      <c r="B8048" s="181">
        <v>4866</v>
      </c>
      <c r="C8048" s="181">
        <v>432200</v>
      </c>
      <c r="D8048" s="181">
        <v>6</v>
      </c>
      <c r="E8048" s="180" t="s">
        <v>12130</v>
      </c>
      <c r="F8048" s="180" t="s">
        <v>74</v>
      </c>
    </row>
    <row r="8049" spans="1:6">
      <c r="A8049" s="180" t="s">
        <v>397</v>
      </c>
      <c r="B8049" s="181">
        <v>3304</v>
      </c>
      <c r="C8049" s="181">
        <v>478000</v>
      </c>
      <c r="D8049" s="181">
        <v>4</v>
      </c>
      <c r="E8049" s="180" t="s">
        <v>12131</v>
      </c>
      <c r="F8049" s="180" t="s">
        <v>139</v>
      </c>
    </row>
    <row r="8050" spans="1:6">
      <c r="A8050" s="180" t="s">
        <v>397</v>
      </c>
      <c r="B8050" s="181">
        <v>3240</v>
      </c>
      <c r="C8050" s="181">
        <v>253800</v>
      </c>
      <c r="D8050" s="181">
        <v>4</v>
      </c>
      <c r="E8050" s="180" t="s">
        <v>12132</v>
      </c>
      <c r="F8050" s="180" t="s">
        <v>15</v>
      </c>
    </row>
    <row r="8051" spans="1:6">
      <c r="A8051" s="180" t="s">
        <v>397</v>
      </c>
      <c r="B8051" s="181">
        <v>4397</v>
      </c>
      <c r="C8051" s="181">
        <v>315000</v>
      </c>
      <c r="D8051" s="181">
        <v>4</v>
      </c>
      <c r="E8051" s="180" t="s">
        <v>12133</v>
      </c>
      <c r="F8051" s="180" t="s">
        <v>15</v>
      </c>
    </row>
    <row r="8052" spans="1:6">
      <c r="A8052" s="180" t="s">
        <v>397</v>
      </c>
      <c r="B8052" s="181">
        <v>5531</v>
      </c>
      <c r="C8052" s="181">
        <v>961000</v>
      </c>
      <c r="D8052" s="181">
        <v>4</v>
      </c>
      <c r="E8052" s="180" t="s">
        <v>12134</v>
      </c>
      <c r="F8052" s="180" t="s">
        <v>66</v>
      </c>
    </row>
    <row r="8053" spans="1:6">
      <c r="A8053" s="180" t="s">
        <v>397</v>
      </c>
      <c r="B8053" s="181">
        <v>5130</v>
      </c>
      <c r="C8053" s="181">
        <v>324400</v>
      </c>
      <c r="D8053" s="181">
        <v>6</v>
      </c>
      <c r="E8053" s="180" t="s">
        <v>12135</v>
      </c>
      <c r="F8053" s="180" t="s">
        <v>11</v>
      </c>
    </row>
    <row r="8054" spans="1:6">
      <c r="A8054" s="180" t="s">
        <v>397</v>
      </c>
      <c r="B8054" s="181">
        <v>4198</v>
      </c>
      <c r="C8054" s="181">
        <v>463300</v>
      </c>
      <c r="D8054" s="181">
        <v>5</v>
      </c>
      <c r="E8054" s="180" t="s">
        <v>12136</v>
      </c>
      <c r="F8054" s="180" t="s">
        <v>26</v>
      </c>
    </row>
    <row r="8055" spans="1:6">
      <c r="A8055" s="180" t="s">
        <v>397</v>
      </c>
      <c r="B8055" s="181">
        <v>4490</v>
      </c>
      <c r="C8055" s="181">
        <v>320000</v>
      </c>
      <c r="D8055" s="181">
        <v>4</v>
      </c>
      <c r="E8055" s="180" t="s">
        <v>12137</v>
      </c>
      <c r="F8055" s="180" t="s">
        <v>26</v>
      </c>
    </row>
    <row r="8056" spans="1:6">
      <c r="A8056" s="180" t="s">
        <v>397</v>
      </c>
      <c r="B8056" s="181">
        <v>5220</v>
      </c>
      <c r="C8056" s="181">
        <v>586100</v>
      </c>
      <c r="D8056" s="181">
        <v>5</v>
      </c>
      <c r="E8056" s="180" t="s">
        <v>12138</v>
      </c>
      <c r="F8056" s="180" t="s">
        <v>28</v>
      </c>
    </row>
    <row r="8057" spans="1:6">
      <c r="A8057" s="180" t="s">
        <v>397</v>
      </c>
      <c r="B8057" s="181">
        <v>5333</v>
      </c>
      <c r="C8057" s="181">
        <v>597100</v>
      </c>
      <c r="D8057" s="181">
        <v>7</v>
      </c>
      <c r="E8057" s="180" t="s">
        <v>12139</v>
      </c>
      <c r="F8057" s="180" t="s">
        <v>14</v>
      </c>
    </row>
    <row r="8058" spans="1:6">
      <c r="A8058" s="180" t="s">
        <v>397</v>
      </c>
      <c r="B8058" s="181">
        <v>6333</v>
      </c>
      <c r="C8058" s="181">
        <v>619300</v>
      </c>
      <c r="D8058" s="181">
        <v>4</v>
      </c>
      <c r="E8058" s="180" t="s">
        <v>12140</v>
      </c>
      <c r="F8058" s="180" t="s">
        <v>41</v>
      </c>
    </row>
    <row r="8059" spans="1:6">
      <c r="A8059" s="180" t="s">
        <v>397</v>
      </c>
      <c r="B8059" s="181">
        <v>3932</v>
      </c>
      <c r="C8059" s="181">
        <v>588800</v>
      </c>
      <c r="D8059" s="181">
        <v>4</v>
      </c>
      <c r="E8059" s="180" t="s">
        <v>12141</v>
      </c>
      <c r="F8059" s="180" t="s">
        <v>44</v>
      </c>
    </row>
    <row r="8060" spans="1:6">
      <c r="A8060" s="180" t="s">
        <v>397</v>
      </c>
      <c r="B8060" s="181">
        <v>5198</v>
      </c>
      <c r="C8060" s="181">
        <v>511700</v>
      </c>
      <c r="D8060" s="181">
        <v>4</v>
      </c>
      <c r="E8060" s="180" t="s">
        <v>12142</v>
      </c>
      <c r="F8060" s="180" t="s">
        <v>41</v>
      </c>
    </row>
    <row r="8061" spans="1:6">
      <c r="A8061" s="180" t="s">
        <v>397</v>
      </c>
      <c r="B8061" s="181">
        <v>3229</v>
      </c>
      <c r="C8061" s="181">
        <v>261400</v>
      </c>
      <c r="D8061" s="181">
        <v>4</v>
      </c>
      <c r="E8061" s="180" t="s">
        <v>12143</v>
      </c>
      <c r="F8061" s="180" t="s">
        <v>14</v>
      </c>
    </row>
    <row r="8062" spans="1:6">
      <c r="A8062" s="180" t="s">
        <v>397</v>
      </c>
      <c r="B8062" s="181">
        <v>7688</v>
      </c>
      <c r="C8062" s="181">
        <v>1424800</v>
      </c>
      <c r="D8062" s="181">
        <v>8</v>
      </c>
      <c r="E8062" s="180" t="s">
        <v>12144</v>
      </c>
      <c r="F8062" s="180" t="s">
        <v>66</v>
      </c>
    </row>
    <row r="8063" spans="1:6">
      <c r="A8063" s="180" t="s">
        <v>397</v>
      </c>
      <c r="B8063" s="181">
        <v>5584</v>
      </c>
      <c r="C8063" s="181">
        <v>663200</v>
      </c>
      <c r="D8063" s="181">
        <v>4</v>
      </c>
      <c r="E8063" s="180" t="s">
        <v>12145</v>
      </c>
      <c r="F8063" s="180" t="s">
        <v>16</v>
      </c>
    </row>
    <row r="8064" spans="1:6">
      <c r="A8064" s="180" t="s">
        <v>397</v>
      </c>
      <c r="B8064" s="181">
        <v>4917</v>
      </c>
      <c r="C8064" s="181">
        <v>654200</v>
      </c>
      <c r="D8064" s="181">
        <v>6</v>
      </c>
      <c r="E8064" s="180" t="s">
        <v>12146</v>
      </c>
      <c r="F8064" s="180" t="s">
        <v>32</v>
      </c>
    </row>
    <row r="8065" spans="1:6">
      <c r="A8065" s="180" t="s">
        <v>397</v>
      </c>
      <c r="B8065" s="181">
        <v>6968</v>
      </c>
      <c r="C8065" s="181">
        <v>724900</v>
      </c>
      <c r="D8065" s="181">
        <v>6</v>
      </c>
      <c r="E8065" s="180" t="s">
        <v>12147</v>
      </c>
      <c r="F8065" s="180" t="s">
        <v>10</v>
      </c>
    </row>
    <row r="8066" spans="1:6">
      <c r="A8066" s="180" t="s">
        <v>397</v>
      </c>
      <c r="B8066" s="181">
        <v>5880</v>
      </c>
      <c r="C8066" s="181">
        <v>412700</v>
      </c>
      <c r="D8066" s="181">
        <v>5</v>
      </c>
      <c r="E8066" s="180" t="s">
        <v>12148</v>
      </c>
      <c r="F8066" s="180" t="s">
        <v>10</v>
      </c>
    </row>
    <row r="8067" spans="1:6">
      <c r="A8067" s="180" t="s">
        <v>397</v>
      </c>
      <c r="B8067" s="181">
        <v>3363</v>
      </c>
      <c r="C8067" s="181">
        <v>651200</v>
      </c>
      <c r="D8067" s="181">
        <v>6</v>
      </c>
      <c r="E8067" s="180" t="s">
        <v>12149</v>
      </c>
      <c r="F8067" s="180" t="s">
        <v>28</v>
      </c>
    </row>
    <row r="8068" spans="1:6">
      <c r="A8068" s="180" t="s">
        <v>397</v>
      </c>
      <c r="B8068" s="181">
        <v>3850</v>
      </c>
      <c r="C8068" s="181">
        <v>695000</v>
      </c>
      <c r="D8068" s="181">
        <v>6</v>
      </c>
      <c r="E8068" s="180" t="s">
        <v>12150</v>
      </c>
      <c r="F8068" s="180" t="s">
        <v>28</v>
      </c>
    </row>
    <row r="8069" spans="1:6">
      <c r="A8069" s="180" t="s">
        <v>397</v>
      </c>
      <c r="B8069" s="181">
        <v>5633</v>
      </c>
      <c r="C8069" s="181">
        <v>785900</v>
      </c>
      <c r="D8069" s="181">
        <v>4</v>
      </c>
      <c r="E8069" s="180" t="s">
        <v>12151</v>
      </c>
      <c r="F8069" s="180" t="s">
        <v>13</v>
      </c>
    </row>
    <row r="8070" spans="1:6">
      <c r="A8070" s="180" t="s">
        <v>397</v>
      </c>
      <c r="B8070" s="181">
        <v>3561</v>
      </c>
      <c r="C8070" s="181">
        <v>335000</v>
      </c>
      <c r="D8070" s="181">
        <v>4</v>
      </c>
      <c r="E8070" s="180" t="s">
        <v>12152</v>
      </c>
      <c r="F8070" s="180" t="s">
        <v>14</v>
      </c>
    </row>
    <row r="8071" spans="1:6">
      <c r="A8071" s="180" t="s">
        <v>397</v>
      </c>
      <c r="B8071" s="181">
        <v>3736</v>
      </c>
      <c r="C8071" s="181">
        <v>960000</v>
      </c>
      <c r="D8071" s="181">
        <v>4</v>
      </c>
      <c r="E8071" s="180" t="s">
        <v>12153</v>
      </c>
      <c r="F8071" s="180" t="s">
        <v>7</v>
      </c>
    </row>
    <row r="8072" spans="1:6">
      <c r="A8072" s="180" t="s">
        <v>397</v>
      </c>
      <c r="B8072" s="181">
        <v>4920</v>
      </c>
      <c r="C8072" s="181">
        <v>364500</v>
      </c>
      <c r="D8072" s="181">
        <v>6</v>
      </c>
      <c r="E8072" s="180" t="s">
        <v>12154</v>
      </c>
      <c r="F8072" s="180" t="s">
        <v>14</v>
      </c>
    </row>
    <row r="8073" spans="1:6">
      <c r="A8073" s="180" t="s">
        <v>397</v>
      </c>
      <c r="B8073" s="181">
        <v>3621</v>
      </c>
      <c r="C8073" s="181">
        <v>157900</v>
      </c>
      <c r="D8073" s="181">
        <v>5</v>
      </c>
      <c r="E8073" s="180" t="s">
        <v>12155</v>
      </c>
      <c r="F8073" s="180" t="s">
        <v>176</v>
      </c>
    </row>
    <row r="8074" spans="1:6">
      <c r="A8074" s="180" t="s">
        <v>397</v>
      </c>
      <c r="B8074" s="181">
        <v>8800</v>
      </c>
      <c r="C8074" s="181">
        <v>512800</v>
      </c>
      <c r="D8074" s="181">
        <v>6</v>
      </c>
      <c r="E8074" s="180" t="s">
        <v>12156</v>
      </c>
      <c r="F8074" s="180" t="s">
        <v>3</v>
      </c>
    </row>
    <row r="8075" spans="1:6">
      <c r="A8075" s="180" t="s">
        <v>397</v>
      </c>
      <c r="B8075" s="181">
        <v>5712</v>
      </c>
      <c r="C8075" s="181">
        <v>109900</v>
      </c>
      <c r="D8075" s="181">
        <v>4</v>
      </c>
      <c r="E8075" s="180" t="s">
        <v>12157</v>
      </c>
      <c r="F8075" s="180" t="s">
        <v>22</v>
      </c>
    </row>
    <row r="8076" spans="1:6">
      <c r="A8076" s="180" t="s">
        <v>397</v>
      </c>
      <c r="B8076" s="181">
        <v>3060</v>
      </c>
      <c r="C8076" s="181">
        <v>234600</v>
      </c>
      <c r="D8076" s="181">
        <v>5</v>
      </c>
      <c r="E8076" s="180" t="s">
        <v>12158</v>
      </c>
      <c r="F8076" s="180" t="s">
        <v>128</v>
      </c>
    </row>
    <row r="8077" spans="1:6">
      <c r="A8077" s="180" t="s">
        <v>397</v>
      </c>
      <c r="B8077" s="181">
        <v>8791</v>
      </c>
      <c r="C8077" s="181">
        <v>243400</v>
      </c>
      <c r="D8077" s="181">
        <v>4</v>
      </c>
      <c r="E8077" s="180" t="s">
        <v>12159</v>
      </c>
      <c r="F8077" s="180" t="s">
        <v>3</v>
      </c>
    </row>
    <row r="8078" spans="1:6">
      <c r="A8078" s="180" t="s">
        <v>397</v>
      </c>
      <c r="B8078" s="181">
        <v>3179</v>
      </c>
      <c r="C8078" s="181">
        <v>229000</v>
      </c>
      <c r="D8078" s="181">
        <v>4</v>
      </c>
      <c r="E8078" s="180" t="s">
        <v>12160</v>
      </c>
      <c r="F8078" s="180" t="s">
        <v>128</v>
      </c>
    </row>
    <row r="8079" spans="1:6">
      <c r="A8079" s="180" t="s">
        <v>397</v>
      </c>
      <c r="B8079" s="181">
        <v>3520</v>
      </c>
      <c r="C8079" s="181">
        <v>286400</v>
      </c>
      <c r="D8079" s="181">
        <v>6</v>
      </c>
      <c r="E8079" s="180" t="s">
        <v>12161</v>
      </c>
      <c r="F8079" s="180" t="s">
        <v>189</v>
      </c>
    </row>
    <row r="8080" spans="1:6">
      <c r="A8080" s="180" t="s">
        <v>397</v>
      </c>
      <c r="B8080" s="181">
        <v>4746</v>
      </c>
      <c r="C8080" s="181">
        <v>301400</v>
      </c>
      <c r="D8080" s="181">
        <v>4</v>
      </c>
      <c r="E8080" s="180" t="s">
        <v>12162</v>
      </c>
      <c r="F8080" s="180" t="s">
        <v>194</v>
      </c>
    </row>
    <row r="8081" spans="1:6">
      <c r="A8081" s="180" t="s">
        <v>397</v>
      </c>
      <c r="B8081" s="181">
        <v>5880</v>
      </c>
      <c r="C8081" s="181">
        <v>418800</v>
      </c>
      <c r="D8081" s="181">
        <v>6</v>
      </c>
      <c r="E8081" s="180" t="s">
        <v>12163</v>
      </c>
      <c r="F8081" s="180" t="s">
        <v>133</v>
      </c>
    </row>
    <row r="8082" spans="1:6">
      <c r="A8082" s="180" t="s">
        <v>397</v>
      </c>
      <c r="B8082" s="181">
        <v>5256</v>
      </c>
      <c r="C8082" s="181">
        <v>312600</v>
      </c>
      <c r="D8082" s="181">
        <v>4</v>
      </c>
      <c r="E8082" s="180" t="s">
        <v>12164</v>
      </c>
      <c r="F8082" s="180" t="s">
        <v>282</v>
      </c>
    </row>
    <row r="8083" spans="1:6">
      <c r="A8083" s="180" t="s">
        <v>397</v>
      </c>
      <c r="B8083" s="181">
        <v>3755</v>
      </c>
      <c r="C8083" s="181">
        <v>220600</v>
      </c>
      <c r="D8083" s="181">
        <v>4</v>
      </c>
      <c r="E8083" s="180" t="s">
        <v>12165</v>
      </c>
      <c r="F8083" s="180" t="s">
        <v>128</v>
      </c>
    </row>
    <row r="8084" spans="1:6">
      <c r="A8084" s="180" t="s">
        <v>397</v>
      </c>
      <c r="B8084" s="181">
        <v>3780</v>
      </c>
      <c r="C8084" s="181">
        <v>223000</v>
      </c>
      <c r="D8084" s="181">
        <v>4</v>
      </c>
      <c r="E8084" s="180" t="s">
        <v>12166</v>
      </c>
      <c r="F8084" s="180" t="s">
        <v>128</v>
      </c>
    </row>
    <row r="8085" spans="1:6">
      <c r="A8085" s="180" t="s">
        <v>397</v>
      </c>
      <c r="B8085" s="181">
        <v>4889</v>
      </c>
      <c r="C8085" s="181">
        <v>125700</v>
      </c>
      <c r="D8085" s="181">
        <v>8</v>
      </c>
      <c r="E8085" s="180" t="s">
        <v>12167</v>
      </c>
      <c r="F8085" s="180" t="s">
        <v>160</v>
      </c>
    </row>
    <row r="8086" spans="1:6">
      <c r="A8086" s="180" t="s">
        <v>397</v>
      </c>
      <c r="B8086" s="181">
        <v>4440</v>
      </c>
      <c r="C8086" s="181">
        <v>293900</v>
      </c>
      <c r="D8086" s="181">
        <v>4</v>
      </c>
      <c r="E8086" s="180" t="s">
        <v>12168</v>
      </c>
      <c r="F8086" s="180" t="s">
        <v>128</v>
      </c>
    </row>
    <row r="8087" spans="1:6">
      <c r="A8087" s="180" t="s">
        <v>397</v>
      </c>
      <c r="B8087" s="181">
        <v>4800</v>
      </c>
      <c r="C8087" s="181">
        <v>344500</v>
      </c>
      <c r="D8087" s="181">
        <v>6</v>
      </c>
      <c r="E8087" s="180" t="s">
        <v>12169</v>
      </c>
      <c r="F8087" s="180" t="s">
        <v>47</v>
      </c>
    </row>
    <row r="8088" spans="1:6">
      <c r="A8088" s="180" t="s">
        <v>397</v>
      </c>
      <c r="B8088" s="181">
        <v>3708</v>
      </c>
      <c r="C8088" s="181">
        <v>378600</v>
      </c>
      <c r="D8088" s="181">
        <v>4</v>
      </c>
      <c r="E8088" s="180" t="s">
        <v>12170</v>
      </c>
      <c r="F8088" s="180" t="s">
        <v>67</v>
      </c>
    </row>
    <row r="8089" spans="1:6">
      <c r="A8089" s="180" t="s">
        <v>397</v>
      </c>
      <c r="B8089" s="181">
        <v>7344</v>
      </c>
      <c r="C8089" s="181">
        <v>105100</v>
      </c>
      <c r="D8089" s="181">
        <v>4</v>
      </c>
      <c r="E8089" s="180" t="s">
        <v>12171</v>
      </c>
      <c r="F8089" s="180" t="s">
        <v>22</v>
      </c>
    </row>
    <row r="8090" spans="1:6">
      <c r="A8090" s="180" t="s">
        <v>397</v>
      </c>
      <c r="B8090" s="181">
        <v>2798</v>
      </c>
      <c r="C8090" s="181">
        <v>166300</v>
      </c>
      <c r="D8090" s="181">
        <v>5</v>
      </c>
      <c r="E8090" s="180" t="s">
        <v>12172</v>
      </c>
      <c r="F8090" s="180" t="s">
        <v>128</v>
      </c>
    </row>
    <row r="8091" spans="1:6">
      <c r="A8091" s="180" t="s">
        <v>397</v>
      </c>
      <c r="B8091" s="181">
        <v>4052</v>
      </c>
      <c r="C8091" s="181">
        <v>223000</v>
      </c>
      <c r="D8091" s="181">
        <v>4</v>
      </c>
      <c r="E8091" s="180" t="s">
        <v>12173</v>
      </c>
      <c r="F8091" s="180" t="s">
        <v>47</v>
      </c>
    </row>
    <row r="8092" spans="1:6">
      <c r="A8092" s="180" t="s">
        <v>397</v>
      </c>
      <c r="B8092" s="181">
        <v>3696</v>
      </c>
      <c r="C8092" s="181">
        <v>267000</v>
      </c>
      <c r="D8092" s="181">
        <v>4</v>
      </c>
      <c r="E8092" s="180" t="s">
        <v>12174</v>
      </c>
      <c r="F8092" s="180" t="s">
        <v>270</v>
      </c>
    </row>
    <row r="8093" spans="1:6">
      <c r="A8093" s="180" t="s">
        <v>397</v>
      </c>
      <c r="B8093" s="181">
        <v>6052</v>
      </c>
      <c r="C8093" s="181">
        <v>309300</v>
      </c>
      <c r="D8093" s="181">
        <v>5</v>
      </c>
      <c r="E8093" s="180" t="s">
        <v>12175</v>
      </c>
      <c r="F8093" s="180" t="s">
        <v>3</v>
      </c>
    </row>
    <row r="8094" spans="1:6">
      <c r="A8094" s="180" t="s">
        <v>397</v>
      </c>
      <c r="B8094" s="181">
        <v>4420</v>
      </c>
      <c r="C8094" s="181">
        <v>268400</v>
      </c>
      <c r="D8094" s="181">
        <v>4</v>
      </c>
      <c r="E8094" s="180" t="s">
        <v>12176</v>
      </c>
      <c r="F8094" s="180" t="s">
        <v>3</v>
      </c>
    </row>
    <row r="8095" spans="1:6">
      <c r="A8095" s="180" t="s">
        <v>397</v>
      </c>
      <c r="B8095" s="181">
        <v>4152</v>
      </c>
      <c r="C8095" s="181">
        <v>368000</v>
      </c>
      <c r="D8095" s="181">
        <v>5</v>
      </c>
      <c r="E8095" s="180" t="s">
        <v>12177</v>
      </c>
      <c r="F8095" s="180" t="s">
        <v>226</v>
      </c>
    </row>
    <row r="8096" spans="1:6">
      <c r="A8096" s="180" t="s">
        <v>397</v>
      </c>
      <c r="B8096" s="181">
        <v>6720</v>
      </c>
      <c r="C8096" s="181">
        <v>89800</v>
      </c>
      <c r="D8096" s="181">
        <v>4</v>
      </c>
      <c r="E8096" s="180" t="s">
        <v>12178</v>
      </c>
      <c r="F8096" s="180" t="s">
        <v>22</v>
      </c>
    </row>
    <row r="8097" spans="1:6">
      <c r="A8097" s="180" t="s">
        <v>397</v>
      </c>
      <c r="B8097" s="181">
        <v>5109</v>
      </c>
      <c r="C8097" s="181">
        <v>425700</v>
      </c>
      <c r="D8097" s="181">
        <v>7</v>
      </c>
      <c r="E8097" s="180" t="s">
        <v>12179</v>
      </c>
      <c r="F8097" s="180" t="s">
        <v>118</v>
      </c>
    </row>
    <row r="8098" spans="1:6">
      <c r="A8098" s="180" t="s">
        <v>397</v>
      </c>
      <c r="B8098" s="181">
        <v>2619</v>
      </c>
      <c r="C8098" s="181">
        <v>187600</v>
      </c>
      <c r="D8098" s="181">
        <v>4</v>
      </c>
      <c r="E8098" s="180" t="s">
        <v>12180</v>
      </c>
      <c r="F8098" s="180" t="s">
        <v>118</v>
      </c>
    </row>
    <row r="8099" spans="1:6">
      <c r="A8099" s="180" t="s">
        <v>397</v>
      </c>
      <c r="B8099" s="181">
        <v>3007</v>
      </c>
      <c r="C8099" s="181">
        <v>204800</v>
      </c>
      <c r="D8099" s="181">
        <v>4</v>
      </c>
      <c r="E8099" s="180" t="s">
        <v>12181</v>
      </c>
      <c r="F8099" s="180" t="s">
        <v>256</v>
      </c>
    </row>
    <row r="8100" spans="1:6">
      <c r="A8100" s="180" t="s">
        <v>397</v>
      </c>
      <c r="B8100" s="181">
        <v>6832</v>
      </c>
      <c r="C8100" s="181">
        <v>363700</v>
      </c>
      <c r="D8100" s="181">
        <v>6</v>
      </c>
      <c r="E8100" s="180" t="s">
        <v>12182</v>
      </c>
      <c r="F8100" s="180" t="s">
        <v>3</v>
      </c>
    </row>
    <row r="8101" spans="1:6">
      <c r="A8101" s="180" t="s">
        <v>397</v>
      </c>
      <c r="B8101" s="181">
        <v>7911</v>
      </c>
      <c r="C8101" s="181">
        <v>404900</v>
      </c>
      <c r="D8101" s="181">
        <v>6</v>
      </c>
      <c r="E8101" s="180" t="s">
        <v>12183</v>
      </c>
      <c r="F8101" s="180" t="s">
        <v>118</v>
      </c>
    </row>
    <row r="8102" spans="1:6">
      <c r="A8102" s="180" t="s">
        <v>397</v>
      </c>
      <c r="B8102" s="181">
        <v>6720</v>
      </c>
      <c r="C8102" s="181">
        <v>271800</v>
      </c>
      <c r="D8102" s="181">
        <v>4</v>
      </c>
      <c r="E8102" s="180" t="s">
        <v>12184</v>
      </c>
      <c r="F8102" s="180" t="s">
        <v>3</v>
      </c>
    </row>
    <row r="8103" spans="1:6">
      <c r="A8103" s="180" t="s">
        <v>397</v>
      </c>
      <c r="B8103" s="181">
        <v>3152</v>
      </c>
      <c r="C8103" s="181">
        <v>221700</v>
      </c>
      <c r="D8103" s="181">
        <v>4</v>
      </c>
      <c r="E8103" s="180" t="s">
        <v>12185</v>
      </c>
      <c r="F8103" s="180" t="s">
        <v>118</v>
      </c>
    </row>
    <row r="8104" spans="1:6">
      <c r="A8104" s="180" t="s">
        <v>397</v>
      </c>
      <c r="B8104" s="181">
        <v>3178</v>
      </c>
      <c r="C8104" s="181">
        <v>141000</v>
      </c>
      <c r="D8104" s="181">
        <v>4</v>
      </c>
      <c r="E8104" s="180" t="s">
        <v>12186</v>
      </c>
      <c r="F8104" s="180" t="s">
        <v>160</v>
      </c>
    </row>
    <row r="8105" spans="1:6">
      <c r="A8105" s="180" t="s">
        <v>397</v>
      </c>
      <c r="B8105" s="181">
        <v>3646</v>
      </c>
      <c r="C8105" s="181">
        <v>250600</v>
      </c>
      <c r="D8105" s="181">
        <v>4</v>
      </c>
      <c r="E8105" s="180" t="s">
        <v>12187</v>
      </c>
      <c r="F8105" s="180" t="s">
        <v>118</v>
      </c>
    </row>
    <row r="8106" spans="1:6">
      <c r="A8106" s="180" t="s">
        <v>397</v>
      </c>
      <c r="B8106" s="181">
        <v>6980</v>
      </c>
      <c r="C8106" s="181">
        <v>637700</v>
      </c>
      <c r="D8106" s="181">
        <v>7</v>
      </c>
      <c r="E8106" s="180" t="s">
        <v>12188</v>
      </c>
      <c r="F8106" s="180" t="s">
        <v>60</v>
      </c>
    </row>
    <row r="8107" spans="1:6">
      <c r="A8107" s="180" t="s">
        <v>397</v>
      </c>
      <c r="B8107" s="181">
        <v>5432</v>
      </c>
      <c r="C8107" s="181">
        <v>263000</v>
      </c>
      <c r="D8107" s="181">
        <v>4</v>
      </c>
      <c r="E8107" s="180" t="s">
        <v>12189</v>
      </c>
      <c r="F8107" s="180" t="s">
        <v>3</v>
      </c>
    </row>
    <row r="8108" spans="1:6">
      <c r="A8108" s="180" t="s">
        <v>397</v>
      </c>
      <c r="B8108" s="181">
        <v>4420</v>
      </c>
      <c r="C8108" s="181">
        <v>252100</v>
      </c>
      <c r="D8108" s="181">
        <v>4</v>
      </c>
      <c r="E8108" s="180" t="s">
        <v>12190</v>
      </c>
      <c r="F8108" s="180" t="s">
        <v>3</v>
      </c>
    </row>
    <row r="8109" spans="1:6">
      <c r="A8109" s="180" t="s">
        <v>397</v>
      </c>
      <c r="B8109" s="181">
        <v>3756</v>
      </c>
      <c r="C8109" s="181">
        <v>150700</v>
      </c>
      <c r="D8109" s="181">
        <v>4</v>
      </c>
      <c r="E8109" s="180" t="s">
        <v>12191</v>
      </c>
      <c r="F8109" s="180" t="s">
        <v>176</v>
      </c>
    </row>
    <row r="8110" spans="1:6">
      <c r="A8110" s="180" t="s">
        <v>397</v>
      </c>
      <c r="B8110" s="181">
        <v>5252</v>
      </c>
      <c r="C8110" s="181">
        <v>271900</v>
      </c>
      <c r="D8110" s="181">
        <v>5</v>
      </c>
      <c r="E8110" s="180" t="s">
        <v>12192</v>
      </c>
      <c r="F8110" s="180" t="s">
        <v>60</v>
      </c>
    </row>
    <row r="8111" spans="1:6">
      <c r="A8111" s="180" t="s">
        <v>397</v>
      </c>
      <c r="B8111" s="181">
        <v>5040</v>
      </c>
      <c r="C8111" s="181">
        <v>307200</v>
      </c>
      <c r="D8111" s="181">
        <v>4</v>
      </c>
      <c r="E8111" s="180" t="s">
        <v>12193</v>
      </c>
      <c r="F8111" s="180" t="s">
        <v>170</v>
      </c>
    </row>
    <row r="8112" spans="1:6">
      <c r="A8112" s="180" t="s">
        <v>397</v>
      </c>
      <c r="B8112" s="181">
        <v>5538</v>
      </c>
      <c r="C8112" s="181">
        <v>264400</v>
      </c>
      <c r="D8112" s="181">
        <v>5</v>
      </c>
      <c r="E8112" s="180" t="s">
        <v>12194</v>
      </c>
      <c r="F8112" s="180" t="s">
        <v>313</v>
      </c>
    </row>
    <row r="8113" spans="1:6">
      <c r="A8113" s="180" t="s">
        <v>397</v>
      </c>
      <c r="B8113" s="181">
        <v>2002</v>
      </c>
      <c r="C8113" s="181">
        <v>133000</v>
      </c>
      <c r="D8113" s="181">
        <v>4</v>
      </c>
      <c r="E8113" s="180" t="s">
        <v>12195</v>
      </c>
      <c r="F8113" s="180" t="s">
        <v>272</v>
      </c>
    </row>
    <row r="8114" spans="1:6">
      <c r="A8114" s="180" t="s">
        <v>397</v>
      </c>
      <c r="B8114" s="181">
        <v>9050</v>
      </c>
      <c r="C8114" s="181">
        <v>152300</v>
      </c>
      <c r="D8114" s="181">
        <v>6</v>
      </c>
      <c r="E8114" s="180" t="s">
        <v>12196</v>
      </c>
      <c r="F8114" s="180" t="s">
        <v>22</v>
      </c>
    </row>
    <row r="8115" spans="1:6">
      <c r="A8115" s="180" t="s">
        <v>397</v>
      </c>
      <c r="B8115" s="181">
        <v>8401</v>
      </c>
      <c r="C8115" s="181">
        <v>595800</v>
      </c>
      <c r="D8115" s="181">
        <v>8</v>
      </c>
      <c r="E8115" s="180" t="s">
        <v>12197</v>
      </c>
      <c r="F8115" s="180" t="s">
        <v>60</v>
      </c>
    </row>
    <row r="8116" spans="1:6">
      <c r="A8116" s="180" t="s">
        <v>397</v>
      </c>
      <c r="B8116" s="181">
        <v>8640</v>
      </c>
      <c r="C8116" s="181">
        <v>269900</v>
      </c>
      <c r="D8116" s="181">
        <v>8</v>
      </c>
      <c r="E8116" s="180" t="s">
        <v>12198</v>
      </c>
      <c r="F8116" s="180" t="s">
        <v>68</v>
      </c>
    </row>
    <row r="8117" spans="1:6">
      <c r="A8117" s="180" t="s">
        <v>397</v>
      </c>
      <c r="B8117" s="181">
        <v>5406</v>
      </c>
      <c r="C8117" s="181">
        <v>264300</v>
      </c>
      <c r="D8117" s="181">
        <v>4</v>
      </c>
      <c r="E8117" s="180" t="s">
        <v>12199</v>
      </c>
      <c r="F8117" s="180" t="s">
        <v>3</v>
      </c>
    </row>
    <row r="8118" spans="1:6">
      <c r="A8118" s="180" t="s">
        <v>397</v>
      </c>
      <c r="B8118" s="181">
        <v>2978</v>
      </c>
      <c r="C8118" s="181">
        <v>276000</v>
      </c>
      <c r="D8118" s="181">
        <v>4</v>
      </c>
      <c r="E8118" s="180" t="s">
        <v>12200</v>
      </c>
      <c r="F8118" s="180" t="s">
        <v>47</v>
      </c>
    </row>
    <row r="8119" spans="1:6">
      <c r="A8119" s="180" t="s">
        <v>397</v>
      </c>
      <c r="B8119" s="181">
        <v>3818</v>
      </c>
      <c r="C8119" s="181">
        <v>157900</v>
      </c>
      <c r="D8119" s="181">
        <v>4</v>
      </c>
      <c r="E8119" s="180" t="s">
        <v>12201</v>
      </c>
      <c r="F8119" s="180" t="s">
        <v>176</v>
      </c>
    </row>
    <row r="8120" spans="1:6">
      <c r="A8120" s="180" t="s">
        <v>397</v>
      </c>
      <c r="B8120" s="181">
        <v>4455</v>
      </c>
      <c r="C8120" s="181">
        <v>384800</v>
      </c>
      <c r="D8120" s="181">
        <v>6</v>
      </c>
      <c r="E8120" s="180" t="s">
        <v>12202</v>
      </c>
      <c r="F8120" s="180" t="s">
        <v>47</v>
      </c>
    </row>
    <row r="8121" spans="1:6">
      <c r="A8121" s="180" t="s">
        <v>397</v>
      </c>
      <c r="B8121" s="181">
        <v>6928</v>
      </c>
      <c r="C8121" s="181">
        <v>410900</v>
      </c>
      <c r="D8121" s="181">
        <v>6</v>
      </c>
      <c r="E8121" s="180" t="s">
        <v>12203</v>
      </c>
      <c r="F8121" s="180" t="s">
        <v>3</v>
      </c>
    </row>
    <row r="8122" spans="1:6">
      <c r="A8122" s="180" t="s">
        <v>397</v>
      </c>
      <c r="B8122" s="181">
        <v>3795</v>
      </c>
      <c r="C8122" s="181">
        <v>197000</v>
      </c>
      <c r="D8122" s="181">
        <v>4</v>
      </c>
      <c r="E8122" s="180" t="s">
        <v>12204</v>
      </c>
      <c r="F8122" s="180" t="s">
        <v>128</v>
      </c>
    </row>
    <row r="8123" spans="1:6">
      <c r="A8123" s="180" t="s">
        <v>397</v>
      </c>
      <c r="B8123" s="181">
        <v>3000</v>
      </c>
      <c r="C8123" s="181">
        <v>176600</v>
      </c>
      <c r="D8123" s="181">
        <v>4</v>
      </c>
      <c r="E8123" s="180" t="s">
        <v>12205</v>
      </c>
      <c r="F8123" s="180" t="s">
        <v>194</v>
      </c>
    </row>
    <row r="8124" spans="1:6">
      <c r="A8124" s="180" t="s">
        <v>397</v>
      </c>
      <c r="B8124" s="181">
        <v>3534</v>
      </c>
      <c r="C8124" s="181">
        <v>163300</v>
      </c>
      <c r="D8124" s="181">
        <v>4</v>
      </c>
      <c r="E8124" s="180" t="s">
        <v>12206</v>
      </c>
      <c r="F8124" s="180" t="s">
        <v>189</v>
      </c>
    </row>
    <row r="8125" spans="1:6">
      <c r="A8125" s="180" t="s">
        <v>397</v>
      </c>
      <c r="B8125" s="181">
        <v>5568</v>
      </c>
      <c r="C8125" s="181">
        <v>262500</v>
      </c>
      <c r="D8125" s="181">
        <v>4</v>
      </c>
      <c r="E8125" s="180" t="s">
        <v>12207</v>
      </c>
      <c r="F8125" s="180" t="s">
        <v>3</v>
      </c>
    </row>
    <row r="8126" spans="1:6">
      <c r="A8126" s="180" t="s">
        <v>397</v>
      </c>
      <c r="B8126" s="181">
        <v>4524</v>
      </c>
      <c r="C8126" s="181">
        <v>142600</v>
      </c>
      <c r="D8126" s="181">
        <v>4</v>
      </c>
      <c r="E8126" s="180" t="s">
        <v>12208</v>
      </c>
      <c r="F8126" s="180" t="s">
        <v>22</v>
      </c>
    </row>
    <row r="8127" spans="1:6">
      <c r="A8127" s="180" t="s">
        <v>397</v>
      </c>
      <c r="B8127" s="181">
        <v>5208</v>
      </c>
      <c r="C8127" s="181">
        <v>198300</v>
      </c>
      <c r="D8127" s="181">
        <v>4</v>
      </c>
      <c r="E8127" s="180" t="s">
        <v>12209</v>
      </c>
      <c r="F8127" s="180" t="s">
        <v>282</v>
      </c>
    </row>
    <row r="8128" spans="1:6">
      <c r="A8128" s="180" t="s">
        <v>397</v>
      </c>
      <c r="B8128" s="181">
        <v>4968</v>
      </c>
      <c r="C8128" s="181">
        <v>270500</v>
      </c>
      <c r="D8128" s="181">
        <v>4</v>
      </c>
      <c r="E8128" s="180" t="s">
        <v>12210</v>
      </c>
      <c r="F8128" s="180" t="s">
        <v>3</v>
      </c>
    </row>
    <row r="8129" spans="1:6">
      <c r="A8129" s="180" t="s">
        <v>397</v>
      </c>
      <c r="B8129" s="181">
        <v>18528</v>
      </c>
      <c r="C8129" s="181">
        <v>272400</v>
      </c>
      <c r="D8129" s="181">
        <v>6</v>
      </c>
      <c r="E8129" s="180" t="s">
        <v>12211</v>
      </c>
      <c r="F8129" s="180" t="s">
        <v>22</v>
      </c>
    </row>
    <row r="8130" spans="1:6">
      <c r="A8130" s="180" t="s">
        <v>397</v>
      </c>
      <c r="B8130" s="181">
        <v>4106</v>
      </c>
      <c r="C8130" s="181">
        <v>258000</v>
      </c>
      <c r="D8130" s="181">
        <v>6</v>
      </c>
      <c r="E8130" s="180" t="s">
        <v>12212</v>
      </c>
      <c r="F8130" s="180" t="s">
        <v>245</v>
      </c>
    </row>
    <row r="8131" spans="1:6">
      <c r="A8131" s="180" t="s">
        <v>397</v>
      </c>
      <c r="B8131" s="181">
        <v>3758</v>
      </c>
      <c r="C8131" s="181">
        <v>234200</v>
      </c>
      <c r="D8131" s="181">
        <v>4</v>
      </c>
      <c r="E8131" s="180" t="s">
        <v>12213</v>
      </c>
      <c r="F8131" s="180" t="s">
        <v>118</v>
      </c>
    </row>
    <row r="8132" spans="1:6">
      <c r="A8132" s="180" t="s">
        <v>397</v>
      </c>
      <c r="B8132" s="181">
        <v>3256</v>
      </c>
      <c r="C8132" s="181">
        <v>409700</v>
      </c>
      <c r="D8132" s="181">
        <v>4</v>
      </c>
      <c r="E8132" s="180" t="s">
        <v>12214</v>
      </c>
      <c r="F8132" s="180" t="s">
        <v>67</v>
      </c>
    </row>
    <row r="8133" spans="1:6">
      <c r="A8133" s="180" t="s">
        <v>397</v>
      </c>
      <c r="B8133" s="181">
        <v>6627</v>
      </c>
      <c r="C8133" s="181">
        <v>348200</v>
      </c>
      <c r="D8133" s="181">
        <v>6</v>
      </c>
      <c r="E8133" s="180" t="s">
        <v>12215</v>
      </c>
      <c r="F8133" s="180" t="s">
        <v>47</v>
      </c>
    </row>
    <row r="8134" spans="1:6">
      <c r="A8134" s="180" t="s">
        <v>397</v>
      </c>
      <c r="B8134" s="181">
        <v>4740</v>
      </c>
      <c r="C8134" s="181">
        <v>386700</v>
      </c>
      <c r="D8134" s="181">
        <v>5</v>
      </c>
      <c r="E8134" s="180" t="s">
        <v>12216</v>
      </c>
      <c r="F8134" s="180" t="s">
        <v>285</v>
      </c>
    </row>
    <row r="8135" spans="1:6">
      <c r="A8135" s="180" t="s">
        <v>397</v>
      </c>
      <c r="B8135" s="181">
        <v>4418</v>
      </c>
      <c r="C8135" s="181">
        <v>219500</v>
      </c>
      <c r="D8135" s="181">
        <v>6</v>
      </c>
      <c r="E8135" s="180" t="s">
        <v>12217</v>
      </c>
      <c r="F8135" s="180" t="s">
        <v>314</v>
      </c>
    </row>
    <row r="8136" spans="1:6">
      <c r="A8136" s="180" t="s">
        <v>397</v>
      </c>
      <c r="B8136" s="181">
        <v>8244</v>
      </c>
      <c r="C8136" s="181">
        <v>122700</v>
      </c>
      <c r="D8136" s="181">
        <v>4</v>
      </c>
      <c r="E8136" s="180" t="s">
        <v>12218</v>
      </c>
      <c r="F8136" s="180" t="s">
        <v>22</v>
      </c>
    </row>
    <row r="8137" spans="1:6">
      <c r="A8137" s="180" t="s">
        <v>397</v>
      </c>
      <c r="B8137" s="181">
        <v>5280</v>
      </c>
      <c r="C8137" s="181">
        <v>324300</v>
      </c>
      <c r="D8137" s="181">
        <v>4</v>
      </c>
      <c r="E8137" s="180" t="s">
        <v>12219</v>
      </c>
      <c r="F8137" s="180" t="s">
        <v>282</v>
      </c>
    </row>
    <row r="8138" spans="1:6">
      <c r="A8138" s="180" t="s">
        <v>397</v>
      </c>
      <c r="B8138" s="181">
        <v>1859</v>
      </c>
      <c r="C8138" s="181">
        <v>191700</v>
      </c>
      <c r="D8138" s="181">
        <v>5</v>
      </c>
      <c r="E8138" s="180" t="s">
        <v>12220</v>
      </c>
      <c r="F8138" s="180" t="s">
        <v>118</v>
      </c>
    </row>
    <row r="8139" spans="1:6">
      <c r="A8139" s="180" t="s">
        <v>397</v>
      </c>
      <c r="B8139" s="181">
        <v>3832</v>
      </c>
      <c r="C8139" s="181">
        <v>103200</v>
      </c>
      <c r="D8139" s="181">
        <v>4</v>
      </c>
      <c r="E8139" s="180" t="s">
        <v>12221</v>
      </c>
      <c r="F8139" s="180" t="s">
        <v>160</v>
      </c>
    </row>
    <row r="8140" spans="1:6">
      <c r="A8140" s="180" t="s">
        <v>397</v>
      </c>
      <c r="B8140" s="181">
        <v>7812</v>
      </c>
      <c r="C8140" s="181">
        <v>140800</v>
      </c>
      <c r="D8140" s="181">
        <v>4</v>
      </c>
      <c r="E8140" s="180" t="s">
        <v>12222</v>
      </c>
      <c r="F8140" s="180" t="s">
        <v>22</v>
      </c>
    </row>
    <row r="8141" spans="1:6">
      <c r="A8141" s="180" t="s">
        <v>397</v>
      </c>
      <c r="B8141" s="181">
        <v>4196</v>
      </c>
      <c r="C8141" s="181">
        <v>344900</v>
      </c>
      <c r="D8141" s="181">
        <v>8</v>
      </c>
      <c r="E8141" s="180" t="s">
        <v>12223</v>
      </c>
      <c r="F8141" s="180" t="s">
        <v>118</v>
      </c>
    </row>
    <row r="8142" spans="1:6">
      <c r="A8142" s="180" t="s">
        <v>397</v>
      </c>
      <c r="B8142" s="181">
        <v>8704</v>
      </c>
      <c r="C8142" s="181">
        <v>205200</v>
      </c>
      <c r="D8142" s="181">
        <v>6</v>
      </c>
      <c r="E8142" s="180" t="s">
        <v>12224</v>
      </c>
      <c r="F8142" s="180" t="s">
        <v>22</v>
      </c>
    </row>
    <row r="8143" spans="1:6">
      <c r="A8143" s="180" t="s">
        <v>397</v>
      </c>
      <c r="B8143" s="181">
        <v>4420</v>
      </c>
      <c r="C8143" s="181">
        <v>243500</v>
      </c>
      <c r="D8143" s="181">
        <v>4</v>
      </c>
      <c r="E8143" s="180" t="s">
        <v>12225</v>
      </c>
      <c r="F8143" s="180" t="s">
        <v>3</v>
      </c>
    </row>
    <row r="8144" spans="1:6">
      <c r="A8144" s="180" t="s">
        <v>397</v>
      </c>
      <c r="B8144" s="181">
        <v>7632</v>
      </c>
      <c r="C8144" s="181">
        <v>396800</v>
      </c>
      <c r="D8144" s="181">
        <v>4</v>
      </c>
      <c r="E8144" s="180" t="s">
        <v>12226</v>
      </c>
      <c r="F8144" s="180" t="s">
        <v>60</v>
      </c>
    </row>
    <row r="8145" spans="1:6">
      <c r="A8145" s="180" t="s">
        <v>397</v>
      </c>
      <c r="B8145" s="181">
        <v>3221</v>
      </c>
      <c r="C8145" s="181">
        <v>255400</v>
      </c>
      <c r="D8145" s="181">
        <v>4</v>
      </c>
      <c r="E8145" s="180" t="s">
        <v>12227</v>
      </c>
      <c r="F8145" s="180" t="s">
        <v>308</v>
      </c>
    </row>
    <row r="8146" spans="1:6">
      <c r="A8146" s="180" t="s">
        <v>397</v>
      </c>
      <c r="B8146" s="181">
        <v>4433</v>
      </c>
      <c r="C8146" s="181">
        <v>202800</v>
      </c>
      <c r="D8146" s="181">
        <v>4</v>
      </c>
      <c r="E8146" s="180" t="s">
        <v>12228</v>
      </c>
      <c r="F8146" s="180" t="s">
        <v>245</v>
      </c>
    </row>
    <row r="8147" spans="1:6">
      <c r="A8147" s="180" t="s">
        <v>397</v>
      </c>
      <c r="B8147" s="181">
        <v>6092</v>
      </c>
      <c r="C8147" s="181">
        <v>322600</v>
      </c>
      <c r="D8147" s="181">
        <v>6</v>
      </c>
      <c r="E8147" s="180" t="s">
        <v>12229</v>
      </c>
      <c r="F8147" s="180" t="s">
        <v>3</v>
      </c>
    </row>
    <row r="8148" spans="1:6">
      <c r="A8148" s="180" t="s">
        <v>397</v>
      </c>
      <c r="B8148" s="181">
        <v>3920</v>
      </c>
      <c r="C8148" s="181">
        <v>232600</v>
      </c>
      <c r="D8148" s="181">
        <v>4</v>
      </c>
      <c r="E8148" s="180" t="s">
        <v>12230</v>
      </c>
      <c r="F8148" s="180" t="s">
        <v>128</v>
      </c>
    </row>
    <row r="8149" spans="1:6">
      <c r="A8149" s="180" t="s">
        <v>397</v>
      </c>
      <c r="B8149" s="181">
        <v>4632</v>
      </c>
      <c r="C8149" s="181">
        <v>326700</v>
      </c>
      <c r="D8149" s="181">
        <v>4</v>
      </c>
      <c r="E8149" s="180" t="s">
        <v>12231</v>
      </c>
      <c r="F8149" s="180" t="s">
        <v>47</v>
      </c>
    </row>
    <row r="8150" spans="1:6">
      <c r="A8150" s="180" t="s">
        <v>397</v>
      </c>
      <c r="B8150" s="181">
        <v>5826</v>
      </c>
      <c r="C8150" s="181">
        <v>114600</v>
      </c>
      <c r="D8150" s="181">
        <v>4</v>
      </c>
      <c r="E8150" s="180" t="s">
        <v>12232</v>
      </c>
      <c r="F8150" s="180" t="s">
        <v>22</v>
      </c>
    </row>
    <row r="8151" spans="1:6">
      <c r="A8151" s="180" t="s">
        <v>397</v>
      </c>
      <c r="B8151" s="181">
        <v>5208</v>
      </c>
      <c r="C8151" s="181">
        <v>303500</v>
      </c>
      <c r="D8151" s="181">
        <v>4</v>
      </c>
      <c r="E8151" s="180" t="s">
        <v>12233</v>
      </c>
      <c r="F8151" s="180" t="s">
        <v>3</v>
      </c>
    </row>
    <row r="8152" spans="1:6">
      <c r="A8152" s="180" t="s">
        <v>397</v>
      </c>
      <c r="B8152" s="181">
        <v>5645</v>
      </c>
      <c r="C8152" s="181">
        <v>235900</v>
      </c>
      <c r="D8152" s="181">
        <v>7</v>
      </c>
      <c r="E8152" s="180" t="s">
        <v>12234</v>
      </c>
      <c r="F8152" s="180" t="s">
        <v>256</v>
      </c>
    </row>
    <row r="8153" spans="1:6">
      <c r="A8153" s="180" t="s">
        <v>397</v>
      </c>
      <c r="B8153" s="181">
        <v>2759</v>
      </c>
      <c r="C8153" s="181">
        <v>348200</v>
      </c>
      <c r="D8153" s="181">
        <v>5</v>
      </c>
      <c r="E8153" s="180" t="s">
        <v>12235</v>
      </c>
      <c r="F8153" s="180" t="s">
        <v>144</v>
      </c>
    </row>
    <row r="8154" spans="1:6">
      <c r="A8154" s="180" t="s">
        <v>397</v>
      </c>
      <c r="B8154" s="181">
        <v>3576</v>
      </c>
      <c r="C8154" s="181">
        <v>233800</v>
      </c>
      <c r="D8154" s="181">
        <v>4</v>
      </c>
      <c r="E8154" s="180" t="s">
        <v>12236</v>
      </c>
      <c r="F8154" s="180" t="s">
        <v>118</v>
      </c>
    </row>
    <row r="8155" spans="1:6">
      <c r="A8155" s="180" t="s">
        <v>397</v>
      </c>
      <c r="B8155" s="181">
        <v>10463</v>
      </c>
      <c r="C8155" s="181">
        <v>557200</v>
      </c>
      <c r="D8155" s="181">
        <v>8</v>
      </c>
      <c r="E8155" s="180" t="s">
        <v>12237</v>
      </c>
      <c r="F8155" s="180" t="s">
        <v>3</v>
      </c>
    </row>
    <row r="8156" spans="1:6">
      <c r="A8156" s="180" t="s">
        <v>397</v>
      </c>
      <c r="B8156" s="181">
        <v>3004</v>
      </c>
      <c r="C8156" s="181">
        <v>148800</v>
      </c>
      <c r="D8156" s="181">
        <v>4</v>
      </c>
      <c r="E8156" s="180" t="s">
        <v>12238</v>
      </c>
      <c r="F8156" s="180" t="s">
        <v>245</v>
      </c>
    </row>
    <row r="8157" spans="1:6">
      <c r="A8157" s="180" t="s">
        <v>397</v>
      </c>
      <c r="B8157" s="181">
        <v>2568</v>
      </c>
      <c r="C8157" s="181">
        <v>108200</v>
      </c>
      <c r="D8157" s="181">
        <v>4</v>
      </c>
      <c r="E8157" s="180" t="s">
        <v>12239</v>
      </c>
      <c r="F8157" s="180" t="s">
        <v>189</v>
      </c>
    </row>
    <row r="8158" spans="1:6">
      <c r="A8158" s="180" t="s">
        <v>397</v>
      </c>
      <c r="B8158" s="181">
        <v>3675</v>
      </c>
      <c r="C8158" s="181">
        <v>130700</v>
      </c>
      <c r="D8158" s="181">
        <v>4</v>
      </c>
      <c r="E8158" s="180" t="s">
        <v>12240</v>
      </c>
      <c r="F8158" s="180" t="s">
        <v>160</v>
      </c>
    </row>
    <row r="8159" spans="1:6">
      <c r="A8159" s="180" t="s">
        <v>397</v>
      </c>
      <c r="B8159" s="181">
        <v>6460</v>
      </c>
      <c r="C8159" s="181">
        <v>123900</v>
      </c>
      <c r="D8159" s="181">
        <v>4</v>
      </c>
      <c r="E8159" s="180" t="s">
        <v>12241</v>
      </c>
      <c r="F8159" s="180" t="s">
        <v>22</v>
      </c>
    </row>
    <row r="8160" spans="1:6">
      <c r="A8160" s="180" t="s">
        <v>397</v>
      </c>
      <c r="B8160" s="181">
        <v>8492</v>
      </c>
      <c r="C8160" s="181">
        <v>540600</v>
      </c>
      <c r="D8160" s="181">
        <v>6</v>
      </c>
      <c r="E8160" s="180" t="s">
        <v>12242</v>
      </c>
      <c r="F8160" s="180" t="s">
        <v>60</v>
      </c>
    </row>
    <row r="8161" spans="1:6">
      <c r="A8161" s="180" t="s">
        <v>397</v>
      </c>
      <c r="B8161" s="181">
        <v>4427</v>
      </c>
      <c r="C8161" s="181">
        <v>316000</v>
      </c>
      <c r="D8161" s="181">
        <v>4</v>
      </c>
      <c r="E8161" s="180" t="s">
        <v>12243</v>
      </c>
      <c r="F8161" s="180" t="s">
        <v>47</v>
      </c>
    </row>
    <row r="8162" spans="1:6">
      <c r="A8162" s="180" t="s">
        <v>397</v>
      </c>
      <c r="B8162" s="181">
        <v>4849</v>
      </c>
      <c r="C8162" s="181">
        <v>590400</v>
      </c>
      <c r="D8162" s="181">
        <v>5</v>
      </c>
      <c r="E8162" s="180" t="s">
        <v>12244</v>
      </c>
      <c r="F8162" s="180" t="s">
        <v>285</v>
      </c>
    </row>
    <row r="8163" spans="1:6">
      <c r="A8163" s="180" t="s">
        <v>397</v>
      </c>
      <c r="B8163" s="181">
        <v>4420</v>
      </c>
      <c r="C8163" s="181">
        <v>260600</v>
      </c>
      <c r="D8163" s="181">
        <v>4</v>
      </c>
      <c r="E8163" s="180" t="s">
        <v>12245</v>
      </c>
      <c r="F8163" s="180" t="s">
        <v>3</v>
      </c>
    </row>
    <row r="8164" spans="1:6">
      <c r="A8164" s="180" t="s">
        <v>397</v>
      </c>
      <c r="B8164" s="181">
        <v>5084</v>
      </c>
      <c r="C8164" s="181">
        <v>371300</v>
      </c>
      <c r="D8164" s="181">
        <v>6</v>
      </c>
      <c r="E8164" s="180" t="s">
        <v>12246</v>
      </c>
      <c r="F8164" s="180" t="s">
        <v>133</v>
      </c>
    </row>
    <row r="8165" spans="1:6">
      <c r="A8165" s="180" t="s">
        <v>397</v>
      </c>
      <c r="B8165" s="181">
        <v>6744</v>
      </c>
      <c r="C8165" s="181">
        <v>104600</v>
      </c>
      <c r="D8165" s="181">
        <v>4</v>
      </c>
      <c r="E8165" s="180" t="s">
        <v>12247</v>
      </c>
      <c r="F8165" s="180" t="s">
        <v>22</v>
      </c>
    </row>
    <row r="8166" spans="1:6">
      <c r="A8166" s="180" t="s">
        <v>397</v>
      </c>
      <c r="B8166" s="181">
        <v>4560</v>
      </c>
      <c r="C8166" s="181">
        <v>119100</v>
      </c>
      <c r="D8166" s="181">
        <v>4</v>
      </c>
      <c r="E8166" s="180" t="s">
        <v>12248</v>
      </c>
      <c r="F8166" s="180" t="s">
        <v>22</v>
      </c>
    </row>
    <row r="8167" spans="1:6">
      <c r="A8167" s="180" t="s">
        <v>397</v>
      </c>
      <c r="B8167" s="181">
        <v>5493</v>
      </c>
      <c r="C8167" s="181">
        <v>230800</v>
      </c>
      <c r="D8167" s="181">
        <v>4</v>
      </c>
      <c r="E8167" s="180" t="s">
        <v>12249</v>
      </c>
      <c r="F8167" s="180" t="s">
        <v>3</v>
      </c>
    </row>
    <row r="8168" spans="1:6">
      <c r="A8168" s="180" t="s">
        <v>397</v>
      </c>
      <c r="B8168" s="181">
        <v>12380</v>
      </c>
      <c r="C8168" s="181">
        <v>586800</v>
      </c>
      <c r="D8168" s="181">
        <v>8</v>
      </c>
      <c r="E8168" s="180" t="s">
        <v>12250</v>
      </c>
      <c r="F8168" s="180" t="s">
        <v>3</v>
      </c>
    </row>
    <row r="8169" spans="1:6">
      <c r="A8169" s="180" t="s">
        <v>397</v>
      </c>
      <c r="B8169" s="181">
        <v>5346</v>
      </c>
      <c r="C8169" s="181">
        <v>293500</v>
      </c>
      <c r="D8169" s="181">
        <v>4</v>
      </c>
      <c r="E8169" s="180" t="s">
        <v>12251</v>
      </c>
      <c r="F8169" s="180" t="s">
        <v>3</v>
      </c>
    </row>
    <row r="8170" spans="1:6">
      <c r="A8170" s="180" t="s">
        <v>397</v>
      </c>
      <c r="B8170" s="181">
        <v>10164</v>
      </c>
      <c r="C8170" s="181">
        <v>1214400</v>
      </c>
      <c r="D8170" s="181">
        <v>8</v>
      </c>
      <c r="E8170" s="180" t="s">
        <v>12252</v>
      </c>
      <c r="F8170" s="180" t="s">
        <v>67</v>
      </c>
    </row>
    <row r="8171" spans="1:6">
      <c r="A8171" s="180" t="s">
        <v>397</v>
      </c>
      <c r="B8171" s="181">
        <v>4436</v>
      </c>
      <c r="C8171" s="181">
        <v>341700</v>
      </c>
      <c r="D8171" s="181">
        <v>6</v>
      </c>
      <c r="E8171" s="180" t="s">
        <v>12253</v>
      </c>
      <c r="F8171" s="180" t="s">
        <v>192</v>
      </c>
    </row>
    <row r="8172" spans="1:6">
      <c r="A8172" s="180" t="s">
        <v>397</v>
      </c>
      <c r="B8172" s="181">
        <v>4564</v>
      </c>
      <c r="C8172" s="181">
        <v>165600</v>
      </c>
      <c r="D8172" s="181">
        <v>4</v>
      </c>
      <c r="E8172" s="180" t="s">
        <v>12254</v>
      </c>
      <c r="F8172" s="180" t="s">
        <v>323</v>
      </c>
    </row>
    <row r="8173" spans="1:6">
      <c r="A8173" s="180" t="s">
        <v>397</v>
      </c>
      <c r="B8173" s="181">
        <v>6316</v>
      </c>
      <c r="C8173" s="181">
        <v>238600</v>
      </c>
      <c r="D8173" s="181">
        <v>4</v>
      </c>
      <c r="E8173" s="180" t="s">
        <v>12255</v>
      </c>
      <c r="F8173" s="180" t="s">
        <v>3</v>
      </c>
    </row>
    <row r="8174" spans="1:6">
      <c r="A8174" s="180" t="s">
        <v>397</v>
      </c>
      <c r="B8174" s="181">
        <v>4160</v>
      </c>
      <c r="C8174" s="181">
        <v>176300</v>
      </c>
      <c r="D8174" s="181">
        <v>5</v>
      </c>
      <c r="E8174" s="180" t="s">
        <v>12256</v>
      </c>
      <c r="F8174" s="180" t="s">
        <v>160</v>
      </c>
    </row>
    <row r="8175" spans="1:6">
      <c r="A8175" s="180" t="s">
        <v>397</v>
      </c>
      <c r="B8175" s="181">
        <v>5496</v>
      </c>
      <c r="C8175" s="181">
        <v>291500</v>
      </c>
      <c r="D8175" s="181">
        <v>4</v>
      </c>
      <c r="E8175" s="180" t="s">
        <v>12257</v>
      </c>
      <c r="F8175" s="180" t="s">
        <v>282</v>
      </c>
    </row>
    <row r="8176" spans="1:6">
      <c r="A8176" s="180" t="s">
        <v>397</v>
      </c>
      <c r="B8176" s="181">
        <v>2512</v>
      </c>
      <c r="C8176" s="181">
        <v>148100</v>
      </c>
      <c r="D8176" s="181">
        <v>4</v>
      </c>
      <c r="E8176" s="180" t="s">
        <v>12258</v>
      </c>
      <c r="F8176" s="180" t="s">
        <v>68</v>
      </c>
    </row>
    <row r="8177" spans="1:6">
      <c r="A8177" s="180" t="s">
        <v>397</v>
      </c>
      <c r="B8177" s="181">
        <v>4800</v>
      </c>
      <c r="C8177" s="181">
        <v>535200</v>
      </c>
      <c r="D8177" s="181">
        <v>6</v>
      </c>
      <c r="E8177" s="180" t="s">
        <v>12259</v>
      </c>
      <c r="F8177" s="180" t="s">
        <v>67</v>
      </c>
    </row>
    <row r="8178" spans="1:6">
      <c r="A8178" s="180" t="s">
        <v>397</v>
      </c>
      <c r="B8178" s="181">
        <v>3676</v>
      </c>
      <c r="C8178" s="181">
        <v>305600</v>
      </c>
      <c r="D8178" s="181">
        <v>5</v>
      </c>
      <c r="E8178" s="180" t="s">
        <v>12260</v>
      </c>
      <c r="F8178" s="180" t="s">
        <v>128</v>
      </c>
    </row>
    <row r="8179" spans="1:6">
      <c r="A8179" s="180" t="s">
        <v>397</v>
      </c>
      <c r="B8179" s="181">
        <v>2093</v>
      </c>
      <c r="C8179" s="181">
        <v>151100</v>
      </c>
      <c r="D8179" s="181">
        <v>4</v>
      </c>
      <c r="E8179" s="180" t="s">
        <v>12261</v>
      </c>
      <c r="F8179" s="180" t="s">
        <v>118</v>
      </c>
    </row>
    <row r="8180" spans="1:6">
      <c r="A8180" s="180" t="s">
        <v>397</v>
      </c>
      <c r="B8180" s="181">
        <v>2645</v>
      </c>
      <c r="C8180" s="181">
        <v>158300</v>
      </c>
      <c r="D8180" s="181">
        <v>4</v>
      </c>
      <c r="E8180" s="180" t="s">
        <v>12262</v>
      </c>
      <c r="F8180" s="180" t="s">
        <v>189</v>
      </c>
    </row>
    <row r="8181" spans="1:6">
      <c r="A8181" s="180" t="s">
        <v>397</v>
      </c>
      <c r="B8181" s="181">
        <v>5148</v>
      </c>
      <c r="C8181" s="181">
        <v>252400</v>
      </c>
      <c r="D8181" s="181">
        <v>6</v>
      </c>
      <c r="E8181" s="180" t="s">
        <v>12263</v>
      </c>
      <c r="F8181" s="180" t="s">
        <v>128</v>
      </c>
    </row>
    <row r="8182" spans="1:6">
      <c r="A8182" s="180" t="s">
        <v>397</v>
      </c>
      <c r="B8182" s="181">
        <v>4420</v>
      </c>
      <c r="C8182" s="181">
        <v>252400</v>
      </c>
      <c r="D8182" s="181">
        <v>4</v>
      </c>
      <c r="E8182" s="180" t="s">
        <v>12264</v>
      </c>
      <c r="F8182" s="180" t="s">
        <v>3</v>
      </c>
    </row>
    <row r="8183" spans="1:6">
      <c r="A8183" s="180" t="s">
        <v>397</v>
      </c>
      <c r="B8183" s="181">
        <v>3528</v>
      </c>
      <c r="C8183" s="181">
        <v>269700</v>
      </c>
      <c r="D8183" s="181">
        <v>4</v>
      </c>
      <c r="E8183" s="180" t="s">
        <v>12265</v>
      </c>
      <c r="F8183" s="180" t="s">
        <v>68</v>
      </c>
    </row>
    <row r="8184" spans="1:6">
      <c r="A8184" s="180" t="s">
        <v>397</v>
      </c>
      <c r="B8184" s="181">
        <v>5464</v>
      </c>
      <c r="C8184" s="181">
        <v>386700</v>
      </c>
      <c r="D8184" s="181">
        <v>7</v>
      </c>
      <c r="E8184" s="180" t="s">
        <v>12266</v>
      </c>
      <c r="F8184" s="180" t="s">
        <v>118</v>
      </c>
    </row>
    <row r="8185" spans="1:6">
      <c r="A8185" s="180" t="s">
        <v>397</v>
      </c>
      <c r="B8185" s="181">
        <v>8272</v>
      </c>
      <c r="C8185" s="181">
        <v>113100</v>
      </c>
      <c r="D8185" s="181">
        <v>4</v>
      </c>
      <c r="E8185" s="180" t="s">
        <v>12267</v>
      </c>
      <c r="F8185" s="180" t="s">
        <v>22</v>
      </c>
    </row>
    <row r="8186" spans="1:6">
      <c r="A8186" s="180" t="s">
        <v>397</v>
      </c>
      <c r="B8186" s="181">
        <v>8543</v>
      </c>
      <c r="C8186" s="181">
        <v>172700</v>
      </c>
      <c r="D8186" s="181">
        <v>5</v>
      </c>
      <c r="E8186" s="180" t="s">
        <v>12268</v>
      </c>
      <c r="F8186" s="180" t="s">
        <v>22</v>
      </c>
    </row>
    <row r="8187" spans="1:6">
      <c r="A8187" s="180" t="s">
        <v>397</v>
      </c>
      <c r="B8187" s="181">
        <v>4194</v>
      </c>
      <c r="C8187" s="181">
        <v>260900</v>
      </c>
      <c r="D8187" s="181">
        <v>4</v>
      </c>
      <c r="E8187" s="180" t="s">
        <v>12269</v>
      </c>
      <c r="F8187" s="180" t="s">
        <v>3</v>
      </c>
    </row>
    <row r="8188" spans="1:6">
      <c r="A8188" s="180" t="s">
        <v>397</v>
      </c>
      <c r="B8188" s="181">
        <v>12000</v>
      </c>
      <c r="C8188" s="181">
        <v>251300</v>
      </c>
      <c r="D8188" s="181">
        <v>8</v>
      </c>
      <c r="E8188" s="180" t="s">
        <v>12270</v>
      </c>
      <c r="F8188" s="180" t="s">
        <v>68</v>
      </c>
    </row>
    <row r="8189" spans="1:6">
      <c r="A8189" s="180" t="s">
        <v>397</v>
      </c>
      <c r="B8189" s="181">
        <v>8805</v>
      </c>
      <c r="C8189" s="181">
        <v>478400</v>
      </c>
      <c r="D8189" s="181">
        <v>7</v>
      </c>
      <c r="E8189" s="180" t="s">
        <v>12271</v>
      </c>
      <c r="F8189" s="180" t="s">
        <v>47</v>
      </c>
    </row>
    <row r="8190" spans="1:6">
      <c r="A8190" s="180" t="s">
        <v>397</v>
      </c>
      <c r="B8190" s="181">
        <v>5088</v>
      </c>
      <c r="C8190" s="181">
        <v>108100</v>
      </c>
      <c r="D8190" s="181">
        <v>5</v>
      </c>
      <c r="E8190" s="180" t="s">
        <v>12272</v>
      </c>
      <c r="F8190" s="180" t="s">
        <v>160</v>
      </c>
    </row>
    <row r="8191" spans="1:6">
      <c r="A8191" s="180" t="s">
        <v>397</v>
      </c>
      <c r="B8191" s="181">
        <v>3114</v>
      </c>
      <c r="C8191" s="181">
        <v>256800</v>
      </c>
      <c r="D8191" s="181">
        <v>5</v>
      </c>
      <c r="E8191" s="180" t="s">
        <v>12273</v>
      </c>
      <c r="F8191" s="180" t="s">
        <v>118</v>
      </c>
    </row>
    <row r="8192" spans="1:6">
      <c r="A8192" s="180" t="s">
        <v>397</v>
      </c>
      <c r="B8192" s="181">
        <v>6660</v>
      </c>
      <c r="C8192" s="181">
        <v>425700</v>
      </c>
      <c r="D8192" s="181">
        <v>6</v>
      </c>
      <c r="E8192" s="180" t="s">
        <v>12274</v>
      </c>
      <c r="F8192" s="180" t="s">
        <v>60</v>
      </c>
    </row>
    <row r="8193" spans="1:6">
      <c r="A8193" s="180" t="s">
        <v>397</v>
      </c>
      <c r="B8193" s="181">
        <v>3924</v>
      </c>
      <c r="C8193" s="181">
        <v>277500</v>
      </c>
      <c r="D8193" s="181">
        <v>4</v>
      </c>
      <c r="E8193" s="180" t="s">
        <v>12275</v>
      </c>
      <c r="F8193" s="180" t="s">
        <v>3</v>
      </c>
    </row>
    <row r="8194" spans="1:6">
      <c r="A8194" s="180" t="s">
        <v>397</v>
      </c>
      <c r="B8194" s="181">
        <v>3781</v>
      </c>
      <c r="C8194" s="181">
        <v>112800</v>
      </c>
      <c r="D8194" s="181">
        <v>4</v>
      </c>
      <c r="E8194" s="180" t="s">
        <v>12276</v>
      </c>
      <c r="F8194" s="180" t="s">
        <v>256</v>
      </c>
    </row>
    <row r="8195" spans="1:6">
      <c r="A8195" s="180" t="s">
        <v>397</v>
      </c>
      <c r="B8195" s="181">
        <v>4824</v>
      </c>
      <c r="C8195" s="181">
        <v>283100</v>
      </c>
      <c r="D8195" s="181">
        <v>4</v>
      </c>
      <c r="E8195" s="180" t="s">
        <v>12277</v>
      </c>
      <c r="F8195" s="180" t="s">
        <v>47</v>
      </c>
    </row>
    <row r="8196" spans="1:6">
      <c r="A8196" s="180" t="s">
        <v>397</v>
      </c>
      <c r="B8196" s="181">
        <v>6736</v>
      </c>
      <c r="C8196" s="181">
        <v>454800</v>
      </c>
      <c r="D8196" s="181">
        <v>6</v>
      </c>
      <c r="E8196" s="180" t="s">
        <v>12278</v>
      </c>
      <c r="F8196" s="180" t="s">
        <v>47</v>
      </c>
    </row>
    <row r="8197" spans="1:6">
      <c r="A8197" s="180" t="s">
        <v>397</v>
      </c>
      <c r="B8197" s="181">
        <v>4284</v>
      </c>
      <c r="C8197" s="181">
        <v>149500</v>
      </c>
      <c r="D8197" s="181">
        <v>4</v>
      </c>
      <c r="E8197" s="180" t="s">
        <v>12279</v>
      </c>
      <c r="F8197" s="180" t="s">
        <v>189</v>
      </c>
    </row>
    <row r="8198" spans="1:6">
      <c r="A8198" s="180" t="s">
        <v>397</v>
      </c>
      <c r="B8198" s="181">
        <v>9240</v>
      </c>
      <c r="C8198" s="181">
        <v>509100</v>
      </c>
      <c r="D8198" s="181">
        <v>6</v>
      </c>
      <c r="E8198" s="180" t="s">
        <v>12280</v>
      </c>
      <c r="F8198" s="180" t="s">
        <v>3</v>
      </c>
    </row>
    <row r="8199" spans="1:6">
      <c r="A8199" s="180" t="s">
        <v>397</v>
      </c>
      <c r="B8199" s="181">
        <v>7264</v>
      </c>
      <c r="C8199" s="181">
        <v>137700</v>
      </c>
      <c r="D8199" s="181">
        <v>4</v>
      </c>
      <c r="E8199" s="180" t="s">
        <v>12281</v>
      </c>
      <c r="F8199" s="180" t="s">
        <v>22</v>
      </c>
    </row>
    <row r="8200" spans="1:6">
      <c r="A8200" s="180" t="s">
        <v>397</v>
      </c>
      <c r="B8200" s="181">
        <v>3146</v>
      </c>
      <c r="C8200" s="181">
        <v>157700</v>
      </c>
      <c r="D8200" s="181">
        <v>4</v>
      </c>
      <c r="E8200" s="180" t="s">
        <v>12282</v>
      </c>
      <c r="F8200" s="180" t="s">
        <v>293</v>
      </c>
    </row>
    <row r="8201" spans="1:6">
      <c r="A8201" s="180" t="s">
        <v>397</v>
      </c>
      <c r="B8201" s="181">
        <v>5432</v>
      </c>
      <c r="C8201" s="181">
        <v>262900</v>
      </c>
      <c r="D8201" s="181">
        <v>4</v>
      </c>
      <c r="E8201" s="180" t="s">
        <v>12283</v>
      </c>
      <c r="F8201" s="180" t="s">
        <v>3</v>
      </c>
    </row>
    <row r="8202" spans="1:6">
      <c r="A8202" s="180" t="s">
        <v>397</v>
      </c>
      <c r="B8202" s="181">
        <v>3942</v>
      </c>
      <c r="C8202" s="181">
        <v>268700</v>
      </c>
      <c r="D8202" s="181">
        <v>5</v>
      </c>
      <c r="E8202" s="180" t="s">
        <v>12284</v>
      </c>
      <c r="F8202" s="180" t="s">
        <v>282</v>
      </c>
    </row>
    <row r="8203" spans="1:6">
      <c r="A8203" s="180" t="s">
        <v>397</v>
      </c>
      <c r="B8203" s="181">
        <v>3572</v>
      </c>
      <c r="C8203" s="181">
        <v>317000</v>
      </c>
      <c r="D8203" s="181">
        <v>4</v>
      </c>
      <c r="E8203" s="180" t="s">
        <v>12285</v>
      </c>
      <c r="F8203" s="180" t="s">
        <v>118</v>
      </c>
    </row>
    <row r="8204" spans="1:6">
      <c r="A8204" s="180" t="s">
        <v>397</v>
      </c>
      <c r="B8204" s="181">
        <v>5239</v>
      </c>
      <c r="C8204" s="181">
        <v>513100</v>
      </c>
      <c r="D8204" s="181">
        <v>6</v>
      </c>
      <c r="E8204" s="180" t="s">
        <v>12286</v>
      </c>
      <c r="F8204" s="180" t="s">
        <v>133</v>
      </c>
    </row>
    <row r="8205" spans="1:6">
      <c r="A8205" s="180" t="s">
        <v>397</v>
      </c>
      <c r="B8205" s="181">
        <v>3043</v>
      </c>
      <c r="C8205" s="181">
        <v>353800</v>
      </c>
      <c r="D8205" s="181">
        <v>4</v>
      </c>
      <c r="E8205" s="180" t="s">
        <v>12287</v>
      </c>
      <c r="F8205" s="180" t="s">
        <v>67</v>
      </c>
    </row>
    <row r="8206" spans="1:6">
      <c r="A8206" s="180" t="s">
        <v>397</v>
      </c>
      <c r="B8206" s="181">
        <v>3316</v>
      </c>
      <c r="C8206" s="181">
        <v>248800</v>
      </c>
      <c r="D8206" s="181">
        <v>4</v>
      </c>
      <c r="E8206" s="180" t="s">
        <v>12288</v>
      </c>
      <c r="F8206" s="180" t="s">
        <v>133</v>
      </c>
    </row>
    <row r="8207" spans="1:6">
      <c r="A8207" s="180" t="s">
        <v>397</v>
      </c>
      <c r="B8207" s="181">
        <v>3911</v>
      </c>
      <c r="C8207" s="181">
        <v>299000</v>
      </c>
      <c r="D8207" s="181">
        <v>4</v>
      </c>
      <c r="E8207" s="180" t="s">
        <v>12289</v>
      </c>
      <c r="F8207" s="180" t="s">
        <v>47</v>
      </c>
    </row>
    <row r="8208" spans="1:6">
      <c r="A8208" s="180" t="s">
        <v>397</v>
      </c>
      <c r="B8208" s="181">
        <v>5078</v>
      </c>
      <c r="C8208" s="181">
        <v>275300</v>
      </c>
      <c r="D8208" s="181">
        <v>4</v>
      </c>
      <c r="E8208" s="180" t="s">
        <v>12290</v>
      </c>
      <c r="F8208" s="180" t="s">
        <v>3</v>
      </c>
    </row>
    <row r="8209" spans="1:6">
      <c r="A8209" s="180" t="s">
        <v>397</v>
      </c>
      <c r="B8209" s="181">
        <v>4800</v>
      </c>
      <c r="C8209" s="181">
        <v>126900</v>
      </c>
      <c r="D8209" s="181">
        <v>4</v>
      </c>
      <c r="E8209" s="180" t="s">
        <v>12291</v>
      </c>
      <c r="F8209" s="180" t="s">
        <v>22</v>
      </c>
    </row>
    <row r="8210" spans="1:6">
      <c r="A8210" s="180" t="s">
        <v>397</v>
      </c>
      <c r="B8210" s="181">
        <v>2230</v>
      </c>
      <c r="C8210" s="181">
        <v>145700</v>
      </c>
      <c r="D8210" s="181">
        <v>4</v>
      </c>
      <c r="E8210" s="180" t="s">
        <v>12292</v>
      </c>
      <c r="F8210" s="180" t="s">
        <v>245</v>
      </c>
    </row>
    <row r="8211" spans="1:6">
      <c r="A8211" s="180" t="s">
        <v>397</v>
      </c>
      <c r="B8211" s="181">
        <v>5808</v>
      </c>
      <c r="C8211" s="181">
        <v>132000</v>
      </c>
      <c r="D8211" s="181">
        <v>4</v>
      </c>
      <c r="E8211" s="180" t="s">
        <v>12293</v>
      </c>
      <c r="F8211" s="180" t="s">
        <v>22</v>
      </c>
    </row>
    <row r="8212" spans="1:6">
      <c r="A8212" s="180" t="s">
        <v>397</v>
      </c>
      <c r="B8212" s="181">
        <v>6464</v>
      </c>
      <c r="C8212" s="181">
        <v>126500</v>
      </c>
      <c r="D8212" s="181">
        <v>4</v>
      </c>
      <c r="E8212" s="180" t="s">
        <v>12294</v>
      </c>
      <c r="F8212" s="180" t="s">
        <v>22</v>
      </c>
    </row>
    <row r="8213" spans="1:6">
      <c r="A8213" s="180" t="s">
        <v>397</v>
      </c>
      <c r="B8213" s="181">
        <v>8960</v>
      </c>
      <c r="C8213" s="181">
        <v>92800</v>
      </c>
      <c r="D8213" s="181">
        <v>8</v>
      </c>
      <c r="E8213" s="180" t="s">
        <v>12295</v>
      </c>
      <c r="F8213" s="180" t="s">
        <v>160</v>
      </c>
    </row>
    <row r="8214" spans="1:6">
      <c r="A8214" s="180" t="s">
        <v>397</v>
      </c>
      <c r="B8214" s="181">
        <v>3720</v>
      </c>
      <c r="C8214" s="181">
        <v>190700</v>
      </c>
      <c r="D8214" s="181">
        <v>4</v>
      </c>
      <c r="E8214" s="180" t="s">
        <v>12296</v>
      </c>
      <c r="F8214" s="180" t="s">
        <v>128</v>
      </c>
    </row>
    <row r="8215" spans="1:6">
      <c r="A8215" s="180" t="s">
        <v>397</v>
      </c>
      <c r="B8215" s="181">
        <v>4420</v>
      </c>
      <c r="C8215" s="181">
        <v>260100</v>
      </c>
      <c r="D8215" s="181">
        <v>4</v>
      </c>
      <c r="E8215" s="180" t="s">
        <v>12297</v>
      </c>
      <c r="F8215" s="180" t="s">
        <v>3</v>
      </c>
    </row>
    <row r="8216" spans="1:6">
      <c r="A8216" s="180" t="s">
        <v>397</v>
      </c>
      <c r="B8216" s="181">
        <v>4442</v>
      </c>
      <c r="C8216" s="181">
        <v>522300</v>
      </c>
      <c r="D8216" s="181">
        <v>4</v>
      </c>
      <c r="E8216" s="180" t="s">
        <v>12298</v>
      </c>
      <c r="F8216" s="180" t="s">
        <v>67</v>
      </c>
    </row>
    <row r="8217" spans="1:6">
      <c r="A8217" s="180" t="s">
        <v>397</v>
      </c>
      <c r="B8217" s="181">
        <v>4948</v>
      </c>
      <c r="C8217" s="181">
        <v>192100</v>
      </c>
      <c r="D8217" s="181">
        <v>7</v>
      </c>
      <c r="E8217" s="180" t="s">
        <v>12299</v>
      </c>
      <c r="F8217" s="180" t="s">
        <v>22</v>
      </c>
    </row>
    <row r="8218" spans="1:6">
      <c r="A8218" s="180" t="s">
        <v>397</v>
      </c>
      <c r="B8218" s="181">
        <v>7452</v>
      </c>
      <c r="C8218" s="181">
        <v>337700</v>
      </c>
      <c r="D8218" s="181">
        <v>8</v>
      </c>
      <c r="E8218" s="180" t="s">
        <v>12300</v>
      </c>
      <c r="F8218" s="180" t="s">
        <v>322</v>
      </c>
    </row>
    <row r="8219" spans="1:6">
      <c r="A8219" s="180" t="s">
        <v>397</v>
      </c>
      <c r="B8219" s="181">
        <v>8172</v>
      </c>
      <c r="C8219" s="181">
        <v>14000</v>
      </c>
      <c r="D8219" s="181">
        <v>4</v>
      </c>
      <c r="E8219" s="180" t="s">
        <v>12301</v>
      </c>
      <c r="F8219" s="180" t="s">
        <v>22</v>
      </c>
    </row>
    <row r="8220" spans="1:6">
      <c r="A8220" s="180" t="s">
        <v>397</v>
      </c>
      <c r="B8220" s="181">
        <v>2754</v>
      </c>
      <c r="C8220" s="181">
        <v>220000</v>
      </c>
      <c r="D8220" s="181">
        <v>4</v>
      </c>
      <c r="E8220" s="180" t="s">
        <v>12302</v>
      </c>
      <c r="F8220" s="180" t="s">
        <v>118</v>
      </c>
    </row>
    <row r="8221" spans="1:6">
      <c r="A8221" s="180" t="s">
        <v>397</v>
      </c>
      <c r="B8221" s="181">
        <v>5545</v>
      </c>
      <c r="C8221" s="181">
        <v>542300</v>
      </c>
      <c r="D8221" s="181">
        <v>5</v>
      </c>
      <c r="E8221" s="180" t="s">
        <v>12303</v>
      </c>
      <c r="F8221" s="180" t="s">
        <v>60</v>
      </c>
    </row>
    <row r="8222" spans="1:6">
      <c r="A8222" s="180" t="s">
        <v>397</v>
      </c>
      <c r="B8222" s="181">
        <v>8601</v>
      </c>
      <c r="C8222" s="181">
        <v>431800</v>
      </c>
      <c r="D8222" s="181">
        <v>6</v>
      </c>
      <c r="E8222" s="180" t="s">
        <v>12304</v>
      </c>
      <c r="F8222" s="180" t="s">
        <v>60</v>
      </c>
    </row>
    <row r="8223" spans="1:6">
      <c r="A8223" s="180" t="s">
        <v>397</v>
      </c>
      <c r="B8223" s="181">
        <v>8392</v>
      </c>
      <c r="C8223" s="181">
        <v>123100</v>
      </c>
      <c r="D8223" s="181">
        <v>5</v>
      </c>
      <c r="E8223" s="180" t="s">
        <v>12305</v>
      </c>
      <c r="F8223" s="180" t="s">
        <v>22</v>
      </c>
    </row>
    <row r="8224" spans="1:6">
      <c r="A8224" s="180" t="s">
        <v>397</v>
      </c>
      <c r="B8224" s="181">
        <v>3020</v>
      </c>
      <c r="C8224" s="181">
        <v>94800</v>
      </c>
      <c r="D8224" s="181">
        <v>4</v>
      </c>
      <c r="E8224" s="180" t="s">
        <v>12306</v>
      </c>
      <c r="F8224" s="180" t="s">
        <v>22</v>
      </c>
    </row>
    <row r="8225" spans="1:6">
      <c r="A8225" s="180" t="s">
        <v>397</v>
      </c>
      <c r="B8225" s="181">
        <v>4494</v>
      </c>
      <c r="C8225" s="181">
        <v>255900</v>
      </c>
      <c r="D8225" s="181">
        <v>4</v>
      </c>
      <c r="E8225" s="180" t="s">
        <v>12307</v>
      </c>
      <c r="F8225" s="180" t="s">
        <v>3</v>
      </c>
    </row>
    <row r="8226" spans="1:6">
      <c r="A8226" s="180" t="s">
        <v>397</v>
      </c>
      <c r="B8226" s="181">
        <v>4076</v>
      </c>
      <c r="C8226" s="181">
        <v>250200</v>
      </c>
      <c r="D8226" s="181">
        <v>4</v>
      </c>
      <c r="E8226" s="180" t="s">
        <v>12308</v>
      </c>
      <c r="F8226" s="180" t="s">
        <v>293</v>
      </c>
    </row>
    <row r="8227" spans="1:6">
      <c r="A8227" s="180" t="s">
        <v>397</v>
      </c>
      <c r="B8227" s="181">
        <v>8834</v>
      </c>
      <c r="C8227" s="181">
        <v>140900</v>
      </c>
      <c r="D8227" s="181">
        <v>6</v>
      </c>
      <c r="E8227" s="180" t="s">
        <v>12309</v>
      </c>
      <c r="F8227" s="180" t="s">
        <v>22</v>
      </c>
    </row>
    <row r="8228" spans="1:6">
      <c r="A8228" s="180" t="s">
        <v>397</v>
      </c>
      <c r="B8228" s="181">
        <v>4704</v>
      </c>
      <c r="C8228" s="181">
        <v>136800</v>
      </c>
      <c r="D8228" s="181">
        <v>6</v>
      </c>
      <c r="E8228" s="180" t="s">
        <v>12310</v>
      </c>
      <c r="F8228" s="180" t="s">
        <v>68</v>
      </c>
    </row>
    <row r="8229" spans="1:6">
      <c r="A8229" s="180" t="s">
        <v>397</v>
      </c>
      <c r="B8229" s="181">
        <v>2145</v>
      </c>
      <c r="C8229" s="181">
        <v>173500</v>
      </c>
      <c r="D8229" s="181">
        <v>4</v>
      </c>
      <c r="E8229" s="180" t="s">
        <v>12311</v>
      </c>
      <c r="F8229" s="180" t="s">
        <v>220</v>
      </c>
    </row>
    <row r="8230" spans="1:6">
      <c r="A8230" s="180" t="s">
        <v>397</v>
      </c>
      <c r="B8230" s="181">
        <v>8328</v>
      </c>
      <c r="C8230" s="181">
        <v>267200</v>
      </c>
      <c r="D8230" s="181">
        <v>7</v>
      </c>
      <c r="E8230" s="180" t="s">
        <v>12312</v>
      </c>
      <c r="F8230" s="180" t="s">
        <v>47</v>
      </c>
    </row>
    <row r="8231" spans="1:6">
      <c r="A8231" s="180" t="s">
        <v>397</v>
      </c>
      <c r="B8231" s="181">
        <v>4326</v>
      </c>
      <c r="C8231" s="181">
        <v>322000</v>
      </c>
      <c r="D8231" s="181">
        <v>6</v>
      </c>
      <c r="E8231" s="180" t="s">
        <v>12313</v>
      </c>
      <c r="F8231" s="180" t="s">
        <v>47</v>
      </c>
    </row>
    <row r="8232" spans="1:6">
      <c r="A8232" s="180" t="s">
        <v>397</v>
      </c>
      <c r="B8232" s="181">
        <v>4420</v>
      </c>
      <c r="C8232" s="181">
        <v>258800</v>
      </c>
      <c r="D8232" s="181">
        <v>4</v>
      </c>
      <c r="E8232" s="180" t="s">
        <v>12314</v>
      </c>
      <c r="F8232" s="180" t="s">
        <v>3</v>
      </c>
    </row>
    <row r="8233" spans="1:6">
      <c r="A8233" s="180" t="s">
        <v>397</v>
      </c>
      <c r="B8233" s="181">
        <v>6384</v>
      </c>
      <c r="C8233" s="181">
        <v>93400</v>
      </c>
      <c r="D8233" s="181">
        <v>4</v>
      </c>
      <c r="E8233" s="180" t="s">
        <v>12315</v>
      </c>
      <c r="F8233" s="180" t="s">
        <v>22</v>
      </c>
    </row>
    <row r="8234" spans="1:6">
      <c r="A8234" s="180" t="s">
        <v>397</v>
      </c>
      <c r="B8234" s="181">
        <v>7008</v>
      </c>
      <c r="C8234" s="181">
        <v>257700</v>
      </c>
      <c r="D8234" s="181">
        <v>8</v>
      </c>
      <c r="E8234" s="180" t="s">
        <v>12316</v>
      </c>
      <c r="F8234" s="180" t="s">
        <v>68</v>
      </c>
    </row>
    <row r="8235" spans="1:6">
      <c r="A8235" s="180" t="s">
        <v>397</v>
      </c>
      <c r="B8235" s="181">
        <v>6224</v>
      </c>
      <c r="C8235" s="181">
        <v>185100</v>
      </c>
      <c r="D8235" s="181">
        <v>6</v>
      </c>
      <c r="E8235" s="180" t="s">
        <v>12317</v>
      </c>
      <c r="F8235" s="180" t="s">
        <v>22</v>
      </c>
    </row>
    <row r="8236" spans="1:6">
      <c r="A8236" s="180" t="s">
        <v>397</v>
      </c>
      <c r="B8236" s="181">
        <v>4439</v>
      </c>
      <c r="C8236" s="181">
        <v>248500</v>
      </c>
      <c r="D8236" s="181">
        <v>4</v>
      </c>
      <c r="E8236" s="180" t="s">
        <v>12318</v>
      </c>
      <c r="F8236" s="180" t="s">
        <v>68</v>
      </c>
    </row>
    <row r="8237" spans="1:6">
      <c r="A8237" s="180" t="s">
        <v>397</v>
      </c>
      <c r="B8237" s="181">
        <v>4040</v>
      </c>
      <c r="C8237" s="181">
        <v>244600</v>
      </c>
      <c r="D8237" s="181">
        <v>4</v>
      </c>
      <c r="E8237" s="180" t="s">
        <v>12319</v>
      </c>
      <c r="F8237" s="180" t="s">
        <v>176</v>
      </c>
    </row>
    <row r="8238" spans="1:6">
      <c r="A8238" s="180" t="s">
        <v>397</v>
      </c>
      <c r="B8238" s="181">
        <v>1440</v>
      </c>
      <c r="C8238" s="181">
        <v>149500</v>
      </c>
      <c r="D8238" s="181">
        <v>4</v>
      </c>
      <c r="E8238" s="180" t="s">
        <v>12320</v>
      </c>
      <c r="F8238" s="180" t="s">
        <v>68</v>
      </c>
    </row>
    <row r="8239" spans="1:6">
      <c r="A8239" s="180" t="s">
        <v>397</v>
      </c>
      <c r="B8239" s="181">
        <v>6400</v>
      </c>
      <c r="C8239" s="181">
        <v>134600</v>
      </c>
      <c r="D8239" s="181">
        <v>4</v>
      </c>
      <c r="E8239" s="180" t="s">
        <v>12321</v>
      </c>
      <c r="F8239" s="180" t="s">
        <v>22</v>
      </c>
    </row>
    <row r="8240" spans="1:6">
      <c r="A8240" s="180" t="s">
        <v>397</v>
      </c>
      <c r="B8240" s="181">
        <v>3762</v>
      </c>
      <c r="C8240" s="181">
        <v>323300</v>
      </c>
      <c r="D8240" s="181">
        <v>5</v>
      </c>
      <c r="E8240" s="180" t="s">
        <v>12322</v>
      </c>
      <c r="F8240" s="180" t="s">
        <v>47</v>
      </c>
    </row>
    <row r="8241" spans="1:6">
      <c r="A8241" s="180" t="s">
        <v>397</v>
      </c>
      <c r="B8241" s="181">
        <v>8048</v>
      </c>
      <c r="C8241" s="181">
        <v>147700</v>
      </c>
      <c r="D8241" s="181">
        <v>4</v>
      </c>
      <c r="E8241" s="180" t="s">
        <v>12323</v>
      </c>
      <c r="F8241" s="180" t="s">
        <v>22</v>
      </c>
    </row>
    <row r="8242" spans="1:6">
      <c r="A8242" s="180" t="s">
        <v>397</v>
      </c>
      <c r="B8242" s="181">
        <v>2520</v>
      </c>
      <c r="C8242" s="181">
        <v>190700</v>
      </c>
      <c r="D8242" s="181">
        <v>4</v>
      </c>
      <c r="E8242" s="180" t="s">
        <v>12324</v>
      </c>
      <c r="F8242" s="180" t="s">
        <v>324</v>
      </c>
    </row>
    <row r="8243" spans="1:6">
      <c r="A8243" s="180" t="s">
        <v>397</v>
      </c>
      <c r="B8243" s="181">
        <v>5280</v>
      </c>
      <c r="C8243" s="181">
        <v>357500</v>
      </c>
      <c r="D8243" s="181">
        <v>4</v>
      </c>
      <c r="E8243" s="180" t="s">
        <v>12325</v>
      </c>
      <c r="F8243" s="180" t="s">
        <v>282</v>
      </c>
    </row>
    <row r="8244" spans="1:6">
      <c r="A8244" s="180" t="s">
        <v>397</v>
      </c>
      <c r="B8244" s="181">
        <v>4056</v>
      </c>
      <c r="C8244" s="181">
        <v>270900</v>
      </c>
      <c r="D8244" s="181">
        <v>6</v>
      </c>
      <c r="E8244" s="180" t="s">
        <v>12326</v>
      </c>
      <c r="F8244" s="180" t="s">
        <v>128</v>
      </c>
    </row>
    <row r="8245" spans="1:6">
      <c r="A8245" s="180" t="s">
        <v>397</v>
      </c>
      <c r="B8245" s="181">
        <v>7654</v>
      </c>
      <c r="C8245" s="181">
        <v>169900</v>
      </c>
      <c r="D8245" s="181">
        <v>6</v>
      </c>
      <c r="E8245" s="180" t="s">
        <v>12327</v>
      </c>
      <c r="F8245" s="180" t="s">
        <v>160</v>
      </c>
    </row>
    <row r="8246" spans="1:6">
      <c r="A8246" s="180" t="s">
        <v>397</v>
      </c>
      <c r="B8246" s="181">
        <v>3364</v>
      </c>
      <c r="C8246" s="181">
        <v>250400</v>
      </c>
      <c r="D8246" s="181">
        <v>5</v>
      </c>
      <c r="E8246" s="180" t="s">
        <v>12328</v>
      </c>
      <c r="F8246" s="180" t="s">
        <v>118</v>
      </c>
    </row>
    <row r="8247" spans="1:6">
      <c r="A8247" s="180" t="s">
        <v>397</v>
      </c>
      <c r="B8247" s="181">
        <v>5785</v>
      </c>
      <c r="C8247" s="181">
        <v>299900</v>
      </c>
      <c r="D8247" s="181">
        <v>5</v>
      </c>
      <c r="E8247" s="180" t="s">
        <v>12329</v>
      </c>
      <c r="F8247" s="180" t="s">
        <v>128</v>
      </c>
    </row>
    <row r="8248" spans="1:6">
      <c r="A8248" s="180" t="s">
        <v>397</v>
      </c>
      <c r="B8248" s="181">
        <v>7455</v>
      </c>
      <c r="C8248" s="181">
        <v>288500</v>
      </c>
      <c r="D8248" s="181">
        <v>8</v>
      </c>
      <c r="E8248" s="180" t="s">
        <v>12330</v>
      </c>
      <c r="F8248" s="180" t="s">
        <v>22</v>
      </c>
    </row>
    <row r="8249" spans="1:6">
      <c r="A8249" s="180" t="s">
        <v>397</v>
      </c>
      <c r="B8249" s="181">
        <v>3258</v>
      </c>
      <c r="C8249" s="181">
        <v>159800</v>
      </c>
      <c r="D8249" s="181">
        <v>4</v>
      </c>
      <c r="E8249" s="180" t="s">
        <v>12331</v>
      </c>
      <c r="F8249" s="180" t="s">
        <v>160</v>
      </c>
    </row>
    <row r="8250" spans="1:6">
      <c r="A8250" s="180" t="s">
        <v>397</v>
      </c>
      <c r="B8250" s="181">
        <v>9370</v>
      </c>
      <c r="C8250" s="181">
        <v>550800</v>
      </c>
      <c r="D8250" s="181">
        <v>8</v>
      </c>
      <c r="E8250" s="180" t="s">
        <v>12332</v>
      </c>
      <c r="F8250" s="180" t="s">
        <v>3</v>
      </c>
    </row>
    <row r="8251" spans="1:6">
      <c r="A8251" s="180" t="s">
        <v>397</v>
      </c>
      <c r="B8251" s="181">
        <v>3710</v>
      </c>
      <c r="C8251" s="181">
        <v>157300</v>
      </c>
      <c r="D8251" s="181">
        <v>4</v>
      </c>
      <c r="E8251" s="180" t="s">
        <v>12333</v>
      </c>
      <c r="F8251" s="180" t="s">
        <v>160</v>
      </c>
    </row>
    <row r="8252" spans="1:6">
      <c r="A8252" s="180" t="s">
        <v>397</v>
      </c>
      <c r="B8252" s="181">
        <v>6272</v>
      </c>
      <c r="C8252" s="181">
        <v>274300</v>
      </c>
      <c r="D8252" s="181">
        <v>8</v>
      </c>
      <c r="E8252" s="180" t="s">
        <v>12334</v>
      </c>
      <c r="F8252" s="180" t="s">
        <v>68</v>
      </c>
    </row>
    <row r="8253" spans="1:6">
      <c r="A8253" s="180" t="s">
        <v>397</v>
      </c>
      <c r="B8253" s="181">
        <v>10610</v>
      </c>
      <c r="C8253" s="181">
        <v>133600</v>
      </c>
      <c r="D8253" s="181">
        <v>5</v>
      </c>
      <c r="E8253" s="180" t="s">
        <v>12335</v>
      </c>
      <c r="F8253" s="180" t="s">
        <v>22</v>
      </c>
    </row>
    <row r="8254" spans="1:6">
      <c r="A8254" s="180" t="s">
        <v>397</v>
      </c>
      <c r="B8254" s="181">
        <v>2605</v>
      </c>
      <c r="C8254" s="181">
        <v>93600</v>
      </c>
      <c r="D8254" s="181">
        <v>4</v>
      </c>
      <c r="E8254" s="180" t="s">
        <v>12336</v>
      </c>
      <c r="F8254" s="180" t="s">
        <v>256</v>
      </c>
    </row>
    <row r="8255" spans="1:6">
      <c r="A8255" s="180" t="s">
        <v>397</v>
      </c>
      <c r="B8255" s="181">
        <v>5820</v>
      </c>
      <c r="C8255" s="181">
        <v>373100</v>
      </c>
      <c r="D8255" s="181">
        <v>5</v>
      </c>
      <c r="E8255" s="180" t="s">
        <v>12337</v>
      </c>
      <c r="F8255" s="180" t="s">
        <v>3</v>
      </c>
    </row>
    <row r="8256" spans="1:6">
      <c r="A8256" s="180" t="s">
        <v>397</v>
      </c>
      <c r="B8256" s="181">
        <v>8779</v>
      </c>
      <c r="C8256" s="181">
        <v>449600</v>
      </c>
      <c r="D8256" s="181">
        <v>8</v>
      </c>
      <c r="E8256" s="180" t="s">
        <v>12338</v>
      </c>
      <c r="F8256" s="180" t="s">
        <v>47</v>
      </c>
    </row>
    <row r="8257" spans="1:6">
      <c r="A8257" s="180" t="s">
        <v>397</v>
      </c>
      <c r="B8257" s="181">
        <v>2352</v>
      </c>
      <c r="C8257" s="181">
        <v>79800</v>
      </c>
      <c r="D8257" s="181">
        <v>4</v>
      </c>
      <c r="E8257" s="180" t="s">
        <v>12339</v>
      </c>
      <c r="F8257" s="180" t="s">
        <v>68</v>
      </c>
    </row>
    <row r="8258" spans="1:6">
      <c r="A8258" s="180" t="s">
        <v>397</v>
      </c>
      <c r="B8258" s="181">
        <v>5228</v>
      </c>
      <c r="C8258" s="181">
        <v>232600</v>
      </c>
      <c r="D8258" s="181">
        <v>4</v>
      </c>
      <c r="E8258" s="180" t="s">
        <v>12340</v>
      </c>
      <c r="F8258" s="180" t="s">
        <v>160</v>
      </c>
    </row>
    <row r="8259" spans="1:6">
      <c r="A8259" s="180" t="s">
        <v>397</v>
      </c>
      <c r="B8259" s="181">
        <v>4020</v>
      </c>
      <c r="C8259" s="181">
        <v>299100</v>
      </c>
      <c r="D8259" s="181">
        <v>4</v>
      </c>
      <c r="E8259" s="180" t="s">
        <v>12341</v>
      </c>
      <c r="F8259" s="180" t="s">
        <v>47</v>
      </c>
    </row>
    <row r="8260" spans="1:6">
      <c r="A8260" s="180" t="s">
        <v>397</v>
      </c>
      <c r="B8260" s="181">
        <v>5532</v>
      </c>
      <c r="C8260" s="181">
        <v>264800</v>
      </c>
      <c r="D8260" s="181">
        <v>4</v>
      </c>
      <c r="E8260" s="180" t="s">
        <v>12342</v>
      </c>
      <c r="F8260" s="180" t="s">
        <v>3</v>
      </c>
    </row>
    <row r="8261" spans="1:6">
      <c r="A8261" s="180" t="s">
        <v>397</v>
      </c>
      <c r="B8261" s="181">
        <v>5152</v>
      </c>
      <c r="C8261" s="181">
        <v>216700</v>
      </c>
      <c r="D8261" s="181">
        <v>6</v>
      </c>
      <c r="E8261" s="180" t="s">
        <v>12343</v>
      </c>
      <c r="F8261" s="180" t="s">
        <v>68</v>
      </c>
    </row>
    <row r="8262" spans="1:6">
      <c r="A8262" s="180" t="s">
        <v>397</v>
      </c>
      <c r="B8262" s="181">
        <v>3273</v>
      </c>
      <c r="C8262" s="181">
        <v>339500</v>
      </c>
      <c r="D8262" s="181">
        <v>4</v>
      </c>
      <c r="E8262" s="180" t="s">
        <v>12344</v>
      </c>
      <c r="F8262" s="180" t="s">
        <v>67</v>
      </c>
    </row>
    <row r="8263" spans="1:6">
      <c r="A8263" s="180" t="s">
        <v>397</v>
      </c>
      <c r="B8263" s="181">
        <v>3432</v>
      </c>
      <c r="C8263" s="181">
        <v>238800</v>
      </c>
      <c r="D8263" s="181">
        <v>6</v>
      </c>
      <c r="E8263" s="180" t="s">
        <v>12345</v>
      </c>
      <c r="F8263" s="180" t="s">
        <v>68</v>
      </c>
    </row>
    <row r="8264" spans="1:6">
      <c r="A8264" s="180" t="s">
        <v>397</v>
      </c>
      <c r="B8264" s="181">
        <v>2555</v>
      </c>
      <c r="C8264" s="181">
        <v>215500</v>
      </c>
      <c r="D8264" s="181">
        <v>6</v>
      </c>
      <c r="E8264" s="180" t="s">
        <v>12346</v>
      </c>
      <c r="F8264" s="180" t="s">
        <v>47</v>
      </c>
    </row>
    <row r="8265" spans="1:6">
      <c r="A8265" s="180" t="s">
        <v>397</v>
      </c>
      <c r="B8265" s="181">
        <v>4105</v>
      </c>
      <c r="C8265" s="181">
        <v>387100</v>
      </c>
      <c r="D8265" s="181">
        <v>4</v>
      </c>
      <c r="E8265" s="180" t="s">
        <v>12347</v>
      </c>
      <c r="F8265" s="180" t="s">
        <v>47</v>
      </c>
    </row>
    <row r="8266" spans="1:6">
      <c r="A8266" s="180" t="s">
        <v>397</v>
      </c>
      <c r="B8266" s="181">
        <v>3954</v>
      </c>
      <c r="C8266" s="181">
        <v>145200</v>
      </c>
      <c r="D8266" s="181">
        <v>4</v>
      </c>
      <c r="E8266" s="180" t="s">
        <v>12348</v>
      </c>
      <c r="F8266" s="180" t="s">
        <v>160</v>
      </c>
    </row>
    <row r="8267" spans="1:6">
      <c r="A8267" s="180" t="s">
        <v>397</v>
      </c>
      <c r="B8267" s="181">
        <v>4420</v>
      </c>
      <c r="C8267" s="181">
        <v>268100</v>
      </c>
      <c r="D8267" s="181">
        <v>4</v>
      </c>
      <c r="E8267" s="180" t="s">
        <v>12349</v>
      </c>
      <c r="F8267" s="180" t="s">
        <v>3</v>
      </c>
    </row>
    <row r="8268" spans="1:6">
      <c r="A8268" s="180" t="s">
        <v>397</v>
      </c>
      <c r="B8268" s="181">
        <v>7686</v>
      </c>
      <c r="C8268" s="181">
        <v>770500</v>
      </c>
      <c r="D8268" s="181">
        <v>7</v>
      </c>
      <c r="E8268" s="180" t="s">
        <v>12350</v>
      </c>
      <c r="F8268" s="180" t="s">
        <v>60</v>
      </c>
    </row>
    <row r="8269" spans="1:6">
      <c r="A8269" s="180" t="s">
        <v>397</v>
      </c>
      <c r="B8269" s="181">
        <v>3496</v>
      </c>
      <c r="C8269" s="181">
        <v>255700</v>
      </c>
      <c r="D8269" s="181">
        <v>4</v>
      </c>
      <c r="E8269" s="180" t="s">
        <v>12351</v>
      </c>
      <c r="F8269" s="180" t="s">
        <v>194</v>
      </c>
    </row>
    <row r="8270" spans="1:6">
      <c r="A8270" s="180" t="s">
        <v>397</v>
      </c>
      <c r="B8270" s="181">
        <v>4772</v>
      </c>
      <c r="C8270" s="181">
        <v>219500</v>
      </c>
      <c r="D8270" s="181">
        <v>8</v>
      </c>
      <c r="E8270" s="180" t="s">
        <v>12352</v>
      </c>
      <c r="F8270" s="180" t="s">
        <v>170</v>
      </c>
    </row>
    <row r="8271" spans="1:6">
      <c r="A8271" s="180" t="s">
        <v>397</v>
      </c>
      <c r="B8271" s="181">
        <v>4617</v>
      </c>
      <c r="C8271" s="181">
        <v>324400</v>
      </c>
      <c r="D8271" s="181">
        <v>6</v>
      </c>
      <c r="E8271" s="180" t="s">
        <v>12353</v>
      </c>
      <c r="F8271" s="180" t="s">
        <v>47</v>
      </c>
    </row>
    <row r="8272" spans="1:6">
      <c r="A8272" s="180" t="s">
        <v>397</v>
      </c>
      <c r="B8272" s="181">
        <v>5033</v>
      </c>
      <c r="C8272" s="181">
        <v>511300</v>
      </c>
      <c r="D8272" s="181">
        <v>6</v>
      </c>
      <c r="E8272" s="180" t="s">
        <v>12354</v>
      </c>
      <c r="F8272" s="180" t="s">
        <v>67</v>
      </c>
    </row>
    <row r="8273" spans="1:6">
      <c r="A8273" s="180" t="s">
        <v>397</v>
      </c>
      <c r="B8273" s="181">
        <v>4480</v>
      </c>
      <c r="C8273" s="181">
        <v>347400</v>
      </c>
      <c r="D8273" s="181">
        <v>8</v>
      </c>
      <c r="E8273" s="180" t="s">
        <v>12355</v>
      </c>
      <c r="F8273" s="180" t="s">
        <v>245</v>
      </c>
    </row>
    <row r="8274" spans="1:6">
      <c r="A8274" s="180" t="s">
        <v>397</v>
      </c>
      <c r="B8274" s="181">
        <v>2856</v>
      </c>
      <c r="C8274" s="181">
        <v>252000</v>
      </c>
      <c r="D8274" s="181">
        <v>4</v>
      </c>
      <c r="E8274" s="180" t="s">
        <v>12356</v>
      </c>
      <c r="F8274" s="180" t="s">
        <v>170</v>
      </c>
    </row>
    <row r="8275" spans="1:6">
      <c r="A8275" s="180" t="s">
        <v>397</v>
      </c>
      <c r="B8275" s="181">
        <v>3857</v>
      </c>
      <c r="C8275" s="181">
        <v>444500</v>
      </c>
      <c r="D8275" s="181">
        <v>5</v>
      </c>
      <c r="E8275" s="180" t="s">
        <v>12357</v>
      </c>
      <c r="F8275" s="180" t="s">
        <v>67</v>
      </c>
    </row>
    <row r="8276" spans="1:6">
      <c r="A8276" s="180" t="s">
        <v>397</v>
      </c>
      <c r="B8276" s="181">
        <v>3192</v>
      </c>
      <c r="C8276" s="181">
        <v>173800</v>
      </c>
      <c r="D8276" s="181">
        <v>4</v>
      </c>
      <c r="E8276" s="180" t="s">
        <v>12358</v>
      </c>
      <c r="F8276" s="180" t="s">
        <v>128</v>
      </c>
    </row>
    <row r="8277" spans="1:6">
      <c r="A8277" s="180" t="s">
        <v>397</v>
      </c>
      <c r="B8277" s="181">
        <v>3420</v>
      </c>
      <c r="C8277" s="181">
        <v>182300</v>
      </c>
      <c r="D8277" s="181">
        <v>4</v>
      </c>
      <c r="E8277" s="180" t="s">
        <v>12359</v>
      </c>
      <c r="F8277" s="180" t="s">
        <v>313</v>
      </c>
    </row>
    <row r="8278" spans="1:6">
      <c r="A8278" s="180" t="s">
        <v>397</v>
      </c>
      <c r="B8278" s="181">
        <v>4420</v>
      </c>
      <c r="C8278" s="181">
        <v>260500</v>
      </c>
      <c r="D8278" s="181">
        <v>4</v>
      </c>
      <c r="E8278" s="180" t="s">
        <v>12360</v>
      </c>
      <c r="F8278" s="180" t="s">
        <v>3</v>
      </c>
    </row>
    <row r="8279" spans="1:6">
      <c r="A8279" s="180" t="s">
        <v>397</v>
      </c>
      <c r="B8279" s="181">
        <v>3523</v>
      </c>
      <c r="C8279" s="181">
        <v>238800</v>
      </c>
      <c r="D8279" s="181">
        <v>4</v>
      </c>
      <c r="E8279" s="180" t="s">
        <v>12361</v>
      </c>
      <c r="F8279" s="180" t="s">
        <v>194</v>
      </c>
    </row>
    <row r="8280" spans="1:6">
      <c r="A8280" s="180" t="s">
        <v>397</v>
      </c>
      <c r="B8280" s="181">
        <v>2628</v>
      </c>
      <c r="C8280" s="181">
        <v>116400</v>
      </c>
      <c r="D8280" s="181">
        <v>4</v>
      </c>
      <c r="E8280" s="180" t="s">
        <v>12362</v>
      </c>
      <c r="F8280" s="180" t="s">
        <v>22</v>
      </c>
    </row>
    <row r="8281" spans="1:6">
      <c r="A8281" s="180" t="s">
        <v>397</v>
      </c>
      <c r="B8281" s="181">
        <v>6565</v>
      </c>
      <c r="C8281" s="181">
        <v>346700</v>
      </c>
      <c r="D8281" s="181">
        <v>5</v>
      </c>
      <c r="E8281" s="180" t="s">
        <v>12363</v>
      </c>
      <c r="F8281" s="180" t="s">
        <v>60</v>
      </c>
    </row>
    <row r="8282" spans="1:6">
      <c r="A8282" s="180" t="s">
        <v>397</v>
      </c>
      <c r="B8282" s="181">
        <v>4515</v>
      </c>
      <c r="C8282" s="181">
        <v>341400</v>
      </c>
      <c r="D8282" s="181">
        <v>6</v>
      </c>
      <c r="E8282" s="180" t="s">
        <v>12364</v>
      </c>
      <c r="F8282" s="180" t="s">
        <v>47</v>
      </c>
    </row>
    <row r="8283" spans="1:6">
      <c r="A8283" s="180" t="s">
        <v>397</v>
      </c>
      <c r="B8283" s="181">
        <v>4968</v>
      </c>
      <c r="C8283" s="181">
        <v>347000</v>
      </c>
      <c r="D8283" s="181">
        <v>4</v>
      </c>
      <c r="E8283" s="180" t="s">
        <v>12365</v>
      </c>
      <c r="F8283" s="180" t="s">
        <v>60</v>
      </c>
    </row>
    <row r="8284" spans="1:6">
      <c r="A8284" s="180" t="s">
        <v>397</v>
      </c>
      <c r="B8284" s="181">
        <v>4980</v>
      </c>
      <c r="C8284" s="181">
        <v>150900</v>
      </c>
      <c r="D8284" s="181">
        <v>5</v>
      </c>
      <c r="E8284" s="180" t="s">
        <v>12366</v>
      </c>
      <c r="F8284" s="180" t="s">
        <v>22</v>
      </c>
    </row>
    <row r="8285" spans="1:6">
      <c r="A8285" s="180" t="s">
        <v>397</v>
      </c>
      <c r="B8285" s="181">
        <v>6400</v>
      </c>
      <c r="C8285" s="181">
        <v>374600</v>
      </c>
      <c r="D8285" s="181">
        <v>6</v>
      </c>
      <c r="E8285" s="180" t="s">
        <v>12367</v>
      </c>
      <c r="F8285" s="180" t="s">
        <v>3</v>
      </c>
    </row>
    <row r="8286" spans="1:6">
      <c r="A8286" s="180" t="s">
        <v>397</v>
      </c>
      <c r="B8286" s="181">
        <v>7468</v>
      </c>
      <c r="C8286" s="181">
        <v>254100</v>
      </c>
      <c r="D8286" s="181">
        <v>4</v>
      </c>
      <c r="E8286" s="180" t="s">
        <v>12368</v>
      </c>
      <c r="F8286" s="180" t="s">
        <v>3</v>
      </c>
    </row>
    <row r="8287" spans="1:6">
      <c r="A8287" s="180" t="s">
        <v>397</v>
      </c>
      <c r="B8287" s="181">
        <v>5454</v>
      </c>
      <c r="C8287" s="181">
        <v>90800</v>
      </c>
      <c r="D8287" s="181">
        <v>4</v>
      </c>
      <c r="E8287" s="180" t="s">
        <v>12369</v>
      </c>
      <c r="F8287" s="180" t="s">
        <v>22</v>
      </c>
    </row>
    <row r="8288" spans="1:6">
      <c r="A8288" s="180" t="s">
        <v>397</v>
      </c>
      <c r="B8288" s="181">
        <v>3200</v>
      </c>
      <c r="C8288" s="181">
        <v>220800</v>
      </c>
      <c r="D8288" s="181">
        <v>4</v>
      </c>
      <c r="E8288" s="180" t="s">
        <v>12370</v>
      </c>
      <c r="F8288" s="180" t="s">
        <v>282</v>
      </c>
    </row>
    <row r="8289" spans="1:6">
      <c r="A8289" s="180" t="s">
        <v>397</v>
      </c>
      <c r="B8289" s="181">
        <v>5736</v>
      </c>
      <c r="C8289" s="181">
        <v>270700</v>
      </c>
      <c r="D8289" s="181">
        <v>4</v>
      </c>
      <c r="E8289" s="180" t="s">
        <v>12371</v>
      </c>
      <c r="F8289" s="180" t="s">
        <v>3</v>
      </c>
    </row>
    <row r="8290" spans="1:6">
      <c r="A8290" s="180" t="s">
        <v>397</v>
      </c>
      <c r="B8290" s="181">
        <v>6356</v>
      </c>
      <c r="C8290" s="181">
        <v>336800</v>
      </c>
      <c r="D8290" s="181">
        <v>4</v>
      </c>
      <c r="E8290" s="180" t="s">
        <v>12372</v>
      </c>
      <c r="F8290" s="180" t="s">
        <v>282</v>
      </c>
    </row>
    <row r="8291" spans="1:6">
      <c r="A8291" s="180" t="s">
        <v>397</v>
      </c>
      <c r="B8291" s="181">
        <v>4400</v>
      </c>
      <c r="C8291" s="181">
        <v>270200</v>
      </c>
      <c r="D8291" s="181">
        <v>6</v>
      </c>
      <c r="E8291" s="180" t="s">
        <v>12373</v>
      </c>
      <c r="F8291" s="180" t="s">
        <v>306</v>
      </c>
    </row>
    <row r="8292" spans="1:6">
      <c r="A8292" s="180" t="s">
        <v>397</v>
      </c>
      <c r="B8292" s="181">
        <v>5418</v>
      </c>
      <c r="C8292" s="181">
        <v>60900</v>
      </c>
      <c r="D8292" s="181">
        <v>4</v>
      </c>
      <c r="E8292" s="180" t="s">
        <v>12374</v>
      </c>
      <c r="F8292" s="180" t="s">
        <v>160</v>
      </c>
    </row>
    <row r="8293" spans="1:6">
      <c r="A8293" s="180" t="s">
        <v>397</v>
      </c>
      <c r="B8293" s="181">
        <v>7788</v>
      </c>
      <c r="C8293" s="181">
        <v>304500</v>
      </c>
      <c r="D8293" s="181">
        <v>4</v>
      </c>
      <c r="E8293" s="180" t="s">
        <v>12375</v>
      </c>
      <c r="F8293" s="180" t="s">
        <v>3</v>
      </c>
    </row>
    <row r="8294" spans="1:6">
      <c r="A8294" s="180" t="s">
        <v>397</v>
      </c>
      <c r="B8294" s="181">
        <v>7002</v>
      </c>
      <c r="C8294" s="181">
        <v>204500</v>
      </c>
      <c r="D8294" s="181">
        <v>7</v>
      </c>
      <c r="E8294" s="180" t="s">
        <v>12376</v>
      </c>
      <c r="F8294" s="180" t="s">
        <v>22</v>
      </c>
    </row>
    <row r="8295" spans="1:6">
      <c r="A8295" s="180" t="s">
        <v>397</v>
      </c>
      <c r="B8295" s="181">
        <v>9708</v>
      </c>
      <c r="C8295" s="181">
        <v>683200</v>
      </c>
      <c r="D8295" s="181">
        <v>6</v>
      </c>
      <c r="E8295" s="180" t="s">
        <v>12377</v>
      </c>
      <c r="F8295" s="180" t="s">
        <v>60</v>
      </c>
    </row>
    <row r="8296" spans="1:6">
      <c r="A8296" s="180" t="s">
        <v>397</v>
      </c>
      <c r="B8296" s="181">
        <v>5700</v>
      </c>
      <c r="C8296" s="181">
        <v>58200</v>
      </c>
      <c r="D8296" s="181">
        <v>4</v>
      </c>
      <c r="E8296" s="180" t="s">
        <v>12378</v>
      </c>
      <c r="F8296" s="180" t="s">
        <v>22</v>
      </c>
    </row>
    <row r="8297" spans="1:6">
      <c r="A8297" s="180" t="s">
        <v>397</v>
      </c>
      <c r="B8297" s="181">
        <v>8748</v>
      </c>
      <c r="C8297" s="181">
        <v>275100</v>
      </c>
      <c r="D8297" s="181">
        <v>6</v>
      </c>
      <c r="E8297" s="180" t="s">
        <v>12379</v>
      </c>
      <c r="F8297" s="180" t="s">
        <v>3</v>
      </c>
    </row>
    <row r="8298" spans="1:6">
      <c r="A8298" s="180" t="s">
        <v>397</v>
      </c>
      <c r="B8298" s="181">
        <v>3316</v>
      </c>
      <c r="C8298" s="181">
        <v>286600</v>
      </c>
      <c r="D8298" s="181">
        <v>4</v>
      </c>
      <c r="E8298" s="180" t="s">
        <v>12380</v>
      </c>
      <c r="F8298" s="180" t="s">
        <v>133</v>
      </c>
    </row>
    <row r="8299" spans="1:6">
      <c r="A8299" s="180" t="s">
        <v>397</v>
      </c>
      <c r="B8299" s="181">
        <v>5080</v>
      </c>
      <c r="C8299" s="181">
        <v>192900</v>
      </c>
      <c r="D8299" s="181">
        <v>7</v>
      </c>
      <c r="E8299" s="180" t="s">
        <v>12381</v>
      </c>
      <c r="F8299" s="180" t="s">
        <v>176</v>
      </c>
    </row>
    <row r="8300" spans="1:6">
      <c r="A8300" s="180" t="s">
        <v>397</v>
      </c>
      <c r="B8300" s="181">
        <v>4101</v>
      </c>
      <c r="C8300" s="181">
        <v>301900</v>
      </c>
      <c r="D8300" s="181">
        <v>4</v>
      </c>
      <c r="E8300" s="180" t="s">
        <v>12382</v>
      </c>
      <c r="F8300" s="180" t="s">
        <v>47</v>
      </c>
    </row>
    <row r="8301" spans="1:6">
      <c r="A8301" s="180" t="s">
        <v>397</v>
      </c>
      <c r="B8301" s="181">
        <v>3404</v>
      </c>
      <c r="C8301" s="181">
        <v>217700</v>
      </c>
      <c r="D8301" s="181">
        <v>4</v>
      </c>
      <c r="E8301" s="180" t="s">
        <v>12383</v>
      </c>
      <c r="F8301" s="180" t="s">
        <v>118</v>
      </c>
    </row>
    <row r="8302" spans="1:6">
      <c r="A8302" s="180" t="s">
        <v>397</v>
      </c>
      <c r="B8302" s="181">
        <v>4137</v>
      </c>
      <c r="C8302" s="181">
        <v>335300</v>
      </c>
      <c r="D8302" s="181">
        <v>6</v>
      </c>
      <c r="E8302" s="180" t="s">
        <v>12384</v>
      </c>
      <c r="F8302" s="180" t="s">
        <v>47</v>
      </c>
    </row>
    <row r="8303" spans="1:6">
      <c r="A8303" s="180" t="s">
        <v>397</v>
      </c>
      <c r="B8303" s="181">
        <v>2912</v>
      </c>
      <c r="C8303" s="181">
        <v>191200</v>
      </c>
      <c r="D8303" s="181">
        <v>4</v>
      </c>
      <c r="E8303" s="180" t="s">
        <v>12385</v>
      </c>
      <c r="F8303" s="180" t="s">
        <v>194</v>
      </c>
    </row>
    <row r="8304" spans="1:6">
      <c r="A8304" s="180" t="s">
        <v>397</v>
      </c>
      <c r="B8304" s="181">
        <v>3575</v>
      </c>
      <c r="C8304" s="181">
        <v>411900</v>
      </c>
      <c r="D8304" s="181">
        <v>4</v>
      </c>
      <c r="E8304" s="180" t="s">
        <v>12386</v>
      </c>
      <c r="F8304" s="180" t="s">
        <v>67</v>
      </c>
    </row>
    <row r="8305" spans="1:6">
      <c r="A8305" s="180" t="s">
        <v>397</v>
      </c>
      <c r="B8305" s="181">
        <v>5130</v>
      </c>
      <c r="C8305" s="181">
        <v>195600</v>
      </c>
      <c r="D8305" s="181">
        <v>6</v>
      </c>
      <c r="E8305" s="180" t="s">
        <v>12387</v>
      </c>
      <c r="F8305" s="180" t="s">
        <v>176</v>
      </c>
    </row>
    <row r="8306" spans="1:6">
      <c r="A8306" s="180" t="s">
        <v>397</v>
      </c>
      <c r="B8306" s="181">
        <v>5199</v>
      </c>
      <c r="C8306" s="181">
        <v>270100</v>
      </c>
      <c r="D8306" s="181">
        <v>4</v>
      </c>
      <c r="E8306" s="180" t="s">
        <v>12388</v>
      </c>
      <c r="F8306" s="180" t="s">
        <v>60</v>
      </c>
    </row>
    <row r="8307" spans="1:6">
      <c r="A8307" s="180" t="s">
        <v>397</v>
      </c>
      <c r="B8307" s="181">
        <v>5472</v>
      </c>
      <c r="C8307" s="181">
        <v>605900</v>
      </c>
      <c r="D8307" s="181">
        <v>6</v>
      </c>
      <c r="E8307" s="180" t="s">
        <v>12389</v>
      </c>
      <c r="F8307" s="180" t="s">
        <v>67</v>
      </c>
    </row>
    <row r="8308" spans="1:6">
      <c r="A8308" s="180" t="s">
        <v>397</v>
      </c>
      <c r="B8308" s="181">
        <v>6461</v>
      </c>
      <c r="C8308" s="181">
        <v>209400</v>
      </c>
      <c r="D8308" s="181">
        <v>5</v>
      </c>
      <c r="E8308" s="180" t="s">
        <v>12390</v>
      </c>
      <c r="F8308" s="180" t="s">
        <v>22</v>
      </c>
    </row>
    <row r="8309" spans="1:6">
      <c r="A8309" s="180" t="s">
        <v>397</v>
      </c>
      <c r="B8309" s="181">
        <v>2623</v>
      </c>
      <c r="C8309" s="181">
        <v>340900</v>
      </c>
      <c r="D8309" s="181">
        <v>4</v>
      </c>
      <c r="E8309" s="180" t="s">
        <v>12391</v>
      </c>
      <c r="F8309" s="180" t="s">
        <v>67</v>
      </c>
    </row>
    <row r="8310" spans="1:6">
      <c r="A8310" s="180" t="s">
        <v>397</v>
      </c>
      <c r="B8310" s="181">
        <v>3248</v>
      </c>
      <c r="C8310" s="181">
        <v>94100</v>
      </c>
      <c r="D8310" s="181">
        <v>6</v>
      </c>
      <c r="E8310" s="180" t="s">
        <v>12392</v>
      </c>
      <c r="F8310" s="180" t="s">
        <v>160</v>
      </c>
    </row>
    <row r="8311" spans="1:6">
      <c r="A8311" s="180" t="s">
        <v>397</v>
      </c>
      <c r="B8311" s="181">
        <v>4732</v>
      </c>
      <c r="C8311" s="181">
        <v>81500</v>
      </c>
      <c r="D8311" s="181">
        <v>4</v>
      </c>
      <c r="E8311" s="180" t="s">
        <v>12393</v>
      </c>
      <c r="F8311" s="180" t="s">
        <v>160</v>
      </c>
    </row>
    <row r="8312" spans="1:6">
      <c r="A8312" s="180" t="s">
        <v>397</v>
      </c>
      <c r="B8312" s="181">
        <v>3581</v>
      </c>
      <c r="C8312" s="181">
        <v>89300</v>
      </c>
      <c r="D8312" s="181">
        <v>4</v>
      </c>
      <c r="E8312" s="180" t="s">
        <v>12394</v>
      </c>
      <c r="F8312" s="180" t="s">
        <v>160</v>
      </c>
    </row>
    <row r="8313" spans="1:6">
      <c r="A8313" s="180" t="s">
        <v>397</v>
      </c>
      <c r="B8313" s="181">
        <v>5736</v>
      </c>
      <c r="C8313" s="181">
        <v>129000</v>
      </c>
      <c r="D8313" s="181">
        <v>4</v>
      </c>
      <c r="E8313" s="180" t="s">
        <v>12395</v>
      </c>
      <c r="F8313" s="180" t="s">
        <v>22</v>
      </c>
    </row>
    <row r="8314" spans="1:6">
      <c r="A8314" s="180" t="s">
        <v>397</v>
      </c>
      <c r="B8314" s="181">
        <v>4158</v>
      </c>
      <c r="C8314" s="181">
        <v>281200</v>
      </c>
      <c r="D8314" s="181">
        <v>4</v>
      </c>
      <c r="E8314" s="180" t="s">
        <v>12396</v>
      </c>
      <c r="F8314" s="180" t="s">
        <v>60</v>
      </c>
    </row>
    <row r="8315" spans="1:6">
      <c r="A8315" s="180" t="s">
        <v>397</v>
      </c>
      <c r="B8315" s="181">
        <v>5580</v>
      </c>
      <c r="C8315" s="181">
        <v>118300</v>
      </c>
      <c r="D8315" s="181">
        <v>4</v>
      </c>
      <c r="E8315" s="180" t="s">
        <v>12397</v>
      </c>
      <c r="F8315" s="180" t="s">
        <v>22</v>
      </c>
    </row>
    <row r="8316" spans="1:6">
      <c r="A8316" s="180" t="s">
        <v>397</v>
      </c>
      <c r="B8316" s="181">
        <v>6240</v>
      </c>
      <c r="C8316" s="181">
        <v>516800</v>
      </c>
      <c r="D8316" s="181">
        <v>8</v>
      </c>
      <c r="E8316" s="180" t="s">
        <v>12398</v>
      </c>
      <c r="F8316" s="180" t="s">
        <v>133</v>
      </c>
    </row>
    <row r="8317" spans="1:6">
      <c r="A8317" s="180" t="s">
        <v>397</v>
      </c>
      <c r="B8317" s="181">
        <v>4855</v>
      </c>
      <c r="C8317" s="181">
        <v>194200</v>
      </c>
      <c r="D8317" s="181">
        <v>4</v>
      </c>
      <c r="E8317" s="180" t="s">
        <v>12399</v>
      </c>
      <c r="F8317" s="180" t="s">
        <v>298</v>
      </c>
    </row>
    <row r="8318" spans="1:6">
      <c r="A8318" s="180" t="s">
        <v>397</v>
      </c>
      <c r="B8318" s="181">
        <v>4839</v>
      </c>
      <c r="C8318" s="181">
        <v>504600</v>
      </c>
      <c r="D8318" s="181">
        <v>6</v>
      </c>
      <c r="E8318" s="180" t="s">
        <v>12400</v>
      </c>
      <c r="F8318" s="180" t="s">
        <v>67</v>
      </c>
    </row>
    <row r="8319" spans="1:6">
      <c r="A8319" s="180" t="s">
        <v>397</v>
      </c>
      <c r="B8319" s="181">
        <v>7264</v>
      </c>
      <c r="C8319" s="181">
        <v>267900</v>
      </c>
      <c r="D8319" s="181">
        <v>4</v>
      </c>
      <c r="E8319" s="180" t="s">
        <v>12401</v>
      </c>
      <c r="F8319" s="180" t="s">
        <v>3</v>
      </c>
    </row>
    <row r="8320" spans="1:6">
      <c r="A8320" s="180" t="s">
        <v>397</v>
      </c>
      <c r="B8320" s="181">
        <v>5070</v>
      </c>
      <c r="C8320" s="181">
        <v>258400</v>
      </c>
      <c r="D8320" s="181">
        <v>4</v>
      </c>
      <c r="E8320" s="180" t="s">
        <v>12402</v>
      </c>
      <c r="F8320" s="180" t="s">
        <v>3</v>
      </c>
    </row>
    <row r="8321" spans="1:6">
      <c r="A8321" s="180" t="s">
        <v>397</v>
      </c>
      <c r="B8321" s="181">
        <v>4566</v>
      </c>
      <c r="C8321" s="181">
        <v>153700</v>
      </c>
      <c r="D8321" s="181">
        <v>4</v>
      </c>
      <c r="E8321" s="180" t="s">
        <v>12403</v>
      </c>
      <c r="F8321" s="180" t="s">
        <v>189</v>
      </c>
    </row>
    <row r="8322" spans="1:6">
      <c r="A8322" s="180" t="s">
        <v>397</v>
      </c>
      <c r="B8322" s="181">
        <v>4471</v>
      </c>
      <c r="C8322" s="181">
        <v>226700</v>
      </c>
      <c r="D8322" s="181">
        <v>5</v>
      </c>
      <c r="E8322" s="180" t="s">
        <v>12404</v>
      </c>
      <c r="F8322" s="180" t="s">
        <v>128</v>
      </c>
    </row>
    <row r="8323" spans="1:6">
      <c r="A8323" s="180" t="s">
        <v>397</v>
      </c>
      <c r="B8323" s="181">
        <v>2488</v>
      </c>
      <c r="C8323" s="181">
        <v>129800</v>
      </c>
      <c r="D8323" s="181">
        <v>4</v>
      </c>
      <c r="E8323" s="180" t="s">
        <v>12405</v>
      </c>
      <c r="F8323" s="180" t="s">
        <v>176</v>
      </c>
    </row>
    <row r="8324" spans="1:6">
      <c r="A8324" s="180" t="s">
        <v>397</v>
      </c>
      <c r="B8324" s="181">
        <v>4772</v>
      </c>
      <c r="C8324" s="181">
        <v>77600</v>
      </c>
      <c r="D8324" s="181">
        <v>4</v>
      </c>
      <c r="E8324" s="180" t="s">
        <v>12406</v>
      </c>
      <c r="F8324" s="180" t="s">
        <v>22</v>
      </c>
    </row>
    <row r="8325" spans="1:6">
      <c r="A8325" s="180" t="s">
        <v>397</v>
      </c>
      <c r="B8325" s="181">
        <v>2700</v>
      </c>
      <c r="C8325" s="181">
        <v>191400</v>
      </c>
      <c r="D8325" s="181">
        <v>4</v>
      </c>
      <c r="E8325" s="180" t="s">
        <v>12407</v>
      </c>
      <c r="F8325" s="180" t="s">
        <v>118</v>
      </c>
    </row>
    <row r="8326" spans="1:6">
      <c r="A8326" s="180" t="s">
        <v>397</v>
      </c>
      <c r="B8326" s="181">
        <v>4864</v>
      </c>
      <c r="C8326" s="181">
        <v>399200</v>
      </c>
      <c r="D8326" s="181">
        <v>4</v>
      </c>
      <c r="E8326" s="180" t="s">
        <v>12408</v>
      </c>
      <c r="F8326" s="180" t="s">
        <v>47</v>
      </c>
    </row>
    <row r="8327" spans="1:6">
      <c r="A8327" s="180" t="s">
        <v>397</v>
      </c>
      <c r="B8327" s="181">
        <v>6967</v>
      </c>
      <c r="C8327" s="181">
        <v>360900</v>
      </c>
      <c r="D8327" s="181">
        <v>4</v>
      </c>
      <c r="E8327" s="180" t="s">
        <v>12409</v>
      </c>
      <c r="F8327" s="180" t="s">
        <v>3</v>
      </c>
    </row>
    <row r="8328" spans="1:6">
      <c r="A8328" s="180" t="s">
        <v>397</v>
      </c>
      <c r="B8328" s="181">
        <v>6166</v>
      </c>
      <c r="C8328" s="181">
        <v>316600</v>
      </c>
      <c r="D8328" s="181">
        <v>4</v>
      </c>
      <c r="E8328" s="180" t="s">
        <v>12410</v>
      </c>
      <c r="F8328" s="180" t="s">
        <v>60</v>
      </c>
    </row>
    <row r="8329" spans="1:6">
      <c r="A8329" s="180" t="s">
        <v>397</v>
      </c>
      <c r="B8329" s="181">
        <v>3168</v>
      </c>
      <c r="C8329" s="181">
        <v>294600</v>
      </c>
      <c r="D8329" s="181">
        <v>4</v>
      </c>
      <c r="E8329" s="180" t="s">
        <v>12411</v>
      </c>
      <c r="F8329" s="180" t="s">
        <v>282</v>
      </c>
    </row>
    <row r="8330" spans="1:6">
      <c r="A8330" s="180" t="s">
        <v>397</v>
      </c>
      <c r="B8330" s="181">
        <v>6368</v>
      </c>
      <c r="C8330" s="181">
        <v>263300</v>
      </c>
      <c r="D8330" s="181">
        <v>4</v>
      </c>
      <c r="E8330" s="180" t="s">
        <v>12412</v>
      </c>
      <c r="F8330" s="180" t="s">
        <v>3</v>
      </c>
    </row>
    <row r="8331" spans="1:6">
      <c r="A8331" s="180" t="s">
        <v>397</v>
      </c>
      <c r="B8331" s="181">
        <v>6020</v>
      </c>
      <c r="C8331" s="181">
        <v>109200</v>
      </c>
      <c r="D8331" s="181">
        <v>4</v>
      </c>
      <c r="E8331" s="180" t="s">
        <v>12413</v>
      </c>
      <c r="F8331" s="180" t="s">
        <v>22</v>
      </c>
    </row>
    <row r="8332" spans="1:6">
      <c r="A8332" s="180" t="s">
        <v>397</v>
      </c>
      <c r="B8332" s="181">
        <v>8484</v>
      </c>
      <c r="C8332" s="181">
        <v>538700</v>
      </c>
      <c r="D8332" s="181">
        <v>8</v>
      </c>
      <c r="E8332" s="180" t="s">
        <v>12414</v>
      </c>
      <c r="F8332" s="180" t="s">
        <v>170</v>
      </c>
    </row>
    <row r="8333" spans="1:6">
      <c r="A8333" s="180" t="s">
        <v>397</v>
      </c>
      <c r="B8333" s="181">
        <v>9214</v>
      </c>
      <c r="C8333" s="181">
        <v>497500</v>
      </c>
      <c r="D8333" s="181">
        <v>8</v>
      </c>
      <c r="E8333" s="180" t="s">
        <v>12415</v>
      </c>
      <c r="F8333" s="180" t="s">
        <v>3</v>
      </c>
    </row>
    <row r="8334" spans="1:6">
      <c r="A8334" s="180" t="s">
        <v>397</v>
      </c>
      <c r="B8334" s="181">
        <v>5472</v>
      </c>
      <c r="C8334" s="181">
        <v>322500</v>
      </c>
      <c r="D8334" s="181">
        <v>6</v>
      </c>
      <c r="E8334" s="180" t="s">
        <v>12416</v>
      </c>
      <c r="F8334" s="180" t="s">
        <v>128</v>
      </c>
    </row>
    <row r="8335" spans="1:6">
      <c r="A8335" s="180" t="s">
        <v>397</v>
      </c>
      <c r="B8335" s="181">
        <v>2826</v>
      </c>
      <c r="C8335" s="181">
        <v>289000</v>
      </c>
      <c r="D8335" s="181">
        <v>4</v>
      </c>
      <c r="E8335" s="180" t="s">
        <v>12417</v>
      </c>
      <c r="F8335" s="180" t="s">
        <v>118</v>
      </c>
    </row>
    <row r="8336" spans="1:6">
      <c r="A8336" s="180" t="s">
        <v>397</v>
      </c>
      <c r="B8336" s="181">
        <v>7102</v>
      </c>
      <c r="C8336" s="181">
        <v>128100</v>
      </c>
      <c r="D8336" s="181">
        <v>4</v>
      </c>
      <c r="E8336" s="180" t="s">
        <v>12418</v>
      </c>
      <c r="F8336" s="180" t="s">
        <v>22</v>
      </c>
    </row>
    <row r="8337" spans="1:6">
      <c r="A8337" s="180" t="s">
        <v>397</v>
      </c>
      <c r="B8337" s="181">
        <v>7680</v>
      </c>
      <c r="C8337" s="181">
        <v>148100</v>
      </c>
      <c r="D8337" s="181">
        <v>4</v>
      </c>
      <c r="E8337" s="180" t="s">
        <v>12419</v>
      </c>
      <c r="F8337" s="180" t="s">
        <v>22</v>
      </c>
    </row>
    <row r="8338" spans="1:6">
      <c r="A8338" s="180" t="s">
        <v>397</v>
      </c>
      <c r="B8338" s="181">
        <v>7224</v>
      </c>
      <c r="C8338" s="181">
        <v>84500</v>
      </c>
      <c r="D8338" s="181">
        <v>4</v>
      </c>
      <c r="E8338" s="180" t="s">
        <v>12420</v>
      </c>
      <c r="F8338" s="180" t="s">
        <v>22</v>
      </c>
    </row>
    <row r="8339" spans="1:6">
      <c r="A8339" s="180" t="s">
        <v>397</v>
      </c>
      <c r="B8339" s="181">
        <v>5400</v>
      </c>
      <c r="C8339" s="181">
        <v>256200</v>
      </c>
      <c r="D8339" s="181">
        <v>6</v>
      </c>
      <c r="E8339" s="180" t="s">
        <v>12421</v>
      </c>
      <c r="F8339" s="180" t="s">
        <v>68</v>
      </c>
    </row>
    <row r="8340" spans="1:6">
      <c r="A8340" s="180" t="s">
        <v>397</v>
      </c>
      <c r="B8340" s="181">
        <v>6664</v>
      </c>
      <c r="C8340" s="181">
        <v>80300</v>
      </c>
      <c r="D8340" s="181">
        <v>4</v>
      </c>
      <c r="E8340" s="180" t="s">
        <v>12422</v>
      </c>
      <c r="F8340" s="180" t="s">
        <v>22</v>
      </c>
    </row>
    <row r="8341" spans="1:6">
      <c r="A8341" s="180" t="s">
        <v>397</v>
      </c>
      <c r="B8341" s="181">
        <v>4122</v>
      </c>
      <c r="C8341" s="181">
        <v>303200</v>
      </c>
      <c r="D8341" s="181">
        <v>4</v>
      </c>
      <c r="E8341" s="180" t="s">
        <v>12423</v>
      </c>
      <c r="F8341" s="180" t="s">
        <v>47</v>
      </c>
    </row>
    <row r="8342" spans="1:6">
      <c r="A8342" s="180" t="s">
        <v>397</v>
      </c>
      <c r="B8342" s="181">
        <v>4420</v>
      </c>
      <c r="C8342" s="181">
        <v>268800</v>
      </c>
      <c r="D8342" s="181">
        <v>4</v>
      </c>
      <c r="E8342" s="180" t="s">
        <v>12424</v>
      </c>
      <c r="F8342" s="180" t="s">
        <v>3</v>
      </c>
    </row>
    <row r="8343" spans="1:6">
      <c r="A8343" s="180" t="s">
        <v>397</v>
      </c>
      <c r="B8343" s="181">
        <v>5242</v>
      </c>
      <c r="C8343" s="181">
        <v>288300</v>
      </c>
      <c r="D8343" s="181">
        <v>6</v>
      </c>
      <c r="E8343" s="180" t="s">
        <v>12425</v>
      </c>
      <c r="F8343" s="180" t="s">
        <v>282</v>
      </c>
    </row>
    <row r="8344" spans="1:6">
      <c r="A8344" s="180" t="s">
        <v>397</v>
      </c>
      <c r="B8344" s="181">
        <v>3600</v>
      </c>
      <c r="C8344" s="181">
        <v>222500</v>
      </c>
      <c r="D8344" s="181">
        <v>4</v>
      </c>
      <c r="E8344" s="180" t="s">
        <v>12426</v>
      </c>
      <c r="F8344" s="180" t="s">
        <v>128</v>
      </c>
    </row>
    <row r="8345" spans="1:6">
      <c r="A8345" s="180" t="s">
        <v>397</v>
      </c>
      <c r="B8345" s="181">
        <v>3788</v>
      </c>
      <c r="C8345" s="181">
        <v>178800</v>
      </c>
      <c r="D8345" s="181">
        <v>5</v>
      </c>
      <c r="E8345" s="180" t="s">
        <v>12427</v>
      </c>
      <c r="F8345" s="180" t="s">
        <v>160</v>
      </c>
    </row>
    <row r="8346" spans="1:6">
      <c r="A8346" s="180" t="s">
        <v>397</v>
      </c>
      <c r="B8346" s="181">
        <v>4378</v>
      </c>
      <c r="C8346" s="181">
        <v>421800</v>
      </c>
      <c r="D8346" s="181">
        <v>5</v>
      </c>
      <c r="E8346" s="180" t="s">
        <v>12428</v>
      </c>
      <c r="F8346" s="180" t="s">
        <v>47</v>
      </c>
    </row>
    <row r="8347" spans="1:6">
      <c r="A8347" s="180" t="s">
        <v>397</v>
      </c>
      <c r="B8347" s="181">
        <v>3990</v>
      </c>
      <c r="C8347" s="181">
        <v>51300</v>
      </c>
      <c r="D8347" s="181">
        <v>5</v>
      </c>
      <c r="E8347" s="180" t="s">
        <v>12429</v>
      </c>
      <c r="F8347" s="180" t="s">
        <v>144</v>
      </c>
    </row>
    <row r="8348" spans="1:6">
      <c r="A8348" s="180" t="s">
        <v>397</v>
      </c>
      <c r="B8348" s="181">
        <v>7325</v>
      </c>
      <c r="C8348" s="181">
        <v>470600</v>
      </c>
      <c r="D8348" s="181">
        <v>8</v>
      </c>
      <c r="E8348" s="180" t="s">
        <v>12430</v>
      </c>
      <c r="F8348" s="180" t="s">
        <v>124</v>
      </c>
    </row>
    <row r="8349" spans="1:6">
      <c r="A8349" s="180" t="s">
        <v>397</v>
      </c>
      <c r="B8349" s="181">
        <v>3348</v>
      </c>
      <c r="C8349" s="181">
        <v>243200</v>
      </c>
      <c r="D8349" s="181">
        <v>4</v>
      </c>
      <c r="E8349" s="180" t="s">
        <v>12431</v>
      </c>
      <c r="F8349" s="180" t="s">
        <v>194</v>
      </c>
    </row>
    <row r="8350" spans="1:6">
      <c r="A8350" s="180" t="s">
        <v>397</v>
      </c>
      <c r="B8350" s="181">
        <v>6892</v>
      </c>
      <c r="C8350" s="181">
        <v>102400</v>
      </c>
      <c r="D8350" s="181">
        <v>4</v>
      </c>
      <c r="E8350" s="180" t="s">
        <v>12432</v>
      </c>
      <c r="F8350" s="180" t="s">
        <v>22</v>
      </c>
    </row>
    <row r="8351" spans="1:6">
      <c r="A8351" s="180" t="s">
        <v>397</v>
      </c>
      <c r="B8351" s="181">
        <v>4862</v>
      </c>
      <c r="C8351" s="181">
        <v>400900</v>
      </c>
      <c r="D8351" s="181">
        <v>5</v>
      </c>
      <c r="E8351" s="180" t="s">
        <v>12433</v>
      </c>
      <c r="F8351" s="180" t="s">
        <v>47</v>
      </c>
    </row>
    <row r="8352" spans="1:6">
      <c r="A8352" s="180" t="s">
        <v>397</v>
      </c>
      <c r="B8352" s="181">
        <v>5050</v>
      </c>
      <c r="C8352" s="181">
        <v>361600</v>
      </c>
      <c r="D8352" s="181">
        <v>5</v>
      </c>
      <c r="E8352" s="180" t="s">
        <v>12434</v>
      </c>
      <c r="F8352" s="180" t="s">
        <v>194</v>
      </c>
    </row>
    <row r="8353" spans="1:6">
      <c r="A8353" s="180" t="s">
        <v>397</v>
      </c>
      <c r="B8353" s="181">
        <v>3922</v>
      </c>
      <c r="C8353" s="181">
        <v>284100</v>
      </c>
      <c r="D8353" s="181">
        <v>4</v>
      </c>
      <c r="E8353" s="180" t="s">
        <v>12435</v>
      </c>
      <c r="F8353" s="180" t="s">
        <v>226</v>
      </c>
    </row>
    <row r="8354" spans="1:6">
      <c r="A8354" s="180" t="s">
        <v>397</v>
      </c>
      <c r="B8354" s="181">
        <v>5543</v>
      </c>
      <c r="C8354" s="181">
        <v>331400</v>
      </c>
      <c r="D8354" s="181">
        <v>5</v>
      </c>
      <c r="E8354" s="180" t="s">
        <v>12436</v>
      </c>
      <c r="F8354" s="180" t="s">
        <v>47</v>
      </c>
    </row>
    <row r="8355" spans="1:6">
      <c r="A8355" s="180" t="s">
        <v>397</v>
      </c>
      <c r="B8355" s="181">
        <v>2700</v>
      </c>
      <c r="C8355" s="181">
        <v>59000</v>
      </c>
      <c r="D8355" s="181">
        <v>4</v>
      </c>
      <c r="E8355" s="180" t="s">
        <v>12437</v>
      </c>
      <c r="F8355" s="180" t="s">
        <v>128</v>
      </c>
    </row>
    <row r="8356" spans="1:6">
      <c r="A8356" s="180" t="s">
        <v>397</v>
      </c>
      <c r="B8356" s="181">
        <v>5469</v>
      </c>
      <c r="C8356" s="181">
        <v>180600</v>
      </c>
      <c r="D8356" s="181">
        <v>4</v>
      </c>
      <c r="E8356" s="180" t="s">
        <v>12438</v>
      </c>
      <c r="F8356" s="180" t="s">
        <v>189</v>
      </c>
    </row>
    <row r="8357" spans="1:6">
      <c r="A8357" s="180" t="s">
        <v>397</v>
      </c>
      <c r="B8357" s="181">
        <v>5172</v>
      </c>
      <c r="C8357" s="181">
        <v>269300</v>
      </c>
      <c r="D8357" s="181">
        <v>6</v>
      </c>
      <c r="E8357" s="180" t="s">
        <v>12439</v>
      </c>
      <c r="F8357" s="180" t="s">
        <v>270</v>
      </c>
    </row>
    <row r="8358" spans="1:6">
      <c r="A8358" s="180" t="s">
        <v>397</v>
      </c>
      <c r="B8358" s="181">
        <v>5684</v>
      </c>
      <c r="C8358" s="181">
        <v>103800</v>
      </c>
      <c r="D8358" s="181">
        <v>4</v>
      </c>
      <c r="E8358" s="180" t="s">
        <v>12440</v>
      </c>
      <c r="F8358" s="180" t="s">
        <v>22</v>
      </c>
    </row>
    <row r="8359" spans="1:6">
      <c r="A8359" s="180" t="s">
        <v>397</v>
      </c>
      <c r="B8359" s="181">
        <v>4752</v>
      </c>
      <c r="C8359" s="181">
        <v>263600</v>
      </c>
      <c r="D8359" s="181">
        <v>4</v>
      </c>
      <c r="E8359" s="180" t="s">
        <v>12441</v>
      </c>
      <c r="F8359" s="180" t="s">
        <v>3</v>
      </c>
    </row>
    <row r="8360" spans="1:6">
      <c r="A8360" s="180" t="s">
        <v>397</v>
      </c>
      <c r="B8360" s="181">
        <v>2720</v>
      </c>
      <c r="C8360" s="181">
        <v>240200</v>
      </c>
      <c r="D8360" s="181">
        <v>5</v>
      </c>
      <c r="E8360" s="180" t="s">
        <v>12442</v>
      </c>
      <c r="F8360" s="180" t="s">
        <v>194</v>
      </c>
    </row>
    <row r="8361" spans="1:6">
      <c r="A8361" s="180" t="s">
        <v>397</v>
      </c>
      <c r="B8361" s="181">
        <v>8064</v>
      </c>
      <c r="C8361" s="181">
        <v>156100</v>
      </c>
      <c r="D8361" s="181">
        <v>5</v>
      </c>
      <c r="E8361" s="180" t="s">
        <v>12443</v>
      </c>
      <c r="F8361" s="180" t="s">
        <v>22</v>
      </c>
    </row>
    <row r="8362" spans="1:6">
      <c r="A8362" s="180" t="s">
        <v>397</v>
      </c>
      <c r="B8362" s="181">
        <v>4420</v>
      </c>
      <c r="C8362" s="181">
        <v>260500</v>
      </c>
      <c r="D8362" s="181">
        <v>4</v>
      </c>
      <c r="E8362" s="180" t="s">
        <v>12444</v>
      </c>
      <c r="F8362" s="180" t="s">
        <v>3</v>
      </c>
    </row>
    <row r="8363" spans="1:6">
      <c r="A8363" s="180" t="s">
        <v>397</v>
      </c>
      <c r="B8363" s="181">
        <v>2800</v>
      </c>
      <c r="C8363" s="181">
        <v>228400</v>
      </c>
      <c r="D8363" s="181">
        <v>4</v>
      </c>
      <c r="E8363" s="180" t="s">
        <v>12445</v>
      </c>
      <c r="F8363" s="180" t="s">
        <v>282</v>
      </c>
    </row>
    <row r="8364" spans="1:6">
      <c r="A8364" s="180" t="s">
        <v>397</v>
      </c>
      <c r="B8364" s="181">
        <v>3568</v>
      </c>
      <c r="C8364" s="181">
        <v>171100</v>
      </c>
      <c r="D8364" s="181">
        <v>4</v>
      </c>
      <c r="E8364" s="180" t="s">
        <v>12446</v>
      </c>
      <c r="F8364" s="180" t="s">
        <v>118</v>
      </c>
    </row>
    <row r="8365" spans="1:6">
      <c r="A8365" s="180" t="s">
        <v>397</v>
      </c>
      <c r="B8365" s="181">
        <v>5197</v>
      </c>
      <c r="C8365" s="181">
        <v>218600</v>
      </c>
      <c r="D8365" s="181">
        <v>4</v>
      </c>
      <c r="E8365" s="180" t="s">
        <v>12447</v>
      </c>
      <c r="F8365" s="180" t="s">
        <v>3</v>
      </c>
    </row>
    <row r="8366" spans="1:6">
      <c r="A8366" s="180" t="s">
        <v>397</v>
      </c>
      <c r="B8366" s="181">
        <v>4260</v>
      </c>
      <c r="C8366" s="181">
        <v>257300</v>
      </c>
      <c r="D8366" s="181">
        <v>4</v>
      </c>
      <c r="E8366" s="180" t="s">
        <v>12448</v>
      </c>
      <c r="F8366" s="180" t="s">
        <v>60</v>
      </c>
    </row>
    <row r="8367" spans="1:6">
      <c r="A8367" s="180" t="s">
        <v>397</v>
      </c>
      <c r="B8367" s="181">
        <v>3252</v>
      </c>
      <c r="C8367" s="181">
        <v>281600</v>
      </c>
      <c r="D8367" s="181">
        <v>5</v>
      </c>
      <c r="E8367" s="180" t="s">
        <v>12449</v>
      </c>
      <c r="F8367" s="180" t="s">
        <v>68</v>
      </c>
    </row>
    <row r="8368" spans="1:6">
      <c r="A8368" s="180" t="s">
        <v>397</v>
      </c>
      <c r="B8368" s="181">
        <v>6448</v>
      </c>
      <c r="C8368" s="181">
        <v>513300</v>
      </c>
      <c r="D8368" s="181">
        <v>8</v>
      </c>
      <c r="E8368" s="180" t="s">
        <v>12450</v>
      </c>
      <c r="F8368" s="180" t="s">
        <v>133</v>
      </c>
    </row>
    <row r="8369" spans="1:6">
      <c r="A8369" s="180" t="s">
        <v>397</v>
      </c>
      <c r="B8369" s="181">
        <v>6360</v>
      </c>
      <c r="C8369" s="181">
        <v>93400</v>
      </c>
      <c r="D8369" s="181">
        <v>4</v>
      </c>
      <c r="E8369" s="180" t="s">
        <v>12451</v>
      </c>
      <c r="F8369" s="180" t="s">
        <v>22</v>
      </c>
    </row>
    <row r="8370" spans="1:6">
      <c r="A8370" s="180" t="s">
        <v>397</v>
      </c>
      <c r="B8370" s="181">
        <v>5624</v>
      </c>
      <c r="C8370" s="181">
        <v>132500</v>
      </c>
      <c r="D8370" s="181">
        <v>4</v>
      </c>
      <c r="E8370" s="180" t="s">
        <v>12452</v>
      </c>
      <c r="F8370" s="180" t="s">
        <v>22</v>
      </c>
    </row>
    <row r="8371" spans="1:6">
      <c r="A8371" s="180" t="s">
        <v>397</v>
      </c>
      <c r="B8371" s="181">
        <v>9282</v>
      </c>
      <c r="C8371" s="181">
        <v>166700</v>
      </c>
      <c r="D8371" s="181">
        <v>5</v>
      </c>
      <c r="E8371" s="180" t="s">
        <v>12453</v>
      </c>
      <c r="F8371" s="180" t="s">
        <v>22</v>
      </c>
    </row>
    <row r="8372" spans="1:6">
      <c r="A8372" s="180" t="s">
        <v>397</v>
      </c>
      <c r="B8372" s="181">
        <v>4420</v>
      </c>
      <c r="C8372" s="181">
        <v>267400</v>
      </c>
      <c r="D8372" s="181">
        <v>4</v>
      </c>
      <c r="E8372" s="180" t="s">
        <v>12454</v>
      </c>
      <c r="F8372" s="180" t="s">
        <v>3</v>
      </c>
    </row>
    <row r="8373" spans="1:6">
      <c r="A8373" s="180" t="s">
        <v>397</v>
      </c>
      <c r="B8373" s="181">
        <v>3920</v>
      </c>
      <c r="C8373" s="181">
        <v>281900</v>
      </c>
      <c r="D8373" s="181">
        <v>4</v>
      </c>
      <c r="E8373" s="180" t="s">
        <v>12455</v>
      </c>
      <c r="F8373" s="180" t="s">
        <v>3</v>
      </c>
    </row>
    <row r="8374" spans="1:6">
      <c r="A8374" s="180" t="s">
        <v>397</v>
      </c>
      <c r="B8374" s="181">
        <v>5028</v>
      </c>
      <c r="C8374" s="181">
        <v>303100</v>
      </c>
      <c r="D8374" s="181">
        <v>5</v>
      </c>
      <c r="E8374" s="180" t="s">
        <v>12456</v>
      </c>
      <c r="F8374" s="180" t="s">
        <v>194</v>
      </c>
    </row>
    <row r="8375" spans="1:6">
      <c r="A8375" s="180" t="s">
        <v>397</v>
      </c>
      <c r="B8375" s="181">
        <v>3644</v>
      </c>
      <c r="C8375" s="181">
        <v>137000</v>
      </c>
      <c r="D8375" s="181">
        <v>4</v>
      </c>
      <c r="E8375" s="180" t="s">
        <v>12457</v>
      </c>
      <c r="F8375" s="180" t="s">
        <v>160</v>
      </c>
    </row>
    <row r="8376" spans="1:6">
      <c r="A8376" s="180" t="s">
        <v>397</v>
      </c>
      <c r="B8376" s="181">
        <v>5484</v>
      </c>
      <c r="C8376" s="181">
        <v>159600</v>
      </c>
      <c r="D8376" s="181">
        <v>4</v>
      </c>
      <c r="E8376" s="180" t="s">
        <v>12458</v>
      </c>
      <c r="F8376" s="180" t="s">
        <v>160</v>
      </c>
    </row>
    <row r="8377" spans="1:6">
      <c r="A8377" s="180" t="s">
        <v>397</v>
      </c>
      <c r="B8377" s="181">
        <v>4068</v>
      </c>
      <c r="C8377" s="181">
        <v>300300</v>
      </c>
      <c r="D8377" s="181">
        <v>4</v>
      </c>
      <c r="E8377" s="180" t="s">
        <v>12459</v>
      </c>
      <c r="F8377" s="180" t="s">
        <v>47</v>
      </c>
    </row>
    <row r="8378" spans="1:6">
      <c r="A8378" s="180" t="s">
        <v>397</v>
      </c>
      <c r="B8378" s="181">
        <v>3408</v>
      </c>
      <c r="C8378" s="181">
        <v>281200</v>
      </c>
      <c r="D8378" s="181">
        <v>4</v>
      </c>
      <c r="E8378" s="180" t="s">
        <v>12460</v>
      </c>
      <c r="F8378" s="180" t="s">
        <v>47</v>
      </c>
    </row>
    <row r="8379" spans="1:6">
      <c r="A8379" s="180" t="s">
        <v>397</v>
      </c>
      <c r="B8379" s="181">
        <v>3696</v>
      </c>
      <c r="C8379" s="181">
        <v>231700</v>
      </c>
      <c r="D8379" s="181">
        <v>4</v>
      </c>
      <c r="E8379" s="180" t="s">
        <v>12461</v>
      </c>
      <c r="F8379" s="180" t="s">
        <v>3</v>
      </c>
    </row>
    <row r="8380" spans="1:6">
      <c r="A8380" s="180" t="s">
        <v>397</v>
      </c>
      <c r="B8380" s="181">
        <v>3888</v>
      </c>
      <c r="C8380" s="181">
        <v>255200</v>
      </c>
      <c r="D8380" s="181">
        <v>4</v>
      </c>
      <c r="E8380" s="180" t="s">
        <v>12462</v>
      </c>
      <c r="F8380" s="180" t="s">
        <v>124</v>
      </c>
    </row>
    <row r="8381" spans="1:6">
      <c r="A8381" s="180" t="s">
        <v>397</v>
      </c>
      <c r="B8381" s="181">
        <v>4420</v>
      </c>
      <c r="C8381" s="181">
        <v>260600</v>
      </c>
      <c r="D8381" s="181">
        <v>4</v>
      </c>
      <c r="E8381" s="180" t="s">
        <v>12463</v>
      </c>
      <c r="F8381" s="180" t="s">
        <v>3</v>
      </c>
    </row>
    <row r="8382" spans="1:6">
      <c r="A8382" s="180" t="s">
        <v>397</v>
      </c>
      <c r="B8382" s="181">
        <v>3640</v>
      </c>
      <c r="C8382" s="181">
        <v>217900</v>
      </c>
      <c r="D8382" s="181">
        <v>4</v>
      </c>
      <c r="E8382" s="180" t="s">
        <v>12464</v>
      </c>
      <c r="F8382" s="180" t="s">
        <v>128</v>
      </c>
    </row>
    <row r="8383" spans="1:6">
      <c r="A8383" s="180" t="s">
        <v>397</v>
      </c>
      <c r="B8383" s="181">
        <v>3824</v>
      </c>
      <c r="C8383" s="181">
        <v>260400</v>
      </c>
      <c r="D8383" s="181">
        <v>4</v>
      </c>
      <c r="E8383" s="180" t="s">
        <v>12465</v>
      </c>
      <c r="F8383" s="180" t="s">
        <v>220</v>
      </c>
    </row>
    <row r="8384" spans="1:6">
      <c r="A8384" s="180" t="s">
        <v>397</v>
      </c>
      <c r="B8384" s="181">
        <v>7312</v>
      </c>
      <c r="C8384" s="181">
        <v>136200</v>
      </c>
      <c r="D8384" s="181">
        <v>4</v>
      </c>
      <c r="E8384" s="180" t="s">
        <v>12466</v>
      </c>
      <c r="F8384" s="180" t="s">
        <v>22</v>
      </c>
    </row>
    <row r="8385" spans="1:6">
      <c r="A8385" s="180" t="s">
        <v>397</v>
      </c>
      <c r="B8385" s="181">
        <v>2736</v>
      </c>
      <c r="C8385" s="181">
        <v>225000</v>
      </c>
      <c r="D8385" s="181">
        <v>4</v>
      </c>
      <c r="E8385" s="180" t="s">
        <v>12467</v>
      </c>
      <c r="F8385" s="180" t="s">
        <v>118</v>
      </c>
    </row>
    <row r="8386" spans="1:6">
      <c r="A8386" s="180" t="s">
        <v>397</v>
      </c>
      <c r="B8386" s="181">
        <v>4076</v>
      </c>
      <c r="C8386" s="181">
        <v>362900</v>
      </c>
      <c r="D8386" s="181">
        <v>4</v>
      </c>
      <c r="E8386" s="180" t="s">
        <v>12468</v>
      </c>
      <c r="F8386" s="180" t="s">
        <v>47</v>
      </c>
    </row>
    <row r="8387" spans="1:6">
      <c r="A8387" s="180" t="s">
        <v>397</v>
      </c>
      <c r="B8387" s="181">
        <v>4920</v>
      </c>
      <c r="C8387" s="181">
        <v>360500</v>
      </c>
      <c r="D8387" s="181">
        <v>8</v>
      </c>
      <c r="E8387" s="180" t="s">
        <v>12469</v>
      </c>
      <c r="F8387" s="180" t="s">
        <v>47</v>
      </c>
    </row>
    <row r="8388" spans="1:6">
      <c r="A8388" s="180" t="s">
        <v>397</v>
      </c>
      <c r="B8388" s="181">
        <v>3200</v>
      </c>
      <c r="C8388" s="181">
        <v>114800</v>
      </c>
      <c r="D8388" s="181">
        <v>4</v>
      </c>
      <c r="E8388" s="180" t="s">
        <v>12470</v>
      </c>
      <c r="F8388" s="180" t="s">
        <v>68</v>
      </c>
    </row>
    <row r="8389" spans="1:6">
      <c r="A8389" s="180" t="s">
        <v>397</v>
      </c>
      <c r="B8389" s="181">
        <v>4356</v>
      </c>
      <c r="C8389" s="181">
        <v>48600</v>
      </c>
      <c r="D8389" s="181">
        <v>4</v>
      </c>
      <c r="E8389" s="180" t="s">
        <v>12471</v>
      </c>
      <c r="F8389" s="180" t="s">
        <v>22</v>
      </c>
    </row>
    <row r="8390" spans="1:6">
      <c r="A8390" s="180" t="s">
        <v>397</v>
      </c>
      <c r="B8390" s="181">
        <v>5424</v>
      </c>
      <c r="C8390" s="181">
        <v>320100</v>
      </c>
      <c r="D8390" s="181">
        <v>4</v>
      </c>
      <c r="E8390" s="180" t="s">
        <v>12472</v>
      </c>
      <c r="F8390" s="180" t="s">
        <v>60</v>
      </c>
    </row>
    <row r="8391" spans="1:6">
      <c r="A8391" s="180" t="s">
        <v>397</v>
      </c>
      <c r="B8391" s="181">
        <v>6448</v>
      </c>
      <c r="C8391" s="181">
        <v>512800</v>
      </c>
      <c r="D8391" s="181">
        <v>8</v>
      </c>
      <c r="E8391" s="180" t="s">
        <v>12473</v>
      </c>
      <c r="F8391" s="180" t="s">
        <v>133</v>
      </c>
    </row>
    <row r="8392" spans="1:6">
      <c r="A8392" s="180" t="s">
        <v>397</v>
      </c>
      <c r="B8392" s="181">
        <v>4704</v>
      </c>
      <c r="C8392" s="181">
        <v>260600</v>
      </c>
      <c r="D8392" s="181">
        <v>4</v>
      </c>
      <c r="E8392" s="180" t="s">
        <v>12474</v>
      </c>
      <c r="F8392" s="180" t="s">
        <v>3</v>
      </c>
    </row>
    <row r="8393" spans="1:6">
      <c r="A8393" s="180" t="s">
        <v>397</v>
      </c>
      <c r="B8393" s="181">
        <v>5784</v>
      </c>
      <c r="C8393" s="181">
        <v>170900</v>
      </c>
      <c r="D8393" s="181">
        <v>6</v>
      </c>
      <c r="E8393" s="180" t="s">
        <v>12475</v>
      </c>
      <c r="F8393" s="180" t="s">
        <v>176</v>
      </c>
    </row>
    <row r="8394" spans="1:6">
      <c r="A8394" s="180" t="s">
        <v>397</v>
      </c>
      <c r="B8394" s="181">
        <v>3060</v>
      </c>
      <c r="C8394" s="181">
        <v>92500</v>
      </c>
      <c r="D8394" s="181">
        <v>5</v>
      </c>
      <c r="E8394" s="180" t="s">
        <v>12476</v>
      </c>
      <c r="F8394" s="180" t="s">
        <v>281</v>
      </c>
    </row>
    <row r="8395" spans="1:6">
      <c r="A8395" s="180" t="s">
        <v>397</v>
      </c>
      <c r="B8395" s="181">
        <v>5376</v>
      </c>
      <c r="C8395" s="181">
        <v>184700</v>
      </c>
      <c r="D8395" s="181">
        <v>5</v>
      </c>
      <c r="E8395" s="180" t="s">
        <v>12477</v>
      </c>
      <c r="F8395" s="180" t="s">
        <v>22</v>
      </c>
    </row>
    <row r="8396" spans="1:6">
      <c r="A8396" s="180" t="s">
        <v>397</v>
      </c>
      <c r="B8396" s="181">
        <v>4698</v>
      </c>
      <c r="C8396" s="181">
        <v>125200</v>
      </c>
      <c r="D8396" s="181">
        <v>4</v>
      </c>
      <c r="E8396" s="180" t="s">
        <v>12478</v>
      </c>
      <c r="F8396" s="180" t="s">
        <v>22</v>
      </c>
    </row>
    <row r="8397" spans="1:6">
      <c r="A8397" s="180" t="s">
        <v>397</v>
      </c>
      <c r="B8397" s="181">
        <v>2429</v>
      </c>
      <c r="C8397" s="181">
        <v>205600</v>
      </c>
      <c r="D8397" s="181">
        <v>4</v>
      </c>
      <c r="E8397" s="180" t="s">
        <v>12479</v>
      </c>
      <c r="F8397" s="180" t="s">
        <v>118</v>
      </c>
    </row>
    <row r="8398" spans="1:6">
      <c r="A8398" s="180" t="s">
        <v>397</v>
      </c>
      <c r="B8398" s="181">
        <v>8217</v>
      </c>
      <c r="C8398" s="181">
        <v>350100</v>
      </c>
      <c r="D8398" s="181">
        <v>4</v>
      </c>
      <c r="E8398" s="180" t="s">
        <v>12480</v>
      </c>
      <c r="F8398" s="180" t="s">
        <v>60</v>
      </c>
    </row>
    <row r="8399" spans="1:6">
      <c r="A8399" s="180" t="s">
        <v>397</v>
      </c>
      <c r="B8399" s="181">
        <v>6240</v>
      </c>
      <c r="C8399" s="181">
        <v>508200</v>
      </c>
      <c r="D8399" s="181">
        <v>8</v>
      </c>
      <c r="E8399" s="180" t="s">
        <v>12481</v>
      </c>
      <c r="F8399" s="180" t="s">
        <v>133</v>
      </c>
    </row>
    <row r="8400" spans="1:6">
      <c r="A8400" s="180" t="s">
        <v>397</v>
      </c>
      <c r="B8400" s="181">
        <v>5013</v>
      </c>
      <c r="C8400" s="181">
        <v>101400</v>
      </c>
      <c r="D8400" s="181">
        <v>4</v>
      </c>
      <c r="E8400" s="180" t="s">
        <v>12482</v>
      </c>
      <c r="F8400" s="180" t="s">
        <v>22</v>
      </c>
    </row>
    <row r="8401" spans="1:6">
      <c r="A8401" s="180" t="s">
        <v>397</v>
      </c>
      <c r="B8401" s="181">
        <v>6532</v>
      </c>
      <c r="C8401" s="181">
        <v>523600</v>
      </c>
      <c r="D8401" s="181">
        <v>6</v>
      </c>
      <c r="E8401" s="180" t="s">
        <v>12483</v>
      </c>
      <c r="F8401" s="180" t="s">
        <v>60</v>
      </c>
    </row>
    <row r="8402" spans="1:6">
      <c r="A8402" s="180" t="s">
        <v>397</v>
      </c>
      <c r="B8402" s="181">
        <v>6720</v>
      </c>
      <c r="C8402" s="181">
        <v>174500</v>
      </c>
      <c r="D8402" s="181">
        <v>8</v>
      </c>
      <c r="E8402" s="180" t="s">
        <v>12484</v>
      </c>
      <c r="F8402" s="180" t="s">
        <v>68</v>
      </c>
    </row>
    <row r="8403" spans="1:6">
      <c r="A8403" s="180" t="s">
        <v>397</v>
      </c>
      <c r="B8403" s="181">
        <v>5518</v>
      </c>
      <c r="C8403" s="181">
        <v>263600</v>
      </c>
      <c r="D8403" s="181">
        <v>4</v>
      </c>
      <c r="E8403" s="180" t="s">
        <v>12485</v>
      </c>
      <c r="F8403" s="180" t="s">
        <v>3</v>
      </c>
    </row>
    <row r="8404" spans="1:6">
      <c r="A8404" s="180" t="s">
        <v>397</v>
      </c>
      <c r="B8404" s="181">
        <v>5274</v>
      </c>
      <c r="C8404" s="181">
        <v>342600</v>
      </c>
      <c r="D8404" s="181">
        <v>6</v>
      </c>
      <c r="E8404" s="180" t="s">
        <v>12486</v>
      </c>
      <c r="F8404" s="180" t="s">
        <v>47</v>
      </c>
    </row>
    <row r="8405" spans="1:6">
      <c r="A8405" s="180" t="s">
        <v>397</v>
      </c>
      <c r="B8405" s="181">
        <v>4282</v>
      </c>
      <c r="C8405" s="181">
        <v>224900</v>
      </c>
      <c r="D8405" s="181">
        <v>6</v>
      </c>
      <c r="E8405" s="180" t="s">
        <v>12487</v>
      </c>
      <c r="F8405" s="180" t="s">
        <v>313</v>
      </c>
    </row>
    <row r="8406" spans="1:6">
      <c r="A8406" s="180" t="s">
        <v>397</v>
      </c>
      <c r="B8406" s="181">
        <v>5488</v>
      </c>
      <c r="C8406" s="181">
        <v>334100</v>
      </c>
      <c r="D8406" s="181">
        <v>6</v>
      </c>
      <c r="E8406" s="180" t="s">
        <v>12488</v>
      </c>
      <c r="F8406" s="180" t="s">
        <v>3</v>
      </c>
    </row>
    <row r="8407" spans="1:6">
      <c r="A8407" s="180" t="s">
        <v>397</v>
      </c>
      <c r="B8407" s="181">
        <v>10800</v>
      </c>
      <c r="C8407" s="181">
        <v>321200</v>
      </c>
      <c r="D8407" s="181">
        <v>8</v>
      </c>
      <c r="E8407" s="180" t="s">
        <v>12489</v>
      </c>
      <c r="F8407" s="180" t="s">
        <v>68</v>
      </c>
    </row>
    <row r="8408" spans="1:6">
      <c r="A8408" s="180" t="s">
        <v>397</v>
      </c>
      <c r="B8408" s="181">
        <v>10555</v>
      </c>
      <c r="C8408" s="181">
        <v>561600</v>
      </c>
      <c r="D8408" s="181">
        <v>8</v>
      </c>
      <c r="E8408" s="180" t="s">
        <v>12490</v>
      </c>
      <c r="F8408" s="180" t="s">
        <v>3</v>
      </c>
    </row>
    <row r="8409" spans="1:6">
      <c r="A8409" s="180" t="s">
        <v>397</v>
      </c>
      <c r="B8409" s="181">
        <v>7296</v>
      </c>
      <c r="C8409" s="181">
        <v>284900</v>
      </c>
      <c r="D8409" s="181">
        <v>8</v>
      </c>
      <c r="E8409" s="180" t="s">
        <v>12491</v>
      </c>
      <c r="F8409" s="180" t="s">
        <v>68</v>
      </c>
    </row>
    <row r="8410" spans="1:6">
      <c r="A8410" s="180" t="s">
        <v>397</v>
      </c>
      <c r="B8410" s="181">
        <v>7710</v>
      </c>
      <c r="C8410" s="181">
        <v>377500</v>
      </c>
      <c r="D8410" s="181">
        <v>6</v>
      </c>
      <c r="E8410" s="180" t="s">
        <v>12492</v>
      </c>
      <c r="F8410" s="180" t="s">
        <v>60</v>
      </c>
    </row>
    <row r="8411" spans="1:6">
      <c r="A8411" s="180" t="s">
        <v>397</v>
      </c>
      <c r="B8411" s="181">
        <v>3564</v>
      </c>
      <c r="C8411" s="181">
        <v>254400</v>
      </c>
      <c r="D8411" s="181">
        <v>4</v>
      </c>
      <c r="E8411" s="180" t="s">
        <v>12493</v>
      </c>
      <c r="F8411" s="180" t="s">
        <v>170</v>
      </c>
    </row>
    <row r="8412" spans="1:6">
      <c r="A8412" s="180" t="s">
        <v>397</v>
      </c>
      <c r="B8412" s="181">
        <v>5079</v>
      </c>
      <c r="C8412" s="181">
        <v>561200</v>
      </c>
      <c r="D8412" s="181">
        <v>5</v>
      </c>
      <c r="E8412" s="180" t="s">
        <v>12494</v>
      </c>
      <c r="F8412" s="180" t="s">
        <v>220</v>
      </c>
    </row>
    <row r="8413" spans="1:6">
      <c r="A8413" s="180" t="s">
        <v>397</v>
      </c>
      <c r="B8413" s="181">
        <v>5186</v>
      </c>
      <c r="C8413" s="181">
        <v>274700</v>
      </c>
      <c r="D8413" s="181">
        <v>6</v>
      </c>
      <c r="E8413" s="180" t="s">
        <v>12495</v>
      </c>
      <c r="F8413" s="180" t="s">
        <v>282</v>
      </c>
    </row>
    <row r="8414" spans="1:6">
      <c r="A8414" s="180" t="s">
        <v>397</v>
      </c>
      <c r="B8414" s="181">
        <v>3752</v>
      </c>
      <c r="C8414" s="181">
        <v>59600</v>
      </c>
      <c r="D8414" s="181">
        <v>4</v>
      </c>
      <c r="E8414" s="180" t="s">
        <v>12496</v>
      </c>
      <c r="F8414" s="180" t="s">
        <v>160</v>
      </c>
    </row>
    <row r="8415" spans="1:6">
      <c r="A8415" s="180" t="s">
        <v>397</v>
      </c>
      <c r="B8415" s="181">
        <v>6175</v>
      </c>
      <c r="C8415" s="181">
        <v>156100</v>
      </c>
      <c r="D8415" s="181">
        <v>5</v>
      </c>
      <c r="E8415" s="180" t="s">
        <v>12497</v>
      </c>
      <c r="F8415" s="180" t="s">
        <v>22</v>
      </c>
    </row>
    <row r="8416" spans="1:6">
      <c r="A8416" s="180" t="s">
        <v>397</v>
      </c>
      <c r="B8416" s="181">
        <v>4436</v>
      </c>
      <c r="C8416" s="181">
        <v>323800</v>
      </c>
      <c r="D8416" s="181">
        <v>4</v>
      </c>
      <c r="E8416" s="180" t="s">
        <v>12498</v>
      </c>
      <c r="F8416" s="180" t="s">
        <v>47</v>
      </c>
    </row>
    <row r="8417" spans="1:6">
      <c r="A8417" s="180" t="s">
        <v>397</v>
      </c>
      <c r="B8417" s="181">
        <v>8860</v>
      </c>
      <c r="C8417" s="181">
        <v>575100</v>
      </c>
      <c r="D8417" s="181">
        <v>8</v>
      </c>
      <c r="E8417" s="180" t="s">
        <v>12499</v>
      </c>
      <c r="F8417" s="180" t="s">
        <v>3</v>
      </c>
    </row>
    <row r="8418" spans="1:6">
      <c r="A8418" s="180" t="s">
        <v>397</v>
      </c>
      <c r="B8418" s="181">
        <v>8352</v>
      </c>
      <c r="C8418" s="181">
        <v>77300</v>
      </c>
      <c r="D8418" s="181">
        <v>4</v>
      </c>
      <c r="E8418" s="180" t="s">
        <v>12500</v>
      </c>
      <c r="F8418" s="180" t="s">
        <v>22</v>
      </c>
    </row>
    <row r="8419" spans="1:6">
      <c r="A8419" s="180" t="s">
        <v>397</v>
      </c>
      <c r="B8419" s="181">
        <v>10470</v>
      </c>
      <c r="C8419" s="181">
        <v>468100</v>
      </c>
      <c r="D8419" s="181">
        <v>6</v>
      </c>
      <c r="E8419" s="180" t="s">
        <v>12501</v>
      </c>
      <c r="F8419" s="180" t="s">
        <v>68</v>
      </c>
    </row>
    <row r="8420" spans="1:6">
      <c r="A8420" s="180" t="s">
        <v>397</v>
      </c>
      <c r="B8420" s="181">
        <v>5448</v>
      </c>
      <c r="C8420" s="181">
        <v>296800</v>
      </c>
      <c r="D8420" s="181">
        <v>4</v>
      </c>
      <c r="E8420" s="180" t="s">
        <v>12502</v>
      </c>
      <c r="F8420" s="180" t="s">
        <v>3</v>
      </c>
    </row>
    <row r="8421" spans="1:6">
      <c r="A8421" s="180" t="s">
        <v>397</v>
      </c>
      <c r="B8421" s="181">
        <v>4096</v>
      </c>
      <c r="C8421" s="181">
        <v>156100</v>
      </c>
      <c r="D8421" s="181">
        <v>4</v>
      </c>
      <c r="E8421" s="180" t="s">
        <v>12503</v>
      </c>
      <c r="F8421" s="180" t="s">
        <v>160</v>
      </c>
    </row>
    <row r="8422" spans="1:6">
      <c r="A8422" s="180" t="s">
        <v>397</v>
      </c>
      <c r="B8422" s="181">
        <v>3178</v>
      </c>
      <c r="C8422" s="181">
        <v>310100</v>
      </c>
      <c r="D8422" s="181">
        <v>4</v>
      </c>
      <c r="E8422" s="180" t="s">
        <v>12504</v>
      </c>
      <c r="F8422" s="180" t="s">
        <v>126</v>
      </c>
    </row>
    <row r="8423" spans="1:6">
      <c r="A8423" s="180" t="s">
        <v>397</v>
      </c>
      <c r="B8423" s="181">
        <v>2094</v>
      </c>
      <c r="C8423" s="181">
        <v>93100</v>
      </c>
      <c r="D8423" s="181">
        <v>4</v>
      </c>
      <c r="E8423" s="180" t="s">
        <v>12505</v>
      </c>
      <c r="F8423" s="180" t="s">
        <v>118</v>
      </c>
    </row>
    <row r="8424" spans="1:6">
      <c r="A8424" s="180" t="s">
        <v>397</v>
      </c>
      <c r="B8424" s="181">
        <v>7940</v>
      </c>
      <c r="C8424" s="181">
        <v>197800</v>
      </c>
      <c r="D8424" s="181">
        <v>7</v>
      </c>
      <c r="E8424" s="180" t="s">
        <v>12506</v>
      </c>
      <c r="F8424" s="180" t="s">
        <v>22</v>
      </c>
    </row>
    <row r="8425" spans="1:6">
      <c r="A8425" s="180" t="s">
        <v>397</v>
      </c>
      <c r="B8425" s="181">
        <v>5367</v>
      </c>
      <c r="C8425" s="181">
        <v>355500</v>
      </c>
      <c r="D8425" s="181">
        <v>4</v>
      </c>
      <c r="E8425" s="180" t="s">
        <v>12507</v>
      </c>
      <c r="F8425" s="180" t="s">
        <v>47</v>
      </c>
    </row>
    <row r="8426" spans="1:6">
      <c r="A8426" s="180" t="s">
        <v>397</v>
      </c>
      <c r="B8426" s="181">
        <v>3680</v>
      </c>
      <c r="C8426" s="181">
        <v>328200</v>
      </c>
      <c r="D8426" s="181">
        <v>5</v>
      </c>
      <c r="E8426" s="180" t="s">
        <v>12508</v>
      </c>
      <c r="F8426" s="180" t="s">
        <v>47</v>
      </c>
    </row>
    <row r="8427" spans="1:6">
      <c r="A8427" s="180" t="s">
        <v>397</v>
      </c>
      <c r="B8427" s="181">
        <v>6127</v>
      </c>
      <c r="C8427" s="181">
        <v>383900</v>
      </c>
      <c r="D8427" s="181">
        <v>6</v>
      </c>
      <c r="E8427" s="180" t="s">
        <v>12509</v>
      </c>
      <c r="F8427" s="180" t="s">
        <v>3</v>
      </c>
    </row>
    <row r="8428" spans="1:6">
      <c r="A8428" s="180" t="s">
        <v>397</v>
      </c>
      <c r="B8428" s="181">
        <v>7270</v>
      </c>
      <c r="C8428" s="181">
        <v>115500</v>
      </c>
      <c r="D8428" s="181">
        <v>4</v>
      </c>
      <c r="E8428" s="180" t="s">
        <v>12510</v>
      </c>
      <c r="F8428" s="180" t="s">
        <v>22</v>
      </c>
    </row>
    <row r="8429" spans="1:6">
      <c r="A8429" s="180" t="s">
        <v>397</v>
      </c>
      <c r="B8429" s="181">
        <v>6571</v>
      </c>
      <c r="C8429" s="181">
        <v>371200</v>
      </c>
      <c r="D8429" s="181">
        <v>5</v>
      </c>
      <c r="E8429" s="180" t="s">
        <v>12511</v>
      </c>
      <c r="F8429" s="180" t="s">
        <v>47</v>
      </c>
    </row>
    <row r="8430" spans="1:6">
      <c r="A8430" s="180" t="s">
        <v>397</v>
      </c>
      <c r="B8430" s="181">
        <v>3824</v>
      </c>
      <c r="C8430" s="181">
        <v>214800</v>
      </c>
      <c r="D8430" s="181">
        <v>4</v>
      </c>
      <c r="E8430" s="180" t="s">
        <v>12512</v>
      </c>
      <c r="F8430" s="180" t="s">
        <v>128</v>
      </c>
    </row>
    <row r="8431" spans="1:6">
      <c r="A8431" s="180" t="s">
        <v>397</v>
      </c>
      <c r="B8431" s="181">
        <v>7470</v>
      </c>
      <c r="C8431" s="181">
        <v>130300</v>
      </c>
      <c r="D8431" s="181">
        <v>6</v>
      </c>
      <c r="E8431" s="180" t="s">
        <v>12513</v>
      </c>
      <c r="F8431" s="180" t="s">
        <v>22</v>
      </c>
    </row>
    <row r="8432" spans="1:6">
      <c r="A8432" s="180" t="s">
        <v>397</v>
      </c>
      <c r="B8432" s="181">
        <v>4150</v>
      </c>
      <c r="C8432" s="181">
        <v>643900</v>
      </c>
      <c r="D8432" s="181">
        <v>6</v>
      </c>
      <c r="E8432" s="180" t="s">
        <v>12514</v>
      </c>
      <c r="F8432" s="180" t="s">
        <v>67</v>
      </c>
    </row>
    <row r="8433" spans="1:6">
      <c r="A8433" s="180" t="s">
        <v>397</v>
      </c>
      <c r="B8433" s="181">
        <v>3600</v>
      </c>
      <c r="C8433" s="181">
        <v>188200</v>
      </c>
      <c r="D8433" s="181">
        <v>4</v>
      </c>
      <c r="E8433" s="180" t="s">
        <v>12515</v>
      </c>
      <c r="F8433" s="180" t="s">
        <v>324</v>
      </c>
    </row>
    <row r="8434" spans="1:6">
      <c r="A8434" s="180" t="s">
        <v>397</v>
      </c>
      <c r="B8434" s="181">
        <v>6624</v>
      </c>
      <c r="C8434" s="181">
        <v>235700</v>
      </c>
      <c r="D8434" s="181">
        <v>8</v>
      </c>
      <c r="E8434" s="180" t="s">
        <v>12516</v>
      </c>
      <c r="F8434" s="180" t="s">
        <v>160</v>
      </c>
    </row>
    <row r="8435" spans="1:6">
      <c r="A8435" s="180" t="s">
        <v>397</v>
      </c>
      <c r="B8435" s="181">
        <v>2304</v>
      </c>
      <c r="C8435" s="181">
        <v>168800</v>
      </c>
      <c r="D8435" s="181">
        <v>4</v>
      </c>
      <c r="E8435" s="180" t="s">
        <v>12517</v>
      </c>
      <c r="F8435" s="180" t="s">
        <v>176</v>
      </c>
    </row>
    <row r="8436" spans="1:6">
      <c r="A8436" s="180" t="s">
        <v>397</v>
      </c>
      <c r="B8436" s="181">
        <v>3281</v>
      </c>
      <c r="C8436" s="181">
        <v>379200</v>
      </c>
      <c r="D8436" s="181">
        <v>4</v>
      </c>
      <c r="E8436" s="180" t="s">
        <v>12518</v>
      </c>
      <c r="F8436" s="180" t="s">
        <v>67</v>
      </c>
    </row>
    <row r="8437" spans="1:6">
      <c r="A8437" s="180" t="s">
        <v>397</v>
      </c>
      <c r="B8437" s="181">
        <v>4480</v>
      </c>
      <c r="C8437" s="181">
        <v>260200</v>
      </c>
      <c r="D8437" s="181">
        <v>4</v>
      </c>
      <c r="E8437" s="180" t="s">
        <v>12519</v>
      </c>
      <c r="F8437" s="180" t="s">
        <v>3</v>
      </c>
    </row>
    <row r="8438" spans="1:6">
      <c r="A8438" s="180" t="s">
        <v>397</v>
      </c>
      <c r="B8438" s="181">
        <v>6971</v>
      </c>
      <c r="C8438" s="181">
        <v>409900</v>
      </c>
      <c r="D8438" s="181">
        <v>4</v>
      </c>
      <c r="E8438" s="180" t="s">
        <v>12520</v>
      </c>
      <c r="F8438" s="180" t="s">
        <v>47</v>
      </c>
    </row>
    <row r="8439" spans="1:6">
      <c r="A8439" s="180" t="s">
        <v>397</v>
      </c>
      <c r="B8439" s="181">
        <v>3150</v>
      </c>
      <c r="C8439" s="181">
        <v>236000</v>
      </c>
      <c r="D8439" s="181">
        <v>5</v>
      </c>
      <c r="E8439" s="180" t="s">
        <v>12521</v>
      </c>
      <c r="F8439" s="180" t="s">
        <v>194</v>
      </c>
    </row>
    <row r="8440" spans="1:6">
      <c r="A8440" s="180" t="s">
        <v>397</v>
      </c>
      <c r="B8440" s="181">
        <v>4195</v>
      </c>
      <c r="C8440" s="181">
        <v>217400</v>
      </c>
      <c r="D8440" s="181">
        <v>4</v>
      </c>
      <c r="E8440" s="180" t="s">
        <v>12522</v>
      </c>
      <c r="F8440" s="180" t="s">
        <v>128</v>
      </c>
    </row>
    <row r="8441" spans="1:6">
      <c r="A8441" s="180" t="s">
        <v>397</v>
      </c>
      <c r="B8441" s="181">
        <v>5040</v>
      </c>
      <c r="C8441" s="181">
        <v>358400</v>
      </c>
      <c r="D8441" s="181">
        <v>6</v>
      </c>
      <c r="E8441" s="180" t="s">
        <v>12523</v>
      </c>
      <c r="F8441" s="180" t="s">
        <v>47</v>
      </c>
    </row>
    <row r="8442" spans="1:6">
      <c r="A8442" s="180" t="s">
        <v>397</v>
      </c>
      <c r="B8442" s="181">
        <v>4169</v>
      </c>
      <c r="C8442" s="181">
        <v>286800</v>
      </c>
      <c r="D8442" s="181">
        <v>4</v>
      </c>
      <c r="E8442" s="180" t="s">
        <v>12524</v>
      </c>
      <c r="F8442" s="180" t="s">
        <v>118</v>
      </c>
    </row>
    <row r="8443" spans="1:6">
      <c r="A8443" s="180" t="s">
        <v>397</v>
      </c>
      <c r="B8443" s="181">
        <v>6096</v>
      </c>
      <c r="C8443" s="181">
        <v>507600</v>
      </c>
      <c r="D8443" s="181">
        <v>7</v>
      </c>
      <c r="E8443" s="180" t="s">
        <v>12525</v>
      </c>
      <c r="F8443" s="180" t="s">
        <v>194</v>
      </c>
    </row>
    <row r="8444" spans="1:6">
      <c r="A8444" s="180" t="s">
        <v>397</v>
      </c>
      <c r="B8444" s="181">
        <v>2560</v>
      </c>
      <c r="C8444" s="181">
        <v>137000</v>
      </c>
      <c r="D8444" s="181">
        <v>4</v>
      </c>
      <c r="E8444" s="180" t="s">
        <v>12526</v>
      </c>
      <c r="F8444" s="180" t="s">
        <v>328</v>
      </c>
    </row>
    <row r="8445" spans="1:6">
      <c r="A8445" s="180" t="s">
        <v>397</v>
      </c>
      <c r="B8445" s="181">
        <v>2901</v>
      </c>
      <c r="C8445" s="181">
        <v>138800</v>
      </c>
      <c r="D8445" s="181">
        <v>4</v>
      </c>
      <c r="E8445" s="180" t="s">
        <v>12527</v>
      </c>
      <c r="F8445" s="180" t="s">
        <v>160</v>
      </c>
    </row>
    <row r="8446" spans="1:6">
      <c r="A8446" s="180" t="s">
        <v>397</v>
      </c>
      <c r="B8446" s="181">
        <v>6055</v>
      </c>
      <c r="C8446" s="181">
        <v>258400</v>
      </c>
      <c r="D8446" s="181">
        <v>4</v>
      </c>
      <c r="E8446" s="180" t="s">
        <v>12528</v>
      </c>
      <c r="F8446" s="180" t="s">
        <v>3</v>
      </c>
    </row>
    <row r="8447" spans="1:6">
      <c r="A8447" s="180" t="s">
        <v>397</v>
      </c>
      <c r="B8447" s="181">
        <v>9868</v>
      </c>
      <c r="C8447" s="181">
        <v>509200</v>
      </c>
      <c r="D8447" s="181">
        <v>6</v>
      </c>
      <c r="E8447" s="180" t="s">
        <v>12529</v>
      </c>
      <c r="F8447" s="180" t="s">
        <v>3</v>
      </c>
    </row>
    <row r="8448" spans="1:6">
      <c r="A8448" s="180" t="s">
        <v>397</v>
      </c>
      <c r="B8448" s="181">
        <v>7044</v>
      </c>
      <c r="C8448" s="181">
        <v>94700</v>
      </c>
      <c r="D8448" s="181">
        <v>4</v>
      </c>
      <c r="E8448" s="180" t="s">
        <v>12530</v>
      </c>
      <c r="F8448" s="180" t="s">
        <v>22</v>
      </c>
    </row>
    <row r="8449" spans="1:6">
      <c r="A8449" s="180" t="s">
        <v>397</v>
      </c>
      <c r="B8449" s="181">
        <v>3432</v>
      </c>
      <c r="C8449" s="181">
        <v>279400</v>
      </c>
      <c r="D8449" s="181">
        <v>4</v>
      </c>
      <c r="E8449" s="180" t="s">
        <v>12531</v>
      </c>
      <c r="F8449" s="180" t="s">
        <v>124</v>
      </c>
    </row>
    <row r="8450" spans="1:6">
      <c r="A8450" s="180" t="s">
        <v>397</v>
      </c>
      <c r="B8450" s="181">
        <v>4420</v>
      </c>
      <c r="C8450" s="181">
        <v>268200</v>
      </c>
      <c r="D8450" s="181">
        <v>4</v>
      </c>
      <c r="E8450" s="180" t="s">
        <v>12532</v>
      </c>
      <c r="F8450" s="180" t="s">
        <v>3</v>
      </c>
    </row>
    <row r="8451" spans="1:6">
      <c r="A8451" s="180" t="s">
        <v>397</v>
      </c>
      <c r="B8451" s="181">
        <v>4500</v>
      </c>
      <c r="C8451" s="181">
        <v>102900</v>
      </c>
      <c r="D8451" s="181">
        <v>4</v>
      </c>
      <c r="E8451" s="180" t="s">
        <v>12533</v>
      </c>
      <c r="F8451" s="180" t="s">
        <v>22</v>
      </c>
    </row>
    <row r="8452" spans="1:6">
      <c r="A8452" s="180" t="s">
        <v>397</v>
      </c>
      <c r="B8452" s="181">
        <v>8400</v>
      </c>
      <c r="C8452" s="181">
        <v>159800</v>
      </c>
      <c r="D8452" s="181">
        <v>8</v>
      </c>
      <c r="E8452" s="180" t="s">
        <v>12534</v>
      </c>
      <c r="F8452" s="180" t="s">
        <v>68</v>
      </c>
    </row>
    <row r="8453" spans="1:6">
      <c r="A8453" s="180" t="s">
        <v>397</v>
      </c>
      <c r="B8453" s="181">
        <v>8896</v>
      </c>
      <c r="C8453" s="181">
        <v>176700</v>
      </c>
      <c r="D8453" s="181">
        <v>6</v>
      </c>
      <c r="E8453" s="180" t="s">
        <v>12535</v>
      </c>
      <c r="F8453" s="180" t="s">
        <v>22</v>
      </c>
    </row>
    <row r="8454" spans="1:6">
      <c r="A8454" s="180" t="s">
        <v>397</v>
      </c>
      <c r="B8454" s="181">
        <v>11235</v>
      </c>
      <c r="C8454" s="181">
        <v>283700</v>
      </c>
      <c r="D8454" s="181">
        <v>7</v>
      </c>
      <c r="E8454" s="180" t="s">
        <v>12536</v>
      </c>
      <c r="F8454" s="180" t="s">
        <v>22</v>
      </c>
    </row>
    <row r="8455" spans="1:6">
      <c r="A8455" s="180" t="s">
        <v>397</v>
      </c>
      <c r="B8455" s="181">
        <v>7545</v>
      </c>
      <c r="C8455" s="181">
        <v>518800</v>
      </c>
      <c r="D8455" s="181">
        <v>6</v>
      </c>
      <c r="E8455" s="180" t="s">
        <v>12537</v>
      </c>
      <c r="F8455" s="180" t="s">
        <v>60</v>
      </c>
    </row>
    <row r="8456" spans="1:6">
      <c r="A8456" s="180" t="s">
        <v>397</v>
      </c>
      <c r="B8456" s="181">
        <v>5155</v>
      </c>
      <c r="C8456" s="181">
        <v>540800</v>
      </c>
      <c r="D8456" s="181">
        <v>6</v>
      </c>
      <c r="E8456" s="180" t="s">
        <v>12538</v>
      </c>
      <c r="F8456" s="180" t="s">
        <v>67</v>
      </c>
    </row>
    <row r="8457" spans="1:6">
      <c r="A8457" s="180" t="s">
        <v>397</v>
      </c>
      <c r="B8457" s="181">
        <v>3849</v>
      </c>
      <c r="C8457" s="181">
        <v>238000</v>
      </c>
      <c r="D8457" s="181">
        <v>4</v>
      </c>
      <c r="E8457" s="180" t="s">
        <v>12539</v>
      </c>
      <c r="F8457" s="180" t="s">
        <v>3</v>
      </c>
    </row>
    <row r="8458" spans="1:6">
      <c r="A8458" s="180" t="s">
        <v>397</v>
      </c>
      <c r="B8458" s="181">
        <v>5538</v>
      </c>
      <c r="C8458" s="181">
        <v>343700</v>
      </c>
      <c r="D8458" s="181">
        <v>6</v>
      </c>
      <c r="E8458" s="180" t="s">
        <v>12540</v>
      </c>
      <c r="F8458" s="180" t="s">
        <v>47</v>
      </c>
    </row>
    <row r="8459" spans="1:6">
      <c r="A8459" s="180" t="s">
        <v>397</v>
      </c>
      <c r="B8459" s="181">
        <v>3696</v>
      </c>
      <c r="C8459" s="181">
        <v>258600</v>
      </c>
      <c r="D8459" s="181">
        <v>6</v>
      </c>
      <c r="E8459" s="180" t="s">
        <v>12541</v>
      </c>
      <c r="F8459" s="180" t="s">
        <v>68</v>
      </c>
    </row>
    <row r="8460" spans="1:6">
      <c r="A8460" s="180" t="s">
        <v>397</v>
      </c>
      <c r="B8460" s="181">
        <v>4412</v>
      </c>
      <c r="C8460" s="181">
        <v>202100</v>
      </c>
      <c r="D8460" s="181">
        <v>4</v>
      </c>
      <c r="E8460" s="180" t="s">
        <v>12542</v>
      </c>
      <c r="F8460" s="180" t="s">
        <v>189</v>
      </c>
    </row>
    <row r="8461" spans="1:6">
      <c r="A8461" s="180" t="s">
        <v>397</v>
      </c>
      <c r="B8461" s="181">
        <v>4080</v>
      </c>
      <c r="C8461" s="181">
        <v>266800</v>
      </c>
      <c r="D8461" s="181">
        <v>4</v>
      </c>
      <c r="E8461" s="180" t="s">
        <v>12543</v>
      </c>
      <c r="F8461" s="180" t="s">
        <v>68</v>
      </c>
    </row>
    <row r="8462" spans="1:6">
      <c r="A8462" s="180" t="s">
        <v>397</v>
      </c>
      <c r="B8462" s="181">
        <v>8064</v>
      </c>
      <c r="C8462" s="181">
        <v>216600</v>
      </c>
      <c r="D8462" s="181">
        <v>6</v>
      </c>
      <c r="E8462" s="180" t="s">
        <v>12544</v>
      </c>
      <c r="F8462" s="180" t="s">
        <v>22</v>
      </c>
    </row>
    <row r="8463" spans="1:6">
      <c r="A8463" s="180" t="s">
        <v>397</v>
      </c>
      <c r="B8463" s="181">
        <v>6673</v>
      </c>
      <c r="C8463" s="181">
        <v>414200</v>
      </c>
      <c r="D8463" s="181">
        <v>4</v>
      </c>
      <c r="E8463" s="180" t="s">
        <v>12545</v>
      </c>
      <c r="F8463" s="180" t="s">
        <v>47</v>
      </c>
    </row>
    <row r="8464" spans="1:6">
      <c r="A8464" s="180" t="s">
        <v>397</v>
      </c>
      <c r="B8464" s="181">
        <v>1760</v>
      </c>
      <c r="C8464" s="181">
        <v>165000</v>
      </c>
      <c r="D8464" s="181">
        <v>4</v>
      </c>
      <c r="E8464" s="180" t="s">
        <v>12546</v>
      </c>
      <c r="F8464" s="180" t="s">
        <v>189</v>
      </c>
    </row>
    <row r="8465" spans="1:6">
      <c r="A8465" s="180" t="s">
        <v>397</v>
      </c>
      <c r="B8465" s="181">
        <v>3632</v>
      </c>
      <c r="C8465" s="181">
        <v>410500</v>
      </c>
      <c r="D8465" s="181">
        <v>4</v>
      </c>
      <c r="E8465" s="180" t="s">
        <v>12547</v>
      </c>
      <c r="F8465" s="180" t="s">
        <v>67</v>
      </c>
    </row>
    <row r="8466" spans="1:6">
      <c r="A8466" s="180" t="s">
        <v>397</v>
      </c>
      <c r="B8466" s="181">
        <v>5184</v>
      </c>
      <c r="C8466" s="181">
        <v>453900</v>
      </c>
      <c r="D8466" s="181">
        <v>6</v>
      </c>
      <c r="E8466" s="180" t="s">
        <v>12548</v>
      </c>
      <c r="F8466" s="180" t="s">
        <v>136</v>
      </c>
    </row>
    <row r="8467" spans="1:6">
      <c r="A8467" s="180" t="s">
        <v>397</v>
      </c>
      <c r="B8467" s="181">
        <v>5040</v>
      </c>
      <c r="C8467" s="181">
        <v>247200</v>
      </c>
      <c r="D8467" s="181">
        <v>5</v>
      </c>
      <c r="E8467" s="180" t="s">
        <v>12549</v>
      </c>
      <c r="F8467" s="180" t="s">
        <v>68</v>
      </c>
    </row>
    <row r="8468" spans="1:6">
      <c r="A8468" s="180" t="s">
        <v>397</v>
      </c>
      <c r="B8468" s="181">
        <v>5160</v>
      </c>
      <c r="C8468" s="181">
        <v>215400</v>
      </c>
      <c r="D8468" s="181">
        <v>4</v>
      </c>
      <c r="E8468" s="180" t="s">
        <v>12550</v>
      </c>
      <c r="F8468" s="180" t="s">
        <v>282</v>
      </c>
    </row>
    <row r="8469" spans="1:6">
      <c r="A8469" s="180" t="s">
        <v>397</v>
      </c>
      <c r="B8469" s="181">
        <v>3197</v>
      </c>
      <c r="C8469" s="181">
        <v>332700</v>
      </c>
      <c r="D8469" s="181">
        <v>4</v>
      </c>
      <c r="E8469" s="180" t="s">
        <v>12551</v>
      </c>
      <c r="F8469" s="180" t="s">
        <v>226</v>
      </c>
    </row>
    <row r="8470" spans="1:6">
      <c r="A8470" s="180" t="s">
        <v>397</v>
      </c>
      <c r="B8470" s="181">
        <v>4355</v>
      </c>
      <c r="C8470" s="181">
        <v>299500</v>
      </c>
      <c r="D8470" s="181">
        <v>4</v>
      </c>
      <c r="E8470" s="180" t="s">
        <v>12552</v>
      </c>
      <c r="F8470" s="180" t="s">
        <v>313</v>
      </c>
    </row>
    <row r="8471" spans="1:6">
      <c r="A8471" s="180" t="s">
        <v>397</v>
      </c>
      <c r="B8471" s="181">
        <v>2918</v>
      </c>
      <c r="C8471" s="181">
        <v>218900</v>
      </c>
      <c r="D8471" s="181">
        <v>4</v>
      </c>
      <c r="E8471" s="180" t="s">
        <v>12553</v>
      </c>
      <c r="F8471" s="180" t="s">
        <v>68</v>
      </c>
    </row>
    <row r="8472" spans="1:6">
      <c r="A8472" s="180" t="s">
        <v>397</v>
      </c>
      <c r="B8472" s="181">
        <v>3041</v>
      </c>
      <c r="C8472" s="181">
        <v>354900</v>
      </c>
      <c r="D8472" s="181">
        <v>6</v>
      </c>
      <c r="E8472" s="180" t="s">
        <v>12554</v>
      </c>
      <c r="F8472" s="180" t="s">
        <v>67</v>
      </c>
    </row>
    <row r="8473" spans="1:6">
      <c r="A8473" s="180" t="s">
        <v>397</v>
      </c>
      <c r="B8473" s="181">
        <v>6870</v>
      </c>
      <c r="C8473" s="181">
        <v>430400</v>
      </c>
      <c r="D8473" s="181">
        <v>8</v>
      </c>
      <c r="E8473" s="180" t="s">
        <v>12555</v>
      </c>
      <c r="F8473" s="180" t="s">
        <v>136</v>
      </c>
    </row>
    <row r="8474" spans="1:6">
      <c r="A8474" s="180" t="s">
        <v>397</v>
      </c>
      <c r="B8474" s="181">
        <v>4976</v>
      </c>
      <c r="C8474" s="181">
        <v>102800</v>
      </c>
      <c r="D8474" s="181">
        <v>4</v>
      </c>
      <c r="E8474" s="180" t="s">
        <v>12556</v>
      </c>
      <c r="F8474" s="180" t="s">
        <v>22</v>
      </c>
    </row>
    <row r="8475" spans="1:6">
      <c r="A8475" s="180" t="s">
        <v>397</v>
      </c>
      <c r="B8475" s="181">
        <v>5213</v>
      </c>
      <c r="C8475" s="181">
        <v>219500</v>
      </c>
      <c r="D8475" s="181">
        <v>6</v>
      </c>
      <c r="E8475" s="180" t="s">
        <v>12557</v>
      </c>
      <c r="F8475" s="180" t="s">
        <v>245</v>
      </c>
    </row>
    <row r="8476" spans="1:6">
      <c r="A8476" s="180" t="s">
        <v>397</v>
      </c>
      <c r="B8476" s="181">
        <v>4224</v>
      </c>
      <c r="C8476" s="181">
        <v>475700</v>
      </c>
      <c r="D8476" s="181">
        <v>4</v>
      </c>
      <c r="E8476" s="180" t="s">
        <v>12558</v>
      </c>
      <c r="F8476" s="180" t="s">
        <v>67</v>
      </c>
    </row>
    <row r="8477" spans="1:6">
      <c r="A8477" s="180" t="s">
        <v>397</v>
      </c>
      <c r="B8477" s="181">
        <v>3271</v>
      </c>
      <c r="C8477" s="181">
        <v>181700</v>
      </c>
      <c r="D8477" s="181">
        <v>4</v>
      </c>
      <c r="E8477" s="180" t="s">
        <v>12559</v>
      </c>
      <c r="F8477" s="180" t="s">
        <v>68</v>
      </c>
    </row>
    <row r="8478" spans="1:6">
      <c r="A8478" s="180" t="s">
        <v>397</v>
      </c>
      <c r="B8478" s="181">
        <v>2986</v>
      </c>
      <c r="C8478" s="181">
        <v>207000</v>
      </c>
      <c r="D8478" s="181">
        <v>4</v>
      </c>
      <c r="E8478" s="180" t="s">
        <v>12560</v>
      </c>
      <c r="F8478" s="180" t="s">
        <v>245</v>
      </c>
    </row>
    <row r="8479" spans="1:6">
      <c r="A8479" s="180" t="s">
        <v>397</v>
      </c>
      <c r="B8479" s="181">
        <v>7200</v>
      </c>
      <c r="C8479" s="181">
        <v>473600</v>
      </c>
      <c r="D8479" s="181">
        <v>6</v>
      </c>
      <c r="E8479" s="180" t="s">
        <v>12561</v>
      </c>
      <c r="F8479" s="180" t="s">
        <v>47</v>
      </c>
    </row>
    <row r="8480" spans="1:6">
      <c r="A8480" s="180" t="s">
        <v>397</v>
      </c>
      <c r="B8480" s="181">
        <v>3967</v>
      </c>
      <c r="C8480" s="181">
        <v>262400</v>
      </c>
      <c r="D8480" s="181">
        <v>4</v>
      </c>
      <c r="E8480" s="180" t="s">
        <v>12562</v>
      </c>
      <c r="F8480" s="180" t="s">
        <v>118</v>
      </c>
    </row>
    <row r="8481" spans="1:6">
      <c r="A8481" s="180" t="s">
        <v>397</v>
      </c>
      <c r="B8481" s="181">
        <v>3895</v>
      </c>
      <c r="C8481" s="181">
        <v>127200</v>
      </c>
      <c r="D8481" s="181">
        <v>4</v>
      </c>
      <c r="E8481" s="180" t="s">
        <v>12563</v>
      </c>
      <c r="F8481" s="180" t="s">
        <v>160</v>
      </c>
    </row>
    <row r="8482" spans="1:6">
      <c r="A8482" s="180" t="s">
        <v>397</v>
      </c>
      <c r="B8482" s="181">
        <v>3467</v>
      </c>
      <c r="C8482" s="181">
        <v>287600</v>
      </c>
      <c r="D8482" s="181">
        <v>4</v>
      </c>
      <c r="E8482" s="180" t="s">
        <v>12564</v>
      </c>
      <c r="F8482" s="180" t="s">
        <v>47</v>
      </c>
    </row>
    <row r="8483" spans="1:6">
      <c r="A8483" s="180" t="s">
        <v>397</v>
      </c>
      <c r="B8483" s="181">
        <v>7556</v>
      </c>
      <c r="C8483" s="181">
        <v>254100</v>
      </c>
      <c r="D8483" s="181">
        <v>4</v>
      </c>
      <c r="E8483" s="180" t="s">
        <v>12565</v>
      </c>
      <c r="F8483" s="180" t="s">
        <v>3</v>
      </c>
    </row>
    <row r="8484" spans="1:6">
      <c r="A8484" s="180" t="s">
        <v>397</v>
      </c>
      <c r="B8484" s="181">
        <v>5508</v>
      </c>
      <c r="C8484" s="181">
        <v>335000</v>
      </c>
      <c r="D8484" s="181">
        <v>6</v>
      </c>
      <c r="E8484" s="180" t="s">
        <v>12566</v>
      </c>
      <c r="F8484" s="180" t="s">
        <v>47</v>
      </c>
    </row>
    <row r="8485" spans="1:6">
      <c r="A8485" s="180" t="s">
        <v>397</v>
      </c>
      <c r="B8485" s="181">
        <v>6784</v>
      </c>
      <c r="C8485" s="181">
        <v>418800</v>
      </c>
      <c r="D8485" s="181">
        <v>8</v>
      </c>
      <c r="E8485" s="180" t="s">
        <v>12567</v>
      </c>
      <c r="F8485" s="180" t="s">
        <v>189</v>
      </c>
    </row>
    <row r="8486" spans="1:6">
      <c r="A8486" s="180" t="s">
        <v>397</v>
      </c>
      <c r="B8486" s="181">
        <v>5320</v>
      </c>
      <c r="C8486" s="181">
        <v>317700</v>
      </c>
      <c r="D8486" s="181">
        <v>4</v>
      </c>
      <c r="E8486" s="180" t="s">
        <v>12568</v>
      </c>
      <c r="F8486" s="180" t="s">
        <v>118</v>
      </c>
    </row>
    <row r="8487" spans="1:6">
      <c r="A8487" s="180" t="s">
        <v>397</v>
      </c>
      <c r="B8487" s="181">
        <v>4049</v>
      </c>
      <c r="C8487" s="181">
        <v>290200</v>
      </c>
      <c r="D8487" s="181">
        <v>4</v>
      </c>
      <c r="E8487" s="180" t="s">
        <v>12569</v>
      </c>
      <c r="F8487" s="180" t="s">
        <v>47</v>
      </c>
    </row>
    <row r="8488" spans="1:6">
      <c r="A8488" s="180" t="s">
        <v>397</v>
      </c>
      <c r="B8488" s="181">
        <v>9513</v>
      </c>
      <c r="C8488" s="181">
        <v>392500</v>
      </c>
      <c r="D8488" s="181">
        <v>4</v>
      </c>
      <c r="E8488" s="180" t="s">
        <v>12570</v>
      </c>
      <c r="F8488" s="180" t="s">
        <v>60</v>
      </c>
    </row>
    <row r="8489" spans="1:6">
      <c r="A8489" s="180" t="s">
        <v>397</v>
      </c>
      <c r="B8489" s="181">
        <v>8154</v>
      </c>
      <c r="C8489" s="181">
        <v>228700</v>
      </c>
      <c r="D8489" s="181">
        <v>6</v>
      </c>
      <c r="E8489" s="180" t="s">
        <v>12571</v>
      </c>
      <c r="F8489" s="180" t="s">
        <v>68</v>
      </c>
    </row>
    <row r="8490" spans="1:6">
      <c r="A8490" s="180" t="s">
        <v>397</v>
      </c>
      <c r="B8490" s="181">
        <v>4458</v>
      </c>
      <c r="C8490" s="181">
        <v>244000</v>
      </c>
      <c r="D8490" s="181">
        <v>4</v>
      </c>
      <c r="E8490" s="180" t="s">
        <v>12572</v>
      </c>
      <c r="F8490" s="180" t="s">
        <v>3</v>
      </c>
    </row>
    <row r="8491" spans="1:6">
      <c r="A8491" s="180" t="s">
        <v>397</v>
      </c>
      <c r="B8491" s="181">
        <v>4526</v>
      </c>
      <c r="C8491" s="181">
        <v>134300</v>
      </c>
      <c r="D8491" s="181">
        <v>4</v>
      </c>
      <c r="E8491" s="180" t="s">
        <v>12573</v>
      </c>
      <c r="F8491" s="180" t="s">
        <v>22</v>
      </c>
    </row>
    <row r="8492" spans="1:6">
      <c r="A8492" s="180" t="s">
        <v>397</v>
      </c>
      <c r="B8492" s="181">
        <v>3542</v>
      </c>
      <c r="C8492" s="181">
        <v>234000</v>
      </c>
      <c r="D8492" s="181">
        <v>4</v>
      </c>
      <c r="E8492" s="180" t="s">
        <v>12574</v>
      </c>
      <c r="F8492" s="180" t="s">
        <v>124</v>
      </c>
    </row>
    <row r="8493" spans="1:6">
      <c r="A8493" s="180" t="s">
        <v>397</v>
      </c>
      <c r="B8493" s="181">
        <v>9570</v>
      </c>
      <c r="C8493" s="181">
        <v>576800</v>
      </c>
      <c r="D8493" s="181">
        <v>8</v>
      </c>
      <c r="E8493" s="180" t="s">
        <v>12575</v>
      </c>
      <c r="F8493" s="180" t="s">
        <v>3</v>
      </c>
    </row>
    <row r="8494" spans="1:6">
      <c r="A8494" s="180" t="s">
        <v>397</v>
      </c>
      <c r="B8494" s="181">
        <v>3519</v>
      </c>
      <c r="C8494" s="181">
        <v>316100</v>
      </c>
      <c r="D8494" s="181">
        <v>4</v>
      </c>
      <c r="E8494" s="180" t="s">
        <v>12576</v>
      </c>
      <c r="F8494" s="180" t="s">
        <v>67</v>
      </c>
    </row>
    <row r="8495" spans="1:6">
      <c r="A8495" s="180" t="s">
        <v>397</v>
      </c>
      <c r="B8495" s="181">
        <v>5280</v>
      </c>
      <c r="C8495" s="181">
        <v>501100</v>
      </c>
      <c r="D8495" s="181">
        <v>5</v>
      </c>
      <c r="E8495" s="180" t="s">
        <v>12577</v>
      </c>
      <c r="F8495" s="180" t="s">
        <v>136</v>
      </c>
    </row>
    <row r="8496" spans="1:6">
      <c r="A8496" s="180" t="s">
        <v>397</v>
      </c>
      <c r="B8496" s="181">
        <v>5688</v>
      </c>
      <c r="C8496" s="181">
        <v>499700</v>
      </c>
      <c r="D8496" s="181">
        <v>6</v>
      </c>
      <c r="E8496" s="180" t="s">
        <v>12578</v>
      </c>
      <c r="F8496" s="180" t="s">
        <v>47</v>
      </c>
    </row>
    <row r="8497" spans="1:6">
      <c r="A8497" s="180" t="s">
        <v>397</v>
      </c>
      <c r="B8497" s="181">
        <v>7059</v>
      </c>
      <c r="C8497" s="181">
        <v>404900</v>
      </c>
      <c r="D8497" s="181">
        <v>5</v>
      </c>
      <c r="E8497" s="180" t="s">
        <v>12579</v>
      </c>
      <c r="F8497" s="180" t="s">
        <v>60</v>
      </c>
    </row>
    <row r="8498" spans="1:6">
      <c r="A8498" s="180" t="s">
        <v>397</v>
      </c>
      <c r="B8498" s="181">
        <v>7692</v>
      </c>
      <c r="C8498" s="181">
        <v>127100</v>
      </c>
      <c r="D8498" s="181">
        <v>4</v>
      </c>
      <c r="E8498" s="180" t="s">
        <v>12580</v>
      </c>
      <c r="F8498" s="180" t="s">
        <v>22</v>
      </c>
    </row>
    <row r="8499" spans="1:6">
      <c r="A8499" s="180" t="s">
        <v>397</v>
      </c>
      <c r="B8499" s="181">
        <v>4244</v>
      </c>
      <c r="C8499" s="181">
        <v>402300</v>
      </c>
      <c r="D8499" s="181">
        <v>6</v>
      </c>
      <c r="E8499" s="180" t="s">
        <v>12581</v>
      </c>
      <c r="F8499" s="180" t="s">
        <v>226</v>
      </c>
    </row>
    <row r="8500" spans="1:6">
      <c r="A8500" s="180" t="s">
        <v>397</v>
      </c>
      <c r="B8500" s="181">
        <v>3342</v>
      </c>
      <c r="C8500" s="181">
        <v>200900</v>
      </c>
      <c r="D8500" s="181">
        <v>5</v>
      </c>
      <c r="E8500" s="180" t="s">
        <v>12582</v>
      </c>
      <c r="F8500" s="180" t="s">
        <v>128</v>
      </c>
    </row>
    <row r="8501" spans="1:6">
      <c r="A8501" s="180" t="s">
        <v>397</v>
      </c>
      <c r="B8501" s="181">
        <v>3555</v>
      </c>
      <c r="C8501" s="181">
        <v>357300</v>
      </c>
      <c r="D8501" s="181">
        <v>4</v>
      </c>
      <c r="E8501" s="180" t="s">
        <v>12583</v>
      </c>
      <c r="F8501" s="180" t="s">
        <v>118</v>
      </c>
    </row>
    <row r="8502" spans="1:6">
      <c r="A8502" s="180" t="s">
        <v>397</v>
      </c>
      <c r="B8502" s="181">
        <v>3610</v>
      </c>
      <c r="C8502" s="181">
        <v>144700</v>
      </c>
      <c r="D8502" s="181">
        <v>4</v>
      </c>
      <c r="E8502" s="180" t="s">
        <v>12584</v>
      </c>
      <c r="F8502" s="180" t="s">
        <v>176</v>
      </c>
    </row>
    <row r="8503" spans="1:6">
      <c r="A8503" s="180" t="s">
        <v>397</v>
      </c>
      <c r="B8503" s="181">
        <v>3897</v>
      </c>
      <c r="C8503" s="181">
        <v>253400</v>
      </c>
      <c r="D8503" s="181">
        <v>5</v>
      </c>
      <c r="E8503" s="180" t="s">
        <v>12585</v>
      </c>
      <c r="F8503" s="180" t="s">
        <v>118</v>
      </c>
    </row>
    <row r="8504" spans="1:6">
      <c r="A8504" s="180" t="s">
        <v>397</v>
      </c>
      <c r="B8504" s="181">
        <v>3643</v>
      </c>
      <c r="C8504" s="181">
        <v>450700</v>
      </c>
      <c r="D8504" s="181">
        <v>6</v>
      </c>
      <c r="E8504" s="180" t="s">
        <v>12586</v>
      </c>
      <c r="F8504" s="180" t="s">
        <v>126</v>
      </c>
    </row>
    <row r="8505" spans="1:6">
      <c r="A8505" s="180" t="s">
        <v>397</v>
      </c>
      <c r="B8505" s="181">
        <v>5096</v>
      </c>
      <c r="C8505" s="181">
        <v>522500</v>
      </c>
      <c r="D8505" s="181">
        <v>6</v>
      </c>
      <c r="E8505" s="180" t="s">
        <v>12587</v>
      </c>
      <c r="F8505" s="180" t="s">
        <v>60</v>
      </c>
    </row>
    <row r="8506" spans="1:6">
      <c r="A8506" s="180" t="s">
        <v>397</v>
      </c>
      <c r="B8506" s="181">
        <v>7448</v>
      </c>
      <c r="C8506" s="181">
        <v>134100</v>
      </c>
      <c r="D8506" s="181">
        <v>6</v>
      </c>
      <c r="E8506" s="180" t="s">
        <v>12588</v>
      </c>
      <c r="F8506" s="180" t="s">
        <v>160</v>
      </c>
    </row>
    <row r="8507" spans="1:6">
      <c r="A8507" s="180" t="s">
        <v>397</v>
      </c>
      <c r="B8507" s="181">
        <v>3388</v>
      </c>
      <c r="C8507" s="181">
        <v>368800</v>
      </c>
      <c r="D8507" s="181">
        <v>4</v>
      </c>
      <c r="E8507" s="180" t="s">
        <v>12589</v>
      </c>
      <c r="F8507" s="180" t="s">
        <v>67</v>
      </c>
    </row>
    <row r="8508" spans="1:6">
      <c r="A8508" s="180" t="s">
        <v>397</v>
      </c>
      <c r="B8508" s="181">
        <v>7284</v>
      </c>
      <c r="C8508" s="181">
        <v>343500</v>
      </c>
      <c r="D8508" s="181">
        <v>4</v>
      </c>
      <c r="E8508" s="180" t="s">
        <v>12590</v>
      </c>
      <c r="F8508" s="180" t="s">
        <v>60</v>
      </c>
    </row>
    <row r="8509" spans="1:6">
      <c r="A8509" s="180" t="s">
        <v>397</v>
      </c>
      <c r="B8509" s="181">
        <v>6816</v>
      </c>
      <c r="C8509" s="181">
        <v>567400</v>
      </c>
      <c r="D8509" s="181">
        <v>6</v>
      </c>
      <c r="E8509" s="180" t="s">
        <v>12591</v>
      </c>
      <c r="F8509" s="180" t="s">
        <v>200</v>
      </c>
    </row>
    <row r="8510" spans="1:6">
      <c r="A8510" s="180" t="s">
        <v>397</v>
      </c>
      <c r="B8510" s="181">
        <v>4704</v>
      </c>
      <c r="C8510" s="181">
        <v>425600</v>
      </c>
      <c r="D8510" s="181">
        <v>5</v>
      </c>
      <c r="E8510" s="180" t="s">
        <v>12592</v>
      </c>
      <c r="F8510" s="180" t="s">
        <v>144</v>
      </c>
    </row>
    <row r="8511" spans="1:6">
      <c r="A8511" s="180" t="s">
        <v>397</v>
      </c>
      <c r="B8511" s="181">
        <v>3646</v>
      </c>
      <c r="C8511" s="181">
        <v>508000</v>
      </c>
      <c r="D8511" s="181">
        <v>5</v>
      </c>
      <c r="E8511" s="180" t="s">
        <v>12593</v>
      </c>
      <c r="F8511" s="180" t="s">
        <v>67</v>
      </c>
    </row>
    <row r="8512" spans="1:6">
      <c r="A8512" s="180" t="s">
        <v>397</v>
      </c>
      <c r="B8512" s="181">
        <v>4388</v>
      </c>
      <c r="C8512" s="181">
        <v>103900</v>
      </c>
      <c r="D8512" s="181">
        <v>5</v>
      </c>
      <c r="E8512" s="180" t="s">
        <v>12594</v>
      </c>
      <c r="F8512" s="180" t="s">
        <v>22</v>
      </c>
    </row>
    <row r="8513" spans="1:6">
      <c r="A8513" s="180" t="s">
        <v>397</v>
      </c>
      <c r="B8513" s="181">
        <v>9750</v>
      </c>
      <c r="C8513" s="181">
        <v>231100</v>
      </c>
      <c r="D8513" s="181">
        <v>8</v>
      </c>
      <c r="E8513" s="180" t="s">
        <v>12595</v>
      </c>
      <c r="F8513" s="180" t="s">
        <v>22</v>
      </c>
    </row>
    <row r="8514" spans="1:6">
      <c r="A8514" s="180" t="s">
        <v>397</v>
      </c>
      <c r="B8514" s="181">
        <v>8008</v>
      </c>
      <c r="C8514" s="181">
        <v>131600</v>
      </c>
      <c r="D8514" s="181">
        <v>4</v>
      </c>
      <c r="E8514" s="180" t="s">
        <v>12596</v>
      </c>
      <c r="F8514" s="180" t="s">
        <v>22</v>
      </c>
    </row>
    <row r="8515" spans="1:6">
      <c r="A8515" s="180" t="s">
        <v>397</v>
      </c>
      <c r="B8515" s="181">
        <v>5760</v>
      </c>
      <c r="C8515" s="181">
        <v>120300</v>
      </c>
      <c r="D8515" s="181">
        <v>4</v>
      </c>
      <c r="E8515" s="180" t="s">
        <v>12597</v>
      </c>
      <c r="F8515" s="180" t="s">
        <v>22</v>
      </c>
    </row>
    <row r="8516" spans="1:6">
      <c r="A8516" s="180" t="s">
        <v>397</v>
      </c>
      <c r="B8516" s="181">
        <v>4038</v>
      </c>
      <c r="C8516" s="181">
        <v>277500</v>
      </c>
      <c r="D8516" s="181">
        <v>4</v>
      </c>
      <c r="E8516" s="180" t="s">
        <v>12598</v>
      </c>
      <c r="F8516" s="180" t="s">
        <v>3</v>
      </c>
    </row>
    <row r="8517" spans="1:6">
      <c r="A8517" s="180" t="s">
        <v>397</v>
      </c>
      <c r="B8517" s="181">
        <v>5164</v>
      </c>
      <c r="C8517" s="181">
        <v>391800</v>
      </c>
      <c r="D8517" s="181">
        <v>5</v>
      </c>
      <c r="E8517" s="180" t="s">
        <v>12599</v>
      </c>
      <c r="F8517" s="180" t="s">
        <v>60</v>
      </c>
    </row>
    <row r="8518" spans="1:6">
      <c r="A8518" s="180" t="s">
        <v>397</v>
      </c>
      <c r="B8518" s="181">
        <v>5220</v>
      </c>
      <c r="C8518" s="181">
        <v>336300</v>
      </c>
      <c r="D8518" s="181">
        <v>4</v>
      </c>
      <c r="E8518" s="180" t="s">
        <v>12600</v>
      </c>
      <c r="F8518" s="180" t="s">
        <v>3</v>
      </c>
    </row>
    <row r="8519" spans="1:6">
      <c r="A8519" s="180" t="s">
        <v>397</v>
      </c>
      <c r="B8519" s="181">
        <v>4064</v>
      </c>
      <c r="C8519" s="181">
        <v>165600</v>
      </c>
      <c r="D8519" s="181">
        <v>4</v>
      </c>
      <c r="E8519" s="180" t="s">
        <v>12601</v>
      </c>
      <c r="F8519" s="180" t="s">
        <v>189</v>
      </c>
    </row>
    <row r="8520" spans="1:6">
      <c r="A8520" s="180" t="s">
        <v>397</v>
      </c>
      <c r="B8520" s="181">
        <v>4585</v>
      </c>
      <c r="C8520" s="181">
        <v>162900</v>
      </c>
      <c r="D8520" s="181">
        <v>5</v>
      </c>
      <c r="E8520" s="180" t="s">
        <v>12602</v>
      </c>
      <c r="F8520" s="180" t="s">
        <v>176</v>
      </c>
    </row>
    <row r="8521" spans="1:6">
      <c r="A8521" s="180" t="s">
        <v>397</v>
      </c>
      <c r="B8521" s="181">
        <v>8178</v>
      </c>
      <c r="C8521" s="181">
        <v>399400</v>
      </c>
      <c r="D8521" s="181">
        <v>5</v>
      </c>
      <c r="E8521" s="180" t="s">
        <v>12603</v>
      </c>
      <c r="F8521" s="180" t="s">
        <v>3</v>
      </c>
    </row>
    <row r="8522" spans="1:6">
      <c r="A8522" s="180" t="s">
        <v>397</v>
      </c>
      <c r="B8522" s="181">
        <v>6304</v>
      </c>
      <c r="C8522" s="181">
        <v>86900</v>
      </c>
      <c r="D8522" s="181">
        <v>4</v>
      </c>
      <c r="E8522" s="180" t="s">
        <v>12604</v>
      </c>
      <c r="F8522" s="180" t="s">
        <v>22</v>
      </c>
    </row>
    <row r="8523" spans="1:6">
      <c r="A8523" s="180" t="s">
        <v>397</v>
      </c>
      <c r="B8523" s="181">
        <v>5250</v>
      </c>
      <c r="C8523" s="181">
        <v>84100</v>
      </c>
      <c r="D8523" s="181">
        <v>4</v>
      </c>
      <c r="E8523" s="180" t="s">
        <v>12605</v>
      </c>
      <c r="F8523" s="180" t="s">
        <v>22</v>
      </c>
    </row>
    <row r="8524" spans="1:6">
      <c r="A8524" s="180" t="s">
        <v>397</v>
      </c>
      <c r="B8524" s="181">
        <v>6299</v>
      </c>
      <c r="C8524" s="181">
        <v>302000</v>
      </c>
      <c r="D8524" s="181">
        <v>5</v>
      </c>
      <c r="E8524" s="180" t="s">
        <v>12606</v>
      </c>
      <c r="F8524" s="180" t="s">
        <v>194</v>
      </c>
    </row>
    <row r="8525" spans="1:6">
      <c r="A8525" s="180" t="s">
        <v>397</v>
      </c>
      <c r="B8525" s="181">
        <v>4686</v>
      </c>
      <c r="C8525" s="181">
        <v>341900</v>
      </c>
      <c r="D8525" s="181">
        <v>5</v>
      </c>
      <c r="E8525" s="180" t="s">
        <v>12607</v>
      </c>
      <c r="F8525" s="180" t="s">
        <v>60</v>
      </c>
    </row>
    <row r="8526" spans="1:6">
      <c r="A8526" s="180" t="s">
        <v>397</v>
      </c>
      <c r="B8526" s="181">
        <v>6503</v>
      </c>
      <c r="C8526" s="181">
        <v>419700</v>
      </c>
      <c r="D8526" s="181">
        <v>6</v>
      </c>
      <c r="E8526" s="180" t="s">
        <v>12608</v>
      </c>
      <c r="F8526" s="180" t="s">
        <v>68</v>
      </c>
    </row>
    <row r="8527" spans="1:6">
      <c r="A8527" s="180" t="s">
        <v>397</v>
      </c>
      <c r="B8527" s="181">
        <v>9430</v>
      </c>
      <c r="C8527" s="181">
        <v>134100</v>
      </c>
      <c r="D8527" s="181">
        <v>4</v>
      </c>
      <c r="E8527" s="180" t="s">
        <v>12609</v>
      </c>
      <c r="F8527" s="180" t="s">
        <v>22</v>
      </c>
    </row>
    <row r="8528" spans="1:6">
      <c r="A8528" s="180" t="s">
        <v>397</v>
      </c>
      <c r="B8528" s="181">
        <v>7900</v>
      </c>
      <c r="C8528" s="181">
        <v>353700</v>
      </c>
      <c r="D8528" s="181">
        <v>5</v>
      </c>
      <c r="E8528" s="180" t="s">
        <v>12610</v>
      </c>
      <c r="F8528" s="180" t="s">
        <v>60</v>
      </c>
    </row>
    <row r="8529" spans="1:6">
      <c r="A8529" s="180" t="s">
        <v>397</v>
      </c>
      <c r="B8529" s="181">
        <v>6540</v>
      </c>
      <c r="C8529" s="181">
        <v>570400</v>
      </c>
      <c r="D8529" s="181">
        <v>6</v>
      </c>
      <c r="E8529" s="180" t="s">
        <v>12611</v>
      </c>
      <c r="F8529" s="180" t="s">
        <v>60</v>
      </c>
    </row>
    <row r="8530" spans="1:6">
      <c r="A8530" s="180" t="s">
        <v>397</v>
      </c>
      <c r="B8530" s="181">
        <v>5916</v>
      </c>
      <c r="C8530" s="181">
        <v>153500</v>
      </c>
      <c r="D8530" s="181">
        <v>6</v>
      </c>
      <c r="E8530" s="180" t="s">
        <v>12612</v>
      </c>
      <c r="F8530" s="180" t="s">
        <v>68</v>
      </c>
    </row>
    <row r="8531" spans="1:6">
      <c r="A8531" s="180" t="s">
        <v>397</v>
      </c>
      <c r="B8531" s="181">
        <v>8064</v>
      </c>
      <c r="C8531" s="181">
        <v>337100</v>
      </c>
      <c r="D8531" s="181">
        <v>4</v>
      </c>
      <c r="E8531" s="180" t="s">
        <v>12613</v>
      </c>
      <c r="F8531" s="180" t="s">
        <v>3</v>
      </c>
    </row>
    <row r="8532" spans="1:6">
      <c r="A8532" s="180" t="s">
        <v>397</v>
      </c>
      <c r="B8532" s="181">
        <v>5440</v>
      </c>
      <c r="C8532" s="181">
        <v>610300</v>
      </c>
      <c r="D8532" s="181">
        <v>4</v>
      </c>
      <c r="E8532" s="180" t="s">
        <v>12614</v>
      </c>
      <c r="F8532" s="180" t="s">
        <v>67</v>
      </c>
    </row>
    <row r="8533" spans="1:6">
      <c r="A8533" s="180" t="s">
        <v>397</v>
      </c>
      <c r="B8533" s="181">
        <v>6000</v>
      </c>
      <c r="C8533" s="181">
        <v>132400</v>
      </c>
      <c r="D8533" s="181">
        <v>4</v>
      </c>
      <c r="E8533" s="180" t="s">
        <v>12615</v>
      </c>
      <c r="F8533" s="180" t="s">
        <v>68</v>
      </c>
    </row>
    <row r="8534" spans="1:6">
      <c r="A8534" s="180" t="s">
        <v>397</v>
      </c>
      <c r="B8534" s="181">
        <v>3773</v>
      </c>
      <c r="C8534" s="181">
        <v>261300</v>
      </c>
      <c r="D8534" s="181">
        <v>4</v>
      </c>
      <c r="E8534" s="180" t="s">
        <v>12616</v>
      </c>
      <c r="F8534" s="180" t="s">
        <v>3</v>
      </c>
    </row>
    <row r="8535" spans="1:6">
      <c r="A8535" s="180" t="s">
        <v>397</v>
      </c>
      <c r="B8535" s="181">
        <v>6272</v>
      </c>
      <c r="C8535" s="181">
        <v>112300</v>
      </c>
      <c r="D8535" s="181">
        <v>5</v>
      </c>
      <c r="E8535" s="180" t="s">
        <v>12617</v>
      </c>
      <c r="F8535" s="180" t="s">
        <v>22</v>
      </c>
    </row>
    <row r="8536" spans="1:6">
      <c r="A8536" s="180" t="s">
        <v>397</v>
      </c>
      <c r="B8536" s="181">
        <v>5878</v>
      </c>
      <c r="C8536" s="181">
        <v>106300</v>
      </c>
      <c r="D8536" s="181">
        <v>4</v>
      </c>
      <c r="E8536" s="180" t="s">
        <v>12618</v>
      </c>
      <c r="F8536" s="180" t="s">
        <v>22</v>
      </c>
    </row>
    <row r="8537" spans="1:6">
      <c r="A8537" s="180" t="s">
        <v>397</v>
      </c>
      <c r="B8537" s="181">
        <v>4784</v>
      </c>
      <c r="C8537" s="181">
        <v>57900</v>
      </c>
      <c r="D8537" s="181">
        <v>6</v>
      </c>
      <c r="E8537" s="180" t="s">
        <v>12619</v>
      </c>
      <c r="F8537" s="180" t="s">
        <v>160</v>
      </c>
    </row>
    <row r="8538" spans="1:6">
      <c r="A8538" s="180" t="s">
        <v>397</v>
      </c>
      <c r="B8538" s="181">
        <v>3072</v>
      </c>
      <c r="C8538" s="181">
        <v>411500</v>
      </c>
      <c r="D8538" s="181">
        <v>5</v>
      </c>
      <c r="E8538" s="180" t="s">
        <v>12620</v>
      </c>
      <c r="F8538" s="180" t="s">
        <v>144</v>
      </c>
    </row>
    <row r="8539" spans="1:6">
      <c r="A8539" s="180" t="s">
        <v>397</v>
      </c>
      <c r="B8539" s="181">
        <v>3663</v>
      </c>
      <c r="C8539" s="181">
        <v>310700</v>
      </c>
      <c r="D8539" s="181">
        <v>4</v>
      </c>
      <c r="E8539" s="180" t="s">
        <v>12621</v>
      </c>
      <c r="F8539" s="180" t="s">
        <v>47</v>
      </c>
    </row>
    <row r="8540" spans="1:6">
      <c r="A8540" s="180" t="s">
        <v>397</v>
      </c>
      <c r="B8540" s="181">
        <v>2936</v>
      </c>
      <c r="C8540" s="181">
        <v>294200</v>
      </c>
      <c r="D8540" s="181">
        <v>4</v>
      </c>
      <c r="E8540" s="180" t="s">
        <v>12622</v>
      </c>
      <c r="F8540" s="180" t="s">
        <v>67</v>
      </c>
    </row>
    <row r="8541" spans="1:6">
      <c r="A8541" s="180" t="s">
        <v>397</v>
      </c>
      <c r="B8541" s="181">
        <v>2940</v>
      </c>
      <c r="C8541" s="181">
        <v>344800</v>
      </c>
      <c r="D8541" s="181">
        <v>4</v>
      </c>
      <c r="E8541" s="180" t="s">
        <v>12623</v>
      </c>
      <c r="F8541" s="180" t="s">
        <v>67</v>
      </c>
    </row>
    <row r="8542" spans="1:6">
      <c r="A8542" s="180" t="s">
        <v>397</v>
      </c>
      <c r="B8542" s="181">
        <v>7216</v>
      </c>
      <c r="C8542" s="181">
        <v>312700</v>
      </c>
      <c r="D8542" s="181">
        <v>6</v>
      </c>
      <c r="E8542" s="180" t="s">
        <v>12624</v>
      </c>
      <c r="F8542" s="180" t="s">
        <v>3</v>
      </c>
    </row>
    <row r="8543" spans="1:6">
      <c r="A8543" s="180" t="s">
        <v>397</v>
      </c>
      <c r="B8543" s="181">
        <v>4704</v>
      </c>
      <c r="C8543" s="181">
        <v>92000</v>
      </c>
      <c r="D8543" s="181">
        <v>5</v>
      </c>
      <c r="E8543" s="180" t="s">
        <v>12625</v>
      </c>
      <c r="F8543" s="180" t="s">
        <v>160</v>
      </c>
    </row>
    <row r="8544" spans="1:6">
      <c r="A8544" s="180" t="s">
        <v>397</v>
      </c>
      <c r="B8544" s="181">
        <v>4428</v>
      </c>
      <c r="C8544" s="181">
        <v>345700</v>
      </c>
      <c r="D8544" s="181">
        <v>4</v>
      </c>
      <c r="E8544" s="180" t="s">
        <v>12626</v>
      </c>
      <c r="F8544" s="180" t="s">
        <v>47</v>
      </c>
    </row>
    <row r="8545" spans="1:6">
      <c r="A8545" s="180" t="s">
        <v>397</v>
      </c>
      <c r="B8545" s="181">
        <v>9984</v>
      </c>
      <c r="C8545" s="181">
        <v>205100</v>
      </c>
      <c r="D8545" s="181">
        <v>8</v>
      </c>
      <c r="E8545" s="180" t="s">
        <v>12627</v>
      </c>
      <c r="F8545" s="180" t="s">
        <v>68</v>
      </c>
    </row>
    <row r="8546" spans="1:6">
      <c r="A8546" s="180" t="s">
        <v>397</v>
      </c>
      <c r="B8546" s="181">
        <v>5526</v>
      </c>
      <c r="C8546" s="181">
        <v>348200</v>
      </c>
      <c r="D8546" s="181">
        <v>6</v>
      </c>
      <c r="E8546" s="180" t="s">
        <v>12628</v>
      </c>
      <c r="F8546" s="180" t="s">
        <v>47</v>
      </c>
    </row>
    <row r="8547" spans="1:6">
      <c r="A8547" s="180" t="s">
        <v>397</v>
      </c>
      <c r="B8547" s="181">
        <v>3502</v>
      </c>
      <c r="C8547" s="181">
        <v>396200</v>
      </c>
      <c r="D8547" s="181">
        <v>5</v>
      </c>
      <c r="E8547" s="180" t="s">
        <v>12629</v>
      </c>
      <c r="F8547" s="180" t="s">
        <v>200</v>
      </c>
    </row>
    <row r="8548" spans="1:6">
      <c r="A8548" s="180" t="s">
        <v>397</v>
      </c>
      <c r="B8548" s="181">
        <v>3036</v>
      </c>
      <c r="C8548" s="181">
        <v>137300</v>
      </c>
      <c r="D8548" s="181">
        <v>4</v>
      </c>
      <c r="E8548" s="180" t="s">
        <v>12630</v>
      </c>
      <c r="F8548" s="180" t="s">
        <v>176</v>
      </c>
    </row>
    <row r="8549" spans="1:6">
      <c r="A8549" s="180" t="s">
        <v>397</v>
      </c>
      <c r="B8549" s="181">
        <v>2886</v>
      </c>
      <c r="C8549" s="181">
        <v>314300</v>
      </c>
      <c r="D8549" s="181">
        <v>5</v>
      </c>
      <c r="E8549" s="180" t="s">
        <v>12631</v>
      </c>
      <c r="F8549" s="180" t="s">
        <v>47</v>
      </c>
    </row>
    <row r="8550" spans="1:6">
      <c r="A8550" s="180" t="s">
        <v>397</v>
      </c>
      <c r="B8550" s="181">
        <v>7120</v>
      </c>
      <c r="C8550" s="181">
        <v>414300</v>
      </c>
      <c r="D8550" s="181">
        <v>6</v>
      </c>
      <c r="E8550" s="180" t="s">
        <v>12632</v>
      </c>
      <c r="F8550" s="180" t="s">
        <v>3</v>
      </c>
    </row>
    <row r="8551" spans="1:6">
      <c r="A8551" s="180" t="s">
        <v>397</v>
      </c>
      <c r="B8551" s="181">
        <v>5376</v>
      </c>
      <c r="C8551" s="181">
        <v>295400</v>
      </c>
      <c r="D8551" s="181">
        <v>6</v>
      </c>
      <c r="E8551" s="180" t="s">
        <v>12633</v>
      </c>
      <c r="F8551" s="180" t="s">
        <v>245</v>
      </c>
    </row>
    <row r="8552" spans="1:6">
      <c r="A8552" s="180" t="s">
        <v>397</v>
      </c>
      <c r="B8552" s="181">
        <v>5572</v>
      </c>
      <c r="C8552" s="181">
        <v>81800</v>
      </c>
      <c r="D8552" s="181">
        <v>4</v>
      </c>
      <c r="E8552" s="180" t="s">
        <v>12634</v>
      </c>
      <c r="F8552" s="180" t="s">
        <v>22</v>
      </c>
    </row>
    <row r="8553" spans="1:6">
      <c r="A8553" s="180" t="s">
        <v>397</v>
      </c>
      <c r="B8553" s="181">
        <v>8184</v>
      </c>
      <c r="C8553" s="181">
        <v>551100</v>
      </c>
      <c r="D8553" s="181">
        <v>8</v>
      </c>
      <c r="E8553" s="180" t="s">
        <v>12635</v>
      </c>
      <c r="F8553" s="180" t="s">
        <v>3</v>
      </c>
    </row>
    <row r="8554" spans="1:6">
      <c r="A8554" s="180" t="s">
        <v>397</v>
      </c>
      <c r="B8554" s="181">
        <v>2480</v>
      </c>
      <c r="C8554" s="181">
        <v>128400</v>
      </c>
      <c r="D8554" s="181">
        <v>4</v>
      </c>
      <c r="E8554" s="180" t="s">
        <v>12636</v>
      </c>
      <c r="F8554" s="180" t="s">
        <v>128</v>
      </c>
    </row>
    <row r="8555" spans="1:6">
      <c r="A8555" s="180" t="s">
        <v>397</v>
      </c>
      <c r="B8555" s="181">
        <v>4420</v>
      </c>
      <c r="C8555" s="181">
        <v>260300</v>
      </c>
      <c r="D8555" s="181">
        <v>4</v>
      </c>
      <c r="E8555" s="180" t="s">
        <v>12637</v>
      </c>
      <c r="F8555" s="180" t="s">
        <v>3</v>
      </c>
    </row>
    <row r="8556" spans="1:6">
      <c r="A8556" s="180" t="s">
        <v>397</v>
      </c>
      <c r="B8556" s="181">
        <v>3728</v>
      </c>
      <c r="C8556" s="181">
        <v>215800</v>
      </c>
      <c r="D8556" s="181">
        <v>4</v>
      </c>
      <c r="E8556" s="180" t="s">
        <v>12638</v>
      </c>
      <c r="F8556" s="180" t="s">
        <v>194</v>
      </c>
    </row>
    <row r="8557" spans="1:6">
      <c r="A8557" s="180" t="s">
        <v>397</v>
      </c>
      <c r="B8557" s="181">
        <v>3248</v>
      </c>
      <c r="C8557" s="181">
        <v>135000</v>
      </c>
      <c r="D8557" s="181">
        <v>5</v>
      </c>
      <c r="E8557" s="180" t="s">
        <v>12639</v>
      </c>
      <c r="F8557" s="180" t="s">
        <v>256</v>
      </c>
    </row>
    <row r="8558" spans="1:6">
      <c r="A8558" s="180" t="s">
        <v>397</v>
      </c>
      <c r="B8558" s="181">
        <v>7811</v>
      </c>
      <c r="C8558" s="181">
        <v>154100</v>
      </c>
      <c r="D8558" s="181">
        <v>6</v>
      </c>
      <c r="E8558" s="180" t="s">
        <v>12640</v>
      </c>
      <c r="F8558" s="180" t="s">
        <v>160</v>
      </c>
    </row>
    <row r="8559" spans="1:6">
      <c r="A8559" s="180" t="s">
        <v>397</v>
      </c>
      <c r="B8559" s="181">
        <v>7137</v>
      </c>
      <c r="C8559" s="181">
        <v>399600</v>
      </c>
      <c r="D8559" s="181">
        <v>8</v>
      </c>
      <c r="E8559" s="180" t="s">
        <v>12641</v>
      </c>
      <c r="F8559" s="180" t="s">
        <v>47</v>
      </c>
    </row>
    <row r="8560" spans="1:6">
      <c r="A8560" s="180" t="s">
        <v>397</v>
      </c>
      <c r="B8560" s="181">
        <v>6169</v>
      </c>
      <c r="C8560" s="181">
        <v>544600</v>
      </c>
      <c r="D8560" s="181">
        <v>6</v>
      </c>
      <c r="E8560" s="180" t="s">
        <v>12642</v>
      </c>
      <c r="F8560" s="180" t="s">
        <v>204</v>
      </c>
    </row>
    <row r="8561" spans="1:6">
      <c r="A8561" s="180" t="s">
        <v>397</v>
      </c>
      <c r="B8561" s="181">
        <v>5962</v>
      </c>
      <c r="C8561" s="181">
        <v>452200</v>
      </c>
      <c r="D8561" s="181">
        <v>4</v>
      </c>
      <c r="E8561" s="180" t="s">
        <v>12643</v>
      </c>
      <c r="F8561" s="180" t="s">
        <v>118</v>
      </c>
    </row>
    <row r="8562" spans="1:6">
      <c r="A8562" s="180" t="s">
        <v>397</v>
      </c>
      <c r="B8562" s="181">
        <v>5923</v>
      </c>
      <c r="C8562" s="181">
        <v>512200</v>
      </c>
      <c r="D8562" s="181">
        <v>7</v>
      </c>
      <c r="E8562" s="180" t="s">
        <v>12644</v>
      </c>
      <c r="F8562" s="180" t="s">
        <v>133</v>
      </c>
    </row>
    <row r="8563" spans="1:6">
      <c r="A8563" s="180" t="s">
        <v>397</v>
      </c>
      <c r="B8563" s="181">
        <v>4416</v>
      </c>
      <c r="C8563" s="181">
        <v>392200</v>
      </c>
      <c r="D8563" s="181">
        <v>5</v>
      </c>
      <c r="E8563" s="180" t="s">
        <v>12645</v>
      </c>
      <c r="F8563" s="180" t="s">
        <v>47</v>
      </c>
    </row>
    <row r="8564" spans="1:6">
      <c r="A8564" s="180" t="s">
        <v>397</v>
      </c>
      <c r="B8564" s="181">
        <v>4040</v>
      </c>
      <c r="C8564" s="181">
        <v>108400</v>
      </c>
      <c r="D8564" s="181">
        <v>5</v>
      </c>
      <c r="E8564" s="180" t="s">
        <v>12646</v>
      </c>
      <c r="F8564" s="180" t="s">
        <v>160</v>
      </c>
    </row>
    <row r="8565" spans="1:6">
      <c r="A8565" s="180" t="s">
        <v>397</v>
      </c>
      <c r="B8565" s="181">
        <v>3091</v>
      </c>
      <c r="C8565" s="181">
        <v>240500</v>
      </c>
      <c r="D8565" s="181">
        <v>4</v>
      </c>
      <c r="E8565" s="180" t="s">
        <v>12647</v>
      </c>
      <c r="F8565" s="180" t="s">
        <v>226</v>
      </c>
    </row>
    <row r="8566" spans="1:6">
      <c r="A8566" s="180" t="s">
        <v>397</v>
      </c>
      <c r="B8566" s="181">
        <v>2631</v>
      </c>
      <c r="C8566" s="181">
        <v>195500</v>
      </c>
      <c r="D8566" s="181">
        <v>5</v>
      </c>
      <c r="E8566" s="180" t="s">
        <v>12648</v>
      </c>
      <c r="F8566" s="180" t="s">
        <v>68</v>
      </c>
    </row>
    <row r="8567" spans="1:6">
      <c r="A8567" s="180" t="s">
        <v>397</v>
      </c>
      <c r="B8567" s="181">
        <v>7531</v>
      </c>
      <c r="C8567" s="181">
        <v>400100</v>
      </c>
      <c r="D8567" s="181">
        <v>4</v>
      </c>
      <c r="E8567" s="180" t="s">
        <v>12649</v>
      </c>
      <c r="F8567" s="180" t="s">
        <v>60</v>
      </c>
    </row>
    <row r="8568" spans="1:6">
      <c r="A8568" s="180" t="s">
        <v>397</v>
      </c>
      <c r="B8568" s="181">
        <v>5027</v>
      </c>
      <c r="C8568" s="181">
        <v>324800</v>
      </c>
      <c r="D8568" s="181">
        <v>5</v>
      </c>
      <c r="E8568" s="180" t="s">
        <v>12650</v>
      </c>
      <c r="F8568" s="180" t="s">
        <v>325</v>
      </c>
    </row>
    <row r="8569" spans="1:6">
      <c r="A8569" s="180" t="s">
        <v>397</v>
      </c>
      <c r="B8569" s="181">
        <v>3526</v>
      </c>
      <c r="C8569" s="181">
        <v>119900</v>
      </c>
      <c r="D8569" s="181">
        <v>4</v>
      </c>
      <c r="E8569" s="180" t="s">
        <v>12651</v>
      </c>
      <c r="F8569" s="180" t="s">
        <v>189</v>
      </c>
    </row>
    <row r="8570" spans="1:6">
      <c r="A8570" s="180" t="s">
        <v>397</v>
      </c>
      <c r="B8570" s="181">
        <v>7040</v>
      </c>
      <c r="C8570" s="181">
        <v>120100</v>
      </c>
      <c r="D8570" s="181">
        <v>4</v>
      </c>
      <c r="E8570" s="180" t="s">
        <v>12652</v>
      </c>
      <c r="F8570" s="180" t="s">
        <v>22</v>
      </c>
    </row>
    <row r="8571" spans="1:6">
      <c r="A8571" s="180" t="s">
        <v>397</v>
      </c>
      <c r="B8571" s="181">
        <v>4314</v>
      </c>
      <c r="C8571" s="181">
        <v>124200</v>
      </c>
      <c r="D8571" s="181">
        <v>4</v>
      </c>
      <c r="E8571" s="180" t="s">
        <v>12653</v>
      </c>
      <c r="F8571" s="180" t="s">
        <v>22</v>
      </c>
    </row>
    <row r="8572" spans="1:6">
      <c r="A8572" s="180" t="s">
        <v>397</v>
      </c>
      <c r="B8572" s="181">
        <v>4335</v>
      </c>
      <c r="C8572" s="181">
        <v>113200</v>
      </c>
      <c r="D8572" s="181">
        <v>4</v>
      </c>
      <c r="E8572" s="180" t="s">
        <v>12654</v>
      </c>
      <c r="F8572" s="180" t="s">
        <v>22</v>
      </c>
    </row>
    <row r="8573" spans="1:6">
      <c r="A8573" s="180" t="s">
        <v>397</v>
      </c>
      <c r="B8573" s="181">
        <v>8320</v>
      </c>
      <c r="C8573" s="181">
        <v>243600</v>
      </c>
      <c r="D8573" s="181">
        <v>8</v>
      </c>
      <c r="E8573" s="180" t="s">
        <v>12655</v>
      </c>
      <c r="F8573" s="180" t="s">
        <v>68</v>
      </c>
    </row>
    <row r="8574" spans="1:6">
      <c r="A8574" s="180" t="s">
        <v>397</v>
      </c>
      <c r="B8574" s="181">
        <v>4878</v>
      </c>
      <c r="C8574" s="181">
        <v>401700</v>
      </c>
      <c r="D8574" s="181">
        <v>4</v>
      </c>
      <c r="E8574" s="180" t="s">
        <v>12656</v>
      </c>
      <c r="F8574" s="180" t="s">
        <v>67</v>
      </c>
    </row>
    <row r="8575" spans="1:6">
      <c r="A8575" s="180" t="s">
        <v>397</v>
      </c>
      <c r="B8575" s="181">
        <v>9120</v>
      </c>
      <c r="C8575" s="181">
        <v>556000</v>
      </c>
      <c r="D8575" s="181">
        <v>8</v>
      </c>
      <c r="E8575" s="180" t="s">
        <v>12657</v>
      </c>
      <c r="F8575" s="180" t="s">
        <v>3</v>
      </c>
    </row>
    <row r="8576" spans="1:6">
      <c r="A8576" s="180" t="s">
        <v>397</v>
      </c>
      <c r="B8576" s="181">
        <v>17292</v>
      </c>
      <c r="C8576" s="181">
        <v>679000</v>
      </c>
      <c r="D8576" s="181">
        <v>6</v>
      </c>
      <c r="E8576" s="180" t="s">
        <v>12658</v>
      </c>
      <c r="F8576" s="180" t="s">
        <v>60</v>
      </c>
    </row>
    <row r="8577" spans="1:6">
      <c r="A8577" s="180" t="s">
        <v>397</v>
      </c>
      <c r="B8577" s="181">
        <v>4080</v>
      </c>
      <c r="C8577" s="181">
        <v>278900</v>
      </c>
      <c r="D8577" s="181">
        <v>5</v>
      </c>
      <c r="E8577" s="180" t="s">
        <v>12659</v>
      </c>
      <c r="F8577" s="180" t="s">
        <v>194</v>
      </c>
    </row>
    <row r="8578" spans="1:6">
      <c r="A8578" s="180" t="s">
        <v>397</v>
      </c>
      <c r="B8578" s="181">
        <v>4434</v>
      </c>
      <c r="C8578" s="181">
        <v>327900</v>
      </c>
      <c r="D8578" s="181">
        <v>6</v>
      </c>
      <c r="E8578" s="180" t="s">
        <v>12660</v>
      </c>
      <c r="F8578" s="180" t="s">
        <v>89</v>
      </c>
    </row>
    <row r="8579" spans="1:6">
      <c r="A8579" s="180" t="s">
        <v>397</v>
      </c>
      <c r="B8579" s="181">
        <v>6832</v>
      </c>
      <c r="C8579" s="181">
        <v>150700</v>
      </c>
      <c r="D8579" s="181">
        <v>4</v>
      </c>
      <c r="E8579" s="180" t="s">
        <v>12661</v>
      </c>
      <c r="F8579" s="180" t="s">
        <v>22</v>
      </c>
    </row>
    <row r="8580" spans="1:6">
      <c r="A8580" s="180" t="s">
        <v>397</v>
      </c>
      <c r="B8580" s="181">
        <v>8433</v>
      </c>
      <c r="C8580" s="181">
        <v>156600</v>
      </c>
      <c r="D8580" s="181">
        <v>5</v>
      </c>
      <c r="E8580" s="180" t="s">
        <v>12662</v>
      </c>
      <c r="F8580" s="180" t="s">
        <v>22</v>
      </c>
    </row>
    <row r="8581" spans="1:6">
      <c r="A8581" s="180" t="s">
        <v>397</v>
      </c>
      <c r="B8581" s="181">
        <v>4945</v>
      </c>
      <c r="C8581" s="181">
        <v>294900</v>
      </c>
      <c r="D8581" s="181">
        <v>6</v>
      </c>
      <c r="E8581" s="180" t="s">
        <v>12663</v>
      </c>
      <c r="F8581" s="180" t="s">
        <v>128</v>
      </c>
    </row>
    <row r="8582" spans="1:6">
      <c r="A8582" s="180" t="s">
        <v>397</v>
      </c>
      <c r="B8582" s="181">
        <v>2556</v>
      </c>
      <c r="C8582" s="181">
        <v>175800</v>
      </c>
      <c r="D8582" s="181">
        <v>4</v>
      </c>
      <c r="E8582" s="180" t="s">
        <v>12664</v>
      </c>
      <c r="F8582" s="180" t="s">
        <v>68</v>
      </c>
    </row>
    <row r="8583" spans="1:6">
      <c r="A8583" s="180" t="s">
        <v>397</v>
      </c>
      <c r="B8583" s="181">
        <v>5081</v>
      </c>
      <c r="C8583" s="181">
        <v>275100</v>
      </c>
      <c r="D8583" s="181">
        <v>5</v>
      </c>
      <c r="E8583" s="180" t="s">
        <v>12665</v>
      </c>
      <c r="F8583" s="180" t="s">
        <v>282</v>
      </c>
    </row>
    <row r="8584" spans="1:6">
      <c r="A8584" s="180" t="s">
        <v>397</v>
      </c>
      <c r="B8584" s="181">
        <v>13916</v>
      </c>
      <c r="C8584" s="181">
        <v>252600</v>
      </c>
      <c r="D8584" s="181">
        <v>4</v>
      </c>
      <c r="E8584" s="180" t="s">
        <v>12666</v>
      </c>
      <c r="F8584" s="180" t="s">
        <v>60</v>
      </c>
    </row>
    <row r="8585" spans="1:6">
      <c r="A8585" s="180" t="s">
        <v>397</v>
      </c>
      <c r="B8585" s="181">
        <v>3222</v>
      </c>
      <c r="C8585" s="181">
        <v>117000</v>
      </c>
      <c r="D8585" s="181">
        <v>4</v>
      </c>
      <c r="E8585" s="180" t="s">
        <v>12667</v>
      </c>
      <c r="F8585" s="180" t="s">
        <v>245</v>
      </c>
    </row>
    <row r="8586" spans="1:6">
      <c r="A8586" s="180" t="s">
        <v>397</v>
      </c>
      <c r="B8586" s="181">
        <v>6944</v>
      </c>
      <c r="C8586" s="181">
        <v>154500</v>
      </c>
      <c r="D8586" s="181">
        <v>6</v>
      </c>
      <c r="E8586" s="180" t="s">
        <v>12668</v>
      </c>
      <c r="F8586" s="180" t="s">
        <v>22</v>
      </c>
    </row>
    <row r="8587" spans="1:6">
      <c r="A8587" s="180" t="s">
        <v>397</v>
      </c>
      <c r="B8587" s="181">
        <v>3728</v>
      </c>
      <c r="C8587" s="181">
        <v>240800</v>
      </c>
      <c r="D8587" s="181">
        <v>4</v>
      </c>
      <c r="E8587" s="180" t="s">
        <v>12669</v>
      </c>
      <c r="F8587" s="180" t="s">
        <v>282</v>
      </c>
    </row>
    <row r="8588" spans="1:6">
      <c r="A8588" s="180" t="s">
        <v>397</v>
      </c>
      <c r="B8588" s="181">
        <v>3405</v>
      </c>
      <c r="C8588" s="181">
        <v>237100</v>
      </c>
      <c r="D8588" s="181">
        <v>6</v>
      </c>
      <c r="E8588" s="180" t="s">
        <v>12670</v>
      </c>
      <c r="F8588" s="180" t="s">
        <v>136</v>
      </c>
    </row>
    <row r="8589" spans="1:6">
      <c r="A8589" s="180" t="s">
        <v>397</v>
      </c>
      <c r="B8589" s="181">
        <v>3784</v>
      </c>
      <c r="C8589" s="181">
        <v>338500</v>
      </c>
      <c r="D8589" s="181">
        <v>4</v>
      </c>
      <c r="E8589" s="180" t="s">
        <v>12671</v>
      </c>
      <c r="F8589" s="180" t="s">
        <v>47</v>
      </c>
    </row>
    <row r="8590" spans="1:6">
      <c r="A8590" s="180" t="s">
        <v>397</v>
      </c>
      <c r="B8590" s="181">
        <v>4020</v>
      </c>
      <c r="C8590" s="181">
        <v>190800</v>
      </c>
      <c r="D8590" s="181">
        <v>4</v>
      </c>
      <c r="E8590" s="180" t="s">
        <v>12672</v>
      </c>
      <c r="F8590" s="180" t="s">
        <v>189</v>
      </c>
    </row>
    <row r="8591" spans="1:6">
      <c r="A8591" s="180" t="s">
        <v>397</v>
      </c>
      <c r="B8591" s="181">
        <v>3860</v>
      </c>
      <c r="C8591" s="181">
        <v>202800</v>
      </c>
      <c r="D8591" s="181">
        <v>4</v>
      </c>
      <c r="E8591" s="180" t="s">
        <v>12673</v>
      </c>
      <c r="F8591" s="180" t="s">
        <v>160</v>
      </c>
    </row>
    <row r="8592" spans="1:6">
      <c r="A8592" s="180" t="s">
        <v>397</v>
      </c>
      <c r="B8592" s="181">
        <v>4053</v>
      </c>
      <c r="C8592" s="181">
        <v>375700</v>
      </c>
      <c r="D8592" s="181">
        <v>4</v>
      </c>
      <c r="E8592" s="180" t="s">
        <v>12674</v>
      </c>
      <c r="F8592" s="180" t="s">
        <v>67</v>
      </c>
    </row>
    <row r="8593" spans="1:6">
      <c r="A8593" s="180" t="s">
        <v>397</v>
      </c>
      <c r="B8593" s="181">
        <v>5168</v>
      </c>
      <c r="C8593" s="181">
        <v>368300</v>
      </c>
      <c r="D8593" s="181">
        <v>4</v>
      </c>
      <c r="E8593" s="180" t="s">
        <v>12675</v>
      </c>
      <c r="F8593" s="180" t="s">
        <v>47</v>
      </c>
    </row>
    <row r="8594" spans="1:6">
      <c r="A8594" s="180" t="s">
        <v>397</v>
      </c>
      <c r="B8594" s="181">
        <v>4420</v>
      </c>
      <c r="C8594" s="181">
        <v>260600</v>
      </c>
      <c r="D8594" s="181">
        <v>4</v>
      </c>
      <c r="E8594" s="180" t="s">
        <v>12676</v>
      </c>
      <c r="F8594" s="180" t="s">
        <v>3</v>
      </c>
    </row>
    <row r="8595" spans="1:6">
      <c r="A8595" s="180" t="s">
        <v>397</v>
      </c>
      <c r="B8595" s="181">
        <v>4352</v>
      </c>
      <c r="C8595" s="181">
        <v>448400</v>
      </c>
      <c r="D8595" s="181">
        <v>4</v>
      </c>
      <c r="E8595" s="180" t="s">
        <v>12677</v>
      </c>
      <c r="F8595" s="180" t="s">
        <v>67</v>
      </c>
    </row>
    <row r="8596" spans="1:6">
      <c r="A8596" s="180" t="s">
        <v>397</v>
      </c>
      <c r="B8596" s="181">
        <v>9400</v>
      </c>
      <c r="C8596" s="181">
        <v>356000</v>
      </c>
      <c r="D8596" s="181">
        <v>8</v>
      </c>
      <c r="E8596" s="180" t="s">
        <v>12678</v>
      </c>
      <c r="F8596" s="180" t="s">
        <v>68</v>
      </c>
    </row>
    <row r="8597" spans="1:6">
      <c r="A8597" s="180" t="s">
        <v>397</v>
      </c>
      <c r="B8597" s="181">
        <v>3024</v>
      </c>
      <c r="C8597" s="181">
        <v>278200</v>
      </c>
      <c r="D8597" s="181">
        <v>4</v>
      </c>
      <c r="E8597" s="180" t="s">
        <v>12679</v>
      </c>
      <c r="F8597" s="180" t="s">
        <v>226</v>
      </c>
    </row>
    <row r="8598" spans="1:6">
      <c r="A8598" s="180" t="s">
        <v>397</v>
      </c>
      <c r="B8598" s="181">
        <v>6132</v>
      </c>
      <c r="C8598" s="181">
        <v>406100</v>
      </c>
      <c r="D8598" s="181">
        <v>6</v>
      </c>
      <c r="E8598" s="180" t="s">
        <v>12680</v>
      </c>
      <c r="F8598" s="180" t="s">
        <v>3</v>
      </c>
    </row>
    <row r="8599" spans="1:6">
      <c r="A8599" s="180" t="s">
        <v>397</v>
      </c>
      <c r="B8599" s="181">
        <v>6876</v>
      </c>
      <c r="C8599" s="181">
        <v>347900</v>
      </c>
      <c r="D8599" s="181">
        <v>5</v>
      </c>
      <c r="E8599" s="180" t="s">
        <v>12681</v>
      </c>
      <c r="F8599" s="180" t="s">
        <v>47</v>
      </c>
    </row>
    <row r="8600" spans="1:6">
      <c r="A8600" s="180" t="s">
        <v>397</v>
      </c>
      <c r="B8600" s="181">
        <v>5218</v>
      </c>
      <c r="C8600" s="181">
        <v>343500</v>
      </c>
      <c r="D8600" s="181">
        <v>4</v>
      </c>
      <c r="E8600" s="180" t="s">
        <v>12682</v>
      </c>
      <c r="F8600" s="180" t="s">
        <v>47</v>
      </c>
    </row>
    <row r="8601" spans="1:6">
      <c r="A8601" s="180" t="s">
        <v>397</v>
      </c>
      <c r="B8601" s="181">
        <v>11096</v>
      </c>
      <c r="C8601" s="181">
        <v>608800</v>
      </c>
      <c r="D8601" s="181">
        <v>8</v>
      </c>
      <c r="E8601" s="180" t="s">
        <v>12683</v>
      </c>
      <c r="F8601" s="180" t="s">
        <v>3</v>
      </c>
    </row>
    <row r="8602" spans="1:6">
      <c r="A8602" s="180" t="s">
        <v>397</v>
      </c>
      <c r="B8602" s="181">
        <v>3288</v>
      </c>
      <c r="C8602" s="181">
        <v>311100</v>
      </c>
      <c r="D8602" s="181">
        <v>6</v>
      </c>
      <c r="E8602" s="180" t="s">
        <v>12684</v>
      </c>
      <c r="F8602" s="180" t="s">
        <v>189</v>
      </c>
    </row>
    <row r="8603" spans="1:6">
      <c r="A8603" s="180" t="s">
        <v>397</v>
      </c>
      <c r="B8603" s="181">
        <v>5220</v>
      </c>
      <c r="C8603" s="181">
        <v>132700</v>
      </c>
      <c r="D8603" s="181">
        <v>4</v>
      </c>
      <c r="E8603" s="180" t="s">
        <v>12685</v>
      </c>
      <c r="F8603" s="180" t="s">
        <v>22</v>
      </c>
    </row>
    <row r="8604" spans="1:6">
      <c r="A8604" s="180" t="s">
        <v>397</v>
      </c>
      <c r="B8604" s="181">
        <v>7139</v>
      </c>
      <c r="C8604" s="181">
        <v>148800</v>
      </c>
      <c r="D8604" s="181">
        <v>5</v>
      </c>
      <c r="E8604" s="180" t="s">
        <v>12686</v>
      </c>
      <c r="F8604" s="180" t="s">
        <v>22</v>
      </c>
    </row>
    <row r="8605" spans="1:6">
      <c r="A8605" s="180" t="s">
        <v>397</v>
      </c>
      <c r="B8605" s="181">
        <v>3308</v>
      </c>
      <c r="C8605" s="181">
        <v>305700</v>
      </c>
      <c r="D8605" s="181">
        <v>4</v>
      </c>
      <c r="E8605" s="180" t="s">
        <v>12687</v>
      </c>
      <c r="F8605" s="180" t="s">
        <v>226</v>
      </c>
    </row>
    <row r="8606" spans="1:6">
      <c r="A8606" s="180" t="s">
        <v>397</v>
      </c>
      <c r="B8606" s="181">
        <v>1728</v>
      </c>
      <c r="C8606" s="181">
        <v>162000</v>
      </c>
      <c r="D8606" s="181">
        <v>4</v>
      </c>
      <c r="E8606" s="180" t="s">
        <v>12688</v>
      </c>
      <c r="F8606" s="180" t="s">
        <v>272</v>
      </c>
    </row>
    <row r="8607" spans="1:6">
      <c r="A8607" s="180" t="s">
        <v>397</v>
      </c>
      <c r="B8607" s="181">
        <v>5596</v>
      </c>
      <c r="C8607" s="181">
        <v>85000</v>
      </c>
      <c r="D8607" s="181">
        <v>5</v>
      </c>
      <c r="E8607" s="180" t="s">
        <v>12689</v>
      </c>
      <c r="F8607" s="180" t="s">
        <v>22</v>
      </c>
    </row>
    <row r="8608" spans="1:6">
      <c r="A8608" s="180" t="s">
        <v>397</v>
      </c>
      <c r="B8608" s="181">
        <v>6275</v>
      </c>
      <c r="C8608" s="181">
        <v>836000</v>
      </c>
      <c r="D8608" s="181">
        <v>8</v>
      </c>
      <c r="E8608" s="180" t="s">
        <v>12690</v>
      </c>
      <c r="F8608" s="180" t="s">
        <v>67</v>
      </c>
    </row>
    <row r="8609" spans="1:6">
      <c r="A8609" s="180" t="s">
        <v>397</v>
      </c>
      <c r="B8609" s="181">
        <v>5304</v>
      </c>
      <c r="C8609" s="181">
        <v>260500</v>
      </c>
      <c r="D8609" s="181">
        <v>4</v>
      </c>
      <c r="E8609" s="180" t="s">
        <v>12691</v>
      </c>
      <c r="F8609" s="180" t="s">
        <v>3</v>
      </c>
    </row>
    <row r="8610" spans="1:6">
      <c r="A8610" s="180" t="s">
        <v>397</v>
      </c>
      <c r="B8610" s="181">
        <v>5742</v>
      </c>
      <c r="C8610" s="181">
        <v>242200</v>
      </c>
      <c r="D8610" s="181">
        <v>5</v>
      </c>
      <c r="E8610" s="180" t="s">
        <v>12692</v>
      </c>
      <c r="F8610" s="180" t="s">
        <v>160</v>
      </c>
    </row>
    <row r="8611" spans="1:6">
      <c r="A8611" s="180" t="s">
        <v>397</v>
      </c>
      <c r="B8611" s="181">
        <v>4021</v>
      </c>
      <c r="C8611" s="181">
        <v>281900</v>
      </c>
      <c r="D8611" s="181">
        <v>4</v>
      </c>
      <c r="E8611" s="180" t="s">
        <v>12693</v>
      </c>
      <c r="F8611" s="180" t="s">
        <v>192</v>
      </c>
    </row>
    <row r="8612" spans="1:6">
      <c r="A8612" s="180" t="s">
        <v>397</v>
      </c>
      <c r="B8612" s="181">
        <v>6344</v>
      </c>
      <c r="C8612" s="181">
        <v>91200</v>
      </c>
      <c r="D8612" s="181">
        <v>4</v>
      </c>
      <c r="E8612" s="180" t="s">
        <v>12694</v>
      </c>
      <c r="F8612" s="180" t="s">
        <v>22</v>
      </c>
    </row>
    <row r="8613" spans="1:6">
      <c r="A8613" s="180" t="s">
        <v>397</v>
      </c>
      <c r="B8613" s="181">
        <v>7462</v>
      </c>
      <c r="C8613" s="181">
        <v>103200</v>
      </c>
      <c r="D8613" s="181">
        <v>7</v>
      </c>
      <c r="E8613" s="180" t="s">
        <v>12695</v>
      </c>
      <c r="F8613" s="180" t="s">
        <v>160</v>
      </c>
    </row>
    <row r="8614" spans="1:6">
      <c r="A8614" s="180" t="s">
        <v>397</v>
      </c>
      <c r="B8614" s="181">
        <v>8091</v>
      </c>
      <c r="C8614" s="181">
        <v>205400</v>
      </c>
      <c r="D8614" s="181">
        <v>8</v>
      </c>
      <c r="E8614" s="180" t="s">
        <v>12696</v>
      </c>
      <c r="F8614" s="180" t="s">
        <v>22</v>
      </c>
    </row>
    <row r="8615" spans="1:6">
      <c r="A8615" s="180" t="s">
        <v>397</v>
      </c>
      <c r="B8615" s="181">
        <v>3730</v>
      </c>
      <c r="C8615" s="181">
        <v>311600</v>
      </c>
      <c r="D8615" s="181">
        <v>5</v>
      </c>
      <c r="E8615" s="180" t="s">
        <v>12697</v>
      </c>
      <c r="F8615" s="180" t="s">
        <v>47</v>
      </c>
    </row>
    <row r="8616" spans="1:6">
      <c r="A8616" s="180" t="s">
        <v>397</v>
      </c>
      <c r="B8616" s="181">
        <v>7344</v>
      </c>
      <c r="C8616" s="181">
        <v>109200</v>
      </c>
      <c r="D8616" s="181">
        <v>4</v>
      </c>
      <c r="E8616" s="180" t="s">
        <v>12698</v>
      </c>
      <c r="F8616" s="180" t="s">
        <v>22</v>
      </c>
    </row>
    <row r="8617" spans="1:6">
      <c r="A8617" s="180" t="s">
        <v>397</v>
      </c>
      <c r="B8617" s="181">
        <v>2842</v>
      </c>
      <c r="C8617" s="181">
        <v>208500</v>
      </c>
      <c r="D8617" s="181">
        <v>4</v>
      </c>
      <c r="E8617" s="180" t="s">
        <v>12699</v>
      </c>
      <c r="F8617" s="180" t="s">
        <v>118</v>
      </c>
    </row>
    <row r="8618" spans="1:6">
      <c r="A8618" s="180" t="s">
        <v>397</v>
      </c>
      <c r="B8618" s="181">
        <v>3359</v>
      </c>
      <c r="C8618" s="181">
        <v>310200</v>
      </c>
      <c r="D8618" s="181">
        <v>4</v>
      </c>
      <c r="E8618" s="180" t="s">
        <v>12700</v>
      </c>
      <c r="F8618" s="180" t="s">
        <v>47</v>
      </c>
    </row>
    <row r="8619" spans="1:6">
      <c r="A8619" s="180" t="s">
        <v>397</v>
      </c>
      <c r="B8619" s="181">
        <v>3336</v>
      </c>
      <c r="C8619" s="181">
        <v>301600</v>
      </c>
      <c r="D8619" s="181">
        <v>4</v>
      </c>
      <c r="E8619" s="180" t="s">
        <v>12701</v>
      </c>
      <c r="F8619" s="180" t="s">
        <v>47</v>
      </c>
    </row>
    <row r="8620" spans="1:6">
      <c r="A8620" s="180" t="s">
        <v>397</v>
      </c>
      <c r="B8620" s="181">
        <v>5529</v>
      </c>
      <c r="C8620" s="181">
        <v>297400</v>
      </c>
      <c r="D8620" s="181">
        <v>6</v>
      </c>
      <c r="E8620" s="180" t="s">
        <v>12702</v>
      </c>
      <c r="F8620" s="180" t="s">
        <v>267</v>
      </c>
    </row>
    <row r="8621" spans="1:6">
      <c r="A8621" s="180" t="s">
        <v>397</v>
      </c>
      <c r="B8621" s="181">
        <v>5976</v>
      </c>
      <c r="C8621" s="181">
        <v>240100</v>
      </c>
      <c r="D8621" s="181">
        <v>6</v>
      </c>
      <c r="E8621" s="180" t="s">
        <v>12703</v>
      </c>
      <c r="F8621" s="180" t="s">
        <v>22</v>
      </c>
    </row>
    <row r="8622" spans="1:6">
      <c r="A8622" s="180" t="s">
        <v>397</v>
      </c>
      <c r="B8622" s="181">
        <v>4554</v>
      </c>
      <c r="C8622" s="181">
        <v>294300</v>
      </c>
      <c r="D8622" s="181">
        <v>5</v>
      </c>
      <c r="E8622" s="180" t="s">
        <v>12704</v>
      </c>
      <c r="F8622" s="180" t="s">
        <v>314</v>
      </c>
    </row>
    <row r="8623" spans="1:6">
      <c r="A8623" s="180" t="s">
        <v>397</v>
      </c>
      <c r="B8623" s="181">
        <v>3288</v>
      </c>
      <c r="C8623" s="181">
        <v>98600</v>
      </c>
      <c r="D8623" s="181">
        <v>4</v>
      </c>
      <c r="E8623" s="180" t="s">
        <v>12705</v>
      </c>
      <c r="F8623" s="180" t="s">
        <v>160</v>
      </c>
    </row>
    <row r="8624" spans="1:6">
      <c r="A8624" s="180" t="s">
        <v>397</v>
      </c>
      <c r="B8624" s="181">
        <v>6972</v>
      </c>
      <c r="C8624" s="181">
        <v>123000</v>
      </c>
      <c r="D8624" s="181">
        <v>4</v>
      </c>
      <c r="E8624" s="180" t="s">
        <v>12706</v>
      </c>
      <c r="F8624" s="180" t="s">
        <v>22</v>
      </c>
    </row>
    <row r="8625" spans="1:6">
      <c r="A8625" s="180" t="s">
        <v>397</v>
      </c>
      <c r="B8625" s="181">
        <v>9406</v>
      </c>
      <c r="C8625" s="181">
        <v>134900</v>
      </c>
      <c r="D8625" s="181">
        <v>4</v>
      </c>
      <c r="E8625" s="180" t="s">
        <v>12707</v>
      </c>
      <c r="F8625" s="180" t="s">
        <v>22</v>
      </c>
    </row>
    <row r="8626" spans="1:6">
      <c r="A8626" s="180" t="s">
        <v>397</v>
      </c>
      <c r="B8626" s="181">
        <v>4420</v>
      </c>
      <c r="C8626" s="181">
        <v>268900</v>
      </c>
      <c r="D8626" s="181">
        <v>4</v>
      </c>
      <c r="E8626" s="180" t="s">
        <v>12708</v>
      </c>
      <c r="F8626" s="180" t="s">
        <v>3</v>
      </c>
    </row>
    <row r="8627" spans="1:6">
      <c r="A8627" s="180" t="s">
        <v>397</v>
      </c>
      <c r="B8627" s="181">
        <v>11820</v>
      </c>
      <c r="C8627" s="181">
        <v>591800</v>
      </c>
      <c r="D8627" s="181">
        <v>6</v>
      </c>
      <c r="E8627" s="180" t="s">
        <v>12709</v>
      </c>
      <c r="F8627" s="180" t="s">
        <v>3</v>
      </c>
    </row>
    <row r="8628" spans="1:6">
      <c r="A8628" s="180" t="s">
        <v>397</v>
      </c>
      <c r="B8628" s="181">
        <v>4621</v>
      </c>
      <c r="C8628" s="181">
        <v>71600</v>
      </c>
      <c r="D8628" s="181">
        <v>5</v>
      </c>
      <c r="E8628" s="180" t="s">
        <v>12710</v>
      </c>
      <c r="F8628" s="180" t="s">
        <v>160</v>
      </c>
    </row>
    <row r="8629" spans="1:6">
      <c r="A8629" s="180" t="s">
        <v>397</v>
      </c>
      <c r="B8629" s="181">
        <v>5584</v>
      </c>
      <c r="C8629" s="181">
        <v>659400</v>
      </c>
      <c r="D8629" s="181">
        <v>4</v>
      </c>
      <c r="E8629" s="180" t="s">
        <v>12711</v>
      </c>
      <c r="F8629" s="180" t="s">
        <v>67</v>
      </c>
    </row>
    <row r="8630" spans="1:6">
      <c r="A8630" s="180" t="s">
        <v>397</v>
      </c>
      <c r="B8630" s="181">
        <v>7072</v>
      </c>
      <c r="C8630" s="181">
        <v>219200</v>
      </c>
      <c r="D8630" s="181">
        <v>4</v>
      </c>
      <c r="E8630" s="180" t="s">
        <v>12712</v>
      </c>
      <c r="F8630" s="180" t="s">
        <v>3</v>
      </c>
    </row>
    <row r="8631" spans="1:6">
      <c r="A8631" s="180" t="s">
        <v>397</v>
      </c>
      <c r="B8631" s="181">
        <v>4898</v>
      </c>
      <c r="C8631" s="181">
        <v>314900</v>
      </c>
      <c r="D8631" s="181">
        <v>5</v>
      </c>
      <c r="E8631" s="180" t="s">
        <v>12713</v>
      </c>
      <c r="F8631" s="180" t="s">
        <v>118</v>
      </c>
    </row>
    <row r="8632" spans="1:6">
      <c r="A8632" s="180" t="s">
        <v>397</v>
      </c>
      <c r="B8632" s="181">
        <v>2954</v>
      </c>
      <c r="C8632" s="181">
        <v>88000</v>
      </c>
      <c r="D8632" s="181">
        <v>4</v>
      </c>
      <c r="E8632" s="180" t="s">
        <v>12714</v>
      </c>
      <c r="F8632" s="180" t="s">
        <v>22</v>
      </c>
    </row>
    <row r="8633" spans="1:6">
      <c r="A8633" s="180" t="s">
        <v>397</v>
      </c>
      <c r="B8633" s="181">
        <v>4194</v>
      </c>
      <c r="C8633" s="181">
        <v>369100</v>
      </c>
      <c r="D8633" s="181">
        <v>4</v>
      </c>
      <c r="E8633" s="180" t="s">
        <v>12715</v>
      </c>
      <c r="F8633" s="180" t="s">
        <v>47</v>
      </c>
    </row>
    <row r="8634" spans="1:6">
      <c r="A8634" s="180" t="s">
        <v>397</v>
      </c>
      <c r="B8634" s="181">
        <v>3936</v>
      </c>
      <c r="C8634" s="181">
        <v>422100</v>
      </c>
      <c r="D8634" s="181">
        <v>4</v>
      </c>
      <c r="E8634" s="180" t="s">
        <v>12716</v>
      </c>
      <c r="F8634" s="180" t="s">
        <v>126</v>
      </c>
    </row>
    <row r="8635" spans="1:6">
      <c r="A8635" s="180" t="s">
        <v>397</v>
      </c>
      <c r="B8635" s="181">
        <v>7272</v>
      </c>
      <c r="C8635" s="181">
        <v>256600</v>
      </c>
      <c r="D8635" s="181">
        <v>6</v>
      </c>
      <c r="E8635" s="180" t="s">
        <v>12717</v>
      </c>
      <c r="F8635" s="180" t="s">
        <v>22</v>
      </c>
    </row>
    <row r="8636" spans="1:6">
      <c r="A8636" s="180" t="s">
        <v>397</v>
      </c>
      <c r="B8636" s="181">
        <v>6588</v>
      </c>
      <c r="C8636" s="181">
        <v>357600</v>
      </c>
      <c r="D8636" s="181">
        <v>8</v>
      </c>
      <c r="E8636" s="180" t="s">
        <v>12718</v>
      </c>
      <c r="F8636" s="180" t="s">
        <v>47</v>
      </c>
    </row>
    <row r="8637" spans="1:6">
      <c r="A8637" s="180" t="s">
        <v>397</v>
      </c>
      <c r="B8637" s="181">
        <v>4046</v>
      </c>
      <c r="C8637" s="181">
        <v>317900</v>
      </c>
      <c r="D8637" s="181">
        <v>5</v>
      </c>
      <c r="E8637" s="180" t="s">
        <v>12719</v>
      </c>
      <c r="F8637" s="180" t="s">
        <v>47</v>
      </c>
    </row>
    <row r="8638" spans="1:6">
      <c r="A8638" s="180" t="s">
        <v>397</v>
      </c>
      <c r="B8638" s="181">
        <v>3414</v>
      </c>
      <c r="C8638" s="181">
        <v>310000</v>
      </c>
      <c r="D8638" s="181">
        <v>5</v>
      </c>
      <c r="E8638" s="180" t="s">
        <v>12720</v>
      </c>
      <c r="F8638" s="180" t="s">
        <v>47</v>
      </c>
    </row>
    <row r="8639" spans="1:6">
      <c r="A8639" s="180" t="s">
        <v>397</v>
      </c>
      <c r="B8639" s="181">
        <v>6784</v>
      </c>
      <c r="C8639" s="181">
        <v>92600</v>
      </c>
      <c r="D8639" s="181">
        <v>4</v>
      </c>
      <c r="E8639" s="180" t="s">
        <v>12721</v>
      </c>
      <c r="F8639" s="180" t="s">
        <v>22</v>
      </c>
    </row>
    <row r="8640" spans="1:6">
      <c r="A8640" s="180" t="s">
        <v>397</v>
      </c>
      <c r="B8640" s="181">
        <v>7782</v>
      </c>
      <c r="C8640" s="181">
        <v>337200</v>
      </c>
      <c r="D8640" s="181">
        <v>6</v>
      </c>
      <c r="E8640" s="180" t="s">
        <v>12722</v>
      </c>
      <c r="F8640" s="180" t="s">
        <v>68</v>
      </c>
    </row>
    <row r="8641" spans="1:6">
      <c r="A8641" s="180" t="s">
        <v>397</v>
      </c>
      <c r="B8641" s="181">
        <v>6370</v>
      </c>
      <c r="C8641" s="181">
        <v>1001500</v>
      </c>
      <c r="D8641" s="181">
        <v>6</v>
      </c>
      <c r="E8641" s="180" t="s">
        <v>12723</v>
      </c>
      <c r="F8641" s="180" t="s">
        <v>60</v>
      </c>
    </row>
    <row r="8642" spans="1:6">
      <c r="A8642" s="180" t="s">
        <v>397</v>
      </c>
      <c r="B8642" s="181">
        <v>2133</v>
      </c>
      <c r="C8642" s="181">
        <v>208100</v>
      </c>
      <c r="D8642" s="181">
        <v>4</v>
      </c>
      <c r="E8642" s="180" t="s">
        <v>12724</v>
      </c>
      <c r="F8642" s="180" t="s">
        <v>47</v>
      </c>
    </row>
    <row r="8643" spans="1:6">
      <c r="A8643" s="180" t="s">
        <v>397</v>
      </c>
      <c r="B8643" s="181">
        <v>5222</v>
      </c>
      <c r="C8643" s="181">
        <v>118100</v>
      </c>
      <c r="D8643" s="181">
        <v>4</v>
      </c>
      <c r="E8643" s="180" t="s">
        <v>12725</v>
      </c>
      <c r="F8643" s="180" t="s">
        <v>22</v>
      </c>
    </row>
    <row r="8644" spans="1:6">
      <c r="A8644" s="180" t="s">
        <v>397</v>
      </c>
      <c r="B8644" s="181">
        <v>3360</v>
      </c>
      <c r="C8644" s="181">
        <v>216800</v>
      </c>
      <c r="D8644" s="181">
        <v>4</v>
      </c>
      <c r="E8644" s="180" t="s">
        <v>12726</v>
      </c>
      <c r="F8644" s="180" t="s">
        <v>194</v>
      </c>
    </row>
    <row r="8645" spans="1:6">
      <c r="A8645" s="180" t="s">
        <v>397</v>
      </c>
      <c r="B8645" s="181">
        <v>8024</v>
      </c>
      <c r="C8645" s="181">
        <v>143100</v>
      </c>
      <c r="D8645" s="181">
        <v>4</v>
      </c>
      <c r="E8645" s="180" t="s">
        <v>12727</v>
      </c>
      <c r="F8645" s="180" t="s">
        <v>22</v>
      </c>
    </row>
    <row r="8646" spans="1:6">
      <c r="A8646" s="180" t="s">
        <v>397</v>
      </c>
      <c r="B8646" s="181">
        <v>10600</v>
      </c>
      <c r="C8646" s="181">
        <v>552400</v>
      </c>
      <c r="D8646" s="181">
        <v>8</v>
      </c>
      <c r="E8646" s="180" t="s">
        <v>12728</v>
      </c>
      <c r="F8646" s="180" t="s">
        <v>3</v>
      </c>
    </row>
    <row r="8647" spans="1:6">
      <c r="A8647" s="180" t="s">
        <v>397</v>
      </c>
      <c r="B8647" s="181">
        <v>5478</v>
      </c>
      <c r="C8647" s="181">
        <v>278300</v>
      </c>
      <c r="D8647" s="181">
        <v>4</v>
      </c>
      <c r="E8647" s="180" t="s">
        <v>12729</v>
      </c>
      <c r="F8647" s="180" t="s">
        <v>128</v>
      </c>
    </row>
    <row r="8648" spans="1:6">
      <c r="A8648" s="180" t="s">
        <v>397</v>
      </c>
      <c r="B8648" s="181">
        <v>4420</v>
      </c>
      <c r="C8648" s="181">
        <v>268500</v>
      </c>
      <c r="D8648" s="181">
        <v>4</v>
      </c>
      <c r="E8648" s="180" t="s">
        <v>12730</v>
      </c>
      <c r="F8648" s="180" t="s">
        <v>3</v>
      </c>
    </row>
    <row r="8649" spans="1:6">
      <c r="A8649" s="180" t="s">
        <v>397</v>
      </c>
      <c r="B8649" s="181">
        <v>4992</v>
      </c>
      <c r="C8649" s="181">
        <v>310700</v>
      </c>
      <c r="D8649" s="181">
        <v>6</v>
      </c>
      <c r="E8649" s="180" t="s">
        <v>12731</v>
      </c>
      <c r="F8649" s="180" t="s">
        <v>47</v>
      </c>
    </row>
    <row r="8650" spans="1:6">
      <c r="A8650" s="180" t="s">
        <v>397</v>
      </c>
      <c r="B8650" s="181">
        <v>8808</v>
      </c>
      <c r="C8650" s="181">
        <v>149600</v>
      </c>
      <c r="D8650" s="181">
        <v>5</v>
      </c>
      <c r="E8650" s="180" t="s">
        <v>12732</v>
      </c>
      <c r="F8650" s="180" t="s">
        <v>22</v>
      </c>
    </row>
    <row r="8651" spans="1:6">
      <c r="A8651" s="180" t="s">
        <v>397</v>
      </c>
      <c r="B8651" s="181">
        <v>3708</v>
      </c>
      <c r="C8651" s="181">
        <v>378600</v>
      </c>
      <c r="D8651" s="181">
        <v>4</v>
      </c>
      <c r="E8651" s="180" t="s">
        <v>12733</v>
      </c>
      <c r="F8651" s="180" t="s">
        <v>67</v>
      </c>
    </row>
    <row r="8652" spans="1:6">
      <c r="A8652" s="180" t="s">
        <v>397</v>
      </c>
      <c r="B8652" s="181">
        <v>5280</v>
      </c>
      <c r="C8652" s="181">
        <v>292000</v>
      </c>
      <c r="D8652" s="181">
        <v>4</v>
      </c>
      <c r="E8652" s="180" t="s">
        <v>12734</v>
      </c>
      <c r="F8652" s="180" t="s">
        <v>220</v>
      </c>
    </row>
    <row r="8653" spans="1:6">
      <c r="A8653" s="180" t="s">
        <v>397</v>
      </c>
      <c r="B8653" s="181">
        <v>3480</v>
      </c>
      <c r="C8653" s="181">
        <v>183500</v>
      </c>
      <c r="D8653" s="181">
        <v>4</v>
      </c>
      <c r="E8653" s="180" t="s">
        <v>12735</v>
      </c>
      <c r="F8653" s="180" t="s">
        <v>68</v>
      </c>
    </row>
    <row r="8654" spans="1:6">
      <c r="A8654" s="180" t="s">
        <v>397</v>
      </c>
      <c r="B8654" s="181">
        <v>3264</v>
      </c>
      <c r="C8654" s="181">
        <v>221100</v>
      </c>
      <c r="D8654" s="181">
        <v>4</v>
      </c>
      <c r="E8654" s="180" t="s">
        <v>12736</v>
      </c>
      <c r="F8654" s="180" t="s">
        <v>128</v>
      </c>
    </row>
    <row r="8655" spans="1:6">
      <c r="A8655" s="180" t="s">
        <v>397</v>
      </c>
      <c r="B8655" s="181">
        <v>6096</v>
      </c>
      <c r="C8655" s="181">
        <v>89200</v>
      </c>
      <c r="D8655" s="181">
        <v>4</v>
      </c>
      <c r="E8655" s="180" t="s">
        <v>12737</v>
      </c>
      <c r="F8655" s="180" t="s">
        <v>22</v>
      </c>
    </row>
    <row r="8656" spans="1:6">
      <c r="A8656" s="180" t="s">
        <v>397</v>
      </c>
      <c r="B8656" s="181">
        <v>5102</v>
      </c>
      <c r="C8656" s="181">
        <v>409200</v>
      </c>
      <c r="D8656" s="181">
        <v>4</v>
      </c>
      <c r="E8656" s="180" t="s">
        <v>12738</v>
      </c>
      <c r="F8656" s="180" t="s">
        <v>67</v>
      </c>
    </row>
    <row r="8657" spans="1:6">
      <c r="A8657" s="180" t="s">
        <v>397</v>
      </c>
      <c r="B8657" s="181">
        <v>7160</v>
      </c>
      <c r="C8657" s="181">
        <v>421300</v>
      </c>
      <c r="D8657" s="181">
        <v>6</v>
      </c>
      <c r="E8657" s="180" t="s">
        <v>12739</v>
      </c>
      <c r="F8657" s="180" t="s">
        <v>3</v>
      </c>
    </row>
    <row r="8658" spans="1:6">
      <c r="A8658" s="180" t="s">
        <v>397</v>
      </c>
      <c r="B8658" s="181">
        <v>3492</v>
      </c>
      <c r="C8658" s="181">
        <v>238500</v>
      </c>
      <c r="D8658" s="181">
        <v>4</v>
      </c>
      <c r="E8658" s="180" t="s">
        <v>12740</v>
      </c>
      <c r="F8658" s="180" t="s">
        <v>118</v>
      </c>
    </row>
    <row r="8659" spans="1:6">
      <c r="A8659" s="180" t="s">
        <v>397</v>
      </c>
      <c r="B8659" s="181">
        <v>11180</v>
      </c>
      <c r="C8659" s="181">
        <v>767200</v>
      </c>
      <c r="D8659" s="181">
        <v>8</v>
      </c>
      <c r="E8659" s="180" t="s">
        <v>12741</v>
      </c>
      <c r="F8659" s="180" t="s">
        <v>3</v>
      </c>
    </row>
    <row r="8660" spans="1:6">
      <c r="A8660" s="180" t="s">
        <v>397</v>
      </c>
      <c r="B8660" s="181">
        <v>5211</v>
      </c>
      <c r="C8660" s="181">
        <v>327000</v>
      </c>
      <c r="D8660" s="181">
        <v>5</v>
      </c>
      <c r="E8660" s="180" t="s">
        <v>12742</v>
      </c>
      <c r="F8660" s="180" t="s">
        <v>60</v>
      </c>
    </row>
    <row r="8661" spans="1:6">
      <c r="A8661" s="180" t="s">
        <v>397</v>
      </c>
      <c r="B8661" s="181">
        <v>4400</v>
      </c>
      <c r="C8661" s="181">
        <v>222000</v>
      </c>
      <c r="D8661" s="181">
        <v>4</v>
      </c>
      <c r="E8661" s="180" t="s">
        <v>12743</v>
      </c>
      <c r="F8661" s="180" t="s">
        <v>189</v>
      </c>
    </row>
    <row r="8662" spans="1:6">
      <c r="A8662" s="180" t="s">
        <v>397</v>
      </c>
      <c r="B8662" s="181">
        <v>5600</v>
      </c>
      <c r="C8662" s="181">
        <v>336900</v>
      </c>
      <c r="D8662" s="181">
        <v>6</v>
      </c>
      <c r="E8662" s="180" t="s">
        <v>12744</v>
      </c>
      <c r="F8662" s="180" t="s">
        <v>128</v>
      </c>
    </row>
    <row r="8663" spans="1:6">
      <c r="A8663" s="180" t="s">
        <v>397</v>
      </c>
      <c r="B8663" s="181">
        <v>3628</v>
      </c>
      <c r="C8663" s="181">
        <v>241700</v>
      </c>
      <c r="D8663" s="181">
        <v>4</v>
      </c>
      <c r="E8663" s="180" t="s">
        <v>12745</v>
      </c>
      <c r="F8663" s="180" t="s">
        <v>128</v>
      </c>
    </row>
    <row r="8664" spans="1:6">
      <c r="A8664" s="180" t="s">
        <v>397</v>
      </c>
      <c r="B8664" s="181">
        <v>6384</v>
      </c>
      <c r="C8664" s="181">
        <v>420000</v>
      </c>
      <c r="D8664" s="181">
        <v>6</v>
      </c>
      <c r="E8664" s="180" t="s">
        <v>12746</v>
      </c>
      <c r="F8664" s="180" t="s">
        <v>3</v>
      </c>
    </row>
    <row r="8665" spans="1:6">
      <c r="A8665" s="180" t="s">
        <v>397</v>
      </c>
      <c r="B8665" s="181">
        <v>4800</v>
      </c>
      <c r="C8665" s="181">
        <v>161100</v>
      </c>
      <c r="D8665" s="181">
        <v>6</v>
      </c>
      <c r="E8665" s="180" t="s">
        <v>12747</v>
      </c>
      <c r="F8665" s="180" t="s">
        <v>68</v>
      </c>
    </row>
    <row r="8666" spans="1:6">
      <c r="A8666" s="180" t="s">
        <v>397</v>
      </c>
      <c r="B8666" s="181">
        <v>5613</v>
      </c>
      <c r="C8666" s="181">
        <v>100400</v>
      </c>
      <c r="D8666" s="181">
        <v>4</v>
      </c>
      <c r="E8666" s="180" t="s">
        <v>12748</v>
      </c>
      <c r="F8666" s="180" t="s">
        <v>22</v>
      </c>
    </row>
    <row r="8667" spans="1:6">
      <c r="A8667" s="180" t="s">
        <v>397</v>
      </c>
      <c r="B8667" s="181">
        <v>4266</v>
      </c>
      <c r="C8667" s="181">
        <v>720100</v>
      </c>
      <c r="D8667" s="181">
        <v>7</v>
      </c>
      <c r="E8667" s="180" t="s">
        <v>12749</v>
      </c>
      <c r="F8667" s="180" t="s">
        <v>67</v>
      </c>
    </row>
    <row r="8668" spans="1:6">
      <c r="A8668" s="180" t="s">
        <v>397</v>
      </c>
      <c r="B8668" s="181">
        <v>3466</v>
      </c>
      <c r="C8668" s="181">
        <v>243100</v>
      </c>
      <c r="D8668" s="181">
        <v>4</v>
      </c>
      <c r="E8668" s="180" t="s">
        <v>12750</v>
      </c>
      <c r="F8668" s="180" t="s">
        <v>118</v>
      </c>
    </row>
    <row r="8669" spans="1:6">
      <c r="A8669" s="180" t="s">
        <v>397</v>
      </c>
      <c r="B8669" s="181">
        <v>6380</v>
      </c>
      <c r="C8669" s="181">
        <v>469500</v>
      </c>
      <c r="D8669" s="181">
        <v>6</v>
      </c>
      <c r="E8669" s="180" t="s">
        <v>12751</v>
      </c>
      <c r="F8669" s="180" t="s">
        <v>60</v>
      </c>
    </row>
    <row r="8670" spans="1:6">
      <c r="A8670" s="180" t="s">
        <v>397</v>
      </c>
      <c r="B8670" s="181">
        <v>10345</v>
      </c>
      <c r="C8670" s="181">
        <v>542200</v>
      </c>
      <c r="D8670" s="181">
        <v>4</v>
      </c>
      <c r="E8670" s="180" t="s">
        <v>12752</v>
      </c>
      <c r="F8670" s="180" t="s">
        <v>60</v>
      </c>
    </row>
    <row r="8671" spans="1:6">
      <c r="A8671" s="180" t="s">
        <v>397</v>
      </c>
      <c r="B8671" s="181">
        <v>6720</v>
      </c>
      <c r="C8671" s="181">
        <v>791100</v>
      </c>
      <c r="D8671" s="181">
        <v>8</v>
      </c>
      <c r="E8671" s="180" t="s">
        <v>12753</v>
      </c>
      <c r="F8671" s="180" t="s">
        <v>67</v>
      </c>
    </row>
    <row r="8672" spans="1:6">
      <c r="A8672" s="180" t="s">
        <v>397</v>
      </c>
      <c r="B8672" s="181">
        <v>4494</v>
      </c>
      <c r="C8672" s="181">
        <v>399000</v>
      </c>
      <c r="D8672" s="181">
        <v>5</v>
      </c>
      <c r="E8672" s="180" t="s">
        <v>12754</v>
      </c>
      <c r="F8672" s="180" t="s">
        <v>47</v>
      </c>
    </row>
    <row r="8673" spans="1:6">
      <c r="A8673" s="180" t="s">
        <v>397</v>
      </c>
      <c r="B8673" s="181">
        <v>6016</v>
      </c>
      <c r="C8673" s="181">
        <v>691100</v>
      </c>
      <c r="D8673" s="181">
        <v>6</v>
      </c>
      <c r="E8673" s="180" t="s">
        <v>12755</v>
      </c>
      <c r="F8673" s="180" t="s">
        <v>67</v>
      </c>
    </row>
    <row r="8674" spans="1:6">
      <c r="A8674" s="180" t="s">
        <v>397</v>
      </c>
      <c r="B8674" s="181">
        <v>12096</v>
      </c>
      <c r="C8674" s="181">
        <v>373200</v>
      </c>
      <c r="D8674" s="181">
        <v>8</v>
      </c>
      <c r="E8674" s="180" t="s">
        <v>12756</v>
      </c>
      <c r="F8674" s="180" t="s">
        <v>68</v>
      </c>
    </row>
    <row r="8675" spans="1:6">
      <c r="A8675" s="180" t="s">
        <v>397</v>
      </c>
      <c r="B8675" s="181">
        <v>7072</v>
      </c>
      <c r="C8675" s="181">
        <v>118300</v>
      </c>
      <c r="D8675" s="181">
        <v>4</v>
      </c>
      <c r="E8675" s="180" t="s">
        <v>12757</v>
      </c>
      <c r="F8675" s="180" t="s">
        <v>22</v>
      </c>
    </row>
    <row r="8676" spans="1:6">
      <c r="A8676" s="180" t="s">
        <v>397</v>
      </c>
      <c r="B8676" s="181">
        <v>2688</v>
      </c>
      <c r="C8676" s="181">
        <v>221600</v>
      </c>
      <c r="D8676" s="181">
        <v>4</v>
      </c>
      <c r="E8676" s="180" t="s">
        <v>12758</v>
      </c>
      <c r="F8676" s="180" t="s">
        <v>3</v>
      </c>
    </row>
    <row r="8677" spans="1:6">
      <c r="A8677" s="180" t="s">
        <v>397</v>
      </c>
      <c r="B8677" s="181">
        <v>3488</v>
      </c>
      <c r="C8677" s="181">
        <v>195800</v>
      </c>
      <c r="D8677" s="181">
        <v>4</v>
      </c>
      <c r="E8677" s="180" t="s">
        <v>12759</v>
      </c>
      <c r="F8677" s="180" t="s">
        <v>128</v>
      </c>
    </row>
    <row r="8678" spans="1:6">
      <c r="A8678" s="180" t="s">
        <v>397</v>
      </c>
      <c r="B8678" s="181">
        <v>5280</v>
      </c>
      <c r="C8678" s="181">
        <v>120500</v>
      </c>
      <c r="D8678" s="181">
        <v>4</v>
      </c>
      <c r="E8678" s="180" t="s">
        <v>12760</v>
      </c>
      <c r="F8678" s="180" t="s">
        <v>68</v>
      </c>
    </row>
    <row r="8679" spans="1:6">
      <c r="A8679" s="180" t="s">
        <v>397</v>
      </c>
      <c r="B8679" s="181">
        <v>4155</v>
      </c>
      <c r="C8679" s="181">
        <v>175500</v>
      </c>
      <c r="D8679" s="181">
        <v>5</v>
      </c>
      <c r="E8679" s="180" t="s">
        <v>12761</v>
      </c>
      <c r="F8679" s="180" t="s">
        <v>189</v>
      </c>
    </row>
    <row r="8680" spans="1:6">
      <c r="A8680" s="180" t="s">
        <v>397</v>
      </c>
      <c r="B8680" s="181">
        <v>2392</v>
      </c>
      <c r="C8680" s="181">
        <v>138700</v>
      </c>
      <c r="D8680" s="181">
        <v>4</v>
      </c>
      <c r="E8680" s="180" t="s">
        <v>12762</v>
      </c>
      <c r="F8680" s="180" t="s">
        <v>128</v>
      </c>
    </row>
    <row r="8681" spans="1:6">
      <c r="A8681" s="180" t="s">
        <v>397</v>
      </c>
      <c r="B8681" s="181">
        <v>2457</v>
      </c>
      <c r="C8681" s="181">
        <v>234500</v>
      </c>
      <c r="D8681" s="181">
        <v>5</v>
      </c>
      <c r="E8681" s="180" t="s">
        <v>12763</v>
      </c>
      <c r="F8681" s="180" t="s">
        <v>67</v>
      </c>
    </row>
    <row r="8682" spans="1:6">
      <c r="A8682" s="180" t="s">
        <v>397</v>
      </c>
      <c r="B8682" s="181">
        <v>3920</v>
      </c>
      <c r="C8682" s="181">
        <v>234500</v>
      </c>
      <c r="D8682" s="181">
        <v>4</v>
      </c>
      <c r="E8682" s="180" t="s">
        <v>12764</v>
      </c>
      <c r="F8682" s="180" t="s">
        <v>128</v>
      </c>
    </row>
    <row r="8683" spans="1:6">
      <c r="A8683" s="180" t="s">
        <v>397</v>
      </c>
      <c r="B8683" s="181">
        <v>8416</v>
      </c>
      <c r="C8683" s="181">
        <v>292800</v>
      </c>
      <c r="D8683" s="181">
        <v>4</v>
      </c>
      <c r="E8683" s="180" t="s">
        <v>12765</v>
      </c>
      <c r="F8683" s="180" t="s">
        <v>3</v>
      </c>
    </row>
    <row r="8684" spans="1:6">
      <c r="A8684" s="180" t="s">
        <v>397</v>
      </c>
      <c r="B8684" s="181">
        <v>5056</v>
      </c>
      <c r="C8684" s="181">
        <v>262700</v>
      </c>
      <c r="D8684" s="181">
        <v>4</v>
      </c>
      <c r="E8684" s="180" t="s">
        <v>12766</v>
      </c>
      <c r="F8684" s="180" t="s">
        <v>3</v>
      </c>
    </row>
    <row r="8685" spans="1:6">
      <c r="A8685" s="180" t="s">
        <v>397</v>
      </c>
      <c r="B8685" s="181">
        <v>3228</v>
      </c>
      <c r="C8685" s="181">
        <v>195500</v>
      </c>
      <c r="D8685" s="181">
        <v>4</v>
      </c>
      <c r="E8685" s="180" t="s">
        <v>12767</v>
      </c>
      <c r="F8685" s="180" t="s">
        <v>67</v>
      </c>
    </row>
    <row r="8686" spans="1:6">
      <c r="A8686" s="180" t="s">
        <v>397</v>
      </c>
      <c r="B8686" s="181">
        <v>3136</v>
      </c>
      <c r="C8686" s="181">
        <v>187100</v>
      </c>
      <c r="D8686" s="181">
        <v>4</v>
      </c>
      <c r="E8686" s="180" t="s">
        <v>12768</v>
      </c>
      <c r="F8686" s="180" t="s">
        <v>128</v>
      </c>
    </row>
    <row r="8687" spans="1:6">
      <c r="A8687" s="180" t="s">
        <v>397</v>
      </c>
      <c r="B8687" s="181">
        <v>5964</v>
      </c>
      <c r="C8687" s="181">
        <v>405500</v>
      </c>
      <c r="D8687" s="181">
        <v>8</v>
      </c>
      <c r="E8687" s="180" t="s">
        <v>12769</v>
      </c>
      <c r="F8687" s="180" t="s">
        <v>118</v>
      </c>
    </row>
    <row r="8688" spans="1:6">
      <c r="A8688" s="180" t="s">
        <v>397</v>
      </c>
      <c r="B8688" s="181">
        <v>6752</v>
      </c>
      <c r="C8688" s="181">
        <v>472000</v>
      </c>
      <c r="D8688" s="181">
        <v>6</v>
      </c>
      <c r="E8688" s="180" t="s">
        <v>12770</v>
      </c>
      <c r="F8688" s="180" t="s">
        <v>3</v>
      </c>
    </row>
    <row r="8689" spans="1:6">
      <c r="A8689" s="180" t="s">
        <v>397</v>
      </c>
      <c r="B8689" s="181">
        <v>4697</v>
      </c>
      <c r="C8689" s="181">
        <v>233500</v>
      </c>
      <c r="D8689" s="181">
        <v>6</v>
      </c>
      <c r="E8689" s="180" t="s">
        <v>12771</v>
      </c>
      <c r="F8689" s="180" t="s">
        <v>128</v>
      </c>
    </row>
    <row r="8690" spans="1:6">
      <c r="A8690" s="180" t="s">
        <v>397</v>
      </c>
      <c r="B8690" s="181">
        <v>3200</v>
      </c>
      <c r="C8690" s="181">
        <v>253400</v>
      </c>
      <c r="D8690" s="181">
        <v>4</v>
      </c>
      <c r="E8690" s="180" t="s">
        <v>12772</v>
      </c>
      <c r="F8690" s="180" t="s">
        <v>47</v>
      </c>
    </row>
    <row r="8691" spans="1:6">
      <c r="A8691" s="180" t="s">
        <v>397</v>
      </c>
      <c r="B8691" s="181">
        <v>5715</v>
      </c>
      <c r="C8691" s="181">
        <v>330400</v>
      </c>
      <c r="D8691" s="181">
        <v>5</v>
      </c>
      <c r="E8691" s="180" t="s">
        <v>12773</v>
      </c>
      <c r="F8691" s="180" t="s">
        <v>60</v>
      </c>
    </row>
    <row r="8692" spans="1:6">
      <c r="A8692" s="180" t="s">
        <v>397</v>
      </c>
      <c r="B8692" s="181">
        <v>4156</v>
      </c>
      <c r="C8692" s="181">
        <v>637000</v>
      </c>
      <c r="D8692" s="181">
        <v>5</v>
      </c>
      <c r="E8692" s="180" t="s">
        <v>12774</v>
      </c>
      <c r="F8692" s="180" t="s">
        <v>200</v>
      </c>
    </row>
    <row r="8693" spans="1:6">
      <c r="A8693" s="180" t="s">
        <v>397</v>
      </c>
      <c r="B8693" s="181">
        <v>4264</v>
      </c>
      <c r="C8693" s="181">
        <v>213600</v>
      </c>
      <c r="D8693" s="181">
        <v>4</v>
      </c>
      <c r="E8693" s="180" t="s">
        <v>12775</v>
      </c>
      <c r="F8693" s="180" t="s">
        <v>281</v>
      </c>
    </row>
    <row r="8694" spans="1:6">
      <c r="A8694" s="180" t="s">
        <v>397</v>
      </c>
      <c r="B8694" s="181">
        <v>4728</v>
      </c>
      <c r="C8694" s="181">
        <v>438900</v>
      </c>
      <c r="D8694" s="181">
        <v>4</v>
      </c>
      <c r="E8694" s="180" t="s">
        <v>12776</v>
      </c>
      <c r="F8694" s="180" t="s">
        <v>126</v>
      </c>
    </row>
    <row r="8695" spans="1:6">
      <c r="A8695" s="180" t="s">
        <v>397</v>
      </c>
      <c r="B8695" s="181">
        <v>7164</v>
      </c>
      <c r="C8695" s="181">
        <v>287100</v>
      </c>
      <c r="D8695" s="181">
        <v>4</v>
      </c>
      <c r="E8695" s="180" t="s">
        <v>12777</v>
      </c>
      <c r="F8695" s="180" t="s">
        <v>3</v>
      </c>
    </row>
    <row r="8696" spans="1:6">
      <c r="A8696" s="180" t="s">
        <v>397</v>
      </c>
      <c r="B8696" s="181">
        <v>3120</v>
      </c>
      <c r="C8696" s="181">
        <v>261900</v>
      </c>
      <c r="D8696" s="181">
        <v>4</v>
      </c>
      <c r="E8696" s="180" t="s">
        <v>12778</v>
      </c>
      <c r="F8696" s="180" t="s">
        <v>3</v>
      </c>
    </row>
    <row r="8697" spans="1:6">
      <c r="A8697" s="180" t="s">
        <v>397</v>
      </c>
      <c r="B8697" s="181">
        <v>3184</v>
      </c>
      <c r="C8697" s="181">
        <v>130900</v>
      </c>
      <c r="D8697" s="181">
        <v>4</v>
      </c>
      <c r="E8697" s="180" t="s">
        <v>12779</v>
      </c>
      <c r="F8697" s="180" t="s">
        <v>256</v>
      </c>
    </row>
    <row r="8698" spans="1:6">
      <c r="A8698" s="180" t="s">
        <v>397</v>
      </c>
      <c r="B8698" s="181">
        <v>5832</v>
      </c>
      <c r="C8698" s="181">
        <v>96100</v>
      </c>
      <c r="D8698" s="181">
        <v>4</v>
      </c>
      <c r="E8698" s="180" t="s">
        <v>12780</v>
      </c>
      <c r="F8698" s="180" t="s">
        <v>3</v>
      </c>
    </row>
    <row r="8699" spans="1:6">
      <c r="A8699" s="180" t="s">
        <v>397</v>
      </c>
      <c r="B8699" s="181">
        <v>3576</v>
      </c>
      <c r="C8699" s="181">
        <v>434400</v>
      </c>
      <c r="D8699" s="181">
        <v>6</v>
      </c>
      <c r="E8699" s="180" t="s">
        <v>12781</v>
      </c>
      <c r="F8699" s="180" t="s">
        <v>67</v>
      </c>
    </row>
    <row r="8700" spans="1:6">
      <c r="A8700" s="180" t="s">
        <v>397</v>
      </c>
      <c r="B8700" s="181">
        <v>9768</v>
      </c>
      <c r="C8700" s="181">
        <v>470700</v>
      </c>
      <c r="D8700" s="181">
        <v>4</v>
      </c>
      <c r="E8700" s="180" t="s">
        <v>12782</v>
      </c>
      <c r="F8700" s="180" t="s">
        <v>60</v>
      </c>
    </row>
    <row r="8701" spans="1:6">
      <c r="A8701" s="180" t="s">
        <v>397</v>
      </c>
      <c r="B8701" s="181">
        <v>2842</v>
      </c>
      <c r="C8701" s="181">
        <v>203300</v>
      </c>
      <c r="D8701" s="181">
        <v>4</v>
      </c>
      <c r="E8701" s="180" t="s">
        <v>12783</v>
      </c>
      <c r="F8701" s="180" t="s">
        <v>118</v>
      </c>
    </row>
    <row r="8702" spans="1:6">
      <c r="A8702" s="180" t="s">
        <v>397</v>
      </c>
      <c r="B8702" s="181">
        <v>7560</v>
      </c>
      <c r="C8702" s="181">
        <v>183100</v>
      </c>
      <c r="D8702" s="181">
        <v>5</v>
      </c>
      <c r="E8702" s="180" t="s">
        <v>12784</v>
      </c>
      <c r="F8702" s="180" t="s">
        <v>22</v>
      </c>
    </row>
    <row r="8703" spans="1:6">
      <c r="A8703" s="180" t="s">
        <v>397</v>
      </c>
      <c r="B8703" s="181">
        <v>3638</v>
      </c>
      <c r="C8703" s="181">
        <v>915900</v>
      </c>
      <c r="D8703" s="181">
        <v>8</v>
      </c>
      <c r="E8703" s="180" t="s">
        <v>12785</v>
      </c>
      <c r="F8703" s="180" t="s">
        <v>133</v>
      </c>
    </row>
    <row r="8704" spans="1:6">
      <c r="A8704" s="180" t="s">
        <v>397</v>
      </c>
      <c r="B8704" s="181">
        <v>7583</v>
      </c>
      <c r="C8704" s="181">
        <v>381000</v>
      </c>
      <c r="D8704" s="181">
        <v>5</v>
      </c>
      <c r="E8704" s="180" t="s">
        <v>12786</v>
      </c>
      <c r="F8704" s="180" t="s">
        <v>60</v>
      </c>
    </row>
    <row r="8705" spans="1:6">
      <c r="A8705" s="180" t="s">
        <v>397</v>
      </c>
      <c r="B8705" s="181">
        <v>3360</v>
      </c>
      <c r="C8705" s="181">
        <v>326200</v>
      </c>
      <c r="D8705" s="181">
        <v>4</v>
      </c>
      <c r="E8705" s="180" t="s">
        <v>12787</v>
      </c>
      <c r="F8705" s="180" t="s">
        <v>126</v>
      </c>
    </row>
    <row r="8706" spans="1:6">
      <c r="A8706" s="180" t="s">
        <v>397</v>
      </c>
      <c r="B8706" s="181">
        <v>3159</v>
      </c>
      <c r="C8706" s="181">
        <v>244500</v>
      </c>
      <c r="D8706" s="181">
        <v>4</v>
      </c>
      <c r="E8706" s="180" t="s">
        <v>12788</v>
      </c>
      <c r="F8706" s="180" t="s">
        <v>194</v>
      </c>
    </row>
    <row r="8707" spans="1:6">
      <c r="A8707" s="180" t="s">
        <v>397</v>
      </c>
      <c r="B8707" s="181">
        <v>6480</v>
      </c>
      <c r="C8707" s="181">
        <v>523200</v>
      </c>
      <c r="D8707" s="181">
        <v>4</v>
      </c>
      <c r="E8707" s="180" t="s">
        <v>12789</v>
      </c>
      <c r="F8707" s="180" t="s">
        <v>60</v>
      </c>
    </row>
    <row r="8708" spans="1:6">
      <c r="A8708" s="180" t="s">
        <v>397</v>
      </c>
      <c r="B8708" s="181">
        <v>5610</v>
      </c>
      <c r="C8708" s="181">
        <v>146900</v>
      </c>
      <c r="D8708" s="181">
        <v>5</v>
      </c>
      <c r="E8708" s="180" t="s">
        <v>12790</v>
      </c>
      <c r="F8708" s="180" t="s">
        <v>22</v>
      </c>
    </row>
    <row r="8709" spans="1:6">
      <c r="A8709" s="180" t="s">
        <v>397</v>
      </c>
      <c r="B8709" s="181">
        <v>3942</v>
      </c>
      <c r="C8709" s="181">
        <v>218700</v>
      </c>
      <c r="D8709" s="181">
        <v>5</v>
      </c>
      <c r="E8709" s="180" t="s">
        <v>12791</v>
      </c>
      <c r="F8709" s="180" t="s">
        <v>128</v>
      </c>
    </row>
    <row r="8710" spans="1:6">
      <c r="A8710" s="180" t="s">
        <v>397</v>
      </c>
      <c r="B8710" s="181">
        <v>5104</v>
      </c>
      <c r="C8710" s="181">
        <v>182700</v>
      </c>
      <c r="D8710" s="181">
        <v>4</v>
      </c>
      <c r="E8710" s="180" t="s">
        <v>12792</v>
      </c>
      <c r="F8710" s="180" t="s">
        <v>189</v>
      </c>
    </row>
    <row r="8711" spans="1:6">
      <c r="A8711" s="180" t="s">
        <v>397</v>
      </c>
      <c r="B8711" s="181">
        <v>7656</v>
      </c>
      <c r="C8711" s="181">
        <v>486700</v>
      </c>
      <c r="D8711" s="181">
        <v>8</v>
      </c>
      <c r="E8711" s="180" t="s">
        <v>12793</v>
      </c>
      <c r="F8711" s="180" t="s">
        <v>3</v>
      </c>
    </row>
    <row r="8712" spans="1:6">
      <c r="A8712" s="180" t="s">
        <v>397</v>
      </c>
      <c r="B8712" s="181">
        <v>8701</v>
      </c>
      <c r="C8712" s="181">
        <v>246800</v>
      </c>
      <c r="D8712" s="181">
        <v>7</v>
      </c>
      <c r="E8712" s="180" t="s">
        <v>12794</v>
      </c>
      <c r="F8712" s="180" t="s">
        <v>22</v>
      </c>
    </row>
    <row r="8713" spans="1:6">
      <c r="A8713" s="180" t="s">
        <v>397</v>
      </c>
      <c r="B8713" s="181">
        <v>3574</v>
      </c>
      <c r="C8713" s="181">
        <v>291600</v>
      </c>
      <c r="D8713" s="181">
        <v>5</v>
      </c>
      <c r="E8713" s="180" t="s">
        <v>12795</v>
      </c>
      <c r="F8713" s="180" t="s">
        <v>118</v>
      </c>
    </row>
    <row r="8714" spans="1:6">
      <c r="A8714" s="180" t="s">
        <v>397</v>
      </c>
      <c r="B8714" s="181">
        <v>6480</v>
      </c>
      <c r="C8714" s="181">
        <v>263200</v>
      </c>
      <c r="D8714" s="181">
        <v>4</v>
      </c>
      <c r="E8714" s="180" t="s">
        <v>12796</v>
      </c>
      <c r="F8714" s="180" t="s">
        <v>3</v>
      </c>
    </row>
    <row r="8715" spans="1:6">
      <c r="A8715" s="180" t="s">
        <v>397</v>
      </c>
      <c r="B8715" s="181">
        <v>6938</v>
      </c>
      <c r="C8715" s="181">
        <v>166700</v>
      </c>
      <c r="D8715" s="181">
        <v>6</v>
      </c>
      <c r="E8715" s="180" t="s">
        <v>12797</v>
      </c>
      <c r="F8715" s="180" t="s">
        <v>22</v>
      </c>
    </row>
    <row r="8716" spans="1:6">
      <c r="A8716" s="180" t="s">
        <v>397</v>
      </c>
      <c r="B8716" s="181">
        <v>3857</v>
      </c>
      <c r="C8716" s="181">
        <v>168400</v>
      </c>
      <c r="D8716" s="181">
        <v>4</v>
      </c>
      <c r="E8716" s="180" t="s">
        <v>12798</v>
      </c>
      <c r="F8716" s="180" t="s">
        <v>22</v>
      </c>
    </row>
    <row r="8717" spans="1:6">
      <c r="A8717" s="180" t="s">
        <v>397</v>
      </c>
      <c r="B8717" s="181">
        <v>4206</v>
      </c>
      <c r="C8717" s="181">
        <v>207900</v>
      </c>
      <c r="D8717" s="181">
        <v>4</v>
      </c>
      <c r="E8717" s="180" t="s">
        <v>12799</v>
      </c>
      <c r="F8717" s="180" t="s">
        <v>324</v>
      </c>
    </row>
    <row r="8718" spans="1:6">
      <c r="A8718" s="180" t="s">
        <v>397</v>
      </c>
      <c r="B8718" s="181">
        <v>4560</v>
      </c>
      <c r="C8718" s="181">
        <v>297200</v>
      </c>
      <c r="D8718" s="181">
        <v>4</v>
      </c>
      <c r="E8718" s="180" t="s">
        <v>12800</v>
      </c>
      <c r="F8718" s="180" t="s">
        <v>128</v>
      </c>
    </row>
    <row r="8719" spans="1:6">
      <c r="A8719" s="180" t="s">
        <v>397</v>
      </c>
      <c r="B8719" s="181">
        <v>3150</v>
      </c>
      <c r="C8719" s="181">
        <v>201100</v>
      </c>
      <c r="D8719" s="181">
        <v>4</v>
      </c>
      <c r="E8719" s="180" t="s">
        <v>12801</v>
      </c>
      <c r="F8719" s="180" t="s">
        <v>60</v>
      </c>
    </row>
    <row r="8720" spans="1:6">
      <c r="A8720" s="180" t="s">
        <v>397</v>
      </c>
      <c r="B8720" s="181">
        <v>5477</v>
      </c>
      <c r="C8720" s="181">
        <v>494000</v>
      </c>
      <c r="D8720" s="181">
        <v>7</v>
      </c>
      <c r="E8720" s="180" t="s">
        <v>12802</v>
      </c>
      <c r="F8720" s="180" t="s">
        <v>192</v>
      </c>
    </row>
    <row r="8721" spans="1:6">
      <c r="A8721" s="180" t="s">
        <v>397</v>
      </c>
      <c r="B8721" s="181">
        <v>7056</v>
      </c>
      <c r="C8721" s="181">
        <v>103700</v>
      </c>
      <c r="D8721" s="181">
        <v>5</v>
      </c>
      <c r="E8721" s="180" t="s">
        <v>12803</v>
      </c>
      <c r="F8721" s="180" t="s">
        <v>22</v>
      </c>
    </row>
    <row r="8722" spans="1:6">
      <c r="A8722" s="180" t="s">
        <v>397</v>
      </c>
      <c r="B8722" s="181">
        <v>16900</v>
      </c>
      <c r="C8722" s="181">
        <v>694500</v>
      </c>
      <c r="D8722" s="181">
        <v>8</v>
      </c>
      <c r="E8722" s="180" t="s">
        <v>12804</v>
      </c>
      <c r="F8722" s="180" t="s">
        <v>3</v>
      </c>
    </row>
    <row r="8723" spans="1:6">
      <c r="A8723" s="180" t="s">
        <v>397</v>
      </c>
      <c r="B8723" s="181">
        <v>4284</v>
      </c>
      <c r="C8723" s="181">
        <v>252200</v>
      </c>
      <c r="D8723" s="181">
        <v>4</v>
      </c>
      <c r="E8723" s="180" t="s">
        <v>12805</v>
      </c>
      <c r="F8723" s="180" t="s">
        <v>128</v>
      </c>
    </row>
    <row r="8724" spans="1:6">
      <c r="A8724" s="180" t="s">
        <v>397</v>
      </c>
      <c r="B8724" s="181">
        <v>3825</v>
      </c>
      <c r="C8724" s="181">
        <v>158300</v>
      </c>
      <c r="D8724" s="181">
        <v>4</v>
      </c>
      <c r="E8724" s="180" t="s">
        <v>12806</v>
      </c>
      <c r="F8724" s="180" t="s">
        <v>288</v>
      </c>
    </row>
    <row r="8725" spans="1:6">
      <c r="A8725" s="180" t="s">
        <v>397</v>
      </c>
      <c r="B8725" s="181">
        <v>3016</v>
      </c>
      <c r="C8725" s="181">
        <v>105500</v>
      </c>
      <c r="D8725" s="181">
        <v>4</v>
      </c>
      <c r="E8725" s="180" t="s">
        <v>12807</v>
      </c>
      <c r="F8725" s="180" t="s">
        <v>160</v>
      </c>
    </row>
    <row r="8726" spans="1:6">
      <c r="A8726" s="180" t="s">
        <v>397</v>
      </c>
      <c r="B8726" s="181">
        <v>5712</v>
      </c>
      <c r="C8726" s="181">
        <v>140700</v>
      </c>
      <c r="D8726" s="181">
        <v>4</v>
      </c>
      <c r="E8726" s="180" t="s">
        <v>12808</v>
      </c>
      <c r="F8726" s="180" t="s">
        <v>189</v>
      </c>
    </row>
    <row r="8727" spans="1:6">
      <c r="A8727" s="180" t="s">
        <v>397</v>
      </c>
      <c r="B8727" s="181">
        <v>8954</v>
      </c>
      <c r="C8727" s="181">
        <v>562100</v>
      </c>
      <c r="D8727" s="181">
        <v>8</v>
      </c>
      <c r="E8727" s="180" t="s">
        <v>12809</v>
      </c>
      <c r="F8727" s="180" t="s">
        <v>3</v>
      </c>
    </row>
    <row r="8728" spans="1:6">
      <c r="A8728" s="180" t="s">
        <v>397</v>
      </c>
      <c r="B8728" s="181">
        <v>4002</v>
      </c>
      <c r="C8728" s="181">
        <v>321100</v>
      </c>
      <c r="D8728" s="181">
        <v>4</v>
      </c>
      <c r="E8728" s="180" t="s">
        <v>12810</v>
      </c>
      <c r="F8728" s="180" t="s">
        <v>47</v>
      </c>
    </row>
    <row r="8729" spans="1:6">
      <c r="A8729" s="180" t="s">
        <v>397</v>
      </c>
      <c r="B8729" s="181">
        <v>9520</v>
      </c>
      <c r="C8729" s="181">
        <v>495800</v>
      </c>
      <c r="D8729" s="181">
        <v>8</v>
      </c>
      <c r="E8729" s="180" t="s">
        <v>12811</v>
      </c>
      <c r="F8729" s="180" t="s">
        <v>3</v>
      </c>
    </row>
    <row r="8730" spans="1:6">
      <c r="A8730" s="180" t="s">
        <v>397</v>
      </c>
      <c r="B8730" s="181">
        <v>6333</v>
      </c>
      <c r="C8730" s="181">
        <v>97700</v>
      </c>
      <c r="D8730" s="181">
        <v>4</v>
      </c>
      <c r="E8730" s="180" t="s">
        <v>12812</v>
      </c>
      <c r="F8730" s="180" t="s">
        <v>22</v>
      </c>
    </row>
    <row r="8731" spans="1:6">
      <c r="A8731" s="180" t="s">
        <v>397</v>
      </c>
      <c r="B8731" s="181">
        <v>4263</v>
      </c>
      <c r="C8731" s="181">
        <v>319400</v>
      </c>
      <c r="D8731" s="181">
        <v>4</v>
      </c>
      <c r="E8731" s="180" t="s">
        <v>12813</v>
      </c>
      <c r="F8731" s="180" t="s">
        <v>47</v>
      </c>
    </row>
    <row r="8732" spans="1:6">
      <c r="A8732" s="180" t="s">
        <v>397</v>
      </c>
      <c r="B8732" s="181">
        <v>6396</v>
      </c>
      <c r="C8732" s="181">
        <v>239100</v>
      </c>
      <c r="D8732" s="181">
        <v>7</v>
      </c>
      <c r="E8732" s="180" t="s">
        <v>12814</v>
      </c>
      <c r="F8732" s="180" t="s">
        <v>128</v>
      </c>
    </row>
    <row r="8733" spans="1:6">
      <c r="A8733" s="180" t="s">
        <v>397</v>
      </c>
      <c r="B8733" s="181">
        <v>13725</v>
      </c>
      <c r="C8733" s="181">
        <v>641700</v>
      </c>
      <c r="D8733" s="181">
        <v>8</v>
      </c>
      <c r="E8733" s="180" t="s">
        <v>12815</v>
      </c>
      <c r="F8733" s="180" t="s">
        <v>3</v>
      </c>
    </row>
    <row r="8734" spans="1:6">
      <c r="A8734" s="180" t="s">
        <v>397</v>
      </c>
      <c r="B8734" s="181">
        <v>3032</v>
      </c>
      <c r="C8734" s="181">
        <v>191200</v>
      </c>
      <c r="D8734" s="181">
        <v>4</v>
      </c>
      <c r="E8734" s="180" t="s">
        <v>12816</v>
      </c>
      <c r="F8734" s="180" t="s">
        <v>282</v>
      </c>
    </row>
    <row r="8735" spans="1:6">
      <c r="A8735" s="180" t="s">
        <v>397</v>
      </c>
      <c r="B8735" s="181">
        <v>5238</v>
      </c>
      <c r="C8735" s="181">
        <v>141600</v>
      </c>
      <c r="D8735" s="181">
        <v>4</v>
      </c>
      <c r="E8735" s="180" t="s">
        <v>12817</v>
      </c>
      <c r="F8735" s="180" t="s">
        <v>22</v>
      </c>
    </row>
    <row r="8736" spans="1:6">
      <c r="A8736" s="180" t="s">
        <v>397</v>
      </c>
      <c r="B8736" s="181">
        <v>8312</v>
      </c>
      <c r="C8736" s="181">
        <v>404000</v>
      </c>
      <c r="D8736" s="181">
        <v>6</v>
      </c>
      <c r="E8736" s="180" t="s">
        <v>12818</v>
      </c>
      <c r="F8736" s="180" t="s">
        <v>3</v>
      </c>
    </row>
    <row r="8737" spans="1:6">
      <c r="A8737" s="180" t="s">
        <v>397</v>
      </c>
      <c r="B8737" s="181">
        <v>2390</v>
      </c>
      <c r="C8737" s="181">
        <v>193300</v>
      </c>
      <c r="D8737" s="181">
        <v>4</v>
      </c>
      <c r="E8737" s="180" t="s">
        <v>12819</v>
      </c>
      <c r="F8737" s="180" t="s">
        <v>47</v>
      </c>
    </row>
    <row r="8738" spans="1:6">
      <c r="A8738" s="180" t="s">
        <v>397</v>
      </c>
      <c r="B8738" s="181">
        <v>10091</v>
      </c>
      <c r="C8738" s="181">
        <v>265200</v>
      </c>
      <c r="D8738" s="181">
        <v>4</v>
      </c>
      <c r="E8738" s="180" t="s">
        <v>12820</v>
      </c>
      <c r="F8738" s="180" t="s">
        <v>3</v>
      </c>
    </row>
    <row r="8739" spans="1:6">
      <c r="A8739" s="180" t="s">
        <v>397</v>
      </c>
      <c r="B8739" s="181">
        <v>4448</v>
      </c>
      <c r="C8739" s="181">
        <v>234300</v>
      </c>
      <c r="D8739" s="181">
        <v>4</v>
      </c>
      <c r="E8739" s="180" t="s">
        <v>12821</v>
      </c>
      <c r="F8739" s="180" t="s">
        <v>128</v>
      </c>
    </row>
    <row r="8740" spans="1:6">
      <c r="A8740" s="180" t="s">
        <v>397</v>
      </c>
      <c r="B8740" s="181">
        <v>8996</v>
      </c>
      <c r="C8740" s="181">
        <v>698400</v>
      </c>
      <c r="D8740" s="181">
        <v>4</v>
      </c>
      <c r="E8740" s="180" t="s">
        <v>12822</v>
      </c>
      <c r="F8740" s="180" t="s">
        <v>60</v>
      </c>
    </row>
    <row r="8741" spans="1:6">
      <c r="A8741" s="180" t="s">
        <v>397</v>
      </c>
      <c r="B8741" s="181">
        <v>8720</v>
      </c>
      <c r="C8741" s="181">
        <v>193700</v>
      </c>
      <c r="D8741" s="181">
        <v>5</v>
      </c>
      <c r="E8741" s="180" t="s">
        <v>12823</v>
      </c>
      <c r="F8741" s="180" t="s">
        <v>270</v>
      </c>
    </row>
    <row r="8742" spans="1:6">
      <c r="A8742" s="180" t="s">
        <v>397</v>
      </c>
      <c r="B8742" s="181">
        <v>3649</v>
      </c>
      <c r="C8742" s="181">
        <v>277500</v>
      </c>
      <c r="D8742" s="181">
        <v>7</v>
      </c>
      <c r="E8742" s="180" t="s">
        <v>12824</v>
      </c>
      <c r="F8742" s="180" t="s">
        <v>118</v>
      </c>
    </row>
    <row r="8743" spans="1:6">
      <c r="A8743" s="180" t="s">
        <v>397</v>
      </c>
      <c r="B8743" s="181">
        <v>4131</v>
      </c>
      <c r="C8743" s="181">
        <v>365900</v>
      </c>
      <c r="D8743" s="181">
        <v>5</v>
      </c>
      <c r="E8743" s="180" t="s">
        <v>12825</v>
      </c>
      <c r="F8743" s="180" t="s">
        <v>47</v>
      </c>
    </row>
    <row r="8744" spans="1:6">
      <c r="A8744" s="180" t="s">
        <v>397</v>
      </c>
      <c r="B8744" s="181">
        <v>13688</v>
      </c>
      <c r="C8744" s="181">
        <v>625500</v>
      </c>
      <c r="D8744" s="181">
        <v>6</v>
      </c>
      <c r="E8744" s="180" t="s">
        <v>12826</v>
      </c>
      <c r="F8744" s="180" t="s">
        <v>3</v>
      </c>
    </row>
    <row r="8745" spans="1:6">
      <c r="A8745" s="180" t="s">
        <v>397</v>
      </c>
      <c r="B8745" s="181">
        <v>7348</v>
      </c>
      <c r="C8745" s="181">
        <v>394000</v>
      </c>
      <c r="D8745" s="181">
        <v>8</v>
      </c>
      <c r="E8745" s="180" t="s">
        <v>12827</v>
      </c>
      <c r="F8745" s="180" t="s">
        <v>47</v>
      </c>
    </row>
    <row r="8746" spans="1:6">
      <c r="A8746" s="180" t="s">
        <v>397</v>
      </c>
      <c r="B8746" s="181">
        <v>5242</v>
      </c>
      <c r="C8746" s="181">
        <v>332000</v>
      </c>
      <c r="D8746" s="181">
        <v>6</v>
      </c>
      <c r="E8746" s="180" t="s">
        <v>12828</v>
      </c>
      <c r="F8746" s="180" t="s">
        <v>47</v>
      </c>
    </row>
    <row r="8747" spans="1:6">
      <c r="A8747" s="180" t="s">
        <v>397</v>
      </c>
      <c r="B8747" s="181">
        <v>4704</v>
      </c>
      <c r="C8747" s="181">
        <v>347400</v>
      </c>
      <c r="D8747" s="181">
        <v>5</v>
      </c>
      <c r="E8747" s="180" t="s">
        <v>12829</v>
      </c>
      <c r="F8747" s="180" t="s">
        <v>3</v>
      </c>
    </row>
    <row r="8748" spans="1:6">
      <c r="A8748" s="180" t="s">
        <v>397</v>
      </c>
      <c r="B8748" s="181">
        <v>5291</v>
      </c>
      <c r="C8748" s="181">
        <v>325500</v>
      </c>
      <c r="D8748" s="181">
        <v>6</v>
      </c>
      <c r="E8748" s="180" t="s">
        <v>12830</v>
      </c>
      <c r="F8748" s="180" t="s">
        <v>128</v>
      </c>
    </row>
    <row r="8749" spans="1:6">
      <c r="A8749" s="180" t="s">
        <v>397</v>
      </c>
      <c r="B8749" s="181">
        <v>4124</v>
      </c>
      <c r="C8749" s="181">
        <v>319000</v>
      </c>
      <c r="D8749" s="181">
        <v>4</v>
      </c>
      <c r="E8749" s="180" t="s">
        <v>12831</v>
      </c>
      <c r="F8749" s="180" t="s">
        <v>136</v>
      </c>
    </row>
    <row r="8750" spans="1:6">
      <c r="A8750" s="180" t="s">
        <v>397</v>
      </c>
      <c r="B8750" s="181">
        <v>4610</v>
      </c>
      <c r="C8750" s="181">
        <v>141600</v>
      </c>
      <c r="D8750" s="181">
        <v>4</v>
      </c>
      <c r="E8750" s="180" t="s">
        <v>12832</v>
      </c>
      <c r="F8750" s="180" t="s">
        <v>176</v>
      </c>
    </row>
    <row r="8751" spans="1:6">
      <c r="A8751" s="180" t="s">
        <v>397</v>
      </c>
      <c r="B8751" s="181">
        <v>5928</v>
      </c>
      <c r="C8751" s="181">
        <v>118900</v>
      </c>
      <c r="D8751" s="181">
        <v>4</v>
      </c>
      <c r="E8751" s="180" t="s">
        <v>12833</v>
      </c>
      <c r="F8751" s="180" t="s">
        <v>22</v>
      </c>
    </row>
    <row r="8752" spans="1:6">
      <c r="A8752" s="180" t="s">
        <v>397</v>
      </c>
      <c r="B8752" s="181">
        <v>5033</v>
      </c>
      <c r="C8752" s="181">
        <v>255700</v>
      </c>
      <c r="D8752" s="181">
        <v>5</v>
      </c>
      <c r="E8752" s="180" t="s">
        <v>12834</v>
      </c>
      <c r="F8752" s="180" t="s">
        <v>118</v>
      </c>
    </row>
    <row r="8753" spans="1:6">
      <c r="A8753" s="180" t="s">
        <v>397</v>
      </c>
      <c r="B8753" s="181">
        <v>3227</v>
      </c>
      <c r="C8753" s="181">
        <v>106700</v>
      </c>
      <c r="D8753" s="181">
        <v>4</v>
      </c>
      <c r="E8753" s="180" t="s">
        <v>12835</v>
      </c>
      <c r="F8753" s="180" t="s">
        <v>160</v>
      </c>
    </row>
    <row r="8754" spans="1:6">
      <c r="A8754" s="180" t="s">
        <v>397</v>
      </c>
      <c r="B8754" s="181">
        <v>4778</v>
      </c>
      <c r="C8754" s="181">
        <v>266100</v>
      </c>
      <c r="D8754" s="181">
        <v>4</v>
      </c>
      <c r="E8754" s="180" t="s">
        <v>12836</v>
      </c>
      <c r="F8754" s="180" t="s">
        <v>3</v>
      </c>
    </row>
    <row r="8755" spans="1:6">
      <c r="A8755" s="180" t="s">
        <v>397</v>
      </c>
      <c r="B8755" s="181">
        <v>6400</v>
      </c>
      <c r="C8755" s="181">
        <v>135800</v>
      </c>
      <c r="D8755" s="181">
        <v>4</v>
      </c>
      <c r="E8755" s="180" t="s">
        <v>12837</v>
      </c>
      <c r="F8755" s="180" t="s">
        <v>22</v>
      </c>
    </row>
    <row r="8756" spans="1:6">
      <c r="A8756" s="180" t="s">
        <v>397</v>
      </c>
      <c r="B8756" s="181">
        <v>4273</v>
      </c>
      <c r="C8756" s="181">
        <v>520700</v>
      </c>
      <c r="D8756" s="181">
        <v>4</v>
      </c>
      <c r="E8756" s="180" t="s">
        <v>12838</v>
      </c>
      <c r="F8756" s="180" t="s">
        <v>67</v>
      </c>
    </row>
    <row r="8757" spans="1:6">
      <c r="A8757" s="180" t="s">
        <v>397</v>
      </c>
      <c r="B8757" s="181">
        <v>4908</v>
      </c>
      <c r="C8757" s="181">
        <v>112700</v>
      </c>
      <c r="D8757" s="181">
        <v>4</v>
      </c>
      <c r="E8757" s="180" t="s">
        <v>12839</v>
      </c>
      <c r="F8757" s="180" t="s">
        <v>22</v>
      </c>
    </row>
    <row r="8758" spans="1:6">
      <c r="A8758" s="180" t="s">
        <v>397</v>
      </c>
      <c r="B8758" s="181">
        <v>4858</v>
      </c>
      <c r="C8758" s="181">
        <v>333800</v>
      </c>
      <c r="D8758" s="181">
        <v>8</v>
      </c>
      <c r="E8758" s="180" t="s">
        <v>12840</v>
      </c>
      <c r="F8758" s="180" t="s">
        <v>68</v>
      </c>
    </row>
    <row r="8759" spans="1:6">
      <c r="A8759" s="180" t="s">
        <v>397</v>
      </c>
      <c r="B8759" s="181">
        <v>6800</v>
      </c>
      <c r="C8759" s="181">
        <v>159900</v>
      </c>
      <c r="D8759" s="181">
        <v>7</v>
      </c>
      <c r="E8759" s="180" t="s">
        <v>12841</v>
      </c>
      <c r="F8759" s="180" t="s">
        <v>22</v>
      </c>
    </row>
    <row r="8760" spans="1:6">
      <c r="A8760" s="180" t="s">
        <v>397</v>
      </c>
      <c r="B8760" s="181">
        <v>5808</v>
      </c>
      <c r="C8760" s="181">
        <v>295900</v>
      </c>
      <c r="D8760" s="181">
        <v>6</v>
      </c>
      <c r="E8760" s="180" t="s">
        <v>12842</v>
      </c>
      <c r="F8760" s="180" t="s">
        <v>128</v>
      </c>
    </row>
    <row r="8761" spans="1:6">
      <c r="A8761" s="180" t="s">
        <v>397</v>
      </c>
      <c r="B8761" s="181">
        <v>4952</v>
      </c>
      <c r="C8761" s="181">
        <v>104600</v>
      </c>
      <c r="D8761" s="181">
        <v>4</v>
      </c>
      <c r="E8761" s="180" t="s">
        <v>12843</v>
      </c>
      <c r="F8761" s="180" t="s">
        <v>22</v>
      </c>
    </row>
    <row r="8762" spans="1:6">
      <c r="A8762" s="180" t="s">
        <v>397</v>
      </c>
      <c r="B8762" s="181">
        <v>2812</v>
      </c>
      <c r="C8762" s="181">
        <v>229100</v>
      </c>
      <c r="D8762" s="181">
        <v>4</v>
      </c>
      <c r="E8762" s="180" t="s">
        <v>12844</v>
      </c>
      <c r="F8762" s="180" t="s">
        <v>204</v>
      </c>
    </row>
    <row r="8763" spans="1:6">
      <c r="A8763" s="180" t="s">
        <v>397</v>
      </c>
      <c r="B8763" s="181">
        <v>8118</v>
      </c>
      <c r="C8763" s="181">
        <v>362200</v>
      </c>
      <c r="D8763" s="181">
        <v>6</v>
      </c>
      <c r="E8763" s="180" t="s">
        <v>12845</v>
      </c>
      <c r="F8763" s="180" t="s">
        <v>3</v>
      </c>
    </row>
    <row r="8764" spans="1:6">
      <c r="A8764" s="180" t="s">
        <v>397</v>
      </c>
      <c r="B8764" s="181">
        <v>4411</v>
      </c>
      <c r="C8764" s="181">
        <v>605600</v>
      </c>
      <c r="D8764" s="181">
        <v>7</v>
      </c>
      <c r="E8764" s="180" t="s">
        <v>12846</v>
      </c>
      <c r="F8764" s="180" t="s">
        <v>220</v>
      </c>
    </row>
    <row r="8765" spans="1:6">
      <c r="A8765" s="180" t="s">
        <v>397</v>
      </c>
      <c r="B8765" s="181">
        <v>4004</v>
      </c>
      <c r="C8765" s="181">
        <v>209200</v>
      </c>
      <c r="D8765" s="181">
        <v>4</v>
      </c>
      <c r="E8765" s="180" t="s">
        <v>12847</v>
      </c>
      <c r="F8765" s="180" t="s">
        <v>189</v>
      </c>
    </row>
    <row r="8766" spans="1:6">
      <c r="A8766" s="180" t="s">
        <v>397</v>
      </c>
      <c r="B8766" s="181">
        <v>4848</v>
      </c>
      <c r="C8766" s="181">
        <v>368100</v>
      </c>
      <c r="D8766" s="181">
        <v>6</v>
      </c>
      <c r="E8766" s="180" t="s">
        <v>12848</v>
      </c>
      <c r="F8766" s="180" t="s">
        <v>3</v>
      </c>
    </row>
    <row r="8767" spans="1:6">
      <c r="A8767" s="180" t="s">
        <v>397</v>
      </c>
      <c r="B8767" s="181">
        <v>7314</v>
      </c>
      <c r="C8767" s="181">
        <v>372200</v>
      </c>
      <c r="D8767" s="181">
        <v>6</v>
      </c>
      <c r="E8767" s="180" t="s">
        <v>12849</v>
      </c>
      <c r="F8767" s="180" t="s">
        <v>47</v>
      </c>
    </row>
    <row r="8768" spans="1:6">
      <c r="A8768" s="180" t="s">
        <v>397</v>
      </c>
      <c r="B8768" s="181">
        <v>6588</v>
      </c>
      <c r="C8768" s="181">
        <v>191200</v>
      </c>
      <c r="D8768" s="181">
        <v>4</v>
      </c>
      <c r="E8768" s="180" t="s">
        <v>12850</v>
      </c>
      <c r="F8768" s="180" t="s">
        <v>3</v>
      </c>
    </row>
    <row r="8769" spans="1:6">
      <c r="A8769" s="180" t="s">
        <v>397</v>
      </c>
      <c r="B8769" s="181">
        <v>3104</v>
      </c>
      <c r="C8769" s="181">
        <v>415600</v>
      </c>
      <c r="D8769" s="181">
        <v>4</v>
      </c>
      <c r="E8769" s="180" t="s">
        <v>12851</v>
      </c>
      <c r="F8769" s="180" t="s">
        <v>47</v>
      </c>
    </row>
    <row r="8770" spans="1:6">
      <c r="A8770" s="180" t="s">
        <v>397</v>
      </c>
      <c r="B8770" s="181">
        <v>9541</v>
      </c>
      <c r="C8770" s="181">
        <v>151400</v>
      </c>
      <c r="D8770" s="181">
        <v>4</v>
      </c>
      <c r="E8770" s="180" t="s">
        <v>12852</v>
      </c>
      <c r="F8770" s="180" t="s">
        <v>22</v>
      </c>
    </row>
    <row r="8771" spans="1:6">
      <c r="A8771" s="180" t="s">
        <v>397</v>
      </c>
      <c r="B8771" s="181">
        <v>7000</v>
      </c>
      <c r="C8771" s="181">
        <v>292400</v>
      </c>
      <c r="D8771" s="181">
        <v>4</v>
      </c>
      <c r="E8771" s="180" t="s">
        <v>12853</v>
      </c>
      <c r="F8771" s="180" t="s">
        <v>3</v>
      </c>
    </row>
    <row r="8772" spans="1:6">
      <c r="A8772" s="180" t="s">
        <v>397</v>
      </c>
      <c r="B8772" s="181">
        <v>5376</v>
      </c>
      <c r="C8772" s="181">
        <v>387800</v>
      </c>
      <c r="D8772" s="181">
        <v>6</v>
      </c>
      <c r="E8772" s="180" t="s">
        <v>12854</v>
      </c>
      <c r="F8772" s="180" t="s">
        <v>133</v>
      </c>
    </row>
    <row r="8773" spans="1:6">
      <c r="A8773" s="180" t="s">
        <v>397</v>
      </c>
      <c r="B8773" s="181">
        <v>3248</v>
      </c>
      <c r="C8773" s="181">
        <v>270000</v>
      </c>
      <c r="D8773" s="181">
        <v>4</v>
      </c>
      <c r="E8773" s="180" t="s">
        <v>12855</v>
      </c>
      <c r="F8773" s="180" t="s">
        <v>133</v>
      </c>
    </row>
    <row r="8774" spans="1:6">
      <c r="A8774" s="180" t="s">
        <v>397</v>
      </c>
      <c r="B8774" s="181">
        <v>3316</v>
      </c>
      <c r="C8774" s="181">
        <v>286600</v>
      </c>
      <c r="D8774" s="181">
        <v>4</v>
      </c>
      <c r="E8774" s="180" t="s">
        <v>12856</v>
      </c>
      <c r="F8774" s="180" t="s">
        <v>133</v>
      </c>
    </row>
    <row r="8775" spans="1:6">
      <c r="A8775" s="180" t="s">
        <v>397</v>
      </c>
      <c r="B8775" s="181">
        <v>3480</v>
      </c>
      <c r="C8775" s="181">
        <v>204100</v>
      </c>
      <c r="D8775" s="181">
        <v>4</v>
      </c>
      <c r="E8775" s="180" t="s">
        <v>12857</v>
      </c>
      <c r="F8775" s="180" t="s">
        <v>128</v>
      </c>
    </row>
    <row r="8776" spans="1:6">
      <c r="A8776" s="180" t="s">
        <v>397</v>
      </c>
      <c r="B8776" s="181">
        <v>3496</v>
      </c>
      <c r="C8776" s="181">
        <v>166000</v>
      </c>
      <c r="D8776" s="181">
        <v>4</v>
      </c>
      <c r="E8776" s="180" t="s">
        <v>12858</v>
      </c>
      <c r="F8776" s="180" t="s">
        <v>128</v>
      </c>
    </row>
    <row r="8777" spans="1:6">
      <c r="A8777" s="180" t="s">
        <v>397</v>
      </c>
      <c r="B8777" s="181">
        <v>7920</v>
      </c>
      <c r="C8777" s="181">
        <v>114500</v>
      </c>
      <c r="D8777" s="181">
        <v>4</v>
      </c>
      <c r="E8777" s="180" t="s">
        <v>12859</v>
      </c>
      <c r="F8777" s="180" t="s">
        <v>22</v>
      </c>
    </row>
    <row r="8778" spans="1:6">
      <c r="A8778" s="180" t="s">
        <v>397</v>
      </c>
      <c r="B8778" s="181">
        <v>11400</v>
      </c>
      <c r="C8778" s="181">
        <v>290400</v>
      </c>
      <c r="D8778" s="181">
        <v>8</v>
      </c>
      <c r="E8778" s="180" t="s">
        <v>12860</v>
      </c>
      <c r="F8778" s="180" t="s">
        <v>68</v>
      </c>
    </row>
    <row r="8779" spans="1:6">
      <c r="A8779" s="180" t="s">
        <v>397</v>
      </c>
      <c r="B8779" s="181">
        <v>4800</v>
      </c>
      <c r="C8779" s="181">
        <v>103200</v>
      </c>
      <c r="D8779" s="181">
        <v>4</v>
      </c>
      <c r="E8779" s="180" t="s">
        <v>12861</v>
      </c>
      <c r="F8779" s="180" t="s">
        <v>128</v>
      </c>
    </row>
    <row r="8780" spans="1:6">
      <c r="A8780" s="180" t="s">
        <v>397</v>
      </c>
      <c r="B8780" s="181">
        <v>3316</v>
      </c>
      <c r="C8780" s="181">
        <v>286600</v>
      </c>
      <c r="D8780" s="181">
        <v>4</v>
      </c>
      <c r="E8780" s="180" t="s">
        <v>12862</v>
      </c>
      <c r="F8780" s="180" t="s">
        <v>133</v>
      </c>
    </row>
    <row r="8781" spans="1:6">
      <c r="A8781" s="180" t="s">
        <v>397</v>
      </c>
      <c r="B8781" s="181">
        <v>3308</v>
      </c>
      <c r="C8781" s="181">
        <v>358800</v>
      </c>
      <c r="D8781" s="181">
        <v>5</v>
      </c>
      <c r="E8781" s="180" t="s">
        <v>12863</v>
      </c>
      <c r="F8781" s="180" t="s">
        <v>293</v>
      </c>
    </row>
    <row r="8782" spans="1:6">
      <c r="A8782" s="180" t="s">
        <v>397</v>
      </c>
      <c r="B8782" s="181">
        <v>4198</v>
      </c>
      <c r="C8782" s="181">
        <v>92900</v>
      </c>
      <c r="D8782" s="181">
        <v>4</v>
      </c>
      <c r="E8782" s="180" t="s">
        <v>12864</v>
      </c>
      <c r="F8782" s="180" t="s">
        <v>160</v>
      </c>
    </row>
    <row r="8783" spans="1:6">
      <c r="A8783" s="180" t="s">
        <v>397</v>
      </c>
      <c r="B8783" s="181">
        <v>5400</v>
      </c>
      <c r="C8783" s="181">
        <v>328000</v>
      </c>
      <c r="D8783" s="181">
        <v>6</v>
      </c>
      <c r="E8783" s="180" t="s">
        <v>12865</v>
      </c>
      <c r="F8783" s="180" t="s">
        <v>68</v>
      </c>
    </row>
    <row r="8784" spans="1:6">
      <c r="A8784" s="180" t="s">
        <v>397</v>
      </c>
      <c r="B8784" s="181">
        <v>3842</v>
      </c>
      <c r="C8784" s="181">
        <v>164400</v>
      </c>
      <c r="D8784" s="181">
        <v>6</v>
      </c>
      <c r="E8784" s="180" t="s">
        <v>12866</v>
      </c>
      <c r="F8784" s="180" t="s">
        <v>68</v>
      </c>
    </row>
    <row r="8785" spans="1:6">
      <c r="A8785" s="180" t="s">
        <v>397</v>
      </c>
      <c r="B8785" s="181">
        <v>7378</v>
      </c>
      <c r="C8785" s="181">
        <v>265800</v>
      </c>
      <c r="D8785" s="181">
        <v>4</v>
      </c>
      <c r="E8785" s="180" t="s">
        <v>12867</v>
      </c>
      <c r="F8785" s="180" t="s">
        <v>3</v>
      </c>
    </row>
    <row r="8786" spans="1:6">
      <c r="A8786" s="180" t="s">
        <v>397</v>
      </c>
      <c r="B8786" s="181">
        <v>7481</v>
      </c>
      <c r="C8786" s="181">
        <v>260600</v>
      </c>
      <c r="D8786" s="181">
        <v>7</v>
      </c>
      <c r="E8786" s="180" t="s">
        <v>12868</v>
      </c>
      <c r="F8786" s="180" t="s">
        <v>256</v>
      </c>
    </row>
    <row r="8787" spans="1:6">
      <c r="A8787" s="180" t="s">
        <v>397</v>
      </c>
      <c r="B8787" s="181">
        <v>6720</v>
      </c>
      <c r="C8787" s="181">
        <v>99500</v>
      </c>
      <c r="D8787" s="181">
        <v>4</v>
      </c>
      <c r="E8787" s="180" t="s">
        <v>12869</v>
      </c>
      <c r="F8787" s="180" t="s">
        <v>22</v>
      </c>
    </row>
    <row r="8788" spans="1:6">
      <c r="A8788" s="180" t="s">
        <v>397</v>
      </c>
      <c r="B8788" s="181">
        <v>2961</v>
      </c>
      <c r="C8788" s="181">
        <v>160800</v>
      </c>
      <c r="D8788" s="181">
        <v>4</v>
      </c>
      <c r="E8788" s="180" t="s">
        <v>12870</v>
      </c>
      <c r="F8788" s="180" t="s">
        <v>160</v>
      </c>
    </row>
    <row r="8789" spans="1:6">
      <c r="A8789" s="180" t="s">
        <v>397</v>
      </c>
      <c r="B8789" s="181">
        <v>4836</v>
      </c>
      <c r="C8789" s="181">
        <v>81400</v>
      </c>
      <c r="D8789" s="181">
        <v>4</v>
      </c>
      <c r="E8789" s="180" t="s">
        <v>12871</v>
      </c>
      <c r="F8789" s="180" t="s">
        <v>22</v>
      </c>
    </row>
    <row r="8790" spans="1:6">
      <c r="A8790" s="180" t="s">
        <v>397</v>
      </c>
      <c r="B8790" s="181">
        <v>7628</v>
      </c>
      <c r="C8790" s="181">
        <v>448300</v>
      </c>
      <c r="D8790" s="181">
        <v>6</v>
      </c>
      <c r="E8790" s="180" t="s">
        <v>12872</v>
      </c>
      <c r="F8790" s="180" t="s">
        <v>3</v>
      </c>
    </row>
    <row r="8791" spans="1:6">
      <c r="A8791" s="180" t="s">
        <v>397</v>
      </c>
      <c r="B8791" s="181">
        <v>3144</v>
      </c>
      <c r="C8791" s="181">
        <v>221000</v>
      </c>
      <c r="D8791" s="181">
        <v>4</v>
      </c>
      <c r="E8791" s="180" t="s">
        <v>12873</v>
      </c>
      <c r="F8791" s="180" t="s">
        <v>290</v>
      </c>
    </row>
    <row r="8792" spans="1:6">
      <c r="A8792" s="180" t="s">
        <v>397</v>
      </c>
      <c r="B8792" s="181">
        <v>5844</v>
      </c>
      <c r="C8792" s="181">
        <v>292800</v>
      </c>
      <c r="D8792" s="181">
        <v>4</v>
      </c>
      <c r="E8792" s="180" t="s">
        <v>12874</v>
      </c>
      <c r="F8792" s="180" t="s">
        <v>3</v>
      </c>
    </row>
    <row r="8793" spans="1:6">
      <c r="A8793" s="180" t="s">
        <v>397</v>
      </c>
      <c r="B8793" s="181">
        <v>3020</v>
      </c>
      <c r="C8793" s="181">
        <v>156800</v>
      </c>
      <c r="D8793" s="181">
        <v>5</v>
      </c>
      <c r="E8793" s="180" t="s">
        <v>12875</v>
      </c>
      <c r="F8793" s="180" t="s">
        <v>313</v>
      </c>
    </row>
    <row r="8794" spans="1:6">
      <c r="A8794" s="180" t="s">
        <v>397</v>
      </c>
      <c r="B8794" s="181">
        <v>3618</v>
      </c>
      <c r="C8794" s="181">
        <v>155500</v>
      </c>
      <c r="D8794" s="181">
        <v>4</v>
      </c>
      <c r="E8794" s="180" t="s">
        <v>12876</v>
      </c>
      <c r="F8794" s="180" t="s">
        <v>118</v>
      </c>
    </row>
    <row r="8795" spans="1:6">
      <c r="A8795" s="180" t="s">
        <v>397</v>
      </c>
      <c r="B8795" s="181">
        <v>10316</v>
      </c>
      <c r="C8795" s="181">
        <v>292200</v>
      </c>
      <c r="D8795" s="181">
        <v>4</v>
      </c>
      <c r="E8795" s="180" t="s">
        <v>12877</v>
      </c>
      <c r="F8795" s="180" t="s">
        <v>3</v>
      </c>
    </row>
    <row r="8796" spans="1:6">
      <c r="A8796" s="180" t="s">
        <v>397</v>
      </c>
      <c r="B8796" s="181">
        <v>3584</v>
      </c>
      <c r="C8796" s="181">
        <v>225500</v>
      </c>
      <c r="D8796" s="181">
        <v>4</v>
      </c>
      <c r="E8796" s="180" t="s">
        <v>12878</v>
      </c>
      <c r="F8796" s="180" t="s">
        <v>68</v>
      </c>
    </row>
    <row r="8797" spans="1:6">
      <c r="A8797" s="180" t="s">
        <v>397</v>
      </c>
      <c r="B8797" s="181">
        <v>6286</v>
      </c>
      <c r="C8797" s="181">
        <v>83600</v>
      </c>
      <c r="D8797" s="181">
        <v>5</v>
      </c>
      <c r="E8797" s="180" t="s">
        <v>12879</v>
      </c>
      <c r="F8797" s="180" t="s">
        <v>22</v>
      </c>
    </row>
    <row r="8798" spans="1:6">
      <c r="A8798" s="180" t="s">
        <v>397</v>
      </c>
      <c r="B8798" s="181">
        <v>7488</v>
      </c>
      <c r="C8798" s="181">
        <v>240800</v>
      </c>
      <c r="D8798" s="181">
        <v>4</v>
      </c>
      <c r="E8798" s="180" t="s">
        <v>12880</v>
      </c>
      <c r="F8798" s="180" t="s">
        <v>3</v>
      </c>
    </row>
    <row r="8799" spans="1:6">
      <c r="A8799" s="180" t="s">
        <v>397</v>
      </c>
      <c r="B8799" s="181">
        <v>6400</v>
      </c>
      <c r="C8799" s="181">
        <v>121000</v>
      </c>
      <c r="D8799" s="181">
        <v>4</v>
      </c>
      <c r="E8799" s="180" t="s">
        <v>12881</v>
      </c>
      <c r="F8799" s="180" t="s">
        <v>22</v>
      </c>
    </row>
    <row r="8800" spans="1:6">
      <c r="A8800" s="180" t="s">
        <v>397</v>
      </c>
      <c r="B8800" s="181">
        <v>6240</v>
      </c>
      <c r="C8800" s="181">
        <v>508200</v>
      </c>
      <c r="D8800" s="181">
        <v>8</v>
      </c>
      <c r="E8800" s="180" t="s">
        <v>12882</v>
      </c>
      <c r="F8800" s="180" t="s">
        <v>133</v>
      </c>
    </row>
    <row r="8801" spans="1:6">
      <c r="A8801" s="180" t="s">
        <v>397</v>
      </c>
      <c r="B8801" s="181">
        <v>3422</v>
      </c>
      <c r="C8801" s="181">
        <v>113500</v>
      </c>
      <c r="D8801" s="181">
        <v>4</v>
      </c>
      <c r="E8801" s="180" t="s">
        <v>12883</v>
      </c>
      <c r="F8801" s="180" t="s">
        <v>176</v>
      </c>
    </row>
    <row r="8802" spans="1:6">
      <c r="A8802" s="180" t="s">
        <v>397</v>
      </c>
      <c r="B8802" s="181">
        <v>5172</v>
      </c>
      <c r="C8802" s="181">
        <v>407600</v>
      </c>
      <c r="D8802" s="181">
        <v>4</v>
      </c>
      <c r="E8802" s="180" t="s">
        <v>12884</v>
      </c>
      <c r="F8802" s="180" t="s">
        <v>126</v>
      </c>
    </row>
    <row r="8803" spans="1:6">
      <c r="A8803" s="180" t="s">
        <v>397</v>
      </c>
      <c r="B8803" s="181">
        <v>3510</v>
      </c>
      <c r="C8803" s="181">
        <v>188800</v>
      </c>
      <c r="D8803" s="181">
        <v>4</v>
      </c>
      <c r="E8803" s="180" t="s">
        <v>12885</v>
      </c>
      <c r="F8803" s="180" t="s">
        <v>189</v>
      </c>
    </row>
    <row r="8804" spans="1:6">
      <c r="A8804" s="180" t="s">
        <v>397</v>
      </c>
      <c r="B8804" s="181">
        <v>7264</v>
      </c>
      <c r="C8804" s="181">
        <v>225900</v>
      </c>
      <c r="D8804" s="181">
        <v>8</v>
      </c>
      <c r="E8804" s="180" t="s">
        <v>12886</v>
      </c>
      <c r="F8804" s="180" t="s">
        <v>68</v>
      </c>
    </row>
    <row r="8805" spans="1:6">
      <c r="A8805" s="180" t="s">
        <v>397</v>
      </c>
      <c r="B8805" s="181">
        <v>8720</v>
      </c>
      <c r="C8805" s="181">
        <v>361100</v>
      </c>
      <c r="D8805" s="181">
        <v>8</v>
      </c>
      <c r="E8805" s="180" t="s">
        <v>12887</v>
      </c>
      <c r="F8805" s="180" t="s">
        <v>68</v>
      </c>
    </row>
    <row r="8806" spans="1:6">
      <c r="A8806" s="180" t="s">
        <v>397</v>
      </c>
      <c r="B8806" s="181">
        <v>4568</v>
      </c>
      <c r="C8806" s="181">
        <v>336100</v>
      </c>
      <c r="D8806" s="181">
        <v>4</v>
      </c>
      <c r="E8806" s="180" t="s">
        <v>12888</v>
      </c>
      <c r="F8806" s="180" t="s">
        <v>47</v>
      </c>
    </row>
    <row r="8807" spans="1:6">
      <c r="A8807" s="180" t="s">
        <v>397</v>
      </c>
      <c r="B8807" s="181">
        <v>8506</v>
      </c>
      <c r="C8807" s="181">
        <v>156000</v>
      </c>
      <c r="D8807" s="181">
        <v>5</v>
      </c>
      <c r="E8807" s="180" t="s">
        <v>12889</v>
      </c>
      <c r="F8807" s="180" t="s">
        <v>22</v>
      </c>
    </row>
    <row r="8808" spans="1:6">
      <c r="A8808" s="180" t="s">
        <v>397</v>
      </c>
      <c r="B8808" s="181">
        <v>2768</v>
      </c>
      <c r="C8808" s="181">
        <v>173700</v>
      </c>
      <c r="D8808" s="181">
        <v>4</v>
      </c>
      <c r="E8808" s="180" t="s">
        <v>12890</v>
      </c>
      <c r="F8808" s="180" t="s">
        <v>245</v>
      </c>
    </row>
    <row r="8809" spans="1:6">
      <c r="A8809" s="180" t="s">
        <v>397</v>
      </c>
      <c r="B8809" s="181">
        <v>6656</v>
      </c>
      <c r="C8809" s="181">
        <v>242600</v>
      </c>
      <c r="D8809" s="181">
        <v>8</v>
      </c>
      <c r="E8809" s="180" t="s">
        <v>12891</v>
      </c>
      <c r="F8809" s="180" t="s">
        <v>68</v>
      </c>
    </row>
    <row r="8810" spans="1:6">
      <c r="A8810" s="180" t="s">
        <v>397</v>
      </c>
      <c r="B8810" s="181">
        <v>11904</v>
      </c>
      <c r="C8810" s="181">
        <v>531300</v>
      </c>
      <c r="D8810" s="181">
        <v>6</v>
      </c>
      <c r="E8810" s="180" t="s">
        <v>12892</v>
      </c>
      <c r="F8810" s="180" t="s">
        <v>3</v>
      </c>
    </row>
    <row r="8811" spans="1:6">
      <c r="A8811" s="180" t="s">
        <v>397</v>
      </c>
      <c r="B8811" s="181">
        <v>5397</v>
      </c>
      <c r="C8811" s="181">
        <v>598600</v>
      </c>
      <c r="D8811" s="181">
        <v>6</v>
      </c>
      <c r="E8811" s="180" t="s">
        <v>12893</v>
      </c>
      <c r="F8811" s="180" t="s">
        <v>133</v>
      </c>
    </row>
    <row r="8812" spans="1:6">
      <c r="A8812" s="180" t="s">
        <v>397</v>
      </c>
      <c r="B8812" s="181">
        <v>5700</v>
      </c>
      <c r="C8812" s="181">
        <v>325000</v>
      </c>
      <c r="D8812" s="181">
        <v>4</v>
      </c>
      <c r="E8812" s="180" t="s">
        <v>12894</v>
      </c>
      <c r="F8812" s="180" t="s">
        <v>60</v>
      </c>
    </row>
    <row r="8813" spans="1:6">
      <c r="A8813" s="180" t="s">
        <v>397</v>
      </c>
      <c r="B8813" s="181">
        <v>4300</v>
      </c>
      <c r="C8813" s="181">
        <v>131100</v>
      </c>
      <c r="D8813" s="181">
        <v>4</v>
      </c>
      <c r="E8813" s="180" t="s">
        <v>12895</v>
      </c>
      <c r="F8813" s="180" t="s">
        <v>160</v>
      </c>
    </row>
    <row r="8814" spans="1:6">
      <c r="A8814" s="180" t="s">
        <v>397</v>
      </c>
      <c r="B8814" s="181">
        <v>3164</v>
      </c>
      <c r="C8814" s="181">
        <v>283300</v>
      </c>
      <c r="D8814" s="181">
        <v>4</v>
      </c>
      <c r="E8814" s="180" t="s">
        <v>12896</v>
      </c>
      <c r="F8814" s="180" t="s">
        <v>47</v>
      </c>
    </row>
    <row r="8815" spans="1:6">
      <c r="A8815" s="180" t="s">
        <v>397</v>
      </c>
      <c r="B8815" s="181">
        <v>2816</v>
      </c>
      <c r="C8815" s="181">
        <v>182900</v>
      </c>
      <c r="D8815" s="181">
        <v>4</v>
      </c>
      <c r="E8815" s="180" t="s">
        <v>12897</v>
      </c>
      <c r="F8815" s="180" t="s">
        <v>194</v>
      </c>
    </row>
    <row r="8816" spans="1:6">
      <c r="A8816" s="180" t="s">
        <v>397</v>
      </c>
      <c r="B8816" s="181">
        <v>4988</v>
      </c>
      <c r="C8816" s="181">
        <v>349800</v>
      </c>
      <c r="D8816" s="181">
        <v>4</v>
      </c>
      <c r="E8816" s="180" t="s">
        <v>12898</v>
      </c>
      <c r="F8816" s="180" t="s">
        <v>47</v>
      </c>
    </row>
    <row r="8817" spans="1:6">
      <c r="A8817" s="180" t="s">
        <v>397</v>
      </c>
      <c r="B8817" s="181">
        <v>5936</v>
      </c>
      <c r="C8817" s="181">
        <v>113000</v>
      </c>
      <c r="D8817" s="181">
        <v>4</v>
      </c>
      <c r="E8817" s="180" t="s">
        <v>12899</v>
      </c>
      <c r="F8817" s="180" t="s">
        <v>22</v>
      </c>
    </row>
    <row r="8818" spans="1:6">
      <c r="A8818" s="180" t="s">
        <v>397</v>
      </c>
      <c r="B8818" s="181">
        <v>9024</v>
      </c>
      <c r="C8818" s="181">
        <v>532100</v>
      </c>
      <c r="D8818" s="181">
        <v>6</v>
      </c>
      <c r="E8818" s="180" t="s">
        <v>12900</v>
      </c>
      <c r="F8818" s="180" t="s">
        <v>3</v>
      </c>
    </row>
    <row r="8819" spans="1:6">
      <c r="A8819" s="180" t="s">
        <v>397</v>
      </c>
      <c r="B8819" s="181">
        <v>3528</v>
      </c>
      <c r="C8819" s="181">
        <v>170500</v>
      </c>
      <c r="D8819" s="181">
        <v>4</v>
      </c>
      <c r="E8819" s="180" t="s">
        <v>12901</v>
      </c>
      <c r="F8819" s="180" t="s">
        <v>282</v>
      </c>
    </row>
    <row r="8820" spans="1:6">
      <c r="A8820" s="180" t="s">
        <v>397</v>
      </c>
      <c r="B8820" s="181">
        <v>4196</v>
      </c>
      <c r="C8820" s="181">
        <v>164500</v>
      </c>
      <c r="D8820" s="181">
        <v>4</v>
      </c>
      <c r="E8820" s="180" t="s">
        <v>12902</v>
      </c>
      <c r="F8820" s="180" t="s">
        <v>160</v>
      </c>
    </row>
    <row r="8821" spans="1:6">
      <c r="A8821" s="180" t="s">
        <v>397</v>
      </c>
      <c r="B8821" s="181">
        <v>2630</v>
      </c>
      <c r="C8821" s="181">
        <v>275000</v>
      </c>
      <c r="D8821" s="181">
        <v>5</v>
      </c>
      <c r="E8821" s="180" t="s">
        <v>12903</v>
      </c>
      <c r="F8821" s="180" t="s">
        <v>47</v>
      </c>
    </row>
    <row r="8822" spans="1:6">
      <c r="A8822" s="180" t="s">
        <v>397</v>
      </c>
      <c r="B8822" s="181">
        <v>4088</v>
      </c>
      <c r="C8822" s="181">
        <v>359000</v>
      </c>
      <c r="D8822" s="181">
        <v>4</v>
      </c>
      <c r="E8822" s="180" t="s">
        <v>12904</v>
      </c>
      <c r="F8822" s="180" t="s">
        <v>47</v>
      </c>
    </row>
    <row r="8823" spans="1:6">
      <c r="A8823" s="180" t="s">
        <v>397</v>
      </c>
      <c r="B8823" s="181">
        <v>3496</v>
      </c>
      <c r="C8823" s="181">
        <v>89000</v>
      </c>
      <c r="D8823" s="181">
        <v>4</v>
      </c>
      <c r="E8823" s="180" t="s">
        <v>12905</v>
      </c>
      <c r="F8823" s="180" t="s">
        <v>160</v>
      </c>
    </row>
    <row r="8824" spans="1:6">
      <c r="A8824" s="180" t="s">
        <v>397</v>
      </c>
      <c r="B8824" s="181">
        <v>5584</v>
      </c>
      <c r="C8824" s="181">
        <v>34500</v>
      </c>
      <c r="D8824" s="181">
        <v>4</v>
      </c>
      <c r="E8824" s="180" t="s">
        <v>12906</v>
      </c>
      <c r="F8824" s="180" t="s">
        <v>22</v>
      </c>
    </row>
    <row r="8825" spans="1:6">
      <c r="A8825" s="180" t="s">
        <v>397</v>
      </c>
      <c r="B8825" s="181">
        <v>5809</v>
      </c>
      <c r="C8825" s="181">
        <v>262900</v>
      </c>
      <c r="D8825" s="181">
        <v>4</v>
      </c>
      <c r="E8825" s="180" t="s">
        <v>12907</v>
      </c>
      <c r="F8825" s="180" t="s">
        <v>3</v>
      </c>
    </row>
    <row r="8826" spans="1:6">
      <c r="A8826" s="180" t="s">
        <v>397</v>
      </c>
      <c r="B8826" s="181">
        <v>6980</v>
      </c>
      <c r="C8826" s="181">
        <v>277200</v>
      </c>
      <c r="D8826" s="181">
        <v>4</v>
      </c>
      <c r="E8826" s="180" t="s">
        <v>12908</v>
      </c>
      <c r="F8826" s="180" t="s">
        <v>3</v>
      </c>
    </row>
    <row r="8827" spans="1:6">
      <c r="A8827" s="180" t="s">
        <v>397</v>
      </c>
      <c r="B8827" s="181">
        <v>3081</v>
      </c>
      <c r="C8827" s="181">
        <v>122400</v>
      </c>
      <c r="D8827" s="181">
        <v>5</v>
      </c>
      <c r="E8827" s="180" t="s">
        <v>12909</v>
      </c>
      <c r="F8827" s="180" t="s">
        <v>256</v>
      </c>
    </row>
    <row r="8828" spans="1:6">
      <c r="A8828" s="180" t="s">
        <v>397</v>
      </c>
      <c r="B8828" s="181">
        <v>6462</v>
      </c>
      <c r="C8828" s="181">
        <v>401600</v>
      </c>
      <c r="D8828" s="181">
        <v>6</v>
      </c>
      <c r="E8828" s="180" t="s">
        <v>12910</v>
      </c>
      <c r="F8828" s="180" t="s">
        <v>47</v>
      </c>
    </row>
    <row r="8829" spans="1:6">
      <c r="A8829" s="180" t="s">
        <v>397</v>
      </c>
      <c r="B8829" s="181">
        <v>3601</v>
      </c>
      <c r="C8829" s="181">
        <v>163500</v>
      </c>
      <c r="D8829" s="181">
        <v>4</v>
      </c>
      <c r="E8829" s="180" t="s">
        <v>12911</v>
      </c>
      <c r="F8829" s="180" t="s">
        <v>128</v>
      </c>
    </row>
    <row r="8830" spans="1:6">
      <c r="A8830" s="180" t="s">
        <v>397</v>
      </c>
      <c r="B8830" s="181">
        <v>3732</v>
      </c>
      <c r="C8830" s="181">
        <v>100400</v>
      </c>
      <c r="D8830" s="181">
        <v>4</v>
      </c>
      <c r="E8830" s="180" t="s">
        <v>12912</v>
      </c>
      <c r="F8830" s="180" t="s">
        <v>160</v>
      </c>
    </row>
    <row r="8831" spans="1:6">
      <c r="A8831" s="180" t="s">
        <v>397</v>
      </c>
      <c r="B8831" s="181">
        <v>7320</v>
      </c>
      <c r="C8831" s="181">
        <v>168900</v>
      </c>
      <c r="D8831" s="181">
        <v>6</v>
      </c>
      <c r="E8831" s="180" t="s">
        <v>12913</v>
      </c>
      <c r="F8831" s="180" t="s">
        <v>22</v>
      </c>
    </row>
    <row r="8832" spans="1:6">
      <c r="A8832" s="180" t="s">
        <v>397</v>
      </c>
      <c r="B8832" s="181">
        <v>4572</v>
      </c>
      <c r="C8832" s="181">
        <v>272200</v>
      </c>
      <c r="D8832" s="181">
        <v>4</v>
      </c>
      <c r="E8832" s="180" t="s">
        <v>12914</v>
      </c>
      <c r="F8832" s="180" t="s">
        <v>3</v>
      </c>
    </row>
    <row r="8833" spans="1:6">
      <c r="A8833" s="180" t="s">
        <v>397</v>
      </c>
      <c r="B8833" s="181">
        <v>3584</v>
      </c>
      <c r="C8833" s="181">
        <v>265500</v>
      </c>
      <c r="D8833" s="181">
        <v>6</v>
      </c>
      <c r="E8833" s="180" t="s">
        <v>12915</v>
      </c>
      <c r="F8833" s="180" t="s">
        <v>68</v>
      </c>
    </row>
    <row r="8834" spans="1:6">
      <c r="A8834" s="180" t="s">
        <v>397</v>
      </c>
      <c r="B8834" s="181">
        <v>4004</v>
      </c>
      <c r="C8834" s="181">
        <v>211200</v>
      </c>
      <c r="D8834" s="181">
        <v>4</v>
      </c>
      <c r="E8834" s="180" t="s">
        <v>12916</v>
      </c>
      <c r="F8834" s="180" t="s">
        <v>128</v>
      </c>
    </row>
    <row r="8835" spans="1:6">
      <c r="A8835" s="180" t="s">
        <v>397</v>
      </c>
      <c r="B8835" s="181">
        <v>2916</v>
      </c>
      <c r="C8835" s="181">
        <v>168900</v>
      </c>
      <c r="D8835" s="181">
        <v>4</v>
      </c>
      <c r="E8835" s="180" t="s">
        <v>12917</v>
      </c>
      <c r="F8835" s="180" t="s">
        <v>128</v>
      </c>
    </row>
    <row r="8836" spans="1:6">
      <c r="A8836" s="180" t="s">
        <v>397</v>
      </c>
      <c r="B8836" s="181">
        <v>6424</v>
      </c>
      <c r="C8836" s="181">
        <v>214200</v>
      </c>
      <c r="D8836" s="181">
        <v>4</v>
      </c>
      <c r="E8836" s="180" t="s">
        <v>12918</v>
      </c>
      <c r="F8836" s="180" t="s">
        <v>60</v>
      </c>
    </row>
    <row r="8837" spans="1:6">
      <c r="A8837" s="180" t="s">
        <v>397</v>
      </c>
      <c r="B8837" s="181">
        <v>6688</v>
      </c>
      <c r="C8837" s="181">
        <v>113300</v>
      </c>
      <c r="D8837" s="181">
        <v>4</v>
      </c>
      <c r="E8837" s="180" t="s">
        <v>12919</v>
      </c>
      <c r="F8837" s="180" t="s">
        <v>22</v>
      </c>
    </row>
    <row r="8838" spans="1:6">
      <c r="A8838" s="180" t="s">
        <v>397</v>
      </c>
      <c r="B8838" s="181">
        <v>7040</v>
      </c>
      <c r="C8838" s="181">
        <v>120200</v>
      </c>
      <c r="D8838" s="181">
        <v>4</v>
      </c>
      <c r="E8838" s="180" t="s">
        <v>12920</v>
      </c>
      <c r="F8838" s="180" t="s">
        <v>22</v>
      </c>
    </row>
    <row r="8839" spans="1:6">
      <c r="A8839" s="180" t="s">
        <v>397</v>
      </c>
      <c r="B8839" s="181">
        <v>3448</v>
      </c>
      <c r="C8839" s="181">
        <v>180400</v>
      </c>
      <c r="D8839" s="181">
        <v>4</v>
      </c>
      <c r="E8839" s="180" t="s">
        <v>12921</v>
      </c>
      <c r="F8839" s="180" t="s">
        <v>194</v>
      </c>
    </row>
    <row r="8840" spans="1:6">
      <c r="A8840" s="180" t="s">
        <v>397</v>
      </c>
      <c r="B8840" s="181">
        <v>4472</v>
      </c>
      <c r="C8840" s="181">
        <v>218000</v>
      </c>
      <c r="D8840" s="181">
        <v>4</v>
      </c>
      <c r="E8840" s="180" t="s">
        <v>12922</v>
      </c>
      <c r="F8840" s="180" t="s">
        <v>128</v>
      </c>
    </row>
    <row r="8841" spans="1:6">
      <c r="A8841" s="180" t="s">
        <v>397</v>
      </c>
      <c r="B8841" s="181">
        <v>4081</v>
      </c>
      <c r="C8841" s="181">
        <v>232600</v>
      </c>
      <c r="D8841" s="181">
        <v>6</v>
      </c>
      <c r="E8841" s="180" t="s">
        <v>12923</v>
      </c>
      <c r="F8841" s="180" t="s">
        <v>194</v>
      </c>
    </row>
    <row r="8842" spans="1:6">
      <c r="A8842" s="180" t="s">
        <v>397</v>
      </c>
      <c r="B8842" s="181">
        <v>8781</v>
      </c>
      <c r="C8842" s="181">
        <v>629000</v>
      </c>
      <c r="D8842" s="181">
        <v>8</v>
      </c>
      <c r="E8842" s="180" t="s">
        <v>12924</v>
      </c>
      <c r="F8842" s="180" t="s">
        <v>220</v>
      </c>
    </row>
    <row r="8843" spans="1:6">
      <c r="A8843" s="180" t="s">
        <v>397</v>
      </c>
      <c r="B8843" s="181">
        <v>3313</v>
      </c>
      <c r="C8843" s="181">
        <v>212800</v>
      </c>
      <c r="D8843" s="181">
        <v>5</v>
      </c>
      <c r="E8843" s="180" t="s">
        <v>12925</v>
      </c>
      <c r="F8843" s="180" t="s">
        <v>118</v>
      </c>
    </row>
    <row r="8844" spans="1:6">
      <c r="A8844" s="180" t="s">
        <v>397</v>
      </c>
      <c r="B8844" s="181">
        <v>3360</v>
      </c>
      <c r="C8844" s="181">
        <v>249600</v>
      </c>
      <c r="D8844" s="181">
        <v>5</v>
      </c>
      <c r="E8844" s="180" t="s">
        <v>12926</v>
      </c>
      <c r="F8844" s="180" t="s">
        <v>128</v>
      </c>
    </row>
    <row r="8845" spans="1:6">
      <c r="A8845" s="180" t="s">
        <v>397</v>
      </c>
      <c r="B8845" s="181">
        <v>3510</v>
      </c>
      <c r="C8845" s="181">
        <v>441300</v>
      </c>
      <c r="D8845" s="181">
        <v>4</v>
      </c>
      <c r="E8845" s="180" t="s">
        <v>12927</v>
      </c>
      <c r="F8845" s="180" t="s">
        <v>67</v>
      </c>
    </row>
    <row r="8846" spans="1:6">
      <c r="A8846" s="180" t="s">
        <v>397</v>
      </c>
      <c r="B8846" s="181">
        <v>2916</v>
      </c>
      <c r="C8846" s="181">
        <v>94300</v>
      </c>
      <c r="D8846" s="181">
        <v>4</v>
      </c>
      <c r="E8846" s="180" t="s">
        <v>12928</v>
      </c>
      <c r="F8846" s="180" t="s">
        <v>160</v>
      </c>
    </row>
    <row r="8847" spans="1:6">
      <c r="A8847" s="180" t="s">
        <v>397</v>
      </c>
      <c r="B8847" s="181">
        <v>3584</v>
      </c>
      <c r="C8847" s="181">
        <v>84300</v>
      </c>
      <c r="D8847" s="181">
        <v>4</v>
      </c>
      <c r="E8847" s="180" t="s">
        <v>12929</v>
      </c>
      <c r="F8847" s="180" t="s">
        <v>160</v>
      </c>
    </row>
    <row r="8848" spans="1:6">
      <c r="A8848" s="180" t="s">
        <v>397</v>
      </c>
      <c r="B8848" s="181">
        <v>3878</v>
      </c>
      <c r="C8848" s="181">
        <v>621500</v>
      </c>
      <c r="D8848" s="181">
        <v>6</v>
      </c>
      <c r="E8848" s="180" t="s">
        <v>12930</v>
      </c>
      <c r="F8848" s="180" t="s">
        <v>67</v>
      </c>
    </row>
    <row r="8849" spans="1:6">
      <c r="A8849" s="180" t="s">
        <v>397</v>
      </c>
      <c r="B8849" s="181">
        <v>2424</v>
      </c>
      <c r="C8849" s="181">
        <v>108000</v>
      </c>
      <c r="D8849" s="181">
        <v>4</v>
      </c>
      <c r="E8849" s="180" t="s">
        <v>12931</v>
      </c>
      <c r="F8849" s="180" t="s">
        <v>176</v>
      </c>
    </row>
    <row r="8850" spans="1:6">
      <c r="A8850" s="180" t="s">
        <v>397</v>
      </c>
      <c r="B8850" s="181">
        <v>9408</v>
      </c>
      <c r="C8850" s="181">
        <v>454300</v>
      </c>
      <c r="D8850" s="181">
        <v>6</v>
      </c>
      <c r="E8850" s="180" t="s">
        <v>12932</v>
      </c>
      <c r="F8850" s="180" t="s">
        <v>3</v>
      </c>
    </row>
    <row r="8851" spans="1:6">
      <c r="A8851" s="180" t="s">
        <v>397</v>
      </c>
      <c r="B8851" s="181">
        <v>5880</v>
      </c>
      <c r="C8851" s="181">
        <v>125700</v>
      </c>
      <c r="D8851" s="181">
        <v>8</v>
      </c>
      <c r="E8851" s="180" t="s">
        <v>12933</v>
      </c>
      <c r="F8851" s="180" t="s">
        <v>68</v>
      </c>
    </row>
    <row r="8852" spans="1:6">
      <c r="A8852" s="180" t="s">
        <v>397</v>
      </c>
      <c r="B8852" s="181">
        <v>3439</v>
      </c>
      <c r="C8852" s="181">
        <v>165100</v>
      </c>
      <c r="D8852" s="181">
        <v>5</v>
      </c>
      <c r="E8852" s="180" t="s">
        <v>12934</v>
      </c>
      <c r="F8852" s="180" t="s">
        <v>68</v>
      </c>
    </row>
    <row r="8853" spans="1:6">
      <c r="A8853" s="180" t="s">
        <v>397</v>
      </c>
      <c r="B8853" s="181">
        <v>3780</v>
      </c>
      <c r="C8853" s="181">
        <v>271900</v>
      </c>
      <c r="D8853" s="181">
        <v>4</v>
      </c>
      <c r="E8853" s="180" t="s">
        <v>12935</v>
      </c>
      <c r="F8853" s="180" t="s">
        <v>128</v>
      </c>
    </row>
    <row r="8854" spans="1:6">
      <c r="A8854" s="180" t="s">
        <v>397</v>
      </c>
      <c r="B8854" s="181">
        <v>6392</v>
      </c>
      <c r="C8854" s="181">
        <v>122200</v>
      </c>
      <c r="D8854" s="181">
        <v>4</v>
      </c>
      <c r="E8854" s="180" t="s">
        <v>12936</v>
      </c>
      <c r="F8854" s="180" t="s">
        <v>22</v>
      </c>
    </row>
    <row r="8855" spans="1:6">
      <c r="A8855" s="180" t="s">
        <v>397</v>
      </c>
      <c r="B8855" s="181">
        <v>4420</v>
      </c>
      <c r="C8855" s="181">
        <v>268600</v>
      </c>
      <c r="D8855" s="181">
        <v>4</v>
      </c>
      <c r="E8855" s="180" t="s">
        <v>12937</v>
      </c>
      <c r="F8855" s="180" t="s">
        <v>3</v>
      </c>
    </row>
    <row r="8856" spans="1:6">
      <c r="A8856" s="180" t="s">
        <v>397</v>
      </c>
      <c r="B8856" s="181">
        <v>8444</v>
      </c>
      <c r="C8856" s="181">
        <v>121200</v>
      </c>
      <c r="D8856" s="181">
        <v>4</v>
      </c>
      <c r="E8856" s="180" t="s">
        <v>12938</v>
      </c>
      <c r="F8856" s="180" t="s">
        <v>22</v>
      </c>
    </row>
    <row r="8857" spans="1:6">
      <c r="A8857" s="180" t="s">
        <v>397</v>
      </c>
      <c r="B8857" s="181">
        <v>7584</v>
      </c>
      <c r="C8857" s="181">
        <v>293500</v>
      </c>
      <c r="D8857" s="181">
        <v>4</v>
      </c>
      <c r="E8857" s="180" t="s">
        <v>12939</v>
      </c>
      <c r="F8857" s="180" t="s">
        <v>3</v>
      </c>
    </row>
    <row r="8858" spans="1:6">
      <c r="A8858" s="180" t="s">
        <v>397</v>
      </c>
      <c r="B8858" s="181">
        <v>7392</v>
      </c>
      <c r="C8858" s="181">
        <v>89500</v>
      </c>
      <c r="D8858" s="181">
        <v>4</v>
      </c>
      <c r="E8858" s="180" t="s">
        <v>12940</v>
      </c>
      <c r="F8858" s="180" t="s">
        <v>22</v>
      </c>
    </row>
    <row r="8859" spans="1:6">
      <c r="A8859" s="180" t="s">
        <v>397</v>
      </c>
      <c r="B8859" s="181">
        <v>4336</v>
      </c>
      <c r="C8859" s="181">
        <v>106600</v>
      </c>
      <c r="D8859" s="181">
        <v>4</v>
      </c>
      <c r="E8859" s="180" t="s">
        <v>12941</v>
      </c>
      <c r="F8859" s="180" t="s">
        <v>160</v>
      </c>
    </row>
    <row r="8860" spans="1:6">
      <c r="A8860" s="180" t="s">
        <v>397</v>
      </c>
      <c r="B8860" s="181">
        <v>5472</v>
      </c>
      <c r="C8860" s="181">
        <v>92200</v>
      </c>
      <c r="D8860" s="181">
        <v>4</v>
      </c>
      <c r="E8860" s="180" t="s">
        <v>12942</v>
      </c>
      <c r="F8860" s="180" t="s">
        <v>22</v>
      </c>
    </row>
    <row r="8861" spans="1:6">
      <c r="A8861" s="180" t="s">
        <v>397</v>
      </c>
      <c r="B8861" s="181">
        <v>3136</v>
      </c>
      <c r="C8861" s="181">
        <v>291700</v>
      </c>
      <c r="D8861" s="181">
        <v>4</v>
      </c>
      <c r="E8861" s="180" t="s">
        <v>12943</v>
      </c>
      <c r="F8861" s="180" t="s">
        <v>293</v>
      </c>
    </row>
    <row r="8862" spans="1:6">
      <c r="A8862" s="180" t="s">
        <v>397</v>
      </c>
      <c r="B8862" s="181">
        <v>7350</v>
      </c>
      <c r="C8862" s="181">
        <v>197800</v>
      </c>
      <c r="D8862" s="181">
        <v>4</v>
      </c>
      <c r="E8862" s="180" t="s">
        <v>12944</v>
      </c>
      <c r="F8862" s="180" t="s">
        <v>22</v>
      </c>
    </row>
    <row r="8863" spans="1:6">
      <c r="A8863" s="180" t="s">
        <v>397</v>
      </c>
      <c r="B8863" s="181">
        <v>4452</v>
      </c>
      <c r="C8863" s="181">
        <v>424300</v>
      </c>
      <c r="D8863" s="181">
        <v>4</v>
      </c>
      <c r="E8863" s="180" t="s">
        <v>12945</v>
      </c>
      <c r="F8863" s="180" t="s">
        <v>47</v>
      </c>
    </row>
    <row r="8864" spans="1:6">
      <c r="A8864" s="180" t="s">
        <v>397</v>
      </c>
      <c r="B8864" s="181">
        <v>7896</v>
      </c>
      <c r="C8864" s="181">
        <v>144400</v>
      </c>
      <c r="D8864" s="181">
        <v>4</v>
      </c>
      <c r="E8864" s="180" t="s">
        <v>12946</v>
      </c>
      <c r="F8864" s="180" t="s">
        <v>22</v>
      </c>
    </row>
    <row r="8865" spans="1:6">
      <c r="A8865" s="180" t="s">
        <v>397</v>
      </c>
      <c r="B8865" s="181">
        <v>3809</v>
      </c>
      <c r="C8865" s="181">
        <v>334700</v>
      </c>
      <c r="D8865" s="181">
        <v>4</v>
      </c>
      <c r="E8865" s="180" t="s">
        <v>12947</v>
      </c>
      <c r="F8865" s="180" t="s">
        <v>47</v>
      </c>
    </row>
    <row r="8866" spans="1:6">
      <c r="A8866" s="180" t="s">
        <v>397</v>
      </c>
      <c r="B8866" s="181">
        <v>3840</v>
      </c>
      <c r="C8866" s="181">
        <v>326900</v>
      </c>
      <c r="D8866" s="181">
        <v>7</v>
      </c>
      <c r="E8866" s="180" t="s">
        <v>12948</v>
      </c>
      <c r="F8866" s="180" t="s">
        <v>189</v>
      </c>
    </row>
    <row r="8867" spans="1:6">
      <c r="A8867" s="180" t="s">
        <v>397</v>
      </c>
      <c r="B8867" s="181">
        <v>6285</v>
      </c>
      <c r="C8867" s="181">
        <v>185900</v>
      </c>
      <c r="D8867" s="181">
        <v>5</v>
      </c>
      <c r="E8867" s="180" t="s">
        <v>12949</v>
      </c>
      <c r="F8867" s="180" t="s">
        <v>68</v>
      </c>
    </row>
    <row r="8868" spans="1:6">
      <c r="A8868" s="180" t="s">
        <v>397</v>
      </c>
      <c r="B8868" s="181">
        <v>4500</v>
      </c>
      <c r="C8868" s="181">
        <v>231500</v>
      </c>
      <c r="D8868" s="181">
        <v>4</v>
      </c>
      <c r="E8868" s="180" t="s">
        <v>12950</v>
      </c>
      <c r="F8868" s="180" t="s">
        <v>3</v>
      </c>
    </row>
    <row r="8869" spans="1:6">
      <c r="A8869" s="180" t="s">
        <v>397</v>
      </c>
      <c r="B8869" s="181">
        <v>5028</v>
      </c>
      <c r="C8869" s="181">
        <v>103600</v>
      </c>
      <c r="D8869" s="181">
        <v>4</v>
      </c>
      <c r="E8869" s="180" t="s">
        <v>12951</v>
      </c>
      <c r="F8869" s="180" t="s">
        <v>22</v>
      </c>
    </row>
    <row r="8870" spans="1:6">
      <c r="A8870" s="180" t="s">
        <v>397</v>
      </c>
      <c r="B8870" s="181">
        <v>3252</v>
      </c>
      <c r="C8870" s="181">
        <v>221500</v>
      </c>
      <c r="D8870" s="181">
        <v>4</v>
      </c>
      <c r="E8870" s="180" t="s">
        <v>12952</v>
      </c>
      <c r="F8870" s="180" t="s">
        <v>189</v>
      </c>
    </row>
    <row r="8871" spans="1:6">
      <c r="A8871" s="180" t="s">
        <v>397</v>
      </c>
      <c r="B8871" s="181">
        <v>7604</v>
      </c>
      <c r="C8871" s="181">
        <v>153400</v>
      </c>
      <c r="D8871" s="181">
        <v>5</v>
      </c>
      <c r="E8871" s="180" t="s">
        <v>12953</v>
      </c>
      <c r="F8871" s="180" t="s">
        <v>22</v>
      </c>
    </row>
    <row r="8872" spans="1:6">
      <c r="A8872" s="180" t="s">
        <v>397</v>
      </c>
      <c r="B8872" s="181">
        <v>5796</v>
      </c>
      <c r="C8872" s="181">
        <v>135200</v>
      </c>
      <c r="D8872" s="181">
        <v>4</v>
      </c>
      <c r="E8872" s="180" t="s">
        <v>12954</v>
      </c>
      <c r="F8872" s="180" t="s">
        <v>22</v>
      </c>
    </row>
    <row r="8873" spans="1:6">
      <c r="A8873" s="180" t="s">
        <v>397</v>
      </c>
      <c r="B8873" s="181">
        <v>6000</v>
      </c>
      <c r="C8873" s="181">
        <v>88600</v>
      </c>
      <c r="D8873" s="181">
        <v>4</v>
      </c>
      <c r="E8873" s="180" t="s">
        <v>12955</v>
      </c>
      <c r="F8873" s="180" t="s">
        <v>22</v>
      </c>
    </row>
    <row r="8874" spans="1:6">
      <c r="A8874" s="180" t="s">
        <v>397</v>
      </c>
      <c r="B8874" s="181">
        <v>4030</v>
      </c>
      <c r="C8874" s="181">
        <v>305500</v>
      </c>
      <c r="D8874" s="181">
        <v>4</v>
      </c>
      <c r="E8874" s="180" t="s">
        <v>12956</v>
      </c>
      <c r="F8874" s="180" t="s">
        <v>67</v>
      </c>
    </row>
    <row r="8875" spans="1:6">
      <c r="A8875" s="180" t="s">
        <v>397</v>
      </c>
      <c r="B8875" s="181">
        <v>6736</v>
      </c>
      <c r="C8875" s="181">
        <v>134100</v>
      </c>
      <c r="D8875" s="181">
        <v>4</v>
      </c>
      <c r="E8875" s="180" t="s">
        <v>12957</v>
      </c>
      <c r="F8875" s="180" t="s">
        <v>22</v>
      </c>
    </row>
    <row r="8876" spans="1:6">
      <c r="A8876" s="180" t="s">
        <v>397</v>
      </c>
      <c r="B8876" s="181">
        <v>3510</v>
      </c>
      <c r="C8876" s="181">
        <v>281700</v>
      </c>
      <c r="D8876" s="181">
        <v>4</v>
      </c>
      <c r="E8876" s="180" t="s">
        <v>12958</v>
      </c>
      <c r="F8876" s="180" t="s">
        <v>47</v>
      </c>
    </row>
    <row r="8877" spans="1:6">
      <c r="A8877" s="180" t="s">
        <v>397</v>
      </c>
      <c r="B8877" s="181">
        <v>11352</v>
      </c>
      <c r="C8877" s="181">
        <v>318700</v>
      </c>
      <c r="D8877" s="181">
        <v>6</v>
      </c>
      <c r="E8877" s="180" t="s">
        <v>12959</v>
      </c>
      <c r="F8877" s="180" t="s">
        <v>160</v>
      </c>
    </row>
    <row r="8878" spans="1:6">
      <c r="A8878" s="180" t="s">
        <v>397</v>
      </c>
      <c r="B8878" s="181">
        <v>2880</v>
      </c>
      <c r="C8878" s="181">
        <v>300000</v>
      </c>
      <c r="D8878" s="181">
        <v>4</v>
      </c>
      <c r="E8878" s="180" t="s">
        <v>12960</v>
      </c>
      <c r="F8878" s="180" t="s">
        <v>47</v>
      </c>
    </row>
    <row r="8879" spans="1:6">
      <c r="A8879" s="180" t="s">
        <v>397</v>
      </c>
      <c r="B8879" s="181">
        <v>4266</v>
      </c>
      <c r="C8879" s="181">
        <v>232100</v>
      </c>
      <c r="D8879" s="181">
        <v>7</v>
      </c>
      <c r="E8879" s="180" t="s">
        <v>12961</v>
      </c>
      <c r="F8879" s="180" t="s">
        <v>68</v>
      </c>
    </row>
    <row r="8880" spans="1:6">
      <c r="A8880" s="180" t="s">
        <v>397</v>
      </c>
      <c r="B8880" s="181">
        <v>3180</v>
      </c>
      <c r="C8880" s="181">
        <v>133800</v>
      </c>
      <c r="D8880" s="181">
        <v>4</v>
      </c>
      <c r="E8880" s="180" t="s">
        <v>12962</v>
      </c>
      <c r="F8880" s="180" t="s">
        <v>176</v>
      </c>
    </row>
    <row r="8881" spans="1:6">
      <c r="A8881" s="180" t="s">
        <v>397</v>
      </c>
      <c r="B8881" s="181">
        <v>6081</v>
      </c>
      <c r="C8881" s="181">
        <v>126700</v>
      </c>
      <c r="D8881" s="181">
        <v>5</v>
      </c>
      <c r="E8881" s="180" t="s">
        <v>12963</v>
      </c>
      <c r="F8881" s="180" t="s">
        <v>22</v>
      </c>
    </row>
    <row r="8882" spans="1:6">
      <c r="A8882" s="180" t="s">
        <v>397</v>
      </c>
      <c r="B8882" s="181">
        <v>3480</v>
      </c>
      <c r="C8882" s="181">
        <v>186300</v>
      </c>
      <c r="D8882" s="181">
        <v>4</v>
      </c>
      <c r="E8882" s="180" t="s">
        <v>12964</v>
      </c>
      <c r="F8882" s="180" t="s">
        <v>68</v>
      </c>
    </row>
    <row r="8883" spans="1:6">
      <c r="A8883" s="180" t="s">
        <v>397</v>
      </c>
      <c r="B8883" s="181">
        <v>12720</v>
      </c>
      <c r="C8883" s="181">
        <v>265800</v>
      </c>
      <c r="D8883" s="181">
        <v>8</v>
      </c>
      <c r="E8883" s="180" t="s">
        <v>12965</v>
      </c>
      <c r="F8883" s="180" t="s">
        <v>68</v>
      </c>
    </row>
    <row r="8884" spans="1:6">
      <c r="A8884" s="180" t="s">
        <v>397</v>
      </c>
      <c r="B8884" s="181">
        <v>3640</v>
      </c>
      <c r="C8884" s="181">
        <v>390400</v>
      </c>
      <c r="D8884" s="181">
        <v>5</v>
      </c>
      <c r="E8884" s="180" t="s">
        <v>12966</v>
      </c>
      <c r="F8884" s="180" t="s">
        <v>144</v>
      </c>
    </row>
    <row r="8885" spans="1:6">
      <c r="A8885" s="180" t="s">
        <v>397</v>
      </c>
      <c r="B8885" s="181">
        <v>2704</v>
      </c>
      <c r="C8885" s="181">
        <v>197200</v>
      </c>
      <c r="D8885" s="181">
        <v>4</v>
      </c>
      <c r="E8885" s="180" t="s">
        <v>12967</v>
      </c>
      <c r="F8885" s="180" t="s">
        <v>194</v>
      </c>
    </row>
    <row r="8886" spans="1:6">
      <c r="A8886" s="180" t="s">
        <v>397</v>
      </c>
      <c r="B8886" s="181">
        <v>6912</v>
      </c>
      <c r="C8886" s="181">
        <v>135300</v>
      </c>
      <c r="D8886" s="181">
        <v>4</v>
      </c>
      <c r="E8886" s="180" t="s">
        <v>12968</v>
      </c>
      <c r="F8886" s="180" t="s">
        <v>22</v>
      </c>
    </row>
    <row r="8887" spans="1:6">
      <c r="A8887" s="180" t="s">
        <v>397</v>
      </c>
      <c r="B8887" s="181">
        <v>3316</v>
      </c>
      <c r="C8887" s="181">
        <v>248800</v>
      </c>
      <c r="D8887" s="181">
        <v>4</v>
      </c>
      <c r="E8887" s="180" t="s">
        <v>12969</v>
      </c>
      <c r="F8887" s="180" t="s">
        <v>133</v>
      </c>
    </row>
    <row r="8888" spans="1:6">
      <c r="A8888" s="180" t="s">
        <v>397</v>
      </c>
      <c r="B8888" s="181">
        <v>3854</v>
      </c>
      <c r="C8888" s="181">
        <v>264300</v>
      </c>
      <c r="D8888" s="181">
        <v>4</v>
      </c>
      <c r="E8888" s="180" t="s">
        <v>12970</v>
      </c>
      <c r="F8888" s="180" t="s">
        <v>3</v>
      </c>
    </row>
    <row r="8889" spans="1:6">
      <c r="A8889" s="180" t="s">
        <v>397</v>
      </c>
      <c r="B8889" s="181">
        <v>9642</v>
      </c>
      <c r="C8889" s="181">
        <v>139100</v>
      </c>
      <c r="D8889" s="181">
        <v>4</v>
      </c>
      <c r="E8889" s="180" t="s">
        <v>12971</v>
      </c>
      <c r="F8889" s="180" t="s">
        <v>22</v>
      </c>
    </row>
    <row r="8890" spans="1:6">
      <c r="A8890" s="180" t="s">
        <v>397</v>
      </c>
      <c r="B8890" s="181">
        <v>6952</v>
      </c>
      <c r="C8890" s="181">
        <v>365900</v>
      </c>
      <c r="D8890" s="181">
        <v>5</v>
      </c>
      <c r="E8890" s="180" t="s">
        <v>12972</v>
      </c>
      <c r="F8890" s="180" t="s">
        <v>60</v>
      </c>
    </row>
    <row r="8891" spans="1:6">
      <c r="A8891" s="180" t="s">
        <v>397</v>
      </c>
      <c r="B8891" s="181">
        <v>4420</v>
      </c>
      <c r="C8891" s="181">
        <v>260600</v>
      </c>
      <c r="D8891" s="181">
        <v>4</v>
      </c>
      <c r="E8891" s="180" t="s">
        <v>12973</v>
      </c>
      <c r="F8891" s="180" t="s">
        <v>3</v>
      </c>
    </row>
    <row r="8892" spans="1:6">
      <c r="A8892" s="180" t="s">
        <v>397</v>
      </c>
      <c r="B8892" s="181">
        <v>7366</v>
      </c>
      <c r="C8892" s="181">
        <v>495500</v>
      </c>
      <c r="D8892" s="181">
        <v>5</v>
      </c>
      <c r="E8892" s="180" t="s">
        <v>12974</v>
      </c>
      <c r="F8892" s="180" t="s">
        <v>60</v>
      </c>
    </row>
    <row r="8893" spans="1:6">
      <c r="A8893" s="180" t="s">
        <v>397</v>
      </c>
      <c r="B8893" s="181">
        <v>4635</v>
      </c>
      <c r="C8893" s="181">
        <v>365900</v>
      </c>
      <c r="D8893" s="181">
        <v>4</v>
      </c>
      <c r="E8893" s="180" t="s">
        <v>12975</v>
      </c>
      <c r="F8893" s="180" t="s">
        <v>47</v>
      </c>
    </row>
    <row r="8894" spans="1:6">
      <c r="A8894" s="180" t="s">
        <v>397</v>
      </c>
      <c r="B8894" s="181">
        <v>3625</v>
      </c>
      <c r="C8894" s="181">
        <v>269100</v>
      </c>
      <c r="D8894" s="181">
        <v>6</v>
      </c>
      <c r="E8894" s="180" t="s">
        <v>12976</v>
      </c>
      <c r="F8894" s="180" t="s">
        <v>118</v>
      </c>
    </row>
    <row r="8895" spans="1:6">
      <c r="A8895" s="180" t="s">
        <v>397</v>
      </c>
      <c r="B8895" s="181">
        <v>5266</v>
      </c>
      <c r="C8895" s="181">
        <v>568100</v>
      </c>
      <c r="D8895" s="181">
        <v>6</v>
      </c>
      <c r="E8895" s="180" t="s">
        <v>12977</v>
      </c>
      <c r="F8895" s="180" t="s">
        <v>285</v>
      </c>
    </row>
    <row r="8896" spans="1:6">
      <c r="A8896" s="180" t="s">
        <v>397</v>
      </c>
      <c r="B8896" s="181">
        <v>4601</v>
      </c>
      <c r="C8896" s="181">
        <v>201300</v>
      </c>
      <c r="D8896" s="181">
        <v>4</v>
      </c>
      <c r="E8896" s="180" t="s">
        <v>12978</v>
      </c>
      <c r="F8896" s="180" t="s">
        <v>313</v>
      </c>
    </row>
    <row r="8897" spans="1:6">
      <c r="A8897" s="180" t="s">
        <v>397</v>
      </c>
      <c r="B8897" s="181">
        <v>3532</v>
      </c>
      <c r="C8897" s="181">
        <v>317700</v>
      </c>
      <c r="D8897" s="181">
        <v>5</v>
      </c>
      <c r="E8897" s="180" t="s">
        <v>12979</v>
      </c>
      <c r="F8897" s="180" t="s">
        <v>136</v>
      </c>
    </row>
    <row r="8898" spans="1:6">
      <c r="A8898" s="180" t="s">
        <v>397</v>
      </c>
      <c r="B8898" s="181">
        <v>6612</v>
      </c>
      <c r="C8898" s="181">
        <v>194700</v>
      </c>
      <c r="D8898" s="181">
        <v>6</v>
      </c>
      <c r="E8898" s="180" t="s">
        <v>12980</v>
      </c>
      <c r="F8898" s="180" t="s">
        <v>22</v>
      </c>
    </row>
    <row r="8899" spans="1:6">
      <c r="A8899" s="180" t="s">
        <v>397</v>
      </c>
      <c r="B8899" s="181">
        <v>3780</v>
      </c>
      <c r="C8899" s="181">
        <v>310800</v>
      </c>
      <c r="D8899" s="181">
        <v>5</v>
      </c>
      <c r="E8899" s="180" t="s">
        <v>12981</v>
      </c>
      <c r="F8899" s="180" t="s">
        <v>136</v>
      </c>
    </row>
    <row r="8900" spans="1:6">
      <c r="A8900" s="180" t="s">
        <v>397</v>
      </c>
      <c r="B8900" s="181">
        <v>4500</v>
      </c>
      <c r="C8900" s="181">
        <v>363600</v>
      </c>
      <c r="D8900" s="181">
        <v>6</v>
      </c>
      <c r="E8900" s="180" t="s">
        <v>12982</v>
      </c>
      <c r="F8900" s="180" t="s">
        <v>47</v>
      </c>
    </row>
    <row r="8901" spans="1:6">
      <c r="A8901" s="180" t="s">
        <v>397</v>
      </c>
      <c r="B8901" s="181">
        <v>3197</v>
      </c>
      <c r="C8901" s="181">
        <v>314100</v>
      </c>
      <c r="D8901" s="181">
        <v>4</v>
      </c>
      <c r="E8901" s="180" t="s">
        <v>12983</v>
      </c>
      <c r="F8901" s="180" t="s">
        <v>126</v>
      </c>
    </row>
    <row r="8902" spans="1:6">
      <c r="A8902" s="180" t="s">
        <v>397</v>
      </c>
      <c r="B8902" s="181">
        <v>3510</v>
      </c>
      <c r="C8902" s="181">
        <v>224100</v>
      </c>
      <c r="D8902" s="181">
        <v>4</v>
      </c>
      <c r="E8902" s="180" t="s">
        <v>12984</v>
      </c>
      <c r="F8902" s="180" t="s">
        <v>194</v>
      </c>
    </row>
    <row r="8903" spans="1:6">
      <c r="A8903" s="180" t="s">
        <v>397</v>
      </c>
      <c r="B8903" s="181">
        <v>4938</v>
      </c>
      <c r="C8903" s="181">
        <v>464300</v>
      </c>
      <c r="D8903" s="181">
        <v>5</v>
      </c>
      <c r="E8903" s="180" t="s">
        <v>12985</v>
      </c>
      <c r="F8903" s="180" t="s">
        <v>60</v>
      </c>
    </row>
    <row r="8904" spans="1:6">
      <c r="A8904" s="180" t="s">
        <v>397</v>
      </c>
      <c r="B8904" s="181">
        <v>7560</v>
      </c>
      <c r="C8904" s="181">
        <v>285800</v>
      </c>
      <c r="D8904" s="181">
        <v>8</v>
      </c>
      <c r="E8904" s="180" t="s">
        <v>12986</v>
      </c>
      <c r="F8904" s="180" t="s">
        <v>68</v>
      </c>
    </row>
    <row r="8905" spans="1:6">
      <c r="A8905" s="180" t="s">
        <v>397</v>
      </c>
      <c r="B8905" s="181">
        <v>4014</v>
      </c>
      <c r="C8905" s="181">
        <v>522700</v>
      </c>
      <c r="D8905" s="181">
        <v>5</v>
      </c>
      <c r="E8905" s="180" t="s">
        <v>12987</v>
      </c>
      <c r="F8905" s="180" t="s">
        <v>67</v>
      </c>
    </row>
    <row r="8906" spans="1:6">
      <c r="A8906" s="180" t="s">
        <v>397</v>
      </c>
      <c r="B8906" s="181">
        <v>5326</v>
      </c>
      <c r="C8906" s="181">
        <v>327000</v>
      </c>
      <c r="D8906" s="181">
        <v>7</v>
      </c>
      <c r="E8906" s="180" t="s">
        <v>12988</v>
      </c>
      <c r="F8906" s="180" t="s">
        <v>118</v>
      </c>
    </row>
    <row r="8907" spans="1:6">
      <c r="A8907" s="180" t="s">
        <v>397</v>
      </c>
      <c r="B8907" s="181">
        <v>3420</v>
      </c>
      <c r="C8907" s="181">
        <v>308700</v>
      </c>
      <c r="D8907" s="181">
        <v>5</v>
      </c>
      <c r="E8907" s="180" t="s">
        <v>12989</v>
      </c>
      <c r="F8907" s="180" t="s">
        <v>47</v>
      </c>
    </row>
    <row r="8908" spans="1:6">
      <c r="A8908" s="180" t="s">
        <v>397</v>
      </c>
      <c r="B8908" s="181">
        <v>3087</v>
      </c>
      <c r="C8908" s="181">
        <v>349400</v>
      </c>
      <c r="D8908" s="181">
        <v>6</v>
      </c>
      <c r="E8908" s="180" t="s">
        <v>12990</v>
      </c>
      <c r="F8908" s="180" t="s">
        <v>136</v>
      </c>
    </row>
    <row r="8909" spans="1:6">
      <c r="A8909" s="180" t="s">
        <v>397</v>
      </c>
      <c r="B8909" s="181">
        <v>3635</v>
      </c>
      <c r="C8909" s="181">
        <v>331800</v>
      </c>
      <c r="D8909" s="181">
        <v>4</v>
      </c>
      <c r="E8909" s="180" t="s">
        <v>12991</v>
      </c>
      <c r="F8909" s="180" t="s">
        <v>67</v>
      </c>
    </row>
    <row r="8910" spans="1:6">
      <c r="A8910" s="180" t="s">
        <v>397</v>
      </c>
      <c r="B8910" s="181">
        <v>4864</v>
      </c>
      <c r="C8910" s="181">
        <v>395300</v>
      </c>
      <c r="D8910" s="181">
        <v>5</v>
      </c>
      <c r="E8910" s="180" t="s">
        <v>12992</v>
      </c>
      <c r="F8910" s="180" t="s">
        <v>60</v>
      </c>
    </row>
    <row r="8911" spans="1:6">
      <c r="A8911" s="180" t="s">
        <v>397</v>
      </c>
      <c r="B8911" s="181">
        <v>2880</v>
      </c>
      <c r="C8911" s="181">
        <v>246300</v>
      </c>
      <c r="D8911" s="181">
        <v>4</v>
      </c>
      <c r="E8911" s="180" t="s">
        <v>12993</v>
      </c>
      <c r="F8911" s="180" t="s">
        <v>189</v>
      </c>
    </row>
    <row r="8912" spans="1:6">
      <c r="A8912" s="180" t="s">
        <v>397</v>
      </c>
      <c r="B8912" s="181">
        <v>3208</v>
      </c>
      <c r="C8912" s="181">
        <v>219300</v>
      </c>
      <c r="D8912" s="181">
        <v>4</v>
      </c>
      <c r="E8912" s="180" t="s">
        <v>12994</v>
      </c>
      <c r="F8912" s="180" t="s">
        <v>259</v>
      </c>
    </row>
    <row r="8913" spans="1:6">
      <c r="A8913" s="180" t="s">
        <v>397</v>
      </c>
      <c r="B8913" s="181">
        <v>3888</v>
      </c>
      <c r="C8913" s="181">
        <v>315700</v>
      </c>
      <c r="D8913" s="181">
        <v>5</v>
      </c>
      <c r="E8913" s="180" t="s">
        <v>12995</v>
      </c>
      <c r="F8913" s="180" t="s">
        <v>60</v>
      </c>
    </row>
    <row r="8914" spans="1:6">
      <c r="A8914" s="180" t="s">
        <v>397</v>
      </c>
      <c r="B8914" s="181">
        <v>4000</v>
      </c>
      <c r="C8914" s="181">
        <v>406000</v>
      </c>
      <c r="D8914" s="181">
        <v>4</v>
      </c>
      <c r="E8914" s="180" t="s">
        <v>12996</v>
      </c>
      <c r="F8914" s="180" t="s">
        <v>47</v>
      </c>
    </row>
    <row r="8915" spans="1:6">
      <c r="A8915" s="180" t="s">
        <v>397</v>
      </c>
      <c r="B8915" s="181">
        <v>3650</v>
      </c>
      <c r="C8915" s="181">
        <v>215600</v>
      </c>
      <c r="D8915" s="181">
        <v>4</v>
      </c>
      <c r="E8915" s="180" t="s">
        <v>12997</v>
      </c>
      <c r="F8915" s="180" t="s">
        <v>118</v>
      </c>
    </row>
    <row r="8916" spans="1:6">
      <c r="A8916" s="180" t="s">
        <v>397</v>
      </c>
      <c r="B8916" s="181">
        <v>11470</v>
      </c>
      <c r="C8916" s="181">
        <v>696400</v>
      </c>
      <c r="D8916" s="181">
        <v>8</v>
      </c>
      <c r="E8916" s="180" t="s">
        <v>12998</v>
      </c>
      <c r="F8916" s="180" t="s">
        <v>3</v>
      </c>
    </row>
    <row r="8917" spans="1:6">
      <c r="A8917" s="180" t="s">
        <v>397</v>
      </c>
      <c r="B8917" s="181">
        <v>4133</v>
      </c>
      <c r="C8917" s="181">
        <v>563600</v>
      </c>
      <c r="D8917" s="181">
        <v>6</v>
      </c>
      <c r="E8917" s="180" t="s">
        <v>12999</v>
      </c>
      <c r="F8917" s="180" t="s">
        <v>136</v>
      </c>
    </row>
    <row r="8918" spans="1:6">
      <c r="A8918" s="180" t="s">
        <v>397</v>
      </c>
      <c r="B8918" s="181">
        <v>12760</v>
      </c>
      <c r="C8918" s="181">
        <v>808200</v>
      </c>
      <c r="D8918" s="181">
        <v>8</v>
      </c>
      <c r="E8918" s="180" t="s">
        <v>13000</v>
      </c>
      <c r="F8918" s="180" t="s">
        <v>60</v>
      </c>
    </row>
    <row r="8919" spans="1:6">
      <c r="A8919" s="180" t="s">
        <v>397</v>
      </c>
      <c r="B8919" s="181">
        <v>5955</v>
      </c>
      <c r="C8919" s="181">
        <v>286700</v>
      </c>
      <c r="D8919" s="181">
        <v>4</v>
      </c>
      <c r="E8919" s="180" t="s">
        <v>13001</v>
      </c>
      <c r="F8919" s="180" t="s">
        <v>3</v>
      </c>
    </row>
    <row r="8920" spans="1:6">
      <c r="A8920" s="180" t="s">
        <v>397</v>
      </c>
      <c r="B8920" s="181">
        <v>3150</v>
      </c>
      <c r="C8920" s="181">
        <v>98400</v>
      </c>
      <c r="D8920" s="181">
        <v>4</v>
      </c>
      <c r="E8920" s="180" t="s">
        <v>13002</v>
      </c>
      <c r="F8920" s="180" t="s">
        <v>128</v>
      </c>
    </row>
    <row r="8921" spans="1:6">
      <c r="A8921" s="180" t="s">
        <v>397</v>
      </c>
      <c r="B8921" s="181">
        <v>3071</v>
      </c>
      <c r="C8921" s="181">
        <v>146100</v>
      </c>
      <c r="D8921" s="181">
        <v>6</v>
      </c>
      <c r="E8921" s="180" t="s">
        <v>13003</v>
      </c>
      <c r="F8921" s="180" t="s">
        <v>68</v>
      </c>
    </row>
    <row r="8922" spans="1:6">
      <c r="A8922" s="180" t="s">
        <v>397</v>
      </c>
      <c r="B8922" s="181">
        <v>7890</v>
      </c>
      <c r="C8922" s="181">
        <v>181800</v>
      </c>
      <c r="D8922" s="181">
        <v>6</v>
      </c>
      <c r="E8922" s="180" t="s">
        <v>13004</v>
      </c>
      <c r="F8922" s="180" t="s">
        <v>160</v>
      </c>
    </row>
    <row r="8923" spans="1:6">
      <c r="A8923" s="180" t="s">
        <v>397</v>
      </c>
      <c r="B8923" s="181">
        <v>4414</v>
      </c>
      <c r="C8923" s="181">
        <v>354700</v>
      </c>
      <c r="D8923" s="181">
        <v>5</v>
      </c>
      <c r="E8923" s="180" t="s">
        <v>13005</v>
      </c>
      <c r="F8923" s="180" t="s">
        <v>136</v>
      </c>
    </row>
    <row r="8924" spans="1:6">
      <c r="A8924" s="180" t="s">
        <v>397</v>
      </c>
      <c r="B8924" s="181">
        <v>2652</v>
      </c>
      <c r="C8924" s="181">
        <v>172200</v>
      </c>
      <c r="D8924" s="181">
        <v>5</v>
      </c>
      <c r="E8924" s="180" t="s">
        <v>13006</v>
      </c>
      <c r="F8924" s="180" t="s">
        <v>128</v>
      </c>
    </row>
    <row r="8925" spans="1:6">
      <c r="A8925" s="180" t="s">
        <v>397</v>
      </c>
      <c r="B8925" s="181">
        <v>7142</v>
      </c>
      <c r="C8925" s="181">
        <v>381200</v>
      </c>
      <c r="D8925" s="181">
        <v>6</v>
      </c>
      <c r="E8925" s="180" t="s">
        <v>13007</v>
      </c>
      <c r="F8925" s="180" t="s">
        <v>47</v>
      </c>
    </row>
    <row r="8926" spans="1:6">
      <c r="A8926" s="180" t="s">
        <v>397</v>
      </c>
      <c r="B8926" s="181">
        <v>2968</v>
      </c>
      <c r="C8926" s="181">
        <v>211300</v>
      </c>
      <c r="D8926" s="181">
        <v>4</v>
      </c>
      <c r="E8926" s="180" t="s">
        <v>13008</v>
      </c>
      <c r="F8926" s="180" t="s">
        <v>220</v>
      </c>
    </row>
    <row r="8927" spans="1:6">
      <c r="A8927" s="180" t="s">
        <v>397</v>
      </c>
      <c r="B8927" s="181">
        <v>7136</v>
      </c>
      <c r="C8927" s="181">
        <v>192200</v>
      </c>
      <c r="D8927" s="181">
        <v>5</v>
      </c>
      <c r="E8927" s="180" t="s">
        <v>13009</v>
      </c>
      <c r="F8927" s="180" t="s">
        <v>22</v>
      </c>
    </row>
    <row r="8928" spans="1:6">
      <c r="A8928" s="180" t="s">
        <v>397</v>
      </c>
      <c r="B8928" s="181">
        <v>3120</v>
      </c>
      <c r="C8928" s="181">
        <v>188600</v>
      </c>
      <c r="D8928" s="181">
        <v>4</v>
      </c>
      <c r="E8928" s="180" t="s">
        <v>13010</v>
      </c>
      <c r="F8928" s="180" t="s">
        <v>128</v>
      </c>
    </row>
    <row r="8929" spans="1:6">
      <c r="A8929" s="180" t="s">
        <v>397</v>
      </c>
      <c r="B8929" s="181">
        <v>3244</v>
      </c>
      <c r="C8929" s="181">
        <v>226600</v>
      </c>
      <c r="D8929" s="181">
        <v>4</v>
      </c>
      <c r="E8929" s="180" t="s">
        <v>13011</v>
      </c>
      <c r="F8929" s="180" t="s">
        <v>189</v>
      </c>
    </row>
    <row r="8930" spans="1:6">
      <c r="A8930" s="180" t="s">
        <v>397</v>
      </c>
      <c r="B8930" s="181">
        <v>3798</v>
      </c>
      <c r="C8930" s="181">
        <v>338900</v>
      </c>
      <c r="D8930" s="181">
        <v>6</v>
      </c>
      <c r="E8930" s="180" t="s">
        <v>13012</v>
      </c>
      <c r="F8930" s="180" t="s">
        <v>136</v>
      </c>
    </row>
    <row r="8931" spans="1:6">
      <c r="A8931" s="180" t="s">
        <v>397</v>
      </c>
      <c r="B8931" s="181">
        <v>2708</v>
      </c>
      <c r="C8931" s="181">
        <v>336800</v>
      </c>
      <c r="D8931" s="181">
        <v>4</v>
      </c>
      <c r="E8931" s="180" t="s">
        <v>13013</v>
      </c>
      <c r="F8931" s="180" t="s">
        <v>47</v>
      </c>
    </row>
    <row r="8932" spans="1:6">
      <c r="A8932" s="180" t="s">
        <v>397</v>
      </c>
      <c r="B8932" s="181">
        <v>3472</v>
      </c>
      <c r="C8932" s="181">
        <v>261500</v>
      </c>
      <c r="D8932" s="181">
        <v>4</v>
      </c>
      <c r="E8932" s="180" t="s">
        <v>13014</v>
      </c>
      <c r="F8932" s="180" t="s">
        <v>170</v>
      </c>
    </row>
    <row r="8933" spans="1:6">
      <c r="A8933" s="180" t="s">
        <v>397</v>
      </c>
      <c r="B8933" s="181">
        <v>4200</v>
      </c>
      <c r="C8933" s="181">
        <v>263200</v>
      </c>
      <c r="D8933" s="181">
        <v>6</v>
      </c>
      <c r="E8933" s="180" t="s">
        <v>13015</v>
      </c>
      <c r="F8933" s="180" t="s">
        <v>272</v>
      </c>
    </row>
    <row r="8934" spans="1:6">
      <c r="A8934" s="180" t="s">
        <v>397</v>
      </c>
      <c r="B8934" s="181">
        <v>4212</v>
      </c>
      <c r="C8934" s="181">
        <v>294800</v>
      </c>
      <c r="D8934" s="181">
        <v>6</v>
      </c>
      <c r="E8934" s="180" t="s">
        <v>13016</v>
      </c>
      <c r="F8934" s="180" t="s">
        <v>128</v>
      </c>
    </row>
    <row r="8935" spans="1:6">
      <c r="A8935" s="180" t="s">
        <v>397</v>
      </c>
      <c r="B8935" s="181">
        <v>8928</v>
      </c>
      <c r="C8935" s="181">
        <v>293100</v>
      </c>
      <c r="D8935" s="181">
        <v>8</v>
      </c>
      <c r="E8935" s="180" t="s">
        <v>13017</v>
      </c>
      <c r="F8935" s="180" t="s">
        <v>68</v>
      </c>
    </row>
    <row r="8936" spans="1:6">
      <c r="A8936" s="180" t="s">
        <v>397</v>
      </c>
      <c r="B8936" s="181">
        <v>3744</v>
      </c>
      <c r="C8936" s="181">
        <v>220200</v>
      </c>
      <c r="D8936" s="181">
        <v>5</v>
      </c>
      <c r="E8936" s="180" t="s">
        <v>13018</v>
      </c>
      <c r="F8936" s="180" t="s">
        <v>118</v>
      </c>
    </row>
    <row r="8937" spans="1:6">
      <c r="A8937" s="180" t="s">
        <v>397</v>
      </c>
      <c r="B8937" s="181">
        <v>4420</v>
      </c>
      <c r="C8937" s="181">
        <v>268700</v>
      </c>
      <c r="D8937" s="181">
        <v>4</v>
      </c>
      <c r="E8937" s="180" t="s">
        <v>13019</v>
      </c>
      <c r="F8937" s="180" t="s">
        <v>3</v>
      </c>
    </row>
    <row r="8938" spans="1:6">
      <c r="A8938" s="180" t="s">
        <v>397</v>
      </c>
      <c r="B8938" s="181">
        <v>5022</v>
      </c>
      <c r="C8938" s="181">
        <v>270300</v>
      </c>
      <c r="D8938" s="181">
        <v>7</v>
      </c>
      <c r="E8938" s="180" t="s">
        <v>13020</v>
      </c>
      <c r="F8938" s="180" t="s">
        <v>128</v>
      </c>
    </row>
    <row r="8939" spans="1:6">
      <c r="A8939" s="180" t="s">
        <v>397</v>
      </c>
      <c r="B8939" s="181">
        <v>3592</v>
      </c>
      <c r="C8939" s="181">
        <v>299700</v>
      </c>
      <c r="D8939" s="181">
        <v>6</v>
      </c>
      <c r="E8939" s="180" t="s">
        <v>13021</v>
      </c>
      <c r="F8939" s="180" t="s">
        <v>47</v>
      </c>
    </row>
    <row r="8940" spans="1:6">
      <c r="A8940" s="180" t="s">
        <v>397</v>
      </c>
      <c r="B8940" s="181">
        <v>5832</v>
      </c>
      <c r="C8940" s="181">
        <v>137500</v>
      </c>
      <c r="D8940" s="181">
        <v>4</v>
      </c>
      <c r="E8940" s="180" t="s">
        <v>13022</v>
      </c>
      <c r="F8940" s="180" t="s">
        <v>128</v>
      </c>
    </row>
    <row r="8941" spans="1:6">
      <c r="A8941" s="180" t="s">
        <v>397</v>
      </c>
      <c r="B8941" s="181">
        <v>5793</v>
      </c>
      <c r="C8941" s="181">
        <v>511000</v>
      </c>
      <c r="D8941" s="181">
        <v>7</v>
      </c>
      <c r="E8941" s="180" t="s">
        <v>13023</v>
      </c>
      <c r="F8941" s="180" t="s">
        <v>47</v>
      </c>
    </row>
    <row r="8942" spans="1:6">
      <c r="A8942" s="180" t="s">
        <v>397</v>
      </c>
      <c r="B8942" s="181">
        <v>9280</v>
      </c>
      <c r="C8942" s="181">
        <v>569800</v>
      </c>
      <c r="D8942" s="181">
        <v>8</v>
      </c>
      <c r="E8942" s="180" t="s">
        <v>13024</v>
      </c>
      <c r="F8942" s="180" t="s">
        <v>3</v>
      </c>
    </row>
    <row r="8943" spans="1:6">
      <c r="A8943" s="180" t="s">
        <v>397</v>
      </c>
      <c r="B8943" s="181">
        <v>3546</v>
      </c>
      <c r="C8943" s="181">
        <v>56000</v>
      </c>
      <c r="D8943" s="181">
        <v>4</v>
      </c>
      <c r="E8943" s="180" t="s">
        <v>13025</v>
      </c>
      <c r="F8943" s="180" t="s">
        <v>160</v>
      </c>
    </row>
    <row r="8944" spans="1:6">
      <c r="A8944" s="180" t="s">
        <v>397</v>
      </c>
      <c r="B8944" s="181">
        <v>8471</v>
      </c>
      <c r="C8944" s="181">
        <v>226100</v>
      </c>
      <c r="D8944" s="181">
        <v>7</v>
      </c>
      <c r="E8944" s="180" t="s">
        <v>13026</v>
      </c>
      <c r="F8944" s="180" t="s">
        <v>22</v>
      </c>
    </row>
    <row r="8945" spans="1:6">
      <c r="A8945" s="180" t="s">
        <v>397</v>
      </c>
      <c r="B8945" s="181">
        <v>11100</v>
      </c>
      <c r="C8945" s="181">
        <v>637300</v>
      </c>
      <c r="D8945" s="181">
        <v>8</v>
      </c>
      <c r="E8945" s="180" t="s">
        <v>13027</v>
      </c>
      <c r="F8945" s="180" t="s">
        <v>3</v>
      </c>
    </row>
    <row r="8946" spans="1:6">
      <c r="A8946" s="180" t="s">
        <v>397</v>
      </c>
      <c r="B8946" s="181">
        <v>6400</v>
      </c>
      <c r="C8946" s="181">
        <v>110300</v>
      </c>
      <c r="D8946" s="181">
        <v>4</v>
      </c>
      <c r="E8946" s="180" t="s">
        <v>13028</v>
      </c>
      <c r="F8946" s="180" t="s">
        <v>22</v>
      </c>
    </row>
    <row r="8947" spans="1:6">
      <c r="A8947" s="180" t="s">
        <v>397</v>
      </c>
      <c r="B8947" s="181">
        <v>3983</v>
      </c>
      <c r="C8947" s="181">
        <v>153100</v>
      </c>
      <c r="D8947" s="181">
        <v>4</v>
      </c>
      <c r="E8947" s="180" t="s">
        <v>13029</v>
      </c>
      <c r="F8947" s="180" t="s">
        <v>256</v>
      </c>
    </row>
    <row r="8948" spans="1:6">
      <c r="A8948" s="180" t="s">
        <v>397</v>
      </c>
      <c r="B8948" s="181">
        <v>4992</v>
      </c>
      <c r="C8948" s="181">
        <v>119000</v>
      </c>
      <c r="D8948" s="181">
        <v>4</v>
      </c>
      <c r="E8948" s="180" t="s">
        <v>13030</v>
      </c>
      <c r="F8948" s="180" t="s">
        <v>22</v>
      </c>
    </row>
    <row r="8949" spans="1:6">
      <c r="A8949" s="180" t="s">
        <v>397</v>
      </c>
      <c r="B8949" s="181">
        <v>6128</v>
      </c>
      <c r="C8949" s="181">
        <v>149800</v>
      </c>
      <c r="D8949" s="181">
        <v>6</v>
      </c>
      <c r="E8949" s="180" t="s">
        <v>13031</v>
      </c>
      <c r="F8949" s="180" t="s">
        <v>68</v>
      </c>
    </row>
    <row r="8950" spans="1:6">
      <c r="A8950" s="180" t="s">
        <v>397</v>
      </c>
      <c r="B8950" s="181">
        <v>3400</v>
      </c>
      <c r="C8950" s="181">
        <v>231900</v>
      </c>
      <c r="D8950" s="181">
        <v>4</v>
      </c>
      <c r="E8950" s="180" t="s">
        <v>13032</v>
      </c>
      <c r="F8950" s="180" t="s">
        <v>60</v>
      </c>
    </row>
    <row r="8951" spans="1:6">
      <c r="A8951" s="180" t="s">
        <v>397</v>
      </c>
      <c r="B8951" s="181">
        <v>9370</v>
      </c>
      <c r="C8951" s="181">
        <v>550800</v>
      </c>
      <c r="D8951" s="181">
        <v>8</v>
      </c>
      <c r="E8951" s="180" t="s">
        <v>13033</v>
      </c>
      <c r="F8951" s="180" t="s">
        <v>3</v>
      </c>
    </row>
    <row r="8952" spans="1:6">
      <c r="A8952" s="180" t="s">
        <v>397</v>
      </c>
      <c r="B8952" s="181">
        <v>6380</v>
      </c>
      <c r="C8952" s="181">
        <v>269500</v>
      </c>
      <c r="D8952" s="181">
        <v>4</v>
      </c>
      <c r="E8952" s="180" t="s">
        <v>13034</v>
      </c>
      <c r="F8952" s="180" t="s">
        <v>3</v>
      </c>
    </row>
    <row r="8953" spans="1:6">
      <c r="A8953" s="180" t="s">
        <v>397</v>
      </c>
      <c r="B8953" s="181">
        <v>5302</v>
      </c>
      <c r="C8953" s="181">
        <v>336000</v>
      </c>
      <c r="D8953" s="181">
        <v>4</v>
      </c>
      <c r="E8953" s="180" t="s">
        <v>13035</v>
      </c>
      <c r="F8953" s="180" t="s">
        <v>282</v>
      </c>
    </row>
    <row r="8954" spans="1:6">
      <c r="A8954" s="180" t="s">
        <v>397</v>
      </c>
      <c r="B8954" s="181">
        <v>4314</v>
      </c>
      <c r="C8954" s="181">
        <v>81800</v>
      </c>
      <c r="D8954" s="181">
        <v>6</v>
      </c>
      <c r="E8954" s="180" t="s">
        <v>13036</v>
      </c>
      <c r="F8954" s="180" t="s">
        <v>22</v>
      </c>
    </row>
    <row r="8955" spans="1:6">
      <c r="A8955" s="180" t="s">
        <v>397</v>
      </c>
      <c r="B8955" s="181">
        <v>5962</v>
      </c>
      <c r="C8955" s="181">
        <v>278000</v>
      </c>
      <c r="D8955" s="181">
        <v>4</v>
      </c>
      <c r="E8955" s="180" t="s">
        <v>13037</v>
      </c>
      <c r="F8955" s="180" t="s">
        <v>3</v>
      </c>
    </row>
    <row r="8956" spans="1:6">
      <c r="A8956" s="180" t="s">
        <v>397</v>
      </c>
      <c r="B8956" s="181">
        <v>5088</v>
      </c>
      <c r="C8956" s="181">
        <v>232000</v>
      </c>
      <c r="D8956" s="181">
        <v>4</v>
      </c>
      <c r="E8956" s="180" t="s">
        <v>13038</v>
      </c>
      <c r="F8956" s="180" t="s">
        <v>3</v>
      </c>
    </row>
    <row r="8957" spans="1:6">
      <c r="A8957" s="180" t="s">
        <v>397</v>
      </c>
      <c r="B8957" s="181">
        <v>3300</v>
      </c>
      <c r="C8957" s="181">
        <v>173500</v>
      </c>
      <c r="D8957" s="181">
        <v>4</v>
      </c>
      <c r="E8957" s="180" t="s">
        <v>13039</v>
      </c>
      <c r="F8957" s="180" t="s">
        <v>128</v>
      </c>
    </row>
    <row r="8958" spans="1:6">
      <c r="A8958" s="180" t="s">
        <v>397</v>
      </c>
      <c r="B8958" s="181">
        <v>2970</v>
      </c>
      <c r="C8958" s="181">
        <v>213900</v>
      </c>
      <c r="D8958" s="181">
        <v>4</v>
      </c>
      <c r="E8958" s="180" t="s">
        <v>13040</v>
      </c>
      <c r="F8958" s="180" t="s">
        <v>128</v>
      </c>
    </row>
    <row r="8959" spans="1:6">
      <c r="A8959" s="180" t="s">
        <v>397</v>
      </c>
      <c r="B8959" s="181">
        <v>6512</v>
      </c>
      <c r="C8959" s="181">
        <v>115700</v>
      </c>
      <c r="D8959" s="181">
        <v>4</v>
      </c>
      <c r="E8959" s="180" t="s">
        <v>13041</v>
      </c>
      <c r="F8959" s="180" t="s">
        <v>22</v>
      </c>
    </row>
    <row r="8960" spans="1:6">
      <c r="A8960" s="180" t="s">
        <v>397</v>
      </c>
      <c r="B8960" s="181">
        <v>3566</v>
      </c>
      <c r="C8960" s="181">
        <v>325800</v>
      </c>
      <c r="D8960" s="181">
        <v>4</v>
      </c>
      <c r="E8960" s="180" t="s">
        <v>13042</v>
      </c>
      <c r="F8960" s="180" t="s">
        <v>47</v>
      </c>
    </row>
    <row r="8961" spans="1:6">
      <c r="A8961" s="180" t="s">
        <v>397</v>
      </c>
      <c r="B8961" s="181">
        <v>6900</v>
      </c>
      <c r="C8961" s="181">
        <v>146500</v>
      </c>
      <c r="D8961" s="181">
        <v>4</v>
      </c>
      <c r="E8961" s="180" t="s">
        <v>13043</v>
      </c>
      <c r="F8961" s="180" t="s">
        <v>3</v>
      </c>
    </row>
    <row r="8962" spans="1:6">
      <c r="A8962" s="180" t="s">
        <v>397</v>
      </c>
      <c r="B8962" s="181">
        <v>4544</v>
      </c>
      <c r="C8962" s="181">
        <v>487200</v>
      </c>
      <c r="D8962" s="181">
        <v>6</v>
      </c>
      <c r="E8962" s="180" t="s">
        <v>13044</v>
      </c>
      <c r="F8962" s="180" t="s">
        <v>67</v>
      </c>
    </row>
    <row r="8963" spans="1:6">
      <c r="A8963" s="180" t="s">
        <v>397</v>
      </c>
      <c r="B8963" s="181">
        <v>6417</v>
      </c>
      <c r="C8963" s="181">
        <v>146200</v>
      </c>
      <c r="D8963" s="181">
        <v>6</v>
      </c>
      <c r="E8963" s="180" t="s">
        <v>13045</v>
      </c>
      <c r="F8963" s="180" t="s">
        <v>22</v>
      </c>
    </row>
    <row r="8964" spans="1:6">
      <c r="A8964" s="180" t="s">
        <v>397</v>
      </c>
      <c r="B8964" s="181">
        <v>5181</v>
      </c>
      <c r="C8964" s="181">
        <v>426700</v>
      </c>
      <c r="D8964" s="181">
        <v>8</v>
      </c>
      <c r="E8964" s="180" t="s">
        <v>13046</v>
      </c>
      <c r="F8964" s="180" t="s">
        <v>136</v>
      </c>
    </row>
    <row r="8965" spans="1:6">
      <c r="A8965" s="180" t="s">
        <v>397</v>
      </c>
      <c r="B8965" s="181">
        <v>7056</v>
      </c>
      <c r="C8965" s="181">
        <v>110600</v>
      </c>
      <c r="D8965" s="181">
        <v>4</v>
      </c>
      <c r="E8965" s="180" t="s">
        <v>13047</v>
      </c>
      <c r="F8965" s="180" t="s">
        <v>22</v>
      </c>
    </row>
    <row r="8966" spans="1:6">
      <c r="A8966" s="180" t="s">
        <v>397</v>
      </c>
      <c r="B8966" s="181">
        <v>5723</v>
      </c>
      <c r="C8966" s="181">
        <v>178400</v>
      </c>
      <c r="D8966" s="181">
        <v>5</v>
      </c>
      <c r="E8966" s="180" t="s">
        <v>13048</v>
      </c>
      <c r="F8966" s="180" t="s">
        <v>160</v>
      </c>
    </row>
    <row r="8967" spans="1:6">
      <c r="A8967" s="180" t="s">
        <v>397</v>
      </c>
      <c r="B8967" s="181">
        <v>7200</v>
      </c>
      <c r="C8967" s="181">
        <v>299300</v>
      </c>
      <c r="D8967" s="181">
        <v>8</v>
      </c>
      <c r="E8967" s="180" t="s">
        <v>13049</v>
      </c>
      <c r="F8967" s="180" t="s">
        <v>68</v>
      </c>
    </row>
    <row r="8968" spans="1:6">
      <c r="A8968" s="180" t="s">
        <v>397</v>
      </c>
      <c r="B8968" s="181">
        <v>3200</v>
      </c>
      <c r="C8968" s="181">
        <v>100300</v>
      </c>
      <c r="D8968" s="181">
        <v>4</v>
      </c>
      <c r="E8968" s="180" t="s">
        <v>13050</v>
      </c>
      <c r="F8968" s="180" t="s">
        <v>160</v>
      </c>
    </row>
    <row r="8969" spans="1:6">
      <c r="A8969" s="180" t="s">
        <v>397</v>
      </c>
      <c r="B8969" s="181">
        <v>10580</v>
      </c>
      <c r="C8969" s="181">
        <v>608400</v>
      </c>
      <c r="D8969" s="181">
        <v>8</v>
      </c>
      <c r="E8969" s="180" t="s">
        <v>13051</v>
      </c>
      <c r="F8969" s="180" t="s">
        <v>3</v>
      </c>
    </row>
    <row r="8970" spans="1:6">
      <c r="A8970" s="180" t="s">
        <v>397</v>
      </c>
      <c r="B8970" s="181">
        <v>7710</v>
      </c>
      <c r="C8970" s="181">
        <v>154500</v>
      </c>
      <c r="D8970" s="181">
        <v>8</v>
      </c>
      <c r="E8970" s="180" t="s">
        <v>13052</v>
      </c>
      <c r="F8970" s="180" t="s">
        <v>68</v>
      </c>
    </row>
    <row r="8971" spans="1:6">
      <c r="A8971" s="180" t="s">
        <v>397</v>
      </c>
      <c r="B8971" s="181">
        <v>4660</v>
      </c>
      <c r="C8971" s="181">
        <v>280400</v>
      </c>
      <c r="D8971" s="181">
        <v>6</v>
      </c>
      <c r="E8971" s="180" t="s">
        <v>13053</v>
      </c>
      <c r="F8971" s="180" t="s">
        <v>128</v>
      </c>
    </row>
    <row r="8972" spans="1:6">
      <c r="A8972" s="180" t="s">
        <v>397</v>
      </c>
      <c r="B8972" s="181">
        <v>5848</v>
      </c>
      <c r="C8972" s="181">
        <v>374500</v>
      </c>
      <c r="D8972" s="181">
        <v>6</v>
      </c>
      <c r="E8972" s="180" t="s">
        <v>13054</v>
      </c>
      <c r="F8972" s="180" t="s">
        <v>194</v>
      </c>
    </row>
    <row r="8973" spans="1:6">
      <c r="A8973" s="180" t="s">
        <v>397</v>
      </c>
      <c r="B8973" s="181">
        <v>3532</v>
      </c>
      <c r="C8973" s="181">
        <v>339500</v>
      </c>
      <c r="D8973" s="181">
        <v>4</v>
      </c>
      <c r="E8973" s="180" t="s">
        <v>13055</v>
      </c>
      <c r="F8973" s="180" t="s">
        <v>60</v>
      </c>
    </row>
    <row r="8974" spans="1:6">
      <c r="A8974" s="180" t="s">
        <v>397</v>
      </c>
      <c r="B8974" s="181">
        <v>3059</v>
      </c>
      <c r="C8974" s="181">
        <v>228400</v>
      </c>
      <c r="D8974" s="181">
        <v>4</v>
      </c>
      <c r="E8974" s="180" t="s">
        <v>13056</v>
      </c>
      <c r="F8974" s="180" t="s">
        <v>47</v>
      </c>
    </row>
    <row r="8975" spans="1:6">
      <c r="A8975" s="180" t="s">
        <v>397</v>
      </c>
      <c r="B8975" s="181">
        <v>5280</v>
      </c>
      <c r="C8975" s="181">
        <v>457400</v>
      </c>
      <c r="D8975" s="181">
        <v>6</v>
      </c>
      <c r="E8975" s="180" t="s">
        <v>13057</v>
      </c>
      <c r="F8975" s="180" t="s">
        <v>68</v>
      </c>
    </row>
    <row r="8976" spans="1:6">
      <c r="A8976" s="180" t="s">
        <v>397</v>
      </c>
      <c r="B8976" s="181">
        <v>3822</v>
      </c>
      <c r="C8976" s="181">
        <v>108100</v>
      </c>
      <c r="D8976" s="181">
        <v>4</v>
      </c>
      <c r="E8976" s="180" t="s">
        <v>13058</v>
      </c>
      <c r="F8976" s="180" t="s">
        <v>22</v>
      </c>
    </row>
    <row r="8977" spans="1:6">
      <c r="A8977" s="180" t="s">
        <v>397</v>
      </c>
      <c r="B8977" s="181">
        <v>3615</v>
      </c>
      <c r="C8977" s="181">
        <v>377900</v>
      </c>
      <c r="D8977" s="181">
        <v>4</v>
      </c>
      <c r="E8977" s="180" t="s">
        <v>13059</v>
      </c>
      <c r="F8977" s="180" t="s">
        <v>67</v>
      </c>
    </row>
    <row r="8978" spans="1:6">
      <c r="A8978" s="180" t="s">
        <v>397</v>
      </c>
      <c r="B8978" s="181">
        <v>2520</v>
      </c>
      <c r="C8978" s="181">
        <v>156700</v>
      </c>
      <c r="D8978" s="181">
        <v>4</v>
      </c>
      <c r="E8978" s="180" t="s">
        <v>13060</v>
      </c>
      <c r="F8978" s="180" t="s">
        <v>128</v>
      </c>
    </row>
    <row r="8979" spans="1:6">
      <c r="A8979" s="180" t="s">
        <v>397</v>
      </c>
      <c r="B8979" s="181">
        <v>3498</v>
      </c>
      <c r="C8979" s="181">
        <v>182500</v>
      </c>
      <c r="D8979" s="181">
        <v>4</v>
      </c>
      <c r="E8979" s="180" t="s">
        <v>13061</v>
      </c>
      <c r="F8979" s="180" t="s">
        <v>189</v>
      </c>
    </row>
    <row r="8980" spans="1:6">
      <c r="A8980" s="180" t="s">
        <v>397</v>
      </c>
      <c r="B8980" s="181">
        <v>2646</v>
      </c>
      <c r="C8980" s="181">
        <v>170600</v>
      </c>
      <c r="D8980" s="181">
        <v>6</v>
      </c>
      <c r="E8980" s="180" t="s">
        <v>13062</v>
      </c>
      <c r="F8980" s="180" t="s">
        <v>226</v>
      </c>
    </row>
    <row r="8981" spans="1:6">
      <c r="A8981" s="180" t="s">
        <v>397</v>
      </c>
      <c r="B8981" s="181">
        <v>6860</v>
      </c>
      <c r="C8981" s="181">
        <v>62500</v>
      </c>
      <c r="D8981" s="181">
        <v>4</v>
      </c>
      <c r="E8981" s="180" t="s">
        <v>13063</v>
      </c>
      <c r="F8981" s="180" t="s">
        <v>22</v>
      </c>
    </row>
    <row r="8982" spans="1:6">
      <c r="A8982" s="180" t="s">
        <v>397</v>
      </c>
      <c r="B8982" s="181">
        <v>5226</v>
      </c>
      <c r="C8982" s="181">
        <v>244500</v>
      </c>
      <c r="D8982" s="181">
        <v>4</v>
      </c>
      <c r="E8982" s="180" t="s">
        <v>13064</v>
      </c>
      <c r="F8982" s="180" t="s">
        <v>3</v>
      </c>
    </row>
    <row r="8983" spans="1:6">
      <c r="A8983" s="180" t="s">
        <v>397</v>
      </c>
      <c r="B8983" s="181">
        <v>5206</v>
      </c>
      <c r="C8983" s="181">
        <v>207500</v>
      </c>
      <c r="D8983" s="181">
        <v>4</v>
      </c>
      <c r="E8983" s="180" t="s">
        <v>13065</v>
      </c>
      <c r="F8983" s="180" t="s">
        <v>3</v>
      </c>
    </row>
    <row r="8984" spans="1:6">
      <c r="A8984" s="180" t="s">
        <v>397</v>
      </c>
      <c r="B8984" s="181">
        <v>7008</v>
      </c>
      <c r="C8984" s="181">
        <v>327200</v>
      </c>
      <c r="D8984" s="181">
        <v>8</v>
      </c>
      <c r="E8984" s="180" t="s">
        <v>13066</v>
      </c>
      <c r="F8984" s="180" t="s">
        <v>68</v>
      </c>
    </row>
    <row r="8985" spans="1:6">
      <c r="A8985" s="180" t="s">
        <v>397</v>
      </c>
      <c r="B8985" s="181">
        <v>6900</v>
      </c>
      <c r="C8985" s="181">
        <v>214100</v>
      </c>
      <c r="D8985" s="181">
        <v>6</v>
      </c>
      <c r="E8985" s="180" t="s">
        <v>13067</v>
      </c>
      <c r="F8985" s="180" t="s">
        <v>160</v>
      </c>
    </row>
    <row r="8986" spans="1:6">
      <c r="A8986" s="180" t="s">
        <v>397</v>
      </c>
      <c r="B8986" s="181">
        <v>12976</v>
      </c>
      <c r="C8986" s="181">
        <v>1323300</v>
      </c>
      <c r="D8986" s="181">
        <v>8</v>
      </c>
      <c r="E8986" s="180" t="s">
        <v>13068</v>
      </c>
      <c r="F8986" s="180" t="s">
        <v>270</v>
      </c>
    </row>
    <row r="8987" spans="1:6">
      <c r="A8987" s="180" t="s">
        <v>397</v>
      </c>
      <c r="B8987" s="181">
        <v>2844</v>
      </c>
      <c r="C8987" s="181">
        <v>123100</v>
      </c>
      <c r="D8987" s="181">
        <v>4</v>
      </c>
      <c r="E8987" s="180" t="s">
        <v>13069</v>
      </c>
      <c r="F8987" s="180" t="s">
        <v>256</v>
      </c>
    </row>
    <row r="8988" spans="1:6">
      <c r="A8988" s="180" t="s">
        <v>397</v>
      </c>
      <c r="B8988" s="181">
        <v>3506</v>
      </c>
      <c r="C8988" s="181">
        <v>178500</v>
      </c>
      <c r="D8988" s="181">
        <v>6</v>
      </c>
      <c r="E8988" s="180" t="s">
        <v>13070</v>
      </c>
      <c r="F8988" s="180" t="s">
        <v>194</v>
      </c>
    </row>
    <row r="8989" spans="1:6">
      <c r="A8989" s="180" t="s">
        <v>397</v>
      </c>
      <c r="B8989" s="181">
        <v>5733</v>
      </c>
      <c r="C8989" s="181">
        <v>320900</v>
      </c>
      <c r="D8989" s="181">
        <v>4</v>
      </c>
      <c r="E8989" s="180" t="s">
        <v>13071</v>
      </c>
      <c r="F8989" s="180" t="s">
        <v>47</v>
      </c>
    </row>
    <row r="8990" spans="1:6">
      <c r="A8990" s="180" t="s">
        <v>397</v>
      </c>
      <c r="B8990" s="181">
        <v>4374</v>
      </c>
      <c r="C8990" s="181">
        <v>282500</v>
      </c>
      <c r="D8990" s="181">
        <v>4</v>
      </c>
      <c r="E8990" s="180" t="s">
        <v>13072</v>
      </c>
      <c r="F8990" s="180" t="s">
        <v>282</v>
      </c>
    </row>
    <row r="8991" spans="1:6">
      <c r="A8991" s="180" t="s">
        <v>397</v>
      </c>
      <c r="B8991" s="181">
        <v>3688</v>
      </c>
      <c r="C8991" s="181">
        <v>359100</v>
      </c>
      <c r="D8991" s="181">
        <v>5</v>
      </c>
      <c r="E8991" s="180" t="s">
        <v>13073</v>
      </c>
      <c r="F8991" s="180" t="s">
        <v>47</v>
      </c>
    </row>
    <row r="8992" spans="1:6">
      <c r="A8992" s="180" t="s">
        <v>397</v>
      </c>
      <c r="B8992" s="181">
        <v>4368</v>
      </c>
      <c r="C8992" s="181">
        <v>218900</v>
      </c>
      <c r="D8992" s="181">
        <v>4</v>
      </c>
      <c r="E8992" s="180" t="s">
        <v>13074</v>
      </c>
      <c r="F8992" s="180" t="s">
        <v>128</v>
      </c>
    </row>
    <row r="8993" spans="1:6">
      <c r="A8993" s="180" t="s">
        <v>397</v>
      </c>
      <c r="B8993" s="181">
        <v>4942</v>
      </c>
      <c r="C8993" s="181">
        <v>344200</v>
      </c>
      <c r="D8993" s="181">
        <v>5</v>
      </c>
      <c r="E8993" s="180" t="s">
        <v>13075</v>
      </c>
      <c r="F8993" s="180" t="s">
        <v>128</v>
      </c>
    </row>
    <row r="8994" spans="1:6">
      <c r="A8994" s="180" t="s">
        <v>397</v>
      </c>
      <c r="B8994" s="181">
        <v>6136</v>
      </c>
      <c r="C8994" s="181">
        <v>248500</v>
      </c>
      <c r="D8994" s="181">
        <v>4</v>
      </c>
      <c r="E8994" s="180" t="s">
        <v>13076</v>
      </c>
      <c r="F8994" s="180" t="s">
        <v>3</v>
      </c>
    </row>
    <row r="8995" spans="1:6">
      <c r="A8995" s="180" t="s">
        <v>397</v>
      </c>
      <c r="B8995" s="181">
        <v>3326</v>
      </c>
      <c r="C8995" s="181">
        <v>122600</v>
      </c>
      <c r="D8995" s="181">
        <v>4</v>
      </c>
      <c r="E8995" s="180" t="s">
        <v>13077</v>
      </c>
      <c r="F8995" s="180" t="s">
        <v>176</v>
      </c>
    </row>
    <row r="8996" spans="1:6">
      <c r="A8996" s="180" t="s">
        <v>397</v>
      </c>
      <c r="B8996" s="181">
        <v>7171</v>
      </c>
      <c r="C8996" s="181">
        <v>125600</v>
      </c>
      <c r="D8996" s="181">
        <v>4</v>
      </c>
      <c r="E8996" s="180" t="s">
        <v>13078</v>
      </c>
      <c r="F8996" s="180" t="s">
        <v>22</v>
      </c>
    </row>
    <row r="8997" spans="1:6">
      <c r="A8997" s="180" t="s">
        <v>397</v>
      </c>
      <c r="B8997" s="181">
        <v>5308</v>
      </c>
      <c r="C8997" s="181">
        <v>297000</v>
      </c>
      <c r="D8997" s="181">
        <v>4</v>
      </c>
      <c r="E8997" s="180" t="s">
        <v>13079</v>
      </c>
      <c r="F8997" s="180" t="s">
        <v>3</v>
      </c>
    </row>
    <row r="8998" spans="1:6">
      <c r="A8998" s="180" t="s">
        <v>397</v>
      </c>
      <c r="B8998" s="181">
        <v>2955</v>
      </c>
      <c r="C8998" s="181">
        <v>158300</v>
      </c>
      <c r="D8998" s="181">
        <v>4</v>
      </c>
      <c r="E8998" s="180" t="s">
        <v>13080</v>
      </c>
      <c r="F8998" s="180" t="s">
        <v>189</v>
      </c>
    </row>
    <row r="8999" spans="1:6">
      <c r="A8999" s="180" t="s">
        <v>397</v>
      </c>
      <c r="B8999" s="181">
        <v>5400</v>
      </c>
      <c r="C8999" s="181">
        <v>76900</v>
      </c>
      <c r="D8999" s="181">
        <v>4</v>
      </c>
      <c r="E8999" s="180" t="s">
        <v>13081</v>
      </c>
      <c r="F8999" s="180" t="s">
        <v>22</v>
      </c>
    </row>
    <row r="9000" spans="1:6">
      <c r="A9000" s="180" t="s">
        <v>397</v>
      </c>
      <c r="B9000" s="181">
        <v>3661</v>
      </c>
      <c r="C9000" s="181">
        <v>334500</v>
      </c>
      <c r="D9000" s="181">
        <v>5</v>
      </c>
      <c r="E9000" s="180" t="s">
        <v>13082</v>
      </c>
      <c r="F9000" s="180" t="s">
        <v>47</v>
      </c>
    </row>
    <row r="9001" spans="1:6">
      <c r="A9001" s="180" t="s">
        <v>397</v>
      </c>
      <c r="B9001" s="181">
        <v>3746</v>
      </c>
      <c r="C9001" s="181">
        <v>294500</v>
      </c>
      <c r="D9001" s="181">
        <v>5</v>
      </c>
      <c r="E9001" s="180" t="s">
        <v>13083</v>
      </c>
      <c r="F9001" s="180" t="s">
        <v>47</v>
      </c>
    </row>
    <row r="9002" spans="1:6">
      <c r="A9002" s="180" t="s">
        <v>397</v>
      </c>
      <c r="B9002" s="181">
        <v>4218</v>
      </c>
      <c r="C9002" s="181">
        <v>383800</v>
      </c>
      <c r="D9002" s="181">
        <v>5</v>
      </c>
      <c r="E9002" s="180" t="s">
        <v>13084</v>
      </c>
      <c r="F9002" s="180" t="s">
        <v>226</v>
      </c>
    </row>
    <row r="9003" spans="1:6">
      <c r="A9003" s="180" t="s">
        <v>397</v>
      </c>
      <c r="B9003" s="181">
        <v>6240</v>
      </c>
      <c r="C9003" s="181">
        <v>142900</v>
      </c>
      <c r="D9003" s="181">
        <v>4</v>
      </c>
      <c r="E9003" s="180" t="s">
        <v>13085</v>
      </c>
      <c r="F9003" s="180" t="s">
        <v>22</v>
      </c>
    </row>
    <row r="9004" spans="1:6">
      <c r="A9004" s="180" t="s">
        <v>397</v>
      </c>
      <c r="B9004" s="181">
        <v>5588</v>
      </c>
      <c r="C9004" s="181">
        <v>581500</v>
      </c>
      <c r="D9004" s="181">
        <v>4</v>
      </c>
      <c r="E9004" s="180" t="s">
        <v>13086</v>
      </c>
      <c r="F9004" s="180" t="s">
        <v>126</v>
      </c>
    </row>
    <row r="9005" spans="1:6">
      <c r="A9005" s="180" t="s">
        <v>397</v>
      </c>
      <c r="B9005" s="181">
        <v>7164</v>
      </c>
      <c r="C9005" s="181">
        <v>77800</v>
      </c>
      <c r="D9005" s="181">
        <v>4</v>
      </c>
      <c r="E9005" s="180" t="s">
        <v>13087</v>
      </c>
      <c r="F9005" s="180" t="s">
        <v>22</v>
      </c>
    </row>
    <row r="9006" spans="1:6">
      <c r="A9006" s="180" t="s">
        <v>397</v>
      </c>
      <c r="B9006" s="181">
        <v>6270</v>
      </c>
      <c r="C9006" s="181">
        <v>147100</v>
      </c>
      <c r="D9006" s="181">
        <v>4</v>
      </c>
      <c r="E9006" s="180" t="s">
        <v>13088</v>
      </c>
      <c r="F9006" s="180" t="s">
        <v>22</v>
      </c>
    </row>
    <row r="9007" spans="1:6">
      <c r="A9007" s="180" t="s">
        <v>397</v>
      </c>
      <c r="B9007" s="181">
        <v>6416</v>
      </c>
      <c r="C9007" s="181">
        <v>238000</v>
      </c>
      <c r="D9007" s="181">
        <v>4</v>
      </c>
      <c r="E9007" s="180" t="s">
        <v>13089</v>
      </c>
      <c r="F9007" s="180" t="s">
        <v>3</v>
      </c>
    </row>
    <row r="9008" spans="1:6">
      <c r="A9008" s="180" t="s">
        <v>397</v>
      </c>
      <c r="B9008" s="181">
        <v>6012</v>
      </c>
      <c r="C9008" s="181">
        <v>337600</v>
      </c>
      <c r="D9008" s="181">
        <v>6</v>
      </c>
      <c r="E9008" s="180" t="s">
        <v>13090</v>
      </c>
      <c r="F9008" s="180" t="s">
        <v>47</v>
      </c>
    </row>
    <row r="9009" spans="1:6">
      <c r="A9009" s="180" t="s">
        <v>397</v>
      </c>
      <c r="B9009" s="181">
        <v>7736</v>
      </c>
      <c r="C9009" s="181">
        <v>393900</v>
      </c>
      <c r="D9009" s="181">
        <v>5</v>
      </c>
      <c r="E9009" s="180" t="s">
        <v>13091</v>
      </c>
      <c r="F9009" s="180" t="s">
        <v>60</v>
      </c>
    </row>
    <row r="9010" spans="1:6">
      <c r="A9010" s="180" t="s">
        <v>397</v>
      </c>
      <c r="B9010" s="181">
        <v>6930</v>
      </c>
      <c r="C9010" s="181">
        <v>317100</v>
      </c>
      <c r="D9010" s="181">
        <v>4</v>
      </c>
      <c r="E9010" s="180" t="s">
        <v>13092</v>
      </c>
      <c r="F9010" s="180" t="s">
        <v>3</v>
      </c>
    </row>
    <row r="9011" spans="1:6">
      <c r="A9011" s="180" t="s">
        <v>397</v>
      </c>
      <c r="B9011" s="181">
        <v>6848</v>
      </c>
      <c r="C9011" s="181">
        <v>360300</v>
      </c>
      <c r="D9011" s="181">
        <v>6</v>
      </c>
      <c r="E9011" s="180" t="s">
        <v>13093</v>
      </c>
      <c r="F9011" s="180" t="s">
        <v>47</v>
      </c>
    </row>
    <row r="9012" spans="1:6">
      <c r="A9012" s="180" t="s">
        <v>397</v>
      </c>
      <c r="B9012" s="181">
        <v>3816</v>
      </c>
      <c r="C9012" s="181">
        <v>538400</v>
      </c>
      <c r="D9012" s="181">
        <v>6</v>
      </c>
      <c r="E9012" s="180" t="s">
        <v>13094</v>
      </c>
      <c r="F9012" s="180" t="s">
        <v>67</v>
      </c>
    </row>
    <row r="9013" spans="1:6">
      <c r="A9013" s="180" t="s">
        <v>397</v>
      </c>
      <c r="B9013" s="181">
        <v>4224</v>
      </c>
      <c r="C9013" s="181">
        <v>122400</v>
      </c>
      <c r="D9013" s="181">
        <v>4</v>
      </c>
      <c r="E9013" s="180" t="s">
        <v>13095</v>
      </c>
      <c r="F9013" s="180" t="s">
        <v>160</v>
      </c>
    </row>
    <row r="9014" spans="1:6">
      <c r="A9014" s="180" t="s">
        <v>397</v>
      </c>
      <c r="B9014" s="181">
        <v>5773</v>
      </c>
      <c r="C9014" s="181">
        <v>510800</v>
      </c>
      <c r="D9014" s="181">
        <v>5</v>
      </c>
      <c r="E9014" s="180" t="s">
        <v>13096</v>
      </c>
      <c r="F9014" s="180" t="s">
        <v>118</v>
      </c>
    </row>
    <row r="9015" spans="1:6">
      <c r="A9015" s="180" t="s">
        <v>397</v>
      </c>
      <c r="B9015" s="181">
        <v>4242</v>
      </c>
      <c r="C9015" s="181">
        <v>299900</v>
      </c>
      <c r="D9015" s="181">
        <v>4</v>
      </c>
      <c r="E9015" s="180" t="s">
        <v>13097</v>
      </c>
      <c r="F9015" s="180" t="s">
        <v>47</v>
      </c>
    </row>
    <row r="9016" spans="1:6">
      <c r="A9016" s="180" t="s">
        <v>397</v>
      </c>
      <c r="B9016" s="181">
        <v>4019</v>
      </c>
      <c r="C9016" s="181">
        <v>141600</v>
      </c>
      <c r="D9016" s="181">
        <v>4</v>
      </c>
      <c r="E9016" s="180" t="s">
        <v>13098</v>
      </c>
      <c r="F9016" s="180" t="s">
        <v>328</v>
      </c>
    </row>
    <row r="9017" spans="1:6">
      <c r="A9017" s="180" t="s">
        <v>397</v>
      </c>
      <c r="B9017" s="181">
        <v>5035</v>
      </c>
      <c r="C9017" s="181">
        <v>211100</v>
      </c>
      <c r="D9017" s="181">
        <v>7</v>
      </c>
      <c r="E9017" s="180" t="s">
        <v>13099</v>
      </c>
      <c r="F9017" s="180" t="s">
        <v>160</v>
      </c>
    </row>
    <row r="9018" spans="1:6">
      <c r="A9018" s="180" t="s">
        <v>397</v>
      </c>
      <c r="B9018" s="181">
        <v>3384</v>
      </c>
      <c r="C9018" s="181">
        <v>195400</v>
      </c>
      <c r="D9018" s="181">
        <v>4</v>
      </c>
      <c r="E9018" s="180" t="s">
        <v>13100</v>
      </c>
      <c r="F9018" s="180" t="s">
        <v>189</v>
      </c>
    </row>
    <row r="9019" spans="1:6">
      <c r="A9019" s="180" t="s">
        <v>397</v>
      </c>
      <c r="B9019" s="181">
        <v>7872</v>
      </c>
      <c r="C9019" s="181">
        <v>343900</v>
      </c>
      <c r="D9019" s="181">
        <v>5</v>
      </c>
      <c r="E9019" s="180" t="s">
        <v>13101</v>
      </c>
      <c r="F9019" s="180" t="s">
        <v>22</v>
      </c>
    </row>
    <row r="9020" spans="1:6">
      <c r="A9020" s="180" t="s">
        <v>397</v>
      </c>
      <c r="B9020" s="181">
        <v>4556</v>
      </c>
      <c r="C9020" s="181">
        <v>382800</v>
      </c>
      <c r="D9020" s="181">
        <v>4</v>
      </c>
      <c r="E9020" s="180" t="s">
        <v>13102</v>
      </c>
      <c r="F9020" s="180" t="s">
        <v>47</v>
      </c>
    </row>
    <row r="9021" spans="1:6">
      <c r="A9021" s="180" t="s">
        <v>397</v>
      </c>
      <c r="B9021" s="181">
        <v>2600</v>
      </c>
      <c r="C9021" s="181">
        <v>150500</v>
      </c>
      <c r="D9021" s="181">
        <v>4</v>
      </c>
      <c r="E9021" s="180" t="s">
        <v>13103</v>
      </c>
      <c r="F9021" s="180" t="s">
        <v>68</v>
      </c>
    </row>
    <row r="9022" spans="1:6">
      <c r="A9022" s="180" t="s">
        <v>397</v>
      </c>
      <c r="B9022" s="181">
        <v>5280</v>
      </c>
      <c r="C9022" s="181">
        <v>334100</v>
      </c>
      <c r="D9022" s="181">
        <v>4</v>
      </c>
      <c r="E9022" s="180" t="s">
        <v>13104</v>
      </c>
      <c r="F9022" s="180" t="s">
        <v>282</v>
      </c>
    </row>
    <row r="9023" spans="1:6">
      <c r="A9023" s="180" t="s">
        <v>397</v>
      </c>
      <c r="B9023" s="181">
        <v>8712</v>
      </c>
      <c r="C9023" s="181">
        <v>241400</v>
      </c>
      <c r="D9023" s="181">
        <v>4</v>
      </c>
      <c r="E9023" s="180" t="s">
        <v>13105</v>
      </c>
      <c r="F9023" s="180" t="s">
        <v>3</v>
      </c>
    </row>
    <row r="9024" spans="1:6">
      <c r="A9024" s="180" t="s">
        <v>397</v>
      </c>
      <c r="B9024" s="181">
        <v>6964</v>
      </c>
      <c r="C9024" s="181">
        <v>153900</v>
      </c>
      <c r="D9024" s="181">
        <v>5</v>
      </c>
      <c r="E9024" s="180" t="s">
        <v>13106</v>
      </c>
      <c r="F9024" s="180" t="s">
        <v>22</v>
      </c>
    </row>
    <row r="9025" spans="1:6">
      <c r="A9025" s="180" t="s">
        <v>397</v>
      </c>
      <c r="B9025" s="181">
        <v>4488</v>
      </c>
      <c r="C9025" s="181">
        <v>307600</v>
      </c>
      <c r="D9025" s="181">
        <v>6</v>
      </c>
      <c r="E9025" s="180" t="s">
        <v>13107</v>
      </c>
      <c r="F9025" s="180" t="s">
        <v>194</v>
      </c>
    </row>
    <row r="9026" spans="1:6">
      <c r="A9026" s="180" t="s">
        <v>397</v>
      </c>
      <c r="B9026" s="181">
        <v>7776</v>
      </c>
      <c r="C9026" s="181">
        <v>260900</v>
      </c>
      <c r="D9026" s="181">
        <v>8</v>
      </c>
      <c r="E9026" s="180" t="s">
        <v>13108</v>
      </c>
      <c r="F9026" s="180" t="s">
        <v>68</v>
      </c>
    </row>
    <row r="9027" spans="1:6">
      <c r="A9027" s="180" t="s">
        <v>397</v>
      </c>
      <c r="B9027" s="181">
        <v>2560</v>
      </c>
      <c r="C9027" s="181">
        <v>95700</v>
      </c>
      <c r="D9027" s="181">
        <v>4</v>
      </c>
      <c r="E9027" s="180" t="s">
        <v>13109</v>
      </c>
      <c r="F9027" s="180" t="s">
        <v>22</v>
      </c>
    </row>
    <row r="9028" spans="1:6">
      <c r="A9028" s="180" t="s">
        <v>397</v>
      </c>
      <c r="B9028" s="181">
        <v>6384</v>
      </c>
      <c r="C9028" s="181">
        <v>314900</v>
      </c>
      <c r="D9028" s="181">
        <v>6</v>
      </c>
      <c r="E9028" s="180" t="s">
        <v>13110</v>
      </c>
      <c r="F9028" s="180" t="s">
        <v>68</v>
      </c>
    </row>
    <row r="9029" spans="1:6">
      <c r="A9029" s="180" t="s">
        <v>397</v>
      </c>
      <c r="B9029" s="181">
        <v>4371</v>
      </c>
      <c r="C9029" s="181">
        <v>282100</v>
      </c>
      <c r="D9029" s="181">
        <v>8</v>
      </c>
      <c r="E9029" s="180" t="s">
        <v>13111</v>
      </c>
      <c r="F9029" s="180" t="s">
        <v>128</v>
      </c>
    </row>
    <row r="9030" spans="1:6">
      <c r="A9030" s="180" t="s">
        <v>397</v>
      </c>
      <c r="B9030" s="181">
        <v>3072</v>
      </c>
      <c r="C9030" s="181">
        <v>230900</v>
      </c>
      <c r="D9030" s="181">
        <v>4</v>
      </c>
      <c r="E9030" s="180" t="s">
        <v>13112</v>
      </c>
      <c r="F9030" s="180" t="s">
        <v>220</v>
      </c>
    </row>
    <row r="9031" spans="1:6">
      <c r="A9031" s="180" t="s">
        <v>397</v>
      </c>
      <c r="B9031" s="181">
        <v>8268</v>
      </c>
      <c r="C9031" s="181">
        <v>614800</v>
      </c>
      <c r="D9031" s="181">
        <v>5</v>
      </c>
      <c r="E9031" s="180" t="s">
        <v>13113</v>
      </c>
      <c r="F9031" s="180" t="s">
        <v>60</v>
      </c>
    </row>
    <row r="9032" spans="1:6">
      <c r="A9032" s="180" t="s">
        <v>397</v>
      </c>
      <c r="B9032" s="181">
        <v>13242</v>
      </c>
      <c r="C9032" s="181">
        <v>506600</v>
      </c>
      <c r="D9032" s="181">
        <v>7</v>
      </c>
      <c r="E9032" s="180" t="s">
        <v>13114</v>
      </c>
      <c r="F9032" s="180" t="s">
        <v>314</v>
      </c>
    </row>
    <row r="9033" spans="1:6">
      <c r="A9033" s="180" t="s">
        <v>397</v>
      </c>
      <c r="B9033" s="181">
        <v>5859</v>
      </c>
      <c r="C9033" s="181">
        <v>387300</v>
      </c>
      <c r="D9033" s="181">
        <v>4</v>
      </c>
      <c r="E9033" s="180" t="s">
        <v>13115</v>
      </c>
      <c r="F9033" s="180" t="s">
        <v>118</v>
      </c>
    </row>
    <row r="9034" spans="1:6">
      <c r="A9034" s="180" t="s">
        <v>397</v>
      </c>
      <c r="B9034" s="181">
        <v>3291</v>
      </c>
      <c r="C9034" s="181">
        <v>260300</v>
      </c>
      <c r="D9034" s="181">
        <v>4</v>
      </c>
      <c r="E9034" s="180" t="s">
        <v>13116</v>
      </c>
      <c r="F9034" s="180" t="s">
        <v>118</v>
      </c>
    </row>
    <row r="9035" spans="1:6">
      <c r="A9035" s="180" t="s">
        <v>397</v>
      </c>
      <c r="B9035" s="181">
        <v>6560</v>
      </c>
      <c r="C9035" s="181">
        <v>115200</v>
      </c>
      <c r="D9035" s="181">
        <v>4</v>
      </c>
      <c r="E9035" s="180" t="s">
        <v>13117</v>
      </c>
      <c r="F9035" s="180" t="s">
        <v>22</v>
      </c>
    </row>
    <row r="9036" spans="1:6">
      <c r="A9036" s="180" t="s">
        <v>397</v>
      </c>
      <c r="B9036" s="181">
        <v>4504</v>
      </c>
      <c r="C9036" s="181">
        <v>408800</v>
      </c>
      <c r="D9036" s="181">
        <v>7</v>
      </c>
      <c r="E9036" s="180" t="s">
        <v>13118</v>
      </c>
      <c r="F9036" s="180" t="s">
        <v>67</v>
      </c>
    </row>
    <row r="9037" spans="1:6">
      <c r="A9037" s="180" t="s">
        <v>397</v>
      </c>
      <c r="B9037" s="181">
        <v>3974</v>
      </c>
      <c r="C9037" s="181">
        <v>408600</v>
      </c>
      <c r="D9037" s="181">
        <v>4</v>
      </c>
      <c r="E9037" s="180" t="s">
        <v>13119</v>
      </c>
      <c r="F9037" s="180" t="s">
        <v>67</v>
      </c>
    </row>
    <row r="9038" spans="1:6">
      <c r="A9038" s="180" t="s">
        <v>397</v>
      </c>
      <c r="B9038" s="181">
        <v>7104</v>
      </c>
      <c r="C9038" s="181">
        <v>343800</v>
      </c>
      <c r="D9038" s="181">
        <v>4</v>
      </c>
      <c r="E9038" s="180" t="s">
        <v>13120</v>
      </c>
      <c r="F9038" s="180" t="s">
        <v>60</v>
      </c>
    </row>
    <row r="9039" spans="1:6">
      <c r="A9039" s="180" t="s">
        <v>397</v>
      </c>
      <c r="B9039" s="181">
        <v>4420</v>
      </c>
      <c r="C9039" s="181">
        <v>260800</v>
      </c>
      <c r="D9039" s="181">
        <v>4</v>
      </c>
      <c r="E9039" s="180" t="s">
        <v>13121</v>
      </c>
      <c r="F9039" s="180" t="s">
        <v>3</v>
      </c>
    </row>
    <row r="9040" spans="1:6">
      <c r="A9040" s="180" t="s">
        <v>397</v>
      </c>
      <c r="B9040" s="181">
        <v>4800</v>
      </c>
      <c r="C9040" s="181">
        <v>312000</v>
      </c>
      <c r="D9040" s="181">
        <v>5</v>
      </c>
      <c r="E9040" s="180" t="s">
        <v>13122</v>
      </c>
      <c r="F9040" s="180" t="s">
        <v>128</v>
      </c>
    </row>
    <row r="9041" spans="1:6">
      <c r="A9041" s="180" t="s">
        <v>397</v>
      </c>
      <c r="B9041" s="181">
        <v>5472</v>
      </c>
      <c r="C9041" s="181">
        <v>214300</v>
      </c>
      <c r="D9041" s="181">
        <v>4</v>
      </c>
      <c r="E9041" s="180" t="s">
        <v>13123</v>
      </c>
      <c r="F9041" s="180" t="s">
        <v>3</v>
      </c>
    </row>
    <row r="9042" spans="1:6">
      <c r="A9042" s="180" t="s">
        <v>397</v>
      </c>
      <c r="B9042" s="181">
        <v>2110</v>
      </c>
      <c r="C9042" s="181">
        <v>114000</v>
      </c>
      <c r="D9042" s="181">
        <v>4</v>
      </c>
      <c r="E9042" s="180" t="s">
        <v>13124</v>
      </c>
      <c r="F9042" s="180" t="s">
        <v>256</v>
      </c>
    </row>
    <row r="9043" spans="1:6">
      <c r="A9043" s="180" t="s">
        <v>397</v>
      </c>
      <c r="B9043" s="181">
        <v>3773</v>
      </c>
      <c r="C9043" s="181">
        <v>276300</v>
      </c>
      <c r="D9043" s="181">
        <v>4</v>
      </c>
      <c r="E9043" s="180" t="s">
        <v>13125</v>
      </c>
      <c r="F9043" s="180" t="s">
        <v>124</v>
      </c>
    </row>
    <row r="9044" spans="1:6">
      <c r="A9044" s="180" t="s">
        <v>397</v>
      </c>
      <c r="B9044" s="181">
        <v>6114</v>
      </c>
      <c r="C9044" s="181">
        <v>172700</v>
      </c>
      <c r="D9044" s="181">
        <v>4</v>
      </c>
      <c r="E9044" s="180" t="s">
        <v>13126</v>
      </c>
      <c r="F9044" s="180" t="s">
        <v>160</v>
      </c>
    </row>
    <row r="9045" spans="1:6">
      <c r="A9045" s="180" t="s">
        <v>397</v>
      </c>
      <c r="B9045" s="181">
        <v>5412</v>
      </c>
      <c r="C9045" s="181">
        <v>259600</v>
      </c>
      <c r="D9045" s="181">
        <v>6</v>
      </c>
      <c r="E9045" s="180" t="s">
        <v>13127</v>
      </c>
      <c r="F9045" s="180" t="s">
        <v>128</v>
      </c>
    </row>
    <row r="9046" spans="1:6">
      <c r="A9046" s="180" t="s">
        <v>397</v>
      </c>
      <c r="B9046" s="181">
        <v>6208</v>
      </c>
      <c r="C9046" s="181">
        <v>337000</v>
      </c>
      <c r="D9046" s="181">
        <v>4</v>
      </c>
      <c r="E9046" s="180" t="s">
        <v>13128</v>
      </c>
      <c r="F9046" s="180" t="s">
        <v>3</v>
      </c>
    </row>
    <row r="9047" spans="1:6">
      <c r="A9047" s="180" t="s">
        <v>397</v>
      </c>
      <c r="B9047" s="181">
        <v>4569</v>
      </c>
      <c r="C9047" s="181">
        <v>386400</v>
      </c>
      <c r="D9047" s="181">
        <v>6</v>
      </c>
      <c r="E9047" s="180" t="s">
        <v>13129</v>
      </c>
      <c r="F9047" s="180" t="s">
        <v>47</v>
      </c>
    </row>
    <row r="9048" spans="1:6">
      <c r="A9048" s="180" t="s">
        <v>397</v>
      </c>
      <c r="B9048" s="181">
        <v>8988</v>
      </c>
      <c r="C9048" s="181">
        <v>94800</v>
      </c>
      <c r="D9048" s="181">
        <v>7</v>
      </c>
      <c r="E9048" s="180" t="s">
        <v>13130</v>
      </c>
      <c r="F9048" s="180" t="s">
        <v>160</v>
      </c>
    </row>
    <row r="9049" spans="1:6">
      <c r="A9049" s="180" t="s">
        <v>397</v>
      </c>
      <c r="B9049" s="181">
        <v>3408</v>
      </c>
      <c r="C9049" s="181">
        <v>13300</v>
      </c>
      <c r="D9049" s="181">
        <v>4</v>
      </c>
      <c r="E9049" s="180" t="s">
        <v>13131</v>
      </c>
      <c r="F9049" s="180" t="s">
        <v>328</v>
      </c>
    </row>
    <row r="9050" spans="1:6">
      <c r="A9050" s="180" t="s">
        <v>397</v>
      </c>
      <c r="B9050" s="181">
        <v>2631</v>
      </c>
      <c r="C9050" s="181">
        <v>164300</v>
      </c>
      <c r="D9050" s="181">
        <v>4</v>
      </c>
      <c r="E9050" s="180" t="s">
        <v>13132</v>
      </c>
      <c r="F9050" s="180" t="s">
        <v>68</v>
      </c>
    </row>
    <row r="9051" spans="1:6">
      <c r="A9051" s="180" t="s">
        <v>397</v>
      </c>
      <c r="B9051" s="181">
        <v>5040</v>
      </c>
      <c r="C9051" s="181">
        <v>132200</v>
      </c>
      <c r="D9051" s="181">
        <v>4</v>
      </c>
      <c r="E9051" s="180" t="s">
        <v>13133</v>
      </c>
      <c r="F9051" s="180" t="s">
        <v>22</v>
      </c>
    </row>
    <row r="9052" spans="1:6">
      <c r="A9052" s="180" t="s">
        <v>397</v>
      </c>
      <c r="B9052" s="181">
        <v>4418</v>
      </c>
      <c r="C9052" s="181">
        <v>292200</v>
      </c>
      <c r="D9052" s="181">
        <v>5</v>
      </c>
      <c r="E9052" s="180" t="s">
        <v>13134</v>
      </c>
      <c r="F9052" s="180" t="s">
        <v>136</v>
      </c>
    </row>
    <row r="9053" spans="1:6">
      <c r="A9053" s="180" t="s">
        <v>397</v>
      </c>
      <c r="B9053" s="181">
        <v>11160</v>
      </c>
      <c r="C9053" s="181">
        <v>278000</v>
      </c>
      <c r="D9053" s="181">
        <v>8</v>
      </c>
      <c r="E9053" s="180" t="s">
        <v>13135</v>
      </c>
      <c r="F9053" s="180" t="s">
        <v>68</v>
      </c>
    </row>
    <row r="9054" spans="1:6">
      <c r="A9054" s="180" t="s">
        <v>397</v>
      </c>
      <c r="B9054" s="181">
        <v>3810</v>
      </c>
      <c r="C9054" s="181">
        <v>183400</v>
      </c>
      <c r="D9054" s="181">
        <v>4</v>
      </c>
      <c r="E9054" s="180" t="s">
        <v>13136</v>
      </c>
      <c r="F9054" s="180" t="s">
        <v>47</v>
      </c>
    </row>
    <row r="9055" spans="1:6">
      <c r="A9055" s="180" t="s">
        <v>397</v>
      </c>
      <c r="B9055" s="181">
        <v>2592</v>
      </c>
      <c r="C9055" s="181">
        <v>173800</v>
      </c>
      <c r="D9055" s="181">
        <v>4</v>
      </c>
      <c r="E9055" s="180" t="s">
        <v>13137</v>
      </c>
      <c r="F9055" s="180" t="s">
        <v>128</v>
      </c>
    </row>
    <row r="9056" spans="1:6">
      <c r="A9056" s="180" t="s">
        <v>397</v>
      </c>
      <c r="B9056" s="181">
        <v>6672</v>
      </c>
      <c r="C9056" s="181">
        <v>254300</v>
      </c>
      <c r="D9056" s="181">
        <v>4</v>
      </c>
      <c r="E9056" s="180" t="s">
        <v>13138</v>
      </c>
      <c r="F9056" s="180" t="s">
        <v>3</v>
      </c>
    </row>
    <row r="9057" spans="1:6">
      <c r="A9057" s="180" t="s">
        <v>397</v>
      </c>
      <c r="B9057" s="181">
        <v>6645</v>
      </c>
      <c r="C9057" s="181">
        <v>498500</v>
      </c>
      <c r="D9057" s="181">
        <v>6</v>
      </c>
      <c r="E9057" s="180" t="s">
        <v>13139</v>
      </c>
      <c r="F9057" s="180" t="s">
        <v>47</v>
      </c>
    </row>
    <row r="9058" spans="1:6">
      <c r="A9058" s="180" t="s">
        <v>397</v>
      </c>
      <c r="B9058" s="181">
        <v>5591</v>
      </c>
      <c r="C9058" s="181">
        <v>244500</v>
      </c>
      <c r="D9058" s="181">
        <v>5</v>
      </c>
      <c r="E9058" s="180" t="s">
        <v>13140</v>
      </c>
      <c r="F9058" s="180" t="s">
        <v>60</v>
      </c>
    </row>
    <row r="9059" spans="1:6">
      <c r="A9059" s="180" t="s">
        <v>397</v>
      </c>
      <c r="B9059" s="181">
        <v>4368</v>
      </c>
      <c r="C9059" s="181">
        <v>244800</v>
      </c>
      <c r="D9059" s="181">
        <v>4</v>
      </c>
      <c r="E9059" s="180" t="s">
        <v>13141</v>
      </c>
      <c r="F9059" s="180" t="s">
        <v>3</v>
      </c>
    </row>
    <row r="9060" spans="1:6">
      <c r="A9060" s="180" t="s">
        <v>397</v>
      </c>
      <c r="B9060" s="181">
        <v>8159</v>
      </c>
      <c r="C9060" s="181">
        <v>372900</v>
      </c>
      <c r="D9060" s="181">
        <v>5</v>
      </c>
      <c r="E9060" s="180" t="s">
        <v>13142</v>
      </c>
      <c r="F9060" s="180" t="s">
        <v>60</v>
      </c>
    </row>
    <row r="9061" spans="1:6">
      <c r="A9061" s="180" t="s">
        <v>397</v>
      </c>
      <c r="B9061" s="181">
        <v>7922</v>
      </c>
      <c r="C9061" s="181">
        <v>448900</v>
      </c>
      <c r="D9061" s="181">
        <v>7</v>
      </c>
      <c r="E9061" s="180" t="s">
        <v>13143</v>
      </c>
      <c r="F9061" s="180" t="s">
        <v>47</v>
      </c>
    </row>
    <row r="9062" spans="1:6">
      <c r="A9062" s="180" t="s">
        <v>397</v>
      </c>
      <c r="B9062" s="181">
        <v>10352</v>
      </c>
      <c r="C9062" s="181">
        <v>351500</v>
      </c>
      <c r="D9062" s="181">
        <v>8</v>
      </c>
      <c r="E9062" s="180" t="s">
        <v>13144</v>
      </c>
      <c r="F9062" s="180" t="s">
        <v>68</v>
      </c>
    </row>
    <row r="9063" spans="1:6">
      <c r="A9063" s="180" t="s">
        <v>397</v>
      </c>
      <c r="B9063" s="181">
        <v>5580</v>
      </c>
      <c r="C9063" s="181">
        <v>343600</v>
      </c>
      <c r="D9063" s="181">
        <v>4</v>
      </c>
      <c r="E9063" s="180" t="s">
        <v>13145</v>
      </c>
      <c r="F9063" s="180" t="s">
        <v>3</v>
      </c>
    </row>
    <row r="9064" spans="1:6">
      <c r="A9064" s="180" t="s">
        <v>397</v>
      </c>
      <c r="B9064" s="181">
        <v>5241</v>
      </c>
      <c r="C9064" s="181">
        <v>219100</v>
      </c>
      <c r="D9064" s="181">
        <v>5</v>
      </c>
      <c r="E9064" s="180" t="s">
        <v>13146</v>
      </c>
      <c r="F9064" s="180" t="s">
        <v>160</v>
      </c>
    </row>
    <row r="9065" spans="1:6">
      <c r="A9065" s="180" t="s">
        <v>397</v>
      </c>
      <c r="B9065" s="181">
        <v>4633</v>
      </c>
      <c r="C9065" s="181">
        <v>239300</v>
      </c>
      <c r="D9065" s="181">
        <v>6</v>
      </c>
      <c r="E9065" s="180" t="s">
        <v>13147</v>
      </c>
      <c r="F9065" s="180" t="s">
        <v>128</v>
      </c>
    </row>
    <row r="9066" spans="1:6">
      <c r="A9066" s="180" t="s">
        <v>397</v>
      </c>
      <c r="B9066" s="181">
        <v>4070</v>
      </c>
      <c r="C9066" s="181">
        <v>279500</v>
      </c>
      <c r="D9066" s="181">
        <v>4</v>
      </c>
      <c r="E9066" s="180" t="s">
        <v>13148</v>
      </c>
      <c r="F9066" s="180" t="s">
        <v>293</v>
      </c>
    </row>
    <row r="9067" spans="1:6">
      <c r="A9067" s="180" t="s">
        <v>397</v>
      </c>
      <c r="B9067" s="181">
        <v>7040</v>
      </c>
      <c r="C9067" s="181">
        <v>95600</v>
      </c>
      <c r="D9067" s="181">
        <v>4</v>
      </c>
      <c r="E9067" s="180" t="s">
        <v>13149</v>
      </c>
      <c r="F9067" s="180" t="s">
        <v>22</v>
      </c>
    </row>
    <row r="9068" spans="1:6">
      <c r="A9068" s="180" t="s">
        <v>397</v>
      </c>
      <c r="B9068" s="181">
        <v>2514</v>
      </c>
      <c r="C9068" s="181">
        <v>277800</v>
      </c>
      <c r="D9068" s="181">
        <v>5</v>
      </c>
      <c r="E9068" s="180" t="s">
        <v>13150</v>
      </c>
      <c r="F9068" s="180" t="s">
        <v>126</v>
      </c>
    </row>
    <row r="9069" spans="1:6">
      <c r="A9069" s="180" t="s">
        <v>397</v>
      </c>
      <c r="B9069" s="181">
        <v>6947</v>
      </c>
      <c r="C9069" s="181">
        <v>180600</v>
      </c>
      <c r="D9069" s="181">
        <v>6</v>
      </c>
      <c r="E9069" s="180" t="s">
        <v>13151</v>
      </c>
      <c r="F9069" s="180" t="s">
        <v>22</v>
      </c>
    </row>
    <row r="9070" spans="1:6">
      <c r="A9070" s="180" t="s">
        <v>397</v>
      </c>
      <c r="B9070" s="181">
        <v>3156</v>
      </c>
      <c r="C9070" s="181">
        <v>200300</v>
      </c>
      <c r="D9070" s="181">
        <v>4</v>
      </c>
      <c r="E9070" s="180" t="s">
        <v>13152</v>
      </c>
      <c r="F9070" s="180" t="s">
        <v>118</v>
      </c>
    </row>
    <row r="9071" spans="1:6">
      <c r="A9071" s="180" t="s">
        <v>397</v>
      </c>
      <c r="B9071" s="181">
        <v>5016</v>
      </c>
      <c r="C9071" s="181">
        <v>112900</v>
      </c>
      <c r="D9071" s="181">
        <v>6</v>
      </c>
      <c r="E9071" s="180" t="s">
        <v>13153</v>
      </c>
      <c r="F9071" s="180" t="s">
        <v>22</v>
      </c>
    </row>
    <row r="9072" spans="1:6">
      <c r="A9072" s="180" t="s">
        <v>397</v>
      </c>
      <c r="B9072" s="181">
        <v>6205</v>
      </c>
      <c r="C9072" s="181">
        <v>449000</v>
      </c>
      <c r="D9072" s="181">
        <v>5</v>
      </c>
      <c r="E9072" s="180" t="s">
        <v>13154</v>
      </c>
      <c r="F9072" s="180" t="s">
        <v>192</v>
      </c>
    </row>
    <row r="9073" spans="1:6">
      <c r="A9073" s="180" t="s">
        <v>397</v>
      </c>
      <c r="B9073" s="181">
        <v>10846</v>
      </c>
      <c r="C9073" s="181">
        <v>572700</v>
      </c>
      <c r="D9073" s="181">
        <v>6</v>
      </c>
      <c r="E9073" s="180" t="s">
        <v>13155</v>
      </c>
      <c r="F9073" s="180" t="s">
        <v>60</v>
      </c>
    </row>
    <row r="9074" spans="1:6">
      <c r="A9074" s="180" t="s">
        <v>397</v>
      </c>
      <c r="B9074" s="181">
        <v>8820</v>
      </c>
      <c r="C9074" s="181">
        <v>547800</v>
      </c>
      <c r="D9074" s="181">
        <v>8</v>
      </c>
      <c r="E9074" s="180" t="s">
        <v>13156</v>
      </c>
      <c r="F9074" s="180" t="s">
        <v>3</v>
      </c>
    </row>
    <row r="9075" spans="1:6">
      <c r="A9075" s="180" t="s">
        <v>397</v>
      </c>
      <c r="B9075" s="181">
        <v>7736</v>
      </c>
      <c r="C9075" s="181">
        <v>345700</v>
      </c>
      <c r="D9075" s="181">
        <v>5</v>
      </c>
      <c r="E9075" s="180" t="s">
        <v>13157</v>
      </c>
      <c r="F9075" s="180" t="s">
        <v>60</v>
      </c>
    </row>
    <row r="9076" spans="1:6">
      <c r="A9076" s="180" t="s">
        <v>397</v>
      </c>
      <c r="B9076" s="181">
        <v>5904</v>
      </c>
      <c r="C9076" s="181">
        <v>107700</v>
      </c>
      <c r="D9076" s="181">
        <v>4</v>
      </c>
      <c r="E9076" s="180" t="s">
        <v>13158</v>
      </c>
      <c r="F9076" s="180" t="s">
        <v>22</v>
      </c>
    </row>
    <row r="9077" spans="1:6">
      <c r="A9077" s="180" t="s">
        <v>397</v>
      </c>
      <c r="B9077" s="181">
        <v>5600</v>
      </c>
      <c r="C9077" s="181">
        <v>162000</v>
      </c>
      <c r="D9077" s="181">
        <v>6</v>
      </c>
      <c r="E9077" s="180" t="s">
        <v>13159</v>
      </c>
      <c r="F9077" s="180" t="s">
        <v>160</v>
      </c>
    </row>
    <row r="9078" spans="1:6">
      <c r="A9078" s="180" t="s">
        <v>397</v>
      </c>
      <c r="B9078" s="181">
        <v>5082</v>
      </c>
      <c r="C9078" s="181">
        <v>286800</v>
      </c>
      <c r="D9078" s="181">
        <v>4</v>
      </c>
      <c r="E9078" s="180" t="s">
        <v>13160</v>
      </c>
      <c r="F9078" s="180" t="s">
        <v>3</v>
      </c>
    </row>
    <row r="9079" spans="1:6">
      <c r="A9079" s="180" t="s">
        <v>397</v>
      </c>
      <c r="B9079" s="181">
        <v>3606</v>
      </c>
      <c r="C9079" s="181">
        <v>250400</v>
      </c>
      <c r="D9079" s="181">
        <v>4</v>
      </c>
      <c r="E9079" s="180" t="s">
        <v>13161</v>
      </c>
      <c r="F9079" s="180" t="s">
        <v>118</v>
      </c>
    </row>
    <row r="9080" spans="1:6">
      <c r="A9080" s="180" t="s">
        <v>397</v>
      </c>
      <c r="B9080" s="181">
        <v>4468</v>
      </c>
      <c r="C9080" s="181">
        <v>189000</v>
      </c>
      <c r="D9080" s="181">
        <v>5</v>
      </c>
      <c r="E9080" s="180" t="s">
        <v>13162</v>
      </c>
      <c r="F9080" s="180" t="s">
        <v>176</v>
      </c>
    </row>
    <row r="9081" spans="1:6">
      <c r="A9081" s="180" t="s">
        <v>397</v>
      </c>
      <c r="B9081" s="181">
        <v>4048</v>
      </c>
      <c r="C9081" s="181">
        <v>106400</v>
      </c>
      <c r="D9081" s="181">
        <v>4</v>
      </c>
      <c r="E9081" s="180" t="s">
        <v>13163</v>
      </c>
      <c r="F9081" s="180" t="s">
        <v>22</v>
      </c>
    </row>
    <row r="9082" spans="1:6">
      <c r="A9082" s="180" t="s">
        <v>397</v>
      </c>
      <c r="B9082" s="181">
        <v>2400</v>
      </c>
      <c r="C9082" s="181">
        <v>149800</v>
      </c>
      <c r="D9082" s="181">
        <v>4</v>
      </c>
      <c r="E9082" s="180" t="s">
        <v>13164</v>
      </c>
      <c r="F9082" s="180" t="s">
        <v>68</v>
      </c>
    </row>
    <row r="9083" spans="1:6">
      <c r="A9083" s="180" t="s">
        <v>397</v>
      </c>
      <c r="B9083" s="181">
        <v>7936</v>
      </c>
      <c r="C9083" s="181">
        <v>142800</v>
      </c>
      <c r="D9083" s="181">
        <v>4</v>
      </c>
      <c r="E9083" s="180" t="s">
        <v>13165</v>
      </c>
      <c r="F9083" s="180" t="s">
        <v>22</v>
      </c>
    </row>
    <row r="9084" spans="1:6">
      <c r="A9084" s="180" t="s">
        <v>397</v>
      </c>
      <c r="B9084" s="181">
        <v>3423</v>
      </c>
      <c r="C9084" s="181">
        <v>317300</v>
      </c>
      <c r="D9084" s="181">
        <v>5</v>
      </c>
      <c r="E9084" s="180" t="s">
        <v>13166</v>
      </c>
      <c r="F9084" s="180" t="s">
        <v>47</v>
      </c>
    </row>
    <row r="9085" spans="1:6">
      <c r="A9085" s="180" t="s">
        <v>397</v>
      </c>
      <c r="B9085" s="181">
        <v>5852</v>
      </c>
      <c r="C9085" s="181">
        <v>88100</v>
      </c>
      <c r="D9085" s="181">
        <v>4</v>
      </c>
      <c r="E9085" s="180" t="s">
        <v>13167</v>
      </c>
      <c r="F9085" s="180" t="s">
        <v>22</v>
      </c>
    </row>
    <row r="9086" spans="1:6">
      <c r="A9086" s="180" t="s">
        <v>397</v>
      </c>
      <c r="B9086" s="181">
        <v>1920</v>
      </c>
      <c r="C9086" s="181">
        <v>25700</v>
      </c>
      <c r="D9086" s="181">
        <v>6</v>
      </c>
      <c r="E9086" s="180" t="s">
        <v>13168</v>
      </c>
      <c r="F9086" s="180" t="s">
        <v>160</v>
      </c>
    </row>
    <row r="9087" spans="1:6">
      <c r="A9087" s="180" t="s">
        <v>397</v>
      </c>
      <c r="B9087" s="181">
        <v>4975</v>
      </c>
      <c r="C9087" s="181">
        <v>323300</v>
      </c>
      <c r="D9087" s="181">
        <v>4</v>
      </c>
      <c r="E9087" s="180" t="s">
        <v>13169</v>
      </c>
      <c r="F9087" s="180" t="s">
        <v>118</v>
      </c>
    </row>
    <row r="9088" spans="1:6">
      <c r="A9088" s="180" t="s">
        <v>397</v>
      </c>
      <c r="B9088" s="181">
        <v>6752</v>
      </c>
      <c r="C9088" s="181">
        <v>426400</v>
      </c>
      <c r="D9088" s="181">
        <v>6</v>
      </c>
      <c r="E9088" s="180" t="s">
        <v>13170</v>
      </c>
      <c r="F9088" s="180" t="s">
        <v>3</v>
      </c>
    </row>
    <row r="9089" spans="1:6">
      <c r="A9089" s="180" t="s">
        <v>397</v>
      </c>
      <c r="B9089" s="181">
        <v>5722</v>
      </c>
      <c r="C9089" s="181">
        <v>293000</v>
      </c>
      <c r="D9089" s="181">
        <v>6</v>
      </c>
      <c r="E9089" s="180" t="s">
        <v>13171</v>
      </c>
      <c r="F9089" s="180" t="s">
        <v>68</v>
      </c>
    </row>
    <row r="9090" spans="1:6">
      <c r="A9090" s="180" t="s">
        <v>397</v>
      </c>
      <c r="B9090" s="181">
        <v>6417</v>
      </c>
      <c r="C9090" s="181">
        <v>800700</v>
      </c>
      <c r="D9090" s="181">
        <v>7</v>
      </c>
      <c r="E9090" s="180" t="s">
        <v>13172</v>
      </c>
      <c r="F9090" s="180" t="s">
        <v>67</v>
      </c>
    </row>
    <row r="9091" spans="1:6">
      <c r="A9091" s="180" t="s">
        <v>397</v>
      </c>
      <c r="B9091" s="181">
        <v>3560</v>
      </c>
      <c r="C9091" s="181">
        <v>182600</v>
      </c>
      <c r="D9091" s="181">
        <v>4</v>
      </c>
      <c r="E9091" s="180" t="s">
        <v>13173</v>
      </c>
      <c r="F9091" s="180" t="s">
        <v>189</v>
      </c>
    </row>
    <row r="9092" spans="1:6">
      <c r="A9092" s="180" t="s">
        <v>397</v>
      </c>
      <c r="B9092" s="181">
        <v>6172</v>
      </c>
      <c r="C9092" s="181">
        <v>382200</v>
      </c>
      <c r="D9092" s="181">
        <v>6</v>
      </c>
      <c r="E9092" s="180" t="s">
        <v>13174</v>
      </c>
      <c r="F9092" s="180" t="s">
        <v>47</v>
      </c>
    </row>
    <row r="9093" spans="1:6">
      <c r="A9093" s="180" t="s">
        <v>397</v>
      </c>
      <c r="B9093" s="181">
        <v>3927</v>
      </c>
      <c r="C9093" s="181">
        <v>243800</v>
      </c>
      <c r="D9093" s="181">
        <v>4</v>
      </c>
      <c r="E9093" s="180" t="s">
        <v>13175</v>
      </c>
      <c r="F9093" s="180" t="s">
        <v>170</v>
      </c>
    </row>
    <row r="9094" spans="1:6">
      <c r="A9094" s="180" t="s">
        <v>397</v>
      </c>
      <c r="B9094" s="181">
        <v>4704</v>
      </c>
      <c r="C9094" s="181">
        <v>298100</v>
      </c>
      <c r="D9094" s="181">
        <v>4</v>
      </c>
      <c r="E9094" s="180" t="s">
        <v>13176</v>
      </c>
      <c r="F9094" s="180" t="s">
        <v>282</v>
      </c>
    </row>
    <row r="9095" spans="1:6">
      <c r="A9095" s="180" t="s">
        <v>397</v>
      </c>
      <c r="B9095" s="181">
        <v>4238</v>
      </c>
      <c r="C9095" s="181">
        <v>255100</v>
      </c>
      <c r="D9095" s="181">
        <v>6</v>
      </c>
      <c r="E9095" s="180" t="s">
        <v>13177</v>
      </c>
      <c r="F9095" s="180" t="s">
        <v>194</v>
      </c>
    </row>
    <row r="9096" spans="1:6">
      <c r="A9096" s="180" t="s">
        <v>397</v>
      </c>
      <c r="B9096" s="181">
        <v>3834</v>
      </c>
      <c r="C9096" s="181">
        <v>484500</v>
      </c>
      <c r="D9096" s="181">
        <v>4</v>
      </c>
      <c r="E9096" s="180" t="s">
        <v>13178</v>
      </c>
      <c r="F9096" s="180" t="s">
        <v>67</v>
      </c>
    </row>
    <row r="9097" spans="1:6">
      <c r="A9097" s="180" t="s">
        <v>397</v>
      </c>
      <c r="B9097" s="181">
        <v>4106</v>
      </c>
      <c r="C9097" s="181">
        <v>388100</v>
      </c>
      <c r="D9097" s="181">
        <v>7</v>
      </c>
      <c r="E9097" s="180" t="s">
        <v>13179</v>
      </c>
      <c r="F9097" s="180" t="s">
        <v>47</v>
      </c>
    </row>
    <row r="9098" spans="1:6">
      <c r="A9098" s="180" t="s">
        <v>397</v>
      </c>
      <c r="B9098" s="181">
        <v>4800</v>
      </c>
      <c r="C9098" s="181">
        <v>229300</v>
      </c>
      <c r="D9098" s="181">
        <v>4</v>
      </c>
      <c r="E9098" s="180" t="s">
        <v>13180</v>
      </c>
      <c r="F9098" s="180" t="s">
        <v>3</v>
      </c>
    </row>
    <row r="9099" spans="1:6">
      <c r="A9099" s="180" t="s">
        <v>397</v>
      </c>
      <c r="B9099" s="181">
        <v>3758</v>
      </c>
      <c r="C9099" s="181">
        <v>350100</v>
      </c>
      <c r="D9099" s="181">
        <v>7</v>
      </c>
      <c r="E9099" s="180" t="s">
        <v>13181</v>
      </c>
      <c r="F9099" s="180" t="s">
        <v>47</v>
      </c>
    </row>
    <row r="9100" spans="1:6">
      <c r="A9100" s="180" t="s">
        <v>397</v>
      </c>
      <c r="B9100" s="181">
        <v>12000</v>
      </c>
      <c r="C9100" s="181">
        <v>257900</v>
      </c>
      <c r="D9100" s="181">
        <v>8</v>
      </c>
      <c r="E9100" s="180" t="s">
        <v>13182</v>
      </c>
      <c r="F9100" s="180" t="s">
        <v>68</v>
      </c>
    </row>
    <row r="9101" spans="1:6">
      <c r="A9101" s="180" t="s">
        <v>397</v>
      </c>
      <c r="B9101" s="181">
        <v>2990</v>
      </c>
      <c r="C9101" s="181">
        <v>250700</v>
      </c>
      <c r="D9101" s="181">
        <v>5</v>
      </c>
      <c r="E9101" s="180" t="s">
        <v>13183</v>
      </c>
      <c r="F9101" s="180" t="s">
        <v>118</v>
      </c>
    </row>
    <row r="9102" spans="1:6">
      <c r="A9102" s="180" t="s">
        <v>397</v>
      </c>
      <c r="B9102" s="181">
        <v>4550</v>
      </c>
      <c r="C9102" s="181">
        <v>232500</v>
      </c>
      <c r="D9102" s="181">
        <v>6</v>
      </c>
      <c r="E9102" s="180" t="s">
        <v>13184</v>
      </c>
      <c r="F9102" s="180" t="s">
        <v>128</v>
      </c>
    </row>
    <row r="9103" spans="1:6">
      <c r="A9103" s="180" t="s">
        <v>397</v>
      </c>
      <c r="B9103" s="181">
        <v>3255</v>
      </c>
      <c r="C9103" s="181">
        <v>438700</v>
      </c>
      <c r="D9103" s="181">
        <v>6</v>
      </c>
      <c r="E9103" s="180" t="s">
        <v>13185</v>
      </c>
      <c r="F9103" s="180" t="s">
        <v>136</v>
      </c>
    </row>
    <row r="9104" spans="1:6">
      <c r="A9104" s="180" t="s">
        <v>397</v>
      </c>
      <c r="B9104" s="181">
        <v>3768</v>
      </c>
      <c r="C9104" s="181">
        <v>380700</v>
      </c>
      <c r="D9104" s="181">
        <v>5</v>
      </c>
      <c r="E9104" s="180" t="s">
        <v>13186</v>
      </c>
      <c r="F9104" s="180" t="s">
        <v>136</v>
      </c>
    </row>
    <row r="9105" spans="1:6">
      <c r="A9105" s="180" t="s">
        <v>397</v>
      </c>
      <c r="B9105" s="181">
        <v>6183</v>
      </c>
      <c r="C9105" s="181">
        <v>133900</v>
      </c>
      <c r="D9105" s="181">
        <v>5</v>
      </c>
      <c r="E9105" s="180" t="s">
        <v>13187</v>
      </c>
      <c r="F9105" s="180" t="s">
        <v>22</v>
      </c>
    </row>
    <row r="9106" spans="1:6">
      <c r="A9106" s="180" t="s">
        <v>397</v>
      </c>
      <c r="B9106" s="181">
        <v>4105</v>
      </c>
      <c r="C9106" s="181">
        <v>406400</v>
      </c>
      <c r="D9106" s="181">
        <v>4</v>
      </c>
      <c r="E9106" s="180" t="s">
        <v>13188</v>
      </c>
      <c r="F9106" s="180" t="s">
        <v>133</v>
      </c>
    </row>
    <row r="9107" spans="1:6">
      <c r="A9107" s="180" t="s">
        <v>397</v>
      </c>
      <c r="B9107" s="181">
        <v>2145</v>
      </c>
      <c r="C9107" s="181">
        <v>123700</v>
      </c>
      <c r="D9107" s="181">
        <v>4</v>
      </c>
      <c r="E9107" s="180" t="s">
        <v>13189</v>
      </c>
      <c r="F9107" s="180" t="s">
        <v>160</v>
      </c>
    </row>
    <row r="9108" spans="1:6">
      <c r="A9108" s="180" t="s">
        <v>397</v>
      </c>
      <c r="B9108" s="181">
        <v>4249</v>
      </c>
      <c r="C9108" s="181">
        <v>484500</v>
      </c>
      <c r="D9108" s="181">
        <v>4</v>
      </c>
      <c r="E9108" s="180" t="s">
        <v>13190</v>
      </c>
      <c r="F9108" s="180" t="s">
        <v>67</v>
      </c>
    </row>
    <row r="9109" spans="1:6">
      <c r="A9109" s="180" t="s">
        <v>397</v>
      </c>
      <c r="B9109" s="181">
        <v>5656</v>
      </c>
      <c r="C9109" s="181">
        <v>238500</v>
      </c>
      <c r="D9109" s="181">
        <v>6</v>
      </c>
      <c r="E9109" s="180" t="s">
        <v>13191</v>
      </c>
      <c r="F9109" s="180" t="s">
        <v>256</v>
      </c>
    </row>
    <row r="9110" spans="1:6">
      <c r="A9110" s="180" t="s">
        <v>397</v>
      </c>
      <c r="B9110" s="181">
        <v>2652</v>
      </c>
      <c r="C9110" s="181">
        <v>129600</v>
      </c>
      <c r="D9110" s="181">
        <v>4</v>
      </c>
      <c r="E9110" s="180" t="s">
        <v>13192</v>
      </c>
      <c r="F9110" s="180" t="s">
        <v>189</v>
      </c>
    </row>
    <row r="9111" spans="1:6">
      <c r="A9111" s="180" t="s">
        <v>397</v>
      </c>
      <c r="B9111" s="181">
        <v>5780</v>
      </c>
      <c r="C9111" s="181">
        <v>138100</v>
      </c>
      <c r="D9111" s="181">
        <v>4</v>
      </c>
      <c r="E9111" s="180" t="s">
        <v>13193</v>
      </c>
      <c r="F9111" s="180" t="s">
        <v>22</v>
      </c>
    </row>
    <row r="9112" spans="1:6">
      <c r="A9112" s="180" t="s">
        <v>397</v>
      </c>
      <c r="B9112" s="181">
        <v>4790</v>
      </c>
      <c r="C9112" s="181">
        <v>443000</v>
      </c>
      <c r="D9112" s="181">
        <v>7</v>
      </c>
      <c r="E9112" s="180" t="s">
        <v>13194</v>
      </c>
      <c r="F9112" s="180" t="s">
        <v>136</v>
      </c>
    </row>
    <row r="9113" spans="1:6">
      <c r="A9113" s="180" t="s">
        <v>397</v>
      </c>
      <c r="B9113" s="181">
        <v>3990</v>
      </c>
      <c r="C9113" s="181">
        <v>348900</v>
      </c>
      <c r="D9113" s="181">
        <v>4</v>
      </c>
      <c r="E9113" s="180" t="s">
        <v>13195</v>
      </c>
      <c r="F9113" s="180" t="s">
        <v>47</v>
      </c>
    </row>
    <row r="9114" spans="1:6">
      <c r="A9114" s="180" t="s">
        <v>397</v>
      </c>
      <c r="B9114" s="181">
        <v>6384</v>
      </c>
      <c r="C9114" s="181">
        <v>174000</v>
      </c>
      <c r="D9114" s="181">
        <v>4</v>
      </c>
      <c r="E9114" s="180" t="s">
        <v>13196</v>
      </c>
      <c r="F9114" s="180" t="s">
        <v>3</v>
      </c>
    </row>
    <row r="9115" spans="1:6">
      <c r="A9115" s="180" t="s">
        <v>397</v>
      </c>
      <c r="B9115" s="181">
        <v>3000</v>
      </c>
      <c r="C9115" s="181">
        <v>198500</v>
      </c>
      <c r="D9115" s="181">
        <v>4</v>
      </c>
      <c r="E9115" s="180" t="s">
        <v>13197</v>
      </c>
      <c r="F9115" s="180" t="s">
        <v>324</v>
      </c>
    </row>
    <row r="9116" spans="1:6">
      <c r="A9116" s="180" t="s">
        <v>397</v>
      </c>
      <c r="B9116" s="181">
        <v>7200</v>
      </c>
      <c r="C9116" s="181">
        <v>271300</v>
      </c>
      <c r="D9116" s="181">
        <v>4</v>
      </c>
      <c r="E9116" s="180" t="s">
        <v>13198</v>
      </c>
      <c r="F9116" s="180" t="s">
        <v>3</v>
      </c>
    </row>
    <row r="9117" spans="1:6">
      <c r="A9117" s="180" t="s">
        <v>397</v>
      </c>
      <c r="B9117" s="181">
        <v>5586</v>
      </c>
      <c r="C9117" s="181">
        <v>307500</v>
      </c>
      <c r="D9117" s="181">
        <v>5</v>
      </c>
      <c r="E9117" s="180" t="s">
        <v>13199</v>
      </c>
      <c r="F9117" s="180" t="s">
        <v>128</v>
      </c>
    </row>
    <row r="9118" spans="1:6">
      <c r="A9118" s="180" t="s">
        <v>397</v>
      </c>
      <c r="B9118" s="181">
        <v>5728</v>
      </c>
      <c r="C9118" s="181">
        <v>335500</v>
      </c>
      <c r="D9118" s="181">
        <v>6</v>
      </c>
      <c r="E9118" s="180" t="s">
        <v>13200</v>
      </c>
      <c r="F9118" s="180" t="s">
        <v>128</v>
      </c>
    </row>
    <row r="9119" spans="1:6">
      <c r="A9119" s="180" t="s">
        <v>397</v>
      </c>
      <c r="B9119" s="181">
        <v>6943</v>
      </c>
      <c r="C9119" s="181">
        <v>498000</v>
      </c>
      <c r="D9119" s="181">
        <v>6</v>
      </c>
      <c r="E9119" s="180" t="s">
        <v>13201</v>
      </c>
      <c r="F9119" s="180" t="s">
        <v>118</v>
      </c>
    </row>
    <row r="9120" spans="1:6">
      <c r="A9120" s="180" t="s">
        <v>397</v>
      </c>
      <c r="B9120" s="181">
        <v>3120</v>
      </c>
      <c r="C9120" s="181">
        <v>149100</v>
      </c>
      <c r="D9120" s="181">
        <v>4</v>
      </c>
      <c r="E9120" s="180" t="s">
        <v>13202</v>
      </c>
      <c r="F9120" s="180" t="s">
        <v>128</v>
      </c>
    </row>
    <row r="9121" spans="1:6">
      <c r="A9121" s="180" t="s">
        <v>397</v>
      </c>
      <c r="B9121" s="181">
        <v>8032</v>
      </c>
      <c r="C9121" s="181">
        <v>370600</v>
      </c>
      <c r="D9121" s="181">
        <v>4</v>
      </c>
      <c r="E9121" s="180" t="s">
        <v>13203</v>
      </c>
      <c r="F9121" s="180" t="s">
        <v>3</v>
      </c>
    </row>
    <row r="9122" spans="1:6">
      <c r="A9122" s="180" t="s">
        <v>397</v>
      </c>
      <c r="B9122" s="181">
        <v>4420</v>
      </c>
      <c r="C9122" s="181">
        <v>268100</v>
      </c>
      <c r="D9122" s="181">
        <v>4</v>
      </c>
      <c r="E9122" s="180" t="s">
        <v>13204</v>
      </c>
      <c r="F9122" s="180" t="s">
        <v>3</v>
      </c>
    </row>
    <row r="9123" spans="1:6">
      <c r="A9123" s="180" t="s">
        <v>397</v>
      </c>
      <c r="B9123" s="181">
        <v>3670</v>
      </c>
      <c r="C9123" s="181">
        <v>311200</v>
      </c>
      <c r="D9123" s="181">
        <v>4</v>
      </c>
      <c r="E9123" s="180" t="s">
        <v>13205</v>
      </c>
      <c r="F9123" s="180" t="s">
        <v>314</v>
      </c>
    </row>
    <row r="9124" spans="1:6">
      <c r="A9124" s="180" t="s">
        <v>397</v>
      </c>
      <c r="B9124" s="181">
        <v>3030</v>
      </c>
      <c r="C9124" s="181">
        <v>188700</v>
      </c>
      <c r="D9124" s="181">
        <v>5</v>
      </c>
      <c r="E9124" s="180" t="s">
        <v>13206</v>
      </c>
      <c r="F9124" s="180" t="s">
        <v>68</v>
      </c>
    </row>
    <row r="9125" spans="1:6">
      <c r="A9125" s="180" t="s">
        <v>397</v>
      </c>
      <c r="B9125" s="181">
        <v>2332</v>
      </c>
      <c r="C9125" s="181">
        <v>235200</v>
      </c>
      <c r="D9125" s="181">
        <v>5</v>
      </c>
      <c r="E9125" s="180" t="s">
        <v>13207</v>
      </c>
      <c r="F9125" s="180" t="s">
        <v>47</v>
      </c>
    </row>
    <row r="9126" spans="1:6">
      <c r="A9126" s="180" t="s">
        <v>397</v>
      </c>
      <c r="B9126" s="181">
        <v>2640</v>
      </c>
      <c r="C9126" s="181">
        <v>200900</v>
      </c>
      <c r="D9126" s="181">
        <v>4</v>
      </c>
      <c r="E9126" s="180" t="s">
        <v>13208</v>
      </c>
      <c r="F9126" s="180" t="s">
        <v>128</v>
      </c>
    </row>
    <row r="9127" spans="1:6">
      <c r="A9127" s="180" t="s">
        <v>397</v>
      </c>
      <c r="B9127" s="181">
        <v>5611</v>
      </c>
      <c r="C9127" s="181">
        <v>115000</v>
      </c>
      <c r="D9127" s="181">
        <v>6</v>
      </c>
      <c r="E9127" s="180" t="s">
        <v>13209</v>
      </c>
      <c r="F9127" s="180" t="s">
        <v>47</v>
      </c>
    </row>
    <row r="9128" spans="1:6">
      <c r="A9128" s="180" t="s">
        <v>397</v>
      </c>
      <c r="B9128" s="181">
        <v>4760</v>
      </c>
      <c r="C9128" s="181">
        <v>229400</v>
      </c>
      <c r="D9128" s="181">
        <v>4</v>
      </c>
      <c r="E9128" s="180" t="s">
        <v>13210</v>
      </c>
      <c r="F9128" s="180" t="s">
        <v>282</v>
      </c>
    </row>
    <row r="9129" spans="1:6">
      <c r="A9129" s="180" t="s">
        <v>397</v>
      </c>
      <c r="B9129" s="181">
        <v>3320</v>
      </c>
      <c r="C9129" s="181">
        <v>381300</v>
      </c>
      <c r="D9129" s="181">
        <v>4</v>
      </c>
      <c r="E9129" s="180" t="s">
        <v>13211</v>
      </c>
      <c r="F9129" s="180" t="s">
        <v>67</v>
      </c>
    </row>
    <row r="9130" spans="1:6">
      <c r="A9130" s="180" t="s">
        <v>397</v>
      </c>
      <c r="B9130" s="181">
        <v>3000</v>
      </c>
      <c r="C9130" s="181">
        <v>274800</v>
      </c>
      <c r="D9130" s="181">
        <v>4</v>
      </c>
      <c r="E9130" s="180" t="s">
        <v>13212</v>
      </c>
      <c r="F9130" s="180" t="s">
        <v>133</v>
      </c>
    </row>
    <row r="9131" spans="1:6">
      <c r="A9131" s="180" t="s">
        <v>397</v>
      </c>
      <c r="B9131" s="181">
        <v>4458</v>
      </c>
      <c r="C9131" s="181">
        <v>424200</v>
      </c>
      <c r="D9131" s="181">
        <v>4</v>
      </c>
      <c r="E9131" s="180" t="s">
        <v>13213</v>
      </c>
      <c r="F9131" s="180" t="s">
        <v>67</v>
      </c>
    </row>
    <row r="9132" spans="1:6">
      <c r="A9132" s="180" t="s">
        <v>397</v>
      </c>
      <c r="B9132" s="181">
        <v>5440</v>
      </c>
      <c r="C9132" s="181">
        <v>287900</v>
      </c>
      <c r="D9132" s="181">
        <v>6</v>
      </c>
      <c r="E9132" s="180" t="s">
        <v>13214</v>
      </c>
      <c r="F9132" s="180" t="s">
        <v>47</v>
      </c>
    </row>
    <row r="9133" spans="1:6">
      <c r="A9133" s="180" t="s">
        <v>397</v>
      </c>
      <c r="B9133" s="181">
        <v>3709</v>
      </c>
      <c r="C9133" s="181">
        <v>505300</v>
      </c>
      <c r="D9133" s="181">
        <v>5</v>
      </c>
      <c r="E9133" s="180" t="s">
        <v>13215</v>
      </c>
      <c r="F9133" s="180" t="s">
        <v>67</v>
      </c>
    </row>
    <row r="9134" spans="1:6">
      <c r="A9134" s="180" t="s">
        <v>397</v>
      </c>
      <c r="B9134" s="181">
        <v>9816</v>
      </c>
      <c r="C9134" s="181">
        <v>517900</v>
      </c>
      <c r="D9134" s="181">
        <v>4</v>
      </c>
      <c r="E9134" s="180" t="s">
        <v>13216</v>
      </c>
      <c r="F9134" s="180" t="s">
        <v>60</v>
      </c>
    </row>
    <row r="9135" spans="1:6">
      <c r="A9135" s="180" t="s">
        <v>397</v>
      </c>
      <c r="B9135" s="181">
        <v>3382</v>
      </c>
      <c r="C9135" s="181">
        <v>184800</v>
      </c>
      <c r="D9135" s="181">
        <v>4</v>
      </c>
      <c r="E9135" s="180" t="s">
        <v>13217</v>
      </c>
      <c r="F9135" s="180" t="s">
        <v>160</v>
      </c>
    </row>
    <row r="9136" spans="1:6">
      <c r="A9136" s="180" t="s">
        <v>397</v>
      </c>
      <c r="B9136" s="181">
        <v>10016</v>
      </c>
      <c r="C9136" s="181">
        <v>279000</v>
      </c>
      <c r="D9136" s="181">
        <v>4</v>
      </c>
      <c r="E9136" s="180" t="s">
        <v>13218</v>
      </c>
      <c r="F9136" s="180" t="s">
        <v>3</v>
      </c>
    </row>
    <row r="9137" spans="1:6">
      <c r="A9137" s="180" t="s">
        <v>397</v>
      </c>
      <c r="B9137" s="181">
        <v>8707</v>
      </c>
      <c r="C9137" s="181">
        <v>128300</v>
      </c>
      <c r="D9137" s="181">
        <v>4</v>
      </c>
      <c r="E9137" s="180" t="s">
        <v>13219</v>
      </c>
      <c r="F9137" s="180" t="s">
        <v>22</v>
      </c>
    </row>
    <row r="9138" spans="1:6">
      <c r="A9138" s="180" t="s">
        <v>397</v>
      </c>
      <c r="B9138" s="181">
        <v>8504</v>
      </c>
      <c r="C9138" s="181">
        <v>414000</v>
      </c>
      <c r="D9138" s="181">
        <v>4</v>
      </c>
      <c r="E9138" s="180" t="s">
        <v>13220</v>
      </c>
      <c r="F9138" s="180" t="s">
        <v>60</v>
      </c>
    </row>
    <row r="9139" spans="1:6">
      <c r="A9139" s="180" t="s">
        <v>397</v>
      </c>
      <c r="B9139" s="181">
        <v>3740</v>
      </c>
      <c r="C9139" s="181">
        <v>247400</v>
      </c>
      <c r="D9139" s="181">
        <v>4</v>
      </c>
      <c r="E9139" s="180" t="s">
        <v>13221</v>
      </c>
      <c r="F9139" s="180" t="s">
        <v>47</v>
      </c>
    </row>
    <row r="9140" spans="1:6">
      <c r="A9140" s="180" t="s">
        <v>397</v>
      </c>
      <c r="B9140" s="181">
        <v>3501</v>
      </c>
      <c r="C9140" s="181">
        <v>301000</v>
      </c>
      <c r="D9140" s="181">
        <v>4</v>
      </c>
      <c r="E9140" s="180" t="s">
        <v>13222</v>
      </c>
      <c r="F9140" s="180" t="s">
        <v>47</v>
      </c>
    </row>
    <row r="9141" spans="1:6">
      <c r="A9141" s="180" t="s">
        <v>397</v>
      </c>
      <c r="B9141" s="181">
        <v>3598</v>
      </c>
      <c r="C9141" s="181">
        <v>423400</v>
      </c>
      <c r="D9141" s="181">
        <v>4</v>
      </c>
      <c r="E9141" s="180" t="s">
        <v>13223</v>
      </c>
      <c r="F9141" s="180" t="s">
        <v>192</v>
      </c>
    </row>
    <row r="9142" spans="1:6">
      <c r="A9142" s="180" t="s">
        <v>397</v>
      </c>
      <c r="B9142" s="181">
        <v>6720</v>
      </c>
      <c r="C9142" s="181">
        <v>125000</v>
      </c>
      <c r="D9142" s="181">
        <v>4</v>
      </c>
      <c r="E9142" s="180" t="s">
        <v>13224</v>
      </c>
      <c r="F9142" s="180" t="s">
        <v>22</v>
      </c>
    </row>
    <row r="9143" spans="1:6">
      <c r="A9143" s="180" t="s">
        <v>397</v>
      </c>
      <c r="B9143" s="181">
        <v>4565</v>
      </c>
      <c r="C9143" s="181">
        <v>221800</v>
      </c>
      <c r="D9143" s="181">
        <v>4</v>
      </c>
      <c r="E9143" s="180" t="s">
        <v>13225</v>
      </c>
      <c r="F9143" s="180" t="s">
        <v>128</v>
      </c>
    </row>
    <row r="9144" spans="1:6">
      <c r="A9144" s="180" t="s">
        <v>397</v>
      </c>
      <c r="B9144" s="181">
        <v>3696</v>
      </c>
      <c r="C9144" s="181">
        <v>223500</v>
      </c>
      <c r="D9144" s="181">
        <v>4</v>
      </c>
      <c r="E9144" s="180" t="s">
        <v>13226</v>
      </c>
      <c r="F9144" s="180" t="s">
        <v>128</v>
      </c>
    </row>
    <row r="9145" spans="1:6">
      <c r="A9145" s="180" t="s">
        <v>397</v>
      </c>
      <c r="B9145" s="181">
        <v>3696</v>
      </c>
      <c r="C9145" s="181">
        <v>74900</v>
      </c>
      <c r="D9145" s="181">
        <v>4</v>
      </c>
      <c r="E9145" s="180" t="s">
        <v>13227</v>
      </c>
      <c r="F9145" s="180" t="s">
        <v>314</v>
      </c>
    </row>
    <row r="9146" spans="1:6">
      <c r="A9146" s="180" t="s">
        <v>397</v>
      </c>
      <c r="B9146" s="181">
        <v>8608</v>
      </c>
      <c r="C9146" s="181">
        <v>513900</v>
      </c>
      <c r="D9146" s="181">
        <v>8</v>
      </c>
      <c r="E9146" s="180" t="s">
        <v>13228</v>
      </c>
      <c r="F9146" s="180" t="s">
        <v>22</v>
      </c>
    </row>
    <row r="9147" spans="1:6">
      <c r="A9147" s="180" t="s">
        <v>397</v>
      </c>
      <c r="B9147" s="181">
        <v>10220</v>
      </c>
      <c r="C9147" s="181">
        <v>116200</v>
      </c>
      <c r="D9147" s="181">
        <v>4</v>
      </c>
      <c r="E9147" s="180" t="s">
        <v>13229</v>
      </c>
      <c r="F9147" s="180" t="s">
        <v>22</v>
      </c>
    </row>
    <row r="9148" spans="1:6">
      <c r="A9148" s="180" t="s">
        <v>397</v>
      </c>
      <c r="B9148" s="181">
        <v>5190</v>
      </c>
      <c r="C9148" s="181">
        <v>335100</v>
      </c>
      <c r="D9148" s="181">
        <v>4</v>
      </c>
      <c r="E9148" s="180" t="s">
        <v>13230</v>
      </c>
      <c r="F9148" s="180" t="s">
        <v>47</v>
      </c>
    </row>
    <row r="9149" spans="1:6">
      <c r="A9149" s="180" t="s">
        <v>397</v>
      </c>
      <c r="B9149" s="181">
        <v>2640</v>
      </c>
      <c r="C9149" s="181">
        <v>240000</v>
      </c>
      <c r="D9149" s="181">
        <v>4</v>
      </c>
      <c r="E9149" s="180" t="s">
        <v>13231</v>
      </c>
      <c r="F9149" s="180" t="s">
        <v>47</v>
      </c>
    </row>
    <row r="9150" spans="1:6">
      <c r="A9150" s="180" t="s">
        <v>397</v>
      </c>
      <c r="B9150" s="181">
        <v>5496</v>
      </c>
      <c r="C9150" s="181">
        <v>316200</v>
      </c>
      <c r="D9150" s="181">
        <v>4</v>
      </c>
      <c r="E9150" s="180" t="s">
        <v>13232</v>
      </c>
      <c r="F9150" s="180" t="s">
        <v>282</v>
      </c>
    </row>
    <row r="9151" spans="1:6">
      <c r="A9151" s="180" t="s">
        <v>397</v>
      </c>
      <c r="B9151" s="181">
        <v>4704</v>
      </c>
      <c r="C9151" s="181">
        <v>163900</v>
      </c>
      <c r="D9151" s="181">
        <v>4</v>
      </c>
      <c r="E9151" s="180" t="s">
        <v>13233</v>
      </c>
      <c r="F9151" s="180" t="s">
        <v>160</v>
      </c>
    </row>
    <row r="9152" spans="1:6">
      <c r="A9152" s="180" t="s">
        <v>397</v>
      </c>
      <c r="B9152" s="181">
        <v>2704</v>
      </c>
      <c r="C9152" s="181">
        <v>254500</v>
      </c>
      <c r="D9152" s="181">
        <v>4</v>
      </c>
      <c r="E9152" s="180" t="s">
        <v>13234</v>
      </c>
      <c r="F9152" s="180" t="s">
        <v>67</v>
      </c>
    </row>
    <row r="9153" spans="1:6">
      <c r="A9153" s="180" t="s">
        <v>397</v>
      </c>
      <c r="B9153" s="181">
        <v>3370</v>
      </c>
      <c r="C9153" s="181">
        <v>228300</v>
      </c>
      <c r="D9153" s="181">
        <v>4</v>
      </c>
      <c r="E9153" s="180" t="s">
        <v>13235</v>
      </c>
      <c r="F9153" s="180" t="s">
        <v>128</v>
      </c>
    </row>
    <row r="9154" spans="1:6">
      <c r="A9154" s="180" t="s">
        <v>397</v>
      </c>
      <c r="B9154" s="181">
        <v>6512</v>
      </c>
      <c r="C9154" s="181">
        <v>160200</v>
      </c>
      <c r="D9154" s="181">
        <v>5</v>
      </c>
      <c r="E9154" s="180" t="s">
        <v>13236</v>
      </c>
      <c r="F9154" s="180" t="s">
        <v>22</v>
      </c>
    </row>
    <row r="9155" spans="1:6">
      <c r="A9155" s="180" t="s">
        <v>397</v>
      </c>
      <c r="B9155" s="181">
        <v>4125</v>
      </c>
      <c r="C9155" s="181">
        <v>245400</v>
      </c>
      <c r="D9155" s="181">
        <v>4</v>
      </c>
      <c r="E9155" s="180" t="s">
        <v>13237</v>
      </c>
      <c r="F9155" s="180" t="s">
        <v>47</v>
      </c>
    </row>
    <row r="9156" spans="1:6">
      <c r="A9156" s="180" t="s">
        <v>397</v>
      </c>
      <c r="B9156" s="181">
        <v>4476</v>
      </c>
      <c r="C9156" s="181">
        <v>248800</v>
      </c>
      <c r="D9156" s="181">
        <v>8</v>
      </c>
      <c r="E9156" s="180" t="s">
        <v>13238</v>
      </c>
      <c r="F9156" s="180" t="s">
        <v>128</v>
      </c>
    </row>
    <row r="9157" spans="1:6">
      <c r="A9157" s="180" t="s">
        <v>397</v>
      </c>
      <c r="B9157" s="181">
        <v>4884</v>
      </c>
      <c r="C9157" s="181">
        <v>264000</v>
      </c>
      <c r="D9157" s="181">
        <v>4</v>
      </c>
      <c r="E9157" s="180" t="s">
        <v>13239</v>
      </c>
      <c r="F9157" s="180" t="s">
        <v>3</v>
      </c>
    </row>
    <row r="9158" spans="1:6">
      <c r="A9158" s="180" t="s">
        <v>397</v>
      </c>
      <c r="B9158" s="181">
        <v>3072</v>
      </c>
      <c r="C9158" s="181">
        <v>232000</v>
      </c>
      <c r="D9158" s="181">
        <v>4</v>
      </c>
      <c r="E9158" s="180" t="s">
        <v>13240</v>
      </c>
      <c r="F9158" s="180" t="s">
        <v>128</v>
      </c>
    </row>
    <row r="9159" spans="1:6">
      <c r="A9159" s="180" t="s">
        <v>397</v>
      </c>
      <c r="B9159" s="181">
        <v>2678</v>
      </c>
      <c r="C9159" s="181">
        <v>288500</v>
      </c>
      <c r="D9159" s="181">
        <v>4</v>
      </c>
      <c r="E9159" s="180" t="s">
        <v>13241</v>
      </c>
      <c r="F9159" s="180" t="s">
        <v>118</v>
      </c>
    </row>
    <row r="9160" spans="1:6">
      <c r="A9160" s="180" t="s">
        <v>397</v>
      </c>
      <c r="B9160" s="181">
        <v>3912</v>
      </c>
      <c r="C9160" s="181">
        <v>349100</v>
      </c>
      <c r="D9160" s="181">
        <v>4</v>
      </c>
      <c r="E9160" s="180" t="s">
        <v>13242</v>
      </c>
      <c r="F9160" s="180" t="s">
        <v>136</v>
      </c>
    </row>
    <row r="9161" spans="1:6">
      <c r="A9161" s="180" t="s">
        <v>397</v>
      </c>
      <c r="B9161" s="181">
        <v>4894</v>
      </c>
      <c r="C9161" s="181">
        <v>326400</v>
      </c>
      <c r="D9161" s="181">
        <v>8</v>
      </c>
      <c r="E9161" s="180" t="s">
        <v>13243</v>
      </c>
      <c r="F9161" s="180" t="s">
        <v>194</v>
      </c>
    </row>
    <row r="9162" spans="1:6">
      <c r="A9162" s="180" t="s">
        <v>397</v>
      </c>
      <c r="B9162" s="181">
        <v>6656</v>
      </c>
      <c r="C9162" s="181">
        <v>256100</v>
      </c>
      <c r="D9162" s="181">
        <v>4</v>
      </c>
      <c r="E9162" s="180" t="s">
        <v>13244</v>
      </c>
      <c r="F9162" s="180" t="s">
        <v>3</v>
      </c>
    </row>
    <row r="9163" spans="1:6">
      <c r="A9163" s="180" t="s">
        <v>397</v>
      </c>
      <c r="B9163" s="181">
        <v>5498</v>
      </c>
      <c r="C9163" s="181">
        <v>351700</v>
      </c>
      <c r="D9163" s="181">
        <v>4</v>
      </c>
      <c r="E9163" s="180" t="s">
        <v>13245</v>
      </c>
      <c r="F9163" s="180" t="s">
        <v>47</v>
      </c>
    </row>
    <row r="9164" spans="1:6">
      <c r="A9164" s="180" t="s">
        <v>397</v>
      </c>
      <c r="B9164" s="181">
        <v>5358</v>
      </c>
      <c r="C9164" s="181">
        <v>304700</v>
      </c>
      <c r="D9164" s="181">
        <v>4</v>
      </c>
      <c r="E9164" s="180" t="s">
        <v>13246</v>
      </c>
      <c r="F9164" s="180" t="s">
        <v>3</v>
      </c>
    </row>
    <row r="9165" spans="1:6">
      <c r="A9165" s="180" t="s">
        <v>397</v>
      </c>
      <c r="B9165" s="181">
        <v>6776</v>
      </c>
      <c r="C9165" s="181">
        <v>414100</v>
      </c>
      <c r="D9165" s="181">
        <v>6</v>
      </c>
      <c r="E9165" s="180" t="s">
        <v>13247</v>
      </c>
      <c r="F9165" s="180" t="s">
        <v>3</v>
      </c>
    </row>
    <row r="9166" spans="1:6">
      <c r="A9166" s="180" t="s">
        <v>397</v>
      </c>
      <c r="B9166" s="181">
        <v>8709</v>
      </c>
      <c r="C9166" s="181">
        <v>276200</v>
      </c>
      <c r="D9166" s="181">
        <v>8</v>
      </c>
      <c r="E9166" s="180" t="s">
        <v>13248</v>
      </c>
      <c r="F9166" s="180" t="s">
        <v>323</v>
      </c>
    </row>
    <row r="9167" spans="1:6">
      <c r="A9167" s="180" t="s">
        <v>397</v>
      </c>
      <c r="B9167" s="181">
        <v>5280</v>
      </c>
      <c r="C9167" s="181">
        <v>349000</v>
      </c>
      <c r="D9167" s="181">
        <v>6</v>
      </c>
      <c r="E9167" s="180" t="s">
        <v>13249</v>
      </c>
      <c r="F9167" s="180" t="s">
        <v>47</v>
      </c>
    </row>
    <row r="9168" spans="1:6">
      <c r="A9168" s="180" t="s">
        <v>397</v>
      </c>
      <c r="B9168" s="181">
        <v>4420</v>
      </c>
      <c r="C9168" s="181">
        <v>268600</v>
      </c>
      <c r="D9168" s="181">
        <v>4</v>
      </c>
      <c r="E9168" s="180" t="s">
        <v>13250</v>
      </c>
      <c r="F9168" s="180" t="s">
        <v>3</v>
      </c>
    </row>
    <row r="9169" spans="1:6">
      <c r="A9169" s="180" t="s">
        <v>397</v>
      </c>
      <c r="B9169" s="181">
        <v>3865</v>
      </c>
      <c r="C9169" s="181">
        <v>161800</v>
      </c>
      <c r="D9169" s="181">
        <v>4</v>
      </c>
      <c r="E9169" s="180" t="s">
        <v>13251</v>
      </c>
      <c r="F9169" s="180" t="s">
        <v>245</v>
      </c>
    </row>
    <row r="9170" spans="1:6">
      <c r="A9170" s="180" t="s">
        <v>397</v>
      </c>
      <c r="B9170" s="181">
        <v>13410</v>
      </c>
      <c r="C9170" s="181">
        <v>574400</v>
      </c>
      <c r="D9170" s="181">
        <v>8</v>
      </c>
      <c r="E9170" s="180" t="s">
        <v>13252</v>
      </c>
      <c r="F9170" s="180" t="s">
        <v>3</v>
      </c>
    </row>
    <row r="9171" spans="1:6">
      <c r="A9171" s="180" t="s">
        <v>397</v>
      </c>
      <c r="B9171" s="181">
        <v>5317</v>
      </c>
      <c r="C9171" s="181">
        <v>593100</v>
      </c>
      <c r="D9171" s="181">
        <v>4</v>
      </c>
      <c r="E9171" s="180" t="s">
        <v>13253</v>
      </c>
      <c r="F9171" s="180" t="s">
        <v>126</v>
      </c>
    </row>
    <row r="9172" spans="1:6">
      <c r="A9172" s="180" t="s">
        <v>397</v>
      </c>
      <c r="B9172" s="181">
        <v>4128</v>
      </c>
      <c r="C9172" s="181">
        <v>82000</v>
      </c>
      <c r="D9172" s="181">
        <v>4</v>
      </c>
      <c r="E9172" s="180" t="s">
        <v>13254</v>
      </c>
      <c r="F9172" s="180" t="s">
        <v>160</v>
      </c>
    </row>
    <row r="9173" spans="1:6">
      <c r="A9173" s="180" t="s">
        <v>397</v>
      </c>
      <c r="B9173" s="181">
        <v>4788</v>
      </c>
      <c r="C9173" s="181">
        <v>326900</v>
      </c>
      <c r="D9173" s="181">
        <v>5</v>
      </c>
      <c r="E9173" s="180" t="s">
        <v>13255</v>
      </c>
      <c r="F9173" s="180" t="s">
        <v>60</v>
      </c>
    </row>
    <row r="9174" spans="1:6">
      <c r="A9174" s="180" t="s">
        <v>397</v>
      </c>
      <c r="B9174" s="181">
        <v>3840</v>
      </c>
      <c r="C9174" s="181">
        <v>163800</v>
      </c>
      <c r="D9174" s="181">
        <v>6</v>
      </c>
      <c r="E9174" s="180" t="s">
        <v>13256</v>
      </c>
      <c r="F9174" s="180" t="s">
        <v>128</v>
      </c>
    </row>
    <row r="9175" spans="1:6">
      <c r="A9175" s="180" t="s">
        <v>397</v>
      </c>
      <c r="B9175" s="181">
        <v>4428</v>
      </c>
      <c r="C9175" s="181">
        <v>302300</v>
      </c>
      <c r="D9175" s="181">
        <v>4</v>
      </c>
      <c r="E9175" s="180" t="s">
        <v>13257</v>
      </c>
      <c r="F9175" s="180" t="s">
        <v>124</v>
      </c>
    </row>
    <row r="9176" spans="1:6">
      <c r="A9176" s="180" t="s">
        <v>397</v>
      </c>
      <c r="B9176" s="181">
        <v>5552</v>
      </c>
      <c r="C9176" s="181">
        <v>128800</v>
      </c>
      <c r="D9176" s="181">
        <v>5</v>
      </c>
      <c r="E9176" s="180" t="s">
        <v>13258</v>
      </c>
      <c r="F9176" s="180" t="s">
        <v>22</v>
      </c>
    </row>
    <row r="9177" spans="1:6">
      <c r="A9177" s="180" t="s">
        <v>397</v>
      </c>
      <c r="B9177" s="181">
        <v>3569</v>
      </c>
      <c r="C9177" s="181">
        <v>138200</v>
      </c>
      <c r="D9177" s="181">
        <v>4</v>
      </c>
      <c r="E9177" s="180" t="s">
        <v>13259</v>
      </c>
      <c r="F9177" s="180" t="s">
        <v>313</v>
      </c>
    </row>
    <row r="9178" spans="1:6">
      <c r="A9178" s="180" t="s">
        <v>397</v>
      </c>
      <c r="B9178" s="181">
        <v>7560</v>
      </c>
      <c r="C9178" s="181">
        <v>242400</v>
      </c>
      <c r="D9178" s="181">
        <v>8</v>
      </c>
      <c r="E9178" s="180" t="s">
        <v>13260</v>
      </c>
      <c r="F9178" s="180" t="s">
        <v>68</v>
      </c>
    </row>
    <row r="9179" spans="1:6">
      <c r="A9179" s="180" t="s">
        <v>397</v>
      </c>
      <c r="B9179" s="181">
        <v>2304</v>
      </c>
      <c r="C9179" s="181">
        <v>194300</v>
      </c>
      <c r="D9179" s="181">
        <v>4</v>
      </c>
      <c r="E9179" s="180" t="s">
        <v>13261</v>
      </c>
      <c r="F9179" s="180" t="s">
        <v>68</v>
      </c>
    </row>
    <row r="9180" spans="1:6">
      <c r="A9180" s="180" t="s">
        <v>397</v>
      </c>
      <c r="B9180" s="181">
        <v>4576</v>
      </c>
      <c r="C9180" s="181">
        <v>301600</v>
      </c>
      <c r="D9180" s="181">
        <v>4</v>
      </c>
      <c r="E9180" s="180" t="s">
        <v>13262</v>
      </c>
      <c r="F9180" s="180" t="s">
        <v>282</v>
      </c>
    </row>
    <row r="9181" spans="1:6">
      <c r="A9181" s="180" t="s">
        <v>397</v>
      </c>
      <c r="B9181" s="181">
        <v>2712</v>
      </c>
      <c r="C9181" s="181">
        <v>200300</v>
      </c>
      <c r="D9181" s="181">
        <v>5</v>
      </c>
      <c r="E9181" s="180" t="s">
        <v>13263</v>
      </c>
      <c r="F9181" s="180" t="s">
        <v>290</v>
      </c>
    </row>
    <row r="9182" spans="1:6">
      <c r="A9182" s="180" t="s">
        <v>397</v>
      </c>
      <c r="B9182" s="181">
        <v>3250</v>
      </c>
      <c r="C9182" s="181">
        <v>99100</v>
      </c>
      <c r="D9182" s="181">
        <v>4</v>
      </c>
      <c r="E9182" s="180" t="s">
        <v>13264</v>
      </c>
      <c r="F9182" s="180" t="s">
        <v>194</v>
      </c>
    </row>
    <row r="9183" spans="1:6">
      <c r="A9183" s="180" t="s">
        <v>397</v>
      </c>
      <c r="B9183" s="181">
        <v>4420</v>
      </c>
      <c r="C9183" s="181">
        <v>267900</v>
      </c>
      <c r="D9183" s="181">
        <v>4</v>
      </c>
      <c r="E9183" s="180" t="s">
        <v>13265</v>
      </c>
      <c r="F9183" s="180" t="s">
        <v>3</v>
      </c>
    </row>
    <row r="9184" spans="1:6">
      <c r="A9184" s="180" t="s">
        <v>397</v>
      </c>
      <c r="B9184" s="181">
        <v>3612</v>
      </c>
      <c r="C9184" s="181">
        <v>273600</v>
      </c>
      <c r="D9184" s="181">
        <v>4</v>
      </c>
      <c r="E9184" s="180" t="s">
        <v>13266</v>
      </c>
      <c r="F9184" s="180" t="s">
        <v>47</v>
      </c>
    </row>
    <row r="9185" spans="1:6">
      <c r="A9185" s="180" t="s">
        <v>397</v>
      </c>
      <c r="B9185" s="181">
        <v>6736</v>
      </c>
      <c r="C9185" s="181">
        <v>131300</v>
      </c>
      <c r="D9185" s="181">
        <v>4</v>
      </c>
      <c r="E9185" s="180" t="s">
        <v>13267</v>
      </c>
      <c r="F9185" s="180" t="s">
        <v>22</v>
      </c>
    </row>
    <row r="9186" spans="1:6">
      <c r="A9186" s="180" t="s">
        <v>397</v>
      </c>
      <c r="B9186" s="181">
        <v>4672</v>
      </c>
      <c r="C9186" s="181">
        <v>458700</v>
      </c>
      <c r="D9186" s="181">
        <v>8</v>
      </c>
      <c r="E9186" s="180" t="s">
        <v>13268</v>
      </c>
      <c r="F9186" s="180" t="s">
        <v>282</v>
      </c>
    </row>
    <row r="9187" spans="1:6">
      <c r="A9187" s="180" t="s">
        <v>397</v>
      </c>
      <c r="B9187" s="181">
        <v>3744</v>
      </c>
      <c r="C9187" s="181">
        <v>482600</v>
      </c>
      <c r="D9187" s="181">
        <v>4</v>
      </c>
      <c r="E9187" s="180" t="s">
        <v>13269</v>
      </c>
      <c r="F9187" s="180" t="s">
        <v>314</v>
      </c>
    </row>
    <row r="9188" spans="1:6">
      <c r="A9188" s="180" t="s">
        <v>397</v>
      </c>
      <c r="B9188" s="181">
        <v>7344</v>
      </c>
      <c r="C9188" s="181">
        <v>170000</v>
      </c>
      <c r="D9188" s="181">
        <v>8</v>
      </c>
      <c r="E9188" s="180" t="s">
        <v>13270</v>
      </c>
      <c r="F9188" s="180" t="s">
        <v>68</v>
      </c>
    </row>
    <row r="9189" spans="1:6">
      <c r="A9189" s="180" t="s">
        <v>397</v>
      </c>
      <c r="B9189" s="181">
        <v>5950</v>
      </c>
      <c r="C9189" s="181">
        <v>264800</v>
      </c>
      <c r="D9189" s="181">
        <v>4</v>
      </c>
      <c r="E9189" s="180" t="s">
        <v>13271</v>
      </c>
      <c r="F9189" s="180" t="s">
        <v>3</v>
      </c>
    </row>
    <row r="9190" spans="1:6">
      <c r="A9190" s="180" t="s">
        <v>397</v>
      </c>
      <c r="B9190" s="181">
        <v>7024</v>
      </c>
      <c r="C9190" s="181">
        <v>393300</v>
      </c>
      <c r="D9190" s="181">
        <v>4</v>
      </c>
      <c r="E9190" s="180" t="s">
        <v>13272</v>
      </c>
      <c r="F9190" s="180" t="s">
        <v>60</v>
      </c>
    </row>
    <row r="9191" spans="1:6">
      <c r="A9191" s="180" t="s">
        <v>397</v>
      </c>
      <c r="B9191" s="181">
        <v>8600</v>
      </c>
      <c r="C9191" s="181">
        <v>415100</v>
      </c>
      <c r="D9191" s="181">
        <v>6</v>
      </c>
      <c r="E9191" s="180" t="s">
        <v>13273</v>
      </c>
      <c r="F9191" s="180" t="s">
        <v>3</v>
      </c>
    </row>
    <row r="9192" spans="1:6">
      <c r="A9192" s="180" t="s">
        <v>397</v>
      </c>
      <c r="B9192" s="181">
        <v>4420</v>
      </c>
      <c r="C9192" s="181">
        <v>260500</v>
      </c>
      <c r="D9192" s="181">
        <v>4</v>
      </c>
      <c r="E9192" s="180" t="s">
        <v>13274</v>
      </c>
      <c r="F9192" s="180" t="s">
        <v>3</v>
      </c>
    </row>
    <row r="9193" spans="1:6">
      <c r="A9193" s="180" t="s">
        <v>397</v>
      </c>
      <c r="B9193" s="181">
        <v>3360</v>
      </c>
      <c r="C9193" s="181">
        <v>214800</v>
      </c>
      <c r="D9193" s="181">
        <v>6</v>
      </c>
      <c r="E9193" s="180" t="s">
        <v>13275</v>
      </c>
      <c r="F9193" s="180" t="s">
        <v>128</v>
      </c>
    </row>
    <row r="9194" spans="1:6">
      <c r="A9194" s="180" t="s">
        <v>397</v>
      </c>
      <c r="B9194" s="181">
        <v>6976</v>
      </c>
      <c r="C9194" s="181">
        <v>389300</v>
      </c>
      <c r="D9194" s="181">
        <v>7</v>
      </c>
      <c r="E9194" s="180" t="s">
        <v>13276</v>
      </c>
      <c r="F9194" s="180" t="s">
        <v>118</v>
      </c>
    </row>
    <row r="9195" spans="1:6">
      <c r="A9195" s="180" t="s">
        <v>397</v>
      </c>
      <c r="B9195" s="181">
        <v>7831</v>
      </c>
      <c r="C9195" s="181">
        <v>245800</v>
      </c>
      <c r="D9195" s="181">
        <v>8</v>
      </c>
      <c r="E9195" s="180" t="s">
        <v>13277</v>
      </c>
      <c r="F9195" s="180" t="s">
        <v>160</v>
      </c>
    </row>
    <row r="9196" spans="1:6">
      <c r="A9196" s="180" t="s">
        <v>397</v>
      </c>
      <c r="B9196" s="181">
        <v>9000</v>
      </c>
      <c r="C9196" s="181">
        <v>233300</v>
      </c>
      <c r="D9196" s="181">
        <v>8</v>
      </c>
      <c r="E9196" s="180" t="s">
        <v>13278</v>
      </c>
      <c r="F9196" s="180" t="s">
        <v>68</v>
      </c>
    </row>
    <row r="9197" spans="1:6">
      <c r="A9197" s="180" t="s">
        <v>397</v>
      </c>
      <c r="B9197" s="181">
        <v>3570</v>
      </c>
      <c r="C9197" s="181">
        <v>503100</v>
      </c>
      <c r="D9197" s="181">
        <v>4</v>
      </c>
      <c r="E9197" s="180" t="s">
        <v>13279</v>
      </c>
      <c r="F9197" s="180" t="s">
        <v>144</v>
      </c>
    </row>
    <row r="9198" spans="1:6">
      <c r="A9198" s="180" t="s">
        <v>397</v>
      </c>
      <c r="B9198" s="181">
        <v>2640</v>
      </c>
      <c r="C9198" s="181">
        <v>220700</v>
      </c>
      <c r="D9198" s="181">
        <v>4</v>
      </c>
      <c r="E9198" s="180" t="s">
        <v>13280</v>
      </c>
      <c r="F9198" s="180" t="s">
        <v>220</v>
      </c>
    </row>
    <row r="9199" spans="1:6">
      <c r="A9199" s="180" t="s">
        <v>397</v>
      </c>
      <c r="B9199" s="181">
        <v>4186</v>
      </c>
      <c r="C9199" s="181">
        <v>124200</v>
      </c>
      <c r="D9199" s="181">
        <v>6</v>
      </c>
      <c r="E9199" s="180" t="s">
        <v>13281</v>
      </c>
      <c r="F9199" s="180" t="s">
        <v>160</v>
      </c>
    </row>
    <row r="9200" spans="1:6">
      <c r="A9200" s="180" t="s">
        <v>397</v>
      </c>
      <c r="B9200" s="181">
        <v>12848</v>
      </c>
      <c r="C9200" s="181">
        <v>425000</v>
      </c>
      <c r="D9200" s="181">
        <v>8</v>
      </c>
      <c r="E9200" s="180" t="s">
        <v>13282</v>
      </c>
      <c r="F9200" s="180" t="s">
        <v>256</v>
      </c>
    </row>
    <row r="9201" spans="1:6">
      <c r="A9201" s="180" t="s">
        <v>397</v>
      </c>
      <c r="B9201" s="181">
        <v>6232</v>
      </c>
      <c r="C9201" s="181">
        <v>565000</v>
      </c>
      <c r="D9201" s="181">
        <v>8</v>
      </c>
      <c r="E9201" s="180" t="s">
        <v>13283</v>
      </c>
      <c r="F9201" s="180" t="s">
        <v>194</v>
      </c>
    </row>
    <row r="9202" spans="1:6">
      <c r="A9202" s="180" t="s">
        <v>397</v>
      </c>
      <c r="B9202" s="181">
        <v>3378</v>
      </c>
      <c r="C9202" s="181">
        <v>251300</v>
      </c>
      <c r="D9202" s="181">
        <v>4</v>
      </c>
      <c r="E9202" s="180" t="s">
        <v>13284</v>
      </c>
      <c r="F9202" s="180" t="s">
        <v>293</v>
      </c>
    </row>
    <row r="9203" spans="1:6">
      <c r="A9203" s="180" t="s">
        <v>397</v>
      </c>
      <c r="B9203" s="181">
        <v>9360</v>
      </c>
      <c r="C9203" s="181">
        <v>375600</v>
      </c>
      <c r="D9203" s="181">
        <v>8</v>
      </c>
      <c r="E9203" s="180" t="s">
        <v>13285</v>
      </c>
      <c r="F9203" s="180" t="s">
        <v>68</v>
      </c>
    </row>
    <row r="9204" spans="1:6">
      <c r="A9204" s="180" t="s">
        <v>397</v>
      </c>
      <c r="B9204" s="181">
        <v>2432</v>
      </c>
      <c r="C9204" s="181">
        <v>336700</v>
      </c>
      <c r="D9204" s="181">
        <v>6</v>
      </c>
      <c r="E9204" s="180" t="s">
        <v>13286</v>
      </c>
      <c r="F9204" s="180" t="s">
        <v>67</v>
      </c>
    </row>
    <row r="9205" spans="1:6">
      <c r="A9205" s="180" t="s">
        <v>397</v>
      </c>
      <c r="B9205" s="181">
        <v>3467</v>
      </c>
      <c r="C9205" s="181">
        <v>219500</v>
      </c>
      <c r="D9205" s="181">
        <v>4</v>
      </c>
      <c r="E9205" s="180" t="s">
        <v>13287</v>
      </c>
      <c r="F9205" s="180" t="s">
        <v>293</v>
      </c>
    </row>
    <row r="9206" spans="1:6">
      <c r="A9206" s="180" t="s">
        <v>397</v>
      </c>
      <c r="B9206" s="181">
        <v>5120</v>
      </c>
      <c r="C9206" s="181">
        <v>120900</v>
      </c>
      <c r="D9206" s="181">
        <v>5</v>
      </c>
      <c r="E9206" s="180" t="s">
        <v>13288</v>
      </c>
      <c r="F9206" s="180" t="s">
        <v>22</v>
      </c>
    </row>
    <row r="9207" spans="1:6">
      <c r="A9207" s="180" t="s">
        <v>397</v>
      </c>
      <c r="B9207" s="181">
        <v>3562</v>
      </c>
      <c r="C9207" s="181">
        <v>105100</v>
      </c>
      <c r="D9207" s="181">
        <v>5</v>
      </c>
      <c r="E9207" s="180" t="s">
        <v>13289</v>
      </c>
      <c r="F9207" s="180" t="s">
        <v>160</v>
      </c>
    </row>
    <row r="9208" spans="1:6">
      <c r="A9208" s="180" t="s">
        <v>397</v>
      </c>
      <c r="B9208" s="181">
        <v>3830</v>
      </c>
      <c r="C9208" s="181">
        <v>225000</v>
      </c>
      <c r="D9208" s="181">
        <v>5</v>
      </c>
      <c r="E9208" s="180" t="s">
        <v>13290</v>
      </c>
      <c r="F9208" s="180" t="s">
        <v>118</v>
      </c>
    </row>
    <row r="9209" spans="1:6">
      <c r="A9209" s="180" t="s">
        <v>397</v>
      </c>
      <c r="B9209" s="181">
        <v>3744</v>
      </c>
      <c r="C9209" s="181">
        <v>141000</v>
      </c>
      <c r="D9209" s="181">
        <v>4</v>
      </c>
      <c r="E9209" s="180" t="s">
        <v>13291</v>
      </c>
      <c r="F9209" s="180" t="s">
        <v>160</v>
      </c>
    </row>
    <row r="9210" spans="1:6">
      <c r="A9210" s="180" t="s">
        <v>397</v>
      </c>
      <c r="B9210" s="181">
        <v>4359</v>
      </c>
      <c r="C9210" s="181">
        <v>193100</v>
      </c>
      <c r="D9210" s="181">
        <v>5</v>
      </c>
      <c r="E9210" s="180" t="s">
        <v>13292</v>
      </c>
      <c r="F9210" s="180" t="s">
        <v>128</v>
      </c>
    </row>
    <row r="9211" spans="1:6">
      <c r="A9211" s="180" t="s">
        <v>397</v>
      </c>
      <c r="B9211" s="181">
        <v>4246</v>
      </c>
      <c r="C9211" s="181">
        <v>217200</v>
      </c>
      <c r="D9211" s="181">
        <v>6</v>
      </c>
      <c r="E9211" s="180" t="s">
        <v>13293</v>
      </c>
      <c r="F9211" s="180" t="s">
        <v>128</v>
      </c>
    </row>
    <row r="9212" spans="1:6">
      <c r="A9212" s="180" t="s">
        <v>397</v>
      </c>
      <c r="B9212" s="181">
        <v>5090</v>
      </c>
      <c r="C9212" s="181">
        <v>271000</v>
      </c>
      <c r="D9212" s="181">
        <v>4</v>
      </c>
      <c r="E9212" s="180" t="s">
        <v>13294</v>
      </c>
      <c r="F9212" s="180" t="s">
        <v>128</v>
      </c>
    </row>
    <row r="9213" spans="1:6">
      <c r="A9213" s="180" t="s">
        <v>397</v>
      </c>
      <c r="B9213" s="181">
        <v>5084</v>
      </c>
      <c r="C9213" s="181">
        <v>175200</v>
      </c>
      <c r="D9213" s="181">
        <v>5</v>
      </c>
      <c r="E9213" s="180" t="s">
        <v>13295</v>
      </c>
      <c r="F9213" s="180" t="s">
        <v>176</v>
      </c>
    </row>
    <row r="9214" spans="1:6">
      <c r="A9214" s="180" t="s">
        <v>397</v>
      </c>
      <c r="B9214" s="181">
        <v>4600</v>
      </c>
      <c r="C9214" s="181">
        <v>139200</v>
      </c>
      <c r="D9214" s="181">
        <v>4</v>
      </c>
      <c r="E9214" s="180" t="s">
        <v>13296</v>
      </c>
      <c r="F9214" s="180" t="s">
        <v>22</v>
      </c>
    </row>
    <row r="9215" spans="1:6">
      <c r="A9215" s="180" t="s">
        <v>397</v>
      </c>
      <c r="B9215" s="181">
        <v>7227</v>
      </c>
      <c r="C9215" s="181">
        <v>383400</v>
      </c>
      <c r="D9215" s="181">
        <v>4</v>
      </c>
      <c r="E9215" s="180" t="s">
        <v>13297</v>
      </c>
      <c r="F9215" s="180" t="s">
        <v>3</v>
      </c>
    </row>
    <row r="9216" spans="1:6">
      <c r="A9216" s="180" t="s">
        <v>397</v>
      </c>
      <c r="B9216" s="181">
        <v>5608</v>
      </c>
      <c r="C9216" s="181">
        <v>255000</v>
      </c>
      <c r="D9216" s="181">
        <v>4</v>
      </c>
      <c r="E9216" s="180" t="s">
        <v>13298</v>
      </c>
      <c r="F9216" s="180" t="s">
        <v>3</v>
      </c>
    </row>
    <row r="9217" spans="1:6">
      <c r="A9217" s="180" t="s">
        <v>397</v>
      </c>
      <c r="B9217" s="181">
        <v>7112</v>
      </c>
      <c r="C9217" s="181">
        <v>141700</v>
      </c>
      <c r="D9217" s="181">
        <v>4</v>
      </c>
      <c r="E9217" s="180" t="s">
        <v>13299</v>
      </c>
      <c r="F9217" s="180" t="s">
        <v>22</v>
      </c>
    </row>
    <row r="9218" spans="1:6">
      <c r="A9218" s="180" t="s">
        <v>397</v>
      </c>
      <c r="B9218" s="181">
        <v>9240</v>
      </c>
      <c r="C9218" s="181">
        <v>255900</v>
      </c>
      <c r="D9218" s="181">
        <v>8</v>
      </c>
      <c r="E9218" s="180" t="s">
        <v>13300</v>
      </c>
      <c r="F9218" s="180" t="s">
        <v>68</v>
      </c>
    </row>
    <row r="9219" spans="1:6">
      <c r="A9219" s="180" t="s">
        <v>397</v>
      </c>
      <c r="B9219" s="181">
        <v>5014</v>
      </c>
      <c r="C9219" s="181">
        <v>243600</v>
      </c>
      <c r="D9219" s="181">
        <v>4</v>
      </c>
      <c r="E9219" s="180" t="s">
        <v>13301</v>
      </c>
      <c r="F9219" s="180" t="s">
        <v>60</v>
      </c>
    </row>
    <row r="9220" spans="1:6">
      <c r="A9220" s="180" t="s">
        <v>397</v>
      </c>
      <c r="B9220" s="181">
        <v>3328</v>
      </c>
      <c r="C9220" s="181">
        <v>285700</v>
      </c>
      <c r="D9220" s="181">
        <v>4</v>
      </c>
      <c r="E9220" s="180" t="s">
        <v>13302</v>
      </c>
      <c r="F9220" s="180" t="s">
        <v>128</v>
      </c>
    </row>
    <row r="9221" spans="1:6">
      <c r="A9221" s="180" t="s">
        <v>397</v>
      </c>
      <c r="B9221" s="181">
        <v>6120</v>
      </c>
      <c r="C9221" s="181">
        <v>114300</v>
      </c>
      <c r="D9221" s="181">
        <v>4</v>
      </c>
      <c r="E9221" s="180" t="s">
        <v>13303</v>
      </c>
      <c r="F9221" s="180" t="s">
        <v>22</v>
      </c>
    </row>
    <row r="9222" spans="1:6">
      <c r="A9222" s="180" t="s">
        <v>397</v>
      </c>
      <c r="B9222" s="181">
        <v>9672</v>
      </c>
      <c r="C9222" s="181">
        <v>163100</v>
      </c>
      <c r="D9222" s="181">
        <v>8</v>
      </c>
      <c r="E9222" s="180" t="s">
        <v>13304</v>
      </c>
      <c r="F9222" s="180" t="s">
        <v>68</v>
      </c>
    </row>
    <row r="9223" spans="1:6">
      <c r="A9223" s="180" t="s">
        <v>397</v>
      </c>
      <c r="B9223" s="181">
        <v>7928</v>
      </c>
      <c r="C9223" s="181">
        <v>184500</v>
      </c>
      <c r="D9223" s="181">
        <v>6</v>
      </c>
      <c r="E9223" s="180" t="s">
        <v>13305</v>
      </c>
      <c r="F9223" s="180" t="s">
        <v>22</v>
      </c>
    </row>
    <row r="9224" spans="1:6">
      <c r="A9224" s="180" t="s">
        <v>397</v>
      </c>
      <c r="B9224" s="181">
        <v>2988</v>
      </c>
      <c r="C9224" s="181">
        <v>295600</v>
      </c>
      <c r="D9224" s="181">
        <v>5</v>
      </c>
      <c r="E9224" s="180" t="s">
        <v>13306</v>
      </c>
      <c r="F9224" s="180" t="s">
        <v>144</v>
      </c>
    </row>
    <row r="9225" spans="1:6">
      <c r="A9225" s="180" t="s">
        <v>397</v>
      </c>
      <c r="B9225" s="181">
        <v>6256</v>
      </c>
      <c r="C9225" s="181">
        <v>113500</v>
      </c>
      <c r="D9225" s="181">
        <v>4</v>
      </c>
      <c r="E9225" s="180" t="s">
        <v>13307</v>
      </c>
      <c r="F9225" s="180" t="s">
        <v>22</v>
      </c>
    </row>
    <row r="9226" spans="1:6">
      <c r="A9226" s="180" t="s">
        <v>397</v>
      </c>
      <c r="B9226" s="181">
        <v>3344</v>
      </c>
      <c r="C9226" s="181">
        <v>274100</v>
      </c>
      <c r="D9226" s="181">
        <v>4</v>
      </c>
      <c r="E9226" s="180" t="s">
        <v>13308</v>
      </c>
      <c r="F9226" s="180" t="s">
        <v>47</v>
      </c>
    </row>
    <row r="9227" spans="1:6">
      <c r="A9227" s="180" t="s">
        <v>397</v>
      </c>
      <c r="B9227" s="181">
        <v>5644</v>
      </c>
      <c r="C9227" s="181">
        <v>324100</v>
      </c>
      <c r="D9227" s="181">
        <v>5</v>
      </c>
      <c r="E9227" s="180" t="s">
        <v>13309</v>
      </c>
      <c r="F9227" s="180" t="s">
        <v>60</v>
      </c>
    </row>
    <row r="9228" spans="1:6">
      <c r="A9228" s="180" t="s">
        <v>397</v>
      </c>
      <c r="B9228" s="181">
        <v>2786</v>
      </c>
      <c r="C9228" s="181">
        <v>375900</v>
      </c>
      <c r="D9228" s="181">
        <v>5</v>
      </c>
      <c r="E9228" s="180" t="s">
        <v>13310</v>
      </c>
      <c r="F9228" s="180" t="s">
        <v>67</v>
      </c>
    </row>
    <row r="9229" spans="1:6">
      <c r="A9229" s="180" t="s">
        <v>397</v>
      </c>
      <c r="B9229" s="181">
        <v>6144</v>
      </c>
      <c r="C9229" s="181">
        <v>372300</v>
      </c>
      <c r="D9229" s="181">
        <v>6</v>
      </c>
      <c r="E9229" s="180" t="s">
        <v>13311</v>
      </c>
      <c r="F9229" s="180" t="s">
        <v>3</v>
      </c>
    </row>
    <row r="9230" spans="1:6">
      <c r="A9230" s="180" t="s">
        <v>397</v>
      </c>
      <c r="B9230" s="181">
        <v>4212</v>
      </c>
      <c r="C9230" s="181">
        <v>108700</v>
      </c>
      <c r="D9230" s="181">
        <v>4</v>
      </c>
      <c r="E9230" s="180" t="s">
        <v>13312</v>
      </c>
      <c r="F9230" s="180" t="s">
        <v>22</v>
      </c>
    </row>
    <row r="9231" spans="1:6">
      <c r="A9231" s="180" t="s">
        <v>397</v>
      </c>
      <c r="B9231" s="181">
        <v>5266</v>
      </c>
      <c r="C9231" s="181">
        <v>355800</v>
      </c>
      <c r="D9231" s="181">
        <v>6</v>
      </c>
      <c r="E9231" s="180" t="s">
        <v>13313</v>
      </c>
      <c r="F9231" s="180" t="s">
        <v>47</v>
      </c>
    </row>
    <row r="9232" spans="1:6">
      <c r="A9232" s="180" t="s">
        <v>397</v>
      </c>
      <c r="B9232" s="181">
        <v>5829</v>
      </c>
      <c r="C9232" s="181">
        <v>546000</v>
      </c>
      <c r="D9232" s="181">
        <v>4</v>
      </c>
      <c r="E9232" s="180" t="s">
        <v>13314</v>
      </c>
      <c r="F9232" s="180" t="s">
        <v>67</v>
      </c>
    </row>
    <row r="9233" spans="1:6">
      <c r="A9233" s="180" t="s">
        <v>397</v>
      </c>
      <c r="B9233" s="181">
        <v>3639</v>
      </c>
      <c r="C9233" s="181">
        <v>226000</v>
      </c>
      <c r="D9233" s="181">
        <v>4</v>
      </c>
      <c r="E9233" s="180" t="s">
        <v>13315</v>
      </c>
      <c r="F9233" s="180" t="s">
        <v>118</v>
      </c>
    </row>
    <row r="9234" spans="1:6">
      <c r="A9234" s="180" t="s">
        <v>397</v>
      </c>
      <c r="B9234" s="181">
        <v>5700</v>
      </c>
      <c r="C9234" s="181">
        <v>267700</v>
      </c>
      <c r="D9234" s="181">
        <v>4</v>
      </c>
      <c r="E9234" s="180" t="s">
        <v>13316</v>
      </c>
      <c r="F9234" s="180" t="s">
        <v>3</v>
      </c>
    </row>
    <row r="9235" spans="1:6">
      <c r="A9235" s="180" t="s">
        <v>397</v>
      </c>
      <c r="B9235" s="181">
        <v>3930</v>
      </c>
      <c r="C9235" s="181">
        <v>503900</v>
      </c>
      <c r="D9235" s="181">
        <v>4</v>
      </c>
      <c r="E9235" s="180" t="s">
        <v>13317</v>
      </c>
      <c r="F9235" s="180" t="s">
        <v>67</v>
      </c>
    </row>
    <row r="9236" spans="1:6">
      <c r="A9236" s="180" t="s">
        <v>397</v>
      </c>
      <c r="B9236" s="181">
        <v>3168</v>
      </c>
      <c r="C9236" s="181">
        <v>296900</v>
      </c>
      <c r="D9236" s="181">
        <v>4</v>
      </c>
      <c r="E9236" s="180" t="s">
        <v>13318</v>
      </c>
      <c r="F9236" s="180" t="s">
        <v>47</v>
      </c>
    </row>
    <row r="9237" spans="1:6">
      <c r="A9237" s="180" t="s">
        <v>397</v>
      </c>
      <c r="B9237" s="181">
        <v>2808</v>
      </c>
      <c r="C9237" s="181">
        <v>262100</v>
      </c>
      <c r="D9237" s="181">
        <v>4</v>
      </c>
      <c r="E9237" s="180" t="s">
        <v>13319</v>
      </c>
      <c r="F9237" s="180" t="s">
        <v>133</v>
      </c>
    </row>
    <row r="9238" spans="1:6">
      <c r="A9238" s="180" t="s">
        <v>397</v>
      </c>
      <c r="B9238" s="181">
        <v>2698</v>
      </c>
      <c r="C9238" s="181">
        <v>305600</v>
      </c>
      <c r="D9238" s="181">
        <v>4</v>
      </c>
      <c r="E9238" s="180" t="s">
        <v>13320</v>
      </c>
      <c r="F9238" s="180" t="s">
        <v>47</v>
      </c>
    </row>
    <row r="9239" spans="1:6">
      <c r="A9239" s="180" t="s">
        <v>397</v>
      </c>
      <c r="B9239" s="181">
        <v>7404</v>
      </c>
      <c r="C9239" s="181">
        <v>544500</v>
      </c>
      <c r="D9239" s="181">
        <v>6</v>
      </c>
      <c r="E9239" s="180" t="s">
        <v>13321</v>
      </c>
      <c r="F9239" s="180" t="s">
        <v>60</v>
      </c>
    </row>
    <row r="9240" spans="1:6">
      <c r="A9240" s="180" t="s">
        <v>397</v>
      </c>
      <c r="B9240" s="181">
        <v>4313</v>
      </c>
      <c r="C9240" s="181">
        <v>349600</v>
      </c>
      <c r="D9240" s="181">
        <v>4</v>
      </c>
      <c r="E9240" s="180" t="s">
        <v>13322</v>
      </c>
      <c r="F9240" s="180" t="s">
        <v>47</v>
      </c>
    </row>
    <row r="9241" spans="1:6">
      <c r="A9241" s="180" t="s">
        <v>397</v>
      </c>
      <c r="B9241" s="181">
        <v>3434</v>
      </c>
      <c r="C9241" s="181">
        <v>210000</v>
      </c>
      <c r="D9241" s="181">
        <v>5</v>
      </c>
      <c r="E9241" s="180" t="s">
        <v>13323</v>
      </c>
      <c r="F9241" s="180" t="s">
        <v>118</v>
      </c>
    </row>
    <row r="9242" spans="1:6">
      <c r="A9242" s="180" t="s">
        <v>397</v>
      </c>
      <c r="B9242" s="181">
        <v>8464</v>
      </c>
      <c r="C9242" s="181">
        <v>648100</v>
      </c>
      <c r="D9242" s="181">
        <v>7</v>
      </c>
      <c r="E9242" s="180" t="s">
        <v>13324</v>
      </c>
      <c r="F9242" s="180" t="s">
        <v>67</v>
      </c>
    </row>
    <row r="9243" spans="1:6">
      <c r="A9243" s="180" t="s">
        <v>397</v>
      </c>
      <c r="B9243" s="181">
        <v>3462</v>
      </c>
      <c r="C9243" s="181">
        <v>198200</v>
      </c>
      <c r="D9243" s="181">
        <v>5</v>
      </c>
      <c r="E9243" s="180" t="s">
        <v>13325</v>
      </c>
      <c r="F9243" s="180" t="s">
        <v>128</v>
      </c>
    </row>
    <row r="9244" spans="1:6">
      <c r="A9244" s="180" t="s">
        <v>397</v>
      </c>
      <c r="B9244" s="181">
        <v>6272</v>
      </c>
      <c r="C9244" s="181">
        <v>248200</v>
      </c>
      <c r="D9244" s="181">
        <v>4</v>
      </c>
      <c r="E9244" s="180" t="s">
        <v>13326</v>
      </c>
      <c r="F9244" s="180" t="s">
        <v>3</v>
      </c>
    </row>
    <row r="9245" spans="1:6">
      <c r="A9245" s="180" t="s">
        <v>397</v>
      </c>
      <c r="B9245" s="181">
        <v>4420</v>
      </c>
      <c r="C9245" s="181">
        <v>259600</v>
      </c>
      <c r="D9245" s="181">
        <v>4</v>
      </c>
      <c r="E9245" s="180" t="s">
        <v>13327</v>
      </c>
      <c r="F9245" s="180" t="s">
        <v>3</v>
      </c>
    </row>
    <row r="9246" spans="1:6">
      <c r="A9246" s="180" t="s">
        <v>397</v>
      </c>
      <c r="B9246" s="181">
        <v>2976</v>
      </c>
      <c r="C9246" s="181">
        <v>176700</v>
      </c>
      <c r="D9246" s="181">
        <v>4</v>
      </c>
      <c r="E9246" s="180" t="s">
        <v>13328</v>
      </c>
      <c r="F9246" s="180" t="s">
        <v>176</v>
      </c>
    </row>
    <row r="9247" spans="1:6">
      <c r="A9247" s="180" t="s">
        <v>397</v>
      </c>
      <c r="B9247" s="181">
        <v>2989</v>
      </c>
      <c r="C9247" s="181">
        <v>386300</v>
      </c>
      <c r="D9247" s="181">
        <v>4</v>
      </c>
      <c r="E9247" s="180" t="s">
        <v>13329</v>
      </c>
      <c r="F9247" s="180" t="s">
        <v>67</v>
      </c>
    </row>
    <row r="9248" spans="1:6">
      <c r="A9248" s="180" t="s">
        <v>397</v>
      </c>
      <c r="B9248" s="181">
        <v>9176</v>
      </c>
      <c r="C9248" s="181">
        <v>359400</v>
      </c>
      <c r="D9248" s="181">
        <v>6</v>
      </c>
      <c r="E9248" s="180" t="s">
        <v>13330</v>
      </c>
      <c r="F9248" s="180" t="s">
        <v>160</v>
      </c>
    </row>
    <row r="9249" spans="1:6">
      <c r="A9249" s="180" t="s">
        <v>397</v>
      </c>
      <c r="B9249" s="181">
        <v>7475</v>
      </c>
      <c r="C9249" s="181">
        <v>396300</v>
      </c>
      <c r="D9249" s="181">
        <v>8</v>
      </c>
      <c r="E9249" s="180" t="s">
        <v>13331</v>
      </c>
      <c r="F9249" s="180" t="s">
        <v>176</v>
      </c>
    </row>
    <row r="9250" spans="1:6">
      <c r="A9250" s="180" t="s">
        <v>397</v>
      </c>
      <c r="B9250" s="181">
        <v>4249</v>
      </c>
      <c r="C9250" s="181">
        <v>210500</v>
      </c>
      <c r="D9250" s="181">
        <v>4</v>
      </c>
      <c r="E9250" s="180" t="s">
        <v>13332</v>
      </c>
      <c r="F9250" s="180" t="s">
        <v>68</v>
      </c>
    </row>
    <row r="9251" spans="1:6">
      <c r="A9251" s="180" t="s">
        <v>397</v>
      </c>
      <c r="B9251" s="181">
        <v>6189</v>
      </c>
      <c r="C9251" s="181">
        <v>367300</v>
      </c>
      <c r="D9251" s="181">
        <v>4</v>
      </c>
      <c r="E9251" s="180" t="s">
        <v>13333</v>
      </c>
      <c r="F9251" s="180" t="s">
        <v>194</v>
      </c>
    </row>
    <row r="9252" spans="1:6">
      <c r="A9252" s="180" t="s">
        <v>397</v>
      </c>
      <c r="B9252" s="181">
        <v>9299</v>
      </c>
      <c r="C9252" s="181">
        <v>248300</v>
      </c>
      <c r="D9252" s="181">
        <v>7</v>
      </c>
      <c r="E9252" s="180" t="s">
        <v>13334</v>
      </c>
      <c r="F9252" s="180" t="s">
        <v>22</v>
      </c>
    </row>
    <row r="9253" spans="1:6">
      <c r="A9253" s="180" t="s">
        <v>397</v>
      </c>
      <c r="B9253" s="181">
        <v>3470</v>
      </c>
      <c r="C9253" s="181">
        <v>142300</v>
      </c>
      <c r="D9253" s="181">
        <v>5</v>
      </c>
      <c r="E9253" s="180" t="s">
        <v>13335</v>
      </c>
      <c r="F9253" s="180" t="s">
        <v>160</v>
      </c>
    </row>
    <row r="9254" spans="1:6">
      <c r="A9254" s="180" t="s">
        <v>397</v>
      </c>
      <c r="B9254" s="181">
        <v>4560</v>
      </c>
      <c r="C9254" s="181">
        <v>196800</v>
      </c>
      <c r="D9254" s="181">
        <v>4</v>
      </c>
      <c r="E9254" s="180" t="s">
        <v>13336</v>
      </c>
      <c r="F9254" s="180" t="s">
        <v>176</v>
      </c>
    </row>
    <row r="9255" spans="1:6">
      <c r="A9255" s="180" t="s">
        <v>397</v>
      </c>
      <c r="B9255" s="181">
        <v>3360</v>
      </c>
      <c r="C9255" s="181">
        <v>439300</v>
      </c>
      <c r="D9255" s="181">
        <v>4</v>
      </c>
      <c r="E9255" s="180" t="s">
        <v>13337</v>
      </c>
      <c r="F9255" s="180" t="s">
        <v>47</v>
      </c>
    </row>
    <row r="9256" spans="1:6">
      <c r="A9256" s="180" t="s">
        <v>397</v>
      </c>
      <c r="B9256" s="181">
        <v>4500</v>
      </c>
      <c r="C9256" s="181">
        <v>329600</v>
      </c>
      <c r="D9256" s="181">
        <v>4</v>
      </c>
      <c r="E9256" s="180" t="s">
        <v>13338</v>
      </c>
      <c r="F9256" s="180" t="s">
        <v>47</v>
      </c>
    </row>
    <row r="9257" spans="1:6">
      <c r="A9257" s="180" t="s">
        <v>397</v>
      </c>
      <c r="B9257" s="181">
        <v>8690</v>
      </c>
      <c r="C9257" s="181">
        <v>420300</v>
      </c>
      <c r="D9257" s="181">
        <v>6</v>
      </c>
      <c r="E9257" s="180" t="s">
        <v>13339</v>
      </c>
      <c r="F9257" s="180" t="s">
        <v>3</v>
      </c>
    </row>
    <row r="9258" spans="1:6">
      <c r="A9258" s="180" t="s">
        <v>397</v>
      </c>
      <c r="B9258" s="181">
        <v>2988</v>
      </c>
      <c r="C9258" s="181">
        <v>268600</v>
      </c>
      <c r="D9258" s="181">
        <v>4</v>
      </c>
      <c r="E9258" s="180" t="s">
        <v>13340</v>
      </c>
      <c r="F9258" s="180" t="s">
        <v>192</v>
      </c>
    </row>
    <row r="9259" spans="1:6">
      <c r="A9259" s="180" t="s">
        <v>397</v>
      </c>
      <c r="B9259" s="181">
        <v>4486</v>
      </c>
      <c r="C9259" s="181">
        <v>207400</v>
      </c>
      <c r="D9259" s="181">
        <v>4</v>
      </c>
      <c r="E9259" s="180" t="s">
        <v>13341</v>
      </c>
      <c r="F9259" s="180" t="s">
        <v>170</v>
      </c>
    </row>
    <row r="9260" spans="1:6">
      <c r="A9260" s="180" t="s">
        <v>397</v>
      </c>
      <c r="B9260" s="181">
        <v>3819</v>
      </c>
      <c r="C9260" s="181">
        <v>131900</v>
      </c>
      <c r="D9260" s="181">
        <v>4</v>
      </c>
      <c r="E9260" s="180" t="s">
        <v>13342</v>
      </c>
      <c r="F9260" s="180" t="s">
        <v>160</v>
      </c>
    </row>
    <row r="9261" spans="1:6">
      <c r="A9261" s="180" t="s">
        <v>397</v>
      </c>
      <c r="B9261" s="181">
        <v>3708</v>
      </c>
      <c r="C9261" s="181">
        <v>459800</v>
      </c>
      <c r="D9261" s="181">
        <v>4</v>
      </c>
      <c r="E9261" s="180" t="s">
        <v>13343</v>
      </c>
      <c r="F9261" s="180" t="s">
        <v>67</v>
      </c>
    </row>
    <row r="9262" spans="1:6">
      <c r="A9262" s="180" t="s">
        <v>397</v>
      </c>
      <c r="B9262" s="181">
        <v>6200</v>
      </c>
      <c r="C9262" s="181">
        <v>299800</v>
      </c>
      <c r="D9262" s="181">
        <v>4</v>
      </c>
      <c r="E9262" s="180" t="s">
        <v>13344</v>
      </c>
      <c r="F9262" s="180" t="s">
        <v>3</v>
      </c>
    </row>
    <row r="9263" spans="1:6">
      <c r="A9263" s="180" t="s">
        <v>397</v>
      </c>
      <c r="B9263" s="181">
        <v>3840</v>
      </c>
      <c r="C9263" s="181">
        <v>299200</v>
      </c>
      <c r="D9263" s="181">
        <v>6</v>
      </c>
      <c r="E9263" s="180" t="s">
        <v>13345</v>
      </c>
      <c r="F9263" s="180" t="s">
        <v>128</v>
      </c>
    </row>
    <row r="9264" spans="1:6">
      <c r="A9264" s="180" t="s">
        <v>397</v>
      </c>
      <c r="B9264" s="181">
        <v>5100</v>
      </c>
      <c r="C9264" s="181">
        <v>285300</v>
      </c>
      <c r="D9264" s="181">
        <v>4</v>
      </c>
      <c r="E9264" s="180" t="s">
        <v>13346</v>
      </c>
      <c r="F9264" s="180" t="s">
        <v>128</v>
      </c>
    </row>
    <row r="9265" spans="1:6">
      <c r="A9265" s="180" t="s">
        <v>397</v>
      </c>
      <c r="B9265" s="181">
        <v>8744</v>
      </c>
      <c r="C9265" s="181">
        <v>121200</v>
      </c>
      <c r="D9265" s="181">
        <v>4</v>
      </c>
      <c r="E9265" s="180" t="s">
        <v>13347</v>
      </c>
      <c r="F9265" s="180" t="s">
        <v>22</v>
      </c>
    </row>
    <row r="9266" spans="1:6">
      <c r="A9266" s="180" t="s">
        <v>397</v>
      </c>
      <c r="B9266" s="181">
        <v>3445</v>
      </c>
      <c r="C9266" s="181">
        <v>309600</v>
      </c>
      <c r="D9266" s="181">
        <v>4</v>
      </c>
      <c r="E9266" s="180" t="s">
        <v>13348</v>
      </c>
      <c r="F9266" s="180" t="s">
        <v>192</v>
      </c>
    </row>
    <row r="9267" spans="1:6">
      <c r="A9267" s="180" t="s">
        <v>397</v>
      </c>
      <c r="B9267" s="181">
        <v>3521</v>
      </c>
      <c r="C9267" s="181">
        <v>287400</v>
      </c>
      <c r="D9267" s="181">
        <v>4</v>
      </c>
      <c r="E9267" s="180" t="s">
        <v>13349</v>
      </c>
      <c r="F9267" s="180" t="s">
        <v>126</v>
      </c>
    </row>
    <row r="9268" spans="1:6">
      <c r="A9268" s="180" t="s">
        <v>397</v>
      </c>
      <c r="B9268" s="181">
        <v>2630</v>
      </c>
      <c r="C9268" s="181">
        <v>194900</v>
      </c>
      <c r="D9268" s="181">
        <v>4</v>
      </c>
      <c r="E9268" s="180" t="s">
        <v>13350</v>
      </c>
      <c r="F9268" s="180" t="s">
        <v>118</v>
      </c>
    </row>
    <row r="9269" spans="1:6">
      <c r="A9269" s="180" t="s">
        <v>397</v>
      </c>
      <c r="B9269" s="181">
        <v>6081</v>
      </c>
      <c r="C9269" s="181">
        <v>320300</v>
      </c>
      <c r="D9269" s="181">
        <v>4</v>
      </c>
      <c r="E9269" s="180" t="s">
        <v>13351</v>
      </c>
      <c r="F9269" s="180" t="s">
        <v>3</v>
      </c>
    </row>
    <row r="9270" spans="1:6">
      <c r="A9270" s="180" t="s">
        <v>397</v>
      </c>
      <c r="B9270" s="181">
        <v>3736</v>
      </c>
      <c r="C9270" s="181">
        <v>141900</v>
      </c>
      <c r="D9270" s="181">
        <v>4</v>
      </c>
      <c r="E9270" s="180" t="s">
        <v>13352</v>
      </c>
      <c r="F9270" s="180" t="s">
        <v>160</v>
      </c>
    </row>
    <row r="9271" spans="1:6">
      <c r="A9271" s="180" t="s">
        <v>397</v>
      </c>
      <c r="B9271" s="181">
        <v>4562</v>
      </c>
      <c r="C9271" s="181">
        <v>410600</v>
      </c>
      <c r="D9271" s="181">
        <v>6</v>
      </c>
      <c r="E9271" s="180" t="s">
        <v>13353</v>
      </c>
      <c r="F9271" s="180" t="s">
        <v>272</v>
      </c>
    </row>
    <row r="9272" spans="1:6">
      <c r="A9272" s="180" t="s">
        <v>397</v>
      </c>
      <c r="B9272" s="181">
        <v>6612</v>
      </c>
      <c r="C9272" s="181">
        <v>361200</v>
      </c>
      <c r="D9272" s="181">
        <v>6</v>
      </c>
      <c r="E9272" s="180" t="s">
        <v>13354</v>
      </c>
      <c r="F9272" s="180" t="s">
        <v>128</v>
      </c>
    </row>
    <row r="9273" spans="1:6">
      <c r="A9273" s="180" t="s">
        <v>397</v>
      </c>
      <c r="B9273" s="181">
        <v>4950</v>
      </c>
      <c r="C9273" s="181">
        <v>162200</v>
      </c>
      <c r="D9273" s="181">
        <v>6</v>
      </c>
      <c r="E9273" s="180" t="s">
        <v>13355</v>
      </c>
      <c r="F9273" s="180" t="s">
        <v>160</v>
      </c>
    </row>
    <row r="9274" spans="1:6">
      <c r="A9274" s="180" t="s">
        <v>397</v>
      </c>
      <c r="B9274" s="181">
        <v>7832</v>
      </c>
      <c r="C9274" s="181">
        <v>264000</v>
      </c>
      <c r="D9274" s="181">
        <v>4</v>
      </c>
      <c r="E9274" s="180" t="s">
        <v>13356</v>
      </c>
      <c r="F9274" s="180" t="s">
        <v>3</v>
      </c>
    </row>
    <row r="9275" spans="1:6">
      <c r="A9275" s="180" t="s">
        <v>397</v>
      </c>
      <c r="B9275" s="181">
        <v>3248</v>
      </c>
      <c r="C9275" s="181">
        <v>83800</v>
      </c>
      <c r="D9275" s="181">
        <v>4</v>
      </c>
      <c r="E9275" s="180" t="s">
        <v>13357</v>
      </c>
      <c r="F9275" s="180" t="s">
        <v>160</v>
      </c>
    </row>
    <row r="9276" spans="1:6">
      <c r="A9276" s="180" t="s">
        <v>397</v>
      </c>
      <c r="B9276" s="181">
        <v>4766</v>
      </c>
      <c r="C9276" s="181">
        <v>183000</v>
      </c>
      <c r="D9276" s="181">
        <v>4</v>
      </c>
      <c r="E9276" s="180" t="s">
        <v>13358</v>
      </c>
      <c r="F9276" s="180" t="s">
        <v>176</v>
      </c>
    </row>
    <row r="9277" spans="1:6">
      <c r="A9277" s="180" t="s">
        <v>397</v>
      </c>
      <c r="B9277" s="181">
        <v>3915</v>
      </c>
      <c r="C9277" s="181">
        <v>180900</v>
      </c>
      <c r="D9277" s="181">
        <v>4</v>
      </c>
      <c r="E9277" s="180" t="s">
        <v>13359</v>
      </c>
      <c r="F9277" s="180" t="s">
        <v>256</v>
      </c>
    </row>
    <row r="9278" spans="1:6">
      <c r="A9278" s="180" t="s">
        <v>397</v>
      </c>
      <c r="B9278" s="181">
        <v>6331</v>
      </c>
      <c r="C9278" s="181">
        <v>378400</v>
      </c>
      <c r="D9278" s="181">
        <v>5</v>
      </c>
      <c r="E9278" s="180" t="s">
        <v>13360</v>
      </c>
      <c r="F9278" s="180" t="s">
        <v>47</v>
      </c>
    </row>
    <row r="9279" spans="1:6">
      <c r="A9279" s="180" t="s">
        <v>397</v>
      </c>
      <c r="B9279" s="181">
        <v>3267</v>
      </c>
      <c r="C9279" s="181">
        <v>293000</v>
      </c>
      <c r="D9279" s="181">
        <v>4</v>
      </c>
      <c r="E9279" s="180" t="s">
        <v>13361</v>
      </c>
      <c r="F9279" s="180" t="s">
        <v>47</v>
      </c>
    </row>
    <row r="9280" spans="1:6">
      <c r="A9280" s="180" t="s">
        <v>397</v>
      </c>
      <c r="B9280" s="181">
        <v>2352</v>
      </c>
      <c r="C9280" s="181">
        <v>159700</v>
      </c>
      <c r="D9280" s="181">
        <v>4</v>
      </c>
      <c r="E9280" s="180" t="s">
        <v>13362</v>
      </c>
      <c r="F9280" s="180" t="s">
        <v>194</v>
      </c>
    </row>
    <row r="9281" spans="1:6">
      <c r="A9281" s="180" t="s">
        <v>397</v>
      </c>
      <c r="B9281" s="181">
        <v>4677</v>
      </c>
      <c r="C9281" s="181">
        <v>374300</v>
      </c>
      <c r="D9281" s="181">
        <v>6</v>
      </c>
      <c r="E9281" s="180" t="s">
        <v>13363</v>
      </c>
      <c r="F9281" s="180" t="s">
        <v>47</v>
      </c>
    </row>
    <row r="9282" spans="1:6">
      <c r="A9282" s="180" t="s">
        <v>397</v>
      </c>
      <c r="B9282" s="181">
        <v>2759</v>
      </c>
      <c r="C9282" s="181">
        <v>257800</v>
      </c>
      <c r="D9282" s="181">
        <v>5</v>
      </c>
      <c r="E9282" s="180" t="s">
        <v>13364</v>
      </c>
      <c r="F9282" s="180" t="s">
        <v>144</v>
      </c>
    </row>
    <row r="9283" spans="1:6">
      <c r="A9283" s="180" t="s">
        <v>397</v>
      </c>
      <c r="B9283" s="181">
        <v>7336</v>
      </c>
      <c r="C9283" s="181">
        <v>302300</v>
      </c>
      <c r="D9283" s="181">
        <v>4</v>
      </c>
      <c r="E9283" s="180" t="s">
        <v>13365</v>
      </c>
      <c r="F9283" s="180" t="s">
        <v>3</v>
      </c>
    </row>
    <row r="9284" spans="1:6">
      <c r="A9284" s="180" t="s">
        <v>397</v>
      </c>
      <c r="B9284" s="181">
        <v>7644</v>
      </c>
      <c r="C9284" s="181">
        <v>304500</v>
      </c>
      <c r="D9284" s="181">
        <v>4</v>
      </c>
      <c r="E9284" s="180" t="s">
        <v>13366</v>
      </c>
      <c r="F9284" s="180" t="s">
        <v>3</v>
      </c>
    </row>
    <row r="9285" spans="1:6">
      <c r="A9285" s="180" t="s">
        <v>397</v>
      </c>
      <c r="B9285" s="181">
        <v>6720</v>
      </c>
      <c r="C9285" s="181">
        <v>227000</v>
      </c>
      <c r="D9285" s="181">
        <v>6</v>
      </c>
      <c r="E9285" s="180" t="s">
        <v>13367</v>
      </c>
      <c r="F9285" s="180" t="s">
        <v>160</v>
      </c>
    </row>
    <row r="9286" spans="1:6">
      <c r="A9286" s="180" t="s">
        <v>397</v>
      </c>
      <c r="B9286" s="181">
        <v>8572</v>
      </c>
      <c r="C9286" s="181">
        <v>487800</v>
      </c>
      <c r="D9286" s="181">
        <v>6</v>
      </c>
      <c r="E9286" s="180" t="s">
        <v>13368</v>
      </c>
      <c r="F9286" s="180" t="s">
        <v>60</v>
      </c>
    </row>
    <row r="9287" spans="1:6">
      <c r="A9287" s="180" t="s">
        <v>397</v>
      </c>
      <c r="B9287" s="181">
        <v>6272</v>
      </c>
      <c r="C9287" s="181">
        <v>47500</v>
      </c>
      <c r="D9287" s="181">
        <v>4</v>
      </c>
      <c r="E9287" s="180" t="s">
        <v>13369</v>
      </c>
      <c r="F9287" s="180" t="s">
        <v>22</v>
      </c>
    </row>
    <row r="9288" spans="1:6">
      <c r="A9288" s="180" t="s">
        <v>397</v>
      </c>
      <c r="B9288" s="181">
        <v>6556</v>
      </c>
      <c r="C9288" s="181">
        <v>658300</v>
      </c>
      <c r="D9288" s="181">
        <v>6</v>
      </c>
      <c r="E9288" s="180" t="s">
        <v>13370</v>
      </c>
      <c r="F9288" s="180" t="s">
        <v>60</v>
      </c>
    </row>
    <row r="9289" spans="1:6">
      <c r="A9289" s="180" t="s">
        <v>397</v>
      </c>
      <c r="B9289" s="181">
        <v>6272</v>
      </c>
      <c r="C9289" s="181">
        <v>415600</v>
      </c>
      <c r="D9289" s="181">
        <v>6</v>
      </c>
      <c r="E9289" s="180" t="s">
        <v>13371</v>
      </c>
      <c r="F9289" s="180" t="s">
        <v>3</v>
      </c>
    </row>
    <row r="9290" spans="1:6">
      <c r="A9290" s="180" t="s">
        <v>397</v>
      </c>
      <c r="B9290" s="181">
        <v>4353</v>
      </c>
      <c r="C9290" s="181">
        <v>158200</v>
      </c>
      <c r="D9290" s="181">
        <v>4</v>
      </c>
      <c r="E9290" s="180" t="s">
        <v>13372</v>
      </c>
      <c r="F9290" s="180" t="s">
        <v>68</v>
      </c>
    </row>
    <row r="9291" spans="1:6">
      <c r="A9291" s="180" t="s">
        <v>397</v>
      </c>
      <c r="B9291" s="181">
        <v>3920</v>
      </c>
      <c r="C9291" s="181">
        <v>235700</v>
      </c>
      <c r="D9291" s="181">
        <v>4</v>
      </c>
      <c r="E9291" s="180" t="s">
        <v>13373</v>
      </c>
      <c r="F9291" s="180" t="s">
        <v>128</v>
      </c>
    </row>
    <row r="9292" spans="1:6">
      <c r="A9292" s="180" t="s">
        <v>397</v>
      </c>
      <c r="B9292" s="181">
        <v>9154</v>
      </c>
      <c r="C9292" s="181">
        <v>167800</v>
      </c>
      <c r="D9292" s="181">
        <v>5</v>
      </c>
      <c r="E9292" s="180" t="s">
        <v>13374</v>
      </c>
      <c r="F9292" s="180" t="s">
        <v>22</v>
      </c>
    </row>
    <row r="9293" spans="1:6">
      <c r="A9293" s="180" t="s">
        <v>397</v>
      </c>
      <c r="B9293" s="181">
        <v>4140</v>
      </c>
      <c r="C9293" s="181">
        <v>355100</v>
      </c>
      <c r="D9293" s="181">
        <v>4</v>
      </c>
      <c r="E9293" s="180" t="s">
        <v>13375</v>
      </c>
      <c r="F9293" s="180" t="s">
        <v>136</v>
      </c>
    </row>
    <row r="9294" spans="1:6">
      <c r="A9294" s="180" t="s">
        <v>397</v>
      </c>
      <c r="B9294" s="181">
        <v>4114</v>
      </c>
      <c r="C9294" s="181">
        <v>318700</v>
      </c>
      <c r="D9294" s="181">
        <v>4</v>
      </c>
      <c r="E9294" s="180" t="s">
        <v>13376</v>
      </c>
      <c r="F9294" s="180" t="s">
        <v>136</v>
      </c>
    </row>
    <row r="9295" spans="1:6">
      <c r="A9295" s="180" t="s">
        <v>397</v>
      </c>
      <c r="B9295" s="181">
        <v>5192</v>
      </c>
      <c r="C9295" s="181">
        <v>420900</v>
      </c>
      <c r="D9295" s="181">
        <v>7</v>
      </c>
      <c r="E9295" s="180" t="s">
        <v>13377</v>
      </c>
      <c r="F9295" s="180" t="s">
        <v>118</v>
      </c>
    </row>
    <row r="9296" spans="1:6">
      <c r="A9296" s="180" t="s">
        <v>397</v>
      </c>
      <c r="B9296" s="181">
        <v>3016</v>
      </c>
      <c r="C9296" s="181">
        <v>140900</v>
      </c>
      <c r="D9296" s="181">
        <v>4</v>
      </c>
      <c r="E9296" s="180" t="s">
        <v>13378</v>
      </c>
      <c r="F9296" s="180" t="s">
        <v>189</v>
      </c>
    </row>
    <row r="9297" spans="1:6">
      <c r="A9297" s="180" t="s">
        <v>397</v>
      </c>
      <c r="B9297" s="181">
        <v>6426</v>
      </c>
      <c r="C9297" s="181">
        <v>123000</v>
      </c>
      <c r="D9297" s="181">
        <v>4</v>
      </c>
      <c r="E9297" s="180" t="s">
        <v>13379</v>
      </c>
      <c r="F9297" s="180" t="s">
        <v>22</v>
      </c>
    </row>
    <row r="9298" spans="1:6">
      <c r="A9298" s="180" t="s">
        <v>397</v>
      </c>
      <c r="B9298" s="181">
        <v>6612</v>
      </c>
      <c r="C9298" s="181">
        <v>339700</v>
      </c>
      <c r="D9298" s="181">
        <v>6</v>
      </c>
      <c r="E9298" s="180" t="s">
        <v>13380</v>
      </c>
      <c r="F9298" s="180" t="s">
        <v>3</v>
      </c>
    </row>
    <row r="9299" spans="1:6">
      <c r="A9299" s="180" t="s">
        <v>397</v>
      </c>
      <c r="B9299" s="181">
        <v>3120</v>
      </c>
      <c r="C9299" s="181">
        <v>179400</v>
      </c>
      <c r="D9299" s="181">
        <v>4</v>
      </c>
      <c r="E9299" s="180" t="s">
        <v>13381</v>
      </c>
      <c r="F9299" s="180" t="s">
        <v>128</v>
      </c>
    </row>
    <row r="9300" spans="1:6">
      <c r="A9300" s="180" t="s">
        <v>397</v>
      </c>
      <c r="B9300" s="181">
        <v>7009</v>
      </c>
      <c r="C9300" s="181">
        <v>117400</v>
      </c>
      <c r="D9300" s="181">
        <v>8</v>
      </c>
      <c r="E9300" s="180" t="s">
        <v>13382</v>
      </c>
      <c r="F9300" s="180" t="s">
        <v>22</v>
      </c>
    </row>
    <row r="9301" spans="1:6">
      <c r="A9301" s="180" t="s">
        <v>397</v>
      </c>
      <c r="B9301" s="181">
        <v>6627</v>
      </c>
      <c r="C9301" s="181">
        <v>263400</v>
      </c>
      <c r="D9301" s="181">
        <v>4</v>
      </c>
      <c r="E9301" s="180" t="s">
        <v>13383</v>
      </c>
      <c r="F9301" s="180" t="s">
        <v>3</v>
      </c>
    </row>
    <row r="9302" spans="1:6">
      <c r="A9302" s="180" t="s">
        <v>397</v>
      </c>
      <c r="B9302" s="181">
        <v>2972</v>
      </c>
      <c r="C9302" s="181">
        <v>238400</v>
      </c>
      <c r="D9302" s="181">
        <v>4</v>
      </c>
      <c r="E9302" s="180" t="s">
        <v>13384</v>
      </c>
      <c r="F9302" s="180" t="s">
        <v>47</v>
      </c>
    </row>
    <row r="9303" spans="1:6">
      <c r="A9303" s="180" t="s">
        <v>397</v>
      </c>
      <c r="B9303" s="181">
        <v>3789</v>
      </c>
      <c r="C9303" s="181">
        <v>201100</v>
      </c>
      <c r="D9303" s="181">
        <v>4</v>
      </c>
      <c r="E9303" s="180" t="s">
        <v>13385</v>
      </c>
      <c r="F9303" s="180" t="s">
        <v>68</v>
      </c>
    </row>
    <row r="9304" spans="1:6">
      <c r="A9304" s="180" t="s">
        <v>397</v>
      </c>
      <c r="B9304" s="181">
        <v>7560</v>
      </c>
      <c r="C9304" s="181">
        <v>108500</v>
      </c>
      <c r="D9304" s="181">
        <v>4</v>
      </c>
      <c r="E9304" s="180" t="s">
        <v>13386</v>
      </c>
      <c r="F9304" s="180" t="s">
        <v>22</v>
      </c>
    </row>
    <row r="9305" spans="1:6">
      <c r="A9305" s="180" t="s">
        <v>397</v>
      </c>
      <c r="B9305" s="181">
        <v>7617</v>
      </c>
      <c r="C9305" s="181">
        <v>342300</v>
      </c>
      <c r="D9305" s="181">
        <v>5</v>
      </c>
      <c r="E9305" s="180" t="s">
        <v>13387</v>
      </c>
      <c r="F9305" s="180" t="s">
        <v>47</v>
      </c>
    </row>
    <row r="9306" spans="1:6">
      <c r="A9306" s="180" t="s">
        <v>397</v>
      </c>
      <c r="B9306" s="181">
        <v>3752</v>
      </c>
      <c r="C9306" s="181">
        <v>233300</v>
      </c>
      <c r="D9306" s="181">
        <v>4</v>
      </c>
      <c r="E9306" s="180" t="s">
        <v>13388</v>
      </c>
      <c r="F9306" s="180" t="s">
        <v>128</v>
      </c>
    </row>
    <row r="9307" spans="1:6">
      <c r="A9307" s="180" t="s">
        <v>397</v>
      </c>
      <c r="B9307" s="181">
        <v>5880</v>
      </c>
      <c r="C9307" s="181">
        <v>329800</v>
      </c>
      <c r="D9307" s="181">
        <v>4</v>
      </c>
      <c r="E9307" s="180" t="s">
        <v>13389</v>
      </c>
      <c r="F9307" s="180" t="s">
        <v>47</v>
      </c>
    </row>
    <row r="9308" spans="1:6">
      <c r="A9308" s="180" t="s">
        <v>397</v>
      </c>
      <c r="B9308" s="181">
        <v>4716</v>
      </c>
      <c r="C9308" s="181">
        <v>141500</v>
      </c>
      <c r="D9308" s="181">
        <v>4</v>
      </c>
      <c r="E9308" s="180" t="s">
        <v>13390</v>
      </c>
      <c r="F9308" s="180" t="s">
        <v>22</v>
      </c>
    </row>
    <row r="9309" spans="1:6">
      <c r="A9309" s="180" t="s">
        <v>397</v>
      </c>
      <c r="B9309" s="181">
        <v>5526</v>
      </c>
      <c r="C9309" s="181">
        <v>339000</v>
      </c>
      <c r="D9309" s="181">
        <v>5</v>
      </c>
      <c r="E9309" s="180" t="s">
        <v>13391</v>
      </c>
      <c r="F9309" s="180" t="s">
        <v>47</v>
      </c>
    </row>
    <row r="9310" spans="1:6">
      <c r="A9310" s="180" t="s">
        <v>397</v>
      </c>
      <c r="B9310" s="181">
        <v>3312</v>
      </c>
      <c r="C9310" s="181">
        <v>249600</v>
      </c>
      <c r="D9310" s="181">
        <v>4</v>
      </c>
      <c r="E9310" s="180" t="s">
        <v>13392</v>
      </c>
      <c r="F9310" s="180" t="s">
        <v>192</v>
      </c>
    </row>
    <row r="9311" spans="1:6">
      <c r="A9311" s="180" t="s">
        <v>397</v>
      </c>
      <c r="B9311" s="181">
        <v>11904</v>
      </c>
      <c r="C9311" s="181">
        <v>488500</v>
      </c>
      <c r="D9311" s="181">
        <v>8</v>
      </c>
      <c r="E9311" s="180" t="s">
        <v>13393</v>
      </c>
      <c r="F9311" s="180" t="s">
        <v>3</v>
      </c>
    </row>
    <row r="9312" spans="1:6">
      <c r="A9312" s="180" t="s">
        <v>397</v>
      </c>
      <c r="B9312" s="181">
        <v>4445</v>
      </c>
      <c r="C9312" s="181">
        <v>450300</v>
      </c>
      <c r="D9312" s="181">
        <v>5</v>
      </c>
      <c r="E9312" s="180" t="s">
        <v>13394</v>
      </c>
      <c r="F9312" s="180" t="s">
        <v>67</v>
      </c>
    </row>
    <row r="9313" spans="1:6">
      <c r="A9313" s="180" t="s">
        <v>397</v>
      </c>
      <c r="B9313" s="181">
        <v>5060</v>
      </c>
      <c r="C9313" s="181">
        <v>305200</v>
      </c>
      <c r="D9313" s="181">
        <v>4</v>
      </c>
      <c r="E9313" s="180" t="s">
        <v>13395</v>
      </c>
      <c r="F9313" s="180" t="s">
        <v>60</v>
      </c>
    </row>
    <row r="9314" spans="1:6">
      <c r="A9314" s="180" t="s">
        <v>397</v>
      </c>
      <c r="B9314" s="181">
        <v>3304</v>
      </c>
      <c r="C9314" s="181">
        <v>153900</v>
      </c>
      <c r="D9314" s="181">
        <v>4</v>
      </c>
      <c r="E9314" s="180" t="s">
        <v>13396</v>
      </c>
      <c r="F9314" s="180" t="s">
        <v>160</v>
      </c>
    </row>
    <row r="9315" spans="1:6">
      <c r="A9315" s="180" t="s">
        <v>397</v>
      </c>
      <c r="B9315" s="181">
        <v>9820</v>
      </c>
      <c r="C9315" s="181">
        <v>299200</v>
      </c>
      <c r="D9315" s="181">
        <v>8</v>
      </c>
      <c r="E9315" s="180" t="s">
        <v>13397</v>
      </c>
      <c r="F9315" s="180" t="s">
        <v>68</v>
      </c>
    </row>
    <row r="9316" spans="1:6">
      <c r="A9316" s="180" t="s">
        <v>397</v>
      </c>
      <c r="B9316" s="181">
        <v>5030</v>
      </c>
      <c r="C9316" s="181">
        <v>299800</v>
      </c>
      <c r="D9316" s="181">
        <v>7</v>
      </c>
      <c r="E9316" s="180" t="s">
        <v>13398</v>
      </c>
      <c r="F9316" s="180" t="s">
        <v>3</v>
      </c>
    </row>
    <row r="9317" spans="1:6">
      <c r="A9317" s="180" t="s">
        <v>397</v>
      </c>
      <c r="B9317" s="181">
        <v>4854</v>
      </c>
      <c r="C9317" s="181">
        <v>356700</v>
      </c>
      <c r="D9317" s="181">
        <v>5</v>
      </c>
      <c r="E9317" s="180" t="s">
        <v>13399</v>
      </c>
      <c r="F9317" s="180" t="s">
        <v>47</v>
      </c>
    </row>
    <row r="9318" spans="1:6">
      <c r="A9318" s="180" t="s">
        <v>397</v>
      </c>
      <c r="B9318" s="181">
        <v>6915</v>
      </c>
      <c r="C9318" s="181">
        <v>112200</v>
      </c>
      <c r="D9318" s="181">
        <v>4</v>
      </c>
      <c r="E9318" s="180" t="s">
        <v>13400</v>
      </c>
      <c r="F9318" s="180" t="s">
        <v>22</v>
      </c>
    </row>
    <row r="9319" spans="1:6">
      <c r="A9319" s="180" t="s">
        <v>397</v>
      </c>
      <c r="B9319" s="181">
        <v>2974</v>
      </c>
      <c r="C9319" s="181">
        <v>267200</v>
      </c>
      <c r="D9319" s="181">
        <v>4</v>
      </c>
      <c r="E9319" s="180" t="s">
        <v>13401</v>
      </c>
      <c r="F9319" s="180" t="s">
        <v>118</v>
      </c>
    </row>
    <row r="9320" spans="1:6">
      <c r="A9320" s="180" t="s">
        <v>397</v>
      </c>
      <c r="B9320" s="181">
        <v>7040</v>
      </c>
      <c r="C9320" s="181">
        <v>171200</v>
      </c>
      <c r="D9320" s="181">
        <v>5</v>
      </c>
      <c r="E9320" s="180" t="s">
        <v>13402</v>
      </c>
      <c r="F9320" s="180" t="s">
        <v>22</v>
      </c>
    </row>
    <row r="9321" spans="1:6">
      <c r="A9321" s="180" t="s">
        <v>397</v>
      </c>
      <c r="B9321" s="181">
        <v>2736</v>
      </c>
      <c r="C9321" s="181">
        <v>197300</v>
      </c>
      <c r="D9321" s="181">
        <v>4</v>
      </c>
      <c r="E9321" s="180" t="s">
        <v>13403</v>
      </c>
      <c r="F9321" s="180" t="s">
        <v>68</v>
      </c>
    </row>
    <row r="9322" spans="1:6">
      <c r="A9322" s="180" t="s">
        <v>397</v>
      </c>
      <c r="B9322" s="181">
        <v>3276</v>
      </c>
      <c r="C9322" s="181">
        <v>158400</v>
      </c>
      <c r="D9322" s="181">
        <v>4</v>
      </c>
      <c r="E9322" s="180" t="s">
        <v>13404</v>
      </c>
      <c r="F9322" s="180" t="s">
        <v>128</v>
      </c>
    </row>
    <row r="9323" spans="1:6">
      <c r="A9323" s="180" t="s">
        <v>397</v>
      </c>
      <c r="B9323" s="181">
        <v>2852</v>
      </c>
      <c r="C9323" s="181">
        <v>136900</v>
      </c>
      <c r="D9323" s="181">
        <v>4</v>
      </c>
      <c r="E9323" s="180" t="s">
        <v>13405</v>
      </c>
      <c r="F9323" s="180" t="s">
        <v>160</v>
      </c>
    </row>
    <row r="9324" spans="1:6">
      <c r="A9324" s="180" t="s">
        <v>397</v>
      </c>
      <c r="B9324" s="181">
        <v>4118</v>
      </c>
      <c r="C9324" s="181">
        <v>291900</v>
      </c>
      <c r="D9324" s="181">
        <v>4</v>
      </c>
      <c r="E9324" s="180" t="s">
        <v>13406</v>
      </c>
      <c r="F9324" s="180" t="s">
        <v>68</v>
      </c>
    </row>
    <row r="9325" spans="1:6">
      <c r="A9325" s="180" t="s">
        <v>397</v>
      </c>
      <c r="B9325" s="181">
        <v>5704</v>
      </c>
      <c r="C9325" s="181">
        <v>368000</v>
      </c>
      <c r="D9325" s="181">
        <v>4</v>
      </c>
      <c r="E9325" s="180" t="s">
        <v>13407</v>
      </c>
      <c r="F9325" s="180" t="s">
        <v>47</v>
      </c>
    </row>
    <row r="9326" spans="1:6">
      <c r="A9326" s="180" t="s">
        <v>397</v>
      </c>
      <c r="B9326" s="181">
        <v>8848</v>
      </c>
      <c r="C9326" s="181">
        <v>343700</v>
      </c>
      <c r="D9326" s="181">
        <v>4</v>
      </c>
      <c r="E9326" s="180" t="s">
        <v>13408</v>
      </c>
      <c r="F9326" s="180" t="s">
        <v>3</v>
      </c>
    </row>
    <row r="9327" spans="1:6">
      <c r="A9327" s="180" t="s">
        <v>397</v>
      </c>
      <c r="B9327" s="181">
        <v>5520</v>
      </c>
      <c r="C9327" s="181">
        <v>172100</v>
      </c>
      <c r="D9327" s="181">
        <v>6</v>
      </c>
      <c r="E9327" s="180" t="s">
        <v>13409</v>
      </c>
      <c r="F9327" s="180" t="s">
        <v>22</v>
      </c>
    </row>
    <row r="9328" spans="1:6">
      <c r="A9328" s="180" t="s">
        <v>397</v>
      </c>
      <c r="B9328" s="181">
        <v>4458</v>
      </c>
      <c r="C9328" s="181">
        <v>263900</v>
      </c>
      <c r="D9328" s="181">
        <v>4</v>
      </c>
      <c r="E9328" s="180" t="s">
        <v>13410</v>
      </c>
      <c r="F9328" s="180" t="s">
        <v>3</v>
      </c>
    </row>
    <row r="9329" spans="1:6">
      <c r="A9329" s="180" t="s">
        <v>397</v>
      </c>
      <c r="B9329" s="181">
        <v>6432</v>
      </c>
      <c r="C9329" s="181">
        <v>319400</v>
      </c>
      <c r="D9329" s="181">
        <v>7</v>
      </c>
      <c r="E9329" s="180" t="s">
        <v>13411</v>
      </c>
      <c r="F9329" s="180" t="s">
        <v>47</v>
      </c>
    </row>
    <row r="9330" spans="1:6">
      <c r="A9330" s="180" t="s">
        <v>397</v>
      </c>
      <c r="B9330" s="181">
        <v>4752</v>
      </c>
      <c r="C9330" s="181">
        <v>246300</v>
      </c>
      <c r="D9330" s="181">
        <v>4</v>
      </c>
      <c r="E9330" s="180" t="s">
        <v>13412</v>
      </c>
      <c r="F9330" s="180" t="s">
        <v>118</v>
      </c>
    </row>
    <row r="9331" spans="1:6">
      <c r="A9331" s="180" t="s">
        <v>397</v>
      </c>
      <c r="B9331" s="181">
        <v>2800</v>
      </c>
      <c r="C9331" s="181">
        <v>121100</v>
      </c>
      <c r="D9331" s="181">
        <v>4</v>
      </c>
      <c r="E9331" s="180" t="s">
        <v>13413</v>
      </c>
      <c r="F9331" s="180" t="s">
        <v>256</v>
      </c>
    </row>
    <row r="9332" spans="1:6">
      <c r="A9332" s="180" t="s">
        <v>397</v>
      </c>
      <c r="B9332" s="181">
        <v>10520</v>
      </c>
      <c r="C9332" s="181">
        <v>742900</v>
      </c>
      <c r="D9332" s="181">
        <v>8</v>
      </c>
      <c r="E9332" s="180" t="s">
        <v>13414</v>
      </c>
      <c r="F9332" s="180" t="s">
        <v>3</v>
      </c>
    </row>
    <row r="9333" spans="1:6">
      <c r="A9333" s="180" t="s">
        <v>397</v>
      </c>
      <c r="B9333" s="181">
        <v>4961</v>
      </c>
      <c r="C9333" s="181">
        <v>103900</v>
      </c>
      <c r="D9333" s="181">
        <v>4</v>
      </c>
      <c r="E9333" s="180" t="s">
        <v>13415</v>
      </c>
      <c r="F9333" s="180" t="s">
        <v>47</v>
      </c>
    </row>
    <row r="9334" spans="1:6">
      <c r="A9334" s="180" t="s">
        <v>397</v>
      </c>
      <c r="B9334" s="181">
        <v>4796</v>
      </c>
      <c r="C9334" s="181">
        <v>341800</v>
      </c>
      <c r="D9334" s="181">
        <v>4</v>
      </c>
      <c r="E9334" s="180" t="s">
        <v>13416</v>
      </c>
      <c r="F9334" s="180" t="s">
        <v>47</v>
      </c>
    </row>
    <row r="9335" spans="1:6">
      <c r="A9335" s="180" t="s">
        <v>397</v>
      </c>
      <c r="B9335" s="181">
        <v>3418</v>
      </c>
      <c r="C9335" s="181">
        <v>186700</v>
      </c>
      <c r="D9335" s="181">
        <v>4</v>
      </c>
      <c r="E9335" s="180" t="s">
        <v>13417</v>
      </c>
      <c r="F9335" s="180" t="s">
        <v>176</v>
      </c>
    </row>
    <row r="9336" spans="1:6">
      <c r="A9336" s="180" t="s">
        <v>397</v>
      </c>
      <c r="B9336" s="181">
        <v>6240</v>
      </c>
      <c r="C9336" s="181">
        <v>297200</v>
      </c>
      <c r="D9336" s="181">
        <v>4</v>
      </c>
      <c r="E9336" s="180" t="s">
        <v>13418</v>
      </c>
      <c r="F9336" s="180" t="s">
        <v>60</v>
      </c>
    </row>
    <row r="9337" spans="1:6">
      <c r="A9337" s="180" t="s">
        <v>397</v>
      </c>
      <c r="B9337" s="181">
        <v>2706</v>
      </c>
      <c r="C9337" s="181">
        <v>119200</v>
      </c>
      <c r="D9337" s="181">
        <v>4</v>
      </c>
      <c r="E9337" s="180" t="s">
        <v>13419</v>
      </c>
      <c r="F9337" s="180" t="s">
        <v>160</v>
      </c>
    </row>
    <row r="9338" spans="1:6">
      <c r="A9338" s="180" t="s">
        <v>397</v>
      </c>
      <c r="B9338" s="181">
        <v>6800</v>
      </c>
      <c r="C9338" s="181">
        <v>168000</v>
      </c>
      <c r="D9338" s="181">
        <v>5</v>
      </c>
      <c r="E9338" s="180" t="s">
        <v>13420</v>
      </c>
      <c r="F9338" s="180" t="s">
        <v>22</v>
      </c>
    </row>
    <row r="9339" spans="1:6">
      <c r="A9339" s="180" t="s">
        <v>397</v>
      </c>
      <c r="B9339" s="181">
        <v>3528</v>
      </c>
      <c r="C9339" s="181">
        <v>326700</v>
      </c>
      <c r="D9339" s="181">
        <v>4</v>
      </c>
      <c r="E9339" s="180" t="s">
        <v>13421</v>
      </c>
      <c r="F9339" s="180" t="s">
        <v>47</v>
      </c>
    </row>
    <row r="9340" spans="1:6">
      <c r="A9340" s="180" t="s">
        <v>397</v>
      </c>
      <c r="B9340" s="181">
        <v>8352</v>
      </c>
      <c r="C9340" s="181">
        <v>246300</v>
      </c>
      <c r="D9340" s="181">
        <v>8</v>
      </c>
      <c r="E9340" s="180" t="s">
        <v>13422</v>
      </c>
      <c r="F9340" s="180" t="s">
        <v>68</v>
      </c>
    </row>
    <row r="9341" spans="1:6">
      <c r="A9341" s="180" t="s">
        <v>397</v>
      </c>
      <c r="B9341" s="181">
        <v>7974</v>
      </c>
      <c r="C9341" s="181">
        <v>446400</v>
      </c>
      <c r="D9341" s="181">
        <v>4</v>
      </c>
      <c r="E9341" s="180" t="s">
        <v>13423</v>
      </c>
      <c r="F9341" s="180" t="s">
        <v>60</v>
      </c>
    </row>
    <row r="9342" spans="1:6">
      <c r="A9342" s="180" t="s">
        <v>397</v>
      </c>
      <c r="B9342" s="181">
        <v>6677</v>
      </c>
      <c r="C9342" s="181">
        <v>254800</v>
      </c>
      <c r="D9342" s="181">
        <v>4</v>
      </c>
      <c r="E9342" s="180" t="s">
        <v>13424</v>
      </c>
      <c r="F9342" s="180" t="s">
        <v>60</v>
      </c>
    </row>
    <row r="9343" spans="1:6">
      <c r="A9343" s="180" t="s">
        <v>397</v>
      </c>
      <c r="B9343" s="181">
        <v>3248</v>
      </c>
      <c r="C9343" s="181">
        <v>328800</v>
      </c>
      <c r="D9343" s="181">
        <v>4</v>
      </c>
      <c r="E9343" s="180" t="s">
        <v>13425</v>
      </c>
      <c r="F9343" s="180" t="s">
        <v>144</v>
      </c>
    </row>
    <row r="9344" spans="1:6">
      <c r="A9344" s="180" t="s">
        <v>397</v>
      </c>
      <c r="B9344" s="181">
        <v>5180</v>
      </c>
      <c r="C9344" s="181">
        <v>199100</v>
      </c>
      <c r="D9344" s="181">
        <v>4</v>
      </c>
      <c r="E9344" s="180" t="s">
        <v>13426</v>
      </c>
      <c r="F9344" s="180" t="s">
        <v>68</v>
      </c>
    </row>
    <row r="9345" spans="1:6">
      <c r="A9345" s="180" t="s">
        <v>397</v>
      </c>
      <c r="B9345" s="181">
        <v>6385</v>
      </c>
      <c r="C9345" s="181">
        <v>713400</v>
      </c>
      <c r="D9345" s="181">
        <v>7</v>
      </c>
      <c r="E9345" s="180" t="s">
        <v>13427</v>
      </c>
      <c r="F9345" s="180" t="s">
        <v>144</v>
      </c>
    </row>
    <row r="9346" spans="1:6">
      <c r="A9346" s="180" t="s">
        <v>397</v>
      </c>
      <c r="B9346" s="181">
        <v>5880</v>
      </c>
      <c r="C9346" s="181">
        <v>264600</v>
      </c>
      <c r="D9346" s="181">
        <v>4</v>
      </c>
      <c r="E9346" s="180" t="s">
        <v>13428</v>
      </c>
      <c r="F9346" s="180" t="s">
        <v>3</v>
      </c>
    </row>
    <row r="9347" spans="1:6">
      <c r="A9347" s="180" t="s">
        <v>397</v>
      </c>
      <c r="B9347" s="181">
        <v>9460</v>
      </c>
      <c r="C9347" s="181">
        <v>412500</v>
      </c>
      <c r="D9347" s="181">
        <v>6</v>
      </c>
      <c r="E9347" s="180" t="s">
        <v>13429</v>
      </c>
      <c r="F9347" s="180" t="s">
        <v>3</v>
      </c>
    </row>
    <row r="9348" spans="1:6">
      <c r="A9348" s="180" t="s">
        <v>397</v>
      </c>
      <c r="B9348" s="181">
        <v>6512</v>
      </c>
      <c r="C9348" s="181">
        <v>354400</v>
      </c>
      <c r="D9348" s="181">
        <v>7</v>
      </c>
      <c r="E9348" s="180" t="s">
        <v>13430</v>
      </c>
      <c r="F9348" s="180" t="s">
        <v>128</v>
      </c>
    </row>
    <row r="9349" spans="1:6">
      <c r="A9349" s="180" t="s">
        <v>397</v>
      </c>
      <c r="B9349" s="181">
        <v>4420</v>
      </c>
      <c r="C9349" s="181">
        <v>260500</v>
      </c>
      <c r="D9349" s="181">
        <v>4</v>
      </c>
      <c r="E9349" s="180" t="s">
        <v>13431</v>
      </c>
      <c r="F9349" s="180" t="s">
        <v>3</v>
      </c>
    </row>
    <row r="9350" spans="1:6">
      <c r="A9350" s="180" t="s">
        <v>397</v>
      </c>
      <c r="B9350" s="181">
        <v>7840</v>
      </c>
      <c r="C9350" s="181">
        <v>158700</v>
      </c>
      <c r="D9350" s="181">
        <v>6</v>
      </c>
      <c r="E9350" s="180" t="s">
        <v>13432</v>
      </c>
      <c r="F9350" s="180" t="s">
        <v>22</v>
      </c>
    </row>
    <row r="9351" spans="1:6">
      <c r="A9351" s="180" t="s">
        <v>397</v>
      </c>
      <c r="B9351" s="181">
        <v>2145</v>
      </c>
      <c r="C9351" s="181">
        <v>302800</v>
      </c>
      <c r="D9351" s="181">
        <v>4</v>
      </c>
      <c r="E9351" s="180" t="s">
        <v>13433</v>
      </c>
      <c r="F9351" s="180" t="s">
        <v>126</v>
      </c>
    </row>
    <row r="9352" spans="1:6">
      <c r="A9352" s="180" t="s">
        <v>397</v>
      </c>
      <c r="B9352" s="181">
        <v>8712</v>
      </c>
      <c r="C9352" s="181">
        <v>598400</v>
      </c>
      <c r="D9352" s="181">
        <v>6</v>
      </c>
      <c r="E9352" s="180" t="s">
        <v>13434</v>
      </c>
      <c r="F9352" s="180" t="s">
        <v>60</v>
      </c>
    </row>
    <row r="9353" spans="1:6">
      <c r="A9353" s="180" t="s">
        <v>397</v>
      </c>
      <c r="B9353" s="181">
        <v>8012</v>
      </c>
      <c r="C9353" s="181">
        <v>532800</v>
      </c>
      <c r="D9353" s="181">
        <v>5</v>
      </c>
      <c r="E9353" s="180" t="s">
        <v>13435</v>
      </c>
      <c r="F9353" s="180" t="s">
        <v>60</v>
      </c>
    </row>
    <row r="9354" spans="1:6">
      <c r="A9354" s="180" t="s">
        <v>397</v>
      </c>
      <c r="B9354" s="181">
        <v>2900</v>
      </c>
      <c r="C9354" s="181">
        <v>142500</v>
      </c>
      <c r="D9354" s="181">
        <v>4</v>
      </c>
      <c r="E9354" s="180" t="s">
        <v>13436</v>
      </c>
      <c r="F9354" s="180" t="s">
        <v>160</v>
      </c>
    </row>
    <row r="9355" spans="1:6">
      <c r="A9355" s="180" t="s">
        <v>397</v>
      </c>
      <c r="B9355" s="181">
        <v>3432</v>
      </c>
      <c r="C9355" s="181">
        <v>199900</v>
      </c>
      <c r="D9355" s="181">
        <v>4</v>
      </c>
      <c r="E9355" s="180" t="s">
        <v>13437</v>
      </c>
      <c r="F9355" s="180" t="s">
        <v>128</v>
      </c>
    </row>
    <row r="9356" spans="1:6">
      <c r="A9356" s="180" t="s">
        <v>397</v>
      </c>
      <c r="B9356" s="181">
        <v>8000</v>
      </c>
      <c r="C9356" s="181">
        <v>412100</v>
      </c>
      <c r="D9356" s="181">
        <v>6</v>
      </c>
      <c r="E9356" s="180" t="s">
        <v>13438</v>
      </c>
      <c r="F9356" s="180" t="s">
        <v>3</v>
      </c>
    </row>
    <row r="9357" spans="1:6">
      <c r="A9357" s="180" t="s">
        <v>397</v>
      </c>
      <c r="B9357" s="181">
        <v>3609</v>
      </c>
      <c r="C9357" s="181">
        <v>288700</v>
      </c>
      <c r="D9357" s="181">
        <v>4</v>
      </c>
      <c r="E9357" s="180" t="s">
        <v>13439</v>
      </c>
      <c r="F9357" s="180" t="s">
        <v>47</v>
      </c>
    </row>
    <row r="9358" spans="1:6">
      <c r="A9358" s="180" t="s">
        <v>397</v>
      </c>
      <c r="B9358" s="181">
        <v>5091</v>
      </c>
      <c r="C9358" s="181">
        <v>267600</v>
      </c>
      <c r="D9358" s="181">
        <v>6</v>
      </c>
      <c r="E9358" s="180" t="s">
        <v>13440</v>
      </c>
      <c r="F9358" s="180" t="s">
        <v>282</v>
      </c>
    </row>
    <row r="9359" spans="1:6">
      <c r="A9359" s="180" t="s">
        <v>397</v>
      </c>
      <c r="B9359" s="181">
        <v>3488</v>
      </c>
      <c r="C9359" s="181">
        <v>331700</v>
      </c>
      <c r="D9359" s="181">
        <v>4</v>
      </c>
      <c r="E9359" s="180" t="s">
        <v>13441</v>
      </c>
      <c r="F9359" s="180" t="s">
        <v>136</v>
      </c>
    </row>
    <row r="9360" spans="1:6">
      <c r="A9360" s="180" t="s">
        <v>397</v>
      </c>
      <c r="B9360" s="181">
        <v>3504</v>
      </c>
      <c r="C9360" s="181">
        <v>217300</v>
      </c>
      <c r="D9360" s="181">
        <v>4</v>
      </c>
      <c r="E9360" s="180" t="s">
        <v>13442</v>
      </c>
      <c r="F9360" s="180" t="s">
        <v>68</v>
      </c>
    </row>
    <row r="9361" spans="1:6">
      <c r="A9361" s="180" t="s">
        <v>397</v>
      </c>
      <c r="B9361" s="181">
        <v>4056</v>
      </c>
      <c r="C9361" s="181">
        <v>343500</v>
      </c>
      <c r="D9361" s="181">
        <v>5</v>
      </c>
      <c r="E9361" s="180" t="s">
        <v>13443</v>
      </c>
      <c r="F9361" s="180" t="s">
        <v>47</v>
      </c>
    </row>
    <row r="9362" spans="1:6">
      <c r="A9362" s="180" t="s">
        <v>397</v>
      </c>
      <c r="B9362" s="181">
        <v>6494</v>
      </c>
      <c r="C9362" s="181">
        <v>120200</v>
      </c>
      <c r="D9362" s="181">
        <v>4</v>
      </c>
      <c r="E9362" s="180" t="s">
        <v>13444</v>
      </c>
      <c r="F9362" s="180" t="s">
        <v>160</v>
      </c>
    </row>
    <row r="9363" spans="1:6">
      <c r="A9363" s="180" t="s">
        <v>397</v>
      </c>
      <c r="B9363" s="181">
        <v>8920</v>
      </c>
      <c r="C9363" s="181">
        <v>184300</v>
      </c>
      <c r="D9363" s="181">
        <v>5</v>
      </c>
      <c r="E9363" s="180" t="s">
        <v>13445</v>
      </c>
      <c r="F9363" s="180" t="s">
        <v>22</v>
      </c>
    </row>
    <row r="9364" spans="1:6">
      <c r="A9364" s="180" t="s">
        <v>397</v>
      </c>
      <c r="B9364" s="181">
        <v>9328</v>
      </c>
      <c r="C9364" s="181">
        <v>110900</v>
      </c>
      <c r="D9364" s="181">
        <v>4</v>
      </c>
      <c r="E9364" s="180" t="s">
        <v>13446</v>
      </c>
      <c r="F9364" s="180" t="s">
        <v>22</v>
      </c>
    </row>
    <row r="9365" spans="1:6">
      <c r="A9365" s="180" t="s">
        <v>397</v>
      </c>
      <c r="B9365" s="181">
        <v>2418</v>
      </c>
      <c r="C9365" s="181">
        <v>234700</v>
      </c>
      <c r="D9365" s="181">
        <v>4</v>
      </c>
      <c r="E9365" s="180" t="s">
        <v>13447</v>
      </c>
      <c r="F9365" s="180" t="s">
        <v>192</v>
      </c>
    </row>
    <row r="9366" spans="1:6">
      <c r="A9366" s="180" t="s">
        <v>397</v>
      </c>
      <c r="B9366" s="181">
        <v>3376</v>
      </c>
      <c r="C9366" s="181">
        <v>191400</v>
      </c>
      <c r="D9366" s="181">
        <v>4</v>
      </c>
      <c r="E9366" s="180" t="s">
        <v>13448</v>
      </c>
      <c r="F9366" s="180" t="s">
        <v>170</v>
      </c>
    </row>
    <row r="9367" spans="1:6">
      <c r="A9367" s="180" t="s">
        <v>397</v>
      </c>
      <c r="B9367" s="181">
        <v>5440</v>
      </c>
      <c r="C9367" s="181">
        <v>249200</v>
      </c>
      <c r="D9367" s="181">
        <v>4</v>
      </c>
      <c r="E9367" s="180" t="s">
        <v>13449</v>
      </c>
      <c r="F9367" s="180" t="s">
        <v>68</v>
      </c>
    </row>
    <row r="9368" spans="1:6">
      <c r="A9368" s="180" t="s">
        <v>397</v>
      </c>
      <c r="B9368" s="181">
        <v>4430</v>
      </c>
      <c r="C9368" s="181">
        <v>309200</v>
      </c>
      <c r="D9368" s="181">
        <v>4</v>
      </c>
      <c r="E9368" s="180" t="s">
        <v>13450</v>
      </c>
      <c r="F9368" s="180" t="s">
        <v>332</v>
      </c>
    </row>
    <row r="9369" spans="1:6">
      <c r="A9369" s="180" t="s">
        <v>397</v>
      </c>
      <c r="B9369" s="181">
        <v>5392</v>
      </c>
      <c r="C9369" s="181">
        <v>336300</v>
      </c>
      <c r="D9369" s="181">
        <v>4</v>
      </c>
      <c r="E9369" s="180" t="s">
        <v>13451</v>
      </c>
      <c r="F9369" s="180" t="s">
        <v>3</v>
      </c>
    </row>
    <row r="9370" spans="1:6">
      <c r="A9370" s="180" t="s">
        <v>397</v>
      </c>
      <c r="B9370" s="181">
        <v>6312</v>
      </c>
      <c r="C9370" s="181">
        <v>105600</v>
      </c>
      <c r="D9370" s="181">
        <v>4</v>
      </c>
      <c r="E9370" s="180" t="s">
        <v>13452</v>
      </c>
      <c r="F9370" s="180" t="s">
        <v>22</v>
      </c>
    </row>
    <row r="9371" spans="1:6">
      <c r="A9371" s="180" t="s">
        <v>397</v>
      </c>
      <c r="B9371" s="181">
        <v>4420</v>
      </c>
      <c r="C9371" s="181">
        <v>252600</v>
      </c>
      <c r="D9371" s="181">
        <v>4</v>
      </c>
      <c r="E9371" s="180" t="s">
        <v>13453</v>
      </c>
      <c r="F9371" s="180" t="s">
        <v>3</v>
      </c>
    </row>
    <row r="9372" spans="1:6">
      <c r="A9372" s="180" t="s">
        <v>397</v>
      </c>
      <c r="B9372" s="181">
        <v>7304</v>
      </c>
      <c r="C9372" s="181">
        <v>276900</v>
      </c>
      <c r="D9372" s="181">
        <v>4</v>
      </c>
      <c r="E9372" s="180" t="s">
        <v>13454</v>
      </c>
      <c r="F9372" s="180" t="s">
        <v>3</v>
      </c>
    </row>
    <row r="9373" spans="1:6">
      <c r="A9373" s="180" t="s">
        <v>397</v>
      </c>
      <c r="B9373" s="181">
        <v>2989</v>
      </c>
      <c r="C9373" s="181">
        <v>371500</v>
      </c>
      <c r="D9373" s="181">
        <v>4</v>
      </c>
      <c r="E9373" s="180" t="s">
        <v>13455</v>
      </c>
      <c r="F9373" s="180" t="s">
        <v>144</v>
      </c>
    </row>
    <row r="9374" spans="1:6">
      <c r="A9374" s="180" t="s">
        <v>397</v>
      </c>
      <c r="B9374" s="181">
        <v>3995</v>
      </c>
      <c r="C9374" s="181">
        <v>338300</v>
      </c>
      <c r="D9374" s="181">
        <v>5</v>
      </c>
      <c r="E9374" s="180" t="s">
        <v>13456</v>
      </c>
      <c r="F9374" s="180" t="s">
        <v>118</v>
      </c>
    </row>
    <row r="9375" spans="1:6">
      <c r="A9375" s="180" t="s">
        <v>397</v>
      </c>
      <c r="B9375" s="181">
        <v>7108</v>
      </c>
      <c r="C9375" s="181">
        <v>252700</v>
      </c>
      <c r="D9375" s="181">
        <v>4</v>
      </c>
      <c r="E9375" s="180" t="s">
        <v>13457</v>
      </c>
      <c r="F9375" s="180" t="s">
        <v>3</v>
      </c>
    </row>
    <row r="9376" spans="1:6">
      <c r="A9376" s="180" t="s">
        <v>397</v>
      </c>
      <c r="B9376" s="181">
        <v>4276</v>
      </c>
      <c r="C9376" s="181">
        <v>106800</v>
      </c>
      <c r="D9376" s="181">
        <v>4</v>
      </c>
      <c r="E9376" s="180" t="s">
        <v>13458</v>
      </c>
      <c r="F9376" s="180" t="s">
        <v>22</v>
      </c>
    </row>
    <row r="9377" spans="1:6">
      <c r="A9377" s="180" t="s">
        <v>397</v>
      </c>
      <c r="B9377" s="181">
        <v>5338</v>
      </c>
      <c r="C9377" s="181">
        <v>291900</v>
      </c>
      <c r="D9377" s="181">
        <v>6</v>
      </c>
      <c r="E9377" s="180" t="s">
        <v>13459</v>
      </c>
      <c r="F9377" s="180" t="s">
        <v>282</v>
      </c>
    </row>
    <row r="9378" spans="1:6">
      <c r="A9378" s="180" t="s">
        <v>397</v>
      </c>
      <c r="B9378" s="181">
        <v>9056</v>
      </c>
      <c r="C9378" s="181">
        <v>361400</v>
      </c>
      <c r="D9378" s="181">
        <v>6</v>
      </c>
      <c r="E9378" s="180" t="s">
        <v>13460</v>
      </c>
      <c r="F9378" s="180" t="s">
        <v>3</v>
      </c>
    </row>
    <row r="9379" spans="1:6">
      <c r="A9379" s="180" t="s">
        <v>397</v>
      </c>
      <c r="B9379" s="181">
        <v>4320</v>
      </c>
      <c r="C9379" s="181">
        <v>203700</v>
      </c>
      <c r="D9379" s="181">
        <v>5</v>
      </c>
      <c r="E9379" s="180" t="s">
        <v>13461</v>
      </c>
      <c r="F9379" s="180" t="s">
        <v>128</v>
      </c>
    </row>
    <row r="9380" spans="1:6">
      <c r="A9380" s="180" t="s">
        <v>397</v>
      </c>
      <c r="B9380" s="181">
        <v>3677</v>
      </c>
      <c r="C9380" s="181">
        <v>333800</v>
      </c>
      <c r="D9380" s="181">
        <v>4</v>
      </c>
      <c r="E9380" s="180" t="s">
        <v>13462</v>
      </c>
      <c r="F9380" s="180" t="s">
        <v>47</v>
      </c>
    </row>
    <row r="9381" spans="1:6">
      <c r="A9381" s="180" t="s">
        <v>397</v>
      </c>
      <c r="B9381" s="181">
        <v>5325</v>
      </c>
      <c r="C9381" s="181">
        <v>306100</v>
      </c>
      <c r="D9381" s="181">
        <v>5</v>
      </c>
      <c r="E9381" s="180" t="s">
        <v>13463</v>
      </c>
      <c r="F9381" s="180" t="s">
        <v>47</v>
      </c>
    </row>
    <row r="9382" spans="1:6">
      <c r="A9382" s="180" t="s">
        <v>397</v>
      </c>
      <c r="B9382" s="181">
        <v>5924</v>
      </c>
      <c r="C9382" s="181">
        <v>349800</v>
      </c>
      <c r="D9382" s="181">
        <v>6</v>
      </c>
      <c r="E9382" s="180" t="s">
        <v>13464</v>
      </c>
      <c r="F9382" s="180" t="s">
        <v>128</v>
      </c>
    </row>
    <row r="9383" spans="1:6">
      <c r="A9383" s="180" t="s">
        <v>397</v>
      </c>
      <c r="B9383" s="181">
        <v>5322</v>
      </c>
      <c r="C9383" s="181">
        <v>264600</v>
      </c>
      <c r="D9383" s="181">
        <v>4</v>
      </c>
      <c r="E9383" s="180" t="s">
        <v>13465</v>
      </c>
      <c r="F9383" s="180" t="s">
        <v>282</v>
      </c>
    </row>
    <row r="9384" spans="1:6">
      <c r="A9384" s="180" t="s">
        <v>397</v>
      </c>
      <c r="B9384" s="181">
        <v>6469</v>
      </c>
      <c r="C9384" s="181">
        <v>404400</v>
      </c>
      <c r="D9384" s="181">
        <v>6</v>
      </c>
      <c r="E9384" s="180" t="s">
        <v>13466</v>
      </c>
      <c r="F9384" s="180" t="s">
        <v>60</v>
      </c>
    </row>
    <row r="9385" spans="1:6">
      <c r="A9385" s="180" t="s">
        <v>397</v>
      </c>
      <c r="B9385" s="181">
        <v>3480</v>
      </c>
      <c r="C9385" s="181">
        <v>195800</v>
      </c>
      <c r="D9385" s="181">
        <v>4</v>
      </c>
      <c r="E9385" s="180" t="s">
        <v>13467</v>
      </c>
      <c r="F9385" s="180" t="s">
        <v>68</v>
      </c>
    </row>
    <row r="9386" spans="1:6">
      <c r="A9386" s="180" t="s">
        <v>397</v>
      </c>
      <c r="B9386" s="181">
        <v>6240</v>
      </c>
      <c r="C9386" s="181">
        <v>508200</v>
      </c>
      <c r="D9386" s="181">
        <v>8</v>
      </c>
      <c r="E9386" s="180" t="s">
        <v>13468</v>
      </c>
      <c r="F9386" s="180" t="s">
        <v>133</v>
      </c>
    </row>
    <row r="9387" spans="1:6">
      <c r="A9387" s="180" t="s">
        <v>397</v>
      </c>
      <c r="B9387" s="181">
        <v>4320</v>
      </c>
      <c r="C9387" s="181">
        <v>324900</v>
      </c>
      <c r="D9387" s="181">
        <v>4</v>
      </c>
      <c r="E9387" s="180" t="s">
        <v>13469</v>
      </c>
      <c r="F9387" s="180" t="s">
        <v>194</v>
      </c>
    </row>
    <row r="9388" spans="1:6">
      <c r="A9388" s="180" t="s">
        <v>397</v>
      </c>
      <c r="B9388" s="181">
        <v>5116</v>
      </c>
      <c r="C9388" s="181">
        <v>189000</v>
      </c>
      <c r="D9388" s="181">
        <v>8</v>
      </c>
      <c r="E9388" s="180" t="s">
        <v>13470</v>
      </c>
      <c r="F9388" s="180" t="s">
        <v>256</v>
      </c>
    </row>
    <row r="9389" spans="1:6">
      <c r="A9389" s="180" t="s">
        <v>397</v>
      </c>
      <c r="B9389" s="181">
        <v>7944</v>
      </c>
      <c r="C9389" s="181">
        <v>466900</v>
      </c>
      <c r="D9389" s="181">
        <v>6</v>
      </c>
      <c r="E9389" s="180" t="s">
        <v>13471</v>
      </c>
      <c r="F9389" s="180" t="s">
        <v>192</v>
      </c>
    </row>
    <row r="9390" spans="1:6">
      <c r="A9390" s="180" t="s">
        <v>397</v>
      </c>
      <c r="B9390" s="181">
        <v>3316</v>
      </c>
      <c r="C9390" s="181">
        <v>296600</v>
      </c>
      <c r="D9390" s="181">
        <v>4</v>
      </c>
      <c r="E9390" s="180" t="s">
        <v>13472</v>
      </c>
      <c r="F9390" s="180" t="s">
        <v>133</v>
      </c>
    </row>
    <row r="9391" spans="1:6">
      <c r="A9391" s="180" t="s">
        <v>397</v>
      </c>
      <c r="B9391" s="181">
        <v>3680</v>
      </c>
      <c r="C9391" s="181">
        <v>251700</v>
      </c>
      <c r="D9391" s="181">
        <v>5</v>
      </c>
      <c r="E9391" s="180" t="s">
        <v>13473</v>
      </c>
      <c r="F9391" s="180" t="s">
        <v>128</v>
      </c>
    </row>
    <row r="9392" spans="1:6">
      <c r="A9392" s="180" t="s">
        <v>397</v>
      </c>
      <c r="B9392" s="181">
        <v>3545</v>
      </c>
      <c r="C9392" s="181">
        <v>213400</v>
      </c>
      <c r="D9392" s="181">
        <v>5</v>
      </c>
      <c r="E9392" s="180" t="s">
        <v>13474</v>
      </c>
      <c r="F9392" s="180" t="s">
        <v>267</v>
      </c>
    </row>
    <row r="9393" spans="1:6">
      <c r="A9393" s="180" t="s">
        <v>397</v>
      </c>
      <c r="B9393" s="181">
        <v>3776</v>
      </c>
      <c r="C9393" s="181">
        <v>228100</v>
      </c>
      <c r="D9393" s="181">
        <v>4</v>
      </c>
      <c r="E9393" s="180" t="s">
        <v>13475</v>
      </c>
      <c r="F9393" s="180" t="s">
        <v>3</v>
      </c>
    </row>
    <row r="9394" spans="1:6">
      <c r="A9394" s="180" t="s">
        <v>397</v>
      </c>
      <c r="B9394" s="181">
        <v>4611</v>
      </c>
      <c r="C9394" s="181">
        <v>249900</v>
      </c>
      <c r="D9394" s="181">
        <v>4</v>
      </c>
      <c r="E9394" s="180" t="s">
        <v>13476</v>
      </c>
      <c r="F9394" s="180" t="s">
        <v>194</v>
      </c>
    </row>
    <row r="9395" spans="1:6">
      <c r="A9395" s="180" t="s">
        <v>397</v>
      </c>
      <c r="B9395" s="181">
        <v>3920</v>
      </c>
      <c r="C9395" s="181">
        <v>323000</v>
      </c>
      <c r="D9395" s="181">
        <v>4</v>
      </c>
      <c r="E9395" s="180" t="s">
        <v>13477</v>
      </c>
      <c r="F9395" s="180" t="s">
        <v>47</v>
      </c>
    </row>
    <row r="9396" spans="1:6">
      <c r="A9396" s="180" t="s">
        <v>397</v>
      </c>
      <c r="B9396" s="181">
        <v>3451</v>
      </c>
      <c r="C9396" s="181">
        <v>332400</v>
      </c>
      <c r="D9396" s="181">
        <v>4</v>
      </c>
      <c r="E9396" s="180" t="s">
        <v>13478</v>
      </c>
      <c r="F9396" s="180" t="s">
        <v>47</v>
      </c>
    </row>
    <row r="9397" spans="1:6">
      <c r="A9397" s="180" t="s">
        <v>397</v>
      </c>
      <c r="B9397" s="181">
        <v>7245</v>
      </c>
      <c r="C9397" s="181">
        <v>264000</v>
      </c>
      <c r="D9397" s="181">
        <v>4</v>
      </c>
      <c r="E9397" s="180" t="s">
        <v>13479</v>
      </c>
      <c r="F9397" s="180" t="s">
        <v>3</v>
      </c>
    </row>
    <row r="9398" spans="1:6">
      <c r="A9398" s="180" t="s">
        <v>397</v>
      </c>
      <c r="B9398" s="181">
        <v>7488</v>
      </c>
      <c r="C9398" s="181">
        <v>414800</v>
      </c>
      <c r="D9398" s="181">
        <v>6</v>
      </c>
      <c r="E9398" s="180" t="s">
        <v>13480</v>
      </c>
      <c r="F9398" s="180" t="s">
        <v>3</v>
      </c>
    </row>
    <row r="9399" spans="1:6">
      <c r="A9399" s="180" t="s">
        <v>397</v>
      </c>
      <c r="B9399" s="181">
        <v>5328</v>
      </c>
      <c r="C9399" s="181">
        <v>175500</v>
      </c>
      <c r="D9399" s="181">
        <v>6</v>
      </c>
      <c r="E9399" s="180" t="s">
        <v>13481</v>
      </c>
      <c r="F9399" s="180" t="s">
        <v>176</v>
      </c>
    </row>
    <row r="9400" spans="1:6">
      <c r="A9400" s="180" t="s">
        <v>397</v>
      </c>
      <c r="B9400" s="181">
        <v>9580</v>
      </c>
      <c r="C9400" s="181">
        <v>545500</v>
      </c>
      <c r="D9400" s="181">
        <v>8</v>
      </c>
      <c r="E9400" s="180" t="s">
        <v>13482</v>
      </c>
      <c r="F9400" s="180" t="s">
        <v>3</v>
      </c>
    </row>
    <row r="9401" spans="1:6">
      <c r="A9401" s="180" t="s">
        <v>397</v>
      </c>
      <c r="B9401" s="181">
        <v>5034</v>
      </c>
      <c r="C9401" s="181">
        <v>227600</v>
      </c>
      <c r="D9401" s="181">
        <v>4</v>
      </c>
      <c r="E9401" s="180" t="s">
        <v>13483</v>
      </c>
      <c r="F9401" s="180" t="s">
        <v>128</v>
      </c>
    </row>
    <row r="9402" spans="1:6">
      <c r="A9402" s="180" t="s">
        <v>397</v>
      </c>
      <c r="B9402" s="181">
        <v>11653</v>
      </c>
      <c r="C9402" s="181">
        <v>1027400</v>
      </c>
      <c r="D9402" s="181">
        <v>5</v>
      </c>
      <c r="E9402" s="180" t="s">
        <v>13484</v>
      </c>
      <c r="F9402" s="180" t="s">
        <v>67</v>
      </c>
    </row>
    <row r="9403" spans="1:6">
      <c r="A9403" s="180" t="s">
        <v>397</v>
      </c>
      <c r="B9403" s="181">
        <v>7288</v>
      </c>
      <c r="C9403" s="181">
        <v>470700</v>
      </c>
      <c r="D9403" s="181">
        <v>7</v>
      </c>
      <c r="E9403" s="180" t="s">
        <v>13485</v>
      </c>
      <c r="F9403" s="180" t="s">
        <v>3</v>
      </c>
    </row>
    <row r="9404" spans="1:6">
      <c r="A9404" s="180" t="s">
        <v>397</v>
      </c>
      <c r="B9404" s="181">
        <v>8744</v>
      </c>
      <c r="C9404" s="181">
        <v>109500</v>
      </c>
      <c r="D9404" s="181">
        <v>4</v>
      </c>
      <c r="E9404" s="180" t="s">
        <v>13486</v>
      </c>
      <c r="F9404" s="180" t="s">
        <v>22</v>
      </c>
    </row>
    <row r="9405" spans="1:6">
      <c r="A9405" s="180" t="s">
        <v>397</v>
      </c>
      <c r="B9405" s="181">
        <v>5154</v>
      </c>
      <c r="C9405" s="181">
        <v>170200</v>
      </c>
      <c r="D9405" s="181">
        <v>6</v>
      </c>
      <c r="E9405" s="180" t="s">
        <v>13487</v>
      </c>
      <c r="F9405" s="180" t="s">
        <v>22</v>
      </c>
    </row>
    <row r="9406" spans="1:6">
      <c r="A9406" s="180" t="s">
        <v>397</v>
      </c>
      <c r="B9406" s="181">
        <v>3496</v>
      </c>
      <c r="C9406" s="181">
        <v>512200</v>
      </c>
      <c r="D9406" s="181">
        <v>8</v>
      </c>
      <c r="E9406" s="180" t="s">
        <v>13488</v>
      </c>
      <c r="F9406" s="180" t="s">
        <v>67</v>
      </c>
    </row>
    <row r="9407" spans="1:6">
      <c r="A9407" s="180" t="s">
        <v>397</v>
      </c>
      <c r="B9407" s="181">
        <v>4102</v>
      </c>
      <c r="C9407" s="181">
        <v>288900</v>
      </c>
      <c r="D9407" s="181">
        <v>4</v>
      </c>
      <c r="E9407" s="180" t="s">
        <v>13489</v>
      </c>
      <c r="F9407" s="180" t="s">
        <v>3</v>
      </c>
    </row>
    <row r="9408" spans="1:6">
      <c r="A9408" s="180" t="s">
        <v>397</v>
      </c>
      <c r="B9408" s="181">
        <v>6912</v>
      </c>
      <c r="C9408" s="181">
        <v>134900</v>
      </c>
      <c r="D9408" s="181">
        <v>4</v>
      </c>
      <c r="E9408" s="180" t="s">
        <v>13490</v>
      </c>
      <c r="F9408" s="180" t="s">
        <v>22</v>
      </c>
    </row>
    <row r="9409" spans="1:6">
      <c r="A9409" s="180" t="s">
        <v>397</v>
      </c>
      <c r="B9409" s="181">
        <v>6704</v>
      </c>
      <c r="C9409" s="181">
        <v>426800</v>
      </c>
      <c r="D9409" s="181">
        <v>6</v>
      </c>
      <c r="E9409" s="180" t="s">
        <v>13491</v>
      </c>
      <c r="F9409" s="180" t="s">
        <v>3</v>
      </c>
    </row>
    <row r="9410" spans="1:6">
      <c r="A9410" s="180" t="s">
        <v>397</v>
      </c>
      <c r="B9410" s="181">
        <v>4420</v>
      </c>
      <c r="C9410" s="181">
        <v>268500</v>
      </c>
      <c r="D9410" s="181">
        <v>4</v>
      </c>
      <c r="E9410" s="180" t="s">
        <v>13492</v>
      </c>
      <c r="F9410" s="180" t="s">
        <v>3</v>
      </c>
    </row>
    <row r="9411" spans="1:6">
      <c r="A9411" s="180" t="s">
        <v>397</v>
      </c>
      <c r="B9411" s="181">
        <v>3258</v>
      </c>
      <c r="C9411" s="181">
        <v>181800</v>
      </c>
      <c r="D9411" s="181">
        <v>4</v>
      </c>
      <c r="E9411" s="180" t="s">
        <v>13493</v>
      </c>
      <c r="F9411" s="180" t="s">
        <v>47</v>
      </c>
    </row>
    <row r="9412" spans="1:6">
      <c r="A9412" s="180" t="s">
        <v>397</v>
      </c>
      <c r="B9412" s="181">
        <v>5423</v>
      </c>
      <c r="C9412" s="181">
        <v>124600</v>
      </c>
      <c r="D9412" s="181">
        <v>5</v>
      </c>
      <c r="E9412" s="180" t="s">
        <v>13494</v>
      </c>
      <c r="F9412" s="180" t="s">
        <v>22</v>
      </c>
    </row>
    <row r="9413" spans="1:6">
      <c r="A9413" s="180" t="s">
        <v>397</v>
      </c>
      <c r="B9413" s="181">
        <v>4953</v>
      </c>
      <c r="C9413" s="181">
        <v>113400</v>
      </c>
      <c r="D9413" s="181">
        <v>5</v>
      </c>
      <c r="E9413" s="180" t="s">
        <v>13495</v>
      </c>
      <c r="F9413" s="180" t="s">
        <v>160</v>
      </c>
    </row>
    <row r="9414" spans="1:6">
      <c r="A9414" s="180" t="s">
        <v>397</v>
      </c>
      <c r="B9414" s="181">
        <v>4016</v>
      </c>
      <c r="C9414" s="181">
        <v>424400</v>
      </c>
      <c r="D9414" s="181">
        <v>4</v>
      </c>
      <c r="E9414" s="180" t="s">
        <v>13496</v>
      </c>
      <c r="F9414" s="180" t="s">
        <v>67</v>
      </c>
    </row>
    <row r="9415" spans="1:6">
      <c r="A9415" s="180" t="s">
        <v>397</v>
      </c>
      <c r="B9415" s="181">
        <v>3728</v>
      </c>
      <c r="C9415" s="181">
        <v>318900</v>
      </c>
      <c r="D9415" s="181">
        <v>4</v>
      </c>
      <c r="E9415" s="180" t="s">
        <v>13497</v>
      </c>
      <c r="F9415" s="180" t="s">
        <v>47</v>
      </c>
    </row>
    <row r="9416" spans="1:6">
      <c r="A9416" s="180" t="s">
        <v>397</v>
      </c>
      <c r="B9416" s="181">
        <v>3185</v>
      </c>
      <c r="C9416" s="181">
        <v>154000</v>
      </c>
      <c r="D9416" s="181">
        <v>4</v>
      </c>
      <c r="E9416" s="180" t="s">
        <v>13498</v>
      </c>
      <c r="F9416" s="180" t="s">
        <v>245</v>
      </c>
    </row>
    <row r="9417" spans="1:6">
      <c r="A9417" s="180" t="s">
        <v>397</v>
      </c>
      <c r="B9417" s="181">
        <v>6364</v>
      </c>
      <c r="C9417" s="181">
        <v>295600</v>
      </c>
      <c r="D9417" s="181">
        <v>5</v>
      </c>
      <c r="E9417" s="180" t="s">
        <v>13499</v>
      </c>
      <c r="F9417" s="180" t="s">
        <v>47</v>
      </c>
    </row>
    <row r="9418" spans="1:6">
      <c r="A9418" s="180" t="s">
        <v>397</v>
      </c>
      <c r="B9418" s="181">
        <v>2432</v>
      </c>
      <c r="C9418" s="181">
        <v>125700</v>
      </c>
      <c r="D9418" s="181">
        <v>4</v>
      </c>
      <c r="E9418" s="180" t="s">
        <v>13500</v>
      </c>
      <c r="F9418" s="180" t="s">
        <v>160</v>
      </c>
    </row>
    <row r="9419" spans="1:6">
      <c r="A9419" s="180" t="s">
        <v>397</v>
      </c>
      <c r="B9419" s="181">
        <v>4156</v>
      </c>
      <c r="C9419" s="181">
        <v>294800</v>
      </c>
      <c r="D9419" s="181">
        <v>7</v>
      </c>
      <c r="E9419" s="180" t="s">
        <v>13501</v>
      </c>
      <c r="F9419" s="180" t="s">
        <v>118</v>
      </c>
    </row>
    <row r="9420" spans="1:6">
      <c r="A9420" s="180" t="s">
        <v>397</v>
      </c>
      <c r="B9420" s="181">
        <v>3653</v>
      </c>
      <c r="C9420" s="181">
        <v>254600</v>
      </c>
      <c r="D9420" s="181">
        <v>4</v>
      </c>
      <c r="E9420" s="180" t="s">
        <v>13502</v>
      </c>
      <c r="F9420" s="180" t="s">
        <v>314</v>
      </c>
    </row>
    <row r="9421" spans="1:6">
      <c r="A9421" s="180" t="s">
        <v>397</v>
      </c>
      <c r="B9421" s="181">
        <v>4420</v>
      </c>
      <c r="C9421" s="181">
        <v>266800</v>
      </c>
      <c r="D9421" s="181">
        <v>4</v>
      </c>
      <c r="E9421" s="180" t="s">
        <v>13503</v>
      </c>
      <c r="F9421" s="180" t="s">
        <v>3</v>
      </c>
    </row>
    <row r="9422" spans="1:6">
      <c r="A9422" s="180" t="s">
        <v>397</v>
      </c>
      <c r="B9422" s="181">
        <v>7632</v>
      </c>
      <c r="C9422" s="181">
        <v>135000</v>
      </c>
      <c r="D9422" s="181">
        <v>6</v>
      </c>
      <c r="E9422" s="180" t="s">
        <v>13504</v>
      </c>
      <c r="F9422" s="180" t="s">
        <v>68</v>
      </c>
    </row>
    <row r="9423" spans="1:6">
      <c r="A9423" s="180" t="s">
        <v>397</v>
      </c>
      <c r="B9423" s="181">
        <v>4374</v>
      </c>
      <c r="C9423" s="181">
        <v>456200</v>
      </c>
      <c r="D9423" s="181">
        <v>5</v>
      </c>
      <c r="E9423" s="180" t="s">
        <v>13505</v>
      </c>
      <c r="F9423" s="180" t="s">
        <v>126</v>
      </c>
    </row>
    <row r="9424" spans="1:6">
      <c r="A9424" s="180" t="s">
        <v>397</v>
      </c>
      <c r="B9424" s="181">
        <v>7326</v>
      </c>
      <c r="C9424" s="181">
        <v>504800</v>
      </c>
      <c r="D9424" s="181">
        <v>6</v>
      </c>
      <c r="E9424" s="180" t="s">
        <v>13506</v>
      </c>
      <c r="F9424" s="180" t="s">
        <v>3</v>
      </c>
    </row>
    <row r="9425" spans="1:6">
      <c r="A9425" s="180" t="s">
        <v>397</v>
      </c>
      <c r="B9425" s="181">
        <v>1680</v>
      </c>
      <c r="C9425" s="181">
        <v>251400</v>
      </c>
      <c r="D9425" s="181">
        <v>4</v>
      </c>
      <c r="E9425" s="180" t="s">
        <v>13507</v>
      </c>
      <c r="F9425" s="180" t="s">
        <v>133</v>
      </c>
    </row>
    <row r="9426" spans="1:6">
      <c r="A9426" s="180" t="s">
        <v>397</v>
      </c>
      <c r="B9426" s="181">
        <v>4559</v>
      </c>
      <c r="C9426" s="181">
        <v>196000</v>
      </c>
      <c r="D9426" s="181">
        <v>4</v>
      </c>
      <c r="E9426" s="180" t="s">
        <v>13508</v>
      </c>
      <c r="F9426" s="180" t="s">
        <v>189</v>
      </c>
    </row>
    <row r="9427" spans="1:6">
      <c r="A9427" s="180" t="s">
        <v>397</v>
      </c>
      <c r="B9427" s="181">
        <v>3770</v>
      </c>
      <c r="C9427" s="181">
        <v>251400</v>
      </c>
      <c r="D9427" s="181">
        <v>4</v>
      </c>
      <c r="E9427" s="180" t="s">
        <v>13509</v>
      </c>
      <c r="F9427" s="180" t="s">
        <v>118</v>
      </c>
    </row>
    <row r="9428" spans="1:6">
      <c r="A9428" s="180" t="s">
        <v>397</v>
      </c>
      <c r="B9428" s="181">
        <v>6964</v>
      </c>
      <c r="C9428" s="181">
        <v>144300</v>
      </c>
      <c r="D9428" s="181">
        <v>4</v>
      </c>
      <c r="E9428" s="180" t="s">
        <v>13510</v>
      </c>
      <c r="F9428" s="180" t="s">
        <v>22</v>
      </c>
    </row>
    <row r="9429" spans="1:6">
      <c r="A9429" s="180" t="s">
        <v>397</v>
      </c>
      <c r="B9429" s="181">
        <v>6150</v>
      </c>
      <c r="C9429" s="181">
        <v>243100</v>
      </c>
      <c r="D9429" s="181">
        <v>4</v>
      </c>
      <c r="E9429" s="180" t="s">
        <v>13511</v>
      </c>
      <c r="F9429" s="180" t="s">
        <v>3</v>
      </c>
    </row>
    <row r="9430" spans="1:6">
      <c r="A9430" s="180" t="s">
        <v>397</v>
      </c>
      <c r="B9430" s="181">
        <v>5220</v>
      </c>
      <c r="C9430" s="181">
        <v>375800</v>
      </c>
      <c r="D9430" s="181">
        <v>4</v>
      </c>
      <c r="E9430" s="180" t="s">
        <v>13512</v>
      </c>
      <c r="F9430" s="180" t="s">
        <v>47</v>
      </c>
    </row>
    <row r="9431" spans="1:6">
      <c r="A9431" s="180" t="s">
        <v>397</v>
      </c>
      <c r="B9431" s="181">
        <v>11197</v>
      </c>
      <c r="C9431" s="181">
        <v>421400</v>
      </c>
      <c r="D9431" s="181">
        <v>5</v>
      </c>
      <c r="E9431" s="180" t="s">
        <v>13513</v>
      </c>
      <c r="F9431" s="180" t="s">
        <v>60</v>
      </c>
    </row>
    <row r="9432" spans="1:6">
      <c r="A9432" s="180" t="s">
        <v>397</v>
      </c>
      <c r="B9432" s="181">
        <v>4439</v>
      </c>
      <c r="C9432" s="181">
        <v>199100</v>
      </c>
      <c r="D9432" s="181">
        <v>4</v>
      </c>
      <c r="E9432" s="180" t="s">
        <v>13514</v>
      </c>
      <c r="F9432" s="180" t="s">
        <v>128</v>
      </c>
    </row>
    <row r="9433" spans="1:6">
      <c r="A9433" s="180" t="s">
        <v>397</v>
      </c>
      <c r="B9433" s="181">
        <v>4368</v>
      </c>
      <c r="C9433" s="181">
        <v>307700</v>
      </c>
      <c r="D9433" s="181">
        <v>4</v>
      </c>
      <c r="E9433" s="180" t="s">
        <v>13515</v>
      </c>
      <c r="F9433" s="180" t="s">
        <v>128</v>
      </c>
    </row>
    <row r="9434" spans="1:6">
      <c r="A9434" s="180" t="s">
        <v>397</v>
      </c>
      <c r="B9434" s="181">
        <v>5924</v>
      </c>
      <c r="C9434" s="181">
        <v>251800</v>
      </c>
      <c r="D9434" s="181">
        <v>4</v>
      </c>
      <c r="E9434" s="180" t="s">
        <v>13516</v>
      </c>
      <c r="F9434" s="180" t="s">
        <v>60</v>
      </c>
    </row>
    <row r="9435" spans="1:6">
      <c r="A9435" s="180" t="s">
        <v>397</v>
      </c>
      <c r="B9435" s="181">
        <v>2418</v>
      </c>
      <c r="C9435" s="181">
        <v>177300</v>
      </c>
      <c r="D9435" s="181">
        <v>4</v>
      </c>
      <c r="E9435" s="180" t="s">
        <v>13517</v>
      </c>
      <c r="F9435" s="180" t="s">
        <v>192</v>
      </c>
    </row>
    <row r="9436" spans="1:6">
      <c r="A9436" s="180" t="s">
        <v>397</v>
      </c>
      <c r="B9436" s="181">
        <v>8484</v>
      </c>
      <c r="C9436" s="181">
        <v>458500</v>
      </c>
      <c r="D9436" s="181">
        <v>7</v>
      </c>
      <c r="E9436" s="180" t="s">
        <v>13518</v>
      </c>
      <c r="F9436" s="180" t="s">
        <v>60</v>
      </c>
    </row>
    <row r="9437" spans="1:6">
      <c r="A9437" s="180" t="s">
        <v>397</v>
      </c>
      <c r="B9437" s="181">
        <v>3083</v>
      </c>
      <c r="C9437" s="181">
        <v>149000</v>
      </c>
      <c r="D9437" s="181">
        <v>4</v>
      </c>
      <c r="E9437" s="180" t="s">
        <v>13519</v>
      </c>
      <c r="F9437" s="180" t="s">
        <v>323</v>
      </c>
    </row>
    <row r="9438" spans="1:6">
      <c r="A9438" s="180" t="s">
        <v>397</v>
      </c>
      <c r="B9438" s="181">
        <v>4293</v>
      </c>
      <c r="C9438" s="181">
        <v>158400</v>
      </c>
      <c r="D9438" s="181">
        <v>5</v>
      </c>
      <c r="E9438" s="180" t="s">
        <v>13520</v>
      </c>
      <c r="F9438" s="180" t="s">
        <v>128</v>
      </c>
    </row>
    <row r="9439" spans="1:6">
      <c r="A9439" s="180" t="s">
        <v>397</v>
      </c>
      <c r="B9439" s="181">
        <v>2630</v>
      </c>
      <c r="C9439" s="181">
        <v>108500</v>
      </c>
      <c r="D9439" s="181">
        <v>4</v>
      </c>
      <c r="E9439" s="180" t="s">
        <v>13521</v>
      </c>
      <c r="F9439" s="180" t="s">
        <v>22</v>
      </c>
    </row>
    <row r="9440" spans="1:6">
      <c r="A9440" s="180" t="s">
        <v>397</v>
      </c>
      <c r="B9440" s="181">
        <v>12496</v>
      </c>
      <c r="C9440" s="181">
        <v>530400</v>
      </c>
      <c r="D9440" s="181">
        <v>6</v>
      </c>
      <c r="E9440" s="180" t="s">
        <v>13522</v>
      </c>
      <c r="F9440" s="180" t="s">
        <v>3</v>
      </c>
    </row>
    <row r="9441" spans="1:6">
      <c r="A9441" s="180" t="s">
        <v>397</v>
      </c>
      <c r="B9441" s="181">
        <v>5774</v>
      </c>
      <c r="C9441" s="181">
        <v>316100</v>
      </c>
      <c r="D9441" s="181">
        <v>4</v>
      </c>
      <c r="E9441" s="180" t="s">
        <v>13523</v>
      </c>
      <c r="F9441" s="180" t="s">
        <v>47</v>
      </c>
    </row>
    <row r="9442" spans="1:6">
      <c r="A9442" s="180" t="s">
        <v>397</v>
      </c>
      <c r="B9442" s="181">
        <v>2704</v>
      </c>
      <c r="C9442" s="181">
        <v>107600</v>
      </c>
      <c r="D9442" s="181">
        <v>4</v>
      </c>
      <c r="E9442" s="180" t="s">
        <v>13524</v>
      </c>
      <c r="F9442" s="180" t="s">
        <v>256</v>
      </c>
    </row>
    <row r="9443" spans="1:6">
      <c r="A9443" s="180" t="s">
        <v>397</v>
      </c>
      <c r="B9443" s="181">
        <v>3670</v>
      </c>
      <c r="C9443" s="181">
        <v>108600</v>
      </c>
      <c r="D9443" s="181">
        <v>4</v>
      </c>
      <c r="E9443" s="180" t="s">
        <v>13525</v>
      </c>
      <c r="F9443" s="180" t="s">
        <v>176</v>
      </c>
    </row>
    <row r="9444" spans="1:6">
      <c r="A9444" s="180" t="s">
        <v>397</v>
      </c>
      <c r="B9444" s="181">
        <v>2372</v>
      </c>
      <c r="C9444" s="181">
        <v>141400</v>
      </c>
      <c r="D9444" s="181">
        <v>4</v>
      </c>
      <c r="E9444" s="180" t="s">
        <v>13526</v>
      </c>
      <c r="F9444" s="180" t="s">
        <v>313</v>
      </c>
    </row>
    <row r="9445" spans="1:6">
      <c r="A9445" s="180" t="s">
        <v>397</v>
      </c>
      <c r="B9445" s="181">
        <v>5280</v>
      </c>
      <c r="C9445" s="181">
        <v>103400</v>
      </c>
      <c r="D9445" s="181">
        <v>4</v>
      </c>
      <c r="E9445" s="180" t="s">
        <v>13527</v>
      </c>
      <c r="F9445" s="180" t="s">
        <v>22</v>
      </c>
    </row>
    <row r="9446" spans="1:6">
      <c r="A9446" s="180" t="s">
        <v>397</v>
      </c>
      <c r="B9446" s="181">
        <v>6716</v>
      </c>
      <c r="C9446" s="181">
        <v>254100</v>
      </c>
      <c r="D9446" s="181">
        <v>4</v>
      </c>
      <c r="E9446" s="180" t="s">
        <v>13528</v>
      </c>
      <c r="F9446" s="180" t="s">
        <v>3</v>
      </c>
    </row>
    <row r="9447" spans="1:6">
      <c r="A9447" s="180" t="s">
        <v>397</v>
      </c>
      <c r="B9447" s="181">
        <v>4132</v>
      </c>
      <c r="C9447" s="181">
        <v>154800</v>
      </c>
      <c r="D9447" s="181">
        <v>4</v>
      </c>
      <c r="E9447" s="180" t="s">
        <v>13529</v>
      </c>
      <c r="F9447" s="180" t="s">
        <v>160</v>
      </c>
    </row>
    <row r="9448" spans="1:6">
      <c r="A9448" s="180" t="s">
        <v>397</v>
      </c>
      <c r="B9448" s="181">
        <v>3672</v>
      </c>
      <c r="C9448" s="181">
        <v>226500</v>
      </c>
      <c r="D9448" s="181">
        <v>4</v>
      </c>
      <c r="E9448" s="180" t="s">
        <v>13530</v>
      </c>
      <c r="F9448" s="180" t="s">
        <v>128</v>
      </c>
    </row>
    <row r="9449" spans="1:6">
      <c r="A9449" s="180" t="s">
        <v>397</v>
      </c>
      <c r="B9449" s="181">
        <v>6241</v>
      </c>
      <c r="C9449" s="181">
        <v>401700</v>
      </c>
      <c r="D9449" s="181">
        <v>6</v>
      </c>
      <c r="E9449" s="180" t="s">
        <v>13531</v>
      </c>
      <c r="F9449" s="180" t="s">
        <v>3</v>
      </c>
    </row>
    <row r="9450" spans="1:6">
      <c r="A9450" s="180" t="s">
        <v>397</v>
      </c>
      <c r="B9450" s="181">
        <v>6207</v>
      </c>
      <c r="C9450" s="181">
        <v>398100</v>
      </c>
      <c r="D9450" s="181">
        <v>5</v>
      </c>
      <c r="E9450" s="180" t="s">
        <v>13532</v>
      </c>
      <c r="F9450" s="180" t="s">
        <v>126</v>
      </c>
    </row>
    <row r="9451" spans="1:6">
      <c r="A9451" s="180" t="s">
        <v>397</v>
      </c>
      <c r="B9451" s="181">
        <v>6905</v>
      </c>
      <c r="C9451" s="181">
        <v>101400</v>
      </c>
      <c r="D9451" s="181">
        <v>5</v>
      </c>
      <c r="E9451" s="180" t="s">
        <v>13533</v>
      </c>
      <c r="F9451" s="180" t="s">
        <v>22</v>
      </c>
    </row>
    <row r="9452" spans="1:6">
      <c r="A9452" s="180" t="s">
        <v>397</v>
      </c>
      <c r="B9452" s="181">
        <v>10631</v>
      </c>
      <c r="C9452" s="181">
        <v>475500</v>
      </c>
      <c r="D9452" s="181">
        <v>7</v>
      </c>
      <c r="E9452" s="180" t="s">
        <v>13534</v>
      </c>
      <c r="F9452" s="180" t="s">
        <v>60</v>
      </c>
    </row>
    <row r="9453" spans="1:6">
      <c r="A9453" s="180" t="s">
        <v>397</v>
      </c>
      <c r="B9453" s="181">
        <v>6240</v>
      </c>
      <c r="C9453" s="181">
        <v>508200</v>
      </c>
      <c r="D9453" s="181">
        <v>8</v>
      </c>
      <c r="E9453" s="180" t="s">
        <v>13535</v>
      </c>
      <c r="F9453" s="180" t="s">
        <v>133</v>
      </c>
    </row>
    <row r="9454" spans="1:6">
      <c r="A9454" s="180" t="s">
        <v>397</v>
      </c>
      <c r="B9454" s="181">
        <v>3540</v>
      </c>
      <c r="C9454" s="181">
        <v>118200</v>
      </c>
      <c r="D9454" s="181">
        <v>4</v>
      </c>
      <c r="E9454" s="180" t="s">
        <v>13536</v>
      </c>
      <c r="F9454" s="180" t="s">
        <v>160</v>
      </c>
    </row>
    <row r="9455" spans="1:6">
      <c r="A9455" s="180" t="s">
        <v>397</v>
      </c>
      <c r="B9455" s="181">
        <v>7404</v>
      </c>
      <c r="C9455" s="181">
        <v>113500</v>
      </c>
      <c r="D9455" s="181">
        <v>5</v>
      </c>
      <c r="E9455" s="180" t="s">
        <v>13537</v>
      </c>
      <c r="F9455" s="180" t="s">
        <v>22</v>
      </c>
    </row>
    <row r="9456" spans="1:6">
      <c r="A9456" s="180" t="s">
        <v>397</v>
      </c>
      <c r="B9456" s="181">
        <v>9700</v>
      </c>
      <c r="C9456" s="181">
        <v>383400</v>
      </c>
      <c r="D9456" s="181">
        <v>8</v>
      </c>
      <c r="E9456" s="180" t="s">
        <v>13538</v>
      </c>
      <c r="F9456" s="180" t="s">
        <v>68</v>
      </c>
    </row>
    <row r="9457" spans="1:6">
      <c r="A9457" s="180" t="s">
        <v>397</v>
      </c>
      <c r="B9457" s="181">
        <v>4955</v>
      </c>
      <c r="C9457" s="181">
        <v>114400</v>
      </c>
      <c r="D9457" s="181">
        <v>5</v>
      </c>
      <c r="E9457" s="180" t="s">
        <v>13539</v>
      </c>
      <c r="F9457" s="180" t="s">
        <v>160</v>
      </c>
    </row>
    <row r="9458" spans="1:6">
      <c r="A9458" s="180" t="s">
        <v>397</v>
      </c>
      <c r="B9458" s="181">
        <v>5720</v>
      </c>
      <c r="C9458" s="181">
        <v>262500</v>
      </c>
      <c r="D9458" s="181">
        <v>4</v>
      </c>
      <c r="E9458" s="180" t="s">
        <v>13540</v>
      </c>
      <c r="F9458" s="180" t="s">
        <v>3</v>
      </c>
    </row>
    <row r="9459" spans="1:6">
      <c r="A9459" s="180" t="s">
        <v>397</v>
      </c>
      <c r="B9459" s="181">
        <v>3776</v>
      </c>
      <c r="C9459" s="181">
        <v>228300</v>
      </c>
      <c r="D9459" s="181">
        <v>4</v>
      </c>
      <c r="E9459" s="180" t="s">
        <v>13541</v>
      </c>
      <c r="F9459" s="180" t="s">
        <v>3</v>
      </c>
    </row>
    <row r="9460" spans="1:6">
      <c r="A9460" s="180" t="s">
        <v>397</v>
      </c>
      <c r="B9460" s="181">
        <v>6208</v>
      </c>
      <c r="C9460" s="181">
        <v>121100</v>
      </c>
      <c r="D9460" s="181">
        <v>4</v>
      </c>
      <c r="E9460" s="180" t="s">
        <v>13542</v>
      </c>
      <c r="F9460" s="180" t="s">
        <v>22</v>
      </c>
    </row>
    <row r="9461" spans="1:6">
      <c r="A9461" s="180" t="s">
        <v>397</v>
      </c>
      <c r="B9461" s="181">
        <v>5084</v>
      </c>
      <c r="C9461" s="181">
        <v>76200</v>
      </c>
      <c r="D9461" s="181">
        <v>4</v>
      </c>
      <c r="E9461" s="180" t="s">
        <v>13543</v>
      </c>
      <c r="F9461" s="180" t="s">
        <v>22</v>
      </c>
    </row>
    <row r="9462" spans="1:6">
      <c r="A9462" s="180" t="s">
        <v>397</v>
      </c>
      <c r="B9462" s="181">
        <v>4926</v>
      </c>
      <c r="C9462" s="181">
        <v>148200</v>
      </c>
      <c r="D9462" s="181">
        <v>4</v>
      </c>
      <c r="E9462" s="180" t="s">
        <v>13544</v>
      </c>
      <c r="F9462" s="180" t="s">
        <v>160</v>
      </c>
    </row>
    <row r="9463" spans="1:6">
      <c r="A9463" s="180" t="s">
        <v>397</v>
      </c>
      <c r="B9463" s="181">
        <v>4952</v>
      </c>
      <c r="C9463" s="181">
        <v>253700</v>
      </c>
      <c r="D9463" s="181">
        <v>4</v>
      </c>
      <c r="E9463" s="180" t="s">
        <v>13545</v>
      </c>
      <c r="F9463" s="180" t="s">
        <v>47</v>
      </c>
    </row>
    <row r="9464" spans="1:6">
      <c r="A9464" s="180" t="s">
        <v>397</v>
      </c>
      <c r="B9464" s="181">
        <v>7424</v>
      </c>
      <c r="C9464" s="181">
        <v>253800</v>
      </c>
      <c r="D9464" s="181">
        <v>8</v>
      </c>
      <c r="E9464" s="180" t="s">
        <v>13546</v>
      </c>
      <c r="F9464" s="180" t="s">
        <v>68</v>
      </c>
    </row>
    <row r="9465" spans="1:6">
      <c r="A9465" s="180" t="s">
        <v>397</v>
      </c>
      <c r="B9465" s="181">
        <v>4028</v>
      </c>
      <c r="C9465" s="181">
        <v>85400</v>
      </c>
      <c r="D9465" s="181">
        <v>4</v>
      </c>
      <c r="E9465" s="180" t="s">
        <v>13547</v>
      </c>
      <c r="F9465" s="180" t="s">
        <v>22</v>
      </c>
    </row>
    <row r="9466" spans="1:6">
      <c r="A9466" s="180" t="s">
        <v>397</v>
      </c>
      <c r="B9466" s="181">
        <v>4010</v>
      </c>
      <c r="C9466" s="181">
        <v>413200</v>
      </c>
      <c r="D9466" s="181">
        <v>6</v>
      </c>
      <c r="E9466" s="180" t="s">
        <v>13548</v>
      </c>
      <c r="F9466" s="180" t="s">
        <v>126</v>
      </c>
    </row>
    <row r="9467" spans="1:6">
      <c r="A9467" s="180" t="s">
        <v>397</v>
      </c>
      <c r="B9467" s="181">
        <v>5842</v>
      </c>
      <c r="C9467" s="181">
        <v>334200</v>
      </c>
      <c r="D9467" s="181">
        <v>4</v>
      </c>
      <c r="E9467" s="180" t="s">
        <v>13549</v>
      </c>
      <c r="F9467" s="180" t="s">
        <v>47</v>
      </c>
    </row>
    <row r="9468" spans="1:6">
      <c r="A9468" s="180" t="s">
        <v>397</v>
      </c>
      <c r="B9468" s="181">
        <v>4032</v>
      </c>
      <c r="C9468" s="181">
        <v>334100</v>
      </c>
      <c r="D9468" s="181">
        <v>6</v>
      </c>
      <c r="E9468" s="180" t="s">
        <v>13550</v>
      </c>
      <c r="F9468" s="180" t="s">
        <v>47</v>
      </c>
    </row>
    <row r="9469" spans="1:6">
      <c r="A9469" s="180" t="s">
        <v>397</v>
      </c>
      <c r="B9469" s="181">
        <v>8652</v>
      </c>
      <c r="C9469" s="181">
        <v>334500</v>
      </c>
      <c r="D9469" s="181">
        <v>8</v>
      </c>
      <c r="E9469" s="180" t="s">
        <v>13551</v>
      </c>
      <c r="F9469" s="180" t="s">
        <v>60</v>
      </c>
    </row>
    <row r="9470" spans="1:6">
      <c r="A9470" s="180" t="s">
        <v>397</v>
      </c>
      <c r="B9470" s="181">
        <v>7236</v>
      </c>
      <c r="C9470" s="181">
        <v>255900</v>
      </c>
      <c r="D9470" s="181">
        <v>4</v>
      </c>
      <c r="E9470" s="180" t="s">
        <v>13552</v>
      </c>
      <c r="F9470" s="180" t="s">
        <v>60</v>
      </c>
    </row>
    <row r="9471" spans="1:6">
      <c r="A9471" s="180" t="s">
        <v>397</v>
      </c>
      <c r="B9471" s="181">
        <v>3528</v>
      </c>
      <c r="C9471" s="181">
        <v>291500</v>
      </c>
      <c r="D9471" s="181">
        <v>4</v>
      </c>
      <c r="E9471" s="180" t="s">
        <v>13553</v>
      </c>
      <c r="F9471" s="180" t="s">
        <v>47</v>
      </c>
    </row>
    <row r="9472" spans="1:6">
      <c r="A9472" s="180" t="s">
        <v>397</v>
      </c>
      <c r="B9472" s="181">
        <v>4964</v>
      </c>
      <c r="C9472" s="181">
        <v>288200</v>
      </c>
      <c r="D9472" s="181">
        <v>7</v>
      </c>
      <c r="E9472" s="180" t="s">
        <v>13554</v>
      </c>
      <c r="F9472" s="180" t="s">
        <v>176</v>
      </c>
    </row>
    <row r="9473" spans="1:6">
      <c r="A9473" s="180" t="s">
        <v>397</v>
      </c>
      <c r="B9473" s="181">
        <v>5567</v>
      </c>
      <c r="C9473" s="181">
        <v>311500</v>
      </c>
      <c r="D9473" s="181">
        <v>7</v>
      </c>
      <c r="E9473" s="180" t="s">
        <v>13555</v>
      </c>
      <c r="F9473" s="180" t="s">
        <v>194</v>
      </c>
    </row>
    <row r="9474" spans="1:6">
      <c r="A9474" s="180" t="s">
        <v>397</v>
      </c>
      <c r="B9474" s="181">
        <v>7304</v>
      </c>
      <c r="C9474" s="181">
        <v>134500</v>
      </c>
      <c r="D9474" s="181">
        <v>4</v>
      </c>
      <c r="E9474" s="180" t="s">
        <v>13556</v>
      </c>
      <c r="F9474" s="180" t="s">
        <v>22</v>
      </c>
    </row>
    <row r="9475" spans="1:6">
      <c r="A9475" s="180" t="s">
        <v>397</v>
      </c>
      <c r="B9475" s="181">
        <v>3416</v>
      </c>
      <c r="C9475" s="181">
        <v>18200</v>
      </c>
      <c r="D9475" s="181">
        <v>4</v>
      </c>
      <c r="E9475" s="180" t="s">
        <v>13557</v>
      </c>
      <c r="F9475" s="180" t="s">
        <v>189</v>
      </c>
    </row>
    <row r="9476" spans="1:6">
      <c r="A9476" s="180" t="s">
        <v>397</v>
      </c>
      <c r="B9476" s="181">
        <v>4025</v>
      </c>
      <c r="C9476" s="181">
        <v>197200</v>
      </c>
      <c r="D9476" s="181">
        <v>4</v>
      </c>
      <c r="E9476" s="180" t="s">
        <v>13558</v>
      </c>
      <c r="F9476" s="180" t="s">
        <v>68</v>
      </c>
    </row>
    <row r="9477" spans="1:6">
      <c r="A9477" s="180" t="s">
        <v>397</v>
      </c>
      <c r="B9477" s="181">
        <v>7800</v>
      </c>
      <c r="C9477" s="181">
        <v>301100</v>
      </c>
      <c r="D9477" s="181">
        <v>6</v>
      </c>
      <c r="E9477" s="180" t="s">
        <v>13559</v>
      </c>
      <c r="F9477" s="180" t="s">
        <v>68</v>
      </c>
    </row>
    <row r="9478" spans="1:6">
      <c r="A9478" s="180" t="s">
        <v>397</v>
      </c>
      <c r="B9478" s="181">
        <v>6152</v>
      </c>
      <c r="C9478" s="181">
        <v>157700</v>
      </c>
      <c r="D9478" s="181">
        <v>6</v>
      </c>
      <c r="E9478" s="180" t="s">
        <v>13560</v>
      </c>
      <c r="F9478" s="180" t="s">
        <v>22</v>
      </c>
    </row>
    <row r="9479" spans="1:6">
      <c r="A9479" s="180" t="s">
        <v>397</v>
      </c>
      <c r="B9479" s="181">
        <v>3480</v>
      </c>
      <c r="C9479" s="181">
        <v>159000</v>
      </c>
      <c r="D9479" s="181">
        <v>4</v>
      </c>
      <c r="E9479" s="180" t="s">
        <v>13561</v>
      </c>
      <c r="F9479" s="180" t="s">
        <v>68</v>
      </c>
    </row>
    <row r="9480" spans="1:6">
      <c r="A9480" s="180" t="s">
        <v>397</v>
      </c>
      <c r="B9480" s="181">
        <v>5904</v>
      </c>
      <c r="C9480" s="181">
        <v>75900</v>
      </c>
      <c r="D9480" s="181">
        <v>4</v>
      </c>
      <c r="E9480" s="180" t="s">
        <v>13562</v>
      </c>
      <c r="F9480" s="180" t="s">
        <v>22</v>
      </c>
    </row>
    <row r="9481" spans="1:6">
      <c r="A9481" s="180" t="s">
        <v>397</v>
      </c>
      <c r="B9481" s="181">
        <v>7317</v>
      </c>
      <c r="C9481" s="181">
        <v>409800</v>
      </c>
      <c r="D9481" s="181">
        <v>6</v>
      </c>
      <c r="E9481" s="180" t="s">
        <v>13563</v>
      </c>
      <c r="F9481" s="180" t="s">
        <v>47</v>
      </c>
    </row>
    <row r="9482" spans="1:6">
      <c r="A9482" s="180" t="s">
        <v>397</v>
      </c>
      <c r="B9482" s="181">
        <v>2900</v>
      </c>
      <c r="C9482" s="181">
        <v>143800</v>
      </c>
      <c r="D9482" s="181">
        <v>4</v>
      </c>
      <c r="E9482" s="180" t="s">
        <v>13564</v>
      </c>
      <c r="F9482" s="180" t="s">
        <v>245</v>
      </c>
    </row>
    <row r="9483" spans="1:6">
      <c r="A9483" s="180" t="s">
        <v>397</v>
      </c>
      <c r="B9483" s="181">
        <v>9625</v>
      </c>
      <c r="C9483" s="181">
        <v>546000</v>
      </c>
      <c r="D9483" s="181">
        <v>8</v>
      </c>
      <c r="E9483" s="180" t="s">
        <v>13565</v>
      </c>
      <c r="F9483" s="180" t="s">
        <v>3</v>
      </c>
    </row>
    <row r="9484" spans="1:6">
      <c r="A9484" s="180" t="s">
        <v>397</v>
      </c>
      <c r="B9484" s="181">
        <v>3404</v>
      </c>
      <c r="C9484" s="181">
        <v>186500</v>
      </c>
      <c r="D9484" s="181">
        <v>4</v>
      </c>
      <c r="E9484" s="180" t="s">
        <v>13566</v>
      </c>
      <c r="F9484" s="180" t="s">
        <v>189</v>
      </c>
    </row>
    <row r="9485" spans="1:6">
      <c r="A9485" s="180" t="s">
        <v>397</v>
      </c>
      <c r="B9485" s="181">
        <v>7356</v>
      </c>
      <c r="C9485" s="181">
        <v>369900</v>
      </c>
      <c r="D9485" s="181">
        <v>6</v>
      </c>
      <c r="E9485" s="180" t="s">
        <v>13567</v>
      </c>
      <c r="F9485" s="180" t="s">
        <v>47</v>
      </c>
    </row>
    <row r="9486" spans="1:6">
      <c r="A9486" s="180" t="s">
        <v>397</v>
      </c>
      <c r="B9486" s="181">
        <v>6804</v>
      </c>
      <c r="C9486" s="181">
        <v>93800</v>
      </c>
      <c r="D9486" s="181">
        <v>4</v>
      </c>
      <c r="E9486" s="180" t="s">
        <v>13568</v>
      </c>
      <c r="F9486" s="180" t="s">
        <v>22</v>
      </c>
    </row>
    <row r="9487" spans="1:6">
      <c r="A9487" s="180" t="s">
        <v>397</v>
      </c>
      <c r="B9487" s="181">
        <v>3657</v>
      </c>
      <c r="C9487" s="181">
        <v>270400</v>
      </c>
      <c r="D9487" s="181">
        <v>5</v>
      </c>
      <c r="E9487" s="180" t="s">
        <v>13569</v>
      </c>
      <c r="F9487" s="180" t="s">
        <v>47</v>
      </c>
    </row>
    <row r="9488" spans="1:6">
      <c r="A9488" s="180" t="s">
        <v>397</v>
      </c>
      <c r="B9488" s="181">
        <v>4416</v>
      </c>
      <c r="C9488" s="181">
        <v>233800</v>
      </c>
      <c r="D9488" s="181">
        <v>6</v>
      </c>
      <c r="E9488" s="180" t="s">
        <v>13570</v>
      </c>
      <c r="F9488" s="180" t="s">
        <v>128</v>
      </c>
    </row>
    <row r="9489" spans="1:6">
      <c r="A9489" s="180" t="s">
        <v>397</v>
      </c>
      <c r="B9489" s="181">
        <v>4080</v>
      </c>
      <c r="C9489" s="181">
        <v>113800</v>
      </c>
      <c r="D9489" s="181">
        <v>4</v>
      </c>
      <c r="E9489" s="180" t="s">
        <v>13571</v>
      </c>
      <c r="F9489" s="180" t="s">
        <v>128</v>
      </c>
    </row>
    <row r="9490" spans="1:6">
      <c r="A9490" s="180" t="s">
        <v>397</v>
      </c>
      <c r="B9490" s="181">
        <v>4680</v>
      </c>
      <c r="C9490" s="181">
        <v>271800</v>
      </c>
      <c r="D9490" s="181">
        <v>4</v>
      </c>
      <c r="E9490" s="180" t="s">
        <v>13572</v>
      </c>
      <c r="F9490" s="180" t="s">
        <v>3</v>
      </c>
    </row>
    <row r="9491" spans="1:6">
      <c r="A9491" s="180" t="s">
        <v>397</v>
      </c>
      <c r="B9491" s="181">
        <v>9570</v>
      </c>
      <c r="C9491" s="181">
        <v>510300</v>
      </c>
      <c r="D9491" s="181">
        <v>8</v>
      </c>
      <c r="E9491" s="180" t="s">
        <v>13573</v>
      </c>
      <c r="F9491" s="180" t="s">
        <v>3</v>
      </c>
    </row>
    <row r="9492" spans="1:6">
      <c r="A9492" s="180" t="s">
        <v>397</v>
      </c>
      <c r="B9492" s="181">
        <v>5301</v>
      </c>
      <c r="C9492" s="181">
        <v>355200</v>
      </c>
      <c r="D9492" s="181">
        <v>6</v>
      </c>
      <c r="E9492" s="180" t="s">
        <v>13574</v>
      </c>
      <c r="F9492" s="180" t="s">
        <v>128</v>
      </c>
    </row>
    <row r="9493" spans="1:6">
      <c r="A9493" s="180" t="s">
        <v>397</v>
      </c>
      <c r="B9493" s="181">
        <v>4524</v>
      </c>
      <c r="C9493" s="181">
        <v>142500</v>
      </c>
      <c r="D9493" s="181">
        <v>4</v>
      </c>
      <c r="E9493" s="180" t="s">
        <v>13575</v>
      </c>
      <c r="F9493" s="180" t="s">
        <v>160</v>
      </c>
    </row>
    <row r="9494" spans="1:6">
      <c r="A9494" s="180" t="s">
        <v>397</v>
      </c>
      <c r="B9494" s="181">
        <v>4785</v>
      </c>
      <c r="C9494" s="181">
        <v>170400</v>
      </c>
      <c r="D9494" s="181">
        <v>6</v>
      </c>
      <c r="E9494" s="180" t="s">
        <v>13576</v>
      </c>
      <c r="F9494" s="180" t="s">
        <v>22</v>
      </c>
    </row>
    <row r="9495" spans="1:6">
      <c r="A9495" s="180" t="s">
        <v>397</v>
      </c>
      <c r="B9495" s="181">
        <v>7656</v>
      </c>
      <c r="C9495" s="181">
        <v>122000</v>
      </c>
      <c r="D9495" s="181">
        <v>4</v>
      </c>
      <c r="E9495" s="180" t="s">
        <v>13577</v>
      </c>
      <c r="F9495" s="180" t="s">
        <v>22</v>
      </c>
    </row>
    <row r="9496" spans="1:6">
      <c r="A9496" s="180" t="s">
        <v>397</v>
      </c>
      <c r="B9496" s="181">
        <v>5678</v>
      </c>
      <c r="C9496" s="181">
        <v>177100</v>
      </c>
      <c r="D9496" s="181">
        <v>4</v>
      </c>
      <c r="E9496" s="180" t="s">
        <v>13578</v>
      </c>
      <c r="F9496" s="180" t="s">
        <v>282</v>
      </c>
    </row>
    <row r="9497" spans="1:6">
      <c r="A9497" s="180" t="s">
        <v>397</v>
      </c>
      <c r="B9497" s="181">
        <v>4798</v>
      </c>
      <c r="C9497" s="181">
        <v>263300</v>
      </c>
      <c r="D9497" s="181">
        <v>5</v>
      </c>
      <c r="E9497" s="180" t="s">
        <v>13579</v>
      </c>
      <c r="F9497" s="180" t="s">
        <v>128</v>
      </c>
    </row>
    <row r="9498" spans="1:6">
      <c r="A9498" s="180" t="s">
        <v>397</v>
      </c>
      <c r="B9498" s="181">
        <v>9824</v>
      </c>
      <c r="C9498" s="181">
        <v>487300</v>
      </c>
      <c r="D9498" s="181">
        <v>6</v>
      </c>
      <c r="E9498" s="180" t="s">
        <v>13580</v>
      </c>
      <c r="F9498" s="180" t="s">
        <v>272</v>
      </c>
    </row>
    <row r="9499" spans="1:6">
      <c r="A9499" s="180" t="s">
        <v>397</v>
      </c>
      <c r="B9499" s="181">
        <v>3840</v>
      </c>
      <c r="C9499" s="181">
        <v>252200</v>
      </c>
      <c r="D9499" s="181">
        <v>4</v>
      </c>
      <c r="E9499" s="180" t="s">
        <v>13581</v>
      </c>
      <c r="F9499" s="180" t="s">
        <v>68</v>
      </c>
    </row>
    <row r="9500" spans="1:6">
      <c r="A9500" s="180" t="s">
        <v>397</v>
      </c>
      <c r="B9500" s="181">
        <v>4098</v>
      </c>
      <c r="C9500" s="181">
        <v>260600</v>
      </c>
      <c r="D9500" s="181">
        <v>4</v>
      </c>
      <c r="E9500" s="180" t="s">
        <v>13582</v>
      </c>
      <c r="F9500" s="180" t="s">
        <v>128</v>
      </c>
    </row>
    <row r="9501" spans="1:6">
      <c r="A9501" s="180" t="s">
        <v>397</v>
      </c>
      <c r="B9501" s="181">
        <v>4320</v>
      </c>
      <c r="C9501" s="181">
        <v>338500</v>
      </c>
      <c r="D9501" s="181">
        <v>5</v>
      </c>
      <c r="E9501" s="180" t="s">
        <v>13583</v>
      </c>
      <c r="F9501" s="180" t="s">
        <v>47</v>
      </c>
    </row>
    <row r="9502" spans="1:6">
      <c r="A9502" s="180" t="s">
        <v>397</v>
      </c>
      <c r="B9502" s="181">
        <v>4420</v>
      </c>
      <c r="C9502" s="181">
        <v>260500</v>
      </c>
      <c r="D9502" s="181">
        <v>4</v>
      </c>
      <c r="E9502" s="180" t="s">
        <v>13584</v>
      </c>
      <c r="F9502" s="180" t="s">
        <v>3</v>
      </c>
    </row>
    <row r="9503" spans="1:6">
      <c r="A9503" s="180" t="s">
        <v>397</v>
      </c>
      <c r="B9503" s="181">
        <v>5651</v>
      </c>
      <c r="C9503" s="181">
        <v>438600</v>
      </c>
      <c r="D9503" s="181">
        <v>7</v>
      </c>
      <c r="E9503" s="180" t="s">
        <v>13585</v>
      </c>
      <c r="F9503" s="180" t="s">
        <v>47</v>
      </c>
    </row>
    <row r="9504" spans="1:6">
      <c r="A9504" s="180" t="s">
        <v>397</v>
      </c>
      <c r="B9504" s="181">
        <v>4492</v>
      </c>
      <c r="C9504" s="181">
        <v>123400</v>
      </c>
      <c r="D9504" s="181">
        <v>4</v>
      </c>
      <c r="E9504" s="180" t="s">
        <v>13586</v>
      </c>
      <c r="F9504" s="180" t="s">
        <v>22</v>
      </c>
    </row>
    <row r="9505" spans="1:6">
      <c r="A9505" s="180" t="s">
        <v>397</v>
      </c>
      <c r="B9505" s="181">
        <v>6928</v>
      </c>
      <c r="C9505" s="181">
        <v>113200</v>
      </c>
      <c r="D9505" s="181">
        <v>4</v>
      </c>
      <c r="E9505" s="180" t="s">
        <v>13587</v>
      </c>
      <c r="F9505" s="180" t="s">
        <v>22</v>
      </c>
    </row>
    <row r="9506" spans="1:6">
      <c r="A9506" s="180" t="s">
        <v>397</v>
      </c>
      <c r="B9506" s="181">
        <v>3231</v>
      </c>
      <c r="C9506" s="181">
        <v>131400</v>
      </c>
      <c r="D9506" s="181">
        <v>4</v>
      </c>
      <c r="E9506" s="180" t="s">
        <v>13588</v>
      </c>
      <c r="F9506" s="180" t="s">
        <v>189</v>
      </c>
    </row>
    <row r="9507" spans="1:6">
      <c r="A9507" s="180" t="s">
        <v>397</v>
      </c>
      <c r="B9507" s="181">
        <v>5640</v>
      </c>
      <c r="C9507" s="181">
        <v>296500</v>
      </c>
      <c r="D9507" s="181">
        <v>4</v>
      </c>
      <c r="E9507" s="180" t="s">
        <v>13589</v>
      </c>
      <c r="F9507" s="180" t="s">
        <v>282</v>
      </c>
    </row>
    <row r="9508" spans="1:6">
      <c r="A9508" s="180" t="s">
        <v>397</v>
      </c>
      <c r="B9508" s="181">
        <v>2807</v>
      </c>
      <c r="C9508" s="181">
        <v>214200</v>
      </c>
      <c r="D9508" s="181">
        <v>4</v>
      </c>
      <c r="E9508" s="180" t="s">
        <v>13590</v>
      </c>
      <c r="F9508" s="180" t="s">
        <v>128</v>
      </c>
    </row>
    <row r="9509" spans="1:6">
      <c r="A9509" s="180" t="s">
        <v>397</v>
      </c>
      <c r="B9509" s="181">
        <v>7877</v>
      </c>
      <c r="C9509" s="181">
        <v>355900</v>
      </c>
      <c r="D9509" s="181">
        <v>7</v>
      </c>
      <c r="E9509" s="180" t="s">
        <v>13591</v>
      </c>
      <c r="F9509" s="180" t="s">
        <v>290</v>
      </c>
    </row>
    <row r="9510" spans="1:6">
      <c r="A9510" s="180" t="s">
        <v>397</v>
      </c>
      <c r="B9510" s="181">
        <v>4420</v>
      </c>
      <c r="C9510" s="181">
        <v>260300</v>
      </c>
      <c r="D9510" s="181">
        <v>4</v>
      </c>
      <c r="E9510" s="180" t="s">
        <v>13592</v>
      </c>
      <c r="F9510" s="180" t="s">
        <v>3</v>
      </c>
    </row>
    <row r="9511" spans="1:6">
      <c r="A9511" s="180" t="s">
        <v>397</v>
      </c>
      <c r="B9511" s="181">
        <v>5702</v>
      </c>
      <c r="C9511" s="181">
        <v>101600</v>
      </c>
      <c r="D9511" s="181">
        <v>4</v>
      </c>
      <c r="E9511" s="180" t="s">
        <v>13593</v>
      </c>
      <c r="F9511" s="180" t="s">
        <v>22</v>
      </c>
    </row>
    <row r="9512" spans="1:6">
      <c r="A9512" s="180" t="s">
        <v>397</v>
      </c>
      <c r="B9512" s="181">
        <v>3412</v>
      </c>
      <c r="C9512" s="181">
        <v>237400</v>
      </c>
      <c r="D9512" s="181">
        <v>4</v>
      </c>
      <c r="E9512" s="180" t="s">
        <v>13594</v>
      </c>
      <c r="F9512" s="180" t="s">
        <v>272</v>
      </c>
    </row>
    <row r="9513" spans="1:6">
      <c r="A9513" s="180" t="s">
        <v>397</v>
      </c>
      <c r="B9513" s="181">
        <v>4420</v>
      </c>
      <c r="C9513" s="181">
        <v>260500</v>
      </c>
      <c r="D9513" s="181">
        <v>4</v>
      </c>
      <c r="E9513" s="180" t="s">
        <v>13595</v>
      </c>
      <c r="F9513" s="180" t="s">
        <v>3</v>
      </c>
    </row>
    <row r="9514" spans="1:6">
      <c r="A9514" s="180" t="s">
        <v>397</v>
      </c>
      <c r="B9514" s="181">
        <v>7295</v>
      </c>
      <c r="C9514" s="181">
        <v>443100</v>
      </c>
      <c r="D9514" s="181">
        <v>4</v>
      </c>
      <c r="E9514" s="180" t="s">
        <v>13596</v>
      </c>
      <c r="F9514" s="180" t="s">
        <v>126</v>
      </c>
    </row>
    <row r="9515" spans="1:6">
      <c r="A9515" s="180" t="s">
        <v>397</v>
      </c>
      <c r="B9515" s="181">
        <v>6084</v>
      </c>
      <c r="C9515" s="181">
        <v>380900</v>
      </c>
      <c r="D9515" s="181">
        <v>6</v>
      </c>
      <c r="E9515" s="180" t="s">
        <v>13597</v>
      </c>
      <c r="F9515" s="180" t="s">
        <v>298</v>
      </c>
    </row>
    <row r="9516" spans="1:6">
      <c r="A9516" s="180" t="s">
        <v>397</v>
      </c>
      <c r="B9516" s="181">
        <v>10960</v>
      </c>
      <c r="C9516" s="181">
        <v>631800</v>
      </c>
      <c r="D9516" s="181">
        <v>8</v>
      </c>
      <c r="E9516" s="180" t="s">
        <v>13598</v>
      </c>
      <c r="F9516" s="180" t="s">
        <v>3</v>
      </c>
    </row>
    <row r="9517" spans="1:6">
      <c r="A9517" s="180" t="s">
        <v>397</v>
      </c>
      <c r="B9517" s="181">
        <v>4030</v>
      </c>
      <c r="C9517" s="181">
        <v>161500</v>
      </c>
      <c r="D9517" s="181">
        <v>4</v>
      </c>
      <c r="E9517" s="180" t="s">
        <v>13599</v>
      </c>
      <c r="F9517" s="180" t="s">
        <v>189</v>
      </c>
    </row>
    <row r="9518" spans="1:6">
      <c r="A9518" s="180" t="s">
        <v>397</v>
      </c>
      <c r="B9518" s="181">
        <v>3940</v>
      </c>
      <c r="C9518" s="181">
        <v>149500</v>
      </c>
      <c r="D9518" s="181">
        <v>4</v>
      </c>
      <c r="E9518" s="180" t="s">
        <v>13600</v>
      </c>
      <c r="F9518" s="180" t="s">
        <v>245</v>
      </c>
    </row>
    <row r="9519" spans="1:6">
      <c r="A9519" s="180" t="s">
        <v>397</v>
      </c>
      <c r="B9519" s="181">
        <v>5070</v>
      </c>
      <c r="C9519" s="181">
        <v>124500</v>
      </c>
      <c r="D9519" s="181">
        <v>4</v>
      </c>
      <c r="E9519" s="180" t="s">
        <v>13601</v>
      </c>
      <c r="F9519" s="180" t="s">
        <v>22</v>
      </c>
    </row>
    <row r="9520" spans="1:6">
      <c r="A9520" s="180" t="s">
        <v>397</v>
      </c>
      <c r="B9520" s="181">
        <v>5309</v>
      </c>
      <c r="C9520" s="181">
        <v>414000</v>
      </c>
      <c r="D9520" s="181">
        <v>6</v>
      </c>
      <c r="E9520" s="180" t="s">
        <v>13602</v>
      </c>
      <c r="F9520" s="180" t="s">
        <v>60</v>
      </c>
    </row>
    <row r="9521" spans="1:6">
      <c r="A9521" s="180" t="s">
        <v>397</v>
      </c>
      <c r="B9521" s="181">
        <v>2294</v>
      </c>
      <c r="C9521" s="181">
        <v>161300</v>
      </c>
      <c r="D9521" s="181">
        <v>4</v>
      </c>
      <c r="E9521" s="180" t="s">
        <v>13603</v>
      </c>
      <c r="F9521" s="180" t="s">
        <v>118</v>
      </c>
    </row>
    <row r="9522" spans="1:6">
      <c r="A9522" s="180" t="s">
        <v>397</v>
      </c>
      <c r="B9522" s="181">
        <v>5056</v>
      </c>
      <c r="C9522" s="181">
        <v>290000</v>
      </c>
      <c r="D9522" s="181">
        <v>4</v>
      </c>
      <c r="E9522" s="180" t="s">
        <v>13604</v>
      </c>
      <c r="F9522" s="180" t="s">
        <v>3</v>
      </c>
    </row>
    <row r="9523" spans="1:6">
      <c r="A9523" s="180" t="s">
        <v>397</v>
      </c>
      <c r="B9523" s="181">
        <v>4368</v>
      </c>
      <c r="C9523" s="181">
        <v>258700</v>
      </c>
      <c r="D9523" s="181">
        <v>4</v>
      </c>
      <c r="E9523" s="180" t="s">
        <v>13605</v>
      </c>
      <c r="F9523" s="180" t="s">
        <v>3</v>
      </c>
    </row>
    <row r="9524" spans="1:6">
      <c r="A9524" s="180" t="s">
        <v>397</v>
      </c>
      <c r="B9524" s="181">
        <v>7542</v>
      </c>
      <c r="C9524" s="181">
        <v>149100</v>
      </c>
      <c r="D9524" s="181">
        <v>6</v>
      </c>
      <c r="E9524" s="180" t="s">
        <v>13606</v>
      </c>
      <c r="F9524" s="180" t="s">
        <v>160</v>
      </c>
    </row>
    <row r="9525" spans="1:6">
      <c r="A9525" s="180" t="s">
        <v>397</v>
      </c>
      <c r="B9525" s="181">
        <v>7784</v>
      </c>
      <c r="C9525" s="181">
        <v>578500</v>
      </c>
      <c r="D9525" s="181">
        <v>6</v>
      </c>
      <c r="E9525" s="180" t="s">
        <v>13607</v>
      </c>
      <c r="F9525" s="180" t="s">
        <v>60</v>
      </c>
    </row>
    <row r="9526" spans="1:6">
      <c r="A9526" s="180" t="s">
        <v>397</v>
      </c>
      <c r="B9526" s="181">
        <v>2528</v>
      </c>
      <c r="C9526" s="181">
        <v>354200</v>
      </c>
      <c r="D9526" s="181">
        <v>4</v>
      </c>
      <c r="E9526" s="180" t="s">
        <v>13608</v>
      </c>
      <c r="F9526" s="180" t="s">
        <v>67</v>
      </c>
    </row>
    <row r="9527" spans="1:6">
      <c r="A9527" s="180" t="s">
        <v>397</v>
      </c>
      <c r="B9527" s="181">
        <v>4144</v>
      </c>
      <c r="C9527" s="181">
        <v>346900</v>
      </c>
      <c r="D9527" s="181">
        <v>5</v>
      </c>
      <c r="E9527" s="180" t="s">
        <v>13609</v>
      </c>
      <c r="F9527" s="180" t="s">
        <v>194</v>
      </c>
    </row>
    <row r="9528" spans="1:6">
      <c r="A9528" s="180" t="s">
        <v>397</v>
      </c>
      <c r="B9528" s="181">
        <v>19680</v>
      </c>
      <c r="C9528" s="181">
        <v>742700</v>
      </c>
      <c r="D9528" s="181">
        <v>7</v>
      </c>
      <c r="E9528" s="180" t="s">
        <v>13610</v>
      </c>
      <c r="F9528" s="180" t="s">
        <v>60</v>
      </c>
    </row>
    <row r="9529" spans="1:6">
      <c r="A9529" s="180" t="s">
        <v>397</v>
      </c>
      <c r="B9529" s="181">
        <v>8598</v>
      </c>
      <c r="C9529" s="181">
        <v>386600</v>
      </c>
      <c r="D9529" s="181">
        <v>5</v>
      </c>
      <c r="E9529" s="180" t="s">
        <v>13611</v>
      </c>
      <c r="F9529" s="180" t="s">
        <v>3</v>
      </c>
    </row>
    <row r="9530" spans="1:6">
      <c r="A9530" s="180" t="s">
        <v>397</v>
      </c>
      <c r="B9530" s="181">
        <v>4416</v>
      </c>
      <c r="C9530" s="181">
        <v>64800</v>
      </c>
      <c r="D9530" s="181">
        <v>6</v>
      </c>
      <c r="E9530" s="180" t="s">
        <v>13612</v>
      </c>
      <c r="F9530" s="180" t="s">
        <v>160</v>
      </c>
    </row>
    <row r="9531" spans="1:6">
      <c r="A9531" s="180" t="s">
        <v>397</v>
      </c>
      <c r="B9531" s="181">
        <v>4753</v>
      </c>
      <c r="C9531" s="181">
        <v>258900</v>
      </c>
      <c r="D9531" s="181">
        <v>4</v>
      </c>
      <c r="E9531" s="180" t="s">
        <v>13613</v>
      </c>
      <c r="F9531" s="180" t="s">
        <v>118</v>
      </c>
    </row>
    <row r="9532" spans="1:6">
      <c r="A9532" s="180" t="s">
        <v>397</v>
      </c>
      <c r="B9532" s="181">
        <v>4420</v>
      </c>
      <c r="C9532" s="181">
        <v>268400</v>
      </c>
      <c r="D9532" s="181">
        <v>4</v>
      </c>
      <c r="E9532" s="180" t="s">
        <v>13614</v>
      </c>
      <c r="F9532" s="180" t="s">
        <v>3</v>
      </c>
    </row>
    <row r="9533" spans="1:6">
      <c r="A9533" s="180" t="s">
        <v>397</v>
      </c>
      <c r="B9533" s="181">
        <v>2050</v>
      </c>
      <c r="C9533" s="181">
        <v>129300</v>
      </c>
      <c r="D9533" s="181">
        <v>4</v>
      </c>
      <c r="E9533" s="180" t="s">
        <v>13615</v>
      </c>
      <c r="F9533" s="180" t="s">
        <v>285</v>
      </c>
    </row>
    <row r="9534" spans="1:6">
      <c r="A9534" s="180" t="s">
        <v>397</v>
      </c>
      <c r="B9534" s="181">
        <v>4420</v>
      </c>
      <c r="C9534" s="181">
        <v>259900</v>
      </c>
      <c r="D9534" s="181">
        <v>4</v>
      </c>
      <c r="E9534" s="180" t="s">
        <v>13616</v>
      </c>
      <c r="F9534" s="180" t="s">
        <v>3</v>
      </c>
    </row>
    <row r="9535" spans="1:6">
      <c r="A9535" s="180" t="s">
        <v>397</v>
      </c>
      <c r="B9535" s="181">
        <v>5880</v>
      </c>
      <c r="C9535" s="181">
        <v>214700</v>
      </c>
      <c r="D9535" s="181">
        <v>4</v>
      </c>
      <c r="E9535" s="180" t="s">
        <v>13617</v>
      </c>
      <c r="F9535" s="180" t="s">
        <v>68</v>
      </c>
    </row>
    <row r="9536" spans="1:6">
      <c r="A9536" s="180" t="s">
        <v>397</v>
      </c>
      <c r="B9536" s="181">
        <v>10860</v>
      </c>
      <c r="C9536" s="181">
        <v>630600</v>
      </c>
      <c r="D9536" s="181">
        <v>8</v>
      </c>
      <c r="E9536" s="180" t="s">
        <v>13618</v>
      </c>
      <c r="F9536" s="180" t="s">
        <v>3</v>
      </c>
    </row>
    <row r="9537" spans="1:6">
      <c r="A9537" s="180" t="s">
        <v>397</v>
      </c>
      <c r="B9537" s="181">
        <v>4306</v>
      </c>
      <c r="C9537" s="181">
        <v>216600</v>
      </c>
      <c r="D9537" s="181">
        <v>4</v>
      </c>
      <c r="E9537" s="180" t="s">
        <v>13619</v>
      </c>
      <c r="F9537" s="180" t="s">
        <v>60</v>
      </c>
    </row>
    <row r="9538" spans="1:6">
      <c r="A9538" s="180" t="s">
        <v>397</v>
      </c>
      <c r="B9538" s="181">
        <v>5016</v>
      </c>
      <c r="C9538" s="181">
        <v>464200</v>
      </c>
      <c r="D9538" s="181">
        <v>7</v>
      </c>
      <c r="E9538" s="180" t="s">
        <v>13620</v>
      </c>
      <c r="F9538" s="180" t="s">
        <v>192</v>
      </c>
    </row>
    <row r="9539" spans="1:6">
      <c r="A9539" s="180" t="s">
        <v>397</v>
      </c>
      <c r="B9539" s="181">
        <v>3938</v>
      </c>
      <c r="C9539" s="181">
        <v>239500</v>
      </c>
      <c r="D9539" s="181">
        <v>4</v>
      </c>
      <c r="E9539" s="180" t="s">
        <v>13621</v>
      </c>
      <c r="F9539" s="180" t="s">
        <v>194</v>
      </c>
    </row>
    <row r="9540" spans="1:6">
      <c r="A9540" s="180" t="s">
        <v>397</v>
      </c>
      <c r="B9540" s="181">
        <v>5552</v>
      </c>
      <c r="C9540" s="181">
        <v>335100</v>
      </c>
      <c r="D9540" s="181">
        <v>6</v>
      </c>
      <c r="E9540" s="180" t="s">
        <v>13622</v>
      </c>
      <c r="F9540" s="180" t="s">
        <v>170</v>
      </c>
    </row>
    <row r="9541" spans="1:6">
      <c r="A9541" s="180" t="s">
        <v>397</v>
      </c>
      <c r="B9541" s="181">
        <v>9829</v>
      </c>
      <c r="C9541" s="181">
        <v>1219300</v>
      </c>
      <c r="D9541" s="181">
        <v>8</v>
      </c>
      <c r="E9541" s="180" t="s">
        <v>13623</v>
      </c>
      <c r="F9541" s="180" t="s">
        <v>60</v>
      </c>
    </row>
    <row r="9542" spans="1:6">
      <c r="A9542" s="180" t="s">
        <v>397</v>
      </c>
      <c r="B9542" s="181">
        <v>5440</v>
      </c>
      <c r="C9542" s="181">
        <v>303000</v>
      </c>
      <c r="D9542" s="181">
        <v>4</v>
      </c>
      <c r="E9542" s="180" t="s">
        <v>13624</v>
      </c>
      <c r="F9542" s="180" t="s">
        <v>128</v>
      </c>
    </row>
    <row r="9543" spans="1:6">
      <c r="A9543" s="180" t="s">
        <v>397</v>
      </c>
      <c r="B9543" s="181">
        <v>9637</v>
      </c>
      <c r="C9543" s="181">
        <v>694700</v>
      </c>
      <c r="D9543" s="181">
        <v>8</v>
      </c>
      <c r="E9543" s="180" t="s">
        <v>13625</v>
      </c>
      <c r="F9543" s="180" t="s">
        <v>60</v>
      </c>
    </row>
    <row r="9544" spans="1:6">
      <c r="A9544" s="180" t="s">
        <v>397</v>
      </c>
      <c r="B9544" s="181">
        <v>4420</v>
      </c>
      <c r="C9544" s="181">
        <v>268100</v>
      </c>
      <c r="D9544" s="181">
        <v>4</v>
      </c>
      <c r="E9544" s="180" t="s">
        <v>13626</v>
      </c>
      <c r="F9544" s="180" t="s">
        <v>3</v>
      </c>
    </row>
    <row r="9545" spans="1:6">
      <c r="A9545" s="180" t="s">
        <v>397</v>
      </c>
      <c r="B9545" s="181">
        <v>1976</v>
      </c>
      <c r="C9545" s="181">
        <v>225500</v>
      </c>
      <c r="D9545" s="181">
        <v>4</v>
      </c>
      <c r="E9545" s="180" t="s">
        <v>13627</v>
      </c>
      <c r="F9545" s="180" t="s">
        <v>133</v>
      </c>
    </row>
    <row r="9546" spans="1:6">
      <c r="A9546" s="180" t="s">
        <v>397</v>
      </c>
      <c r="B9546" s="181">
        <v>5712</v>
      </c>
      <c r="C9546" s="181">
        <v>254000</v>
      </c>
      <c r="D9546" s="181">
        <v>4</v>
      </c>
      <c r="E9546" s="180" t="s">
        <v>13628</v>
      </c>
      <c r="F9546" s="180" t="s">
        <v>3</v>
      </c>
    </row>
    <row r="9547" spans="1:6">
      <c r="A9547" s="180" t="s">
        <v>397</v>
      </c>
      <c r="B9547" s="181">
        <v>3075</v>
      </c>
      <c r="C9547" s="181">
        <v>289800</v>
      </c>
      <c r="D9547" s="181">
        <v>4</v>
      </c>
      <c r="E9547" s="180" t="s">
        <v>13629</v>
      </c>
      <c r="F9547" s="180" t="s">
        <v>47</v>
      </c>
    </row>
    <row r="9548" spans="1:6">
      <c r="A9548" s="180" t="s">
        <v>397</v>
      </c>
      <c r="B9548" s="181">
        <v>4302</v>
      </c>
      <c r="C9548" s="181">
        <v>256100</v>
      </c>
      <c r="D9548" s="181">
        <v>4</v>
      </c>
      <c r="E9548" s="180" t="s">
        <v>13630</v>
      </c>
      <c r="F9548" s="180" t="s">
        <v>3</v>
      </c>
    </row>
    <row r="9549" spans="1:6">
      <c r="A9549" s="180" t="s">
        <v>397</v>
      </c>
      <c r="B9549" s="181">
        <v>3390</v>
      </c>
      <c r="C9549" s="181">
        <v>35000</v>
      </c>
      <c r="D9549" s="181">
        <v>6</v>
      </c>
      <c r="E9549" s="180" t="s">
        <v>13631</v>
      </c>
      <c r="F9549" s="180" t="s">
        <v>22</v>
      </c>
    </row>
    <row r="9550" spans="1:6">
      <c r="A9550" s="180" t="s">
        <v>397</v>
      </c>
      <c r="B9550" s="181">
        <v>3796</v>
      </c>
      <c r="C9550" s="181">
        <v>425600</v>
      </c>
      <c r="D9550" s="181">
        <v>4</v>
      </c>
      <c r="E9550" s="180" t="s">
        <v>13632</v>
      </c>
      <c r="F9550" s="180" t="s">
        <v>126</v>
      </c>
    </row>
    <row r="9551" spans="1:6">
      <c r="A9551" s="180" t="s">
        <v>397</v>
      </c>
      <c r="B9551" s="181">
        <v>5349</v>
      </c>
      <c r="C9551" s="181">
        <v>462500</v>
      </c>
      <c r="D9551" s="181">
        <v>6</v>
      </c>
      <c r="E9551" s="180" t="s">
        <v>13633</v>
      </c>
      <c r="F9551" s="180" t="s">
        <v>118</v>
      </c>
    </row>
    <row r="9552" spans="1:6">
      <c r="A9552" s="180" t="s">
        <v>397</v>
      </c>
      <c r="B9552" s="181">
        <v>2976</v>
      </c>
      <c r="C9552" s="181">
        <v>271600</v>
      </c>
      <c r="D9552" s="181">
        <v>4</v>
      </c>
      <c r="E9552" s="180" t="s">
        <v>13634</v>
      </c>
      <c r="F9552" s="180" t="s">
        <v>118</v>
      </c>
    </row>
    <row r="9553" spans="1:6">
      <c r="A9553" s="180" t="s">
        <v>397</v>
      </c>
      <c r="B9553" s="181">
        <v>5150</v>
      </c>
      <c r="C9553" s="181">
        <v>468000</v>
      </c>
      <c r="D9553" s="181">
        <v>7</v>
      </c>
      <c r="E9553" s="180" t="s">
        <v>13635</v>
      </c>
      <c r="F9553" s="180" t="s">
        <v>133</v>
      </c>
    </row>
    <row r="9554" spans="1:6">
      <c r="A9554" s="180" t="s">
        <v>397</v>
      </c>
      <c r="B9554" s="181">
        <v>4908</v>
      </c>
      <c r="C9554" s="181">
        <v>124000</v>
      </c>
      <c r="D9554" s="181">
        <v>4</v>
      </c>
      <c r="E9554" s="180" t="s">
        <v>13636</v>
      </c>
      <c r="F9554" s="180" t="s">
        <v>22</v>
      </c>
    </row>
    <row r="9555" spans="1:6">
      <c r="A9555" s="180" t="s">
        <v>397</v>
      </c>
      <c r="B9555" s="181">
        <v>6656</v>
      </c>
      <c r="C9555" s="181">
        <v>466200</v>
      </c>
      <c r="D9555" s="181">
        <v>6</v>
      </c>
      <c r="E9555" s="180" t="s">
        <v>13637</v>
      </c>
      <c r="F9555" s="180" t="s">
        <v>3</v>
      </c>
    </row>
    <row r="9556" spans="1:6">
      <c r="A9556" s="180" t="s">
        <v>397</v>
      </c>
      <c r="B9556" s="181">
        <v>9072</v>
      </c>
      <c r="C9556" s="181">
        <v>387200</v>
      </c>
      <c r="D9556" s="181">
        <v>7</v>
      </c>
      <c r="E9556" s="180" t="s">
        <v>13638</v>
      </c>
      <c r="F9556" s="180" t="s">
        <v>47</v>
      </c>
    </row>
    <row r="9557" spans="1:6">
      <c r="A9557" s="180" t="s">
        <v>397</v>
      </c>
      <c r="B9557" s="181">
        <v>6405</v>
      </c>
      <c r="C9557" s="181">
        <v>406400</v>
      </c>
      <c r="D9557" s="181">
        <v>5</v>
      </c>
      <c r="E9557" s="180" t="s">
        <v>13639</v>
      </c>
      <c r="F9557" s="180" t="s">
        <v>60</v>
      </c>
    </row>
    <row r="9558" spans="1:6">
      <c r="A9558" s="180" t="s">
        <v>397</v>
      </c>
      <c r="B9558" s="181">
        <v>3316</v>
      </c>
      <c r="C9558" s="181">
        <v>248800</v>
      </c>
      <c r="D9558" s="181">
        <v>4</v>
      </c>
      <c r="E9558" s="180" t="s">
        <v>13640</v>
      </c>
      <c r="F9558" s="180" t="s">
        <v>133</v>
      </c>
    </row>
    <row r="9559" spans="1:6">
      <c r="A9559" s="180" t="s">
        <v>397</v>
      </c>
      <c r="B9559" s="181">
        <v>5364</v>
      </c>
      <c r="C9559" s="181">
        <v>455800</v>
      </c>
      <c r="D9559" s="181">
        <v>5</v>
      </c>
      <c r="E9559" s="180" t="s">
        <v>13641</v>
      </c>
      <c r="F9559" s="180" t="s">
        <v>194</v>
      </c>
    </row>
    <row r="9560" spans="1:6">
      <c r="A9560" s="180" t="s">
        <v>397</v>
      </c>
      <c r="B9560" s="181">
        <v>4420</v>
      </c>
      <c r="C9560" s="181">
        <v>259800</v>
      </c>
      <c r="D9560" s="181">
        <v>4</v>
      </c>
      <c r="E9560" s="180" t="s">
        <v>13642</v>
      </c>
      <c r="F9560" s="180" t="s">
        <v>3</v>
      </c>
    </row>
    <row r="9561" spans="1:6">
      <c r="A9561" s="180" t="s">
        <v>397</v>
      </c>
      <c r="B9561" s="181">
        <v>3461</v>
      </c>
      <c r="C9561" s="181">
        <v>303600</v>
      </c>
      <c r="D9561" s="181">
        <v>4</v>
      </c>
      <c r="E9561" s="180" t="s">
        <v>13643</v>
      </c>
      <c r="F9561" s="180" t="s">
        <v>47</v>
      </c>
    </row>
    <row r="9562" spans="1:6">
      <c r="A9562" s="180" t="s">
        <v>397</v>
      </c>
      <c r="B9562" s="181">
        <v>4294</v>
      </c>
      <c r="C9562" s="181">
        <v>58500</v>
      </c>
      <c r="D9562" s="181">
        <v>5</v>
      </c>
      <c r="E9562" s="180" t="s">
        <v>13644</v>
      </c>
      <c r="F9562" s="180" t="s">
        <v>160</v>
      </c>
    </row>
    <row r="9563" spans="1:6">
      <c r="A9563" s="180" t="s">
        <v>397</v>
      </c>
      <c r="B9563" s="181">
        <v>9625</v>
      </c>
      <c r="C9563" s="181">
        <v>546000</v>
      </c>
      <c r="D9563" s="181">
        <v>8</v>
      </c>
      <c r="E9563" s="180" t="s">
        <v>13645</v>
      </c>
      <c r="F9563" s="180" t="s">
        <v>3</v>
      </c>
    </row>
    <row r="9564" spans="1:6">
      <c r="A9564" s="180" t="s">
        <v>397</v>
      </c>
      <c r="B9564" s="181">
        <v>5280</v>
      </c>
      <c r="C9564" s="181">
        <v>355200</v>
      </c>
      <c r="D9564" s="181">
        <v>4</v>
      </c>
      <c r="E9564" s="180" t="s">
        <v>13646</v>
      </c>
      <c r="F9564" s="180" t="s">
        <v>282</v>
      </c>
    </row>
    <row r="9565" spans="1:6">
      <c r="A9565" s="180" t="s">
        <v>397</v>
      </c>
      <c r="B9565" s="181">
        <v>4093</v>
      </c>
      <c r="C9565" s="181">
        <v>215000</v>
      </c>
      <c r="D9565" s="181">
        <v>4</v>
      </c>
      <c r="E9565" s="180" t="s">
        <v>13647</v>
      </c>
      <c r="F9565" s="180" t="s">
        <v>128</v>
      </c>
    </row>
    <row r="9566" spans="1:6">
      <c r="A9566" s="180" t="s">
        <v>397</v>
      </c>
      <c r="B9566" s="181">
        <v>2802</v>
      </c>
      <c r="C9566" s="181">
        <v>186400</v>
      </c>
      <c r="D9566" s="181">
        <v>4</v>
      </c>
      <c r="E9566" s="180" t="s">
        <v>13648</v>
      </c>
      <c r="F9566" s="180" t="s">
        <v>189</v>
      </c>
    </row>
    <row r="9567" spans="1:6">
      <c r="A9567" s="180" t="s">
        <v>397</v>
      </c>
      <c r="B9567" s="181">
        <v>2742</v>
      </c>
      <c r="C9567" s="181">
        <v>221600</v>
      </c>
      <c r="D9567" s="181">
        <v>5</v>
      </c>
      <c r="E9567" s="180" t="s">
        <v>13649</v>
      </c>
      <c r="F9567" s="180" t="s">
        <v>118</v>
      </c>
    </row>
    <row r="9568" spans="1:6">
      <c r="A9568" s="180" t="s">
        <v>397</v>
      </c>
      <c r="B9568" s="181">
        <v>3652</v>
      </c>
      <c r="C9568" s="181">
        <v>306500</v>
      </c>
      <c r="D9568" s="181">
        <v>4</v>
      </c>
      <c r="E9568" s="180" t="s">
        <v>13650</v>
      </c>
      <c r="F9568" s="180" t="s">
        <v>47</v>
      </c>
    </row>
    <row r="9569" spans="1:6">
      <c r="A9569" s="180" t="s">
        <v>397</v>
      </c>
      <c r="B9569" s="181">
        <v>6552</v>
      </c>
      <c r="C9569" s="181">
        <v>292400</v>
      </c>
      <c r="D9569" s="181">
        <v>6</v>
      </c>
      <c r="E9569" s="180" t="s">
        <v>13651</v>
      </c>
      <c r="F9569" s="180" t="s">
        <v>47</v>
      </c>
    </row>
    <row r="9570" spans="1:6">
      <c r="A9570" s="180" t="s">
        <v>397</v>
      </c>
      <c r="B9570" s="181">
        <v>1694</v>
      </c>
      <c r="C9570" s="181">
        <v>234100</v>
      </c>
      <c r="D9570" s="181">
        <v>4</v>
      </c>
      <c r="E9570" s="180" t="s">
        <v>13652</v>
      </c>
      <c r="F9570" s="180" t="s">
        <v>170</v>
      </c>
    </row>
    <row r="9571" spans="1:6">
      <c r="A9571" s="180" t="s">
        <v>397</v>
      </c>
      <c r="B9571" s="181">
        <v>4334</v>
      </c>
      <c r="C9571" s="181">
        <v>344300</v>
      </c>
      <c r="D9571" s="181">
        <v>5</v>
      </c>
      <c r="E9571" s="180" t="s">
        <v>13653</v>
      </c>
      <c r="F9571" s="180" t="s">
        <v>47</v>
      </c>
    </row>
    <row r="9572" spans="1:6">
      <c r="A9572" s="180" t="s">
        <v>397</v>
      </c>
      <c r="B9572" s="181">
        <v>4104</v>
      </c>
      <c r="C9572" s="181">
        <v>288400</v>
      </c>
      <c r="D9572" s="181">
        <v>4</v>
      </c>
      <c r="E9572" s="180" t="s">
        <v>13654</v>
      </c>
      <c r="F9572" s="180" t="s">
        <v>128</v>
      </c>
    </row>
    <row r="9573" spans="1:6">
      <c r="A9573" s="180" t="s">
        <v>397</v>
      </c>
      <c r="B9573" s="181">
        <v>6096</v>
      </c>
      <c r="C9573" s="181">
        <v>77500</v>
      </c>
      <c r="D9573" s="181">
        <v>4</v>
      </c>
      <c r="E9573" s="180" t="s">
        <v>13655</v>
      </c>
      <c r="F9573" s="180" t="s">
        <v>22</v>
      </c>
    </row>
    <row r="9574" spans="1:6">
      <c r="A9574" s="180" t="s">
        <v>397</v>
      </c>
      <c r="B9574" s="181">
        <v>2650</v>
      </c>
      <c r="C9574" s="181">
        <v>166200</v>
      </c>
      <c r="D9574" s="181">
        <v>4</v>
      </c>
      <c r="E9574" s="180" t="s">
        <v>13656</v>
      </c>
      <c r="F9574" s="180" t="s">
        <v>313</v>
      </c>
    </row>
    <row r="9575" spans="1:6">
      <c r="A9575" s="180" t="s">
        <v>397</v>
      </c>
      <c r="B9575" s="181">
        <v>3624</v>
      </c>
      <c r="C9575" s="181">
        <v>249300</v>
      </c>
      <c r="D9575" s="181">
        <v>5</v>
      </c>
      <c r="E9575" s="180" t="s">
        <v>13657</v>
      </c>
      <c r="F9575" s="180" t="s">
        <v>272</v>
      </c>
    </row>
    <row r="9576" spans="1:6">
      <c r="A9576" s="180" t="s">
        <v>397</v>
      </c>
      <c r="B9576" s="181">
        <v>3248</v>
      </c>
      <c r="C9576" s="181">
        <v>255500</v>
      </c>
      <c r="D9576" s="181">
        <v>4</v>
      </c>
      <c r="E9576" s="180" t="s">
        <v>13658</v>
      </c>
      <c r="F9576" s="180" t="s">
        <v>189</v>
      </c>
    </row>
    <row r="9577" spans="1:6">
      <c r="A9577" s="180" t="s">
        <v>397</v>
      </c>
      <c r="B9577" s="181">
        <v>5488</v>
      </c>
      <c r="C9577" s="181">
        <v>205500</v>
      </c>
      <c r="D9577" s="181">
        <v>4</v>
      </c>
      <c r="E9577" s="180" t="s">
        <v>13659</v>
      </c>
      <c r="F9577" s="180" t="s">
        <v>298</v>
      </c>
    </row>
    <row r="9578" spans="1:6">
      <c r="A9578" s="180" t="s">
        <v>397</v>
      </c>
      <c r="B9578" s="181">
        <v>5983</v>
      </c>
      <c r="C9578" s="181">
        <v>196900</v>
      </c>
      <c r="D9578" s="181">
        <v>6</v>
      </c>
      <c r="E9578" s="180" t="s">
        <v>13660</v>
      </c>
      <c r="F9578" s="180" t="s">
        <v>22</v>
      </c>
    </row>
    <row r="9579" spans="1:6">
      <c r="A9579" s="180" t="s">
        <v>397</v>
      </c>
      <c r="B9579" s="181">
        <v>5826</v>
      </c>
      <c r="C9579" s="181">
        <v>264000</v>
      </c>
      <c r="D9579" s="181">
        <v>4</v>
      </c>
      <c r="E9579" s="180" t="s">
        <v>13661</v>
      </c>
      <c r="F9579" s="180" t="s">
        <v>3</v>
      </c>
    </row>
    <row r="9580" spans="1:6">
      <c r="A9580" s="180" t="s">
        <v>397</v>
      </c>
      <c r="B9580" s="181">
        <v>3452</v>
      </c>
      <c r="C9580" s="181">
        <v>195100</v>
      </c>
      <c r="D9580" s="181">
        <v>4</v>
      </c>
      <c r="E9580" s="180" t="s">
        <v>13662</v>
      </c>
      <c r="F9580" s="180" t="s">
        <v>194</v>
      </c>
    </row>
    <row r="9581" spans="1:6">
      <c r="A9581" s="180" t="s">
        <v>397</v>
      </c>
      <c r="B9581" s="181">
        <v>3061</v>
      </c>
      <c r="C9581" s="181">
        <v>295800</v>
      </c>
      <c r="D9581" s="181">
        <v>4</v>
      </c>
      <c r="E9581" s="180" t="s">
        <v>13663</v>
      </c>
      <c r="F9581" s="180" t="s">
        <v>47</v>
      </c>
    </row>
    <row r="9582" spans="1:6">
      <c r="A9582" s="180" t="s">
        <v>397</v>
      </c>
      <c r="B9582" s="181">
        <v>3248</v>
      </c>
      <c r="C9582" s="181">
        <v>240600</v>
      </c>
      <c r="D9582" s="181">
        <v>4</v>
      </c>
      <c r="E9582" s="180" t="s">
        <v>13664</v>
      </c>
      <c r="F9582" s="180" t="s">
        <v>189</v>
      </c>
    </row>
    <row r="9583" spans="1:6">
      <c r="A9583" s="180" t="s">
        <v>397</v>
      </c>
      <c r="B9583" s="181">
        <v>5840</v>
      </c>
      <c r="C9583" s="181">
        <v>135800</v>
      </c>
      <c r="D9583" s="181">
        <v>5</v>
      </c>
      <c r="E9583" s="180" t="s">
        <v>13665</v>
      </c>
      <c r="F9583" s="180" t="s">
        <v>22</v>
      </c>
    </row>
    <row r="9584" spans="1:6">
      <c r="A9584" s="180" t="s">
        <v>397</v>
      </c>
      <c r="B9584" s="181">
        <v>5128</v>
      </c>
      <c r="C9584" s="181">
        <v>122500</v>
      </c>
      <c r="D9584" s="181">
        <v>6</v>
      </c>
      <c r="E9584" s="180" t="s">
        <v>13666</v>
      </c>
      <c r="F9584" s="180" t="s">
        <v>160</v>
      </c>
    </row>
    <row r="9585" spans="1:6">
      <c r="A9585" s="180" t="s">
        <v>397</v>
      </c>
      <c r="B9585" s="181">
        <v>7494</v>
      </c>
      <c r="C9585" s="181">
        <v>726100</v>
      </c>
      <c r="D9585" s="181">
        <v>7</v>
      </c>
      <c r="E9585" s="180" t="s">
        <v>13667</v>
      </c>
      <c r="F9585" s="180" t="s">
        <v>67</v>
      </c>
    </row>
    <row r="9586" spans="1:6">
      <c r="A9586" s="180" t="s">
        <v>397</v>
      </c>
      <c r="B9586" s="181">
        <v>2970</v>
      </c>
      <c r="C9586" s="181">
        <v>177700</v>
      </c>
      <c r="D9586" s="181">
        <v>4</v>
      </c>
      <c r="E9586" s="180" t="s">
        <v>13668</v>
      </c>
      <c r="F9586" s="180" t="s">
        <v>194</v>
      </c>
    </row>
    <row r="9587" spans="1:6">
      <c r="A9587" s="180" t="s">
        <v>397</v>
      </c>
      <c r="B9587" s="181">
        <v>3744</v>
      </c>
      <c r="C9587" s="181">
        <v>230300</v>
      </c>
      <c r="D9587" s="181">
        <v>4</v>
      </c>
      <c r="E9587" s="180" t="s">
        <v>13669</v>
      </c>
      <c r="F9587" s="180" t="s">
        <v>3</v>
      </c>
    </row>
    <row r="9588" spans="1:6">
      <c r="A9588" s="180" t="s">
        <v>397</v>
      </c>
      <c r="B9588" s="181">
        <v>4800</v>
      </c>
      <c r="C9588" s="181">
        <v>75500</v>
      </c>
      <c r="D9588" s="181">
        <v>4</v>
      </c>
      <c r="E9588" s="180" t="s">
        <v>13670</v>
      </c>
      <c r="F9588" s="180" t="s">
        <v>22</v>
      </c>
    </row>
    <row r="9589" spans="1:6">
      <c r="A9589" s="180" t="s">
        <v>397</v>
      </c>
      <c r="B9589" s="181">
        <v>4717</v>
      </c>
      <c r="C9589" s="181">
        <v>285800</v>
      </c>
      <c r="D9589" s="181">
        <v>4</v>
      </c>
      <c r="E9589" s="180" t="s">
        <v>13671</v>
      </c>
      <c r="F9589" s="180" t="s">
        <v>220</v>
      </c>
    </row>
    <row r="9590" spans="1:6">
      <c r="A9590" s="180" t="s">
        <v>397</v>
      </c>
      <c r="B9590" s="181">
        <v>6192</v>
      </c>
      <c r="C9590" s="181">
        <v>959900</v>
      </c>
      <c r="D9590" s="181">
        <v>4</v>
      </c>
      <c r="E9590" s="180" t="s">
        <v>13672</v>
      </c>
      <c r="F9590" s="180" t="s">
        <v>47</v>
      </c>
    </row>
    <row r="9591" spans="1:6">
      <c r="A9591" s="180" t="s">
        <v>397</v>
      </c>
      <c r="B9591" s="181">
        <v>3696</v>
      </c>
      <c r="C9591" s="181">
        <v>237800</v>
      </c>
      <c r="D9591" s="181">
        <v>4</v>
      </c>
      <c r="E9591" s="180" t="s">
        <v>13673</v>
      </c>
      <c r="F9591" s="180" t="s">
        <v>128</v>
      </c>
    </row>
    <row r="9592" spans="1:6">
      <c r="A9592" s="180" t="s">
        <v>397</v>
      </c>
      <c r="B9592" s="181">
        <v>8248</v>
      </c>
      <c r="C9592" s="181">
        <v>264900</v>
      </c>
      <c r="D9592" s="181">
        <v>8</v>
      </c>
      <c r="E9592" s="180" t="s">
        <v>13674</v>
      </c>
      <c r="F9592" s="180" t="s">
        <v>160</v>
      </c>
    </row>
    <row r="9593" spans="1:6">
      <c r="A9593" s="180" t="s">
        <v>397</v>
      </c>
      <c r="B9593" s="181">
        <v>4824</v>
      </c>
      <c r="C9593" s="181">
        <v>357800</v>
      </c>
      <c r="D9593" s="181">
        <v>4</v>
      </c>
      <c r="E9593" s="180" t="s">
        <v>13675</v>
      </c>
      <c r="F9593" s="180" t="s">
        <v>60</v>
      </c>
    </row>
    <row r="9594" spans="1:6">
      <c r="A9594" s="180" t="s">
        <v>397</v>
      </c>
      <c r="B9594" s="181">
        <v>7424</v>
      </c>
      <c r="C9594" s="181">
        <v>322200</v>
      </c>
      <c r="D9594" s="181">
        <v>8</v>
      </c>
      <c r="E9594" s="180" t="s">
        <v>13676</v>
      </c>
      <c r="F9594" s="180" t="s">
        <v>189</v>
      </c>
    </row>
    <row r="9595" spans="1:6">
      <c r="A9595" s="180" t="s">
        <v>397</v>
      </c>
      <c r="B9595" s="181">
        <v>6864</v>
      </c>
      <c r="C9595" s="181">
        <v>74600</v>
      </c>
      <c r="D9595" s="181">
        <v>4</v>
      </c>
      <c r="E9595" s="180" t="s">
        <v>13677</v>
      </c>
      <c r="F9595" s="180" t="s">
        <v>22</v>
      </c>
    </row>
    <row r="9596" spans="1:6">
      <c r="A9596" s="180" t="s">
        <v>397</v>
      </c>
      <c r="B9596" s="181">
        <v>2973</v>
      </c>
      <c r="C9596" s="181">
        <v>85700</v>
      </c>
      <c r="D9596" s="181">
        <v>4</v>
      </c>
      <c r="E9596" s="180" t="s">
        <v>13678</v>
      </c>
      <c r="F9596" s="180" t="s">
        <v>47</v>
      </c>
    </row>
    <row r="9597" spans="1:6">
      <c r="A9597" s="180" t="s">
        <v>397</v>
      </c>
      <c r="B9597" s="181">
        <v>9060</v>
      </c>
      <c r="C9597" s="181">
        <v>134400</v>
      </c>
      <c r="D9597" s="181">
        <v>5</v>
      </c>
      <c r="E9597" s="180" t="s">
        <v>13679</v>
      </c>
      <c r="F9597" s="180" t="s">
        <v>22</v>
      </c>
    </row>
    <row r="9598" spans="1:6">
      <c r="A9598" s="180" t="s">
        <v>397</v>
      </c>
      <c r="B9598" s="181">
        <v>3014</v>
      </c>
      <c r="C9598" s="181">
        <v>121400</v>
      </c>
      <c r="D9598" s="181">
        <v>4</v>
      </c>
      <c r="E9598" s="180" t="s">
        <v>13680</v>
      </c>
      <c r="F9598" s="180" t="s">
        <v>176</v>
      </c>
    </row>
    <row r="9599" spans="1:6">
      <c r="A9599" s="180" t="s">
        <v>397</v>
      </c>
      <c r="B9599" s="181">
        <v>6624</v>
      </c>
      <c r="C9599" s="181">
        <v>403200</v>
      </c>
      <c r="D9599" s="181">
        <v>6</v>
      </c>
      <c r="E9599" s="180" t="s">
        <v>13681</v>
      </c>
      <c r="F9599" s="180" t="s">
        <v>47</v>
      </c>
    </row>
    <row r="9600" spans="1:6">
      <c r="A9600" s="180" t="s">
        <v>397</v>
      </c>
      <c r="B9600" s="181">
        <v>2692</v>
      </c>
      <c r="C9600" s="181">
        <v>259000</v>
      </c>
      <c r="D9600" s="181">
        <v>4</v>
      </c>
      <c r="E9600" s="180" t="s">
        <v>13682</v>
      </c>
      <c r="F9600" s="180" t="s">
        <v>47</v>
      </c>
    </row>
    <row r="9601" spans="1:6">
      <c r="A9601" s="180" t="s">
        <v>397</v>
      </c>
      <c r="B9601" s="181">
        <v>3874</v>
      </c>
      <c r="C9601" s="181">
        <v>328100</v>
      </c>
      <c r="D9601" s="181">
        <v>4</v>
      </c>
      <c r="E9601" s="180" t="s">
        <v>13683</v>
      </c>
      <c r="F9601" s="180" t="s">
        <v>220</v>
      </c>
    </row>
    <row r="9602" spans="1:6">
      <c r="A9602" s="180" t="s">
        <v>397</v>
      </c>
      <c r="B9602" s="181">
        <v>8493</v>
      </c>
      <c r="C9602" s="181">
        <v>133100</v>
      </c>
      <c r="D9602" s="181">
        <v>5</v>
      </c>
      <c r="E9602" s="180" t="s">
        <v>13684</v>
      </c>
      <c r="F9602" s="180" t="s">
        <v>22</v>
      </c>
    </row>
    <row r="9603" spans="1:6">
      <c r="A9603" s="180" t="s">
        <v>397</v>
      </c>
      <c r="B9603" s="181">
        <v>4340</v>
      </c>
      <c r="C9603" s="181">
        <v>348300</v>
      </c>
      <c r="D9603" s="181">
        <v>4</v>
      </c>
      <c r="E9603" s="180" t="s">
        <v>13685</v>
      </c>
      <c r="F9603" s="180" t="s">
        <v>47</v>
      </c>
    </row>
    <row r="9604" spans="1:6">
      <c r="A9604" s="180" t="s">
        <v>397</v>
      </c>
      <c r="B9604" s="181">
        <v>3200</v>
      </c>
      <c r="C9604" s="181">
        <v>254000</v>
      </c>
      <c r="D9604" s="181">
        <v>5</v>
      </c>
      <c r="E9604" s="180" t="s">
        <v>13686</v>
      </c>
      <c r="F9604" s="180" t="s">
        <v>118</v>
      </c>
    </row>
    <row r="9605" spans="1:6">
      <c r="A9605" s="180" t="s">
        <v>397</v>
      </c>
      <c r="B9605" s="181">
        <v>5816</v>
      </c>
      <c r="C9605" s="181">
        <v>154600</v>
      </c>
      <c r="D9605" s="181">
        <v>6</v>
      </c>
      <c r="E9605" s="180" t="s">
        <v>13687</v>
      </c>
      <c r="F9605" s="180" t="s">
        <v>22</v>
      </c>
    </row>
    <row r="9606" spans="1:6">
      <c r="A9606" s="180" t="s">
        <v>397</v>
      </c>
      <c r="B9606" s="181">
        <v>4952</v>
      </c>
      <c r="C9606" s="181">
        <v>671200</v>
      </c>
      <c r="D9606" s="181">
        <v>4</v>
      </c>
      <c r="E9606" s="180" t="s">
        <v>13688</v>
      </c>
      <c r="F9606" s="180" t="s">
        <v>67</v>
      </c>
    </row>
    <row r="9607" spans="1:6">
      <c r="A9607" s="180" t="s">
        <v>397</v>
      </c>
      <c r="B9607" s="181">
        <v>7296</v>
      </c>
      <c r="C9607" s="181">
        <v>439100</v>
      </c>
      <c r="D9607" s="181">
        <v>8</v>
      </c>
      <c r="E9607" s="180" t="s">
        <v>13689</v>
      </c>
      <c r="F9607" s="180" t="s">
        <v>189</v>
      </c>
    </row>
    <row r="9608" spans="1:6">
      <c r="A9608" s="180" t="s">
        <v>397</v>
      </c>
      <c r="B9608" s="181">
        <v>3497</v>
      </c>
      <c r="C9608" s="181">
        <v>476300</v>
      </c>
      <c r="D9608" s="181">
        <v>4</v>
      </c>
      <c r="E9608" s="180" t="s">
        <v>13690</v>
      </c>
      <c r="F9608" s="180" t="s">
        <v>67</v>
      </c>
    </row>
    <row r="9609" spans="1:6">
      <c r="A9609" s="180" t="s">
        <v>397</v>
      </c>
      <c r="B9609" s="181">
        <v>6864</v>
      </c>
      <c r="C9609" s="181">
        <v>540900</v>
      </c>
      <c r="D9609" s="181">
        <v>7</v>
      </c>
      <c r="E9609" s="180" t="s">
        <v>13691</v>
      </c>
      <c r="F9609" s="180" t="s">
        <v>60</v>
      </c>
    </row>
    <row r="9610" spans="1:6">
      <c r="A9610" s="180" t="s">
        <v>397</v>
      </c>
      <c r="B9610" s="181">
        <v>5197</v>
      </c>
      <c r="C9610" s="181">
        <v>249200</v>
      </c>
      <c r="D9610" s="181">
        <v>4</v>
      </c>
      <c r="E9610" s="180" t="s">
        <v>13692</v>
      </c>
      <c r="F9610" s="180" t="s">
        <v>3</v>
      </c>
    </row>
    <row r="9611" spans="1:6">
      <c r="A9611" s="180" t="s">
        <v>397</v>
      </c>
      <c r="B9611" s="181">
        <v>8920</v>
      </c>
      <c r="C9611" s="181">
        <v>117400</v>
      </c>
      <c r="D9611" s="181">
        <v>4</v>
      </c>
      <c r="E9611" s="180" t="s">
        <v>13693</v>
      </c>
      <c r="F9611" s="180" t="s">
        <v>22</v>
      </c>
    </row>
    <row r="9612" spans="1:6">
      <c r="A9612" s="180" t="s">
        <v>397</v>
      </c>
      <c r="B9612" s="181">
        <v>2431</v>
      </c>
      <c r="C9612" s="181">
        <v>151500</v>
      </c>
      <c r="D9612" s="181">
        <v>5</v>
      </c>
      <c r="E9612" s="180" t="s">
        <v>13694</v>
      </c>
      <c r="F9612" s="180" t="s">
        <v>118</v>
      </c>
    </row>
    <row r="9613" spans="1:6">
      <c r="A9613" s="180" t="s">
        <v>397</v>
      </c>
      <c r="B9613" s="181">
        <v>8140</v>
      </c>
      <c r="C9613" s="181">
        <v>113600</v>
      </c>
      <c r="D9613" s="181">
        <v>4</v>
      </c>
      <c r="E9613" s="180" t="s">
        <v>13695</v>
      </c>
      <c r="F9613" s="180" t="s">
        <v>22</v>
      </c>
    </row>
    <row r="9614" spans="1:6">
      <c r="A9614" s="180" t="s">
        <v>397</v>
      </c>
      <c r="B9614" s="181">
        <v>6972</v>
      </c>
      <c r="C9614" s="181">
        <v>411000</v>
      </c>
      <c r="D9614" s="181">
        <v>6</v>
      </c>
      <c r="E9614" s="180" t="s">
        <v>13696</v>
      </c>
      <c r="F9614" s="180" t="s">
        <v>47</v>
      </c>
    </row>
    <row r="9615" spans="1:6">
      <c r="A9615" s="180" t="s">
        <v>397</v>
      </c>
      <c r="B9615" s="181">
        <v>7972</v>
      </c>
      <c r="C9615" s="181">
        <v>305600</v>
      </c>
      <c r="D9615" s="181">
        <v>4</v>
      </c>
      <c r="E9615" s="180" t="s">
        <v>13697</v>
      </c>
      <c r="F9615" s="180" t="s">
        <v>60</v>
      </c>
    </row>
    <row r="9616" spans="1:6">
      <c r="A9616" s="180" t="s">
        <v>397</v>
      </c>
      <c r="B9616" s="181">
        <v>5856</v>
      </c>
      <c r="C9616" s="181">
        <v>340900</v>
      </c>
      <c r="D9616" s="181">
        <v>4</v>
      </c>
      <c r="E9616" s="180" t="s">
        <v>13698</v>
      </c>
      <c r="F9616" s="180" t="s">
        <v>47</v>
      </c>
    </row>
    <row r="9617" spans="1:6">
      <c r="A9617" s="180" t="s">
        <v>397</v>
      </c>
      <c r="B9617" s="181">
        <v>2960</v>
      </c>
      <c r="C9617" s="181">
        <v>107500</v>
      </c>
      <c r="D9617" s="181">
        <v>4</v>
      </c>
      <c r="E9617" s="180" t="s">
        <v>13699</v>
      </c>
      <c r="F9617" s="180" t="s">
        <v>160</v>
      </c>
    </row>
    <row r="9618" spans="1:6">
      <c r="A9618" s="180" t="s">
        <v>397</v>
      </c>
      <c r="B9618" s="181">
        <v>5376</v>
      </c>
      <c r="C9618" s="181">
        <v>70900</v>
      </c>
      <c r="D9618" s="181">
        <v>4</v>
      </c>
      <c r="E9618" s="180" t="s">
        <v>13700</v>
      </c>
      <c r="F9618" s="180" t="s">
        <v>22</v>
      </c>
    </row>
    <row r="9619" spans="1:6">
      <c r="A9619" s="180" t="s">
        <v>397</v>
      </c>
      <c r="B9619" s="181">
        <v>6305</v>
      </c>
      <c r="C9619" s="181">
        <v>299900</v>
      </c>
      <c r="D9619" s="181">
        <v>8</v>
      </c>
      <c r="E9619" s="180" t="s">
        <v>13701</v>
      </c>
      <c r="F9619" s="180" t="s">
        <v>299</v>
      </c>
    </row>
    <row r="9620" spans="1:6">
      <c r="A9620" s="180" t="s">
        <v>397</v>
      </c>
      <c r="B9620" s="181">
        <v>5805</v>
      </c>
      <c r="C9620" s="181">
        <v>190100</v>
      </c>
      <c r="D9620" s="181">
        <v>5</v>
      </c>
      <c r="E9620" s="180" t="s">
        <v>13702</v>
      </c>
      <c r="F9620" s="180" t="s">
        <v>313</v>
      </c>
    </row>
    <row r="9621" spans="1:6">
      <c r="A9621" s="180" t="s">
        <v>397</v>
      </c>
      <c r="B9621" s="181">
        <v>2784</v>
      </c>
      <c r="C9621" s="181">
        <v>160600</v>
      </c>
      <c r="D9621" s="181">
        <v>5</v>
      </c>
      <c r="E9621" s="180" t="s">
        <v>13703</v>
      </c>
      <c r="F9621" s="180" t="s">
        <v>160</v>
      </c>
    </row>
    <row r="9622" spans="1:6">
      <c r="A9622" s="180" t="s">
        <v>397</v>
      </c>
      <c r="B9622" s="181">
        <v>3445</v>
      </c>
      <c r="C9622" s="181">
        <v>187000</v>
      </c>
      <c r="D9622" s="181">
        <v>5</v>
      </c>
      <c r="E9622" s="180" t="s">
        <v>13704</v>
      </c>
      <c r="F9622" s="180" t="s">
        <v>128</v>
      </c>
    </row>
    <row r="9623" spans="1:6">
      <c r="A9623" s="180" t="s">
        <v>397</v>
      </c>
      <c r="B9623" s="181">
        <v>5394</v>
      </c>
      <c r="C9623" s="181">
        <v>140300</v>
      </c>
      <c r="D9623" s="181">
        <v>4</v>
      </c>
      <c r="E9623" s="180" t="s">
        <v>13705</v>
      </c>
      <c r="F9623" s="180" t="s">
        <v>22</v>
      </c>
    </row>
    <row r="9624" spans="1:6">
      <c r="A9624" s="180" t="s">
        <v>397</v>
      </c>
      <c r="B9624" s="181">
        <v>6804</v>
      </c>
      <c r="C9624" s="181">
        <v>374300</v>
      </c>
      <c r="D9624" s="181">
        <v>6</v>
      </c>
      <c r="E9624" s="180" t="s">
        <v>13706</v>
      </c>
      <c r="F9624" s="180" t="s">
        <v>194</v>
      </c>
    </row>
    <row r="9625" spans="1:6">
      <c r="A9625" s="180" t="s">
        <v>397</v>
      </c>
      <c r="B9625" s="181">
        <v>7560</v>
      </c>
      <c r="C9625" s="181">
        <v>311100</v>
      </c>
      <c r="D9625" s="181">
        <v>4</v>
      </c>
      <c r="E9625" s="180" t="s">
        <v>13707</v>
      </c>
      <c r="F9625" s="180" t="s">
        <v>3</v>
      </c>
    </row>
    <row r="9626" spans="1:6">
      <c r="A9626" s="180" t="s">
        <v>397</v>
      </c>
      <c r="B9626" s="181">
        <v>1794</v>
      </c>
      <c r="C9626" s="181">
        <v>378800</v>
      </c>
      <c r="D9626" s="181">
        <v>6</v>
      </c>
      <c r="E9626" s="180" t="s">
        <v>13708</v>
      </c>
      <c r="F9626" s="180" t="s">
        <v>3</v>
      </c>
    </row>
    <row r="9627" spans="1:6">
      <c r="A9627" s="180" t="s">
        <v>397</v>
      </c>
      <c r="B9627" s="181">
        <v>2216</v>
      </c>
      <c r="C9627" s="181">
        <v>176800</v>
      </c>
      <c r="D9627" s="181">
        <v>4</v>
      </c>
      <c r="E9627" s="180" t="s">
        <v>13709</v>
      </c>
      <c r="F9627" s="180" t="s">
        <v>189</v>
      </c>
    </row>
    <row r="9628" spans="1:6">
      <c r="A9628" s="180" t="s">
        <v>397</v>
      </c>
      <c r="B9628" s="181">
        <v>5296</v>
      </c>
      <c r="C9628" s="181">
        <v>119300</v>
      </c>
      <c r="D9628" s="181">
        <v>5</v>
      </c>
      <c r="E9628" s="180" t="s">
        <v>13710</v>
      </c>
      <c r="F9628" s="180" t="s">
        <v>160</v>
      </c>
    </row>
    <row r="9629" spans="1:6">
      <c r="A9629" s="180" t="s">
        <v>397</v>
      </c>
      <c r="B9629" s="181">
        <v>4388</v>
      </c>
      <c r="C9629" s="181">
        <v>366000</v>
      </c>
      <c r="D9629" s="181">
        <v>4</v>
      </c>
      <c r="E9629" s="180" t="s">
        <v>13711</v>
      </c>
      <c r="F9629" s="180" t="s">
        <v>47</v>
      </c>
    </row>
    <row r="9630" spans="1:6">
      <c r="A9630" s="180" t="s">
        <v>397</v>
      </c>
      <c r="B9630" s="181">
        <v>6815</v>
      </c>
      <c r="C9630" s="181">
        <v>97900</v>
      </c>
      <c r="D9630" s="181">
        <v>4</v>
      </c>
      <c r="E9630" s="180" t="s">
        <v>13712</v>
      </c>
      <c r="F9630" s="180" t="s">
        <v>22</v>
      </c>
    </row>
    <row r="9631" spans="1:6">
      <c r="A9631" s="180" t="s">
        <v>397</v>
      </c>
      <c r="B9631" s="181">
        <v>3280</v>
      </c>
      <c r="C9631" s="181">
        <v>108200</v>
      </c>
      <c r="D9631" s="181">
        <v>4</v>
      </c>
      <c r="E9631" s="180" t="s">
        <v>13713</v>
      </c>
      <c r="F9631" s="180" t="s">
        <v>22</v>
      </c>
    </row>
    <row r="9632" spans="1:6">
      <c r="A9632" s="180" t="s">
        <v>397</v>
      </c>
      <c r="B9632" s="181">
        <v>5145</v>
      </c>
      <c r="C9632" s="181">
        <v>295900</v>
      </c>
      <c r="D9632" s="181">
        <v>4</v>
      </c>
      <c r="E9632" s="180" t="s">
        <v>13714</v>
      </c>
      <c r="F9632" s="180" t="s">
        <v>60</v>
      </c>
    </row>
    <row r="9633" spans="1:6">
      <c r="A9633" s="180" t="s">
        <v>397</v>
      </c>
      <c r="B9633" s="181">
        <v>5280</v>
      </c>
      <c r="C9633" s="181">
        <v>314800</v>
      </c>
      <c r="D9633" s="181">
        <v>6</v>
      </c>
      <c r="E9633" s="180" t="s">
        <v>13715</v>
      </c>
      <c r="F9633" s="180" t="s">
        <v>194</v>
      </c>
    </row>
    <row r="9634" spans="1:6">
      <c r="A9634" s="180" t="s">
        <v>397</v>
      </c>
      <c r="B9634" s="181">
        <v>3278</v>
      </c>
      <c r="C9634" s="181">
        <v>330300</v>
      </c>
      <c r="D9634" s="181">
        <v>4</v>
      </c>
      <c r="E9634" s="180" t="s">
        <v>13716</v>
      </c>
      <c r="F9634" s="180" t="s">
        <v>67</v>
      </c>
    </row>
    <row r="9635" spans="1:6">
      <c r="A9635" s="180" t="s">
        <v>397</v>
      </c>
      <c r="B9635" s="181">
        <v>3120</v>
      </c>
      <c r="C9635" s="181">
        <v>254400</v>
      </c>
      <c r="D9635" s="181">
        <v>4</v>
      </c>
      <c r="E9635" s="180" t="s">
        <v>13717</v>
      </c>
      <c r="F9635" s="180" t="s">
        <v>3</v>
      </c>
    </row>
    <row r="9636" spans="1:6">
      <c r="A9636" s="180" t="s">
        <v>397</v>
      </c>
      <c r="B9636" s="181">
        <v>3947</v>
      </c>
      <c r="C9636" s="181">
        <v>335900</v>
      </c>
      <c r="D9636" s="181">
        <v>4</v>
      </c>
      <c r="E9636" s="180" t="s">
        <v>13718</v>
      </c>
      <c r="F9636" s="180" t="s">
        <v>47</v>
      </c>
    </row>
    <row r="9637" spans="1:6">
      <c r="A9637" s="180" t="s">
        <v>397</v>
      </c>
      <c r="B9637" s="181">
        <v>3008</v>
      </c>
      <c r="C9637" s="181">
        <v>210500</v>
      </c>
      <c r="D9637" s="181">
        <v>4</v>
      </c>
      <c r="E9637" s="180" t="s">
        <v>13719</v>
      </c>
      <c r="F9637" s="180" t="s">
        <v>118</v>
      </c>
    </row>
    <row r="9638" spans="1:6">
      <c r="A9638" s="180" t="s">
        <v>397</v>
      </c>
      <c r="B9638" s="181">
        <v>4817</v>
      </c>
      <c r="C9638" s="181">
        <v>384300</v>
      </c>
      <c r="D9638" s="181">
        <v>4</v>
      </c>
      <c r="E9638" s="180" t="s">
        <v>13720</v>
      </c>
      <c r="F9638" s="180" t="s">
        <v>47</v>
      </c>
    </row>
    <row r="9639" spans="1:6">
      <c r="A9639" s="180" t="s">
        <v>397</v>
      </c>
      <c r="B9639" s="181">
        <v>6848</v>
      </c>
      <c r="C9639" s="181">
        <v>300600</v>
      </c>
      <c r="D9639" s="181">
        <v>4</v>
      </c>
      <c r="E9639" s="180" t="s">
        <v>13721</v>
      </c>
      <c r="F9639" s="180" t="s">
        <v>3</v>
      </c>
    </row>
    <row r="9640" spans="1:6">
      <c r="A9640" s="180" t="s">
        <v>397</v>
      </c>
      <c r="B9640" s="181">
        <v>5932</v>
      </c>
      <c r="C9640" s="181">
        <v>465500</v>
      </c>
      <c r="D9640" s="181">
        <v>4</v>
      </c>
      <c r="E9640" s="180" t="s">
        <v>13722</v>
      </c>
      <c r="F9640" s="180" t="s">
        <v>200</v>
      </c>
    </row>
    <row r="9641" spans="1:6">
      <c r="A9641" s="180" t="s">
        <v>397</v>
      </c>
      <c r="B9641" s="181">
        <v>4212</v>
      </c>
      <c r="C9641" s="181">
        <v>196100</v>
      </c>
      <c r="D9641" s="181">
        <v>4</v>
      </c>
      <c r="E9641" s="180" t="s">
        <v>13723</v>
      </c>
      <c r="F9641" s="180" t="s">
        <v>189</v>
      </c>
    </row>
    <row r="9642" spans="1:6">
      <c r="A9642" s="180" t="s">
        <v>397</v>
      </c>
      <c r="B9642" s="181">
        <v>7304</v>
      </c>
      <c r="C9642" s="181">
        <v>77300</v>
      </c>
      <c r="D9642" s="181">
        <v>4</v>
      </c>
      <c r="E9642" s="180" t="s">
        <v>13724</v>
      </c>
      <c r="F9642" s="180" t="s">
        <v>22</v>
      </c>
    </row>
    <row r="9643" spans="1:6">
      <c r="A9643" s="180" t="s">
        <v>397</v>
      </c>
      <c r="B9643" s="181">
        <v>2812</v>
      </c>
      <c r="C9643" s="181">
        <v>157100</v>
      </c>
      <c r="D9643" s="181">
        <v>4</v>
      </c>
      <c r="E9643" s="180" t="s">
        <v>13725</v>
      </c>
      <c r="F9643" s="180" t="s">
        <v>256</v>
      </c>
    </row>
    <row r="9644" spans="1:6">
      <c r="A9644" s="180" t="s">
        <v>397</v>
      </c>
      <c r="B9644" s="181">
        <v>2210</v>
      </c>
      <c r="C9644" s="181">
        <v>103400</v>
      </c>
      <c r="D9644" s="181">
        <v>4</v>
      </c>
      <c r="E9644" s="180" t="s">
        <v>13726</v>
      </c>
      <c r="F9644" s="180" t="s">
        <v>160</v>
      </c>
    </row>
    <row r="9645" spans="1:6">
      <c r="A9645" s="180" t="s">
        <v>397</v>
      </c>
      <c r="B9645" s="181">
        <v>8572</v>
      </c>
      <c r="C9645" s="181">
        <v>410400</v>
      </c>
      <c r="D9645" s="181">
        <v>6</v>
      </c>
      <c r="E9645" s="180" t="s">
        <v>13727</v>
      </c>
      <c r="F9645" s="180" t="s">
        <v>3</v>
      </c>
    </row>
    <row r="9646" spans="1:6">
      <c r="A9646" s="180" t="s">
        <v>397</v>
      </c>
      <c r="B9646" s="181">
        <v>2860</v>
      </c>
      <c r="C9646" s="181">
        <v>275400</v>
      </c>
      <c r="D9646" s="181">
        <v>4</v>
      </c>
      <c r="E9646" s="180" t="s">
        <v>13728</v>
      </c>
      <c r="F9646" s="180" t="s">
        <v>47</v>
      </c>
    </row>
    <row r="9647" spans="1:6">
      <c r="A9647" s="180" t="s">
        <v>397</v>
      </c>
      <c r="B9647" s="181">
        <v>3280</v>
      </c>
      <c r="C9647" s="181">
        <v>103200</v>
      </c>
      <c r="D9647" s="181">
        <v>4</v>
      </c>
      <c r="E9647" s="180" t="s">
        <v>13729</v>
      </c>
      <c r="F9647" s="180" t="s">
        <v>245</v>
      </c>
    </row>
    <row r="9648" spans="1:6">
      <c r="A9648" s="180" t="s">
        <v>397</v>
      </c>
      <c r="B9648" s="181">
        <v>5376</v>
      </c>
      <c r="C9648" s="181">
        <v>387800</v>
      </c>
      <c r="D9648" s="181">
        <v>6</v>
      </c>
      <c r="E9648" s="180" t="s">
        <v>13730</v>
      </c>
      <c r="F9648" s="180" t="s">
        <v>133</v>
      </c>
    </row>
    <row r="9649" spans="1:6">
      <c r="A9649" s="180" t="s">
        <v>397</v>
      </c>
      <c r="B9649" s="181">
        <v>4198</v>
      </c>
      <c r="C9649" s="181">
        <v>149800</v>
      </c>
      <c r="D9649" s="181">
        <v>4</v>
      </c>
      <c r="E9649" s="180" t="s">
        <v>13731</v>
      </c>
      <c r="F9649" s="180" t="s">
        <v>176</v>
      </c>
    </row>
    <row r="9650" spans="1:6">
      <c r="A9650" s="180" t="s">
        <v>397</v>
      </c>
      <c r="B9650" s="181">
        <v>5523</v>
      </c>
      <c r="C9650" s="181">
        <v>268300</v>
      </c>
      <c r="D9650" s="181">
        <v>4</v>
      </c>
      <c r="E9650" s="180" t="s">
        <v>13732</v>
      </c>
      <c r="F9650" s="180" t="s">
        <v>47</v>
      </c>
    </row>
    <row r="9651" spans="1:6">
      <c r="A9651" s="180" t="s">
        <v>397</v>
      </c>
      <c r="B9651" s="181">
        <v>8339</v>
      </c>
      <c r="C9651" s="181">
        <v>406700</v>
      </c>
      <c r="D9651" s="181">
        <v>8</v>
      </c>
      <c r="E9651" s="180" t="s">
        <v>13733</v>
      </c>
      <c r="F9651" s="180" t="s">
        <v>60</v>
      </c>
    </row>
    <row r="9652" spans="1:6">
      <c r="A9652" s="180" t="s">
        <v>397</v>
      </c>
      <c r="B9652" s="181">
        <v>7542</v>
      </c>
      <c r="C9652" s="181">
        <v>518200</v>
      </c>
      <c r="D9652" s="181">
        <v>4</v>
      </c>
      <c r="E9652" s="180" t="s">
        <v>13734</v>
      </c>
      <c r="F9652" s="180" t="s">
        <v>3</v>
      </c>
    </row>
    <row r="9653" spans="1:6">
      <c r="A9653" s="180" t="s">
        <v>397</v>
      </c>
      <c r="B9653" s="181">
        <v>4037</v>
      </c>
      <c r="C9653" s="181">
        <v>132400</v>
      </c>
      <c r="D9653" s="181">
        <v>4</v>
      </c>
      <c r="E9653" s="180" t="s">
        <v>13735</v>
      </c>
      <c r="F9653" s="180" t="s">
        <v>160</v>
      </c>
    </row>
    <row r="9654" spans="1:6">
      <c r="A9654" s="180" t="s">
        <v>397</v>
      </c>
      <c r="B9654" s="181">
        <v>3664</v>
      </c>
      <c r="C9654" s="181">
        <v>485500</v>
      </c>
      <c r="D9654" s="181">
        <v>5</v>
      </c>
      <c r="E9654" s="180" t="s">
        <v>13736</v>
      </c>
      <c r="F9654" s="180" t="s">
        <v>67</v>
      </c>
    </row>
    <row r="9655" spans="1:6">
      <c r="A9655" s="180" t="s">
        <v>397</v>
      </c>
      <c r="B9655" s="181">
        <v>2880</v>
      </c>
      <c r="C9655" s="181">
        <v>184800</v>
      </c>
      <c r="D9655" s="181">
        <v>4</v>
      </c>
      <c r="E9655" s="180" t="s">
        <v>13737</v>
      </c>
      <c r="F9655" s="180" t="s">
        <v>194</v>
      </c>
    </row>
    <row r="9656" spans="1:6">
      <c r="A9656" s="180" t="s">
        <v>397</v>
      </c>
      <c r="B9656" s="181">
        <v>4824</v>
      </c>
      <c r="C9656" s="181">
        <v>195400</v>
      </c>
      <c r="D9656" s="181">
        <v>4</v>
      </c>
      <c r="E9656" s="180" t="s">
        <v>13738</v>
      </c>
      <c r="F9656" s="180" t="s">
        <v>189</v>
      </c>
    </row>
    <row r="9657" spans="1:6">
      <c r="A9657" s="180" t="s">
        <v>397</v>
      </c>
      <c r="B9657" s="181">
        <v>5648</v>
      </c>
      <c r="C9657" s="181">
        <v>265900</v>
      </c>
      <c r="D9657" s="181">
        <v>4</v>
      </c>
      <c r="E9657" s="180" t="s">
        <v>13739</v>
      </c>
      <c r="F9657" s="180" t="s">
        <v>3</v>
      </c>
    </row>
    <row r="9658" spans="1:6">
      <c r="A9658" s="180" t="s">
        <v>397</v>
      </c>
      <c r="B9658" s="181">
        <v>6468</v>
      </c>
      <c r="C9658" s="181">
        <v>295700</v>
      </c>
      <c r="D9658" s="181">
        <v>6</v>
      </c>
      <c r="E9658" s="180" t="s">
        <v>13740</v>
      </c>
      <c r="F9658" s="180" t="s">
        <v>3</v>
      </c>
    </row>
    <row r="9659" spans="1:6">
      <c r="A9659" s="180" t="s">
        <v>397</v>
      </c>
      <c r="B9659" s="181">
        <v>6244</v>
      </c>
      <c r="C9659" s="181">
        <v>112200</v>
      </c>
      <c r="D9659" s="181">
        <v>4</v>
      </c>
      <c r="E9659" s="180" t="s">
        <v>13741</v>
      </c>
      <c r="F9659" s="180" t="s">
        <v>22</v>
      </c>
    </row>
    <row r="9660" spans="1:6">
      <c r="A9660" s="180" t="s">
        <v>397</v>
      </c>
      <c r="B9660" s="181">
        <v>5293</v>
      </c>
      <c r="C9660" s="181">
        <v>221800</v>
      </c>
      <c r="D9660" s="181">
        <v>6</v>
      </c>
      <c r="E9660" s="180" t="s">
        <v>13742</v>
      </c>
      <c r="F9660" s="180" t="s">
        <v>290</v>
      </c>
    </row>
    <row r="9661" spans="1:6">
      <c r="A9661" s="180" t="s">
        <v>397</v>
      </c>
      <c r="B9661" s="181">
        <v>5373</v>
      </c>
      <c r="C9661" s="181">
        <v>555300</v>
      </c>
      <c r="D9661" s="181">
        <v>6</v>
      </c>
      <c r="E9661" s="180" t="s">
        <v>13743</v>
      </c>
      <c r="F9661" s="180" t="s">
        <v>220</v>
      </c>
    </row>
    <row r="9662" spans="1:6">
      <c r="A9662" s="180" t="s">
        <v>397</v>
      </c>
      <c r="B9662" s="181">
        <v>9091</v>
      </c>
      <c r="C9662" s="181">
        <v>107200</v>
      </c>
      <c r="D9662" s="181">
        <v>5</v>
      </c>
      <c r="E9662" s="180" t="s">
        <v>13744</v>
      </c>
      <c r="F9662" s="180" t="s">
        <v>22</v>
      </c>
    </row>
    <row r="9663" spans="1:6">
      <c r="A9663" s="180" t="s">
        <v>397</v>
      </c>
      <c r="B9663" s="181">
        <v>6297</v>
      </c>
      <c r="C9663" s="181">
        <v>121300</v>
      </c>
      <c r="D9663" s="181">
        <v>4</v>
      </c>
      <c r="E9663" s="180" t="s">
        <v>13745</v>
      </c>
      <c r="F9663" s="180" t="s">
        <v>22</v>
      </c>
    </row>
    <row r="9664" spans="1:6">
      <c r="A9664" s="180" t="s">
        <v>397</v>
      </c>
      <c r="B9664" s="181">
        <v>3300</v>
      </c>
      <c r="C9664" s="181">
        <v>158300</v>
      </c>
      <c r="D9664" s="181">
        <v>4</v>
      </c>
      <c r="E9664" s="180" t="s">
        <v>13746</v>
      </c>
      <c r="F9664" s="180" t="s">
        <v>128</v>
      </c>
    </row>
    <row r="9665" spans="1:6">
      <c r="A9665" s="180" t="s">
        <v>397</v>
      </c>
      <c r="B9665" s="181">
        <v>3272</v>
      </c>
      <c r="C9665" s="181">
        <v>353900</v>
      </c>
      <c r="D9665" s="181">
        <v>4</v>
      </c>
      <c r="E9665" s="180" t="s">
        <v>13747</v>
      </c>
      <c r="F9665" s="180" t="s">
        <v>47</v>
      </c>
    </row>
    <row r="9666" spans="1:6">
      <c r="A9666" s="180" t="s">
        <v>397</v>
      </c>
      <c r="B9666" s="181">
        <v>3300</v>
      </c>
      <c r="C9666" s="181">
        <v>105400</v>
      </c>
      <c r="D9666" s="181">
        <v>4</v>
      </c>
      <c r="E9666" s="180" t="s">
        <v>13748</v>
      </c>
      <c r="F9666" s="180" t="s">
        <v>128</v>
      </c>
    </row>
    <row r="9667" spans="1:6">
      <c r="A9667" s="180" t="s">
        <v>397</v>
      </c>
      <c r="B9667" s="181">
        <v>3752</v>
      </c>
      <c r="C9667" s="181">
        <v>233300</v>
      </c>
      <c r="D9667" s="181">
        <v>4</v>
      </c>
      <c r="E9667" s="180" t="s">
        <v>13749</v>
      </c>
      <c r="F9667" s="180" t="s">
        <v>128</v>
      </c>
    </row>
    <row r="9668" spans="1:6">
      <c r="A9668" s="180" t="s">
        <v>397</v>
      </c>
      <c r="B9668" s="181">
        <v>4856</v>
      </c>
      <c r="C9668" s="181">
        <v>403200</v>
      </c>
      <c r="D9668" s="181">
        <v>4</v>
      </c>
      <c r="E9668" s="180" t="s">
        <v>13750</v>
      </c>
      <c r="F9668" s="180" t="s">
        <v>47</v>
      </c>
    </row>
    <row r="9669" spans="1:6">
      <c r="A9669" s="180" t="s">
        <v>397</v>
      </c>
      <c r="B9669" s="181">
        <v>3268</v>
      </c>
      <c r="C9669" s="181">
        <v>138300</v>
      </c>
      <c r="D9669" s="181">
        <v>4</v>
      </c>
      <c r="E9669" s="180" t="s">
        <v>13751</v>
      </c>
      <c r="F9669" s="180" t="s">
        <v>281</v>
      </c>
    </row>
    <row r="9670" spans="1:6">
      <c r="A9670" s="180" t="s">
        <v>397</v>
      </c>
      <c r="B9670" s="181">
        <v>3746</v>
      </c>
      <c r="C9670" s="181">
        <v>120600</v>
      </c>
      <c r="D9670" s="181">
        <v>4</v>
      </c>
      <c r="E9670" s="180" t="s">
        <v>13752</v>
      </c>
      <c r="F9670" s="180" t="s">
        <v>160</v>
      </c>
    </row>
    <row r="9671" spans="1:6">
      <c r="A9671" s="180" t="s">
        <v>397</v>
      </c>
      <c r="B9671" s="181">
        <v>3243</v>
      </c>
      <c r="C9671" s="181">
        <v>165300</v>
      </c>
      <c r="D9671" s="181">
        <v>4</v>
      </c>
      <c r="E9671" s="180" t="s">
        <v>13753</v>
      </c>
      <c r="F9671" s="180" t="s">
        <v>189</v>
      </c>
    </row>
    <row r="9672" spans="1:6">
      <c r="A9672" s="180" t="s">
        <v>397</v>
      </c>
      <c r="B9672" s="181">
        <v>2648</v>
      </c>
      <c r="C9672" s="181">
        <v>203900</v>
      </c>
      <c r="D9672" s="181">
        <v>4</v>
      </c>
      <c r="E9672" s="180" t="s">
        <v>13754</v>
      </c>
      <c r="F9672" s="180" t="s">
        <v>136</v>
      </c>
    </row>
    <row r="9673" spans="1:6">
      <c r="A9673" s="180" t="s">
        <v>397</v>
      </c>
      <c r="B9673" s="181">
        <v>2856</v>
      </c>
      <c r="C9673" s="181">
        <v>77100</v>
      </c>
      <c r="D9673" s="181">
        <v>4</v>
      </c>
      <c r="E9673" s="180" t="s">
        <v>13755</v>
      </c>
      <c r="F9673" s="180" t="s">
        <v>160</v>
      </c>
    </row>
    <row r="9674" spans="1:6">
      <c r="A9674" s="180" t="s">
        <v>397</v>
      </c>
      <c r="B9674" s="181">
        <v>4389</v>
      </c>
      <c r="C9674" s="181">
        <v>140500</v>
      </c>
      <c r="D9674" s="181">
        <v>4</v>
      </c>
      <c r="E9674" s="180" t="s">
        <v>13756</v>
      </c>
      <c r="F9674" s="180" t="s">
        <v>22</v>
      </c>
    </row>
    <row r="9675" spans="1:6">
      <c r="A9675" s="180" t="s">
        <v>397</v>
      </c>
      <c r="B9675" s="181">
        <v>6732</v>
      </c>
      <c r="C9675" s="181">
        <v>120300</v>
      </c>
      <c r="D9675" s="181">
        <v>4</v>
      </c>
      <c r="E9675" s="180" t="s">
        <v>13757</v>
      </c>
      <c r="F9675" s="180" t="s">
        <v>22</v>
      </c>
    </row>
    <row r="9676" spans="1:6">
      <c r="A9676" s="180" t="s">
        <v>397</v>
      </c>
      <c r="B9676" s="181">
        <v>5220</v>
      </c>
      <c r="C9676" s="181">
        <v>274600</v>
      </c>
      <c r="D9676" s="181">
        <v>4</v>
      </c>
      <c r="E9676" s="180" t="s">
        <v>13758</v>
      </c>
      <c r="F9676" s="180" t="s">
        <v>3</v>
      </c>
    </row>
    <row r="9677" spans="1:6">
      <c r="A9677" s="180" t="s">
        <v>397</v>
      </c>
      <c r="B9677" s="181">
        <v>3920</v>
      </c>
      <c r="C9677" s="181">
        <v>220400</v>
      </c>
      <c r="D9677" s="181">
        <v>4</v>
      </c>
      <c r="E9677" s="180" t="s">
        <v>13759</v>
      </c>
      <c r="F9677" s="180" t="s">
        <v>68</v>
      </c>
    </row>
    <row r="9678" spans="1:6">
      <c r="A9678" s="180" t="s">
        <v>397</v>
      </c>
      <c r="B9678" s="181">
        <v>7410</v>
      </c>
      <c r="C9678" s="181">
        <v>385600</v>
      </c>
      <c r="D9678" s="181">
        <v>4</v>
      </c>
      <c r="E9678" s="180" t="s">
        <v>13760</v>
      </c>
      <c r="F9678" s="180" t="s">
        <v>60</v>
      </c>
    </row>
    <row r="9679" spans="1:6">
      <c r="A9679" s="180" t="s">
        <v>397</v>
      </c>
      <c r="B9679" s="181">
        <v>2446</v>
      </c>
      <c r="C9679" s="181">
        <v>195100</v>
      </c>
      <c r="D9679" s="181">
        <v>4</v>
      </c>
      <c r="E9679" s="180" t="s">
        <v>13761</v>
      </c>
      <c r="F9679" s="180" t="s">
        <v>144</v>
      </c>
    </row>
    <row r="9680" spans="1:6">
      <c r="A9680" s="180" t="s">
        <v>397</v>
      </c>
      <c r="B9680" s="181">
        <v>6192</v>
      </c>
      <c r="C9680" s="181">
        <v>289700</v>
      </c>
      <c r="D9680" s="181">
        <v>4</v>
      </c>
      <c r="E9680" s="180" t="s">
        <v>13762</v>
      </c>
      <c r="F9680" s="180" t="s">
        <v>60</v>
      </c>
    </row>
    <row r="9681" spans="1:6">
      <c r="A9681" s="180" t="s">
        <v>397</v>
      </c>
      <c r="B9681" s="181">
        <v>4842</v>
      </c>
      <c r="C9681" s="181">
        <v>111200</v>
      </c>
      <c r="D9681" s="181">
        <v>4</v>
      </c>
      <c r="E9681" s="180" t="s">
        <v>13763</v>
      </c>
      <c r="F9681" s="180" t="s">
        <v>22</v>
      </c>
    </row>
    <row r="9682" spans="1:6">
      <c r="A9682" s="180" t="s">
        <v>397</v>
      </c>
      <c r="B9682" s="181">
        <v>3988</v>
      </c>
      <c r="C9682" s="181">
        <v>485000</v>
      </c>
      <c r="D9682" s="181">
        <v>5</v>
      </c>
      <c r="E9682" s="180" t="s">
        <v>13764</v>
      </c>
      <c r="F9682" s="180" t="s">
        <v>144</v>
      </c>
    </row>
    <row r="9683" spans="1:6">
      <c r="A9683" s="180" t="s">
        <v>397</v>
      </c>
      <c r="B9683" s="181">
        <v>4692</v>
      </c>
      <c r="C9683" s="181">
        <v>545300</v>
      </c>
      <c r="D9683" s="181">
        <v>4</v>
      </c>
      <c r="E9683" s="180" t="s">
        <v>13765</v>
      </c>
      <c r="F9683" s="180" t="s">
        <v>47</v>
      </c>
    </row>
    <row r="9684" spans="1:6">
      <c r="A9684" s="180" t="s">
        <v>397</v>
      </c>
      <c r="B9684" s="181">
        <v>2640</v>
      </c>
      <c r="C9684" s="181">
        <v>290400</v>
      </c>
      <c r="D9684" s="181">
        <v>4</v>
      </c>
      <c r="E9684" s="180" t="s">
        <v>13766</v>
      </c>
      <c r="F9684" s="180" t="s">
        <v>128</v>
      </c>
    </row>
    <row r="9685" spans="1:6">
      <c r="A9685" s="180" t="s">
        <v>397</v>
      </c>
      <c r="B9685" s="181">
        <v>3393</v>
      </c>
      <c r="C9685" s="181">
        <v>326800</v>
      </c>
      <c r="D9685" s="181">
        <v>6</v>
      </c>
      <c r="E9685" s="180" t="s">
        <v>13767</v>
      </c>
      <c r="F9685" s="180" t="s">
        <v>47</v>
      </c>
    </row>
    <row r="9686" spans="1:6">
      <c r="A9686" s="180" t="s">
        <v>397</v>
      </c>
      <c r="B9686" s="181">
        <v>4957</v>
      </c>
      <c r="C9686" s="181">
        <v>518600</v>
      </c>
      <c r="D9686" s="181">
        <v>6</v>
      </c>
      <c r="E9686" s="180" t="s">
        <v>13768</v>
      </c>
      <c r="F9686" s="180" t="s">
        <v>118</v>
      </c>
    </row>
    <row r="9687" spans="1:6">
      <c r="A9687" s="180" t="s">
        <v>397</v>
      </c>
      <c r="B9687" s="181">
        <v>4500</v>
      </c>
      <c r="C9687" s="181">
        <v>226400</v>
      </c>
      <c r="D9687" s="181">
        <v>6</v>
      </c>
      <c r="E9687" s="180" t="s">
        <v>13769</v>
      </c>
      <c r="F9687" s="180" t="s">
        <v>128</v>
      </c>
    </row>
    <row r="9688" spans="1:6">
      <c r="A9688" s="180" t="s">
        <v>397</v>
      </c>
      <c r="B9688" s="181">
        <v>7593</v>
      </c>
      <c r="C9688" s="181">
        <v>757500</v>
      </c>
      <c r="D9688" s="181">
        <v>4</v>
      </c>
      <c r="E9688" s="180" t="s">
        <v>13770</v>
      </c>
      <c r="F9688" s="180" t="s">
        <v>317</v>
      </c>
    </row>
    <row r="9689" spans="1:6">
      <c r="A9689" s="180" t="s">
        <v>397</v>
      </c>
      <c r="B9689" s="181">
        <v>3432</v>
      </c>
      <c r="C9689" s="181">
        <v>281500</v>
      </c>
      <c r="D9689" s="181">
        <v>4</v>
      </c>
      <c r="E9689" s="180" t="s">
        <v>13771</v>
      </c>
      <c r="F9689" s="180" t="s">
        <v>124</v>
      </c>
    </row>
    <row r="9690" spans="1:6">
      <c r="A9690" s="180" t="s">
        <v>397</v>
      </c>
      <c r="B9690" s="181">
        <v>4704</v>
      </c>
      <c r="C9690" s="181">
        <v>262300</v>
      </c>
      <c r="D9690" s="181">
        <v>5</v>
      </c>
      <c r="E9690" s="180" t="s">
        <v>13772</v>
      </c>
      <c r="F9690" s="180" t="s">
        <v>189</v>
      </c>
    </row>
    <row r="9691" spans="1:6">
      <c r="A9691" s="180" t="s">
        <v>397</v>
      </c>
      <c r="B9691" s="181">
        <v>3780</v>
      </c>
      <c r="C9691" s="181">
        <v>249900</v>
      </c>
      <c r="D9691" s="181">
        <v>6</v>
      </c>
      <c r="E9691" s="180" t="s">
        <v>13773</v>
      </c>
      <c r="F9691" s="180" t="s">
        <v>194</v>
      </c>
    </row>
    <row r="9692" spans="1:6">
      <c r="A9692" s="180" t="s">
        <v>397</v>
      </c>
      <c r="B9692" s="181">
        <v>3968</v>
      </c>
      <c r="C9692" s="181">
        <v>335900</v>
      </c>
      <c r="D9692" s="181">
        <v>4</v>
      </c>
      <c r="E9692" s="180" t="s">
        <v>13774</v>
      </c>
      <c r="F9692" s="180" t="s">
        <v>192</v>
      </c>
    </row>
    <row r="9693" spans="1:6">
      <c r="A9693" s="180" t="s">
        <v>397</v>
      </c>
      <c r="B9693" s="181">
        <v>3162</v>
      </c>
      <c r="C9693" s="181">
        <v>223300</v>
      </c>
      <c r="D9693" s="181">
        <v>4</v>
      </c>
      <c r="E9693" s="180" t="s">
        <v>13775</v>
      </c>
      <c r="F9693" s="180" t="s">
        <v>118</v>
      </c>
    </row>
    <row r="9694" spans="1:6">
      <c r="A9694" s="180" t="s">
        <v>397</v>
      </c>
      <c r="B9694" s="181">
        <v>4612</v>
      </c>
      <c r="C9694" s="181">
        <v>250300</v>
      </c>
      <c r="D9694" s="181">
        <v>5</v>
      </c>
      <c r="E9694" s="180" t="s">
        <v>13776</v>
      </c>
      <c r="F9694" s="180" t="s">
        <v>60</v>
      </c>
    </row>
    <row r="9695" spans="1:6">
      <c r="A9695" s="180" t="s">
        <v>397</v>
      </c>
      <c r="B9695" s="181">
        <v>7488</v>
      </c>
      <c r="C9695" s="181">
        <v>330400</v>
      </c>
      <c r="D9695" s="181">
        <v>4</v>
      </c>
      <c r="E9695" s="180" t="s">
        <v>13777</v>
      </c>
      <c r="F9695" s="180" t="s">
        <v>3</v>
      </c>
    </row>
    <row r="9696" spans="1:6">
      <c r="A9696" s="180" t="s">
        <v>397</v>
      </c>
      <c r="B9696" s="181">
        <v>5463</v>
      </c>
      <c r="C9696" s="181">
        <v>172100</v>
      </c>
      <c r="D9696" s="181">
        <v>6</v>
      </c>
      <c r="E9696" s="180" t="s">
        <v>13778</v>
      </c>
      <c r="F9696" s="180" t="s">
        <v>22</v>
      </c>
    </row>
    <row r="9697" spans="1:6">
      <c r="A9697" s="180" t="s">
        <v>397</v>
      </c>
      <c r="B9697" s="181">
        <v>6950</v>
      </c>
      <c r="C9697" s="181">
        <v>533200</v>
      </c>
      <c r="D9697" s="181">
        <v>8</v>
      </c>
      <c r="E9697" s="180" t="s">
        <v>13779</v>
      </c>
      <c r="F9697" s="180" t="s">
        <v>194</v>
      </c>
    </row>
    <row r="9698" spans="1:6">
      <c r="A9698" s="180" t="s">
        <v>397</v>
      </c>
      <c r="B9698" s="181">
        <v>6276</v>
      </c>
      <c r="C9698" s="181">
        <v>99000</v>
      </c>
      <c r="D9698" s="181">
        <v>4</v>
      </c>
      <c r="E9698" s="180" t="s">
        <v>13780</v>
      </c>
      <c r="F9698" s="180" t="s">
        <v>22</v>
      </c>
    </row>
    <row r="9699" spans="1:6">
      <c r="A9699" s="180" t="s">
        <v>397</v>
      </c>
      <c r="B9699" s="181">
        <v>5824</v>
      </c>
      <c r="C9699" s="181">
        <v>73300</v>
      </c>
      <c r="D9699" s="181">
        <v>4</v>
      </c>
      <c r="E9699" s="180" t="s">
        <v>13781</v>
      </c>
      <c r="F9699" s="180" t="s">
        <v>22</v>
      </c>
    </row>
    <row r="9700" spans="1:6">
      <c r="A9700" s="180" t="s">
        <v>397</v>
      </c>
      <c r="B9700" s="181">
        <v>5200</v>
      </c>
      <c r="C9700" s="181">
        <v>193000</v>
      </c>
      <c r="D9700" s="181">
        <v>8</v>
      </c>
      <c r="E9700" s="180" t="s">
        <v>13782</v>
      </c>
      <c r="F9700" s="180" t="s">
        <v>68</v>
      </c>
    </row>
    <row r="9701" spans="1:6">
      <c r="A9701" s="180" t="s">
        <v>397</v>
      </c>
      <c r="B9701" s="181">
        <v>7053</v>
      </c>
      <c r="C9701" s="181">
        <v>354200</v>
      </c>
      <c r="D9701" s="181">
        <v>4</v>
      </c>
      <c r="E9701" s="180" t="s">
        <v>13783</v>
      </c>
      <c r="F9701" s="180" t="s">
        <v>60</v>
      </c>
    </row>
    <row r="9702" spans="1:6">
      <c r="A9702" s="180" t="s">
        <v>397</v>
      </c>
      <c r="B9702" s="181">
        <v>6020</v>
      </c>
      <c r="C9702" s="181">
        <v>198200</v>
      </c>
      <c r="D9702" s="181">
        <v>4</v>
      </c>
      <c r="E9702" s="180" t="s">
        <v>13784</v>
      </c>
      <c r="F9702" s="180" t="s">
        <v>22</v>
      </c>
    </row>
    <row r="9703" spans="1:6">
      <c r="A9703" s="180" t="s">
        <v>397</v>
      </c>
      <c r="B9703" s="181">
        <v>5304</v>
      </c>
      <c r="C9703" s="181">
        <v>568800</v>
      </c>
      <c r="D9703" s="181">
        <v>8</v>
      </c>
      <c r="E9703" s="180" t="s">
        <v>13785</v>
      </c>
      <c r="F9703" s="180" t="s">
        <v>126</v>
      </c>
    </row>
    <row r="9704" spans="1:6">
      <c r="A9704" s="180" t="s">
        <v>397</v>
      </c>
      <c r="B9704" s="181">
        <v>7500</v>
      </c>
      <c r="C9704" s="181">
        <v>335600</v>
      </c>
      <c r="D9704" s="181">
        <v>5</v>
      </c>
      <c r="E9704" s="180" t="s">
        <v>13786</v>
      </c>
      <c r="F9704" s="180" t="s">
        <v>3</v>
      </c>
    </row>
    <row r="9705" spans="1:6">
      <c r="A9705" s="180" t="s">
        <v>397</v>
      </c>
      <c r="B9705" s="181">
        <v>3200</v>
      </c>
      <c r="C9705" s="181">
        <v>220200</v>
      </c>
      <c r="D9705" s="181">
        <v>4</v>
      </c>
      <c r="E9705" s="180" t="s">
        <v>13787</v>
      </c>
      <c r="F9705" s="180" t="s">
        <v>189</v>
      </c>
    </row>
    <row r="9706" spans="1:6">
      <c r="A9706" s="180" t="s">
        <v>397</v>
      </c>
      <c r="B9706" s="181">
        <v>3341</v>
      </c>
      <c r="C9706" s="181">
        <v>344400</v>
      </c>
      <c r="D9706" s="181">
        <v>4</v>
      </c>
      <c r="E9706" s="180" t="s">
        <v>13788</v>
      </c>
      <c r="F9706" s="180" t="s">
        <v>47</v>
      </c>
    </row>
    <row r="9707" spans="1:6">
      <c r="A9707" s="180" t="s">
        <v>397</v>
      </c>
      <c r="B9707" s="181">
        <v>5077</v>
      </c>
      <c r="C9707" s="181">
        <v>230200</v>
      </c>
      <c r="D9707" s="181">
        <v>4</v>
      </c>
      <c r="E9707" s="180" t="s">
        <v>13789</v>
      </c>
      <c r="F9707" s="180" t="s">
        <v>3</v>
      </c>
    </row>
    <row r="9708" spans="1:6">
      <c r="A9708" s="180" t="s">
        <v>397</v>
      </c>
      <c r="B9708" s="181">
        <v>10616</v>
      </c>
      <c r="C9708" s="181">
        <v>409000</v>
      </c>
      <c r="D9708" s="181">
        <v>4</v>
      </c>
      <c r="E9708" s="180" t="s">
        <v>13790</v>
      </c>
      <c r="F9708" s="180" t="s">
        <v>3</v>
      </c>
    </row>
    <row r="9709" spans="1:6">
      <c r="A9709" s="180" t="s">
        <v>397</v>
      </c>
      <c r="B9709" s="181">
        <v>9783</v>
      </c>
      <c r="C9709" s="181">
        <v>205000</v>
      </c>
      <c r="D9709" s="181">
        <v>6</v>
      </c>
      <c r="E9709" s="180" t="s">
        <v>13791</v>
      </c>
      <c r="F9709" s="180" t="s">
        <v>160</v>
      </c>
    </row>
    <row r="9710" spans="1:6">
      <c r="A9710" s="180" t="s">
        <v>397</v>
      </c>
      <c r="B9710" s="181">
        <v>3178</v>
      </c>
      <c r="C9710" s="181">
        <v>294900</v>
      </c>
      <c r="D9710" s="181">
        <v>5</v>
      </c>
      <c r="E9710" s="180" t="s">
        <v>13792</v>
      </c>
      <c r="F9710" s="180" t="s">
        <v>47</v>
      </c>
    </row>
    <row r="9711" spans="1:6">
      <c r="A9711" s="180" t="s">
        <v>397</v>
      </c>
      <c r="B9711" s="181">
        <v>3866</v>
      </c>
      <c r="C9711" s="181">
        <v>416100</v>
      </c>
      <c r="D9711" s="181">
        <v>4</v>
      </c>
      <c r="E9711" s="180" t="s">
        <v>13793</v>
      </c>
      <c r="F9711" s="180" t="s">
        <v>47</v>
      </c>
    </row>
    <row r="9712" spans="1:6">
      <c r="A9712" s="180" t="s">
        <v>397</v>
      </c>
      <c r="B9712" s="181">
        <v>8920</v>
      </c>
      <c r="C9712" s="181">
        <v>23700</v>
      </c>
      <c r="D9712" s="181">
        <v>4</v>
      </c>
      <c r="E9712" s="180" t="s">
        <v>13794</v>
      </c>
      <c r="F9712" s="180" t="s">
        <v>22</v>
      </c>
    </row>
    <row r="9713" spans="1:6">
      <c r="A9713" s="180" t="s">
        <v>397</v>
      </c>
      <c r="B9713" s="181">
        <v>2989</v>
      </c>
      <c r="C9713" s="181">
        <v>225700</v>
      </c>
      <c r="D9713" s="181">
        <v>4</v>
      </c>
      <c r="E9713" s="180" t="s">
        <v>13795</v>
      </c>
      <c r="F9713" s="180" t="s">
        <v>118</v>
      </c>
    </row>
    <row r="9714" spans="1:6">
      <c r="A9714" s="180" t="s">
        <v>397</v>
      </c>
      <c r="B9714" s="181">
        <v>3530</v>
      </c>
      <c r="C9714" s="181">
        <v>72400</v>
      </c>
      <c r="D9714" s="181">
        <v>4</v>
      </c>
      <c r="E9714" s="180" t="s">
        <v>13796</v>
      </c>
      <c r="F9714" s="180" t="s">
        <v>22</v>
      </c>
    </row>
    <row r="9715" spans="1:6">
      <c r="A9715" s="180" t="s">
        <v>397</v>
      </c>
      <c r="B9715" s="181">
        <v>4008</v>
      </c>
      <c r="C9715" s="181">
        <v>448600</v>
      </c>
      <c r="D9715" s="181">
        <v>4</v>
      </c>
      <c r="E9715" s="180" t="s">
        <v>13797</v>
      </c>
      <c r="F9715" s="180" t="s">
        <v>67</v>
      </c>
    </row>
    <row r="9716" spans="1:6">
      <c r="A9716" s="180" t="s">
        <v>397</v>
      </c>
      <c r="B9716" s="181">
        <v>2640</v>
      </c>
      <c r="C9716" s="181">
        <v>138900</v>
      </c>
      <c r="D9716" s="181">
        <v>4</v>
      </c>
      <c r="E9716" s="180" t="s">
        <v>13798</v>
      </c>
      <c r="F9716" s="180" t="s">
        <v>128</v>
      </c>
    </row>
    <row r="9717" spans="1:6">
      <c r="A9717" s="180" t="s">
        <v>397</v>
      </c>
      <c r="B9717" s="181">
        <v>5070</v>
      </c>
      <c r="C9717" s="181">
        <v>228700</v>
      </c>
      <c r="D9717" s="181">
        <v>5</v>
      </c>
      <c r="E9717" s="180" t="s">
        <v>13799</v>
      </c>
      <c r="F9717" s="180" t="s">
        <v>128</v>
      </c>
    </row>
    <row r="9718" spans="1:6">
      <c r="A9718" s="180" t="s">
        <v>397</v>
      </c>
      <c r="B9718" s="181">
        <v>3960</v>
      </c>
      <c r="C9718" s="181">
        <v>341100</v>
      </c>
      <c r="D9718" s="181">
        <v>4</v>
      </c>
      <c r="E9718" s="180" t="s">
        <v>13800</v>
      </c>
      <c r="F9718" s="180" t="s">
        <v>47</v>
      </c>
    </row>
    <row r="9719" spans="1:6">
      <c r="A9719" s="180" t="s">
        <v>397</v>
      </c>
      <c r="B9719" s="181">
        <v>11100</v>
      </c>
      <c r="C9719" s="181">
        <v>637300</v>
      </c>
      <c r="D9719" s="181">
        <v>8</v>
      </c>
      <c r="E9719" s="180" t="s">
        <v>13801</v>
      </c>
      <c r="F9719" s="180" t="s">
        <v>3</v>
      </c>
    </row>
    <row r="9720" spans="1:6">
      <c r="A9720" s="180" t="s">
        <v>397</v>
      </c>
      <c r="B9720" s="181">
        <v>4755</v>
      </c>
      <c r="C9720" s="181">
        <v>536800</v>
      </c>
      <c r="D9720" s="181">
        <v>6</v>
      </c>
      <c r="E9720" s="180" t="s">
        <v>13802</v>
      </c>
      <c r="F9720" s="180" t="s">
        <v>67</v>
      </c>
    </row>
    <row r="9721" spans="1:6">
      <c r="A9721" s="180" t="s">
        <v>397</v>
      </c>
      <c r="B9721" s="181">
        <v>4500</v>
      </c>
      <c r="C9721" s="181">
        <v>301700</v>
      </c>
      <c r="D9721" s="181">
        <v>4</v>
      </c>
      <c r="E9721" s="180" t="s">
        <v>13803</v>
      </c>
      <c r="F9721" s="180" t="s">
        <v>3</v>
      </c>
    </row>
    <row r="9722" spans="1:6">
      <c r="A9722" s="180" t="s">
        <v>397</v>
      </c>
      <c r="B9722" s="181">
        <v>2880</v>
      </c>
      <c r="C9722" s="181">
        <v>348700</v>
      </c>
      <c r="D9722" s="181">
        <v>4</v>
      </c>
      <c r="E9722" s="180" t="s">
        <v>13804</v>
      </c>
      <c r="F9722" s="180" t="s">
        <v>47</v>
      </c>
    </row>
    <row r="9723" spans="1:6">
      <c r="A9723" s="180" t="s">
        <v>397</v>
      </c>
      <c r="B9723" s="181">
        <v>3117</v>
      </c>
      <c r="C9723" s="181">
        <v>164300</v>
      </c>
      <c r="D9723" s="181">
        <v>4</v>
      </c>
      <c r="E9723" s="180" t="s">
        <v>13805</v>
      </c>
      <c r="F9723" s="180" t="s">
        <v>189</v>
      </c>
    </row>
    <row r="9724" spans="1:6">
      <c r="A9724" s="180" t="s">
        <v>397</v>
      </c>
      <c r="B9724" s="181">
        <v>4401</v>
      </c>
      <c r="C9724" s="181">
        <v>297600</v>
      </c>
      <c r="D9724" s="181">
        <v>4</v>
      </c>
      <c r="E9724" s="180" t="s">
        <v>13806</v>
      </c>
      <c r="F9724" s="180" t="s">
        <v>160</v>
      </c>
    </row>
    <row r="9725" spans="1:6">
      <c r="A9725" s="180" t="s">
        <v>397</v>
      </c>
      <c r="B9725" s="181">
        <v>15900</v>
      </c>
      <c r="C9725" s="181">
        <v>314500</v>
      </c>
      <c r="D9725" s="181">
        <v>8</v>
      </c>
      <c r="E9725" s="180" t="s">
        <v>13807</v>
      </c>
      <c r="F9725" s="180" t="s">
        <v>68</v>
      </c>
    </row>
    <row r="9726" spans="1:6">
      <c r="A9726" s="180" t="s">
        <v>397</v>
      </c>
      <c r="B9726" s="181">
        <v>6593</v>
      </c>
      <c r="C9726" s="181">
        <v>67400</v>
      </c>
      <c r="D9726" s="181">
        <v>6</v>
      </c>
      <c r="E9726" s="180" t="s">
        <v>13808</v>
      </c>
      <c r="F9726" s="180" t="s">
        <v>160</v>
      </c>
    </row>
    <row r="9727" spans="1:6">
      <c r="A9727" s="180" t="s">
        <v>397</v>
      </c>
      <c r="B9727" s="181">
        <v>8096</v>
      </c>
      <c r="C9727" s="181">
        <v>273000</v>
      </c>
      <c r="D9727" s="181">
        <v>8</v>
      </c>
      <c r="E9727" s="180" t="s">
        <v>13809</v>
      </c>
      <c r="F9727" s="180" t="s">
        <v>68</v>
      </c>
    </row>
    <row r="9728" spans="1:6">
      <c r="A9728" s="180" t="s">
        <v>397</v>
      </c>
      <c r="B9728" s="181">
        <v>5732</v>
      </c>
      <c r="C9728" s="181">
        <v>300400</v>
      </c>
      <c r="D9728" s="181">
        <v>4</v>
      </c>
      <c r="E9728" s="180" t="s">
        <v>13810</v>
      </c>
      <c r="F9728" s="180" t="s">
        <v>47</v>
      </c>
    </row>
    <row r="9729" spans="1:6">
      <c r="A9729" s="180" t="s">
        <v>397</v>
      </c>
      <c r="B9729" s="181">
        <v>5307</v>
      </c>
      <c r="C9729" s="181">
        <v>383200</v>
      </c>
      <c r="D9729" s="181">
        <v>6</v>
      </c>
      <c r="E9729" s="180" t="s">
        <v>13811</v>
      </c>
      <c r="F9729" s="180" t="s">
        <v>170</v>
      </c>
    </row>
    <row r="9730" spans="1:6">
      <c r="A9730" s="180" t="s">
        <v>397</v>
      </c>
      <c r="B9730" s="181">
        <v>5250</v>
      </c>
      <c r="C9730" s="181">
        <v>367100</v>
      </c>
      <c r="D9730" s="181">
        <v>7</v>
      </c>
      <c r="E9730" s="180" t="s">
        <v>13812</v>
      </c>
      <c r="F9730" s="180" t="s">
        <v>47</v>
      </c>
    </row>
    <row r="9731" spans="1:6">
      <c r="A9731" s="180" t="s">
        <v>397</v>
      </c>
      <c r="B9731" s="181">
        <v>4180</v>
      </c>
      <c r="C9731" s="181">
        <v>334800</v>
      </c>
      <c r="D9731" s="181">
        <v>4</v>
      </c>
      <c r="E9731" s="180" t="s">
        <v>13813</v>
      </c>
      <c r="F9731" s="180" t="s">
        <v>67</v>
      </c>
    </row>
    <row r="9732" spans="1:6">
      <c r="A9732" s="180" t="s">
        <v>397</v>
      </c>
      <c r="B9732" s="181">
        <v>7548</v>
      </c>
      <c r="C9732" s="181">
        <v>295500</v>
      </c>
      <c r="D9732" s="181">
        <v>4</v>
      </c>
      <c r="E9732" s="180" t="s">
        <v>13814</v>
      </c>
      <c r="F9732" s="180" t="s">
        <v>3</v>
      </c>
    </row>
    <row r="9733" spans="1:6">
      <c r="A9733" s="180" t="s">
        <v>397</v>
      </c>
      <c r="B9733" s="181">
        <v>3191</v>
      </c>
      <c r="C9733" s="181">
        <v>241400</v>
      </c>
      <c r="D9733" s="181">
        <v>4</v>
      </c>
      <c r="E9733" s="180" t="s">
        <v>13815</v>
      </c>
      <c r="F9733" s="180" t="s">
        <v>314</v>
      </c>
    </row>
    <row r="9734" spans="1:6">
      <c r="A9734" s="180" t="s">
        <v>397</v>
      </c>
      <c r="B9734" s="181">
        <v>5228</v>
      </c>
      <c r="C9734" s="181">
        <v>287300</v>
      </c>
      <c r="D9734" s="181">
        <v>4</v>
      </c>
      <c r="E9734" s="180" t="s">
        <v>13816</v>
      </c>
      <c r="F9734" s="180" t="s">
        <v>60</v>
      </c>
    </row>
    <row r="9735" spans="1:6">
      <c r="A9735" s="180" t="s">
        <v>397</v>
      </c>
      <c r="B9735" s="181">
        <v>4027</v>
      </c>
      <c r="C9735" s="181">
        <v>130200</v>
      </c>
      <c r="D9735" s="181">
        <v>4</v>
      </c>
      <c r="E9735" s="180" t="s">
        <v>13817</v>
      </c>
      <c r="F9735" s="180" t="s">
        <v>22</v>
      </c>
    </row>
    <row r="9736" spans="1:6">
      <c r="A9736" s="180" t="s">
        <v>397</v>
      </c>
      <c r="B9736" s="181">
        <v>4239</v>
      </c>
      <c r="C9736" s="181">
        <v>343500</v>
      </c>
      <c r="D9736" s="181">
        <v>4</v>
      </c>
      <c r="E9736" s="180" t="s">
        <v>13818</v>
      </c>
      <c r="F9736" s="180" t="s">
        <v>47</v>
      </c>
    </row>
    <row r="9737" spans="1:6">
      <c r="A9737" s="180" t="s">
        <v>397</v>
      </c>
      <c r="B9737" s="181">
        <v>3085</v>
      </c>
      <c r="C9737" s="181">
        <v>252400</v>
      </c>
      <c r="D9737" s="181">
        <v>4</v>
      </c>
      <c r="E9737" s="180" t="s">
        <v>13819</v>
      </c>
      <c r="F9737" s="180" t="s">
        <v>126</v>
      </c>
    </row>
    <row r="9738" spans="1:6">
      <c r="A9738" s="180" t="s">
        <v>397</v>
      </c>
      <c r="B9738" s="181">
        <v>3888</v>
      </c>
      <c r="C9738" s="181">
        <v>228000</v>
      </c>
      <c r="D9738" s="181">
        <v>4</v>
      </c>
      <c r="E9738" s="180" t="s">
        <v>13820</v>
      </c>
      <c r="F9738" s="180" t="s">
        <v>189</v>
      </c>
    </row>
    <row r="9739" spans="1:6">
      <c r="A9739" s="180" t="s">
        <v>397</v>
      </c>
      <c r="B9739" s="181">
        <v>3404</v>
      </c>
      <c r="C9739" s="181">
        <v>194000</v>
      </c>
      <c r="D9739" s="181">
        <v>4</v>
      </c>
      <c r="E9739" s="180" t="s">
        <v>13821</v>
      </c>
      <c r="F9739" s="180" t="s">
        <v>192</v>
      </c>
    </row>
    <row r="9740" spans="1:6">
      <c r="A9740" s="180" t="s">
        <v>397</v>
      </c>
      <c r="B9740" s="181">
        <v>6896</v>
      </c>
      <c r="C9740" s="181">
        <v>416200</v>
      </c>
      <c r="D9740" s="181">
        <v>6</v>
      </c>
      <c r="E9740" s="180" t="s">
        <v>13822</v>
      </c>
      <c r="F9740" s="180" t="s">
        <v>3</v>
      </c>
    </row>
    <row r="9741" spans="1:6">
      <c r="A9741" s="180" t="s">
        <v>397</v>
      </c>
      <c r="B9741" s="181">
        <v>3258</v>
      </c>
      <c r="C9741" s="181">
        <v>165200</v>
      </c>
      <c r="D9741" s="181">
        <v>4</v>
      </c>
      <c r="E9741" s="180" t="s">
        <v>13823</v>
      </c>
      <c r="F9741" s="180" t="s">
        <v>160</v>
      </c>
    </row>
    <row r="9742" spans="1:6">
      <c r="A9742" s="180" t="s">
        <v>397</v>
      </c>
      <c r="B9742" s="181">
        <v>5640</v>
      </c>
      <c r="C9742" s="181">
        <v>257300</v>
      </c>
      <c r="D9742" s="181">
        <v>6</v>
      </c>
      <c r="E9742" s="180" t="s">
        <v>13824</v>
      </c>
      <c r="F9742" s="180" t="s">
        <v>68</v>
      </c>
    </row>
    <row r="9743" spans="1:6">
      <c r="A9743" s="180" t="s">
        <v>397</v>
      </c>
      <c r="B9743" s="181">
        <v>3744</v>
      </c>
      <c r="C9743" s="181">
        <v>372300</v>
      </c>
      <c r="D9743" s="181">
        <v>4</v>
      </c>
      <c r="E9743" s="180" t="s">
        <v>13825</v>
      </c>
      <c r="F9743" s="180" t="s">
        <v>67</v>
      </c>
    </row>
    <row r="9744" spans="1:6">
      <c r="A9744" s="180" t="s">
        <v>397</v>
      </c>
      <c r="B9744" s="181">
        <v>5967</v>
      </c>
      <c r="C9744" s="181">
        <v>512200</v>
      </c>
      <c r="D9744" s="181">
        <v>6</v>
      </c>
      <c r="E9744" s="180" t="s">
        <v>13826</v>
      </c>
      <c r="F9744" s="180" t="s">
        <v>126</v>
      </c>
    </row>
    <row r="9745" spans="1:6">
      <c r="A9745" s="180" t="s">
        <v>397</v>
      </c>
      <c r="B9745" s="181">
        <v>5204</v>
      </c>
      <c r="C9745" s="181">
        <v>144700</v>
      </c>
      <c r="D9745" s="181">
        <v>4</v>
      </c>
      <c r="E9745" s="180" t="s">
        <v>13827</v>
      </c>
      <c r="F9745" s="180" t="s">
        <v>160</v>
      </c>
    </row>
    <row r="9746" spans="1:6">
      <c r="A9746" s="180" t="s">
        <v>397</v>
      </c>
      <c r="B9746" s="181">
        <v>4420</v>
      </c>
      <c r="C9746" s="181">
        <v>260000</v>
      </c>
      <c r="D9746" s="181">
        <v>4</v>
      </c>
      <c r="E9746" s="180" t="s">
        <v>13828</v>
      </c>
      <c r="F9746" s="180" t="s">
        <v>3</v>
      </c>
    </row>
    <row r="9747" spans="1:6">
      <c r="A9747" s="180" t="s">
        <v>397</v>
      </c>
      <c r="B9747" s="181">
        <v>6512</v>
      </c>
      <c r="C9747" s="181">
        <v>151200</v>
      </c>
      <c r="D9747" s="181">
        <v>6</v>
      </c>
      <c r="E9747" s="180" t="s">
        <v>13829</v>
      </c>
      <c r="F9747" s="180" t="s">
        <v>22</v>
      </c>
    </row>
    <row r="9748" spans="1:6">
      <c r="A9748" s="180" t="s">
        <v>397</v>
      </c>
      <c r="B9748" s="181">
        <v>5341</v>
      </c>
      <c r="C9748" s="181">
        <v>127000</v>
      </c>
      <c r="D9748" s="181">
        <v>4</v>
      </c>
      <c r="E9748" s="180" t="s">
        <v>13830</v>
      </c>
      <c r="F9748" s="180" t="s">
        <v>22</v>
      </c>
    </row>
    <row r="9749" spans="1:6">
      <c r="A9749" s="180" t="s">
        <v>397</v>
      </c>
      <c r="B9749" s="181">
        <v>3664</v>
      </c>
      <c r="C9749" s="181">
        <v>163600</v>
      </c>
      <c r="D9749" s="181">
        <v>6</v>
      </c>
      <c r="E9749" s="180" t="s">
        <v>13831</v>
      </c>
      <c r="F9749" s="180" t="s">
        <v>128</v>
      </c>
    </row>
    <row r="9750" spans="1:6">
      <c r="A9750" s="180" t="s">
        <v>397</v>
      </c>
      <c r="B9750" s="181">
        <v>4696</v>
      </c>
      <c r="C9750" s="181">
        <v>357700</v>
      </c>
      <c r="D9750" s="181">
        <v>6</v>
      </c>
      <c r="E9750" s="180" t="s">
        <v>13832</v>
      </c>
      <c r="F9750" s="180" t="s">
        <v>136</v>
      </c>
    </row>
    <row r="9751" spans="1:6">
      <c r="A9751" s="180" t="s">
        <v>397</v>
      </c>
      <c r="B9751" s="181">
        <v>3220</v>
      </c>
      <c r="C9751" s="181">
        <v>126700</v>
      </c>
      <c r="D9751" s="181">
        <v>4</v>
      </c>
      <c r="E9751" s="180" t="s">
        <v>13833</v>
      </c>
      <c r="F9751" s="180" t="s">
        <v>160</v>
      </c>
    </row>
    <row r="9752" spans="1:6">
      <c r="A9752" s="180" t="s">
        <v>397</v>
      </c>
      <c r="B9752" s="181">
        <v>5760</v>
      </c>
      <c r="C9752" s="181">
        <v>94000</v>
      </c>
      <c r="D9752" s="181">
        <v>4</v>
      </c>
      <c r="E9752" s="180" t="s">
        <v>13834</v>
      </c>
      <c r="F9752" s="180" t="s">
        <v>22</v>
      </c>
    </row>
    <row r="9753" spans="1:6">
      <c r="A9753" s="180" t="s">
        <v>397</v>
      </c>
      <c r="B9753" s="181">
        <v>6667</v>
      </c>
      <c r="C9753" s="181">
        <v>295400</v>
      </c>
      <c r="D9753" s="181">
        <v>4</v>
      </c>
      <c r="E9753" s="180" t="s">
        <v>13835</v>
      </c>
      <c r="F9753" s="180" t="s">
        <v>60</v>
      </c>
    </row>
    <row r="9754" spans="1:6">
      <c r="A9754" s="180" t="s">
        <v>397</v>
      </c>
      <c r="B9754" s="181">
        <v>6750</v>
      </c>
      <c r="C9754" s="181">
        <v>221100</v>
      </c>
      <c r="D9754" s="181">
        <v>7</v>
      </c>
      <c r="E9754" s="180" t="s">
        <v>13836</v>
      </c>
      <c r="F9754" s="180" t="s">
        <v>22</v>
      </c>
    </row>
    <row r="9755" spans="1:6">
      <c r="A9755" s="180" t="s">
        <v>397</v>
      </c>
      <c r="B9755" s="181">
        <v>3667</v>
      </c>
      <c r="C9755" s="181">
        <v>199700</v>
      </c>
      <c r="D9755" s="181">
        <v>4</v>
      </c>
      <c r="E9755" s="180" t="s">
        <v>13837</v>
      </c>
      <c r="F9755" s="180" t="s">
        <v>270</v>
      </c>
    </row>
    <row r="9756" spans="1:6">
      <c r="A9756" s="180" t="s">
        <v>397</v>
      </c>
      <c r="B9756" s="181">
        <v>6048</v>
      </c>
      <c r="C9756" s="181">
        <v>276600</v>
      </c>
      <c r="D9756" s="181">
        <v>4</v>
      </c>
      <c r="E9756" s="180" t="s">
        <v>13838</v>
      </c>
      <c r="F9756" s="180" t="s">
        <v>3</v>
      </c>
    </row>
    <row r="9757" spans="1:6">
      <c r="A9757" s="180" t="s">
        <v>397</v>
      </c>
      <c r="B9757" s="181">
        <v>4010</v>
      </c>
      <c r="C9757" s="181">
        <v>154000</v>
      </c>
      <c r="D9757" s="181">
        <v>4</v>
      </c>
      <c r="E9757" s="180" t="s">
        <v>13839</v>
      </c>
      <c r="F9757" s="180" t="s">
        <v>68</v>
      </c>
    </row>
    <row r="9758" spans="1:6">
      <c r="A9758" s="180" t="s">
        <v>397</v>
      </c>
      <c r="B9758" s="181">
        <v>4203</v>
      </c>
      <c r="C9758" s="181">
        <v>227900</v>
      </c>
      <c r="D9758" s="181">
        <v>4</v>
      </c>
      <c r="E9758" s="180" t="s">
        <v>13840</v>
      </c>
      <c r="F9758" s="180" t="s">
        <v>3</v>
      </c>
    </row>
    <row r="9759" spans="1:6">
      <c r="A9759" s="180" t="s">
        <v>397</v>
      </c>
      <c r="B9759" s="181">
        <v>3957</v>
      </c>
      <c r="C9759" s="181">
        <v>228000</v>
      </c>
      <c r="D9759" s="181">
        <v>5</v>
      </c>
      <c r="E9759" s="180" t="s">
        <v>13841</v>
      </c>
      <c r="F9759" s="180" t="s">
        <v>128</v>
      </c>
    </row>
    <row r="9760" spans="1:6">
      <c r="A9760" s="180" t="s">
        <v>397</v>
      </c>
      <c r="B9760" s="181">
        <v>3750</v>
      </c>
      <c r="C9760" s="181">
        <v>457100</v>
      </c>
      <c r="D9760" s="181">
        <v>5</v>
      </c>
      <c r="E9760" s="180" t="s">
        <v>13842</v>
      </c>
      <c r="F9760" s="180" t="s">
        <v>67</v>
      </c>
    </row>
    <row r="9761" spans="1:6">
      <c r="A9761" s="180" t="s">
        <v>397</v>
      </c>
      <c r="B9761" s="181">
        <v>4552</v>
      </c>
      <c r="C9761" s="181">
        <v>489300</v>
      </c>
      <c r="D9761" s="181">
        <v>4</v>
      </c>
      <c r="E9761" s="180" t="s">
        <v>13843</v>
      </c>
      <c r="F9761" s="180" t="s">
        <v>67</v>
      </c>
    </row>
    <row r="9762" spans="1:6">
      <c r="A9762" s="180" t="s">
        <v>397</v>
      </c>
      <c r="B9762" s="181">
        <v>3708</v>
      </c>
      <c r="C9762" s="181">
        <v>461100</v>
      </c>
      <c r="D9762" s="181">
        <v>4</v>
      </c>
      <c r="E9762" s="180" t="s">
        <v>13844</v>
      </c>
      <c r="F9762" s="180" t="s">
        <v>67</v>
      </c>
    </row>
    <row r="9763" spans="1:6">
      <c r="A9763" s="180" t="s">
        <v>397</v>
      </c>
      <c r="B9763" s="181">
        <v>6120</v>
      </c>
      <c r="C9763" s="181">
        <v>110200</v>
      </c>
      <c r="D9763" s="181">
        <v>4</v>
      </c>
      <c r="E9763" s="180" t="s">
        <v>13845</v>
      </c>
      <c r="F9763" s="180" t="s">
        <v>22</v>
      </c>
    </row>
    <row r="9764" spans="1:6">
      <c r="A9764" s="180" t="s">
        <v>397</v>
      </c>
      <c r="B9764" s="181">
        <v>8172</v>
      </c>
      <c r="C9764" s="181">
        <v>346000</v>
      </c>
      <c r="D9764" s="181">
        <v>4</v>
      </c>
      <c r="E9764" s="180" t="s">
        <v>13846</v>
      </c>
      <c r="F9764" s="180" t="s">
        <v>3</v>
      </c>
    </row>
    <row r="9765" spans="1:6">
      <c r="A9765" s="180" t="s">
        <v>397</v>
      </c>
      <c r="B9765" s="181">
        <v>5688</v>
      </c>
      <c r="C9765" s="181">
        <v>333900</v>
      </c>
      <c r="D9765" s="181">
        <v>6</v>
      </c>
      <c r="E9765" s="180" t="s">
        <v>13847</v>
      </c>
      <c r="F9765" s="180" t="s">
        <v>128</v>
      </c>
    </row>
    <row r="9766" spans="1:6">
      <c r="A9766" s="180" t="s">
        <v>397</v>
      </c>
      <c r="B9766" s="181">
        <v>5051</v>
      </c>
      <c r="C9766" s="181">
        <v>272700</v>
      </c>
      <c r="D9766" s="181">
        <v>4</v>
      </c>
      <c r="E9766" s="180" t="s">
        <v>13848</v>
      </c>
      <c r="F9766" s="180" t="s">
        <v>118</v>
      </c>
    </row>
    <row r="9767" spans="1:6">
      <c r="A9767" s="180" t="s">
        <v>397</v>
      </c>
      <c r="B9767" s="181">
        <v>8100</v>
      </c>
      <c r="C9767" s="181">
        <v>309100</v>
      </c>
      <c r="D9767" s="181">
        <v>4</v>
      </c>
      <c r="E9767" s="180" t="s">
        <v>13849</v>
      </c>
      <c r="F9767" s="180" t="s">
        <v>3</v>
      </c>
    </row>
    <row r="9768" spans="1:6">
      <c r="A9768" s="180" t="s">
        <v>397</v>
      </c>
      <c r="B9768" s="181">
        <v>3250</v>
      </c>
      <c r="C9768" s="181">
        <v>304000</v>
      </c>
      <c r="D9768" s="181">
        <v>5</v>
      </c>
      <c r="E9768" s="180" t="s">
        <v>13850</v>
      </c>
      <c r="F9768" s="180" t="s">
        <v>194</v>
      </c>
    </row>
    <row r="9769" spans="1:6">
      <c r="A9769" s="180" t="s">
        <v>397</v>
      </c>
      <c r="B9769" s="181">
        <v>6809</v>
      </c>
      <c r="C9769" s="181">
        <v>421700</v>
      </c>
      <c r="D9769" s="181">
        <v>6</v>
      </c>
      <c r="E9769" s="180" t="s">
        <v>13851</v>
      </c>
      <c r="F9769" s="180" t="s">
        <v>60</v>
      </c>
    </row>
    <row r="9770" spans="1:6">
      <c r="A9770" s="180" t="s">
        <v>397</v>
      </c>
      <c r="B9770" s="181">
        <v>5444</v>
      </c>
      <c r="C9770" s="181">
        <v>89800</v>
      </c>
      <c r="D9770" s="181">
        <v>4</v>
      </c>
      <c r="E9770" s="180" t="s">
        <v>13852</v>
      </c>
      <c r="F9770" s="180" t="s">
        <v>22</v>
      </c>
    </row>
    <row r="9771" spans="1:6">
      <c r="A9771" s="180" t="s">
        <v>397</v>
      </c>
      <c r="B9771" s="181">
        <v>6264</v>
      </c>
      <c r="C9771" s="181">
        <v>148500</v>
      </c>
      <c r="D9771" s="181">
        <v>6</v>
      </c>
      <c r="E9771" s="180" t="s">
        <v>13853</v>
      </c>
      <c r="F9771" s="180" t="s">
        <v>22</v>
      </c>
    </row>
    <row r="9772" spans="1:6">
      <c r="A9772" s="180" t="s">
        <v>397</v>
      </c>
      <c r="B9772" s="181">
        <v>3431</v>
      </c>
      <c r="C9772" s="181">
        <v>205300</v>
      </c>
      <c r="D9772" s="181">
        <v>5</v>
      </c>
      <c r="E9772" s="180" t="s">
        <v>13854</v>
      </c>
      <c r="F9772" s="180" t="s">
        <v>128</v>
      </c>
    </row>
    <row r="9773" spans="1:6">
      <c r="A9773" s="180" t="s">
        <v>397</v>
      </c>
      <c r="B9773" s="181">
        <v>6000</v>
      </c>
      <c r="C9773" s="181">
        <v>70600</v>
      </c>
      <c r="D9773" s="181">
        <v>6</v>
      </c>
      <c r="E9773" s="180" t="s">
        <v>13855</v>
      </c>
      <c r="F9773" s="180" t="s">
        <v>22</v>
      </c>
    </row>
    <row r="9774" spans="1:6">
      <c r="A9774" s="180" t="s">
        <v>397</v>
      </c>
      <c r="B9774" s="181">
        <v>2620</v>
      </c>
      <c r="C9774" s="181">
        <v>185100</v>
      </c>
      <c r="D9774" s="181">
        <v>4</v>
      </c>
      <c r="E9774" s="180" t="s">
        <v>13856</v>
      </c>
      <c r="F9774" s="180" t="s">
        <v>272</v>
      </c>
    </row>
    <row r="9775" spans="1:6">
      <c r="A9775" s="180" t="s">
        <v>397</v>
      </c>
      <c r="B9775" s="181">
        <v>5364</v>
      </c>
      <c r="C9775" s="181">
        <v>168100</v>
      </c>
      <c r="D9775" s="181">
        <v>4</v>
      </c>
      <c r="E9775" s="180" t="s">
        <v>13857</v>
      </c>
      <c r="F9775" s="180" t="s">
        <v>68</v>
      </c>
    </row>
    <row r="9776" spans="1:6">
      <c r="A9776" s="180" t="s">
        <v>397</v>
      </c>
      <c r="B9776" s="181">
        <v>6160</v>
      </c>
      <c r="C9776" s="181">
        <v>79800</v>
      </c>
      <c r="D9776" s="181">
        <v>4</v>
      </c>
      <c r="E9776" s="180" t="s">
        <v>13858</v>
      </c>
      <c r="F9776" s="180" t="s">
        <v>22</v>
      </c>
    </row>
    <row r="9777" spans="1:6">
      <c r="A9777" s="180" t="s">
        <v>397</v>
      </c>
      <c r="B9777" s="181">
        <v>3772</v>
      </c>
      <c r="C9777" s="181">
        <v>179300</v>
      </c>
      <c r="D9777" s="181">
        <v>4</v>
      </c>
      <c r="E9777" s="180" t="s">
        <v>13859</v>
      </c>
      <c r="F9777" s="180" t="s">
        <v>189</v>
      </c>
    </row>
    <row r="9778" spans="1:6">
      <c r="A9778" s="180" t="s">
        <v>397</v>
      </c>
      <c r="B9778" s="181">
        <v>6574</v>
      </c>
      <c r="C9778" s="181">
        <v>203200</v>
      </c>
      <c r="D9778" s="181">
        <v>7</v>
      </c>
      <c r="E9778" s="180" t="s">
        <v>13860</v>
      </c>
      <c r="F9778" s="180" t="s">
        <v>160</v>
      </c>
    </row>
    <row r="9779" spans="1:6">
      <c r="A9779" s="180" t="s">
        <v>397</v>
      </c>
      <c r="B9779" s="181">
        <v>4214</v>
      </c>
      <c r="C9779" s="181">
        <v>239600</v>
      </c>
      <c r="D9779" s="181">
        <v>4</v>
      </c>
      <c r="E9779" s="180" t="s">
        <v>13861</v>
      </c>
      <c r="F9779" s="180" t="s">
        <v>128</v>
      </c>
    </row>
    <row r="9780" spans="1:6">
      <c r="A9780" s="180" t="s">
        <v>397</v>
      </c>
      <c r="B9780" s="181">
        <v>4420</v>
      </c>
      <c r="C9780" s="181">
        <v>259200</v>
      </c>
      <c r="D9780" s="181">
        <v>4</v>
      </c>
      <c r="E9780" s="180" t="s">
        <v>13862</v>
      </c>
      <c r="F9780" s="180" t="s">
        <v>3</v>
      </c>
    </row>
    <row r="9781" spans="1:6">
      <c r="A9781" s="180" t="s">
        <v>397</v>
      </c>
      <c r="B9781" s="181">
        <v>4525</v>
      </c>
      <c r="C9781" s="181">
        <v>277200</v>
      </c>
      <c r="D9781" s="181">
        <v>6</v>
      </c>
      <c r="E9781" s="180" t="s">
        <v>13863</v>
      </c>
      <c r="F9781" s="180" t="s">
        <v>118</v>
      </c>
    </row>
    <row r="9782" spans="1:6">
      <c r="A9782" s="180" t="s">
        <v>397</v>
      </c>
      <c r="B9782" s="181">
        <v>2904</v>
      </c>
      <c r="C9782" s="181">
        <v>242400</v>
      </c>
      <c r="D9782" s="181">
        <v>4</v>
      </c>
      <c r="E9782" s="180" t="s">
        <v>13864</v>
      </c>
      <c r="F9782" s="180" t="s">
        <v>47</v>
      </c>
    </row>
    <row r="9783" spans="1:6">
      <c r="A9783" s="180" t="s">
        <v>397</v>
      </c>
      <c r="B9783" s="181">
        <v>5936</v>
      </c>
      <c r="C9783" s="181">
        <v>266100</v>
      </c>
      <c r="D9783" s="181">
        <v>4</v>
      </c>
      <c r="E9783" s="180" t="s">
        <v>13865</v>
      </c>
      <c r="F9783" s="180" t="s">
        <v>3</v>
      </c>
    </row>
    <row r="9784" spans="1:6">
      <c r="A9784" s="180" t="s">
        <v>397</v>
      </c>
      <c r="B9784" s="181">
        <v>6852</v>
      </c>
      <c r="C9784" s="181">
        <v>235600</v>
      </c>
      <c r="D9784" s="181">
        <v>4</v>
      </c>
      <c r="E9784" s="180" t="s">
        <v>13866</v>
      </c>
      <c r="F9784" s="180" t="s">
        <v>3</v>
      </c>
    </row>
    <row r="9785" spans="1:6">
      <c r="A9785" s="180" t="s">
        <v>397</v>
      </c>
      <c r="B9785" s="181">
        <v>6688</v>
      </c>
      <c r="C9785" s="181">
        <v>326200</v>
      </c>
      <c r="D9785" s="181">
        <v>5</v>
      </c>
      <c r="E9785" s="180" t="s">
        <v>13867</v>
      </c>
      <c r="F9785" s="180" t="s">
        <v>60</v>
      </c>
    </row>
    <row r="9786" spans="1:6">
      <c r="A9786" s="180" t="s">
        <v>397</v>
      </c>
      <c r="B9786" s="181">
        <v>5706</v>
      </c>
      <c r="C9786" s="181">
        <v>389300</v>
      </c>
      <c r="D9786" s="181">
        <v>6</v>
      </c>
      <c r="E9786" s="180" t="s">
        <v>13868</v>
      </c>
      <c r="F9786" s="180" t="s">
        <v>47</v>
      </c>
    </row>
    <row r="9787" spans="1:6">
      <c r="A9787" s="180" t="s">
        <v>397</v>
      </c>
      <c r="B9787" s="181">
        <v>5992</v>
      </c>
      <c r="C9787" s="181">
        <v>307800</v>
      </c>
      <c r="D9787" s="181">
        <v>5</v>
      </c>
      <c r="E9787" s="180" t="s">
        <v>13869</v>
      </c>
      <c r="F9787" s="180" t="s">
        <v>3</v>
      </c>
    </row>
    <row r="9788" spans="1:6">
      <c r="A9788" s="180" t="s">
        <v>397</v>
      </c>
      <c r="B9788" s="181">
        <v>7080</v>
      </c>
      <c r="C9788" s="181">
        <v>284200</v>
      </c>
      <c r="D9788" s="181">
        <v>8</v>
      </c>
      <c r="E9788" s="180" t="s">
        <v>13870</v>
      </c>
      <c r="F9788" s="180" t="s">
        <v>68</v>
      </c>
    </row>
    <row r="9789" spans="1:6">
      <c r="A9789" s="180" t="s">
        <v>397</v>
      </c>
      <c r="B9789" s="181">
        <v>5207</v>
      </c>
      <c r="C9789" s="181">
        <v>432000</v>
      </c>
      <c r="D9789" s="181">
        <v>7</v>
      </c>
      <c r="E9789" s="180" t="s">
        <v>13871</v>
      </c>
      <c r="F9789" s="180" t="s">
        <v>118</v>
      </c>
    </row>
    <row r="9790" spans="1:6">
      <c r="A9790" s="180" t="s">
        <v>397</v>
      </c>
      <c r="B9790" s="181">
        <v>4008</v>
      </c>
      <c r="C9790" s="181">
        <v>130800</v>
      </c>
      <c r="D9790" s="181">
        <v>4</v>
      </c>
      <c r="E9790" s="180" t="s">
        <v>13872</v>
      </c>
      <c r="F9790" s="180" t="s">
        <v>160</v>
      </c>
    </row>
    <row r="9791" spans="1:6">
      <c r="A9791" s="180" t="s">
        <v>397</v>
      </c>
      <c r="B9791" s="181">
        <v>4529</v>
      </c>
      <c r="C9791" s="181">
        <v>141600</v>
      </c>
      <c r="D9791" s="181">
        <v>5</v>
      </c>
      <c r="E9791" s="180" t="s">
        <v>13873</v>
      </c>
      <c r="F9791" s="180" t="s">
        <v>313</v>
      </c>
    </row>
    <row r="9792" spans="1:6">
      <c r="A9792" s="180" t="s">
        <v>397</v>
      </c>
      <c r="B9792" s="181">
        <v>5155</v>
      </c>
      <c r="C9792" s="181">
        <v>360700</v>
      </c>
      <c r="D9792" s="181">
        <v>5</v>
      </c>
      <c r="E9792" s="180" t="s">
        <v>13874</v>
      </c>
      <c r="F9792" s="180" t="s">
        <v>60</v>
      </c>
    </row>
    <row r="9793" spans="1:6">
      <c r="A9793" s="180" t="s">
        <v>397</v>
      </c>
      <c r="B9793" s="181">
        <v>2922</v>
      </c>
      <c r="C9793" s="181">
        <v>38700</v>
      </c>
      <c r="D9793" s="181">
        <v>4</v>
      </c>
      <c r="E9793" s="180" t="s">
        <v>13875</v>
      </c>
      <c r="F9793" s="180" t="s">
        <v>160</v>
      </c>
    </row>
    <row r="9794" spans="1:6">
      <c r="A9794" s="180" t="s">
        <v>397</v>
      </c>
      <c r="B9794" s="181">
        <v>6952</v>
      </c>
      <c r="C9794" s="181">
        <v>123600</v>
      </c>
      <c r="D9794" s="181">
        <v>6</v>
      </c>
      <c r="E9794" s="180" t="s">
        <v>13876</v>
      </c>
      <c r="F9794" s="180" t="s">
        <v>22</v>
      </c>
    </row>
    <row r="9795" spans="1:6">
      <c r="A9795" s="180" t="s">
        <v>397</v>
      </c>
      <c r="B9795" s="181">
        <v>6977</v>
      </c>
      <c r="C9795" s="181">
        <v>249700</v>
      </c>
      <c r="D9795" s="181">
        <v>4</v>
      </c>
      <c r="E9795" s="180" t="s">
        <v>13877</v>
      </c>
      <c r="F9795" s="180" t="s">
        <v>60</v>
      </c>
    </row>
    <row r="9796" spans="1:6">
      <c r="A9796" s="180" t="s">
        <v>397</v>
      </c>
      <c r="B9796" s="181">
        <v>5877</v>
      </c>
      <c r="C9796" s="181">
        <v>264000</v>
      </c>
      <c r="D9796" s="181">
        <v>4</v>
      </c>
      <c r="E9796" s="180" t="s">
        <v>13878</v>
      </c>
      <c r="F9796" s="180" t="s">
        <v>3</v>
      </c>
    </row>
    <row r="9797" spans="1:6">
      <c r="A9797" s="180" t="s">
        <v>397</v>
      </c>
      <c r="B9797" s="181">
        <v>4224</v>
      </c>
      <c r="C9797" s="181">
        <v>233100</v>
      </c>
      <c r="D9797" s="181">
        <v>4</v>
      </c>
      <c r="E9797" s="180" t="s">
        <v>13879</v>
      </c>
      <c r="F9797" s="180" t="s">
        <v>282</v>
      </c>
    </row>
    <row r="9798" spans="1:6">
      <c r="A9798" s="180" t="s">
        <v>397</v>
      </c>
      <c r="B9798" s="181">
        <v>3091</v>
      </c>
      <c r="C9798" s="181">
        <v>158300</v>
      </c>
      <c r="D9798" s="181">
        <v>4</v>
      </c>
      <c r="E9798" s="180" t="s">
        <v>13880</v>
      </c>
      <c r="F9798" s="180" t="s">
        <v>256</v>
      </c>
    </row>
    <row r="9799" spans="1:6">
      <c r="A9799" s="180" t="s">
        <v>397</v>
      </c>
      <c r="B9799" s="181">
        <v>3644</v>
      </c>
      <c r="C9799" s="181">
        <v>305700</v>
      </c>
      <c r="D9799" s="181">
        <v>4</v>
      </c>
      <c r="E9799" s="180" t="s">
        <v>13881</v>
      </c>
      <c r="F9799" s="180" t="s">
        <v>67</v>
      </c>
    </row>
    <row r="9800" spans="1:6">
      <c r="A9800" s="180" t="s">
        <v>397</v>
      </c>
      <c r="B9800" s="181">
        <v>4733</v>
      </c>
      <c r="C9800" s="181">
        <v>582600</v>
      </c>
      <c r="D9800" s="181">
        <v>6</v>
      </c>
      <c r="E9800" s="180" t="s">
        <v>13882</v>
      </c>
      <c r="F9800" s="180" t="s">
        <v>67</v>
      </c>
    </row>
    <row r="9801" spans="1:6">
      <c r="A9801" s="180" t="s">
        <v>397</v>
      </c>
      <c r="B9801" s="181">
        <v>5208</v>
      </c>
      <c r="C9801" s="181">
        <v>181900</v>
      </c>
      <c r="D9801" s="181">
        <v>5</v>
      </c>
      <c r="E9801" s="180" t="s">
        <v>13883</v>
      </c>
      <c r="F9801" s="180" t="s">
        <v>160</v>
      </c>
    </row>
    <row r="9802" spans="1:6">
      <c r="A9802" s="180" t="s">
        <v>397</v>
      </c>
      <c r="B9802" s="181">
        <v>5760</v>
      </c>
      <c r="C9802" s="181">
        <v>251800</v>
      </c>
      <c r="D9802" s="181">
        <v>4</v>
      </c>
      <c r="E9802" s="180" t="s">
        <v>13884</v>
      </c>
      <c r="F9802" s="180" t="s">
        <v>3</v>
      </c>
    </row>
    <row r="9803" spans="1:6">
      <c r="A9803" s="180" t="s">
        <v>397</v>
      </c>
      <c r="B9803" s="181">
        <v>3750</v>
      </c>
      <c r="C9803" s="181">
        <v>227100</v>
      </c>
      <c r="D9803" s="181">
        <v>4</v>
      </c>
      <c r="E9803" s="180" t="s">
        <v>13885</v>
      </c>
      <c r="F9803" s="180" t="s">
        <v>293</v>
      </c>
    </row>
    <row r="9804" spans="1:6">
      <c r="A9804" s="180" t="s">
        <v>397</v>
      </c>
      <c r="B9804" s="181">
        <v>3272</v>
      </c>
      <c r="C9804" s="181">
        <v>285300</v>
      </c>
      <c r="D9804" s="181">
        <v>4</v>
      </c>
      <c r="E9804" s="180" t="s">
        <v>13886</v>
      </c>
      <c r="F9804" s="180" t="s">
        <v>47</v>
      </c>
    </row>
    <row r="9805" spans="1:6">
      <c r="A9805" s="180" t="s">
        <v>397</v>
      </c>
      <c r="B9805" s="181">
        <v>8265</v>
      </c>
      <c r="C9805" s="181">
        <v>314800</v>
      </c>
      <c r="D9805" s="181">
        <v>6</v>
      </c>
      <c r="E9805" s="180" t="s">
        <v>13887</v>
      </c>
      <c r="F9805" s="180" t="s">
        <v>47</v>
      </c>
    </row>
    <row r="9806" spans="1:6">
      <c r="A9806" s="180" t="s">
        <v>397</v>
      </c>
      <c r="B9806" s="181">
        <v>5184</v>
      </c>
      <c r="C9806" s="181">
        <v>174200</v>
      </c>
      <c r="D9806" s="181">
        <v>4</v>
      </c>
      <c r="E9806" s="180" t="s">
        <v>13888</v>
      </c>
      <c r="F9806" s="180" t="s">
        <v>160</v>
      </c>
    </row>
    <row r="9807" spans="1:6">
      <c r="A9807" s="180" t="s">
        <v>397</v>
      </c>
      <c r="B9807" s="181">
        <v>6890</v>
      </c>
      <c r="C9807" s="181">
        <v>364700</v>
      </c>
      <c r="D9807" s="181">
        <v>6</v>
      </c>
      <c r="E9807" s="180" t="s">
        <v>13889</v>
      </c>
      <c r="F9807" s="180" t="s">
        <v>3</v>
      </c>
    </row>
    <row r="9808" spans="1:6">
      <c r="A9808" s="180" t="s">
        <v>397</v>
      </c>
      <c r="B9808" s="181">
        <v>6576</v>
      </c>
      <c r="C9808" s="181">
        <v>54800</v>
      </c>
      <c r="D9808" s="181">
        <v>4</v>
      </c>
      <c r="E9808" s="180" t="s">
        <v>13890</v>
      </c>
      <c r="F9808" s="180" t="s">
        <v>22</v>
      </c>
    </row>
    <row r="9809" spans="1:6">
      <c r="A9809" s="180" t="s">
        <v>397</v>
      </c>
      <c r="B9809" s="181">
        <v>4168</v>
      </c>
      <c r="C9809" s="181">
        <v>311700</v>
      </c>
      <c r="D9809" s="181">
        <v>4</v>
      </c>
      <c r="E9809" s="180" t="s">
        <v>13891</v>
      </c>
      <c r="F9809" s="180" t="s">
        <v>285</v>
      </c>
    </row>
    <row r="9810" spans="1:6">
      <c r="A9810" s="180" t="s">
        <v>397</v>
      </c>
      <c r="B9810" s="181">
        <v>6910</v>
      </c>
      <c r="C9810" s="181">
        <v>410300</v>
      </c>
      <c r="D9810" s="181">
        <v>6</v>
      </c>
      <c r="E9810" s="180" t="s">
        <v>13892</v>
      </c>
      <c r="F9810" s="180" t="s">
        <v>47</v>
      </c>
    </row>
    <row r="9811" spans="1:6">
      <c r="A9811" s="180" t="s">
        <v>397</v>
      </c>
      <c r="B9811" s="181">
        <v>3220</v>
      </c>
      <c r="C9811" s="181">
        <v>157500</v>
      </c>
      <c r="D9811" s="181">
        <v>4</v>
      </c>
      <c r="E9811" s="180" t="s">
        <v>13893</v>
      </c>
      <c r="F9811" s="180" t="s">
        <v>189</v>
      </c>
    </row>
    <row r="9812" spans="1:6">
      <c r="A9812" s="180" t="s">
        <v>397</v>
      </c>
      <c r="B9812" s="181">
        <v>4740</v>
      </c>
      <c r="C9812" s="181">
        <v>255900</v>
      </c>
      <c r="D9812" s="181">
        <v>5</v>
      </c>
      <c r="E9812" s="180" t="s">
        <v>13894</v>
      </c>
      <c r="F9812" s="180" t="s">
        <v>47</v>
      </c>
    </row>
    <row r="9813" spans="1:6">
      <c r="A9813" s="180" t="s">
        <v>397</v>
      </c>
      <c r="B9813" s="181">
        <v>3888</v>
      </c>
      <c r="C9813" s="181">
        <v>250100</v>
      </c>
      <c r="D9813" s="181">
        <v>4</v>
      </c>
      <c r="E9813" s="180" t="s">
        <v>13895</v>
      </c>
      <c r="F9813" s="180" t="s">
        <v>68</v>
      </c>
    </row>
    <row r="9814" spans="1:6">
      <c r="A9814" s="180" t="s">
        <v>397</v>
      </c>
      <c r="B9814" s="181">
        <v>2645</v>
      </c>
      <c r="C9814" s="181">
        <v>184200</v>
      </c>
      <c r="D9814" s="181">
        <v>4</v>
      </c>
      <c r="E9814" s="180" t="s">
        <v>13896</v>
      </c>
      <c r="F9814" s="180" t="s">
        <v>324</v>
      </c>
    </row>
    <row r="9815" spans="1:6">
      <c r="A9815" s="180" t="s">
        <v>397</v>
      </c>
      <c r="B9815" s="181">
        <v>3432</v>
      </c>
      <c r="C9815" s="181">
        <v>286000</v>
      </c>
      <c r="D9815" s="181">
        <v>4</v>
      </c>
      <c r="E9815" s="180" t="s">
        <v>13897</v>
      </c>
      <c r="F9815" s="180" t="s">
        <v>124</v>
      </c>
    </row>
    <row r="9816" spans="1:6">
      <c r="A9816" s="180" t="s">
        <v>397</v>
      </c>
      <c r="B9816" s="181">
        <v>2500</v>
      </c>
      <c r="C9816" s="181">
        <v>347300</v>
      </c>
      <c r="D9816" s="181">
        <v>4</v>
      </c>
      <c r="E9816" s="180" t="s">
        <v>13898</v>
      </c>
      <c r="F9816" s="180" t="s">
        <v>67</v>
      </c>
    </row>
    <row r="9817" spans="1:6">
      <c r="A9817" s="180" t="s">
        <v>397</v>
      </c>
      <c r="B9817" s="181">
        <v>8544</v>
      </c>
      <c r="C9817" s="181">
        <v>128400</v>
      </c>
      <c r="D9817" s="181">
        <v>4</v>
      </c>
      <c r="E9817" s="180" t="s">
        <v>13899</v>
      </c>
      <c r="F9817" s="180" t="s">
        <v>22</v>
      </c>
    </row>
    <row r="9818" spans="1:6">
      <c r="A9818" s="180" t="s">
        <v>397</v>
      </c>
      <c r="B9818" s="181">
        <v>5620</v>
      </c>
      <c r="C9818" s="181">
        <v>245500</v>
      </c>
      <c r="D9818" s="181">
        <v>4</v>
      </c>
      <c r="E9818" s="180" t="s">
        <v>13900</v>
      </c>
      <c r="F9818" s="180" t="s">
        <v>189</v>
      </c>
    </row>
    <row r="9819" spans="1:6">
      <c r="A9819" s="180" t="s">
        <v>397</v>
      </c>
      <c r="B9819" s="181">
        <v>4420</v>
      </c>
      <c r="C9819" s="181">
        <v>251700</v>
      </c>
      <c r="D9819" s="181">
        <v>4</v>
      </c>
      <c r="E9819" s="180" t="s">
        <v>13901</v>
      </c>
      <c r="F9819" s="180" t="s">
        <v>3</v>
      </c>
    </row>
    <row r="9820" spans="1:6">
      <c r="A9820" s="180" t="s">
        <v>397</v>
      </c>
      <c r="B9820" s="181">
        <v>4420</v>
      </c>
      <c r="C9820" s="181">
        <v>259500</v>
      </c>
      <c r="D9820" s="181">
        <v>4</v>
      </c>
      <c r="E9820" s="180" t="s">
        <v>13902</v>
      </c>
      <c r="F9820" s="180" t="s">
        <v>3</v>
      </c>
    </row>
    <row r="9821" spans="1:6">
      <c r="A9821" s="180" t="s">
        <v>397</v>
      </c>
      <c r="B9821" s="181">
        <v>3568</v>
      </c>
      <c r="C9821" s="181">
        <v>313600</v>
      </c>
      <c r="D9821" s="181">
        <v>4</v>
      </c>
      <c r="E9821" s="180" t="s">
        <v>13903</v>
      </c>
      <c r="F9821" s="180" t="s">
        <v>47</v>
      </c>
    </row>
    <row r="9822" spans="1:6">
      <c r="A9822" s="180" t="s">
        <v>397</v>
      </c>
      <c r="B9822" s="181">
        <v>4480</v>
      </c>
      <c r="C9822" s="181">
        <v>288300</v>
      </c>
      <c r="D9822" s="181">
        <v>5</v>
      </c>
      <c r="E9822" s="180" t="s">
        <v>13904</v>
      </c>
      <c r="F9822" s="180" t="s">
        <v>124</v>
      </c>
    </row>
    <row r="9823" spans="1:6">
      <c r="A9823" s="180" t="s">
        <v>397</v>
      </c>
      <c r="B9823" s="181">
        <v>5810</v>
      </c>
      <c r="C9823" s="181">
        <v>255200</v>
      </c>
      <c r="D9823" s="181">
        <v>6</v>
      </c>
      <c r="E9823" s="180" t="s">
        <v>13905</v>
      </c>
      <c r="F9823" s="180" t="s">
        <v>299</v>
      </c>
    </row>
    <row r="9824" spans="1:6">
      <c r="A9824" s="180" t="s">
        <v>397</v>
      </c>
      <c r="B9824" s="181">
        <v>3128</v>
      </c>
      <c r="C9824" s="181">
        <v>368300</v>
      </c>
      <c r="D9824" s="181">
        <v>4</v>
      </c>
      <c r="E9824" s="180" t="s">
        <v>13906</v>
      </c>
      <c r="F9824" s="180" t="s">
        <v>67</v>
      </c>
    </row>
    <row r="9825" spans="1:6">
      <c r="A9825" s="180" t="s">
        <v>397</v>
      </c>
      <c r="B9825" s="181">
        <v>3852</v>
      </c>
      <c r="C9825" s="181">
        <v>95300</v>
      </c>
      <c r="D9825" s="181">
        <v>4</v>
      </c>
      <c r="E9825" s="180" t="s">
        <v>13907</v>
      </c>
      <c r="F9825" s="180" t="s">
        <v>160</v>
      </c>
    </row>
    <row r="9826" spans="1:6">
      <c r="A9826" s="180" t="s">
        <v>397</v>
      </c>
      <c r="B9826" s="181">
        <v>3498</v>
      </c>
      <c r="C9826" s="181">
        <v>225600</v>
      </c>
      <c r="D9826" s="181">
        <v>4</v>
      </c>
      <c r="E9826" s="180" t="s">
        <v>13908</v>
      </c>
      <c r="F9826" s="180" t="s">
        <v>118</v>
      </c>
    </row>
    <row r="9827" spans="1:6">
      <c r="A9827" s="180" t="s">
        <v>397</v>
      </c>
      <c r="B9827" s="181">
        <v>7631</v>
      </c>
      <c r="C9827" s="181">
        <v>428900</v>
      </c>
      <c r="D9827" s="181">
        <v>5</v>
      </c>
      <c r="E9827" s="180" t="s">
        <v>13909</v>
      </c>
      <c r="F9827" s="180" t="s">
        <v>60</v>
      </c>
    </row>
    <row r="9828" spans="1:6">
      <c r="A9828" s="180" t="s">
        <v>397</v>
      </c>
      <c r="B9828" s="181">
        <v>3632</v>
      </c>
      <c r="C9828" s="181">
        <v>141300</v>
      </c>
      <c r="D9828" s="181">
        <v>4</v>
      </c>
      <c r="E9828" s="180" t="s">
        <v>13910</v>
      </c>
      <c r="F9828" s="180" t="s">
        <v>118</v>
      </c>
    </row>
    <row r="9829" spans="1:6">
      <c r="A9829" s="180" t="s">
        <v>397</v>
      </c>
      <c r="B9829" s="181">
        <v>4020</v>
      </c>
      <c r="C9829" s="181">
        <v>341700</v>
      </c>
      <c r="D9829" s="181">
        <v>6</v>
      </c>
      <c r="E9829" s="180" t="s">
        <v>13911</v>
      </c>
      <c r="F9829" s="180" t="s">
        <v>136</v>
      </c>
    </row>
    <row r="9830" spans="1:6">
      <c r="A9830" s="180" t="s">
        <v>397</v>
      </c>
      <c r="B9830" s="181">
        <v>5364</v>
      </c>
      <c r="C9830" s="181">
        <v>300100</v>
      </c>
      <c r="D9830" s="181">
        <v>4</v>
      </c>
      <c r="E9830" s="180" t="s">
        <v>13912</v>
      </c>
      <c r="F9830" s="180" t="s">
        <v>60</v>
      </c>
    </row>
    <row r="9831" spans="1:6">
      <c r="A9831" s="180" t="s">
        <v>397</v>
      </c>
      <c r="B9831" s="181">
        <v>6586</v>
      </c>
      <c r="C9831" s="181">
        <v>144300</v>
      </c>
      <c r="D9831" s="181">
        <v>5</v>
      </c>
      <c r="E9831" s="180" t="s">
        <v>13913</v>
      </c>
      <c r="F9831" s="180" t="s">
        <v>22</v>
      </c>
    </row>
    <row r="9832" spans="1:6">
      <c r="A9832" s="180" t="s">
        <v>397</v>
      </c>
      <c r="B9832" s="181">
        <v>6774</v>
      </c>
      <c r="C9832" s="181">
        <v>376200</v>
      </c>
      <c r="D9832" s="181">
        <v>6</v>
      </c>
      <c r="E9832" s="180" t="s">
        <v>13914</v>
      </c>
      <c r="F9832" s="180" t="s">
        <v>3</v>
      </c>
    </row>
    <row r="9833" spans="1:6">
      <c r="A9833" s="180" t="s">
        <v>397</v>
      </c>
      <c r="B9833" s="181">
        <v>8720</v>
      </c>
      <c r="C9833" s="181">
        <v>407400</v>
      </c>
      <c r="D9833" s="181">
        <v>8</v>
      </c>
      <c r="E9833" s="180" t="s">
        <v>13915</v>
      </c>
      <c r="F9833" s="180" t="s">
        <v>68</v>
      </c>
    </row>
    <row r="9834" spans="1:6">
      <c r="A9834" s="180" t="s">
        <v>397</v>
      </c>
      <c r="B9834" s="181">
        <v>4071</v>
      </c>
      <c r="C9834" s="181">
        <v>501700</v>
      </c>
      <c r="D9834" s="181">
        <v>5</v>
      </c>
      <c r="E9834" s="180" t="s">
        <v>13916</v>
      </c>
      <c r="F9834" s="180" t="s">
        <v>67</v>
      </c>
    </row>
    <row r="9835" spans="1:6">
      <c r="A9835" s="180" t="s">
        <v>397</v>
      </c>
      <c r="B9835" s="181">
        <v>6400</v>
      </c>
      <c r="C9835" s="181">
        <v>138700</v>
      </c>
      <c r="D9835" s="181">
        <v>4</v>
      </c>
      <c r="E9835" s="180" t="s">
        <v>13917</v>
      </c>
      <c r="F9835" s="180" t="s">
        <v>22</v>
      </c>
    </row>
    <row r="9836" spans="1:6">
      <c r="A9836" s="180" t="s">
        <v>397</v>
      </c>
      <c r="B9836" s="181">
        <v>6762</v>
      </c>
      <c r="C9836" s="181">
        <v>288500</v>
      </c>
      <c r="D9836" s="181">
        <v>4</v>
      </c>
      <c r="E9836" s="180" t="s">
        <v>13918</v>
      </c>
      <c r="F9836" s="180" t="s">
        <v>60</v>
      </c>
    </row>
    <row r="9837" spans="1:6">
      <c r="A9837" s="180" t="s">
        <v>397</v>
      </c>
      <c r="B9837" s="181">
        <v>7630</v>
      </c>
      <c r="C9837" s="181">
        <v>106100</v>
      </c>
      <c r="D9837" s="181">
        <v>4</v>
      </c>
      <c r="E9837" s="180" t="s">
        <v>13919</v>
      </c>
      <c r="F9837" s="180" t="s">
        <v>22</v>
      </c>
    </row>
    <row r="9838" spans="1:6">
      <c r="A9838" s="180" t="s">
        <v>397</v>
      </c>
      <c r="B9838" s="181">
        <v>2950</v>
      </c>
      <c r="C9838" s="181">
        <v>272300</v>
      </c>
      <c r="D9838" s="181">
        <v>4</v>
      </c>
      <c r="E9838" s="180" t="s">
        <v>13920</v>
      </c>
      <c r="F9838" s="180" t="s">
        <v>47</v>
      </c>
    </row>
    <row r="9839" spans="1:6">
      <c r="A9839" s="180" t="s">
        <v>397</v>
      </c>
      <c r="B9839" s="181">
        <v>3608</v>
      </c>
      <c r="C9839" s="181">
        <v>194800</v>
      </c>
      <c r="D9839" s="181">
        <v>4</v>
      </c>
      <c r="E9839" s="180" t="s">
        <v>13921</v>
      </c>
      <c r="F9839" s="180" t="s">
        <v>128</v>
      </c>
    </row>
    <row r="9840" spans="1:6">
      <c r="A9840" s="180" t="s">
        <v>397</v>
      </c>
      <c r="B9840" s="181">
        <v>5040</v>
      </c>
      <c r="C9840" s="181">
        <v>264200</v>
      </c>
      <c r="D9840" s="181">
        <v>4</v>
      </c>
      <c r="E9840" s="180" t="s">
        <v>13922</v>
      </c>
      <c r="F9840" s="180" t="s">
        <v>3</v>
      </c>
    </row>
    <row r="9841" spans="1:6">
      <c r="A9841" s="180" t="s">
        <v>397</v>
      </c>
      <c r="B9841" s="181">
        <v>4989</v>
      </c>
      <c r="C9841" s="181">
        <v>342200</v>
      </c>
      <c r="D9841" s="181">
        <v>4</v>
      </c>
      <c r="E9841" s="180" t="s">
        <v>13923</v>
      </c>
      <c r="F9841" s="180" t="s">
        <v>118</v>
      </c>
    </row>
    <row r="9842" spans="1:6">
      <c r="A9842" s="180" t="s">
        <v>397</v>
      </c>
      <c r="B9842" s="181">
        <v>3200</v>
      </c>
      <c r="C9842" s="181">
        <v>222800</v>
      </c>
      <c r="D9842" s="181">
        <v>4</v>
      </c>
      <c r="E9842" s="180" t="s">
        <v>13924</v>
      </c>
      <c r="F9842" s="180" t="s">
        <v>118</v>
      </c>
    </row>
    <row r="9843" spans="1:6">
      <c r="A9843" s="180" t="s">
        <v>397</v>
      </c>
      <c r="B9843" s="181">
        <v>3473</v>
      </c>
      <c r="C9843" s="181">
        <v>147800</v>
      </c>
      <c r="D9843" s="181">
        <v>4</v>
      </c>
      <c r="E9843" s="180" t="s">
        <v>13925</v>
      </c>
      <c r="F9843" s="180" t="s">
        <v>256</v>
      </c>
    </row>
    <row r="9844" spans="1:6">
      <c r="A9844" s="180" t="s">
        <v>397</v>
      </c>
      <c r="B9844" s="181">
        <v>4932</v>
      </c>
      <c r="C9844" s="181">
        <v>330400</v>
      </c>
      <c r="D9844" s="181">
        <v>4</v>
      </c>
      <c r="E9844" s="180" t="s">
        <v>13926</v>
      </c>
      <c r="F9844" s="180" t="s">
        <v>3</v>
      </c>
    </row>
    <row r="9845" spans="1:6">
      <c r="A9845" s="180" t="s">
        <v>397</v>
      </c>
      <c r="B9845" s="181">
        <v>7726</v>
      </c>
      <c r="C9845" s="181">
        <v>397900</v>
      </c>
      <c r="D9845" s="181">
        <v>4</v>
      </c>
      <c r="E9845" s="180" t="s">
        <v>13927</v>
      </c>
      <c r="F9845" s="180" t="s">
        <v>60</v>
      </c>
    </row>
    <row r="9846" spans="1:6">
      <c r="A9846" s="180" t="s">
        <v>397</v>
      </c>
      <c r="B9846" s="181">
        <v>3776</v>
      </c>
      <c r="C9846" s="181">
        <v>227700</v>
      </c>
      <c r="D9846" s="181">
        <v>4</v>
      </c>
      <c r="E9846" s="180" t="s">
        <v>13928</v>
      </c>
      <c r="F9846" s="180" t="s">
        <v>3</v>
      </c>
    </row>
    <row r="9847" spans="1:6">
      <c r="A9847" s="180" t="s">
        <v>397</v>
      </c>
      <c r="B9847" s="181">
        <v>6048</v>
      </c>
      <c r="C9847" s="181">
        <v>377200</v>
      </c>
      <c r="D9847" s="181">
        <v>6</v>
      </c>
      <c r="E9847" s="180" t="s">
        <v>13929</v>
      </c>
      <c r="F9847" s="180" t="s">
        <v>3</v>
      </c>
    </row>
    <row r="9848" spans="1:6">
      <c r="A9848" s="180" t="s">
        <v>397</v>
      </c>
      <c r="B9848" s="181">
        <v>3925</v>
      </c>
      <c r="C9848" s="181">
        <v>244100</v>
      </c>
      <c r="D9848" s="181">
        <v>4</v>
      </c>
      <c r="E9848" s="180" t="s">
        <v>13930</v>
      </c>
      <c r="F9848" s="180" t="s">
        <v>118</v>
      </c>
    </row>
    <row r="9849" spans="1:6">
      <c r="A9849" s="180" t="s">
        <v>397</v>
      </c>
      <c r="B9849" s="181">
        <v>7205</v>
      </c>
      <c r="C9849" s="181">
        <v>429500</v>
      </c>
      <c r="D9849" s="181">
        <v>6</v>
      </c>
      <c r="E9849" s="180" t="s">
        <v>13931</v>
      </c>
      <c r="F9849" s="180" t="s">
        <v>3</v>
      </c>
    </row>
    <row r="9850" spans="1:6">
      <c r="A9850" s="180" t="s">
        <v>397</v>
      </c>
      <c r="B9850" s="181">
        <v>5243</v>
      </c>
      <c r="C9850" s="181">
        <v>169800</v>
      </c>
      <c r="D9850" s="181">
        <v>5</v>
      </c>
      <c r="E9850" s="180" t="s">
        <v>13932</v>
      </c>
      <c r="F9850" s="180" t="s">
        <v>176</v>
      </c>
    </row>
    <row r="9851" spans="1:6">
      <c r="A9851" s="180" t="s">
        <v>397</v>
      </c>
      <c r="B9851" s="181">
        <v>3567</v>
      </c>
      <c r="C9851" s="181">
        <v>173100</v>
      </c>
      <c r="D9851" s="181">
        <v>4</v>
      </c>
      <c r="E9851" s="180" t="s">
        <v>13933</v>
      </c>
      <c r="F9851" s="180" t="s">
        <v>128</v>
      </c>
    </row>
    <row r="9852" spans="1:6">
      <c r="A9852" s="180" t="s">
        <v>397</v>
      </c>
      <c r="B9852" s="181">
        <v>3363</v>
      </c>
      <c r="C9852" s="181">
        <v>153000</v>
      </c>
      <c r="D9852" s="181">
        <v>4</v>
      </c>
      <c r="E9852" s="180" t="s">
        <v>13934</v>
      </c>
      <c r="F9852" s="180" t="s">
        <v>160</v>
      </c>
    </row>
    <row r="9853" spans="1:6">
      <c r="A9853" s="180" t="s">
        <v>397</v>
      </c>
      <c r="B9853" s="181">
        <v>4572</v>
      </c>
      <c r="C9853" s="181">
        <v>347800</v>
      </c>
      <c r="D9853" s="181">
        <v>4</v>
      </c>
      <c r="E9853" s="180" t="s">
        <v>13935</v>
      </c>
      <c r="F9853" s="180" t="s">
        <v>47</v>
      </c>
    </row>
    <row r="9854" spans="1:6">
      <c r="A9854" s="180" t="s">
        <v>397</v>
      </c>
      <c r="B9854" s="181">
        <v>4449</v>
      </c>
      <c r="C9854" s="181">
        <v>506300</v>
      </c>
      <c r="D9854" s="181">
        <v>4</v>
      </c>
      <c r="E9854" s="180" t="s">
        <v>13936</v>
      </c>
      <c r="F9854" s="180" t="s">
        <v>67</v>
      </c>
    </row>
    <row r="9855" spans="1:6">
      <c r="A9855" s="180" t="s">
        <v>397</v>
      </c>
      <c r="B9855" s="181">
        <v>2656</v>
      </c>
      <c r="C9855" s="181">
        <v>231200</v>
      </c>
      <c r="D9855" s="181">
        <v>4</v>
      </c>
      <c r="E9855" s="180" t="s">
        <v>13937</v>
      </c>
      <c r="F9855" s="180" t="s">
        <v>118</v>
      </c>
    </row>
    <row r="9856" spans="1:6">
      <c r="A9856" s="180" t="s">
        <v>397</v>
      </c>
      <c r="B9856" s="181">
        <v>3156</v>
      </c>
      <c r="C9856" s="181">
        <v>174400</v>
      </c>
      <c r="D9856" s="181">
        <v>4</v>
      </c>
      <c r="E9856" s="180" t="s">
        <v>13938</v>
      </c>
      <c r="F9856" s="180" t="s">
        <v>189</v>
      </c>
    </row>
    <row r="9857" spans="1:6">
      <c r="A9857" s="180" t="s">
        <v>397</v>
      </c>
      <c r="B9857" s="181">
        <v>7560</v>
      </c>
      <c r="C9857" s="181">
        <v>226900</v>
      </c>
      <c r="D9857" s="181">
        <v>8</v>
      </c>
      <c r="E9857" s="180" t="s">
        <v>13939</v>
      </c>
      <c r="F9857" s="180" t="s">
        <v>68</v>
      </c>
    </row>
    <row r="9858" spans="1:6">
      <c r="A9858" s="180" t="s">
        <v>397</v>
      </c>
      <c r="B9858" s="181">
        <v>2456</v>
      </c>
      <c r="C9858" s="181">
        <v>149500</v>
      </c>
      <c r="D9858" s="181">
        <v>4</v>
      </c>
      <c r="E9858" s="180" t="s">
        <v>13940</v>
      </c>
      <c r="F9858" s="180" t="s">
        <v>189</v>
      </c>
    </row>
    <row r="9859" spans="1:6">
      <c r="A9859" s="180" t="s">
        <v>397</v>
      </c>
      <c r="B9859" s="181">
        <v>6186</v>
      </c>
      <c r="C9859" s="181">
        <v>286900</v>
      </c>
      <c r="D9859" s="181">
        <v>4</v>
      </c>
      <c r="E9859" s="180" t="s">
        <v>13941</v>
      </c>
      <c r="F9859" s="180" t="s">
        <v>3</v>
      </c>
    </row>
    <row r="9860" spans="1:6">
      <c r="A9860" s="180" t="s">
        <v>397</v>
      </c>
      <c r="B9860" s="181">
        <v>5359</v>
      </c>
      <c r="C9860" s="181">
        <v>138000</v>
      </c>
      <c r="D9860" s="181">
        <v>7</v>
      </c>
      <c r="E9860" s="180" t="s">
        <v>13942</v>
      </c>
      <c r="F9860" s="180" t="s">
        <v>256</v>
      </c>
    </row>
    <row r="9861" spans="1:6">
      <c r="A9861" s="180" t="s">
        <v>397</v>
      </c>
      <c r="B9861" s="181">
        <v>3367</v>
      </c>
      <c r="C9861" s="181">
        <v>436200</v>
      </c>
      <c r="D9861" s="181">
        <v>7</v>
      </c>
      <c r="E9861" s="180" t="s">
        <v>13943</v>
      </c>
      <c r="F9861" s="180" t="s">
        <v>144</v>
      </c>
    </row>
    <row r="9862" spans="1:6">
      <c r="A9862" s="180" t="s">
        <v>397</v>
      </c>
      <c r="B9862" s="181">
        <v>4458</v>
      </c>
      <c r="C9862" s="181">
        <v>424100</v>
      </c>
      <c r="D9862" s="181">
        <v>4</v>
      </c>
      <c r="E9862" s="180" t="s">
        <v>13944</v>
      </c>
      <c r="F9862" s="180" t="s">
        <v>67</v>
      </c>
    </row>
    <row r="9863" spans="1:6">
      <c r="A9863" s="180" t="s">
        <v>397</v>
      </c>
      <c r="B9863" s="181">
        <v>3200</v>
      </c>
      <c r="C9863" s="181">
        <v>230600</v>
      </c>
      <c r="D9863" s="181">
        <v>4</v>
      </c>
      <c r="E9863" s="180" t="s">
        <v>13945</v>
      </c>
      <c r="F9863" s="180" t="s">
        <v>118</v>
      </c>
    </row>
    <row r="9864" spans="1:6">
      <c r="A9864" s="180" t="s">
        <v>397</v>
      </c>
      <c r="B9864" s="181">
        <v>3351</v>
      </c>
      <c r="C9864" s="181">
        <v>695900</v>
      </c>
      <c r="D9864" s="181">
        <v>4</v>
      </c>
      <c r="E9864" s="180" t="s">
        <v>13946</v>
      </c>
      <c r="F9864" s="180" t="s">
        <v>200</v>
      </c>
    </row>
    <row r="9865" spans="1:6">
      <c r="A9865" s="180" t="s">
        <v>397</v>
      </c>
      <c r="B9865" s="181">
        <v>4404</v>
      </c>
      <c r="C9865" s="181">
        <v>321600</v>
      </c>
      <c r="D9865" s="181">
        <v>4</v>
      </c>
      <c r="E9865" s="180" t="s">
        <v>13947</v>
      </c>
      <c r="F9865" s="180" t="s">
        <v>47</v>
      </c>
    </row>
    <row r="9866" spans="1:6">
      <c r="A9866" s="180" t="s">
        <v>397</v>
      </c>
      <c r="B9866" s="181">
        <v>4320</v>
      </c>
      <c r="C9866" s="181">
        <v>321700</v>
      </c>
      <c r="D9866" s="181">
        <v>4</v>
      </c>
      <c r="E9866" s="180" t="s">
        <v>13948</v>
      </c>
      <c r="F9866" s="180" t="s">
        <v>47</v>
      </c>
    </row>
    <row r="9867" spans="1:6">
      <c r="A9867" s="180" t="s">
        <v>397</v>
      </c>
      <c r="B9867" s="181">
        <v>3195</v>
      </c>
      <c r="C9867" s="181">
        <v>132300</v>
      </c>
      <c r="D9867" s="181">
        <v>4</v>
      </c>
      <c r="E9867" s="180" t="s">
        <v>13949</v>
      </c>
      <c r="F9867" s="180" t="s">
        <v>176</v>
      </c>
    </row>
    <row r="9868" spans="1:6">
      <c r="A9868" s="180" t="s">
        <v>397</v>
      </c>
      <c r="B9868" s="181">
        <v>5609</v>
      </c>
      <c r="C9868" s="181">
        <v>369400</v>
      </c>
      <c r="D9868" s="181">
        <v>5</v>
      </c>
      <c r="E9868" s="180" t="s">
        <v>13950</v>
      </c>
      <c r="F9868" s="180" t="s">
        <v>170</v>
      </c>
    </row>
    <row r="9869" spans="1:6">
      <c r="A9869" s="180" t="s">
        <v>397</v>
      </c>
      <c r="B9869" s="181">
        <v>7500</v>
      </c>
      <c r="C9869" s="181">
        <v>304400</v>
      </c>
      <c r="D9869" s="181">
        <v>5</v>
      </c>
      <c r="E9869" s="180" t="s">
        <v>13951</v>
      </c>
      <c r="F9869" s="180" t="s">
        <v>3</v>
      </c>
    </row>
    <row r="9870" spans="1:6">
      <c r="A9870" s="180" t="s">
        <v>397</v>
      </c>
      <c r="B9870" s="181">
        <v>3380</v>
      </c>
      <c r="C9870" s="181">
        <v>377300</v>
      </c>
      <c r="D9870" s="181">
        <v>6</v>
      </c>
      <c r="E9870" s="180" t="s">
        <v>13952</v>
      </c>
      <c r="F9870" s="180" t="s">
        <v>67</v>
      </c>
    </row>
    <row r="9871" spans="1:6">
      <c r="A9871" s="180" t="s">
        <v>397</v>
      </c>
      <c r="B9871" s="181">
        <v>3050</v>
      </c>
      <c r="C9871" s="181">
        <v>423600</v>
      </c>
      <c r="D9871" s="181">
        <v>6</v>
      </c>
      <c r="E9871" s="180" t="s">
        <v>13953</v>
      </c>
      <c r="F9871" s="180" t="s">
        <v>67</v>
      </c>
    </row>
    <row r="9872" spans="1:6">
      <c r="A9872" s="180" t="s">
        <v>397</v>
      </c>
      <c r="B9872" s="181">
        <v>4608</v>
      </c>
      <c r="C9872" s="181">
        <v>163700</v>
      </c>
      <c r="D9872" s="181">
        <v>6</v>
      </c>
      <c r="E9872" s="180" t="s">
        <v>13954</v>
      </c>
      <c r="F9872" s="180" t="s">
        <v>176</v>
      </c>
    </row>
    <row r="9873" spans="1:6">
      <c r="A9873" s="180" t="s">
        <v>397</v>
      </c>
      <c r="B9873" s="181">
        <v>4420</v>
      </c>
      <c r="C9873" s="181">
        <v>260000</v>
      </c>
      <c r="D9873" s="181">
        <v>4</v>
      </c>
      <c r="E9873" s="180" t="s">
        <v>13955</v>
      </c>
      <c r="F9873" s="180" t="s">
        <v>3</v>
      </c>
    </row>
    <row r="9874" spans="1:6">
      <c r="A9874" s="180" t="s">
        <v>397</v>
      </c>
      <c r="B9874" s="181">
        <v>3482</v>
      </c>
      <c r="C9874" s="181">
        <v>233500</v>
      </c>
      <c r="D9874" s="181">
        <v>4</v>
      </c>
      <c r="E9874" s="180" t="s">
        <v>13956</v>
      </c>
      <c r="F9874" s="180" t="s">
        <v>194</v>
      </c>
    </row>
    <row r="9875" spans="1:6">
      <c r="A9875" s="180" t="s">
        <v>397</v>
      </c>
      <c r="B9875" s="181">
        <v>7954</v>
      </c>
      <c r="C9875" s="181">
        <v>395600</v>
      </c>
      <c r="D9875" s="181">
        <v>8</v>
      </c>
      <c r="E9875" s="180" t="s">
        <v>13957</v>
      </c>
      <c r="F9875" s="180" t="s">
        <v>47</v>
      </c>
    </row>
    <row r="9876" spans="1:6">
      <c r="A9876" s="180" t="s">
        <v>397</v>
      </c>
      <c r="B9876" s="181">
        <v>6372</v>
      </c>
      <c r="C9876" s="181">
        <v>113900</v>
      </c>
      <c r="D9876" s="181">
        <v>4</v>
      </c>
      <c r="E9876" s="180" t="s">
        <v>13958</v>
      </c>
      <c r="F9876" s="180" t="s">
        <v>22</v>
      </c>
    </row>
    <row r="9877" spans="1:6">
      <c r="A9877" s="180" t="s">
        <v>397</v>
      </c>
      <c r="B9877" s="181">
        <v>6675</v>
      </c>
      <c r="C9877" s="181">
        <v>186900</v>
      </c>
      <c r="D9877" s="181">
        <v>6</v>
      </c>
      <c r="E9877" s="180" t="s">
        <v>13959</v>
      </c>
      <c r="F9877" s="180" t="s">
        <v>68</v>
      </c>
    </row>
    <row r="9878" spans="1:6">
      <c r="A9878" s="180" t="s">
        <v>397</v>
      </c>
      <c r="B9878" s="181">
        <v>5521</v>
      </c>
      <c r="C9878" s="181">
        <v>175100</v>
      </c>
      <c r="D9878" s="181">
        <v>6</v>
      </c>
      <c r="E9878" s="180" t="s">
        <v>13960</v>
      </c>
      <c r="F9878" s="180" t="s">
        <v>160</v>
      </c>
    </row>
    <row r="9879" spans="1:6">
      <c r="A9879" s="180" t="s">
        <v>397</v>
      </c>
      <c r="B9879" s="181">
        <v>3240</v>
      </c>
      <c r="C9879" s="181">
        <v>147500</v>
      </c>
      <c r="D9879" s="181">
        <v>6</v>
      </c>
      <c r="E9879" s="180" t="s">
        <v>13961</v>
      </c>
      <c r="F9879" s="180" t="s">
        <v>256</v>
      </c>
    </row>
    <row r="9880" spans="1:6">
      <c r="A9880" s="180" t="s">
        <v>397</v>
      </c>
      <c r="B9880" s="181">
        <v>3050</v>
      </c>
      <c r="C9880" s="181">
        <v>200900</v>
      </c>
      <c r="D9880" s="181">
        <v>4</v>
      </c>
      <c r="E9880" s="180" t="s">
        <v>13962</v>
      </c>
      <c r="F9880" s="180" t="s">
        <v>128</v>
      </c>
    </row>
    <row r="9881" spans="1:6">
      <c r="A9881" s="180" t="s">
        <v>397</v>
      </c>
      <c r="B9881" s="181">
        <v>6320</v>
      </c>
      <c r="C9881" s="181">
        <v>159200</v>
      </c>
      <c r="D9881" s="181">
        <v>4</v>
      </c>
      <c r="E9881" s="180" t="s">
        <v>13963</v>
      </c>
      <c r="F9881" s="180" t="s">
        <v>160</v>
      </c>
    </row>
    <row r="9882" spans="1:6">
      <c r="A9882" s="180" t="s">
        <v>397</v>
      </c>
      <c r="B9882" s="181">
        <v>3086</v>
      </c>
      <c r="C9882" s="181">
        <v>358700</v>
      </c>
      <c r="D9882" s="181">
        <v>5</v>
      </c>
      <c r="E9882" s="180" t="s">
        <v>13964</v>
      </c>
      <c r="F9882" s="180" t="s">
        <v>67</v>
      </c>
    </row>
    <row r="9883" spans="1:6">
      <c r="A9883" s="180" t="s">
        <v>397</v>
      </c>
      <c r="B9883" s="181">
        <v>11020</v>
      </c>
      <c r="C9883" s="181">
        <v>686200</v>
      </c>
      <c r="D9883" s="181">
        <v>8</v>
      </c>
      <c r="E9883" s="180" t="s">
        <v>13965</v>
      </c>
      <c r="F9883" s="180" t="s">
        <v>3</v>
      </c>
    </row>
    <row r="9884" spans="1:6">
      <c r="A9884" s="180" t="s">
        <v>397</v>
      </c>
      <c r="B9884" s="181">
        <v>2400</v>
      </c>
      <c r="C9884" s="181">
        <v>127600</v>
      </c>
      <c r="D9884" s="181">
        <v>4</v>
      </c>
      <c r="E9884" s="180" t="s">
        <v>13966</v>
      </c>
      <c r="F9884" s="180" t="s">
        <v>313</v>
      </c>
    </row>
    <row r="9885" spans="1:6">
      <c r="A9885" s="180" t="s">
        <v>397</v>
      </c>
      <c r="B9885" s="181">
        <v>4408</v>
      </c>
      <c r="C9885" s="181">
        <v>262800</v>
      </c>
      <c r="D9885" s="181">
        <v>4</v>
      </c>
      <c r="E9885" s="180" t="s">
        <v>13967</v>
      </c>
      <c r="F9885" s="180" t="s">
        <v>3</v>
      </c>
    </row>
    <row r="9886" spans="1:6">
      <c r="A9886" s="180" t="s">
        <v>397</v>
      </c>
      <c r="B9886" s="181">
        <v>4557</v>
      </c>
      <c r="C9886" s="181">
        <v>320100</v>
      </c>
      <c r="D9886" s="181">
        <v>4</v>
      </c>
      <c r="E9886" s="180" t="s">
        <v>13968</v>
      </c>
      <c r="F9886" s="180" t="s">
        <v>47</v>
      </c>
    </row>
    <row r="9887" spans="1:6">
      <c r="A9887" s="180" t="s">
        <v>397</v>
      </c>
      <c r="B9887" s="181">
        <v>6600</v>
      </c>
      <c r="C9887" s="181">
        <v>274000</v>
      </c>
      <c r="D9887" s="181">
        <v>7</v>
      </c>
      <c r="E9887" s="180" t="s">
        <v>13969</v>
      </c>
      <c r="F9887" s="180" t="s">
        <v>68</v>
      </c>
    </row>
    <row r="9888" spans="1:6">
      <c r="A9888" s="180" t="s">
        <v>397</v>
      </c>
      <c r="B9888" s="181">
        <v>4420</v>
      </c>
      <c r="C9888" s="181">
        <v>268600</v>
      </c>
      <c r="D9888" s="181">
        <v>4</v>
      </c>
      <c r="E9888" s="180" t="s">
        <v>13970</v>
      </c>
      <c r="F9888" s="180" t="s">
        <v>3</v>
      </c>
    </row>
    <row r="9889" spans="1:6">
      <c r="A9889" s="180" t="s">
        <v>397</v>
      </c>
      <c r="B9889" s="181">
        <v>4608</v>
      </c>
      <c r="C9889" s="181">
        <v>242200</v>
      </c>
      <c r="D9889" s="181">
        <v>4</v>
      </c>
      <c r="E9889" s="180" t="s">
        <v>13971</v>
      </c>
      <c r="F9889" s="180" t="s">
        <v>47</v>
      </c>
    </row>
    <row r="9890" spans="1:6">
      <c r="A9890" s="180" t="s">
        <v>397</v>
      </c>
      <c r="B9890" s="181">
        <v>3342</v>
      </c>
      <c r="C9890" s="181">
        <v>300000</v>
      </c>
      <c r="D9890" s="181">
        <v>4</v>
      </c>
      <c r="E9890" s="180" t="s">
        <v>13972</v>
      </c>
      <c r="F9890" s="180" t="s">
        <v>136</v>
      </c>
    </row>
    <row r="9891" spans="1:6">
      <c r="A9891" s="180" t="s">
        <v>397</v>
      </c>
      <c r="B9891" s="181">
        <v>4854</v>
      </c>
      <c r="C9891" s="181">
        <v>328400</v>
      </c>
      <c r="D9891" s="181">
        <v>5</v>
      </c>
      <c r="E9891" s="180" t="s">
        <v>13973</v>
      </c>
      <c r="F9891" s="180" t="s">
        <v>47</v>
      </c>
    </row>
    <row r="9892" spans="1:6">
      <c r="A9892" s="180" t="s">
        <v>397</v>
      </c>
      <c r="B9892" s="181">
        <v>5040</v>
      </c>
      <c r="C9892" s="181">
        <v>101400</v>
      </c>
      <c r="D9892" s="181">
        <v>4</v>
      </c>
      <c r="E9892" s="180" t="s">
        <v>13974</v>
      </c>
      <c r="F9892" s="180" t="s">
        <v>22</v>
      </c>
    </row>
    <row r="9893" spans="1:6">
      <c r="A9893" s="180" t="s">
        <v>397</v>
      </c>
      <c r="B9893" s="181">
        <v>3407</v>
      </c>
      <c r="C9893" s="181">
        <v>341700</v>
      </c>
      <c r="D9893" s="181">
        <v>4</v>
      </c>
      <c r="E9893" s="180" t="s">
        <v>13975</v>
      </c>
      <c r="F9893" s="180" t="s">
        <v>67</v>
      </c>
    </row>
    <row r="9894" spans="1:6">
      <c r="A9894" s="180" t="s">
        <v>397</v>
      </c>
      <c r="B9894" s="181">
        <v>6864</v>
      </c>
      <c r="C9894" s="181">
        <v>161500</v>
      </c>
      <c r="D9894" s="181">
        <v>6</v>
      </c>
      <c r="E9894" s="180" t="s">
        <v>13976</v>
      </c>
      <c r="F9894" s="180" t="s">
        <v>160</v>
      </c>
    </row>
    <row r="9895" spans="1:6">
      <c r="A9895" s="180" t="s">
        <v>397</v>
      </c>
      <c r="B9895" s="181">
        <v>4420</v>
      </c>
      <c r="C9895" s="181">
        <v>268000</v>
      </c>
      <c r="D9895" s="181">
        <v>4</v>
      </c>
      <c r="E9895" s="180" t="s">
        <v>13977</v>
      </c>
      <c r="F9895" s="180" t="s">
        <v>3</v>
      </c>
    </row>
    <row r="9896" spans="1:6">
      <c r="A9896" s="180" t="s">
        <v>397</v>
      </c>
      <c r="B9896" s="181">
        <v>6460</v>
      </c>
      <c r="C9896" s="181">
        <v>309000</v>
      </c>
      <c r="D9896" s="181">
        <v>4</v>
      </c>
      <c r="E9896" s="180" t="s">
        <v>13978</v>
      </c>
      <c r="F9896" s="180" t="s">
        <v>60</v>
      </c>
    </row>
    <row r="9897" spans="1:6">
      <c r="A9897" s="180" t="s">
        <v>397</v>
      </c>
      <c r="B9897" s="181">
        <v>3086</v>
      </c>
      <c r="C9897" s="181">
        <v>303500</v>
      </c>
      <c r="D9897" s="181">
        <v>4</v>
      </c>
      <c r="E9897" s="180" t="s">
        <v>13979</v>
      </c>
      <c r="F9897" s="180" t="s">
        <v>118</v>
      </c>
    </row>
    <row r="9898" spans="1:6">
      <c r="A9898" s="180" t="s">
        <v>397</v>
      </c>
      <c r="B9898" s="181">
        <v>2688</v>
      </c>
      <c r="C9898" s="181">
        <v>207200</v>
      </c>
      <c r="D9898" s="181">
        <v>4</v>
      </c>
      <c r="E9898" s="180" t="s">
        <v>13980</v>
      </c>
      <c r="F9898" s="180" t="s">
        <v>194</v>
      </c>
    </row>
    <row r="9899" spans="1:6">
      <c r="A9899" s="180" t="s">
        <v>397</v>
      </c>
      <c r="B9899" s="181">
        <v>5094</v>
      </c>
      <c r="C9899" s="181">
        <v>114600</v>
      </c>
      <c r="D9899" s="181">
        <v>5</v>
      </c>
      <c r="E9899" s="180" t="s">
        <v>13981</v>
      </c>
      <c r="F9899" s="180" t="s">
        <v>160</v>
      </c>
    </row>
    <row r="9900" spans="1:6">
      <c r="A9900" s="180" t="s">
        <v>397</v>
      </c>
      <c r="B9900" s="181">
        <v>4472</v>
      </c>
      <c r="C9900" s="181">
        <v>666000</v>
      </c>
      <c r="D9900" s="181">
        <v>4</v>
      </c>
      <c r="E9900" s="180" t="s">
        <v>13982</v>
      </c>
      <c r="F9900" s="180" t="s">
        <v>204</v>
      </c>
    </row>
    <row r="9901" spans="1:6">
      <c r="A9901" s="180" t="s">
        <v>397</v>
      </c>
      <c r="B9901" s="181">
        <v>9215</v>
      </c>
      <c r="C9901" s="181">
        <v>521000</v>
      </c>
      <c r="D9901" s="181">
        <v>5</v>
      </c>
      <c r="E9901" s="180" t="s">
        <v>13983</v>
      </c>
      <c r="F9901" s="180" t="s">
        <v>60</v>
      </c>
    </row>
    <row r="9902" spans="1:6">
      <c r="A9902" s="180" t="s">
        <v>397</v>
      </c>
      <c r="B9902" s="181">
        <v>6572</v>
      </c>
      <c r="C9902" s="181">
        <v>252500</v>
      </c>
      <c r="D9902" s="181">
        <v>6</v>
      </c>
      <c r="E9902" s="180" t="s">
        <v>13984</v>
      </c>
      <c r="F9902" s="180" t="s">
        <v>194</v>
      </c>
    </row>
    <row r="9903" spans="1:6">
      <c r="A9903" s="180" t="s">
        <v>397</v>
      </c>
      <c r="B9903" s="181">
        <v>5610</v>
      </c>
      <c r="C9903" s="181">
        <v>346300</v>
      </c>
      <c r="D9903" s="181">
        <v>6</v>
      </c>
      <c r="E9903" s="180" t="s">
        <v>13985</v>
      </c>
      <c r="F9903" s="180" t="s">
        <v>194</v>
      </c>
    </row>
    <row r="9904" spans="1:6">
      <c r="A9904" s="180" t="s">
        <v>397</v>
      </c>
      <c r="B9904" s="181">
        <v>3960</v>
      </c>
      <c r="C9904" s="181">
        <v>286000</v>
      </c>
      <c r="D9904" s="181">
        <v>6</v>
      </c>
      <c r="E9904" s="180" t="s">
        <v>13986</v>
      </c>
      <c r="F9904" s="180" t="s">
        <v>60</v>
      </c>
    </row>
    <row r="9905" spans="1:6">
      <c r="A9905" s="180" t="s">
        <v>397</v>
      </c>
      <c r="B9905" s="181">
        <v>2992</v>
      </c>
      <c r="C9905" s="181">
        <v>248100</v>
      </c>
      <c r="D9905" s="181">
        <v>6</v>
      </c>
      <c r="E9905" s="180" t="s">
        <v>13987</v>
      </c>
      <c r="F9905" s="180" t="s">
        <v>3</v>
      </c>
    </row>
    <row r="9906" spans="1:6">
      <c r="A9906" s="180" t="s">
        <v>397</v>
      </c>
      <c r="B9906" s="181">
        <v>3332</v>
      </c>
      <c r="C9906" s="181">
        <v>346900</v>
      </c>
      <c r="D9906" s="181">
        <v>4</v>
      </c>
      <c r="E9906" s="180" t="s">
        <v>13988</v>
      </c>
      <c r="F9906" s="180" t="s">
        <v>67</v>
      </c>
    </row>
    <row r="9907" spans="1:6">
      <c r="A9907" s="180" t="s">
        <v>397</v>
      </c>
      <c r="B9907" s="181">
        <v>4971</v>
      </c>
      <c r="C9907" s="181">
        <v>284800</v>
      </c>
      <c r="D9907" s="181">
        <v>6</v>
      </c>
      <c r="E9907" s="180" t="s">
        <v>13989</v>
      </c>
      <c r="F9907" s="180" t="s">
        <v>47</v>
      </c>
    </row>
    <row r="9908" spans="1:6">
      <c r="A9908" s="180" t="s">
        <v>397</v>
      </c>
      <c r="B9908" s="181">
        <v>6545</v>
      </c>
      <c r="C9908" s="181">
        <v>371400</v>
      </c>
      <c r="D9908" s="181">
        <v>5</v>
      </c>
      <c r="E9908" s="180" t="s">
        <v>13990</v>
      </c>
      <c r="F9908" s="180" t="s">
        <v>3</v>
      </c>
    </row>
    <row r="9909" spans="1:6">
      <c r="A9909" s="180" t="s">
        <v>397</v>
      </c>
      <c r="B9909" s="181">
        <v>3224</v>
      </c>
      <c r="C9909" s="181">
        <v>222000</v>
      </c>
      <c r="D9909" s="181">
        <v>4</v>
      </c>
      <c r="E9909" s="180" t="s">
        <v>13991</v>
      </c>
      <c r="F9909" s="180" t="s">
        <v>189</v>
      </c>
    </row>
    <row r="9910" spans="1:6">
      <c r="A9910" s="180" t="s">
        <v>397</v>
      </c>
      <c r="B9910" s="181">
        <v>4538</v>
      </c>
      <c r="C9910" s="181">
        <v>247700</v>
      </c>
      <c r="D9910" s="181">
        <v>4</v>
      </c>
      <c r="E9910" s="180" t="s">
        <v>13992</v>
      </c>
      <c r="F9910" s="180" t="s">
        <v>128</v>
      </c>
    </row>
    <row r="9911" spans="1:6">
      <c r="A9911" s="180" t="s">
        <v>397</v>
      </c>
      <c r="B9911" s="181">
        <v>3884</v>
      </c>
      <c r="C9911" s="181">
        <v>172900</v>
      </c>
      <c r="D9911" s="181">
        <v>4</v>
      </c>
      <c r="E9911" s="180" t="s">
        <v>13993</v>
      </c>
      <c r="F9911" s="180" t="s">
        <v>189</v>
      </c>
    </row>
    <row r="9912" spans="1:6">
      <c r="A9912" s="180" t="s">
        <v>397</v>
      </c>
      <c r="B9912" s="181">
        <v>3276</v>
      </c>
      <c r="C9912" s="181">
        <v>363400</v>
      </c>
      <c r="D9912" s="181">
        <v>5</v>
      </c>
      <c r="E9912" s="180" t="s">
        <v>13994</v>
      </c>
      <c r="F9912" s="180" t="s">
        <v>47</v>
      </c>
    </row>
    <row r="9913" spans="1:6">
      <c r="A9913" s="180" t="s">
        <v>397</v>
      </c>
      <c r="B9913" s="181">
        <v>4056</v>
      </c>
      <c r="C9913" s="181">
        <v>472700</v>
      </c>
      <c r="D9913" s="181">
        <v>8</v>
      </c>
      <c r="E9913" s="180" t="s">
        <v>13995</v>
      </c>
      <c r="F9913" s="180" t="s">
        <v>285</v>
      </c>
    </row>
    <row r="9914" spans="1:6">
      <c r="A9914" s="180" t="s">
        <v>397</v>
      </c>
      <c r="B9914" s="181">
        <v>6708</v>
      </c>
      <c r="C9914" s="181">
        <v>141500</v>
      </c>
      <c r="D9914" s="181">
        <v>6</v>
      </c>
      <c r="E9914" s="180" t="s">
        <v>13996</v>
      </c>
      <c r="F9914" s="180" t="s">
        <v>160</v>
      </c>
    </row>
    <row r="9915" spans="1:6">
      <c r="A9915" s="180" t="s">
        <v>397</v>
      </c>
      <c r="B9915" s="181">
        <v>3796</v>
      </c>
      <c r="C9915" s="181">
        <v>196700</v>
      </c>
      <c r="D9915" s="181">
        <v>5</v>
      </c>
      <c r="E9915" s="180" t="s">
        <v>13997</v>
      </c>
      <c r="F9915" s="180" t="s">
        <v>60</v>
      </c>
    </row>
    <row r="9916" spans="1:6">
      <c r="A9916" s="180" t="s">
        <v>397</v>
      </c>
      <c r="B9916" s="181">
        <v>3245</v>
      </c>
      <c r="C9916" s="181">
        <v>360000</v>
      </c>
      <c r="D9916" s="181">
        <v>4</v>
      </c>
      <c r="E9916" s="180" t="s">
        <v>13998</v>
      </c>
      <c r="F9916" s="180" t="s">
        <v>67</v>
      </c>
    </row>
    <row r="9917" spans="1:6">
      <c r="A9917" s="180" t="s">
        <v>397</v>
      </c>
      <c r="B9917" s="181">
        <v>4420</v>
      </c>
      <c r="C9917" s="181">
        <v>252600</v>
      </c>
      <c r="D9917" s="181">
        <v>4</v>
      </c>
      <c r="E9917" s="180" t="s">
        <v>13999</v>
      </c>
      <c r="F9917" s="180" t="s">
        <v>3</v>
      </c>
    </row>
    <row r="9918" spans="1:6">
      <c r="A9918" s="180" t="s">
        <v>397</v>
      </c>
      <c r="B9918" s="181">
        <v>4984</v>
      </c>
      <c r="C9918" s="181">
        <v>243700</v>
      </c>
      <c r="D9918" s="181">
        <v>4</v>
      </c>
      <c r="E9918" s="180" t="s">
        <v>14000</v>
      </c>
      <c r="F9918" s="180" t="s">
        <v>3</v>
      </c>
    </row>
    <row r="9919" spans="1:6">
      <c r="A9919" s="180" t="s">
        <v>397</v>
      </c>
      <c r="B9919" s="181">
        <v>7784</v>
      </c>
      <c r="C9919" s="181">
        <v>64100</v>
      </c>
      <c r="D9919" s="181">
        <v>4</v>
      </c>
      <c r="E9919" s="180" t="s">
        <v>14001</v>
      </c>
      <c r="F9919" s="180" t="s">
        <v>22</v>
      </c>
    </row>
    <row r="9920" spans="1:6">
      <c r="A9920" s="180" t="s">
        <v>397</v>
      </c>
      <c r="B9920" s="181">
        <v>3797</v>
      </c>
      <c r="C9920" s="181">
        <v>165600</v>
      </c>
      <c r="D9920" s="181">
        <v>4</v>
      </c>
      <c r="E9920" s="180" t="s">
        <v>14002</v>
      </c>
      <c r="F9920" s="180" t="s">
        <v>160</v>
      </c>
    </row>
    <row r="9921" spans="1:6">
      <c r="A9921" s="180" t="s">
        <v>397</v>
      </c>
      <c r="B9921" s="181">
        <v>3596</v>
      </c>
      <c r="C9921" s="181">
        <v>346300</v>
      </c>
      <c r="D9921" s="181">
        <v>4</v>
      </c>
      <c r="E9921" s="180" t="s">
        <v>14003</v>
      </c>
      <c r="F9921" s="180" t="s">
        <v>67</v>
      </c>
    </row>
    <row r="9922" spans="1:6">
      <c r="A9922" s="180" t="s">
        <v>397</v>
      </c>
      <c r="B9922" s="181">
        <v>7278</v>
      </c>
      <c r="C9922" s="181">
        <v>478800</v>
      </c>
      <c r="D9922" s="181">
        <v>6</v>
      </c>
      <c r="E9922" s="180" t="s">
        <v>14004</v>
      </c>
      <c r="F9922" s="180" t="s">
        <v>60</v>
      </c>
    </row>
    <row r="9923" spans="1:6">
      <c r="A9923" s="180" t="s">
        <v>397</v>
      </c>
      <c r="B9923" s="181">
        <v>5680</v>
      </c>
      <c r="C9923" s="181">
        <v>376500</v>
      </c>
      <c r="D9923" s="181">
        <v>6</v>
      </c>
      <c r="E9923" s="180" t="s">
        <v>14005</v>
      </c>
      <c r="F9923" s="180" t="s">
        <v>3</v>
      </c>
    </row>
    <row r="9924" spans="1:6">
      <c r="A9924" s="180" t="s">
        <v>397</v>
      </c>
      <c r="B9924" s="181">
        <v>2840</v>
      </c>
      <c r="C9924" s="181">
        <v>257500</v>
      </c>
      <c r="D9924" s="181">
        <v>4</v>
      </c>
      <c r="E9924" s="180" t="s">
        <v>14006</v>
      </c>
      <c r="F9924" s="180" t="s">
        <v>118</v>
      </c>
    </row>
    <row r="9925" spans="1:6">
      <c r="A9925" s="180" t="s">
        <v>397</v>
      </c>
      <c r="B9925" s="181">
        <v>4930</v>
      </c>
      <c r="C9925" s="181">
        <v>270100</v>
      </c>
      <c r="D9925" s="181">
        <v>4</v>
      </c>
      <c r="E9925" s="180" t="s">
        <v>14007</v>
      </c>
      <c r="F9925" s="180" t="s">
        <v>189</v>
      </c>
    </row>
    <row r="9926" spans="1:6">
      <c r="A9926" s="180" t="s">
        <v>397</v>
      </c>
      <c r="B9926" s="181">
        <v>2340</v>
      </c>
      <c r="C9926" s="181">
        <v>143000</v>
      </c>
      <c r="D9926" s="181">
        <v>5</v>
      </c>
      <c r="E9926" s="180" t="s">
        <v>14008</v>
      </c>
      <c r="F9926" s="180" t="s">
        <v>118</v>
      </c>
    </row>
    <row r="9927" spans="1:6">
      <c r="A9927" s="180" t="s">
        <v>397</v>
      </c>
      <c r="B9927" s="181">
        <v>10336</v>
      </c>
      <c r="C9927" s="181">
        <v>312000</v>
      </c>
      <c r="D9927" s="181">
        <v>6</v>
      </c>
      <c r="E9927" s="180" t="s">
        <v>14009</v>
      </c>
      <c r="F9927" s="180" t="s">
        <v>22</v>
      </c>
    </row>
    <row r="9928" spans="1:6">
      <c r="A9928" s="180" t="s">
        <v>397</v>
      </c>
      <c r="B9928" s="181">
        <v>6048</v>
      </c>
      <c r="C9928" s="181">
        <v>425600</v>
      </c>
      <c r="D9928" s="181">
        <v>5</v>
      </c>
      <c r="E9928" s="180" t="s">
        <v>14010</v>
      </c>
      <c r="F9928" s="180" t="s">
        <v>60</v>
      </c>
    </row>
    <row r="9929" spans="1:6">
      <c r="A9929" s="180" t="s">
        <v>397</v>
      </c>
      <c r="B9929" s="181">
        <v>12800</v>
      </c>
      <c r="C9929" s="181">
        <v>242100</v>
      </c>
      <c r="D9929" s="181">
        <v>8</v>
      </c>
      <c r="E9929" s="180" t="s">
        <v>14011</v>
      </c>
      <c r="F9929" s="180" t="s">
        <v>22</v>
      </c>
    </row>
    <row r="9930" spans="1:6">
      <c r="A9930" s="180" t="s">
        <v>397</v>
      </c>
      <c r="B9930" s="181">
        <v>3465</v>
      </c>
      <c r="C9930" s="181">
        <v>308300</v>
      </c>
      <c r="D9930" s="181">
        <v>5</v>
      </c>
      <c r="E9930" s="180" t="s">
        <v>14012</v>
      </c>
      <c r="F9930" s="180" t="s">
        <v>67</v>
      </c>
    </row>
    <row r="9931" spans="1:6">
      <c r="A9931" s="180" t="s">
        <v>397</v>
      </c>
      <c r="B9931" s="181">
        <v>3120</v>
      </c>
      <c r="C9931" s="181">
        <v>198200</v>
      </c>
      <c r="D9931" s="181">
        <v>4</v>
      </c>
      <c r="E9931" s="180" t="s">
        <v>14013</v>
      </c>
      <c r="F9931" s="180" t="s">
        <v>128</v>
      </c>
    </row>
    <row r="9932" spans="1:6">
      <c r="A9932" s="180" t="s">
        <v>397</v>
      </c>
      <c r="B9932" s="181">
        <v>4196</v>
      </c>
      <c r="C9932" s="181">
        <v>274800</v>
      </c>
      <c r="D9932" s="181">
        <v>5</v>
      </c>
      <c r="E9932" s="180" t="s">
        <v>14014</v>
      </c>
      <c r="F9932" s="180" t="s">
        <v>118</v>
      </c>
    </row>
    <row r="9933" spans="1:6">
      <c r="A9933" s="180" t="s">
        <v>397</v>
      </c>
      <c r="B9933" s="181">
        <v>3816</v>
      </c>
      <c r="C9933" s="181">
        <v>305800</v>
      </c>
      <c r="D9933" s="181">
        <v>5</v>
      </c>
      <c r="E9933" s="180" t="s">
        <v>14015</v>
      </c>
      <c r="F9933" s="180" t="s">
        <v>136</v>
      </c>
    </row>
    <row r="9934" spans="1:6">
      <c r="A9934" s="180" t="s">
        <v>397</v>
      </c>
      <c r="B9934" s="181">
        <v>3114</v>
      </c>
      <c r="C9934" s="181">
        <v>153200</v>
      </c>
      <c r="D9934" s="181">
        <v>4</v>
      </c>
      <c r="E9934" s="180" t="s">
        <v>14016</v>
      </c>
      <c r="F9934" s="180" t="s">
        <v>60</v>
      </c>
    </row>
    <row r="9935" spans="1:6">
      <c r="A9935" s="180" t="s">
        <v>397</v>
      </c>
      <c r="B9935" s="181">
        <v>4702</v>
      </c>
      <c r="C9935" s="181">
        <v>100600</v>
      </c>
      <c r="D9935" s="181">
        <v>4</v>
      </c>
      <c r="E9935" s="180" t="s">
        <v>14017</v>
      </c>
      <c r="F9935" s="180" t="s">
        <v>22</v>
      </c>
    </row>
    <row r="9936" spans="1:6">
      <c r="A9936" s="180" t="s">
        <v>397</v>
      </c>
      <c r="B9936" s="181">
        <v>7248</v>
      </c>
      <c r="C9936" s="181">
        <v>462300</v>
      </c>
      <c r="D9936" s="181">
        <v>5</v>
      </c>
      <c r="E9936" s="180" t="s">
        <v>14018</v>
      </c>
      <c r="F9936" s="180" t="s">
        <v>238</v>
      </c>
    </row>
    <row r="9937" spans="1:6">
      <c r="A9937" s="180" t="s">
        <v>397</v>
      </c>
      <c r="B9937" s="181">
        <v>5178</v>
      </c>
      <c r="C9937" s="181">
        <v>424800</v>
      </c>
      <c r="D9937" s="181">
        <v>6</v>
      </c>
      <c r="E9937" s="180" t="s">
        <v>14019</v>
      </c>
      <c r="F9937" s="180" t="s">
        <v>47</v>
      </c>
    </row>
    <row r="9938" spans="1:6">
      <c r="A9938" s="180" t="s">
        <v>397</v>
      </c>
      <c r="B9938" s="181">
        <v>6804</v>
      </c>
      <c r="C9938" s="181">
        <v>426000</v>
      </c>
      <c r="D9938" s="181">
        <v>6</v>
      </c>
      <c r="E9938" s="180" t="s">
        <v>14020</v>
      </c>
      <c r="F9938" s="180" t="s">
        <v>47</v>
      </c>
    </row>
    <row r="9939" spans="1:6">
      <c r="A9939" s="180" t="s">
        <v>397</v>
      </c>
      <c r="B9939" s="181">
        <v>6034</v>
      </c>
      <c r="C9939" s="181">
        <v>91300</v>
      </c>
      <c r="D9939" s="181">
        <v>4</v>
      </c>
      <c r="E9939" s="180" t="s">
        <v>14021</v>
      </c>
      <c r="F9939" s="180" t="s">
        <v>22</v>
      </c>
    </row>
    <row r="9940" spans="1:6">
      <c r="A9940" s="180" t="s">
        <v>397</v>
      </c>
      <c r="B9940" s="181">
        <v>3055</v>
      </c>
      <c r="C9940" s="181">
        <v>115500</v>
      </c>
      <c r="D9940" s="181">
        <v>4</v>
      </c>
      <c r="E9940" s="180" t="s">
        <v>14022</v>
      </c>
      <c r="F9940" s="180" t="s">
        <v>160</v>
      </c>
    </row>
    <row r="9941" spans="1:6">
      <c r="A9941" s="180" t="s">
        <v>397</v>
      </c>
      <c r="B9941" s="181">
        <v>5041</v>
      </c>
      <c r="C9941" s="181">
        <v>352500</v>
      </c>
      <c r="D9941" s="181">
        <v>4</v>
      </c>
      <c r="E9941" s="180" t="s">
        <v>14023</v>
      </c>
      <c r="F9941" s="180" t="s">
        <v>128</v>
      </c>
    </row>
    <row r="9942" spans="1:6">
      <c r="A9942" s="180" t="s">
        <v>397</v>
      </c>
      <c r="B9942" s="181">
        <v>4801</v>
      </c>
      <c r="C9942" s="181">
        <v>557200</v>
      </c>
      <c r="D9942" s="181">
        <v>6</v>
      </c>
      <c r="E9942" s="180" t="s">
        <v>14024</v>
      </c>
      <c r="F9942" s="180" t="s">
        <v>67</v>
      </c>
    </row>
    <row r="9943" spans="1:6">
      <c r="A9943" s="180" t="s">
        <v>397</v>
      </c>
      <c r="B9943" s="181">
        <v>6792</v>
      </c>
      <c r="C9943" s="181">
        <v>167100</v>
      </c>
      <c r="D9943" s="181">
        <v>4</v>
      </c>
      <c r="E9943" s="180" t="s">
        <v>14025</v>
      </c>
      <c r="F9943" s="180" t="s">
        <v>22</v>
      </c>
    </row>
    <row r="9944" spans="1:6">
      <c r="A9944" s="180" t="s">
        <v>397</v>
      </c>
      <c r="B9944" s="181">
        <v>4365</v>
      </c>
      <c r="C9944" s="181">
        <v>361700</v>
      </c>
      <c r="D9944" s="181">
        <v>7</v>
      </c>
      <c r="E9944" s="180" t="s">
        <v>14026</v>
      </c>
      <c r="F9944" s="180" t="s">
        <v>118</v>
      </c>
    </row>
    <row r="9945" spans="1:6">
      <c r="A9945" s="180" t="s">
        <v>397</v>
      </c>
      <c r="B9945" s="181">
        <v>7336</v>
      </c>
      <c r="C9945" s="181">
        <v>265800</v>
      </c>
      <c r="D9945" s="181">
        <v>8</v>
      </c>
      <c r="E9945" s="180" t="s">
        <v>14027</v>
      </c>
      <c r="F9945" s="180" t="s">
        <v>22</v>
      </c>
    </row>
    <row r="9946" spans="1:6">
      <c r="A9946" s="180" t="s">
        <v>397</v>
      </c>
      <c r="B9946" s="181">
        <v>4408</v>
      </c>
      <c r="C9946" s="181">
        <v>262900</v>
      </c>
      <c r="D9946" s="181">
        <v>4</v>
      </c>
      <c r="E9946" s="180" t="s">
        <v>14028</v>
      </c>
      <c r="F9946" s="180" t="s">
        <v>3</v>
      </c>
    </row>
    <row r="9947" spans="1:6">
      <c r="A9947" s="180" t="s">
        <v>397</v>
      </c>
      <c r="B9947" s="181">
        <v>3832</v>
      </c>
      <c r="C9947" s="181">
        <v>200700</v>
      </c>
      <c r="D9947" s="181">
        <v>5</v>
      </c>
      <c r="E9947" s="180" t="s">
        <v>14029</v>
      </c>
      <c r="F9947" s="180" t="s">
        <v>128</v>
      </c>
    </row>
    <row r="9948" spans="1:6">
      <c r="A9948" s="180" t="s">
        <v>397</v>
      </c>
      <c r="B9948" s="181">
        <v>4050</v>
      </c>
      <c r="C9948" s="181">
        <v>484200</v>
      </c>
      <c r="D9948" s="181">
        <v>6</v>
      </c>
      <c r="E9948" s="180" t="s">
        <v>14030</v>
      </c>
      <c r="F9948" s="180" t="s">
        <v>67</v>
      </c>
    </row>
    <row r="9949" spans="1:6">
      <c r="A9949" s="180" t="s">
        <v>397</v>
      </c>
      <c r="B9949" s="181">
        <v>3690</v>
      </c>
      <c r="C9949" s="181">
        <v>304200</v>
      </c>
      <c r="D9949" s="181">
        <v>4</v>
      </c>
      <c r="E9949" s="180" t="s">
        <v>14031</v>
      </c>
      <c r="F9949" s="180" t="s">
        <v>192</v>
      </c>
    </row>
    <row r="9950" spans="1:6">
      <c r="A9950" s="180" t="s">
        <v>397</v>
      </c>
      <c r="B9950" s="181">
        <v>5984</v>
      </c>
      <c r="C9950" s="181">
        <v>230200</v>
      </c>
      <c r="D9950" s="181">
        <v>4</v>
      </c>
      <c r="E9950" s="180" t="s">
        <v>14032</v>
      </c>
      <c r="F9950" s="180" t="s">
        <v>3</v>
      </c>
    </row>
    <row r="9951" spans="1:6">
      <c r="A9951" s="180" t="s">
        <v>397</v>
      </c>
      <c r="B9951" s="181">
        <v>5600</v>
      </c>
      <c r="C9951" s="181">
        <v>94000</v>
      </c>
      <c r="D9951" s="181">
        <v>4</v>
      </c>
      <c r="E9951" s="180" t="s">
        <v>14033</v>
      </c>
      <c r="F9951" s="180" t="s">
        <v>22</v>
      </c>
    </row>
    <row r="9952" spans="1:6">
      <c r="A9952" s="180" t="s">
        <v>397</v>
      </c>
      <c r="B9952" s="181">
        <v>2932</v>
      </c>
      <c r="C9952" s="181">
        <v>280100</v>
      </c>
      <c r="D9952" s="181">
        <v>5</v>
      </c>
      <c r="E9952" s="180" t="s">
        <v>14034</v>
      </c>
      <c r="F9952" s="180" t="s">
        <v>124</v>
      </c>
    </row>
    <row r="9953" spans="1:6">
      <c r="A9953" s="180" t="s">
        <v>397</v>
      </c>
      <c r="B9953" s="181">
        <v>4617</v>
      </c>
      <c r="C9953" s="181">
        <v>219500</v>
      </c>
      <c r="D9953" s="181">
        <v>4</v>
      </c>
      <c r="E9953" s="180" t="s">
        <v>14035</v>
      </c>
      <c r="F9953" s="180" t="s">
        <v>3</v>
      </c>
    </row>
    <row r="9954" spans="1:6">
      <c r="A9954" s="180" t="s">
        <v>397</v>
      </c>
      <c r="B9954" s="181">
        <v>2742</v>
      </c>
      <c r="C9954" s="181">
        <v>259400</v>
      </c>
      <c r="D9954" s="181">
        <v>4</v>
      </c>
      <c r="E9954" s="180" t="s">
        <v>14036</v>
      </c>
      <c r="F9954" s="180" t="s">
        <v>47</v>
      </c>
    </row>
    <row r="9955" spans="1:6">
      <c r="A9955" s="180" t="s">
        <v>397</v>
      </c>
      <c r="B9955" s="181">
        <v>6552</v>
      </c>
      <c r="C9955" s="181">
        <v>365800</v>
      </c>
      <c r="D9955" s="181">
        <v>4</v>
      </c>
      <c r="E9955" s="180" t="s">
        <v>14037</v>
      </c>
      <c r="F9955" s="180" t="s">
        <v>60</v>
      </c>
    </row>
    <row r="9956" spans="1:6">
      <c r="A9956" s="180" t="s">
        <v>397</v>
      </c>
      <c r="B9956" s="181">
        <v>3620</v>
      </c>
      <c r="C9956" s="181">
        <v>76900</v>
      </c>
      <c r="D9956" s="181">
        <v>4</v>
      </c>
      <c r="E9956" s="180" t="s">
        <v>14038</v>
      </c>
      <c r="F9956" s="180" t="s">
        <v>128</v>
      </c>
    </row>
    <row r="9957" spans="1:6">
      <c r="A9957" s="180" t="s">
        <v>397</v>
      </c>
      <c r="B9957" s="181">
        <v>4420</v>
      </c>
      <c r="C9957" s="181">
        <v>268400</v>
      </c>
      <c r="D9957" s="181">
        <v>4</v>
      </c>
      <c r="E9957" s="180" t="s">
        <v>14039</v>
      </c>
      <c r="F9957" s="180" t="s">
        <v>3</v>
      </c>
    </row>
    <row r="9958" spans="1:6">
      <c r="A9958" s="180" t="s">
        <v>397</v>
      </c>
      <c r="B9958" s="181">
        <v>3752</v>
      </c>
      <c r="C9958" s="181">
        <v>132200</v>
      </c>
      <c r="D9958" s="181">
        <v>4</v>
      </c>
      <c r="E9958" s="180" t="s">
        <v>14040</v>
      </c>
      <c r="F9958" s="180" t="s">
        <v>160</v>
      </c>
    </row>
    <row r="9959" spans="1:6">
      <c r="A9959" s="180" t="s">
        <v>397</v>
      </c>
      <c r="B9959" s="181">
        <v>3728</v>
      </c>
      <c r="C9959" s="181">
        <v>195700</v>
      </c>
      <c r="D9959" s="181">
        <v>4</v>
      </c>
      <c r="E9959" s="180" t="s">
        <v>14041</v>
      </c>
      <c r="F9959" s="180" t="s">
        <v>194</v>
      </c>
    </row>
    <row r="9960" spans="1:6">
      <c r="A9960" s="180" t="s">
        <v>397</v>
      </c>
      <c r="B9960" s="181">
        <v>4876</v>
      </c>
      <c r="C9960" s="181">
        <v>99900</v>
      </c>
      <c r="D9960" s="181">
        <v>4</v>
      </c>
      <c r="E9960" s="180" t="s">
        <v>14042</v>
      </c>
      <c r="F9960" s="180" t="s">
        <v>22</v>
      </c>
    </row>
    <row r="9961" spans="1:6">
      <c r="A9961" s="180" t="s">
        <v>397</v>
      </c>
      <c r="B9961" s="181">
        <v>8142</v>
      </c>
      <c r="C9961" s="181">
        <v>133000</v>
      </c>
      <c r="D9961" s="181">
        <v>5</v>
      </c>
      <c r="E9961" s="180" t="s">
        <v>14043</v>
      </c>
      <c r="F9961" s="180" t="s">
        <v>22</v>
      </c>
    </row>
    <row r="9962" spans="1:6">
      <c r="A9962" s="180" t="s">
        <v>397</v>
      </c>
      <c r="B9962" s="181">
        <v>5130</v>
      </c>
      <c r="C9962" s="181">
        <v>340600</v>
      </c>
      <c r="D9962" s="181">
        <v>5</v>
      </c>
      <c r="E9962" s="180" t="s">
        <v>14044</v>
      </c>
      <c r="F9962" s="180" t="s">
        <v>128</v>
      </c>
    </row>
    <row r="9963" spans="1:6">
      <c r="A9963" s="180" t="s">
        <v>397</v>
      </c>
      <c r="B9963" s="181">
        <v>7176</v>
      </c>
      <c r="C9963" s="181">
        <v>338900</v>
      </c>
      <c r="D9963" s="181">
        <v>4</v>
      </c>
      <c r="E9963" s="180" t="s">
        <v>14045</v>
      </c>
      <c r="F9963" s="180" t="s">
        <v>60</v>
      </c>
    </row>
    <row r="9964" spans="1:6">
      <c r="A9964" s="180" t="s">
        <v>397</v>
      </c>
      <c r="B9964" s="181">
        <v>5732</v>
      </c>
      <c r="C9964" s="181">
        <v>393400</v>
      </c>
      <c r="D9964" s="181">
        <v>5</v>
      </c>
      <c r="E9964" s="180" t="s">
        <v>14046</v>
      </c>
      <c r="F9964" s="180" t="s">
        <v>60</v>
      </c>
    </row>
    <row r="9965" spans="1:6">
      <c r="A9965" s="180" t="s">
        <v>397</v>
      </c>
      <c r="B9965" s="181">
        <v>9176</v>
      </c>
      <c r="C9965" s="181">
        <v>304000</v>
      </c>
      <c r="D9965" s="181">
        <v>4</v>
      </c>
      <c r="E9965" s="180" t="s">
        <v>14047</v>
      </c>
      <c r="F9965" s="180" t="s">
        <v>3</v>
      </c>
    </row>
    <row r="9966" spans="1:6">
      <c r="A9966" s="180" t="s">
        <v>397</v>
      </c>
      <c r="B9966" s="181">
        <v>3500</v>
      </c>
      <c r="C9966" s="181">
        <v>258600</v>
      </c>
      <c r="D9966" s="181">
        <v>5</v>
      </c>
      <c r="E9966" s="180" t="s">
        <v>14048</v>
      </c>
      <c r="F9966" s="180" t="s">
        <v>128</v>
      </c>
    </row>
    <row r="9967" spans="1:6">
      <c r="A9967" s="180" t="s">
        <v>397</v>
      </c>
      <c r="B9967" s="181">
        <v>3709</v>
      </c>
      <c r="C9967" s="181">
        <v>420500</v>
      </c>
      <c r="D9967" s="181">
        <v>4</v>
      </c>
      <c r="E9967" s="180" t="s">
        <v>14049</v>
      </c>
      <c r="F9967" s="180" t="s">
        <v>67</v>
      </c>
    </row>
    <row r="9968" spans="1:6">
      <c r="A9968" s="180" t="s">
        <v>397</v>
      </c>
      <c r="B9968" s="181">
        <v>4356</v>
      </c>
      <c r="C9968" s="181">
        <v>130200</v>
      </c>
      <c r="D9968" s="181">
        <v>4</v>
      </c>
      <c r="E9968" s="180" t="s">
        <v>14050</v>
      </c>
      <c r="F9968" s="180" t="s">
        <v>160</v>
      </c>
    </row>
    <row r="9969" spans="1:6">
      <c r="A9969" s="180" t="s">
        <v>397</v>
      </c>
      <c r="B9969" s="181">
        <v>2714</v>
      </c>
      <c r="C9969" s="181">
        <v>113000</v>
      </c>
      <c r="D9969" s="181">
        <v>4</v>
      </c>
      <c r="E9969" s="180" t="s">
        <v>14051</v>
      </c>
      <c r="F9969" s="180" t="s">
        <v>22</v>
      </c>
    </row>
    <row r="9970" spans="1:6">
      <c r="A9970" s="180" t="s">
        <v>397</v>
      </c>
      <c r="B9970" s="181">
        <v>4152</v>
      </c>
      <c r="C9970" s="181">
        <v>475400</v>
      </c>
      <c r="D9970" s="181">
        <v>4</v>
      </c>
      <c r="E9970" s="180" t="s">
        <v>14052</v>
      </c>
      <c r="F9970" s="180" t="s">
        <v>200</v>
      </c>
    </row>
    <row r="9971" spans="1:6">
      <c r="A9971" s="180" t="s">
        <v>397</v>
      </c>
      <c r="B9971" s="181">
        <v>4000</v>
      </c>
      <c r="C9971" s="181">
        <v>143900</v>
      </c>
      <c r="D9971" s="181">
        <v>4</v>
      </c>
      <c r="E9971" s="180" t="s">
        <v>14053</v>
      </c>
      <c r="F9971" s="180" t="s">
        <v>256</v>
      </c>
    </row>
    <row r="9972" spans="1:6">
      <c r="A9972" s="180" t="s">
        <v>397</v>
      </c>
      <c r="B9972" s="181">
        <v>6828</v>
      </c>
      <c r="C9972" s="181">
        <v>71000</v>
      </c>
      <c r="D9972" s="181">
        <v>4</v>
      </c>
      <c r="E9972" s="180" t="s">
        <v>14054</v>
      </c>
      <c r="F9972" s="180" t="s">
        <v>22</v>
      </c>
    </row>
    <row r="9973" spans="1:6">
      <c r="A9973" s="180" t="s">
        <v>397</v>
      </c>
      <c r="B9973" s="181">
        <v>5044</v>
      </c>
      <c r="C9973" s="181">
        <v>167400</v>
      </c>
      <c r="D9973" s="181">
        <v>4</v>
      </c>
      <c r="E9973" s="180" t="s">
        <v>14055</v>
      </c>
      <c r="F9973" s="180" t="s">
        <v>245</v>
      </c>
    </row>
    <row r="9974" spans="1:6">
      <c r="A9974" s="180" t="s">
        <v>397</v>
      </c>
      <c r="B9974" s="181">
        <v>4612</v>
      </c>
      <c r="C9974" s="181">
        <v>388600</v>
      </c>
      <c r="D9974" s="181">
        <v>6</v>
      </c>
      <c r="E9974" s="180" t="s">
        <v>14056</v>
      </c>
      <c r="F9974" s="180" t="s">
        <v>136</v>
      </c>
    </row>
    <row r="9975" spans="1:6">
      <c r="A9975" s="180" t="s">
        <v>397</v>
      </c>
      <c r="B9975" s="181">
        <v>6860</v>
      </c>
      <c r="C9975" s="181">
        <v>289500</v>
      </c>
      <c r="D9975" s="181">
        <v>4</v>
      </c>
      <c r="E9975" s="180" t="s">
        <v>14057</v>
      </c>
      <c r="F9975" s="180" t="s">
        <v>3</v>
      </c>
    </row>
    <row r="9976" spans="1:6">
      <c r="A9976" s="180" t="s">
        <v>397</v>
      </c>
      <c r="B9976" s="181">
        <v>3316</v>
      </c>
      <c r="C9976" s="181">
        <v>286600</v>
      </c>
      <c r="D9976" s="181">
        <v>4</v>
      </c>
      <c r="E9976" s="180" t="s">
        <v>14058</v>
      </c>
      <c r="F9976" s="180" t="s">
        <v>133</v>
      </c>
    </row>
    <row r="9977" spans="1:6">
      <c r="A9977" s="180" t="s">
        <v>397</v>
      </c>
      <c r="B9977" s="181">
        <v>4292</v>
      </c>
      <c r="C9977" s="181">
        <v>237800</v>
      </c>
      <c r="D9977" s="181">
        <v>5</v>
      </c>
      <c r="E9977" s="180" t="s">
        <v>14059</v>
      </c>
      <c r="F9977" s="180" t="s">
        <v>194</v>
      </c>
    </row>
    <row r="9978" spans="1:6">
      <c r="A9978" s="180" t="s">
        <v>397</v>
      </c>
      <c r="B9978" s="181">
        <v>3715</v>
      </c>
      <c r="C9978" s="181">
        <v>321400</v>
      </c>
      <c r="D9978" s="181">
        <v>4</v>
      </c>
      <c r="E9978" s="180" t="s">
        <v>14060</v>
      </c>
      <c r="F9978" s="180" t="s">
        <v>47</v>
      </c>
    </row>
    <row r="9979" spans="1:6">
      <c r="A9979" s="180" t="s">
        <v>397</v>
      </c>
      <c r="B9979" s="181">
        <v>3162</v>
      </c>
      <c r="C9979" s="181">
        <v>184700</v>
      </c>
      <c r="D9979" s="181">
        <v>4</v>
      </c>
      <c r="E9979" s="180" t="s">
        <v>14061</v>
      </c>
      <c r="F9979" s="180" t="s">
        <v>160</v>
      </c>
    </row>
    <row r="9980" spans="1:6">
      <c r="A9980" s="180" t="s">
        <v>397</v>
      </c>
      <c r="B9980" s="181">
        <v>6096</v>
      </c>
      <c r="C9980" s="181">
        <v>253300</v>
      </c>
      <c r="D9980" s="181">
        <v>4</v>
      </c>
      <c r="E9980" s="180" t="s">
        <v>14062</v>
      </c>
      <c r="F9980" s="180" t="s">
        <v>60</v>
      </c>
    </row>
    <row r="9981" spans="1:6">
      <c r="A9981" s="180" t="s">
        <v>397</v>
      </c>
      <c r="B9981" s="181">
        <v>10273</v>
      </c>
      <c r="C9981" s="181">
        <v>724400</v>
      </c>
      <c r="D9981" s="181">
        <v>7</v>
      </c>
      <c r="E9981" s="180" t="s">
        <v>14063</v>
      </c>
      <c r="F9981" s="180" t="s">
        <v>128</v>
      </c>
    </row>
    <row r="9982" spans="1:6">
      <c r="A9982" s="180" t="s">
        <v>397</v>
      </c>
      <c r="B9982" s="181">
        <v>3700</v>
      </c>
      <c r="C9982" s="181">
        <v>253000</v>
      </c>
      <c r="D9982" s="181">
        <v>4</v>
      </c>
      <c r="E9982" s="180" t="s">
        <v>14064</v>
      </c>
      <c r="F9982" s="180" t="s">
        <v>194</v>
      </c>
    </row>
    <row r="9983" spans="1:6">
      <c r="A9983" s="180" t="s">
        <v>397</v>
      </c>
      <c r="B9983" s="181">
        <v>7804</v>
      </c>
      <c r="C9983" s="181">
        <v>178700</v>
      </c>
      <c r="D9983" s="181">
        <v>6</v>
      </c>
      <c r="E9983" s="180" t="s">
        <v>14065</v>
      </c>
      <c r="F9983" s="180" t="s">
        <v>22</v>
      </c>
    </row>
    <row r="9984" spans="1:6">
      <c r="A9984" s="180" t="s">
        <v>397</v>
      </c>
      <c r="B9984" s="181">
        <v>3315</v>
      </c>
      <c r="C9984" s="181">
        <v>383500</v>
      </c>
      <c r="D9984" s="181">
        <v>4</v>
      </c>
      <c r="E9984" s="180" t="s">
        <v>14066</v>
      </c>
      <c r="F9984" s="180" t="s">
        <v>67</v>
      </c>
    </row>
    <row r="9985" spans="1:6">
      <c r="A9985" s="180" t="s">
        <v>397</v>
      </c>
      <c r="B9985" s="181">
        <v>4572</v>
      </c>
      <c r="C9985" s="181">
        <v>146900</v>
      </c>
      <c r="D9985" s="181">
        <v>6</v>
      </c>
      <c r="E9985" s="180" t="s">
        <v>14067</v>
      </c>
      <c r="F9985" s="180" t="s">
        <v>176</v>
      </c>
    </row>
    <row r="9986" spans="1:6">
      <c r="A9986" s="180" t="s">
        <v>397</v>
      </c>
      <c r="B9986" s="181">
        <v>8456</v>
      </c>
      <c r="C9986" s="181">
        <v>400100</v>
      </c>
      <c r="D9986" s="181">
        <v>6</v>
      </c>
      <c r="E9986" s="180" t="s">
        <v>14068</v>
      </c>
      <c r="F9986" s="180" t="s">
        <v>3</v>
      </c>
    </row>
    <row r="9987" spans="1:6">
      <c r="A9987" s="180" t="s">
        <v>397</v>
      </c>
      <c r="B9987" s="181">
        <v>3774</v>
      </c>
      <c r="C9987" s="181">
        <v>305200</v>
      </c>
      <c r="D9987" s="181">
        <v>5</v>
      </c>
      <c r="E9987" s="180" t="s">
        <v>14069</v>
      </c>
      <c r="F9987" s="180" t="s">
        <v>118</v>
      </c>
    </row>
    <row r="9988" spans="1:6">
      <c r="A9988" s="180" t="s">
        <v>397</v>
      </c>
      <c r="B9988" s="181">
        <v>5928</v>
      </c>
      <c r="C9988" s="181">
        <v>303300</v>
      </c>
      <c r="D9988" s="181">
        <v>6</v>
      </c>
      <c r="E9988" s="180" t="s">
        <v>14070</v>
      </c>
      <c r="F9988" s="180" t="s">
        <v>334</v>
      </c>
    </row>
    <row r="9989" spans="1:6">
      <c r="A9989" s="180" t="s">
        <v>397</v>
      </c>
      <c r="B9989" s="181">
        <v>7840</v>
      </c>
      <c r="C9989" s="181">
        <v>321500</v>
      </c>
      <c r="D9989" s="181">
        <v>8</v>
      </c>
      <c r="E9989" s="180" t="s">
        <v>14071</v>
      </c>
      <c r="F9989" s="180" t="s">
        <v>68</v>
      </c>
    </row>
    <row r="9990" spans="1:6">
      <c r="A9990" s="180" t="s">
        <v>397</v>
      </c>
      <c r="B9990" s="181">
        <v>4340</v>
      </c>
      <c r="C9990" s="181">
        <v>368000</v>
      </c>
      <c r="D9990" s="181">
        <v>6</v>
      </c>
      <c r="E9990" s="180" t="s">
        <v>14072</v>
      </c>
      <c r="F9990" s="180" t="s">
        <v>47</v>
      </c>
    </row>
    <row r="9991" spans="1:6">
      <c r="A9991" s="180" t="s">
        <v>397</v>
      </c>
      <c r="B9991" s="181">
        <v>4050</v>
      </c>
      <c r="C9991" s="181">
        <v>358600</v>
      </c>
      <c r="D9991" s="181">
        <v>4</v>
      </c>
      <c r="E9991" s="180" t="s">
        <v>14073</v>
      </c>
      <c r="F9991" s="180" t="s">
        <v>47</v>
      </c>
    </row>
    <row r="9992" spans="1:6">
      <c r="A9992" s="180" t="s">
        <v>397</v>
      </c>
      <c r="B9992" s="181">
        <v>4420</v>
      </c>
      <c r="C9992" s="181">
        <v>260400</v>
      </c>
      <c r="D9992" s="181">
        <v>4</v>
      </c>
      <c r="E9992" s="180" t="s">
        <v>14074</v>
      </c>
      <c r="F9992" s="180" t="s">
        <v>3</v>
      </c>
    </row>
    <row r="9993" spans="1:6">
      <c r="A9993" s="180" t="s">
        <v>397</v>
      </c>
      <c r="B9993" s="181">
        <v>2587</v>
      </c>
      <c r="C9993" s="181">
        <v>250500</v>
      </c>
      <c r="D9993" s="181">
        <v>4</v>
      </c>
      <c r="E9993" s="180" t="s">
        <v>14075</v>
      </c>
      <c r="F9993" s="180" t="s">
        <v>47</v>
      </c>
    </row>
    <row r="9994" spans="1:6">
      <c r="A9994" s="180" t="s">
        <v>397</v>
      </c>
      <c r="B9994" s="181">
        <v>5688</v>
      </c>
      <c r="C9994" s="181">
        <v>254100</v>
      </c>
      <c r="D9994" s="181">
        <v>4</v>
      </c>
      <c r="E9994" s="180" t="s">
        <v>14076</v>
      </c>
      <c r="F9994" s="180" t="s">
        <v>3</v>
      </c>
    </row>
    <row r="9995" spans="1:6">
      <c r="A9995" s="180" t="s">
        <v>397</v>
      </c>
      <c r="B9995" s="181">
        <v>5743</v>
      </c>
      <c r="C9995" s="181">
        <v>466600</v>
      </c>
      <c r="D9995" s="181">
        <v>6</v>
      </c>
      <c r="E9995" s="180" t="s">
        <v>14077</v>
      </c>
      <c r="F9995" s="180" t="s">
        <v>128</v>
      </c>
    </row>
    <row r="9996" spans="1:6">
      <c r="A9996" s="180" t="s">
        <v>397</v>
      </c>
      <c r="B9996" s="181">
        <v>3891</v>
      </c>
      <c r="C9996" s="181">
        <v>165400</v>
      </c>
      <c r="D9996" s="181">
        <v>4</v>
      </c>
      <c r="E9996" s="180" t="s">
        <v>14078</v>
      </c>
      <c r="F9996" s="180" t="s">
        <v>176</v>
      </c>
    </row>
    <row r="9997" spans="1:6">
      <c r="A9997" s="180" t="s">
        <v>397</v>
      </c>
      <c r="B9997" s="181">
        <v>2023</v>
      </c>
      <c r="C9997" s="181">
        <v>206000</v>
      </c>
      <c r="D9997" s="181">
        <v>4</v>
      </c>
      <c r="E9997" s="180" t="s">
        <v>14079</v>
      </c>
      <c r="F9997" s="180" t="s">
        <v>325</v>
      </c>
    </row>
    <row r="9998" spans="1:6">
      <c r="A9998" s="180" t="s">
        <v>397</v>
      </c>
      <c r="B9998" s="181">
        <v>4400</v>
      </c>
      <c r="C9998" s="181">
        <v>349500</v>
      </c>
      <c r="D9998" s="181">
        <v>4</v>
      </c>
      <c r="E9998" s="180" t="s">
        <v>14080</v>
      </c>
      <c r="F9998" s="180" t="s">
        <v>47</v>
      </c>
    </row>
    <row r="9999" spans="1:6">
      <c r="A9999" s="180" t="s">
        <v>397</v>
      </c>
      <c r="B9999" s="181">
        <v>3082</v>
      </c>
      <c r="C9999" s="181">
        <v>96500</v>
      </c>
      <c r="D9999" s="181">
        <v>4</v>
      </c>
      <c r="E9999" s="180" t="s">
        <v>14081</v>
      </c>
      <c r="F9999" s="180" t="s">
        <v>160</v>
      </c>
    </row>
    <row r="10000" spans="1:6">
      <c r="A10000" s="180" t="s">
        <v>397</v>
      </c>
      <c r="B10000" s="181">
        <v>3921</v>
      </c>
      <c r="C10000" s="181">
        <v>149400</v>
      </c>
      <c r="D10000" s="181">
        <v>5</v>
      </c>
      <c r="E10000" s="180" t="s">
        <v>14082</v>
      </c>
      <c r="F10000" s="180" t="s">
        <v>256</v>
      </c>
    </row>
    <row r="10001" spans="1:6">
      <c r="A10001" s="180" t="s">
        <v>397</v>
      </c>
      <c r="B10001" s="181">
        <v>5736</v>
      </c>
      <c r="C10001" s="181">
        <v>737400</v>
      </c>
      <c r="D10001" s="181">
        <v>7</v>
      </c>
      <c r="E10001" s="180" t="s">
        <v>14083</v>
      </c>
      <c r="F10001" s="180" t="s">
        <v>67</v>
      </c>
    </row>
    <row r="10002" spans="1:6">
      <c r="A10002" s="180" t="s">
        <v>397</v>
      </c>
      <c r="B10002" s="181">
        <v>4520</v>
      </c>
      <c r="C10002" s="181">
        <v>140500</v>
      </c>
      <c r="D10002" s="181">
        <v>4</v>
      </c>
      <c r="E10002" s="180" t="s">
        <v>14084</v>
      </c>
      <c r="F10002" s="180" t="s">
        <v>160</v>
      </c>
    </row>
    <row r="10003" spans="1:6">
      <c r="A10003" s="180" t="s">
        <v>397</v>
      </c>
      <c r="B10003" s="181">
        <v>3872</v>
      </c>
      <c r="C10003" s="181">
        <v>237900</v>
      </c>
      <c r="D10003" s="181">
        <v>4</v>
      </c>
      <c r="E10003" s="180" t="s">
        <v>14085</v>
      </c>
      <c r="F10003" s="180" t="s">
        <v>47</v>
      </c>
    </row>
    <row r="10004" spans="1:6">
      <c r="A10004" s="180" t="s">
        <v>397</v>
      </c>
      <c r="B10004" s="181">
        <v>9840</v>
      </c>
      <c r="C10004" s="181">
        <v>404600</v>
      </c>
      <c r="D10004" s="181">
        <v>6</v>
      </c>
      <c r="E10004" s="180" t="s">
        <v>14086</v>
      </c>
      <c r="F10004" s="180" t="s">
        <v>3</v>
      </c>
    </row>
    <row r="10005" spans="1:6">
      <c r="A10005" s="180" t="s">
        <v>397</v>
      </c>
      <c r="B10005" s="181">
        <v>4620</v>
      </c>
      <c r="C10005" s="181">
        <v>338900</v>
      </c>
      <c r="D10005" s="181">
        <v>6</v>
      </c>
      <c r="E10005" s="180" t="s">
        <v>14087</v>
      </c>
      <c r="F10005" s="180" t="s">
        <v>47</v>
      </c>
    </row>
    <row r="10006" spans="1:6">
      <c r="A10006" s="180" t="s">
        <v>397</v>
      </c>
      <c r="B10006" s="181">
        <v>7505</v>
      </c>
      <c r="C10006" s="181">
        <v>545300</v>
      </c>
      <c r="D10006" s="181">
        <v>8</v>
      </c>
      <c r="E10006" s="180" t="s">
        <v>14088</v>
      </c>
      <c r="F10006" s="180" t="s">
        <v>60</v>
      </c>
    </row>
    <row r="10007" spans="1:6">
      <c r="A10007" s="180" t="s">
        <v>397</v>
      </c>
      <c r="B10007" s="181">
        <v>4650</v>
      </c>
      <c r="C10007" s="181">
        <v>286300</v>
      </c>
      <c r="D10007" s="181">
        <v>4</v>
      </c>
      <c r="E10007" s="180" t="s">
        <v>14089</v>
      </c>
      <c r="F10007" s="180" t="s">
        <v>270</v>
      </c>
    </row>
    <row r="10008" spans="1:6">
      <c r="A10008" s="180" t="s">
        <v>397</v>
      </c>
      <c r="B10008" s="181">
        <v>3848</v>
      </c>
      <c r="C10008" s="181">
        <v>115100</v>
      </c>
      <c r="D10008" s="181">
        <v>4</v>
      </c>
      <c r="E10008" s="180" t="s">
        <v>14090</v>
      </c>
      <c r="F10008" s="180" t="s">
        <v>189</v>
      </c>
    </row>
    <row r="10009" spans="1:6">
      <c r="A10009" s="180" t="s">
        <v>397</v>
      </c>
      <c r="B10009" s="181">
        <v>6120</v>
      </c>
      <c r="C10009" s="181">
        <v>115800</v>
      </c>
      <c r="D10009" s="181">
        <v>4</v>
      </c>
      <c r="E10009" s="180" t="s">
        <v>14091</v>
      </c>
      <c r="F10009" s="180" t="s">
        <v>22</v>
      </c>
    </row>
    <row r="10010" spans="1:6">
      <c r="A10010" s="180" t="s">
        <v>397</v>
      </c>
      <c r="B10010" s="181">
        <v>3548</v>
      </c>
      <c r="C10010" s="181">
        <v>181100</v>
      </c>
      <c r="D10010" s="181">
        <v>4</v>
      </c>
      <c r="E10010" s="180" t="s">
        <v>14092</v>
      </c>
      <c r="F10010" s="180" t="s">
        <v>118</v>
      </c>
    </row>
    <row r="10011" spans="1:6">
      <c r="A10011" s="180" t="s">
        <v>397</v>
      </c>
      <c r="B10011" s="181">
        <v>5946</v>
      </c>
      <c r="C10011" s="181">
        <v>401500</v>
      </c>
      <c r="D10011" s="181">
        <v>5</v>
      </c>
      <c r="E10011" s="180" t="s">
        <v>14093</v>
      </c>
      <c r="F10011" s="180" t="s">
        <v>47</v>
      </c>
    </row>
    <row r="10012" spans="1:6">
      <c r="A10012" s="180" t="s">
        <v>397</v>
      </c>
      <c r="B10012" s="181">
        <v>4488</v>
      </c>
      <c r="C10012" s="181">
        <v>131000</v>
      </c>
      <c r="D10012" s="181">
        <v>6</v>
      </c>
      <c r="E10012" s="180" t="s">
        <v>14094</v>
      </c>
      <c r="F10012" s="180" t="s">
        <v>22</v>
      </c>
    </row>
    <row r="10013" spans="1:6">
      <c r="A10013" s="180" t="s">
        <v>397</v>
      </c>
      <c r="B10013" s="181">
        <v>3600</v>
      </c>
      <c r="C10013" s="181">
        <v>321800</v>
      </c>
      <c r="D10013" s="181">
        <v>4</v>
      </c>
      <c r="E10013" s="180" t="s">
        <v>14095</v>
      </c>
      <c r="F10013" s="180" t="s">
        <v>226</v>
      </c>
    </row>
    <row r="10014" spans="1:6">
      <c r="A10014" s="180" t="s">
        <v>397</v>
      </c>
      <c r="B10014" s="181">
        <v>6944</v>
      </c>
      <c r="C10014" s="181">
        <v>110000</v>
      </c>
      <c r="D10014" s="181">
        <v>4</v>
      </c>
      <c r="E10014" s="180" t="s">
        <v>14096</v>
      </c>
      <c r="F10014" s="180" t="s">
        <v>22</v>
      </c>
    </row>
    <row r="10015" spans="1:6">
      <c r="A10015" s="180" t="s">
        <v>397</v>
      </c>
      <c r="B10015" s="181">
        <v>2896</v>
      </c>
      <c r="C10015" s="181">
        <v>156000</v>
      </c>
      <c r="D10015" s="181">
        <v>4</v>
      </c>
      <c r="E10015" s="180" t="s">
        <v>14097</v>
      </c>
      <c r="F10015" s="180" t="s">
        <v>189</v>
      </c>
    </row>
    <row r="10016" spans="1:6">
      <c r="A10016" s="180" t="s">
        <v>397</v>
      </c>
      <c r="B10016" s="181">
        <v>3045</v>
      </c>
      <c r="C10016" s="181">
        <v>317600</v>
      </c>
      <c r="D10016" s="181">
        <v>4</v>
      </c>
      <c r="E10016" s="180" t="s">
        <v>14098</v>
      </c>
      <c r="F10016" s="180" t="s">
        <v>118</v>
      </c>
    </row>
    <row r="10017" spans="1:6">
      <c r="A10017" s="180" t="s">
        <v>397</v>
      </c>
      <c r="B10017" s="181">
        <v>4420</v>
      </c>
      <c r="C10017" s="181">
        <v>252300</v>
      </c>
      <c r="D10017" s="181">
        <v>4</v>
      </c>
      <c r="E10017" s="180" t="s">
        <v>14099</v>
      </c>
      <c r="F10017" s="180" t="s">
        <v>3</v>
      </c>
    </row>
    <row r="10018" spans="1:6">
      <c r="A10018" s="180" t="s">
        <v>397</v>
      </c>
      <c r="B10018" s="181">
        <v>5249</v>
      </c>
      <c r="C10018" s="181">
        <v>266100</v>
      </c>
      <c r="D10018" s="181">
        <v>6</v>
      </c>
      <c r="E10018" s="180" t="s">
        <v>14100</v>
      </c>
      <c r="F10018" s="180" t="s">
        <v>323</v>
      </c>
    </row>
    <row r="10019" spans="1:6">
      <c r="A10019" s="180" t="s">
        <v>397</v>
      </c>
      <c r="B10019" s="181">
        <v>2716</v>
      </c>
      <c r="C10019" s="181">
        <v>104900</v>
      </c>
      <c r="D10019" s="181">
        <v>4</v>
      </c>
      <c r="E10019" s="180" t="s">
        <v>14101</v>
      </c>
      <c r="F10019" s="180" t="s">
        <v>22</v>
      </c>
    </row>
    <row r="10020" spans="1:6">
      <c r="A10020" s="180" t="s">
        <v>397</v>
      </c>
      <c r="B10020" s="181">
        <v>2624</v>
      </c>
      <c r="C10020" s="181">
        <v>178100</v>
      </c>
      <c r="D10020" s="181">
        <v>6</v>
      </c>
      <c r="E10020" s="180" t="s">
        <v>14102</v>
      </c>
      <c r="F10020" s="180" t="s">
        <v>176</v>
      </c>
    </row>
    <row r="10021" spans="1:6">
      <c r="A10021" s="180" t="s">
        <v>397</v>
      </c>
      <c r="B10021" s="181">
        <v>6751</v>
      </c>
      <c r="C10021" s="181">
        <v>501600</v>
      </c>
      <c r="D10021" s="181">
        <v>5</v>
      </c>
      <c r="E10021" s="180" t="s">
        <v>14103</v>
      </c>
      <c r="F10021" s="180" t="s">
        <v>118</v>
      </c>
    </row>
    <row r="10022" spans="1:6">
      <c r="A10022" s="180" t="s">
        <v>397</v>
      </c>
      <c r="B10022" s="181">
        <v>3342</v>
      </c>
      <c r="C10022" s="181">
        <v>208000</v>
      </c>
      <c r="D10022" s="181">
        <v>4</v>
      </c>
      <c r="E10022" s="180" t="s">
        <v>14104</v>
      </c>
      <c r="F10022" s="180" t="s">
        <v>170</v>
      </c>
    </row>
    <row r="10023" spans="1:6">
      <c r="A10023" s="180" t="s">
        <v>397</v>
      </c>
      <c r="B10023" s="181">
        <v>4835</v>
      </c>
      <c r="C10023" s="181">
        <v>392200</v>
      </c>
      <c r="D10023" s="181">
        <v>4</v>
      </c>
      <c r="E10023" s="180" t="s">
        <v>14105</v>
      </c>
      <c r="F10023" s="180" t="s">
        <v>47</v>
      </c>
    </row>
    <row r="10024" spans="1:6">
      <c r="A10024" s="180" t="s">
        <v>397</v>
      </c>
      <c r="B10024" s="181">
        <v>3993</v>
      </c>
      <c r="C10024" s="181">
        <v>179600</v>
      </c>
      <c r="D10024" s="181">
        <v>6</v>
      </c>
      <c r="E10024" s="180" t="s">
        <v>14106</v>
      </c>
      <c r="F10024" s="180" t="s">
        <v>68</v>
      </c>
    </row>
    <row r="10025" spans="1:6">
      <c r="A10025" s="180" t="s">
        <v>397</v>
      </c>
      <c r="B10025" s="181">
        <v>5175</v>
      </c>
      <c r="C10025" s="181">
        <v>382600</v>
      </c>
      <c r="D10025" s="181">
        <v>6</v>
      </c>
      <c r="E10025" s="180" t="s">
        <v>14107</v>
      </c>
      <c r="F10025" s="180" t="s">
        <v>47</v>
      </c>
    </row>
    <row r="10026" spans="1:6">
      <c r="A10026" s="180" t="s">
        <v>397</v>
      </c>
      <c r="B10026" s="181">
        <v>2128</v>
      </c>
      <c r="C10026" s="181">
        <v>244900</v>
      </c>
      <c r="D10026" s="181">
        <v>4</v>
      </c>
      <c r="E10026" s="180" t="s">
        <v>14108</v>
      </c>
      <c r="F10026" s="180" t="s">
        <v>136</v>
      </c>
    </row>
    <row r="10027" spans="1:6">
      <c r="A10027" s="180" t="s">
        <v>397</v>
      </c>
      <c r="B10027" s="181">
        <v>4420</v>
      </c>
      <c r="C10027" s="181">
        <v>267000</v>
      </c>
      <c r="D10027" s="181">
        <v>4</v>
      </c>
      <c r="E10027" s="180" t="s">
        <v>14109</v>
      </c>
      <c r="F10027" s="180" t="s">
        <v>3</v>
      </c>
    </row>
    <row r="10028" spans="1:6">
      <c r="A10028" s="180" t="s">
        <v>397</v>
      </c>
      <c r="B10028" s="181">
        <v>8039</v>
      </c>
      <c r="C10028" s="181">
        <v>48500</v>
      </c>
      <c r="D10028" s="181">
        <v>8</v>
      </c>
      <c r="E10028" s="180" t="s">
        <v>14110</v>
      </c>
      <c r="F10028" s="180" t="s">
        <v>160</v>
      </c>
    </row>
    <row r="10029" spans="1:6">
      <c r="A10029" s="180" t="s">
        <v>397</v>
      </c>
      <c r="B10029" s="181">
        <v>2856</v>
      </c>
      <c r="C10029" s="181">
        <v>187100</v>
      </c>
      <c r="D10029" s="181">
        <v>4</v>
      </c>
      <c r="E10029" s="180" t="s">
        <v>14111</v>
      </c>
      <c r="F10029" s="180" t="s">
        <v>128</v>
      </c>
    </row>
    <row r="10030" spans="1:6">
      <c r="A10030" s="180" t="s">
        <v>397</v>
      </c>
      <c r="B10030" s="181">
        <v>5719</v>
      </c>
      <c r="C10030" s="181">
        <v>264400</v>
      </c>
      <c r="D10030" s="181">
        <v>4</v>
      </c>
      <c r="E10030" s="180" t="s">
        <v>14112</v>
      </c>
      <c r="F10030" s="180" t="s">
        <v>3</v>
      </c>
    </row>
    <row r="10031" spans="1:6">
      <c r="A10031" s="180" t="s">
        <v>397</v>
      </c>
      <c r="B10031" s="181">
        <v>4114</v>
      </c>
      <c r="C10031" s="181">
        <v>303500</v>
      </c>
      <c r="D10031" s="181">
        <v>4</v>
      </c>
      <c r="E10031" s="180" t="s">
        <v>14113</v>
      </c>
      <c r="F10031" s="180" t="s">
        <v>47</v>
      </c>
    </row>
    <row r="10032" spans="1:6">
      <c r="A10032" s="180" t="s">
        <v>397</v>
      </c>
      <c r="B10032" s="181">
        <v>3592</v>
      </c>
      <c r="C10032" s="181">
        <v>319700</v>
      </c>
      <c r="D10032" s="181">
        <v>4</v>
      </c>
      <c r="E10032" s="180" t="s">
        <v>14114</v>
      </c>
      <c r="F10032" s="180" t="s">
        <v>47</v>
      </c>
    </row>
    <row r="10033" spans="1:6">
      <c r="A10033" s="180" t="s">
        <v>397</v>
      </c>
      <c r="B10033" s="181">
        <v>3567</v>
      </c>
      <c r="C10033" s="181">
        <v>216100</v>
      </c>
      <c r="D10033" s="181">
        <v>4</v>
      </c>
      <c r="E10033" s="180" t="s">
        <v>14115</v>
      </c>
      <c r="F10033" s="180" t="s">
        <v>128</v>
      </c>
    </row>
    <row r="10034" spans="1:6">
      <c r="A10034" s="180" t="s">
        <v>397</v>
      </c>
      <c r="B10034" s="181">
        <v>11220</v>
      </c>
      <c r="C10034" s="181">
        <v>457000</v>
      </c>
      <c r="D10034" s="181">
        <v>8</v>
      </c>
      <c r="E10034" s="180" t="s">
        <v>14116</v>
      </c>
      <c r="F10034" s="180" t="s">
        <v>68</v>
      </c>
    </row>
    <row r="10035" spans="1:6">
      <c r="A10035" s="180" t="s">
        <v>397</v>
      </c>
      <c r="B10035" s="181">
        <v>5600</v>
      </c>
      <c r="C10035" s="181">
        <v>341200</v>
      </c>
      <c r="D10035" s="181">
        <v>6</v>
      </c>
      <c r="E10035" s="180" t="s">
        <v>14117</v>
      </c>
      <c r="F10035" s="180" t="s">
        <v>128</v>
      </c>
    </row>
    <row r="10036" spans="1:6">
      <c r="A10036" s="180" t="s">
        <v>397</v>
      </c>
      <c r="B10036" s="181">
        <v>5606</v>
      </c>
      <c r="C10036" s="181">
        <v>255200</v>
      </c>
      <c r="D10036" s="181">
        <v>4</v>
      </c>
      <c r="E10036" s="180" t="s">
        <v>14118</v>
      </c>
      <c r="F10036" s="180" t="s">
        <v>3</v>
      </c>
    </row>
    <row r="10037" spans="1:6">
      <c r="A10037" s="180" t="s">
        <v>397</v>
      </c>
      <c r="B10037" s="181">
        <v>5963</v>
      </c>
      <c r="C10037" s="181">
        <v>327400</v>
      </c>
      <c r="D10037" s="181">
        <v>8</v>
      </c>
      <c r="E10037" s="180" t="s">
        <v>14119</v>
      </c>
      <c r="F10037" s="180" t="s">
        <v>128</v>
      </c>
    </row>
    <row r="10038" spans="1:6">
      <c r="A10038" s="180" t="s">
        <v>397</v>
      </c>
      <c r="B10038" s="181">
        <v>4470</v>
      </c>
      <c r="C10038" s="181">
        <v>117300</v>
      </c>
      <c r="D10038" s="181">
        <v>6</v>
      </c>
      <c r="E10038" s="180" t="s">
        <v>14120</v>
      </c>
      <c r="F10038" s="180" t="s">
        <v>160</v>
      </c>
    </row>
    <row r="10039" spans="1:6">
      <c r="A10039" s="180" t="s">
        <v>397</v>
      </c>
      <c r="B10039" s="181">
        <v>8369</v>
      </c>
      <c r="C10039" s="181">
        <v>429100</v>
      </c>
      <c r="D10039" s="181">
        <v>6</v>
      </c>
      <c r="E10039" s="180" t="s">
        <v>14121</v>
      </c>
      <c r="F10039" s="180" t="s">
        <v>3</v>
      </c>
    </row>
    <row r="10040" spans="1:6">
      <c r="A10040" s="180" t="s">
        <v>397</v>
      </c>
      <c r="B10040" s="181">
        <v>7728</v>
      </c>
      <c r="C10040" s="181">
        <v>429400</v>
      </c>
      <c r="D10040" s="181">
        <v>6</v>
      </c>
      <c r="E10040" s="180" t="s">
        <v>14122</v>
      </c>
      <c r="F10040" s="180" t="s">
        <v>60</v>
      </c>
    </row>
    <row r="10041" spans="1:6">
      <c r="A10041" s="180" t="s">
        <v>397</v>
      </c>
      <c r="B10041" s="181">
        <v>3304</v>
      </c>
      <c r="C10041" s="181">
        <v>187400</v>
      </c>
      <c r="D10041" s="181">
        <v>4</v>
      </c>
      <c r="E10041" s="180" t="s">
        <v>14123</v>
      </c>
      <c r="F10041" s="180" t="s">
        <v>128</v>
      </c>
    </row>
    <row r="10042" spans="1:6">
      <c r="A10042" s="180" t="s">
        <v>397</v>
      </c>
      <c r="B10042" s="181">
        <v>3076</v>
      </c>
      <c r="C10042" s="181">
        <v>315300</v>
      </c>
      <c r="D10042" s="181">
        <v>4</v>
      </c>
      <c r="E10042" s="180" t="s">
        <v>14124</v>
      </c>
      <c r="F10042" s="180" t="s">
        <v>47</v>
      </c>
    </row>
    <row r="10043" spans="1:6">
      <c r="A10043" s="180" t="s">
        <v>397</v>
      </c>
      <c r="B10043" s="181">
        <v>9625</v>
      </c>
      <c r="C10043" s="181">
        <v>546600</v>
      </c>
      <c r="D10043" s="181">
        <v>8</v>
      </c>
      <c r="E10043" s="180" t="s">
        <v>14125</v>
      </c>
      <c r="F10043" s="180" t="s">
        <v>3</v>
      </c>
    </row>
    <row r="10044" spans="1:6">
      <c r="A10044" s="180" t="s">
        <v>397</v>
      </c>
      <c r="B10044" s="181">
        <v>5570</v>
      </c>
      <c r="C10044" s="181">
        <v>392300</v>
      </c>
      <c r="D10044" s="181">
        <v>5</v>
      </c>
      <c r="E10044" s="180" t="s">
        <v>14126</v>
      </c>
      <c r="F10044" s="180" t="s">
        <v>60</v>
      </c>
    </row>
    <row r="10045" spans="1:6">
      <c r="A10045" s="180" t="s">
        <v>397</v>
      </c>
      <c r="B10045" s="181">
        <v>8404</v>
      </c>
      <c r="C10045" s="181">
        <v>151600</v>
      </c>
      <c r="D10045" s="181">
        <v>4</v>
      </c>
      <c r="E10045" s="180" t="s">
        <v>14127</v>
      </c>
      <c r="F10045" s="180" t="s">
        <v>22</v>
      </c>
    </row>
    <row r="10046" spans="1:6">
      <c r="A10046" s="180" t="s">
        <v>397</v>
      </c>
      <c r="B10046" s="181">
        <v>4896</v>
      </c>
      <c r="C10046" s="181">
        <v>290500</v>
      </c>
      <c r="D10046" s="181">
        <v>4</v>
      </c>
      <c r="E10046" s="180" t="s">
        <v>14128</v>
      </c>
      <c r="F10046" s="180" t="s">
        <v>170</v>
      </c>
    </row>
    <row r="10047" spans="1:6">
      <c r="A10047" s="180" t="s">
        <v>397</v>
      </c>
      <c r="B10047" s="181">
        <v>6462</v>
      </c>
      <c r="C10047" s="181">
        <v>301900</v>
      </c>
      <c r="D10047" s="181">
        <v>8</v>
      </c>
      <c r="E10047" s="180" t="s">
        <v>14129</v>
      </c>
      <c r="F10047" s="180" t="s">
        <v>22</v>
      </c>
    </row>
    <row r="10048" spans="1:6">
      <c r="A10048" s="180" t="s">
        <v>397</v>
      </c>
      <c r="B10048" s="181">
        <v>7728</v>
      </c>
      <c r="C10048" s="181">
        <v>179800</v>
      </c>
      <c r="D10048" s="181">
        <v>6</v>
      </c>
      <c r="E10048" s="180" t="s">
        <v>14130</v>
      </c>
      <c r="F10048" s="180" t="s">
        <v>68</v>
      </c>
    </row>
    <row r="10049" spans="1:6">
      <c r="A10049" s="180" t="s">
        <v>397</v>
      </c>
      <c r="B10049" s="181">
        <v>3874</v>
      </c>
      <c r="C10049" s="181">
        <v>132400</v>
      </c>
      <c r="D10049" s="181">
        <v>4</v>
      </c>
      <c r="E10049" s="180" t="s">
        <v>14131</v>
      </c>
      <c r="F10049" s="180" t="s">
        <v>22</v>
      </c>
    </row>
    <row r="10050" spans="1:6">
      <c r="A10050" s="180" t="s">
        <v>397</v>
      </c>
      <c r="B10050" s="181">
        <v>2964</v>
      </c>
      <c r="C10050" s="181">
        <v>203600</v>
      </c>
      <c r="D10050" s="181">
        <v>4</v>
      </c>
      <c r="E10050" s="180" t="s">
        <v>14132</v>
      </c>
      <c r="F10050" s="180" t="s">
        <v>47</v>
      </c>
    </row>
    <row r="10051" spans="1:6">
      <c r="A10051" s="180" t="s">
        <v>397</v>
      </c>
      <c r="B10051" s="181">
        <v>4416</v>
      </c>
      <c r="C10051" s="181">
        <v>108100</v>
      </c>
      <c r="D10051" s="181">
        <v>5</v>
      </c>
      <c r="E10051" s="180" t="s">
        <v>14133</v>
      </c>
      <c r="F10051" s="180" t="s">
        <v>176</v>
      </c>
    </row>
    <row r="10052" spans="1:6">
      <c r="A10052" s="180" t="s">
        <v>397</v>
      </c>
      <c r="B10052" s="181">
        <v>6830</v>
      </c>
      <c r="C10052" s="181">
        <v>346100</v>
      </c>
      <c r="D10052" s="181">
        <v>4</v>
      </c>
      <c r="E10052" s="180" t="s">
        <v>14134</v>
      </c>
      <c r="F10052" s="180" t="s">
        <v>3</v>
      </c>
    </row>
    <row r="10053" spans="1:6">
      <c r="A10053" s="180" t="s">
        <v>397</v>
      </c>
      <c r="B10053" s="181">
        <v>7052</v>
      </c>
      <c r="C10053" s="181">
        <v>127300</v>
      </c>
      <c r="D10053" s="181">
        <v>4</v>
      </c>
      <c r="E10053" s="180" t="s">
        <v>14135</v>
      </c>
      <c r="F10053" s="180" t="s">
        <v>22</v>
      </c>
    </row>
    <row r="10054" spans="1:6">
      <c r="A10054" s="180" t="s">
        <v>397</v>
      </c>
      <c r="B10054" s="181">
        <v>6544</v>
      </c>
      <c r="C10054" s="181">
        <v>260300</v>
      </c>
      <c r="D10054" s="181">
        <v>4</v>
      </c>
      <c r="E10054" s="180" t="s">
        <v>14136</v>
      </c>
      <c r="F10054" s="180" t="s">
        <v>3</v>
      </c>
    </row>
    <row r="10055" spans="1:6">
      <c r="A10055" s="180" t="s">
        <v>397</v>
      </c>
      <c r="B10055" s="181">
        <v>5850</v>
      </c>
      <c r="C10055" s="181">
        <v>128100</v>
      </c>
      <c r="D10055" s="181">
        <v>4</v>
      </c>
      <c r="E10055" s="180" t="s">
        <v>14137</v>
      </c>
      <c r="F10055" s="180" t="s">
        <v>22</v>
      </c>
    </row>
    <row r="10056" spans="1:6">
      <c r="A10056" s="180" t="s">
        <v>397</v>
      </c>
      <c r="B10056" s="181">
        <v>2850</v>
      </c>
      <c r="C10056" s="181">
        <v>197800</v>
      </c>
      <c r="D10056" s="181">
        <v>6</v>
      </c>
      <c r="E10056" s="180" t="s">
        <v>14138</v>
      </c>
      <c r="F10056" s="180" t="s">
        <v>68</v>
      </c>
    </row>
    <row r="10057" spans="1:6">
      <c r="A10057" s="180" t="s">
        <v>397</v>
      </c>
      <c r="B10057" s="181">
        <v>6296</v>
      </c>
      <c r="C10057" s="181">
        <v>348700</v>
      </c>
      <c r="D10057" s="181">
        <v>4</v>
      </c>
      <c r="E10057" s="180" t="s">
        <v>14139</v>
      </c>
      <c r="F10057" s="180" t="s">
        <v>3</v>
      </c>
    </row>
    <row r="10058" spans="1:6">
      <c r="A10058" s="180" t="s">
        <v>397</v>
      </c>
      <c r="B10058" s="181">
        <v>5647</v>
      </c>
      <c r="C10058" s="181">
        <v>167500</v>
      </c>
      <c r="D10058" s="181">
        <v>6</v>
      </c>
      <c r="E10058" s="180" t="s">
        <v>14140</v>
      </c>
      <c r="F10058" s="180" t="s">
        <v>128</v>
      </c>
    </row>
    <row r="10059" spans="1:6">
      <c r="A10059" s="180" t="s">
        <v>397</v>
      </c>
      <c r="B10059" s="181">
        <v>3600</v>
      </c>
      <c r="C10059" s="181">
        <v>143500</v>
      </c>
      <c r="D10059" s="181">
        <v>4</v>
      </c>
      <c r="E10059" s="180" t="s">
        <v>14141</v>
      </c>
      <c r="F10059" s="180" t="s">
        <v>176</v>
      </c>
    </row>
    <row r="10060" spans="1:6">
      <c r="A10060" s="180" t="s">
        <v>397</v>
      </c>
      <c r="B10060" s="181">
        <v>3330</v>
      </c>
      <c r="C10060" s="181">
        <v>161400</v>
      </c>
      <c r="D10060" s="181">
        <v>4</v>
      </c>
      <c r="E10060" s="180" t="s">
        <v>14142</v>
      </c>
      <c r="F10060" s="180" t="s">
        <v>189</v>
      </c>
    </row>
    <row r="10061" spans="1:6">
      <c r="A10061" s="180" t="s">
        <v>397</v>
      </c>
      <c r="B10061" s="181">
        <v>5208</v>
      </c>
      <c r="C10061" s="181">
        <v>441600</v>
      </c>
      <c r="D10061" s="181">
        <v>6</v>
      </c>
      <c r="E10061" s="180" t="s">
        <v>14143</v>
      </c>
      <c r="F10061" s="180" t="s">
        <v>133</v>
      </c>
    </row>
    <row r="10062" spans="1:6">
      <c r="A10062" s="180" t="s">
        <v>397</v>
      </c>
      <c r="B10062" s="181">
        <v>4768</v>
      </c>
      <c r="C10062" s="181">
        <v>298000</v>
      </c>
      <c r="D10062" s="181">
        <v>6</v>
      </c>
      <c r="E10062" s="180" t="s">
        <v>14144</v>
      </c>
      <c r="F10062" s="180" t="s">
        <v>194</v>
      </c>
    </row>
    <row r="10063" spans="1:6">
      <c r="A10063" s="180" t="s">
        <v>397</v>
      </c>
      <c r="B10063" s="181">
        <v>3354</v>
      </c>
      <c r="C10063" s="181">
        <v>317900</v>
      </c>
      <c r="D10063" s="181">
        <v>6</v>
      </c>
      <c r="E10063" s="180" t="s">
        <v>14145</v>
      </c>
      <c r="F10063" s="180" t="s">
        <v>136</v>
      </c>
    </row>
    <row r="10064" spans="1:6">
      <c r="A10064" s="180" t="s">
        <v>397</v>
      </c>
      <c r="B10064" s="181">
        <v>10040</v>
      </c>
      <c r="C10064" s="181">
        <v>643200</v>
      </c>
      <c r="D10064" s="181">
        <v>8</v>
      </c>
      <c r="E10064" s="180" t="s">
        <v>14146</v>
      </c>
      <c r="F10064" s="180" t="s">
        <v>3</v>
      </c>
    </row>
    <row r="10065" spans="1:6">
      <c r="A10065" s="180" t="s">
        <v>397</v>
      </c>
      <c r="B10065" s="181">
        <v>5184</v>
      </c>
      <c r="C10065" s="181">
        <v>257700</v>
      </c>
      <c r="D10065" s="181">
        <v>6</v>
      </c>
      <c r="E10065" s="180" t="s">
        <v>14147</v>
      </c>
      <c r="F10065" s="180" t="s">
        <v>194</v>
      </c>
    </row>
    <row r="10066" spans="1:6">
      <c r="A10066" s="180" t="s">
        <v>397</v>
      </c>
      <c r="B10066" s="181">
        <v>1894</v>
      </c>
      <c r="C10066" s="181">
        <v>399700</v>
      </c>
      <c r="D10066" s="181">
        <v>4</v>
      </c>
      <c r="E10066" s="180" t="s">
        <v>14148</v>
      </c>
      <c r="F10066" s="180" t="s">
        <v>200</v>
      </c>
    </row>
    <row r="10067" spans="1:6">
      <c r="A10067" s="180" t="s">
        <v>397</v>
      </c>
      <c r="B10067" s="181">
        <v>6400</v>
      </c>
      <c r="C10067" s="181">
        <v>271000</v>
      </c>
      <c r="D10067" s="181">
        <v>4</v>
      </c>
      <c r="E10067" s="180" t="s">
        <v>14149</v>
      </c>
      <c r="F10067" s="180" t="s">
        <v>3</v>
      </c>
    </row>
    <row r="10068" spans="1:6">
      <c r="A10068" s="180" t="s">
        <v>397</v>
      </c>
      <c r="B10068" s="181">
        <v>3636</v>
      </c>
      <c r="C10068" s="181">
        <v>98800</v>
      </c>
      <c r="D10068" s="181">
        <v>4</v>
      </c>
      <c r="E10068" s="180" t="s">
        <v>14150</v>
      </c>
      <c r="F10068" s="180" t="s">
        <v>22</v>
      </c>
    </row>
    <row r="10069" spans="1:6">
      <c r="A10069" s="180" t="s">
        <v>397</v>
      </c>
      <c r="B10069" s="181">
        <v>5762</v>
      </c>
      <c r="C10069" s="181">
        <v>300600</v>
      </c>
      <c r="D10069" s="181">
        <v>5</v>
      </c>
      <c r="E10069" s="180" t="s">
        <v>14151</v>
      </c>
      <c r="F10069" s="180" t="s">
        <v>3</v>
      </c>
    </row>
    <row r="10070" spans="1:6">
      <c r="A10070" s="180" t="s">
        <v>397</v>
      </c>
      <c r="B10070" s="181">
        <v>7209</v>
      </c>
      <c r="C10070" s="181">
        <v>559900</v>
      </c>
      <c r="D10070" s="181">
        <v>6</v>
      </c>
      <c r="E10070" s="180" t="s">
        <v>14152</v>
      </c>
      <c r="F10070" s="180" t="s">
        <v>60</v>
      </c>
    </row>
    <row r="10071" spans="1:6">
      <c r="A10071" s="180" t="s">
        <v>397</v>
      </c>
      <c r="B10071" s="181">
        <v>8160</v>
      </c>
      <c r="C10071" s="181">
        <v>257000</v>
      </c>
      <c r="D10071" s="181">
        <v>4</v>
      </c>
      <c r="E10071" s="180" t="s">
        <v>14153</v>
      </c>
      <c r="F10071" s="180" t="s">
        <v>60</v>
      </c>
    </row>
    <row r="10072" spans="1:6">
      <c r="A10072" s="180" t="s">
        <v>397</v>
      </c>
      <c r="B10072" s="181">
        <v>4846</v>
      </c>
      <c r="C10072" s="181">
        <v>249700</v>
      </c>
      <c r="D10072" s="181">
        <v>4</v>
      </c>
      <c r="E10072" s="180" t="s">
        <v>14154</v>
      </c>
      <c r="F10072" s="180" t="s">
        <v>128</v>
      </c>
    </row>
    <row r="10073" spans="1:6">
      <c r="A10073" s="180" t="s">
        <v>397</v>
      </c>
      <c r="B10073" s="181">
        <v>5984</v>
      </c>
      <c r="C10073" s="181">
        <v>120500</v>
      </c>
      <c r="D10073" s="181">
        <v>4</v>
      </c>
      <c r="E10073" s="180" t="s">
        <v>14155</v>
      </c>
      <c r="F10073" s="180" t="s">
        <v>22</v>
      </c>
    </row>
    <row r="10074" spans="1:6">
      <c r="A10074" s="180" t="s">
        <v>397</v>
      </c>
      <c r="B10074" s="181">
        <v>3616</v>
      </c>
      <c r="C10074" s="181">
        <v>311700</v>
      </c>
      <c r="D10074" s="181">
        <v>4</v>
      </c>
      <c r="E10074" s="180" t="s">
        <v>14156</v>
      </c>
      <c r="F10074" s="180" t="s">
        <v>226</v>
      </c>
    </row>
    <row r="10075" spans="1:6">
      <c r="A10075" s="180" t="s">
        <v>397</v>
      </c>
      <c r="B10075" s="181">
        <v>5152</v>
      </c>
      <c r="C10075" s="181">
        <v>355400</v>
      </c>
      <c r="D10075" s="181">
        <v>5</v>
      </c>
      <c r="E10075" s="180" t="s">
        <v>14157</v>
      </c>
      <c r="F10075" s="180" t="s">
        <v>47</v>
      </c>
    </row>
    <row r="10076" spans="1:6">
      <c r="A10076" s="180" t="s">
        <v>397</v>
      </c>
      <c r="B10076" s="181">
        <v>4608</v>
      </c>
      <c r="C10076" s="181">
        <v>264000</v>
      </c>
      <c r="D10076" s="181">
        <v>4</v>
      </c>
      <c r="E10076" s="180" t="s">
        <v>14158</v>
      </c>
      <c r="F10076" s="180" t="s">
        <v>3</v>
      </c>
    </row>
    <row r="10077" spans="1:6">
      <c r="A10077" s="180" t="s">
        <v>397</v>
      </c>
      <c r="B10077" s="181">
        <v>5023</v>
      </c>
      <c r="C10077" s="181">
        <v>450800</v>
      </c>
      <c r="D10077" s="181">
        <v>8</v>
      </c>
      <c r="E10077" s="180" t="s">
        <v>14159</v>
      </c>
      <c r="F10077" s="180" t="s">
        <v>192</v>
      </c>
    </row>
    <row r="10078" spans="1:6">
      <c r="A10078" s="180" t="s">
        <v>397</v>
      </c>
      <c r="B10078" s="181">
        <v>4872</v>
      </c>
      <c r="C10078" s="181">
        <v>161300</v>
      </c>
      <c r="D10078" s="181">
        <v>4</v>
      </c>
      <c r="E10078" s="180" t="s">
        <v>14160</v>
      </c>
      <c r="F10078" s="180" t="s">
        <v>22</v>
      </c>
    </row>
    <row r="10079" spans="1:6">
      <c r="A10079" s="180" t="s">
        <v>397</v>
      </c>
      <c r="B10079" s="181">
        <v>5400</v>
      </c>
      <c r="C10079" s="181">
        <v>112300</v>
      </c>
      <c r="D10079" s="181">
        <v>4</v>
      </c>
      <c r="E10079" s="180" t="s">
        <v>14161</v>
      </c>
      <c r="F10079" s="180" t="s">
        <v>22</v>
      </c>
    </row>
    <row r="10080" spans="1:6">
      <c r="A10080" s="180" t="s">
        <v>397</v>
      </c>
      <c r="B10080" s="181">
        <v>3532</v>
      </c>
      <c r="C10080" s="181">
        <v>305200</v>
      </c>
      <c r="D10080" s="181">
        <v>4</v>
      </c>
      <c r="E10080" s="180" t="s">
        <v>14162</v>
      </c>
      <c r="F10080" s="180" t="s">
        <v>47</v>
      </c>
    </row>
    <row r="10081" spans="1:6">
      <c r="A10081" s="180" t="s">
        <v>397</v>
      </c>
      <c r="B10081" s="181">
        <v>6852</v>
      </c>
      <c r="C10081" s="181">
        <v>311500</v>
      </c>
      <c r="D10081" s="181">
        <v>6</v>
      </c>
      <c r="E10081" s="180" t="s">
        <v>14163</v>
      </c>
      <c r="F10081" s="180" t="s">
        <v>68</v>
      </c>
    </row>
    <row r="10082" spans="1:6">
      <c r="A10082" s="180" t="s">
        <v>397</v>
      </c>
      <c r="B10082" s="181">
        <v>10480</v>
      </c>
      <c r="C10082" s="181">
        <v>387000</v>
      </c>
      <c r="D10082" s="181">
        <v>8</v>
      </c>
      <c r="E10082" s="180" t="s">
        <v>14164</v>
      </c>
      <c r="F10082" s="180" t="s">
        <v>68</v>
      </c>
    </row>
    <row r="10083" spans="1:6">
      <c r="A10083" s="180" t="s">
        <v>397</v>
      </c>
      <c r="B10083" s="181">
        <v>3228</v>
      </c>
      <c r="C10083" s="181">
        <v>255500</v>
      </c>
      <c r="D10083" s="181">
        <v>4</v>
      </c>
      <c r="E10083" s="180" t="s">
        <v>14165</v>
      </c>
      <c r="F10083" s="180" t="s">
        <v>60</v>
      </c>
    </row>
    <row r="10084" spans="1:6">
      <c r="A10084" s="180" t="s">
        <v>397</v>
      </c>
      <c r="B10084" s="181">
        <v>3023</v>
      </c>
      <c r="C10084" s="181">
        <v>165300</v>
      </c>
      <c r="D10084" s="181">
        <v>5</v>
      </c>
      <c r="E10084" s="180" t="s">
        <v>14166</v>
      </c>
      <c r="F10084" s="180" t="s">
        <v>128</v>
      </c>
    </row>
    <row r="10085" spans="1:6">
      <c r="A10085" s="180" t="s">
        <v>397</v>
      </c>
      <c r="B10085" s="181">
        <v>3984</v>
      </c>
      <c r="C10085" s="181">
        <v>284500</v>
      </c>
      <c r="D10085" s="181">
        <v>5</v>
      </c>
      <c r="E10085" s="180" t="s">
        <v>14167</v>
      </c>
      <c r="F10085" s="180" t="s">
        <v>128</v>
      </c>
    </row>
    <row r="10086" spans="1:6">
      <c r="A10086" s="180" t="s">
        <v>397</v>
      </c>
      <c r="B10086" s="181">
        <v>4563</v>
      </c>
      <c r="C10086" s="181">
        <v>264800</v>
      </c>
      <c r="D10086" s="181">
        <v>4</v>
      </c>
      <c r="E10086" s="180" t="s">
        <v>14168</v>
      </c>
      <c r="F10086" s="180" t="s">
        <v>3</v>
      </c>
    </row>
    <row r="10087" spans="1:6">
      <c r="A10087" s="180" t="s">
        <v>397</v>
      </c>
      <c r="B10087" s="181">
        <v>3473</v>
      </c>
      <c r="C10087" s="181">
        <v>317400</v>
      </c>
      <c r="D10087" s="181">
        <v>4</v>
      </c>
      <c r="E10087" s="180" t="s">
        <v>14169</v>
      </c>
      <c r="F10087" s="180" t="s">
        <v>47</v>
      </c>
    </row>
    <row r="10088" spans="1:6">
      <c r="A10088" s="180" t="s">
        <v>397</v>
      </c>
      <c r="B10088" s="181">
        <v>6064</v>
      </c>
      <c r="C10088" s="181">
        <v>303400</v>
      </c>
      <c r="D10088" s="181">
        <v>4</v>
      </c>
      <c r="E10088" s="180" t="s">
        <v>14170</v>
      </c>
      <c r="F10088" s="180" t="s">
        <v>3</v>
      </c>
    </row>
    <row r="10089" spans="1:6">
      <c r="A10089" s="180" t="s">
        <v>397</v>
      </c>
      <c r="B10089" s="181">
        <v>3609</v>
      </c>
      <c r="C10089" s="181">
        <v>49100</v>
      </c>
      <c r="D10089" s="181">
        <v>4</v>
      </c>
      <c r="E10089" s="180" t="s">
        <v>14171</v>
      </c>
      <c r="F10089" s="180" t="s">
        <v>189</v>
      </c>
    </row>
    <row r="10090" spans="1:6">
      <c r="A10090" s="180" t="s">
        <v>397</v>
      </c>
      <c r="B10090" s="181">
        <v>4860</v>
      </c>
      <c r="C10090" s="181">
        <v>160800</v>
      </c>
      <c r="D10090" s="181">
        <v>5</v>
      </c>
      <c r="E10090" s="180" t="s">
        <v>14172</v>
      </c>
      <c r="F10090" s="180" t="s">
        <v>22</v>
      </c>
    </row>
    <row r="10091" spans="1:6">
      <c r="A10091" s="180" t="s">
        <v>397</v>
      </c>
      <c r="B10091" s="181">
        <v>5406</v>
      </c>
      <c r="C10091" s="181">
        <v>247400</v>
      </c>
      <c r="D10091" s="181">
        <v>4</v>
      </c>
      <c r="E10091" s="180" t="s">
        <v>14173</v>
      </c>
      <c r="F10091" s="180" t="s">
        <v>3</v>
      </c>
    </row>
    <row r="10092" spans="1:6">
      <c r="A10092" s="180" t="s">
        <v>397</v>
      </c>
      <c r="B10092" s="181">
        <v>4030</v>
      </c>
      <c r="C10092" s="181">
        <v>291000</v>
      </c>
      <c r="D10092" s="181">
        <v>4</v>
      </c>
      <c r="E10092" s="180" t="s">
        <v>14174</v>
      </c>
      <c r="F10092" s="180" t="s">
        <v>47</v>
      </c>
    </row>
    <row r="10093" spans="1:6">
      <c r="A10093" s="180" t="s">
        <v>397</v>
      </c>
      <c r="B10093" s="181">
        <v>7840</v>
      </c>
      <c r="C10093" s="181">
        <v>104700</v>
      </c>
      <c r="D10093" s="181">
        <v>4</v>
      </c>
      <c r="E10093" s="180" t="s">
        <v>14175</v>
      </c>
      <c r="F10093" s="180" t="s">
        <v>22</v>
      </c>
    </row>
    <row r="10094" spans="1:6">
      <c r="A10094" s="180" t="s">
        <v>397</v>
      </c>
      <c r="B10094" s="181">
        <v>6568</v>
      </c>
      <c r="C10094" s="181">
        <v>131000</v>
      </c>
      <c r="D10094" s="181">
        <v>4</v>
      </c>
      <c r="E10094" s="180" t="s">
        <v>14176</v>
      </c>
      <c r="F10094" s="180" t="s">
        <v>22</v>
      </c>
    </row>
    <row r="10095" spans="1:6">
      <c r="A10095" s="180" t="s">
        <v>397</v>
      </c>
      <c r="B10095" s="181">
        <v>8928</v>
      </c>
      <c r="C10095" s="181">
        <v>338800</v>
      </c>
      <c r="D10095" s="181">
        <v>8</v>
      </c>
      <c r="E10095" s="180" t="s">
        <v>14177</v>
      </c>
      <c r="F10095" s="180" t="s">
        <v>68</v>
      </c>
    </row>
    <row r="10096" spans="1:6">
      <c r="A10096" s="180" t="s">
        <v>397</v>
      </c>
      <c r="B10096" s="181">
        <v>6824</v>
      </c>
      <c r="C10096" s="181">
        <v>486100</v>
      </c>
      <c r="D10096" s="181">
        <v>6</v>
      </c>
      <c r="E10096" s="180" t="s">
        <v>14178</v>
      </c>
      <c r="F10096" s="180" t="s">
        <v>60</v>
      </c>
    </row>
    <row r="10097" spans="1:6">
      <c r="A10097" s="180" t="s">
        <v>397</v>
      </c>
      <c r="B10097" s="181">
        <v>9256</v>
      </c>
      <c r="C10097" s="181">
        <v>43700</v>
      </c>
      <c r="D10097" s="181">
        <v>8</v>
      </c>
      <c r="E10097" s="180" t="s">
        <v>14179</v>
      </c>
      <c r="F10097" s="180" t="s">
        <v>68</v>
      </c>
    </row>
    <row r="10098" spans="1:6">
      <c r="A10098" s="180" t="s">
        <v>397</v>
      </c>
      <c r="B10098" s="181">
        <v>3941</v>
      </c>
      <c r="C10098" s="181">
        <v>287200</v>
      </c>
      <c r="D10098" s="181">
        <v>4</v>
      </c>
      <c r="E10098" s="180" t="s">
        <v>14180</v>
      </c>
      <c r="F10098" s="180" t="s">
        <v>47</v>
      </c>
    </row>
    <row r="10099" spans="1:6">
      <c r="A10099" s="180" t="s">
        <v>397</v>
      </c>
      <c r="B10099" s="181">
        <v>5672</v>
      </c>
      <c r="C10099" s="181">
        <v>160700</v>
      </c>
      <c r="D10099" s="181">
        <v>8</v>
      </c>
      <c r="E10099" s="180" t="s">
        <v>14181</v>
      </c>
      <c r="F10099" s="180" t="s">
        <v>160</v>
      </c>
    </row>
    <row r="10100" spans="1:6">
      <c r="A10100" s="180" t="s">
        <v>397</v>
      </c>
      <c r="B10100" s="181">
        <v>5440</v>
      </c>
      <c r="C10100" s="181">
        <v>300400</v>
      </c>
      <c r="D10100" s="181">
        <v>4</v>
      </c>
      <c r="E10100" s="180" t="s">
        <v>14182</v>
      </c>
      <c r="F10100" s="180" t="s">
        <v>282</v>
      </c>
    </row>
    <row r="10101" spans="1:6">
      <c r="A10101" s="180" t="s">
        <v>397</v>
      </c>
      <c r="B10101" s="181">
        <v>3252</v>
      </c>
      <c r="C10101" s="181">
        <v>191900</v>
      </c>
      <c r="D10101" s="181">
        <v>4</v>
      </c>
      <c r="E10101" s="180" t="s">
        <v>14183</v>
      </c>
      <c r="F10101" s="180" t="s">
        <v>128</v>
      </c>
    </row>
    <row r="10102" spans="1:6">
      <c r="A10102" s="180" t="s">
        <v>397</v>
      </c>
      <c r="B10102" s="181">
        <v>3620</v>
      </c>
      <c r="C10102" s="181">
        <v>63500</v>
      </c>
      <c r="D10102" s="181">
        <v>4</v>
      </c>
      <c r="E10102" s="180" t="s">
        <v>14184</v>
      </c>
      <c r="F10102" s="180" t="s">
        <v>160</v>
      </c>
    </row>
    <row r="10103" spans="1:6">
      <c r="A10103" s="180" t="s">
        <v>397</v>
      </c>
      <c r="B10103" s="181">
        <v>3148</v>
      </c>
      <c r="C10103" s="181">
        <v>159800</v>
      </c>
      <c r="D10103" s="181">
        <v>4</v>
      </c>
      <c r="E10103" s="180" t="s">
        <v>14185</v>
      </c>
      <c r="F10103" s="180" t="s">
        <v>160</v>
      </c>
    </row>
    <row r="10104" spans="1:6">
      <c r="A10104" s="180" t="s">
        <v>397</v>
      </c>
      <c r="B10104" s="181">
        <v>1716</v>
      </c>
      <c r="C10104" s="181">
        <v>169900</v>
      </c>
      <c r="D10104" s="181">
        <v>4</v>
      </c>
      <c r="E10104" s="180" t="s">
        <v>14186</v>
      </c>
      <c r="F10104" s="180" t="s">
        <v>118</v>
      </c>
    </row>
    <row r="10105" spans="1:6">
      <c r="A10105" s="180" t="s">
        <v>397</v>
      </c>
      <c r="B10105" s="181">
        <v>4920</v>
      </c>
      <c r="C10105" s="181">
        <v>270400</v>
      </c>
      <c r="D10105" s="181">
        <v>7</v>
      </c>
      <c r="E10105" s="180" t="s">
        <v>14187</v>
      </c>
      <c r="F10105" s="180" t="s">
        <v>282</v>
      </c>
    </row>
    <row r="10106" spans="1:6">
      <c r="A10106" s="180" t="s">
        <v>397</v>
      </c>
      <c r="B10106" s="181">
        <v>6017</v>
      </c>
      <c r="C10106" s="181">
        <v>78400</v>
      </c>
      <c r="D10106" s="181">
        <v>4</v>
      </c>
      <c r="E10106" s="180" t="s">
        <v>14188</v>
      </c>
      <c r="F10106" s="180" t="s">
        <v>22</v>
      </c>
    </row>
    <row r="10107" spans="1:6">
      <c r="A10107" s="180" t="s">
        <v>397</v>
      </c>
      <c r="B10107" s="181">
        <v>5715</v>
      </c>
      <c r="C10107" s="181">
        <v>247400</v>
      </c>
      <c r="D10107" s="181">
        <v>4</v>
      </c>
      <c r="E10107" s="180" t="s">
        <v>14189</v>
      </c>
      <c r="F10107" s="180" t="s">
        <v>3</v>
      </c>
    </row>
    <row r="10108" spans="1:6">
      <c r="A10108" s="180" t="s">
        <v>397</v>
      </c>
      <c r="B10108" s="181">
        <v>3290</v>
      </c>
      <c r="C10108" s="181">
        <v>238500</v>
      </c>
      <c r="D10108" s="181">
        <v>5</v>
      </c>
      <c r="E10108" s="180" t="s">
        <v>14190</v>
      </c>
      <c r="F10108" s="180" t="s">
        <v>170</v>
      </c>
    </row>
    <row r="10109" spans="1:6">
      <c r="A10109" s="180" t="s">
        <v>397</v>
      </c>
      <c r="B10109" s="181">
        <v>4392</v>
      </c>
      <c r="C10109" s="181">
        <v>313100</v>
      </c>
      <c r="D10109" s="181">
        <v>6</v>
      </c>
      <c r="E10109" s="180" t="s">
        <v>14191</v>
      </c>
      <c r="F10109" s="180" t="s">
        <v>128</v>
      </c>
    </row>
    <row r="10110" spans="1:6">
      <c r="A10110" s="180" t="s">
        <v>397</v>
      </c>
      <c r="B10110" s="181">
        <v>6136</v>
      </c>
      <c r="C10110" s="181">
        <v>262800</v>
      </c>
      <c r="D10110" s="181">
        <v>4</v>
      </c>
      <c r="E10110" s="180" t="s">
        <v>14192</v>
      </c>
      <c r="F10110" s="180" t="s">
        <v>3</v>
      </c>
    </row>
    <row r="10111" spans="1:6">
      <c r="A10111" s="180" t="s">
        <v>397</v>
      </c>
      <c r="B10111" s="181">
        <v>5108</v>
      </c>
      <c r="C10111" s="181">
        <v>106500</v>
      </c>
      <c r="D10111" s="181">
        <v>6</v>
      </c>
      <c r="E10111" s="180" t="s">
        <v>14193</v>
      </c>
      <c r="F10111" s="180" t="s">
        <v>128</v>
      </c>
    </row>
    <row r="10112" spans="1:6">
      <c r="A10112" s="180" t="s">
        <v>397</v>
      </c>
      <c r="B10112" s="181">
        <v>3614</v>
      </c>
      <c r="C10112" s="181">
        <v>378200</v>
      </c>
      <c r="D10112" s="181">
        <v>4</v>
      </c>
      <c r="E10112" s="180" t="s">
        <v>14194</v>
      </c>
      <c r="F10112" s="180" t="s">
        <v>47</v>
      </c>
    </row>
    <row r="10113" spans="1:6">
      <c r="A10113" s="180" t="s">
        <v>397</v>
      </c>
      <c r="B10113" s="181">
        <v>7885</v>
      </c>
      <c r="C10113" s="181">
        <v>337100</v>
      </c>
      <c r="D10113" s="181">
        <v>4</v>
      </c>
      <c r="E10113" s="180" t="s">
        <v>14195</v>
      </c>
      <c r="F10113" s="180" t="s">
        <v>3</v>
      </c>
    </row>
    <row r="10114" spans="1:6">
      <c r="A10114" s="180" t="s">
        <v>397</v>
      </c>
      <c r="B10114" s="181">
        <v>7172</v>
      </c>
      <c r="C10114" s="181">
        <v>243800</v>
      </c>
      <c r="D10114" s="181">
        <v>6</v>
      </c>
      <c r="E10114" s="180" t="s">
        <v>14196</v>
      </c>
      <c r="F10114" s="180" t="s">
        <v>22</v>
      </c>
    </row>
    <row r="10115" spans="1:6">
      <c r="A10115" s="180" t="s">
        <v>397</v>
      </c>
      <c r="B10115" s="181">
        <v>4436</v>
      </c>
      <c r="C10115" s="181">
        <v>162200</v>
      </c>
      <c r="D10115" s="181">
        <v>5</v>
      </c>
      <c r="E10115" s="180" t="s">
        <v>14197</v>
      </c>
      <c r="F10115" s="180" t="s">
        <v>22</v>
      </c>
    </row>
    <row r="10116" spans="1:6">
      <c r="A10116" s="180" t="s">
        <v>397</v>
      </c>
      <c r="B10116" s="181">
        <v>2522</v>
      </c>
      <c r="C10116" s="181">
        <v>82500</v>
      </c>
      <c r="D10116" s="181">
        <v>4</v>
      </c>
      <c r="E10116" s="180" t="s">
        <v>14198</v>
      </c>
      <c r="F10116" s="180" t="s">
        <v>160</v>
      </c>
    </row>
    <row r="10117" spans="1:6">
      <c r="A10117" s="180" t="s">
        <v>397</v>
      </c>
      <c r="B10117" s="181">
        <v>3724</v>
      </c>
      <c r="C10117" s="181">
        <v>202600</v>
      </c>
      <c r="D10117" s="181">
        <v>4</v>
      </c>
      <c r="E10117" s="180" t="s">
        <v>14199</v>
      </c>
      <c r="F10117" s="180" t="s">
        <v>128</v>
      </c>
    </row>
    <row r="10118" spans="1:6">
      <c r="A10118" s="180" t="s">
        <v>397</v>
      </c>
      <c r="B10118" s="181">
        <v>4284</v>
      </c>
      <c r="C10118" s="181">
        <v>217600</v>
      </c>
      <c r="D10118" s="181">
        <v>6</v>
      </c>
      <c r="E10118" s="180" t="s">
        <v>14200</v>
      </c>
      <c r="F10118" s="180" t="s">
        <v>128</v>
      </c>
    </row>
    <row r="10119" spans="1:6">
      <c r="A10119" s="180" t="s">
        <v>397</v>
      </c>
      <c r="B10119" s="181">
        <v>7412</v>
      </c>
      <c r="C10119" s="181">
        <v>215000</v>
      </c>
      <c r="D10119" s="181">
        <v>6</v>
      </c>
      <c r="E10119" s="180" t="s">
        <v>14201</v>
      </c>
      <c r="F10119" s="180" t="s">
        <v>22</v>
      </c>
    </row>
    <row r="10120" spans="1:6">
      <c r="A10120" s="180" t="s">
        <v>397</v>
      </c>
      <c r="B10120" s="181">
        <v>7414</v>
      </c>
      <c r="C10120" s="181">
        <v>121100</v>
      </c>
      <c r="D10120" s="181">
        <v>4</v>
      </c>
      <c r="E10120" s="180" t="s">
        <v>14202</v>
      </c>
      <c r="F10120" s="180" t="s">
        <v>22</v>
      </c>
    </row>
    <row r="10121" spans="1:6">
      <c r="A10121" s="180" t="s">
        <v>397</v>
      </c>
      <c r="B10121" s="181">
        <v>4536</v>
      </c>
      <c r="C10121" s="181">
        <v>154900</v>
      </c>
      <c r="D10121" s="181">
        <v>6</v>
      </c>
      <c r="E10121" s="180" t="s">
        <v>14203</v>
      </c>
      <c r="F10121" s="180" t="s">
        <v>68</v>
      </c>
    </row>
    <row r="10122" spans="1:6">
      <c r="A10122" s="180" t="s">
        <v>397</v>
      </c>
      <c r="B10122" s="181">
        <v>5764</v>
      </c>
      <c r="C10122" s="181">
        <v>220200</v>
      </c>
      <c r="D10122" s="181">
        <v>6</v>
      </c>
      <c r="E10122" s="180" t="s">
        <v>14204</v>
      </c>
      <c r="F10122" s="180" t="s">
        <v>22</v>
      </c>
    </row>
    <row r="10123" spans="1:6">
      <c r="A10123" s="180" t="s">
        <v>397</v>
      </c>
      <c r="B10123" s="181">
        <v>4557</v>
      </c>
      <c r="C10123" s="181">
        <v>367600</v>
      </c>
      <c r="D10123" s="181">
        <v>4</v>
      </c>
      <c r="E10123" s="180" t="s">
        <v>14205</v>
      </c>
      <c r="F10123" s="180" t="s">
        <v>118</v>
      </c>
    </row>
    <row r="10124" spans="1:6">
      <c r="A10124" s="180" t="s">
        <v>397</v>
      </c>
      <c r="B10124" s="181">
        <v>2688</v>
      </c>
      <c r="C10124" s="181">
        <v>402200</v>
      </c>
      <c r="D10124" s="181">
        <v>4</v>
      </c>
      <c r="E10124" s="180" t="s">
        <v>14206</v>
      </c>
      <c r="F10124" s="180" t="s">
        <v>67</v>
      </c>
    </row>
    <row r="10125" spans="1:6">
      <c r="A10125" s="180" t="s">
        <v>397</v>
      </c>
      <c r="B10125" s="181">
        <v>5880</v>
      </c>
      <c r="C10125" s="181">
        <v>350900</v>
      </c>
      <c r="D10125" s="181">
        <v>6</v>
      </c>
      <c r="E10125" s="180" t="s">
        <v>14207</v>
      </c>
      <c r="F10125" s="180" t="s">
        <v>128</v>
      </c>
    </row>
    <row r="10126" spans="1:6">
      <c r="A10126" s="180" t="s">
        <v>397</v>
      </c>
      <c r="B10126" s="181">
        <v>4064</v>
      </c>
      <c r="C10126" s="181">
        <v>309100</v>
      </c>
      <c r="D10126" s="181">
        <v>4</v>
      </c>
      <c r="E10126" s="180" t="s">
        <v>14208</v>
      </c>
      <c r="F10126" s="180" t="s">
        <v>47</v>
      </c>
    </row>
    <row r="10127" spans="1:6">
      <c r="A10127" s="180" t="s">
        <v>397</v>
      </c>
      <c r="B10127" s="181">
        <v>5976</v>
      </c>
      <c r="C10127" s="181">
        <v>373800</v>
      </c>
      <c r="D10127" s="181">
        <v>6</v>
      </c>
      <c r="E10127" s="180" t="s">
        <v>14209</v>
      </c>
      <c r="F10127" s="180" t="s">
        <v>3</v>
      </c>
    </row>
    <row r="10128" spans="1:6">
      <c r="A10128" s="180" t="s">
        <v>397</v>
      </c>
      <c r="B10128" s="181">
        <v>4800</v>
      </c>
      <c r="C10128" s="181">
        <v>284700</v>
      </c>
      <c r="D10128" s="181">
        <v>6</v>
      </c>
      <c r="E10128" s="180" t="s">
        <v>14210</v>
      </c>
      <c r="F10128" s="180" t="s">
        <v>68</v>
      </c>
    </row>
    <row r="10129" spans="1:6">
      <c r="A10129" s="180" t="s">
        <v>397</v>
      </c>
      <c r="B10129" s="181">
        <v>4800</v>
      </c>
      <c r="C10129" s="181">
        <v>115600</v>
      </c>
      <c r="D10129" s="181">
        <v>4</v>
      </c>
      <c r="E10129" s="180" t="s">
        <v>14211</v>
      </c>
      <c r="F10129" s="180" t="s">
        <v>22</v>
      </c>
    </row>
    <row r="10130" spans="1:6">
      <c r="A10130" s="180" t="s">
        <v>397</v>
      </c>
      <c r="B10130" s="181">
        <v>8160</v>
      </c>
      <c r="C10130" s="181">
        <v>129000</v>
      </c>
      <c r="D10130" s="181">
        <v>4</v>
      </c>
      <c r="E10130" s="180" t="s">
        <v>14212</v>
      </c>
      <c r="F10130" s="180" t="s">
        <v>22</v>
      </c>
    </row>
    <row r="10131" spans="1:6">
      <c r="A10131" s="180" t="s">
        <v>397</v>
      </c>
      <c r="B10131" s="181">
        <v>6105</v>
      </c>
      <c r="C10131" s="181">
        <v>125500</v>
      </c>
      <c r="D10131" s="181">
        <v>4</v>
      </c>
      <c r="E10131" s="180" t="s">
        <v>14213</v>
      </c>
      <c r="F10131" s="180" t="s">
        <v>22</v>
      </c>
    </row>
    <row r="10132" spans="1:6">
      <c r="A10132" s="180" t="s">
        <v>397</v>
      </c>
      <c r="B10132" s="181">
        <v>3316</v>
      </c>
      <c r="C10132" s="181">
        <v>248800</v>
      </c>
      <c r="D10132" s="181">
        <v>4</v>
      </c>
      <c r="E10132" s="180" t="s">
        <v>14214</v>
      </c>
      <c r="F10132" s="180" t="s">
        <v>133</v>
      </c>
    </row>
    <row r="10133" spans="1:6">
      <c r="A10133" s="180" t="s">
        <v>397</v>
      </c>
      <c r="B10133" s="181">
        <v>3363</v>
      </c>
      <c r="C10133" s="181">
        <v>1261900</v>
      </c>
      <c r="D10133" s="181">
        <v>6</v>
      </c>
      <c r="E10133" s="180" t="s">
        <v>14215</v>
      </c>
      <c r="F10133" s="180" t="s">
        <v>60</v>
      </c>
    </row>
    <row r="10134" spans="1:6">
      <c r="A10134" s="180" t="s">
        <v>397</v>
      </c>
      <c r="B10134" s="181">
        <v>8843</v>
      </c>
      <c r="C10134" s="181">
        <v>502100</v>
      </c>
      <c r="D10134" s="181">
        <v>6</v>
      </c>
      <c r="E10134" s="180" t="s">
        <v>14216</v>
      </c>
      <c r="F10134" s="180" t="s">
        <v>60</v>
      </c>
    </row>
    <row r="10135" spans="1:6">
      <c r="A10135" s="180" t="s">
        <v>397</v>
      </c>
      <c r="B10135" s="181">
        <v>4169</v>
      </c>
      <c r="C10135" s="181">
        <v>120300</v>
      </c>
      <c r="D10135" s="181">
        <v>4</v>
      </c>
      <c r="E10135" s="180" t="s">
        <v>14217</v>
      </c>
      <c r="F10135" s="180" t="s">
        <v>22</v>
      </c>
    </row>
    <row r="10136" spans="1:6">
      <c r="A10136" s="180" t="s">
        <v>397</v>
      </c>
      <c r="B10136" s="181">
        <v>4137</v>
      </c>
      <c r="C10136" s="181">
        <v>346500</v>
      </c>
      <c r="D10136" s="181">
        <v>6</v>
      </c>
      <c r="E10136" s="180" t="s">
        <v>14218</v>
      </c>
      <c r="F10136" s="180" t="s">
        <v>47</v>
      </c>
    </row>
    <row r="10137" spans="1:6">
      <c r="A10137" s="180" t="s">
        <v>397</v>
      </c>
      <c r="B10137" s="181">
        <v>3120</v>
      </c>
      <c r="C10137" s="181">
        <v>188400</v>
      </c>
      <c r="D10137" s="181">
        <v>4</v>
      </c>
      <c r="E10137" s="180" t="s">
        <v>14219</v>
      </c>
      <c r="F10137" s="180" t="s">
        <v>128</v>
      </c>
    </row>
    <row r="10138" spans="1:6">
      <c r="A10138" s="180" t="s">
        <v>397</v>
      </c>
      <c r="B10138" s="181">
        <v>3969</v>
      </c>
      <c r="C10138" s="181">
        <v>217300</v>
      </c>
      <c r="D10138" s="181">
        <v>4</v>
      </c>
      <c r="E10138" s="180" t="s">
        <v>14220</v>
      </c>
      <c r="F10138" s="180" t="s">
        <v>313</v>
      </c>
    </row>
    <row r="10139" spans="1:6">
      <c r="A10139" s="180" t="s">
        <v>397</v>
      </c>
      <c r="B10139" s="181">
        <v>8396</v>
      </c>
      <c r="C10139" s="181">
        <v>574000</v>
      </c>
      <c r="D10139" s="181">
        <v>5</v>
      </c>
      <c r="E10139" s="180" t="s">
        <v>14221</v>
      </c>
      <c r="F10139" s="180" t="s">
        <v>60</v>
      </c>
    </row>
    <row r="10140" spans="1:6">
      <c r="A10140" s="180" t="s">
        <v>397</v>
      </c>
      <c r="B10140" s="181">
        <v>13160</v>
      </c>
      <c r="C10140" s="181">
        <v>756600</v>
      </c>
      <c r="D10140" s="181">
        <v>8</v>
      </c>
      <c r="E10140" s="180" t="s">
        <v>14222</v>
      </c>
      <c r="F10140" s="180" t="s">
        <v>60</v>
      </c>
    </row>
    <row r="10141" spans="1:6">
      <c r="A10141" s="180" t="s">
        <v>397</v>
      </c>
      <c r="B10141" s="181">
        <v>3158</v>
      </c>
      <c r="C10141" s="181">
        <v>287800</v>
      </c>
      <c r="D10141" s="181">
        <v>5</v>
      </c>
      <c r="E10141" s="180" t="s">
        <v>14223</v>
      </c>
      <c r="F10141" s="180" t="s">
        <v>118</v>
      </c>
    </row>
    <row r="10142" spans="1:6">
      <c r="A10142" s="180" t="s">
        <v>397</v>
      </c>
      <c r="B10142" s="181">
        <v>3151</v>
      </c>
      <c r="C10142" s="181">
        <v>151900</v>
      </c>
      <c r="D10142" s="181">
        <v>4</v>
      </c>
      <c r="E10142" s="180" t="s">
        <v>14224</v>
      </c>
      <c r="F10142" s="180" t="s">
        <v>323</v>
      </c>
    </row>
    <row r="10143" spans="1:6">
      <c r="A10143" s="180" t="s">
        <v>397</v>
      </c>
      <c r="B10143" s="181">
        <v>2726</v>
      </c>
      <c r="C10143" s="181">
        <v>244600</v>
      </c>
      <c r="D10143" s="181">
        <v>4</v>
      </c>
      <c r="E10143" s="180" t="s">
        <v>14225</v>
      </c>
      <c r="F10143" s="180" t="s">
        <v>118</v>
      </c>
    </row>
    <row r="10144" spans="1:6">
      <c r="A10144" s="180" t="s">
        <v>397</v>
      </c>
      <c r="B10144" s="181">
        <v>2973</v>
      </c>
      <c r="C10144" s="181">
        <v>154600</v>
      </c>
      <c r="D10144" s="181">
        <v>4</v>
      </c>
      <c r="E10144" s="180" t="s">
        <v>14226</v>
      </c>
      <c r="F10144" s="180" t="s">
        <v>118</v>
      </c>
    </row>
    <row r="10145" spans="1:6">
      <c r="A10145" s="180" t="s">
        <v>397</v>
      </c>
      <c r="B10145" s="181">
        <v>6720</v>
      </c>
      <c r="C10145" s="181">
        <v>254300</v>
      </c>
      <c r="D10145" s="181">
        <v>6</v>
      </c>
      <c r="E10145" s="180" t="s">
        <v>14227</v>
      </c>
      <c r="F10145" s="180" t="s">
        <v>160</v>
      </c>
    </row>
    <row r="10146" spans="1:6">
      <c r="A10146" s="180" t="s">
        <v>397</v>
      </c>
      <c r="B10146" s="181">
        <v>4644</v>
      </c>
      <c r="C10146" s="181">
        <v>70700</v>
      </c>
      <c r="D10146" s="181">
        <v>5</v>
      </c>
      <c r="E10146" s="180" t="s">
        <v>14228</v>
      </c>
      <c r="F10146" s="180" t="s">
        <v>128</v>
      </c>
    </row>
    <row r="10147" spans="1:6">
      <c r="A10147" s="180" t="s">
        <v>397</v>
      </c>
      <c r="B10147" s="181">
        <v>3070</v>
      </c>
      <c r="C10147" s="181">
        <v>176500</v>
      </c>
      <c r="D10147" s="181">
        <v>4</v>
      </c>
      <c r="E10147" s="180" t="s">
        <v>14229</v>
      </c>
      <c r="F10147" s="180" t="s">
        <v>68</v>
      </c>
    </row>
    <row r="10148" spans="1:6">
      <c r="A10148" s="180" t="s">
        <v>397</v>
      </c>
      <c r="B10148" s="181">
        <v>9732</v>
      </c>
      <c r="C10148" s="181">
        <v>635200</v>
      </c>
      <c r="D10148" s="181">
        <v>4</v>
      </c>
      <c r="E10148" s="180" t="s">
        <v>14230</v>
      </c>
      <c r="F10148" s="180" t="s">
        <v>60</v>
      </c>
    </row>
    <row r="10149" spans="1:6">
      <c r="A10149" s="180" t="s">
        <v>397</v>
      </c>
      <c r="B10149" s="181">
        <v>4892</v>
      </c>
      <c r="C10149" s="181">
        <v>428400</v>
      </c>
      <c r="D10149" s="181">
        <v>4</v>
      </c>
      <c r="E10149" s="180" t="s">
        <v>14231</v>
      </c>
      <c r="F10149" s="180" t="s">
        <v>47</v>
      </c>
    </row>
    <row r="10150" spans="1:6">
      <c r="A10150" s="180" t="s">
        <v>397</v>
      </c>
      <c r="B10150" s="181">
        <v>5322</v>
      </c>
      <c r="C10150" s="181">
        <v>263600</v>
      </c>
      <c r="D10150" s="181">
        <v>4</v>
      </c>
      <c r="E10150" s="180" t="s">
        <v>14232</v>
      </c>
      <c r="F10150" s="180" t="s">
        <v>3</v>
      </c>
    </row>
    <row r="10151" spans="1:6">
      <c r="A10151" s="180" t="s">
        <v>397</v>
      </c>
      <c r="B10151" s="181">
        <v>4082</v>
      </c>
      <c r="C10151" s="181">
        <v>287500</v>
      </c>
      <c r="D10151" s="181">
        <v>4</v>
      </c>
      <c r="E10151" s="180" t="s">
        <v>14233</v>
      </c>
      <c r="F10151" s="180" t="s">
        <v>60</v>
      </c>
    </row>
    <row r="10152" spans="1:6">
      <c r="A10152" s="180" t="s">
        <v>397</v>
      </c>
      <c r="B10152" s="181">
        <v>4200</v>
      </c>
      <c r="C10152" s="181">
        <v>356300</v>
      </c>
      <c r="D10152" s="181">
        <v>4</v>
      </c>
      <c r="E10152" s="180" t="s">
        <v>14234</v>
      </c>
      <c r="F10152" s="180" t="s">
        <v>47</v>
      </c>
    </row>
    <row r="10153" spans="1:6">
      <c r="A10153" s="180" t="s">
        <v>397</v>
      </c>
      <c r="B10153" s="181">
        <v>4828</v>
      </c>
      <c r="C10153" s="181">
        <v>190700</v>
      </c>
      <c r="D10153" s="181">
        <v>4</v>
      </c>
      <c r="E10153" s="180" t="s">
        <v>14235</v>
      </c>
      <c r="F10153" s="180" t="s">
        <v>60</v>
      </c>
    </row>
    <row r="10154" spans="1:6">
      <c r="A10154" s="180" t="s">
        <v>397</v>
      </c>
      <c r="B10154" s="181">
        <v>4766</v>
      </c>
      <c r="C10154" s="181">
        <v>144000</v>
      </c>
      <c r="D10154" s="181">
        <v>4</v>
      </c>
      <c r="E10154" s="180" t="s">
        <v>14236</v>
      </c>
      <c r="F10154" s="180" t="s">
        <v>189</v>
      </c>
    </row>
    <row r="10155" spans="1:6">
      <c r="A10155" s="180" t="s">
        <v>397</v>
      </c>
      <c r="B10155" s="181">
        <v>10764</v>
      </c>
      <c r="C10155" s="181">
        <v>863700</v>
      </c>
      <c r="D10155" s="181">
        <v>8</v>
      </c>
      <c r="E10155" s="180" t="s">
        <v>14237</v>
      </c>
      <c r="F10155" s="180" t="s">
        <v>60</v>
      </c>
    </row>
    <row r="10156" spans="1:6">
      <c r="A10156" s="180" t="s">
        <v>397</v>
      </c>
      <c r="B10156" s="181">
        <v>6360</v>
      </c>
      <c r="C10156" s="181">
        <v>227900</v>
      </c>
      <c r="D10156" s="181">
        <v>8</v>
      </c>
      <c r="E10156" s="180" t="s">
        <v>14238</v>
      </c>
      <c r="F10156" s="180" t="s">
        <v>68</v>
      </c>
    </row>
    <row r="10157" spans="1:6">
      <c r="A10157" s="180" t="s">
        <v>397</v>
      </c>
      <c r="B10157" s="181">
        <v>4260</v>
      </c>
      <c r="C10157" s="181">
        <v>240800</v>
      </c>
      <c r="D10157" s="181">
        <v>4</v>
      </c>
      <c r="E10157" s="180" t="s">
        <v>14239</v>
      </c>
      <c r="F10157" s="180" t="s">
        <v>60</v>
      </c>
    </row>
    <row r="10158" spans="1:6">
      <c r="A10158" s="180" t="s">
        <v>397</v>
      </c>
      <c r="B10158" s="181">
        <v>5180</v>
      </c>
      <c r="C10158" s="181">
        <v>266700</v>
      </c>
      <c r="D10158" s="181">
        <v>4</v>
      </c>
      <c r="E10158" s="180" t="s">
        <v>14240</v>
      </c>
      <c r="F10158" s="180" t="s">
        <v>128</v>
      </c>
    </row>
    <row r="10159" spans="1:6">
      <c r="A10159" s="180" t="s">
        <v>397</v>
      </c>
      <c r="B10159" s="181">
        <v>6960</v>
      </c>
      <c r="C10159" s="181">
        <v>364800</v>
      </c>
      <c r="D10159" s="181">
        <v>8</v>
      </c>
      <c r="E10159" s="180" t="s">
        <v>14241</v>
      </c>
      <c r="F10159" s="180" t="s">
        <v>68</v>
      </c>
    </row>
    <row r="10160" spans="1:6">
      <c r="A10160" s="180" t="s">
        <v>397</v>
      </c>
      <c r="B10160" s="181">
        <v>6047</v>
      </c>
      <c r="C10160" s="181">
        <v>410400</v>
      </c>
      <c r="D10160" s="181">
        <v>7</v>
      </c>
      <c r="E10160" s="180" t="s">
        <v>14242</v>
      </c>
      <c r="F10160" s="180" t="s">
        <v>47</v>
      </c>
    </row>
    <row r="10161" spans="1:6">
      <c r="A10161" s="180" t="s">
        <v>397</v>
      </c>
      <c r="B10161" s="181">
        <v>5500</v>
      </c>
      <c r="C10161" s="181">
        <v>457500</v>
      </c>
      <c r="D10161" s="181">
        <v>7</v>
      </c>
      <c r="E10161" s="180" t="s">
        <v>14243</v>
      </c>
      <c r="F10161" s="180" t="s">
        <v>47</v>
      </c>
    </row>
    <row r="10162" spans="1:6">
      <c r="A10162" s="180" t="s">
        <v>397</v>
      </c>
      <c r="B10162" s="181">
        <v>2611</v>
      </c>
      <c r="C10162" s="181">
        <v>220700</v>
      </c>
      <c r="D10162" s="181">
        <v>4</v>
      </c>
      <c r="E10162" s="180" t="s">
        <v>14244</v>
      </c>
      <c r="F10162" s="180" t="s">
        <v>128</v>
      </c>
    </row>
    <row r="10163" spans="1:6">
      <c r="A10163" s="180" t="s">
        <v>397</v>
      </c>
      <c r="B10163" s="181">
        <v>3456</v>
      </c>
      <c r="C10163" s="181">
        <v>311100</v>
      </c>
      <c r="D10163" s="181">
        <v>4</v>
      </c>
      <c r="E10163" s="180" t="s">
        <v>14245</v>
      </c>
      <c r="F10163" s="180" t="s">
        <v>47</v>
      </c>
    </row>
    <row r="10164" spans="1:6">
      <c r="A10164" s="180" t="s">
        <v>397</v>
      </c>
      <c r="B10164" s="181">
        <v>4426</v>
      </c>
      <c r="C10164" s="181">
        <v>269400</v>
      </c>
      <c r="D10164" s="181">
        <v>5</v>
      </c>
      <c r="E10164" s="180" t="s">
        <v>14246</v>
      </c>
      <c r="F10164" s="180" t="s">
        <v>128</v>
      </c>
    </row>
    <row r="10165" spans="1:6">
      <c r="A10165" s="180" t="s">
        <v>397</v>
      </c>
      <c r="B10165" s="181">
        <v>6576</v>
      </c>
      <c r="C10165" s="181">
        <v>122500</v>
      </c>
      <c r="D10165" s="181">
        <v>4</v>
      </c>
      <c r="E10165" s="180" t="s">
        <v>14247</v>
      </c>
      <c r="F10165" s="180" t="s">
        <v>22</v>
      </c>
    </row>
    <row r="10166" spans="1:6">
      <c r="A10166" s="180" t="s">
        <v>397</v>
      </c>
      <c r="B10166" s="181">
        <v>5997</v>
      </c>
      <c r="C10166" s="181">
        <v>295000</v>
      </c>
      <c r="D10166" s="181">
        <v>5</v>
      </c>
      <c r="E10166" s="180" t="s">
        <v>14248</v>
      </c>
      <c r="F10166" s="180" t="s">
        <v>60</v>
      </c>
    </row>
    <row r="10167" spans="1:6">
      <c r="A10167" s="180" t="s">
        <v>397</v>
      </c>
      <c r="B10167" s="181">
        <v>7472</v>
      </c>
      <c r="C10167" s="181">
        <v>233200</v>
      </c>
      <c r="D10167" s="181">
        <v>8</v>
      </c>
      <c r="E10167" s="180" t="s">
        <v>14249</v>
      </c>
      <c r="F10167" s="180" t="s">
        <v>68</v>
      </c>
    </row>
    <row r="10168" spans="1:6">
      <c r="A10168" s="180" t="s">
        <v>397</v>
      </c>
      <c r="B10168" s="181">
        <v>3763</v>
      </c>
      <c r="C10168" s="181">
        <v>267700</v>
      </c>
      <c r="D10168" s="181">
        <v>6</v>
      </c>
      <c r="E10168" s="180" t="s">
        <v>14250</v>
      </c>
      <c r="F10168" s="180" t="s">
        <v>47</v>
      </c>
    </row>
    <row r="10169" spans="1:6">
      <c r="A10169" s="180" t="s">
        <v>397</v>
      </c>
      <c r="B10169" s="181">
        <v>4000</v>
      </c>
      <c r="C10169" s="181">
        <v>244600</v>
      </c>
      <c r="D10169" s="181">
        <v>4</v>
      </c>
      <c r="E10169" s="180" t="s">
        <v>14251</v>
      </c>
      <c r="F10169" s="180" t="s">
        <v>194</v>
      </c>
    </row>
    <row r="10170" spans="1:6">
      <c r="A10170" s="180" t="s">
        <v>397</v>
      </c>
      <c r="B10170" s="181">
        <v>3574</v>
      </c>
      <c r="C10170" s="181">
        <v>122700</v>
      </c>
      <c r="D10170" s="181">
        <v>4</v>
      </c>
      <c r="E10170" s="180" t="s">
        <v>14252</v>
      </c>
      <c r="F10170" s="180" t="s">
        <v>160</v>
      </c>
    </row>
    <row r="10171" spans="1:6">
      <c r="A10171" s="180" t="s">
        <v>397</v>
      </c>
      <c r="B10171" s="181">
        <v>2925</v>
      </c>
      <c r="C10171" s="181">
        <v>198400</v>
      </c>
      <c r="D10171" s="181">
        <v>4</v>
      </c>
      <c r="E10171" s="180" t="s">
        <v>14253</v>
      </c>
      <c r="F10171" s="180" t="s">
        <v>3</v>
      </c>
    </row>
    <row r="10172" spans="1:6">
      <c r="A10172" s="180" t="s">
        <v>397</v>
      </c>
      <c r="B10172" s="181">
        <v>3912</v>
      </c>
      <c r="C10172" s="181">
        <v>314700</v>
      </c>
      <c r="D10172" s="181">
        <v>4</v>
      </c>
      <c r="E10172" s="180" t="s">
        <v>14254</v>
      </c>
      <c r="F10172" s="180" t="s">
        <v>60</v>
      </c>
    </row>
    <row r="10173" spans="1:6">
      <c r="A10173" s="180" t="s">
        <v>397</v>
      </c>
      <c r="B10173" s="181">
        <v>4808</v>
      </c>
      <c r="C10173" s="181">
        <v>239300</v>
      </c>
      <c r="D10173" s="181">
        <v>4</v>
      </c>
      <c r="E10173" s="180" t="s">
        <v>14255</v>
      </c>
      <c r="F10173" s="180" t="s">
        <v>128</v>
      </c>
    </row>
    <row r="10174" spans="1:6">
      <c r="A10174" s="180" t="s">
        <v>397</v>
      </c>
      <c r="B10174" s="181">
        <v>9760</v>
      </c>
      <c r="C10174" s="181">
        <v>609200</v>
      </c>
      <c r="D10174" s="181">
        <v>6</v>
      </c>
      <c r="E10174" s="180" t="s">
        <v>14256</v>
      </c>
      <c r="F10174" s="180" t="s">
        <v>60</v>
      </c>
    </row>
    <row r="10175" spans="1:6">
      <c r="A10175" s="180" t="s">
        <v>397</v>
      </c>
      <c r="B10175" s="181">
        <v>5220</v>
      </c>
      <c r="C10175" s="181">
        <v>108100</v>
      </c>
      <c r="D10175" s="181">
        <v>4</v>
      </c>
      <c r="E10175" s="180" t="s">
        <v>14257</v>
      </c>
      <c r="F10175" s="180" t="s">
        <v>176</v>
      </c>
    </row>
    <row r="10176" spans="1:6">
      <c r="A10176" s="180" t="s">
        <v>397</v>
      </c>
      <c r="B10176" s="181">
        <v>4704</v>
      </c>
      <c r="C10176" s="181">
        <v>373800</v>
      </c>
      <c r="D10176" s="181">
        <v>4</v>
      </c>
      <c r="E10176" s="180" t="s">
        <v>14258</v>
      </c>
      <c r="F10176" s="180" t="s">
        <v>194</v>
      </c>
    </row>
    <row r="10177" spans="1:6">
      <c r="A10177" s="180" t="s">
        <v>397</v>
      </c>
      <c r="B10177" s="181">
        <v>7120</v>
      </c>
      <c r="C10177" s="181">
        <v>110600</v>
      </c>
      <c r="D10177" s="181">
        <v>4</v>
      </c>
      <c r="E10177" s="180" t="s">
        <v>14259</v>
      </c>
      <c r="F10177" s="180" t="s">
        <v>22</v>
      </c>
    </row>
    <row r="10178" spans="1:6">
      <c r="A10178" s="180" t="s">
        <v>397</v>
      </c>
      <c r="B10178" s="181">
        <v>2978</v>
      </c>
      <c r="C10178" s="181">
        <v>228400</v>
      </c>
      <c r="D10178" s="181">
        <v>4</v>
      </c>
      <c r="E10178" s="180" t="s">
        <v>14260</v>
      </c>
      <c r="F10178" s="180" t="s">
        <v>118</v>
      </c>
    </row>
    <row r="10179" spans="1:6">
      <c r="A10179" s="180" t="s">
        <v>397</v>
      </c>
      <c r="B10179" s="181">
        <v>2800</v>
      </c>
      <c r="C10179" s="181">
        <v>143700</v>
      </c>
      <c r="D10179" s="181">
        <v>4</v>
      </c>
      <c r="E10179" s="180" t="s">
        <v>14261</v>
      </c>
      <c r="F10179" s="180" t="s">
        <v>176</v>
      </c>
    </row>
    <row r="10180" spans="1:6">
      <c r="A10180" s="180" t="s">
        <v>397</v>
      </c>
      <c r="B10180" s="181">
        <v>4420</v>
      </c>
      <c r="C10180" s="181">
        <v>269100</v>
      </c>
      <c r="D10180" s="181">
        <v>4</v>
      </c>
      <c r="E10180" s="180" t="s">
        <v>14262</v>
      </c>
      <c r="F10180" s="180" t="s">
        <v>3</v>
      </c>
    </row>
    <row r="10181" spans="1:6">
      <c r="A10181" s="180" t="s">
        <v>397</v>
      </c>
      <c r="B10181" s="181">
        <v>2870</v>
      </c>
      <c r="C10181" s="181">
        <v>119400</v>
      </c>
      <c r="D10181" s="181">
        <v>4</v>
      </c>
      <c r="E10181" s="180" t="s">
        <v>14263</v>
      </c>
      <c r="F10181" s="180" t="s">
        <v>281</v>
      </c>
    </row>
    <row r="10182" spans="1:6">
      <c r="A10182" s="180" t="s">
        <v>397</v>
      </c>
      <c r="B10182" s="181">
        <v>4449</v>
      </c>
      <c r="C10182" s="181">
        <v>390200</v>
      </c>
      <c r="D10182" s="181">
        <v>6</v>
      </c>
      <c r="E10182" s="180" t="s">
        <v>14264</v>
      </c>
      <c r="F10182" s="180" t="s">
        <v>47</v>
      </c>
    </row>
    <row r="10183" spans="1:6">
      <c r="A10183" s="180" t="s">
        <v>397</v>
      </c>
      <c r="B10183" s="181">
        <v>4331</v>
      </c>
      <c r="C10183" s="181">
        <v>315000</v>
      </c>
      <c r="D10183" s="181">
        <v>4</v>
      </c>
      <c r="E10183" s="180" t="s">
        <v>14265</v>
      </c>
      <c r="F10183" s="180" t="s">
        <v>47</v>
      </c>
    </row>
    <row r="10184" spans="1:6">
      <c r="A10184" s="180" t="s">
        <v>397</v>
      </c>
      <c r="B10184" s="181">
        <v>4500</v>
      </c>
      <c r="C10184" s="181">
        <v>244100</v>
      </c>
      <c r="D10184" s="181">
        <v>4</v>
      </c>
      <c r="E10184" s="180" t="s">
        <v>14266</v>
      </c>
      <c r="F10184" s="180" t="s">
        <v>3</v>
      </c>
    </row>
    <row r="10185" spans="1:6">
      <c r="A10185" s="180" t="s">
        <v>397</v>
      </c>
      <c r="B10185" s="181">
        <v>5720</v>
      </c>
      <c r="C10185" s="181">
        <v>360800</v>
      </c>
      <c r="D10185" s="181">
        <v>6</v>
      </c>
      <c r="E10185" s="180" t="s">
        <v>14267</v>
      </c>
      <c r="F10185" s="180" t="s">
        <v>194</v>
      </c>
    </row>
    <row r="10186" spans="1:6">
      <c r="A10186" s="180" t="s">
        <v>397</v>
      </c>
      <c r="B10186" s="181">
        <v>2520</v>
      </c>
      <c r="C10186" s="181">
        <v>203000</v>
      </c>
      <c r="D10186" s="181">
        <v>4</v>
      </c>
      <c r="E10186" s="180" t="s">
        <v>14268</v>
      </c>
      <c r="F10186" s="180" t="s">
        <v>220</v>
      </c>
    </row>
    <row r="10187" spans="1:6">
      <c r="A10187" s="180" t="s">
        <v>397</v>
      </c>
      <c r="B10187" s="181">
        <v>6432</v>
      </c>
      <c r="C10187" s="181">
        <v>330200</v>
      </c>
      <c r="D10187" s="181">
        <v>6</v>
      </c>
      <c r="E10187" s="180" t="s">
        <v>14269</v>
      </c>
      <c r="F10187" s="180" t="s">
        <v>128</v>
      </c>
    </row>
    <row r="10188" spans="1:6">
      <c r="A10188" s="180" t="s">
        <v>397</v>
      </c>
      <c r="B10188" s="181">
        <v>2968</v>
      </c>
      <c r="C10188" s="181">
        <v>201800</v>
      </c>
      <c r="D10188" s="181">
        <v>4</v>
      </c>
      <c r="E10188" s="180" t="s">
        <v>14270</v>
      </c>
      <c r="F10188" s="180" t="s">
        <v>118</v>
      </c>
    </row>
    <row r="10189" spans="1:6">
      <c r="A10189" s="180" t="s">
        <v>397</v>
      </c>
      <c r="B10189" s="181">
        <v>4378</v>
      </c>
      <c r="C10189" s="181">
        <v>385400</v>
      </c>
      <c r="D10189" s="181">
        <v>5</v>
      </c>
      <c r="E10189" s="180" t="s">
        <v>14271</v>
      </c>
      <c r="F10189" s="180" t="s">
        <v>67</v>
      </c>
    </row>
    <row r="10190" spans="1:6">
      <c r="A10190" s="180" t="s">
        <v>397</v>
      </c>
      <c r="B10190" s="181">
        <v>3320</v>
      </c>
      <c r="C10190" s="181">
        <v>203300</v>
      </c>
      <c r="D10190" s="181">
        <v>4</v>
      </c>
      <c r="E10190" s="180" t="s">
        <v>14272</v>
      </c>
      <c r="F10190" s="180" t="s">
        <v>290</v>
      </c>
    </row>
    <row r="10191" spans="1:6">
      <c r="A10191" s="180" t="s">
        <v>397</v>
      </c>
      <c r="B10191" s="181">
        <v>2541</v>
      </c>
      <c r="C10191" s="181">
        <v>155500</v>
      </c>
      <c r="D10191" s="181">
        <v>4</v>
      </c>
      <c r="E10191" s="180" t="s">
        <v>14273</v>
      </c>
      <c r="F10191" s="180" t="s">
        <v>68</v>
      </c>
    </row>
    <row r="10192" spans="1:6">
      <c r="A10192" s="180" t="s">
        <v>397</v>
      </c>
      <c r="B10192" s="181">
        <v>7356</v>
      </c>
      <c r="C10192" s="181">
        <v>209100</v>
      </c>
      <c r="D10192" s="181">
        <v>6</v>
      </c>
      <c r="E10192" s="180" t="s">
        <v>14274</v>
      </c>
      <c r="F10192" s="180" t="s">
        <v>22</v>
      </c>
    </row>
    <row r="10193" spans="1:6">
      <c r="A10193" s="180" t="s">
        <v>397</v>
      </c>
      <c r="B10193" s="181">
        <v>8488</v>
      </c>
      <c r="C10193" s="181">
        <v>167300</v>
      </c>
      <c r="D10193" s="181">
        <v>4</v>
      </c>
      <c r="E10193" s="180" t="s">
        <v>14275</v>
      </c>
      <c r="F10193" s="180" t="s">
        <v>22</v>
      </c>
    </row>
    <row r="10194" spans="1:6">
      <c r="A10194" s="180" t="s">
        <v>397</v>
      </c>
      <c r="B10194" s="181">
        <v>4258</v>
      </c>
      <c r="C10194" s="181">
        <v>397500</v>
      </c>
      <c r="D10194" s="181">
        <v>4</v>
      </c>
      <c r="E10194" s="180" t="s">
        <v>14276</v>
      </c>
      <c r="F10194" s="180" t="s">
        <v>47</v>
      </c>
    </row>
    <row r="10195" spans="1:6">
      <c r="A10195" s="180" t="s">
        <v>397</v>
      </c>
      <c r="B10195" s="181">
        <v>4420</v>
      </c>
      <c r="C10195" s="181">
        <v>268600</v>
      </c>
      <c r="D10195" s="181">
        <v>4</v>
      </c>
      <c r="E10195" s="180" t="s">
        <v>14277</v>
      </c>
      <c r="F10195" s="180" t="s">
        <v>3</v>
      </c>
    </row>
    <row r="10196" spans="1:6">
      <c r="A10196" s="180" t="s">
        <v>397</v>
      </c>
      <c r="B10196" s="181">
        <v>5808</v>
      </c>
      <c r="C10196" s="181">
        <v>325800</v>
      </c>
      <c r="D10196" s="181">
        <v>4</v>
      </c>
      <c r="E10196" s="180" t="s">
        <v>14278</v>
      </c>
      <c r="F10196" s="180" t="s">
        <v>3</v>
      </c>
    </row>
    <row r="10197" spans="1:6">
      <c r="A10197" s="180" t="s">
        <v>397</v>
      </c>
      <c r="B10197" s="181">
        <v>2896</v>
      </c>
      <c r="C10197" s="181">
        <v>93700</v>
      </c>
      <c r="D10197" s="181">
        <v>4</v>
      </c>
      <c r="E10197" s="180" t="s">
        <v>14279</v>
      </c>
      <c r="F10197" s="180" t="s">
        <v>160</v>
      </c>
    </row>
    <row r="10198" spans="1:6">
      <c r="A10198" s="180" t="s">
        <v>397</v>
      </c>
      <c r="B10198" s="181">
        <v>4818</v>
      </c>
      <c r="C10198" s="181">
        <v>304000</v>
      </c>
      <c r="D10198" s="181">
        <v>4</v>
      </c>
      <c r="E10198" s="180" t="s">
        <v>14280</v>
      </c>
      <c r="F10198" s="180" t="s">
        <v>47</v>
      </c>
    </row>
    <row r="10199" spans="1:6">
      <c r="A10199" s="180" t="s">
        <v>397</v>
      </c>
      <c r="B10199" s="181">
        <v>3218</v>
      </c>
      <c r="C10199" s="181">
        <v>243900</v>
      </c>
      <c r="D10199" s="181">
        <v>5</v>
      </c>
      <c r="E10199" s="180" t="s">
        <v>14281</v>
      </c>
      <c r="F10199" s="180" t="s">
        <v>118</v>
      </c>
    </row>
    <row r="10200" spans="1:6">
      <c r="A10200" s="180" t="s">
        <v>397</v>
      </c>
      <c r="B10200" s="181">
        <v>16478</v>
      </c>
      <c r="C10200" s="181">
        <v>708300</v>
      </c>
      <c r="D10200" s="181">
        <v>8</v>
      </c>
      <c r="E10200" s="180" t="s">
        <v>14282</v>
      </c>
      <c r="F10200" s="180" t="s">
        <v>320</v>
      </c>
    </row>
    <row r="10201" spans="1:6">
      <c r="A10201" s="180" t="s">
        <v>397</v>
      </c>
      <c r="B10201" s="181">
        <v>8060</v>
      </c>
      <c r="C10201" s="181">
        <v>573000</v>
      </c>
      <c r="D10201" s="181">
        <v>8</v>
      </c>
      <c r="E10201" s="180" t="s">
        <v>14283</v>
      </c>
      <c r="F10201" s="180" t="s">
        <v>3</v>
      </c>
    </row>
    <row r="10202" spans="1:6">
      <c r="A10202" s="180" t="s">
        <v>397</v>
      </c>
      <c r="B10202" s="181">
        <v>5076</v>
      </c>
      <c r="C10202" s="181">
        <v>281400</v>
      </c>
      <c r="D10202" s="181">
        <v>6</v>
      </c>
      <c r="E10202" s="180" t="s">
        <v>14284</v>
      </c>
      <c r="F10202" s="180" t="s">
        <v>47</v>
      </c>
    </row>
    <row r="10203" spans="1:6">
      <c r="A10203" s="180" t="s">
        <v>397</v>
      </c>
      <c r="B10203" s="181">
        <v>4854</v>
      </c>
      <c r="C10203" s="181">
        <v>255000</v>
      </c>
      <c r="D10203" s="181">
        <v>4</v>
      </c>
      <c r="E10203" s="180" t="s">
        <v>14285</v>
      </c>
      <c r="F10203" s="180" t="s">
        <v>3</v>
      </c>
    </row>
    <row r="10204" spans="1:6">
      <c r="A10204" s="180" t="s">
        <v>397</v>
      </c>
      <c r="B10204" s="181">
        <v>4190</v>
      </c>
      <c r="C10204" s="181">
        <v>384900</v>
      </c>
      <c r="D10204" s="181">
        <v>5</v>
      </c>
      <c r="E10204" s="180" t="s">
        <v>14286</v>
      </c>
      <c r="F10204" s="180" t="s">
        <v>67</v>
      </c>
    </row>
    <row r="10205" spans="1:6">
      <c r="A10205" s="180" t="s">
        <v>397</v>
      </c>
      <c r="B10205" s="181">
        <v>4296</v>
      </c>
      <c r="C10205" s="181">
        <v>118600</v>
      </c>
      <c r="D10205" s="181">
        <v>4</v>
      </c>
      <c r="E10205" s="180" t="s">
        <v>14287</v>
      </c>
      <c r="F10205" s="180" t="s">
        <v>22</v>
      </c>
    </row>
    <row r="10206" spans="1:6">
      <c r="A10206" s="180" t="s">
        <v>397</v>
      </c>
      <c r="B10206" s="181">
        <v>7496</v>
      </c>
      <c r="C10206" s="181">
        <v>60400</v>
      </c>
      <c r="D10206" s="181">
        <v>4</v>
      </c>
      <c r="E10206" s="180" t="s">
        <v>14288</v>
      </c>
      <c r="F10206" s="180" t="s">
        <v>22</v>
      </c>
    </row>
    <row r="10207" spans="1:6">
      <c r="A10207" s="180" t="s">
        <v>397</v>
      </c>
      <c r="B10207" s="181">
        <v>6816</v>
      </c>
      <c r="C10207" s="181">
        <v>93700</v>
      </c>
      <c r="D10207" s="181">
        <v>4</v>
      </c>
      <c r="E10207" s="180" t="s">
        <v>14289</v>
      </c>
      <c r="F10207" s="180" t="s">
        <v>22</v>
      </c>
    </row>
    <row r="10208" spans="1:6">
      <c r="A10208" s="180" t="s">
        <v>397</v>
      </c>
      <c r="B10208" s="181">
        <v>7736</v>
      </c>
      <c r="C10208" s="181">
        <v>426700</v>
      </c>
      <c r="D10208" s="181">
        <v>6</v>
      </c>
      <c r="E10208" s="180" t="s">
        <v>14290</v>
      </c>
      <c r="F10208" s="180" t="s">
        <v>3</v>
      </c>
    </row>
    <row r="10209" spans="1:6">
      <c r="A10209" s="180" t="s">
        <v>397</v>
      </c>
      <c r="B10209" s="181">
        <v>5258</v>
      </c>
      <c r="C10209" s="181">
        <v>164600</v>
      </c>
      <c r="D10209" s="181">
        <v>4</v>
      </c>
      <c r="E10209" s="180" t="s">
        <v>14291</v>
      </c>
      <c r="F10209" s="180" t="s">
        <v>160</v>
      </c>
    </row>
    <row r="10210" spans="1:6">
      <c r="A10210" s="180" t="s">
        <v>397</v>
      </c>
      <c r="B10210" s="181">
        <v>4381</v>
      </c>
      <c r="C10210" s="181">
        <v>221500</v>
      </c>
      <c r="D10210" s="181">
        <v>4</v>
      </c>
      <c r="E10210" s="180" t="s">
        <v>14292</v>
      </c>
      <c r="F10210" s="180" t="s">
        <v>128</v>
      </c>
    </row>
    <row r="10211" spans="1:6">
      <c r="A10211" s="180" t="s">
        <v>397</v>
      </c>
      <c r="B10211" s="181">
        <v>5732</v>
      </c>
      <c r="C10211" s="181">
        <v>112700</v>
      </c>
      <c r="D10211" s="181">
        <v>4</v>
      </c>
      <c r="E10211" s="180" t="s">
        <v>14293</v>
      </c>
      <c r="F10211" s="180" t="s">
        <v>22</v>
      </c>
    </row>
    <row r="10212" spans="1:6">
      <c r="A10212" s="180" t="s">
        <v>397</v>
      </c>
      <c r="B10212" s="181">
        <v>3829</v>
      </c>
      <c r="C10212" s="181">
        <v>200100</v>
      </c>
      <c r="D10212" s="181">
        <v>4</v>
      </c>
      <c r="E10212" s="180" t="s">
        <v>14294</v>
      </c>
      <c r="F10212" s="180" t="s">
        <v>160</v>
      </c>
    </row>
    <row r="10213" spans="1:6">
      <c r="A10213" s="180" t="s">
        <v>397</v>
      </c>
      <c r="B10213" s="181">
        <v>3962</v>
      </c>
      <c r="C10213" s="181">
        <v>270000</v>
      </c>
      <c r="D10213" s="181">
        <v>5</v>
      </c>
      <c r="E10213" s="180" t="s">
        <v>14295</v>
      </c>
      <c r="F10213" s="180" t="s">
        <v>189</v>
      </c>
    </row>
    <row r="10214" spans="1:6">
      <c r="A10214" s="180" t="s">
        <v>397</v>
      </c>
      <c r="B10214" s="181">
        <v>4275</v>
      </c>
      <c r="C10214" s="181">
        <v>339100</v>
      </c>
      <c r="D10214" s="181">
        <v>4</v>
      </c>
      <c r="E10214" s="180" t="s">
        <v>14296</v>
      </c>
      <c r="F10214" s="180" t="s">
        <v>47</v>
      </c>
    </row>
    <row r="10215" spans="1:6">
      <c r="A10215" s="180" t="s">
        <v>397</v>
      </c>
      <c r="B10215" s="181">
        <v>4420</v>
      </c>
      <c r="C10215" s="181">
        <v>268400</v>
      </c>
      <c r="D10215" s="181">
        <v>4</v>
      </c>
      <c r="E10215" s="180" t="s">
        <v>14297</v>
      </c>
      <c r="F10215" s="180" t="s">
        <v>3</v>
      </c>
    </row>
    <row r="10216" spans="1:6">
      <c r="A10216" s="180" t="s">
        <v>397</v>
      </c>
      <c r="B10216" s="181">
        <v>4004</v>
      </c>
      <c r="C10216" s="181">
        <v>489300</v>
      </c>
      <c r="D10216" s="181">
        <v>5</v>
      </c>
      <c r="E10216" s="180" t="s">
        <v>14298</v>
      </c>
      <c r="F10216" s="180" t="s">
        <v>126</v>
      </c>
    </row>
    <row r="10217" spans="1:6">
      <c r="A10217" s="180" t="s">
        <v>397</v>
      </c>
      <c r="B10217" s="181">
        <v>3682</v>
      </c>
      <c r="C10217" s="181">
        <v>197000</v>
      </c>
      <c r="D10217" s="181">
        <v>4</v>
      </c>
      <c r="E10217" s="180" t="s">
        <v>14299</v>
      </c>
      <c r="F10217" s="180" t="s">
        <v>313</v>
      </c>
    </row>
    <row r="10218" spans="1:6">
      <c r="A10218" s="180" t="s">
        <v>397</v>
      </c>
      <c r="B10218" s="181">
        <v>3344</v>
      </c>
      <c r="C10218" s="181">
        <v>149200</v>
      </c>
      <c r="D10218" s="181">
        <v>4</v>
      </c>
      <c r="E10218" s="180" t="s">
        <v>14300</v>
      </c>
      <c r="F10218" s="180" t="s">
        <v>68</v>
      </c>
    </row>
    <row r="10219" spans="1:6">
      <c r="A10219" s="180" t="s">
        <v>397</v>
      </c>
      <c r="B10219" s="181">
        <v>6470</v>
      </c>
      <c r="C10219" s="181">
        <v>233800</v>
      </c>
      <c r="D10219" s="181">
        <v>4</v>
      </c>
      <c r="E10219" s="180" t="s">
        <v>14301</v>
      </c>
      <c r="F10219" s="180" t="s">
        <v>68</v>
      </c>
    </row>
    <row r="10220" spans="1:6">
      <c r="A10220" s="180" t="s">
        <v>397</v>
      </c>
      <c r="B10220" s="181">
        <v>3980</v>
      </c>
      <c r="C10220" s="181">
        <v>299200</v>
      </c>
      <c r="D10220" s="181">
        <v>5</v>
      </c>
      <c r="E10220" s="180" t="s">
        <v>14302</v>
      </c>
      <c r="F10220" s="180" t="s">
        <v>118</v>
      </c>
    </row>
    <row r="10221" spans="1:6">
      <c r="A10221" s="180" t="s">
        <v>397</v>
      </c>
      <c r="B10221" s="181">
        <v>10539</v>
      </c>
      <c r="C10221" s="181">
        <v>411400</v>
      </c>
      <c r="D10221" s="181">
        <v>6</v>
      </c>
      <c r="E10221" s="180" t="s">
        <v>14303</v>
      </c>
      <c r="F10221" s="180" t="s">
        <v>68</v>
      </c>
    </row>
    <row r="10222" spans="1:6">
      <c r="A10222" s="180" t="s">
        <v>397</v>
      </c>
      <c r="B10222" s="181">
        <v>3823</v>
      </c>
      <c r="C10222" s="181">
        <v>246000</v>
      </c>
      <c r="D10222" s="181">
        <v>5</v>
      </c>
      <c r="E10222" s="180" t="s">
        <v>14304</v>
      </c>
      <c r="F10222" s="180" t="s">
        <v>170</v>
      </c>
    </row>
    <row r="10223" spans="1:6">
      <c r="A10223" s="180" t="s">
        <v>397</v>
      </c>
      <c r="B10223" s="181">
        <v>5320</v>
      </c>
      <c r="C10223" s="181">
        <v>130400</v>
      </c>
      <c r="D10223" s="181">
        <v>4</v>
      </c>
      <c r="E10223" s="180" t="s">
        <v>14305</v>
      </c>
      <c r="F10223" s="180" t="s">
        <v>338</v>
      </c>
    </row>
    <row r="10224" spans="1:6">
      <c r="A10224" s="180" t="s">
        <v>397</v>
      </c>
      <c r="B10224" s="181">
        <v>4110</v>
      </c>
      <c r="C10224" s="181">
        <v>254800</v>
      </c>
      <c r="D10224" s="181">
        <v>4</v>
      </c>
      <c r="E10224" s="180" t="s">
        <v>14306</v>
      </c>
      <c r="F10224" s="180" t="s">
        <v>128</v>
      </c>
    </row>
    <row r="10225" spans="1:6">
      <c r="A10225" s="180" t="s">
        <v>397</v>
      </c>
      <c r="B10225" s="181">
        <v>2822</v>
      </c>
      <c r="C10225" s="181">
        <v>193500</v>
      </c>
      <c r="D10225" s="181">
        <v>4</v>
      </c>
      <c r="E10225" s="180" t="s">
        <v>14307</v>
      </c>
      <c r="F10225" s="180" t="s">
        <v>189</v>
      </c>
    </row>
    <row r="10226" spans="1:6">
      <c r="A10226" s="180" t="s">
        <v>397</v>
      </c>
      <c r="B10226" s="181">
        <v>5616</v>
      </c>
      <c r="C10226" s="181">
        <v>90100</v>
      </c>
      <c r="D10226" s="181">
        <v>4</v>
      </c>
      <c r="E10226" s="180" t="s">
        <v>14308</v>
      </c>
      <c r="F10226" s="180" t="s">
        <v>22</v>
      </c>
    </row>
    <row r="10227" spans="1:6">
      <c r="A10227" s="180" t="s">
        <v>397</v>
      </c>
      <c r="B10227" s="181">
        <v>3400</v>
      </c>
      <c r="C10227" s="181">
        <v>212800</v>
      </c>
      <c r="D10227" s="181">
        <v>4</v>
      </c>
      <c r="E10227" s="180" t="s">
        <v>14309</v>
      </c>
      <c r="F10227" s="180" t="s">
        <v>68</v>
      </c>
    </row>
    <row r="10228" spans="1:6">
      <c r="A10228" s="180" t="s">
        <v>397</v>
      </c>
      <c r="B10228" s="181">
        <v>8628</v>
      </c>
      <c r="C10228" s="181">
        <v>431900</v>
      </c>
      <c r="D10228" s="181">
        <v>6</v>
      </c>
      <c r="E10228" s="180" t="s">
        <v>14310</v>
      </c>
      <c r="F10228" s="180" t="s">
        <v>282</v>
      </c>
    </row>
    <row r="10229" spans="1:6">
      <c r="A10229" s="180" t="s">
        <v>397</v>
      </c>
      <c r="B10229" s="181">
        <v>7320</v>
      </c>
      <c r="C10229" s="181">
        <v>376900</v>
      </c>
      <c r="D10229" s="181">
        <v>6</v>
      </c>
      <c r="E10229" s="180" t="s">
        <v>14311</v>
      </c>
      <c r="F10229" s="180" t="s">
        <v>3</v>
      </c>
    </row>
    <row r="10230" spans="1:6">
      <c r="A10230" s="180" t="s">
        <v>397</v>
      </c>
      <c r="B10230" s="181">
        <v>5769</v>
      </c>
      <c r="C10230" s="181">
        <v>372100</v>
      </c>
      <c r="D10230" s="181">
        <v>6</v>
      </c>
      <c r="E10230" s="180" t="s">
        <v>14312</v>
      </c>
      <c r="F10230" s="180" t="s">
        <v>118</v>
      </c>
    </row>
    <row r="10231" spans="1:6">
      <c r="A10231" s="180" t="s">
        <v>397</v>
      </c>
      <c r="B10231" s="181">
        <v>3072</v>
      </c>
      <c r="C10231" s="181">
        <v>382300</v>
      </c>
      <c r="D10231" s="181">
        <v>4</v>
      </c>
      <c r="E10231" s="180" t="s">
        <v>14313</v>
      </c>
      <c r="F10231" s="180" t="s">
        <v>67</v>
      </c>
    </row>
    <row r="10232" spans="1:6">
      <c r="A10232" s="180" t="s">
        <v>397</v>
      </c>
      <c r="B10232" s="181">
        <v>5090</v>
      </c>
      <c r="C10232" s="181">
        <v>180500</v>
      </c>
      <c r="D10232" s="181">
        <v>4</v>
      </c>
      <c r="E10232" s="180" t="s">
        <v>14314</v>
      </c>
      <c r="F10232" s="180" t="s">
        <v>189</v>
      </c>
    </row>
    <row r="10233" spans="1:6">
      <c r="A10233" s="180" t="s">
        <v>397</v>
      </c>
      <c r="B10233" s="181">
        <v>7172</v>
      </c>
      <c r="C10233" s="181">
        <v>253900</v>
      </c>
      <c r="D10233" s="181">
        <v>4</v>
      </c>
      <c r="E10233" s="180" t="s">
        <v>14315</v>
      </c>
      <c r="F10233" s="180" t="s">
        <v>3</v>
      </c>
    </row>
    <row r="10234" spans="1:6">
      <c r="A10234" s="180" t="s">
        <v>397</v>
      </c>
      <c r="B10234" s="181">
        <v>4689</v>
      </c>
      <c r="C10234" s="181">
        <v>108500</v>
      </c>
      <c r="D10234" s="181">
        <v>5</v>
      </c>
      <c r="E10234" s="180" t="s">
        <v>14316</v>
      </c>
      <c r="F10234" s="180" t="s">
        <v>22</v>
      </c>
    </row>
    <row r="10235" spans="1:6">
      <c r="A10235" s="180" t="s">
        <v>397</v>
      </c>
      <c r="B10235" s="181">
        <v>6776</v>
      </c>
      <c r="C10235" s="181">
        <v>414100</v>
      </c>
      <c r="D10235" s="181">
        <v>6</v>
      </c>
      <c r="E10235" s="180" t="s">
        <v>14317</v>
      </c>
      <c r="F10235" s="180" t="s">
        <v>3</v>
      </c>
    </row>
    <row r="10236" spans="1:6">
      <c r="A10236" s="180" t="s">
        <v>397</v>
      </c>
      <c r="B10236" s="181">
        <v>7800</v>
      </c>
      <c r="C10236" s="181">
        <v>534700</v>
      </c>
      <c r="D10236" s="181">
        <v>7</v>
      </c>
      <c r="E10236" s="180" t="s">
        <v>14318</v>
      </c>
      <c r="F10236" s="180" t="s">
        <v>3</v>
      </c>
    </row>
    <row r="10237" spans="1:6">
      <c r="A10237" s="180" t="s">
        <v>397</v>
      </c>
      <c r="B10237" s="181">
        <v>9112</v>
      </c>
      <c r="C10237" s="181">
        <v>370800</v>
      </c>
      <c r="D10237" s="181">
        <v>6</v>
      </c>
      <c r="E10237" s="180" t="s">
        <v>14319</v>
      </c>
      <c r="F10237" s="180" t="s">
        <v>3</v>
      </c>
    </row>
    <row r="10238" spans="1:6">
      <c r="A10238" s="180" t="s">
        <v>397</v>
      </c>
      <c r="B10238" s="181">
        <v>3200</v>
      </c>
      <c r="C10238" s="181">
        <v>248600</v>
      </c>
      <c r="D10238" s="181">
        <v>4</v>
      </c>
      <c r="E10238" s="180" t="s">
        <v>14320</v>
      </c>
      <c r="F10238" s="180" t="s">
        <v>133</v>
      </c>
    </row>
    <row r="10239" spans="1:6">
      <c r="A10239" s="180" t="s">
        <v>397</v>
      </c>
      <c r="B10239" s="181">
        <v>3315</v>
      </c>
      <c r="C10239" s="181">
        <v>298100</v>
      </c>
      <c r="D10239" s="181">
        <v>5</v>
      </c>
      <c r="E10239" s="180" t="s">
        <v>14321</v>
      </c>
      <c r="F10239" s="180" t="s">
        <v>124</v>
      </c>
    </row>
    <row r="10240" spans="1:6">
      <c r="A10240" s="180" t="s">
        <v>397</v>
      </c>
      <c r="B10240" s="181">
        <v>5040</v>
      </c>
      <c r="C10240" s="181">
        <v>262500</v>
      </c>
      <c r="D10240" s="181">
        <v>4</v>
      </c>
      <c r="E10240" s="180" t="s">
        <v>14322</v>
      </c>
      <c r="F10240" s="180" t="s">
        <v>3</v>
      </c>
    </row>
    <row r="10241" spans="1:6">
      <c r="A10241" s="180" t="s">
        <v>397</v>
      </c>
      <c r="B10241" s="181">
        <v>6111</v>
      </c>
      <c r="C10241" s="181">
        <v>484600</v>
      </c>
      <c r="D10241" s="181">
        <v>6</v>
      </c>
      <c r="E10241" s="180" t="s">
        <v>14323</v>
      </c>
      <c r="F10241" s="180" t="s">
        <v>128</v>
      </c>
    </row>
    <row r="10242" spans="1:6">
      <c r="A10242" s="180" t="s">
        <v>397</v>
      </c>
      <c r="B10242" s="181">
        <v>5598</v>
      </c>
      <c r="C10242" s="181">
        <v>375000</v>
      </c>
      <c r="D10242" s="181">
        <v>6</v>
      </c>
      <c r="E10242" s="180" t="s">
        <v>14324</v>
      </c>
      <c r="F10242" s="180" t="s">
        <v>194</v>
      </c>
    </row>
    <row r="10243" spans="1:6">
      <c r="A10243" s="180" t="s">
        <v>397</v>
      </c>
      <c r="B10243" s="181">
        <v>6498</v>
      </c>
      <c r="C10243" s="181">
        <v>192200</v>
      </c>
      <c r="D10243" s="181">
        <v>6</v>
      </c>
      <c r="E10243" s="180" t="s">
        <v>14325</v>
      </c>
      <c r="F10243" s="180" t="s">
        <v>68</v>
      </c>
    </row>
    <row r="10244" spans="1:6">
      <c r="A10244" s="180" t="s">
        <v>397</v>
      </c>
      <c r="B10244" s="181">
        <v>4315</v>
      </c>
      <c r="C10244" s="181">
        <v>135100</v>
      </c>
      <c r="D10244" s="181">
        <v>4</v>
      </c>
      <c r="E10244" s="180" t="s">
        <v>14326</v>
      </c>
      <c r="F10244" s="180" t="s">
        <v>68</v>
      </c>
    </row>
    <row r="10245" spans="1:6">
      <c r="A10245" s="180" t="s">
        <v>397</v>
      </c>
      <c r="B10245" s="181">
        <v>2124</v>
      </c>
      <c r="C10245" s="181">
        <v>326700</v>
      </c>
      <c r="D10245" s="181">
        <v>4</v>
      </c>
      <c r="E10245" s="180" t="s">
        <v>14327</v>
      </c>
      <c r="F10245" s="180" t="s">
        <v>126</v>
      </c>
    </row>
    <row r="10246" spans="1:6">
      <c r="A10246" s="180" t="s">
        <v>397</v>
      </c>
      <c r="B10246" s="181">
        <v>6868</v>
      </c>
      <c r="C10246" s="181">
        <v>94200</v>
      </c>
      <c r="D10246" s="181">
        <v>4</v>
      </c>
      <c r="E10246" s="180" t="s">
        <v>14328</v>
      </c>
      <c r="F10246" s="180" t="s">
        <v>22</v>
      </c>
    </row>
    <row r="10247" spans="1:6">
      <c r="A10247" s="180" t="s">
        <v>397</v>
      </c>
      <c r="B10247" s="181">
        <v>4677</v>
      </c>
      <c r="C10247" s="181">
        <v>342900</v>
      </c>
      <c r="D10247" s="181">
        <v>5</v>
      </c>
      <c r="E10247" s="180" t="s">
        <v>14329</v>
      </c>
      <c r="F10247" s="180" t="s">
        <v>47</v>
      </c>
    </row>
    <row r="10248" spans="1:6">
      <c r="A10248" s="180" t="s">
        <v>397</v>
      </c>
      <c r="B10248" s="181">
        <v>7864</v>
      </c>
      <c r="C10248" s="181">
        <v>101300</v>
      </c>
      <c r="D10248" s="181">
        <v>4</v>
      </c>
      <c r="E10248" s="180" t="s">
        <v>14330</v>
      </c>
      <c r="F10248" s="180" t="s">
        <v>22</v>
      </c>
    </row>
    <row r="10249" spans="1:6">
      <c r="A10249" s="180" t="s">
        <v>397</v>
      </c>
      <c r="B10249" s="181">
        <v>6502</v>
      </c>
      <c r="C10249" s="181">
        <v>383700</v>
      </c>
      <c r="D10249" s="181">
        <v>4</v>
      </c>
      <c r="E10249" s="180" t="s">
        <v>14331</v>
      </c>
      <c r="F10249" s="180" t="s">
        <v>47</v>
      </c>
    </row>
    <row r="10250" spans="1:6">
      <c r="A10250" s="180" t="s">
        <v>397</v>
      </c>
      <c r="B10250" s="181">
        <v>3331</v>
      </c>
      <c r="C10250" s="181">
        <v>168700</v>
      </c>
      <c r="D10250" s="181">
        <v>4</v>
      </c>
      <c r="E10250" s="180" t="s">
        <v>14332</v>
      </c>
      <c r="F10250" s="180" t="s">
        <v>160</v>
      </c>
    </row>
    <row r="10251" spans="1:6">
      <c r="A10251" s="180" t="s">
        <v>397</v>
      </c>
      <c r="B10251" s="181">
        <v>2261</v>
      </c>
      <c r="C10251" s="181">
        <v>309800</v>
      </c>
      <c r="D10251" s="181">
        <v>4</v>
      </c>
      <c r="E10251" s="180" t="s">
        <v>14333</v>
      </c>
      <c r="F10251" s="180" t="s">
        <v>351</v>
      </c>
    </row>
    <row r="10252" spans="1:6">
      <c r="A10252" s="180" t="s">
        <v>397</v>
      </c>
      <c r="B10252" s="181">
        <v>5142</v>
      </c>
      <c r="C10252" s="181">
        <v>84300</v>
      </c>
      <c r="D10252" s="181">
        <v>4</v>
      </c>
      <c r="E10252" s="180" t="s">
        <v>14334</v>
      </c>
      <c r="F10252" s="180" t="s">
        <v>160</v>
      </c>
    </row>
    <row r="10253" spans="1:6">
      <c r="A10253" s="180" t="s">
        <v>397</v>
      </c>
      <c r="B10253" s="181">
        <v>5628</v>
      </c>
      <c r="C10253" s="181">
        <v>100500</v>
      </c>
      <c r="D10253" s="181">
        <v>4</v>
      </c>
      <c r="E10253" s="180" t="s">
        <v>14335</v>
      </c>
      <c r="F10253" s="180" t="s">
        <v>22</v>
      </c>
    </row>
    <row r="10254" spans="1:6">
      <c r="A10254" s="180" t="s">
        <v>397</v>
      </c>
      <c r="B10254" s="181">
        <v>8400</v>
      </c>
      <c r="C10254" s="181">
        <v>85900</v>
      </c>
      <c r="D10254" s="181">
        <v>4</v>
      </c>
      <c r="E10254" s="180" t="s">
        <v>14336</v>
      </c>
      <c r="F10254" s="180" t="s">
        <v>22</v>
      </c>
    </row>
    <row r="10255" spans="1:6">
      <c r="A10255" s="180" t="s">
        <v>397</v>
      </c>
      <c r="B10255" s="181">
        <v>3835</v>
      </c>
      <c r="C10255" s="181">
        <v>282400</v>
      </c>
      <c r="D10255" s="181">
        <v>4</v>
      </c>
      <c r="E10255" s="180" t="s">
        <v>14337</v>
      </c>
      <c r="F10255" s="180" t="s">
        <v>194</v>
      </c>
    </row>
    <row r="10256" spans="1:6">
      <c r="A10256" s="180" t="s">
        <v>397</v>
      </c>
      <c r="B10256" s="181">
        <v>6606</v>
      </c>
      <c r="C10256" s="181">
        <v>126800</v>
      </c>
      <c r="D10256" s="181">
        <v>4</v>
      </c>
      <c r="E10256" s="180" t="s">
        <v>14338</v>
      </c>
      <c r="F10256" s="180" t="s">
        <v>22</v>
      </c>
    </row>
    <row r="10257" spans="1:6">
      <c r="A10257" s="180" t="s">
        <v>397</v>
      </c>
      <c r="B10257" s="181">
        <v>2928</v>
      </c>
      <c r="C10257" s="181">
        <v>277600</v>
      </c>
      <c r="D10257" s="181">
        <v>4</v>
      </c>
      <c r="E10257" s="180" t="s">
        <v>14339</v>
      </c>
      <c r="F10257" s="180" t="s">
        <v>226</v>
      </c>
    </row>
    <row r="10258" spans="1:6">
      <c r="A10258" s="180" t="s">
        <v>397</v>
      </c>
      <c r="B10258" s="181">
        <v>2679</v>
      </c>
      <c r="C10258" s="181">
        <v>134000</v>
      </c>
      <c r="D10258" s="181">
        <v>4</v>
      </c>
      <c r="E10258" s="180" t="s">
        <v>14340</v>
      </c>
      <c r="F10258" s="180" t="s">
        <v>245</v>
      </c>
    </row>
    <row r="10259" spans="1:6">
      <c r="A10259" s="180" t="s">
        <v>397</v>
      </c>
      <c r="B10259" s="181">
        <v>3954</v>
      </c>
      <c r="C10259" s="181">
        <v>303100</v>
      </c>
      <c r="D10259" s="181">
        <v>4</v>
      </c>
      <c r="E10259" s="180" t="s">
        <v>14341</v>
      </c>
      <c r="F10259" s="180" t="s">
        <v>144</v>
      </c>
    </row>
    <row r="10260" spans="1:6">
      <c r="A10260" s="180" t="s">
        <v>397</v>
      </c>
      <c r="B10260" s="181">
        <v>2063</v>
      </c>
      <c r="C10260" s="181">
        <v>176300</v>
      </c>
      <c r="D10260" s="181">
        <v>4</v>
      </c>
      <c r="E10260" s="180" t="s">
        <v>14342</v>
      </c>
      <c r="F10260" s="180" t="s">
        <v>118</v>
      </c>
    </row>
    <row r="10261" spans="1:6">
      <c r="A10261" s="180" t="s">
        <v>397</v>
      </c>
      <c r="B10261" s="181">
        <v>3312</v>
      </c>
      <c r="C10261" s="181">
        <v>219700</v>
      </c>
      <c r="D10261" s="181">
        <v>4</v>
      </c>
      <c r="E10261" s="180" t="s">
        <v>14343</v>
      </c>
      <c r="F10261" s="180" t="s">
        <v>192</v>
      </c>
    </row>
    <row r="10262" spans="1:6">
      <c r="A10262" s="180" t="s">
        <v>397</v>
      </c>
      <c r="B10262" s="181">
        <v>6198</v>
      </c>
      <c r="C10262" s="181">
        <v>469600</v>
      </c>
      <c r="D10262" s="181">
        <v>7</v>
      </c>
      <c r="E10262" s="180" t="s">
        <v>14344</v>
      </c>
      <c r="F10262" s="180" t="s">
        <v>136</v>
      </c>
    </row>
    <row r="10263" spans="1:6">
      <c r="A10263" s="180" t="s">
        <v>397</v>
      </c>
      <c r="B10263" s="181">
        <v>2754</v>
      </c>
      <c r="C10263" s="181">
        <v>259800</v>
      </c>
      <c r="D10263" s="181">
        <v>4</v>
      </c>
      <c r="E10263" s="180" t="s">
        <v>14345</v>
      </c>
      <c r="F10263" s="180" t="s">
        <v>118</v>
      </c>
    </row>
    <row r="10264" spans="1:6">
      <c r="A10264" s="180" t="s">
        <v>397</v>
      </c>
      <c r="B10264" s="181">
        <v>6568</v>
      </c>
      <c r="C10264" s="181">
        <v>362500</v>
      </c>
      <c r="D10264" s="181">
        <v>6</v>
      </c>
      <c r="E10264" s="180" t="s">
        <v>14346</v>
      </c>
      <c r="F10264" s="180" t="s">
        <v>3</v>
      </c>
    </row>
    <row r="10265" spans="1:6">
      <c r="A10265" s="180" t="s">
        <v>397</v>
      </c>
      <c r="B10265" s="181">
        <v>6989</v>
      </c>
      <c r="C10265" s="181">
        <v>196700</v>
      </c>
      <c r="D10265" s="181">
        <v>8</v>
      </c>
      <c r="E10265" s="180" t="s">
        <v>14347</v>
      </c>
      <c r="F10265" s="180" t="s">
        <v>22</v>
      </c>
    </row>
    <row r="10266" spans="1:6">
      <c r="A10266" s="180" t="s">
        <v>397</v>
      </c>
      <c r="B10266" s="181">
        <v>4910</v>
      </c>
      <c r="C10266" s="181">
        <v>113900</v>
      </c>
      <c r="D10266" s="181">
        <v>4</v>
      </c>
      <c r="E10266" s="180" t="s">
        <v>14348</v>
      </c>
      <c r="F10266" s="180" t="s">
        <v>22</v>
      </c>
    </row>
    <row r="10267" spans="1:6">
      <c r="A10267" s="180" t="s">
        <v>397</v>
      </c>
      <c r="B10267" s="181">
        <v>5520</v>
      </c>
      <c r="C10267" s="181">
        <v>306900</v>
      </c>
      <c r="D10267" s="181">
        <v>4</v>
      </c>
      <c r="E10267" s="180" t="s">
        <v>14349</v>
      </c>
      <c r="F10267" s="180" t="s">
        <v>60</v>
      </c>
    </row>
    <row r="10268" spans="1:6">
      <c r="A10268" s="180" t="s">
        <v>397</v>
      </c>
      <c r="B10268" s="181">
        <v>5976</v>
      </c>
      <c r="C10268" s="181">
        <v>85800</v>
      </c>
      <c r="D10268" s="181">
        <v>4</v>
      </c>
      <c r="E10268" s="180" t="s">
        <v>14350</v>
      </c>
      <c r="F10268" s="180" t="s">
        <v>22</v>
      </c>
    </row>
    <row r="10269" spans="1:6">
      <c r="A10269" s="180" t="s">
        <v>397</v>
      </c>
      <c r="B10269" s="181">
        <v>4064</v>
      </c>
      <c r="C10269" s="181">
        <v>387300</v>
      </c>
      <c r="D10269" s="181">
        <v>4</v>
      </c>
      <c r="E10269" s="180" t="s">
        <v>14351</v>
      </c>
      <c r="F10269" s="180" t="s">
        <v>47</v>
      </c>
    </row>
    <row r="10270" spans="1:6">
      <c r="A10270" s="180" t="s">
        <v>397</v>
      </c>
      <c r="B10270" s="181">
        <v>3391</v>
      </c>
      <c r="C10270" s="181">
        <v>561700</v>
      </c>
      <c r="D10270" s="181">
        <v>4</v>
      </c>
      <c r="E10270" s="180" t="s">
        <v>14352</v>
      </c>
      <c r="F10270" s="180" t="s">
        <v>67</v>
      </c>
    </row>
    <row r="10271" spans="1:6">
      <c r="A10271" s="180" t="s">
        <v>397</v>
      </c>
      <c r="B10271" s="181">
        <v>2944</v>
      </c>
      <c r="C10271" s="181">
        <v>132100</v>
      </c>
      <c r="D10271" s="181">
        <v>4</v>
      </c>
      <c r="E10271" s="180" t="s">
        <v>14353</v>
      </c>
      <c r="F10271" s="180" t="s">
        <v>189</v>
      </c>
    </row>
    <row r="10272" spans="1:6">
      <c r="A10272" s="180" t="s">
        <v>397</v>
      </c>
      <c r="B10272" s="181">
        <v>3324</v>
      </c>
      <c r="C10272" s="181">
        <v>427600</v>
      </c>
      <c r="D10272" s="181">
        <v>4</v>
      </c>
      <c r="E10272" s="180" t="s">
        <v>14354</v>
      </c>
      <c r="F10272" s="180" t="s">
        <v>67</v>
      </c>
    </row>
    <row r="10273" spans="1:6">
      <c r="A10273" s="180" t="s">
        <v>397</v>
      </c>
      <c r="B10273" s="181">
        <v>2650</v>
      </c>
      <c r="C10273" s="181">
        <v>333600</v>
      </c>
      <c r="D10273" s="181">
        <v>4</v>
      </c>
      <c r="E10273" s="180" t="s">
        <v>14355</v>
      </c>
      <c r="F10273" s="180" t="s">
        <v>67</v>
      </c>
    </row>
    <row r="10274" spans="1:6">
      <c r="A10274" s="180" t="s">
        <v>397</v>
      </c>
      <c r="B10274" s="181">
        <v>3896</v>
      </c>
      <c r="C10274" s="181">
        <v>189000</v>
      </c>
      <c r="D10274" s="181">
        <v>4</v>
      </c>
      <c r="E10274" s="180" t="s">
        <v>14356</v>
      </c>
      <c r="F10274" s="180" t="s">
        <v>68</v>
      </c>
    </row>
    <row r="10275" spans="1:6">
      <c r="A10275" s="180" t="s">
        <v>397</v>
      </c>
      <c r="B10275" s="181">
        <v>9440</v>
      </c>
      <c r="C10275" s="181">
        <v>107200</v>
      </c>
      <c r="D10275" s="181">
        <v>4</v>
      </c>
      <c r="E10275" s="180" t="s">
        <v>14357</v>
      </c>
      <c r="F10275" s="180" t="s">
        <v>22</v>
      </c>
    </row>
    <row r="10276" spans="1:6">
      <c r="A10276" s="180" t="s">
        <v>397</v>
      </c>
      <c r="B10276" s="181">
        <v>3192</v>
      </c>
      <c r="C10276" s="181">
        <v>214900</v>
      </c>
      <c r="D10276" s="181">
        <v>4</v>
      </c>
      <c r="E10276" s="180" t="s">
        <v>14358</v>
      </c>
      <c r="F10276" s="180" t="s">
        <v>60</v>
      </c>
    </row>
    <row r="10277" spans="1:6">
      <c r="A10277" s="180" t="s">
        <v>397</v>
      </c>
      <c r="B10277" s="181">
        <v>3465</v>
      </c>
      <c r="C10277" s="181">
        <v>70500</v>
      </c>
      <c r="D10277" s="181">
        <v>4</v>
      </c>
      <c r="E10277" s="180" t="s">
        <v>14359</v>
      </c>
      <c r="F10277" s="180" t="s">
        <v>22</v>
      </c>
    </row>
    <row r="10278" spans="1:6">
      <c r="A10278" s="180" t="s">
        <v>397</v>
      </c>
      <c r="B10278" s="181">
        <v>8384</v>
      </c>
      <c r="C10278" s="181">
        <v>420700</v>
      </c>
      <c r="D10278" s="181">
        <v>6</v>
      </c>
      <c r="E10278" s="180" t="s">
        <v>14360</v>
      </c>
      <c r="F10278" s="180" t="s">
        <v>3</v>
      </c>
    </row>
    <row r="10279" spans="1:6">
      <c r="A10279" s="180" t="s">
        <v>397</v>
      </c>
      <c r="B10279" s="181">
        <v>6042</v>
      </c>
      <c r="C10279" s="181">
        <v>311700</v>
      </c>
      <c r="D10279" s="181">
        <v>4</v>
      </c>
      <c r="E10279" s="180" t="s">
        <v>14361</v>
      </c>
      <c r="F10279" s="180" t="s">
        <v>3</v>
      </c>
    </row>
    <row r="10280" spans="1:6">
      <c r="A10280" s="180" t="s">
        <v>397</v>
      </c>
      <c r="B10280" s="181">
        <v>7120</v>
      </c>
      <c r="C10280" s="181">
        <v>119400</v>
      </c>
      <c r="D10280" s="181">
        <v>4</v>
      </c>
      <c r="E10280" s="180" t="s">
        <v>14362</v>
      </c>
      <c r="F10280" s="180" t="s">
        <v>22</v>
      </c>
    </row>
    <row r="10281" spans="1:6">
      <c r="A10281" s="180" t="s">
        <v>397</v>
      </c>
      <c r="B10281" s="181">
        <v>11470</v>
      </c>
      <c r="C10281" s="181">
        <v>696400</v>
      </c>
      <c r="D10281" s="181">
        <v>8</v>
      </c>
      <c r="E10281" s="180" t="s">
        <v>14363</v>
      </c>
      <c r="F10281" s="180" t="s">
        <v>3</v>
      </c>
    </row>
    <row r="10282" spans="1:6">
      <c r="A10282" s="180" t="s">
        <v>397</v>
      </c>
      <c r="B10282" s="181">
        <v>5418</v>
      </c>
      <c r="C10282" s="181">
        <v>226100</v>
      </c>
      <c r="D10282" s="181">
        <v>4</v>
      </c>
      <c r="E10282" s="180" t="s">
        <v>14364</v>
      </c>
      <c r="F10282" s="180" t="s">
        <v>3</v>
      </c>
    </row>
    <row r="10283" spans="1:6">
      <c r="A10283" s="180" t="s">
        <v>397</v>
      </c>
      <c r="B10283" s="181">
        <v>3440</v>
      </c>
      <c r="C10283" s="181">
        <v>332100</v>
      </c>
      <c r="D10283" s="181">
        <v>4</v>
      </c>
      <c r="E10283" s="180" t="s">
        <v>14365</v>
      </c>
      <c r="F10283" s="180" t="s">
        <v>47</v>
      </c>
    </row>
    <row r="10284" spans="1:6">
      <c r="A10284" s="180" t="s">
        <v>397</v>
      </c>
      <c r="B10284" s="181">
        <v>3200</v>
      </c>
      <c r="C10284" s="181">
        <v>272300</v>
      </c>
      <c r="D10284" s="181">
        <v>4</v>
      </c>
      <c r="E10284" s="180" t="s">
        <v>14366</v>
      </c>
      <c r="F10284" s="180" t="s">
        <v>194</v>
      </c>
    </row>
    <row r="10285" spans="1:6">
      <c r="A10285" s="180" t="s">
        <v>397</v>
      </c>
      <c r="B10285" s="181">
        <v>4040</v>
      </c>
      <c r="C10285" s="181">
        <v>193500</v>
      </c>
      <c r="D10285" s="181">
        <v>4</v>
      </c>
      <c r="E10285" s="180" t="s">
        <v>14367</v>
      </c>
      <c r="F10285" s="180" t="s">
        <v>60</v>
      </c>
    </row>
    <row r="10286" spans="1:6">
      <c r="A10286" s="180" t="s">
        <v>397</v>
      </c>
      <c r="B10286" s="181">
        <v>4420</v>
      </c>
      <c r="C10286" s="181">
        <v>260400</v>
      </c>
      <c r="D10286" s="181">
        <v>4</v>
      </c>
      <c r="E10286" s="180" t="s">
        <v>14368</v>
      </c>
      <c r="F10286" s="180" t="s">
        <v>3</v>
      </c>
    </row>
    <row r="10287" spans="1:6">
      <c r="A10287" s="180" t="s">
        <v>397</v>
      </c>
      <c r="B10287" s="181">
        <v>4530</v>
      </c>
      <c r="C10287" s="181">
        <v>310300</v>
      </c>
      <c r="D10287" s="181">
        <v>4</v>
      </c>
      <c r="E10287" s="180" t="s">
        <v>14369</v>
      </c>
      <c r="F10287" s="180" t="s">
        <v>47</v>
      </c>
    </row>
    <row r="10288" spans="1:6">
      <c r="A10288" s="180" t="s">
        <v>397</v>
      </c>
      <c r="B10288" s="181">
        <v>6240</v>
      </c>
      <c r="C10288" s="181">
        <v>869200</v>
      </c>
      <c r="D10288" s="181">
        <v>8</v>
      </c>
      <c r="E10288" s="180" t="s">
        <v>14370</v>
      </c>
      <c r="F10288" s="180" t="s">
        <v>67</v>
      </c>
    </row>
    <row r="10289" spans="1:6">
      <c r="A10289" s="180" t="s">
        <v>397</v>
      </c>
      <c r="B10289" s="181">
        <v>7056</v>
      </c>
      <c r="C10289" s="181">
        <v>113600</v>
      </c>
      <c r="D10289" s="181">
        <v>4</v>
      </c>
      <c r="E10289" s="180" t="s">
        <v>14371</v>
      </c>
      <c r="F10289" s="180" t="s">
        <v>22</v>
      </c>
    </row>
    <row r="10290" spans="1:6">
      <c r="A10290" s="180" t="s">
        <v>397</v>
      </c>
      <c r="B10290" s="181">
        <v>5440</v>
      </c>
      <c r="C10290" s="181">
        <v>322900</v>
      </c>
      <c r="D10290" s="181">
        <v>6</v>
      </c>
      <c r="E10290" s="180" t="s">
        <v>14372</v>
      </c>
      <c r="F10290" s="180" t="s">
        <v>128</v>
      </c>
    </row>
    <row r="10291" spans="1:6">
      <c r="A10291" s="180" t="s">
        <v>397</v>
      </c>
      <c r="B10291" s="181">
        <v>3073</v>
      </c>
      <c r="C10291" s="181">
        <v>179000</v>
      </c>
      <c r="D10291" s="181">
        <v>6</v>
      </c>
      <c r="E10291" s="180" t="s">
        <v>14373</v>
      </c>
      <c r="F10291" s="180" t="s">
        <v>128</v>
      </c>
    </row>
    <row r="10292" spans="1:6">
      <c r="A10292" s="180" t="s">
        <v>397</v>
      </c>
      <c r="B10292" s="181">
        <v>4712</v>
      </c>
      <c r="C10292" s="181">
        <v>394400</v>
      </c>
      <c r="D10292" s="181">
        <v>5</v>
      </c>
      <c r="E10292" s="180" t="s">
        <v>14374</v>
      </c>
      <c r="F10292" s="180" t="s">
        <v>60</v>
      </c>
    </row>
    <row r="10293" spans="1:6">
      <c r="A10293" s="180" t="s">
        <v>397</v>
      </c>
      <c r="B10293" s="181">
        <v>5184</v>
      </c>
      <c r="C10293" s="181">
        <v>326400</v>
      </c>
      <c r="D10293" s="181">
        <v>6</v>
      </c>
      <c r="E10293" s="180" t="s">
        <v>14375</v>
      </c>
      <c r="F10293" s="180" t="s">
        <v>68</v>
      </c>
    </row>
    <row r="10294" spans="1:6">
      <c r="A10294" s="180" t="s">
        <v>397</v>
      </c>
      <c r="B10294" s="181">
        <v>3672</v>
      </c>
      <c r="C10294" s="181">
        <v>311200</v>
      </c>
      <c r="D10294" s="181">
        <v>6</v>
      </c>
      <c r="E10294" s="180" t="s">
        <v>14376</v>
      </c>
      <c r="F10294" s="180" t="s">
        <v>47</v>
      </c>
    </row>
    <row r="10295" spans="1:6">
      <c r="A10295" s="180" t="s">
        <v>397</v>
      </c>
      <c r="B10295" s="181">
        <v>8768</v>
      </c>
      <c r="C10295" s="181">
        <v>413600</v>
      </c>
      <c r="D10295" s="181">
        <v>7</v>
      </c>
      <c r="E10295" s="180" t="s">
        <v>14377</v>
      </c>
      <c r="F10295" s="180" t="s">
        <v>3</v>
      </c>
    </row>
    <row r="10296" spans="1:6">
      <c r="A10296" s="180" t="s">
        <v>397</v>
      </c>
      <c r="B10296" s="181">
        <v>10745</v>
      </c>
      <c r="C10296" s="181">
        <v>655300</v>
      </c>
      <c r="D10296" s="181">
        <v>8</v>
      </c>
      <c r="E10296" s="180" t="s">
        <v>14378</v>
      </c>
      <c r="F10296" s="180" t="s">
        <v>136</v>
      </c>
    </row>
    <row r="10297" spans="1:6">
      <c r="A10297" s="180" t="s">
        <v>397</v>
      </c>
      <c r="B10297" s="181">
        <v>2796</v>
      </c>
      <c r="C10297" s="181">
        <v>275400</v>
      </c>
      <c r="D10297" s="181">
        <v>4</v>
      </c>
      <c r="E10297" s="180" t="s">
        <v>14379</v>
      </c>
      <c r="F10297" s="180" t="s">
        <v>47</v>
      </c>
    </row>
    <row r="10298" spans="1:6">
      <c r="A10298" s="180" t="s">
        <v>397</v>
      </c>
      <c r="B10298" s="181">
        <v>2556</v>
      </c>
      <c r="C10298" s="181">
        <v>77100</v>
      </c>
      <c r="D10298" s="181">
        <v>4</v>
      </c>
      <c r="E10298" s="180" t="s">
        <v>14380</v>
      </c>
      <c r="F10298" s="180" t="s">
        <v>256</v>
      </c>
    </row>
    <row r="10299" spans="1:6">
      <c r="A10299" s="180" t="s">
        <v>397</v>
      </c>
      <c r="B10299" s="181">
        <v>5336</v>
      </c>
      <c r="C10299" s="181">
        <v>220300</v>
      </c>
      <c r="D10299" s="181">
        <v>7</v>
      </c>
      <c r="E10299" s="180" t="s">
        <v>14381</v>
      </c>
      <c r="F10299" s="180" t="s">
        <v>189</v>
      </c>
    </row>
    <row r="10300" spans="1:6">
      <c r="A10300" s="180" t="s">
        <v>397</v>
      </c>
      <c r="B10300" s="181">
        <v>6512</v>
      </c>
      <c r="C10300" s="181">
        <v>152200</v>
      </c>
      <c r="D10300" s="181">
        <v>6</v>
      </c>
      <c r="E10300" s="180" t="s">
        <v>14382</v>
      </c>
      <c r="F10300" s="180" t="s">
        <v>22</v>
      </c>
    </row>
    <row r="10301" spans="1:6">
      <c r="A10301" s="180" t="s">
        <v>397</v>
      </c>
      <c r="B10301" s="181">
        <v>3992</v>
      </c>
      <c r="C10301" s="181">
        <v>296700</v>
      </c>
      <c r="D10301" s="181">
        <v>4</v>
      </c>
      <c r="E10301" s="180" t="s">
        <v>14383</v>
      </c>
      <c r="F10301" s="180" t="s">
        <v>47</v>
      </c>
    </row>
    <row r="10302" spans="1:6">
      <c r="A10302" s="180" t="s">
        <v>397</v>
      </c>
      <c r="B10302" s="181">
        <v>2671</v>
      </c>
      <c r="C10302" s="181">
        <v>70300</v>
      </c>
      <c r="D10302" s="181">
        <v>4</v>
      </c>
      <c r="E10302" s="180" t="s">
        <v>14384</v>
      </c>
      <c r="F10302" s="180" t="s">
        <v>245</v>
      </c>
    </row>
    <row r="10303" spans="1:6">
      <c r="A10303" s="180" t="s">
        <v>397</v>
      </c>
      <c r="B10303" s="181">
        <v>2400</v>
      </c>
      <c r="C10303" s="181">
        <v>349500</v>
      </c>
      <c r="D10303" s="181">
        <v>4</v>
      </c>
      <c r="E10303" s="180" t="s">
        <v>14385</v>
      </c>
      <c r="F10303" s="180" t="s">
        <v>67</v>
      </c>
    </row>
    <row r="10304" spans="1:6">
      <c r="A10304" s="180" t="s">
        <v>397</v>
      </c>
      <c r="B10304" s="181">
        <v>3945</v>
      </c>
      <c r="C10304" s="181">
        <v>380100</v>
      </c>
      <c r="D10304" s="181">
        <v>4</v>
      </c>
      <c r="E10304" s="180" t="s">
        <v>14386</v>
      </c>
      <c r="F10304" s="180" t="s">
        <v>67</v>
      </c>
    </row>
    <row r="10305" spans="1:6">
      <c r="A10305" s="180" t="s">
        <v>397</v>
      </c>
      <c r="B10305" s="181">
        <v>7550</v>
      </c>
      <c r="C10305" s="181">
        <v>172300</v>
      </c>
      <c r="D10305" s="181">
        <v>4</v>
      </c>
      <c r="E10305" s="180" t="s">
        <v>14387</v>
      </c>
      <c r="F10305" s="180" t="s">
        <v>22</v>
      </c>
    </row>
    <row r="10306" spans="1:6">
      <c r="A10306" s="180" t="s">
        <v>397</v>
      </c>
      <c r="B10306" s="181">
        <v>5055</v>
      </c>
      <c r="C10306" s="181">
        <v>622400</v>
      </c>
      <c r="D10306" s="181">
        <v>4</v>
      </c>
      <c r="E10306" s="180" t="s">
        <v>14388</v>
      </c>
      <c r="F10306" s="180" t="s">
        <v>67</v>
      </c>
    </row>
    <row r="10307" spans="1:6">
      <c r="A10307" s="180" t="s">
        <v>397</v>
      </c>
      <c r="B10307" s="181">
        <v>7998</v>
      </c>
      <c r="C10307" s="181">
        <v>86300</v>
      </c>
      <c r="D10307" s="181">
        <v>8</v>
      </c>
      <c r="E10307" s="180" t="s">
        <v>14389</v>
      </c>
      <c r="F10307" s="180" t="s">
        <v>160</v>
      </c>
    </row>
    <row r="10308" spans="1:6">
      <c r="A10308" s="180" t="s">
        <v>397</v>
      </c>
      <c r="B10308" s="181">
        <v>3699</v>
      </c>
      <c r="C10308" s="181">
        <v>71600</v>
      </c>
      <c r="D10308" s="181">
        <v>4</v>
      </c>
      <c r="E10308" s="180" t="s">
        <v>14390</v>
      </c>
      <c r="F10308" s="180" t="s">
        <v>22</v>
      </c>
    </row>
    <row r="10309" spans="1:6">
      <c r="A10309" s="180" t="s">
        <v>397</v>
      </c>
      <c r="B10309" s="181">
        <v>4028</v>
      </c>
      <c r="C10309" s="181">
        <v>167900</v>
      </c>
      <c r="D10309" s="181">
        <v>4</v>
      </c>
      <c r="E10309" s="180" t="s">
        <v>14391</v>
      </c>
      <c r="F10309" s="180" t="s">
        <v>288</v>
      </c>
    </row>
    <row r="10310" spans="1:6">
      <c r="A10310" s="180" t="s">
        <v>397</v>
      </c>
      <c r="B10310" s="181">
        <v>6400</v>
      </c>
      <c r="C10310" s="181">
        <v>89100</v>
      </c>
      <c r="D10310" s="181">
        <v>4</v>
      </c>
      <c r="E10310" s="180" t="s">
        <v>14392</v>
      </c>
      <c r="F10310" s="180" t="s">
        <v>22</v>
      </c>
    </row>
    <row r="10311" spans="1:6">
      <c r="A10311" s="180" t="s">
        <v>397</v>
      </c>
      <c r="B10311" s="181">
        <v>6948</v>
      </c>
      <c r="C10311" s="181">
        <v>424400</v>
      </c>
      <c r="D10311" s="181">
        <v>7</v>
      </c>
      <c r="E10311" s="180" t="s">
        <v>14393</v>
      </c>
      <c r="F10311" s="180" t="s">
        <v>47</v>
      </c>
    </row>
    <row r="10312" spans="1:6">
      <c r="A10312" s="180" t="s">
        <v>397</v>
      </c>
      <c r="B10312" s="181">
        <v>5661</v>
      </c>
      <c r="C10312" s="181">
        <v>487000</v>
      </c>
      <c r="D10312" s="181">
        <v>6</v>
      </c>
      <c r="E10312" s="180" t="s">
        <v>14394</v>
      </c>
      <c r="F10312" s="180" t="s">
        <v>47</v>
      </c>
    </row>
    <row r="10313" spans="1:6">
      <c r="A10313" s="180" t="s">
        <v>397</v>
      </c>
      <c r="B10313" s="181">
        <v>3536</v>
      </c>
      <c r="C10313" s="181">
        <v>289200</v>
      </c>
      <c r="D10313" s="181">
        <v>4</v>
      </c>
      <c r="E10313" s="180" t="s">
        <v>14395</v>
      </c>
      <c r="F10313" s="180" t="s">
        <v>133</v>
      </c>
    </row>
    <row r="10314" spans="1:6">
      <c r="A10314" s="180" t="s">
        <v>397</v>
      </c>
      <c r="B10314" s="181">
        <v>4868</v>
      </c>
      <c r="C10314" s="181">
        <v>299000</v>
      </c>
      <c r="D10314" s="181">
        <v>5</v>
      </c>
      <c r="E10314" s="180" t="s">
        <v>14396</v>
      </c>
      <c r="F10314" s="180" t="s">
        <v>47</v>
      </c>
    </row>
    <row r="10315" spans="1:6">
      <c r="A10315" s="180" t="s">
        <v>397</v>
      </c>
      <c r="B10315" s="181">
        <v>9470</v>
      </c>
      <c r="C10315" s="181">
        <v>557600</v>
      </c>
      <c r="D10315" s="181">
        <v>8</v>
      </c>
      <c r="E10315" s="180" t="s">
        <v>14397</v>
      </c>
      <c r="F10315" s="180" t="s">
        <v>3</v>
      </c>
    </row>
    <row r="10316" spans="1:6">
      <c r="A10316" s="180" t="s">
        <v>397</v>
      </c>
      <c r="B10316" s="181">
        <v>8700</v>
      </c>
      <c r="C10316" s="181">
        <v>228200</v>
      </c>
      <c r="D10316" s="181">
        <v>6</v>
      </c>
      <c r="E10316" s="180" t="s">
        <v>14398</v>
      </c>
      <c r="F10316" s="180" t="s">
        <v>68</v>
      </c>
    </row>
    <row r="10317" spans="1:6">
      <c r="A10317" s="180" t="s">
        <v>397</v>
      </c>
      <c r="B10317" s="181">
        <v>4881</v>
      </c>
      <c r="C10317" s="181">
        <v>147300</v>
      </c>
      <c r="D10317" s="181">
        <v>5</v>
      </c>
      <c r="E10317" s="180" t="s">
        <v>14399</v>
      </c>
      <c r="F10317" s="180" t="s">
        <v>22</v>
      </c>
    </row>
    <row r="10318" spans="1:6">
      <c r="A10318" s="180" t="s">
        <v>397</v>
      </c>
      <c r="B10318" s="181">
        <v>3306</v>
      </c>
      <c r="C10318" s="181">
        <v>600300</v>
      </c>
      <c r="D10318" s="181">
        <v>6</v>
      </c>
      <c r="E10318" s="180" t="s">
        <v>14400</v>
      </c>
      <c r="F10318" s="180" t="s">
        <v>144</v>
      </c>
    </row>
    <row r="10319" spans="1:6">
      <c r="A10319" s="180" t="s">
        <v>397</v>
      </c>
      <c r="B10319" s="181">
        <v>5962</v>
      </c>
      <c r="C10319" s="181">
        <v>463300</v>
      </c>
      <c r="D10319" s="181">
        <v>6</v>
      </c>
      <c r="E10319" s="180" t="s">
        <v>14401</v>
      </c>
      <c r="F10319" s="180" t="s">
        <v>220</v>
      </c>
    </row>
    <row r="10320" spans="1:6">
      <c r="A10320" s="180" t="s">
        <v>397</v>
      </c>
      <c r="B10320" s="181">
        <v>4160</v>
      </c>
      <c r="C10320" s="181">
        <v>76200</v>
      </c>
      <c r="D10320" s="181">
        <v>4</v>
      </c>
      <c r="E10320" s="180" t="s">
        <v>14402</v>
      </c>
      <c r="F10320" s="180" t="s">
        <v>160</v>
      </c>
    </row>
    <row r="10321" spans="1:6">
      <c r="A10321" s="180" t="s">
        <v>397</v>
      </c>
      <c r="B10321" s="181">
        <v>4632</v>
      </c>
      <c r="C10321" s="181">
        <v>254400</v>
      </c>
      <c r="D10321" s="181">
        <v>6</v>
      </c>
      <c r="E10321" s="180" t="s">
        <v>14403</v>
      </c>
      <c r="F10321" s="180" t="s">
        <v>118</v>
      </c>
    </row>
    <row r="10322" spans="1:6">
      <c r="A10322" s="180" t="s">
        <v>397</v>
      </c>
      <c r="B10322" s="181">
        <v>5088</v>
      </c>
      <c r="C10322" s="181">
        <v>232600</v>
      </c>
      <c r="D10322" s="181">
        <v>4</v>
      </c>
      <c r="E10322" s="180" t="s">
        <v>14404</v>
      </c>
      <c r="F10322" s="180" t="s">
        <v>3</v>
      </c>
    </row>
    <row r="10323" spans="1:6">
      <c r="A10323" s="180" t="s">
        <v>397</v>
      </c>
      <c r="B10323" s="181">
        <v>5186</v>
      </c>
      <c r="C10323" s="181">
        <v>400300</v>
      </c>
      <c r="D10323" s="181">
        <v>6</v>
      </c>
      <c r="E10323" s="180" t="s">
        <v>14405</v>
      </c>
      <c r="F10323" s="180" t="s">
        <v>136</v>
      </c>
    </row>
    <row r="10324" spans="1:6">
      <c r="A10324" s="180" t="s">
        <v>397</v>
      </c>
      <c r="B10324" s="181">
        <v>3240</v>
      </c>
      <c r="C10324" s="181">
        <v>359300</v>
      </c>
      <c r="D10324" s="181">
        <v>6</v>
      </c>
      <c r="E10324" s="180" t="s">
        <v>14406</v>
      </c>
      <c r="F10324" s="180" t="s">
        <v>47</v>
      </c>
    </row>
    <row r="10325" spans="1:6">
      <c r="A10325" s="180" t="s">
        <v>397</v>
      </c>
      <c r="B10325" s="181">
        <v>4626</v>
      </c>
      <c r="C10325" s="181">
        <v>119300</v>
      </c>
      <c r="D10325" s="181">
        <v>4</v>
      </c>
      <c r="E10325" s="180" t="s">
        <v>14407</v>
      </c>
      <c r="F10325" s="180" t="s">
        <v>160</v>
      </c>
    </row>
    <row r="10326" spans="1:6">
      <c r="A10326" s="180" t="s">
        <v>397</v>
      </c>
      <c r="B10326" s="181">
        <v>2640</v>
      </c>
      <c r="C10326" s="181">
        <v>137800</v>
      </c>
      <c r="D10326" s="181">
        <v>4</v>
      </c>
      <c r="E10326" s="180" t="s">
        <v>14408</v>
      </c>
      <c r="F10326" s="180" t="s">
        <v>68</v>
      </c>
    </row>
    <row r="10327" spans="1:6">
      <c r="A10327" s="180" t="s">
        <v>397</v>
      </c>
      <c r="B10327" s="181">
        <v>3740</v>
      </c>
      <c r="C10327" s="181">
        <v>444600</v>
      </c>
      <c r="D10327" s="181">
        <v>6</v>
      </c>
      <c r="E10327" s="180" t="s">
        <v>14409</v>
      </c>
      <c r="F10327" s="180" t="s">
        <v>67</v>
      </c>
    </row>
    <row r="10328" spans="1:6">
      <c r="A10328" s="180" t="s">
        <v>397</v>
      </c>
      <c r="B10328" s="181">
        <v>4356</v>
      </c>
      <c r="C10328" s="181">
        <v>171700</v>
      </c>
      <c r="D10328" s="181">
        <v>4</v>
      </c>
      <c r="E10328" s="180" t="s">
        <v>14410</v>
      </c>
      <c r="F10328" s="180" t="s">
        <v>288</v>
      </c>
    </row>
    <row r="10329" spans="1:6">
      <c r="A10329" s="180" t="s">
        <v>397</v>
      </c>
      <c r="B10329" s="181">
        <v>6000</v>
      </c>
      <c r="C10329" s="181">
        <v>295500</v>
      </c>
      <c r="D10329" s="181">
        <v>4</v>
      </c>
      <c r="E10329" s="180" t="s">
        <v>14411</v>
      </c>
      <c r="F10329" s="180" t="s">
        <v>60</v>
      </c>
    </row>
    <row r="10330" spans="1:6">
      <c r="A10330" s="180" t="s">
        <v>397</v>
      </c>
      <c r="B10330" s="181">
        <v>6520</v>
      </c>
      <c r="C10330" s="181">
        <v>128700</v>
      </c>
      <c r="D10330" s="181">
        <v>4</v>
      </c>
      <c r="E10330" s="180" t="s">
        <v>14412</v>
      </c>
      <c r="F10330" s="180" t="s">
        <v>22</v>
      </c>
    </row>
    <row r="10331" spans="1:6">
      <c r="A10331" s="180" t="s">
        <v>397</v>
      </c>
      <c r="B10331" s="181">
        <v>5069</v>
      </c>
      <c r="C10331" s="181">
        <v>418800</v>
      </c>
      <c r="D10331" s="181">
        <v>6</v>
      </c>
      <c r="E10331" s="180" t="s">
        <v>14413</v>
      </c>
      <c r="F10331" s="180" t="s">
        <v>126</v>
      </c>
    </row>
    <row r="10332" spans="1:6">
      <c r="A10332" s="180" t="s">
        <v>397</v>
      </c>
      <c r="B10332" s="181">
        <v>2177</v>
      </c>
      <c r="C10332" s="181">
        <v>169400</v>
      </c>
      <c r="D10332" s="181">
        <v>4</v>
      </c>
      <c r="E10332" s="180" t="s">
        <v>14414</v>
      </c>
      <c r="F10332" s="180" t="s">
        <v>118</v>
      </c>
    </row>
    <row r="10333" spans="1:6">
      <c r="A10333" s="180" t="s">
        <v>397</v>
      </c>
      <c r="B10333" s="181">
        <v>5805</v>
      </c>
      <c r="C10333" s="181">
        <v>242100</v>
      </c>
      <c r="D10333" s="181">
        <v>4</v>
      </c>
      <c r="E10333" s="180" t="s">
        <v>14415</v>
      </c>
      <c r="F10333" s="180" t="s">
        <v>3</v>
      </c>
    </row>
    <row r="10334" spans="1:6">
      <c r="A10334" s="180" t="s">
        <v>397</v>
      </c>
      <c r="B10334" s="181">
        <v>7776</v>
      </c>
      <c r="C10334" s="181">
        <v>108800</v>
      </c>
      <c r="D10334" s="181">
        <v>4</v>
      </c>
      <c r="E10334" s="180" t="s">
        <v>14416</v>
      </c>
      <c r="F10334" s="180" t="s">
        <v>22</v>
      </c>
    </row>
    <row r="10335" spans="1:6">
      <c r="A10335" s="180" t="s">
        <v>397</v>
      </c>
      <c r="B10335" s="181">
        <v>3982</v>
      </c>
      <c r="C10335" s="181">
        <v>111600</v>
      </c>
      <c r="D10335" s="181">
        <v>4</v>
      </c>
      <c r="E10335" s="180" t="s">
        <v>14417</v>
      </c>
      <c r="F10335" s="180" t="s">
        <v>22</v>
      </c>
    </row>
    <row r="10336" spans="1:6">
      <c r="A10336" s="180" t="s">
        <v>397</v>
      </c>
      <c r="B10336" s="181">
        <v>4268</v>
      </c>
      <c r="C10336" s="181">
        <v>243500</v>
      </c>
      <c r="D10336" s="181">
        <v>4</v>
      </c>
      <c r="E10336" s="180" t="s">
        <v>14418</v>
      </c>
      <c r="F10336" s="180" t="s">
        <v>194</v>
      </c>
    </row>
    <row r="10337" spans="1:6">
      <c r="A10337" s="180" t="s">
        <v>397</v>
      </c>
      <c r="B10337" s="181">
        <v>2966</v>
      </c>
      <c r="C10337" s="181">
        <v>273200</v>
      </c>
      <c r="D10337" s="181">
        <v>4</v>
      </c>
      <c r="E10337" s="180" t="s">
        <v>14419</v>
      </c>
      <c r="F10337" s="180" t="s">
        <v>47</v>
      </c>
    </row>
    <row r="10338" spans="1:6">
      <c r="A10338" s="180" t="s">
        <v>397</v>
      </c>
      <c r="B10338" s="181">
        <v>8280</v>
      </c>
      <c r="C10338" s="181">
        <v>254100</v>
      </c>
      <c r="D10338" s="181">
        <v>6</v>
      </c>
      <c r="E10338" s="180" t="s">
        <v>14420</v>
      </c>
      <c r="F10338" s="180" t="s">
        <v>68</v>
      </c>
    </row>
    <row r="10339" spans="1:6">
      <c r="A10339" s="180" t="s">
        <v>397</v>
      </c>
      <c r="B10339" s="181">
        <v>9296</v>
      </c>
      <c r="C10339" s="181">
        <v>386800</v>
      </c>
      <c r="D10339" s="181">
        <v>5</v>
      </c>
      <c r="E10339" s="180" t="s">
        <v>14421</v>
      </c>
      <c r="F10339" s="180" t="s">
        <v>60</v>
      </c>
    </row>
    <row r="10340" spans="1:6">
      <c r="A10340" s="180" t="s">
        <v>397</v>
      </c>
      <c r="B10340" s="181">
        <v>7360</v>
      </c>
      <c r="C10340" s="181">
        <v>262900</v>
      </c>
      <c r="D10340" s="181">
        <v>4</v>
      </c>
      <c r="E10340" s="180" t="s">
        <v>14422</v>
      </c>
      <c r="F10340" s="180" t="s">
        <v>3</v>
      </c>
    </row>
    <row r="10341" spans="1:6">
      <c r="A10341" s="180" t="s">
        <v>397</v>
      </c>
      <c r="B10341" s="181">
        <v>5040</v>
      </c>
      <c r="C10341" s="181">
        <v>288200</v>
      </c>
      <c r="D10341" s="181">
        <v>4</v>
      </c>
      <c r="E10341" s="180" t="s">
        <v>14423</v>
      </c>
      <c r="F10341" s="180" t="s">
        <v>3</v>
      </c>
    </row>
    <row r="10342" spans="1:6">
      <c r="A10342" s="180" t="s">
        <v>397</v>
      </c>
      <c r="B10342" s="181">
        <v>4320</v>
      </c>
      <c r="C10342" s="181">
        <v>192900</v>
      </c>
      <c r="D10342" s="181">
        <v>5</v>
      </c>
      <c r="E10342" s="180" t="s">
        <v>14424</v>
      </c>
      <c r="F10342" s="180" t="s">
        <v>128</v>
      </c>
    </row>
    <row r="10343" spans="1:6">
      <c r="A10343" s="180" t="s">
        <v>397</v>
      </c>
      <c r="B10343" s="181">
        <v>4515</v>
      </c>
      <c r="C10343" s="181">
        <v>166700</v>
      </c>
      <c r="D10343" s="181">
        <v>4</v>
      </c>
      <c r="E10343" s="180" t="s">
        <v>14425</v>
      </c>
      <c r="F10343" s="180" t="s">
        <v>189</v>
      </c>
    </row>
    <row r="10344" spans="1:6">
      <c r="A10344" s="180" t="s">
        <v>397</v>
      </c>
      <c r="B10344" s="181">
        <v>7320</v>
      </c>
      <c r="C10344" s="181">
        <v>365600</v>
      </c>
      <c r="D10344" s="181">
        <v>4</v>
      </c>
      <c r="E10344" s="180" t="s">
        <v>14426</v>
      </c>
      <c r="F10344" s="180" t="s">
        <v>60</v>
      </c>
    </row>
    <row r="10345" spans="1:6">
      <c r="A10345" s="180" t="s">
        <v>397</v>
      </c>
      <c r="B10345" s="181">
        <v>3848</v>
      </c>
      <c r="C10345" s="181">
        <v>110500</v>
      </c>
      <c r="D10345" s="181">
        <v>4</v>
      </c>
      <c r="E10345" s="180" t="s">
        <v>14427</v>
      </c>
      <c r="F10345" s="180" t="s">
        <v>22</v>
      </c>
    </row>
    <row r="10346" spans="1:6">
      <c r="A10346" s="180" t="s">
        <v>397</v>
      </c>
      <c r="B10346" s="181">
        <v>4480</v>
      </c>
      <c r="C10346" s="181">
        <v>332700</v>
      </c>
      <c r="D10346" s="181">
        <v>5</v>
      </c>
      <c r="E10346" s="180" t="s">
        <v>14428</v>
      </c>
      <c r="F10346" s="180" t="s">
        <v>47</v>
      </c>
    </row>
    <row r="10347" spans="1:6">
      <c r="A10347" s="180" t="s">
        <v>397</v>
      </c>
      <c r="B10347" s="181">
        <v>2518</v>
      </c>
      <c r="C10347" s="181">
        <v>194700</v>
      </c>
      <c r="D10347" s="181">
        <v>4</v>
      </c>
      <c r="E10347" s="180" t="s">
        <v>14429</v>
      </c>
      <c r="F10347" s="180" t="s">
        <v>118</v>
      </c>
    </row>
    <row r="10348" spans="1:6">
      <c r="A10348" s="180" t="s">
        <v>397</v>
      </c>
      <c r="B10348" s="181">
        <v>5948</v>
      </c>
      <c r="C10348" s="181">
        <v>339600</v>
      </c>
      <c r="D10348" s="181">
        <v>5</v>
      </c>
      <c r="E10348" s="180" t="s">
        <v>14430</v>
      </c>
      <c r="F10348" s="180" t="s">
        <v>128</v>
      </c>
    </row>
    <row r="10349" spans="1:6">
      <c r="A10349" s="180" t="s">
        <v>397</v>
      </c>
      <c r="B10349" s="181">
        <v>2564</v>
      </c>
      <c r="C10349" s="181">
        <v>109500</v>
      </c>
      <c r="D10349" s="181">
        <v>5</v>
      </c>
      <c r="E10349" s="180" t="s">
        <v>14431</v>
      </c>
      <c r="F10349" s="180" t="s">
        <v>160</v>
      </c>
    </row>
    <row r="10350" spans="1:6">
      <c r="A10350" s="180" t="s">
        <v>397</v>
      </c>
      <c r="B10350" s="181">
        <v>4080</v>
      </c>
      <c r="C10350" s="181">
        <v>357500</v>
      </c>
      <c r="D10350" s="181">
        <v>4</v>
      </c>
      <c r="E10350" s="180" t="s">
        <v>14432</v>
      </c>
      <c r="F10350" s="180" t="s">
        <v>136</v>
      </c>
    </row>
    <row r="10351" spans="1:6">
      <c r="A10351" s="180" t="s">
        <v>397</v>
      </c>
      <c r="B10351" s="181">
        <v>2560</v>
      </c>
      <c r="C10351" s="181">
        <v>154800</v>
      </c>
      <c r="D10351" s="181">
        <v>4</v>
      </c>
      <c r="E10351" s="180" t="s">
        <v>14433</v>
      </c>
      <c r="F10351" s="180" t="s">
        <v>68</v>
      </c>
    </row>
    <row r="10352" spans="1:6">
      <c r="A10352" s="180" t="s">
        <v>397</v>
      </c>
      <c r="B10352" s="181">
        <v>3925</v>
      </c>
      <c r="C10352" s="181">
        <v>402400</v>
      </c>
      <c r="D10352" s="181">
        <v>6</v>
      </c>
      <c r="E10352" s="180" t="s">
        <v>14434</v>
      </c>
      <c r="F10352" s="180" t="s">
        <v>47</v>
      </c>
    </row>
    <row r="10353" spans="1:6">
      <c r="A10353" s="180" t="s">
        <v>397</v>
      </c>
      <c r="B10353" s="181">
        <v>6319</v>
      </c>
      <c r="C10353" s="181">
        <v>227100</v>
      </c>
      <c r="D10353" s="181">
        <v>4</v>
      </c>
      <c r="E10353" s="180" t="s">
        <v>14435</v>
      </c>
      <c r="F10353" s="180" t="s">
        <v>245</v>
      </c>
    </row>
    <row r="10354" spans="1:6">
      <c r="A10354" s="180" t="s">
        <v>397</v>
      </c>
      <c r="B10354" s="181">
        <v>3123</v>
      </c>
      <c r="C10354" s="181">
        <v>84400</v>
      </c>
      <c r="D10354" s="181">
        <v>4</v>
      </c>
      <c r="E10354" s="180" t="s">
        <v>14436</v>
      </c>
      <c r="F10354" s="180" t="s">
        <v>245</v>
      </c>
    </row>
    <row r="10355" spans="1:6">
      <c r="A10355" s="180" t="s">
        <v>397</v>
      </c>
      <c r="B10355" s="181">
        <v>9540</v>
      </c>
      <c r="C10355" s="181">
        <v>545800</v>
      </c>
      <c r="D10355" s="181">
        <v>8</v>
      </c>
      <c r="E10355" s="180" t="s">
        <v>14437</v>
      </c>
      <c r="F10355" s="180" t="s">
        <v>3</v>
      </c>
    </row>
    <row r="10356" spans="1:6">
      <c r="A10356" s="180" t="s">
        <v>397</v>
      </c>
      <c r="B10356" s="181">
        <v>7200</v>
      </c>
      <c r="C10356" s="181">
        <v>392400</v>
      </c>
      <c r="D10356" s="181">
        <v>5</v>
      </c>
      <c r="E10356" s="180" t="s">
        <v>14438</v>
      </c>
      <c r="F10356" s="180" t="s">
        <v>3</v>
      </c>
    </row>
    <row r="10357" spans="1:6">
      <c r="A10357" s="180" t="s">
        <v>397</v>
      </c>
      <c r="B10357" s="181">
        <v>3872</v>
      </c>
      <c r="C10357" s="181">
        <v>202600</v>
      </c>
      <c r="D10357" s="181">
        <v>6</v>
      </c>
      <c r="E10357" s="180" t="s">
        <v>14439</v>
      </c>
      <c r="F10357" s="180" t="s">
        <v>128</v>
      </c>
    </row>
    <row r="10358" spans="1:6">
      <c r="A10358" s="180" t="s">
        <v>397</v>
      </c>
      <c r="B10358" s="181">
        <v>5320</v>
      </c>
      <c r="C10358" s="181">
        <v>88200</v>
      </c>
      <c r="D10358" s="181">
        <v>4</v>
      </c>
      <c r="E10358" s="180" t="s">
        <v>14440</v>
      </c>
      <c r="F10358" s="180" t="s">
        <v>22</v>
      </c>
    </row>
    <row r="10359" spans="1:6">
      <c r="A10359" s="180" t="s">
        <v>397</v>
      </c>
      <c r="B10359" s="181">
        <v>4953</v>
      </c>
      <c r="C10359" s="181">
        <v>227600</v>
      </c>
      <c r="D10359" s="181">
        <v>8</v>
      </c>
      <c r="E10359" s="180" t="s">
        <v>14441</v>
      </c>
      <c r="F10359" s="180" t="s">
        <v>68</v>
      </c>
    </row>
    <row r="10360" spans="1:6">
      <c r="A10360" s="180" t="s">
        <v>397</v>
      </c>
      <c r="B10360" s="181">
        <v>3093</v>
      </c>
      <c r="C10360" s="181">
        <v>130000</v>
      </c>
      <c r="D10360" s="181">
        <v>4</v>
      </c>
      <c r="E10360" s="180" t="s">
        <v>14442</v>
      </c>
      <c r="F10360" s="180" t="s">
        <v>160</v>
      </c>
    </row>
    <row r="10361" spans="1:6">
      <c r="A10361" s="180" t="s">
        <v>397</v>
      </c>
      <c r="B10361" s="181">
        <v>4522</v>
      </c>
      <c r="C10361" s="181">
        <v>639200</v>
      </c>
      <c r="D10361" s="181">
        <v>5</v>
      </c>
      <c r="E10361" s="180" t="s">
        <v>14443</v>
      </c>
      <c r="F10361" s="180" t="s">
        <v>67</v>
      </c>
    </row>
    <row r="10362" spans="1:6">
      <c r="A10362" s="180" t="s">
        <v>397</v>
      </c>
      <c r="B10362" s="181">
        <v>3832</v>
      </c>
      <c r="C10362" s="181">
        <v>332200</v>
      </c>
      <c r="D10362" s="181">
        <v>4</v>
      </c>
      <c r="E10362" s="180" t="s">
        <v>14444</v>
      </c>
      <c r="F10362" s="180" t="s">
        <v>128</v>
      </c>
    </row>
    <row r="10363" spans="1:6">
      <c r="A10363" s="180" t="s">
        <v>397</v>
      </c>
      <c r="B10363" s="181">
        <v>8208</v>
      </c>
      <c r="C10363" s="181">
        <v>412300</v>
      </c>
      <c r="D10363" s="181">
        <v>6</v>
      </c>
      <c r="E10363" s="180" t="s">
        <v>14445</v>
      </c>
      <c r="F10363" s="180" t="s">
        <v>3</v>
      </c>
    </row>
    <row r="10364" spans="1:6">
      <c r="A10364" s="180" t="s">
        <v>397</v>
      </c>
      <c r="B10364" s="181">
        <v>6912</v>
      </c>
      <c r="C10364" s="181">
        <v>513700</v>
      </c>
      <c r="D10364" s="181">
        <v>6</v>
      </c>
      <c r="E10364" s="180" t="s">
        <v>14446</v>
      </c>
      <c r="F10364" s="180" t="s">
        <v>3</v>
      </c>
    </row>
    <row r="10365" spans="1:6">
      <c r="A10365" s="180" t="s">
        <v>397</v>
      </c>
      <c r="B10365" s="181">
        <v>6096</v>
      </c>
      <c r="C10365" s="181">
        <v>63800</v>
      </c>
      <c r="D10365" s="181">
        <v>4</v>
      </c>
      <c r="E10365" s="180" t="s">
        <v>14447</v>
      </c>
      <c r="F10365" s="180" t="s">
        <v>22</v>
      </c>
    </row>
    <row r="10366" spans="1:6">
      <c r="A10366" s="180" t="s">
        <v>397</v>
      </c>
      <c r="B10366" s="181">
        <v>7680</v>
      </c>
      <c r="C10366" s="181">
        <v>313700</v>
      </c>
      <c r="D10366" s="181">
        <v>4</v>
      </c>
      <c r="E10366" s="180" t="s">
        <v>14448</v>
      </c>
      <c r="F10366" s="180" t="s">
        <v>3</v>
      </c>
    </row>
    <row r="10367" spans="1:6">
      <c r="A10367" s="180" t="s">
        <v>397</v>
      </c>
      <c r="B10367" s="181">
        <v>2640</v>
      </c>
      <c r="C10367" s="181">
        <v>306100</v>
      </c>
      <c r="D10367" s="181">
        <v>4</v>
      </c>
      <c r="E10367" s="180" t="s">
        <v>14449</v>
      </c>
      <c r="F10367" s="180" t="s">
        <v>136</v>
      </c>
    </row>
    <row r="10368" spans="1:6">
      <c r="A10368" s="180" t="s">
        <v>397</v>
      </c>
      <c r="B10368" s="181">
        <v>1083</v>
      </c>
      <c r="C10368" s="181">
        <v>245000</v>
      </c>
      <c r="D10368" s="181">
        <v>4</v>
      </c>
      <c r="E10368" s="180" t="s">
        <v>14450</v>
      </c>
      <c r="F10368" s="180" t="s">
        <v>189</v>
      </c>
    </row>
    <row r="10369" spans="1:6">
      <c r="A10369" s="180" t="s">
        <v>397</v>
      </c>
      <c r="B10369" s="181">
        <v>8240</v>
      </c>
      <c r="C10369" s="181">
        <v>517400</v>
      </c>
      <c r="D10369" s="181">
        <v>6</v>
      </c>
      <c r="E10369" s="180" t="s">
        <v>14451</v>
      </c>
      <c r="F10369" s="180" t="s">
        <v>60</v>
      </c>
    </row>
    <row r="10370" spans="1:6">
      <c r="A10370" s="180" t="s">
        <v>397</v>
      </c>
      <c r="B10370" s="181">
        <v>2700</v>
      </c>
      <c r="C10370" s="181">
        <v>186600</v>
      </c>
      <c r="D10370" s="181">
        <v>4</v>
      </c>
      <c r="E10370" s="180" t="s">
        <v>14452</v>
      </c>
      <c r="F10370" s="180" t="s">
        <v>128</v>
      </c>
    </row>
    <row r="10371" spans="1:6">
      <c r="A10371" s="180" t="s">
        <v>397</v>
      </c>
      <c r="B10371" s="181">
        <v>2185</v>
      </c>
      <c r="C10371" s="181">
        <v>98600</v>
      </c>
      <c r="D10371" s="181">
        <v>4</v>
      </c>
      <c r="E10371" s="180" t="s">
        <v>14453</v>
      </c>
      <c r="F10371" s="180" t="s">
        <v>160</v>
      </c>
    </row>
    <row r="10372" spans="1:6">
      <c r="A10372" s="180" t="s">
        <v>397</v>
      </c>
      <c r="B10372" s="181">
        <v>2825</v>
      </c>
      <c r="C10372" s="181">
        <v>158700</v>
      </c>
      <c r="D10372" s="181">
        <v>4</v>
      </c>
      <c r="E10372" s="180" t="s">
        <v>14454</v>
      </c>
      <c r="F10372" s="180" t="s">
        <v>118</v>
      </c>
    </row>
    <row r="10373" spans="1:6">
      <c r="A10373" s="180" t="s">
        <v>397</v>
      </c>
      <c r="B10373" s="181">
        <v>4860</v>
      </c>
      <c r="C10373" s="181">
        <v>378900</v>
      </c>
      <c r="D10373" s="181">
        <v>7</v>
      </c>
      <c r="E10373" s="180" t="s">
        <v>14455</v>
      </c>
      <c r="F10373" s="180" t="s">
        <v>124</v>
      </c>
    </row>
    <row r="10374" spans="1:6">
      <c r="A10374" s="180" t="s">
        <v>397</v>
      </c>
      <c r="B10374" s="181">
        <v>3526</v>
      </c>
      <c r="C10374" s="181">
        <v>334100</v>
      </c>
      <c r="D10374" s="181">
        <v>4</v>
      </c>
      <c r="E10374" s="180" t="s">
        <v>14456</v>
      </c>
      <c r="F10374" s="180" t="s">
        <v>126</v>
      </c>
    </row>
    <row r="10375" spans="1:6">
      <c r="A10375" s="180" t="s">
        <v>397</v>
      </c>
      <c r="B10375" s="181">
        <v>9785</v>
      </c>
      <c r="C10375" s="181">
        <v>715900</v>
      </c>
      <c r="D10375" s="181">
        <v>8</v>
      </c>
      <c r="E10375" s="180" t="s">
        <v>14457</v>
      </c>
      <c r="F10375" s="180" t="s">
        <v>3</v>
      </c>
    </row>
    <row r="10376" spans="1:6">
      <c r="A10376" s="180" t="s">
        <v>397</v>
      </c>
      <c r="B10376" s="181">
        <v>4320</v>
      </c>
      <c r="C10376" s="181">
        <v>84400</v>
      </c>
      <c r="D10376" s="181">
        <v>4</v>
      </c>
      <c r="E10376" s="180" t="s">
        <v>14458</v>
      </c>
      <c r="F10376" s="180" t="s">
        <v>22</v>
      </c>
    </row>
    <row r="10377" spans="1:6">
      <c r="A10377" s="180" t="s">
        <v>397</v>
      </c>
      <c r="B10377" s="181">
        <v>3360</v>
      </c>
      <c r="C10377" s="181">
        <v>117900</v>
      </c>
      <c r="D10377" s="181">
        <v>4</v>
      </c>
      <c r="E10377" s="180" t="s">
        <v>14459</v>
      </c>
      <c r="F10377" s="180" t="s">
        <v>160</v>
      </c>
    </row>
    <row r="10378" spans="1:6">
      <c r="A10378" s="180" t="s">
        <v>397</v>
      </c>
      <c r="B10378" s="181">
        <v>10631</v>
      </c>
      <c r="C10378" s="181">
        <v>509300</v>
      </c>
      <c r="D10378" s="181">
        <v>7</v>
      </c>
      <c r="E10378" s="180" t="s">
        <v>14460</v>
      </c>
      <c r="F10378" s="180" t="s">
        <v>47</v>
      </c>
    </row>
    <row r="10379" spans="1:6">
      <c r="A10379" s="180" t="s">
        <v>397</v>
      </c>
      <c r="B10379" s="181">
        <v>2659</v>
      </c>
      <c r="C10379" s="181">
        <v>263700</v>
      </c>
      <c r="D10379" s="181">
        <v>4</v>
      </c>
      <c r="E10379" s="180" t="s">
        <v>14461</v>
      </c>
      <c r="F10379" s="180" t="s">
        <v>67</v>
      </c>
    </row>
    <row r="10380" spans="1:6">
      <c r="A10380" s="180" t="s">
        <v>397</v>
      </c>
      <c r="B10380" s="181">
        <v>2487</v>
      </c>
      <c r="C10380" s="181">
        <v>269100</v>
      </c>
      <c r="D10380" s="181">
        <v>4</v>
      </c>
      <c r="E10380" s="180" t="s">
        <v>14462</v>
      </c>
      <c r="F10380" s="180" t="s">
        <v>47</v>
      </c>
    </row>
    <row r="10381" spans="1:6">
      <c r="A10381" s="180" t="s">
        <v>397</v>
      </c>
      <c r="B10381" s="181">
        <v>5784</v>
      </c>
      <c r="C10381" s="181">
        <v>165100</v>
      </c>
      <c r="D10381" s="181">
        <v>4</v>
      </c>
      <c r="E10381" s="180" t="s">
        <v>14463</v>
      </c>
      <c r="F10381" s="180" t="s">
        <v>22</v>
      </c>
    </row>
    <row r="10382" spans="1:6">
      <c r="A10382" s="180" t="s">
        <v>397</v>
      </c>
      <c r="B10382" s="181">
        <v>4420</v>
      </c>
      <c r="C10382" s="181">
        <v>251400</v>
      </c>
      <c r="D10382" s="181">
        <v>4</v>
      </c>
      <c r="E10382" s="180" t="s">
        <v>14464</v>
      </c>
      <c r="F10382" s="180" t="s">
        <v>3</v>
      </c>
    </row>
    <row r="10383" spans="1:6">
      <c r="A10383" s="180" t="s">
        <v>397</v>
      </c>
      <c r="B10383" s="181">
        <v>12640</v>
      </c>
      <c r="C10383" s="181">
        <v>551200</v>
      </c>
      <c r="D10383" s="181">
        <v>8</v>
      </c>
      <c r="E10383" s="180" t="s">
        <v>14465</v>
      </c>
      <c r="F10383" s="180" t="s">
        <v>3</v>
      </c>
    </row>
    <row r="10384" spans="1:6">
      <c r="A10384" s="180" t="s">
        <v>397</v>
      </c>
      <c r="B10384" s="181">
        <v>5584</v>
      </c>
      <c r="C10384" s="181">
        <v>230500</v>
      </c>
      <c r="D10384" s="181">
        <v>4</v>
      </c>
      <c r="E10384" s="180" t="s">
        <v>14466</v>
      </c>
      <c r="F10384" s="180" t="s">
        <v>3</v>
      </c>
    </row>
    <row r="10385" spans="1:6">
      <c r="A10385" s="180" t="s">
        <v>397</v>
      </c>
      <c r="B10385" s="181">
        <v>5247</v>
      </c>
      <c r="C10385" s="181">
        <v>313800</v>
      </c>
      <c r="D10385" s="181">
        <v>7</v>
      </c>
      <c r="E10385" s="180" t="s">
        <v>14467</v>
      </c>
      <c r="F10385" s="180" t="s">
        <v>128</v>
      </c>
    </row>
    <row r="10386" spans="1:6">
      <c r="A10386" s="180" t="s">
        <v>397</v>
      </c>
      <c r="B10386" s="181">
        <v>3697</v>
      </c>
      <c r="C10386" s="181">
        <v>192900</v>
      </c>
      <c r="D10386" s="181">
        <v>4</v>
      </c>
      <c r="E10386" s="180" t="s">
        <v>14468</v>
      </c>
      <c r="F10386" s="180" t="s">
        <v>160</v>
      </c>
    </row>
    <row r="10387" spans="1:6">
      <c r="A10387" s="180" t="s">
        <v>397</v>
      </c>
      <c r="B10387" s="181">
        <v>5040</v>
      </c>
      <c r="C10387" s="181">
        <v>66400</v>
      </c>
      <c r="D10387" s="181">
        <v>4</v>
      </c>
      <c r="E10387" s="180" t="s">
        <v>14469</v>
      </c>
      <c r="F10387" s="180" t="s">
        <v>22</v>
      </c>
    </row>
    <row r="10388" spans="1:6">
      <c r="A10388" s="180" t="s">
        <v>397</v>
      </c>
      <c r="B10388" s="181">
        <v>6216</v>
      </c>
      <c r="C10388" s="181">
        <v>388200</v>
      </c>
      <c r="D10388" s="181">
        <v>4</v>
      </c>
      <c r="E10388" s="180" t="s">
        <v>14470</v>
      </c>
      <c r="F10388" s="180" t="s">
        <v>60</v>
      </c>
    </row>
    <row r="10389" spans="1:6">
      <c r="A10389" s="180" t="s">
        <v>397</v>
      </c>
      <c r="B10389" s="181">
        <v>4774</v>
      </c>
      <c r="C10389" s="181">
        <v>255000</v>
      </c>
      <c r="D10389" s="181">
        <v>4</v>
      </c>
      <c r="E10389" s="180" t="s">
        <v>14471</v>
      </c>
      <c r="F10389" s="180" t="s">
        <v>189</v>
      </c>
    </row>
    <row r="10390" spans="1:6">
      <c r="A10390" s="180" t="s">
        <v>397</v>
      </c>
      <c r="B10390" s="181">
        <v>11020</v>
      </c>
      <c r="C10390" s="181">
        <v>686200</v>
      </c>
      <c r="D10390" s="181">
        <v>8</v>
      </c>
      <c r="E10390" s="180" t="s">
        <v>14472</v>
      </c>
      <c r="F10390" s="180" t="s">
        <v>3</v>
      </c>
    </row>
    <row r="10391" spans="1:6">
      <c r="A10391" s="180" t="s">
        <v>397</v>
      </c>
      <c r="B10391" s="181">
        <v>8136</v>
      </c>
      <c r="C10391" s="181">
        <v>558900</v>
      </c>
      <c r="D10391" s="181">
        <v>8</v>
      </c>
      <c r="E10391" s="180" t="s">
        <v>14473</v>
      </c>
      <c r="F10391" s="180" t="s">
        <v>3</v>
      </c>
    </row>
    <row r="10392" spans="1:6">
      <c r="A10392" s="180" t="s">
        <v>397</v>
      </c>
      <c r="B10392" s="181">
        <v>5247</v>
      </c>
      <c r="C10392" s="181">
        <v>465500</v>
      </c>
      <c r="D10392" s="181">
        <v>6</v>
      </c>
      <c r="E10392" s="180" t="s">
        <v>14474</v>
      </c>
      <c r="F10392" s="180" t="s">
        <v>118</v>
      </c>
    </row>
    <row r="10393" spans="1:6">
      <c r="A10393" s="180" t="s">
        <v>397</v>
      </c>
      <c r="B10393" s="181">
        <v>5043</v>
      </c>
      <c r="C10393" s="181">
        <v>391600</v>
      </c>
      <c r="D10393" s="181">
        <v>6</v>
      </c>
      <c r="E10393" s="180" t="s">
        <v>14475</v>
      </c>
      <c r="F10393" s="180" t="s">
        <v>47</v>
      </c>
    </row>
    <row r="10394" spans="1:6">
      <c r="A10394" s="180" t="s">
        <v>397</v>
      </c>
      <c r="B10394" s="181">
        <v>3372</v>
      </c>
      <c r="C10394" s="181">
        <v>129800</v>
      </c>
      <c r="D10394" s="181">
        <v>4</v>
      </c>
      <c r="E10394" s="180" t="s">
        <v>14476</v>
      </c>
      <c r="F10394" s="180" t="s">
        <v>160</v>
      </c>
    </row>
    <row r="10395" spans="1:6">
      <c r="A10395" s="180" t="s">
        <v>397</v>
      </c>
      <c r="B10395" s="181">
        <v>2816</v>
      </c>
      <c r="C10395" s="181">
        <v>131000</v>
      </c>
      <c r="D10395" s="181">
        <v>4</v>
      </c>
      <c r="E10395" s="180" t="s">
        <v>14477</v>
      </c>
      <c r="F10395" s="180" t="s">
        <v>160</v>
      </c>
    </row>
    <row r="10396" spans="1:6">
      <c r="A10396" s="180" t="s">
        <v>397</v>
      </c>
      <c r="B10396" s="181">
        <v>2942</v>
      </c>
      <c r="C10396" s="181">
        <v>139000</v>
      </c>
      <c r="D10396" s="181">
        <v>5</v>
      </c>
      <c r="E10396" s="180" t="s">
        <v>14478</v>
      </c>
      <c r="F10396" s="180" t="s">
        <v>176</v>
      </c>
    </row>
    <row r="10397" spans="1:6">
      <c r="A10397" s="180" t="s">
        <v>397</v>
      </c>
      <c r="B10397" s="181">
        <v>3481</v>
      </c>
      <c r="C10397" s="181">
        <v>311200</v>
      </c>
      <c r="D10397" s="181">
        <v>4</v>
      </c>
      <c r="E10397" s="180" t="s">
        <v>14479</v>
      </c>
      <c r="F10397" s="180" t="s">
        <v>47</v>
      </c>
    </row>
    <row r="10398" spans="1:6">
      <c r="A10398" s="180" t="s">
        <v>397</v>
      </c>
      <c r="B10398" s="181">
        <v>2565</v>
      </c>
      <c r="C10398" s="181">
        <v>249400</v>
      </c>
      <c r="D10398" s="181">
        <v>4</v>
      </c>
      <c r="E10398" s="180" t="s">
        <v>14480</v>
      </c>
      <c r="F10398" s="180" t="s">
        <v>133</v>
      </c>
    </row>
    <row r="10399" spans="1:6">
      <c r="A10399" s="180" t="s">
        <v>397</v>
      </c>
      <c r="B10399" s="181">
        <v>5130</v>
      </c>
      <c r="C10399" s="181">
        <v>348700</v>
      </c>
      <c r="D10399" s="181">
        <v>4</v>
      </c>
      <c r="E10399" s="180" t="s">
        <v>14481</v>
      </c>
      <c r="F10399" s="180" t="s">
        <v>3</v>
      </c>
    </row>
    <row r="10400" spans="1:6">
      <c r="A10400" s="180" t="s">
        <v>397</v>
      </c>
      <c r="B10400" s="181">
        <v>3284</v>
      </c>
      <c r="C10400" s="181">
        <v>224000</v>
      </c>
      <c r="D10400" s="181">
        <v>5</v>
      </c>
      <c r="E10400" s="180" t="s">
        <v>14482</v>
      </c>
      <c r="F10400" s="180" t="s">
        <v>118</v>
      </c>
    </row>
    <row r="10401" spans="1:6">
      <c r="A10401" s="180" t="s">
        <v>397</v>
      </c>
      <c r="B10401" s="181">
        <v>6648</v>
      </c>
      <c r="C10401" s="181">
        <v>439700</v>
      </c>
      <c r="D10401" s="181">
        <v>6</v>
      </c>
      <c r="E10401" s="180" t="s">
        <v>14483</v>
      </c>
      <c r="F10401" s="180" t="s">
        <v>47</v>
      </c>
    </row>
    <row r="10402" spans="1:6">
      <c r="A10402" s="180" t="s">
        <v>397</v>
      </c>
      <c r="B10402" s="181">
        <v>3034</v>
      </c>
      <c r="C10402" s="181">
        <v>292000</v>
      </c>
      <c r="D10402" s="181">
        <v>4</v>
      </c>
      <c r="E10402" s="180" t="s">
        <v>14484</v>
      </c>
      <c r="F10402" s="180" t="s">
        <v>47</v>
      </c>
    </row>
    <row r="10403" spans="1:6">
      <c r="A10403" s="180" t="s">
        <v>397</v>
      </c>
      <c r="B10403" s="181">
        <v>4559</v>
      </c>
      <c r="C10403" s="181">
        <v>593600</v>
      </c>
      <c r="D10403" s="181">
        <v>4</v>
      </c>
      <c r="E10403" s="180" t="s">
        <v>14485</v>
      </c>
      <c r="F10403" s="180" t="s">
        <v>67</v>
      </c>
    </row>
    <row r="10404" spans="1:6">
      <c r="A10404" s="180" t="s">
        <v>397</v>
      </c>
      <c r="B10404" s="181">
        <v>3316</v>
      </c>
      <c r="C10404" s="181">
        <v>257600</v>
      </c>
      <c r="D10404" s="181">
        <v>4</v>
      </c>
      <c r="E10404" s="180" t="s">
        <v>14486</v>
      </c>
      <c r="F10404" s="180" t="s">
        <v>133</v>
      </c>
    </row>
    <row r="10405" spans="1:6">
      <c r="A10405" s="180" t="s">
        <v>397</v>
      </c>
      <c r="B10405" s="181">
        <v>6727</v>
      </c>
      <c r="C10405" s="181">
        <v>339800</v>
      </c>
      <c r="D10405" s="181">
        <v>8</v>
      </c>
      <c r="E10405" s="180" t="s">
        <v>14487</v>
      </c>
      <c r="F10405" s="180" t="s">
        <v>47</v>
      </c>
    </row>
    <row r="10406" spans="1:6">
      <c r="A10406" s="180" t="s">
        <v>397</v>
      </c>
      <c r="B10406" s="181">
        <v>6284</v>
      </c>
      <c r="C10406" s="181">
        <v>213500</v>
      </c>
      <c r="D10406" s="181">
        <v>4</v>
      </c>
      <c r="E10406" s="180" t="s">
        <v>14488</v>
      </c>
      <c r="F10406" s="180" t="s">
        <v>3</v>
      </c>
    </row>
    <row r="10407" spans="1:6">
      <c r="A10407" s="180" t="s">
        <v>397</v>
      </c>
      <c r="B10407" s="181">
        <v>3990</v>
      </c>
      <c r="C10407" s="181">
        <v>196800</v>
      </c>
      <c r="D10407" s="181">
        <v>4</v>
      </c>
      <c r="E10407" s="180" t="s">
        <v>14489</v>
      </c>
      <c r="F10407" s="180" t="s">
        <v>68</v>
      </c>
    </row>
    <row r="10408" spans="1:6">
      <c r="A10408" s="180" t="s">
        <v>397</v>
      </c>
      <c r="B10408" s="181">
        <v>4800</v>
      </c>
      <c r="C10408" s="181">
        <v>269600</v>
      </c>
      <c r="D10408" s="181">
        <v>4</v>
      </c>
      <c r="E10408" s="180" t="s">
        <v>14490</v>
      </c>
      <c r="F10408" s="180" t="s">
        <v>60</v>
      </c>
    </row>
    <row r="10409" spans="1:6">
      <c r="A10409" s="180" t="s">
        <v>397</v>
      </c>
      <c r="B10409" s="181">
        <v>2440</v>
      </c>
      <c r="C10409" s="181">
        <v>191900</v>
      </c>
      <c r="D10409" s="181">
        <v>4</v>
      </c>
      <c r="E10409" s="180" t="s">
        <v>14491</v>
      </c>
      <c r="F10409" s="180" t="s">
        <v>118</v>
      </c>
    </row>
    <row r="10410" spans="1:6">
      <c r="A10410" s="180" t="s">
        <v>397</v>
      </c>
      <c r="B10410" s="181">
        <v>6016</v>
      </c>
      <c r="C10410" s="181">
        <v>325600</v>
      </c>
      <c r="D10410" s="181">
        <v>4</v>
      </c>
      <c r="E10410" s="180" t="s">
        <v>14492</v>
      </c>
      <c r="F10410" s="180" t="s">
        <v>60</v>
      </c>
    </row>
    <row r="10411" spans="1:6">
      <c r="A10411" s="180" t="s">
        <v>397</v>
      </c>
      <c r="B10411" s="181">
        <v>3300</v>
      </c>
      <c r="C10411" s="181">
        <v>142800</v>
      </c>
      <c r="D10411" s="181">
        <v>4</v>
      </c>
      <c r="E10411" s="180" t="s">
        <v>14493</v>
      </c>
      <c r="F10411" s="180" t="s">
        <v>128</v>
      </c>
    </row>
    <row r="10412" spans="1:6">
      <c r="A10412" s="180" t="s">
        <v>397</v>
      </c>
      <c r="B10412" s="181">
        <v>6624</v>
      </c>
      <c r="C10412" s="181">
        <v>270400</v>
      </c>
      <c r="D10412" s="181">
        <v>4</v>
      </c>
      <c r="E10412" s="180" t="s">
        <v>14494</v>
      </c>
      <c r="F10412" s="180" t="s">
        <v>3</v>
      </c>
    </row>
    <row r="10413" spans="1:6">
      <c r="A10413" s="180" t="s">
        <v>397</v>
      </c>
      <c r="B10413" s="181">
        <v>9216</v>
      </c>
      <c r="C10413" s="181">
        <v>447000</v>
      </c>
      <c r="D10413" s="181">
        <v>4</v>
      </c>
      <c r="E10413" s="180" t="s">
        <v>14495</v>
      </c>
      <c r="F10413" s="180" t="s">
        <v>270</v>
      </c>
    </row>
    <row r="10414" spans="1:6">
      <c r="A10414" s="180" t="s">
        <v>397</v>
      </c>
      <c r="B10414" s="181">
        <v>5380</v>
      </c>
      <c r="C10414" s="181">
        <v>304200</v>
      </c>
      <c r="D10414" s="181">
        <v>4</v>
      </c>
      <c r="E10414" s="180" t="s">
        <v>14496</v>
      </c>
      <c r="F10414" s="180" t="s">
        <v>282</v>
      </c>
    </row>
    <row r="10415" spans="1:6">
      <c r="A10415" s="180" t="s">
        <v>397</v>
      </c>
      <c r="B10415" s="181">
        <v>3281</v>
      </c>
      <c r="C10415" s="181">
        <v>211400</v>
      </c>
      <c r="D10415" s="181">
        <v>4</v>
      </c>
      <c r="E10415" s="180" t="s">
        <v>14497</v>
      </c>
      <c r="F10415" s="180" t="s">
        <v>194</v>
      </c>
    </row>
    <row r="10416" spans="1:6">
      <c r="A10416" s="180" t="s">
        <v>397</v>
      </c>
      <c r="B10416" s="181">
        <v>6648</v>
      </c>
      <c r="C10416" s="181">
        <v>107000</v>
      </c>
      <c r="D10416" s="181">
        <v>4</v>
      </c>
      <c r="E10416" s="180" t="s">
        <v>14498</v>
      </c>
      <c r="F10416" s="180" t="s">
        <v>22</v>
      </c>
    </row>
    <row r="10417" spans="1:6">
      <c r="A10417" s="180" t="s">
        <v>397</v>
      </c>
      <c r="B10417" s="181">
        <v>3148</v>
      </c>
      <c r="C10417" s="181">
        <v>159800</v>
      </c>
      <c r="D10417" s="181">
        <v>4</v>
      </c>
      <c r="E10417" s="180" t="s">
        <v>14499</v>
      </c>
      <c r="F10417" s="180" t="s">
        <v>160</v>
      </c>
    </row>
    <row r="10418" spans="1:6">
      <c r="A10418" s="180" t="s">
        <v>397</v>
      </c>
      <c r="B10418" s="181">
        <v>5550</v>
      </c>
      <c r="C10418" s="181">
        <v>403700</v>
      </c>
      <c r="D10418" s="181">
        <v>6</v>
      </c>
      <c r="E10418" s="180" t="s">
        <v>14500</v>
      </c>
      <c r="F10418" s="180" t="s">
        <v>3</v>
      </c>
    </row>
    <row r="10419" spans="1:6">
      <c r="A10419" s="180" t="s">
        <v>397</v>
      </c>
      <c r="B10419" s="181">
        <v>5124</v>
      </c>
      <c r="C10419" s="181">
        <v>326000</v>
      </c>
      <c r="D10419" s="181">
        <v>5</v>
      </c>
      <c r="E10419" s="180" t="s">
        <v>14501</v>
      </c>
      <c r="F10419" s="180" t="s">
        <v>118</v>
      </c>
    </row>
    <row r="10420" spans="1:6">
      <c r="A10420" s="180" t="s">
        <v>397</v>
      </c>
      <c r="B10420" s="181">
        <v>3432</v>
      </c>
      <c r="C10420" s="181">
        <v>208600</v>
      </c>
      <c r="D10420" s="181">
        <v>4</v>
      </c>
      <c r="E10420" s="180" t="s">
        <v>14502</v>
      </c>
      <c r="F10420" s="180" t="s">
        <v>320</v>
      </c>
    </row>
    <row r="10421" spans="1:6">
      <c r="A10421" s="180" t="s">
        <v>397</v>
      </c>
      <c r="B10421" s="181">
        <v>6560</v>
      </c>
      <c r="C10421" s="181">
        <v>111000</v>
      </c>
      <c r="D10421" s="181">
        <v>4</v>
      </c>
      <c r="E10421" s="180" t="s">
        <v>14503</v>
      </c>
      <c r="F10421" s="180" t="s">
        <v>22</v>
      </c>
    </row>
    <row r="10422" spans="1:6">
      <c r="A10422" s="180" t="s">
        <v>397</v>
      </c>
      <c r="B10422" s="181">
        <v>5000</v>
      </c>
      <c r="C10422" s="181">
        <v>349000</v>
      </c>
      <c r="D10422" s="181">
        <v>4</v>
      </c>
      <c r="E10422" s="180" t="s">
        <v>14504</v>
      </c>
      <c r="F10422" s="180" t="s">
        <v>47</v>
      </c>
    </row>
    <row r="10423" spans="1:6">
      <c r="A10423" s="180" t="s">
        <v>397</v>
      </c>
      <c r="B10423" s="181">
        <v>7062</v>
      </c>
      <c r="C10423" s="181">
        <v>125600</v>
      </c>
      <c r="D10423" s="181">
        <v>4</v>
      </c>
      <c r="E10423" s="180" t="s">
        <v>14505</v>
      </c>
      <c r="F10423" s="180" t="s">
        <v>22</v>
      </c>
    </row>
    <row r="10424" spans="1:6">
      <c r="A10424" s="180" t="s">
        <v>397</v>
      </c>
      <c r="B10424" s="181">
        <v>3504</v>
      </c>
      <c r="C10424" s="181">
        <v>134100</v>
      </c>
      <c r="D10424" s="181">
        <v>4</v>
      </c>
      <c r="E10424" s="180" t="s">
        <v>14506</v>
      </c>
      <c r="F10424" s="180" t="s">
        <v>68</v>
      </c>
    </row>
    <row r="10425" spans="1:6">
      <c r="A10425" s="180" t="s">
        <v>397</v>
      </c>
      <c r="B10425" s="181">
        <v>4455</v>
      </c>
      <c r="C10425" s="181">
        <v>255000</v>
      </c>
      <c r="D10425" s="181">
        <v>4</v>
      </c>
      <c r="E10425" s="180" t="s">
        <v>14507</v>
      </c>
      <c r="F10425" s="180" t="s">
        <v>3</v>
      </c>
    </row>
    <row r="10426" spans="1:6">
      <c r="A10426" s="180" t="s">
        <v>397</v>
      </c>
      <c r="B10426" s="181">
        <v>4408</v>
      </c>
      <c r="C10426" s="181">
        <v>262900</v>
      </c>
      <c r="D10426" s="181">
        <v>4</v>
      </c>
      <c r="E10426" s="180" t="s">
        <v>14508</v>
      </c>
      <c r="F10426" s="180" t="s">
        <v>3</v>
      </c>
    </row>
    <row r="10427" spans="1:6">
      <c r="A10427" s="180" t="s">
        <v>397</v>
      </c>
      <c r="B10427" s="181">
        <v>5568</v>
      </c>
      <c r="C10427" s="181">
        <v>320300</v>
      </c>
      <c r="D10427" s="181">
        <v>4</v>
      </c>
      <c r="E10427" s="180" t="s">
        <v>14509</v>
      </c>
      <c r="F10427" s="180" t="s">
        <v>3</v>
      </c>
    </row>
    <row r="10428" spans="1:6">
      <c r="A10428" s="180" t="s">
        <v>397</v>
      </c>
      <c r="B10428" s="181">
        <v>2826</v>
      </c>
      <c r="C10428" s="181">
        <v>128000</v>
      </c>
      <c r="D10428" s="181">
        <v>5</v>
      </c>
      <c r="E10428" s="180" t="s">
        <v>14510</v>
      </c>
      <c r="F10428" s="180" t="s">
        <v>160</v>
      </c>
    </row>
    <row r="10429" spans="1:6">
      <c r="A10429" s="180" t="s">
        <v>397</v>
      </c>
      <c r="B10429" s="181">
        <v>4930</v>
      </c>
      <c r="C10429" s="181">
        <v>283400</v>
      </c>
      <c r="D10429" s="181">
        <v>4</v>
      </c>
      <c r="E10429" s="180" t="s">
        <v>14511</v>
      </c>
      <c r="F10429" s="180" t="s">
        <v>282</v>
      </c>
    </row>
    <row r="10430" spans="1:6">
      <c r="A10430" s="180" t="s">
        <v>397</v>
      </c>
      <c r="B10430" s="181">
        <v>6942</v>
      </c>
      <c r="C10430" s="181">
        <v>155600</v>
      </c>
      <c r="D10430" s="181">
        <v>4</v>
      </c>
      <c r="E10430" s="180" t="s">
        <v>14512</v>
      </c>
      <c r="F10430" s="180" t="s">
        <v>22</v>
      </c>
    </row>
    <row r="10431" spans="1:6">
      <c r="A10431" s="180" t="s">
        <v>397</v>
      </c>
      <c r="B10431" s="181">
        <v>4385</v>
      </c>
      <c r="C10431" s="181">
        <v>86800</v>
      </c>
      <c r="D10431" s="181">
        <v>5</v>
      </c>
      <c r="E10431" s="180" t="s">
        <v>14513</v>
      </c>
      <c r="F10431" s="180" t="s">
        <v>22</v>
      </c>
    </row>
    <row r="10432" spans="1:6">
      <c r="A10432" s="180" t="s">
        <v>397</v>
      </c>
      <c r="B10432" s="181">
        <v>4420</v>
      </c>
      <c r="C10432" s="181">
        <v>268600</v>
      </c>
      <c r="D10432" s="181">
        <v>4</v>
      </c>
      <c r="E10432" s="180" t="s">
        <v>14514</v>
      </c>
      <c r="F10432" s="180" t="s">
        <v>3</v>
      </c>
    </row>
    <row r="10433" spans="1:6">
      <c r="A10433" s="180" t="s">
        <v>397</v>
      </c>
      <c r="B10433" s="181">
        <v>7470</v>
      </c>
      <c r="C10433" s="181">
        <v>353200</v>
      </c>
      <c r="D10433" s="181">
        <v>6</v>
      </c>
      <c r="E10433" s="180" t="s">
        <v>14515</v>
      </c>
      <c r="F10433" s="180" t="s">
        <v>47</v>
      </c>
    </row>
    <row r="10434" spans="1:6">
      <c r="A10434" s="180" t="s">
        <v>397</v>
      </c>
      <c r="B10434" s="181">
        <v>3996</v>
      </c>
      <c r="C10434" s="181">
        <v>70700</v>
      </c>
      <c r="D10434" s="181">
        <v>4</v>
      </c>
      <c r="E10434" s="180" t="s">
        <v>14516</v>
      </c>
      <c r="F10434" s="180" t="s">
        <v>22</v>
      </c>
    </row>
    <row r="10435" spans="1:6">
      <c r="A10435" s="180" t="s">
        <v>397</v>
      </c>
      <c r="B10435" s="181">
        <v>3412</v>
      </c>
      <c r="C10435" s="181">
        <v>217900</v>
      </c>
      <c r="D10435" s="181">
        <v>4</v>
      </c>
      <c r="E10435" s="180" t="s">
        <v>14517</v>
      </c>
      <c r="F10435" s="180" t="s">
        <v>118</v>
      </c>
    </row>
    <row r="10436" spans="1:6">
      <c r="A10436" s="180" t="s">
        <v>397</v>
      </c>
      <c r="B10436" s="181">
        <v>4800</v>
      </c>
      <c r="C10436" s="181">
        <v>327400</v>
      </c>
      <c r="D10436" s="181">
        <v>6</v>
      </c>
      <c r="E10436" s="180" t="s">
        <v>14518</v>
      </c>
      <c r="F10436" s="180" t="s">
        <v>47</v>
      </c>
    </row>
    <row r="10437" spans="1:6">
      <c r="A10437" s="180" t="s">
        <v>397</v>
      </c>
      <c r="B10437" s="181">
        <v>2880</v>
      </c>
      <c r="C10437" s="181">
        <v>206700</v>
      </c>
      <c r="D10437" s="181">
        <v>4</v>
      </c>
      <c r="E10437" s="180" t="s">
        <v>14519</v>
      </c>
      <c r="F10437" s="180" t="s">
        <v>194</v>
      </c>
    </row>
    <row r="10438" spans="1:6">
      <c r="A10438" s="180" t="s">
        <v>397</v>
      </c>
      <c r="B10438" s="181">
        <v>8190</v>
      </c>
      <c r="C10438" s="181">
        <v>179300</v>
      </c>
      <c r="D10438" s="181">
        <v>6</v>
      </c>
      <c r="E10438" s="180" t="s">
        <v>14520</v>
      </c>
      <c r="F10438" s="180" t="s">
        <v>194</v>
      </c>
    </row>
    <row r="10439" spans="1:6">
      <c r="A10439" s="180" t="s">
        <v>397</v>
      </c>
      <c r="B10439" s="181">
        <v>6424</v>
      </c>
      <c r="C10439" s="181">
        <v>87500</v>
      </c>
      <c r="D10439" s="181">
        <v>4</v>
      </c>
      <c r="E10439" s="180" t="s">
        <v>14521</v>
      </c>
      <c r="F10439" s="180" t="s">
        <v>22</v>
      </c>
    </row>
    <row r="10440" spans="1:6">
      <c r="A10440" s="180" t="s">
        <v>397</v>
      </c>
      <c r="B10440" s="181">
        <v>5370</v>
      </c>
      <c r="C10440" s="181">
        <v>371400</v>
      </c>
      <c r="D10440" s="181">
        <v>4</v>
      </c>
      <c r="E10440" s="180" t="s">
        <v>14522</v>
      </c>
      <c r="F10440" s="180" t="s">
        <v>67</v>
      </c>
    </row>
    <row r="10441" spans="1:6">
      <c r="A10441" s="180" t="s">
        <v>397</v>
      </c>
      <c r="B10441" s="181">
        <v>2888</v>
      </c>
      <c r="C10441" s="181">
        <v>285600</v>
      </c>
      <c r="D10441" s="181">
        <v>4</v>
      </c>
      <c r="E10441" s="180" t="s">
        <v>14523</v>
      </c>
      <c r="F10441" s="180" t="s">
        <v>314</v>
      </c>
    </row>
    <row r="10442" spans="1:6">
      <c r="A10442" s="180" t="s">
        <v>397</v>
      </c>
      <c r="B10442" s="181">
        <v>5760</v>
      </c>
      <c r="C10442" s="181">
        <v>281000</v>
      </c>
      <c r="D10442" s="181">
        <v>4</v>
      </c>
      <c r="E10442" s="180" t="s">
        <v>14524</v>
      </c>
      <c r="F10442" s="180" t="s">
        <v>3</v>
      </c>
    </row>
    <row r="10443" spans="1:6">
      <c r="A10443" s="180" t="s">
        <v>397</v>
      </c>
      <c r="B10443" s="181">
        <v>3214</v>
      </c>
      <c r="C10443" s="181">
        <v>435600</v>
      </c>
      <c r="D10443" s="181">
        <v>5</v>
      </c>
      <c r="E10443" s="180" t="s">
        <v>14525</v>
      </c>
      <c r="F10443" s="180" t="s">
        <v>126</v>
      </c>
    </row>
    <row r="10444" spans="1:6">
      <c r="A10444" s="180" t="s">
        <v>397</v>
      </c>
      <c r="B10444" s="181">
        <v>4132</v>
      </c>
      <c r="C10444" s="181">
        <v>392300</v>
      </c>
      <c r="D10444" s="181">
        <v>4</v>
      </c>
      <c r="E10444" s="180" t="s">
        <v>14526</v>
      </c>
      <c r="F10444" s="180" t="s">
        <v>47</v>
      </c>
    </row>
    <row r="10445" spans="1:6">
      <c r="A10445" s="180" t="s">
        <v>397</v>
      </c>
      <c r="B10445" s="181">
        <v>7056</v>
      </c>
      <c r="C10445" s="181">
        <v>86100</v>
      </c>
      <c r="D10445" s="181">
        <v>4</v>
      </c>
      <c r="E10445" s="180" t="s">
        <v>14527</v>
      </c>
      <c r="F10445" s="180" t="s">
        <v>22</v>
      </c>
    </row>
    <row r="10446" spans="1:6">
      <c r="A10446" s="180" t="s">
        <v>397</v>
      </c>
      <c r="B10446" s="181">
        <v>2954</v>
      </c>
      <c r="C10446" s="181">
        <v>208500</v>
      </c>
      <c r="D10446" s="181">
        <v>4</v>
      </c>
      <c r="E10446" s="180" t="s">
        <v>14528</v>
      </c>
      <c r="F10446" s="180" t="s">
        <v>118</v>
      </c>
    </row>
    <row r="10447" spans="1:6">
      <c r="A10447" s="180" t="s">
        <v>397</v>
      </c>
      <c r="B10447" s="181">
        <v>6220</v>
      </c>
      <c r="C10447" s="181">
        <v>91100</v>
      </c>
      <c r="D10447" s="181">
        <v>4</v>
      </c>
      <c r="E10447" s="180" t="s">
        <v>14529</v>
      </c>
      <c r="F10447" s="180" t="s">
        <v>22</v>
      </c>
    </row>
    <row r="10448" spans="1:6">
      <c r="A10448" s="180" t="s">
        <v>397</v>
      </c>
      <c r="B10448" s="181">
        <v>6069</v>
      </c>
      <c r="C10448" s="181">
        <v>425500</v>
      </c>
      <c r="D10448" s="181">
        <v>7</v>
      </c>
      <c r="E10448" s="180" t="s">
        <v>14530</v>
      </c>
      <c r="F10448" s="180" t="s">
        <v>47</v>
      </c>
    </row>
    <row r="10449" spans="1:6">
      <c r="A10449" s="180" t="s">
        <v>397</v>
      </c>
      <c r="B10449" s="181">
        <v>4004</v>
      </c>
      <c r="C10449" s="181">
        <v>207600</v>
      </c>
      <c r="D10449" s="181">
        <v>6</v>
      </c>
      <c r="E10449" s="180" t="s">
        <v>14531</v>
      </c>
      <c r="F10449" s="180" t="s">
        <v>128</v>
      </c>
    </row>
    <row r="10450" spans="1:6">
      <c r="A10450" s="180" t="s">
        <v>397</v>
      </c>
      <c r="B10450" s="181">
        <v>6400</v>
      </c>
      <c r="C10450" s="181">
        <v>271700</v>
      </c>
      <c r="D10450" s="181">
        <v>4</v>
      </c>
      <c r="E10450" s="180" t="s">
        <v>14532</v>
      </c>
      <c r="F10450" s="180" t="s">
        <v>3</v>
      </c>
    </row>
    <row r="10451" spans="1:6">
      <c r="A10451" s="180" t="s">
        <v>397</v>
      </c>
      <c r="B10451" s="181">
        <v>3307</v>
      </c>
      <c r="C10451" s="181">
        <v>83100</v>
      </c>
      <c r="D10451" s="181">
        <v>4</v>
      </c>
      <c r="E10451" s="180" t="s">
        <v>14533</v>
      </c>
      <c r="F10451" s="180" t="s">
        <v>160</v>
      </c>
    </row>
    <row r="10452" spans="1:6">
      <c r="A10452" s="180" t="s">
        <v>397</v>
      </c>
      <c r="B10452" s="181">
        <v>3380</v>
      </c>
      <c r="C10452" s="181">
        <v>189000</v>
      </c>
      <c r="D10452" s="181">
        <v>4</v>
      </c>
      <c r="E10452" s="180" t="s">
        <v>14534</v>
      </c>
      <c r="F10452" s="180" t="s">
        <v>128</v>
      </c>
    </row>
    <row r="10453" spans="1:6">
      <c r="A10453" s="180" t="s">
        <v>397</v>
      </c>
      <c r="B10453" s="181">
        <v>8640</v>
      </c>
      <c r="C10453" s="181">
        <v>247200</v>
      </c>
      <c r="D10453" s="181">
        <v>8</v>
      </c>
      <c r="E10453" s="180" t="s">
        <v>14535</v>
      </c>
      <c r="F10453" s="180" t="s">
        <v>68</v>
      </c>
    </row>
    <row r="10454" spans="1:6">
      <c r="A10454" s="180" t="s">
        <v>397</v>
      </c>
      <c r="B10454" s="181">
        <v>3400</v>
      </c>
      <c r="C10454" s="181">
        <v>198500</v>
      </c>
      <c r="D10454" s="181">
        <v>4</v>
      </c>
      <c r="E10454" s="180" t="s">
        <v>14536</v>
      </c>
      <c r="F10454" s="180" t="s">
        <v>128</v>
      </c>
    </row>
    <row r="10455" spans="1:6">
      <c r="A10455" s="180" t="s">
        <v>397</v>
      </c>
      <c r="B10455" s="181">
        <v>2884</v>
      </c>
      <c r="C10455" s="181">
        <v>65900</v>
      </c>
      <c r="D10455" s="181">
        <v>4</v>
      </c>
      <c r="E10455" s="180" t="s">
        <v>14537</v>
      </c>
      <c r="F10455" s="180" t="s">
        <v>160</v>
      </c>
    </row>
    <row r="10456" spans="1:6">
      <c r="A10456" s="180" t="s">
        <v>397</v>
      </c>
      <c r="B10456" s="181">
        <v>4776</v>
      </c>
      <c r="C10456" s="181">
        <v>156000</v>
      </c>
      <c r="D10456" s="181">
        <v>5</v>
      </c>
      <c r="E10456" s="180" t="s">
        <v>14538</v>
      </c>
      <c r="F10456" s="180" t="s">
        <v>22</v>
      </c>
    </row>
    <row r="10457" spans="1:6">
      <c r="A10457" s="180" t="s">
        <v>397</v>
      </c>
      <c r="B10457" s="181">
        <v>3128</v>
      </c>
      <c r="C10457" s="181">
        <v>144100</v>
      </c>
      <c r="D10457" s="181">
        <v>5</v>
      </c>
      <c r="E10457" s="180" t="s">
        <v>14539</v>
      </c>
      <c r="F10457" s="180" t="s">
        <v>176</v>
      </c>
    </row>
    <row r="10458" spans="1:6">
      <c r="A10458" s="180" t="s">
        <v>397</v>
      </c>
      <c r="B10458" s="181">
        <v>7072</v>
      </c>
      <c r="C10458" s="181">
        <v>277400</v>
      </c>
      <c r="D10458" s="181">
        <v>4</v>
      </c>
      <c r="E10458" s="180" t="s">
        <v>14540</v>
      </c>
      <c r="F10458" s="180" t="s">
        <v>3</v>
      </c>
    </row>
    <row r="10459" spans="1:6">
      <c r="A10459" s="180" t="s">
        <v>397</v>
      </c>
      <c r="B10459" s="181">
        <v>5472</v>
      </c>
      <c r="C10459" s="181">
        <v>141700</v>
      </c>
      <c r="D10459" s="181">
        <v>4</v>
      </c>
      <c r="E10459" s="180" t="s">
        <v>14541</v>
      </c>
      <c r="F10459" s="180" t="s">
        <v>22</v>
      </c>
    </row>
    <row r="10460" spans="1:6">
      <c r="A10460" s="180" t="s">
        <v>397</v>
      </c>
      <c r="B10460" s="181">
        <v>3234</v>
      </c>
      <c r="C10460" s="181">
        <v>319000</v>
      </c>
      <c r="D10460" s="181">
        <v>4</v>
      </c>
      <c r="E10460" s="180" t="s">
        <v>14542</v>
      </c>
      <c r="F10460" s="180" t="s">
        <v>47</v>
      </c>
    </row>
    <row r="10461" spans="1:6">
      <c r="A10461" s="180" t="s">
        <v>397</v>
      </c>
      <c r="B10461" s="181">
        <v>3859</v>
      </c>
      <c r="C10461" s="181">
        <v>125200</v>
      </c>
      <c r="D10461" s="181">
        <v>4</v>
      </c>
      <c r="E10461" s="180" t="s">
        <v>14543</v>
      </c>
      <c r="F10461" s="180" t="s">
        <v>256</v>
      </c>
    </row>
    <row r="10462" spans="1:6">
      <c r="A10462" s="180" t="s">
        <v>397</v>
      </c>
      <c r="B10462" s="181">
        <v>3408</v>
      </c>
      <c r="C10462" s="181">
        <v>108400</v>
      </c>
      <c r="D10462" s="181">
        <v>4</v>
      </c>
      <c r="E10462" s="180" t="s">
        <v>14544</v>
      </c>
      <c r="F10462" s="180" t="s">
        <v>160</v>
      </c>
    </row>
    <row r="10463" spans="1:6">
      <c r="A10463" s="180" t="s">
        <v>397</v>
      </c>
      <c r="B10463" s="181">
        <v>3224</v>
      </c>
      <c r="C10463" s="181">
        <v>433600</v>
      </c>
      <c r="D10463" s="181">
        <v>4</v>
      </c>
      <c r="E10463" s="180" t="s">
        <v>14545</v>
      </c>
      <c r="F10463" s="180" t="s">
        <v>67</v>
      </c>
    </row>
    <row r="10464" spans="1:6">
      <c r="A10464" s="180" t="s">
        <v>397</v>
      </c>
      <c r="B10464" s="181">
        <v>4928</v>
      </c>
      <c r="C10464" s="181">
        <v>88100</v>
      </c>
      <c r="D10464" s="181">
        <v>4</v>
      </c>
      <c r="E10464" s="180" t="s">
        <v>14546</v>
      </c>
      <c r="F10464" s="180" t="s">
        <v>281</v>
      </c>
    </row>
    <row r="10465" spans="1:6">
      <c r="A10465" s="180" t="s">
        <v>397</v>
      </c>
      <c r="B10465" s="181">
        <v>6336</v>
      </c>
      <c r="C10465" s="181">
        <v>335800</v>
      </c>
      <c r="D10465" s="181">
        <v>6</v>
      </c>
      <c r="E10465" s="180" t="s">
        <v>14547</v>
      </c>
      <c r="F10465" s="180" t="s">
        <v>128</v>
      </c>
    </row>
    <row r="10466" spans="1:6">
      <c r="A10466" s="180" t="s">
        <v>397</v>
      </c>
      <c r="B10466" s="181">
        <v>9908</v>
      </c>
      <c r="C10466" s="181">
        <v>241700</v>
      </c>
      <c r="D10466" s="181">
        <v>4</v>
      </c>
      <c r="E10466" s="180" t="s">
        <v>14548</v>
      </c>
      <c r="F10466" s="180" t="s">
        <v>3</v>
      </c>
    </row>
    <row r="10467" spans="1:6">
      <c r="A10467" s="180" t="s">
        <v>397</v>
      </c>
      <c r="B10467" s="181">
        <v>5166</v>
      </c>
      <c r="C10467" s="181">
        <v>124700</v>
      </c>
      <c r="D10467" s="181">
        <v>4</v>
      </c>
      <c r="E10467" s="180" t="s">
        <v>14549</v>
      </c>
      <c r="F10467" s="180" t="s">
        <v>22</v>
      </c>
    </row>
    <row r="10468" spans="1:6">
      <c r="A10468" s="180" t="s">
        <v>397</v>
      </c>
      <c r="B10468" s="181">
        <v>4003</v>
      </c>
      <c r="C10468" s="181">
        <v>323000</v>
      </c>
      <c r="D10468" s="181">
        <v>6</v>
      </c>
      <c r="E10468" s="180" t="s">
        <v>14550</v>
      </c>
      <c r="F10468" s="180" t="s">
        <v>192</v>
      </c>
    </row>
    <row r="10469" spans="1:6">
      <c r="A10469" s="180" t="s">
        <v>397</v>
      </c>
      <c r="B10469" s="181">
        <v>3450</v>
      </c>
      <c r="C10469" s="181">
        <v>412300</v>
      </c>
      <c r="D10469" s="181">
        <v>4</v>
      </c>
      <c r="E10469" s="180" t="s">
        <v>14551</v>
      </c>
      <c r="F10469" s="180" t="s">
        <v>67</v>
      </c>
    </row>
    <row r="10470" spans="1:6">
      <c r="A10470" s="180" t="s">
        <v>397</v>
      </c>
      <c r="B10470" s="181">
        <v>3660</v>
      </c>
      <c r="C10470" s="181">
        <v>137400</v>
      </c>
      <c r="D10470" s="181">
        <v>4</v>
      </c>
      <c r="E10470" s="180" t="s">
        <v>14552</v>
      </c>
      <c r="F10470" s="180" t="s">
        <v>189</v>
      </c>
    </row>
    <row r="10471" spans="1:6">
      <c r="A10471" s="180" t="s">
        <v>397</v>
      </c>
      <c r="B10471" s="181">
        <v>6810</v>
      </c>
      <c r="C10471" s="181">
        <v>399900</v>
      </c>
      <c r="D10471" s="181">
        <v>7</v>
      </c>
      <c r="E10471" s="180" t="s">
        <v>14553</v>
      </c>
      <c r="F10471" s="180" t="s">
        <v>47</v>
      </c>
    </row>
    <row r="10472" spans="1:6">
      <c r="A10472" s="180" t="s">
        <v>397</v>
      </c>
      <c r="B10472" s="181">
        <v>7014</v>
      </c>
      <c r="C10472" s="181">
        <v>307800</v>
      </c>
      <c r="D10472" s="181">
        <v>4</v>
      </c>
      <c r="E10472" s="180" t="s">
        <v>14554</v>
      </c>
      <c r="F10472" s="180" t="s">
        <v>60</v>
      </c>
    </row>
    <row r="10473" spans="1:6">
      <c r="A10473" s="180" t="s">
        <v>397</v>
      </c>
      <c r="B10473" s="181">
        <v>5320</v>
      </c>
      <c r="C10473" s="181">
        <v>15100</v>
      </c>
      <c r="D10473" s="181">
        <v>6</v>
      </c>
      <c r="E10473" s="180" t="s">
        <v>14555</v>
      </c>
      <c r="F10473" s="180" t="s">
        <v>160</v>
      </c>
    </row>
    <row r="10474" spans="1:6">
      <c r="A10474" s="180" t="s">
        <v>397</v>
      </c>
      <c r="B10474" s="181">
        <v>4882</v>
      </c>
      <c r="C10474" s="181">
        <v>388800</v>
      </c>
      <c r="D10474" s="181">
        <v>7</v>
      </c>
      <c r="E10474" s="180" t="s">
        <v>14556</v>
      </c>
      <c r="F10474" s="180" t="s">
        <v>118</v>
      </c>
    </row>
    <row r="10475" spans="1:6">
      <c r="A10475" s="180" t="s">
        <v>397</v>
      </c>
      <c r="B10475" s="181">
        <v>3072</v>
      </c>
      <c r="C10475" s="181">
        <v>113600</v>
      </c>
      <c r="D10475" s="181">
        <v>4</v>
      </c>
      <c r="E10475" s="180" t="s">
        <v>14557</v>
      </c>
      <c r="F10475" s="180" t="s">
        <v>160</v>
      </c>
    </row>
    <row r="10476" spans="1:6">
      <c r="A10476" s="180" t="s">
        <v>397</v>
      </c>
      <c r="B10476" s="181">
        <v>5190</v>
      </c>
      <c r="C10476" s="181">
        <v>341900</v>
      </c>
      <c r="D10476" s="181">
        <v>6</v>
      </c>
      <c r="E10476" s="180" t="s">
        <v>14558</v>
      </c>
      <c r="F10476" s="180" t="s">
        <v>47</v>
      </c>
    </row>
    <row r="10477" spans="1:6">
      <c r="A10477" s="180" t="s">
        <v>397</v>
      </c>
      <c r="B10477" s="181">
        <v>8256</v>
      </c>
      <c r="C10477" s="181">
        <v>395100</v>
      </c>
      <c r="D10477" s="181">
        <v>4</v>
      </c>
      <c r="E10477" s="180" t="s">
        <v>14559</v>
      </c>
      <c r="F10477" s="180" t="s">
        <v>60</v>
      </c>
    </row>
    <row r="10478" spans="1:6">
      <c r="A10478" s="180" t="s">
        <v>397</v>
      </c>
      <c r="B10478" s="181">
        <v>4500</v>
      </c>
      <c r="C10478" s="181">
        <v>121000</v>
      </c>
      <c r="D10478" s="181">
        <v>6</v>
      </c>
      <c r="E10478" s="180" t="s">
        <v>14560</v>
      </c>
      <c r="F10478" s="180" t="s">
        <v>176</v>
      </c>
    </row>
    <row r="10479" spans="1:6">
      <c r="A10479" s="180" t="s">
        <v>397</v>
      </c>
      <c r="B10479" s="181">
        <v>6360</v>
      </c>
      <c r="C10479" s="181">
        <v>202600</v>
      </c>
      <c r="D10479" s="181">
        <v>4</v>
      </c>
      <c r="E10479" s="180" t="s">
        <v>14561</v>
      </c>
      <c r="F10479" s="180" t="s">
        <v>68</v>
      </c>
    </row>
    <row r="10480" spans="1:6">
      <c r="A10480" s="180" t="s">
        <v>397</v>
      </c>
      <c r="B10480" s="181">
        <v>3060</v>
      </c>
      <c r="C10480" s="181">
        <v>520300</v>
      </c>
      <c r="D10480" s="181">
        <v>5</v>
      </c>
      <c r="E10480" s="180" t="s">
        <v>14562</v>
      </c>
      <c r="F10480" s="180" t="s">
        <v>67</v>
      </c>
    </row>
    <row r="10481" spans="1:6">
      <c r="A10481" s="180" t="s">
        <v>397</v>
      </c>
      <c r="B10481" s="181">
        <v>7448</v>
      </c>
      <c r="C10481" s="181">
        <v>599700</v>
      </c>
      <c r="D10481" s="181">
        <v>6</v>
      </c>
      <c r="E10481" s="180" t="s">
        <v>14563</v>
      </c>
      <c r="F10481" s="180" t="s">
        <v>60</v>
      </c>
    </row>
    <row r="10482" spans="1:6">
      <c r="A10482" s="180" t="s">
        <v>397</v>
      </c>
      <c r="B10482" s="181">
        <v>12540</v>
      </c>
      <c r="C10482" s="181">
        <v>72800</v>
      </c>
      <c r="D10482" s="181">
        <v>8</v>
      </c>
      <c r="E10482" s="180" t="s">
        <v>14564</v>
      </c>
      <c r="F10482" s="180" t="s">
        <v>3</v>
      </c>
    </row>
    <row r="10483" spans="1:6">
      <c r="A10483" s="180" t="s">
        <v>397</v>
      </c>
      <c r="B10483" s="181">
        <v>2380</v>
      </c>
      <c r="C10483" s="181">
        <v>357800</v>
      </c>
      <c r="D10483" s="181">
        <v>4</v>
      </c>
      <c r="E10483" s="180" t="s">
        <v>14565</v>
      </c>
      <c r="F10483" s="180" t="s">
        <v>67</v>
      </c>
    </row>
    <row r="10484" spans="1:6">
      <c r="A10484" s="180" t="s">
        <v>397</v>
      </c>
      <c r="B10484" s="181">
        <v>7259</v>
      </c>
      <c r="C10484" s="181">
        <v>177300</v>
      </c>
      <c r="D10484" s="181">
        <v>5</v>
      </c>
      <c r="E10484" s="180" t="s">
        <v>14566</v>
      </c>
      <c r="F10484" s="180" t="s">
        <v>22</v>
      </c>
    </row>
    <row r="10485" spans="1:6">
      <c r="A10485" s="180" t="s">
        <v>397</v>
      </c>
      <c r="B10485" s="181">
        <v>6684</v>
      </c>
      <c r="C10485" s="181">
        <v>77900</v>
      </c>
      <c r="D10485" s="181">
        <v>4</v>
      </c>
      <c r="E10485" s="180" t="s">
        <v>14567</v>
      </c>
      <c r="F10485" s="180" t="s">
        <v>22</v>
      </c>
    </row>
    <row r="10486" spans="1:6">
      <c r="A10486" s="180" t="s">
        <v>397</v>
      </c>
      <c r="B10486" s="181">
        <v>5505</v>
      </c>
      <c r="C10486" s="181">
        <v>271600</v>
      </c>
      <c r="D10486" s="181">
        <v>4</v>
      </c>
      <c r="E10486" s="180" t="s">
        <v>14568</v>
      </c>
      <c r="F10486" s="180" t="s">
        <v>3</v>
      </c>
    </row>
    <row r="10487" spans="1:6">
      <c r="A10487" s="180" t="s">
        <v>397</v>
      </c>
      <c r="B10487" s="181">
        <v>6662</v>
      </c>
      <c r="C10487" s="181">
        <v>125400</v>
      </c>
      <c r="D10487" s="181">
        <v>4</v>
      </c>
      <c r="E10487" s="180" t="s">
        <v>14569</v>
      </c>
      <c r="F10487" s="180" t="s">
        <v>22</v>
      </c>
    </row>
    <row r="10488" spans="1:6">
      <c r="A10488" s="180" t="s">
        <v>397</v>
      </c>
      <c r="B10488" s="181">
        <v>2836</v>
      </c>
      <c r="C10488" s="181">
        <v>184600</v>
      </c>
      <c r="D10488" s="181">
        <v>4</v>
      </c>
      <c r="E10488" s="180" t="s">
        <v>14570</v>
      </c>
      <c r="F10488" s="180" t="s">
        <v>118</v>
      </c>
    </row>
    <row r="10489" spans="1:6">
      <c r="A10489" s="180" t="s">
        <v>397</v>
      </c>
      <c r="B10489" s="181">
        <v>8148</v>
      </c>
      <c r="C10489" s="181">
        <v>616400</v>
      </c>
      <c r="D10489" s="181">
        <v>6</v>
      </c>
      <c r="E10489" s="180" t="s">
        <v>14571</v>
      </c>
      <c r="F10489" s="180" t="s">
        <v>60</v>
      </c>
    </row>
    <row r="10490" spans="1:6">
      <c r="A10490" s="180" t="s">
        <v>397</v>
      </c>
      <c r="B10490" s="181">
        <v>7904</v>
      </c>
      <c r="C10490" s="181">
        <v>183200</v>
      </c>
      <c r="D10490" s="181">
        <v>4</v>
      </c>
      <c r="E10490" s="180" t="s">
        <v>14572</v>
      </c>
      <c r="F10490" s="180" t="s">
        <v>160</v>
      </c>
    </row>
    <row r="10491" spans="1:6">
      <c r="A10491" s="180" t="s">
        <v>397</v>
      </c>
      <c r="B10491" s="181">
        <v>12506</v>
      </c>
      <c r="C10491" s="181">
        <v>547000</v>
      </c>
      <c r="D10491" s="181">
        <v>5</v>
      </c>
      <c r="E10491" s="180" t="s">
        <v>14573</v>
      </c>
      <c r="F10491" s="180" t="s">
        <v>317</v>
      </c>
    </row>
    <row r="10492" spans="1:6">
      <c r="A10492" s="180" t="s">
        <v>397</v>
      </c>
      <c r="B10492" s="181">
        <v>6923</v>
      </c>
      <c r="C10492" s="181">
        <v>393100</v>
      </c>
      <c r="D10492" s="181">
        <v>5</v>
      </c>
      <c r="E10492" s="180" t="s">
        <v>14574</v>
      </c>
      <c r="F10492" s="180" t="s">
        <v>3</v>
      </c>
    </row>
    <row r="10493" spans="1:6">
      <c r="A10493" s="180" t="s">
        <v>397</v>
      </c>
      <c r="B10493" s="181">
        <v>4437</v>
      </c>
      <c r="C10493" s="181">
        <v>301100</v>
      </c>
      <c r="D10493" s="181">
        <v>4</v>
      </c>
      <c r="E10493" s="180" t="s">
        <v>14575</v>
      </c>
      <c r="F10493" s="180" t="s">
        <v>3</v>
      </c>
    </row>
    <row r="10494" spans="1:6">
      <c r="A10494" s="180" t="s">
        <v>397</v>
      </c>
      <c r="B10494" s="181">
        <v>4244</v>
      </c>
      <c r="C10494" s="181">
        <v>171900</v>
      </c>
      <c r="D10494" s="181">
        <v>7</v>
      </c>
      <c r="E10494" s="180" t="s">
        <v>14576</v>
      </c>
      <c r="F10494" s="180" t="s">
        <v>160</v>
      </c>
    </row>
    <row r="10495" spans="1:6">
      <c r="A10495" s="180" t="s">
        <v>397</v>
      </c>
      <c r="B10495" s="181">
        <v>4361</v>
      </c>
      <c r="C10495" s="181">
        <v>387100</v>
      </c>
      <c r="D10495" s="181">
        <v>4</v>
      </c>
      <c r="E10495" s="180" t="s">
        <v>14577</v>
      </c>
      <c r="F10495" s="180" t="s">
        <v>67</v>
      </c>
    </row>
    <row r="10496" spans="1:6">
      <c r="A10496" s="180" t="s">
        <v>397</v>
      </c>
      <c r="B10496" s="181">
        <v>11830</v>
      </c>
      <c r="C10496" s="181">
        <v>564600</v>
      </c>
      <c r="D10496" s="181">
        <v>8</v>
      </c>
      <c r="E10496" s="180" t="s">
        <v>14578</v>
      </c>
      <c r="F10496" s="180" t="s">
        <v>3</v>
      </c>
    </row>
    <row r="10497" spans="1:6">
      <c r="A10497" s="180" t="s">
        <v>397</v>
      </c>
      <c r="B10497" s="181">
        <v>4716</v>
      </c>
      <c r="C10497" s="181">
        <v>195600</v>
      </c>
      <c r="D10497" s="181">
        <v>5</v>
      </c>
      <c r="E10497" s="180" t="s">
        <v>14579</v>
      </c>
      <c r="F10497" s="180" t="s">
        <v>313</v>
      </c>
    </row>
    <row r="10498" spans="1:6">
      <c r="A10498" s="180" t="s">
        <v>397</v>
      </c>
      <c r="B10498" s="181">
        <v>6030</v>
      </c>
      <c r="C10498" s="181">
        <v>420100</v>
      </c>
      <c r="D10498" s="181">
        <v>4</v>
      </c>
      <c r="E10498" s="180" t="s">
        <v>14580</v>
      </c>
      <c r="F10498" s="180" t="s">
        <v>47</v>
      </c>
    </row>
    <row r="10499" spans="1:6">
      <c r="A10499" s="180" t="s">
        <v>397</v>
      </c>
      <c r="B10499" s="181">
        <v>5376</v>
      </c>
      <c r="C10499" s="181">
        <v>230800</v>
      </c>
      <c r="D10499" s="181">
        <v>4</v>
      </c>
      <c r="E10499" s="180" t="s">
        <v>14581</v>
      </c>
      <c r="F10499" s="180" t="s">
        <v>3</v>
      </c>
    </row>
    <row r="10500" spans="1:6">
      <c r="A10500" s="180" t="s">
        <v>397</v>
      </c>
      <c r="B10500" s="181">
        <v>8117</v>
      </c>
      <c r="C10500" s="181">
        <v>117400</v>
      </c>
      <c r="D10500" s="181">
        <v>4</v>
      </c>
      <c r="E10500" s="180" t="s">
        <v>14582</v>
      </c>
      <c r="F10500" s="180" t="s">
        <v>22</v>
      </c>
    </row>
    <row r="10501" spans="1:6">
      <c r="A10501" s="180" t="s">
        <v>397</v>
      </c>
      <c r="B10501" s="181">
        <v>2260</v>
      </c>
      <c r="C10501" s="181">
        <v>145500</v>
      </c>
      <c r="D10501" s="181">
        <v>4</v>
      </c>
      <c r="E10501" s="180" t="s">
        <v>14583</v>
      </c>
      <c r="F10501" s="180" t="s">
        <v>189</v>
      </c>
    </row>
    <row r="10502" spans="1:6">
      <c r="A10502" s="180" t="s">
        <v>397</v>
      </c>
      <c r="B10502" s="181">
        <v>6508</v>
      </c>
      <c r="C10502" s="181">
        <v>276700</v>
      </c>
      <c r="D10502" s="181">
        <v>4</v>
      </c>
      <c r="E10502" s="180" t="s">
        <v>14584</v>
      </c>
      <c r="F10502" s="180" t="s">
        <v>3</v>
      </c>
    </row>
    <row r="10503" spans="1:6">
      <c r="A10503" s="180" t="s">
        <v>397</v>
      </c>
      <c r="B10503" s="181">
        <v>3552</v>
      </c>
      <c r="C10503" s="181">
        <v>311000</v>
      </c>
      <c r="D10503" s="181">
        <v>4</v>
      </c>
      <c r="E10503" s="180" t="s">
        <v>14585</v>
      </c>
      <c r="F10503" s="180" t="s">
        <v>124</v>
      </c>
    </row>
    <row r="10504" spans="1:6">
      <c r="A10504" s="180" t="s">
        <v>397</v>
      </c>
      <c r="B10504" s="181">
        <v>8304</v>
      </c>
      <c r="C10504" s="181">
        <v>189600</v>
      </c>
      <c r="D10504" s="181">
        <v>6</v>
      </c>
      <c r="E10504" s="180" t="s">
        <v>14586</v>
      </c>
      <c r="F10504" s="180" t="s">
        <v>22</v>
      </c>
    </row>
    <row r="10505" spans="1:6">
      <c r="A10505" s="180" t="s">
        <v>397</v>
      </c>
      <c r="B10505" s="181">
        <v>5448</v>
      </c>
      <c r="C10505" s="181">
        <v>267800</v>
      </c>
      <c r="D10505" s="181">
        <v>4</v>
      </c>
      <c r="E10505" s="180" t="s">
        <v>14587</v>
      </c>
      <c r="F10505" s="180" t="s">
        <v>3</v>
      </c>
    </row>
    <row r="10506" spans="1:6">
      <c r="A10506" s="180" t="s">
        <v>397</v>
      </c>
      <c r="B10506" s="181">
        <v>3782</v>
      </c>
      <c r="C10506" s="181">
        <v>345700</v>
      </c>
      <c r="D10506" s="181">
        <v>4</v>
      </c>
      <c r="E10506" s="180" t="s">
        <v>14588</v>
      </c>
      <c r="F10506" s="180" t="s">
        <v>144</v>
      </c>
    </row>
    <row r="10507" spans="1:6">
      <c r="A10507" s="180" t="s">
        <v>397</v>
      </c>
      <c r="B10507" s="181">
        <v>3512</v>
      </c>
      <c r="C10507" s="181">
        <v>161400</v>
      </c>
      <c r="D10507" s="181">
        <v>6</v>
      </c>
      <c r="E10507" s="180" t="s">
        <v>14589</v>
      </c>
      <c r="F10507" s="180" t="s">
        <v>68</v>
      </c>
    </row>
    <row r="10508" spans="1:6">
      <c r="A10508" s="180" t="s">
        <v>397</v>
      </c>
      <c r="B10508" s="181">
        <v>9748</v>
      </c>
      <c r="C10508" s="181">
        <v>291100</v>
      </c>
      <c r="D10508" s="181">
        <v>4</v>
      </c>
      <c r="E10508" s="180" t="s">
        <v>14590</v>
      </c>
      <c r="F10508" s="180" t="s">
        <v>22</v>
      </c>
    </row>
    <row r="10509" spans="1:6">
      <c r="A10509" s="180" t="s">
        <v>397</v>
      </c>
      <c r="B10509" s="181">
        <v>6600</v>
      </c>
      <c r="C10509" s="181">
        <v>207400</v>
      </c>
      <c r="D10509" s="181">
        <v>8</v>
      </c>
      <c r="E10509" s="180" t="s">
        <v>14591</v>
      </c>
      <c r="F10509" s="180" t="s">
        <v>68</v>
      </c>
    </row>
    <row r="10510" spans="1:6">
      <c r="A10510" s="180" t="s">
        <v>397</v>
      </c>
      <c r="B10510" s="181">
        <v>3497</v>
      </c>
      <c r="C10510" s="181">
        <v>131000</v>
      </c>
      <c r="D10510" s="181">
        <v>4</v>
      </c>
      <c r="E10510" s="180" t="s">
        <v>14592</v>
      </c>
      <c r="F10510" s="180" t="s">
        <v>176</v>
      </c>
    </row>
    <row r="10511" spans="1:6">
      <c r="A10511" s="180" t="s">
        <v>397</v>
      </c>
      <c r="B10511" s="181">
        <v>3680</v>
      </c>
      <c r="C10511" s="181">
        <v>447000</v>
      </c>
      <c r="D10511" s="181">
        <v>5</v>
      </c>
      <c r="E10511" s="180" t="s">
        <v>14593</v>
      </c>
      <c r="F10511" s="180" t="s">
        <v>238</v>
      </c>
    </row>
    <row r="10512" spans="1:6">
      <c r="A10512" s="180" t="s">
        <v>397</v>
      </c>
      <c r="B10512" s="181">
        <v>3809</v>
      </c>
      <c r="C10512" s="181">
        <v>385100</v>
      </c>
      <c r="D10512" s="181">
        <v>4</v>
      </c>
      <c r="E10512" s="180" t="s">
        <v>14594</v>
      </c>
      <c r="F10512" s="180" t="s">
        <v>313</v>
      </c>
    </row>
    <row r="10513" spans="1:6">
      <c r="A10513" s="180" t="s">
        <v>397</v>
      </c>
      <c r="B10513" s="181">
        <v>9288</v>
      </c>
      <c r="C10513" s="181">
        <v>446600</v>
      </c>
      <c r="D10513" s="181">
        <v>6</v>
      </c>
      <c r="E10513" s="180" t="s">
        <v>14595</v>
      </c>
      <c r="F10513" s="180" t="s">
        <v>3</v>
      </c>
    </row>
    <row r="10514" spans="1:6">
      <c r="A10514" s="180" t="s">
        <v>397</v>
      </c>
      <c r="B10514" s="181">
        <v>10720</v>
      </c>
      <c r="C10514" s="181">
        <v>330400</v>
      </c>
      <c r="D10514" s="181">
        <v>8</v>
      </c>
      <c r="E10514" s="180" t="s">
        <v>14596</v>
      </c>
      <c r="F10514" s="180" t="s">
        <v>68</v>
      </c>
    </row>
    <row r="10515" spans="1:6">
      <c r="A10515" s="180" t="s">
        <v>397</v>
      </c>
      <c r="B10515" s="181">
        <v>8698</v>
      </c>
      <c r="C10515" s="181">
        <v>490700</v>
      </c>
      <c r="D10515" s="181">
        <v>7</v>
      </c>
      <c r="E10515" s="180" t="s">
        <v>14597</v>
      </c>
      <c r="F10515" s="180" t="s">
        <v>60</v>
      </c>
    </row>
    <row r="10516" spans="1:6">
      <c r="A10516" s="180" t="s">
        <v>397</v>
      </c>
      <c r="B10516" s="181">
        <v>3495</v>
      </c>
      <c r="C10516" s="181">
        <v>171700</v>
      </c>
      <c r="D10516" s="181">
        <v>6</v>
      </c>
      <c r="E10516" s="180" t="s">
        <v>14598</v>
      </c>
      <c r="F10516" s="180" t="s">
        <v>22</v>
      </c>
    </row>
    <row r="10517" spans="1:6">
      <c r="A10517" s="180" t="s">
        <v>397</v>
      </c>
      <c r="B10517" s="181">
        <v>6204</v>
      </c>
      <c r="C10517" s="181">
        <v>143100</v>
      </c>
      <c r="D10517" s="181">
        <v>7</v>
      </c>
      <c r="E10517" s="180" t="s">
        <v>14599</v>
      </c>
      <c r="F10517" s="180" t="s">
        <v>160</v>
      </c>
    </row>
    <row r="10518" spans="1:6">
      <c r="A10518" s="180" t="s">
        <v>397</v>
      </c>
      <c r="B10518" s="181">
        <v>3060</v>
      </c>
      <c r="C10518" s="181">
        <v>291500</v>
      </c>
      <c r="D10518" s="181">
        <v>5</v>
      </c>
      <c r="E10518" s="180" t="s">
        <v>14600</v>
      </c>
      <c r="F10518" s="180" t="s">
        <v>136</v>
      </c>
    </row>
    <row r="10519" spans="1:6">
      <c r="A10519" s="180" t="s">
        <v>397</v>
      </c>
      <c r="B10519" s="181">
        <v>3616</v>
      </c>
      <c r="C10519" s="181">
        <v>103300</v>
      </c>
      <c r="D10519" s="181">
        <v>4</v>
      </c>
      <c r="E10519" s="180" t="s">
        <v>14601</v>
      </c>
      <c r="F10519" s="180" t="s">
        <v>22</v>
      </c>
    </row>
    <row r="10520" spans="1:6">
      <c r="A10520" s="180" t="s">
        <v>397</v>
      </c>
      <c r="B10520" s="181">
        <v>3253</v>
      </c>
      <c r="C10520" s="181">
        <v>312900</v>
      </c>
      <c r="D10520" s="181">
        <v>5</v>
      </c>
      <c r="E10520" s="180" t="s">
        <v>14602</v>
      </c>
      <c r="F10520" s="180" t="s">
        <v>118</v>
      </c>
    </row>
    <row r="10521" spans="1:6">
      <c r="A10521" s="180" t="s">
        <v>397</v>
      </c>
      <c r="B10521" s="181">
        <v>3014</v>
      </c>
      <c r="C10521" s="181">
        <v>242300</v>
      </c>
      <c r="D10521" s="181">
        <v>4</v>
      </c>
      <c r="E10521" s="180" t="s">
        <v>14603</v>
      </c>
      <c r="F10521" s="180" t="s">
        <v>47</v>
      </c>
    </row>
    <row r="10522" spans="1:6">
      <c r="A10522" s="180" t="s">
        <v>397</v>
      </c>
      <c r="B10522" s="181">
        <v>6528</v>
      </c>
      <c r="C10522" s="181">
        <v>173000</v>
      </c>
      <c r="D10522" s="181">
        <v>6</v>
      </c>
      <c r="E10522" s="180" t="s">
        <v>14604</v>
      </c>
      <c r="F10522" s="180" t="s">
        <v>160</v>
      </c>
    </row>
    <row r="10523" spans="1:6">
      <c r="A10523" s="180" t="s">
        <v>397</v>
      </c>
      <c r="B10523" s="181">
        <v>3858</v>
      </c>
      <c r="C10523" s="181">
        <v>358300</v>
      </c>
      <c r="D10523" s="181">
        <v>5</v>
      </c>
      <c r="E10523" s="180" t="s">
        <v>14605</v>
      </c>
      <c r="F10523" s="180" t="s">
        <v>126</v>
      </c>
    </row>
    <row r="10524" spans="1:6">
      <c r="A10524" s="180" t="s">
        <v>397</v>
      </c>
      <c r="B10524" s="181">
        <v>5400</v>
      </c>
      <c r="C10524" s="181">
        <v>84200</v>
      </c>
      <c r="D10524" s="181">
        <v>4</v>
      </c>
      <c r="E10524" s="180" t="s">
        <v>14606</v>
      </c>
      <c r="F10524" s="180" t="s">
        <v>22</v>
      </c>
    </row>
    <row r="10525" spans="1:6">
      <c r="A10525" s="180" t="s">
        <v>397</v>
      </c>
      <c r="B10525" s="181">
        <v>6896</v>
      </c>
      <c r="C10525" s="181">
        <v>337100</v>
      </c>
      <c r="D10525" s="181">
        <v>4</v>
      </c>
      <c r="E10525" s="180" t="s">
        <v>14607</v>
      </c>
      <c r="F10525" s="180" t="s">
        <v>3</v>
      </c>
    </row>
    <row r="10526" spans="1:6">
      <c r="A10526" s="180" t="s">
        <v>397</v>
      </c>
      <c r="B10526" s="181">
        <v>3105</v>
      </c>
      <c r="C10526" s="181">
        <v>252500</v>
      </c>
      <c r="D10526" s="181">
        <v>5</v>
      </c>
      <c r="E10526" s="180" t="s">
        <v>14608</v>
      </c>
      <c r="F10526" s="180" t="s">
        <v>118</v>
      </c>
    </row>
    <row r="10527" spans="1:6">
      <c r="A10527" s="180" t="s">
        <v>397</v>
      </c>
      <c r="B10527" s="181">
        <v>2900</v>
      </c>
      <c r="C10527" s="181">
        <v>209400</v>
      </c>
      <c r="D10527" s="181">
        <v>4</v>
      </c>
      <c r="E10527" s="180" t="s">
        <v>14609</v>
      </c>
      <c r="F10527" s="180" t="s">
        <v>128</v>
      </c>
    </row>
    <row r="10528" spans="1:6">
      <c r="A10528" s="180" t="s">
        <v>397</v>
      </c>
      <c r="B10528" s="181">
        <v>2860</v>
      </c>
      <c r="C10528" s="181">
        <v>314200</v>
      </c>
      <c r="D10528" s="181">
        <v>4</v>
      </c>
      <c r="E10528" s="180" t="s">
        <v>14610</v>
      </c>
      <c r="F10528" s="180" t="s">
        <v>47</v>
      </c>
    </row>
    <row r="10529" spans="1:6">
      <c r="A10529" s="180" t="s">
        <v>397</v>
      </c>
      <c r="B10529" s="181">
        <v>4626</v>
      </c>
      <c r="C10529" s="181">
        <v>237400</v>
      </c>
      <c r="D10529" s="181">
        <v>6</v>
      </c>
      <c r="E10529" s="180" t="s">
        <v>14611</v>
      </c>
      <c r="F10529" s="180" t="s">
        <v>118</v>
      </c>
    </row>
    <row r="10530" spans="1:6">
      <c r="A10530" s="180" t="s">
        <v>397</v>
      </c>
      <c r="B10530" s="181">
        <v>3200</v>
      </c>
      <c r="C10530" s="181">
        <v>153500</v>
      </c>
      <c r="D10530" s="181">
        <v>4</v>
      </c>
      <c r="E10530" s="180" t="s">
        <v>14612</v>
      </c>
      <c r="F10530" s="180" t="s">
        <v>68</v>
      </c>
    </row>
    <row r="10531" spans="1:6">
      <c r="A10531" s="180" t="s">
        <v>397</v>
      </c>
      <c r="B10531" s="181">
        <v>7632</v>
      </c>
      <c r="C10531" s="181">
        <v>278700</v>
      </c>
      <c r="D10531" s="181">
        <v>4</v>
      </c>
      <c r="E10531" s="180" t="s">
        <v>14613</v>
      </c>
      <c r="F10531" s="180" t="s">
        <v>3</v>
      </c>
    </row>
    <row r="10532" spans="1:6">
      <c r="A10532" s="180" t="s">
        <v>397</v>
      </c>
      <c r="B10532" s="181">
        <v>6161</v>
      </c>
      <c r="C10532" s="181">
        <v>142500</v>
      </c>
      <c r="D10532" s="181">
        <v>4</v>
      </c>
      <c r="E10532" s="180" t="s">
        <v>14614</v>
      </c>
      <c r="F10532" s="180" t="s">
        <v>22</v>
      </c>
    </row>
    <row r="10533" spans="1:6">
      <c r="A10533" s="180" t="s">
        <v>397</v>
      </c>
      <c r="B10533" s="181">
        <v>4420</v>
      </c>
      <c r="C10533" s="181">
        <v>260200</v>
      </c>
      <c r="D10533" s="181">
        <v>4</v>
      </c>
      <c r="E10533" s="180" t="s">
        <v>14615</v>
      </c>
      <c r="F10533" s="180" t="s">
        <v>3</v>
      </c>
    </row>
    <row r="10534" spans="1:6">
      <c r="A10534" s="180" t="s">
        <v>397</v>
      </c>
      <c r="B10534" s="181">
        <v>6372</v>
      </c>
      <c r="C10534" s="181">
        <v>167400</v>
      </c>
      <c r="D10534" s="181">
        <v>5</v>
      </c>
      <c r="E10534" s="180" t="s">
        <v>14616</v>
      </c>
      <c r="F10534" s="180" t="s">
        <v>160</v>
      </c>
    </row>
    <row r="10535" spans="1:6">
      <c r="A10535" s="180" t="s">
        <v>397</v>
      </c>
      <c r="B10535" s="181">
        <v>4420</v>
      </c>
      <c r="C10535" s="181">
        <v>267300</v>
      </c>
      <c r="D10535" s="181">
        <v>4</v>
      </c>
      <c r="E10535" s="180" t="s">
        <v>14617</v>
      </c>
      <c r="F10535" s="180" t="s">
        <v>3</v>
      </c>
    </row>
    <row r="10536" spans="1:6">
      <c r="A10536" s="180" t="s">
        <v>397</v>
      </c>
      <c r="B10536" s="181">
        <v>6541</v>
      </c>
      <c r="C10536" s="181">
        <v>399100</v>
      </c>
      <c r="D10536" s="181">
        <v>6</v>
      </c>
      <c r="E10536" s="180" t="s">
        <v>14618</v>
      </c>
      <c r="F10536" s="180" t="s">
        <v>60</v>
      </c>
    </row>
    <row r="10537" spans="1:6">
      <c r="A10537" s="180" t="s">
        <v>397</v>
      </c>
      <c r="B10537" s="181">
        <v>5810</v>
      </c>
      <c r="C10537" s="181">
        <v>116100</v>
      </c>
      <c r="D10537" s="181">
        <v>4</v>
      </c>
      <c r="E10537" s="180" t="s">
        <v>14619</v>
      </c>
      <c r="F10537" s="180" t="s">
        <v>22</v>
      </c>
    </row>
    <row r="10538" spans="1:6">
      <c r="A10538" s="180" t="s">
        <v>397</v>
      </c>
      <c r="B10538" s="181">
        <v>3565</v>
      </c>
      <c r="C10538" s="181">
        <v>275400</v>
      </c>
      <c r="D10538" s="181">
        <v>4</v>
      </c>
      <c r="E10538" s="180" t="s">
        <v>14620</v>
      </c>
      <c r="F10538" s="180" t="s">
        <v>60</v>
      </c>
    </row>
    <row r="10539" spans="1:6">
      <c r="A10539" s="180" t="s">
        <v>397</v>
      </c>
      <c r="B10539" s="181">
        <v>4266</v>
      </c>
      <c r="C10539" s="181">
        <v>254900</v>
      </c>
      <c r="D10539" s="181">
        <v>4</v>
      </c>
      <c r="E10539" s="180" t="s">
        <v>14621</v>
      </c>
      <c r="F10539" s="180" t="s">
        <v>3</v>
      </c>
    </row>
    <row r="10540" spans="1:6">
      <c r="A10540" s="180" t="s">
        <v>397</v>
      </c>
      <c r="B10540" s="181">
        <v>6922</v>
      </c>
      <c r="C10540" s="181">
        <v>477900</v>
      </c>
      <c r="D10540" s="181">
        <v>4</v>
      </c>
      <c r="E10540" s="180" t="s">
        <v>14622</v>
      </c>
      <c r="F10540" s="180" t="s">
        <v>60</v>
      </c>
    </row>
    <row r="10541" spans="1:6">
      <c r="A10541" s="180" t="s">
        <v>397</v>
      </c>
      <c r="B10541" s="181">
        <v>3360</v>
      </c>
      <c r="C10541" s="181">
        <v>326200</v>
      </c>
      <c r="D10541" s="181">
        <v>4</v>
      </c>
      <c r="E10541" s="180" t="s">
        <v>14623</v>
      </c>
      <c r="F10541" s="180" t="s">
        <v>126</v>
      </c>
    </row>
    <row r="10542" spans="1:6">
      <c r="A10542" s="180" t="s">
        <v>397</v>
      </c>
      <c r="B10542" s="181">
        <v>5400</v>
      </c>
      <c r="C10542" s="181">
        <v>99400</v>
      </c>
      <c r="D10542" s="181">
        <v>4</v>
      </c>
      <c r="E10542" s="180" t="s">
        <v>14624</v>
      </c>
      <c r="F10542" s="180" t="s">
        <v>22</v>
      </c>
    </row>
    <row r="10543" spans="1:6">
      <c r="A10543" s="180" t="s">
        <v>397</v>
      </c>
      <c r="B10543" s="181">
        <v>7868</v>
      </c>
      <c r="C10543" s="181">
        <v>250900</v>
      </c>
      <c r="D10543" s="181">
        <v>8</v>
      </c>
      <c r="E10543" s="180" t="s">
        <v>14625</v>
      </c>
      <c r="F10543" s="180" t="s">
        <v>22</v>
      </c>
    </row>
    <row r="10544" spans="1:6">
      <c r="A10544" s="180" t="s">
        <v>397</v>
      </c>
      <c r="B10544" s="181">
        <v>8010</v>
      </c>
      <c r="C10544" s="181">
        <v>221300</v>
      </c>
      <c r="D10544" s="181">
        <v>6</v>
      </c>
      <c r="E10544" s="180" t="s">
        <v>14626</v>
      </c>
      <c r="F10544" s="180" t="s">
        <v>68</v>
      </c>
    </row>
    <row r="10545" spans="1:6">
      <c r="A10545" s="180" t="s">
        <v>397</v>
      </c>
      <c r="B10545" s="181">
        <v>4596</v>
      </c>
      <c r="C10545" s="181">
        <v>136100</v>
      </c>
      <c r="D10545" s="181">
        <v>4</v>
      </c>
      <c r="E10545" s="180" t="s">
        <v>14627</v>
      </c>
      <c r="F10545" s="180" t="s">
        <v>22</v>
      </c>
    </row>
    <row r="10546" spans="1:6">
      <c r="A10546" s="180" t="s">
        <v>397</v>
      </c>
      <c r="B10546" s="181">
        <v>9753</v>
      </c>
      <c r="C10546" s="181">
        <v>160900</v>
      </c>
      <c r="D10546" s="181">
        <v>5</v>
      </c>
      <c r="E10546" s="180" t="s">
        <v>14628</v>
      </c>
      <c r="F10546" s="180" t="s">
        <v>22</v>
      </c>
    </row>
    <row r="10547" spans="1:6">
      <c r="A10547" s="180" t="s">
        <v>397</v>
      </c>
      <c r="B10547" s="181">
        <v>5814</v>
      </c>
      <c r="C10547" s="181">
        <v>93700</v>
      </c>
      <c r="D10547" s="181">
        <v>4</v>
      </c>
      <c r="E10547" s="180" t="s">
        <v>14629</v>
      </c>
      <c r="F10547" s="180" t="s">
        <v>22</v>
      </c>
    </row>
    <row r="10548" spans="1:6">
      <c r="A10548" s="180" t="s">
        <v>397</v>
      </c>
      <c r="B10548" s="181">
        <v>6802</v>
      </c>
      <c r="C10548" s="181">
        <v>232600</v>
      </c>
      <c r="D10548" s="181">
        <v>4</v>
      </c>
      <c r="E10548" s="180" t="s">
        <v>14630</v>
      </c>
      <c r="F10548" s="180" t="s">
        <v>3</v>
      </c>
    </row>
    <row r="10549" spans="1:6">
      <c r="A10549" s="180" t="s">
        <v>397</v>
      </c>
      <c r="B10549" s="181">
        <v>6000</v>
      </c>
      <c r="C10549" s="181">
        <v>297500</v>
      </c>
      <c r="D10549" s="181">
        <v>6</v>
      </c>
      <c r="E10549" s="180" t="s">
        <v>14631</v>
      </c>
      <c r="F10549" s="180" t="s">
        <v>68</v>
      </c>
    </row>
    <row r="10550" spans="1:6">
      <c r="A10550" s="180" t="s">
        <v>397</v>
      </c>
      <c r="B10550" s="181">
        <v>9016</v>
      </c>
      <c r="C10550" s="181">
        <v>452200</v>
      </c>
      <c r="D10550" s="181">
        <v>7</v>
      </c>
      <c r="E10550" s="180" t="s">
        <v>14632</v>
      </c>
      <c r="F10550" s="180" t="s">
        <v>47</v>
      </c>
    </row>
    <row r="10551" spans="1:6">
      <c r="A10551" s="180" t="s">
        <v>397</v>
      </c>
      <c r="B10551" s="181">
        <v>3235</v>
      </c>
      <c r="C10551" s="181">
        <v>481000</v>
      </c>
      <c r="D10551" s="181">
        <v>5</v>
      </c>
      <c r="E10551" s="180" t="s">
        <v>14633</v>
      </c>
      <c r="F10551" s="180" t="s">
        <v>67</v>
      </c>
    </row>
    <row r="10552" spans="1:6">
      <c r="A10552" s="180" t="s">
        <v>397</v>
      </c>
      <c r="B10552" s="181">
        <v>6318</v>
      </c>
      <c r="C10552" s="181">
        <v>427800</v>
      </c>
      <c r="D10552" s="181">
        <v>6</v>
      </c>
      <c r="E10552" s="180" t="s">
        <v>14634</v>
      </c>
      <c r="F10552" s="180" t="s">
        <v>47</v>
      </c>
    </row>
    <row r="10553" spans="1:6">
      <c r="A10553" s="180" t="s">
        <v>397</v>
      </c>
      <c r="B10553" s="181">
        <v>4992</v>
      </c>
      <c r="C10553" s="181">
        <v>144100</v>
      </c>
      <c r="D10553" s="181">
        <v>6</v>
      </c>
      <c r="E10553" s="180" t="s">
        <v>14635</v>
      </c>
      <c r="F10553" s="180" t="s">
        <v>22</v>
      </c>
    </row>
    <row r="10554" spans="1:6">
      <c r="A10554" s="180" t="s">
        <v>397</v>
      </c>
      <c r="B10554" s="181">
        <v>6220</v>
      </c>
      <c r="C10554" s="181">
        <v>110700</v>
      </c>
      <c r="D10554" s="181">
        <v>4</v>
      </c>
      <c r="E10554" s="180" t="s">
        <v>14636</v>
      </c>
      <c r="F10554" s="180" t="s">
        <v>22</v>
      </c>
    </row>
    <row r="10555" spans="1:6">
      <c r="A10555" s="180" t="s">
        <v>397</v>
      </c>
      <c r="B10555" s="181">
        <v>3276</v>
      </c>
      <c r="C10555" s="181">
        <v>187500</v>
      </c>
      <c r="D10555" s="181">
        <v>4</v>
      </c>
      <c r="E10555" s="180" t="s">
        <v>14637</v>
      </c>
      <c r="F10555" s="180" t="s">
        <v>128</v>
      </c>
    </row>
    <row r="10556" spans="1:6">
      <c r="A10556" s="180" t="s">
        <v>397</v>
      </c>
      <c r="B10556" s="181">
        <v>2897</v>
      </c>
      <c r="C10556" s="181">
        <v>395100</v>
      </c>
      <c r="D10556" s="181">
        <v>4</v>
      </c>
      <c r="E10556" s="180" t="s">
        <v>14638</v>
      </c>
      <c r="F10556" s="180" t="s">
        <v>317</v>
      </c>
    </row>
    <row r="10557" spans="1:6">
      <c r="A10557" s="180" t="s">
        <v>397</v>
      </c>
      <c r="B10557" s="181">
        <v>7840</v>
      </c>
      <c r="C10557" s="181">
        <v>227000</v>
      </c>
      <c r="D10557" s="181">
        <v>8</v>
      </c>
      <c r="E10557" s="180" t="s">
        <v>14639</v>
      </c>
      <c r="F10557" s="180" t="s">
        <v>68</v>
      </c>
    </row>
    <row r="10558" spans="1:6">
      <c r="A10558" s="180" t="s">
        <v>397</v>
      </c>
      <c r="B10558" s="181">
        <v>4192</v>
      </c>
      <c r="C10558" s="181">
        <v>264400</v>
      </c>
      <c r="D10558" s="181">
        <v>4</v>
      </c>
      <c r="E10558" s="180" t="s">
        <v>14640</v>
      </c>
      <c r="F10558" s="180" t="s">
        <v>118</v>
      </c>
    </row>
    <row r="10559" spans="1:6">
      <c r="A10559" s="180" t="s">
        <v>397</v>
      </c>
      <c r="B10559" s="181">
        <v>8341</v>
      </c>
      <c r="C10559" s="181">
        <v>344500</v>
      </c>
      <c r="D10559" s="181">
        <v>4</v>
      </c>
      <c r="E10559" s="180" t="s">
        <v>14641</v>
      </c>
      <c r="F10559" s="180" t="s">
        <v>60</v>
      </c>
    </row>
    <row r="10560" spans="1:6">
      <c r="A10560" s="180" t="s">
        <v>397</v>
      </c>
      <c r="B10560" s="181">
        <v>5047</v>
      </c>
      <c r="C10560" s="181">
        <v>356800</v>
      </c>
      <c r="D10560" s="181">
        <v>4</v>
      </c>
      <c r="E10560" s="180" t="s">
        <v>14642</v>
      </c>
      <c r="F10560" s="180" t="s">
        <v>128</v>
      </c>
    </row>
    <row r="10561" spans="1:6">
      <c r="A10561" s="180" t="s">
        <v>397</v>
      </c>
      <c r="B10561" s="181">
        <v>4447</v>
      </c>
      <c r="C10561" s="181">
        <v>173900</v>
      </c>
      <c r="D10561" s="181">
        <v>4</v>
      </c>
      <c r="E10561" s="180" t="s">
        <v>14643</v>
      </c>
      <c r="F10561" s="180" t="s">
        <v>176</v>
      </c>
    </row>
    <row r="10562" spans="1:6">
      <c r="A10562" s="180" t="s">
        <v>397</v>
      </c>
      <c r="B10562" s="181">
        <v>5076</v>
      </c>
      <c r="C10562" s="181">
        <v>261400</v>
      </c>
      <c r="D10562" s="181">
        <v>6</v>
      </c>
      <c r="E10562" s="180" t="s">
        <v>14644</v>
      </c>
      <c r="F10562" s="180" t="s">
        <v>124</v>
      </c>
    </row>
    <row r="10563" spans="1:6">
      <c r="A10563" s="180" t="s">
        <v>397</v>
      </c>
      <c r="B10563" s="181">
        <v>4092</v>
      </c>
      <c r="C10563" s="181">
        <v>234500</v>
      </c>
      <c r="D10563" s="181">
        <v>4</v>
      </c>
      <c r="E10563" s="180" t="s">
        <v>14645</v>
      </c>
      <c r="F10563" s="180" t="s">
        <v>170</v>
      </c>
    </row>
    <row r="10564" spans="1:6">
      <c r="A10564" s="180" t="s">
        <v>397</v>
      </c>
      <c r="B10564" s="181">
        <v>4773</v>
      </c>
      <c r="C10564" s="181">
        <v>369500</v>
      </c>
      <c r="D10564" s="181">
        <v>4</v>
      </c>
      <c r="E10564" s="180" t="s">
        <v>14646</v>
      </c>
      <c r="F10564" s="180" t="s">
        <v>47</v>
      </c>
    </row>
    <row r="10565" spans="1:6">
      <c r="A10565" s="180" t="s">
        <v>397</v>
      </c>
      <c r="B10565" s="181">
        <v>2967</v>
      </c>
      <c r="C10565" s="181">
        <v>194200</v>
      </c>
      <c r="D10565" s="181">
        <v>4</v>
      </c>
      <c r="E10565" s="180" t="s">
        <v>14647</v>
      </c>
      <c r="F10565" s="180" t="s">
        <v>194</v>
      </c>
    </row>
    <row r="10566" spans="1:6">
      <c r="A10566" s="180" t="s">
        <v>397</v>
      </c>
      <c r="B10566" s="181">
        <v>2806</v>
      </c>
      <c r="C10566" s="181">
        <v>112100</v>
      </c>
      <c r="D10566" s="181">
        <v>4</v>
      </c>
      <c r="E10566" s="180" t="s">
        <v>14648</v>
      </c>
      <c r="F10566" s="180" t="s">
        <v>160</v>
      </c>
    </row>
    <row r="10567" spans="1:6">
      <c r="A10567" s="180" t="s">
        <v>397</v>
      </c>
      <c r="B10567" s="181">
        <v>6488</v>
      </c>
      <c r="C10567" s="181">
        <v>400600</v>
      </c>
      <c r="D10567" s="181">
        <v>6</v>
      </c>
      <c r="E10567" s="180" t="s">
        <v>14649</v>
      </c>
      <c r="F10567" s="180" t="s">
        <v>3</v>
      </c>
    </row>
    <row r="10568" spans="1:6">
      <c r="A10568" s="180" t="s">
        <v>397</v>
      </c>
      <c r="B10568" s="181">
        <v>7765</v>
      </c>
      <c r="C10568" s="181">
        <v>179300</v>
      </c>
      <c r="D10568" s="181">
        <v>4</v>
      </c>
      <c r="E10568" s="180" t="s">
        <v>14650</v>
      </c>
      <c r="F10568" s="180" t="s">
        <v>22</v>
      </c>
    </row>
    <row r="10569" spans="1:6">
      <c r="A10569" s="180" t="s">
        <v>397</v>
      </c>
      <c r="B10569" s="181">
        <v>3780</v>
      </c>
      <c r="C10569" s="181">
        <v>313200</v>
      </c>
      <c r="D10569" s="181">
        <v>4</v>
      </c>
      <c r="E10569" s="180" t="s">
        <v>14651</v>
      </c>
      <c r="F10569" s="180" t="s">
        <v>47</v>
      </c>
    </row>
    <row r="10570" spans="1:6">
      <c r="A10570" s="180" t="s">
        <v>397</v>
      </c>
      <c r="B10570" s="181">
        <v>10790</v>
      </c>
      <c r="C10570" s="181">
        <v>709300</v>
      </c>
      <c r="D10570" s="181">
        <v>8</v>
      </c>
      <c r="E10570" s="180" t="s">
        <v>14652</v>
      </c>
      <c r="F10570" s="180" t="s">
        <v>3</v>
      </c>
    </row>
    <row r="10571" spans="1:6">
      <c r="A10571" s="180" t="s">
        <v>397</v>
      </c>
      <c r="B10571" s="181">
        <v>6752</v>
      </c>
      <c r="C10571" s="181">
        <v>122700</v>
      </c>
      <c r="D10571" s="181">
        <v>4</v>
      </c>
      <c r="E10571" s="180" t="s">
        <v>14653</v>
      </c>
      <c r="F10571" s="180" t="s">
        <v>22</v>
      </c>
    </row>
    <row r="10572" spans="1:6">
      <c r="A10572" s="180" t="s">
        <v>397</v>
      </c>
      <c r="B10572" s="181">
        <v>5130</v>
      </c>
      <c r="C10572" s="181">
        <v>264100</v>
      </c>
      <c r="D10572" s="181">
        <v>4</v>
      </c>
      <c r="E10572" s="180" t="s">
        <v>14654</v>
      </c>
      <c r="F10572" s="180" t="s">
        <v>3</v>
      </c>
    </row>
    <row r="10573" spans="1:6">
      <c r="A10573" s="180" t="s">
        <v>397</v>
      </c>
      <c r="B10573" s="181">
        <v>4780</v>
      </c>
      <c r="C10573" s="181">
        <v>108700</v>
      </c>
      <c r="D10573" s="181">
        <v>4</v>
      </c>
      <c r="E10573" s="180" t="s">
        <v>14655</v>
      </c>
      <c r="F10573" s="180" t="s">
        <v>256</v>
      </c>
    </row>
    <row r="10574" spans="1:6">
      <c r="A10574" s="180" t="s">
        <v>397</v>
      </c>
      <c r="B10574" s="181">
        <v>6332</v>
      </c>
      <c r="C10574" s="181">
        <v>572800</v>
      </c>
      <c r="D10574" s="181">
        <v>7</v>
      </c>
      <c r="E10574" s="180" t="s">
        <v>14656</v>
      </c>
      <c r="F10574" s="180" t="s">
        <v>60</v>
      </c>
    </row>
    <row r="10575" spans="1:6">
      <c r="A10575" s="180" t="s">
        <v>397</v>
      </c>
      <c r="B10575" s="181">
        <v>5534</v>
      </c>
      <c r="C10575" s="181">
        <v>520800</v>
      </c>
      <c r="D10575" s="181">
        <v>7</v>
      </c>
      <c r="E10575" s="180" t="s">
        <v>14657</v>
      </c>
      <c r="F10575" s="180" t="s">
        <v>226</v>
      </c>
    </row>
    <row r="10576" spans="1:6">
      <c r="A10576" s="180" t="s">
        <v>397</v>
      </c>
      <c r="B10576" s="181">
        <v>5040</v>
      </c>
      <c r="C10576" s="181">
        <v>407900</v>
      </c>
      <c r="D10576" s="181">
        <v>6</v>
      </c>
      <c r="E10576" s="180" t="s">
        <v>14658</v>
      </c>
      <c r="F10576" s="180" t="s">
        <v>60</v>
      </c>
    </row>
    <row r="10577" spans="1:6">
      <c r="A10577" s="180" t="s">
        <v>397</v>
      </c>
      <c r="B10577" s="181">
        <v>8688</v>
      </c>
      <c r="C10577" s="181">
        <v>404200</v>
      </c>
      <c r="D10577" s="181">
        <v>8</v>
      </c>
      <c r="E10577" s="180" t="s">
        <v>14659</v>
      </c>
      <c r="F10577" s="180" t="s">
        <v>47</v>
      </c>
    </row>
    <row r="10578" spans="1:6">
      <c r="A10578" s="180" t="s">
        <v>397</v>
      </c>
      <c r="B10578" s="181">
        <v>4381</v>
      </c>
      <c r="C10578" s="181">
        <v>382600</v>
      </c>
      <c r="D10578" s="181">
        <v>4</v>
      </c>
      <c r="E10578" s="180" t="s">
        <v>14660</v>
      </c>
      <c r="F10578" s="180" t="s">
        <v>47</v>
      </c>
    </row>
    <row r="10579" spans="1:6">
      <c r="A10579" s="180" t="s">
        <v>397</v>
      </c>
      <c r="B10579" s="181">
        <v>4516</v>
      </c>
      <c r="C10579" s="181">
        <v>175100</v>
      </c>
      <c r="D10579" s="181">
        <v>4</v>
      </c>
      <c r="E10579" s="180" t="s">
        <v>14661</v>
      </c>
      <c r="F10579" s="180" t="s">
        <v>313</v>
      </c>
    </row>
    <row r="10580" spans="1:6">
      <c r="A10580" s="180" t="s">
        <v>397</v>
      </c>
      <c r="B10580" s="181">
        <v>8860</v>
      </c>
      <c r="C10580" s="181">
        <v>575100</v>
      </c>
      <c r="D10580" s="181">
        <v>8</v>
      </c>
      <c r="E10580" s="180" t="s">
        <v>14662</v>
      </c>
      <c r="F10580" s="180" t="s">
        <v>3</v>
      </c>
    </row>
    <row r="10581" spans="1:6">
      <c r="A10581" s="180" t="s">
        <v>397</v>
      </c>
      <c r="B10581" s="181">
        <v>5577</v>
      </c>
      <c r="C10581" s="181">
        <v>281300</v>
      </c>
      <c r="D10581" s="181">
        <v>4</v>
      </c>
      <c r="E10581" s="180" t="s">
        <v>14663</v>
      </c>
      <c r="F10581" s="180" t="s">
        <v>47</v>
      </c>
    </row>
    <row r="10582" spans="1:6">
      <c r="A10582" s="180" t="s">
        <v>397</v>
      </c>
      <c r="B10582" s="181">
        <v>5850</v>
      </c>
      <c r="C10582" s="181">
        <v>220300</v>
      </c>
      <c r="D10582" s="181">
        <v>5</v>
      </c>
      <c r="E10582" s="180" t="s">
        <v>14664</v>
      </c>
      <c r="F10582" s="180" t="s">
        <v>68</v>
      </c>
    </row>
    <row r="10583" spans="1:6">
      <c r="A10583" s="180" t="s">
        <v>397</v>
      </c>
      <c r="B10583" s="181">
        <v>3437</v>
      </c>
      <c r="C10583" s="181">
        <v>249900</v>
      </c>
      <c r="D10583" s="181">
        <v>4</v>
      </c>
      <c r="E10583" s="180" t="s">
        <v>14665</v>
      </c>
      <c r="F10583" s="180" t="s">
        <v>194</v>
      </c>
    </row>
    <row r="10584" spans="1:6">
      <c r="A10584" s="180" t="s">
        <v>397</v>
      </c>
      <c r="B10584" s="181">
        <v>3942</v>
      </c>
      <c r="C10584" s="181">
        <v>137500</v>
      </c>
      <c r="D10584" s="181">
        <v>4</v>
      </c>
      <c r="E10584" s="180" t="s">
        <v>14666</v>
      </c>
      <c r="F10584" s="180" t="s">
        <v>160</v>
      </c>
    </row>
    <row r="10585" spans="1:6">
      <c r="A10585" s="180" t="s">
        <v>397</v>
      </c>
      <c r="B10585" s="181">
        <v>8032</v>
      </c>
      <c r="C10585" s="181">
        <v>116900</v>
      </c>
      <c r="D10585" s="181">
        <v>4</v>
      </c>
      <c r="E10585" s="180" t="s">
        <v>14667</v>
      </c>
      <c r="F10585" s="180" t="s">
        <v>22</v>
      </c>
    </row>
    <row r="10586" spans="1:6">
      <c r="A10586" s="180" t="s">
        <v>397</v>
      </c>
      <c r="B10586" s="181">
        <v>7002</v>
      </c>
      <c r="C10586" s="181">
        <v>473400</v>
      </c>
      <c r="D10586" s="181">
        <v>4</v>
      </c>
      <c r="E10586" s="180" t="s">
        <v>14668</v>
      </c>
      <c r="F10586" s="180" t="s">
        <v>60</v>
      </c>
    </row>
    <row r="10587" spans="1:6">
      <c r="A10587" s="180" t="s">
        <v>397</v>
      </c>
      <c r="B10587" s="181">
        <v>6662</v>
      </c>
      <c r="C10587" s="181">
        <v>308200</v>
      </c>
      <c r="D10587" s="181">
        <v>4</v>
      </c>
      <c r="E10587" s="180" t="s">
        <v>14669</v>
      </c>
      <c r="F10587" s="180" t="s">
        <v>60</v>
      </c>
    </row>
    <row r="10588" spans="1:6">
      <c r="A10588" s="180" t="s">
        <v>397</v>
      </c>
      <c r="B10588" s="181">
        <v>6600</v>
      </c>
      <c r="C10588" s="181">
        <v>380600</v>
      </c>
      <c r="D10588" s="181">
        <v>6</v>
      </c>
      <c r="E10588" s="180" t="s">
        <v>14670</v>
      </c>
      <c r="F10588" s="180" t="s">
        <v>270</v>
      </c>
    </row>
    <row r="10589" spans="1:6">
      <c r="A10589" s="180" t="s">
        <v>397</v>
      </c>
      <c r="B10589" s="181">
        <v>6680</v>
      </c>
      <c r="C10589" s="181">
        <v>101100</v>
      </c>
      <c r="D10589" s="181">
        <v>5</v>
      </c>
      <c r="E10589" s="180" t="s">
        <v>14671</v>
      </c>
      <c r="F10589" s="180" t="s">
        <v>22</v>
      </c>
    </row>
    <row r="10590" spans="1:6">
      <c r="A10590" s="180" t="s">
        <v>397</v>
      </c>
      <c r="B10590" s="181">
        <v>2700</v>
      </c>
      <c r="C10590" s="181">
        <v>181100</v>
      </c>
      <c r="D10590" s="181">
        <v>4</v>
      </c>
      <c r="E10590" s="180" t="s">
        <v>14672</v>
      </c>
      <c r="F10590" s="180" t="s">
        <v>128</v>
      </c>
    </row>
    <row r="10591" spans="1:6">
      <c r="A10591" s="180" t="s">
        <v>397</v>
      </c>
      <c r="B10591" s="181">
        <v>4504</v>
      </c>
      <c r="C10591" s="181">
        <v>378900</v>
      </c>
      <c r="D10591" s="181">
        <v>6</v>
      </c>
      <c r="E10591" s="180" t="s">
        <v>14673</v>
      </c>
      <c r="F10591" s="180" t="s">
        <v>192</v>
      </c>
    </row>
    <row r="10592" spans="1:6">
      <c r="A10592" s="180" t="s">
        <v>397</v>
      </c>
      <c r="B10592" s="181">
        <v>3708</v>
      </c>
      <c r="C10592" s="181">
        <v>457400</v>
      </c>
      <c r="D10592" s="181">
        <v>4</v>
      </c>
      <c r="E10592" s="180" t="s">
        <v>14674</v>
      </c>
      <c r="F10592" s="180" t="s">
        <v>67</v>
      </c>
    </row>
    <row r="10593" spans="1:6">
      <c r="A10593" s="180" t="s">
        <v>397</v>
      </c>
      <c r="B10593" s="181">
        <v>4446</v>
      </c>
      <c r="C10593" s="181">
        <v>356200</v>
      </c>
      <c r="D10593" s="181">
        <v>4</v>
      </c>
      <c r="E10593" s="180" t="s">
        <v>14675</v>
      </c>
      <c r="F10593" s="180" t="s">
        <v>47</v>
      </c>
    </row>
    <row r="10594" spans="1:6">
      <c r="A10594" s="180" t="s">
        <v>397</v>
      </c>
      <c r="B10594" s="181">
        <v>8516</v>
      </c>
      <c r="C10594" s="181">
        <v>420200</v>
      </c>
      <c r="D10594" s="181">
        <v>7</v>
      </c>
      <c r="E10594" s="180" t="s">
        <v>14676</v>
      </c>
      <c r="F10594" s="180" t="s">
        <v>136</v>
      </c>
    </row>
    <row r="10595" spans="1:6">
      <c r="A10595" s="180" t="s">
        <v>397</v>
      </c>
      <c r="B10595" s="181">
        <v>5502</v>
      </c>
      <c r="C10595" s="181">
        <v>207500</v>
      </c>
      <c r="D10595" s="181">
        <v>4</v>
      </c>
      <c r="E10595" s="180" t="s">
        <v>14677</v>
      </c>
      <c r="F10595" s="180" t="s">
        <v>68</v>
      </c>
    </row>
    <row r="10596" spans="1:6">
      <c r="A10596" s="180" t="s">
        <v>397</v>
      </c>
      <c r="B10596" s="181">
        <v>3200</v>
      </c>
      <c r="C10596" s="181">
        <v>153400</v>
      </c>
      <c r="D10596" s="181">
        <v>4</v>
      </c>
      <c r="E10596" s="180" t="s">
        <v>14678</v>
      </c>
      <c r="F10596" s="180" t="s">
        <v>128</v>
      </c>
    </row>
    <row r="10597" spans="1:6">
      <c r="A10597" s="180" t="s">
        <v>397</v>
      </c>
      <c r="B10597" s="181">
        <v>3220</v>
      </c>
      <c r="C10597" s="181">
        <v>181100</v>
      </c>
      <c r="D10597" s="181">
        <v>4</v>
      </c>
      <c r="E10597" s="180" t="s">
        <v>14679</v>
      </c>
      <c r="F10597" s="180" t="s">
        <v>128</v>
      </c>
    </row>
    <row r="10598" spans="1:6">
      <c r="A10598" s="180" t="s">
        <v>397</v>
      </c>
      <c r="B10598" s="181">
        <v>9600</v>
      </c>
      <c r="C10598" s="181">
        <v>303900</v>
      </c>
      <c r="D10598" s="181">
        <v>8</v>
      </c>
      <c r="E10598" s="180" t="s">
        <v>14680</v>
      </c>
      <c r="F10598" s="180" t="s">
        <v>68</v>
      </c>
    </row>
    <row r="10599" spans="1:6">
      <c r="A10599" s="180" t="s">
        <v>397</v>
      </c>
      <c r="B10599" s="181">
        <v>5769</v>
      </c>
      <c r="C10599" s="181">
        <v>279900</v>
      </c>
      <c r="D10599" s="181">
        <v>4</v>
      </c>
      <c r="E10599" s="180" t="s">
        <v>14681</v>
      </c>
      <c r="F10599" s="180" t="s">
        <v>128</v>
      </c>
    </row>
    <row r="10600" spans="1:6">
      <c r="A10600" s="180" t="s">
        <v>397</v>
      </c>
      <c r="B10600" s="181">
        <v>5432</v>
      </c>
      <c r="C10600" s="181">
        <v>265100</v>
      </c>
      <c r="D10600" s="181">
        <v>4</v>
      </c>
      <c r="E10600" s="180" t="s">
        <v>14682</v>
      </c>
      <c r="F10600" s="180" t="s">
        <v>3</v>
      </c>
    </row>
    <row r="10601" spans="1:6">
      <c r="A10601" s="180" t="s">
        <v>397</v>
      </c>
      <c r="B10601" s="181">
        <v>4138</v>
      </c>
      <c r="C10601" s="181">
        <v>133500</v>
      </c>
      <c r="D10601" s="181">
        <v>5</v>
      </c>
      <c r="E10601" s="180" t="s">
        <v>14683</v>
      </c>
      <c r="F10601" s="180" t="s">
        <v>176</v>
      </c>
    </row>
    <row r="10602" spans="1:6">
      <c r="A10602" s="180" t="s">
        <v>397</v>
      </c>
      <c r="B10602" s="181">
        <v>4994</v>
      </c>
      <c r="C10602" s="181">
        <v>254700</v>
      </c>
      <c r="D10602" s="181">
        <v>4</v>
      </c>
      <c r="E10602" s="180" t="s">
        <v>14684</v>
      </c>
      <c r="F10602" s="180" t="s">
        <v>128</v>
      </c>
    </row>
    <row r="10603" spans="1:6">
      <c r="A10603" s="180" t="s">
        <v>397</v>
      </c>
      <c r="B10603" s="181">
        <v>4200</v>
      </c>
      <c r="C10603" s="181">
        <v>801600</v>
      </c>
      <c r="D10603" s="181">
        <v>7</v>
      </c>
      <c r="E10603" s="180" t="s">
        <v>14685</v>
      </c>
      <c r="F10603" s="180" t="s">
        <v>67</v>
      </c>
    </row>
    <row r="10604" spans="1:6">
      <c r="A10604" s="180" t="s">
        <v>397</v>
      </c>
      <c r="B10604" s="181">
        <v>6108</v>
      </c>
      <c r="C10604" s="181">
        <v>422400</v>
      </c>
      <c r="D10604" s="181">
        <v>6</v>
      </c>
      <c r="E10604" s="180" t="s">
        <v>14686</v>
      </c>
      <c r="F10604" s="180" t="s">
        <v>128</v>
      </c>
    </row>
    <row r="10605" spans="1:6">
      <c r="A10605" s="180" t="s">
        <v>397</v>
      </c>
      <c r="B10605" s="181">
        <v>4309</v>
      </c>
      <c r="C10605" s="181">
        <v>348400</v>
      </c>
      <c r="D10605" s="181">
        <v>4</v>
      </c>
      <c r="E10605" s="180" t="s">
        <v>14687</v>
      </c>
      <c r="F10605" s="180" t="s">
        <v>47</v>
      </c>
    </row>
    <row r="10606" spans="1:6">
      <c r="A10606" s="180" t="s">
        <v>397</v>
      </c>
      <c r="B10606" s="181">
        <v>5670</v>
      </c>
      <c r="C10606" s="181">
        <v>575300</v>
      </c>
      <c r="D10606" s="181">
        <v>6</v>
      </c>
      <c r="E10606" s="180" t="s">
        <v>14688</v>
      </c>
      <c r="F10606" s="180" t="s">
        <v>67</v>
      </c>
    </row>
    <row r="10607" spans="1:6">
      <c r="A10607" s="180" t="s">
        <v>397</v>
      </c>
      <c r="B10607" s="181">
        <v>3268</v>
      </c>
      <c r="C10607" s="181">
        <v>232100</v>
      </c>
      <c r="D10607" s="181">
        <v>4</v>
      </c>
      <c r="E10607" s="180" t="s">
        <v>14689</v>
      </c>
      <c r="F10607" s="180" t="s">
        <v>194</v>
      </c>
    </row>
    <row r="10608" spans="1:6">
      <c r="A10608" s="180" t="s">
        <v>397</v>
      </c>
      <c r="B10608" s="181">
        <v>4458</v>
      </c>
      <c r="C10608" s="181">
        <v>436700</v>
      </c>
      <c r="D10608" s="181">
        <v>4</v>
      </c>
      <c r="E10608" s="180" t="s">
        <v>14690</v>
      </c>
      <c r="F10608" s="180" t="s">
        <v>67</v>
      </c>
    </row>
    <row r="10609" spans="1:6">
      <c r="A10609" s="180" t="s">
        <v>397</v>
      </c>
      <c r="B10609" s="181">
        <v>9660</v>
      </c>
      <c r="C10609" s="181">
        <v>561300</v>
      </c>
      <c r="D10609" s="181">
        <v>6</v>
      </c>
      <c r="E10609" s="180" t="s">
        <v>14691</v>
      </c>
      <c r="F10609" s="180" t="s">
        <v>3</v>
      </c>
    </row>
    <row r="10610" spans="1:6">
      <c r="A10610" s="180" t="s">
        <v>397</v>
      </c>
      <c r="B10610" s="181">
        <v>4202</v>
      </c>
      <c r="C10610" s="181">
        <v>395700</v>
      </c>
      <c r="D10610" s="181">
        <v>6</v>
      </c>
      <c r="E10610" s="180" t="s">
        <v>14692</v>
      </c>
      <c r="F10610" s="180" t="s">
        <v>136</v>
      </c>
    </row>
    <row r="10611" spans="1:6">
      <c r="A10611" s="180" t="s">
        <v>397</v>
      </c>
      <c r="B10611" s="181">
        <v>7176</v>
      </c>
      <c r="C10611" s="181">
        <v>157600</v>
      </c>
      <c r="D10611" s="181">
        <v>4</v>
      </c>
      <c r="E10611" s="180" t="s">
        <v>14693</v>
      </c>
      <c r="F10611" s="180" t="s">
        <v>22</v>
      </c>
    </row>
    <row r="10612" spans="1:6">
      <c r="A10612" s="180" t="s">
        <v>397</v>
      </c>
      <c r="B10612" s="181">
        <v>4740</v>
      </c>
      <c r="C10612" s="181">
        <v>249500</v>
      </c>
      <c r="D10612" s="181">
        <v>4</v>
      </c>
      <c r="E10612" s="180" t="s">
        <v>14694</v>
      </c>
      <c r="F10612" s="180" t="s">
        <v>60</v>
      </c>
    </row>
    <row r="10613" spans="1:6">
      <c r="A10613" s="180" t="s">
        <v>397</v>
      </c>
      <c r="B10613" s="181">
        <v>3776</v>
      </c>
      <c r="C10613" s="181">
        <v>228100</v>
      </c>
      <c r="D10613" s="181">
        <v>4</v>
      </c>
      <c r="E10613" s="180" t="s">
        <v>14695</v>
      </c>
      <c r="F10613" s="180" t="s">
        <v>3</v>
      </c>
    </row>
    <row r="10614" spans="1:6">
      <c r="A10614" s="180" t="s">
        <v>397</v>
      </c>
      <c r="B10614" s="181">
        <v>2824</v>
      </c>
      <c r="C10614" s="181">
        <v>143200</v>
      </c>
      <c r="D10614" s="181">
        <v>4</v>
      </c>
      <c r="E10614" s="180" t="s">
        <v>14696</v>
      </c>
      <c r="F10614" s="180" t="s">
        <v>245</v>
      </c>
    </row>
    <row r="10615" spans="1:6">
      <c r="A10615" s="180" t="s">
        <v>397</v>
      </c>
      <c r="B10615" s="181">
        <v>10240</v>
      </c>
      <c r="C10615" s="181">
        <v>523900</v>
      </c>
      <c r="D10615" s="181">
        <v>6</v>
      </c>
      <c r="E10615" s="180" t="s">
        <v>14697</v>
      </c>
      <c r="F10615" s="180" t="s">
        <v>3</v>
      </c>
    </row>
    <row r="10616" spans="1:6">
      <c r="A10616" s="180" t="s">
        <v>397</v>
      </c>
      <c r="B10616" s="181">
        <v>5598</v>
      </c>
      <c r="C10616" s="181">
        <v>106100</v>
      </c>
      <c r="D10616" s="181">
        <v>4</v>
      </c>
      <c r="E10616" s="180" t="s">
        <v>14698</v>
      </c>
      <c r="F10616" s="180" t="s">
        <v>22</v>
      </c>
    </row>
  </sheetData>
  <hyperlinks>
    <hyperlink ref="A1" location="'Table of Contents'!A1" display="Return to Table of Contents" xr:uid="{4B9D44DC-76A8-4023-A79D-7D5F9456694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4C1B-BA64-43A2-B775-ACB4E9CB01AF}">
  <dimension ref="A1:BE3715"/>
  <sheetViews>
    <sheetView workbookViewId="0">
      <selection activeCell="A2" sqref="A2"/>
    </sheetView>
  </sheetViews>
  <sheetFormatPr defaultRowHeight="14.25" customHeight="1"/>
  <cols>
    <col min="4" max="4" width="12.140625" customWidth="1"/>
    <col min="5" max="5" width="11.5703125" bestFit="1" customWidth="1"/>
    <col min="6" max="6" width="6.28515625" bestFit="1" customWidth="1"/>
    <col min="7" max="7" width="11.5703125" bestFit="1" customWidth="1"/>
    <col min="8" max="8" width="10.28515625" bestFit="1" customWidth="1"/>
    <col min="9" max="9" width="10.5703125" bestFit="1" customWidth="1"/>
    <col min="10" max="10" width="10.5703125" customWidth="1"/>
    <col min="11" max="11" width="15.5703125" customWidth="1"/>
    <col min="12" max="12" width="15.85546875" customWidth="1"/>
    <col min="13" max="13" width="23.7109375" customWidth="1"/>
    <col min="14" max="14" width="14.7109375" bestFit="1" customWidth="1"/>
    <col min="16" max="16" width="17.5703125" customWidth="1"/>
    <col min="17" max="17" width="23.5703125" customWidth="1"/>
    <col min="21" max="21" width="16.85546875" customWidth="1"/>
    <col min="26" max="26" width="9.140625" customWidth="1"/>
    <col min="34" max="34" width="9.140625" customWidth="1"/>
    <col min="36" max="36" width="15.140625" customWidth="1"/>
    <col min="46" max="46" width="20" customWidth="1"/>
    <col min="56" max="56" width="11.5703125" bestFit="1" customWidth="1"/>
    <col min="57" max="57" width="12" bestFit="1" customWidth="1"/>
  </cols>
  <sheetData>
    <row r="1" spans="1:57" ht="15">
      <c r="A1" s="261" t="s">
        <v>26157</v>
      </c>
    </row>
    <row r="2" spans="1:57" ht="15">
      <c r="A2" s="75" t="s">
        <v>26255</v>
      </c>
    </row>
    <row r="3" spans="1:57" ht="14.25" customHeight="1">
      <c r="L3" s="75" t="s">
        <v>25585</v>
      </c>
    </row>
    <row r="4" spans="1:57" ht="14.25" customHeight="1">
      <c r="A4" t="s">
        <v>25574</v>
      </c>
      <c r="L4" s="75" t="s">
        <v>25575</v>
      </c>
      <c r="BD4" t="s">
        <v>3460</v>
      </c>
    </row>
    <row r="5" spans="1:57" ht="14.25" customHeight="1">
      <c r="A5">
        <f>CORREL(E18:E2567,K18:K2567)</f>
        <v>2.4568833040534879E-2</v>
      </c>
      <c r="B5" t="s">
        <v>3449</v>
      </c>
      <c r="L5" s="75" t="s">
        <v>25577</v>
      </c>
      <c r="BD5">
        <f>SUM(BD7:BD3715)</f>
        <v>84083.668156883708</v>
      </c>
      <c r="BE5">
        <f>SUM(BE7:BE3715)</f>
        <v>118835.32037749265</v>
      </c>
    </row>
    <row r="6" spans="1:57" ht="14.25" customHeight="1">
      <c r="A6">
        <f>CORREL(C18:C2567,F18:F2567)</f>
        <v>0.76128827349543926</v>
      </c>
      <c r="B6" t="s">
        <v>3450</v>
      </c>
      <c r="L6" t="s">
        <v>25578</v>
      </c>
      <c r="BD6" s="151" t="s">
        <v>3458</v>
      </c>
      <c r="BE6" s="151" t="s">
        <v>3459</v>
      </c>
    </row>
    <row r="7" spans="1:57" ht="14.25" customHeight="1">
      <c r="A7">
        <f>CORREL(B18:B2567,F18:F2567)</f>
        <v>0.75358360059393226</v>
      </c>
      <c r="B7" t="s">
        <v>3451</v>
      </c>
      <c r="L7" t="s">
        <v>25579</v>
      </c>
      <c r="BD7" s="152">
        <v>6.5411280282209887</v>
      </c>
      <c r="BE7" s="152">
        <v>16.371718611599999</v>
      </c>
    </row>
    <row r="8" spans="1:57" ht="14.25" customHeight="1">
      <c r="A8">
        <f>CORREL(B18:B2567,C18:C2567)</f>
        <v>0.78279352521834333</v>
      </c>
      <c r="B8" t="s">
        <v>3455</v>
      </c>
      <c r="L8" t="s">
        <v>25580</v>
      </c>
      <c r="BD8" s="152">
        <v>11.732744009168876</v>
      </c>
      <c r="BE8" s="152">
        <v>21.063415798280001</v>
      </c>
    </row>
    <row r="9" spans="1:57" ht="14.25" customHeight="1">
      <c r="L9" t="s">
        <v>25581</v>
      </c>
      <c r="BD9" s="152">
        <v>36.167744487648037</v>
      </c>
      <c r="BE9" s="152">
        <v>36.232222153119999</v>
      </c>
    </row>
    <row r="10" spans="1:57" ht="14.25" customHeight="1">
      <c r="L10" t="s">
        <v>25582</v>
      </c>
      <c r="BD10" s="152"/>
      <c r="BE10" s="152"/>
    </row>
    <row r="11" spans="1:57" ht="14.25" customHeight="1">
      <c r="L11" t="s">
        <v>25576</v>
      </c>
      <c r="BD11" s="152"/>
      <c r="BE11" s="152"/>
    </row>
    <row r="12" spans="1:57" ht="14.25" customHeight="1">
      <c r="L12" t="s">
        <v>25583</v>
      </c>
      <c r="BD12" s="152"/>
      <c r="BE12" s="152"/>
    </row>
    <row r="13" spans="1:57" ht="14.25" customHeight="1">
      <c r="L13" t="s">
        <v>25584</v>
      </c>
      <c r="BD13" s="152">
        <v>11.708095387300874</v>
      </c>
      <c r="BE13" s="152">
        <v>19.011722708159997</v>
      </c>
    </row>
    <row r="14" spans="1:57" ht="14.25" customHeight="1">
      <c r="L14" s="212" t="s">
        <v>25586</v>
      </c>
      <c r="BD14" s="152">
        <v>8.6763148975366473</v>
      </c>
      <c r="BE14" s="152">
        <v>65.206982086439993</v>
      </c>
    </row>
    <row r="15" spans="1:57" ht="14.25" customHeight="1">
      <c r="P15" t="s">
        <v>3461</v>
      </c>
      <c r="BD15" s="152">
        <v>27.594132181228062</v>
      </c>
      <c r="BE15" s="152">
        <v>36.34641336952</v>
      </c>
    </row>
    <row r="16" spans="1:57" ht="14.25" customHeight="1">
      <c r="P16" s="98" t="s">
        <v>3453</v>
      </c>
      <c r="Q16" s="98"/>
      <c r="R16" s="98"/>
      <c r="S16" s="98"/>
      <c r="T16" s="98"/>
      <c r="U16" s="98"/>
      <c r="V16" s="98"/>
      <c r="W16" s="98"/>
      <c r="X16" s="98"/>
      <c r="Z16" t="s">
        <v>3454</v>
      </c>
      <c r="AJ16" t="s">
        <v>3456</v>
      </c>
      <c r="AT16" t="s">
        <v>3457</v>
      </c>
      <c r="BD16" s="152">
        <v>140.27941515444314</v>
      </c>
      <c r="BE16" s="152">
        <v>201.07240988415998</v>
      </c>
    </row>
    <row r="17" spans="1:57" ht="14.25" customHeight="1">
      <c r="A17" s="133" t="s">
        <v>369</v>
      </c>
      <c r="B17" s="133" t="s">
        <v>1811</v>
      </c>
      <c r="C17" s="133" t="s">
        <v>847</v>
      </c>
      <c r="D17" s="139" t="s">
        <v>3446</v>
      </c>
      <c r="E17" s="133" t="s">
        <v>3448</v>
      </c>
      <c r="F17" s="133" t="s">
        <v>464</v>
      </c>
      <c r="G17" s="133" t="s">
        <v>1812</v>
      </c>
      <c r="H17" s="133" t="s">
        <v>1813</v>
      </c>
      <c r="I17" s="133" t="s">
        <v>1814</v>
      </c>
      <c r="J17" s="133" t="s">
        <v>3447</v>
      </c>
      <c r="K17" s="139" t="s">
        <v>3446</v>
      </c>
      <c r="L17" s="133" t="s">
        <v>876</v>
      </c>
      <c r="M17" s="133" t="s">
        <v>0</v>
      </c>
      <c r="N17" s="136" t="s">
        <v>3446</v>
      </c>
      <c r="P17" s="98" t="s">
        <v>466</v>
      </c>
      <c r="Q17" s="98"/>
      <c r="R17" s="98"/>
      <c r="S17" s="98"/>
      <c r="T17" s="98"/>
      <c r="U17" s="98"/>
      <c r="V17" s="98"/>
      <c r="W17" s="98"/>
      <c r="X17" s="98"/>
      <c r="Z17" t="s">
        <v>466</v>
      </c>
      <c r="AJ17" t="s">
        <v>466</v>
      </c>
      <c r="AT17" t="s">
        <v>466</v>
      </c>
      <c r="BD17" s="152">
        <v>11.252095882742841</v>
      </c>
      <c r="BE17" s="152">
        <v>19.285590707079997</v>
      </c>
    </row>
    <row r="18" spans="1:57" ht="14.25" customHeight="1" thickBot="1">
      <c r="A18" s="134" t="s">
        <v>398</v>
      </c>
      <c r="B18" s="135">
        <v>7296</v>
      </c>
      <c r="C18" s="135">
        <v>495800</v>
      </c>
      <c r="D18" s="145">
        <f>K18</f>
        <v>28594.507269789981</v>
      </c>
      <c r="E18" s="141">
        <f>C18/B18</f>
        <v>67.955043859649123</v>
      </c>
      <c r="F18" s="135">
        <v>12</v>
      </c>
      <c r="G18" s="135">
        <v>12.38</v>
      </c>
      <c r="H18" s="135">
        <v>354000</v>
      </c>
      <c r="I18" s="134" t="s">
        <v>1815</v>
      </c>
      <c r="J18" s="138">
        <f>IF(I18="Acres",1,1/43560)*G18</f>
        <v>12.38</v>
      </c>
      <c r="K18" s="140">
        <f>H18/J18</f>
        <v>28594.507269789981</v>
      </c>
      <c r="L18" s="134" t="s">
        <v>1735</v>
      </c>
      <c r="M18" s="134" t="s">
        <v>103</v>
      </c>
      <c r="N18" s="137">
        <f>H18/(G18*IF(I18="Acres",1,1/43560))</f>
        <v>28594.507269789981</v>
      </c>
      <c r="P18" s="98"/>
      <c r="Q18" s="98"/>
      <c r="R18" s="98"/>
      <c r="S18" s="98"/>
      <c r="T18" s="98"/>
      <c r="U18" s="98"/>
      <c r="V18" s="98"/>
      <c r="W18" s="98"/>
      <c r="X18" s="98"/>
      <c r="BD18" s="152">
        <v>7.5178296697405615</v>
      </c>
      <c r="BE18" s="152">
        <v>16.132255801519999</v>
      </c>
    </row>
    <row r="19" spans="1:57" ht="14.25" customHeight="1">
      <c r="A19" s="134" t="s">
        <v>398</v>
      </c>
      <c r="B19" s="135">
        <v>26127</v>
      </c>
      <c r="C19" s="135">
        <v>5355300</v>
      </c>
      <c r="D19" s="145">
        <f t="shared" ref="D19:D82" si="0">K19</f>
        <v>7153255.8139534881</v>
      </c>
      <c r="E19" s="141">
        <f t="shared" ref="E19:E82" si="1">C19/B19</f>
        <v>204.9718681823401</v>
      </c>
      <c r="F19" s="135">
        <v>18</v>
      </c>
      <c r="G19" s="135">
        <v>0.43</v>
      </c>
      <c r="H19" s="135">
        <v>3075900</v>
      </c>
      <c r="I19" s="134" t="s">
        <v>1815</v>
      </c>
      <c r="J19" s="138">
        <f t="shared" ref="J19:J82" si="2">IF(I19="Acres",1,1/43560)*G19</f>
        <v>0.43</v>
      </c>
      <c r="K19" s="140">
        <f t="shared" ref="K19:K82" si="3">H19/J19</f>
        <v>7153255.8139534881</v>
      </c>
      <c r="L19" s="134" t="s">
        <v>1153</v>
      </c>
      <c r="M19" s="134" t="s">
        <v>24</v>
      </c>
      <c r="N19" s="137">
        <f>H19/(G19*IF(I19="Acres",1,1/43560))</f>
        <v>7153255.8139534881</v>
      </c>
      <c r="P19" s="146" t="s">
        <v>467</v>
      </c>
      <c r="Q19" s="146"/>
      <c r="R19" s="98"/>
      <c r="S19" s="98"/>
      <c r="T19" s="98"/>
      <c r="U19" s="98"/>
      <c r="V19" s="98"/>
      <c r="W19" s="98"/>
      <c r="X19" s="98"/>
      <c r="Z19" s="144" t="s">
        <v>467</v>
      </c>
      <c r="AA19" s="144"/>
      <c r="AJ19" s="144" t="s">
        <v>467</v>
      </c>
      <c r="AK19" s="144"/>
      <c r="AT19" s="144" t="s">
        <v>467</v>
      </c>
      <c r="AU19" s="144"/>
      <c r="BD19" s="152">
        <v>7.1737759894997026</v>
      </c>
      <c r="BE19" s="152">
        <v>18.43743838132</v>
      </c>
    </row>
    <row r="20" spans="1:57" ht="14.25" customHeight="1">
      <c r="A20" s="134" t="s">
        <v>398</v>
      </c>
      <c r="B20" s="135">
        <v>14160</v>
      </c>
      <c r="C20" s="135">
        <v>1948100</v>
      </c>
      <c r="D20" s="145">
        <f t="shared" si="0"/>
        <v>4096551.7241379311</v>
      </c>
      <c r="E20" s="141">
        <f t="shared" si="1"/>
        <v>137.57768361581921</v>
      </c>
      <c r="F20" s="135">
        <v>18</v>
      </c>
      <c r="G20" s="135">
        <v>0.28999999999999998</v>
      </c>
      <c r="H20" s="135">
        <v>1188000</v>
      </c>
      <c r="I20" s="134" t="s">
        <v>1815</v>
      </c>
      <c r="J20" s="138">
        <f t="shared" si="2"/>
        <v>0.28999999999999998</v>
      </c>
      <c r="K20" s="140">
        <f t="shared" si="3"/>
        <v>4096551.7241379311</v>
      </c>
      <c r="L20" s="134" t="s">
        <v>1816</v>
      </c>
      <c r="M20" s="134" t="s">
        <v>44</v>
      </c>
      <c r="N20" s="137">
        <f t="shared" ref="N20:N83" si="4">H20/(G20*IF(I20="Acres",1,1/43560))</f>
        <v>4096551.7241379311</v>
      </c>
      <c r="P20" s="147" t="s">
        <v>468</v>
      </c>
      <c r="Q20" s="147">
        <v>0.8023363706004234</v>
      </c>
      <c r="R20" s="98"/>
      <c r="S20" s="98"/>
      <c r="T20" s="98"/>
      <c r="U20" s="98"/>
      <c r="V20" s="98"/>
      <c r="W20" s="98"/>
      <c r="X20" s="98"/>
      <c r="Z20" t="s">
        <v>468</v>
      </c>
      <c r="AA20">
        <v>0.80729248391899577</v>
      </c>
      <c r="AJ20" t="s">
        <v>468</v>
      </c>
      <c r="AK20">
        <v>0.76128827349544248</v>
      </c>
      <c r="AT20" t="s">
        <v>468</v>
      </c>
      <c r="AU20">
        <v>0.75358360059393792</v>
      </c>
      <c r="BD20" s="152">
        <v>25.403485912709399</v>
      </c>
      <c r="BE20" s="152">
        <v>36.923701272119999</v>
      </c>
    </row>
    <row r="21" spans="1:57" ht="14.25" customHeight="1">
      <c r="A21" s="134" t="s">
        <v>398</v>
      </c>
      <c r="B21" s="135">
        <v>34500</v>
      </c>
      <c r="C21" s="135">
        <v>2950200</v>
      </c>
      <c r="D21" s="145">
        <f t="shared" si="0"/>
        <v>6120000</v>
      </c>
      <c r="E21" s="141">
        <f t="shared" si="1"/>
        <v>85.513043478260869</v>
      </c>
      <c r="F21" s="135">
        <v>34</v>
      </c>
      <c r="G21" s="135">
        <v>0.35</v>
      </c>
      <c r="H21" s="135">
        <v>2142000</v>
      </c>
      <c r="I21" s="134" t="s">
        <v>1815</v>
      </c>
      <c r="J21" s="138">
        <f t="shared" si="2"/>
        <v>0.35</v>
      </c>
      <c r="K21" s="140">
        <f t="shared" si="3"/>
        <v>6120000</v>
      </c>
      <c r="L21" s="134" t="s">
        <v>1817</v>
      </c>
      <c r="M21" s="134" t="s">
        <v>32</v>
      </c>
      <c r="N21" s="137">
        <f t="shared" si="4"/>
        <v>6120000</v>
      </c>
      <c r="P21" s="147" t="s">
        <v>469</v>
      </c>
      <c r="Q21" s="147">
        <v>0.64374365158825997</v>
      </c>
      <c r="R21" s="98"/>
      <c r="S21" s="98"/>
      <c r="T21" s="98"/>
      <c r="U21" s="98"/>
      <c r="V21" s="98"/>
      <c r="W21" s="98"/>
      <c r="X21" s="98"/>
      <c r="Z21" t="s">
        <v>469</v>
      </c>
      <c r="AA21">
        <v>0.651721154592102</v>
      </c>
      <c r="AJ21" t="s">
        <v>469</v>
      </c>
      <c r="AK21">
        <v>0.57955983536167166</v>
      </c>
      <c r="AT21" t="s">
        <v>469</v>
      </c>
      <c r="AU21">
        <v>0.56788824308412367</v>
      </c>
      <c r="BD21" s="152">
        <v>8.1340452164406081</v>
      </c>
      <c r="BE21" s="152">
        <v>21.501149645239998</v>
      </c>
    </row>
    <row r="22" spans="1:57" ht="14.25" customHeight="1">
      <c r="A22" s="134" t="s">
        <v>398</v>
      </c>
      <c r="B22" s="135">
        <v>14294</v>
      </c>
      <c r="C22" s="135">
        <v>2078100</v>
      </c>
      <c r="D22" s="145">
        <f t="shared" si="0"/>
        <v>9755416.6666666679</v>
      </c>
      <c r="E22" s="141">
        <f t="shared" si="1"/>
        <v>145.38267804673291</v>
      </c>
      <c r="F22" s="135">
        <v>11</v>
      </c>
      <c r="G22" s="135">
        <v>0.24</v>
      </c>
      <c r="H22" s="135">
        <v>2341300</v>
      </c>
      <c r="I22" s="134" t="s">
        <v>1815</v>
      </c>
      <c r="J22" s="138">
        <f t="shared" si="2"/>
        <v>0.24</v>
      </c>
      <c r="K22" s="140">
        <f t="shared" si="3"/>
        <v>9755416.6666666679</v>
      </c>
      <c r="L22" s="134" t="s">
        <v>1818</v>
      </c>
      <c r="M22" s="134" t="s">
        <v>24</v>
      </c>
      <c r="N22" s="137">
        <f t="shared" si="4"/>
        <v>9755416.6666666679</v>
      </c>
      <c r="P22" s="147" t="s">
        <v>470</v>
      </c>
      <c r="Q22" s="147">
        <v>0.64346390573163514</v>
      </c>
      <c r="R22" s="98"/>
      <c r="S22" s="98"/>
      <c r="T22" s="98"/>
      <c r="U22" s="98"/>
      <c r="V22" s="98"/>
      <c r="W22" s="98"/>
      <c r="X22" s="98"/>
      <c r="Z22" t="s">
        <v>470</v>
      </c>
      <c r="AA22">
        <v>0.65131077103506207</v>
      </c>
      <c r="AJ22" t="s">
        <v>470</v>
      </c>
      <c r="AK22">
        <v>0.57939482744776338</v>
      </c>
      <c r="AT22" t="s">
        <v>470</v>
      </c>
      <c r="AU22">
        <v>0.56771865448250836</v>
      </c>
      <c r="BD22" s="152">
        <v>16.124306805317872</v>
      </c>
      <c r="BE22" s="152">
        <v>24.772852888879999</v>
      </c>
    </row>
    <row r="23" spans="1:57" ht="14.25" customHeight="1">
      <c r="A23" s="134" t="s">
        <v>398</v>
      </c>
      <c r="B23" s="135">
        <v>24384</v>
      </c>
      <c r="C23" s="135">
        <v>3690200</v>
      </c>
      <c r="D23" s="145">
        <f t="shared" si="0"/>
        <v>1765663.0173564753</v>
      </c>
      <c r="E23" s="141">
        <f t="shared" si="1"/>
        <v>151.33694225721786</v>
      </c>
      <c r="F23" s="135">
        <v>30</v>
      </c>
      <c r="G23" s="135">
        <v>37450</v>
      </c>
      <c r="H23" s="135">
        <v>1518000</v>
      </c>
      <c r="I23" s="134" t="s">
        <v>1819</v>
      </c>
      <c r="J23" s="138">
        <f t="shared" si="2"/>
        <v>0.85973370064279153</v>
      </c>
      <c r="K23" s="140">
        <f t="shared" si="3"/>
        <v>1765663.0173564753</v>
      </c>
      <c r="L23" s="134" t="s">
        <v>1820</v>
      </c>
      <c r="M23" s="134" t="s">
        <v>18</v>
      </c>
      <c r="N23" s="137">
        <f t="shared" si="4"/>
        <v>1765663.0173564753</v>
      </c>
      <c r="P23" s="147" t="s">
        <v>471</v>
      </c>
      <c r="Q23" s="147">
        <v>49.033277138794297</v>
      </c>
      <c r="R23" s="98"/>
      <c r="S23" s="98"/>
      <c r="T23" s="98"/>
      <c r="U23" s="98"/>
      <c r="V23" s="98"/>
      <c r="W23" s="98"/>
      <c r="X23" s="98"/>
      <c r="Z23" t="s">
        <v>471</v>
      </c>
      <c r="AA23">
        <v>48.49069793883298</v>
      </c>
      <c r="AJ23" t="s">
        <v>471</v>
      </c>
      <c r="AK23">
        <v>53.256972396497034</v>
      </c>
      <c r="AT23" t="s">
        <v>471</v>
      </c>
      <c r="AU23">
        <v>53.991129899266468</v>
      </c>
      <c r="BD23" s="152">
        <v>32.382126979087417</v>
      </c>
      <c r="BE23" s="152">
        <v>35.252070010360001</v>
      </c>
    </row>
    <row r="24" spans="1:57" ht="14.25" customHeight="1" thickBot="1">
      <c r="A24" s="134" t="s">
        <v>398</v>
      </c>
      <c r="B24" s="135">
        <v>34848</v>
      </c>
      <c r="C24" s="135">
        <v>2704700</v>
      </c>
      <c r="D24" s="145">
        <f t="shared" si="0"/>
        <v>1227722.7722772276</v>
      </c>
      <c r="E24" s="141">
        <f t="shared" si="1"/>
        <v>77.614210284664836</v>
      </c>
      <c r="F24" s="135">
        <v>31</v>
      </c>
      <c r="G24" s="135">
        <v>1.01</v>
      </c>
      <c r="H24" s="135">
        <v>1240000</v>
      </c>
      <c r="I24" s="134" t="s">
        <v>1815</v>
      </c>
      <c r="J24" s="138">
        <f t="shared" si="2"/>
        <v>1.01</v>
      </c>
      <c r="K24" s="140">
        <f t="shared" si="3"/>
        <v>1227722.7722772276</v>
      </c>
      <c r="L24" s="134" t="s">
        <v>1263</v>
      </c>
      <c r="M24" s="134" t="s">
        <v>102</v>
      </c>
      <c r="N24" s="137">
        <f t="shared" si="4"/>
        <v>1227722.7722772276</v>
      </c>
      <c r="P24" s="148" t="s">
        <v>472</v>
      </c>
      <c r="Q24" s="148">
        <v>2550</v>
      </c>
      <c r="R24" s="98"/>
      <c r="S24" s="98"/>
      <c r="T24" s="98"/>
      <c r="U24" s="98"/>
      <c r="V24" s="98"/>
      <c r="W24" s="98"/>
      <c r="X24" s="98"/>
      <c r="Z24" s="142" t="s">
        <v>472</v>
      </c>
      <c r="AA24" s="142">
        <v>2550</v>
      </c>
      <c r="AJ24" s="142" t="s">
        <v>472</v>
      </c>
      <c r="AK24" s="142">
        <v>2550</v>
      </c>
      <c r="AT24" s="142" t="s">
        <v>472</v>
      </c>
      <c r="AU24" s="142">
        <v>2550</v>
      </c>
      <c r="BD24" s="152">
        <v>5.3610752562904009</v>
      </c>
      <c r="BE24" s="152">
        <v>16.785219117440001</v>
      </c>
    </row>
    <row r="25" spans="1:57" ht="14.25" customHeight="1">
      <c r="A25" s="134" t="s">
        <v>398</v>
      </c>
      <c r="B25" s="135">
        <v>15342</v>
      </c>
      <c r="C25" s="135">
        <v>832200</v>
      </c>
      <c r="D25" s="145">
        <f t="shared" si="0"/>
        <v>1255813.953488372</v>
      </c>
      <c r="E25" s="141">
        <f t="shared" si="1"/>
        <v>54.243253813062182</v>
      </c>
      <c r="F25" s="135">
        <v>19</v>
      </c>
      <c r="G25" s="135">
        <v>0.43</v>
      </c>
      <c r="H25" s="135">
        <v>540000</v>
      </c>
      <c r="I25" s="134" t="s">
        <v>1815</v>
      </c>
      <c r="J25" s="138">
        <f t="shared" si="2"/>
        <v>0.43</v>
      </c>
      <c r="K25" s="140">
        <f t="shared" si="3"/>
        <v>1255813.953488372</v>
      </c>
      <c r="L25" s="134" t="s">
        <v>1315</v>
      </c>
      <c r="M25" s="134" t="s">
        <v>15</v>
      </c>
      <c r="N25" s="137">
        <f t="shared" si="4"/>
        <v>1255813.953488372</v>
      </c>
      <c r="P25" s="98"/>
      <c r="Q25" s="98"/>
      <c r="R25" s="98"/>
      <c r="S25" s="98"/>
      <c r="T25" s="98"/>
      <c r="U25" s="98"/>
      <c r="V25" s="98"/>
      <c r="W25" s="98"/>
      <c r="X25" s="98"/>
      <c r="BD25" s="152">
        <v>29.882345911307567</v>
      </c>
      <c r="BE25" s="152">
        <v>49.779627676120001</v>
      </c>
    </row>
    <row r="26" spans="1:57" ht="14.25" customHeight="1" thickBot="1">
      <c r="A26" s="134" t="s">
        <v>398</v>
      </c>
      <c r="B26" s="135">
        <v>24672</v>
      </c>
      <c r="C26" s="135">
        <v>7969000</v>
      </c>
      <c r="D26" s="145">
        <f t="shared" si="0"/>
        <v>17082083.333333336</v>
      </c>
      <c r="E26" s="141">
        <f t="shared" si="1"/>
        <v>322.99773022049288</v>
      </c>
      <c r="F26" s="135">
        <v>25</v>
      </c>
      <c r="G26" s="135">
        <v>0.24</v>
      </c>
      <c r="H26" s="135">
        <v>4099700</v>
      </c>
      <c r="I26" s="134" t="s">
        <v>1815</v>
      </c>
      <c r="J26" s="138">
        <f t="shared" si="2"/>
        <v>0.24</v>
      </c>
      <c r="K26" s="140">
        <f t="shared" si="3"/>
        <v>17082083.333333336</v>
      </c>
      <c r="L26" s="134" t="s">
        <v>1821</v>
      </c>
      <c r="M26" s="134" t="s">
        <v>7</v>
      </c>
      <c r="N26" s="137">
        <f t="shared" si="4"/>
        <v>17082083.333333336</v>
      </c>
      <c r="P26" s="98" t="s">
        <v>473</v>
      </c>
      <c r="Q26" s="98"/>
      <c r="R26" s="98"/>
      <c r="S26" s="98"/>
      <c r="T26" s="98"/>
      <c r="U26" s="98"/>
      <c r="V26" s="98"/>
      <c r="W26" s="98"/>
      <c r="X26" s="98"/>
      <c r="Z26" t="s">
        <v>473</v>
      </c>
      <c r="AJ26" t="s">
        <v>473</v>
      </c>
      <c r="AT26" t="s">
        <v>473</v>
      </c>
      <c r="BD26" s="152">
        <v>7.9039914123392574</v>
      </c>
      <c r="BE26" s="152">
        <v>16.714490491439999</v>
      </c>
    </row>
    <row r="27" spans="1:57" ht="14.25" customHeight="1">
      <c r="A27" s="134" t="s">
        <v>398</v>
      </c>
      <c r="B27" s="135">
        <v>193216</v>
      </c>
      <c r="C27" s="135">
        <v>29859600</v>
      </c>
      <c r="D27" s="145">
        <f t="shared" si="0"/>
        <v>811352.25375626038</v>
      </c>
      <c r="E27" s="141">
        <f t="shared" si="1"/>
        <v>154.5399966876449</v>
      </c>
      <c r="F27" s="135">
        <v>164</v>
      </c>
      <c r="G27" s="135">
        <v>11.98</v>
      </c>
      <c r="H27" s="135">
        <v>9720000</v>
      </c>
      <c r="I27" s="134" t="s">
        <v>1815</v>
      </c>
      <c r="J27" s="138">
        <f t="shared" si="2"/>
        <v>11.98</v>
      </c>
      <c r="K27" s="140">
        <f t="shared" si="3"/>
        <v>811352.25375626038</v>
      </c>
      <c r="L27" s="134" t="s">
        <v>1822</v>
      </c>
      <c r="M27" s="134" t="s">
        <v>154</v>
      </c>
      <c r="N27" s="137">
        <f t="shared" si="4"/>
        <v>811352.25375626038</v>
      </c>
      <c r="P27" s="149"/>
      <c r="Q27" s="149" t="s">
        <v>477</v>
      </c>
      <c r="R27" s="149" t="s">
        <v>478</v>
      </c>
      <c r="S27" s="149" t="s">
        <v>479</v>
      </c>
      <c r="T27" s="149" t="s">
        <v>480</v>
      </c>
      <c r="U27" s="149" t="s">
        <v>481</v>
      </c>
      <c r="V27" s="98"/>
      <c r="W27" s="98"/>
      <c r="X27" s="98"/>
      <c r="Z27" s="143"/>
      <c r="AA27" s="143" t="s">
        <v>477</v>
      </c>
      <c r="AB27" s="143" t="s">
        <v>478</v>
      </c>
      <c r="AC27" s="143" t="s">
        <v>479</v>
      </c>
      <c r="AD27" s="143" t="s">
        <v>480</v>
      </c>
      <c r="AE27" s="143" t="s">
        <v>481</v>
      </c>
      <c r="AJ27" s="143"/>
      <c r="AK27" s="143" t="s">
        <v>477</v>
      </c>
      <c r="AL27" s="143" t="s">
        <v>478</v>
      </c>
      <c r="AM27" s="143" t="s">
        <v>479</v>
      </c>
      <c r="AN27" s="143" t="s">
        <v>480</v>
      </c>
      <c r="AO27" s="143" t="s">
        <v>481</v>
      </c>
      <c r="AT27" s="143"/>
      <c r="AU27" s="143" t="s">
        <v>477</v>
      </c>
      <c r="AV27" s="143" t="s">
        <v>478</v>
      </c>
      <c r="AW27" s="143" t="s">
        <v>479</v>
      </c>
      <c r="AX27" s="143" t="s">
        <v>480</v>
      </c>
      <c r="AY27" s="143" t="s">
        <v>481</v>
      </c>
      <c r="BD27" s="152">
        <v>9.8163136589317332</v>
      </c>
      <c r="BE27" s="152">
        <v>18.225888608839998</v>
      </c>
    </row>
    <row r="28" spans="1:57" ht="14.25" customHeight="1">
      <c r="A28" s="134" t="s">
        <v>398</v>
      </c>
      <c r="B28" s="135">
        <v>7446</v>
      </c>
      <c r="C28" s="135">
        <v>1466600</v>
      </c>
      <c r="D28" s="145">
        <f t="shared" si="0"/>
        <v>13874166.666666668</v>
      </c>
      <c r="E28" s="141">
        <f t="shared" si="1"/>
        <v>196.96481332258932</v>
      </c>
      <c r="F28" s="135">
        <v>12</v>
      </c>
      <c r="G28" s="135">
        <v>0.12</v>
      </c>
      <c r="H28" s="135">
        <v>1664900</v>
      </c>
      <c r="I28" s="134" t="s">
        <v>1815</v>
      </c>
      <c r="J28" s="138">
        <f t="shared" si="2"/>
        <v>0.12</v>
      </c>
      <c r="K28" s="140">
        <f t="shared" si="3"/>
        <v>13874166.666666668</v>
      </c>
      <c r="L28" s="134" t="s">
        <v>1823</v>
      </c>
      <c r="M28" s="134" t="s">
        <v>24</v>
      </c>
      <c r="N28" s="137">
        <f t="shared" si="4"/>
        <v>13874166.666666668</v>
      </c>
      <c r="P28" s="147" t="s">
        <v>474</v>
      </c>
      <c r="Q28" s="147">
        <v>2</v>
      </c>
      <c r="R28" s="147">
        <v>11065247.505635832</v>
      </c>
      <c r="S28" s="147">
        <v>5532623.7528179158</v>
      </c>
      <c r="T28" s="147">
        <v>2301.1731410612342</v>
      </c>
      <c r="U28" s="147">
        <v>0</v>
      </c>
      <c r="V28" s="98"/>
      <c r="W28" s="98"/>
      <c r="X28" s="98"/>
      <c r="Z28" t="s">
        <v>474</v>
      </c>
      <c r="AA28">
        <v>3</v>
      </c>
      <c r="AB28">
        <v>11202372.034936704</v>
      </c>
      <c r="AC28">
        <v>3734124.0116455681</v>
      </c>
      <c r="AD28">
        <v>1588.0781366897452</v>
      </c>
      <c r="AE28">
        <v>0</v>
      </c>
      <c r="AJ28" t="s">
        <v>474</v>
      </c>
      <c r="AK28">
        <v>1</v>
      </c>
      <c r="AL28">
        <v>9961998.0822804347</v>
      </c>
      <c r="AM28">
        <v>9961998.0822804347</v>
      </c>
      <c r="AN28">
        <v>3512.3153892108385</v>
      </c>
      <c r="AO28">
        <v>0</v>
      </c>
      <c r="AT28" t="s">
        <v>474</v>
      </c>
      <c r="AU28">
        <v>1</v>
      </c>
      <c r="AV28">
        <v>9761376.2089348938</v>
      </c>
      <c r="AW28">
        <v>9761376.2089348938</v>
      </c>
      <c r="AX28">
        <v>3348.6227121102047</v>
      </c>
      <c r="AY28">
        <v>0</v>
      </c>
      <c r="BD28" s="152">
        <v>3.7301581093576122</v>
      </c>
      <c r="BE28" s="152">
        <v>16.568111128639998</v>
      </c>
    </row>
    <row r="29" spans="1:57" ht="14.25" customHeight="1">
      <c r="A29" s="134" t="s">
        <v>398</v>
      </c>
      <c r="B29" s="135">
        <v>7110</v>
      </c>
      <c r="C29" s="135">
        <v>898900</v>
      </c>
      <c r="D29" s="145">
        <f t="shared" si="0"/>
        <v>5300000</v>
      </c>
      <c r="E29" s="141">
        <f t="shared" si="1"/>
        <v>126.42756680731364</v>
      </c>
      <c r="F29" s="135">
        <v>9</v>
      </c>
      <c r="G29" s="135">
        <v>0.08</v>
      </c>
      <c r="H29" s="135">
        <v>424000</v>
      </c>
      <c r="I29" s="134" t="s">
        <v>1815</v>
      </c>
      <c r="J29" s="138">
        <f t="shared" si="2"/>
        <v>0.08</v>
      </c>
      <c r="K29" s="140">
        <f t="shared" si="3"/>
        <v>5300000</v>
      </c>
      <c r="L29" s="134" t="s">
        <v>1824</v>
      </c>
      <c r="M29" s="134" t="s">
        <v>66</v>
      </c>
      <c r="N29" s="137">
        <f t="shared" si="4"/>
        <v>5300000</v>
      </c>
      <c r="P29" s="147" t="s">
        <v>475</v>
      </c>
      <c r="Q29" s="147">
        <v>2547</v>
      </c>
      <c r="R29" s="147">
        <v>6123655.9939721003</v>
      </c>
      <c r="S29" s="147">
        <v>2404.2622669698076</v>
      </c>
      <c r="T29" s="147"/>
      <c r="U29" s="147"/>
      <c r="V29" s="98"/>
      <c r="W29" s="98"/>
      <c r="X29" s="98"/>
      <c r="Z29" t="s">
        <v>475</v>
      </c>
      <c r="AA29">
        <v>2546</v>
      </c>
      <c r="AB29">
        <v>5986531.464671229</v>
      </c>
      <c r="AC29">
        <v>2351.3477865951409</v>
      </c>
      <c r="AJ29" t="s">
        <v>475</v>
      </c>
      <c r="AK29">
        <v>2548</v>
      </c>
      <c r="AL29">
        <v>7226905.4173274981</v>
      </c>
      <c r="AM29">
        <v>2836.3051088412471</v>
      </c>
      <c r="AT29" t="s">
        <v>475</v>
      </c>
      <c r="AU29">
        <v>2548</v>
      </c>
      <c r="AV29">
        <v>7427527.290673038</v>
      </c>
      <c r="AW29">
        <v>2915.0421077994656</v>
      </c>
      <c r="BD29" s="152">
        <v>11.051825830065326</v>
      </c>
      <c r="BE29" s="152">
        <v>22.148062828959997</v>
      </c>
    </row>
    <row r="30" spans="1:57" ht="14.25" customHeight="1" thickBot="1">
      <c r="A30" s="134" t="s">
        <v>398</v>
      </c>
      <c r="B30" s="135">
        <v>8547</v>
      </c>
      <c r="C30" s="135">
        <v>522800</v>
      </c>
      <c r="D30" s="145">
        <f t="shared" si="0"/>
        <v>1350000</v>
      </c>
      <c r="E30" s="141">
        <f t="shared" si="1"/>
        <v>61.167661167661166</v>
      </c>
      <c r="F30" s="135">
        <v>9</v>
      </c>
      <c r="G30" s="135">
        <v>0.12</v>
      </c>
      <c r="H30" s="135">
        <v>162000</v>
      </c>
      <c r="I30" s="134" t="s">
        <v>1815</v>
      </c>
      <c r="J30" s="138">
        <f t="shared" si="2"/>
        <v>0.12</v>
      </c>
      <c r="K30" s="140">
        <f t="shared" si="3"/>
        <v>1350000</v>
      </c>
      <c r="L30" s="134" t="s">
        <v>1480</v>
      </c>
      <c r="M30" s="134" t="s">
        <v>11</v>
      </c>
      <c r="N30" s="137">
        <f t="shared" si="4"/>
        <v>1350000</v>
      </c>
      <c r="P30" s="148" t="s">
        <v>465</v>
      </c>
      <c r="Q30" s="148">
        <v>2549</v>
      </c>
      <c r="R30" s="148">
        <v>17188903.499607932</v>
      </c>
      <c r="S30" s="148"/>
      <c r="T30" s="148"/>
      <c r="U30" s="148"/>
      <c r="V30" s="98"/>
      <c r="W30" s="98"/>
      <c r="X30" s="98"/>
      <c r="Z30" s="142" t="s">
        <v>465</v>
      </c>
      <c r="AA30" s="142">
        <v>2549</v>
      </c>
      <c r="AB30" s="142">
        <v>17188903.499607932</v>
      </c>
      <c r="AC30" s="142"/>
      <c r="AD30" s="142"/>
      <c r="AE30" s="142"/>
      <c r="AJ30" s="142" t="s">
        <v>465</v>
      </c>
      <c r="AK30" s="142">
        <v>2549</v>
      </c>
      <c r="AL30" s="142">
        <v>17188903.499607932</v>
      </c>
      <c r="AM30" s="142"/>
      <c r="AN30" s="142"/>
      <c r="AO30" s="142"/>
      <c r="AT30" s="142" t="s">
        <v>465</v>
      </c>
      <c r="AU30" s="142">
        <v>2549</v>
      </c>
      <c r="AV30" s="142">
        <v>17188903.499607932</v>
      </c>
      <c r="AW30" s="142"/>
      <c r="AX30" s="142"/>
      <c r="AY30" s="142"/>
      <c r="BD30" s="152">
        <v>3.314212615335081</v>
      </c>
      <c r="BE30" s="152">
        <v>16.360154147039999</v>
      </c>
    </row>
    <row r="31" spans="1:57" ht="14.25" customHeight="1" thickBot="1">
      <c r="A31" s="134" t="s">
        <v>398</v>
      </c>
      <c r="B31" s="135">
        <v>11256</v>
      </c>
      <c r="C31" s="135">
        <v>1094700</v>
      </c>
      <c r="D31" s="145">
        <f t="shared" si="0"/>
        <v>5533333.333333334</v>
      </c>
      <c r="E31" s="141">
        <f t="shared" si="1"/>
        <v>97.254797441364602</v>
      </c>
      <c r="F31" s="135">
        <v>12</v>
      </c>
      <c r="G31" s="135">
        <v>0.18</v>
      </c>
      <c r="H31" s="135">
        <v>996000</v>
      </c>
      <c r="I31" s="134" t="s">
        <v>1815</v>
      </c>
      <c r="J31" s="138">
        <f t="shared" si="2"/>
        <v>0.18</v>
      </c>
      <c r="K31" s="140">
        <f t="shared" si="3"/>
        <v>5533333.333333334</v>
      </c>
      <c r="L31" s="134" t="s">
        <v>1713</v>
      </c>
      <c r="M31" s="134" t="s">
        <v>13</v>
      </c>
      <c r="N31" s="137">
        <f t="shared" si="4"/>
        <v>5533333.333333334</v>
      </c>
      <c r="P31" s="98"/>
      <c r="Q31" s="98"/>
      <c r="R31" s="98"/>
      <c r="S31" s="98"/>
      <c r="T31" s="98"/>
      <c r="U31" s="98"/>
      <c r="V31" s="98"/>
      <c r="W31" s="98"/>
      <c r="X31" s="98"/>
      <c r="BD31" s="152">
        <v>122.19554291061912</v>
      </c>
      <c r="BE31" s="152">
        <v>71.722061791800002</v>
      </c>
    </row>
    <row r="32" spans="1:57" ht="14.25" customHeight="1">
      <c r="A32" s="134" t="s">
        <v>398</v>
      </c>
      <c r="B32" s="135">
        <v>67800</v>
      </c>
      <c r="C32" s="135">
        <v>34508600</v>
      </c>
      <c r="D32" s="145">
        <f t="shared" si="0"/>
        <v>904043.12668463611</v>
      </c>
      <c r="E32" s="141">
        <f t="shared" si="1"/>
        <v>508.97640117994098</v>
      </c>
      <c r="F32" s="135">
        <v>183</v>
      </c>
      <c r="G32" s="135">
        <v>2.597</v>
      </c>
      <c r="H32" s="135">
        <v>2347800</v>
      </c>
      <c r="I32" s="134" t="s">
        <v>1815</v>
      </c>
      <c r="J32" s="138">
        <f t="shared" si="2"/>
        <v>2.597</v>
      </c>
      <c r="K32" s="140">
        <f t="shared" si="3"/>
        <v>904043.12668463611</v>
      </c>
      <c r="L32" s="134" t="s">
        <v>1825</v>
      </c>
      <c r="M32" s="134" t="s">
        <v>37</v>
      </c>
      <c r="N32" s="137">
        <f t="shared" si="4"/>
        <v>904043.12668463611</v>
      </c>
      <c r="P32" s="149"/>
      <c r="Q32" s="149" t="s">
        <v>482</v>
      </c>
      <c r="R32" s="149" t="s">
        <v>471</v>
      </c>
      <c r="S32" s="149" t="s">
        <v>483</v>
      </c>
      <c r="T32" s="149" t="s">
        <v>484</v>
      </c>
      <c r="U32" s="149" t="s">
        <v>485</v>
      </c>
      <c r="V32" s="149" t="s">
        <v>486</v>
      </c>
      <c r="W32" s="149" t="s">
        <v>487</v>
      </c>
      <c r="X32" s="149" t="s">
        <v>488</v>
      </c>
      <c r="Z32" s="143"/>
      <c r="AA32" s="143" t="s">
        <v>482</v>
      </c>
      <c r="AB32" s="143" t="s">
        <v>471</v>
      </c>
      <c r="AC32" s="143" t="s">
        <v>483</v>
      </c>
      <c r="AD32" s="143" t="s">
        <v>484</v>
      </c>
      <c r="AE32" s="143" t="s">
        <v>485</v>
      </c>
      <c r="AF32" s="143" t="s">
        <v>486</v>
      </c>
      <c r="AG32" s="143" t="s">
        <v>487</v>
      </c>
      <c r="AH32" s="143" t="s">
        <v>488</v>
      </c>
      <c r="AJ32" s="143"/>
      <c r="AK32" s="143" t="s">
        <v>482</v>
      </c>
      <c r="AL32" s="143" t="s">
        <v>471</v>
      </c>
      <c r="AM32" s="143" t="s">
        <v>483</v>
      </c>
      <c r="AN32" s="143" t="s">
        <v>484</v>
      </c>
      <c r="AO32" s="143" t="s">
        <v>485</v>
      </c>
      <c r="AP32" s="143" t="s">
        <v>486</v>
      </c>
      <c r="AQ32" s="143" t="s">
        <v>487</v>
      </c>
      <c r="AR32" s="143" t="s">
        <v>488</v>
      </c>
      <c r="AT32" s="143"/>
      <c r="AU32" s="143" t="s">
        <v>482</v>
      </c>
      <c r="AV32" s="143" t="s">
        <v>471</v>
      </c>
      <c r="AW32" s="143" t="s">
        <v>483</v>
      </c>
      <c r="AX32" s="143" t="s">
        <v>484</v>
      </c>
      <c r="AY32" s="143" t="s">
        <v>485</v>
      </c>
      <c r="AZ32" s="143" t="s">
        <v>486</v>
      </c>
      <c r="BA32" s="143" t="s">
        <v>487</v>
      </c>
      <c r="BB32" s="143" t="s">
        <v>488</v>
      </c>
      <c r="BC32" s="153"/>
      <c r="BD32" s="152">
        <v>36.048609481952695</v>
      </c>
      <c r="BE32" s="152">
        <v>40.300515613880002</v>
      </c>
    </row>
    <row r="33" spans="1:57" ht="14.25" customHeight="1">
      <c r="A33" s="134" t="s">
        <v>398</v>
      </c>
      <c r="B33" s="135">
        <v>19332</v>
      </c>
      <c r="C33" s="135">
        <v>2375800</v>
      </c>
      <c r="D33" s="145">
        <f t="shared" si="0"/>
        <v>3069767.4418604653</v>
      </c>
      <c r="E33" s="141">
        <f t="shared" si="1"/>
        <v>122.89468239188909</v>
      </c>
      <c r="F33" s="135">
        <v>21</v>
      </c>
      <c r="G33" s="135">
        <v>0.43</v>
      </c>
      <c r="H33" s="135">
        <v>1320000</v>
      </c>
      <c r="I33" s="134" t="s">
        <v>1815</v>
      </c>
      <c r="J33" s="138">
        <f t="shared" si="2"/>
        <v>0.43</v>
      </c>
      <c r="K33" s="140">
        <f t="shared" si="3"/>
        <v>3069767.4418604653</v>
      </c>
      <c r="L33" s="134" t="s">
        <v>1826</v>
      </c>
      <c r="M33" s="134" t="s">
        <v>13</v>
      </c>
      <c r="N33" s="137">
        <f t="shared" si="4"/>
        <v>3069767.4418604653</v>
      </c>
      <c r="P33" s="147" t="s">
        <v>476</v>
      </c>
      <c r="Q33" s="147">
        <v>11.093945962608082</v>
      </c>
      <c r="R33" s="147">
        <v>1.1388617593675505</v>
      </c>
      <c r="S33" s="147">
        <v>9.7412577701870813</v>
      </c>
      <c r="T33" s="147">
        <v>4.8504054197560572E-22</v>
      </c>
      <c r="U33" s="147">
        <v>8.8607567013984418</v>
      </c>
      <c r="V33" s="147">
        <v>13.327135223817722</v>
      </c>
      <c r="W33" s="147">
        <v>8.8607567013984418</v>
      </c>
      <c r="X33" s="147">
        <v>13.327135223817722</v>
      </c>
      <c r="Z33" t="s">
        <v>476</v>
      </c>
      <c r="AA33">
        <v>15.526628783217507</v>
      </c>
      <c r="AB33">
        <v>1.2670387499160245</v>
      </c>
      <c r="AC33">
        <v>12.254265139283676</v>
      </c>
      <c r="AD33">
        <v>1.3813010778499572E-33</v>
      </c>
      <c r="AE33">
        <v>13.042097333327657</v>
      </c>
      <c r="AF33">
        <v>18.011160233107358</v>
      </c>
      <c r="AG33">
        <v>13.042097333327657</v>
      </c>
      <c r="AH33">
        <v>18.011160233107358</v>
      </c>
      <c r="AJ33" t="s">
        <v>476</v>
      </c>
      <c r="AK33">
        <v>19.931476374742036</v>
      </c>
      <c r="AL33">
        <v>1.1529470502327912</v>
      </c>
      <c r="AM33">
        <v>17.287416946613185</v>
      </c>
      <c r="AN33">
        <v>2.1060316541253148E-63</v>
      </c>
      <c r="AO33">
        <v>17.670667747422922</v>
      </c>
      <c r="AP33">
        <v>22.192285002061151</v>
      </c>
      <c r="AQ33">
        <v>17.670667747422922</v>
      </c>
      <c r="AR33">
        <v>22.192285002061151</v>
      </c>
      <c r="AT33" t="s">
        <v>476</v>
      </c>
      <c r="AU33">
        <v>9.7886245453794487</v>
      </c>
      <c r="AV33">
        <v>1.2524945878789098</v>
      </c>
      <c r="AW33">
        <v>7.8153028684590256</v>
      </c>
      <c r="AX33">
        <v>7.9543449704112747E-15</v>
      </c>
      <c r="AY33">
        <v>7.3326136042218302</v>
      </c>
      <c r="AZ33">
        <v>12.244635486537067</v>
      </c>
      <c r="BA33">
        <v>7.3326136042218302</v>
      </c>
      <c r="BB33">
        <v>12.244635486537067</v>
      </c>
      <c r="BD33" s="152">
        <v>88.735038724806628</v>
      </c>
      <c r="BE33" s="152">
        <v>54.274444112159998</v>
      </c>
    </row>
    <row r="34" spans="1:57" ht="14.25" customHeight="1" thickBot="1">
      <c r="A34" s="134" t="s">
        <v>398</v>
      </c>
      <c r="B34" s="135">
        <v>171661</v>
      </c>
      <c r="C34" s="135">
        <v>19996000</v>
      </c>
      <c r="D34" s="145">
        <f t="shared" si="0"/>
        <v>802472.52747252746</v>
      </c>
      <c r="E34" s="141">
        <f t="shared" si="1"/>
        <v>116.48539854713651</v>
      </c>
      <c r="F34" s="135">
        <v>127</v>
      </c>
      <c r="G34" s="135">
        <v>5.46</v>
      </c>
      <c r="H34" s="135">
        <v>4381500</v>
      </c>
      <c r="I34" s="134" t="s">
        <v>1815</v>
      </c>
      <c r="J34" s="138">
        <f t="shared" si="2"/>
        <v>5.46</v>
      </c>
      <c r="K34" s="140">
        <f t="shared" si="3"/>
        <v>802472.52747252746</v>
      </c>
      <c r="L34" s="134" t="s">
        <v>1827</v>
      </c>
      <c r="M34" s="134" t="s">
        <v>76</v>
      </c>
      <c r="N34" s="137">
        <f t="shared" si="4"/>
        <v>802472.52747252746</v>
      </c>
      <c r="P34" s="147" t="s">
        <v>1811</v>
      </c>
      <c r="Q34" s="147">
        <v>4.4358947901245843E-4</v>
      </c>
      <c r="R34" s="147">
        <v>2.0707863939249927E-5</v>
      </c>
      <c r="S34" s="147">
        <v>21.421305467034376</v>
      </c>
      <c r="T34" s="147">
        <v>9.7380663759590907E-94</v>
      </c>
      <c r="U34" s="147">
        <v>4.0298351521453048E-4</v>
      </c>
      <c r="V34" s="147">
        <v>4.8419544281038638E-4</v>
      </c>
      <c r="W34" s="147">
        <v>4.0298351521453048E-4</v>
      </c>
      <c r="X34" s="147">
        <v>4.8419544281038638E-4</v>
      </c>
      <c r="Z34" t="s">
        <v>1811</v>
      </c>
      <c r="AA34">
        <v>4.1547314434447672E-4</v>
      </c>
      <c r="AB34">
        <v>2.0807056572320792E-5</v>
      </c>
      <c r="AC34">
        <v>19.967896126988585</v>
      </c>
      <c r="AD34">
        <v>1.5753798600871713E-82</v>
      </c>
      <c r="AE34">
        <v>3.7467266650826643E-4</v>
      </c>
      <c r="AF34">
        <v>4.56273622180687E-4</v>
      </c>
      <c r="AG34">
        <v>3.7467266650826643E-4</v>
      </c>
      <c r="AH34">
        <v>4.56273622180687E-4</v>
      </c>
      <c r="AJ34" s="142" t="s">
        <v>847</v>
      </c>
      <c r="AK34" s="142">
        <v>4.2333492401538344E-6</v>
      </c>
      <c r="AL34" s="142">
        <v>7.1431101109565666E-8</v>
      </c>
      <c r="AM34" s="142">
        <v>59.264790467956644</v>
      </c>
      <c r="AN34" s="142">
        <v>0</v>
      </c>
      <c r="AO34" s="142">
        <v>4.0932803188492499E-6</v>
      </c>
      <c r="AP34" s="142">
        <v>4.3734181614584189E-6</v>
      </c>
      <c r="AQ34" s="142">
        <v>4.0932803188492499E-6</v>
      </c>
      <c r="AR34" s="142">
        <v>4.3734181614584189E-6</v>
      </c>
      <c r="AT34" s="142" t="s">
        <v>1811</v>
      </c>
      <c r="AU34" s="142">
        <v>8.2108253725293289E-4</v>
      </c>
      <c r="AV34" s="142">
        <v>1.4189062654162505E-5</v>
      </c>
      <c r="AW34" s="142">
        <v>57.867285335586281</v>
      </c>
      <c r="AX34" s="142">
        <v>0</v>
      </c>
      <c r="AY34" s="142">
        <v>7.9325926882475568E-4</v>
      </c>
      <c r="AZ34" s="142">
        <v>8.489058056811101E-4</v>
      </c>
      <c r="BA34" s="142">
        <v>7.9325926882475568E-4</v>
      </c>
      <c r="BB34" s="142">
        <v>8.489058056811101E-4</v>
      </c>
      <c r="BD34" s="152">
        <v>5.6363182004830881</v>
      </c>
      <c r="BE34" s="152">
        <v>19.737644148359998</v>
      </c>
    </row>
    <row r="35" spans="1:57" ht="14.25" customHeight="1" thickBot="1">
      <c r="A35" s="134" t="s">
        <v>398</v>
      </c>
      <c r="B35" s="135">
        <v>33506</v>
      </c>
      <c r="C35" s="135">
        <v>8362000</v>
      </c>
      <c r="D35" s="145">
        <f t="shared" si="0"/>
        <v>8862380.9523809534</v>
      </c>
      <c r="E35" s="141">
        <f t="shared" si="1"/>
        <v>249.56724168805587</v>
      </c>
      <c r="F35" s="135">
        <v>27</v>
      </c>
      <c r="G35" s="135">
        <v>0.42</v>
      </c>
      <c r="H35" s="135">
        <v>3722200</v>
      </c>
      <c r="I35" s="134" t="s">
        <v>1815</v>
      </c>
      <c r="J35" s="138">
        <f t="shared" si="2"/>
        <v>0.42</v>
      </c>
      <c r="K35" s="140">
        <f t="shared" si="3"/>
        <v>8862380.9523809534</v>
      </c>
      <c r="L35" s="134" t="s">
        <v>1828</v>
      </c>
      <c r="M35" s="134" t="s">
        <v>24</v>
      </c>
      <c r="N35" s="137">
        <f t="shared" si="4"/>
        <v>8862380.9523809534</v>
      </c>
      <c r="P35" s="148" t="s">
        <v>847</v>
      </c>
      <c r="Q35" s="150">
        <v>2.4611683754318483E-6</v>
      </c>
      <c r="R35" s="148">
        <v>1.0568537283788741E-7</v>
      </c>
      <c r="S35" s="148">
        <v>23.28769165821155</v>
      </c>
      <c r="T35" s="148">
        <v>6.5157784805802293E-109</v>
      </c>
      <c r="U35" s="148">
        <v>2.2539303698115923E-6</v>
      </c>
      <c r="V35" s="148">
        <v>2.6684063810521043E-6</v>
      </c>
      <c r="W35" s="148">
        <v>2.2539303698115923E-6</v>
      </c>
      <c r="X35" s="148">
        <v>2.6684063810521043E-6</v>
      </c>
      <c r="Z35" t="s">
        <v>847</v>
      </c>
      <c r="AA35">
        <v>2.6614468231484944E-6</v>
      </c>
      <c r="AB35">
        <v>1.0775614925757353E-7</v>
      </c>
      <c r="AC35">
        <v>24.69879298291125</v>
      </c>
      <c r="AD35">
        <v>6.4000292132504363E-121</v>
      </c>
      <c r="AE35">
        <v>2.4501482012498267E-6</v>
      </c>
      <c r="AF35">
        <v>2.872745445047162E-6</v>
      </c>
      <c r="AG35">
        <v>2.4501482012498267E-6</v>
      </c>
      <c r="AH35">
        <v>2.872745445047162E-6</v>
      </c>
      <c r="BD35" s="152">
        <v>16.908954601449263</v>
      </c>
      <c r="BE35" s="152">
        <v>23.61905625028</v>
      </c>
    </row>
    <row r="36" spans="1:57" ht="14.25" customHeight="1" thickBot="1">
      <c r="A36" s="134" t="s">
        <v>398</v>
      </c>
      <c r="B36" s="135">
        <v>9470</v>
      </c>
      <c r="C36" s="135">
        <v>3636200</v>
      </c>
      <c r="D36" s="145">
        <f t="shared" si="0"/>
        <v>12811666.666666668</v>
      </c>
      <c r="E36" s="141">
        <f t="shared" si="1"/>
        <v>383.97043294614571</v>
      </c>
      <c r="F36" s="135">
        <v>9</v>
      </c>
      <c r="G36" s="135">
        <v>0.12</v>
      </c>
      <c r="H36" s="135">
        <v>1537400</v>
      </c>
      <c r="I36" s="134" t="s">
        <v>1815</v>
      </c>
      <c r="J36" s="138">
        <f t="shared" si="2"/>
        <v>0.12</v>
      </c>
      <c r="K36" s="140">
        <f t="shared" si="3"/>
        <v>12811666.666666668</v>
      </c>
      <c r="L36" s="134" t="s">
        <v>1829</v>
      </c>
      <c r="M36" s="134" t="s">
        <v>7</v>
      </c>
      <c r="N36" s="137">
        <f t="shared" si="4"/>
        <v>12811666.666666668</v>
      </c>
      <c r="Z36" s="136" t="s">
        <v>3446</v>
      </c>
      <c r="AA36" s="142">
        <v>-1.1527745086285714E-6</v>
      </c>
      <c r="AB36" s="142">
        <v>1.5095420820025201E-7</v>
      </c>
      <c r="AC36" s="142">
        <v>-7.63658411628598</v>
      </c>
      <c r="AD36" s="142">
        <v>3.1344205070000162E-14</v>
      </c>
      <c r="AE36" s="142">
        <v>-1.448780039470942E-6</v>
      </c>
      <c r="AF36" s="142">
        <v>-8.5676897778620074E-7</v>
      </c>
      <c r="AG36" s="142">
        <v>-1.448780039470942E-6</v>
      </c>
      <c r="AH36" s="142">
        <v>-8.5676897778620074E-7</v>
      </c>
      <c r="BD36" s="152">
        <v>120.12916677735164</v>
      </c>
      <c r="BE36" s="152">
        <v>116.92379922004</v>
      </c>
    </row>
    <row r="37" spans="1:57" ht="14.25" customHeight="1">
      <c r="A37" s="134" t="s">
        <v>398</v>
      </c>
      <c r="B37" s="135">
        <v>10788</v>
      </c>
      <c r="C37" s="135">
        <v>2112900</v>
      </c>
      <c r="D37" s="145">
        <f t="shared" si="0"/>
        <v>2897142.8571428573</v>
      </c>
      <c r="E37" s="141">
        <f t="shared" si="1"/>
        <v>195.85650723025583</v>
      </c>
      <c r="F37" s="135">
        <v>12</v>
      </c>
      <c r="G37" s="135">
        <v>0.35</v>
      </c>
      <c r="H37" s="135">
        <v>1014000</v>
      </c>
      <c r="I37" s="134" t="s">
        <v>1815</v>
      </c>
      <c r="J37" s="138">
        <f t="shared" si="2"/>
        <v>0.35</v>
      </c>
      <c r="K37" s="140">
        <f t="shared" si="3"/>
        <v>2897142.8571428573</v>
      </c>
      <c r="L37" s="134" t="s">
        <v>1059</v>
      </c>
      <c r="M37" s="134" t="s">
        <v>28</v>
      </c>
      <c r="N37" s="137">
        <f t="shared" si="4"/>
        <v>2897142.8571428573</v>
      </c>
      <c r="BD37" s="152">
        <v>14.872362219605611</v>
      </c>
      <c r="BE37" s="152">
        <v>23.815934321439997</v>
      </c>
    </row>
    <row r="38" spans="1:57" ht="14.25" customHeight="1">
      <c r="A38" s="134" t="s">
        <v>398</v>
      </c>
      <c r="B38" s="135">
        <v>14512</v>
      </c>
      <c r="C38" s="135">
        <v>1938600</v>
      </c>
      <c r="D38" s="145">
        <f t="shared" si="0"/>
        <v>3676315.789473684</v>
      </c>
      <c r="E38" s="141">
        <f t="shared" si="1"/>
        <v>133.58599779492835</v>
      </c>
      <c r="F38" s="135">
        <v>22</v>
      </c>
      <c r="G38" s="135">
        <v>0.38</v>
      </c>
      <c r="H38" s="135">
        <v>1397000</v>
      </c>
      <c r="I38" s="134" t="s">
        <v>1815</v>
      </c>
      <c r="J38" s="138">
        <f t="shared" si="2"/>
        <v>0.38</v>
      </c>
      <c r="K38" s="140">
        <f t="shared" si="3"/>
        <v>3676315.789473684</v>
      </c>
      <c r="L38" s="134" t="s">
        <v>1102</v>
      </c>
      <c r="M38" s="134" t="s">
        <v>31</v>
      </c>
      <c r="N38" s="137">
        <f t="shared" si="4"/>
        <v>3676315.789473684</v>
      </c>
      <c r="AJ38" t="s">
        <v>489</v>
      </c>
      <c r="AT38" t="s">
        <v>489</v>
      </c>
      <c r="BD38" s="152">
        <v>7.387397379022385</v>
      </c>
      <c r="BE38" s="152">
        <v>17.252850727399998</v>
      </c>
    </row>
    <row r="39" spans="1:57" ht="14.25" customHeight="1" thickBot="1">
      <c r="A39" s="134" t="s">
        <v>398</v>
      </c>
      <c r="B39" s="135">
        <v>25980</v>
      </c>
      <c r="C39" s="135">
        <v>3276500</v>
      </c>
      <c r="D39" s="145">
        <f t="shared" si="0"/>
        <v>5500000</v>
      </c>
      <c r="E39" s="141">
        <f t="shared" si="1"/>
        <v>126.11624326404927</v>
      </c>
      <c r="F39" s="135">
        <v>26</v>
      </c>
      <c r="G39" s="135">
        <v>0.26</v>
      </c>
      <c r="H39" s="135">
        <v>1430000</v>
      </c>
      <c r="I39" s="134" t="s">
        <v>1815</v>
      </c>
      <c r="J39" s="138">
        <f t="shared" si="2"/>
        <v>0.26</v>
      </c>
      <c r="K39" s="140">
        <f t="shared" si="3"/>
        <v>5500000</v>
      </c>
      <c r="L39" s="134" t="s">
        <v>1830</v>
      </c>
      <c r="M39" s="134" t="s">
        <v>78</v>
      </c>
      <c r="N39" s="137">
        <f t="shared" si="4"/>
        <v>5500000</v>
      </c>
      <c r="P39" t="s">
        <v>489</v>
      </c>
      <c r="BD39" s="152">
        <v>25.788620629396927</v>
      </c>
      <c r="BE39" s="152">
        <v>27.038635401520001</v>
      </c>
    </row>
    <row r="40" spans="1:57" ht="14.25" customHeight="1" thickBot="1">
      <c r="A40" s="134" t="s">
        <v>398</v>
      </c>
      <c r="B40" s="135">
        <v>196048</v>
      </c>
      <c r="C40" s="135">
        <v>13697200</v>
      </c>
      <c r="D40" s="145">
        <f t="shared" si="0"/>
        <v>105790.83837510804</v>
      </c>
      <c r="E40" s="141">
        <f t="shared" si="1"/>
        <v>69.866563290622707</v>
      </c>
      <c r="F40" s="135">
        <v>186</v>
      </c>
      <c r="G40" s="135">
        <v>11.57</v>
      </c>
      <c r="H40" s="135">
        <v>1224000</v>
      </c>
      <c r="I40" s="134" t="s">
        <v>1815</v>
      </c>
      <c r="J40" s="138">
        <f t="shared" si="2"/>
        <v>11.57</v>
      </c>
      <c r="K40" s="140">
        <f t="shared" si="3"/>
        <v>105790.83837510804</v>
      </c>
      <c r="L40" s="134" t="s">
        <v>1445</v>
      </c>
      <c r="M40" s="134" t="s">
        <v>11</v>
      </c>
      <c r="N40" s="137">
        <f t="shared" si="4"/>
        <v>105790.83837510804</v>
      </c>
      <c r="Z40" t="s">
        <v>489</v>
      </c>
      <c r="AJ40" s="143" t="s">
        <v>490</v>
      </c>
      <c r="AK40" s="143" t="s">
        <v>3452</v>
      </c>
      <c r="AL40" s="143" t="s">
        <v>491</v>
      </c>
      <c r="AT40" s="143" t="s">
        <v>490</v>
      </c>
      <c r="AU40" s="143" t="s">
        <v>3452</v>
      </c>
      <c r="AV40" s="143" t="s">
        <v>491</v>
      </c>
      <c r="BD40" s="152">
        <v>11.079555529666827</v>
      </c>
      <c r="BE40" s="152">
        <v>18.749106446399999</v>
      </c>
    </row>
    <row r="41" spans="1:57" ht="14.25" customHeight="1" thickBot="1">
      <c r="A41" s="134" t="s">
        <v>398</v>
      </c>
      <c r="B41" s="135">
        <v>28044</v>
      </c>
      <c r="C41" s="135">
        <v>44034600</v>
      </c>
      <c r="D41" s="145">
        <f t="shared" si="0"/>
        <v>294738.02395209583</v>
      </c>
      <c r="E41" s="141">
        <f t="shared" si="1"/>
        <v>1570.1968335472829</v>
      </c>
      <c r="F41" s="135">
        <v>354</v>
      </c>
      <c r="G41" s="135">
        <v>13.36</v>
      </c>
      <c r="H41" s="135">
        <v>3937700</v>
      </c>
      <c r="I41" s="134" t="s">
        <v>1815</v>
      </c>
      <c r="J41" s="138">
        <f t="shared" si="2"/>
        <v>13.36</v>
      </c>
      <c r="K41" s="140">
        <f t="shared" si="3"/>
        <v>294738.02395209583</v>
      </c>
      <c r="L41" s="134" t="s">
        <v>1831</v>
      </c>
      <c r="M41" s="134" t="s">
        <v>37</v>
      </c>
      <c r="N41" s="137">
        <f t="shared" si="4"/>
        <v>294738.02395209583</v>
      </c>
      <c r="P41" s="143" t="s">
        <v>490</v>
      </c>
      <c r="Q41" s="143" t="s">
        <v>3452</v>
      </c>
      <c r="R41" s="143" t="s">
        <v>491</v>
      </c>
      <c r="AJ41">
        <v>1</v>
      </c>
      <c r="AK41">
        <v>22.030370928010306</v>
      </c>
      <c r="AL41">
        <v>-10.030370928010306</v>
      </c>
      <c r="AT41">
        <v>1</v>
      </c>
      <c r="AU41">
        <v>15.779242737176848</v>
      </c>
      <c r="AV41">
        <v>-3.7792427371768476</v>
      </c>
      <c r="BD41" s="152">
        <v>85.98260928287975</v>
      </c>
      <c r="BE41" s="152">
        <v>67.62620849935999</v>
      </c>
    </row>
    <row r="42" spans="1:57" ht="14.25" customHeight="1">
      <c r="A42" s="134" t="s">
        <v>398</v>
      </c>
      <c r="B42" s="135">
        <v>17407</v>
      </c>
      <c r="C42" s="135">
        <v>2624600</v>
      </c>
      <c r="D42" s="145">
        <f t="shared" si="0"/>
        <v>7500000</v>
      </c>
      <c r="E42" s="141">
        <f t="shared" si="1"/>
        <v>150.77842247371748</v>
      </c>
      <c r="F42" s="135">
        <v>25</v>
      </c>
      <c r="G42" s="135">
        <v>0.19</v>
      </c>
      <c r="H42" s="135">
        <v>1425000</v>
      </c>
      <c r="I42" s="134" t="s">
        <v>1815</v>
      </c>
      <c r="J42" s="138">
        <f t="shared" si="2"/>
        <v>0.19</v>
      </c>
      <c r="K42" s="140">
        <f t="shared" si="3"/>
        <v>7500000</v>
      </c>
      <c r="L42" s="134" t="s">
        <v>1717</v>
      </c>
      <c r="M42" s="134" t="s">
        <v>13</v>
      </c>
      <c r="N42" s="137">
        <f t="shared" si="4"/>
        <v>7500000</v>
      </c>
      <c r="P42">
        <v>1</v>
      </c>
      <c r="Q42">
        <v>15.550622082022089</v>
      </c>
      <c r="R42">
        <v>-3.5506220820220893</v>
      </c>
      <c r="S42" s="70">
        <f t="shared" ref="S42:S105" si="5">R42/Q42</f>
        <v>-0.228326690938424</v>
      </c>
      <c r="T42">
        <f t="shared" ref="T42:T105" si="6">R42+Q42</f>
        <v>12</v>
      </c>
      <c r="U42" s="134" t="s">
        <v>1735</v>
      </c>
      <c r="Z42" s="143" t="s">
        <v>490</v>
      </c>
      <c r="AA42" s="143" t="s">
        <v>3452</v>
      </c>
      <c r="AB42" s="143" t="s">
        <v>491</v>
      </c>
      <c r="AJ42">
        <v>2</v>
      </c>
      <c r="AK42">
        <v>42.602331560537863</v>
      </c>
      <c r="AL42">
        <v>-24.602331560537863</v>
      </c>
      <c r="AT42">
        <v>2</v>
      </c>
      <c r="AU42">
        <v>31.241047996186825</v>
      </c>
      <c r="AV42">
        <v>-13.241047996186825</v>
      </c>
      <c r="BD42" s="152">
        <v>64.576308216431329</v>
      </c>
      <c r="BE42" s="152">
        <v>121.453091676</v>
      </c>
    </row>
    <row r="43" spans="1:57" ht="14.25" customHeight="1">
      <c r="A43" s="134" t="s">
        <v>398</v>
      </c>
      <c r="B43" s="135">
        <v>13144</v>
      </c>
      <c r="C43" s="135">
        <v>979000</v>
      </c>
      <c r="D43" s="145">
        <f t="shared" si="0"/>
        <v>2979683.9729119637</v>
      </c>
      <c r="E43" s="141">
        <f t="shared" si="1"/>
        <v>74.4826536822885</v>
      </c>
      <c r="F43" s="135">
        <v>10</v>
      </c>
      <c r="G43" s="135">
        <v>0.2215</v>
      </c>
      <c r="H43" s="135">
        <v>660000</v>
      </c>
      <c r="I43" s="134" t="s">
        <v>1815</v>
      </c>
      <c r="J43" s="138">
        <f t="shared" si="2"/>
        <v>0.2215</v>
      </c>
      <c r="K43" s="140">
        <f t="shared" si="3"/>
        <v>2979683.9729119637</v>
      </c>
      <c r="L43" s="134" t="s">
        <v>1832</v>
      </c>
      <c r="M43" s="134" t="s">
        <v>41</v>
      </c>
      <c r="N43" s="137">
        <f t="shared" si="4"/>
        <v>2979683.9729119637</v>
      </c>
      <c r="P43">
        <v>2</v>
      </c>
      <c r="Q43">
        <v>35.863903281716759</v>
      </c>
      <c r="R43">
        <v>-17.863903281716759</v>
      </c>
      <c r="S43" s="70">
        <f t="shared" si="5"/>
        <v>-0.49810259472854668</v>
      </c>
      <c r="T43">
        <f t="shared" si="6"/>
        <v>18</v>
      </c>
      <c r="U43" s="134" t="s">
        <v>1153</v>
      </c>
      <c r="Z43">
        <v>1</v>
      </c>
      <c r="AA43">
        <v>19.844503160204425</v>
      </c>
      <c r="AB43">
        <v>-7.8445031602044253</v>
      </c>
      <c r="AJ43">
        <v>3</v>
      </c>
      <c r="AK43">
        <v>28.17846402948572</v>
      </c>
      <c r="AL43">
        <v>-10.17846402948572</v>
      </c>
      <c r="AT43">
        <v>3</v>
      </c>
      <c r="AU43">
        <v>21.415153272880978</v>
      </c>
      <c r="AV43">
        <v>-3.4151532728809784</v>
      </c>
      <c r="BD43" s="152">
        <v>26.985105815906184</v>
      </c>
      <c r="BE43" s="152">
        <v>36.801534031640003</v>
      </c>
    </row>
    <row r="44" spans="1:57" ht="14.25" customHeight="1">
      <c r="A44" s="134" t="s">
        <v>398</v>
      </c>
      <c r="B44" s="135">
        <v>5573</v>
      </c>
      <c r="C44" s="135">
        <v>347200</v>
      </c>
      <c r="D44" s="145">
        <f t="shared" si="0"/>
        <v>9650000</v>
      </c>
      <c r="E44" s="141">
        <f t="shared" si="1"/>
        <v>62.300376816795264</v>
      </c>
      <c r="F44" s="135">
        <v>10</v>
      </c>
      <c r="G44" s="135">
        <v>0.1</v>
      </c>
      <c r="H44" s="135">
        <v>965000</v>
      </c>
      <c r="I44" s="134" t="s">
        <v>1815</v>
      </c>
      <c r="J44" s="138">
        <f t="shared" si="2"/>
        <v>0.1</v>
      </c>
      <c r="K44" s="140">
        <f t="shared" si="3"/>
        <v>9650000</v>
      </c>
      <c r="L44" s="134" t="s">
        <v>1833</v>
      </c>
      <c r="M44" s="134" t="s">
        <v>28</v>
      </c>
      <c r="N44" s="137">
        <f t="shared" si="4"/>
        <v>9650000</v>
      </c>
      <c r="P44">
        <v>3</v>
      </c>
      <c r="Q44">
        <v>22.169775097603274</v>
      </c>
      <c r="R44">
        <v>-4.1697750976032744</v>
      </c>
      <c r="S44" s="70">
        <f t="shared" si="5"/>
        <v>-0.1880837797968487</v>
      </c>
      <c r="T44">
        <f t="shared" si="6"/>
        <v>18</v>
      </c>
      <c r="U44" s="134" t="s">
        <v>1816</v>
      </c>
      <c r="Z44">
        <v>2</v>
      </c>
      <c r="AA44">
        <v>32.38845084148808</v>
      </c>
      <c r="AB44">
        <v>-14.38845084148808</v>
      </c>
      <c r="AJ44">
        <v>4</v>
      </c>
      <c r="AK44">
        <v>32.420703303043879</v>
      </c>
      <c r="AL44">
        <v>1.5792966969561206</v>
      </c>
      <c r="AT44">
        <v>4</v>
      </c>
      <c r="AU44">
        <v>38.11597208060563</v>
      </c>
      <c r="AV44">
        <v>-4.1159720806056299</v>
      </c>
      <c r="BD44" s="152">
        <v>2.4710243422671847</v>
      </c>
      <c r="BE44" s="152">
        <v>15.056785716599999</v>
      </c>
    </row>
    <row r="45" spans="1:57" ht="14.25" customHeight="1">
      <c r="A45" s="134" t="s">
        <v>398</v>
      </c>
      <c r="B45" s="135">
        <v>7727</v>
      </c>
      <c r="C45" s="135">
        <v>682000</v>
      </c>
      <c r="D45" s="145">
        <f t="shared" si="0"/>
        <v>438405.79710144934</v>
      </c>
      <c r="E45" s="141">
        <f t="shared" si="1"/>
        <v>88.261938656658472</v>
      </c>
      <c r="F45" s="135">
        <v>10</v>
      </c>
      <c r="G45" s="135">
        <v>1.38</v>
      </c>
      <c r="H45" s="135">
        <v>605000</v>
      </c>
      <c r="I45" s="134" t="s">
        <v>1815</v>
      </c>
      <c r="J45" s="138">
        <f t="shared" si="2"/>
        <v>1.38</v>
      </c>
      <c r="K45" s="140">
        <f t="shared" si="3"/>
        <v>438405.79710144934</v>
      </c>
      <c r="L45" s="134" t="s">
        <v>1529</v>
      </c>
      <c r="M45" s="134" t="s">
        <v>254</v>
      </c>
      <c r="N45" s="137">
        <f t="shared" si="4"/>
        <v>438405.79710144934</v>
      </c>
      <c r="P45">
        <v>4</v>
      </c>
      <c r="Q45">
        <v>33.658721929736934</v>
      </c>
      <c r="R45">
        <v>0.34127807026306556</v>
      </c>
      <c r="S45" s="70">
        <f t="shared" si="5"/>
        <v>1.0139365094595345E-2</v>
      </c>
      <c r="T45">
        <f t="shared" si="6"/>
        <v>34</v>
      </c>
      <c r="U45" s="134" t="s">
        <v>1817</v>
      </c>
      <c r="Z45">
        <v>3</v>
      </c>
      <c r="AA45">
        <v>21.872092662446249</v>
      </c>
      <c r="AB45">
        <v>-3.8720926624462493</v>
      </c>
      <c r="AJ45">
        <v>5</v>
      </c>
      <c r="AK45">
        <v>28.72879943070572</v>
      </c>
      <c r="AL45">
        <v>-17.72879943070572</v>
      </c>
      <c r="AT45">
        <v>5</v>
      </c>
      <c r="AU45">
        <v>21.525178332872869</v>
      </c>
      <c r="AV45">
        <v>-10.525178332872869</v>
      </c>
      <c r="BD45" s="152">
        <v>19.395384332383948</v>
      </c>
      <c r="BE45" s="152">
        <v>29.181171913519997</v>
      </c>
    </row>
    <row r="46" spans="1:57" ht="14.25" customHeight="1">
      <c r="A46" s="134" t="s">
        <v>398</v>
      </c>
      <c r="B46" s="135">
        <v>47315</v>
      </c>
      <c r="C46" s="135">
        <v>15192100</v>
      </c>
      <c r="D46" s="145">
        <f t="shared" si="0"/>
        <v>12114000</v>
      </c>
      <c r="E46" s="141">
        <f t="shared" si="1"/>
        <v>321.0842227623375</v>
      </c>
      <c r="F46" s="135">
        <v>37</v>
      </c>
      <c r="G46" s="135">
        <v>0.6</v>
      </c>
      <c r="H46" s="135">
        <v>7268400</v>
      </c>
      <c r="I46" s="134" t="s">
        <v>1815</v>
      </c>
      <c r="J46" s="138">
        <f t="shared" si="2"/>
        <v>0.6</v>
      </c>
      <c r="K46" s="140">
        <f t="shared" si="3"/>
        <v>12114000</v>
      </c>
      <c r="L46" s="134" t="s">
        <v>1834</v>
      </c>
      <c r="M46" s="134" t="s">
        <v>7</v>
      </c>
      <c r="N46" s="137">
        <f t="shared" si="4"/>
        <v>12114000</v>
      </c>
      <c r="P46">
        <v>5</v>
      </c>
      <c r="Q46">
        <v>22.549167976597086</v>
      </c>
      <c r="R46">
        <v>-11.549167976597086</v>
      </c>
      <c r="S46" s="70">
        <f t="shared" si="5"/>
        <v>-0.51217712283590788</v>
      </c>
      <c r="T46">
        <f t="shared" si="6"/>
        <v>11</v>
      </c>
      <c r="U46" s="134" t="s">
        <v>1818</v>
      </c>
      <c r="Z46">
        <v>4</v>
      </c>
      <c r="AA46">
        <v>30.657272687947788</v>
      </c>
      <c r="AB46">
        <v>3.3427273120522116</v>
      </c>
      <c r="AJ46">
        <v>6</v>
      </c>
      <c r="AK46">
        <v>35.553381740757715</v>
      </c>
      <c r="AL46">
        <v>-5.5533817407577146</v>
      </c>
      <c r="AT46">
        <v>6</v>
      </c>
      <c r="AU46">
        <v>29.809901133754963</v>
      </c>
      <c r="AV46">
        <v>0.19009886624503736</v>
      </c>
      <c r="BD46" s="152">
        <v>31.402344259834347</v>
      </c>
      <c r="BE46" s="152">
        <v>49.852104134800001</v>
      </c>
    </row>
    <row r="47" spans="1:57" ht="14.25" customHeight="1">
      <c r="A47" s="134" t="s">
        <v>398</v>
      </c>
      <c r="B47" s="135">
        <v>88992</v>
      </c>
      <c r="C47" s="135">
        <v>8786500</v>
      </c>
      <c r="D47" s="145">
        <f t="shared" si="0"/>
        <v>366700.68027210888</v>
      </c>
      <c r="E47" s="141">
        <f t="shared" si="1"/>
        <v>98.733594030924124</v>
      </c>
      <c r="F47" s="135">
        <v>83</v>
      </c>
      <c r="G47" s="135">
        <v>2.94</v>
      </c>
      <c r="H47" s="135">
        <v>1078100</v>
      </c>
      <c r="I47" s="134" t="s">
        <v>1815</v>
      </c>
      <c r="J47" s="138">
        <f t="shared" si="2"/>
        <v>2.94</v>
      </c>
      <c r="K47" s="140">
        <f t="shared" si="3"/>
        <v>366700.68027210888</v>
      </c>
      <c r="L47" s="134" t="s">
        <v>1835</v>
      </c>
      <c r="M47" s="134" t="s">
        <v>37</v>
      </c>
      <c r="N47" s="137">
        <f t="shared" si="4"/>
        <v>366700.68027210888</v>
      </c>
      <c r="P47">
        <v>6</v>
      </c>
      <c r="Q47">
        <v>30.992635357866476</v>
      </c>
      <c r="R47">
        <v>-0.99263535786647594</v>
      </c>
      <c r="S47" s="70">
        <f t="shared" si="5"/>
        <v>-3.2028104302996213E-2</v>
      </c>
      <c r="T47">
        <f t="shared" si="6"/>
        <v>30</v>
      </c>
      <c r="U47" s="134" t="s">
        <v>1820</v>
      </c>
      <c r="Z47">
        <v>5</v>
      </c>
      <c r="AA47">
        <v>15.7503588972787</v>
      </c>
      <c r="AB47">
        <v>-4.7503588972786996</v>
      </c>
      <c r="AJ47">
        <v>7</v>
      </c>
      <c r="AK47">
        <v>31.381416064586112</v>
      </c>
      <c r="AL47">
        <v>-0.38141606458611221</v>
      </c>
      <c r="AT47">
        <v>7</v>
      </c>
      <c r="AU47">
        <v>38.401708803569655</v>
      </c>
      <c r="AV47">
        <v>-7.4017088035696545</v>
      </c>
      <c r="BD47" s="152">
        <v>17.116413835504947</v>
      </c>
      <c r="BE47" s="152">
        <v>22.720009881999999</v>
      </c>
    </row>
    <row r="48" spans="1:57" ht="14.25" customHeight="1">
      <c r="A48" s="134" t="s">
        <v>398</v>
      </c>
      <c r="B48" s="135">
        <v>17151</v>
      </c>
      <c r="C48" s="135">
        <v>2409800</v>
      </c>
      <c r="D48" s="145">
        <f t="shared" si="0"/>
        <v>3175000</v>
      </c>
      <c r="E48" s="141">
        <f t="shared" si="1"/>
        <v>140.50492682642411</v>
      </c>
      <c r="F48" s="135">
        <v>22</v>
      </c>
      <c r="G48" s="135">
        <v>0.44</v>
      </c>
      <c r="H48" s="135">
        <v>1397000</v>
      </c>
      <c r="I48" s="134" t="s">
        <v>1815</v>
      </c>
      <c r="J48" s="138">
        <f t="shared" si="2"/>
        <v>0.44</v>
      </c>
      <c r="K48" s="140">
        <f t="shared" si="3"/>
        <v>3175000</v>
      </c>
      <c r="L48" s="134" t="s">
        <v>1836</v>
      </c>
      <c r="M48" s="134" t="s">
        <v>31</v>
      </c>
      <c r="N48" s="137">
        <f t="shared" si="4"/>
        <v>3175000</v>
      </c>
      <c r="P48">
        <v>7</v>
      </c>
      <c r="Q48">
        <v>33.208874232264755</v>
      </c>
      <c r="R48">
        <v>-2.2088742322647548</v>
      </c>
      <c r="S48" s="70">
        <f t="shared" si="5"/>
        <v>-6.6514577302914962E-2</v>
      </c>
      <c r="T48">
        <f t="shared" si="6"/>
        <v>31</v>
      </c>
      <c r="U48" s="134" t="s">
        <v>1263</v>
      </c>
      <c r="Z48">
        <v>6</v>
      </c>
      <c r="AA48">
        <v>33.443385684459052</v>
      </c>
      <c r="AB48">
        <v>-3.4433856844590522</v>
      </c>
      <c r="AJ48">
        <v>8</v>
      </c>
      <c r="AK48">
        <v>23.454469612398057</v>
      </c>
      <c r="AL48">
        <v>-4.4544696123980572</v>
      </c>
      <c r="AT48">
        <v>8</v>
      </c>
      <c r="AU48">
        <v>22.385672831913944</v>
      </c>
      <c r="AV48">
        <v>-3.3856728319139435</v>
      </c>
      <c r="BD48" s="152">
        <v>7.3761000939995514</v>
      </c>
      <c r="BE48" s="152">
        <v>16.676241829079999</v>
      </c>
    </row>
    <row r="49" spans="1:57" ht="14.25" customHeight="1">
      <c r="A49" s="134" t="s">
        <v>398</v>
      </c>
      <c r="B49" s="135">
        <v>15250</v>
      </c>
      <c r="C49" s="135">
        <v>2850700</v>
      </c>
      <c r="D49" s="145">
        <f t="shared" si="0"/>
        <v>160846.15384615384</v>
      </c>
      <c r="E49" s="141">
        <f t="shared" si="1"/>
        <v>186.9311475409836</v>
      </c>
      <c r="F49" s="135">
        <v>15</v>
      </c>
      <c r="G49" s="135">
        <v>1.3</v>
      </c>
      <c r="H49" s="135">
        <v>209100</v>
      </c>
      <c r="I49" s="134" t="s">
        <v>1815</v>
      </c>
      <c r="J49" s="138">
        <f t="shared" si="2"/>
        <v>1.3</v>
      </c>
      <c r="K49" s="140">
        <f t="shared" si="3"/>
        <v>160846.15384615384</v>
      </c>
      <c r="L49" s="134" t="s">
        <v>1013</v>
      </c>
      <c r="M49" s="134" t="s">
        <v>16</v>
      </c>
      <c r="N49" s="137">
        <f t="shared" si="4"/>
        <v>160846.15384615384</v>
      </c>
      <c r="P49">
        <v>8</v>
      </c>
      <c r="Q49">
        <v>19.947680071651604</v>
      </c>
      <c r="R49">
        <v>-0.94768007165160384</v>
      </c>
      <c r="S49" s="70">
        <f t="shared" si="5"/>
        <v>-4.7508285086163352E-2</v>
      </c>
      <c r="T49">
        <f t="shared" si="6"/>
        <v>19</v>
      </c>
      <c r="U49" s="134" t="s">
        <v>1315</v>
      </c>
      <c r="Z49">
        <v>7</v>
      </c>
      <c r="AA49">
        <v>35.788164624359581</v>
      </c>
      <c r="AB49">
        <v>-4.788164624359581</v>
      </c>
      <c r="AJ49">
        <v>9</v>
      </c>
      <c r="AK49">
        <v>53.667036469527943</v>
      </c>
      <c r="AL49">
        <v>-28.667036469527943</v>
      </c>
      <c r="AT49">
        <v>9</v>
      </c>
      <c r="AU49">
        <v>30.04637290448381</v>
      </c>
      <c r="AV49">
        <v>-5.0463729044838104</v>
      </c>
      <c r="BD49" s="152">
        <v>10.167556520550759</v>
      </c>
      <c r="BE49" s="152">
        <v>19.849374750039999</v>
      </c>
    </row>
    <row r="50" spans="1:57" ht="14.25" customHeight="1">
      <c r="A50" s="134" t="s">
        <v>398</v>
      </c>
      <c r="B50" s="135">
        <v>131539</v>
      </c>
      <c r="C50" s="135">
        <v>13519100</v>
      </c>
      <c r="D50" s="145">
        <f t="shared" si="0"/>
        <v>1149171.270718232</v>
      </c>
      <c r="E50" s="141">
        <f t="shared" si="1"/>
        <v>102.77636290377758</v>
      </c>
      <c r="F50" s="135">
        <v>97</v>
      </c>
      <c r="G50" s="135">
        <v>5.43</v>
      </c>
      <c r="H50" s="135">
        <v>6240000</v>
      </c>
      <c r="I50" s="134" t="s">
        <v>1815</v>
      </c>
      <c r="J50" s="138">
        <f t="shared" si="2"/>
        <v>5.43</v>
      </c>
      <c r="K50" s="140">
        <f t="shared" si="3"/>
        <v>1149171.270718232</v>
      </c>
      <c r="L50" s="134" t="s">
        <v>1837</v>
      </c>
      <c r="M50" s="134" t="s">
        <v>46</v>
      </c>
      <c r="N50" s="137">
        <f t="shared" si="4"/>
        <v>1149171.270718232</v>
      </c>
      <c r="P50">
        <v>9</v>
      </c>
      <c r="Q50">
        <v>41.651236372619856</v>
      </c>
      <c r="R50">
        <v>-16.651236372619856</v>
      </c>
      <c r="S50" s="70">
        <f t="shared" si="5"/>
        <v>-0.39977772144996465</v>
      </c>
      <c r="T50">
        <f t="shared" si="6"/>
        <v>25</v>
      </c>
      <c r="U50" s="134" t="s">
        <v>1821</v>
      </c>
      <c r="Z50">
        <v>8</v>
      </c>
      <c r="AA50">
        <v>22.668003496813185</v>
      </c>
      <c r="AB50">
        <v>-3.6680034968131849</v>
      </c>
      <c r="AJ50">
        <v>10</v>
      </c>
      <c r="AK50">
        <v>146.33759134603946</v>
      </c>
      <c r="AL50">
        <v>17.66240865396054</v>
      </c>
      <c r="AT50">
        <v>10</v>
      </c>
      <c r="AU50">
        <v>168.43490806324212</v>
      </c>
      <c r="AV50">
        <v>-4.4349080632421192</v>
      </c>
      <c r="BD50" s="152">
        <v>9.7731785706627292</v>
      </c>
      <c r="BE50" s="152">
        <v>31.774694792679998</v>
      </c>
    </row>
    <row r="51" spans="1:57" ht="14.25" customHeight="1">
      <c r="A51" s="134" t="s">
        <v>398</v>
      </c>
      <c r="B51" s="135">
        <v>18720</v>
      </c>
      <c r="C51" s="135">
        <v>1665100</v>
      </c>
      <c r="D51" s="145">
        <f t="shared" si="0"/>
        <v>1188281.25</v>
      </c>
      <c r="E51" s="141">
        <f t="shared" si="1"/>
        <v>88.947649572649567</v>
      </c>
      <c r="F51" s="135">
        <v>18</v>
      </c>
      <c r="G51" s="135">
        <v>1.28</v>
      </c>
      <c r="H51" s="135">
        <v>1521000</v>
      </c>
      <c r="I51" s="134" t="s">
        <v>1815</v>
      </c>
      <c r="J51" s="138">
        <f t="shared" si="2"/>
        <v>1.28</v>
      </c>
      <c r="K51" s="140">
        <f t="shared" si="3"/>
        <v>1188281.25</v>
      </c>
      <c r="L51" s="134" t="s">
        <v>1838</v>
      </c>
      <c r="M51" s="134" t="s">
        <v>28</v>
      </c>
      <c r="N51" s="137">
        <f t="shared" si="4"/>
        <v>1188281.25</v>
      </c>
      <c r="P51">
        <v>10</v>
      </c>
      <c r="Q51">
        <v>170.29203396252404</v>
      </c>
      <c r="R51">
        <v>-6.2920339625240445</v>
      </c>
      <c r="S51" s="70">
        <f t="shared" si="5"/>
        <v>-3.6948492634181145E-2</v>
      </c>
      <c r="T51">
        <f t="shared" si="6"/>
        <v>164</v>
      </c>
      <c r="U51" s="134" t="s">
        <v>1822</v>
      </c>
      <c r="Z51">
        <v>9</v>
      </c>
      <c r="AA51">
        <v>27.29446171321915</v>
      </c>
      <c r="AB51">
        <v>-2.2944617132191496</v>
      </c>
      <c r="AJ51">
        <v>11</v>
      </c>
      <c r="AK51">
        <v>26.140106370351649</v>
      </c>
      <c r="AL51">
        <v>-14.140106370351649</v>
      </c>
      <c r="AT51">
        <v>11</v>
      </c>
      <c r="AU51">
        <v>15.902405117764786</v>
      </c>
      <c r="AV51">
        <v>-3.9024051177647863</v>
      </c>
      <c r="BD51" s="152">
        <v>4.1594549402253111</v>
      </c>
      <c r="BE51" s="152">
        <v>15.816072287079999</v>
      </c>
    </row>
    <row r="52" spans="1:57" ht="14.25" customHeight="1">
      <c r="A52" s="134" t="s">
        <v>398</v>
      </c>
      <c r="B52" s="135">
        <v>8762</v>
      </c>
      <c r="C52" s="135">
        <v>2510600</v>
      </c>
      <c r="D52" s="145">
        <f t="shared" si="0"/>
        <v>17081875</v>
      </c>
      <c r="E52" s="141">
        <f t="shared" si="1"/>
        <v>286.53275507874912</v>
      </c>
      <c r="F52" s="135">
        <v>16</v>
      </c>
      <c r="G52" s="135">
        <v>0.16</v>
      </c>
      <c r="H52" s="135">
        <v>2733100</v>
      </c>
      <c r="I52" s="134" t="s">
        <v>1815</v>
      </c>
      <c r="J52" s="138">
        <f t="shared" si="2"/>
        <v>0.16</v>
      </c>
      <c r="K52" s="140">
        <f t="shared" si="3"/>
        <v>17081875</v>
      </c>
      <c r="L52" s="134" t="s">
        <v>1839</v>
      </c>
      <c r="M52" s="134" t="s">
        <v>7</v>
      </c>
      <c r="N52" s="137">
        <f t="shared" si="4"/>
        <v>17081875</v>
      </c>
      <c r="P52">
        <v>11</v>
      </c>
      <c r="Q52">
        <v>18.006462762743197</v>
      </c>
      <c r="R52">
        <v>-6.0064627627431975</v>
      </c>
      <c r="S52" s="70">
        <f t="shared" si="5"/>
        <v>-0.33357260900630892</v>
      </c>
      <c r="T52">
        <f t="shared" si="6"/>
        <v>12</v>
      </c>
      <c r="U52" s="134" t="s">
        <v>1823</v>
      </c>
      <c r="Z52">
        <v>10</v>
      </c>
      <c r="AA52">
        <v>174.33711920571614</v>
      </c>
      <c r="AB52">
        <v>-10.337119205716135</v>
      </c>
      <c r="AJ52">
        <v>12</v>
      </c>
      <c r="AK52">
        <v>23.736834006716318</v>
      </c>
      <c r="AL52">
        <v>-14.736834006716318</v>
      </c>
      <c r="AT52">
        <v>12</v>
      </c>
      <c r="AU52">
        <v>15.626521385247802</v>
      </c>
      <c r="AV52">
        <v>-6.626521385247802</v>
      </c>
      <c r="BD52" s="152">
        <v>7.0094518437130233</v>
      </c>
      <c r="BE52" s="152">
        <v>17.6064553394</v>
      </c>
    </row>
    <row r="53" spans="1:57" ht="14.25" customHeight="1">
      <c r="A53" s="134" t="s">
        <v>398</v>
      </c>
      <c r="B53" s="135">
        <v>160344</v>
      </c>
      <c r="C53" s="135">
        <v>35883100</v>
      </c>
      <c r="D53" s="145">
        <f t="shared" si="0"/>
        <v>13393207.54716981</v>
      </c>
      <c r="E53" s="141">
        <f t="shared" si="1"/>
        <v>223.78823030484457</v>
      </c>
      <c r="F53" s="135">
        <v>149</v>
      </c>
      <c r="G53" s="135">
        <v>1.06</v>
      </c>
      <c r="H53" s="135">
        <v>14196800</v>
      </c>
      <c r="I53" s="134" t="s">
        <v>1815</v>
      </c>
      <c r="J53" s="138">
        <f t="shared" si="2"/>
        <v>1.06</v>
      </c>
      <c r="K53" s="140">
        <f t="shared" si="3"/>
        <v>13393207.54716981</v>
      </c>
      <c r="L53" s="134" t="s">
        <v>1840</v>
      </c>
      <c r="M53" s="134" t="s">
        <v>24</v>
      </c>
      <c r="N53" s="137">
        <f t="shared" si="4"/>
        <v>13393207.54716981</v>
      </c>
      <c r="P53">
        <v>12</v>
      </c>
      <c r="Q53">
        <v>16.46021141106235</v>
      </c>
      <c r="R53">
        <v>-7.4602114110623496</v>
      </c>
      <c r="S53" s="70">
        <f t="shared" si="5"/>
        <v>-0.45322694980992739</v>
      </c>
      <c r="T53">
        <f t="shared" si="6"/>
        <v>9</v>
      </c>
      <c r="U53" s="134" t="s">
        <v>1824</v>
      </c>
      <c r="Z53">
        <v>11</v>
      </c>
      <c r="AA53">
        <v>6.5297340650384914</v>
      </c>
      <c r="AB53">
        <v>5.4702659349615086</v>
      </c>
      <c r="AJ53">
        <v>13</v>
      </c>
      <c r="AK53">
        <v>22.14467135749446</v>
      </c>
      <c r="AL53">
        <v>-13.14467135749446</v>
      </c>
      <c r="AT53">
        <v>13</v>
      </c>
      <c r="AU53">
        <v>16.806416991280265</v>
      </c>
      <c r="AV53">
        <v>-7.8064169912802654</v>
      </c>
      <c r="BD53" s="152">
        <v>11.313717437412846</v>
      </c>
      <c r="BE53" s="152">
        <v>17.012490294119999</v>
      </c>
    </row>
    <row r="54" spans="1:57" ht="14.25" customHeight="1">
      <c r="A54" s="134" t="s">
        <v>398</v>
      </c>
      <c r="B54" s="135">
        <v>8936</v>
      </c>
      <c r="C54" s="135">
        <v>1672800</v>
      </c>
      <c r="D54" s="145">
        <f t="shared" si="0"/>
        <v>3821052.6315789474</v>
      </c>
      <c r="E54" s="141">
        <f t="shared" si="1"/>
        <v>187.19785138764547</v>
      </c>
      <c r="F54" s="135">
        <v>12</v>
      </c>
      <c r="G54" s="135">
        <v>0.19</v>
      </c>
      <c r="H54" s="135">
        <v>726000</v>
      </c>
      <c r="I54" s="134" t="s">
        <v>1815</v>
      </c>
      <c r="J54" s="138">
        <f t="shared" si="2"/>
        <v>0.19</v>
      </c>
      <c r="K54" s="140">
        <f t="shared" si="3"/>
        <v>3821052.6315789474</v>
      </c>
      <c r="L54" s="134" t="s">
        <v>1841</v>
      </c>
      <c r="M54" s="134" t="s">
        <v>44</v>
      </c>
      <c r="N54" s="137">
        <f t="shared" si="4"/>
        <v>3821052.6315789474</v>
      </c>
      <c r="P54">
        <v>13</v>
      </c>
      <c r="Q54">
        <v>16.172004066403336</v>
      </c>
      <c r="R54">
        <v>-7.1720040664033355</v>
      </c>
      <c r="S54" s="70">
        <f t="shared" si="5"/>
        <v>-0.44348270238831283</v>
      </c>
      <c r="T54">
        <f t="shared" si="6"/>
        <v>9</v>
      </c>
      <c r="U54" s="134" t="s">
        <v>1480</v>
      </c>
      <c r="Z54">
        <v>12</v>
      </c>
      <c r="AA54">
        <v>14.763312493103488</v>
      </c>
      <c r="AB54">
        <v>-5.7633124931034878</v>
      </c>
      <c r="AJ54">
        <v>14</v>
      </c>
      <c r="AK54">
        <v>24.565723787938438</v>
      </c>
      <c r="AL54">
        <v>-12.565723787938438</v>
      </c>
      <c r="AT54">
        <v>14</v>
      </c>
      <c r="AU54">
        <v>19.030729584698463</v>
      </c>
      <c r="AV54">
        <v>-7.030729584698463</v>
      </c>
      <c r="BD54" s="152">
        <v>33.11131537601581</v>
      </c>
      <c r="BE54" s="152">
        <v>35.172985139519994</v>
      </c>
    </row>
    <row r="55" spans="1:57" ht="14.25" customHeight="1">
      <c r="A55" s="134" t="s">
        <v>398</v>
      </c>
      <c r="B55" s="135">
        <v>6366</v>
      </c>
      <c r="C55" s="135">
        <v>1372200</v>
      </c>
      <c r="D55" s="145">
        <f t="shared" si="0"/>
        <v>14235000</v>
      </c>
      <c r="E55" s="141">
        <f t="shared" si="1"/>
        <v>215.55136663524976</v>
      </c>
      <c r="F55" s="135">
        <v>4</v>
      </c>
      <c r="G55" s="135">
        <v>0.12</v>
      </c>
      <c r="H55" s="135">
        <v>1708200</v>
      </c>
      <c r="I55" s="134" t="s">
        <v>1815</v>
      </c>
      <c r="J55" s="138">
        <f t="shared" si="2"/>
        <v>0.12</v>
      </c>
      <c r="K55" s="140">
        <f t="shared" si="3"/>
        <v>14235000</v>
      </c>
      <c r="L55" s="134" t="s">
        <v>1842</v>
      </c>
      <c r="M55" s="134" t="s">
        <v>7</v>
      </c>
      <c r="N55" s="137">
        <f t="shared" si="4"/>
        <v>14235000</v>
      </c>
      <c r="P55">
        <v>14</v>
      </c>
      <c r="Q55">
        <v>18.781230158957559</v>
      </c>
      <c r="R55">
        <v>-6.781230158957559</v>
      </c>
      <c r="S55" s="70">
        <f t="shared" si="5"/>
        <v>-0.36106421685713197</v>
      </c>
      <c r="T55">
        <f t="shared" si="6"/>
        <v>12</v>
      </c>
      <c r="U55" s="134" t="s">
        <v>1713</v>
      </c>
      <c r="Z55">
        <v>13</v>
      </c>
      <c r="AA55">
        <v>18.912836560423209</v>
      </c>
      <c r="AB55">
        <v>-9.9128365604232087</v>
      </c>
      <c r="AJ55">
        <v>15</v>
      </c>
      <c r="AK55">
        <v>166.01843196351464</v>
      </c>
      <c r="AL55">
        <v>16.981568036485356</v>
      </c>
      <c r="AT55">
        <v>15</v>
      </c>
      <c r="AU55">
        <v>65.458020571128301</v>
      </c>
      <c r="AV55">
        <v>117.5419794288717</v>
      </c>
      <c r="BD55" s="152">
        <v>18.825384951686406</v>
      </c>
      <c r="BE55" s="152">
        <v>22.855894070520002</v>
      </c>
    </row>
    <row r="56" spans="1:57" ht="14.25" customHeight="1">
      <c r="A56" s="134" t="s">
        <v>398</v>
      </c>
      <c r="B56" s="135">
        <v>13824</v>
      </c>
      <c r="C56" s="135">
        <v>1537900</v>
      </c>
      <c r="D56" s="145">
        <f t="shared" si="0"/>
        <v>12678846.153846154</v>
      </c>
      <c r="E56" s="141">
        <f t="shared" si="1"/>
        <v>111.24855324074075</v>
      </c>
      <c r="F56" s="135">
        <v>18</v>
      </c>
      <c r="G56" s="135">
        <v>0.26</v>
      </c>
      <c r="H56" s="135">
        <v>3296500</v>
      </c>
      <c r="I56" s="134" t="s">
        <v>1815</v>
      </c>
      <c r="J56" s="138">
        <f t="shared" si="2"/>
        <v>0.26</v>
      </c>
      <c r="K56" s="140">
        <f t="shared" si="3"/>
        <v>12678846.153846154</v>
      </c>
      <c r="L56" s="134" t="s">
        <v>1843</v>
      </c>
      <c r="M56" s="134" t="s">
        <v>24</v>
      </c>
      <c r="N56" s="137">
        <f t="shared" si="4"/>
        <v>12678846.153846154</v>
      </c>
      <c r="P56">
        <v>15</v>
      </c>
      <c r="Q56">
        <v>126.10078764008024</v>
      </c>
      <c r="R56">
        <v>56.899212359919758</v>
      </c>
      <c r="S56" s="70">
        <f t="shared" si="5"/>
        <v>0.45122011864289696</v>
      </c>
      <c r="T56">
        <f t="shared" si="6"/>
        <v>183</v>
      </c>
      <c r="U56" s="134" t="s">
        <v>1825</v>
      </c>
      <c r="Z56">
        <v>14</v>
      </c>
      <c r="AA56">
        <v>16.737994718848164</v>
      </c>
      <c r="AB56">
        <v>-4.7379947188481637</v>
      </c>
      <c r="AJ56">
        <v>16</v>
      </c>
      <c r="AK56">
        <v>29.989067499499516</v>
      </c>
      <c r="AL56">
        <v>-8.9890674994995159</v>
      </c>
      <c r="AT56">
        <v>16</v>
      </c>
      <c r="AU56">
        <v>25.661792155553147</v>
      </c>
      <c r="AV56">
        <v>-4.6617921555531474</v>
      </c>
      <c r="BD56" s="152">
        <v>9.4897194191807088</v>
      </c>
      <c r="BE56" s="152">
        <v>17.372072938199999</v>
      </c>
    </row>
    <row r="57" spans="1:57" ht="14.25" customHeight="1">
      <c r="A57" s="134" t="s">
        <v>398</v>
      </c>
      <c r="B57" s="135">
        <v>13702</v>
      </c>
      <c r="C57" s="135">
        <v>1362700</v>
      </c>
      <c r="D57" s="145">
        <f t="shared" si="0"/>
        <v>4353030.3030303027</v>
      </c>
      <c r="E57" s="141">
        <f t="shared" si="1"/>
        <v>99.452634651875641</v>
      </c>
      <c r="F57" s="135">
        <v>17</v>
      </c>
      <c r="G57" s="135">
        <v>0.33</v>
      </c>
      <c r="H57" s="135">
        <v>1436500</v>
      </c>
      <c r="I57" s="134" t="s">
        <v>1815</v>
      </c>
      <c r="J57" s="138">
        <f t="shared" si="2"/>
        <v>0.33</v>
      </c>
      <c r="K57" s="140">
        <f t="shared" si="3"/>
        <v>4353030.3030303027</v>
      </c>
      <c r="L57" s="134" t="s">
        <v>1844</v>
      </c>
      <c r="M57" s="134" t="s">
        <v>28</v>
      </c>
      <c r="N57" s="137">
        <f t="shared" si="4"/>
        <v>4353030.3030303027</v>
      </c>
      <c r="P57">
        <v>16</v>
      </c>
      <c r="Q57">
        <v>25.516661597227912</v>
      </c>
      <c r="R57">
        <v>-4.5166615972279125</v>
      </c>
      <c r="S57" s="70">
        <f t="shared" si="5"/>
        <v>-0.17700832767710473</v>
      </c>
      <c r="T57">
        <f t="shared" si="6"/>
        <v>21</v>
      </c>
      <c r="U57" s="134" t="s">
        <v>1826</v>
      </c>
      <c r="Z57">
        <v>15</v>
      </c>
      <c r="AA57">
        <v>134.49635393993225</v>
      </c>
      <c r="AB57">
        <v>48.503646060067751</v>
      </c>
      <c r="AJ57">
        <v>17</v>
      </c>
      <c r="AK57">
        <v>104.58152778085811</v>
      </c>
      <c r="AL57">
        <v>22.41847221914189</v>
      </c>
      <c r="AT57">
        <v>17</v>
      </c>
      <c r="AU57">
        <v>150.73647397275516</v>
      </c>
      <c r="AV57">
        <v>-23.736473972755164</v>
      </c>
      <c r="BD57" s="152">
        <v>9.6129625285207183</v>
      </c>
      <c r="BE57" s="152">
        <v>17.99063399968</v>
      </c>
    </row>
    <row r="58" spans="1:57" ht="14.25" customHeight="1">
      <c r="A58" s="134" t="s">
        <v>398</v>
      </c>
      <c r="B58" s="135">
        <v>12084</v>
      </c>
      <c r="C58" s="135">
        <v>3284200</v>
      </c>
      <c r="D58" s="145">
        <f t="shared" si="0"/>
        <v>14804666.666666668</v>
      </c>
      <c r="E58" s="141">
        <f t="shared" si="1"/>
        <v>271.78086726249586</v>
      </c>
      <c r="F58" s="135">
        <v>10</v>
      </c>
      <c r="G58" s="135">
        <v>0.15</v>
      </c>
      <c r="H58" s="135">
        <v>2220700</v>
      </c>
      <c r="I58" s="134" t="s">
        <v>1815</v>
      </c>
      <c r="J58" s="138">
        <f t="shared" si="2"/>
        <v>0.15</v>
      </c>
      <c r="K58" s="140">
        <f t="shared" si="3"/>
        <v>14804666.666666668</v>
      </c>
      <c r="L58" s="134" t="s">
        <v>1845</v>
      </c>
      <c r="M58" s="134" t="s">
        <v>7</v>
      </c>
      <c r="N58" s="137">
        <f t="shared" si="4"/>
        <v>14804666.666666668</v>
      </c>
      <c r="P58">
        <v>17</v>
      </c>
      <c r="Q58">
        <v>136.45448235450095</v>
      </c>
      <c r="R58">
        <v>-9.4544823545009535</v>
      </c>
      <c r="S58" s="70">
        <f t="shared" si="5"/>
        <v>-6.9286711519953942E-2</v>
      </c>
      <c r="T58">
        <f t="shared" si="6"/>
        <v>127</v>
      </c>
      <c r="U58" s="134" t="s">
        <v>1827</v>
      </c>
      <c r="Z58">
        <v>16</v>
      </c>
      <c r="AA58">
        <v>26.342871317726438</v>
      </c>
      <c r="AB58">
        <v>-5.3428713177264378</v>
      </c>
      <c r="AJ58">
        <v>18</v>
      </c>
      <c r="AK58">
        <v>55.330742720908404</v>
      </c>
      <c r="AL58">
        <v>-28.330742720908404</v>
      </c>
      <c r="AT58">
        <v>18</v>
      </c>
      <c r="AU58">
        <v>37.299816038576218</v>
      </c>
      <c r="AV58">
        <v>-10.299816038576218</v>
      </c>
      <c r="BD58" s="152">
        <v>3.3645368849822512</v>
      </c>
      <c r="BE58" s="152">
        <v>16.318637980159998</v>
      </c>
    </row>
    <row r="59" spans="1:57" ht="14.25" customHeight="1">
      <c r="A59" s="134" t="s">
        <v>398</v>
      </c>
      <c r="B59" s="135">
        <v>22104</v>
      </c>
      <c r="C59" s="135">
        <v>2838600</v>
      </c>
      <c r="D59" s="145">
        <f t="shared" si="0"/>
        <v>1000000</v>
      </c>
      <c r="E59" s="141">
        <f t="shared" si="1"/>
        <v>128.42019543973942</v>
      </c>
      <c r="F59" s="135">
        <v>28</v>
      </c>
      <c r="G59" s="135">
        <v>0.63</v>
      </c>
      <c r="H59" s="135">
        <v>630000</v>
      </c>
      <c r="I59" s="134" t="s">
        <v>1815</v>
      </c>
      <c r="J59" s="138">
        <f t="shared" si="2"/>
        <v>0.63</v>
      </c>
      <c r="K59" s="140">
        <f t="shared" si="3"/>
        <v>1000000</v>
      </c>
      <c r="L59" s="134" t="s">
        <v>1846</v>
      </c>
      <c r="M59" s="134" t="s">
        <v>16</v>
      </c>
      <c r="N59" s="137">
        <f t="shared" si="4"/>
        <v>1000000</v>
      </c>
      <c r="P59">
        <v>18</v>
      </c>
      <c r="Q59">
        <v>46.537145001760635</v>
      </c>
      <c r="R59">
        <v>-19.537145001760635</v>
      </c>
      <c r="S59" s="70">
        <f t="shared" si="5"/>
        <v>-0.41981829785693747</v>
      </c>
      <c r="T59">
        <f t="shared" si="6"/>
        <v>27</v>
      </c>
      <c r="U59" s="134" t="s">
        <v>1828</v>
      </c>
      <c r="Z59">
        <v>17</v>
      </c>
      <c r="AA59">
        <v>139.14038501666693</v>
      </c>
      <c r="AB59">
        <v>-12.140385016666926</v>
      </c>
      <c r="AJ59">
        <v>19</v>
      </c>
      <c r="AK59">
        <v>35.324780881789408</v>
      </c>
      <c r="AL59">
        <v>-26.324780881789408</v>
      </c>
      <c r="AT59">
        <v>19</v>
      </c>
      <c r="AU59">
        <v>17.564276173164721</v>
      </c>
      <c r="AV59">
        <v>-8.5642761731647212</v>
      </c>
      <c r="BD59" s="152">
        <v>4.3011845159663213</v>
      </c>
      <c r="BE59" s="152">
        <v>80.35177779336</v>
      </c>
    </row>
    <row r="60" spans="1:57" ht="14.25" customHeight="1">
      <c r="A60" s="134" t="s">
        <v>398</v>
      </c>
      <c r="B60" s="135">
        <v>6768</v>
      </c>
      <c r="C60" s="135">
        <v>1145600</v>
      </c>
      <c r="D60" s="145">
        <f t="shared" si="0"/>
        <v>3007894.7368421052</v>
      </c>
      <c r="E60" s="141">
        <f t="shared" si="1"/>
        <v>169.26713947990544</v>
      </c>
      <c r="F60" s="135">
        <v>9</v>
      </c>
      <c r="G60" s="135">
        <v>0.19</v>
      </c>
      <c r="H60" s="135">
        <v>571500</v>
      </c>
      <c r="I60" s="134" t="s">
        <v>1815</v>
      </c>
      <c r="J60" s="138">
        <f t="shared" si="2"/>
        <v>0.19</v>
      </c>
      <c r="K60" s="140">
        <f t="shared" si="3"/>
        <v>3007894.7368421052</v>
      </c>
      <c r="L60" s="134" t="s">
        <v>1847</v>
      </c>
      <c r="M60" s="134" t="s">
        <v>31</v>
      </c>
      <c r="N60" s="137">
        <f t="shared" si="4"/>
        <v>3007894.7368421052</v>
      </c>
      <c r="P60">
        <v>19</v>
      </c>
      <c r="Q60">
        <v>24.24403877560135</v>
      </c>
      <c r="R60">
        <v>-15.24403877560135</v>
      </c>
      <c r="S60" s="70">
        <f t="shared" si="5"/>
        <v>-0.62877472341541563</v>
      </c>
      <c r="T60">
        <f t="shared" si="6"/>
        <v>9</v>
      </c>
      <c r="U60" s="134" t="s">
        <v>1829</v>
      </c>
      <c r="Z60">
        <v>18</v>
      </c>
      <c r="AA60">
        <v>41.486163445131091</v>
      </c>
      <c r="AB60">
        <v>-14.486163445131091</v>
      </c>
      <c r="AJ60">
        <v>20</v>
      </c>
      <c r="AK60">
        <v>28.876119984263074</v>
      </c>
      <c r="AL60">
        <v>-16.876119984263074</v>
      </c>
      <c r="AT60">
        <v>20</v>
      </c>
      <c r="AU60">
        <v>18.646462957264088</v>
      </c>
      <c r="AV60">
        <v>-6.6464629572640881</v>
      </c>
      <c r="BD60" s="152">
        <v>107.37658603839419</v>
      </c>
      <c r="BE60" s="152">
        <v>95.193947565800002</v>
      </c>
    </row>
    <row r="61" spans="1:57" ht="14.25" customHeight="1">
      <c r="A61" s="134" t="s">
        <v>398</v>
      </c>
      <c r="B61" s="135">
        <v>42389</v>
      </c>
      <c r="C61" s="135">
        <v>7343200</v>
      </c>
      <c r="D61" s="145">
        <f t="shared" si="0"/>
        <v>788936.17021276604</v>
      </c>
      <c r="E61" s="141">
        <f t="shared" si="1"/>
        <v>173.23362193021774</v>
      </c>
      <c r="F61" s="135">
        <v>30</v>
      </c>
      <c r="G61" s="135">
        <v>1.41</v>
      </c>
      <c r="H61" s="135">
        <v>1112400</v>
      </c>
      <c r="I61" s="134" t="s">
        <v>1815</v>
      </c>
      <c r="J61" s="138">
        <f t="shared" si="2"/>
        <v>1.41</v>
      </c>
      <c r="K61" s="140">
        <f t="shared" si="3"/>
        <v>788936.17021276604</v>
      </c>
      <c r="L61" s="134" t="s">
        <v>1848</v>
      </c>
      <c r="M61" s="134" t="s">
        <v>93</v>
      </c>
      <c r="N61" s="137">
        <f t="shared" si="4"/>
        <v>788936.17021276604</v>
      </c>
      <c r="P61">
        <v>20</v>
      </c>
      <c r="Q61">
        <v>21.079591922644436</v>
      </c>
      <c r="R61">
        <v>-9.0795919226444362</v>
      </c>
      <c r="S61" s="70">
        <f t="shared" si="5"/>
        <v>-0.43072901771361238</v>
      </c>
      <c r="T61">
        <f t="shared" si="6"/>
        <v>12</v>
      </c>
      <c r="U61" s="134" t="s">
        <v>1059</v>
      </c>
      <c r="Z61">
        <v>19</v>
      </c>
      <c r="AA61">
        <v>14.369749652112544</v>
      </c>
      <c r="AB61">
        <v>-5.3697496521125441</v>
      </c>
      <c r="AJ61">
        <v>21</v>
      </c>
      <c r="AK61">
        <v>28.138247211704261</v>
      </c>
      <c r="AL61">
        <v>-6.138247211704261</v>
      </c>
      <c r="AT61">
        <v>21</v>
      </c>
      <c r="AU61">
        <v>21.704174325994011</v>
      </c>
      <c r="AV61">
        <v>0.29582567400598947</v>
      </c>
      <c r="BD61" s="152">
        <v>70.483761257462433</v>
      </c>
      <c r="BE61" s="152">
        <v>56.576477182879998</v>
      </c>
    </row>
    <row r="62" spans="1:57" ht="14.25" customHeight="1">
      <c r="A62" s="134" t="s">
        <v>398</v>
      </c>
      <c r="B62" s="135">
        <v>47296</v>
      </c>
      <c r="C62" s="135">
        <v>3613400</v>
      </c>
      <c r="D62" s="145">
        <f t="shared" si="0"/>
        <v>1950000</v>
      </c>
      <c r="E62" s="141">
        <f t="shared" si="1"/>
        <v>76.399695534506094</v>
      </c>
      <c r="F62" s="135">
        <v>48</v>
      </c>
      <c r="G62" s="135">
        <v>2.08</v>
      </c>
      <c r="H62" s="135">
        <v>4056000</v>
      </c>
      <c r="I62" s="134" t="s">
        <v>1815</v>
      </c>
      <c r="J62" s="138">
        <f t="shared" si="2"/>
        <v>2.08</v>
      </c>
      <c r="K62" s="140">
        <f t="shared" si="3"/>
        <v>1950000</v>
      </c>
      <c r="L62" s="134" t="s">
        <v>1849</v>
      </c>
      <c r="M62" s="134" t="s">
        <v>28</v>
      </c>
      <c r="N62" s="137">
        <f t="shared" si="4"/>
        <v>1950000</v>
      </c>
      <c r="P62">
        <v>21</v>
      </c>
      <c r="Q62">
        <v>22.302537494649059</v>
      </c>
      <c r="R62">
        <v>-0.30253749464905866</v>
      </c>
      <c r="S62" s="70">
        <f t="shared" si="5"/>
        <v>-1.3565160229935496E-2</v>
      </c>
      <c r="T62">
        <f t="shared" si="6"/>
        <v>22</v>
      </c>
      <c r="U62" s="134" t="s">
        <v>1102</v>
      </c>
      <c r="Z62">
        <v>20</v>
      </c>
      <c r="AA62">
        <v>22.292371623466547</v>
      </c>
      <c r="AB62">
        <v>-10.292371623466547</v>
      </c>
      <c r="AJ62">
        <v>22</v>
      </c>
      <c r="AK62">
        <v>33.802045160106076</v>
      </c>
      <c r="AL62">
        <v>-7.8020451601060756</v>
      </c>
      <c r="AT62">
        <v>22</v>
      </c>
      <c r="AU62">
        <v>31.120348863210644</v>
      </c>
      <c r="AV62">
        <v>-5.1203488632106442</v>
      </c>
      <c r="BD62" s="152">
        <v>21.316949812176926</v>
      </c>
      <c r="BE62" s="152">
        <v>27.771463688520001</v>
      </c>
    </row>
    <row r="63" spans="1:57" ht="14.25" customHeight="1">
      <c r="A63" s="134" t="s">
        <v>398</v>
      </c>
      <c r="B63" s="135">
        <v>432566</v>
      </c>
      <c r="C63" s="135">
        <v>51763500</v>
      </c>
      <c r="D63" s="145">
        <f t="shared" si="0"/>
        <v>578395.55202541698</v>
      </c>
      <c r="E63" s="141">
        <f t="shared" si="1"/>
        <v>119.66613187351757</v>
      </c>
      <c r="F63" s="135">
        <v>331</v>
      </c>
      <c r="G63" s="135">
        <v>37.770000000000003</v>
      </c>
      <c r="H63" s="135">
        <v>21846000</v>
      </c>
      <c r="I63" s="134" t="s">
        <v>1815</v>
      </c>
      <c r="J63" s="138">
        <f t="shared" si="2"/>
        <v>37.770000000000003</v>
      </c>
      <c r="K63" s="140">
        <f t="shared" si="3"/>
        <v>578395.55202541698</v>
      </c>
      <c r="L63" s="134" t="s">
        <v>1643</v>
      </c>
      <c r="M63" s="134" t="s">
        <v>98</v>
      </c>
      <c r="N63" s="137">
        <f t="shared" si="4"/>
        <v>578395.55202541698</v>
      </c>
      <c r="P63">
        <v>22</v>
      </c>
      <c r="Q63">
        <v>30.682418809454205</v>
      </c>
      <c r="R63">
        <v>-4.6824188094542052</v>
      </c>
      <c r="S63" s="70">
        <f t="shared" si="5"/>
        <v>-0.15260918112529664</v>
      </c>
      <c r="T63">
        <f t="shared" si="6"/>
        <v>26</v>
      </c>
      <c r="U63" s="134" t="s">
        <v>1830</v>
      </c>
      <c r="Z63">
        <v>21</v>
      </c>
      <c r="AA63">
        <v>22.477492737526241</v>
      </c>
      <c r="AB63">
        <v>-0.47749273752624077</v>
      </c>
      <c r="AJ63">
        <v>23</v>
      </c>
      <c r="AK63">
        <v>77.916507586977133</v>
      </c>
      <c r="AL63">
        <v>108.08349241302287</v>
      </c>
      <c r="AT63">
        <v>23</v>
      </c>
      <c r="AU63">
        <v>170.76021380874244</v>
      </c>
      <c r="AV63">
        <v>15.239786191257565</v>
      </c>
      <c r="BD63" s="152">
        <v>12.969283206213635</v>
      </c>
      <c r="BE63" s="152">
        <v>21.350641763759999</v>
      </c>
    </row>
    <row r="64" spans="1:57" ht="14.25" customHeight="1">
      <c r="A64" s="134" t="s">
        <v>398</v>
      </c>
      <c r="B64" s="135">
        <v>196320</v>
      </c>
      <c r="C64" s="135">
        <v>10718100</v>
      </c>
      <c r="D64" s="145">
        <f t="shared" si="0"/>
        <v>1140331.4917127071</v>
      </c>
      <c r="E64" s="141">
        <f t="shared" si="1"/>
        <v>54.595048899755504</v>
      </c>
      <c r="F64" s="135">
        <v>241</v>
      </c>
      <c r="G64" s="135">
        <v>9.0500000000000007</v>
      </c>
      <c r="H64" s="135">
        <v>10320000</v>
      </c>
      <c r="I64" s="134" t="s">
        <v>1815</v>
      </c>
      <c r="J64" s="138">
        <f t="shared" si="2"/>
        <v>9.0500000000000007</v>
      </c>
      <c r="K64" s="140">
        <f t="shared" si="3"/>
        <v>1140331.4917127071</v>
      </c>
      <c r="L64" s="134" t="s">
        <v>1850</v>
      </c>
      <c r="M64" s="134" t="s">
        <v>15</v>
      </c>
      <c r="N64" s="137">
        <f t="shared" si="4"/>
        <v>1140331.4917127071</v>
      </c>
      <c r="P64">
        <v>23</v>
      </c>
      <c r="Q64">
        <v>131.76989161600764</v>
      </c>
      <c r="R64">
        <v>54.230108383992359</v>
      </c>
      <c r="S64" s="70">
        <f t="shared" si="5"/>
        <v>0.41155158981252732</v>
      </c>
      <c r="T64">
        <f t="shared" si="6"/>
        <v>186</v>
      </c>
      <c r="U64" s="134" t="s">
        <v>1445</v>
      </c>
      <c r="Z64">
        <v>22</v>
      </c>
      <c r="AA64">
        <v>28.700591791875915</v>
      </c>
      <c r="AB64">
        <v>-2.7005917918759152</v>
      </c>
      <c r="AJ64">
        <v>24</v>
      </c>
      <c r="AK64">
        <v>206.34531682522007</v>
      </c>
      <c r="AL64">
        <v>147.65468317477993</v>
      </c>
      <c r="AT64">
        <v>24</v>
      </c>
      <c r="AU64">
        <v>32.815063220100697</v>
      </c>
      <c r="AV64">
        <v>321.18493677989932</v>
      </c>
      <c r="BD64" s="152">
        <v>9.3171790661046963</v>
      </c>
      <c r="BE64" s="152">
        <v>29.972813363039997</v>
      </c>
    </row>
    <row r="65" spans="1:57" ht="14.25" customHeight="1">
      <c r="A65" s="134" t="s">
        <v>398</v>
      </c>
      <c r="B65" s="135">
        <v>18392</v>
      </c>
      <c r="C65" s="135">
        <v>3214300</v>
      </c>
      <c r="D65" s="145">
        <f t="shared" si="0"/>
        <v>19217500</v>
      </c>
      <c r="E65" s="141">
        <f t="shared" si="1"/>
        <v>174.76620269682471</v>
      </c>
      <c r="F65" s="135">
        <v>18</v>
      </c>
      <c r="G65" s="135">
        <v>0.16</v>
      </c>
      <c r="H65" s="135">
        <v>3074800</v>
      </c>
      <c r="I65" s="134" t="s">
        <v>1815</v>
      </c>
      <c r="J65" s="138">
        <f t="shared" si="2"/>
        <v>0.16</v>
      </c>
      <c r="K65" s="140">
        <f t="shared" si="3"/>
        <v>19217500</v>
      </c>
      <c r="L65" s="134" t="s">
        <v>1230</v>
      </c>
      <c r="M65" s="134" t="s">
        <v>7</v>
      </c>
      <c r="N65" s="137">
        <f t="shared" si="4"/>
        <v>19217500</v>
      </c>
      <c r="P65">
        <v>24</v>
      </c>
      <c r="Q65">
        <v>131.91053425682475</v>
      </c>
      <c r="R65">
        <v>222.08946574317525</v>
      </c>
      <c r="S65" s="70">
        <f t="shared" si="5"/>
        <v>1.6836370726145009</v>
      </c>
      <c r="T65">
        <f t="shared" si="6"/>
        <v>354</v>
      </c>
      <c r="U65" s="134" t="s">
        <v>1831</v>
      </c>
      <c r="Z65">
        <v>23</v>
      </c>
      <c r="AA65">
        <v>133.31172422996778</v>
      </c>
      <c r="AB65">
        <v>52.68827577003222</v>
      </c>
      <c r="AJ65">
        <v>25</v>
      </c>
      <c r="AK65">
        <v>31.04232479044979</v>
      </c>
      <c r="AL65">
        <v>-6.0423247904497899</v>
      </c>
      <c r="AT65">
        <v>25</v>
      </c>
      <c r="AU65">
        <v>24.081208271341254</v>
      </c>
      <c r="AV65">
        <v>0.91879172865874636</v>
      </c>
      <c r="BD65" s="152">
        <v>17.886683268880002</v>
      </c>
      <c r="BE65" s="152">
        <v>26.744946465679998</v>
      </c>
    </row>
    <row r="66" spans="1:57" ht="14.25" customHeight="1">
      <c r="A66" s="134" t="s">
        <v>398</v>
      </c>
      <c r="B66" s="135">
        <v>33521</v>
      </c>
      <c r="C66" s="135">
        <v>8203800</v>
      </c>
      <c r="D66" s="145">
        <f t="shared" si="0"/>
        <v>8745000</v>
      </c>
      <c r="E66" s="141">
        <f t="shared" si="1"/>
        <v>244.73613555681513</v>
      </c>
      <c r="F66" s="135">
        <v>19</v>
      </c>
      <c r="G66" s="135">
        <v>0.44</v>
      </c>
      <c r="H66" s="135">
        <v>3847800</v>
      </c>
      <c r="I66" s="134" t="s">
        <v>1815</v>
      </c>
      <c r="J66" s="138">
        <f t="shared" si="2"/>
        <v>0.44</v>
      </c>
      <c r="K66" s="140">
        <f t="shared" si="3"/>
        <v>8745000</v>
      </c>
      <c r="L66" s="134" t="s">
        <v>1851</v>
      </c>
      <c r="M66" s="134" t="s">
        <v>24</v>
      </c>
      <c r="N66" s="137">
        <f t="shared" si="4"/>
        <v>8745000</v>
      </c>
      <c r="P66">
        <v>25</v>
      </c>
      <c r="Q66">
        <v>25.275090541936372</v>
      </c>
      <c r="R66">
        <v>-0.27509054193637184</v>
      </c>
      <c r="S66" s="70">
        <f t="shared" si="5"/>
        <v>-1.0883859801805349E-2</v>
      </c>
      <c r="T66">
        <f t="shared" si="6"/>
        <v>25</v>
      </c>
      <c r="U66" s="134" t="s">
        <v>1717</v>
      </c>
      <c r="Z66">
        <v>24</v>
      </c>
      <c r="AA66">
        <v>144.03413744109318</v>
      </c>
      <c r="AB66">
        <v>209.96586255890682</v>
      </c>
      <c r="AJ66">
        <v>26</v>
      </c>
      <c r="AK66">
        <v>24.07592528085264</v>
      </c>
      <c r="AL66">
        <v>-14.07592528085264</v>
      </c>
      <c r="AT66">
        <v>26</v>
      </c>
      <c r="AU66">
        <v>20.580933415032</v>
      </c>
      <c r="AV66">
        <v>-10.580933415032</v>
      </c>
      <c r="BD66" s="152">
        <v>12.642688966462611</v>
      </c>
      <c r="BE66" s="152">
        <v>18.979515774519999</v>
      </c>
    </row>
    <row r="67" spans="1:57" ht="14.25" customHeight="1">
      <c r="A67" s="134" t="s">
        <v>398</v>
      </c>
      <c r="B67" s="135">
        <v>5577</v>
      </c>
      <c r="C67" s="135">
        <v>550800</v>
      </c>
      <c r="D67" s="145">
        <f t="shared" si="0"/>
        <v>8550000</v>
      </c>
      <c r="E67" s="141">
        <f t="shared" si="1"/>
        <v>98.762775685852603</v>
      </c>
      <c r="F67" s="135">
        <v>12</v>
      </c>
      <c r="G67" s="135">
        <v>0.08</v>
      </c>
      <c r="H67" s="135">
        <v>684000</v>
      </c>
      <c r="I67" s="134" t="s">
        <v>1815</v>
      </c>
      <c r="J67" s="138">
        <f t="shared" si="2"/>
        <v>0.08</v>
      </c>
      <c r="K67" s="140">
        <f t="shared" si="3"/>
        <v>8550000</v>
      </c>
      <c r="L67" s="134" t="s">
        <v>1707</v>
      </c>
      <c r="M67" s="134" t="s">
        <v>13</v>
      </c>
      <c r="N67" s="137">
        <f t="shared" si="4"/>
        <v>8550000</v>
      </c>
      <c r="P67">
        <v>26</v>
      </c>
      <c r="Q67">
        <v>19.333969914295615</v>
      </c>
      <c r="R67">
        <v>-9.333969914295615</v>
      </c>
      <c r="S67" s="70">
        <f t="shared" si="5"/>
        <v>-0.48277565112967513</v>
      </c>
      <c r="T67">
        <f t="shared" si="6"/>
        <v>10</v>
      </c>
      <c r="U67" s="134" t="s">
        <v>1832</v>
      </c>
      <c r="Z67">
        <v>25</v>
      </c>
      <c r="AA67">
        <v>21.098194324143066</v>
      </c>
      <c r="AB67">
        <v>3.9018056758569344</v>
      </c>
      <c r="AJ67">
        <v>27</v>
      </c>
      <c r="AK67">
        <v>21.401295230923449</v>
      </c>
      <c r="AL67">
        <v>-11.401295230923449</v>
      </c>
      <c r="AT67">
        <v>27</v>
      </c>
      <c r="AU67">
        <v>14.364517525490044</v>
      </c>
      <c r="AV67">
        <v>-4.3645175254900437</v>
      </c>
      <c r="BD67" s="152">
        <v>233.82607027306597</v>
      </c>
      <c r="BE67" s="152">
        <v>250.82890775231999</v>
      </c>
    </row>
    <row r="68" spans="1:57" ht="14.25" customHeight="1">
      <c r="A68" s="134" t="s">
        <v>398</v>
      </c>
      <c r="B68" s="135">
        <v>82938</v>
      </c>
      <c r="C68" s="135">
        <v>9671500</v>
      </c>
      <c r="D68" s="145">
        <f t="shared" si="0"/>
        <v>724890.82969432313</v>
      </c>
      <c r="E68" s="141">
        <f t="shared" si="1"/>
        <v>116.61120354963948</v>
      </c>
      <c r="F68" s="135">
        <v>83</v>
      </c>
      <c r="G68" s="135">
        <v>4.58</v>
      </c>
      <c r="H68" s="135">
        <v>3320000</v>
      </c>
      <c r="I68" s="134" t="s">
        <v>1815</v>
      </c>
      <c r="J68" s="138">
        <f t="shared" si="2"/>
        <v>4.58</v>
      </c>
      <c r="K68" s="140">
        <f t="shared" si="3"/>
        <v>724890.82969432313</v>
      </c>
      <c r="L68" s="134" t="s">
        <v>1537</v>
      </c>
      <c r="M68" s="134" t="s">
        <v>5</v>
      </c>
      <c r="N68" s="137">
        <f t="shared" si="4"/>
        <v>724890.82969432313</v>
      </c>
      <c r="P68">
        <v>27</v>
      </c>
      <c r="Q68">
        <v>14.420587789094451</v>
      </c>
      <c r="R68">
        <v>-4.4205877890944514</v>
      </c>
      <c r="S68" s="70">
        <f t="shared" si="5"/>
        <v>-0.30654699057673046</v>
      </c>
      <c r="T68">
        <f t="shared" si="6"/>
        <v>10</v>
      </c>
      <c r="U68" s="134" t="s">
        <v>1833</v>
      </c>
      <c r="Z68">
        <v>26</v>
      </c>
      <c r="AA68">
        <v>20.158260504601667</v>
      </c>
      <c r="AB68">
        <v>-10.158260504601667</v>
      </c>
      <c r="AJ68">
        <v>28</v>
      </c>
      <c r="AK68">
        <v>22.818620556526952</v>
      </c>
      <c r="AL68">
        <v>-12.818620556526952</v>
      </c>
      <c r="AT68">
        <v>28</v>
      </c>
      <c r="AU68">
        <v>16.133129310732862</v>
      </c>
      <c r="AV68">
        <v>-6.1331293107328619</v>
      </c>
      <c r="BD68" s="152">
        <v>11.746095346014044</v>
      </c>
      <c r="BE68" s="152">
        <v>18.96734464168</v>
      </c>
    </row>
    <row r="69" spans="1:57" ht="14.25" customHeight="1">
      <c r="A69" s="134" t="s">
        <v>398</v>
      </c>
      <c r="B69" s="135">
        <v>15463</v>
      </c>
      <c r="C69" s="135">
        <v>750400</v>
      </c>
      <c r="D69" s="145">
        <f t="shared" si="0"/>
        <v>368421.05263157899</v>
      </c>
      <c r="E69" s="141">
        <f t="shared" si="1"/>
        <v>48.528746038931644</v>
      </c>
      <c r="F69" s="135">
        <v>14</v>
      </c>
      <c r="G69" s="135">
        <v>0.95</v>
      </c>
      <c r="H69" s="135">
        <v>350000</v>
      </c>
      <c r="I69" s="134" t="s">
        <v>1815</v>
      </c>
      <c r="J69" s="138">
        <f t="shared" si="2"/>
        <v>0.95</v>
      </c>
      <c r="K69" s="140">
        <f t="shared" si="3"/>
        <v>368421.05263157899</v>
      </c>
      <c r="L69" s="134" t="s">
        <v>1852</v>
      </c>
      <c r="M69" s="134" t="s">
        <v>255</v>
      </c>
      <c r="N69" s="137">
        <f t="shared" si="4"/>
        <v>368421.05263157899</v>
      </c>
      <c r="P69">
        <v>28</v>
      </c>
      <c r="Q69">
        <v>16.200078698981869</v>
      </c>
      <c r="R69">
        <v>-6.2000786989818693</v>
      </c>
      <c r="S69" s="70">
        <f t="shared" si="5"/>
        <v>-0.38271904811002722</v>
      </c>
      <c r="T69">
        <f t="shared" si="6"/>
        <v>10</v>
      </c>
      <c r="U69" s="134" t="s">
        <v>1529</v>
      </c>
      <c r="Z69">
        <v>27</v>
      </c>
      <c r="AA69">
        <v>7.6418409453807232</v>
      </c>
      <c r="AB69">
        <v>2.3581590546192768</v>
      </c>
      <c r="AJ69">
        <v>29</v>
      </c>
      <c r="AK69">
        <v>84.244941366083097</v>
      </c>
      <c r="AL69">
        <v>-47.244941366083097</v>
      </c>
      <c r="AT69">
        <v>29</v>
      </c>
      <c r="AU69">
        <v>48.638144795501965</v>
      </c>
      <c r="AV69">
        <v>-11.638144795501965</v>
      </c>
      <c r="BD69" s="152">
        <v>18.671331065011394</v>
      </c>
      <c r="BE69" s="152">
        <v>25.984198420559999</v>
      </c>
    </row>
    <row r="70" spans="1:57" ht="14.25" customHeight="1">
      <c r="A70" s="134" t="s">
        <v>398</v>
      </c>
      <c r="B70" s="135">
        <v>34058</v>
      </c>
      <c r="C70" s="135">
        <v>3564100</v>
      </c>
      <c r="D70" s="145">
        <f t="shared" si="0"/>
        <v>1933750</v>
      </c>
      <c r="E70" s="141">
        <f t="shared" si="1"/>
        <v>104.64795349110341</v>
      </c>
      <c r="F70" s="135">
        <v>39</v>
      </c>
      <c r="G70" s="135">
        <v>0.72</v>
      </c>
      <c r="H70" s="135">
        <v>1392300</v>
      </c>
      <c r="I70" s="134" t="s">
        <v>1815</v>
      </c>
      <c r="J70" s="138">
        <f t="shared" si="2"/>
        <v>0.72</v>
      </c>
      <c r="K70" s="140">
        <f t="shared" si="3"/>
        <v>1933750</v>
      </c>
      <c r="L70" s="134" t="s">
        <v>1853</v>
      </c>
      <c r="M70" s="134" t="s">
        <v>79</v>
      </c>
      <c r="N70" s="137">
        <f t="shared" si="4"/>
        <v>1933750</v>
      </c>
      <c r="P70">
        <v>29</v>
      </c>
      <c r="Q70">
        <v>69.472698238480746</v>
      </c>
      <c r="R70">
        <v>-32.472698238480746</v>
      </c>
      <c r="S70" s="70">
        <f t="shared" si="5"/>
        <v>-0.46741668399017505</v>
      </c>
      <c r="T70">
        <f t="shared" si="6"/>
        <v>37</v>
      </c>
      <c r="U70" s="134" t="s">
        <v>1834</v>
      </c>
      <c r="Z70">
        <v>28</v>
      </c>
      <c r="AA70">
        <v>20.046713475621015</v>
      </c>
      <c r="AB70">
        <v>-10.046713475621015</v>
      </c>
      <c r="AJ70">
        <v>30</v>
      </c>
      <c r="AK70">
        <v>57.127799473353704</v>
      </c>
      <c r="AL70">
        <v>25.872200526646296</v>
      </c>
      <c r="AT70">
        <v>30</v>
      </c>
      <c r="AU70">
        <v>82.858401700592452</v>
      </c>
      <c r="AV70">
        <v>0.14159829940754776</v>
      </c>
      <c r="BD70" s="152">
        <v>142.69908820115199</v>
      </c>
      <c r="BE70" s="152">
        <v>217.2194809874</v>
      </c>
    </row>
    <row r="71" spans="1:57" ht="14.25" customHeight="1">
      <c r="A71" s="134" t="s">
        <v>398</v>
      </c>
      <c r="B71" s="135">
        <v>279792</v>
      </c>
      <c r="C71" s="135">
        <v>28769200</v>
      </c>
      <c r="D71" s="145">
        <f t="shared" si="0"/>
        <v>150588.23529411765</v>
      </c>
      <c r="E71" s="141">
        <f t="shared" si="1"/>
        <v>102.82352604792132</v>
      </c>
      <c r="F71" s="135">
        <v>241</v>
      </c>
      <c r="G71" s="135">
        <v>51</v>
      </c>
      <c r="H71" s="135">
        <v>7680000</v>
      </c>
      <c r="I71" s="134" t="s">
        <v>1815</v>
      </c>
      <c r="J71" s="138">
        <f t="shared" si="2"/>
        <v>51</v>
      </c>
      <c r="K71" s="140">
        <f t="shared" si="3"/>
        <v>150588.23529411765</v>
      </c>
      <c r="L71" s="134" t="s">
        <v>1528</v>
      </c>
      <c r="M71" s="134" t="s">
        <v>112</v>
      </c>
      <c r="N71" s="137">
        <f t="shared" si="4"/>
        <v>150588.23529411765</v>
      </c>
      <c r="P71">
        <v>30</v>
      </c>
      <c r="Q71">
        <v>72.194916809616714</v>
      </c>
      <c r="R71">
        <v>10.805083190383286</v>
      </c>
      <c r="S71" s="70">
        <f t="shared" si="5"/>
        <v>0.14966542892316204</v>
      </c>
      <c r="T71">
        <f t="shared" si="6"/>
        <v>83</v>
      </c>
      <c r="U71" s="134" t="s">
        <v>1835</v>
      </c>
      <c r="Z71">
        <v>29</v>
      </c>
      <c r="AA71">
        <v>61.65299649230414</v>
      </c>
      <c r="AB71">
        <v>-24.65299649230414</v>
      </c>
      <c r="AJ71">
        <v>31</v>
      </c>
      <c r="AK71">
        <v>30.133001373664747</v>
      </c>
      <c r="AL71">
        <v>-8.1330013736647473</v>
      </c>
      <c r="AT71">
        <v>31</v>
      </c>
      <c r="AU71">
        <v>23.871011141804502</v>
      </c>
      <c r="AV71">
        <v>-1.8710111418045017</v>
      </c>
      <c r="BD71" s="152">
        <v>14.296200683441068</v>
      </c>
      <c r="BE71" s="152">
        <v>22.212699921919999</v>
      </c>
    </row>
    <row r="72" spans="1:57" ht="14.25" customHeight="1">
      <c r="A72" s="134" t="s">
        <v>398</v>
      </c>
      <c r="B72" s="135">
        <v>9504</v>
      </c>
      <c r="C72" s="135">
        <v>1203700</v>
      </c>
      <c r="D72" s="145">
        <f t="shared" si="0"/>
        <v>4903846.153846154</v>
      </c>
      <c r="E72" s="141">
        <f t="shared" si="1"/>
        <v>126.65193602693603</v>
      </c>
      <c r="F72" s="135">
        <v>17</v>
      </c>
      <c r="G72" s="135">
        <v>0.26</v>
      </c>
      <c r="H72" s="135">
        <v>1275000</v>
      </c>
      <c r="I72" s="134" t="s">
        <v>1815</v>
      </c>
      <c r="J72" s="138">
        <f t="shared" si="2"/>
        <v>0.26</v>
      </c>
      <c r="K72" s="140">
        <f t="shared" si="3"/>
        <v>4903846.153846154</v>
      </c>
      <c r="L72" s="134" t="s">
        <v>1854</v>
      </c>
      <c r="M72" s="134" t="s">
        <v>49</v>
      </c>
      <c r="N72" s="137">
        <f t="shared" si="4"/>
        <v>4903846.153846154</v>
      </c>
      <c r="P72">
        <v>31</v>
      </c>
      <c r="Q72">
        <v>24.632872668266426</v>
      </c>
      <c r="R72">
        <v>-2.6328726682664261</v>
      </c>
      <c r="S72" s="70">
        <f t="shared" si="5"/>
        <v>-0.10688451581444067</v>
      </c>
      <c r="T72">
        <f t="shared" si="6"/>
        <v>22</v>
      </c>
      <c r="U72" s="134" t="s">
        <v>1836</v>
      </c>
      <c r="Z72">
        <v>30</v>
      </c>
      <c r="AA72">
        <v>75.462494159800983</v>
      </c>
      <c r="AB72">
        <v>7.5375058401990174</v>
      </c>
      <c r="AJ72">
        <v>32</v>
      </c>
      <c r="AK72">
        <v>31.99948505364857</v>
      </c>
      <c r="AL72">
        <v>-16.99948505364857</v>
      </c>
      <c r="AT72">
        <v>32</v>
      </c>
      <c r="AU72">
        <v>22.310133238486678</v>
      </c>
      <c r="AV72">
        <v>-7.310133238486678</v>
      </c>
      <c r="BD72" s="152">
        <v>6.9837761959338547</v>
      </c>
      <c r="BE72" s="152">
        <v>18.476710018439999</v>
      </c>
    </row>
    <row r="73" spans="1:57" ht="14.25" customHeight="1">
      <c r="A73" s="134" t="s">
        <v>398</v>
      </c>
      <c r="B73" s="135">
        <v>15708</v>
      </c>
      <c r="C73" s="135">
        <v>1303100</v>
      </c>
      <c r="D73" s="145">
        <f t="shared" si="0"/>
        <v>1438703.7037037036</v>
      </c>
      <c r="E73" s="141">
        <f t="shared" si="1"/>
        <v>82.957728545963846</v>
      </c>
      <c r="F73" s="135">
        <v>18</v>
      </c>
      <c r="G73" s="135">
        <v>0.54</v>
      </c>
      <c r="H73" s="135">
        <v>776900</v>
      </c>
      <c r="I73" s="134" t="s">
        <v>1815</v>
      </c>
      <c r="J73" s="138">
        <f t="shared" si="2"/>
        <v>0.54</v>
      </c>
      <c r="K73" s="140">
        <f t="shared" si="3"/>
        <v>1438703.7037037036</v>
      </c>
      <c r="L73" s="134" t="s">
        <v>1855</v>
      </c>
      <c r="M73" s="134" t="s">
        <v>72</v>
      </c>
      <c r="N73" s="137">
        <f t="shared" si="4"/>
        <v>1438703.7037037036</v>
      </c>
      <c r="P73">
        <v>32</v>
      </c>
      <c r="Q73">
        <v>24.874738205391644</v>
      </c>
      <c r="R73">
        <v>-9.8747382053916439</v>
      </c>
      <c r="S73" s="70">
        <f t="shared" si="5"/>
        <v>-0.39697857818062493</v>
      </c>
      <c r="T73">
        <f t="shared" si="6"/>
        <v>15</v>
      </c>
      <c r="U73" s="134" t="s">
        <v>1013</v>
      </c>
      <c r="Z73">
        <v>31</v>
      </c>
      <c r="AA73">
        <v>25.405904171397154</v>
      </c>
      <c r="AB73">
        <v>-3.4059041713971538</v>
      </c>
      <c r="AJ73">
        <v>33</v>
      </c>
      <c r="AK73">
        <v>77.162548087305737</v>
      </c>
      <c r="AL73">
        <v>19.837451912694263</v>
      </c>
      <c r="AT73">
        <v>33</v>
      </c>
      <c r="AU73">
        <v>117.79300041309298</v>
      </c>
      <c r="AV73">
        <v>-20.793000413092983</v>
      </c>
      <c r="BD73" s="152">
        <v>30.824128671847468</v>
      </c>
      <c r="BE73" s="152">
        <v>75.812084169919999</v>
      </c>
    </row>
    <row r="74" spans="1:57" ht="14.25" customHeight="1">
      <c r="A74" s="134" t="s">
        <v>398</v>
      </c>
      <c r="B74" s="135">
        <v>21729</v>
      </c>
      <c r="C74" s="135">
        <v>1485600</v>
      </c>
      <c r="D74" s="145">
        <f t="shared" si="0"/>
        <v>248908.29694323143</v>
      </c>
      <c r="E74" s="141">
        <f t="shared" si="1"/>
        <v>68.369460168438493</v>
      </c>
      <c r="F74" s="135">
        <v>19</v>
      </c>
      <c r="G74" s="135">
        <v>2.29</v>
      </c>
      <c r="H74" s="135">
        <v>570000</v>
      </c>
      <c r="I74" s="134" t="s">
        <v>1815</v>
      </c>
      <c r="J74" s="138">
        <f t="shared" si="2"/>
        <v>2.29</v>
      </c>
      <c r="K74" s="140">
        <f t="shared" si="3"/>
        <v>248908.29694323143</v>
      </c>
      <c r="L74" s="134" t="s">
        <v>1856</v>
      </c>
      <c r="M74" s="134" t="s">
        <v>206</v>
      </c>
      <c r="N74" s="137">
        <f t="shared" si="4"/>
        <v>248908.29694323143</v>
      </c>
      <c r="P74">
        <v>33</v>
      </c>
      <c r="Q74">
        <v>102.71604382672855</v>
      </c>
      <c r="R74">
        <v>-5.7160438267285514</v>
      </c>
      <c r="S74" s="70">
        <f t="shared" si="5"/>
        <v>-5.56489873808899E-2</v>
      </c>
      <c r="T74">
        <f t="shared" si="6"/>
        <v>97</v>
      </c>
      <c r="U74" s="134" t="s">
        <v>1837</v>
      </c>
      <c r="Z74">
        <v>32</v>
      </c>
      <c r="AA74">
        <v>29.264161347255396</v>
      </c>
      <c r="AB74">
        <v>-14.264161347255396</v>
      </c>
      <c r="AJ74">
        <v>34</v>
      </c>
      <c r="AK74">
        <v>26.980426194522188</v>
      </c>
      <c r="AL74">
        <v>-8.9804261945221882</v>
      </c>
      <c r="AT74">
        <v>34</v>
      </c>
      <c r="AU74">
        <v>25.159289642754352</v>
      </c>
      <c r="AV74">
        <v>-7.1592896427543522</v>
      </c>
      <c r="BD74" s="152">
        <v>20.877382722197559</v>
      </c>
      <c r="BE74" s="152">
        <v>24.70548620428</v>
      </c>
    </row>
    <row r="75" spans="1:57" ht="14.25" customHeight="1">
      <c r="A75" s="134" t="s">
        <v>398</v>
      </c>
      <c r="B75" s="135">
        <v>10789</v>
      </c>
      <c r="C75" s="135">
        <v>1214100</v>
      </c>
      <c r="D75" s="145">
        <f t="shared" si="0"/>
        <v>10028490.028490027</v>
      </c>
      <c r="E75" s="141">
        <f t="shared" si="1"/>
        <v>112.53128186115488</v>
      </c>
      <c r="F75" s="135">
        <v>16</v>
      </c>
      <c r="G75" s="135">
        <v>0.1053</v>
      </c>
      <c r="H75" s="135">
        <v>1056000</v>
      </c>
      <c r="I75" s="134" t="s">
        <v>1815</v>
      </c>
      <c r="J75" s="138">
        <f t="shared" si="2"/>
        <v>0.1053</v>
      </c>
      <c r="K75" s="140">
        <f t="shared" si="3"/>
        <v>10028490.028490027</v>
      </c>
      <c r="L75" s="134" t="s">
        <v>1745</v>
      </c>
      <c r="M75" s="134" t="s">
        <v>41</v>
      </c>
      <c r="N75" s="137">
        <f t="shared" si="4"/>
        <v>10028490.028490027</v>
      </c>
      <c r="P75">
        <v>34</v>
      </c>
      <c r="Q75">
        <v>23.496032471652875</v>
      </c>
      <c r="R75">
        <v>-5.4960324716528746</v>
      </c>
      <c r="S75" s="70">
        <f t="shared" si="5"/>
        <v>-0.23391321399830553</v>
      </c>
      <c r="T75">
        <f t="shared" si="6"/>
        <v>18</v>
      </c>
      <c r="U75" s="134" t="s">
        <v>1838</v>
      </c>
      <c r="Z75">
        <v>33</v>
      </c>
      <c r="AA75">
        <v>104.83318111704016</v>
      </c>
      <c r="AB75">
        <v>-7.8331811170401551</v>
      </c>
      <c r="AJ75">
        <v>35</v>
      </c>
      <c r="AK75">
        <v>30.559722977072255</v>
      </c>
      <c r="AL75">
        <v>-14.559722977072255</v>
      </c>
      <c r="AT75">
        <v>35</v>
      </c>
      <c r="AU75">
        <v>16.982949736789646</v>
      </c>
      <c r="AV75">
        <v>-0.98294973678964581</v>
      </c>
      <c r="BD75" s="152">
        <v>23.048515498404054</v>
      </c>
      <c r="BE75" s="152">
        <v>32.248024868519998</v>
      </c>
    </row>
    <row r="76" spans="1:57" ht="14.25" customHeight="1">
      <c r="A76" s="134" t="s">
        <v>398</v>
      </c>
      <c r="B76" s="135">
        <v>23209</v>
      </c>
      <c r="C76" s="135">
        <v>5884600</v>
      </c>
      <c r="D76" s="145">
        <f t="shared" si="0"/>
        <v>10259090.909090908</v>
      </c>
      <c r="E76" s="141">
        <f t="shared" si="1"/>
        <v>253.54819251152571</v>
      </c>
      <c r="F76" s="135">
        <v>27</v>
      </c>
      <c r="G76" s="135">
        <v>0.22</v>
      </c>
      <c r="H76" s="135">
        <v>2257000</v>
      </c>
      <c r="I76" s="134" t="s">
        <v>1815</v>
      </c>
      <c r="J76" s="138">
        <f t="shared" si="2"/>
        <v>0.22</v>
      </c>
      <c r="K76" s="140">
        <f t="shared" si="3"/>
        <v>10259090.909090908</v>
      </c>
      <c r="L76" s="134" t="s">
        <v>1857</v>
      </c>
      <c r="M76" s="134" t="s">
        <v>24</v>
      </c>
      <c r="N76" s="137">
        <f t="shared" si="4"/>
        <v>10259090.909090908</v>
      </c>
      <c r="P76">
        <v>35</v>
      </c>
      <c r="Q76">
        <v>21.159686301074441</v>
      </c>
      <c r="R76">
        <v>-5.1596863010744407</v>
      </c>
      <c r="S76" s="70">
        <f t="shared" si="5"/>
        <v>-0.24384512263834665</v>
      </c>
      <c r="T76">
        <f t="shared" si="6"/>
        <v>16</v>
      </c>
      <c r="U76" s="134" t="s">
        <v>1839</v>
      </c>
      <c r="Z76">
        <v>34</v>
      </c>
      <c r="AA76">
        <v>26.366040816489374</v>
      </c>
      <c r="AB76">
        <v>-8.3660408164893738</v>
      </c>
      <c r="AJ76">
        <v>36</v>
      </c>
      <c r="AK76">
        <v>171.83717049410609</v>
      </c>
      <c r="AL76">
        <v>-22.83717049410609</v>
      </c>
      <c r="AT76">
        <v>36</v>
      </c>
      <c r="AU76">
        <v>141.44428289866374</v>
      </c>
      <c r="AV76">
        <v>7.5557171013362563</v>
      </c>
      <c r="BD76" s="152">
        <v>16.646035968190578</v>
      </c>
      <c r="BE76" s="152">
        <v>22.605202065559997</v>
      </c>
    </row>
    <row r="77" spans="1:57" ht="14.25" customHeight="1">
      <c r="A77" s="134" t="s">
        <v>398</v>
      </c>
      <c r="B77" s="135">
        <v>14112</v>
      </c>
      <c r="C77" s="135">
        <v>2445400</v>
      </c>
      <c r="D77" s="145">
        <f t="shared" si="0"/>
        <v>16327000</v>
      </c>
      <c r="E77" s="141">
        <f t="shared" si="1"/>
        <v>173.28514739229024</v>
      </c>
      <c r="F77" s="135">
        <v>9</v>
      </c>
      <c r="G77" s="135">
        <v>0.1</v>
      </c>
      <c r="H77" s="135">
        <v>1632700</v>
      </c>
      <c r="I77" s="134" t="s">
        <v>1815</v>
      </c>
      <c r="J77" s="138">
        <f t="shared" si="2"/>
        <v>0.1</v>
      </c>
      <c r="K77" s="140">
        <f t="shared" si="3"/>
        <v>16327000</v>
      </c>
      <c r="L77" s="134" t="s">
        <v>1196</v>
      </c>
      <c r="M77" s="134" t="s">
        <v>24</v>
      </c>
      <c r="N77" s="137">
        <f t="shared" si="4"/>
        <v>16327000</v>
      </c>
      <c r="P77">
        <v>36</v>
      </c>
      <c r="Q77">
        <v>170.53520831784027</v>
      </c>
      <c r="R77">
        <v>-21.535208317840272</v>
      </c>
      <c r="S77" s="70">
        <f t="shared" si="5"/>
        <v>-0.12628013024561685</v>
      </c>
      <c r="T77">
        <f t="shared" si="6"/>
        <v>149</v>
      </c>
      <c r="U77" s="134" t="s">
        <v>1840</v>
      </c>
      <c r="Z77">
        <v>35</v>
      </c>
      <c r="AA77">
        <v>6.1572828085807494</v>
      </c>
      <c r="AB77">
        <v>9.8427171914192506</v>
      </c>
      <c r="AJ77">
        <v>37</v>
      </c>
      <c r="AK77">
        <v>27.01302298367137</v>
      </c>
      <c r="AL77">
        <v>-15.01302298367137</v>
      </c>
      <c r="AT77">
        <v>37</v>
      </c>
      <c r="AU77">
        <v>17.125818098271658</v>
      </c>
      <c r="AV77">
        <v>-5.1258180982716581</v>
      </c>
      <c r="BD77" s="152">
        <v>18.714466153280398</v>
      </c>
      <c r="BE77" s="152">
        <v>44.545271884160002</v>
      </c>
    </row>
    <row r="78" spans="1:57" ht="14.25" customHeight="1">
      <c r="A78" s="134" t="s">
        <v>398</v>
      </c>
      <c r="B78" s="135">
        <v>143616</v>
      </c>
      <c r="C78" s="135">
        <v>7170900</v>
      </c>
      <c r="D78" s="145">
        <f t="shared" si="0"/>
        <v>1366115.702479339</v>
      </c>
      <c r="E78" s="141">
        <f t="shared" si="1"/>
        <v>49.931066176470587</v>
      </c>
      <c r="F78" s="135">
        <v>58</v>
      </c>
      <c r="G78" s="135">
        <v>2.42</v>
      </c>
      <c r="H78" s="135">
        <v>3306000</v>
      </c>
      <c r="I78" s="134" t="s">
        <v>1815</v>
      </c>
      <c r="J78" s="138">
        <f t="shared" si="2"/>
        <v>2.42</v>
      </c>
      <c r="K78" s="140">
        <f t="shared" si="3"/>
        <v>1366115.702479339</v>
      </c>
      <c r="L78" s="134" t="s">
        <v>1858</v>
      </c>
      <c r="M78" s="134" t="s">
        <v>45</v>
      </c>
      <c r="N78" s="137">
        <f t="shared" si="4"/>
        <v>1366115.702479339</v>
      </c>
      <c r="P78">
        <v>37</v>
      </c>
      <c r="Q78">
        <v>19.174904005485807</v>
      </c>
      <c r="R78">
        <v>-7.1749040054858071</v>
      </c>
      <c r="S78" s="70">
        <f t="shared" si="5"/>
        <v>-0.37418200390641415</v>
      </c>
      <c r="T78">
        <f t="shared" si="6"/>
        <v>12</v>
      </c>
      <c r="U78" s="134" t="s">
        <v>1841</v>
      </c>
      <c r="Z78">
        <v>36</v>
      </c>
      <c r="AA78">
        <v>162.20686889055887</v>
      </c>
      <c r="AB78">
        <v>-13.206868890558866</v>
      </c>
      <c r="AJ78">
        <v>38</v>
      </c>
      <c r="AK78">
        <v>25.740478202081128</v>
      </c>
      <c r="AL78">
        <v>-21.740478202081128</v>
      </c>
      <c r="AT78">
        <v>38</v>
      </c>
      <c r="AU78">
        <v>15.01563597753162</v>
      </c>
      <c r="AV78">
        <v>-11.01563597753162</v>
      </c>
      <c r="BD78" s="152">
        <v>10.179880831484761</v>
      </c>
      <c r="BE78" s="152">
        <v>18.200300419560001</v>
      </c>
    </row>
    <row r="79" spans="1:57" ht="14.25" customHeight="1">
      <c r="A79" s="134" t="s">
        <v>398</v>
      </c>
      <c r="B79" s="135">
        <v>14300</v>
      </c>
      <c r="C79" s="135">
        <v>1792400</v>
      </c>
      <c r="D79" s="145">
        <f t="shared" si="0"/>
        <v>4321428.5714285709</v>
      </c>
      <c r="E79" s="141">
        <f t="shared" si="1"/>
        <v>125.34265734265735</v>
      </c>
      <c r="F79" s="135">
        <v>22</v>
      </c>
      <c r="G79" s="135">
        <v>0.28000000000000003</v>
      </c>
      <c r="H79" s="135">
        <v>1210000</v>
      </c>
      <c r="I79" s="134" t="s">
        <v>1815</v>
      </c>
      <c r="J79" s="138">
        <f t="shared" si="2"/>
        <v>0.28000000000000003</v>
      </c>
      <c r="K79" s="140">
        <f t="shared" si="3"/>
        <v>4321428.5714285709</v>
      </c>
      <c r="L79" s="134" t="s">
        <v>1859</v>
      </c>
      <c r="M79" s="134" t="s">
        <v>44</v>
      </c>
      <c r="N79" s="137">
        <f t="shared" si="4"/>
        <v>4321428.5714285709</v>
      </c>
      <c r="P79">
        <v>38</v>
      </c>
      <c r="Q79">
        <v>17.295051830768976</v>
      </c>
      <c r="R79">
        <v>-13.295051830768976</v>
      </c>
      <c r="S79" s="70">
        <f t="shared" si="5"/>
        <v>-0.76871997614463627</v>
      </c>
      <c r="T79">
        <f t="shared" si="6"/>
        <v>4</v>
      </c>
      <c r="U79" s="134" t="s">
        <v>1842</v>
      </c>
      <c r="Z79">
        <v>37</v>
      </c>
      <c r="AA79">
        <v>19.286552977030226</v>
      </c>
      <c r="AB79">
        <v>-7.286552977030226</v>
      </c>
      <c r="AJ79">
        <v>39</v>
      </c>
      <c r="AK79">
        <v>26.441944171174619</v>
      </c>
      <c r="AL79">
        <v>-8.4419441711746188</v>
      </c>
      <c r="AT79">
        <v>39</v>
      </c>
      <c r="AU79">
        <v>21.139269540363991</v>
      </c>
      <c r="AV79">
        <v>-3.1392695403639905</v>
      </c>
      <c r="BD79" s="152">
        <v>11.732744009168876</v>
      </c>
      <c r="BE79" s="152">
        <v>21.058985695160001</v>
      </c>
    </row>
    <row r="80" spans="1:57" ht="14.25" customHeight="1">
      <c r="A80" s="134" t="s">
        <v>398</v>
      </c>
      <c r="B80" s="135">
        <v>16008</v>
      </c>
      <c r="C80" s="135">
        <v>1470400</v>
      </c>
      <c r="D80" s="145">
        <f t="shared" si="0"/>
        <v>2105614.973262032</v>
      </c>
      <c r="E80" s="141">
        <f t="shared" si="1"/>
        <v>91.854072963518234</v>
      </c>
      <c r="F80" s="135">
        <v>24</v>
      </c>
      <c r="G80" s="135">
        <v>0.14960000000000001</v>
      </c>
      <c r="H80" s="135">
        <v>315000</v>
      </c>
      <c r="I80" s="134" t="s">
        <v>1815</v>
      </c>
      <c r="J80" s="138">
        <f t="shared" si="2"/>
        <v>0.14960000000000001</v>
      </c>
      <c r="K80" s="140">
        <f t="shared" si="3"/>
        <v>2105614.973262032</v>
      </c>
      <c r="L80" s="134" t="s">
        <v>1860</v>
      </c>
      <c r="M80" s="134" t="s">
        <v>10</v>
      </c>
      <c r="N80" s="137">
        <f t="shared" si="4"/>
        <v>2105614.973262032</v>
      </c>
      <c r="P80">
        <v>39</v>
      </c>
      <c r="Q80">
        <v>21.011157765052946</v>
      </c>
      <c r="R80">
        <v>-3.0111577650529462</v>
      </c>
      <c r="S80" s="70">
        <f t="shared" si="5"/>
        <v>-0.14331231999320329</v>
      </c>
      <c r="T80">
        <f t="shared" si="6"/>
        <v>18</v>
      </c>
      <c r="U80" s="134" t="s">
        <v>1843</v>
      </c>
      <c r="Z80">
        <v>38</v>
      </c>
      <c r="AA80">
        <v>5.4138230205110993</v>
      </c>
      <c r="AB80">
        <v>-1.4138230205110993</v>
      </c>
      <c r="AJ80">
        <v>40</v>
      </c>
      <c r="AK80">
        <v>25.700261384299665</v>
      </c>
      <c r="AL80">
        <v>-8.7002613842996652</v>
      </c>
      <c r="AT80">
        <v>40</v>
      </c>
      <c r="AU80">
        <v>21.039097470819137</v>
      </c>
      <c r="AV80">
        <v>-4.0390974708191365</v>
      </c>
      <c r="BD80" s="152">
        <v>125.84456597299457</v>
      </c>
      <c r="BE80" s="152">
        <v>103.41225170067999</v>
      </c>
    </row>
    <row r="81" spans="1:57" ht="14.25" customHeight="1">
      <c r="A81" s="134" t="s">
        <v>398</v>
      </c>
      <c r="B81" s="135">
        <v>14141</v>
      </c>
      <c r="C81" s="135">
        <v>781000</v>
      </c>
      <c r="D81" s="145">
        <f t="shared" si="0"/>
        <v>1207017.5438596492</v>
      </c>
      <c r="E81" s="141">
        <f t="shared" si="1"/>
        <v>55.229474577469766</v>
      </c>
      <c r="F81" s="135">
        <v>16</v>
      </c>
      <c r="G81" s="135">
        <v>0.56999999999999995</v>
      </c>
      <c r="H81" s="135">
        <v>688000</v>
      </c>
      <c r="I81" s="134" t="s">
        <v>1815</v>
      </c>
      <c r="J81" s="138">
        <f t="shared" si="2"/>
        <v>0.56999999999999995</v>
      </c>
      <c r="K81" s="140">
        <f t="shared" si="3"/>
        <v>1207017.5438596492</v>
      </c>
      <c r="L81" s="134" t="s">
        <v>1861</v>
      </c>
      <c r="M81" s="134" t="s">
        <v>15</v>
      </c>
      <c r="N81" s="137">
        <f t="shared" si="4"/>
        <v>1207017.5438596492</v>
      </c>
      <c r="P81">
        <v>40</v>
      </c>
      <c r="Q81">
        <v>20.525843149237769</v>
      </c>
      <c r="R81">
        <v>-3.5258431492377689</v>
      </c>
      <c r="S81" s="70">
        <f t="shared" si="5"/>
        <v>-0.17177580105247475</v>
      </c>
      <c r="T81">
        <f t="shared" si="6"/>
        <v>17</v>
      </c>
      <c r="U81" s="134" t="s">
        <v>1844</v>
      </c>
      <c r="Z81">
        <v>39</v>
      </c>
      <c r="AA81">
        <v>10.747317954978373</v>
      </c>
      <c r="AB81">
        <v>7.2526820450216274</v>
      </c>
      <c r="AJ81">
        <v>41</v>
      </c>
      <c r="AK81">
        <v>33.834641949255257</v>
      </c>
      <c r="AL81">
        <v>-23.834641949255257</v>
      </c>
      <c r="AT81">
        <v>41</v>
      </c>
      <c r="AU81">
        <v>19.710585925543889</v>
      </c>
      <c r="AV81">
        <v>-9.7105859255438887</v>
      </c>
      <c r="BD81" s="152">
        <v>4.6585895330523481</v>
      </c>
      <c r="BE81" s="152">
        <v>16.273835511639998</v>
      </c>
    </row>
    <row r="82" spans="1:57" ht="14.25" customHeight="1">
      <c r="A82" s="134" t="s">
        <v>398</v>
      </c>
      <c r="B82" s="135">
        <v>36286</v>
      </c>
      <c r="C82" s="135">
        <v>7743700</v>
      </c>
      <c r="D82" s="145">
        <f t="shared" si="0"/>
        <v>3811475.4098360655</v>
      </c>
      <c r="E82" s="141">
        <f t="shared" si="1"/>
        <v>213.40737474508074</v>
      </c>
      <c r="F82" s="135">
        <v>31</v>
      </c>
      <c r="G82" s="135">
        <v>0.61</v>
      </c>
      <c r="H82" s="135">
        <v>2325000</v>
      </c>
      <c r="I82" s="134" t="s">
        <v>1815</v>
      </c>
      <c r="J82" s="138">
        <f t="shared" si="2"/>
        <v>0.61</v>
      </c>
      <c r="K82" s="140">
        <f t="shared" si="3"/>
        <v>3811475.4098360655</v>
      </c>
      <c r="L82" s="134" t="s">
        <v>1412</v>
      </c>
      <c r="M82" s="134" t="s">
        <v>32</v>
      </c>
      <c r="N82" s="137">
        <f t="shared" si="4"/>
        <v>3811475.4098360655</v>
      </c>
      <c r="P82">
        <v>41</v>
      </c>
      <c r="Q82">
        <v>24.537250405587905</v>
      </c>
      <c r="R82">
        <v>-14.537250405587905</v>
      </c>
      <c r="S82" s="70">
        <f t="shared" si="5"/>
        <v>-0.59245637409631335</v>
      </c>
      <c r="T82">
        <f t="shared" si="6"/>
        <v>10</v>
      </c>
      <c r="U82" s="134" t="s">
        <v>1845</v>
      </c>
      <c r="Z82">
        <v>40</v>
      </c>
      <c r="AA82">
        <v>19.82813302430894</v>
      </c>
      <c r="AB82">
        <v>-2.82813302430894</v>
      </c>
      <c r="AJ82">
        <v>42</v>
      </c>
      <c r="AK82">
        <v>31.94826152784271</v>
      </c>
      <c r="AL82">
        <v>-3.9482615278427104</v>
      </c>
      <c r="AT82">
        <v>42</v>
      </c>
      <c r="AU82">
        <v>27.937832948818276</v>
      </c>
      <c r="AV82">
        <v>6.2167051181724275E-2</v>
      </c>
      <c r="BD82" s="152">
        <v>32.930558815650457</v>
      </c>
      <c r="BE82" s="152">
        <v>44.866244257199995</v>
      </c>
    </row>
    <row r="83" spans="1:57" ht="14.25" customHeight="1">
      <c r="A83" s="134" t="s">
        <v>398</v>
      </c>
      <c r="B83" s="135">
        <v>31902</v>
      </c>
      <c r="C83" s="135">
        <v>6052700</v>
      </c>
      <c r="D83" s="145">
        <f t="shared" ref="D83:D146" si="7">K83</f>
        <v>5500000</v>
      </c>
      <c r="E83" s="141">
        <f t="shared" ref="E83:E146" si="8">C83/B83</f>
        <v>189.72791674503165</v>
      </c>
      <c r="F83" s="135">
        <v>55</v>
      </c>
      <c r="G83" s="135">
        <v>0.55000000000000004</v>
      </c>
      <c r="H83" s="135">
        <v>3025000</v>
      </c>
      <c r="I83" s="134" t="s">
        <v>1815</v>
      </c>
      <c r="J83" s="138">
        <f t="shared" ref="J83:J146" si="9">IF(I83="Acres",1,1/43560)*G83</f>
        <v>0.55000000000000004</v>
      </c>
      <c r="K83" s="140">
        <f t="shared" ref="K83:K146" si="10">H83/J83</f>
        <v>5500000</v>
      </c>
      <c r="L83" s="134" t="s">
        <v>1862</v>
      </c>
      <c r="M83" s="134" t="s">
        <v>78</v>
      </c>
      <c r="N83" s="137">
        <f t="shared" si="4"/>
        <v>5500000</v>
      </c>
      <c r="P83">
        <v>42</v>
      </c>
      <c r="Q83">
        <v>27.885320357200307</v>
      </c>
      <c r="R83">
        <v>0.11467964279969323</v>
      </c>
      <c r="S83" s="70">
        <f t="shared" si="5"/>
        <v>4.1125452865769796E-3</v>
      </c>
      <c r="T83">
        <f t="shared" si="6"/>
        <v>28</v>
      </c>
      <c r="U83" s="134" t="s">
        <v>1846</v>
      </c>
      <c r="Z83">
        <v>41</v>
      </c>
      <c r="AA83">
        <v>12.221487573983993</v>
      </c>
      <c r="AB83">
        <v>-2.2214875739839925</v>
      </c>
      <c r="AJ83">
        <v>43</v>
      </c>
      <c r="AK83">
        <v>24.781201264262268</v>
      </c>
      <c r="AL83">
        <v>-15.781201264262268</v>
      </c>
      <c r="AT83">
        <v>43</v>
      </c>
      <c r="AU83">
        <v>15.345711157507299</v>
      </c>
      <c r="AV83">
        <v>-6.3457111575072993</v>
      </c>
      <c r="BD83" s="152">
        <v>259.62804223930806</v>
      </c>
      <c r="BE83" s="152">
        <v>376.24253572608001</v>
      </c>
    </row>
    <row r="84" spans="1:57" ht="14.25" customHeight="1">
      <c r="A84" s="134" t="s">
        <v>398</v>
      </c>
      <c r="B84" s="135">
        <v>5432</v>
      </c>
      <c r="C84" s="135">
        <v>1163100</v>
      </c>
      <c r="D84" s="145">
        <f t="shared" si="7"/>
        <v>2982352.9411764704</v>
      </c>
      <c r="E84" s="141">
        <f t="shared" si="8"/>
        <v>214.12002945508101</v>
      </c>
      <c r="F84" s="135">
        <v>9</v>
      </c>
      <c r="G84" s="135">
        <v>0.17</v>
      </c>
      <c r="H84" s="135">
        <v>507000</v>
      </c>
      <c r="I84" s="134" t="s">
        <v>1815</v>
      </c>
      <c r="J84" s="138">
        <f t="shared" si="9"/>
        <v>0.17</v>
      </c>
      <c r="K84" s="140">
        <f t="shared" si="10"/>
        <v>2982352.9411764704</v>
      </c>
      <c r="L84" s="134" t="s">
        <v>1863</v>
      </c>
      <c r="M84" s="134" t="s">
        <v>28</v>
      </c>
      <c r="N84" s="137">
        <f t="shared" ref="N84:N147" si="11">H84/(G84*IF(I84="Acres",1,1/43560))</f>
        <v>2982352.9411764704</v>
      </c>
      <c r="P84">
        <v>43</v>
      </c>
      <c r="Q84">
        <v>16.915674047459127</v>
      </c>
      <c r="R84">
        <v>-7.9156740474591274</v>
      </c>
      <c r="S84" s="70">
        <f t="shared" si="5"/>
        <v>-0.46794907641579475</v>
      </c>
      <c r="T84">
        <f t="shared" si="6"/>
        <v>9</v>
      </c>
      <c r="U84" s="134" t="s">
        <v>1847</v>
      </c>
      <c r="Z84">
        <v>42</v>
      </c>
      <c r="AA84">
        <v>31.112255609368564</v>
      </c>
      <c r="AB84">
        <v>-3.1122556093685638</v>
      </c>
      <c r="AJ84">
        <v>44</v>
      </c>
      <c r="AK84">
        <v>51.017806515039673</v>
      </c>
      <c r="AL84">
        <v>-21.017806515039673</v>
      </c>
      <c r="AT84">
        <v>44</v>
      </c>
      <c r="AU84">
        <v>44.593492216994022</v>
      </c>
      <c r="AV84">
        <v>-14.593492216994022</v>
      </c>
      <c r="BD84" s="152">
        <v>4.8290758343060274</v>
      </c>
      <c r="BE84" s="152">
        <v>16.45650104576</v>
      </c>
    </row>
    <row r="85" spans="1:57" ht="14.25" customHeight="1">
      <c r="A85" s="134" t="s">
        <v>398</v>
      </c>
      <c r="B85" s="135">
        <v>24768</v>
      </c>
      <c r="C85" s="135">
        <v>3137700</v>
      </c>
      <c r="D85" s="145">
        <f t="shared" si="7"/>
        <v>3377192.9824561407</v>
      </c>
      <c r="E85" s="141">
        <f t="shared" si="8"/>
        <v>126.68362403100775</v>
      </c>
      <c r="F85" s="135">
        <v>35</v>
      </c>
      <c r="G85" s="135">
        <v>0.56999999999999995</v>
      </c>
      <c r="H85" s="135">
        <v>1925000</v>
      </c>
      <c r="I85" s="134" t="s">
        <v>1815</v>
      </c>
      <c r="J85" s="138">
        <f t="shared" si="9"/>
        <v>0.56999999999999995</v>
      </c>
      <c r="K85" s="140">
        <f t="shared" si="10"/>
        <v>3377192.9824561407</v>
      </c>
      <c r="L85" s="134" t="s">
        <v>1365</v>
      </c>
      <c r="M85" s="134" t="s">
        <v>78</v>
      </c>
      <c r="N85" s="137">
        <f t="shared" si="11"/>
        <v>3377192.9824561407</v>
      </c>
      <c r="P85">
        <v>44</v>
      </c>
      <c r="Q85">
        <v>47.970112002938329</v>
      </c>
      <c r="R85">
        <v>-17.970112002938329</v>
      </c>
      <c r="S85" s="70">
        <f t="shared" si="5"/>
        <v>-0.37461059089955012</v>
      </c>
      <c r="T85">
        <f t="shared" si="6"/>
        <v>30</v>
      </c>
      <c r="U85" s="134" t="s">
        <v>1848</v>
      </c>
      <c r="Z85">
        <v>43</v>
      </c>
      <c r="AA85">
        <v>17.920080127470218</v>
      </c>
      <c r="AB85">
        <v>-8.9200801274702179</v>
      </c>
      <c r="AJ85">
        <v>45</v>
      </c>
      <c r="AK85">
        <v>35.228260519113903</v>
      </c>
      <c r="AL85">
        <v>12.771739480886097</v>
      </c>
      <c r="AT85">
        <v>45</v>
      </c>
      <c r="AU85">
        <v>48.622544227294163</v>
      </c>
      <c r="AV85">
        <v>-0.62254422729416348</v>
      </c>
      <c r="BD85" s="152">
        <v>69.944572654099886</v>
      </c>
      <c r="BE85" s="152">
        <v>122.24654532152</v>
      </c>
    </row>
    <row r="86" spans="1:57" ht="14.25" customHeight="1">
      <c r="A86" s="134" t="s">
        <v>398</v>
      </c>
      <c r="B86" s="135">
        <v>51804</v>
      </c>
      <c r="C86" s="135">
        <v>9259800</v>
      </c>
      <c r="D86" s="145">
        <f t="shared" si="7"/>
        <v>26125294.117647056</v>
      </c>
      <c r="E86" s="141">
        <f t="shared" si="8"/>
        <v>178.74681491776695</v>
      </c>
      <c r="F86" s="135">
        <v>39</v>
      </c>
      <c r="G86" s="135">
        <v>0.34</v>
      </c>
      <c r="H86" s="135">
        <v>8882600</v>
      </c>
      <c r="I86" s="134" t="s">
        <v>1815</v>
      </c>
      <c r="J86" s="138">
        <f t="shared" si="9"/>
        <v>0.34</v>
      </c>
      <c r="K86" s="140">
        <f t="shared" si="10"/>
        <v>26125294.117647056</v>
      </c>
      <c r="L86" s="134" t="s">
        <v>1864</v>
      </c>
      <c r="M86" s="134" t="s">
        <v>7</v>
      </c>
      <c r="N86" s="137">
        <f t="shared" si="11"/>
        <v>26125294.117647056</v>
      </c>
      <c r="P86">
        <v>45</v>
      </c>
      <c r="Q86">
        <v>40.96713976976676</v>
      </c>
      <c r="R86">
        <v>7.0328602302332399</v>
      </c>
      <c r="S86" s="70">
        <f t="shared" si="5"/>
        <v>0.17167076514878893</v>
      </c>
      <c r="T86">
        <f t="shared" si="6"/>
        <v>48</v>
      </c>
      <c r="U86" s="134" t="s">
        <v>1849</v>
      </c>
      <c r="Z86">
        <v>44</v>
      </c>
      <c r="AA86">
        <v>51.77219070462322</v>
      </c>
      <c r="AB86">
        <v>-21.77219070462322</v>
      </c>
      <c r="AJ86">
        <v>46</v>
      </c>
      <c r="AK86">
        <v>239.06444976744504</v>
      </c>
      <c r="AL86">
        <v>91.935550232554959</v>
      </c>
      <c r="AT86">
        <v>46</v>
      </c>
      <c r="AU86">
        <v>364.96101335473162</v>
      </c>
      <c r="AV86">
        <v>-33.96101335473162</v>
      </c>
      <c r="BD86" s="152">
        <v>161.14139248797321</v>
      </c>
      <c r="BE86" s="152">
        <v>114.86978028508</v>
      </c>
    </row>
    <row r="87" spans="1:57" ht="14.25" customHeight="1">
      <c r="A87" s="134" t="s">
        <v>398</v>
      </c>
      <c r="B87" s="135">
        <v>20952</v>
      </c>
      <c r="C87" s="135">
        <v>1813500</v>
      </c>
      <c r="D87" s="145">
        <f t="shared" si="7"/>
        <v>4800000</v>
      </c>
      <c r="E87" s="141">
        <f t="shared" si="8"/>
        <v>86.554982817869416</v>
      </c>
      <c r="F87" s="135">
        <v>30</v>
      </c>
      <c r="G87" s="135">
        <v>0.4</v>
      </c>
      <c r="H87" s="135">
        <v>1920000</v>
      </c>
      <c r="I87" s="134" t="s">
        <v>1815</v>
      </c>
      <c r="J87" s="138">
        <f t="shared" si="9"/>
        <v>0.4</v>
      </c>
      <c r="K87" s="140">
        <f t="shared" si="10"/>
        <v>4800000</v>
      </c>
      <c r="L87" s="134" t="s">
        <v>1865</v>
      </c>
      <c r="M87" s="134" t="s">
        <v>13</v>
      </c>
      <c r="N87" s="137">
        <f t="shared" si="11"/>
        <v>4800000</v>
      </c>
      <c r="P87">
        <v>46</v>
      </c>
      <c r="Q87">
        <v>330.37436174277764</v>
      </c>
      <c r="R87">
        <v>0.62563825722236288</v>
      </c>
      <c r="S87" s="70">
        <f t="shared" si="5"/>
        <v>1.8937252089478763E-3</v>
      </c>
      <c r="T87">
        <f t="shared" si="6"/>
        <v>331</v>
      </c>
      <c r="U87" s="134" t="s">
        <v>1643</v>
      </c>
      <c r="Z87">
        <v>45</v>
      </c>
      <c r="AA87">
        <v>42.545808277072936</v>
      </c>
      <c r="AB87">
        <v>5.4541917229270638</v>
      </c>
      <c r="AJ87">
        <v>47</v>
      </c>
      <c r="AK87">
        <v>65.304936865634843</v>
      </c>
      <c r="AL87">
        <v>175.69506313436517</v>
      </c>
      <c r="AT87">
        <v>47</v>
      </c>
      <c r="AU87">
        <v>170.98354825887526</v>
      </c>
      <c r="AV87">
        <v>70.01645174112474</v>
      </c>
      <c r="BD87" s="152">
        <v>11.479068609110691</v>
      </c>
      <c r="BE87" s="152">
        <v>21.296443956559997</v>
      </c>
    </row>
    <row r="88" spans="1:57" ht="14.25" customHeight="1">
      <c r="A88" s="134" t="s">
        <v>398</v>
      </c>
      <c r="B88" s="135">
        <v>12650</v>
      </c>
      <c r="C88" s="135">
        <v>1043400</v>
      </c>
      <c r="D88" s="145">
        <f t="shared" si="7"/>
        <v>2437500</v>
      </c>
      <c r="E88" s="141">
        <f t="shared" si="8"/>
        <v>82.482213438735172</v>
      </c>
      <c r="F88" s="135">
        <v>15</v>
      </c>
      <c r="G88" s="135">
        <v>0.52</v>
      </c>
      <c r="H88" s="135">
        <v>1267500</v>
      </c>
      <c r="I88" s="134" t="s">
        <v>1815</v>
      </c>
      <c r="J88" s="138">
        <f t="shared" si="9"/>
        <v>0.52</v>
      </c>
      <c r="K88" s="140">
        <f t="shared" si="10"/>
        <v>2437500</v>
      </c>
      <c r="L88" s="134" t="s">
        <v>1866</v>
      </c>
      <c r="M88" s="134" t="s">
        <v>28</v>
      </c>
      <c r="N88" s="137">
        <f t="shared" si="11"/>
        <v>2437500</v>
      </c>
      <c r="P88">
        <v>47</v>
      </c>
      <c r="Q88">
        <v>124.55848124705</v>
      </c>
      <c r="R88">
        <v>116.44151875295</v>
      </c>
      <c r="S88" s="70">
        <f t="shared" si="5"/>
        <v>0.93483412439815505</v>
      </c>
      <c r="T88">
        <f t="shared" si="6"/>
        <v>241</v>
      </c>
      <c r="U88" s="134" t="s">
        <v>1850</v>
      </c>
      <c r="Z88">
        <v>46</v>
      </c>
      <c r="AA88">
        <v>332.34522792149846</v>
      </c>
      <c r="AB88">
        <v>-1.3452279214984628</v>
      </c>
      <c r="AJ88">
        <v>48</v>
      </c>
      <c r="AK88">
        <v>33.538730837368504</v>
      </c>
      <c r="AL88">
        <v>-15.538730837368504</v>
      </c>
      <c r="AT88">
        <v>48</v>
      </c>
      <c r="AU88">
        <v>24.88997457053539</v>
      </c>
      <c r="AV88">
        <v>-6.8899745705353901</v>
      </c>
      <c r="BD88" s="152">
        <v>20.232410449984844</v>
      </c>
      <c r="BE88" s="152">
        <v>33.454231886639995</v>
      </c>
    </row>
    <row r="89" spans="1:57" ht="14.25" customHeight="1">
      <c r="A89" s="134" t="s">
        <v>398</v>
      </c>
      <c r="B89" s="135">
        <v>471331</v>
      </c>
      <c r="C89" s="135">
        <v>143916100</v>
      </c>
      <c r="D89" s="145">
        <f t="shared" si="7"/>
        <v>26395601.659751035</v>
      </c>
      <c r="E89" s="141">
        <f t="shared" si="8"/>
        <v>305.33977183762579</v>
      </c>
      <c r="F89" s="135">
        <v>392</v>
      </c>
      <c r="G89" s="135">
        <v>2.41</v>
      </c>
      <c r="H89" s="135">
        <v>63613400</v>
      </c>
      <c r="I89" s="134" t="s">
        <v>1815</v>
      </c>
      <c r="J89" s="138">
        <f t="shared" si="9"/>
        <v>2.41</v>
      </c>
      <c r="K89" s="140">
        <f t="shared" si="10"/>
        <v>26395601.659751035</v>
      </c>
      <c r="L89" s="134" t="s">
        <v>1297</v>
      </c>
      <c r="M89" s="134" t="s">
        <v>7</v>
      </c>
      <c r="N89" s="137">
        <f t="shared" si="11"/>
        <v>26395601.659751035</v>
      </c>
      <c r="P89">
        <v>48</v>
      </c>
      <c r="Q89">
        <v>27.163377169755805</v>
      </c>
      <c r="R89">
        <v>-9.1633771697558046</v>
      </c>
      <c r="S89" s="70">
        <f t="shared" si="5"/>
        <v>-0.33734307455548918</v>
      </c>
      <c r="T89">
        <f t="shared" si="6"/>
        <v>18</v>
      </c>
      <c r="U89" s="134" t="s">
        <v>1230</v>
      </c>
      <c r="Z89">
        <v>47</v>
      </c>
      <c r="AA89">
        <v>124.30342460108027</v>
      </c>
      <c r="AB89">
        <v>116.69657539891973</v>
      </c>
      <c r="AJ89">
        <v>49</v>
      </c>
      <c r="AK89">
        <v>54.661026871116064</v>
      </c>
      <c r="AL89">
        <v>-35.661026871116064</v>
      </c>
      <c r="AT89">
        <v>49</v>
      </c>
      <c r="AU89">
        <v>37.312132276635012</v>
      </c>
      <c r="AV89">
        <v>-18.312132276635012</v>
      </c>
      <c r="BD89" s="152">
        <v>12.293500156665919</v>
      </c>
      <c r="BE89" s="152">
        <v>19.697980193399999</v>
      </c>
    </row>
    <row r="90" spans="1:57" ht="14.25" customHeight="1">
      <c r="A90" s="134" t="s">
        <v>398</v>
      </c>
      <c r="B90" s="135">
        <v>184307</v>
      </c>
      <c r="C90" s="135">
        <v>12802300</v>
      </c>
      <c r="D90" s="145">
        <f t="shared" si="7"/>
        <v>211521.84959349595</v>
      </c>
      <c r="E90" s="141">
        <f t="shared" si="8"/>
        <v>69.461821851584588</v>
      </c>
      <c r="F90" s="135">
        <v>156</v>
      </c>
      <c r="G90" s="135">
        <v>7.8719999999999999</v>
      </c>
      <c r="H90" s="135">
        <v>1665100</v>
      </c>
      <c r="I90" s="134" t="s">
        <v>1815</v>
      </c>
      <c r="J90" s="138">
        <f t="shared" si="9"/>
        <v>7.8719999999999999</v>
      </c>
      <c r="K90" s="140">
        <f t="shared" si="10"/>
        <v>211521.84959349595</v>
      </c>
      <c r="L90" s="134" t="s">
        <v>1867</v>
      </c>
      <c r="M90" s="134" t="s">
        <v>26</v>
      </c>
      <c r="N90" s="137">
        <f t="shared" si="11"/>
        <v>211521.84959349595</v>
      </c>
      <c r="P90">
        <v>49</v>
      </c>
      <c r="Q90">
        <v>46.154442006952493</v>
      </c>
      <c r="R90">
        <v>-27.154442006952493</v>
      </c>
      <c r="S90" s="70">
        <f t="shared" si="5"/>
        <v>-0.58833864794339996</v>
      </c>
      <c r="T90">
        <f t="shared" si="6"/>
        <v>19</v>
      </c>
      <c r="U90" s="134" t="s">
        <v>1851</v>
      </c>
      <c r="Z90">
        <v>48</v>
      </c>
      <c r="AA90">
        <v>9.5692552580777601</v>
      </c>
      <c r="AB90">
        <v>8.4307447419222399</v>
      </c>
      <c r="AJ90">
        <v>50</v>
      </c>
      <c r="AK90">
        <v>22.263205136218769</v>
      </c>
      <c r="AL90">
        <v>-10.263205136218769</v>
      </c>
      <c r="AT90">
        <v>50</v>
      </c>
      <c r="AU90">
        <v>14.367801855639055</v>
      </c>
      <c r="AV90">
        <v>-2.3678018556390548</v>
      </c>
      <c r="BD90" s="152">
        <v>9.2535034596123573</v>
      </c>
      <c r="BE90" s="152">
        <v>20.489501852239997</v>
      </c>
    </row>
    <row r="91" spans="1:57" ht="14.25" customHeight="1">
      <c r="A91" s="134" t="s">
        <v>398</v>
      </c>
      <c r="B91" s="135">
        <v>75149</v>
      </c>
      <c r="C91" s="135">
        <v>4648200</v>
      </c>
      <c r="D91" s="145">
        <f t="shared" si="7"/>
        <v>859188.54415274458</v>
      </c>
      <c r="E91" s="141">
        <f t="shared" si="8"/>
        <v>61.853118471303674</v>
      </c>
      <c r="F91" s="135">
        <v>100</v>
      </c>
      <c r="G91" s="135">
        <v>4.1900000000000004</v>
      </c>
      <c r="H91" s="135">
        <v>3600000</v>
      </c>
      <c r="I91" s="134" t="s">
        <v>1815</v>
      </c>
      <c r="J91" s="138">
        <f t="shared" si="9"/>
        <v>4.1900000000000004</v>
      </c>
      <c r="K91" s="140">
        <f t="shared" si="10"/>
        <v>859188.54415274458</v>
      </c>
      <c r="L91" s="134" t="s">
        <v>1427</v>
      </c>
      <c r="M91" s="134" t="s">
        <v>45</v>
      </c>
      <c r="N91" s="137">
        <f t="shared" si="11"/>
        <v>859188.54415274458</v>
      </c>
      <c r="P91">
        <v>50</v>
      </c>
      <c r="Q91">
        <v>14.923456028248424</v>
      </c>
      <c r="R91">
        <v>-2.9234560282484239</v>
      </c>
      <c r="S91" s="70">
        <f t="shared" si="5"/>
        <v>-0.19589671606326647</v>
      </c>
      <c r="T91">
        <f t="shared" si="6"/>
        <v>12</v>
      </c>
      <c r="U91" s="134" t="s">
        <v>1707</v>
      </c>
      <c r="Z91">
        <v>49</v>
      </c>
      <c r="AA91">
        <v>41.206668424577472</v>
      </c>
      <c r="AB91">
        <v>-22.206668424577472</v>
      </c>
      <c r="AJ91">
        <v>51</v>
      </c>
      <c r="AK91">
        <v>60.874313550889852</v>
      </c>
      <c r="AL91">
        <v>22.125686449110148</v>
      </c>
      <c r="AT91">
        <v>51</v>
      </c>
      <c r="AU91">
        <v>77.887568020063199</v>
      </c>
      <c r="AV91">
        <v>5.112431979936801</v>
      </c>
      <c r="BD91" s="152">
        <v>2.3087542483028392</v>
      </c>
      <c r="BE91" s="152">
        <v>14.21216895912</v>
      </c>
    </row>
    <row r="92" spans="1:57" ht="14.25" customHeight="1">
      <c r="A92" s="134" t="s">
        <v>398</v>
      </c>
      <c r="B92" s="135">
        <v>11336</v>
      </c>
      <c r="C92" s="135">
        <v>967800</v>
      </c>
      <c r="D92" s="145">
        <f t="shared" si="7"/>
        <v>158640.22662889518</v>
      </c>
      <c r="E92" s="141">
        <f t="shared" si="8"/>
        <v>85.374029640084686</v>
      </c>
      <c r="F92" s="135">
        <v>14</v>
      </c>
      <c r="G92" s="135">
        <v>3.53</v>
      </c>
      <c r="H92" s="135">
        <v>560000</v>
      </c>
      <c r="I92" s="134" t="s">
        <v>1815</v>
      </c>
      <c r="J92" s="138">
        <f t="shared" si="9"/>
        <v>3.53</v>
      </c>
      <c r="K92" s="140">
        <f t="shared" si="10"/>
        <v>158640.22662889518</v>
      </c>
      <c r="L92" s="134" t="s">
        <v>1868</v>
      </c>
      <c r="M92" s="134" t="s">
        <v>12</v>
      </c>
      <c r="N92" s="137">
        <f t="shared" si="11"/>
        <v>158640.22662889518</v>
      </c>
      <c r="P92">
        <v>51</v>
      </c>
      <c r="Q92">
        <v>71.687560115932484</v>
      </c>
      <c r="R92">
        <v>11.312439884067516</v>
      </c>
      <c r="S92" s="70">
        <f t="shared" si="5"/>
        <v>0.15780199334128736</v>
      </c>
      <c r="T92">
        <f t="shared" si="6"/>
        <v>83</v>
      </c>
      <c r="U92" s="134" t="s">
        <v>1537</v>
      </c>
      <c r="Z92">
        <v>50</v>
      </c>
      <c r="AA92">
        <v>9.4534253706425595</v>
      </c>
      <c r="AB92">
        <v>2.5465746293574405</v>
      </c>
      <c r="AJ92">
        <v>52</v>
      </c>
      <c r="AK92">
        <v>23.108181644553476</v>
      </c>
      <c r="AL92">
        <v>-9.1081816445534756</v>
      </c>
      <c r="AT92">
        <v>52</v>
      </c>
      <c r="AU92">
        <v>22.485023818921547</v>
      </c>
      <c r="AV92">
        <v>-8.4850238189215474</v>
      </c>
      <c r="BD92" s="152">
        <v>4.6678327662528485</v>
      </c>
      <c r="BE92" s="152">
        <v>16.02137406536</v>
      </c>
    </row>
    <row r="93" spans="1:57" ht="14.25" customHeight="1">
      <c r="A93" s="134" t="s">
        <v>398</v>
      </c>
      <c r="B93" s="135">
        <v>33178</v>
      </c>
      <c r="C93" s="135">
        <v>2480900</v>
      </c>
      <c r="D93" s="145">
        <f t="shared" si="7"/>
        <v>839694.65648854955</v>
      </c>
      <c r="E93" s="141">
        <f t="shared" si="8"/>
        <v>74.775453613840497</v>
      </c>
      <c r="F93" s="135">
        <v>22</v>
      </c>
      <c r="G93" s="135">
        <v>1.31</v>
      </c>
      <c r="H93" s="135">
        <v>1100000</v>
      </c>
      <c r="I93" s="134" t="s">
        <v>1815</v>
      </c>
      <c r="J93" s="138">
        <f t="shared" si="9"/>
        <v>1.31</v>
      </c>
      <c r="K93" s="140">
        <f t="shared" si="10"/>
        <v>839694.65648854955</v>
      </c>
      <c r="L93" s="134" t="s">
        <v>1869</v>
      </c>
      <c r="M93" s="134" t="s">
        <v>69</v>
      </c>
      <c r="N93" s="137">
        <f t="shared" si="11"/>
        <v>839694.65648854955</v>
      </c>
      <c r="P93">
        <v>52</v>
      </c>
      <c r="Q93">
        <v>19.800030825501786</v>
      </c>
      <c r="R93">
        <v>-5.8000308255017856</v>
      </c>
      <c r="S93" s="70">
        <f t="shared" si="5"/>
        <v>-0.29293039372603086</v>
      </c>
      <c r="T93">
        <f t="shared" si="6"/>
        <v>14</v>
      </c>
      <c r="U93" s="134" t="s">
        <v>1852</v>
      </c>
      <c r="Z93">
        <v>51</v>
      </c>
      <c r="AA93">
        <v>74.889687708930154</v>
      </c>
      <c r="AB93">
        <v>8.110312291069846</v>
      </c>
      <c r="AJ93">
        <v>53</v>
      </c>
      <c r="AK93">
        <v>35.01955640157432</v>
      </c>
      <c r="AL93">
        <v>3.9804435984256799</v>
      </c>
      <c r="AT93">
        <v>53</v>
      </c>
      <c r="AU93">
        <v>37.753053599139832</v>
      </c>
      <c r="AV93">
        <v>1.2469464008601676</v>
      </c>
      <c r="BD93" s="152">
        <v>12.496851287076934</v>
      </c>
      <c r="BE93" s="152">
        <v>23.095343962880001</v>
      </c>
    </row>
    <row r="94" spans="1:57" ht="14.25" customHeight="1">
      <c r="A94" s="134" t="s">
        <v>398</v>
      </c>
      <c r="B94" s="135">
        <v>34986</v>
      </c>
      <c r="C94" s="135">
        <v>3346100</v>
      </c>
      <c r="D94" s="145">
        <f t="shared" si="7"/>
        <v>879069.76744186052</v>
      </c>
      <c r="E94" s="141">
        <f t="shared" si="8"/>
        <v>95.641113588292455</v>
      </c>
      <c r="F94" s="135">
        <v>36</v>
      </c>
      <c r="G94" s="135">
        <v>1.72</v>
      </c>
      <c r="H94" s="135">
        <v>1512000</v>
      </c>
      <c r="I94" s="134" t="s">
        <v>1815</v>
      </c>
      <c r="J94" s="138">
        <f t="shared" si="9"/>
        <v>1.72</v>
      </c>
      <c r="K94" s="140">
        <f t="shared" si="10"/>
        <v>879069.76744186052</v>
      </c>
      <c r="L94" s="134" t="s">
        <v>1870</v>
      </c>
      <c r="M94" s="134" t="s">
        <v>62</v>
      </c>
      <c r="N94" s="137">
        <f t="shared" si="11"/>
        <v>879069.76744186052</v>
      </c>
      <c r="P94">
        <v>53</v>
      </c>
      <c r="Q94">
        <v>34.973566645691037</v>
      </c>
      <c r="R94">
        <v>4.0264333543089634</v>
      </c>
      <c r="S94" s="70">
        <f t="shared" si="5"/>
        <v>0.11512790202668807</v>
      </c>
      <c r="T94">
        <f t="shared" si="6"/>
        <v>39</v>
      </c>
      <c r="U94" s="134" t="s">
        <v>1853</v>
      </c>
      <c r="Z94">
        <v>52</v>
      </c>
      <c r="AA94">
        <v>23.523533312390992</v>
      </c>
      <c r="AB94">
        <v>-9.5235333123909918</v>
      </c>
      <c r="AJ94">
        <v>54</v>
      </c>
      <c r="AK94">
        <v>141.72154733457575</v>
      </c>
      <c r="AL94">
        <v>99.278452665424254</v>
      </c>
      <c r="AT94">
        <v>54</v>
      </c>
      <c r="AU94">
        <v>239.52094980845203</v>
      </c>
      <c r="AV94">
        <v>1.4790501915479695</v>
      </c>
      <c r="BD94" s="152">
        <v>5.5377237130110801</v>
      </c>
      <c r="BE94" s="152">
        <v>23.438250623919998</v>
      </c>
    </row>
    <row r="95" spans="1:57" ht="14.25" customHeight="1">
      <c r="A95" s="134" t="s">
        <v>398</v>
      </c>
      <c r="B95" s="135">
        <v>9543</v>
      </c>
      <c r="C95" s="135">
        <v>957100</v>
      </c>
      <c r="D95" s="145">
        <f t="shared" si="7"/>
        <v>613636.36363636365</v>
      </c>
      <c r="E95" s="141">
        <f t="shared" si="8"/>
        <v>100.29340878130567</v>
      </c>
      <c r="F95" s="135">
        <v>9</v>
      </c>
      <c r="G95" s="135">
        <v>0.33</v>
      </c>
      <c r="H95" s="135">
        <v>202500</v>
      </c>
      <c r="I95" s="134" t="s">
        <v>1815</v>
      </c>
      <c r="J95" s="138">
        <f t="shared" si="9"/>
        <v>0.33</v>
      </c>
      <c r="K95" s="140">
        <f t="shared" si="10"/>
        <v>613636.36363636365</v>
      </c>
      <c r="L95" s="134" t="s">
        <v>1871</v>
      </c>
      <c r="M95" s="134" t="s">
        <v>16</v>
      </c>
      <c r="N95" s="137">
        <f t="shared" si="11"/>
        <v>613636.36363636365</v>
      </c>
      <c r="P95">
        <v>54</v>
      </c>
      <c r="Q95">
        <v>206.01257870093579</v>
      </c>
      <c r="R95">
        <v>34.987421299064209</v>
      </c>
      <c r="S95" s="70">
        <f t="shared" si="5"/>
        <v>0.16983148077503912</v>
      </c>
      <c r="T95">
        <f t="shared" si="6"/>
        <v>241</v>
      </c>
      <c r="U95" s="134" t="s">
        <v>1528</v>
      </c>
      <c r="Z95">
        <v>53</v>
      </c>
      <c r="AA95">
        <v>36.933298049624746</v>
      </c>
      <c r="AB95">
        <v>2.0667019503752542</v>
      </c>
      <c r="AJ95">
        <v>55</v>
      </c>
      <c r="AK95">
        <v>25.027158855115207</v>
      </c>
      <c r="AL95">
        <v>-8.0271588551152071</v>
      </c>
      <c r="AT95">
        <v>55</v>
      </c>
      <c r="AU95">
        <v>17.592192979431324</v>
      </c>
      <c r="AV95">
        <v>-0.59219297943132432</v>
      </c>
      <c r="BD95" s="152">
        <v>7.0608031392713606</v>
      </c>
      <c r="BE95" s="152">
        <v>20.385881747919999</v>
      </c>
    </row>
    <row r="96" spans="1:57" ht="14.25" customHeight="1">
      <c r="A96" s="134" t="s">
        <v>398</v>
      </c>
      <c r="B96" s="135">
        <v>66528</v>
      </c>
      <c r="C96" s="135">
        <v>7683400</v>
      </c>
      <c r="D96" s="145">
        <f t="shared" si="7"/>
        <v>4320000</v>
      </c>
      <c r="E96" s="141">
        <f t="shared" si="8"/>
        <v>115.49122174122174</v>
      </c>
      <c r="F96" s="135">
        <v>64</v>
      </c>
      <c r="G96" s="135">
        <v>1.2</v>
      </c>
      <c r="H96" s="135">
        <v>5184000</v>
      </c>
      <c r="I96" s="134" t="s">
        <v>1815</v>
      </c>
      <c r="J96" s="138">
        <f t="shared" si="9"/>
        <v>1.2</v>
      </c>
      <c r="K96" s="140">
        <f t="shared" si="10"/>
        <v>4320000</v>
      </c>
      <c r="L96" s="134" t="s">
        <v>1872</v>
      </c>
      <c r="M96" s="134" t="s">
        <v>44</v>
      </c>
      <c r="N96" s="137">
        <f t="shared" si="11"/>
        <v>4320000</v>
      </c>
      <c r="P96">
        <v>55</v>
      </c>
      <c r="Q96">
        <v>18.272328744649801</v>
      </c>
      <c r="R96">
        <v>-1.2723287446498013</v>
      </c>
      <c r="S96" s="70">
        <f t="shared" si="5"/>
        <v>-6.9631449960768865E-2</v>
      </c>
      <c r="T96">
        <f t="shared" si="6"/>
        <v>17</v>
      </c>
      <c r="U96" s="134" t="s">
        <v>1854</v>
      </c>
      <c r="Z96">
        <v>54</v>
      </c>
      <c r="AA96">
        <v>208.16679245122461</v>
      </c>
      <c r="AB96">
        <v>32.833207548775391</v>
      </c>
      <c r="AJ96">
        <v>56</v>
      </c>
      <c r="AK96">
        <v>25.447953769586498</v>
      </c>
      <c r="AL96">
        <v>-7.4479537695864977</v>
      </c>
      <c r="AT96">
        <v>56</v>
      </c>
      <c r="AU96">
        <v>22.68618904054852</v>
      </c>
      <c r="AV96">
        <v>-4.6861890405485198</v>
      </c>
      <c r="BD96" s="152">
        <v>11.880635740376887</v>
      </c>
      <c r="BE96" s="152">
        <v>22.682997159919999</v>
      </c>
    </row>
    <row r="97" spans="1:57" ht="14.25" customHeight="1">
      <c r="A97" s="134" t="s">
        <v>398</v>
      </c>
      <c r="B97" s="135">
        <v>29094</v>
      </c>
      <c r="C97" s="135">
        <v>6084300</v>
      </c>
      <c r="D97" s="145">
        <f t="shared" si="7"/>
        <v>7519487.179487179</v>
      </c>
      <c r="E97" s="141">
        <f t="shared" si="8"/>
        <v>209.12559290575376</v>
      </c>
      <c r="F97" s="135">
        <v>20</v>
      </c>
      <c r="G97" s="135">
        <v>0.78</v>
      </c>
      <c r="H97" s="135">
        <v>5865200</v>
      </c>
      <c r="I97" s="134" t="s">
        <v>1815</v>
      </c>
      <c r="J97" s="138">
        <f t="shared" si="9"/>
        <v>0.78</v>
      </c>
      <c r="K97" s="140">
        <f t="shared" si="10"/>
        <v>7519487.179487179</v>
      </c>
      <c r="L97" s="134" t="s">
        <v>1133</v>
      </c>
      <c r="M97" s="134" t="s">
        <v>24</v>
      </c>
      <c r="N97" s="137">
        <f t="shared" si="11"/>
        <v>7519487.179487179</v>
      </c>
      <c r="P97">
        <v>56</v>
      </c>
      <c r="Q97">
        <v>21.26899800896102</v>
      </c>
      <c r="R97">
        <v>-3.2689980089610202</v>
      </c>
      <c r="S97" s="70">
        <f t="shared" si="5"/>
        <v>-0.15369779091538449</v>
      </c>
      <c r="T97">
        <f t="shared" si="6"/>
        <v>18</v>
      </c>
      <c r="U97" s="134" t="s">
        <v>1855</v>
      </c>
      <c r="Z97">
        <v>55</v>
      </c>
      <c r="AA97">
        <v>17.025840247701147</v>
      </c>
      <c r="AB97">
        <v>-2.5840247701147234E-2</v>
      </c>
      <c r="AJ97">
        <v>57</v>
      </c>
      <c r="AK97">
        <v>26.220540005914572</v>
      </c>
      <c r="AL97">
        <v>-7.2205400059145717</v>
      </c>
      <c r="AT97">
        <v>57</v>
      </c>
      <c r="AU97">
        <v>27.629926997348427</v>
      </c>
      <c r="AV97">
        <v>-8.6299269973484272</v>
      </c>
      <c r="BD97" s="152">
        <v>5.2224267582828903</v>
      </c>
      <c r="BE97" s="152">
        <v>14.613159881559998</v>
      </c>
    </row>
    <row r="98" spans="1:57" ht="14.25" customHeight="1">
      <c r="A98" s="134" t="s">
        <v>398</v>
      </c>
      <c r="B98" s="135">
        <v>22848</v>
      </c>
      <c r="C98" s="135">
        <v>1895600</v>
      </c>
      <c r="D98" s="145">
        <f t="shared" si="7"/>
        <v>560583.94160583941</v>
      </c>
      <c r="E98" s="141">
        <f t="shared" si="8"/>
        <v>82.965686274509807</v>
      </c>
      <c r="F98" s="135">
        <v>24</v>
      </c>
      <c r="G98" s="135">
        <v>1.37</v>
      </c>
      <c r="H98" s="135">
        <v>768000</v>
      </c>
      <c r="I98" s="134" t="s">
        <v>1815</v>
      </c>
      <c r="J98" s="138">
        <f t="shared" si="9"/>
        <v>1.37</v>
      </c>
      <c r="K98" s="140">
        <f t="shared" si="10"/>
        <v>560583.94160583941</v>
      </c>
      <c r="L98" s="134" t="s">
        <v>1873</v>
      </c>
      <c r="M98" s="134" t="s">
        <v>52</v>
      </c>
      <c r="N98" s="137">
        <f t="shared" si="11"/>
        <v>560583.94160583941</v>
      </c>
      <c r="P98">
        <v>57</v>
      </c>
      <c r="Q98">
        <v>24.389013490611347</v>
      </c>
      <c r="R98">
        <v>-5.3890134906113474</v>
      </c>
      <c r="S98" s="70">
        <f t="shared" si="5"/>
        <v>-0.22096069989406791</v>
      </c>
      <c r="T98">
        <f t="shared" si="6"/>
        <v>19</v>
      </c>
      <c r="U98" s="134" t="s">
        <v>1856</v>
      </c>
      <c r="Z98">
        <v>56</v>
      </c>
      <c r="AA98">
        <v>23.862511334726211</v>
      </c>
      <c r="AB98">
        <v>-5.8625113347262108</v>
      </c>
      <c r="AJ98">
        <v>58</v>
      </c>
      <c r="AK98">
        <v>25.071185687212807</v>
      </c>
      <c r="AL98">
        <v>-9.0711856872128074</v>
      </c>
      <c r="AT98">
        <v>58</v>
      </c>
      <c r="AU98">
        <v>18.647284039801342</v>
      </c>
      <c r="AV98">
        <v>-2.6472840398013417</v>
      </c>
      <c r="BD98" s="152">
        <v>5.3610752562904009</v>
      </c>
      <c r="BE98" s="152">
        <v>16.225057189599998</v>
      </c>
    </row>
    <row r="99" spans="1:57" ht="14.25" customHeight="1">
      <c r="A99" s="134" t="s">
        <v>398</v>
      </c>
      <c r="B99" s="135">
        <v>15644</v>
      </c>
      <c r="C99" s="135">
        <v>960400</v>
      </c>
      <c r="D99" s="145">
        <f t="shared" si="7"/>
        <v>1855813.953488372</v>
      </c>
      <c r="E99" s="141">
        <f t="shared" si="8"/>
        <v>61.390948606494504</v>
      </c>
      <c r="F99" s="135">
        <v>14</v>
      </c>
      <c r="G99" s="135">
        <v>0.43</v>
      </c>
      <c r="H99" s="135">
        <v>798000</v>
      </c>
      <c r="I99" s="134" t="s">
        <v>1815</v>
      </c>
      <c r="J99" s="138">
        <f t="shared" si="9"/>
        <v>0.43</v>
      </c>
      <c r="K99" s="140">
        <f t="shared" si="10"/>
        <v>1855813.953488372</v>
      </c>
      <c r="L99" s="134" t="s">
        <v>1874</v>
      </c>
      <c r="M99" s="134" t="s">
        <v>13</v>
      </c>
      <c r="N99" s="137">
        <f t="shared" si="11"/>
        <v>1855813.953488372</v>
      </c>
      <c r="P99">
        <v>58</v>
      </c>
      <c r="Q99">
        <v>18.867937376285301</v>
      </c>
      <c r="R99">
        <v>-2.8679373762853011</v>
      </c>
      <c r="S99" s="70">
        <f t="shared" si="5"/>
        <v>-0.15200057743937337</v>
      </c>
      <c r="T99">
        <f t="shared" si="6"/>
        <v>16</v>
      </c>
      <c r="U99" s="134" t="s">
        <v>1745</v>
      </c>
      <c r="Z99">
        <v>57</v>
      </c>
      <c r="AA99">
        <v>28.221354997445737</v>
      </c>
      <c r="AB99">
        <v>-9.2213549974457365</v>
      </c>
      <c r="AJ99">
        <v>59</v>
      </c>
      <c r="AK99">
        <v>44.843043313351288</v>
      </c>
      <c r="AL99">
        <v>-17.843043313351288</v>
      </c>
      <c r="AT99">
        <v>59</v>
      </c>
      <c r="AU99">
        <v>28.84512915248277</v>
      </c>
      <c r="AV99">
        <v>-1.8451291524827695</v>
      </c>
      <c r="BD99" s="152">
        <v>30.865209708294138</v>
      </c>
      <c r="BE99" s="152">
        <v>56.447388229400005</v>
      </c>
    </row>
    <row r="100" spans="1:57" ht="14.25" customHeight="1">
      <c r="A100" s="134" t="s">
        <v>398</v>
      </c>
      <c r="B100" s="135">
        <v>10752</v>
      </c>
      <c r="C100" s="135">
        <v>773400</v>
      </c>
      <c r="D100" s="145">
        <f t="shared" si="7"/>
        <v>250000</v>
      </c>
      <c r="E100" s="141">
        <f t="shared" si="8"/>
        <v>71.930803571428569</v>
      </c>
      <c r="F100" s="135">
        <v>12</v>
      </c>
      <c r="G100" s="135">
        <v>0.72</v>
      </c>
      <c r="H100" s="135">
        <v>180000</v>
      </c>
      <c r="I100" s="134" t="s">
        <v>1815</v>
      </c>
      <c r="J100" s="138">
        <f t="shared" si="9"/>
        <v>0.72</v>
      </c>
      <c r="K100" s="140">
        <f t="shared" si="10"/>
        <v>250000</v>
      </c>
      <c r="L100" s="134" t="s">
        <v>1454</v>
      </c>
      <c r="M100" s="134" t="s">
        <v>11</v>
      </c>
      <c r="N100" s="137">
        <f t="shared" si="11"/>
        <v>250000</v>
      </c>
      <c r="P100">
        <v>59</v>
      </c>
      <c r="Q100">
        <v>35.872205603074484</v>
      </c>
      <c r="R100">
        <v>-8.8722056030744838</v>
      </c>
      <c r="S100" s="70">
        <f t="shared" si="5"/>
        <v>-0.24732813201522455</v>
      </c>
      <c r="T100">
        <f t="shared" si="6"/>
        <v>27</v>
      </c>
      <c r="U100" s="134" t="s">
        <v>1857</v>
      </c>
      <c r="Z100">
        <v>58</v>
      </c>
      <c r="AA100">
        <v>11.679843460655537</v>
      </c>
      <c r="AB100">
        <v>4.3201565393444632</v>
      </c>
      <c r="AJ100">
        <v>60</v>
      </c>
      <c r="AK100">
        <v>30.283708606614223</v>
      </c>
      <c r="AL100">
        <v>-21.283708606614223</v>
      </c>
      <c r="AT100">
        <v>60</v>
      </c>
      <c r="AU100">
        <v>21.375741311092838</v>
      </c>
      <c r="AV100">
        <v>-12.375741311092838</v>
      </c>
      <c r="BD100" s="152">
        <v>23.051596576137555</v>
      </c>
      <c r="BE100" s="152">
        <v>36.11191332248</v>
      </c>
    </row>
    <row r="101" spans="1:57" ht="14.25" customHeight="1">
      <c r="A101" s="134" t="s">
        <v>398</v>
      </c>
      <c r="B101" s="135">
        <v>14116</v>
      </c>
      <c r="C101" s="135">
        <v>708100</v>
      </c>
      <c r="D101" s="145">
        <f t="shared" si="7"/>
        <v>3600000</v>
      </c>
      <c r="E101" s="141">
        <f t="shared" si="8"/>
        <v>50.162935675828848</v>
      </c>
      <c r="F101" s="135">
        <v>12</v>
      </c>
      <c r="G101" s="135">
        <v>0.1</v>
      </c>
      <c r="H101" s="135">
        <v>360000</v>
      </c>
      <c r="I101" s="134" t="s">
        <v>1815</v>
      </c>
      <c r="J101" s="138">
        <f t="shared" si="9"/>
        <v>0.1</v>
      </c>
      <c r="K101" s="140">
        <f t="shared" si="10"/>
        <v>3600000</v>
      </c>
      <c r="L101" s="134" t="s">
        <v>1875</v>
      </c>
      <c r="M101" s="134" t="s">
        <v>15</v>
      </c>
      <c r="N101" s="137">
        <f t="shared" si="11"/>
        <v>3600000</v>
      </c>
      <c r="P101">
        <v>60</v>
      </c>
      <c r="Q101">
        <v>23.372421835712935</v>
      </c>
      <c r="R101">
        <v>-14.372421835712935</v>
      </c>
      <c r="S101" s="70">
        <f t="shared" si="5"/>
        <v>-0.61493079051619515</v>
      </c>
      <c r="T101">
        <f t="shared" si="6"/>
        <v>9</v>
      </c>
      <c r="U101" s="134" t="s">
        <v>1196</v>
      </c>
      <c r="Z101">
        <v>59</v>
      </c>
      <c r="AA101">
        <v>29.004476484104984</v>
      </c>
      <c r="AB101">
        <v>-2.004476484104984</v>
      </c>
      <c r="AJ101">
        <v>61</v>
      </c>
      <c r="AK101">
        <v>50.288400440961169</v>
      </c>
      <c r="AL101">
        <v>7.7115995590388309</v>
      </c>
      <c r="AT101">
        <v>61</v>
      </c>
      <c r="AU101">
        <v>127.70921421549666</v>
      </c>
      <c r="AV101">
        <v>-69.709214215496658</v>
      </c>
      <c r="BD101" s="152">
        <v>22.556570086955187</v>
      </c>
      <c r="BE101" s="152">
        <v>24.071943145639999</v>
      </c>
    </row>
    <row r="102" spans="1:57" ht="14.25" customHeight="1">
      <c r="A102" s="134" t="s">
        <v>398</v>
      </c>
      <c r="B102" s="135">
        <v>11868</v>
      </c>
      <c r="C102" s="135">
        <v>1417900</v>
      </c>
      <c r="D102" s="145">
        <f t="shared" si="7"/>
        <v>527472.52747252746</v>
      </c>
      <c r="E102" s="141">
        <f t="shared" si="8"/>
        <v>119.47253117627233</v>
      </c>
      <c r="F102" s="135">
        <v>12</v>
      </c>
      <c r="G102" s="135">
        <v>0.91</v>
      </c>
      <c r="H102" s="135">
        <v>480000</v>
      </c>
      <c r="I102" s="134" t="s">
        <v>1815</v>
      </c>
      <c r="J102" s="138">
        <f t="shared" si="9"/>
        <v>0.91</v>
      </c>
      <c r="K102" s="140">
        <f t="shared" si="10"/>
        <v>527472.52747252746</v>
      </c>
      <c r="L102" s="134" t="s">
        <v>1876</v>
      </c>
      <c r="M102" s="134" t="s">
        <v>5</v>
      </c>
      <c r="N102" s="137">
        <f t="shared" si="11"/>
        <v>527472.52747252746</v>
      </c>
      <c r="P102">
        <v>61</v>
      </c>
      <c r="Q102">
        <v>92.44928488384555</v>
      </c>
      <c r="R102">
        <v>-34.44928488384555</v>
      </c>
      <c r="S102" s="70">
        <f t="shared" si="5"/>
        <v>-0.37262900331925841</v>
      </c>
      <c r="T102">
        <f t="shared" si="6"/>
        <v>58</v>
      </c>
      <c r="U102" s="134" t="s">
        <v>1858</v>
      </c>
      <c r="Z102">
        <v>60</v>
      </c>
      <c r="AA102">
        <v>9.0767384551554073</v>
      </c>
      <c r="AB102">
        <v>-7.6738455155407337E-2</v>
      </c>
      <c r="AJ102">
        <v>62</v>
      </c>
      <c r="AK102">
        <v>27.519331552793769</v>
      </c>
      <c r="AL102">
        <v>-5.5193315527937692</v>
      </c>
      <c r="AT102">
        <v>62</v>
      </c>
      <c r="AU102">
        <v>21.530104828096391</v>
      </c>
      <c r="AV102">
        <v>0.46989517190360885</v>
      </c>
      <c r="BD102" s="152">
        <v>29.26613036460752</v>
      </c>
      <c r="BE102" s="152">
        <v>36.05531323124</v>
      </c>
    </row>
    <row r="103" spans="1:57" ht="14.25" customHeight="1">
      <c r="A103" s="134" t="s">
        <v>398</v>
      </c>
      <c r="B103" s="135">
        <v>11412</v>
      </c>
      <c r="C103" s="135">
        <v>502700</v>
      </c>
      <c r="D103" s="145">
        <f t="shared" si="7"/>
        <v>1440000</v>
      </c>
      <c r="E103" s="141">
        <f t="shared" si="8"/>
        <v>44.050122677882932</v>
      </c>
      <c r="F103" s="135">
        <v>12</v>
      </c>
      <c r="G103" s="135">
        <v>0.25</v>
      </c>
      <c r="H103" s="135">
        <v>360000</v>
      </c>
      <c r="I103" s="134" t="s">
        <v>1815</v>
      </c>
      <c r="J103" s="138">
        <f t="shared" si="9"/>
        <v>0.25</v>
      </c>
      <c r="K103" s="140">
        <f t="shared" si="10"/>
        <v>1440000</v>
      </c>
      <c r="L103" s="134" t="s">
        <v>1877</v>
      </c>
      <c r="M103" s="134" t="s">
        <v>15</v>
      </c>
      <c r="N103" s="137">
        <f t="shared" si="11"/>
        <v>1440000</v>
      </c>
      <c r="P103">
        <v>62</v>
      </c>
      <c r="Q103">
        <v>21.848673708610285</v>
      </c>
      <c r="R103">
        <v>0.1513262913897151</v>
      </c>
      <c r="S103" s="70">
        <f t="shared" si="5"/>
        <v>6.9261088067821396E-3</v>
      </c>
      <c r="T103">
        <f t="shared" si="6"/>
        <v>22</v>
      </c>
      <c r="U103" s="134" t="s">
        <v>1859</v>
      </c>
      <c r="Z103">
        <v>61</v>
      </c>
      <c r="AA103">
        <v>92.705365547854029</v>
      </c>
      <c r="AB103">
        <v>-34.705365547854029</v>
      </c>
      <c r="AJ103">
        <v>63</v>
      </c>
      <c r="AK103">
        <v>26.156193097464236</v>
      </c>
      <c r="AL103">
        <v>-2.1561930974642358</v>
      </c>
      <c r="AT103">
        <v>63</v>
      </c>
      <c r="AU103">
        <v>22.932513801724397</v>
      </c>
      <c r="AV103">
        <v>1.0674861982756028</v>
      </c>
      <c r="BD103" s="152">
        <v>5.1053458044098816</v>
      </c>
      <c r="BE103" s="152">
        <v>17.739220789439997</v>
      </c>
    </row>
    <row r="104" spans="1:57" ht="14.25" customHeight="1">
      <c r="A104" s="134" t="s">
        <v>398</v>
      </c>
      <c r="B104" s="135">
        <v>6564</v>
      </c>
      <c r="C104" s="135">
        <v>943700</v>
      </c>
      <c r="D104" s="145">
        <f t="shared" si="7"/>
        <v>1481777.7777777778</v>
      </c>
      <c r="E104" s="141">
        <f t="shared" si="8"/>
        <v>143.76904326630103</v>
      </c>
      <c r="F104" s="135">
        <v>15</v>
      </c>
      <c r="G104" s="135">
        <v>0.22500000000000001</v>
      </c>
      <c r="H104" s="135">
        <v>333400</v>
      </c>
      <c r="I104" s="134" t="s">
        <v>1815</v>
      </c>
      <c r="J104" s="138">
        <f t="shared" si="9"/>
        <v>0.22500000000000001</v>
      </c>
      <c r="K104" s="140">
        <f t="shared" si="10"/>
        <v>1481777.7777777778</v>
      </c>
      <c r="L104" s="134" t="s">
        <v>1878</v>
      </c>
      <c r="M104" s="134" t="s">
        <v>37</v>
      </c>
      <c r="N104" s="137">
        <f t="shared" si="11"/>
        <v>1481777.7777777778</v>
      </c>
      <c r="P104">
        <v>63</v>
      </c>
      <c r="Q104">
        <v>21.813828321874507</v>
      </c>
      <c r="R104">
        <v>2.1861716781254934</v>
      </c>
      <c r="S104" s="70">
        <f t="shared" si="5"/>
        <v>0.10021953257664729</v>
      </c>
      <c r="T104">
        <f t="shared" si="6"/>
        <v>24</v>
      </c>
      <c r="U104" s="134" t="s">
        <v>1860</v>
      </c>
      <c r="Z104">
        <v>62</v>
      </c>
      <c r="AA104">
        <v>21.256639335152848</v>
      </c>
      <c r="AB104">
        <v>0.74336066484715246</v>
      </c>
      <c r="AJ104">
        <v>64</v>
      </c>
      <c r="AK104">
        <v>23.237722131302181</v>
      </c>
      <c r="AL104">
        <v>-7.2377221313021813</v>
      </c>
      <c r="AT104">
        <v>64</v>
      </c>
      <c r="AU104">
        <v>21.399552704673173</v>
      </c>
      <c r="AV104">
        <v>-5.3995527046731731</v>
      </c>
      <c r="BD104" s="152">
        <v>9.4034492426427025</v>
      </c>
      <c r="BE104" s="152">
        <v>20.660342204279999</v>
      </c>
    </row>
    <row r="105" spans="1:57" ht="14.25" customHeight="1">
      <c r="A105" s="134" t="s">
        <v>398</v>
      </c>
      <c r="B105" s="135">
        <v>397410</v>
      </c>
      <c r="C105" s="135">
        <v>27628400</v>
      </c>
      <c r="D105" s="145">
        <f t="shared" si="7"/>
        <v>1388461.5384615385</v>
      </c>
      <c r="E105" s="141">
        <f t="shared" si="8"/>
        <v>69.521149442641104</v>
      </c>
      <c r="F105" s="135">
        <v>380</v>
      </c>
      <c r="G105" s="135">
        <v>17.16</v>
      </c>
      <c r="H105" s="135">
        <v>23826000</v>
      </c>
      <c r="I105" s="134" t="s">
        <v>1815</v>
      </c>
      <c r="J105" s="138">
        <f t="shared" si="9"/>
        <v>17.16</v>
      </c>
      <c r="K105" s="140">
        <f t="shared" si="10"/>
        <v>1388461.5384615385</v>
      </c>
      <c r="L105" s="134" t="s">
        <v>1879</v>
      </c>
      <c r="M105" s="134" t="s">
        <v>98</v>
      </c>
      <c r="N105" s="137">
        <f t="shared" si="11"/>
        <v>1388461.5384615385</v>
      </c>
      <c r="P105">
        <v>64</v>
      </c>
      <c r="Q105">
        <v>19.288917286535529</v>
      </c>
      <c r="R105">
        <v>-3.2889172865355292</v>
      </c>
      <c r="S105" s="70">
        <f t="shared" si="5"/>
        <v>-0.17050813364373391</v>
      </c>
      <c r="T105">
        <f t="shared" si="6"/>
        <v>16</v>
      </c>
      <c r="U105" s="134" t="s">
        <v>1861</v>
      </c>
      <c r="Z105">
        <v>63</v>
      </c>
      <c r="AA105">
        <v>23.663615020478339</v>
      </c>
      <c r="AB105">
        <v>0.33638497952166091</v>
      </c>
      <c r="AJ105">
        <v>65</v>
      </c>
      <c r="AK105">
        <v>52.713262885721278</v>
      </c>
      <c r="AL105">
        <v>-21.713262885721278</v>
      </c>
      <c r="AT105">
        <v>65</v>
      </c>
      <c r="AU105">
        <v>39.582425492139372</v>
      </c>
      <c r="AV105">
        <v>-8.5824254921393717</v>
      </c>
      <c r="BD105" s="152">
        <v>11.635176547608037</v>
      </c>
      <c r="BE105" s="152">
        <v>23.02023581776</v>
      </c>
    </row>
    <row r="106" spans="1:57" ht="14.25" customHeight="1">
      <c r="A106" s="134" t="s">
        <v>398</v>
      </c>
      <c r="B106" s="135">
        <v>15792</v>
      </c>
      <c r="C106" s="135">
        <v>1259000</v>
      </c>
      <c r="D106" s="145">
        <f t="shared" si="7"/>
        <v>1865584.4155844154</v>
      </c>
      <c r="E106" s="141">
        <f t="shared" si="8"/>
        <v>79.72391084093212</v>
      </c>
      <c r="F106" s="135">
        <v>17</v>
      </c>
      <c r="G106" s="135">
        <v>0.77</v>
      </c>
      <c r="H106" s="135">
        <v>1436500</v>
      </c>
      <c r="I106" s="134" t="s">
        <v>1815</v>
      </c>
      <c r="J106" s="138">
        <f t="shared" si="9"/>
        <v>0.77</v>
      </c>
      <c r="K106" s="140">
        <f t="shared" si="10"/>
        <v>1865584.4155844154</v>
      </c>
      <c r="L106" s="134" t="s">
        <v>1880</v>
      </c>
      <c r="M106" s="134" t="s">
        <v>28</v>
      </c>
      <c r="N106" s="137">
        <f t="shared" si="11"/>
        <v>1865584.4155844154</v>
      </c>
      <c r="P106">
        <v>65</v>
      </c>
      <c r="Q106">
        <v>46.248583346885752</v>
      </c>
      <c r="R106">
        <v>-15.248583346885752</v>
      </c>
      <c r="S106" s="70">
        <f t="shared" ref="S106:S169" si="12">R106/Q106</f>
        <v>-0.32970919849618591</v>
      </c>
      <c r="T106">
        <f t="shared" ref="T106:T169" si="13">R106+Q106</f>
        <v>31</v>
      </c>
      <c r="U106" s="134" t="s">
        <v>1412</v>
      </c>
      <c r="Z106">
        <v>64</v>
      </c>
      <c r="AA106">
        <v>22.089005430242853</v>
      </c>
      <c r="AB106">
        <v>-6.0890054302428531</v>
      </c>
      <c r="AJ106">
        <v>66</v>
      </c>
      <c r="AK106">
        <v>45.554669320621151</v>
      </c>
      <c r="AL106">
        <v>9.4453306793788485</v>
      </c>
      <c r="AT106">
        <v>66</v>
      </c>
      <c r="AU106">
        <v>35.982799648822514</v>
      </c>
      <c r="AV106">
        <v>19.017200351177486</v>
      </c>
      <c r="BD106" s="152">
        <v>30.235642824748926</v>
      </c>
      <c r="BE106" s="152">
        <v>36.761771833200001</v>
      </c>
    </row>
    <row r="107" spans="1:57" ht="14.25" customHeight="1">
      <c r="A107" s="134" t="s">
        <v>398</v>
      </c>
      <c r="B107" s="135">
        <v>12636</v>
      </c>
      <c r="C107" s="135">
        <v>1448700</v>
      </c>
      <c r="D107" s="145">
        <f t="shared" si="7"/>
        <v>5007407.4074074067</v>
      </c>
      <c r="E107" s="141">
        <f t="shared" si="8"/>
        <v>114.64862298195632</v>
      </c>
      <c r="F107" s="135">
        <v>16</v>
      </c>
      <c r="G107" s="135">
        <v>0.27</v>
      </c>
      <c r="H107" s="135">
        <v>1352000</v>
      </c>
      <c r="I107" s="134" t="s">
        <v>1815</v>
      </c>
      <c r="J107" s="138">
        <f t="shared" si="9"/>
        <v>0.27</v>
      </c>
      <c r="K107" s="140">
        <f t="shared" si="10"/>
        <v>5007407.4074074067</v>
      </c>
      <c r="L107" s="134" t="s">
        <v>1881</v>
      </c>
      <c r="M107" s="134" t="s">
        <v>28</v>
      </c>
      <c r="N107" s="137">
        <f t="shared" si="11"/>
        <v>5007407.4074074067</v>
      </c>
      <c r="P107">
        <v>66</v>
      </c>
      <c r="Q107">
        <v>40.142051348039878</v>
      </c>
      <c r="R107">
        <v>14.857948651960122</v>
      </c>
      <c r="S107" s="70">
        <f t="shared" si="12"/>
        <v>0.37013426451823894</v>
      </c>
      <c r="T107">
        <f t="shared" si="13"/>
        <v>55</v>
      </c>
      <c r="U107" s="134" t="s">
        <v>1862</v>
      </c>
      <c r="Z107">
        <v>65</v>
      </c>
      <c r="AA107">
        <v>46.818161370592527</v>
      </c>
      <c r="AB107">
        <v>-15.818161370592527</v>
      </c>
      <c r="AJ107">
        <v>67</v>
      </c>
      <c r="AK107">
        <v>24.855284875964962</v>
      </c>
      <c r="AL107">
        <v>-15.855284875964962</v>
      </c>
      <c r="AT107">
        <v>67</v>
      </c>
      <c r="AU107">
        <v>14.248744887737381</v>
      </c>
      <c r="AV107">
        <v>-5.2487448877373808</v>
      </c>
      <c r="BD107" s="152">
        <v>8.9659362044856703</v>
      </c>
      <c r="BE107" s="152">
        <v>24.054342247000001</v>
      </c>
    </row>
    <row r="108" spans="1:57" ht="14.25" customHeight="1">
      <c r="A108" s="134" t="s">
        <v>398</v>
      </c>
      <c r="B108" s="135">
        <v>19308</v>
      </c>
      <c r="C108" s="135">
        <v>68613400</v>
      </c>
      <c r="D108" s="145">
        <f t="shared" si="7"/>
        <v>269159.78630403109</v>
      </c>
      <c r="E108" s="141">
        <f t="shared" si="8"/>
        <v>3553.6254402320283</v>
      </c>
      <c r="F108" s="135">
        <v>326</v>
      </c>
      <c r="G108" s="135">
        <v>82.36</v>
      </c>
      <c r="H108" s="135">
        <v>22168000</v>
      </c>
      <c r="I108" s="134" t="s">
        <v>1815</v>
      </c>
      <c r="J108" s="138">
        <f t="shared" si="9"/>
        <v>82.36</v>
      </c>
      <c r="K108" s="140">
        <f t="shared" si="10"/>
        <v>269159.78630403109</v>
      </c>
      <c r="L108" s="134" t="s">
        <v>1882</v>
      </c>
      <c r="M108" s="134" t="s">
        <v>69</v>
      </c>
      <c r="N108" s="137">
        <f t="shared" si="11"/>
        <v>269159.78630403109</v>
      </c>
      <c r="P108">
        <v>67</v>
      </c>
      <c r="Q108">
        <v>16.366108950068536</v>
      </c>
      <c r="R108">
        <v>-7.3661089500685364</v>
      </c>
      <c r="S108" s="70">
        <f t="shared" si="12"/>
        <v>-0.45008309382161904</v>
      </c>
      <c r="T108">
        <f t="shared" si="13"/>
        <v>9</v>
      </c>
      <c r="U108" s="134" t="s">
        <v>1863</v>
      </c>
      <c r="Z108">
        <v>66</v>
      </c>
      <c r="AA108">
        <v>38.54973242310875</v>
      </c>
      <c r="AB108">
        <v>16.45026757689125</v>
      </c>
      <c r="AJ108">
        <v>68</v>
      </c>
      <c r="AK108">
        <v>33.214456285572723</v>
      </c>
      <c r="AL108">
        <v>1.785543714427277</v>
      </c>
      <c r="AT108">
        <v>68</v>
      </c>
      <c r="AU108">
        <v>30.125196828060091</v>
      </c>
      <c r="AV108">
        <v>4.8748031719399094</v>
      </c>
      <c r="BD108" s="152">
        <v>5.6753451851074237</v>
      </c>
      <c r="BE108" s="152">
        <v>15.160237478079999</v>
      </c>
    </row>
    <row r="109" spans="1:57" ht="14.25" customHeight="1">
      <c r="A109" s="134" t="s">
        <v>398</v>
      </c>
      <c r="B109" s="135">
        <v>5157</v>
      </c>
      <c r="C109" s="135">
        <v>747800</v>
      </c>
      <c r="D109" s="145">
        <f t="shared" si="7"/>
        <v>3184615.3846153845</v>
      </c>
      <c r="E109" s="141">
        <f t="shared" si="8"/>
        <v>145.00678689160364</v>
      </c>
      <c r="F109" s="135">
        <v>9</v>
      </c>
      <c r="G109" s="135">
        <v>0.13</v>
      </c>
      <c r="H109" s="135">
        <v>414000</v>
      </c>
      <c r="I109" s="134" t="s">
        <v>1815</v>
      </c>
      <c r="J109" s="138">
        <f t="shared" si="9"/>
        <v>0.13</v>
      </c>
      <c r="K109" s="140">
        <f t="shared" si="10"/>
        <v>3184615.3846153845</v>
      </c>
      <c r="L109" s="134" t="s">
        <v>1519</v>
      </c>
      <c r="M109" s="134" t="s">
        <v>154</v>
      </c>
      <c r="N109" s="137">
        <f t="shared" si="11"/>
        <v>3184615.3846153845</v>
      </c>
      <c r="P109">
        <v>68</v>
      </c>
      <c r="Q109">
        <v>29.803178190381164</v>
      </c>
      <c r="R109">
        <v>5.1968218096188359</v>
      </c>
      <c r="S109" s="70">
        <f t="shared" si="12"/>
        <v>0.17437139678264535</v>
      </c>
      <c r="T109">
        <f t="shared" si="13"/>
        <v>35</v>
      </c>
      <c r="U109" s="134" t="s">
        <v>1365</v>
      </c>
      <c r="Z109">
        <v>67</v>
      </c>
      <c r="AA109">
        <v>17.441027256979037</v>
      </c>
      <c r="AB109">
        <v>-8.4410272569790372</v>
      </c>
      <c r="AJ109">
        <v>69</v>
      </c>
      <c r="AK109">
        <v>59.131443668718518</v>
      </c>
      <c r="AL109">
        <v>-20.131443668718518</v>
      </c>
      <c r="AT109">
        <v>69</v>
      </c>
      <c r="AU109">
        <v>52.323984305230383</v>
      </c>
      <c r="AV109">
        <v>-13.323984305230383</v>
      </c>
      <c r="BD109" s="152">
        <v>14.723443462486433</v>
      </c>
      <c r="BE109" s="152">
        <v>20.926684826919999</v>
      </c>
    </row>
    <row r="110" spans="1:57" ht="14.25" customHeight="1">
      <c r="A110" s="134" t="s">
        <v>398</v>
      </c>
      <c r="B110" s="135">
        <v>14662</v>
      </c>
      <c r="C110" s="135">
        <v>1690400</v>
      </c>
      <c r="D110" s="145">
        <f t="shared" si="7"/>
        <v>2822222.2222222225</v>
      </c>
      <c r="E110" s="141">
        <f t="shared" si="8"/>
        <v>115.29122902741781</v>
      </c>
      <c r="F110" s="135">
        <v>16</v>
      </c>
      <c r="G110" s="135">
        <v>0.36</v>
      </c>
      <c r="H110" s="135">
        <v>1016000</v>
      </c>
      <c r="I110" s="134" t="s">
        <v>1815</v>
      </c>
      <c r="J110" s="138">
        <f t="shared" si="9"/>
        <v>0.36</v>
      </c>
      <c r="K110" s="140">
        <f t="shared" si="10"/>
        <v>2822222.2222222225</v>
      </c>
      <c r="L110" s="134" t="s">
        <v>1110</v>
      </c>
      <c r="M110" s="134" t="s">
        <v>31</v>
      </c>
      <c r="N110" s="137">
        <f t="shared" si="11"/>
        <v>2822222.2222222225</v>
      </c>
      <c r="P110">
        <v>69</v>
      </c>
      <c r="Q110">
        <v>56.863582256193297</v>
      </c>
      <c r="R110">
        <v>-17.863582256193297</v>
      </c>
      <c r="S110" s="70">
        <f t="shared" si="12"/>
        <v>-0.31414802844658429</v>
      </c>
      <c r="T110">
        <f t="shared" si="13"/>
        <v>39</v>
      </c>
      <c r="U110" s="134" t="s">
        <v>1864</v>
      </c>
      <c r="Z110">
        <v>68</v>
      </c>
      <c r="AA110">
        <v>30.274747338439798</v>
      </c>
      <c r="AB110">
        <v>4.7252526615602015</v>
      </c>
      <c r="AJ110">
        <v>70</v>
      </c>
      <c r="AK110">
        <v>27.608655221761015</v>
      </c>
      <c r="AL110">
        <v>2.3913447782389845</v>
      </c>
      <c r="AT110">
        <v>70</v>
      </c>
      <c r="AU110">
        <v>26.991945865902899</v>
      </c>
      <c r="AV110">
        <v>3.008054134097101</v>
      </c>
      <c r="BD110" s="152">
        <v>21.444301025161604</v>
      </c>
      <c r="BE110" s="152">
        <v>24.448515095519998</v>
      </c>
    </row>
    <row r="111" spans="1:57" ht="14.25" customHeight="1">
      <c r="A111" s="134" t="s">
        <v>398</v>
      </c>
      <c r="B111" s="135">
        <v>8571</v>
      </c>
      <c r="C111" s="135">
        <v>998200</v>
      </c>
      <c r="D111" s="145">
        <f t="shared" si="7"/>
        <v>800330.03300330031</v>
      </c>
      <c r="E111" s="141">
        <f t="shared" si="8"/>
        <v>116.46248979115623</v>
      </c>
      <c r="F111" s="135">
        <v>11</v>
      </c>
      <c r="G111" s="135">
        <v>0.30299999999999999</v>
      </c>
      <c r="H111" s="135">
        <v>242500</v>
      </c>
      <c r="I111" s="134" t="s">
        <v>1815</v>
      </c>
      <c r="J111" s="138">
        <f t="shared" si="9"/>
        <v>0.30299999999999999</v>
      </c>
      <c r="K111" s="140">
        <f t="shared" si="10"/>
        <v>800330.03300330031</v>
      </c>
      <c r="L111" s="134" t="s">
        <v>1883</v>
      </c>
      <c r="M111" s="134" t="s">
        <v>27</v>
      </c>
      <c r="N111" s="137">
        <f t="shared" si="11"/>
        <v>800330.03300330031</v>
      </c>
      <c r="P111">
        <v>70</v>
      </c>
      <c r="Q111">
        <v>24.851361575722766</v>
      </c>
      <c r="R111">
        <v>5.1486384242772338</v>
      </c>
      <c r="S111" s="70">
        <f t="shared" si="12"/>
        <v>0.2071773173710903</v>
      </c>
      <c r="T111">
        <f t="shared" si="13"/>
        <v>30</v>
      </c>
      <c r="U111" s="134" t="s">
        <v>1865</v>
      </c>
      <c r="Z111">
        <v>69</v>
      </c>
      <c r="AA111">
        <v>31.577691756581718</v>
      </c>
      <c r="AB111">
        <v>7.4223082434182821</v>
      </c>
      <c r="AJ111">
        <v>71</v>
      </c>
      <c r="AK111">
        <v>24.348552971918547</v>
      </c>
      <c r="AL111">
        <v>-9.3485529719185472</v>
      </c>
      <c r="AT111">
        <v>71</v>
      </c>
      <c r="AU111">
        <v>20.175318641629048</v>
      </c>
      <c r="AV111">
        <v>-5.1753186416290475</v>
      </c>
      <c r="BD111" s="152">
        <v>9.0378280182673425</v>
      </c>
      <c r="BE111" s="152">
        <v>19.65676705804</v>
      </c>
    </row>
    <row r="112" spans="1:57" ht="14.25" customHeight="1">
      <c r="A112" s="134" t="s">
        <v>398</v>
      </c>
      <c r="B112" s="135">
        <v>83968</v>
      </c>
      <c r="C112" s="135">
        <v>14456000</v>
      </c>
      <c r="D112" s="145">
        <f t="shared" si="7"/>
        <v>269879.51807228912</v>
      </c>
      <c r="E112" s="141">
        <f t="shared" si="8"/>
        <v>172.1608231707317</v>
      </c>
      <c r="F112" s="135">
        <v>127</v>
      </c>
      <c r="G112" s="135">
        <v>8.3000000000000007</v>
      </c>
      <c r="H112" s="135">
        <v>2240000</v>
      </c>
      <c r="I112" s="134" t="s">
        <v>1815</v>
      </c>
      <c r="J112" s="138">
        <f t="shared" si="9"/>
        <v>8.3000000000000007</v>
      </c>
      <c r="K112" s="140">
        <f t="shared" si="10"/>
        <v>269879.51807228912</v>
      </c>
      <c r="L112" s="134" t="s">
        <v>1630</v>
      </c>
      <c r="M112" s="134" t="s">
        <v>165</v>
      </c>
      <c r="N112" s="137">
        <f t="shared" si="11"/>
        <v>269879.51807228912</v>
      </c>
      <c r="P112">
        <v>71</v>
      </c>
      <c r="Q112">
        <v>19.273335955041272</v>
      </c>
      <c r="R112">
        <v>-4.2733359550412722</v>
      </c>
      <c r="S112" s="70">
        <f t="shared" si="12"/>
        <v>-0.22172269320732241</v>
      </c>
      <c r="T112">
        <f t="shared" si="13"/>
        <v>15</v>
      </c>
      <c r="U112" s="134" t="s">
        <v>1866</v>
      </c>
      <c r="Z112">
        <v>70</v>
      </c>
      <c r="AA112">
        <v>23.524838275885635</v>
      </c>
      <c r="AB112">
        <v>6.4751617241143649</v>
      </c>
      <c r="AJ112">
        <v>72</v>
      </c>
      <c r="AK112">
        <v>629.1785889556453</v>
      </c>
      <c r="AL112">
        <v>-237.1785889556453</v>
      </c>
      <c r="AT112">
        <v>72</v>
      </c>
      <c r="AU112">
        <v>396.79027791134155</v>
      </c>
      <c r="AV112">
        <v>-4.7902779113415477</v>
      </c>
      <c r="BD112" s="152">
        <v>214.23760506938268</v>
      </c>
      <c r="BE112" s="152">
        <v>164.4839223868</v>
      </c>
    </row>
    <row r="113" spans="1:57" ht="14.25" customHeight="1">
      <c r="A113" s="134" t="s">
        <v>398</v>
      </c>
      <c r="B113" s="135">
        <v>18522</v>
      </c>
      <c r="C113" s="135">
        <v>2546200</v>
      </c>
      <c r="D113" s="145">
        <f t="shared" si="7"/>
        <v>7082692.307692307</v>
      </c>
      <c r="E113" s="141">
        <f t="shared" si="8"/>
        <v>137.46895583630277</v>
      </c>
      <c r="F113" s="135">
        <v>29</v>
      </c>
      <c r="G113" s="135">
        <v>0.26</v>
      </c>
      <c r="H113" s="135">
        <v>1841500</v>
      </c>
      <c r="I113" s="134" t="s">
        <v>1815</v>
      </c>
      <c r="J113" s="138">
        <f t="shared" si="9"/>
        <v>0.26</v>
      </c>
      <c r="K113" s="140">
        <f t="shared" si="10"/>
        <v>7082692.307692307</v>
      </c>
      <c r="L113" s="134" t="s">
        <v>1126</v>
      </c>
      <c r="M113" s="134" t="s">
        <v>31</v>
      </c>
      <c r="N113" s="137">
        <f t="shared" si="11"/>
        <v>7082692.307692307</v>
      </c>
      <c r="P113">
        <v>72</v>
      </c>
      <c r="Q113">
        <v>574.37317273051644</v>
      </c>
      <c r="R113">
        <v>-182.37317273051644</v>
      </c>
      <c r="S113" s="70">
        <f t="shared" si="12"/>
        <v>-0.31751687124162048</v>
      </c>
      <c r="T113">
        <f t="shared" si="13"/>
        <v>392</v>
      </c>
      <c r="U113" s="134" t="s">
        <v>1297</v>
      </c>
      <c r="Z113">
        <v>71</v>
      </c>
      <c r="AA113">
        <v>20.749429809666132</v>
      </c>
      <c r="AB113">
        <v>-5.7494298096661325</v>
      </c>
      <c r="AJ113">
        <v>73</v>
      </c>
      <c r="AK113">
        <v>74.128083351963468</v>
      </c>
      <c r="AL113">
        <v>81.871916648036532</v>
      </c>
      <c r="AT113">
        <v>73</v>
      </c>
      <c r="AU113">
        <v>161.11988373885578</v>
      </c>
      <c r="AV113">
        <v>-5.1198837388557763</v>
      </c>
      <c r="BD113" s="152">
        <v>31.414668570768345</v>
      </c>
      <c r="BE113" s="152">
        <v>30.571711620399999</v>
      </c>
    </row>
    <row r="114" spans="1:57" ht="14.25" customHeight="1">
      <c r="A114" s="134" t="s">
        <v>398</v>
      </c>
      <c r="B114" s="135">
        <v>4608</v>
      </c>
      <c r="C114" s="135">
        <v>653100</v>
      </c>
      <c r="D114" s="145">
        <f t="shared" si="7"/>
        <v>4312500</v>
      </c>
      <c r="E114" s="141">
        <f t="shared" si="8"/>
        <v>141.73177083333334</v>
      </c>
      <c r="F114" s="135">
        <v>9</v>
      </c>
      <c r="G114" s="135">
        <v>0.08</v>
      </c>
      <c r="H114" s="135">
        <v>345000</v>
      </c>
      <c r="I114" s="134" t="s">
        <v>1815</v>
      </c>
      <c r="J114" s="138">
        <f t="shared" si="9"/>
        <v>0.08</v>
      </c>
      <c r="K114" s="140">
        <f t="shared" si="10"/>
        <v>4312500</v>
      </c>
      <c r="L114" s="134" t="s">
        <v>1884</v>
      </c>
      <c r="M114" s="134" t="s">
        <v>159</v>
      </c>
      <c r="N114" s="137">
        <f t="shared" si="11"/>
        <v>4312500</v>
      </c>
      <c r="P114">
        <v>73</v>
      </c>
      <c r="Q114">
        <v>124.3592079637484</v>
      </c>
      <c r="R114">
        <v>31.640792036251597</v>
      </c>
      <c r="S114" s="70">
        <f t="shared" si="12"/>
        <v>0.25443063327868021</v>
      </c>
      <c r="T114">
        <f t="shared" si="13"/>
        <v>156</v>
      </c>
      <c r="U114" s="134" t="s">
        <v>1867</v>
      </c>
      <c r="Z114">
        <v>72</v>
      </c>
      <c r="AA114">
        <v>563.94887179189004</v>
      </c>
      <c r="AB114">
        <v>-171.94887179189004</v>
      </c>
      <c r="AJ114">
        <v>74</v>
      </c>
      <c r="AK114">
        <v>39.608930312825095</v>
      </c>
      <c r="AL114">
        <v>60.391069687174905</v>
      </c>
      <c r="AT114">
        <v>74</v>
      </c>
      <c r="AU114">
        <v>71.492156137400102</v>
      </c>
      <c r="AV114">
        <v>28.507843862599898</v>
      </c>
      <c r="BD114" s="152">
        <v>7.2302624146138736</v>
      </c>
      <c r="BE114" s="152">
        <v>20.27670135448</v>
      </c>
    </row>
    <row r="115" spans="1:57" ht="14.25" customHeight="1">
      <c r="A115" s="134" t="s">
        <v>398</v>
      </c>
      <c r="B115" s="135">
        <v>7395</v>
      </c>
      <c r="C115" s="135">
        <v>667300</v>
      </c>
      <c r="D115" s="145">
        <f t="shared" si="7"/>
        <v>921951.21951219521</v>
      </c>
      <c r="E115" s="141">
        <f t="shared" si="8"/>
        <v>90.236646382691006</v>
      </c>
      <c r="F115" s="135">
        <v>14</v>
      </c>
      <c r="G115" s="135">
        <v>0.41</v>
      </c>
      <c r="H115" s="135">
        <v>378000</v>
      </c>
      <c r="I115" s="134" t="s">
        <v>1815</v>
      </c>
      <c r="J115" s="138">
        <f t="shared" si="9"/>
        <v>0.41</v>
      </c>
      <c r="K115" s="140">
        <f t="shared" si="10"/>
        <v>921951.21951219521</v>
      </c>
      <c r="L115" s="134" t="s">
        <v>992</v>
      </c>
      <c r="M115" s="134" t="s">
        <v>246</v>
      </c>
      <c r="N115" s="137">
        <f t="shared" si="11"/>
        <v>921951.21951219521</v>
      </c>
      <c r="P115">
        <v>74</v>
      </c>
      <c r="Q115">
        <v>55.869254563597636</v>
      </c>
      <c r="R115">
        <v>44.130745436402364</v>
      </c>
      <c r="S115" s="70">
        <f t="shared" si="12"/>
        <v>0.78989322089785574</v>
      </c>
      <c r="T115">
        <f t="shared" si="13"/>
        <v>100</v>
      </c>
      <c r="U115" s="134" t="s">
        <v>1427</v>
      </c>
      <c r="Z115">
        <v>73</v>
      </c>
      <c r="AA115">
        <v>125.93004126567961</v>
      </c>
      <c r="AB115">
        <v>30.069958734320394</v>
      </c>
      <c r="AJ115">
        <v>75</v>
      </c>
      <c r="AK115">
        <v>24.028511769362918</v>
      </c>
      <c r="AL115">
        <v>-10.028511769362918</v>
      </c>
      <c r="AT115">
        <v>75</v>
      </c>
      <c r="AU115">
        <v>19.096416187678695</v>
      </c>
      <c r="AV115">
        <v>-5.0964161876786953</v>
      </c>
      <c r="BD115" s="152">
        <v>5.4226968109604048</v>
      </c>
      <c r="BE115" s="152">
        <v>16.59328270352</v>
      </c>
    </row>
    <row r="116" spans="1:57" ht="14.25" customHeight="1">
      <c r="A116" s="134" t="s">
        <v>398</v>
      </c>
      <c r="B116" s="135">
        <v>14880</v>
      </c>
      <c r="C116" s="135">
        <v>1813900</v>
      </c>
      <c r="D116" s="145">
        <f t="shared" si="7"/>
        <v>1304347.8260869565</v>
      </c>
      <c r="E116" s="141">
        <f t="shared" si="8"/>
        <v>121.90188172043011</v>
      </c>
      <c r="F116" s="135">
        <v>36</v>
      </c>
      <c r="G116" s="135">
        <v>1.38</v>
      </c>
      <c r="H116" s="135">
        <v>1800000</v>
      </c>
      <c r="I116" s="134" t="s">
        <v>1815</v>
      </c>
      <c r="J116" s="138">
        <f t="shared" si="9"/>
        <v>1.38</v>
      </c>
      <c r="K116" s="140">
        <f t="shared" si="10"/>
        <v>1304347.8260869565</v>
      </c>
      <c r="L116" s="134" t="s">
        <v>1885</v>
      </c>
      <c r="M116" s="134" t="s">
        <v>69</v>
      </c>
      <c r="N116" s="137">
        <f t="shared" si="11"/>
        <v>1304347.8260869565</v>
      </c>
      <c r="P116">
        <v>75</v>
      </c>
      <c r="Q116">
        <v>18.504395050436255</v>
      </c>
      <c r="R116">
        <v>-4.5043950504362549</v>
      </c>
      <c r="S116" s="70">
        <f t="shared" si="12"/>
        <v>-0.24342298346738228</v>
      </c>
      <c r="T116">
        <f t="shared" si="13"/>
        <v>14</v>
      </c>
      <c r="U116" s="134" t="s">
        <v>1868</v>
      </c>
      <c r="Z116">
        <v>74</v>
      </c>
      <c r="AA116">
        <v>58.129506579114448</v>
      </c>
      <c r="AB116">
        <v>41.870493420885552</v>
      </c>
      <c r="AJ116">
        <v>76</v>
      </c>
      <c r="AK116">
        <v>30.433992504639683</v>
      </c>
      <c r="AL116">
        <v>-8.4339925046396829</v>
      </c>
      <c r="AT116">
        <v>76</v>
      </c>
      <c r="AU116">
        <v>37.030500966357252</v>
      </c>
      <c r="AV116">
        <v>-15.030500966357252</v>
      </c>
      <c r="BD116" s="152">
        <v>6.9632356777105198</v>
      </c>
      <c r="BE116" s="152">
        <v>17.720135278519997</v>
      </c>
    </row>
    <row r="117" spans="1:57" ht="14.25" customHeight="1">
      <c r="A117" s="134" t="s">
        <v>398</v>
      </c>
      <c r="B117" s="135">
        <v>22097</v>
      </c>
      <c r="C117" s="135">
        <v>6061800</v>
      </c>
      <c r="D117" s="145">
        <f t="shared" si="7"/>
        <v>8172962.9629629627</v>
      </c>
      <c r="E117" s="141">
        <f t="shared" si="8"/>
        <v>274.32683169661038</v>
      </c>
      <c r="F117" s="135">
        <v>22</v>
      </c>
      <c r="G117" s="135">
        <v>0.27</v>
      </c>
      <c r="H117" s="135">
        <v>2206700</v>
      </c>
      <c r="I117" s="134" t="s">
        <v>1815</v>
      </c>
      <c r="J117" s="138">
        <f t="shared" si="9"/>
        <v>0.27</v>
      </c>
      <c r="K117" s="140">
        <f t="shared" si="10"/>
        <v>8172962.9629629627</v>
      </c>
      <c r="L117" s="134" t="s">
        <v>1886</v>
      </c>
      <c r="M117" s="134" t="s">
        <v>24</v>
      </c>
      <c r="N117" s="137">
        <f t="shared" si="11"/>
        <v>8172962.9629629627</v>
      </c>
      <c r="P117">
        <v>76</v>
      </c>
      <c r="Q117">
        <v>31.9172703198923</v>
      </c>
      <c r="R117">
        <v>-9.9172703198922996</v>
      </c>
      <c r="S117" s="70">
        <f t="shared" si="12"/>
        <v>-0.31071799751344664</v>
      </c>
      <c r="T117">
        <f t="shared" si="13"/>
        <v>22</v>
      </c>
      <c r="U117" s="134" t="s">
        <v>1869</v>
      </c>
      <c r="Z117">
        <v>75</v>
      </c>
      <c r="AA117">
        <v>22.629304173648759</v>
      </c>
      <c r="AB117">
        <v>-8.6293041736487588</v>
      </c>
      <c r="AJ117">
        <v>77</v>
      </c>
      <c r="AK117">
        <v>34.096686267220782</v>
      </c>
      <c r="AL117">
        <v>1.9033137327792176</v>
      </c>
      <c r="AT117">
        <v>77</v>
      </c>
      <c r="AU117">
        <v>38.51501819371056</v>
      </c>
      <c r="AV117">
        <v>-2.51501819371056</v>
      </c>
      <c r="BD117" s="152">
        <v>4.6657787144305152</v>
      </c>
      <c r="BE117" s="152">
        <v>14.850201313159999</v>
      </c>
    </row>
    <row r="118" spans="1:57" ht="14.25" customHeight="1">
      <c r="A118" s="134" t="s">
        <v>398</v>
      </c>
      <c r="B118" s="135">
        <v>8634</v>
      </c>
      <c r="C118" s="135">
        <v>1468600</v>
      </c>
      <c r="D118" s="145">
        <f t="shared" si="7"/>
        <v>126644.73684210527</v>
      </c>
      <c r="E118" s="141">
        <f t="shared" si="8"/>
        <v>170.09497336113043</v>
      </c>
      <c r="F118" s="135">
        <v>11</v>
      </c>
      <c r="G118" s="135">
        <v>3.04</v>
      </c>
      <c r="H118" s="135">
        <v>385000</v>
      </c>
      <c r="I118" s="134" t="s">
        <v>1815</v>
      </c>
      <c r="J118" s="138">
        <f t="shared" si="9"/>
        <v>3.04</v>
      </c>
      <c r="K118" s="140">
        <f t="shared" si="10"/>
        <v>126644.73684210527</v>
      </c>
      <c r="L118" s="134" t="s">
        <v>1887</v>
      </c>
      <c r="M118" s="134" t="s">
        <v>12</v>
      </c>
      <c r="N118" s="137">
        <f t="shared" si="11"/>
        <v>126644.73684210527</v>
      </c>
      <c r="P118">
        <v>77</v>
      </c>
      <c r="Q118">
        <v>34.848682976370462</v>
      </c>
      <c r="R118">
        <v>1.151317023629538</v>
      </c>
      <c r="S118" s="70">
        <f t="shared" si="12"/>
        <v>3.3037605019684717E-2</v>
      </c>
      <c r="T118">
        <f t="shared" si="13"/>
        <v>36</v>
      </c>
      <c r="U118" s="134" t="s">
        <v>1870</v>
      </c>
      <c r="Z118">
        <v>76</v>
      </c>
      <c r="AA118">
        <v>34.94600159479603</v>
      </c>
      <c r="AB118">
        <v>-12.94600159479603</v>
      </c>
      <c r="AJ118">
        <v>78</v>
      </c>
      <c r="AK118">
        <v>23.983214932493272</v>
      </c>
      <c r="AL118">
        <v>-14.983214932493272</v>
      </c>
      <c r="AT118">
        <v>78</v>
      </c>
      <c r="AU118">
        <v>17.624215198384189</v>
      </c>
      <c r="AV118">
        <v>-8.6242151983841886</v>
      </c>
      <c r="BD118" s="152">
        <v>4.6534544034965144</v>
      </c>
      <c r="BE118" s="152">
        <v>14.3738106134</v>
      </c>
    </row>
    <row r="119" spans="1:57" ht="14.25" customHeight="1">
      <c r="A119" s="134" t="s">
        <v>398</v>
      </c>
      <c r="B119" s="135">
        <v>48640</v>
      </c>
      <c r="C119" s="135">
        <v>2626700</v>
      </c>
      <c r="D119" s="145">
        <f t="shared" si="7"/>
        <v>165783.13253012046</v>
      </c>
      <c r="E119" s="141">
        <f t="shared" si="8"/>
        <v>54.002878289473685</v>
      </c>
      <c r="F119" s="135">
        <v>32</v>
      </c>
      <c r="G119" s="135">
        <v>8.3000000000000007</v>
      </c>
      <c r="H119" s="135">
        <v>1376000</v>
      </c>
      <c r="I119" s="134" t="s">
        <v>1815</v>
      </c>
      <c r="J119" s="138">
        <f t="shared" si="9"/>
        <v>8.3000000000000007</v>
      </c>
      <c r="K119" s="140">
        <f t="shared" si="10"/>
        <v>165783.13253012046</v>
      </c>
      <c r="L119" s="134" t="s">
        <v>1159</v>
      </c>
      <c r="M119" s="134" t="s">
        <v>15</v>
      </c>
      <c r="N119" s="137">
        <f t="shared" si="11"/>
        <v>165783.13253012046</v>
      </c>
      <c r="P119">
        <v>78</v>
      </c>
      <c r="Q119">
        <v>17.682704612949795</v>
      </c>
      <c r="R119">
        <v>-8.6827046129497951</v>
      </c>
      <c r="S119" s="70">
        <f t="shared" si="12"/>
        <v>-0.49102808665316289</v>
      </c>
      <c r="T119">
        <f t="shared" si="13"/>
        <v>9</v>
      </c>
      <c r="U119" s="134" t="s">
        <v>1871</v>
      </c>
      <c r="Z119">
        <v>77</v>
      </c>
      <c r="AA119">
        <v>37.954470206977518</v>
      </c>
      <c r="AB119">
        <v>-1.9544702069775184</v>
      </c>
      <c r="AJ119">
        <v>79</v>
      </c>
      <c r="AK119">
        <v>52.457991926540004</v>
      </c>
      <c r="AL119">
        <v>11.542008073459996</v>
      </c>
      <c r="AT119">
        <v>79</v>
      </c>
      <c r="AU119">
        <v>64.413603583742571</v>
      </c>
      <c r="AV119">
        <v>-0.41360358374257089</v>
      </c>
      <c r="BD119" s="152">
        <v>4.2929683086769872</v>
      </c>
      <c r="BE119" s="152">
        <v>15.390857617</v>
      </c>
    </row>
    <row r="120" spans="1:57" ht="14.25" customHeight="1">
      <c r="A120" s="134" t="s">
        <v>398</v>
      </c>
      <c r="B120" s="135">
        <v>172920</v>
      </c>
      <c r="C120" s="135">
        <v>14466000</v>
      </c>
      <c r="D120" s="145">
        <f t="shared" si="7"/>
        <v>703296.70329670329</v>
      </c>
      <c r="E120" s="141">
        <f t="shared" si="8"/>
        <v>83.657182512144345</v>
      </c>
      <c r="F120" s="135">
        <v>160</v>
      </c>
      <c r="G120" s="135">
        <v>9.1</v>
      </c>
      <c r="H120" s="135">
        <v>6400000</v>
      </c>
      <c r="I120" s="134" t="s">
        <v>1815</v>
      </c>
      <c r="J120" s="138">
        <f t="shared" si="9"/>
        <v>9.1</v>
      </c>
      <c r="K120" s="140">
        <f t="shared" si="10"/>
        <v>703296.70329670329</v>
      </c>
      <c r="L120" s="134" t="s">
        <v>1888</v>
      </c>
      <c r="M120" s="134" t="s">
        <v>26</v>
      </c>
      <c r="N120" s="137">
        <f t="shared" si="11"/>
        <v>703296.70329670329</v>
      </c>
      <c r="P120">
        <v>79</v>
      </c>
      <c r="Q120">
        <v>59.515207918141982</v>
      </c>
      <c r="R120">
        <v>4.4847920818580178</v>
      </c>
      <c r="S120" s="70">
        <f t="shared" si="12"/>
        <v>7.5355396355608159E-2</v>
      </c>
      <c r="T120">
        <f t="shared" si="13"/>
        <v>64</v>
      </c>
      <c r="U120" s="134" t="s">
        <v>1872</v>
      </c>
      <c r="Z120">
        <v>78</v>
      </c>
      <c r="AA120">
        <v>21.331375396564738</v>
      </c>
      <c r="AB120">
        <v>-12.331375396564738</v>
      </c>
      <c r="AJ120">
        <v>80</v>
      </c>
      <c r="AK120">
        <v>45.688443156610006</v>
      </c>
      <c r="AL120">
        <v>-25.688443156610006</v>
      </c>
      <c r="AT120">
        <v>80</v>
      </c>
      <c r="AU120">
        <v>33.677199884216279</v>
      </c>
      <c r="AV120">
        <v>-13.677199884216279</v>
      </c>
      <c r="BD120" s="152">
        <v>5.8848584709854395</v>
      </c>
      <c r="BE120" s="152">
        <v>23.683923156679999</v>
      </c>
    </row>
    <row r="121" spans="1:57" ht="14.25" customHeight="1">
      <c r="A121" s="134" t="s">
        <v>398</v>
      </c>
      <c r="B121" s="135">
        <v>312503</v>
      </c>
      <c r="C121" s="135">
        <v>54740000</v>
      </c>
      <c r="D121" s="145">
        <f t="shared" si="7"/>
        <v>112049.96326230714</v>
      </c>
      <c r="E121" s="141">
        <f t="shared" si="8"/>
        <v>175.16631840334333</v>
      </c>
      <c r="F121" s="135">
        <v>244</v>
      </c>
      <c r="G121" s="135">
        <v>54.44</v>
      </c>
      <c r="H121" s="135">
        <v>6100000</v>
      </c>
      <c r="I121" s="134" t="s">
        <v>1815</v>
      </c>
      <c r="J121" s="138">
        <f t="shared" si="9"/>
        <v>54.44</v>
      </c>
      <c r="K121" s="140">
        <f t="shared" si="10"/>
        <v>112049.96326230714</v>
      </c>
      <c r="L121" s="134" t="s">
        <v>1889</v>
      </c>
      <c r="M121" s="134" t="s">
        <v>251</v>
      </c>
      <c r="N121" s="137">
        <f t="shared" si="11"/>
        <v>112049.96326230714</v>
      </c>
      <c r="P121">
        <v>80</v>
      </c>
      <c r="Q121">
        <v>38.974225011636541</v>
      </c>
      <c r="R121">
        <v>-18.974225011636541</v>
      </c>
      <c r="S121" s="70">
        <f t="shared" si="12"/>
        <v>-0.48684034143004518</v>
      </c>
      <c r="T121">
        <f t="shared" si="13"/>
        <v>20</v>
      </c>
      <c r="U121" s="134" t="s">
        <v>1133</v>
      </c>
      <c r="Z121">
        <v>79</v>
      </c>
      <c r="AA121">
        <v>58.63620077387057</v>
      </c>
      <c r="AB121">
        <v>5.3637992261294301</v>
      </c>
      <c r="AJ121">
        <v>81</v>
      </c>
      <c r="AK121">
        <v>27.956213194377646</v>
      </c>
      <c r="AL121">
        <v>-3.9562131943776464</v>
      </c>
      <c r="AT121">
        <v>81</v>
      </c>
      <c r="AU121">
        <v>28.548718356534458</v>
      </c>
      <c r="AV121">
        <v>-4.548718356534458</v>
      </c>
      <c r="BD121" s="152">
        <v>11.079555529666827</v>
      </c>
      <c r="BE121" s="152">
        <v>22.314601107479998</v>
      </c>
    </row>
    <row r="122" spans="1:57" ht="14.25" customHeight="1">
      <c r="A122" s="134" t="s">
        <v>398</v>
      </c>
      <c r="B122" s="135">
        <v>17268</v>
      </c>
      <c r="C122" s="135">
        <v>1977400</v>
      </c>
      <c r="D122" s="145">
        <f t="shared" si="7"/>
        <v>2485714.2857142854</v>
      </c>
      <c r="E122" s="141">
        <f t="shared" si="8"/>
        <v>114.5123928654158</v>
      </c>
      <c r="F122" s="135">
        <v>13</v>
      </c>
      <c r="G122" s="135">
        <v>0.28000000000000003</v>
      </c>
      <c r="H122" s="135">
        <v>696000</v>
      </c>
      <c r="I122" s="134" t="s">
        <v>1815</v>
      </c>
      <c r="J122" s="138">
        <f t="shared" si="9"/>
        <v>0.28000000000000003</v>
      </c>
      <c r="K122" s="140">
        <f t="shared" si="10"/>
        <v>2485714.2857142854</v>
      </c>
      <c r="L122" s="134" t="s">
        <v>1657</v>
      </c>
      <c r="M122" s="134" t="s">
        <v>66</v>
      </c>
      <c r="N122" s="137">
        <f t="shared" si="11"/>
        <v>2485714.2857142854</v>
      </c>
      <c r="P122">
        <v>81</v>
      </c>
      <c r="Q122">
        <v>25.894469151553345</v>
      </c>
      <c r="R122">
        <v>-1.8944691515533449</v>
      </c>
      <c r="S122" s="70">
        <f t="shared" si="12"/>
        <v>-7.3161150377925407E-2</v>
      </c>
      <c r="T122">
        <f t="shared" si="13"/>
        <v>24</v>
      </c>
      <c r="U122" s="134" t="s">
        <v>1873</v>
      </c>
      <c r="Z122">
        <v>80</v>
      </c>
      <c r="AA122">
        <v>35.13917221238593</v>
      </c>
      <c r="AB122">
        <v>-15.13917221238593</v>
      </c>
      <c r="AJ122">
        <v>82</v>
      </c>
      <c r="AK122">
        <v>23.997184984985779</v>
      </c>
      <c r="AL122">
        <v>-9.997184984985779</v>
      </c>
      <c r="AT122">
        <v>82</v>
      </c>
      <c r="AU122">
        <v>22.633639758164328</v>
      </c>
      <c r="AV122">
        <v>-8.6336397581643283</v>
      </c>
      <c r="BD122" s="152">
        <v>4.5928598747376768</v>
      </c>
      <c r="BE122" s="152">
        <v>16.79059461624</v>
      </c>
    </row>
    <row r="123" spans="1:57" ht="14.25" customHeight="1">
      <c r="A123" s="134" t="s">
        <v>398</v>
      </c>
      <c r="B123" s="135">
        <v>53503</v>
      </c>
      <c r="C123" s="135">
        <v>5039700</v>
      </c>
      <c r="D123" s="145">
        <f t="shared" si="7"/>
        <v>682126.69683257921</v>
      </c>
      <c r="E123" s="141">
        <f t="shared" si="8"/>
        <v>94.194718053193284</v>
      </c>
      <c r="F123" s="135">
        <v>45</v>
      </c>
      <c r="G123" s="135">
        <v>2.21</v>
      </c>
      <c r="H123" s="135">
        <v>1507500</v>
      </c>
      <c r="I123" s="134" t="s">
        <v>1815</v>
      </c>
      <c r="J123" s="138">
        <f t="shared" si="9"/>
        <v>2.21</v>
      </c>
      <c r="K123" s="140">
        <f t="shared" si="10"/>
        <v>682126.69683257921</v>
      </c>
      <c r="L123" s="134" t="s">
        <v>1890</v>
      </c>
      <c r="M123" s="134" t="s">
        <v>162</v>
      </c>
      <c r="N123" s="137">
        <f t="shared" si="11"/>
        <v>682126.69683257921</v>
      </c>
      <c r="P123">
        <v>82</v>
      </c>
      <c r="Q123">
        <v>20.39716588004373</v>
      </c>
      <c r="R123">
        <v>-6.3971658800437297</v>
      </c>
      <c r="S123" s="70">
        <f t="shared" si="12"/>
        <v>-0.3136301345817174</v>
      </c>
      <c r="T123">
        <f t="shared" si="13"/>
        <v>14</v>
      </c>
      <c r="U123" s="134" t="s">
        <v>1874</v>
      </c>
      <c r="Z123">
        <v>81</v>
      </c>
      <c r="AA123">
        <v>29.418170905330655</v>
      </c>
      <c r="AB123">
        <v>-5.4181709053306548</v>
      </c>
      <c r="AJ123">
        <v>83</v>
      </c>
      <c r="AK123">
        <v>23.205548677077012</v>
      </c>
      <c r="AL123">
        <v>-11.205548677077012</v>
      </c>
      <c r="AT123">
        <v>83</v>
      </c>
      <c r="AU123">
        <v>18.616903985922981</v>
      </c>
      <c r="AV123">
        <v>-6.6169039859229812</v>
      </c>
      <c r="BD123" s="152">
        <v>14.930902696542116</v>
      </c>
      <c r="BE123" s="152">
        <v>45.931189751799998</v>
      </c>
    </row>
    <row r="124" spans="1:57" ht="14.25" customHeight="1">
      <c r="A124" s="134" t="s">
        <v>398</v>
      </c>
      <c r="B124" s="135">
        <v>19140</v>
      </c>
      <c r="C124" s="135">
        <v>2843600</v>
      </c>
      <c r="D124" s="145">
        <f t="shared" si="7"/>
        <v>1500000</v>
      </c>
      <c r="E124" s="141">
        <f t="shared" si="8"/>
        <v>148.56844305120168</v>
      </c>
      <c r="F124" s="135">
        <v>24</v>
      </c>
      <c r="G124" s="135">
        <v>0.48</v>
      </c>
      <c r="H124" s="135">
        <v>720000</v>
      </c>
      <c r="I124" s="134" t="s">
        <v>1815</v>
      </c>
      <c r="J124" s="138">
        <f t="shared" si="9"/>
        <v>0.48</v>
      </c>
      <c r="K124" s="140">
        <f t="shared" si="10"/>
        <v>1500000</v>
      </c>
      <c r="L124" s="134" t="s">
        <v>1891</v>
      </c>
      <c r="M124" s="134" t="s">
        <v>206</v>
      </c>
      <c r="N124" s="137">
        <f t="shared" si="11"/>
        <v>1500000</v>
      </c>
      <c r="P124">
        <v>83</v>
      </c>
      <c r="Q124">
        <v>17.766887662509028</v>
      </c>
      <c r="R124">
        <v>-5.7668876625090277</v>
      </c>
      <c r="S124" s="70">
        <f t="shared" si="12"/>
        <v>-0.3245862624931255</v>
      </c>
      <c r="T124">
        <f t="shared" si="13"/>
        <v>12</v>
      </c>
      <c r="U124" s="134" t="s">
        <v>1454</v>
      </c>
      <c r="Z124">
        <v>82</v>
      </c>
      <c r="AA124">
        <v>22.443009163955708</v>
      </c>
      <c r="AB124">
        <v>-8.4430091639557077</v>
      </c>
      <c r="AJ124">
        <v>84</v>
      </c>
      <c r="AK124">
        <v>22.929110971694968</v>
      </c>
      <c r="AL124">
        <v>-10.929110971694968</v>
      </c>
      <c r="AT124">
        <v>84</v>
      </c>
      <c r="AU124">
        <v>21.379025641241849</v>
      </c>
      <c r="AV124">
        <v>-9.3790256412418493</v>
      </c>
      <c r="BD124" s="152">
        <v>5.4750751324299092</v>
      </c>
      <c r="BE124" s="152">
        <v>17.160562309439999</v>
      </c>
    </row>
    <row r="125" spans="1:57" ht="14.25" customHeight="1">
      <c r="A125" s="134" t="s">
        <v>398</v>
      </c>
      <c r="B125" s="135">
        <v>37824</v>
      </c>
      <c r="C125" s="135">
        <v>2905200</v>
      </c>
      <c r="D125" s="145">
        <f t="shared" si="7"/>
        <v>210389.61038961037</v>
      </c>
      <c r="E125" s="141">
        <f t="shared" si="8"/>
        <v>76.808375634517773</v>
      </c>
      <c r="F125" s="135">
        <v>36</v>
      </c>
      <c r="G125" s="135">
        <v>1.54</v>
      </c>
      <c r="H125" s="135">
        <v>324000</v>
      </c>
      <c r="I125" s="134" t="s">
        <v>1815</v>
      </c>
      <c r="J125" s="138">
        <f t="shared" si="9"/>
        <v>1.54</v>
      </c>
      <c r="K125" s="140">
        <f t="shared" si="10"/>
        <v>210389.61038961037</v>
      </c>
      <c r="L125" s="134" t="s">
        <v>1892</v>
      </c>
      <c r="M125" s="134" t="s">
        <v>11</v>
      </c>
      <c r="N125" s="137">
        <f t="shared" si="11"/>
        <v>210389.61038961037</v>
      </c>
      <c r="P125">
        <v>84</v>
      </c>
      <c r="Q125">
        <v>19.098408374991237</v>
      </c>
      <c r="R125">
        <v>-7.0984083749912372</v>
      </c>
      <c r="S125" s="70">
        <f t="shared" si="12"/>
        <v>-0.37167538967730834</v>
      </c>
      <c r="T125">
        <f t="shared" si="13"/>
        <v>12</v>
      </c>
      <c r="U125" s="134" t="s">
        <v>1875</v>
      </c>
      <c r="Z125">
        <v>83</v>
      </c>
      <c r="AA125">
        <v>21.763965377075223</v>
      </c>
      <c r="AB125">
        <v>-9.7639653770752233</v>
      </c>
      <c r="AJ125">
        <v>85</v>
      </c>
      <c r="AK125">
        <v>25.933942262356158</v>
      </c>
      <c r="AL125">
        <v>-13.933942262356158</v>
      </c>
      <c r="AT125">
        <v>85</v>
      </c>
      <c r="AU125">
        <v>19.533232097497255</v>
      </c>
      <c r="AV125">
        <v>-7.5332320974972546</v>
      </c>
      <c r="BD125" s="152">
        <v>10.781718015428472</v>
      </c>
      <c r="BE125" s="152">
        <v>25.21615083156</v>
      </c>
    </row>
    <row r="126" spans="1:57" ht="14.25" customHeight="1">
      <c r="A126" s="134" t="s">
        <v>398</v>
      </c>
      <c r="B126" s="135">
        <v>34165</v>
      </c>
      <c r="C126" s="135">
        <v>10210200</v>
      </c>
      <c r="D126" s="145">
        <f t="shared" si="7"/>
        <v>12395312.5</v>
      </c>
      <c r="E126" s="141">
        <f t="shared" si="8"/>
        <v>298.84969998536513</v>
      </c>
      <c r="F126" s="135">
        <v>27</v>
      </c>
      <c r="G126" s="135">
        <v>0.32</v>
      </c>
      <c r="H126" s="135">
        <v>3966500</v>
      </c>
      <c r="I126" s="134" t="s">
        <v>1815</v>
      </c>
      <c r="J126" s="138">
        <f t="shared" si="9"/>
        <v>0.32</v>
      </c>
      <c r="K126" s="140">
        <f t="shared" si="10"/>
        <v>12395312.5</v>
      </c>
      <c r="L126" s="134" t="s">
        <v>1893</v>
      </c>
      <c r="M126" s="134" t="s">
        <v>7</v>
      </c>
      <c r="N126" s="137">
        <f t="shared" si="11"/>
        <v>12395312.5</v>
      </c>
      <c r="P126">
        <v>85</v>
      </c>
      <c r="Q126">
        <v>19.848156539052756</v>
      </c>
      <c r="R126">
        <v>-7.8481565390527557</v>
      </c>
      <c r="S126" s="70">
        <f t="shared" si="12"/>
        <v>-0.39540984693520081</v>
      </c>
      <c r="T126">
        <f t="shared" si="13"/>
        <v>12</v>
      </c>
      <c r="U126" s="134" t="s">
        <v>1876</v>
      </c>
      <c r="Z126">
        <v>84</v>
      </c>
      <c r="AA126">
        <v>19.126029953192734</v>
      </c>
      <c r="AB126">
        <v>-7.1260299531927345</v>
      </c>
      <c r="AJ126">
        <v>86</v>
      </c>
      <c r="AK126">
        <v>22.059581037767369</v>
      </c>
      <c r="AL126">
        <v>-10.059581037767369</v>
      </c>
      <c r="AT126">
        <v>86</v>
      </c>
      <c r="AU126">
        <v>19.15881846050992</v>
      </c>
      <c r="AV126">
        <v>-7.1588184605099201</v>
      </c>
      <c r="BD126" s="152">
        <v>97.910488215170318</v>
      </c>
      <c r="BE126" s="152">
        <v>72.730304478400001</v>
      </c>
    </row>
    <row r="127" spans="1:57" ht="14.25" customHeight="1">
      <c r="A127" s="134" t="s">
        <v>398</v>
      </c>
      <c r="B127" s="135">
        <v>7704</v>
      </c>
      <c r="C127" s="135">
        <v>926100</v>
      </c>
      <c r="D127" s="145">
        <f t="shared" si="7"/>
        <v>8300000</v>
      </c>
      <c r="E127" s="141">
        <f t="shared" si="8"/>
        <v>120.21028037383178</v>
      </c>
      <c r="F127" s="135">
        <v>12</v>
      </c>
      <c r="G127" s="135">
        <v>0.12</v>
      </c>
      <c r="H127" s="135">
        <v>996000</v>
      </c>
      <c r="I127" s="134" t="s">
        <v>1815</v>
      </c>
      <c r="J127" s="138">
        <f t="shared" si="9"/>
        <v>0.12</v>
      </c>
      <c r="K127" s="140">
        <f t="shared" si="10"/>
        <v>8300000</v>
      </c>
      <c r="L127" s="134" t="s">
        <v>1894</v>
      </c>
      <c r="M127" s="134" t="s">
        <v>13</v>
      </c>
      <c r="N127" s="137">
        <f t="shared" si="11"/>
        <v>8300000</v>
      </c>
      <c r="P127">
        <v>86</v>
      </c>
      <c r="Q127">
        <v>17.393418439427847</v>
      </c>
      <c r="R127">
        <v>-5.3934184394278475</v>
      </c>
      <c r="S127" s="70">
        <f t="shared" si="12"/>
        <v>-0.31008386638947916</v>
      </c>
      <c r="T127">
        <f t="shared" si="13"/>
        <v>12</v>
      </c>
      <c r="U127" s="134" t="s">
        <v>1877</v>
      </c>
      <c r="Z127">
        <v>85</v>
      </c>
      <c r="AA127">
        <v>23.623072627167794</v>
      </c>
      <c r="AB127">
        <v>-11.623072627167794</v>
      </c>
      <c r="AJ127">
        <v>87</v>
      </c>
      <c r="AK127">
        <v>23.926488052675211</v>
      </c>
      <c r="AL127">
        <v>-8.9264880526752108</v>
      </c>
      <c r="AT127">
        <v>87</v>
      </c>
      <c r="AU127">
        <v>15.1782103199077</v>
      </c>
      <c r="AV127">
        <v>-0.17821031990770031</v>
      </c>
      <c r="BD127" s="152">
        <v>4.8034001865268587</v>
      </c>
      <c r="BE127" s="152">
        <v>15.355113719559998</v>
      </c>
    </row>
    <row r="128" spans="1:57" ht="14.25" customHeight="1">
      <c r="A128" s="134" t="s">
        <v>398</v>
      </c>
      <c r="B128" s="135">
        <v>58200</v>
      </c>
      <c r="C128" s="135">
        <v>25244600</v>
      </c>
      <c r="D128" s="145">
        <f t="shared" si="7"/>
        <v>11496956.521739131</v>
      </c>
      <c r="E128" s="141">
        <f t="shared" si="8"/>
        <v>433.75601374570448</v>
      </c>
      <c r="F128" s="135">
        <v>54</v>
      </c>
      <c r="G128" s="135">
        <v>0.69</v>
      </c>
      <c r="H128" s="135">
        <v>7932900</v>
      </c>
      <c r="I128" s="134" t="s">
        <v>1815</v>
      </c>
      <c r="J128" s="138">
        <f t="shared" si="9"/>
        <v>0.69</v>
      </c>
      <c r="K128" s="140">
        <f t="shared" si="10"/>
        <v>11496956.521739131</v>
      </c>
      <c r="L128" s="134" t="s">
        <v>1895</v>
      </c>
      <c r="M128" s="134" t="s">
        <v>7</v>
      </c>
      <c r="N128" s="137">
        <f t="shared" si="11"/>
        <v>11496956.521739131</v>
      </c>
      <c r="P128">
        <v>87</v>
      </c>
      <c r="Q128">
        <v>16.328271898740894</v>
      </c>
      <c r="R128">
        <v>-1.3282718987408941</v>
      </c>
      <c r="S128" s="70">
        <f t="shared" si="12"/>
        <v>-8.1347977727105336E-2</v>
      </c>
      <c r="T128">
        <f t="shared" si="13"/>
        <v>15</v>
      </c>
      <c r="U128" s="134" t="s">
        <v>1878</v>
      </c>
      <c r="Z128">
        <v>86</v>
      </c>
      <c r="AA128">
        <v>19.94592233204828</v>
      </c>
      <c r="AB128">
        <v>-7.9459223320482799</v>
      </c>
      <c r="AJ128">
        <v>88</v>
      </c>
      <c r="AK128">
        <v>136.89214252140823</v>
      </c>
      <c r="AL128">
        <v>243.10785747859177</v>
      </c>
      <c r="AT128">
        <v>88</v>
      </c>
      <c r="AU128">
        <v>336.09503567506749</v>
      </c>
      <c r="AV128">
        <v>43.904964324932507</v>
      </c>
      <c r="BD128" s="152">
        <v>15.953820504064192</v>
      </c>
      <c r="BE128" s="152">
        <v>26.338355269280001</v>
      </c>
    </row>
    <row r="129" spans="1:57" ht="14.25" customHeight="1">
      <c r="A129" s="134" t="s">
        <v>398</v>
      </c>
      <c r="B129" s="135">
        <v>19196</v>
      </c>
      <c r="C129" s="135">
        <v>1495600</v>
      </c>
      <c r="D129" s="145">
        <f t="shared" si="7"/>
        <v>2671232.8767123288</v>
      </c>
      <c r="E129" s="141">
        <f t="shared" si="8"/>
        <v>77.912065013544492</v>
      </c>
      <c r="F129" s="135">
        <v>13</v>
      </c>
      <c r="G129" s="135">
        <v>0.32119999999999999</v>
      </c>
      <c r="H129" s="135">
        <v>858000</v>
      </c>
      <c r="I129" s="134" t="s">
        <v>1815</v>
      </c>
      <c r="J129" s="138">
        <f t="shared" si="9"/>
        <v>0.32119999999999999</v>
      </c>
      <c r="K129" s="140">
        <f t="shared" si="10"/>
        <v>2671232.8767123288</v>
      </c>
      <c r="L129" s="134" t="s">
        <v>1896</v>
      </c>
      <c r="M129" s="134" t="s">
        <v>41</v>
      </c>
      <c r="N129" s="137">
        <f t="shared" si="11"/>
        <v>2671232.8767123288</v>
      </c>
      <c r="P129">
        <v>88</v>
      </c>
      <c r="Q129">
        <v>255.37898516073045</v>
      </c>
      <c r="R129">
        <v>124.62101483926955</v>
      </c>
      <c r="S129" s="70">
        <f t="shared" si="12"/>
        <v>0.48798461142304078</v>
      </c>
      <c r="T129">
        <f t="shared" si="13"/>
        <v>380</v>
      </c>
      <c r="U129" s="134" t="s">
        <v>1879</v>
      </c>
      <c r="Z129">
        <v>87</v>
      </c>
      <c r="AA129">
        <v>19.057246220025373</v>
      </c>
      <c r="AB129">
        <v>-4.0572462200253732</v>
      </c>
      <c r="AJ129">
        <v>89</v>
      </c>
      <c r="AK129">
        <v>25.261263068095715</v>
      </c>
      <c r="AL129">
        <v>-8.2612630680957153</v>
      </c>
      <c r="AT129">
        <v>89</v>
      </c>
      <c r="AU129">
        <v>22.755159973677763</v>
      </c>
      <c r="AV129">
        <v>-5.7551599736777632</v>
      </c>
      <c r="BD129" s="152">
        <v>3.922211954745793</v>
      </c>
      <c r="BE129" s="152">
        <v>15.37002411944</v>
      </c>
    </row>
    <row r="130" spans="1:57" ht="14.25" customHeight="1">
      <c r="A130" s="134" t="s">
        <v>398</v>
      </c>
      <c r="B130" s="135">
        <v>42288</v>
      </c>
      <c r="C130" s="135">
        <v>4208000</v>
      </c>
      <c r="D130" s="145">
        <f t="shared" si="7"/>
        <v>432786.88524590165</v>
      </c>
      <c r="E130" s="141">
        <f t="shared" si="8"/>
        <v>99.508134695421873</v>
      </c>
      <c r="F130" s="135">
        <v>42</v>
      </c>
      <c r="G130" s="135">
        <v>3.05</v>
      </c>
      <c r="H130" s="135">
        <v>1320000</v>
      </c>
      <c r="I130" s="134" t="s">
        <v>1815</v>
      </c>
      <c r="J130" s="138">
        <f t="shared" si="9"/>
        <v>3.05</v>
      </c>
      <c r="K130" s="140">
        <f t="shared" si="10"/>
        <v>432786.88524590165</v>
      </c>
      <c r="L130" s="134" t="s">
        <v>1378</v>
      </c>
      <c r="M130" s="134" t="s">
        <v>158</v>
      </c>
      <c r="N130" s="137">
        <f t="shared" si="11"/>
        <v>432786.88524590165</v>
      </c>
      <c r="P130">
        <v>89</v>
      </c>
      <c r="Q130">
        <v>21.197721999841519</v>
      </c>
      <c r="R130">
        <v>-4.1977219998415194</v>
      </c>
      <c r="S130" s="70">
        <f t="shared" si="12"/>
        <v>-0.19802703327616539</v>
      </c>
      <c r="T130">
        <f t="shared" si="13"/>
        <v>17</v>
      </c>
      <c r="U130" s="134" t="s">
        <v>1880</v>
      </c>
      <c r="Z130">
        <v>88</v>
      </c>
      <c r="AA130">
        <v>252.57074541808217</v>
      </c>
      <c r="AB130">
        <v>127.42925458191783</v>
      </c>
      <c r="AJ130">
        <v>90</v>
      </c>
      <c r="AK130">
        <v>26.064329418952894</v>
      </c>
      <c r="AL130">
        <v>-10.064329418952894</v>
      </c>
      <c r="AT130">
        <v>90</v>
      </c>
      <c r="AU130">
        <v>20.163823486107511</v>
      </c>
      <c r="AV130">
        <v>-4.1638234861075105</v>
      </c>
      <c r="BD130" s="152">
        <v>5.5952371640364182</v>
      </c>
      <c r="BE130" s="152">
        <v>17.788621744879997</v>
      </c>
    </row>
    <row r="131" spans="1:57" ht="14.25" customHeight="1">
      <c r="A131" s="134" t="s">
        <v>398</v>
      </c>
      <c r="B131" s="135">
        <v>25665</v>
      </c>
      <c r="C131" s="135">
        <v>2371600</v>
      </c>
      <c r="D131" s="145">
        <f t="shared" si="7"/>
        <v>936220.01170275011</v>
      </c>
      <c r="E131" s="141">
        <f t="shared" si="8"/>
        <v>92.406000389635693</v>
      </c>
      <c r="F131" s="135">
        <v>36</v>
      </c>
      <c r="G131" s="135">
        <v>1.5381</v>
      </c>
      <c r="H131" s="135">
        <v>1440000</v>
      </c>
      <c r="I131" s="134" t="s">
        <v>1815</v>
      </c>
      <c r="J131" s="138">
        <f t="shared" si="9"/>
        <v>1.5381</v>
      </c>
      <c r="K131" s="140">
        <f t="shared" si="10"/>
        <v>936220.01170275011</v>
      </c>
      <c r="L131" s="134" t="s">
        <v>1897</v>
      </c>
      <c r="M131" s="134" t="s">
        <v>26</v>
      </c>
      <c r="N131" s="137">
        <f t="shared" si="11"/>
        <v>936220.01170275011</v>
      </c>
      <c r="P131">
        <v>90</v>
      </c>
      <c r="Q131">
        <v>20.264637244897624</v>
      </c>
      <c r="R131">
        <v>-4.2646372448976244</v>
      </c>
      <c r="S131" s="70">
        <f t="shared" si="12"/>
        <v>-0.2104472531809769</v>
      </c>
      <c r="T131">
        <f t="shared" si="13"/>
        <v>16</v>
      </c>
      <c r="U131" s="134" t="s">
        <v>1881</v>
      </c>
      <c r="Z131">
        <v>89</v>
      </c>
      <c r="AA131">
        <v>23.287944071068992</v>
      </c>
      <c r="AB131">
        <v>-6.287944071068992</v>
      </c>
      <c r="AJ131">
        <v>91</v>
      </c>
      <c r="AK131">
        <v>310.39596112911312</v>
      </c>
      <c r="AL131">
        <v>15.604038870886882</v>
      </c>
      <c r="AT131">
        <v>91</v>
      </c>
      <c r="AU131">
        <v>25.642086174659077</v>
      </c>
      <c r="AV131">
        <v>300.35791382534092</v>
      </c>
      <c r="BD131" s="152">
        <v>37.526499768121639</v>
      </c>
      <c r="BE131" s="152">
        <v>46.547350734799998</v>
      </c>
    </row>
    <row r="132" spans="1:57" ht="14.25" customHeight="1">
      <c r="A132" s="134" t="s">
        <v>398</v>
      </c>
      <c r="B132" s="135">
        <v>76123</v>
      </c>
      <c r="C132" s="135">
        <v>6808400</v>
      </c>
      <c r="D132" s="145">
        <f t="shared" si="7"/>
        <v>810933.94077448756</v>
      </c>
      <c r="E132" s="141">
        <f t="shared" si="8"/>
        <v>89.439459821604515</v>
      </c>
      <c r="F132" s="135">
        <v>91</v>
      </c>
      <c r="G132" s="135">
        <v>4.3899999999999997</v>
      </c>
      <c r="H132" s="135">
        <v>3560000</v>
      </c>
      <c r="I132" s="134" t="s">
        <v>1815</v>
      </c>
      <c r="J132" s="138">
        <f t="shared" si="9"/>
        <v>4.3899999999999997</v>
      </c>
      <c r="K132" s="140">
        <f t="shared" si="10"/>
        <v>810933.94077448756</v>
      </c>
      <c r="L132" s="134" t="s">
        <v>1632</v>
      </c>
      <c r="M132" s="134" t="s">
        <v>58</v>
      </c>
      <c r="N132" s="137">
        <f t="shared" si="11"/>
        <v>810933.94077448756</v>
      </c>
      <c r="P132">
        <v>91</v>
      </c>
      <c r="Q132">
        <v>188.52790183423622</v>
      </c>
      <c r="R132">
        <v>137.47209816576378</v>
      </c>
      <c r="S132" s="70">
        <f t="shared" si="12"/>
        <v>0.72918701597091229</v>
      </c>
      <c r="T132">
        <f t="shared" si="13"/>
        <v>326</v>
      </c>
      <c r="U132" s="134" t="s">
        <v>1882</v>
      </c>
      <c r="Z132">
        <v>90</v>
      </c>
      <c r="AA132">
        <v>18.859773834272396</v>
      </c>
      <c r="AB132">
        <v>-2.8597738342723957</v>
      </c>
      <c r="AJ132">
        <v>92</v>
      </c>
      <c r="AK132">
        <v>23.097174936529072</v>
      </c>
      <c r="AL132">
        <v>-14.097174936529072</v>
      </c>
      <c r="AT132">
        <v>92</v>
      </c>
      <c r="AU132">
        <v>14.022947189992824</v>
      </c>
      <c r="AV132">
        <v>-5.0229471899928235</v>
      </c>
      <c r="BD132" s="152">
        <v>15.121929516019129</v>
      </c>
      <c r="BE132" s="152">
        <v>21.005765193399998</v>
      </c>
    </row>
    <row r="133" spans="1:57" ht="14.25" customHeight="1">
      <c r="A133" s="134" t="s">
        <v>398</v>
      </c>
      <c r="B133" s="135">
        <v>11169</v>
      </c>
      <c r="C133" s="135">
        <v>1310800</v>
      </c>
      <c r="D133" s="145">
        <f t="shared" si="7"/>
        <v>3537931.034482759</v>
      </c>
      <c r="E133" s="141">
        <f t="shared" si="8"/>
        <v>117.36055152654669</v>
      </c>
      <c r="F133" s="135">
        <v>18</v>
      </c>
      <c r="G133" s="135">
        <v>0.28999999999999998</v>
      </c>
      <c r="H133" s="135">
        <v>1026000</v>
      </c>
      <c r="I133" s="134" t="s">
        <v>1815</v>
      </c>
      <c r="J133" s="138">
        <f t="shared" si="9"/>
        <v>0.28999999999999998</v>
      </c>
      <c r="K133" s="140">
        <f t="shared" si="10"/>
        <v>3537931.034482759</v>
      </c>
      <c r="L133" s="134" t="s">
        <v>1898</v>
      </c>
      <c r="M133" s="134" t="s">
        <v>13</v>
      </c>
      <c r="N133" s="137">
        <f t="shared" si="11"/>
        <v>3537931.034482759</v>
      </c>
      <c r="P133">
        <v>92</v>
      </c>
      <c r="Q133">
        <v>15.221998617023266</v>
      </c>
      <c r="R133">
        <v>-6.2219986170232655</v>
      </c>
      <c r="S133" s="70">
        <f t="shared" si="12"/>
        <v>-0.40875043899064595</v>
      </c>
      <c r="T133">
        <f t="shared" si="13"/>
        <v>9</v>
      </c>
      <c r="U133" s="134" t="s">
        <v>1519</v>
      </c>
      <c r="Z133">
        <v>91</v>
      </c>
      <c r="AA133">
        <v>205.84921916923838</v>
      </c>
      <c r="AB133">
        <v>120.15078083076162</v>
      </c>
      <c r="AJ133">
        <v>93</v>
      </c>
      <c r="AK133">
        <v>27.087529930298079</v>
      </c>
      <c r="AL133">
        <v>-11.087529930298079</v>
      </c>
      <c r="AT133">
        <v>93</v>
      </c>
      <c r="AU133">
        <v>21.827336706581953</v>
      </c>
      <c r="AV133">
        <v>-5.8273367065819528</v>
      </c>
      <c r="BD133" s="152">
        <v>6.5257226395534875</v>
      </c>
      <c r="BE133" s="152">
        <v>21.327518621519999</v>
      </c>
    </row>
    <row r="134" spans="1:57" ht="14.25" customHeight="1">
      <c r="A134" s="134" t="s">
        <v>398</v>
      </c>
      <c r="B134" s="135">
        <v>46735</v>
      </c>
      <c r="C134" s="135">
        <v>7112500</v>
      </c>
      <c r="D134" s="145">
        <f t="shared" si="7"/>
        <v>8555555.555555556</v>
      </c>
      <c r="E134" s="141">
        <f t="shared" si="8"/>
        <v>152.18786776505831</v>
      </c>
      <c r="F134" s="135">
        <v>70</v>
      </c>
      <c r="G134" s="135">
        <v>0.45</v>
      </c>
      <c r="H134" s="135">
        <v>3850000</v>
      </c>
      <c r="I134" s="134" t="s">
        <v>1815</v>
      </c>
      <c r="J134" s="138">
        <f t="shared" si="9"/>
        <v>0.45</v>
      </c>
      <c r="K134" s="140">
        <f t="shared" si="10"/>
        <v>8555555.555555556</v>
      </c>
      <c r="L134" s="134" t="s">
        <v>1899</v>
      </c>
      <c r="M134" s="134" t="s">
        <v>44</v>
      </c>
      <c r="N134" s="137">
        <f t="shared" si="11"/>
        <v>8555555.555555556</v>
      </c>
      <c r="P134">
        <v>93</v>
      </c>
      <c r="Q134">
        <v>21.758213925718746</v>
      </c>
      <c r="R134">
        <v>-5.7582139257187457</v>
      </c>
      <c r="S134" s="70">
        <f t="shared" si="12"/>
        <v>-0.26464552400196761</v>
      </c>
      <c r="T134">
        <f t="shared" si="13"/>
        <v>16</v>
      </c>
      <c r="U134" s="134" t="s">
        <v>1110</v>
      </c>
      <c r="Z134">
        <v>92</v>
      </c>
      <c r="AA134">
        <v>15.988310287781431</v>
      </c>
      <c r="AB134">
        <v>-6.9883102877814309</v>
      </c>
      <c r="AJ134">
        <v>94</v>
      </c>
      <c r="AK134">
        <v>24.157205586263593</v>
      </c>
      <c r="AL134">
        <v>-13.157205586263593</v>
      </c>
      <c r="AT134">
        <v>94</v>
      </c>
      <c r="AU134">
        <v>16.826122972174336</v>
      </c>
      <c r="AV134">
        <v>-5.8261229721743355</v>
      </c>
      <c r="BD134" s="152">
        <v>16.908954601449263</v>
      </c>
      <c r="BE134" s="152">
        <v>23.61905625028</v>
      </c>
    </row>
    <row r="135" spans="1:57" ht="14.25" customHeight="1">
      <c r="A135" s="134" t="s">
        <v>398</v>
      </c>
      <c r="B135" s="135">
        <v>13815</v>
      </c>
      <c r="C135" s="135">
        <v>2371200</v>
      </c>
      <c r="D135" s="145">
        <f t="shared" si="7"/>
        <v>7892307.692307692</v>
      </c>
      <c r="E135" s="141">
        <f t="shared" si="8"/>
        <v>171.63952225841476</v>
      </c>
      <c r="F135" s="135">
        <v>18</v>
      </c>
      <c r="G135" s="135">
        <v>0.13</v>
      </c>
      <c r="H135" s="135">
        <v>1026000</v>
      </c>
      <c r="I135" s="134" t="s">
        <v>1815</v>
      </c>
      <c r="J135" s="138">
        <f t="shared" si="9"/>
        <v>0.13</v>
      </c>
      <c r="K135" s="140">
        <f t="shared" si="10"/>
        <v>7892307.692307692</v>
      </c>
      <c r="L135" s="134" t="s">
        <v>1714</v>
      </c>
      <c r="M135" s="134" t="s">
        <v>13</v>
      </c>
      <c r="N135" s="137">
        <f t="shared" si="11"/>
        <v>7892307.692307692</v>
      </c>
      <c r="P135">
        <v>94</v>
      </c>
      <c r="Q135">
        <v>17.352689659579934</v>
      </c>
      <c r="R135">
        <v>-6.3526896595799336</v>
      </c>
      <c r="S135" s="70">
        <f t="shared" si="12"/>
        <v>-0.3660925069372627</v>
      </c>
      <c r="T135">
        <f t="shared" si="13"/>
        <v>11</v>
      </c>
      <c r="U135" s="134" t="s">
        <v>1883</v>
      </c>
      <c r="Z135">
        <v>93</v>
      </c>
      <c r="AA135">
        <v>22.863819899983582</v>
      </c>
      <c r="AB135">
        <v>-6.8638198999835822</v>
      </c>
      <c r="AJ135">
        <v>95</v>
      </c>
      <c r="AK135">
        <v>81.128772990405864</v>
      </c>
      <c r="AL135">
        <v>45.871227009594136</v>
      </c>
      <c r="AT135">
        <v>95</v>
      </c>
      <c r="AU135">
        <v>78.733283033433722</v>
      </c>
      <c r="AV135">
        <v>48.266716966566278</v>
      </c>
      <c r="BD135" s="152">
        <v>25.624296483610248</v>
      </c>
      <c r="BE135" s="152">
        <v>40.080766396719994</v>
      </c>
    </row>
    <row r="136" spans="1:57" ht="14.25" customHeight="1">
      <c r="A136" s="134" t="s">
        <v>398</v>
      </c>
      <c r="B136" s="135">
        <v>17226</v>
      </c>
      <c r="C136" s="135">
        <v>2310600</v>
      </c>
      <c r="D136" s="145">
        <f t="shared" si="7"/>
        <v>3666666.666666667</v>
      </c>
      <c r="E136" s="141">
        <f t="shared" si="8"/>
        <v>134.13444792755138</v>
      </c>
      <c r="F136" s="135">
        <v>24</v>
      </c>
      <c r="G136" s="135">
        <v>0.36</v>
      </c>
      <c r="H136" s="135">
        <v>1320000</v>
      </c>
      <c r="I136" s="134" t="s">
        <v>1815</v>
      </c>
      <c r="J136" s="138">
        <f t="shared" si="9"/>
        <v>0.36</v>
      </c>
      <c r="K136" s="140">
        <f t="shared" si="10"/>
        <v>3666666.666666667</v>
      </c>
      <c r="L136" s="134" t="s">
        <v>1302</v>
      </c>
      <c r="M136" s="134" t="s">
        <v>44</v>
      </c>
      <c r="N136" s="137">
        <f t="shared" si="11"/>
        <v>3666666.666666667</v>
      </c>
      <c r="P136">
        <v>95</v>
      </c>
      <c r="Q136">
        <v>83.919917371568999</v>
      </c>
      <c r="R136">
        <v>43.080082628431001</v>
      </c>
      <c r="S136" s="70">
        <f t="shared" si="12"/>
        <v>0.5133475339076774</v>
      </c>
      <c r="T136">
        <f t="shared" si="13"/>
        <v>127</v>
      </c>
      <c r="U136" s="134" t="s">
        <v>1630</v>
      </c>
      <c r="Z136">
        <v>94</v>
      </c>
      <c r="AA136">
        <v>20.82170526172478</v>
      </c>
      <c r="AB136">
        <v>-9.8217052617247802</v>
      </c>
      <c r="AJ136">
        <v>96</v>
      </c>
      <c r="AK136">
        <v>30.71043021002173</v>
      </c>
      <c r="AL136">
        <v>-1.7104302100217303</v>
      </c>
      <c r="AT136">
        <v>96</v>
      </c>
      <c r="AU136">
        <v>24.99671530037827</v>
      </c>
      <c r="AV136">
        <v>4.0032846996217302</v>
      </c>
      <c r="BD136" s="152">
        <v>60.713663764533202</v>
      </c>
      <c r="BE136" s="152">
        <v>60.373132738359999</v>
      </c>
    </row>
    <row r="137" spans="1:57" ht="14.25" customHeight="1">
      <c r="A137" s="134" t="s">
        <v>398</v>
      </c>
      <c r="B137" s="135">
        <v>6894</v>
      </c>
      <c r="C137" s="135">
        <v>310200</v>
      </c>
      <c r="D137" s="145">
        <f t="shared" si="7"/>
        <v>1428571.4285714286</v>
      </c>
      <c r="E137" s="141">
        <f t="shared" si="8"/>
        <v>44.995648389904268</v>
      </c>
      <c r="F137" s="135">
        <v>10</v>
      </c>
      <c r="G137" s="135">
        <v>0.21</v>
      </c>
      <c r="H137" s="135">
        <v>300000</v>
      </c>
      <c r="I137" s="134" t="s">
        <v>1815</v>
      </c>
      <c r="J137" s="138">
        <f t="shared" si="9"/>
        <v>0.21</v>
      </c>
      <c r="K137" s="140">
        <f t="shared" si="10"/>
        <v>1428571.4285714286</v>
      </c>
      <c r="L137" s="134" t="s">
        <v>1900</v>
      </c>
      <c r="M137" s="134" t="s">
        <v>15</v>
      </c>
      <c r="N137" s="137">
        <f t="shared" si="11"/>
        <v>1428571.4285714286</v>
      </c>
      <c r="P137">
        <v>96</v>
      </c>
      <c r="Q137">
        <v>25.576737210401408</v>
      </c>
      <c r="R137">
        <v>3.4232627895985921</v>
      </c>
      <c r="S137" s="70">
        <f t="shared" si="12"/>
        <v>0.13384282605861228</v>
      </c>
      <c r="T137">
        <f t="shared" si="13"/>
        <v>29</v>
      </c>
      <c r="U137" s="134" t="s">
        <v>1126</v>
      </c>
      <c r="Z137">
        <v>95</v>
      </c>
      <c r="AA137">
        <v>88.575842814134475</v>
      </c>
      <c r="AB137">
        <v>38.424157185865525</v>
      </c>
      <c r="AJ137">
        <v>97</v>
      </c>
      <c r="AK137">
        <v>22.696276763486505</v>
      </c>
      <c r="AL137">
        <v>-13.696276763486505</v>
      </c>
      <c r="AT137">
        <v>97</v>
      </c>
      <c r="AU137">
        <v>13.572172877040963</v>
      </c>
      <c r="AV137">
        <v>-4.5721728770409626</v>
      </c>
      <c r="BD137" s="152">
        <v>67.25479179275419</v>
      </c>
      <c r="BE137" s="152">
        <v>71.581829000279996</v>
      </c>
    </row>
    <row r="138" spans="1:57" ht="14.25" customHeight="1">
      <c r="A138" s="134" t="s">
        <v>398</v>
      </c>
      <c r="B138" s="135">
        <v>14387</v>
      </c>
      <c r="C138" s="135">
        <v>1368000</v>
      </c>
      <c r="D138" s="145">
        <f t="shared" si="7"/>
        <v>2250847.4576271186</v>
      </c>
      <c r="E138" s="141">
        <f t="shared" si="8"/>
        <v>95.085841384583304</v>
      </c>
      <c r="F138" s="135">
        <v>16</v>
      </c>
      <c r="G138" s="135">
        <v>0.59</v>
      </c>
      <c r="H138" s="135">
        <v>1328000</v>
      </c>
      <c r="I138" s="134" t="s">
        <v>1815</v>
      </c>
      <c r="J138" s="138">
        <f t="shared" si="9"/>
        <v>0.59</v>
      </c>
      <c r="K138" s="140">
        <f t="shared" si="10"/>
        <v>2250847.4576271186</v>
      </c>
      <c r="L138" s="134" t="s">
        <v>1901</v>
      </c>
      <c r="M138" s="134" t="s">
        <v>13</v>
      </c>
      <c r="N138" s="137">
        <f t="shared" si="11"/>
        <v>2250847.4576271186</v>
      </c>
      <c r="P138">
        <v>97</v>
      </c>
      <c r="Q138">
        <v>14.74539534789203</v>
      </c>
      <c r="R138">
        <v>-5.7453953478920301</v>
      </c>
      <c r="S138" s="70">
        <f t="shared" si="12"/>
        <v>-0.38963996639895987</v>
      </c>
      <c r="T138">
        <f t="shared" si="13"/>
        <v>9</v>
      </c>
      <c r="U138" s="134" t="s">
        <v>1884</v>
      </c>
      <c r="Z138">
        <v>96</v>
      </c>
      <c r="AA138">
        <v>21.83385111909924</v>
      </c>
      <c r="AB138">
        <v>7.1661488809007601</v>
      </c>
      <c r="AJ138">
        <v>98</v>
      </c>
      <c r="AK138">
        <v>22.756390322696689</v>
      </c>
      <c r="AL138">
        <v>-8.7563903226966886</v>
      </c>
      <c r="AT138">
        <v>98</v>
      </c>
      <c r="AU138">
        <v>15.860529908364889</v>
      </c>
      <c r="AV138">
        <v>-1.8605299083648887</v>
      </c>
      <c r="BD138" s="152">
        <v>6.9560464963323527</v>
      </c>
      <c r="BE138" s="152">
        <v>16.407196333039998</v>
      </c>
    </row>
    <row r="139" spans="1:57" ht="14.25" customHeight="1">
      <c r="A139" s="134" t="s">
        <v>398</v>
      </c>
      <c r="B139" s="135">
        <v>35496</v>
      </c>
      <c r="C139" s="135">
        <v>4542100</v>
      </c>
      <c r="D139" s="145">
        <f t="shared" si="7"/>
        <v>5727272.7272727275</v>
      </c>
      <c r="E139" s="141">
        <f t="shared" si="8"/>
        <v>127.96089700247916</v>
      </c>
      <c r="F139" s="135">
        <v>42</v>
      </c>
      <c r="G139" s="135">
        <v>0.44</v>
      </c>
      <c r="H139" s="135">
        <v>2520000</v>
      </c>
      <c r="I139" s="134" t="s">
        <v>1815</v>
      </c>
      <c r="J139" s="138">
        <f t="shared" si="9"/>
        <v>0.44</v>
      </c>
      <c r="K139" s="140">
        <f t="shared" si="10"/>
        <v>5727272.7272727275</v>
      </c>
      <c r="L139" s="134" t="s">
        <v>1902</v>
      </c>
      <c r="M139" s="134" t="s">
        <v>13</v>
      </c>
      <c r="N139" s="137">
        <f t="shared" si="11"/>
        <v>5727272.7272727275</v>
      </c>
      <c r="P139">
        <v>98</v>
      </c>
      <c r="Q139">
        <v>16.016627816830884</v>
      </c>
      <c r="R139">
        <v>-2.0166278168308835</v>
      </c>
      <c r="S139" s="70">
        <f t="shared" si="12"/>
        <v>-0.1259083896993432</v>
      </c>
      <c r="T139">
        <f t="shared" si="13"/>
        <v>14</v>
      </c>
      <c r="U139" s="134" t="s">
        <v>992</v>
      </c>
      <c r="Z139">
        <v>97</v>
      </c>
      <c r="AA139">
        <v>14.207979884094422</v>
      </c>
      <c r="AB139">
        <v>-5.2079798840944225</v>
      </c>
      <c r="AJ139">
        <v>99</v>
      </c>
      <c r="AK139">
        <v>27.610348561457076</v>
      </c>
      <c r="AL139">
        <v>8.3896514385429235</v>
      </c>
      <c r="AT139">
        <v>99</v>
      </c>
      <c r="AU139">
        <v>22.006332699703091</v>
      </c>
      <c r="AV139">
        <v>13.993667300296909</v>
      </c>
      <c r="BD139" s="152">
        <v>5.0201026537830415</v>
      </c>
      <c r="BE139" s="152">
        <v>16.846654649759998</v>
      </c>
    </row>
    <row r="140" spans="1:57" ht="14.25" customHeight="1">
      <c r="A140" s="134" t="s">
        <v>398</v>
      </c>
      <c r="B140" s="135">
        <v>2712</v>
      </c>
      <c r="C140" s="135">
        <v>373900</v>
      </c>
      <c r="D140" s="145">
        <f t="shared" si="7"/>
        <v>219999.06472526304</v>
      </c>
      <c r="E140" s="141">
        <f t="shared" si="8"/>
        <v>137.86873156342182</v>
      </c>
      <c r="F140" s="135">
        <v>6</v>
      </c>
      <c r="G140" s="135">
        <v>47045</v>
      </c>
      <c r="H140" s="135">
        <v>237600</v>
      </c>
      <c r="I140" s="134" t="s">
        <v>1819</v>
      </c>
      <c r="J140" s="138">
        <f t="shared" si="9"/>
        <v>1.0800045913682277</v>
      </c>
      <c r="K140" s="140">
        <f t="shared" si="10"/>
        <v>219999.06472526304</v>
      </c>
      <c r="L140" s="134" t="s">
        <v>1903</v>
      </c>
      <c r="M140" s="134" t="s">
        <v>106</v>
      </c>
      <c r="N140" s="137">
        <f t="shared" si="11"/>
        <v>219999.06472526304</v>
      </c>
      <c r="P140">
        <v>99</v>
      </c>
      <c r="Q140">
        <v>22.158870726509292</v>
      </c>
      <c r="R140">
        <v>13.841129273490708</v>
      </c>
      <c r="S140" s="70">
        <f t="shared" si="12"/>
        <v>0.62463152767673169</v>
      </c>
      <c r="T140">
        <f t="shared" si="13"/>
        <v>36</v>
      </c>
      <c r="U140" s="134" t="s">
        <v>1885</v>
      </c>
      <c r="Z140">
        <v>98</v>
      </c>
      <c r="AA140">
        <v>19.312234286679221</v>
      </c>
      <c r="AB140">
        <v>-5.3122342866792209</v>
      </c>
      <c r="AJ140">
        <v>100</v>
      </c>
      <c r="AK140">
        <v>45.593192798706554</v>
      </c>
      <c r="AL140">
        <v>-23.593192798706554</v>
      </c>
      <c r="AT140">
        <v>100</v>
      </c>
      <c r="AU140">
        <v>27.932085371057507</v>
      </c>
      <c r="AV140">
        <v>-5.9320853710575072</v>
      </c>
      <c r="BD140" s="152">
        <v>10.007340478408748</v>
      </c>
      <c r="BE140" s="152">
        <v>18.271970870520001</v>
      </c>
    </row>
    <row r="141" spans="1:57" ht="14.25" customHeight="1">
      <c r="A141" s="134" t="s">
        <v>398</v>
      </c>
      <c r="B141" s="135">
        <v>185525</v>
      </c>
      <c r="C141" s="135">
        <v>9136900</v>
      </c>
      <c r="D141" s="145">
        <f t="shared" si="7"/>
        <v>423096.84101501817</v>
      </c>
      <c r="E141" s="141">
        <f t="shared" si="8"/>
        <v>49.248888289987875</v>
      </c>
      <c r="F141" s="135">
        <v>200</v>
      </c>
      <c r="G141" s="135">
        <v>19.309999999999999</v>
      </c>
      <c r="H141" s="135">
        <v>8170000</v>
      </c>
      <c r="I141" s="134" t="s">
        <v>1815</v>
      </c>
      <c r="J141" s="138">
        <f t="shared" si="9"/>
        <v>19.309999999999999</v>
      </c>
      <c r="K141" s="140">
        <f t="shared" si="10"/>
        <v>423096.84101501817</v>
      </c>
      <c r="L141" s="134" t="s">
        <v>1904</v>
      </c>
      <c r="M141" s="134" t="s">
        <v>15</v>
      </c>
      <c r="N141" s="137">
        <f t="shared" si="11"/>
        <v>423096.84101501817</v>
      </c>
      <c r="P141">
        <v>100</v>
      </c>
      <c r="Q141">
        <v>35.815053138539156</v>
      </c>
      <c r="R141">
        <v>-13.815053138539156</v>
      </c>
      <c r="S141" s="70">
        <f t="shared" si="12"/>
        <v>-0.38573314648173246</v>
      </c>
      <c r="T141">
        <f t="shared" si="13"/>
        <v>22</v>
      </c>
      <c r="U141" s="134" t="s">
        <v>1886</v>
      </c>
      <c r="Z141">
        <v>99</v>
      </c>
      <c r="AA141">
        <v>25.032848639274235</v>
      </c>
      <c r="AB141">
        <v>10.967151360725765</v>
      </c>
      <c r="AJ141">
        <v>101</v>
      </c>
      <c r="AK141">
        <v>26.148573068831958</v>
      </c>
      <c r="AL141">
        <v>-15.148573068831958</v>
      </c>
      <c r="AT141">
        <v>101</v>
      </c>
      <c r="AU141">
        <v>16.877851172021273</v>
      </c>
      <c r="AV141">
        <v>-5.8778511720212734</v>
      </c>
      <c r="BD141" s="152">
        <v>10.312367174025271</v>
      </c>
      <c r="BE141" s="152">
        <v>25.030166603680001</v>
      </c>
    </row>
    <row r="142" spans="1:57" ht="14.25" customHeight="1">
      <c r="A142" s="134" t="s">
        <v>398</v>
      </c>
      <c r="B142" s="135">
        <v>14088</v>
      </c>
      <c r="C142" s="135">
        <v>1010800</v>
      </c>
      <c r="D142" s="145">
        <f t="shared" si="7"/>
        <v>957446.80851063831</v>
      </c>
      <c r="E142" s="141">
        <f t="shared" si="8"/>
        <v>71.749006246450875</v>
      </c>
      <c r="F142" s="135">
        <v>18</v>
      </c>
      <c r="G142" s="135">
        <v>0.47</v>
      </c>
      <c r="H142" s="135">
        <v>450000</v>
      </c>
      <c r="I142" s="134" t="s">
        <v>1815</v>
      </c>
      <c r="J142" s="138">
        <f t="shared" si="9"/>
        <v>0.47</v>
      </c>
      <c r="K142" s="140">
        <f t="shared" si="10"/>
        <v>957446.80851063831</v>
      </c>
      <c r="L142" s="134" t="s">
        <v>1905</v>
      </c>
      <c r="M142" s="134" t="s">
        <v>62</v>
      </c>
      <c r="N142" s="137">
        <f t="shared" si="11"/>
        <v>957446.80851063831</v>
      </c>
      <c r="P142">
        <v>101</v>
      </c>
      <c r="Q142">
        <v>18.53836940056086</v>
      </c>
      <c r="R142">
        <v>-7.5383694005608604</v>
      </c>
      <c r="S142" s="70">
        <f t="shared" si="12"/>
        <v>-0.40663605507466016</v>
      </c>
      <c r="T142">
        <f t="shared" si="13"/>
        <v>11</v>
      </c>
      <c r="U142" s="134" t="s">
        <v>1887</v>
      </c>
      <c r="Z142">
        <v>100</v>
      </c>
      <c r="AA142">
        <v>31.418913842689811</v>
      </c>
      <c r="AB142">
        <v>-9.4189138426898111</v>
      </c>
      <c r="AJ142">
        <v>102</v>
      </c>
      <c r="AK142">
        <v>31.051214823854114</v>
      </c>
      <c r="AL142">
        <v>0.94878517614588631</v>
      </c>
      <c r="AT142">
        <v>102</v>
      </c>
      <c r="AU142">
        <v>49.726079157362108</v>
      </c>
      <c r="AV142">
        <v>-17.726079157362108</v>
      </c>
      <c r="BD142" s="152">
        <v>22.106732737864153</v>
      </c>
      <c r="BE142" s="152">
        <v>32.63227327928</v>
      </c>
    </row>
    <row r="143" spans="1:57" ht="14.25" customHeight="1">
      <c r="A143" s="134" t="s">
        <v>398</v>
      </c>
      <c r="B143" s="135">
        <v>19454</v>
      </c>
      <c r="C143" s="135">
        <v>1287400</v>
      </c>
      <c r="D143" s="145">
        <f t="shared" si="7"/>
        <v>4500000</v>
      </c>
      <c r="E143" s="141">
        <f t="shared" si="8"/>
        <v>66.176621774442268</v>
      </c>
      <c r="F143" s="135">
        <v>20</v>
      </c>
      <c r="G143" s="135">
        <v>0.24</v>
      </c>
      <c r="H143" s="135">
        <v>1080000</v>
      </c>
      <c r="I143" s="134" t="s">
        <v>1815</v>
      </c>
      <c r="J143" s="138">
        <f t="shared" si="9"/>
        <v>0.24</v>
      </c>
      <c r="K143" s="140">
        <f t="shared" si="10"/>
        <v>4500000</v>
      </c>
      <c r="L143" s="134" t="s">
        <v>1906</v>
      </c>
      <c r="M143" s="134" t="s">
        <v>77</v>
      </c>
      <c r="N143" s="137">
        <f t="shared" si="11"/>
        <v>4500000</v>
      </c>
      <c r="P143">
        <v>102</v>
      </c>
      <c r="Q143">
        <v>39.134889193520898</v>
      </c>
      <c r="R143">
        <v>-7.1348891935208982</v>
      </c>
      <c r="S143" s="70">
        <f t="shared" si="12"/>
        <v>-0.18231530331513338</v>
      </c>
      <c r="T143">
        <f t="shared" si="13"/>
        <v>32</v>
      </c>
      <c r="U143" s="134" t="s">
        <v>1159</v>
      </c>
      <c r="Z143">
        <v>101</v>
      </c>
      <c r="AA143">
        <v>22.876431891680046</v>
      </c>
      <c r="AB143">
        <v>-11.876431891680046</v>
      </c>
      <c r="AJ143">
        <v>103</v>
      </c>
      <c r="AK143">
        <v>81.171106482807403</v>
      </c>
      <c r="AL143">
        <v>78.828893517192597</v>
      </c>
      <c r="AT143">
        <v>103</v>
      </c>
      <c r="AU143">
        <v>151.77021688715661</v>
      </c>
      <c r="AV143">
        <v>8.2297831128433927</v>
      </c>
      <c r="BD143" s="152">
        <v>7.9615048633645946</v>
      </c>
      <c r="BE143" s="152">
        <v>15.583566794799999</v>
      </c>
    </row>
    <row r="144" spans="1:57" ht="14.25" customHeight="1">
      <c r="A144" s="134" t="s">
        <v>398</v>
      </c>
      <c r="B144" s="135">
        <v>14918</v>
      </c>
      <c r="C144" s="135">
        <v>791400</v>
      </c>
      <c r="D144" s="145">
        <f t="shared" si="7"/>
        <v>542857.14285714284</v>
      </c>
      <c r="E144" s="141">
        <f t="shared" si="8"/>
        <v>53.050006703311439</v>
      </c>
      <c r="F144" s="135">
        <v>19</v>
      </c>
      <c r="G144" s="135">
        <v>1.4</v>
      </c>
      <c r="H144" s="135">
        <v>760000</v>
      </c>
      <c r="I144" s="134" t="s">
        <v>1815</v>
      </c>
      <c r="J144" s="138">
        <f t="shared" si="9"/>
        <v>1.4</v>
      </c>
      <c r="K144" s="140">
        <f t="shared" si="10"/>
        <v>542857.14285714284</v>
      </c>
      <c r="L144" s="134" t="s">
        <v>1907</v>
      </c>
      <c r="M144" s="134" t="s">
        <v>268</v>
      </c>
      <c r="N144" s="137">
        <f t="shared" si="11"/>
        <v>542857.14285714284</v>
      </c>
      <c r="P144">
        <v>103</v>
      </c>
      <c r="Q144">
        <v>123.4027003924395</v>
      </c>
      <c r="R144">
        <v>36.597299607560501</v>
      </c>
      <c r="S144" s="70">
        <f t="shared" si="12"/>
        <v>0.29656806124319385</v>
      </c>
      <c r="T144">
        <f t="shared" si="13"/>
        <v>160</v>
      </c>
      <c r="U144" s="134" t="s">
        <v>1888</v>
      </c>
      <c r="Z144">
        <v>102</v>
      </c>
      <c r="AA144">
        <v>42.534954325355692</v>
      </c>
      <c r="AB144">
        <v>-10.534954325355692</v>
      </c>
      <c r="AJ144">
        <v>104</v>
      </c>
      <c r="AK144">
        <v>251.66501378076293</v>
      </c>
      <c r="AL144">
        <v>-7.6650137807629335</v>
      </c>
      <c r="AT144">
        <v>104</v>
      </c>
      <c r="AU144">
        <v>266.37938068453275</v>
      </c>
      <c r="AV144">
        <v>-22.379380684532748</v>
      </c>
      <c r="BD144" s="152">
        <v>5.8992368337417744</v>
      </c>
      <c r="BE144" s="152">
        <v>19.708455165159997</v>
      </c>
    </row>
    <row r="145" spans="1:57" ht="14.25" customHeight="1">
      <c r="A145" s="134" t="s">
        <v>398</v>
      </c>
      <c r="B145" s="135">
        <v>326300</v>
      </c>
      <c r="C145" s="135">
        <v>39997700</v>
      </c>
      <c r="D145" s="145">
        <f t="shared" si="7"/>
        <v>266480.31679478218</v>
      </c>
      <c r="E145" s="141">
        <f t="shared" si="8"/>
        <v>122.57952804167944</v>
      </c>
      <c r="F145" s="135">
        <v>222</v>
      </c>
      <c r="G145" s="135">
        <v>42.93</v>
      </c>
      <c r="H145" s="135">
        <v>11440000</v>
      </c>
      <c r="I145" s="134" t="s">
        <v>1815</v>
      </c>
      <c r="J145" s="138">
        <f t="shared" si="9"/>
        <v>42.93</v>
      </c>
      <c r="K145" s="140">
        <f t="shared" si="10"/>
        <v>266480.31679478218</v>
      </c>
      <c r="L145" s="134" t="s">
        <v>1908</v>
      </c>
      <c r="M145" s="134" t="s">
        <v>219</v>
      </c>
      <c r="N145" s="137">
        <f t="shared" si="11"/>
        <v>266480.31679478218</v>
      </c>
      <c r="P145">
        <v>104</v>
      </c>
      <c r="Q145">
        <v>284.44134579357774</v>
      </c>
      <c r="R145">
        <v>-40.441345793577739</v>
      </c>
      <c r="S145" s="70">
        <f t="shared" si="12"/>
        <v>-0.14217815515092688</v>
      </c>
      <c r="T145">
        <f t="shared" si="13"/>
        <v>244</v>
      </c>
      <c r="U145" s="134" t="s">
        <v>1889</v>
      </c>
      <c r="Z145">
        <v>103</v>
      </c>
      <c r="AA145">
        <v>125.05999213536759</v>
      </c>
      <c r="AB145">
        <v>34.940007864632406</v>
      </c>
      <c r="AJ145">
        <v>105</v>
      </c>
      <c r="AK145">
        <v>28.302501162222228</v>
      </c>
      <c r="AL145">
        <v>-15.302501162222228</v>
      </c>
      <c r="AT145">
        <v>105</v>
      </c>
      <c r="AU145">
        <v>23.967077798663095</v>
      </c>
      <c r="AV145">
        <v>-10.967077798663095</v>
      </c>
      <c r="BD145" s="152">
        <v>10.58042093683979</v>
      </c>
      <c r="BE145" s="152">
        <v>17.381203147520001</v>
      </c>
    </row>
    <row r="146" spans="1:57" ht="14.25" customHeight="1">
      <c r="A146" s="134" t="s">
        <v>398</v>
      </c>
      <c r="B146" s="135">
        <v>269020</v>
      </c>
      <c r="C146" s="135">
        <v>16247200</v>
      </c>
      <c r="D146" s="145">
        <f t="shared" si="7"/>
        <v>824336.28318584082</v>
      </c>
      <c r="E146" s="141">
        <f t="shared" si="8"/>
        <v>60.394022749237976</v>
      </c>
      <c r="F146" s="135">
        <v>327</v>
      </c>
      <c r="G146" s="135">
        <v>2.2599999999999998</v>
      </c>
      <c r="H146" s="135">
        <v>1863000</v>
      </c>
      <c r="I146" s="134" t="s">
        <v>1815</v>
      </c>
      <c r="J146" s="138">
        <f t="shared" si="9"/>
        <v>2.2599999999999998</v>
      </c>
      <c r="K146" s="140">
        <f t="shared" si="10"/>
        <v>824336.28318584082</v>
      </c>
      <c r="L146" s="134" t="s">
        <v>1909</v>
      </c>
      <c r="M146" s="134" t="s">
        <v>11</v>
      </c>
      <c r="N146" s="137">
        <f t="shared" si="11"/>
        <v>824336.28318584082</v>
      </c>
      <c r="P146">
        <v>105</v>
      </c>
      <c r="Q146">
        <v>23.620563431774151</v>
      </c>
      <c r="R146">
        <v>-10.620563431774151</v>
      </c>
      <c r="S146" s="70">
        <f t="shared" si="12"/>
        <v>-0.44963209545998689</v>
      </c>
      <c r="T146">
        <f t="shared" si="13"/>
        <v>13</v>
      </c>
      <c r="U146" s="134" t="s">
        <v>1657</v>
      </c>
      <c r="Z146">
        <v>104</v>
      </c>
      <c r="AA146">
        <v>290.92166356810657</v>
      </c>
      <c r="AB146">
        <v>-46.921663568106567</v>
      </c>
      <c r="AJ146">
        <v>106</v>
      </c>
      <c r="AK146">
        <v>41.26628654034532</v>
      </c>
      <c r="AL146">
        <v>3.7337134596546804</v>
      </c>
      <c r="AT146">
        <v>106</v>
      </c>
      <c r="AU146">
        <v>53.719003536023116</v>
      </c>
      <c r="AV146">
        <v>-8.7190035360231164</v>
      </c>
      <c r="BD146" s="152">
        <v>22.556570086955187</v>
      </c>
      <c r="BE146" s="152">
        <v>24.190079228839998</v>
      </c>
    </row>
    <row r="147" spans="1:57" ht="14.25" customHeight="1">
      <c r="A147" s="134" t="s">
        <v>398</v>
      </c>
      <c r="B147" s="135">
        <v>14800</v>
      </c>
      <c r="C147" s="135">
        <v>3305300</v>
      </c>
      <c r="D147" s="145">
        <f t="shared" ref="D147:D210" si="14">K147</f>
        <v>26192380.952380951</v>
      </c>
      <c r="E147" s="141">
        <f t="shared" ref="E147:E210" si="15">C147/B147</f>
        <v>223.33108108108109</v>
      </c>
      <c r="F147" s="135">
        <v>28</v>
      </c>
      <c r="G147" s="135">
        <v>0.21</v>
      </c>
      <c r="H147" s="135">
        <v>5500400</v>
      </c>
      <c r="I147" s="134" t="s">
        <v>1815</v>
      </c>
      <c r="J147" s="138">
        <f t="shared" ref="J147:J210" si="16">IF(I147="Acres",1,1/43560)*G147</f>
        <v>0.21</v>
      </c>
      <c r="K147" s="140">
        <f t="shared" ref="K147:K210" si="17">H147/J147</f>
        <v>26192380.952380951</v>
      </c>
      <c r="L147" s="134" t="s">
        <v>1179</v>
      </c>
      <c r="M147" s="134" t="s">
        <v>7</v>
      </c>
      <c r="N147" s="137">
        <f t="shared" si="11"/>
        <v>26192380.952380951</v>
      </c>
      <c r="P147">
        <v>106</v>
      </c>
      <c r="Q147">
        <v>47.230864119875534</v>
      </c>
      <c r="R147">
        <v>-2.2308641198755339</v>
      </c>
      <c r="S147" s="70">
        <f t="shared" si="12"/>
        <v>-4.7233184517086767E-2</v>
      </c>
      <c r="T147">
        <f t="shared" si="13"/>
        <v>45</v>
      </c>
      <c r="U147" s="134" t="s">
        <v>1890</v>
      </c>
      <c r="Z147">
        <v>105</v>
      </c>
      <c r="AA147">
        <v>25.098295923546459</v>
      </c>
      <c r="AB147">
        <v>-12.098295923546459</v>
      </c>
      <c r="AJ147">
        <v>107</v>
      </c>
      <c r="AK147">
        <v>31.96942827404348</v>
      </c>
      <c r="AL147">
        <v>-7.9694282740434801</v>
      </c>
      <c r="AT147">
        <v>107</v>
      </c>
      <c r="AU147">
        <v>25.504144308400583</v>
      </c>
      <c r="AV147">
        <v>-1.5041443084005834</v>
      </c>
      <c r="BD147" s="152">
        <v>4.0998874373776397</v>
      </c>
      <c r="BE147" s="152">
        <v>17.076304614080001</v>
      </c>
    </row>
    <row r="148" spans="1:57" ht="14.25" customHeight="1">
      <c r="A148" s="134" t="s">
        <v>398</v>
      </c>
      <c r="B148" s="135">
        <v>26016</v>
      </c>
      <c r="C148" s="135">
        <v>14890400</v>
      </c>
      <c r="D148" s="145">
        <f t="shared" si="14"/>
        <v>709162.49866978824</v>
      </c>
      <c r="E148" s="141">
        <f t="shared" si="15"/>
        <v>572.35547355473557</v>
      </c>
      <c r="F148" s="135">
        <v>67</v>
      </c>
      <c r="G148" s="135">
        <v>2.8191000000000002</v>
      </c>
      <c r="H148" s="135">
        <v>1999200</v>
      </c>
      <c r="I148" s="134" t="s">
        <v>1815</v>
      </c>
      <c r="J148" s="138">
        <f t="shared" si="16"/>
        <v>2.8191000000000002</v>
      </c>
      <c r="K148" s="140">
        <f t="shared" si="17"/>
        <v>709162.49866978824</v>
      </c>
      <c r="L148" s="134" t="s">
        <v>1910</v>
      </c>
      <c r="M148" s="134" t="s">
        <v>10</v>
      </c>
      <c r="N148" s="137">
        <f t="shared" ref="N148:N211" si="18">H148/(G148*IF(I148="Acres",1,1/43560))</f>
        <v>709162.49866978824</v>
      </c>
      <c r="P148">
        <v>107</v>
      </c>
      <c r="Q148">
        <v>26.582826983284541</v>
      </c>
      <c r="R148">
        <v>-2.5828269832845407</v>
      </c>
      <c r="S148" s="70">
        <f t="shared" si="12"/>
        <v>-9.7161486432900443E-2</v>
      </c>
      <c r="T148">
        <f t="shared" si="13"/>
        <v>24</v>
      </c>
      <c r="U148" s="134" t="s">
        <v>1891</v>
      </c>
      <c r="Z148">
        <v>106</v>
      </c>
      <c r="AA148">
        <v>50.38224371193791</v>
      </c>
      <c r="AB148">
        <v>-5.3822437119379103</v>
      </c>
      <c r="AJ148">
        <v>108</v>
      </c>
      <c r="AK148">
        <v>32.23020258723696</v>
      </c>
      <c r="AL148">
        <v>3.7697974127630403</v>
      </c>
      <c r="AT148">
        <v>108</v>
      </c>
      <c r="AU148">
        <v>40.845250434434384</v>
      </c>
      <c r="AV148">
        <v>-4.8452504344343836</v>
      </c>
      <c r="BD148" s="152">
        <v>92.189953889971548</v>
      </c>
      <c r="BE148" s="152">
        <v>78.117532215919994</v>
      </c>
    </row>
    <row r="149" spans="1:57" ht="14.25" customHeight="1">
      <c r="A149" s="134" t="s">
        <v>398</v>
      </c>
      <c r="B149" s="135">
        <v>103484</v>
      </c>
      <c r="C149" s="135">
        <v>7171700</v>
      </c>
      <c r="D149" s="145">
        <f t="shared" si="14"/>
        <v>7473352.2727272725</v>
      </c>
      <c r="E149" s="141">
        <f t="shared" si="15"/>
        <v>69.302500869699671</v>
      </c>
      <c r="F149" s="135">
        <v>22</v>
      </c>
      <c r="G149" s="135">
        <v>1.76</v>
      </c>
      <c r="H149" s="135">
        <v>13153100</v>
      </c>
      <c r="I149" s="134" t="s">
        <v>1815</v>
      </c>
      <c r="J149" s="138">
        <f t="shared" si="16"/>
        <v>1.76</v>
      </c>
      <c r="K149" s="140">
        <f t="shared" si="17"/>
        <v>7473352.2727272725</v>
      </c>
      <c r="L149" s="134" t="s">
        <v>1249</v>
      </c>
      <c r="M149" s="134" t="s">
        <v>7</v>
      </c>
      <c r="N149" s="137">
        <f t="shared" si="18"/>
        <v>7473352.2727272725</v>
      </c>
      <c r="P149">
        <v>108</v>
      </c>
      <c r="Q149">
        <v>35.022460781079914</v>
      </c>
      <c r="R149">
        <v>0.97753921892008577</v>
      </c>
      <c r="S149" s="70">
        <f t="shared" si="12"/>
        <v>2.7911779958311182E-2</v>
      </c>
      <c r="T149">
        <f t="shared" si="13"/>
        <v>36</v>
      </c>
      <c r="U149" s="134" t="s">
        <v>1892</v>
      </c>
      <c r="Z149">
        <v>107</v>
      </c>
      <c r="AA149">
        <v>29.317713189332991</v>
      </c>
      <c r="AB149">
        <v>-5.3177131893329914</v>
      </c>
      <c r="AJ149">
        <v>109</v>
      </c>
      <c r="AK149">
        <v>63.15481878656071</v>
      </c>
      <c r="AL149">
        <v>-36.15481878656071</v>
      </c>
      <c r="AT149">
        <v>109</v>
      </c>
      <c r="AU149">
        <v>37.840909430625899</v>
      </c>
      <c r="AV149">
        <v>-10.840909430625899</v>
      </c>
      <c r="BD149" s="152">
        <v>11.95868970962556</v>
      </c>
      <c r="BE149" s="152">
        <v>21.994110881680001</v>
      </c>
    </row>
    <row r="150" spans="1:57" ht="14.25" customHeight="1">
      <c r="A150" s="134" t="s">
        <v>398</v>
      </c>
      <c r="B150" s="135">
        <v>83168</v>
      </c>
      <c r="C150" s="135">
        <v>9875000</v>
      </c>
      <c r="D150" s="145">
        <f t="shared" si="14"/>
        <v>974670.78189300408</v>
      </c>
      <c r="E150" s="141">
        <f t="shared" si="15"/>
        <v>118.73557137360524</v>
      </c>
      <c r="F150" s="135">
        <v>86</v>
      </c>
      <c r="G150" s="135">
        <v>4.8600000000000003</v>
      </c>
      <c r="H150" s="135">
        <v>4736900</v>
      </c>
      <c r="I150" s="134" t="s">
        <v>1815</v>
      </c>
      <c r="J150" s="138">
        <f t="shared" si="16"/>
        <v>4.8600000000000003</v>
      </c>
      <c r="K150" s="140">
        <f t="shared" si="17"/>
        <v>974670.78189300408</v>
      </c>
      <c r="L150" s="134" t="s">
        <v>1911</v>
      </c>
      <c r="M150" s="134" t="s">
        <v>79</v>
      </c>
      <c r="N150" s="137">
        <f t="shared" si="18"/>
        <v>974670.78189300408</v>
      </c>
      <c r="P150">
        <v>109</v>
      </c>
      <c r="Q150">
        <v>51.37820185990298</v>
      </c>
      <c r="R150">
        <v>-24.37820185990298</v>
      </c>
      <c r="S150" s="70">
        <f t="shared" si="12"/>
        <v>-0.47448530655815785</v>
      </c>
      <c r="T150">
        <f t="shared" si="13"/>
        <v>27</v>
      </c>
      <c r="U150" s="134" t="s">
        <v>1893</v>
      </c>
      <c r="Z150">
        <v>108</v>
      </c>
      <c r="AA150">
        <v>38.73098852577656</v>
      </c>
      <c r="AB150">
        <v>-2.73098852577656</v>
      </c>
      <c r="AJ150">
        <v>110</v>
      </c>
      <c r="AK150">
        <v>23.851981106048502</v>
      </c>
      <c r="AL150">
        <v>-11.851981106048502</v>
      </c>
      <c r="AT150">
        <v>110</v>
      </c>
      <c r="AU150">
        <v>16.114244412376046</v>
      </c>
      <c r="AV150">
        <v>-4.1142444123760455</v>
      </c>
      <c r="BD150" s="152">
        <v>7.1953435336342038</v>
      </c>
      <c r="BE150" s="152">
        <v>16.55559195176</v>
      </c>
    </row>
    <row r="151" spans="1:57" ht="14.25" customHeight="1">
      <c r="A151" s="134" t="s">
        <v>398</v>
      </c>
      <c r="B151" s="135">
        <v>19895</v>
      </c>
      <c r="C151" s="135">
        <v>1461500</v>
      </c>
      <c r="D151" s="145">
        <f t="shared" si="14"/>
        <v>3543750</v>
      </c>
      <c r="E151" s="141">
        <f t="shared" si="15"/>
        <v>73.460668509675799</v>
      </c>
      <c r="F151" s="135">
        <v>27</v>
      </c>
      <c r="G151" s="135">
        <v>0.32</v>
      </c>
      <c r="H151" s="135">
        <v>1134000</v>
      </c>
      <c r="I151" s="134" t="s">
        <v>1815</v>
      </c>
      <c r="J151" s="138">
        <f t="shared" si="16"/>
        <v>0.32</v>
      </c>
      <c r="K151" s="140">
        <f t="shared" si="17"/>
        <v>3543750</v>
      </c>
      <c r="L151" s="134" t="s">
        <v>1332</v>
      </c>
      <c r="M151" s="134" t="s">
        <v>77</v>
      </c>
      <c r="N151" s="137">
        <f t="shared" si="18"/>
        <v>3543750</v>
      </c>
      <c r="P151">
        <v>110</v>
      </c>
      <c r="Q151">
        <v>16.790647341407496</v>
      </c>
      <c r="R151">
        <v>-4.7906473414074959</v>
      </c>
      <c r="S151" s="70">
        <f t="shared" si="12"/>
        <v>-0.28531641716953088</v>
      </c>
      <c r="T151">
        <f t="shared" si="13"/>
        <v>12</v>
      </c>
      <c r="U151" s="134" t="s">
        <v>1894</v>
      </c>
      <c r="Z151">
        <v>109</v>
      </c>
      <c r="AA151">
        <v>42.60617283697222</v>
      </c>
      <c r="AB151">
        <v>-15.60617283697222</v>
      </c>
      <c r="AJ151">
        <v>111</v>
      </c>
      <c r="AK151">
        <v>126.80068460272952</v>
      </c>
      <c r="AL151">
        <v>-72.800684602729518</v>
      </c>
      <c r="AT151">
        <v>111</v>
      </c>
      <c r="AU151">
        <v>57.575628213500146</v>
      </c>
      <c r="AV151">
        <v>-3.5756282135001456</v>
      </c>
      <c r="BD151" s="152">
        <v>26.756079037715999</v>
      </c>
      <c r="BE151" s="152">
        <v>139.16130029348</v>
      </c>
    </row>
    <row r="152" spans="1:57" ht="14.25" customHeight="1">
      <c r="A152" s="134" t="s">
        <v>398</v>
      </c>
      <c r="B152" s="135">
        <v>14781</v>
      </c>
      <c r="C152" s="135">
        <v>2228000</v>
      </c>
      <c r="D152" s="145">
        <f t="shared" si="14"/>
        <v>10863809.523809524</v>
      </c>
      <c r="E152" s="141">
        <f t="shared" si="15"/>
        <v>150.73405047019824</v>
      </c>
      <c r="F152" s="135">
        <v>13</v>
      </c>
      <c r="G152" s="135">
        <v>0.21</v>
      </c>
      <c r="H152" s="135">
        <v>2281400</v>
      </c>
      <c r="I152" s="134" t="s">
        <v>1815</v>
      </c>
      <c r="J152" s="138">
        <f t="shared" si="16"/>
        <v>0.21</v>
      </c>
      <c r="K152" s="140">
        <f t="shared" si="17"/>
        <v>10863809.523809524</v>
      </c>
      <c r="L152" s="134" t="s">
        <v>1182</v>
      </c>
      <c r="M152" s="134" t="s">
        <v>24</v>
      </c>
      <c r="N152" s="137">
        <f t="shared" si="18"/>
        <v>10863809.523809524</v>
      </c>
      <c r="P152">
        <v>111</v>
      </c>
      <c r="Q152">
        <v>99.042064811559996</v>
      </c>
      <c r="R152">
        <v>-45.042064811559996</v>
      </c>
      <c r="S152" s="70">
        <f t="shared" si="12"/>
        <v>-0.45477711815942246</v>
      </c>
      <c r="T152">
        <f t="shared" si="13"/>
        <v>54</v>
      </c>
      <c r="U152" s="134" t="s">
        <v>1895</v>
      </c>
      <c r="Z152">
        <v>110</v>
      </c>
      <c r="AA152">
        <v>11.624171368548037</v>
      </c>
      <c r="AB152">
        <v>0.37582863145196299</v>
      </c>
      <c r="AJ152">
        <v>112</v>
      </c>
      <c r="AK152">
        <v>26.262873498316111</v>
      </c>
      <c r="AL152">
        <v>-13.262873498316111</v>
      </c>
      <c r="AT152">
        <v>112</v>
      </c>
      <c r="AU152">
        <v>25.550124930486749</v>
      </c>
      <c r="AV152">
        <v>-12.550124930486749</v>
      </c>
      <c r="BD152" s="152">
        <v>1.6555657688007903</v>
      </c>
      <c r="BE152" s="152">
        <v>15.3124846454</v>
      </c>
    </row>
    <row r="153" spans="1:57" ht="14.25" customHeight="1">
      <c r="A153" s="134" t="s">
        <v>398</v>
      </c>
      <c r="B153" s="135">
        <v>27840</v>
      </c>
      <c r="C153" s="135">
        <v>3413100</v>
      </c>
      <c r="D153" s="145">
        <f t="shared" si="14"/>
        <v>3089189.1891891891</v>
      </c>
      <c r="E153" s="141">
        <f t="shared" si="15"/>
        <v>122.59698275862068</v>
      </c>
      <c r="F153" s="135">
        <v>36</v>
      </c>
      <c r="G153" s="135">
        <v>0.74</v>
      </c>
      <c r="H153" s="135">
        <v>2286000</v>
      </c>
      <c r="I153" s="134" t="s">
        <v>1815</v>
      </c>
      <c r="J153" s="138">
        <f t="shared" si="16"/>
        <v>0.74</v>
      </c>
      <c r="K153" s="140">
        <f t="shared" si="17"/>
        <v>3089189.1891891891</v>
      </c>
      <c r="L153" s="134" t="s">
        <v>1117</v>
      </c>
      <c r="M153" s="134" t="s">
        <v>31</v>
      </c>
      <c r="N153" s="137">
        <f t="shared" si="18"/>
        <v>3089189.1891891891</v>
      </c>
      <c r="P153">
        <v>112</v>
      </c>
      <c r="Q153">
        <v>23.290013024027107</v>
      </c>
      <c r="R153">
        <v>-10.290013024027107</v>
      </c>
      <c r="S153" s="70">
        <f t="shared" si="12"/>
        <v>-0.44182083596996835</v>
      </c>
      <c r="T153">
        <f t="shared" si="13"/>
        <v>13</v>
      </c>
      <c r="U153" s="134" t="s">
        <v>1896</v>
      </c>
      <c r="Z153">
        <v>111</v>
      </c>
      <c r="AA153">
        <v>93.640927850648652</v>
      </c>
      <c r="AB153">
        <v>-39.640927850648652</v>
      </c>
      <c r="AJ153">
        <v>113</v>
      </c>
      <c r="AK153">
        <v>37.745409977309372</v>
      </c>
      <c r="AL153">
        <v>4.2545900226906284</v>
      </c>
      <c r="AT153">
        <v>113</v>
      </c>
      <c r="AU153">
        <v>44.510562880731477</v>
      </c>
      <c r="AV153">
        <v>-2.5105628807314773</v>
      </c>
      <c r="BD153" s="152">
        <v>6.9827491700226885</v>
      </c>
      <c r="BE153" s="152">
        <v>15.909513905079999</v>
      </c>
    </row>
    <row r="154" spans="1:57" ht="14.25" customHeight="1">
      <c r="A154" s="134" t="s">
        <v>398</v>
      </c>
      <c r="B154" s="135">
        <v>31812</v>
      </c>
      <c r="C154" s="135">
        <v>2380600</v>
      </c>
      <c r="D154" s="145">
        <f t="shared" si="14"/>
        <v>1305343.5114503817</v>
      </c>
      <c r="E154" s="141">
        <f t="shared" si="15"/>
        <v>74.833396202690807</v>
      </c>
      <c r="F154" s="135">
        <v>33</v>
      </c>
      <c r="G154" s="135">
        <v>1.31</v>
      </c>
      <c r="H154" s="135">
        <v>1710000</v>
      </c>
      <c r="I154" s="134" t="s">
        <v>1815</v>
      </c>
      <c r="J154" s="138">
        <f t="shared" si="16"/>
        <v>1.31</v>
      </c>
      <c r="K154" s="140">
        <f t="shared" si="17"/>
        <v>1305343.5114503817</v>
      </c>
      <c r="L154" s="134" t="s">
        <v>1441</v>
      </c>
      <c r="M154" s="134" t="s">
        <v>45</v>
      </c>
      <c r="N154" s="137">
        <f t="shared" si="18"/>
        <v>1305343.5114503817</v>
      </c>
      <c r="P154">
        <v>113</v>
      </c>
      <c r="Q154">
        <v>40.209054374904142</v>
      </c>
      <c r="R154">
        <v>1.7909456250958584</v>
      </c>
      <c r="S154" s="70">
        <f t="shared" si="12"/>
        <v>4.4540854117018212E-2</v>
      </c>
      <c r="T154">
        <f t="shared" si="13"/>
        <v>42</v>
      </c>
      <c r="U154" s="134" t="s">
        <v>1378</v>
      </c>
      <c r="Z154">
        <v>112</v>
      </c>
      <c r="AA154">
        <v>24.403181963870427</v>
      </c>
      <c r="AB154">
        <v>-11.403181963870427</v>
      </c>
      <c r="AJ154">
        <v>114</v>
      </c>
      <c r="AK154">
        <v>29.971287432690872</v>
      </c>
      <c r="AL154">
        <v>6.0287125673091282</v>
      </c>
      <c r="AT154">
        <v>114</v>
      </c>
      <c r="AU154">
        <v>30.861707863975973</v>
      </c>
      <c r="AV154">
        <v>5.1382921360240275</v>
      </c>
      <c r="BD154" s="152">
        <v>7.3206406947965466</v>
      </c>
      <c r="BE154" s="152">
        <v>21.77176441192</v>
      </c>
    </row>
    <row r="155" spans="1:57" ht="14.25" customHeight="1">
      <c r="A155" s="134" t="s">
        <v>398</v>
      </c>
      <c r="B155" s="135">
        <v>322615</v>
      </c>
      <c r="C155" s="135">
        <v>65124400</v>
      </c>
      <c r="D155" s="145">
        <f t="shared" si="14"/>
        <v>430496.24927870749</v>
      </c>
      <c r="E155" s="141">
        <f t="shared" si="15"/>
        <v>201.86414146893355</v>
      </c>
      <c r="F155" s="135">
        <v>286</v>
      </c>
      <c r="G155" s="135">
        <v>17.329999999999998</v>
      </c>
      <c r="H155" s="135">
        <v>7460500</v>
      </c>
      <c r="I155" s="134" t="s">
        <v>1815</v>
      </c>
      <c r="J155" s="138">
        <f t="shared" si="16"/>
        <v>17.329999999999998</v>
      </c>
      <c r="K155" s="140">
        <f t="shared" si="17"/>
        <v>430496.24927870749</v>
      </c>
      <c r="L155" s="134" t="s">
        <v>1011</v>
      </c>
      <c r="M155" s="134" t="s">
        <v>123</v>
      </c>
      <c r="N155" s="137">
        <f t="shared" si="18"/>
        <v>430496.24927870749</v>
      </c>
      <c r="P155">
        <v>114</v>
      </c>
      <c r="Q155">
        <v>28.315576860636998</v>
      </c>
      <c r="R155">
        <v>7.6844231393630018</v>
      </c>
      <c r="S155" s="70">
        <f t="shared" si="12"/>
        <v>0.27138501105536472</v>
      </c>
      <c r="T155">
        <f t="shared" si="13"/>
        <v>36</v>
      </c>
      <c r="U155" s="134" t="s">
        <v>1897</v>
      </c>
      <c r="Z155">
        <v>113</v>
      </c>
      <c r="AA155">
        <v>43.796619654085369</v>
      </c>
      <c r="AB155">
        <v>-1.7966196540853687</v>
      </c>
      <c r="AJ155">
        <v>115</v>
      </c>
      <c r="AK155">
        <v>48.753811341405402</v>
      </c>
      <c r="AL155">
        <v>42.246188658594598</v>
      </c>
      <c r="AT155">
        <v>115</v>
      </c>
      <c r="AU155">
        <v>72.291890528684462</v>
      </c>
      <c r="AV155">
        <v>18.708109471315538</v>
      </c>
      <c r="BD155" s="152">
        <v>3.6767527619769411</v>
      </c>
      <c r="BE155" s="152">
        <v>15.85764016652</v>
      </c>
    </row>
    <row r="156" spans="1:57" ht="14.25" customHeight="1">
      <c r="A156" s="134" t="s">
        <v>398</v>
      </c>
      <c r="B156" s="135">
        <v>32531</v>
      </c>
      <c r="C156" s="135">
        <v>4811000</v>
      </c>
      <c r="D156" s="145">
        <f t="shared" si="14"/>
        <v>4645588.2352941176</v>
      </c>
      <c r="E156" s="141">
        <f t="shared" si="15"/>
        <v>147.8897052042667</v>
      </c>
      <c r="F156" s="135">
        <v>39</v>
      </c>
      <c r="G156" s="135">
        <v>0.68</v>
      </c>
      <c r="H156" s="135">
        <v>3159000</v>
      </c>
      <c r="I156" s="134" t="s">
        <v>1815</v>
      </c>
      <c r="J156" s="138">
        <f t="shared" si="16"/>
        <v>0.68</v>
      </c>
      <c r="K156" s="140">
        <f t="shared" si="17"/>
        <v>4645588.2352941176</v>
      </c>
      <c r="L156" s="134" t="s">
        <v>1359</v>
      </c>
      <c r="M156" s="134" t="s">
        <v>44</v>
      </c>
      <c r="N156" s="137">
        <f t="shared" si="18"/>
        <v>4645588.2352941176</v>
      </c>
      <c r="P156">
        <v>115</v>
      </c>
      <c r="Q156">
        <v>61.617926640763656</v>
      </c>
      <c r="R156">
        <v>29.382073359236344</v>
      </c>
      <c r="S156" s="70">
        <f t="shared" si="12"/>
        <v>0.47684294102486863</v>
      </c>
      <c r="T156">
        <f t="shared" si="13"/>
        <v>91</v>
      </c>
      <c r="U156" s="134" t="s">
        <v>1632</v>
      </c>
      <c r="Z156">
        <v>114</v>
      </c>
      <c r="AA156">
        <v>31.422383754638595</v>
      </c>
      <c r="AB156">
        <v>4.5776162453614049</v>
      </c>
      <c r="AJ156">
        <v>116</v>
      </c>
      <c r="AK156">
        <v>25.480550558735683</v>
      </c>
      <c r="AL156">
        <v>-7.4805505587356826</v>
      </c>
      <c r="AT156">
        <v>116</v>
      </c>
      <c r="AU156">
        <v>18.959295403957455</v>
      </c>
      <c r="AV156">
        <v>-0.95929540395745505</v>
      </c>
      <c r="BD156" s="152">
        <v>11.184312172605836</v>
      </c>
      <c r="BE156" s="152">
        <v>19.608999264800001</v>
      </c>
    </row>
    <row r="157" spans="1:57" ht="14.25" customHeight="1">
      <c r="A157" s="134" t="s">
        <v>398</v>
      </c>
      <c r="B157" s="135">
        <v>19800</v>
      </c>
      <c r="C157" s="135">
        <v>1650600</v>
      </c>
      <c r="D157" s="145">
        <f t="shared" si="14"/>
        <v>1901250</v>
      </c>
      <c r="E157" s="141">
        <f t="shared" si="15"/>
        <v>83.36363636363636</v>
      </c>
      <c r="F157" s="135">
        <v>18</v>
      </c>
      <c r="G157" s="135">
        <v>0.8</v>
      </c>
      <c r="H157" s="135">
        <v>1521000</v>
      </c>
      <c r="I157" s="134" t="s">
        <v>1815</v>
      </c>
      <c r="J157" s="138">
        <f t="shared" si="16"/>
        <v>0.8</v>
      </c>
      <c r="K157" s="140">
        <f t="shared" si="17"/>
        <v>1901250</v>
      </c>
      <c r="L157" s="134" t="s">
        <v>1912</v>
      </c>
      <c r="M157" s="134" t="s">
        <v>28</v>
      </c>
      <c r="N157" s="137">
        <f t="shared" si="18"/>
        <v>1901250</v>
      </c>
      <c r="P157">
        <v>116</v>
      </c>
      <c r="Q157">
        <v>19.274496360214297</v>
      </c>
      <c r="R157">
        <v>-1.2744963602142967</v>
      </c>
      <c r="S157" s="70">
        <f t="shared" si="12"/>
        <v>-6.6123458501622129E-2</v>
      </c>
      <c r="T157">
        <f t="shared" si="13"/>
        <v>18</v>
      </c>
      <c r="U157" s="134" t="s">
        <v>1898</v>
      </c>
      <c r="Z157">
        <v>115</v>
      </c>
      <c r="AA157">
        <v>64.339061525769779</v>
      </c>
      <c r="AB157">
        <v>26.660938474230221</v>
      </c>
      <c r="AJ157">
        <v>117</v>
      </c>
      <c r="AK157">
        <v>50.041172845336185</v>
      </c>
      <c r="AL157">
        <v>19.958827154663815</v>
      </c>
      <c r="AT157">
        <v>117</v>
      </c>
      <c r="AU157">
        <v>48.161916923895269</v>
      </c>
      <c r="AV157">
        <v>21.838083076104731</v>
      </c>
      <c r="BD157" s="152">
        <v>7.1275598234971991</v>
      </c>
      <c r="BE157" s="152">
        <v>16.296195832359999</v>
      </c>
    </row>
    <row r="158" spans="1:57" ht="14.25" customHeight="1">
      <c r="A158" s="134" t="s">
        <v>398</v>
      </c>
      <c r="B158" s="135">
        <v>17297</v>
      </c>
      <c r="C158" s="135">
        <v>2569100</v>
      </c>
      <c r="D158" s="145">
        <f t="shared" si="14"/>
        <v>3326190.4761904762</v>
      </c>
      <c r="E158" s="141">
        <f t="shared" si="15"/>
        <v>148.52864658611321</v>
      </c>
      <c r="F158" s="135">
        <v>22</v>
      </c>
      <c r="G158" s="135">
        <v>0.42</v>
      </c>
      <c r="H158" s="135">
        <v>1397000</v>
      </c>
      <c r="I158" s="134" t="s">
        <v>1815</v>
      </c>
      <c r="J158" s="138">
        <f t="shared" si="16"/>
        <v>0.42</v>
      </c>
      <c r="K158" s="140">
        <f t="shared" si="17"/>
        <v>3326190.4761904762</v>
      </c>
      <c r="L158" s="134" t="s">
        <v>1913</v>
      </c>
      <c r="M158" s="134" t="s">
        <v>31</v>
      </c>
      <c r="N158" s="137">
        <f t="shared" si="18"/>
        <v>3326190.4761904762</v>
      </c>
      <c r="P158">
        <v>117</v>
      </c>
      <c r="Q158">
        <v>49.330160334514346</v>
      </c>
      <c r="R158">
        <v>20.669839665485654</v>
      </c>
      <c r="S158" s="70">
        <f t="shared" si="12"/>
        <v>0.41901018616847657</v>
      </c>
      <c r="T158">
        <f t="shared" si="13"/>
        <v>70</v>
      </c>
      <c r="U158" s="134" t="s">
        <v>1899</v>
      </c>
      <c r="Z158">
        <v>116</v>
      </c>
      <c r="AA158">
        <v>19.577236118346377</v>
      </c>
      <c r="AB158">
        <v>-1.5772361183463772</v>
      </c>
      <c r="AJ158">
        <v>118</v>
      </c>
      <c r="AK158">
        <v>29.969594092994811</v>
      </c>
      <c r="AL158">
        <v>-11.969594092994811</v>
      </c>
      <c r="AT158">
        <v>118</v>
      </c>
      <c r="AU158">
        <v>21.131879797528718</v>
      </c>
      <c r="AV158">
        <v>-3.1318797975287183</v>
      </c>
      <c r="BD158" s="152">
        <v>14.559119316699753</v>
      </c>
      <c r="BE158" s="152">
        <v>40.220921908640001</v>
      </c>
    </row>
    <row r="159" spans="1:57" ht="14.25" customHeight="1">
      <c r="A159" s="134" t="s">
        <v>398</v>
      </c>
      <c r="B159" s="135">
        <v>9954</v>
      </c>
      <c r="C159" s="135">
        <v>1442600</v>
      </c>
      <c r="D159" s="145">
        <f t="shared" si="14"/>
        <v>2845735.0272232303</v>
      </c>
      <c r="E159" s="141">
        <f t="shared" si="15"/>
        <v>144.92666264818163</v>
      </c>
      <c r="F159" s="135">
        <v>16</v>
      </c>
      <c r="G159" s="135">
        <v>0.1653</v>
      </c>
      <c r="H159" s="135">
        <v>470400</v>
      </c>
      <c r="I159" s="134" t="s">
        <v>1815</v>
      </c>
      <c r="J159" s="138">
        <f t="shared" si="16"/>
        <v>0.1653</v>
      </c>
      <c r="K159" s="140">
        <f t="shared" si="17"/>
        <v>2845735.0272232303</v>
      </c>
      <c r="L159" s="134" t="s">
        <v>1387</v>
      </c>
      <c r="M159" s="134" t="s">
        <v>10</v>
      </c>
      <c r="N159" s="137">
        <f t="shared" si="18"/>
        <v>2845735.0272232303</v>
      </c>
      <c r="P159">
        <v>118</v>
      </c>
      <c r="Q159">
        <v>23.058057066989193</v>
      </c>
      <c r="R159">
        <v>-5.0580570669891927</v>
      </c>
      <c r="S159" s="70">
        <f t="shared" si="12"/>
        <v>-0.21936180712426559</v>
      </c>
      <c r="T159">
        <f t="shared" si="13"/>
        <v>18</v>
      </c>
      <c r="U159" s="134" t="s">
        <v>1714</v>
      </c>
      <c r="Z159">
        <v>117</v>
      </c>
      <c r="AA159">
        <v>44.010680362200297</v>
      </c>
      <c r="AB159">
        <v>25.989319637799703</v>
      </c>
      <c r="AJ159">
        <v>119</v>
      </c>
      <c r="AK159">
        <v>29.713053129041484</v>
      </c>
      <c r="AL159">
        <v>-5.7130531290414837</v>
      </c>
      <c r="AT159">
        <v>119</v>
      </c>
      <c r="AU159">
        <v>23.932592332098473</v>
      </c>
      <c r="AV159">
        <v>6.7407667901527191E-2</v>
      </c>
      <c r="BD159" s="152">
        <v>5.6445344077724213</v>
      </c>
      <c r="BE159" s="152">
        <v>16.633721638519997</v>
      </c>
    </row>
    <row r="160" spans="1:57" ht="14.25" customHeight="1">
      <c r="A160" s="134" t="s">
        <v>398</v>
      </c>
      <c r="B160" s="135">
        <v>26712</v>
      </c>
      <c r="C160" s="135">
        <v>7217600</v>
      </c>
      <c r="D160" s="145">
        <f t="shared" si="14"/>
        <v>13727349.397590362</v>
      </c>
      <c r="E160" s="141">
        <f t="shared" si="15"/>
        <v>270.20065887990415</v>
      </c>
      <c r="F160" s="135">
        <v>29</v>
      </c>
      <c r="G160" s="135">
        <v>0.83</v>
      </c>
      <c r="H160" s="135">
        <v>11393700</v>
      </c>
      <c r="I160" s="134" t="s">
        <v>1815</v>
      </c>
      <c r="J160" s="138">
        <f t="shared" si="16"/>
        <v>0.83</v>
      </c>
      <c r="K160" s="140">
        <f t="shared" si="17"/>
        <v>13727349.397590362</v>
      </c>
      <c r="L160" s="134" t="s">
        <v>1176</v>
      </c>
      <c r="M160" s="134" t="s">
        <v>7</v>
      </c>
      <c r="N160" s="137">
        <f t="shared" si="18"/>
        <v>13727349.397590362</v>
      </c>
      <c r="P160">
        <v>119</v>
      </c>
      <c r="Q160">
        <v>24.421993976349519</v>
      </c>
      <c r="R160">
        <v>-0.42199397634951907</v>
      </c>
      <c r="S160" s="70">
        <f t="shared" si="12"/>
        <v>-1.7279259701651794E-2</v>
      </c>
      <c r="T160">
        <f t="shared" si="13"/>
        <v>24</v>
      </c>
      <c r="U160" s="134" t="s">
        <v>1302</v>
      </c>
      <c r="Z160">
        <v>118</v>
      </c>
      <c r="AA160">
        <v>18.479161857440666</v>
      </c>
      <c r="AB160">
        <v>-0.47916185744066553</v>
      </c>
      <c r="AJ160">
        <v>120</v>
      </c>
      <c r="AK160">
        <v>21.244661309037756</v>
      </c>
      <c r="AL160">
        <v>-11.244661309037756</v>
      </c>
      <c r="AT160">
        <v>120</v>
      </c>
      <c r="AU160">
        <v>15.449167557201168</v>
      </c>
      <c r="AV160">
        <v>-5.449167557201168</v>
      </c>
      <c r="BD160" s="152">
        <v>8.8303687842116592</v>
      </c>
      <c r="BE160" s="152">
        <v>18.294245783559997</v>
      </c>
    </row>
    <row r="161" spans="1:57" ht="14.25" customHeight="1">
      <c r="A161" s="134" t="s">
        <v>398</v>
      </c>
      <c r="B161" s="135">
        <v>14296</v>
      </c>
      <c r="C161" s="135">
        <v>3690600</v>
      </c>
      <c r="D161" s="145">
        <f t="shared" si="14"/>
        <v>8336153.846153846</v>
      </c>
      <c r="E161" s="141">
        <f t="shared" si="15"/>
        <v>258.15612758813654</v>
      </c>
      <c r="F161" s="135">
        <v>16</v>
      </c>
      <c r="G161" s="135">
        <v>0.26</v>
      </c>
      <c r="H161" s="135">
        <v>2167400</v>
      </c>
      <c r="I161" s="134" t="s">
        <v>1815</v>
      </c>
      <c r="J161" s="138">
        <f t="shared" si="16"/>
        <v>0.26</v>
      </c>
      <c r="K161" s="140">
        <f t="shared" si="17"/>
        <v>8336153.846153846</v>
      </c>
      <c r="L161" s="134" t="s">
        <v>1148</v>
      </c>
      <c r="M161" s="134" t="s">
        <v>24</v>
      </c>
      <c r="N161" s="137">
        <f t="shared" si="18"/>
        <v>8336153.846153846</v>
      </c>
      <c r="P161">
        <v>120</v>
      </c>
      <c r="Q161">
        <v>14.915506260978928</v>
      </c>
      <c r="R161">
        <v>-4.915506260978928</v>
      </c>
      <c r="S161" s="70">
        <f t="shared" si="12"/>
        <v>-0.32955678305325692</v>
      </c>
      <c r="T161">
        <f t="shared" si="13"/>
        <v>10</v>
      </c>
      <c r="U161" s="134" t="s">
        <v>1900</v>
      </c>
      <c r="Z161">
        <v>119</v>
      </c>
      <c r="AA161">
        <v>24.606268332290949</v>
      </c>
      <c r="AB161">
        <v>-0.60626833229094856</v>
      </c>
      <c r="AJ161">
        <v>121</v>
      </c>
      <c r="AK161">
        <v>25.722698135272481</v>
      </c>
      <c r="AL161">
        <v>-9.7226981352724806</v>
      </c>
      <c r="AT161">
        <v>121</v>
      </c>
      <c r="AU161">
        <v>21.601539008837392</v>
      </c>
      <c r="AV161">
        <v>-5.601539008837392</v>
      </c>
      <c r="BD161" s="152">
        <v>20.565166845202871</v>
      </c>
      <c r="BE161" s="152">
        <v>34.168699674599999</v>
      </c>
    </row>
    <row r="162" spans="1:57" ht="14.25" customHeight="1">
      <c r="A162" s="134" t="s">
        <v>398</v>
      </c>
      <c r="B162" s="135">
        <v>15372</v>
      </c>
      <c r="C162" s="135">
        <v>1370100</v>
      </c>
      <c r="D162" s="145">
        <f t="shared" si="14"/>
        <v>2454545.4545454546</v>
      </c>
      <c r="E162" s="141">
        <f t="shared" si="15"/>
        <v>89.129586260733802</v>
      </c>
      <c r="F162" s="135">
        <v>18</v>
      </c>
      <c r="G162" s="135">
        <v>0.44</v>
      </c>
      <c r="H162" s="135">
        <v>1080000</v>
      </c>
      <c r="I162" s="134" t="s">
        <v>1815</v>
      </c>
      <c r="J162" s="138">
        <f t="shared" si="16"/>
        <v>0.44</v>
      </c>
      <c r="K162" s="140">
        <f t="shared" si="17"/>
        <v>2454545.4545454546</v>
      </c>
      <c r="L162" s="134" t="s">
        <v>1914</v>
      </c>
      <c r="M162" s="134" t="s">
        <v>13</v>
      </c>
      <c r="N162" s="137">
        <f t="shared" si="18"/>
        <v>2454545.4545454546</v>
      </c>
      <c r="P162">
        <v>121</v>
      </c>
      <c r="Q162">
        <v>20.842746134751089</v>
      </c>
      <c r="R162">
        <v>-4.8427461347510885</v>
      </c>
      <c r="S162" s="70">
        <f t="shared" si="12"/>
        <v>-0.2323468368055773</v>
      </c>
      <c r="T162">
        <f t="shared" si="13"/>
        <v>16</v>
      </c>
      <c r="U162" s="134" t="s">
        <v>1901</v>
      </c>
      <c r="Z162">
        <v>120</v>
      </c>
      <c r="AA162">
        <v>17.569660718256749</v>
      </c>
      <c r="AB162">
        <v>-7.569660718256749</v>
      </c>
      <c r="AJ162">
        <v>122</v>
      </c>
      <c r="AK162">
        <v>39.159771958444765</v>
      </c>
      <c r="AL162">
        <v>2.8402280415552354</v>
      </c>
      <c r="AT162">
        <v>122</v>
      </c>
      <c r="AU162">
        <v>38.93377028770955</v>
      </c>
      <c r="AV162">
        <v>3.0662297122904505</v>
      </c>
      <c r="BD162" s="152">
        <v>30.075426782606915</v>
      </c>
      <c r="BE162" s="152">
        <v>87.69216518348</v>
      </c>
    </row>
    <row r="163" spans="1:57" ht="14.25" customHeight="1">
      <c r="A163" s="134" t="s">
        <v>398</v>
      </c>
      <c r="B163" s="135">
        <v>122112</v>
      </c>
      <c r="C163" s="135">
        <v>10619100</v>
      </c>
      <c r="D163" s="145">
        <f t="shared" si="14"/>
        <v>397915.08238276298</v>
      </c>
      <c r="E163" s="141">
        <f t="shared" si="15"/>
        <v>86.961969339622641</v>
      </c>
      <c r="F163" s="135">
        <v>114</v>
      </c>
      <c r="G163" s="135">
        <v>15.78</v>
      </c>
      <c r="H163" s="135">
        <v>6279100</v>
      </c>
      <c r="I163" s="134" t="s">
        <v>1815</v>
      </c>
      <c r="J163" s="138">
        <f t="shared" si="16"/>
        <v>15.78</v>
      </c>
      <c r="K163" s="140">
        <f t="shared" si="17"/>
        <v>397915.08238276298</v>
      </c>
      <c r="L163" s="134" t="s">
        <v>1915</v>
      </c>
      <c r="M163" s="134" t="s">
        <v>79</v>
      </c>
      <c r="N163" s="137">
        <f t="shared" si="18"/>
        <v>397915.08238276298</v>
      </c>
      <c r="P163">
        <v>122</v>
      </c>
      <c r="Q163">
        <v>38.018470987683301</v>
      </c>
      <c r="R163">
        <v>3.9815290123166989</v>
      </c>
      <c r="S163" s="70">
        <f t="shared" si="12"/>
        <v>0.10472617411695961</v>
      </c>
      <c r="T163">
        <f t="shared" si="13"/>
        <v>42</v>
      </c>
      <c r="U163" s="134" t="s">
        <v>1902</v>
      </c>
      <c r="Z163">
        <v>121</v>
      </c>
      <c r="AA163">
        <v>22.550180593004665</v>
      </c>
      <c r="AB163">
        <v>-6.550180593004665</v>
      </c>
      <c r="AJ163">
        <v>123</v>
      </c>
      <c r="AK163">
        <v>21.514325655635556</v>
      </c>
      <c r="AL163">
        <v>-15.514325655635556</v>
      </c>
      <c r="AT163">
        <v>123</v>
      </c>
      <c r="AU163">
        <v>12.015400386409404</v>
      </c>
      <c r="AV163">
        <v>-6.0154003864094037</v>
      </c>
      <c r="BD163" s="152">
        <v>30.527318183520279</v>
      </c>
      <c r="BE163" s="152">
        <v>81.594875095199995</v>
      </c>
    </row>
    <row r="164" spans="1:57" ht="14.25" customHeight="1">
      <c r="A164" s="134" t="s">
        <v>398</v>
      </c>
      <c r="B164" s="135">
        <v>7463</v>
      </c>
      <c r="C164" s="135">
        <v>677700</v>
      </c>
      <c r="D164" s="145">
        <f t="shared" si="14"/>
        <v>5333333.333333334</v>
      </c>
      <c r="E164" s="141">
        <f t="shared" si="15"/>
        <v>90.807986064585293</v>
      </c>
      <c r="F164" s="135">
        <v>12</v>
      </c>
      <c r="G164" s="135">
        <v>0.09</v>
      </c>
      <c r="H164" s="135">
        <v>480000</v>
      </c>
      <c r="I164" s="134" t="s">
        <v>1815</v>
      </c>
      <c r="J164" s="138">
        <f t="shared" si="16"/>
        <v>0.09</v>
      </c>
      <c r="K164" s="140">
        <f t="shared" si="17"/>
        <v>5333333.333333334</v>
      </c>
      <c r="L164" s="134" t="s">
        <v>1916</v>
      </c>
      <c r="M164" s="134" t="s">
        <v>32</v>
      </c>
      <c r="N164" s="137">
        <f t="shared" si="18"/>
        <v>5333333.333333334</v>
      </c>
      <c r="P164">
        <v>123</v>
      </c>
      <c r="Q164">
        <v>13.217191485263836</v>
      </c>
      <c r="R164">
        <v>-7.2171914852638359</v>
      </c>
      <c r="S164" s="70">
        <f t="shared" si="12"/>
        <v>-0.54604576874825916</v>
      </c>
      <c r="T164">
        <f t="shared" si="13"/>
        <v>6</v>
      </c>
      <c r="U164" s="134" t="s">
        <v>1903</v>
      </c>
      <c r="Z164">
        <v>122</v>
      </c>
      <c r="AA164">
        <v>35.760567126328198</v>
      </c>
      <c r="AB164">
        <v>6.2394328736718023</v>
      </c>
      <c r="AJ164">
        <v>124</v>
      </c>
      <c r="AK164">
        <v>58.611165047103611</v>
      </c>
      <c r="AL164">
        <v>141.38883495289639</v>
      </c>
      <c r="AT164">
        <v>124</v>
      </c>
      <c r="AU164">
        <v>162.1199622692298</v>
      </c>
      <c r="AV164">
        <v>37.880037730770198</v>
      </c>
      <c r="BD164" s="152">
        <v>217.10300736153789</v>
      </c>
      <c r="BE164" s="152">
        <v>177.89718188844</v>
      </c>
    </row>
    <row r="165" spans="1:57" ht="14.25" customHeight="1">
      <c r="A165" s="134" t="s">
        <v>398</v>
      </c>
      <c r="B165" s="135">
        <v>40721</v>
      </c>
      <c r="C165" s="135">
        <v>2657900</v>
      </c>
      <c r="D165" s="145">
        <f t="shared" si="14"/>
        <v>2173728.8135593222</v>
      </c>
      <c r="E165" s="141">
        <f t="shared" si="15"/>
        <v>65.270990398074701</v>
      </c>
      <c r="F165" s="135">
        <v>45</v>
      </c>
      <c r="G165" s="135">
        <v>1.18</v>
      </c>
      <c r="H165" s="135">
        <v>2565000</v>
      </c>
      <c r="I165" s="134" t="s">
        <v>1815</v>
      </c>
      <c r="J165" s="138">
        <f t="shared" si="16"/>
        <v>1.18</v>
      </c>
      <c r="K165" s="140">
        <f t="shared" si="17"/>
        <v>2173728.8135593222</v>
      </c>
      <c r="L165" s="134" t="s">
        <v>1917</v>
      </c>
      <c r="M165" s="134" t="s">
        <v>95</v>
      </c>
      <c r="N165" s="137">
        <f t="shared" si="18"/>
        <v>2173728.8135593222</v>
      </c>
      <c r="P165">
        <v>124</v>
      </c>
      <c r="Q165">
        <v>115.8783333858777</v>
      </c>
      <c r="R165">
        <v>84.121666614122304</v>
      </c>
      <c r="S165" s="70">
        <f t="shared" si="12"/>
        <v>0.72594819200579186</v>
      </c>
      <c r="T165">
        <f t="shared" si="13"/>
        <v>200</v>
      </c>
      <c r="U165" s="134" t="s">
        <v>1904</v>
      </c>
      <c r="Z165">
        <v>123</v>
      </c>
      <c r="AA165">
        <v>17.394897604117542</v>
      </c>
      <c r="AB165">
        <v>-11.394897604117542</v>
      </c>
      <c r="AJ165">
        <v>125</v>
      </c>
      <c r="AK165">
        <v>24.210545786689533</v>
      </c>
      <c r="AL165">
        <v>-6.2105457866895328</v>
      </c>
      <c r="AT165">
        <v>125</v>
      </c>
      <c r="AU165">
        <v>21.356035330198765</v>
      </c>
      <c r="AV165">
        <v>-3.3560353301987647</v>
      </c>
      <c r="BD165" s="152">
        <v>11.182258120783501</v>
      </c>
      <c r="BE165" s="152">
        <v>22.409413959679998</v>
      </c>
    </row>
    <row r="166" spans="1:57" ht="14.25" customHeight="1">
      <c r="A166" s="134" t="s">
        <v>398</v>
      </c>
      <c r="B166" s="135">
        <v>22323</v>
      </c>
      <c r="C166" s="135">
        <v>1734900</v>
      </c>
      <c r="D166" s="145">
        <f t="shared" si="14"/>
        <v>2936170.2127659577</v>
      </c>
      <c r="E166" s="141">
        <f t="shared" si="15"/>
        <v>77.718048649375078</v>
      </c>
      <c r="F166" s="135">
        <v>23</v>
      </c>
      <c r="G166" s="135">
        <v>0.47</v>
      </c>
      <c r="H166" s="135">
        <v>1380000</v>
      </c>
      <c r="I166" s="134" t="s">
        <v>1815</v>
      </c>
      <c r="J166" s="138">
        <f t="shared" si="16"/>
        <v>0.47</v>
      </c>
      <c r="K166" s="140">
        <f t="shared" si="17"/>
        <v>2936170.2127659577</v>
      </c>
      <c r="L166" s="134" t="s">
        <v>1337</v>
      </c>
      <c r="M166" s="134" t="s">
        <v>77</v>
      </c>
      <c r="N166" s="137">
        <f t="shared" si="18"/>
        <v>2936170.2127659577</v>
      </c>
      <c r="P166">
        <v>125</v>
      </c>
      <c r="Q166">
        <v>19.83098353682211</v>
      </c>
      <c r="R166">
        <v>-1.8309835368221101</v>
      </c>
      <c r="S166" s="70">
        <f t="shared" si="12"/>
        <v>-9.232943658202053E-2</v>
      </c>
      <c r="T166">
        <f t="shared" si="13"/>
        <v>18</v>
      </c>
      <c r="U166" s="134" t="s">
        <v>1905</v>
      </c>
      <c r="Z166">
        <v>124</v>
      </c>
      <c r="AA166">
        <v>116.43692211314864</v>
      </c>
      <c r="AB166">
        <v>83.56307788685136</v>
      </c>
      <c r="AJ166">
        <v>126</v>
      </c>
      <c r="AK166">
        <v>25.381490186516082</v>
      </c>
      <c r="AL166">
        <v>-5.381490186516082</v>
      </c>
      <c r="AT166">
        <v>126</v>
      </c>
      <c r="AU166">
        <v>25.761964225098005</v>
      </c>
      <c r="AV166">
        <v>-5.761964225098005</v>
      </c>
      <c r="BD166" s="152">
        <v>107.16399167478268</v>
      </c>
      <c r="BE166" s="152">
        <v>83.669751307959999</v>
      </c>
    </row>
    <row r="167" spans="1:57" ht="14.25" customHeight="1">
      <c r="A167" s="134" t="s">
        <v>398</v>
      </c>
      <c r="B167" s="135">
        <v>13249</v>
      </c>
      <c r="C167" s="135">
        <v>1329600</v>
      </c>
      <c r="D167" s="145">
        <f t="shared" si="14"/>
        <v>1973076.923076923</v>
      </c>
      <c r="E167" s="141">
        <f t="shared" si="15"/>
        <v>100.3547437542456</v>
      </c>
      <c r="F167" s="135">
        <v>9</v>
      </c>
      <c r="G167" s="135">
        <v>0.26</v>
      </c>
      <c r="H167" s="135">
        <v>513000</v>
      </c>
      <c r="I167" s="134" t="s">
        <v>1815</v>
      </c>
      <c r="J167" s="138">
        <f t="shared" si="16"/>
        <v>0.26</v>
      </c>
      <c r="K167" s="140">
        <f t="shared" si="17"/>
        <v>1973076.923076923</v>
      </c>
      <c r="L167" s="134" t="s">
        <v>1674</v>
      </c>
      <c r="M167" s="134" t="s">
        <v>13</v>
      </c>
      <c r="N167" s="137">
        <f t="shared" si="18"/>
        <v>1973076.923076923</v>
      </c>
      <c r="P167">
        <v>126</v>
      </c>
      <c r="Q167">
        <v>22.892043853847412</v>
      </c>
      <c r="R167">
        <v>-2.8920438538474116</v>
      </c>
      <c r="S167" s="70">
        <f t="shared" si="12"/>
        <v>-0.12633401684495518</v>
      </c>
      <c r="T167">
        <f t="shared" si="13"/>
        <v>20</v>
      </c>
      <c r="U167" s="134" t="s">
        <v>1906</v>
      </c>
      <c r="Z167">
        <v>125</v>
      </c>
      <c r="AA167">
        <v>22.966284615362149</v>
      </c>
      <c r="AB167">
        <v>-4.9662846153621487</v>
      </c>
      <c r="AJ167">
        <v>127</v>
      </c>
      <c r="AK167">
        <v>23.281748963399782</v>
      </c>
      <c r="AL167">
        <v>-4.2817489633997816</v>
      </c>
      <c r="AT167">
        <v>127</v>
      </c>
      <c r="AU167">
        <v>22.037533836118701</v>
      </c>
      <c r="AV167">
        <v>-3.0375338361187012</v>
      </c>
      <c r="BD167" s="152">
        <v>6.4332903075484804</v>
      </c>
      <c r="BE167" s="152">
        <v>46.546074667039996</v>
      </c>
    </row>
    <row r="168" spans="1:57" ht="14.25" customHeight="1">
      <c r="A168" s="134" t="s">
        <v>398</v>
      </c>
      <c r="B168" s="135">
        <v>16736</v>
      </c>
      <c r="C168" s="135">
        <v>550000</v>
      </c>
      <c r="D168" s="145">
        <f t="shared" si="14"/>
        <v>1633097.441480675</v>
      </c>
      <c r="E168" s="141">
        <f t="shared" si="15"/>
        <v>32.863288718929255</v>
      </c>
      <c r="F168" s="135">
        <v>12</v>
      </c>
      <c r="G168" s="135">
        <v>0.1837</v>
      </c>
      <c r="H168" s="135">
        <v>300000</v>
      </c>
      <c r="I168" s="134" t="s">
        <v>1815</v>
      </c>
      <c r="J168" s="138">
        <f t="shared" si="16"/>
        <v>0.1837</v>
      </c>
      <c r="K168" s="140">
        <f t="shared" si="17"/>
        <v>1633097.441480675</v>
      </c>
      <c r="L168" s="134" t="s">
        <v>1918</v>
      </c>
      <c r="M168" s="134" t="s">
        <v>10</v>
      </c>
      <c r="N168" s="137">
        <f t="shared" si="18"/>
        <v>1633097.441480675</v>
      </c>
      <c r="P168">
        <v>127</v>
      </c>
      <c r="Q168">
        <v>19.6591824628327</v>
      </c>
      <c r="R168">
        <v>-0.65918246283269966</v>
      </c>
      <c r="S168" s="70">
        <f t="shared" si="12"/>
        <v>-3.35305124757318E-2</v>
      </c>
      <c r="T168">
        <f t="shared" si="13"/>
        <v>19</v>
      </c>
      <c r="U168" s="134" t="s">
        <v>1907</v>
      </c>
      <c r="Z168">
        <v>126</v>
      </c>
      <c r="AA168">
        <v>21.848104684587756</v>
      </c>
      <c r="AB168">
        <v>-1.8481046845877565</v>
      </c>
      <c r="AJ168">
        <v>128</v>
      </c>
      <c r="AK168">
        <v>189.25570927764306</v>
      </c>
      <c r="AL168">
        <v>32.744290722356936</v>
      </c>
      <c r="AT168">
        <v>128</v>
      </c>
      <c r="AU168">
        <v>277.70785645101142</v>
      </c>
      <c r="AV168">
        <v>-55.707856451011423</v>
      </c>
      <c r="BD168" s="152">
        <v>150.78280914794544</v>
      </c>
      <c r="BE168" s="152">
        <v>164.05462732155999</v>
      </c>
    </row>
    <row r="169" spans="1:57" ht="14.25" customHeight="1">
      <c r="A169" s="134" t="s">
        <v>398</v>
      </c>
      <c r="B169" s="135">
        <v>15042</v>
      </c>
      <c r="C169" s="135">
        <v>3590500</v>
      </c>
      <c r="D169" s="145">
        <f t="shared" si="14"/>
        <v>11756470.588235293</v>
      </c>
      <c r="E169" s="141">
        <f t="shared" si="15"/>
        <v>238.69831139476133</v>
      </c>
      <c r="F169" s="135">
        <v>9</v>
      </c>
      <c r="G169" s="135">
        <v>0.17</v>
      </c>
      <c r="H169" s="135">
        <v>1998600</v>
      </c>
      <c r="I169" s="134" t="s">
        <v>1815</v>
      </c>
      <c r="J169" s="138">
        <f t="shared" si="16"/>
        <v>0.17</v>
      </c>
      <c r="K169" s="140">
        <f t="shared" si="17"/>
        <v>11756470.588235293</v>
      </c>
      <c r="L169" s="134" t="s">
        <v>1919</v>
      </c>
      <c r="M169" s="134" t="s">
        <v>7</v>
      </c>
      <c r="N169" s="137">
        <f t="shared" si="18"/>
        <v>11756470.588235293</v>
      </c>
      <c r="P169">
        <v>128</v>
      </c>
      <c r="Q169">
        <v>254.27826729438368</v>
      </c>
      <c r="R169">
        <v>-32.278267294383681</v>
      </c>
      <c r="S169" s="70">
        <f t="shared" si="12"/>
        <v>-0.12694072378987231</v>
      </c>
      <c r="T169">
        <f t="shared" si="13"/>
        <v>222</v>
      </c>
      <c r="U169" s="134" t="s">
        <v>1908</v>
      </c>
      <c r="Z169">
        <v>127</v>
      </c>
      <c r="AA169">
        <v>23.205134290275474</v>
      </c>
      <c r="AB169">
        <v>-4.205134290275474</v>
      </c>
      <c r="AJ169">
        <v>129</v>
      </c>
      <c r="AK169">
        <v>88.711548149369406</v>
      </c>
      <c r="AL169">
        <v>238.28845185063059</v>
      </c>
      <c r="AT169">
        <v>129</v>
      </c>
      <c r="AU169">
        <v>230.67624871716345</v>
      </c>
      <c r="AV169">
        <v>96.323751282836554</v>
      </c>
      <c r="BD169" s="152">
        <v>11.243879675453506</v>
      </c>
      <c r="BE169" s="152">
        <v>20.15132667396</v>
      </c>
    </row>
    <row r="170" spans="1:57" ht="14.25" customHeight="1">
      <c r="A170" s="134" t="s">
        <v>398</v>
      </c>
      <c r="B170" s="135">
        <v>17688</v>
      </c>
      <c r="C170" s="135">
        <v>1858600</v>
      </c>
      <c r="D170" s="145">
        <f t="shared" si="14"/>
        <v>7015384.615384615</v>
      </c>
      <c r="E170" s="141">
        <f t="shared" si="15"/>
        <v>105.07688828584351</v>
      </c>
      <c r="F170" s="135">
        <v>16</v>
      </c>
      <c r="G170" s="135">
        <v>0.13</v>
      </c>
      <c r="H170" s="135">
        <v>912000</v>
      </c>
      <c r="I170" s="134" t="s">
        <v>1815</v>
      </c>
      <c r="J170" s="138">
        <f t="shared" si="16"/>
        <v>0.13</v>
      </c>
      <c r="K170" s="140">
        <f t="shared" si="17"/>
        <v>7015384.615384615</v>
      </c>
      <c r="L170" s="134" t="s">
        <v>1920</v>
      </c>
      <c r="M170" s="134" t="s">
        <v>13</v>
      </c>
      <c r="N170" s="137">
        <f t="shared" si="18"/>
        <v>7015384.615384615</v>
      </c>
      <c r="P170">
        <v>129</v>
      </c>
      <c r="Q170">
        <v>170.41548243585598</v>
      </c>
      <c r="R170">
        <v>156.58451756414402</v>
      </c>
      <c r="S170" s="70">
        <f t="shared" ref="S170:S233" si="19">R170/Q170</f>
        <v>0.91883973994605861</v>
      </c>
      <c r="T170">
        <f t="shared" ref="T170:T233" si="20">R170+Q170</f>
        <v>327</v>
      </c>
      <c r="U170" s="134" t="s">
        <v>1909</v>
      </c>
      <c r="Z170">
        <v>128</v>
      </c>
      <c r="AA170">
        <v>257.24007566481447</v>
      </c>
      <c r="AB170">
        <v>-35.240075664814469</v>
      </c>
      <c r="AJ170">
        <v>130</v>
      </c>
      <c r="AK170">
        <v>33.923965618222503</v>
      </c>
      <c r="AL170">
        <v>-5.9239656182225033</v>
      </c>
      <c r="AT170">
        <v>130</v>
      </c>
      <c r="AU170">
        <v>21.940646096722855</v>
      </c>
      <c r="AV170">
        <v>6.0593539032771453</v>
      </c>
      <c r="BD170" s="152">
        <v>12.837823889584293</v>
      </c>
      <c r="BE170" s="152">
        <v>21.285494399200001</v>
      </c>
    </row>
    <row r="171" spans="1:57" ht="14.25" customHeight="1">
      <c r="A171" s="134" t="s">
        <v>398</v>
      </c>
      <c r="B171" s="135">
        <v>23684</v>
      </c>
      <c r="C171" s="135">
        <v>2194900</v>
      </c>
      <c r="D171" s="145">
        <f t="shared" si="14"/>
        <v>4092968.75</v>
      </c>
      <c r="E171" s="141">
        <f t="shared" si="15"/>
        <v>92.674379327816254</v>
      </c>
      <c r="F171" s="135">
        <v>31</v>
      </c>
      <c r="G171" s="135">
        <v>0.64</v>
      </c>
      <c r="H171" s="135">
        <v>2619500</v>
      </c>
      <c r="I171" s="134" t="s">
        <v>1815</v>
      </c>
      <c r="J171" s="138">
        <f t="shared" si="16"/>
        <v>0.64</v>
      </c>
      <c r="K171" s="140">
        <f t="shared" si="17"/>
        <v>4092968.75</v>
      </c>
      <c r="L171" s="134" t="s">
        <v>1921</v>
      </c>
      <c r="M171" s="134" t="s">
        <v>28</v>
      </c>
      <c r="N171" s="137">
        <f t="shared" si="18"/>
        <v>4092968.75</v>
      </c>
      <c r="P171">
        <v>130</v>
      </c>
      <c r="Q171">
        <v>25.793970083307357</v>
      </c>
      <c r="R171">
        <v>2.2060299166926427</v>
      </c>
      <c r="S171" s="70">
        <f t="shared" si="19"/>
        <v>8.5525024242789266E-2</v>
      </c>
      <c r="T171">
        <f t="shared" si="20"/>
        <v>28</v>
      </c>
      <c r="U171" s="134" t="s">
        <v>1179</v>
      </c>
      <c r="Z171">
        <v>129</v>
      </c>
      <c r="AA171">
        <v>169.58799904603256</v>
      </c>
      <c r="AB171">
        <v>157.41200095396744</v>
      </c>
      <c r="AJ171">
        <v>131</v>
      </c>
      <c r="AK171">
        <v>82.967739900328695</v>
      </c>
      <c r="AL171">
        <v>-15.967739900328695</v>
      </c>
      <c r="AT171">
        <v>131</v>
      </c>
      <c r="AU171">
        <v>31.149907834551751</v>
      </c>
      <c r="AV171">
        <v>35.850092165448245</v>
      </c>
      <c r="BD171" s="152">
        <v>12.216473213328413</v>
      </c>
      <c r="BE171" s="152">
        <v>25.287496345039997</v>
      </c>
    </row>
    <row r="172" spans="1:57" ht="14.25" customHeight="1">
      <c r="A172" s="134" t="s">
        <v>398</v>
      </c>
      <c r="B172" s="135">
        <v>9766</v>
      </c>
      <c r="C172" s="135">
        <v>624200</v>
      </c>
      <c r="D172" s="145">
        <f t="shared" si="14"/>
        <v>486486.48648648651</v>
      </c>
      <c r="E172" s="141">
        <f t="shared" si="15"/>
        <v>63.915625639975424</v>
      </c>
      <c r="F172" s="135">
        <v>12</v>
      </c>
      <c r="G172" s="135">
        <v>0.37</v>
      </c>
      <c r="H172" s="135">
        <v>180000</v>
      </c>
      <c r="I172" s="134" t="s">
        <v>1815</v>
      </c>
      <c r="J172" s="138">
        <f t="shared" si="16"/>
        <v>0.37</v>
      </c>
      <c r="K172" s="140">
        <f t="shared" si="17"/>
        <v>486486.48648648651</v>
      </c>
      <c r="L172" s="134" t="s">
        <v>1922</v>
      </c>
      <c r="M172" s="134" t="s">
        <v>11</v>
      </c>
      <c r="N172" s="137">
        <f t="shared" si="18"/>
        <v>486486.48648648651</v>
      </c>
      <c r="P172">
        <v>131</v>
      </c>
      <c r="Q172">
        <v>59.282151426126596</v>
      </c>
      <c r="R172">
        <v>7.717848573873404</v>
      </c>
      <c r="S172" s="70">
        <f t="shared" si="19"/>
        <v>0.13018840221227235</v>
      </c>
      <c r="T172">
        <f t="shared" si="20"/>
        <v>67</v>
      </c>
      <c r="U172" s="134" t="s">
        <v>1910</v>
      </c>
      <c r="Z172">
        <v>130</v>
      </c>
      <c r="AA172">
        <v>0.27860242187517414</v>
      </c>
      <c r="AB172">
        <v>27.721397578124826</v>
      </c>
      <c r="AJ172">
        <v>132</v>
      </c>
      <c r="AK172">
        <v>50.291787120353291</v>
      </c>
      <c r="AL172">
        <v>-28.291787120353291</v>
      </c>
      <c r="AT172">
        <v>132</v>
      </c>
      <c r="AU172">
        <v>94.757529830461962</v>
      </c>
      <c r="AV172">
        <v>-72.757529830461962</v>
      </c>
      <c r="BD172" s="152">
        <v>10.249718593444099</v>
      </c>
      <c r="BE172" s="152">
        <v>17.591545154919999</v>
      </c>
    </row>
    <row r="173" spans="1:57" ht="14.25" customHeight="1">
      <c r="A173" s="134" t="s">
        <v>398</v>
      </c>
      <c r="B173" s="135">
        <v>46692</v>
      </c>
      <c r="C173" s="135">
        <v>3063000</v>
      </c>
      <c r="D173" s="145">
        <f t="shared" si="14"/>
        <v>261501.21065375302</v>
      </c>
      <c r="E173" s="141">
        <f t="shared" si="15"/>
        <v>65.600102801336419</v>
      </c>
      <c r="F173" s="135">
        <v>36</v>
      </c>
      <c r="G173" s="135">
        <v>4.13</v>
      </c>
      <c r="H173" s="135">
        <v>1080000</v>
      </c>
      <c r="I173" s="134" t="s">
        <v>1815</v>
      </c>
      <c r="J173" s="138">
        <f t="shared" si="16"/>
        <v>4.13</v>
      </c>
      <c r="K173" s="140">
        <f t="shared" si="17"/>
        <v>261501.21065375302</v>
      </c>
      <c r="L173" s="134" t="s">
        <v>1923</v>
      </c>
      <c r="M173" s="134" t="s">
        <v>206</v>
      </c>
      <c r="N173" s="137">
        <f t="shared" si="18"/>
        <v>261501.21065375302</v>
      </c>
      <c r="P173">
        <v>132</v>
      </c>
      <c r="Q173">
        <v>74.649120846817922</v>
      </c>
      <c r="R173">
        <v>-52.649120846817922</v>
      </c>
      <c r="S173" s="70">
        <f t="shared" si="19"/>
        <v>-0.70528788885344529</v>
      </c>
      <c r="T173">
        <f t="shared" si="20"/>
        <v>22</v>
      </c>
      <c r="U173" s="134" t="s">
        <v>1249</v>
      </c>
      <c r="Z173">
        <v>131</v>
      </c>
      <c r="AA173">
        <v>65.148081430951891</v>
      </c>
      <c r="AB173">
        <v>1.8519185690481095</v>
      </c>
      <c r="AJ173">
        <v>133</v>
      </c>
      <c r="AK173">
        <v>61.73580012126115</v>
      </c>
      <c r="AL173">
        <v>24.26419987873885</v>
      </c>
      <c r="AT173">
        <v>133</v>
      </c>
      <c r="AU173">
        <v>78.076417003631377</v>
      </c>
      <c r="AV173">
        <v>7.9235829963686228</v>
      </c>
      <c r="BD173" s="152">
        <v>0.92432332005006901</v>
      </c>
      <c r="BE173" s="152">
        <v>22.645222314080002</v>
      </c>
    </row>
    <row r="174" spans="1:57" ht="14.25" customHeight="1">
      <c r="A174" s="134" t="s">
        <v>398</v>
      </c>
      <c r="B174" s="135">
        <v>7017</v>
      </c>
      <c r="C174" s="135">
        <v>1024500</v>
      </c>
      <c r="D174" s="145">
        <f t="shared" si="14"/>
        <v>3480345.1581975073</v>
      </c>
      <c r="E174" s="141">
        <f t="shared" si="15"/>
        <v>146.0025651988029</v>
      </c>
      <c r="F174" s="135">
        <v>11</v>
      </c>
      <c r="G174" s="135">
        <v>0.20860000000000001</v>
      </c>
      <c r="H174" s="135">
        <v>726000</v>
      </c>
      <c r="I174" s="134" t="s">
        <v>1815</v>
      </c>
      <c r="J174" s="138">
        <f t="shared" si="16"/>
        <v>0.20860000000000001</v>
      </c>
      <c r="K174" s="140">
        <f t="shared" si="17"/>
        <v>3480345.1581975073</v>
      </c>
      <c r="L174" s="134" t="s">
        <v>1924</v>
      </c>
      <c r="M174" s="134" t="s">
        <v>41</v>
      </c>
      <c r="N174" s="137">
        <f t="shared" si="18"/>
        <v>3480345.1581975073</v>
      </c>
      <c r="P174">
        <v>133</v>
      </c>
      <c r="Q174">
        <v>72.290433460505724</v>
      </c>
      <c r="R174">
        <v>13.709566539494276</v>
      </c>
      <c r="S174" s="70">
        <f t="shared" si="19"/>
        <v>0.18964565410974044</v>
      </c>
      <c r="T174">
        <f t="shared" si="20"/>
        <v>86</v>
      </c>
      <c r="U174" s="134" t="s">
        <v>1911</v>
      </c>
      <c r="Z174">
        <v>132</v>
      </c>
      <c r="AA174">
        <v>68.993459840134008</v>
      </c>
      <c r="AB174">
        <v>-46.993459840134008</v>
      </c>
      <c r="AJ174">
        <v>134</v>
      </c>
      <c r="AK174">
        <v>26.118516289226864</v>
      </c>
      <c r="AL174">
        <v>0.8814837107731357</v>
      </c>
      <c r="AT174">
        <v>134</v>
      </c>
      <c r="AU174">
        <v>26.124061624026549</v>
      </c>
      <c r="AV174">
        <v>0.87593837597345114</v>
      </c>
      <c r="BD174" s="152">
        <v>4.6380490148290132</v>
      </c>
      <c r="BE174" s="152">
        <v>17.563722296319998</v>
      </c>
    </row>
    <row r="175" spans="1:57" ht="14.25" customHeight="1">
      <c r="A175" s="134" t="s">
        <v>398</v>
      </c>
      <c r="B175" s="135">
        <v>24224</v>
      </c>
      <c r="C175" s="135">
        <v>1747000</v>
      </c>
      <c r="D175" s="145">
        <f t="shared" si="14"/>
        <v>7567647.0588235287</v>
      </c>
      <c r="E175" s="141">
        <f t="shared" si="15"/>
        <v>72.118560105680316</v>
      </c>
      <c r="F175" s="135">
        <v>31</v>
      </c>
      <c r="G175" s="135">
        <v>0.17</v>
      </c>
      <c r="H175" s="135">
        <v>1286500</v>
      </c>
      <c r="I175" s="134" t="s">
        <v>1815</v>
      </c>
      <c r="J175" s="138">
        <f t="shared" si="16"/>
        <v>0.17</v>
      </c>
      <c r="K175" s="140">
        <f t="shared" si="17"/>
        <v>7567647.0588235287</v>
      </c>
      <c r="L175" s="134" t="s">
        <v>1925</v>
      </c>
      <c r="M175" s="134" t="s">
        <v>13</v>
      </c>
      <c r="N175" s="137">
        <f t="shared" si="18"/>
        <v>7567647.0588235287</v>
      </c>
      <c r="P175">
        <v>134</v>
      </c>
      <c r="Q175">
        <v>23.516156228254587</v>
      </c>
      <c r="R175">
        <v>3.4838437717454127</v>
      </c>
      <c r="S175" s="70">
        <f t="shared" si="19"/>
        <v>0.14814682033620721</v>
      </c>
      <c r="T175">
        <f t="shared" si="20"/>
        <v>27</v>
      </c>
      <c r="U175" s="134" t="s">
        <v>1332</v>
      </c>
      <c r="Z175">
        <v>133</v>
      </c>
      <c r="AA175">
        <v>75.238910998978994</v>
      </c>
      <c r="AB175">
        <v>10.761089001021006</v>
      </c>
      <c r="AJ175">
        <v>135</v>
      </c>
      <c r="AK175">
        <v>29.36337848180478</v>
      </c>
      <c r="AL175">
        <v>-16.36337848180478</v>
      </c>
      <c r="AT175">
        <v>135</v>
      </c>
      <c r="AU175">
        <v>21.925045528515049</v>
      </c>
      <c r="AV175">
        <v>-8.9250455285150494</v>
      </c>
      <c r="BD175" s="152">
        <v>117.33565629897809</v>
      </c>
      <c r="BE175" s="152">
        <v>119.27067207595999</v>
      </c>
    </row>
    <row r="176" spans="1:57" ht="14.25" customHeight="1">
      <c r="A176" s="134" t="s">
        <v>398</v>
      </c>
      <c r="B176" s="135">
        <v>9909</v>
      </c>
      <c r="C176" s="135">
        <v>1838500</v>
      </c>
      <c r="D176" s="145">
        <f t="shared" si="14"/>
        <v>2184000</v>
      </c>
      <c r="E176" s="141">
        <f t="shared" si="15"/>
        <v>185.53839943485721</v>
      </c>
      <c r="F176" s="135">
        <v>6</v>
      </c>
      <c r="G176" s="135">
        <v>0.25</v>
      </c>
      <c r="H176" s="135">
        <v>546000</v>
      </c>
      <c r="I176" s="134" t="s">
        <v>1815</v>
      </c>
      <c r="J176" s="138">
        <f t="shared" si="16"/>
        <v>0.25</v>
      </c>
      <c r="K176" s="140">
        <f t="shared" si="17"/>
        <v>2184000</v>
      </c>
      <c r="L176" s="134" t="s">
        <v>1649</v>
      </c>
      <c r="M176" s="134" t="s">
        <v>66</v>
      </c>
      <c r="N176" s="137">
        <f t="shared" si="18"/>
        <v>2184000</v>
      </c>
      <c r="P176">
        <v>135</v>
      </c>
      <c r="Q176">
        <v>23.134125192353387</v>
      </c>
      <c r="R176">
        <v>-10.134125192353387</v>
      </c>
      <c r="S176" s="70">
        <f t="shared" si="19"/>
        <v>-0.43805958116380644</v>
      </c>
      <c r="T176">
        <f t="shared" si="20"/>
        <v>13</v>
      </c>
      <c r="U176" s="134" t="s">
        <v>1182</v>
      </c>
      <c r="Z176">
        <v>134</v>
      </c>
      <c r="AA176">
        <v>23.597026857029896</v>
      </c>
      <c r="AB176">
        <v>3.4029731429701044</v>
      </c>
      <c r="AJ176">
        <v>136</v>
      </c>
      <c r="AK176">
        <v>34.380320666311093</v>
      </c>
      <c r="AL176">
        <v>1.6196793336889073</v>
      </c>
      <c r="AT176">
        <v>136</v>
      </c>
      <c r="AU176">
        <v>32.6475623825011</v>
      </c>
      <c r="AV176">
        <v>3.3524376174989001</v>
      </c>
      <c r="BD176" s="152">
        <v>6.4209659966144796</v>
      </c>
      <c r="BE176" s="152">
        <v>16.962922001519999</v>
      </c>
    </row>
    <row r="177" spans="1:57" ht="14.25" customHeight="1">
      <c r="A177" s="134" t="s">
        <v>398</v>
      </c>
      <c r="B177" s="135">
        <v>282112</v>
      </c>
      <c r="C177" s="135">
        <v>80288900</v>
      </c>
      <c r="D177" s="145">
        <f t="shared" si="14"/>
        <v>12658366.533864543</v>
      </c>
      <c r="E177" s="141">
        <f t="shared" si="15"/>
        <v>284.59937897005443</v>
      </c>
      <c r="F177" s="135">
        <v>186</v>
      </c>
      <c r="G177" s="135">
        <v>2.5099999999999998</v>
      </c>
      <c r="H177" s="135">
        <v>31772500</v>
      </c>
      <c r="I177" s="134" t="s">
        <v>1815</v>
      </c>
      <c r="J177" s="138">
        <f t="shared" si="16"/>
        <v>2.5099999999999998</v>
      </c>
      <c r="K177" s="140">
        <f t="shared" si="17"/>
        <v>12658366.533864543</v>
      </c>
      <c r="L177" s="134" t="s">
        <v>1287</v>
      </c>
      <c r="M177" s="134" t="s">
        <v>7</v>
      </c>
      <c r="N177" s="137">
        <f t="shared" si="18"/>
        <v>12658366.533864543</v>
      </c>
      <c r="P177">
        <v>136</v>
      </c>
      <c r="Q177">
        <v>31.843690840501367</v>
      </c>
      <c r="R177">
        <v>4.1563091594986332</v>
      </c>
      <c r="S177" s="70">
        <f t="shared" si="19"/>
        <v>0.13052221805307521</v>
      </c>
      <c r="T177">
        <f t="shared" si="20"/>
        <v>36</v>
      </c>
      <c r="U177" s="134" t="s">
        <v>1117</v>
      </c>
      <c r="Z177">
        <v>135</v>
      </c>
      <c r="AA177">
        <v>15.073918166104143</v>
      </c>
      <c r="AB177">
        <v>-2.0739181661041428</v>
      </c>
      <c r="AJ177">
        <v>137</v>
      </c>
      <c r="AK177">
        <v>30.009387575852255</v>
      </c>
      <c r="AL177">
        <v>2.990612424147745</v>
      </c>
      <c r="AT177">
        <v>137</v>
      </c>
      <c r="AU177">
        <v>35.908902220469749</v>
      </c>
      <c r="AV177">
        <v>-2.9089022204697486</v>
      </c>
      <c r="BD177" s="152">
        <v>19.818519007784648</v>
      </c>
      <c r="BE177" s="152">
        <v>26.346784239959998</v>
      </c>
    </row>
    <row r="178" spans="1:57" ht="14.25" customHeight="1">
      <c r="A178" s="134" t="s">
        <v>398</v>
      </c>
      <c r="B178" s="135">
        <v>14766</v>
      </c>
      <c r="C178" s="135">
        <v>2448700</v>
      </c>
      <c r="D178" s="145">
        <f t="shared" si="14"/>
        <v>1710000</v>
      </c>
      <c r="E178" s="141">
        <f t="shared" si="15"/>
        <v>165.8336719490722</v>
      </c>
      <c r="F178" s="135">
        <v>12</v>
      </c>
      <c r="G178" s="135">
        <v>0.4</v>
      </c>
      <c r="H178" s="135">
        <v>684000</v>
      </c>
      <c r="I178" s="134" t="s">
        <v>1815</v>
      </c>
      <c r="J178" s="138">
        <f t="shared" si="16"/>
        <v>0.4</v>
      </c>
      <c r="K178" s="140">
        <f t="shared" si="17"/>
        <v>1710000</v>
      </c>
      <c r="L178" s="134" t="s">
        <v>1926</v>
      </c>
      <c r="M178" s="134" t="s">
        <v>13</v>
      </c>
      <c r="N178" s="137">
        <f t="shared" si="18"/>
        <v>1710000</v>
      </c>
      <c r="P178">
        <v>137</v>
      </c>
      <c r="Q178">
        <v>31.064471903505467</v>
      </c>
      <c r="R178">
        <v>1.9355280964945329</v>
      </c>
      <c r="S178" s="70">
        <f t="shared" si="19"/>
        <v>6.2306808321313148E-2</v>
      </c>
      <c r="T178">
        <f t="shared" si="20"/>
        <v>33</v>
      </c>
      <c r="U178" s="134" t="s">
        <v>1441</v>
      </c>
      <c r="Z178">
        <v>136</v>
      </c>
      <c r="AA178">
        <v>32.616046724227608</v>
      </c>
      <c r="AB178">
        <v>3.3839532757723916</v>
      </c>
      <c r="AJ178">
        <v>138</v>
      </c>
      <c r="AK178">
        <v>295.62580563021641</v>
      </c>
      <c r="AL178">
        <v>-9.625805630216405</v>
      </c>
      <c r="AT178">
        <v>138</v>
      </c>
      <c r="AU178">
        <v>274.68216730123436</v>
      </c>
      <c r="AV178">
        <v>11.317832698765642</v>
      </c>
      <c r="BD178" s="152">
        <v>7.3606947053320502</v>
      </c>
      <c r="BE178" s="152">
        <v>17.73059769132</v>
      </c>
    </row>
    <row r="179" spans="1:57" ht="14.25" customHeight="1">
      <c r="A179" s="134" t="s">
        <v>398</v>
      </c>
      <c r="B179" s="135">
        <v>55528</v>
      </c>
      <c r="C179" s="135">
        <v>9574000</v>
      </c>
      <c r="D179" s="145">
        <f t="shared" si="14"/>
        <v>4394117.6470588231</v>
      </c>
      <c r="E179" s="141">
        <f t="shared" si="15"/>
        <v>172.41751908946839</v>
      </c>
      <c r="F179" s="135">
        <v>54</v>
      </c>
      <c r="G179" s="135">
        <v>1.02</v>
      </c>
      <c r="H179" s="135">
        <v>4482000</v>
      </c>
      <c r="I179" s="134" t="s">
        <v>1815</v>
      </c>
      <c r="J179" s="138">
        <f t="shared" si="16"/>
        <v>1.02</v>
      </c>
      <c r="K179" s="140">
        <f t="shared" si="17"/>
        <v>4394117.6470588231</v>
      </c>
      <c r="L179" s="134" t="s">
        <v>1927</v>
      </c>
      <c r="M179" s="134" t="s">
        <v>13</v>
      </c>
      <c r="N179" s="137">
        <f t="shared" si="18"/>
        <v>4394117.6470588231</v>
      </c>
      <c r="P179">
        <v>138</v>
      </c>
      <c r="Q179">
        <v>314.48467948318626</v>
      </c>
      <c r="R179">
        <v>-28.484679483186255</v>
      </c>
      <c r="S179" s="70">
        <f t="shared" si="19"/>
        <v>-9.0575730207261729E-2</v>
      </c>
      <c r="T179">
        <f t="shared" si="20"/>
        <v>286</v>
      </c>
      <c r="U179" s="134" t="s">
        <v>1011</v>
      </c>
      <c r="Z179">
        <v>137</v>
      </c>
      <c r="AA179">
        <v>33.574734033287598</v>
      </c>
      <c r="AB179">
        <v>-0.57473403328759787</v>
      </c>
      <c r="AJ179">
        <v>139</v>
      </c>
      <c r="AK179">
        <v>40.298119569122136</v>
      </c>
      <c r="AL179">
        <v>-1.2981195691221359</v>
      </c>
      <c r="AT179">
        <v>139</v>
      </c>
      <c r="AU179">
        <v>36.499260564754607</v>
      </c>
      <c r="AV179">
        <v>2.5007394352453929</v>
      </c>
      <c r="BD179" s="152">
        <v>16.650144071835243</v>
      </c>
      <c r="BE179" s="152">
        <v>23.680538077640001</v>
      </c>
    </row>
    <row r="180" spans="1:57" ht="14.25" customHeight="1">
      <c r="A180" s="134" t="s">
        <v>398</v>
      </c>
      <c r="B180" s="135">
        <v>11828</v>
      </c>
      <c r="C180" s="135">
        <v>3495800</v>
      </c>
      <c r="D180" s="145">
        <f t="shared" si="14"/>
        <v>19652727.272727273</v>
      </c>
      <c r="E180" s="141">
        <f t="shared" si="15"/>
        <v>295.55292526208996</v>
      </c>
      <c r="F180" s="135">
        <v>19</v>
      </c>
      <c r="G180" s="135">
        <v>0.11</v>
      </c>
      <c r="H180" s="135">
        <v>2161800</v>
      </c>
      <c r="I180" s="134" t="s">
        <v>1815</v>
      </c>
      <c r="J180" s="138">
        <f t="shared" si="16"/>
        <v>0.11</v>
      </c>
      <c r="K180" s="140">
        <f t="shared" si="17"/>
        <v>19652727.272727273</v>
      </c>
      <c r="L180" s="134" t="s">
        <v>1928</v>
      </c>
      <c r="M180" s="134" t="s">
        <v>24</v>
      </c>
      <c r="N180" s="137">
        <f t="shared" si="18"/>
        <v>19652727.272727273</v>
      </c>
      <c r="P180">
        <v>139</v>
      </c>
      <c r="Q180">
        <v>37.365036358564993</v>
      </c>
      <c r="R180">
        <v>1.6349636414350073</v>
      </c>
      <c r="S180" s="70">
        <f t="shared" si="19"/>
        <v>4.3756511454865296E-2</v>
      </c>
      <c r="T180">
        <f t="shared" si="20"/>
        <v>39</v>
      </c>
      <c r="U180" s="134" t="s">
        <v>1359</v>
      </c>
      <c r="Z180">
        <v>138</v>
      </c>
      <c r="AA180">
        <v>322.39335963313391</v>
      </c>
      <c r="AB180">
        <v>-36.393359633133912</v>
      </c>
      <c r="AJ180">
        <v>140</v>
      </c>
      <c r="AK180">
        <v>26.919042630539955</v>
      </c>
      <c r="AL180">
        <v>-8.9190426305399555</v>
      </c>
      <c r="AT180">
        <v>140</v>
      </c>
      <c r="AU180">
        <v>26.046058782987519</v>
      </c>
      <c r="AV180">
        <v>-8.0460587829875188</v>
      </c>
      <c r="BD180" s="152">
        <v>24.483270696303997</v>
      </c>
      <c r="BE180" s="152">
        <v>30.11391737876</v>
      </c>
    </row>
    <row r="181" spans="1:57" ht="14.25" customHeight="1">
      <c r="A181" s="134" t="s">
        <v>398</v>
      </c>
      <c r="B181" s="135">
        <v>10096</v>
      </c>
      <c r="C181" s="135">
        <v>3354200</v>
      </c>
      <c r="D181" s="145">
        <f t="shared" si="14"/>
        <v>19986000</v>
      </c>
      <c r="E181" s="141">
        <f t="shared" si="15"/>
        <v>332.23058637083994</v>
      </c>
      <c r="F181" s="135">
        <v>9</v>
      </c>
      <c r="G181" s="135">
        <v>0.1</v>
      </c>
      <c r="H181" s="135">
        <v>1998600</v>
      </c>
      <c r="I181" s="134" t="s">
        <v>1815</v>
      </c>
      <c r="J181" s="138">
        <f t="shared" si="16"/>
        <v>0.1</v>
      </c>
      <c r="K181" s="140">
        <f t="shared" si="17"/>
        <v>19986000</v>
      </c>
      <c r="L181" s="134" t="s">
        <v>1929</v>
      </c>
      <c r="M181" s="134" t="s">
        <v>7</v>
      </c>
      <c r="N181" s="137">
        <f t="shared" si="18"/>
        <v>19986000</v>
      </c>
      <c r="P181">
        <v>140</v>
      </c>
      <c r="Q181">
        <v>23.939422167542567</v>
      </c>
      <c r="R181">
        <v>-5.9394221675425669</v>
      </c>
      <c r="S181" s="70">
        <f t="shared" si="19"/>
        <v>-0.24810215242351696</v>
      </c>
      <c r="T181">
        <f t="shared" si="20"/>
        <v>18</v>
      </c>
      <c r="U181" s="134" t="s">
        <v>1912</v>
      </c>
      <c r="Z181">
        <v>139</v>
      </c>
      <c r="AA181">
        <v>36.491290612823235</v>
      </c>
      <c r="AB181">
        <v>2.5087093871767649</v>
      </c>
      <c r="AJ181">
        <v>141</v>
      </c>
      <c r="AK181">
        <v>30.807373907621255</v>
      </c>
      <c r="AL181">
        <v>-8.8073739076212547</v>
      </c>
      <c r="AT181">
        <v>141</v>
      </c>
      <c r="AU181">
        <v>23.990889192243429</v>
      </c>
      <c r="AV181">
        <v>-1.9908891922434293</v>
      </c>
      <c r="BD181" s="152">
        <v>8.6516662756686458</v>
      </c>
      <c r="BE181" s="152">
        <v>19.41294302312</v>
      </c>
    </row>
    <row r="182" spans="1:57" ht="14.25" customHeight="1">
      <c r="A182" s="134" t="s">
        <v>398</v>
      </c>
      <c r="B182" s="135">
        <v>15604</v>
      </c>
      <c r="C182" s="135">
        <v>776900</v>
      </c>
      <c r="D182" s="145">
        <f t="shared" si="14"/>
        <v>363636.36363636359</v>
      </c>
      <c r="E182" s="141">
        <f t="shared" si="15"/>
        <v>49.788515765188414</v>
      </c>
      <c r="F182" s="135">
        <v>16</v>
      </c>
      <c r="G182" s="135">
        <v>1.1000000000000001</v>
      </c>
      <c r="H182" s="135">
        <v>400000</v>
      </c>
      <c r="I182" s="134" t="s">
        <v>1815</v>
      </c>
      <c r="J182" s="138">
        <f t="shared" si="16"/>
        <v>1.1000000000000001</v>
      </c>
      <c r="K182" s="140">
        <f t="shared" si="17"/>
        <v>363636.36363636359</v>
      </c>
      <c r="L182" s="134" t="s">
        <v>1137</v>
      </c>
      <c r="M182" s="134" t="s">
        <v>62</v>
      </c>
      <c r="N182" s="137">
        <f t="shared" si="18"/>
        <v>363636.36363636359</v>
      </c>
      <c r="P182">
        <v>141</v>
      </c>
      <c r="Q182">
        <v>25.089700854408537</v>
      </c>
      <c r="R182">
        <v>-3.0897008544085374</v>
      </c>
      <c r="S182" s="70">
        <f t="shared" si="19"/>
        <v>-0.1231461814685464</v>
      </c>
      <c r="T182">
        <f t="shared" si="20"/>
        <v>22</v>
      </c>
      <c r="U182" s="134" t="s">
        <v>1913</v>
      </c>
      <c r="Z182">
        <v>140</v>
      </c>
      <c r="AA182">
        <v>25.954268632996978</v>
      </c>
      <c r="AB182">
        <v>-7.9542686329969783</v>
      </c>
      <c r="AJ182">
        <v>142</v>
      </c>
      <c r="AK182">
        <v>26.038505988587957</v>
      </c>
      <c r="AL182">
        <v>-10.038505988587957</v>
      </c>
      <c r="AT182">
        <v>142</v>
      </c>
      <c r="AU182">
        <v>17.961680121195144</v>
      </c>
      <c r="AV182">
        <v>-1.961680121195144</v>
      </c>
      <c r="BD182" s="152">
        <v>3.2905910193782457</v>
      </c>
      <c r="BE182" s="152">
        <v>13.644881411599998</v>
      </c>
    </row>
    <row r="183" spans="1:57" ht="14.25" customHeight="1">
      <c r="A183" s="134" t="s">
        <v>398</v>
      </c>
      <c r="B183" s="135">
        <v>13068</v>
      </c>
      <c r="C183" s="135">
        <v>7623700</v>
      </c>
      <c r="D183" s="145">
        <f t="shared" si="14"/>
        <v>11118461.538461538</v>
      </c>
      <c r="E183" s="141">
        <f t="shared" si="15"/>
        <v>583.38689929599025</v>
      </c>
      <c r="F183" s="135">
        <v>11</v>
      </c>
      <c r="G183" s="135">
        <v>0.26</v>
      </c>
      <c r="H183" s="135">
        <v>2890800</v>
      </c>
      <c r="I183" s="134" t="s">
        <v>1815</v>
      </c>
      <c r="J183" s="138">
        <f t="shared" si="16"/>
        <v>0.26</v>
      </c>
      <c r="K183" s="140">
        <f t="shared" si="17"/>
        <v>11118461.538461538</v>
      </c>
      <c r="L183" s="134" t="s">
        <v>1930</v>
      </c>
      <c r="M183" s="134" t="s">
        <v>7</v>
      </c>
      <c r="N183" s="137">
        <f t="shared" si="18"/>
        <v>11118461.538461538</v>
      </c>
      <c r="P183">
        <v>142</v>
      </c>
      <c r="Q183">
        <v>19.059917135096079</v>
      </c>
      <c r="R183">
        <v>-3.0599171350960788</v>
      </c>
      <c r="S183" s="70">
        <f t="shared" si="19"/>
        <v>-0.16054199571842231</v>
      </c>
      <c r="T183">
        <f t="shared" si="20"/>
        <v>16</v>
      </c>
      <c r="U183" s="134" t="s">
        <v>1387</v>
      </c>
      <c r="Z183">
        <v>141</v>
      </c>
      <c r="AA183">
        <v>25.716243202499211</v>
      </c>
      <c r="AB183">
        <v>-3.7162432024992107</v>
      </c>
      <c r="AJ183">
        <v>143</v>
      </c>
      <c r="AK183">
        <v>50.486097850476355</v>
      </c>
      <c r="AL183">
        <v>-21.486097850476355</v>
      </c>
      <c r="AT183">
        <v>143</v>
      </c>
      <c r="AU183">
        <v>31.721381280479793</v>
      </c>
      <c r="AV183">
        <v>-2.7213812804797932</v>
      </c>
      <c r="BD183" s="152">
        <v>5.7996153203586003</v>
      </c>
      <c r="BE183" s="152">
        <v>19.24333665156</v>
      </c>
    </row>
    <row r="184" spans="1:57" ht="14.25" customHeight="1">
      <c r="A184" s="134" t="s">
        <v>398</v>
      </c>
      <c r="B184" s="135">
        <v>9180</v>
      </c>
      <c r="C184" s="135">
        <v>925500</v>
      </c>
      <c r="D184" s="145">
        <f t="shared" si="14"/>
        <v>1893848.0096501808</v>
      </c>
      <c r="E184" s="141">
        <f t="shared" si="15"/>
        <v>100.81699346405229</v>
      </c>
      <c r="F184" s="135">
        <v>13</v>
      </c>
      <c r="G184" s="135">
        <v>0.1658</v>
      </c>
      <c r="H184" s="135">
        <v>314000</v>
      </c>
      <c r="I184" s="134" t="s">
        <v>1815</v>
      </c>
      <c r="J184" s="138">
        <f t="shared" si="16"/>
        <v>0.1658</v>
      </c>
      <c r="K184" s="140">
        <f t="shared" si="17"/>
        <v>1893848.0096501808</v>
      </c>
      <c r="L184" s="134" t="s">
        <v>1931</v>
      </c>
      <c r="M184" s="134" t="s">
        <v>10</v>
      </c>
      <c r="N184" s="137">
        <f t="shared" si="18"/>
        <v>1893848.0096501808</v>
      </c>
      <c r="P184">
        <v>143</v>
      </c>
      <c r="Q184">
        <v>40.706836992505778</v>
      </c>
      <c r="R184">
        <v>-11.706836992505778</v>
      </c>
      <c r="S184" s="70">
        <f t="shared" si="19"/>
        <v>-0.28758896189013738</v>
      </c>
      <c r="T184">
        <f t="shared" si="20"/>
        <v>29</v>
      </c>
      <c r="U184" s="134" t="s">
        <v>1176</v>
      </c>
      <c r="Z184">
        <v>142</v>
      </c>
      <c r="AA184">
        <v>20.221160851402075</v>
      </c>
      <c r="AB184">
        <v>-4.2211608514020753</v>
      </c>
      <c r="AJ184">
        <v>144</v>
      </c>
      <c r="AK184">
        <v>35.555075080453776</v>
      </c>
      <c r="AL184">
        <v>-19.555075080453776</v>
      </c>
      <c r="AT184">
        <v>144</v>
      </c>
      <c r="AU184">
        <v>21.526820497947377</v>
      </c>
      <c r="AV184">
        <v>-5.5268204979473765</v>
      </c>
      <c r="BD184" s="152">
        <v>49.145243901151005</v>
      </c>
      <c r="BE184" s="152">
        <v>61.436435076839992</v>
      </c>
    </row>
    <row r="185" spans="1:57" ht="14.25" customHeight="1">
      <c r="A185" s="134" t="s">
        <v>398</v>
      </c>
      <c r="B185" s="135">
        <v>226027</v>
      </c>
      <c r="C185" s="135">
        <v>35732800</v>
      </c>
      <c r="D185" s="145">
        <f t="shared" si="14"/>
        <v>844099.91386735579</v>
      </c>
      <c r="E185" s="141">
        <f t="shared" si="15"/>
        <v>158.09084755361084</v>
      </c>
      <c r="F185" s="135">
        <v>388</v>
      </c>
      <c r="G185" s="135">
        <v>11.61</v>
      </c>
      <c r="H185" s="135">
        <v>9800000</v>
      </c>
      <c r="I185" s="134" t="s">
        <v>1815</v>
      </c>
      <c r="J185" s="138">
        <f t="shared" si="16"/>
        <v>11.61</v>
      </c>
      <c r="K185" s="140">
        <f t="shared" si="17"/>
        <v>844099.91386735579</v>
      </c>
      <c r="L185" s="134" t="s">
        <v>1063</v>
      </c>
      <c r="M185" s="134" t="s">
        <v>172</v>
      </c>
      <c r="N185" s="137">
        <f t="shared" si="18"/>
        <v>844099.91386735579</v>
      </c>
      <c r="P185">
        <v>144</v>
      </c>
      <c r="Q185">
        <v>26.518689160938965</v>
      </c>
      <c r="R185">
        <v>-10.518689160938965</v>
      </c>
      <c r="S185" s="70">
        <f t="shared" si="19"/>
        <v>-0.39665192714097647</v>
      </c>
      <c r="T185">
        <f t="shared" si="20"/>
        <v>16</v>
      </c>
      <c r="U185" s="134" t="s">
        <v>1148</v>
      </c>
      <c r="Z185">
        <v>143</v>
      </c>
      <c r="AA185">
        <v>30.009467549123798</v>
      </c>
      <c r="AB185">
        <v>-1.0094675491237979</v>
      </c>
      <c r="AJ185">
        <v>145</v>
      </c>
      <c r="AK185">
        <v>25.731588168676804</v>
      </c>
      <c r="AL185">
        <v>-7.7315881686768044</v>
      </c>
      <c r="AT185">
        <v>145</v>
      </c>
      <c r="AU185">
        <v>22.410305308031532</v>
      </c>
      <c r="AV185">
        <v>-4.410305308031532</v>
      </c>
      <c r="BD185" s="152">
        <v>167.18954807883415</v>
      </c>
      <c r="BE185" s="152">
        <v>155.83027909699999</v>
      </c>
    </row>
    <row r="186" spans="1:57" ht="14.25" customHeight="1">
      <c r="A186" s="134" t="s">
        <v>398</v>
      </c>
      <c r="B186" s="135">
        <v>42240</v>
      </c>
      <c r="C186" s="135">
        <v>3756100</v>
      </c>
      <c r="D186" s="145">
        <f t="shared" si="14"/>
        <v>863010.75268817204</v>
      </c>
      <c r="E186" s="141">
        <f t="shared" si="15"/>
        <v>88.922821969696969</v>
      </c>
      <c r="F186" s="135">
        <v>100</v>
      </c>
      <c r="G186" s="135">
        <v>0.93</v>
      </c>
      <c r="H186" s="135">
        <v>802600</v>
      </c>
      <c r="I186" s="134" t="s">
        <v>1815</v>
      </c>
      <c r="J186" s="138">
        <f t="shared" si="16"/>
        <v>0.93</v>
      </c>
      <c r="K186" s="140">
        <f t="shared" si="17"/>
        <v>863010.75268817204</v>
      </c>
      <c r="L186" s="134" t="s">
        <v>1410</v>
      </c>
      <c r="M186" s="134" t="s">
        <v>45</v>
      </c>
      <c r="N186" s="137">
        <f t="shared" si="18"/>
        <v>863010.75268817204</v>
      </c>
      <c r="P186">
        <v>145</v>
      </c>
      <c r="Q186">
        <v>21.284850225166768</v>
      </c>
      <c r="R186">
        <v>-3.2848502251667675</v>
      </c>
      <c r="S186" s="70">
        <f t="shared" si="19"/>
        <v>-0.15432808736811446</v>
      </c>
      <c r="T186">
        <f t="shared" si="20"/>
        <v>18</v>
      </c>
      <c r="U186" s="134" t="s">
        <v>1914</v>
      </c>
      <c r="Z186">
        <v>144</v>
      </c>
      <c r="AA186">
        <v>21.678862846425808</v>
      </c>
      <c r="AB186">
        <v>-5.6788628464258082</v>
      </c>
      <c r="AJ186">
        <v>146</v>
      </c>
      <c r="AK186">
        <v>64.885835290859617</v>
      </c>
      <c r="AL186">
        <v>49.114164709140383</v>
      </c>
      <c r="AT186">
        <v>146</v>
      </c>
      <c r="AU186">
        <v>110.05265533440959</v>
      </c>
      <c r="AV186">
        <v>3.947344665590407</v>
      </c>
      <c r="BD186" s="152">
        <v>8.7338283485619854</v>
      </c>
      <c r="BE186" s="152">
        <v>21.71639682372</v>
      </c>
    </row>
    <row r="187" spans="1:57" ht="14.25" customHeight="1">
      <c r="A187" s="134" t="s">
        <v>398</v>
      </c>
      <c r="B187" s="135">
        <v>48994</v>
      </c>
      <c r="C187" s="135">
        <v>11313500</v>
      </c>
      <c r="D187" s="145">
        <f t="shared" si="14"/>
        <v>3245899.0536277601</v>
      </c>
      <c r="E187" s="141">
        <f t="shared" si="15"/>
        <v>230.91603053435114</v>
      </c>
      <c r="F187" s="135">
        <v>202</v>
      </c>
      <c r="G187" s="135">
        <v>15.85</v>
      </c>
      <c r="H187" s="135">
        <v>51447500</v>
      </c>
      <c r="I187" s="134" t="s">
        <v>1815</v>
      </c>
      <c r="J187" s="138">
        <f t="shared" si="16"/>
        <v>15.85</v>
      </c>
      <c r="K187" s="140">
        <f t="shared" si="17"/>
        <v>3245899.0536277601</v>
      </c>
      <c r="L187" s="134" t="s">
        <v>1932</v>
      </c>
      <c r="M187" s="134" t="s">
        <v>24</v>
      </c>
      <c r="N187" s="137">
        <f t="shared" si="18"/>
        <v>3245899.0536277601</v>
      </c>
      <c r="P187">
        <v>146</v>
      </c>
      <c r="Q187">
        <v>91.396937519325746</v>
      </c>
      <c r="R187">
        <v>22.603062480674254</v>
      </c>
      <c r="S187" s="70">
        <f t="shared" si="19"/>
        <v>0.24730656293483433</v>
      </c>
      <c r="T187">
        <f t="shared" si="20"/>
        <v>114</v>
      </c>
      <c r="U187" s="134" t="s">
        <v>1915</v>
      </c>
      <c r="Z187">
        <v>145</v>
      </c>
      <c r="AA187">
        <v>22.730192820206426</v>
      </c>
      <c r="AB187">
        <v>-4.7301928202064261</v>
      </c>
      <c r="AJ187">
        <v>147</v>
      </c>
      <c r="AK187">
        <v>22.800417154794289</v>
      </c>
      <c r="AL187">
        <v>-10.800417154794289</v>
      </c>
      <c r="AT187">
        <v>147</v>
      </c>
      <c r="AU187">
        <v>15.916363520898088</v>
      </c>
      <c r="AV187">
        <v>-3.9163635208980878</v>
      </c>
      <c r="BD187" s="152">
        <v>9.5821517511857159</v>
      </c>
      <c r="BE187" s="152">
        <v>18.696479736160001</v>
      </c>
    </row>
    <row r="188" spans="1:57" ht="14.25" customHeight="1">
      <c r="A188" s="134" t="s">
        <v>398</v>
      </c>
      <c r="B188" s="135">
        <v>38178</v>
      </c>
      <c r="C188" s="135">
        <v>4064600</v>
      </c>
      <c r="D188" s="145">
        <f t="shared" si="14"/>
        <v>1416198.3471074381</v>
      </c>
      <c r="E188" s="141">
        <f t="shared" si="15"/>
        <v>106.46445596940646</v>
      </c>
      <c r="F188" s="135">
        <v>48</v>
      </c>
      <c r="G188" s="135">
        <v>1.21</v>
      </c>
      <c r="H188" s="135">
        <v>1713600</v>
      </c>
      <c r="I188" s="134" t="s">
        <v>1815</v>
      </c>
      <c r="J188" s="138">
        <f t="shared" si="16"/>
        <v>1.21</v>
      </c>
      <c r="K188" s="140">
        <f t="shared" si="17"/>
        <v>1416198.3471074381</v>
      </c>
      <c r="L188" s="134" t="s">
        <v>1933</v>
      </c>
      <c r="M188" s="134" t="s">
        <v>79</v>
      </c>
      <c r="N188" s="137">
        <f t="shared" si="18"/>
        <v>1416198.3471074381</v>
      </c>
      <c r="P188">
        <v>147</v>
      </c>
      <c r="Q188">
        <v>16.072388052508224</v>
      </c>
      <c r="R188">
        <v>-4.0723880525082237</v>
      </c>
      <c r="S188" s="70">
        <f t="shared" si="19"/>
        <v>-0.25337790745244576</v>
      </c>
      <c r="T188">
        <f t="shared" si="20"/>
        <v>12</v>
      </c>
      <c r="U188" s="134" t="s">
        <v>1916</v>
      </c>
      <c r="Z188">
        <v>146</v>
      </c>
      <c r="AA188">
        <v>94.064348981536739</v>
      </c>
      <c r="AB188">
        <v>19.935651018463261</v>
      </c>
      <c r="AJ188">
        <v>148</v>
      </c>
      <c r="AK188">
        <v>31.183295320146911</v>
      </c>
      <c r="AL188">
        <v>13.816704679853089</v>
      </c>
      <c r="AT188">
        <v>148</v>
      </c>
      <c r="AU188">
        <v>43.223926544856127</v>
      </c>
      <c r="AV188">
        <v>1.776073455143873</v>
      </c>
      <c r="BD188" s="152">
        <v>12.817283371360958</v>
      </c>
      <c r="BE188" s="152">
        <v>21.637429906640001</v>
      </c>
    </row>
    <row r="189" spans="1:57" ht="14.25" customHeight="1">
      <c r="A189" s="134" t="s">
        <v>398</v>
      </c>
      <c r="B189" s="135">
        <v>86760</v>
      </c>
      <c r="C189" s="135">
        <v>10204500</v>
      </c>
      <c r="D189" s="145">
        <f t="shared" si="14"/>
        <v>2092187.5</v>
      </c>
      <c r="E189" s="141">
        <f t="shared" si="15"/>
        <v>117.61756569847856</v>
      </c>
      <c r="F189" s="135">
        <v>103</v>
      </c>
      <c r="G189" s="135">
        <v>4.16</v>
      </c>
      <c r="H189" s="135">
        <v>8703500</v>
      </c>
      <c r="I189" s="134" t="s">
        <v>1815</v>
      </c>
      <c r="J189" s="138">
        <f t="shared" si="16"/>
        <v>4.16</v>
      </c>
      <c r="K189" s="140">
        <f t="shared" si="17"/>
        <v>2092187.5</v>
      </c>
      <c r="L189" s="134" t="s">
        <v>1082</v>
      </c>
      <c r="M189" s="134" t="s">
        <v>28</v>
      </c>
      <c r="N189" s="137">
        <f t="shared" si="18"/>
        <v>2092187.5</v>
      </c>
      <c r="P189">
        <v>148</v>
      </c>
      <c r="Q189">
        <v>35.698892562534709</v>
      </c>
      <c r="R189">
        <v>9.3011074374652907</v>
      </c>
      <c r="S189" s="70">
        <f t="shared" si="19"/>
        <v>0.26054330456252361</v>
      </c>
      <c r="T189">
        <f t="shared" si="20"/>
        <v>45</v>
      </c>
      <c r="U189" s="134" t="s">
        <v>1917</v>
      </c>
      <c r="Z189">
        <v>147</v>
      </c>
      <c r="AA189">
        <v>14.282836658822356</v>
      </c>
      <c r="AB189">
        <v>-2.2828366588223563</v>
      </c>
      <c r="AJ189">
        <v>149</v>
      </c>
      <c r="AK189">
        <v>27.275913971484925</v>
      </c>
      <c r="AL189">
        <v>-4.2759139714849255</v>
      </c>
      <c r="AT189">
        <v>149</v>
      </c>
      <c r="AU189">
        <v>28.117650024476671</v>
      </c>
      <c r="AV189">
        <v>-5.1176500244766707</v>
      </c>
      <c r="BD189" s="152">
        <v>3.9889686389716315</v>
      </c>
      <c r="BE189" s="152">
        <v>15.3666160984</v>
      </c>
    </row>
    <row r="190" spans="1:57" ht="14.25" customHeight="1">
      <c r="A190" s="134" t="s">
        <v>398</v>
      </c>
      <c r="B190" s="135">
        <v>61766</v>
      </c>
      <c r="C190" s="135">
        <v>1099200</v>
      </c>
      <c r="D190" s="145">
        <f t="shared" si="14"/>
        <v>13000</v>
      </c>
      <c r="E190" s="141">
        <f t="shared" si="15"/>
        <v>17.796198555839783</v>
      </c>
      <c r="F190" s="135">
        <v>55</v>
      </c>
      <c r="G190" s="135">
        <v>2.1</v>
      </c>
      <c r="H190" s="135">
        <v>27300</v>
      </c>
      <c r="I190" s="134" t="s">
        <v>1815</v>
      </c>
      <c r="J190" s="138">
        <f t="shared" si="16"/>
        <v>2.1</v>
      </c>
      <c r="K190" s="140">
        <f t="shared" si="17"/>
        <v>13000</v>
      </c>
      <c r="L190" s="134" t="s">
        <v>1934</v>
      </c>
      <c r="M190" s="134" t="s">
        <v>171</v>
      </c>
      <c r="N190" s="137">
        <f t="shared" si="18"/>
        <v>13000</v>
      </c>
      <c r="P190">
        <v>149</v>
      </c>
      <c r="Q190">
        <v>25.266074917139907</v>
      </c>
      <c r="R190">
        <v>-2.2660749171399068</v>
      </c>
      <c r="S190" s="70">
        <f t="shared" si="19"/>
        <v>-8.968844288523245E-2</v>
      </c>
      <c r="T190">
        <f t="shared" si="20"/>
        <v>23</v>
      </c>
      <c r="U190" s="134" t="s">
        <v>1337</v>
      </c>
      <c r="Z190">
        <v>148</v>
      </c>
      <c r="AA190">
        <v>37.013151040372712</v>
      </c>
      <c r="AB190">
        <v>7.986848959627288</v>
      </c>
      <c r="AJ190">
        <v>150</v>
      </c>
      <c r="AK190">
        <v>25.560137524450575</v>
      </c>
      <c r="AL190">
        <v>-16.560137524450575</v>
      </c>
      <c r="AT190">
        <v>150</v>
      </c>
      <c r="AU190">
        <v>20.667147081443556</v>
      </c>
      <c r="AV190">
        <v>-11.667147081443556</v>
      </c>
      <c r="BD190" s="152">
        <v>4.5805355638036751</v>
      </c>
      <c r="BE190" s="152">
        <v>14.638148236079999</v>
      </c>
    </row>
    <row r="191" spans="1:57" ht="14.25" customHeight="1">
      <c r="A191" s="134" t="s">
        <v>398</v>
      </c>
      <c r="B191" s="135">
        <v>9546</v>
      </c>
      <c r="C191" s="135">
        <v>775800</v>
      </c>
      <c r="D191" s="145">
        <f t="shared" si="14"/>
        <v>6000000</v>
      </c>
      <c r="E191" s="141">
        <f t="shared" si="15"/>
        <v>81.269641734758011</v>
      </c>
      <c r="F191" s="135">
        <v>15</v>
      </c>
      <c r="G191" s="135">
        <v>0.1</v>
      </c>
      <c r="H191" s="135">
        <v>600000</v>
      </c>
      <c r="I191" s="134" t="s">
        <v>1815</v>
      </c>
      <c r="J191" s="138">
        <f t="shared" si="16"/>
        <v>0.1</v>
      </c>
      <c r="K191" s="140">
        <f t="shared" si="17"/>
        <v>6000000</v>
      </c>
      <c r="L191" s="134" t="s">
        <v>1423</v>
      </c>
      <c r="M191" s="134" t="s">
        <v>32</v>
      </c>
      <c r="N191" s="137">
        <f t="shared" si="18"/>
        <v>6000000</v>
      </c>
      <c r="P191">
        <v>150</v>
      </c>
      <c r="Q191">
        <v>20.243432442018332</v>
      </c>
      <c r="R191">
        <v>-11.243432442018332</v>
      </c>
      <c r="S191" s="70">
        <f t="shared" si="19"/>
        <v>-0.55541136485731901</v>
      </c>
      <c r="T191">
        <f t="shared" si="20"/>
        <v>9</v>
      </c>
      <c r="U191" s="134" t="s">
        <v>1674</v>
      </c>
      <c r="Z191">
        <v>149</v>
      </c>
      <c r="AA191">
        <v>26.033837703628461</v>
      </c>
      <c r="AB191">
        <v>-3.0338377036284605</v>
      </c>
      <c r="AJ191">
        <v>151</v>
      </c>
      <c r="AK191">
        <v>22.259818456826647</v>
      </c>
      <c r="AL191">
        <v>-10.259818456826647</v>
      </c>
      <c r="AT191">
        <v>151</v>
      </c>
      <c r="AU191">
        <v>23.530261888844535</v>
      </c>
      <c r="AV191">
        <v>-11.530261888844535</v>
      </c>
      <c r="BD191" s="152">
        <v>19.891437847477487</v>
      </c>
      <c r="BE191" s="152">
        <v>25.423099602919997</v>
      </c>
    </row>
    <row r="192" spans="1:57" ht="14.25" customHeight="1">
      <c r="A192" s="134" t="s">
        <v>398</v>
      </c>
      <c r="B192" s="135">
        <v>31400</v>
      </c>
      <c r="C192" s="135">
        <v>3857500</v>
      </c>
      <c r="D192" s="145">
        <f t="shared" si="14"/>
        <v>11490476.19047619</v>
      </c>
      <c r="E192" s="141">
        <f t="shared" si="15"/>
        <v>122.85031847133757</v>
      </c>
      <c r="F192" s="135">
        <v>38</v>
      </c>
      <c r="G192" s="135">
        <v>0.21</v>
      </c>
      <c r="H192" s="135">
        <v>2413000</v>
      </c>
      <c r="I192" s="134" t="s">
        <v>1815</v>
      </c>
      <c r="J192" s="138">
        <f t="shared" si="16"/>
        <v>0.21</v>
      </c>
      <c r="K192" s="140">
        <f t="shared" si="17"/>
        <v>11490476.19047619</v>
      </c>
      <c r="L192" s="134" t="s">
        <v>1935</v>
      </c>
      <c r="M192" s="134" t="s">
        <v>31</v>
      </c>
      <c r="N192" s="137">
        <f t="shared" si="18"/>
        <v>11490476.19047619</v>
      </c>
      <c r="P192">
        <v>151</v>
      </c>
      <c r="Q192">
        <v>19.8715020898481</v>
      </c>
      <c r="R192">
        <v>-7.8715020898481001</v>
      </c>
      <c r="S192" s="70">
        <f t="shared" si="19"/>
        <v>-0.396120134968029</v>
      </c>
      <c r="T192">
        <f t="shared" si="20"/>
        <v>12</v>
      </c>
      <c r="U192" s="134" t="s">
        <v>1918</v>
      </c>
      <c r="Z192">
        <v>150</v>
      </c>
      <c r="AA192">
        <v>22.295379388209348</v>
      </c>
      <c r="AB192">
        <v>-13.295379388209348</v>
      </c>
      <c r="AJ192">
        <v>152</v>
      </c>
      <c r="AK192">
        <v>35.131316821514375</v>
      </c>
      <c r="AL192">
        <v>-26.131316821514375</v>
      </c>
      <c r="AT192">
        <v>152</v>
      </c>
      <c r="AU192">
        <v>22.139348070738066</v>
      </c>
      <c r="AV192">
        <v>-13.139348070738066</v>
      </c>
      <c r="BD192" s="152">
        <v>21.955759928922639</v>
      </c>
      <c r="BE192" s="152">
        <v>29.472884783799998</v>
      </c>
    </row>
    <row r="193" spans="1:57" ht="14.25" customHeight="1">
      <c r="A193" s="134" t="s">
        <v>398</v>
      </c>
      <c r="B193" s="135">
        <v>250200</v>
      </c>
      <c r="C193" s="135">
        <v>38407600</v>
      </c>
      <c r="D193" s="145">
        <f t="shared" si="14"/>
        <v>1123312.3312331233</v>
      </c>
      <c r="E193" s="141">
        <f t="shared" si="15"/>
        <v>153.50759392486012</v>
      </c>
      <c r="F193" s="135">
        <v>193</v>
      </c>
      <c r="G193" s="135">
        <v>11.11</v>
      </c>
      <c r="H193" s="135">
        <v>12480000</v>
      </c>
      <c r="I193" s="134" t="s">
        <v>1815</v>
      </c>
      <c r="J193" s="138">
        <f t="shared" si="16"/>
        <v>11.11</v>
      </c>
      <c r="K193" s="140">
        <f t="shared" si="17"/>
        <v>1123312.3312331233</v>
      </c>
      <c r="L193" s="134" t="s">
        <v>1936</v>
      </c>
      <c r="M193" s="134" t="s">
        <v>46</v>
      </c>
      <c r="N193" s="137">
        <f t="shared" si="18"/>
        <v>1123312.3312331233</v>
      </c>
      <c r="P193">
        <v>152</v>
      </c>
      <c r="Q193">
        <v>26.603243957901533</v>
      </c>
      <c r="R193">
        <v>-17.603243957901533</v>
      </c>
      <c r="S193" s="70">
        <f t="shared" si="19"/>
        <v>-0.66169539270315658</v>
      </c>
      <c r="T193">
        <f t="shared" si="20"/>
        <v>9</v>
      </c>
      <c r="U193" s="134" t="s">
        <v>1919</v>
      </c>
      <c r="Z193">
        <v>151</v>
      </c>
      <c r="AA193">
        <v>22.06118997905288</v>
      </c>
      <c r="AB193">
        <v>-10.06118997905288</v>
      </c>
      <c r="AJ193">
        <v>153</v>
      </c>
      <c r="AK193">
        <v>27.799579272491954</v>
      </c>
      <c r="AL193">
        <v>-11.799579272491954</v>
      </c>
      <c r="AT193">
        <v>153</v>
      </c>
      <c r="AU193">
        <v>24.311932464309326</v>
      </c>
      <c r="AV193">
        <v>-8.3119324643093258</v>
      </c>
      <c r="BD193" s="152">
        <v>9.7279894305713928</v>
      </c>
      <c r="BE193" s="152">
        <v>19.97356374588</v>
      </c>
    </row>
    <row r="194" spans="1:57" ht="14.25" customHeight="1">
      <c r="A194" s="134" t="s">
        <v>398</v>
      </c>
      <c r="B194" s="135">
        <v>16800</v>
      </c>
      <c r="C194" s="135">
        <v>3979200</v>
      </c>
      <c r="D194" s="145">
        <f t="shared" si="14"/>
        <v>29505454.545454547</v>
      </c>
      <c r="E194" s="141">
        <f t="shared" si="15"/>
        <v>236.85714285714286</v>
      </c>
      <c r="F194" s="135">
        <v>19</v>
      </c>
      <c r="G194" s="135">
        <v>0.11</v>
      </c>
      <c r="H194" s="135">
        <v>3245600</v>
      </c>
      <c r="I194" s="134" t="s">
        <v>1815</v>
      </c>
      <c r="J194" s="138">
        <f t="shared" si="16"/>
        <v>0.11</v>
      </c>
      <c r="K194" s="140">
        <f t="shared" si="17"/>
        <v>29505454.545454547</v>
      </c>
      <c r="L194" s="134" t="s">
        <v>1937</v>
      </c>
      <c r="M194" s="134" t="s">
        <v>7</v>
      </c>
      <c r="N194" s="137">
        <f t="shared" si="18"/>
        <v>29505454.545454547</v>
      </c>
      <c r="P194">
        <v>153</v>
      </c>
      <c r="Q194">
        <v>23.514484209958077</v>
      </c>
      <c r="R194">
        <v>-7.5144842099580771</v>
      </c>
      <c r="S194" s="70">
        <f t="shared" si="19"/>
        <v>-0.31956831980077161</v>
      </c>
      <c r="T194">
        <f t="shared" si="20"/>
        <v>16</v>
      </c>
      <c r="U194" s="134" t="s">
        <v>1920</v>
      </c>
      <c r="Z194">
        <v>152</v>
      </c>
      <c r="AA194">
        <v>17.779541033402602</v>
      </c>
      <c r="AB194">
        <v>-8.7795410334026016</v>
      </c>
      <c r="AJ194">
        <v>154</v>
      </c>
      <c r="AK194">
        <v>29.223254621955689</v>
      </c>
      <c r="AL194">
        <v>1.7767453780443105</v>
      </c>
      <c r="AT194">
        <v>154</v>
      </c>
      <c r="AU194">
        <v>29.235143357677913</v>
      </c>
      <c r="AV194">
        <v>1.7648566423220871</v>
      </c>
      <c r="BD194" s="152">
        <v>5.0529674829403772</v>
      </c>
      <c r="BE194" s="152">
        <v>24.052875796239999</v>
      </c>
    </row>
    <row r="195" spans="1:57" ht="14.25" customHeight="1">
      <c r="A195" s="134" t="s">
        <v>398</v>
      </c>
      <c r="B195" s="135">
        <v>83613</v>
      </c>
      <c r="C195" s="135">
        <v>4468300</v>
      </c>
      <c r="D195" s="145">
        <f t="shared" si="14"/>
        <v>409556.31399317406</v>
      </c>
      <c r="E195" s="141">
        <f t="shared" si="15"/>
        <v>53.440254505878272</v>
      </c>
      <c r="F195" s="135">
        <v>97</v>
      </c>
      <c r="G195" s="135">
        <v>5.86</v>
      </c>
      <c r="H195" s="135">
        <v>2400000</v>
      </c>
      <c r="I195" s="134" t="s">
        <v>1815</v>
      </c>
      <c r="J195" s="138">
        <f t="shared" si="16"/>
        <v>5.86</v>
      </c>
      <c r="K195" s="140">
        <f t="shared" si="17"/>
        <v>409556.31399317406</v>
      </c>
      <c r="L195" s="134" t="s">
        <v>1135</v>
      </c>
      <c r="M195" s="134" t="s">
        <v>62</v>
      </c>
      <c r="N195" s="137">
        <f t="shared" si="18"/>
        <v>409556.31399317406</v>
      </c>
      <c r="P195">
        <v>154</v>
      </c>
      <c r="Q195">
        <v>27.001937650774511</v>
      </c>
      <c r="R195">
        <v>3.9980623492254885</v>
      </c>
      <c r="S195" s="70">
        <f t="shared" si="19"/>
        <v>0.14806575738874095</v>
      </c>
      <c r="T195">
        <f t="shared" si="20"/>
        <v>31</v>
      </c>
      <c r="U195" s="134" t="s">
        <v>1921</v>
      </c>
      <c r="Z195">
        <v>153</v>
      </c>
      <c r="AA195">
        <v>19.734926273045964</v>
      </c>
      <c r="AB195">
        <v>-3.7349262730459643</v>
      </c>
      <c r="AJ195">
        <v>155</v>
      </c>
      <c r="AK195">
        <v>22.573932970446059</v>
      </c>
      <c r="AL195">
        <v>-10.573932970446059</v>
      </c>
      <c r="AT195">
        <v>155</v>
      </c>
      <c r="AU195">
        <v>17.807316604191591</v>
      </c>
      <c r="AV195">
        <v>-5.8073166041915911</v>
      </c>
      <c r="BD195" s="152">
        <v>7.1727489635885355</v>
      </c>
      <c r="BE195" s="152">
        <v>17.824409977559998</v>
      </c>
    </row>
    <row r="196" spans="1:57" ht="14.25" customHeight="1">
      <c r="A196" s="134" t="s">
        <v>398</v>
      </c>
      <c r="B196" s="135">
        <v>129057</v>
      </c>
      <c r="C196" s="135">
        <v>25891400</v>
      </c>
      <c r="D196" s="145">
        <f t="shared" si="14"/>
        <v>109473.56215213357</v>
      </c>
      <c r="E196" s="141">
        <f t="shared" si="15"/>
        <v>200.61988113779182</v>
      </c>
      <c r="F196" s="135">
        <v>1</v>
      </c>
      <c r="G196" s="135">
        <v>129.36000000000001</v>
      </c>
      <c r="H196" s="135">
        <v>14161500</v>
      </c>
      <c r="I196" s="134" t="s">
        <v>1815</v>
      </c>
      <c r="J196" s="138">
        <f t="shared" si="16"/>
        <v>129.36000000000001</v>
      </c>
      <c r="K196" s="140">
        <f t="shared" si="17"/>
        <v>109473.56215213357</v>
      </c>
      <c r="L196" s="134" t="s">
        <v>1938</v>
      </c>
      <c r="M196" s="134" t="s">
        <v>257</v>
      </c>
      <c r="N196" s="137">
        <f t="shared" si="18"/>
        <v>109473.56215213357</v>
      </c>
      <c r="P196">
        <v>155</v>
      </c>
      <c r="Q196">
        <v>16.962302114588311</v>
      </c>
      <c r="R196">
        <v>-4.9623021145883115</v>
      </c>
      <c r="S196" s="70">
        <f t="shared" si="19"/>
        <v>-0.29254885811286885</v>
      </c>
      <c r="T196">
        <f t="shared" si="20"/>
        <v>12</v>
      </c>
      <c r="U196" s="134" t="s">
        <v>1922</v>
      </c>
      <c r="Z196">
        <v>154</v>
      </c>
      <c r="AA196">
        <v>26.490034326387377</v>
      </c>
      <c r="AB196">
        <v>4.5099656736126228</v>
      </c>
      <c r="AJ196">
        <v>156</v>
      </c>
      <c r="AK196">
        <v>32.898225097333231</v>
      </c>
      <c r="AL196">
        <v>3.1017749026667687</v>
      </c>
      <c r="AT196">
        <v>156</v>
      </c>
      <c r="AU196">
        <v>48.126610374793394</v>
      </c>
      <c r="AV196">
        <v>-12.126610374793394</v>
      </c>
      <c r="BD196" s="152">
        <v>33.498504144525668</v>
      </c>
      <c r="BE196" s="152">
        <v>130.21063039047999</v>
      </c>
    </row>
    <row r="197" spans="1:57" ht="14.25" customHeight="1">
      <c r="A197" s="134" t="s">
        <v>398</v>
      </c>
      <c r="B197" s="135">
        <v>254985</v>
      </c>
      <c r="C197" s="135">
        <v>66299300</v>
      </c>
      <c r="D197" s="145">
        <f t="shared" si="14"/>
        <v>2523809.5238095238</v>
      </c>
      <c r="E197" s="141">
        <f t="shared" si="15"/>
        <v>260.01254975782888</v>
      </c>
      <c r="F197" s="135">
        <v>212</v>
      </c>
      <c r="G197" s="135">
        <v>5.88</v>
      </c>
      <c r="H197" s="135">
        <v>14840000</v>
      </c>
      <c r="I197" s="134" t="s">
        <v>1815</v>
      </c>
      <c r="J197" s="138">
        <f t="shared" si="16"/>
        <v>5.88</v>
      </c>
      <c r="K197" s="140">
        <f t="shared" si="17"/>
        <v>2523809.5238095238</v>
      </c>
      <c r="L197" s="134" t="s">
        <v>1939</v>
      </c>
      <c r="M197" s="134" t="s">
        <v>77</v>
      </c>
      <c r="N197" s="137">
        <f t="shared" si="18"/>
        <v>2523809.5238095238</v>
      </c>
      <c r="P197">
        <v>156</v>
      </c>
      <c r="Q197">
        <v>39.34458465060554</v>
      </c>
      <c r="R197">
        <v>-3.3445846506055403</v>
      </c>
      <c r="S197" s="70">
        <f t="shared" si="19"/>
        <v>-8.5007496719222961E-2</v>
      </c>
      <c r="T197">
        <f t="shared" si="20"/>
        <v>36</v>
      </c>
      <c r="U197" s="134" t="s">
        <v>1923</v>
      </c>
      <c r="Z197">
        <v>155</v>
      </c>
      <c r="AA197">
        <v>20.684605397481057</v>
      </c>
      <c r="AB197">
        <v>-8.6846053974810573</v>
      </c>
      <c r="AJ197">
        <v>157</v>
      </c>
      <c r="AK197">
        <v>24.26854267127964</v>
      </c>
      <c r="AL197">
        <v>-13.26854267127964</v>
      </c>
      <c r="AT197">
        <v>157</v>
      </c>
      <c r="AU197">
        <v>15.550160709283279</v>
      </c>
      <c r="AV197">
        <v>-4.5501607092832792</v>
      </c>
      <c r="BD197" s="152">
        <v>25.726999074726923</v>
      </c>
      <c r="BE197" s="152">
        <v>25.605954554599997</v>
      </c>
    </row>
    <row r="198" spans="1:57" ht="14.25" customHeight="1">
      <c r="A198" s="134" t="s">
        <v>398</v>
      </c>
      <c r="B198" s="135">
        <v>8280</v>
      </c>
      <c r="C198" s="135">
        <v>769500</v>
      </c>
      <c r="D198" s="145">
        <f t="shared" si="14"/>
        <v>3428571.4285714286</v>
      </c>
      <c r="E198" s="141">
        <f t="shared" si="15"/>
        <v>92.934782608695656</v>
      </c>
      <c r="F198" s="135">
        <v>12</v>
      </c>
      <c r="G198" s="135">
        <v>0.21</v>
      </c>
      <c r="H198" s="135">
        <v>720000</v>
      </c>
      <c r="I198" s="134" t="s">
        <v>1815</v>
      </c>
      <c r="J198" s="138">
        <f t="shared" si="16"/>
        <v>0.21</v>
      </c>
      <c r="K198" s="140">
        <f t="shared" si="17"/>
        <v>3428571.4285714286</v>
      </c>
      <c r="L198" s="134" t="s">
        <v>1672</v>
      </c>
      <c r="M198" s="134" t="s">
        <v>13</v>
      </c>
      <c r="N198" s="137">
        <f t="shared" si="18"/>
        <v>3428571.4285714286</v>
      </c>
      <c r="P198">
        <v>157</v>
      </c>
      <c r="Q198">
        <v>16.72808033746843</v>
      </c>
      <c r="R198">
        <v>-5.7280803374684304</v>
      </c>
      <c r="S198" s="70">
        <f t="shared" si="19"/>
        <v>-0.3424230528495476</v>
      </c>
      <c r="T198">
        <f t="shared" si="20"/>
        <v>11</v>
      </c>
      <c r="U198" s="134" t="s">
        <v>1924</v>
      </c>
      <c r="Z198">
        <v>156</v>
      </c>
      <c r="AA198">
        <v>42.776460528636491</v>
      </c>
      <c r="AB198">
        <v>-6.7764605286364912</v>
      </c>
      <c r="AJ198">
        <v>158</v>
      </c>
      <c r="AK198">
        <v>27.327137497290785</v>
      </c>
      <c r="AL198">
        <v>3.672862502709215</v>
      </c>
      <c r="AT198">
        <v>158</v>
      </c>
      <c r="AU198">
        <v>29.678527927794494</v>
      </c>
      <c r="AV198">
        <v>1.3214720722055056</v>
      </c>
      <c r="BD198" s="152">
        <v>4.8146974715496933</v>
      </c>
      <c r="BE198" s="152">
        <v>14.582017867320001</v>
      </c>
    </row>
    <row r="199" spans="1:57" ht="14.25" customHeight="1">
      <c r="A199" s="134" t="s">
        <v>398</v>
      </c>
      <c r="B199" s="135">
        <v>11152</v>
      </c>
      <c r="C199" s="135">
        <v>893200</v>
      </c>
      <c r="D199" s="145">
        <f t="shared" si="14"/>
        <v>918297.87234042562</v>
      </c>
      <c r="E199" s="141">
        <f t="shared" si="15"/>
        <v>80.093256814921091</v>
      </c>
      <c r="F199" s="135">
        <v>10</v>
      </c>
      <c r="G199" s="135">
        <v>0.47</v>
      </c>
      <c r="H199" s="135">
        <v>431600</v>
      </c>
      <c r="I199" s="134" t="s">
        <v>1815</v>
      </c>
      <c r="J199" s="138">
        <f t="shared" si="16"/>
        <v>0.47</v>
      </c>
      <c r="K199" s="140">
        <f t="shared" si="17"/>
        <v>918297.87234042562</v>
      </c>
      <c r="L199" s="134" t="s">
        <v>1940</v>
      </c>
      <c r="M199" s="134" t="s">
        <v>72</v>
      </c>
      <c r="N199" s="137">
        <f t="shared" si="18"/>
        <v>918297.87234042562</v>
      </c>
      <c r="P199">
        <v>158</v>
      </c>
      <c r="Q199">
        <v>26.139118654085316</v>
      </c>
      <c r="R199">
        <v>4.8608813459146845</v>
      </c>
      <c r="S199" s="70">
        <f t="shared" si="19"/>
        <v>0.18596194501588412</v>
      </c>
      <c r="T199">
        <f t="shared" si="20"/>
        <v>31</v>
      </c>
      <c r="U199" s="134" t="s">
        <v>1925</v>
      </c>
      <c r="Z199">
        <v>157</v>
      </c>
      <c r="AA199">
        <v>17.156602927799376</v>
      </c>
      <c r="AB199">
        <v>-6.1566029277993763</v>
      </c>
      <c r="AJ199">
        <v>159</v>
      </c>
      <c r="AK199">
        <v>27.71448895276486</v>
      </c>
      <c r="AL199">
        <v>-21.71448895276486</v>
      </c>
      <c r="AT199">
        <v>159</v>
      </c>
      <c r="AU199">
        <v>17.924731407018761</v>
      </c>
      <c r="AV199">
        <v>-11.924731407018761</v>
      </c>
      <c r="BD199" s="152">
        <v>4.2683196868089857</v>
      </c>
      <c r="BE199" s="152">
        <v>15.91502337432</v>
      </c>
    </row>
    <row r="200" spans="1:57" ht="14.25" customHeight="1">
      <c r="A200" s="134" t="s">
        <v>398</v>
      </c>
      <c r="B200" s="135">
        <v>58226</v>
      </c>
      <c r="C200" s="135">
        <v>5641000</v>
      </c>
      <c r="D200" s="145">
        <f t="shared" si="14"/>
        <v>1560000</v>
      </c>
      <c r="E200" s="141">
        <f t="shared" si="15"/>
        <v>96.881118400714456</v>
      </c>
      <c r="F200" s="135">
        <v>60</v>
      </c>
      <c r="G200" s="135">
        <v>3.25</v>
      </c>
      <c r="H200" s="135">
        <v>5070000</v>
      </c>
      <c r="I200" s="134" t="s">
        <v>1815</v>
      </c>
      <c r="J200" s="138">
        <f t="shared" si="16"/>
        <v>3.25</v>
      </c>
      <c r="K200" s="140">
        <f t="shared" si="17"/>
        <v>1560000</v>
      </c>
      <c r="L200" s="134" t="s">
        <v>1941</v>
      </c>
      <c r="M200" s="134" t="s">
        <v>28</v>
      </c>
      <c r="N200" s="137">
        <f t="shared" si="18"/>
        <v>1560000</v>
      </c>
      <c r="P200">
        <v>159</v>
      </c>
      <c r="Q200">
        <v>20.014332168373986</v>
      </c>
      <c r="R200">
        <v>-14.014332168373986</v>
      </c>
      <c r="S200" s="70">
        <f t="shared" si="19"/>
        <v>-0.7002148285776425</v>
      </c>
      <c r="T200">
        <f t="shared" si="20"/>
        <v>6</v>
      </c>
      <c r="U200" s="134" t="s">
        <v>1649</v>
      </c>
      <c r="Z200">
        <v>158</v>
      </c>
      <c r="AA200">
        <v>21.516807212148784</v>
      </c>
      <c r="AB200">
        <v>9.4831927878512161</v>
      </c>
      <c r="AJ200">
        <v>160</v>
      </c>
      <c r="AK200">
        <v>359.82243018252922</v>
      </c>
      <c r="AL200">
        <v>-173.82243018252922</v>
      </c>
      <c r="AT200">
        <v>160</v>
      </c>
      <c r="AU200">
        <v>241.42586129487887</v>
      </c>
      <c r="AV200">
        <v>-55.425861294878871</v>
      </c>
      <c r="BD200" s="152">
        <v>9.3171790661046963</v>
      </c>
      <c r="BE200" s="152">
        <v>18.261589648479998</v>
      </c>
    </row>
    <row r="201" spans="1:57" ht="14.25" customHeight="1">
      <c r="A201" s="134" t="s">
        <v>398</v>
      </c>
      <c r="B201" s="135">
        <v>10653</v>
      </c>
      <c r="C201" s="135">
        <v>1145600</v>
      </c>
      <c r="D201" s="145">
        <f t="shared" si="14"/>
        <v>7944444.444444445</v>
      </c>
      <c r="E201" s="141">
        <f t="shared" si="15"/>
        <v>107.53778278419225</v>
      </c>
      <c r="F201" s="135">
        <v>13</v>
      </c>
      <c r="G201" s="135">
        <v>0.09</v>
      </c>
      <c r="H201" s="135">
        <v>715000</v>
      </c>
      <c r="I201" s="134" t="s">
        <v>1815</v>
      </c>
      <c r="J201" s="138">
        <f t="shared" si="16"/>
        <v>0.09</v>
      </c>
      <c r="K201" s="140">
        <f t="shared" si="17"/>
        <v>7944444.444444445</v>
      </c>
      <c r="L201" s="134" t="s">
        <v>1942</v>
      </c>
      <c r="M201" s="134" t="s">
        <v>78</v>
      </c>
      <c r="N201" s="137">
        <f t="shared" si="18"/>
        <v>7944444.444444445</v>
      </c>
      <c r="P201">
        <v>160</v>
      </c>
      <c r="Q201">
        <v>333.84036264398088</v>
      </c>
      <c r="R201">
        <v>-147.84036264398088</v>
      </c>
      <c r="S201" s="70">
        <f t="shared" si="19"/>
        <v>-0.44284747797749985</v>
      </c>
      <c r="T201">
        <f t="shared" si="20"/>
        <v>186</v>
      </c>
      <c r="U201" s="134" t="s">
        <v>1287</v>
      </c>
      <c r="Z201">
        <v>159</v>
      </c>
      <c r="AA201">
        <v>22.018962628040637</v>
      </c>
      <c r="AB201">
        <v>-16.018962628040637</v>
      </c>
      <c r="AJ201">
        <v>161</v>
      </c>
      <c r="AK201">
        <v>30.29767865910673</v>
      </c>
      <c r="AL201">
        <v>-18.29767865910673</v>
      </c>
      <c r="AT201">
        <v>161</v>
      </c>
      <c r="AU201">
        <v>21.912729290456255</v>
      </c>
      <c r="AV201">
        <v>-9.9127292904562552</v>
      </c>
      <c r="BD201" s="152">
        <v>3.6675095287764408</v>
      </c>
      <c r="BE201" s="152">
        <v>19.680026376999997</v>
      </c>
    </row>
    <row r="202" spans="1:57" ht="14.25" customHeight="1">
      <c r="A202" s="134" t="s">
        <v>398</v>
      </c>
      <c r="B202" s="135">
        <v>19914</v>
      </c>
      <c r="C202" s="135">
        <v>2255100</v>
      </c>
      <c r="D202" s="145">
        <f t="shared" si="14"/>
        <v>4225000</v>
      </c>
      <c r="E202" s="141">
        <f t="shared" si="15"/>
        <v>113.24194034347695</v>
      </c>
      <c r="F202" s="135">
        <v>23</v>
      </c>
      <c r="G202" s="135">
        <v>0.44</v>
      </c>
      <c r="H202" s="135">
        <v>1859000</v>
      </c>
      <c r="I202" s="134" t="s">
        <v>1815</v>
      </c>
      <c r="J202" s="138">
        <f t="shared" si="16"/>
        <v>0.44</v>
      </c>
      <c r="K202" s="140">
        <f t="shared" si="17"/>
        <v>4225000</v>
      </c>
      <c r="L202" s="134" t="s">
        <v>1943</v>
      </c>
      <c r="M202" s="134" t="s">
        <v>28</v>
      </c>
      <c r="N202" s="137">
        <f t="shared" si="18"/>
        <v>4225000</v>
      </c>
      <c r="P202">
        <v>161</v>
      </c>
      <c r="Q202">
        <v>23.670651210626012</v>
      </c>
      <c r="R202">
        <v>-11.670651210626012</v>
      </c>
      <c r="S202" s="70">
        <f t="shared" si="19"/>
        <v>-0.49304309825607712</v>
      </c>
      <c r="T202">
        <f t="shared" si="20"/>
        <v>12</v>
      </c>
      <c r="U202" s="134" t="s">
        <v>1926</v>
      </c>
      <c r="Z202">
        <v>160</v>
      </c>
      <c r="AA202">
        <v>331.82898405849761</v>
      </c>
      <c r="AB202">
        <v>-145.82898405849761</v>
      </c>
      <c r="AJ202">
        <v>162</v>
      </c>
      <c r="AK202">
        <v>60.461561999974847</v>
      </c>
      <c r="AL202">
        <v>-6.4615619999748475</v>
      </c>
      <c r="AT202">
        <v>162</v>
      </c>
      <c r="AU202">
        <v>55.381695673960309</v>
      </c>
      <c r="AV202">
        <v>-1.3816956739603086</v>
      </c>
      <c r="BD202" s="152">
        <v>8.5684771768641408</v>
      </c>
      <c r="BE202" s="152">
        <v>18.148889282519999</v>
      </c>
    </row>
    <row r="203" spans="1:57" ht="14.25" customHeight="1">
      <c r="A203" s="134" t="s">
        <v>398</v>
      </c>
      <c r="B203" s="135">
        <v>9000</v>
      </c>
      <c r="C203" s="135">
        <v>667000</v>
      </c>
      <c r="D203" s="145">
        <f t="shared" si="14"/>
        <v>1299029.9451708139</v>
      </c>
      <c r="E203" s="141">
        <f t="shared" si="15"/>
        <v>74.111111111111114</v>
      </c>
      <c r="F203" s="135">
        <v>11</v>
      </c>
      <c r="G203" s="135">
        <v>0.23710000000000001</v>
      </c>
      <c r="H203" s="135">
        <v>308000</v>
      </c>
      <c r="I203" s="134" t="s">
        <v>1815</v>
      </c>
      <c r="J203" s="138">
        <f t="shared" si="16"/>
        <v>0.23710000000000001</v>
      </c>
      <c r="K203" s="140">
        <f t="shared" si="17"/>
        <v>1299029.9451708139</v>
      </c>
      <c r="L203" s="134" t="s">
        <v>1370</v>
      </c>
      <c r="M203" s="134" t="s">
        <v>10</v>
      </c>
      <c r="N203" s="137">
        <f t="shared" si="18"/>
        <v>1299029.9451708139</v>
      </c>
      <c r="P203">
        <v>162</v>
      </c>
      <c r="Q203">
        <v>59.288808579596392</v>
      </c>
      <c r="R203">
        <v>-5.2888085795963917</v>
      </c>
      <c r="S203" s="70">
        <f t="shared" si="19"/>
        <v>-8.9204163590099167E-2</v>
      </c>
      <c r="T203">
        <f t="shared" si="20"/>
        <v>54</v>
      </c>
      <c r="U203" s="134" t="s">
        <v>1927</v>
      </c>
      <c r="Z203">
        <v>161</v>
      </c>
      <c r="AA203">
        <v>26.207345658696912</v>
      </c>
      <c r="AB203">
        <v>-14.207345658696912</v>
      </c>
      <c r="AJ203">
        <v>163</v>
      </c>
      <c r="AK203">
        <v>34.730418648471812</v>
      </c>
      <c r="AL203">
        <v>-15.730418648471812</v>
      </c>
      <c r="AT203">
        <v>163</v>
      </c>
      <c r="AU203">
        <v>19.500388796007137</v>
      </c>
      <c r="AV203">
        <v>-0.5003887960071367</v>
      </c>
      <c r="BD203" s="152">
        <v>9.6786921868353897</v>
      </c>
      <c r="BE203" s="152">
        <v>18.696091122519999</v>
      </c>
    </row>
    <row r="204" spans="1:57" ht="14.25" customHeight="1">
      <c r="A204" s="134" t="s">
        <v>398</v>
      </c>
      <c r="B204" s="135">
        <v>80434</v>
      </c>
      <c r="C204" s="135">
        <v>5029400</v>
      </c>
      <c r="D204" s="145">
        <f t="shared" si="14"/>
        <v>6294117.6470588231</v>
      </c>
      <c r="E204" s="141">
        <f t="shared" si="15"/>
        <v>62.528284058980034</v>
      </c>
      <c r="F204" s="135">
        <v>107</v>
      </c>
      <c r="G204" s="135">
        <v>0.68</v>
      </c>
      <c r="H204" s="135">
        <v>4280000</v>
      </c>
      <c r="I204" s="134" t="s">
        <v>1815</v>
      </c>
      <c r="J204" s="138">
        <f t="shared" si="16"/>
        <v>0.68</v>
      </c>
      <c r="K204" s="140">
        <f t="shared" si="17"/>
        <v>6294117.6470588231</v>
      </c>
      <c r="L204" s="134" t="s">
        <v>1415</v>
      </c>
      <c r="M204" s="134" t="s">
        <v>32</v>
      </c>
      <c r="N204" s="137">
        <f t="shared" si="18"/>
        <v>6294117.6470588231</v>
      </c>
      <c r="P204">
        <v>163</v>
      </c>
      <c r="Q204">
        <v>24.944474727202095</v>
      </c>
      <c r="R204">
        <v>-5.9444747272020955</v>
      </c>
      <c r="S204" s="70">
        <f t="shared" si="19"/>
        <v>-0.23830827436585028</v>
      </c>
      <c r="T204">
        <f t="shared" si="20"/>
        <v>19</v>
      </c>
      <c r="U204" s="134" t="s">
        <v>1928</v>
      </c>
      <c r="Z204">
        <v>162</v>
      </c>
      <c r="AA204">
        <v>59.012286615756935</v>
      </c>
      <c r="AB204">
        <v>-5.0122866157569348</v>
      </c>
      <c r="AJ204">
        <v>164</v>
      </c>
      <c r="AK204">
        <v>34.130976396066032</v>
      </c>
      <c r="AL204">
        <v>-25.130976396066032</v>
      </c>
      <c r="AT204">
        <v>164</v>
      </c>
      <c r="AU204">
        <v>18.078273841485057</v>
      </c>
      <c r="AV204">
        <v>-9.078273841485057</v>
      </c>
      <c r="BD204" s="152">
        <v>4.9708054100470376</v>
      </c>
      <c r="BE204" s="152">
        <v>15.50789893324</v>
      </c>
    </row>
    <row r="205" spans="1:57" ht="14.25" customHeight="1">
      <c r="A205" s="134" t="s">
        <v>398</v>
      </c>
      <c r="B205" s="135">
        <v>193386</v>
      </c>
      <c r="C205" s="135">
        <v>10537100</v>
      </c>
      <c r="D205" s="145">
        <f t="shared" si="14"/>
        <v>297821.01167315175</v>
      </c>
      <c r="E205" s="141">
        <f t="shared" si="15"/>
        <v>54.487398260473874</v>
      </c>
      <c r="F205" s="135">
        <v>119</v>
      </c>
      <c r="G205" s="135">
        <v>2.57</v>
      </c>
      <c r="H205" s="135">
        <v>765400</v>
      </c>
      <c r="I205" s="134" t="s">
        <v>1815</v>
      </c>
      <c r="J205" s="138">
        <f t="shared" si="16"/>
        <v>2.57</v>
      </c>
      <c r="K205" s="140">
        <f t="shared" si="17"/>
        <v>297821.01167315175</v>
      </c>
      <c r="L205" s="134" t="s">
        <v>1944</v>
      </c>
      <c r="M205" s="134" t="s">
        <v>11</v>
      </c>
      <c r="N205" s="137">
        <f t="shared" si="18"/>
        <v>297821.01167315175</v>
      </c>
      <c r="P205">
        <v>164</v>
      </c>
      <c r="Q205">
        <v>23.827676307591368</v>
      </c>
      <c r="R205">
        <v>-14.827676307591368</v>
      </c>
      <c r="S205" s="70">
        <f t="shared" si="19"/>
        <v>-0.62228796950994969</v>
      </c>
      <c r="T205">
        <f t="shared" si="20"/>
        <v>9</v>
      </c>
      <c r="U205" s="134" t="s">
        <v>1929</v>
      </c>
      <c r="Z205">
        <v>163</v>
      </c>
      <c r="AA205">
        <v>7.0895679138569783</v>
      </c>
      <c r="AB205">
        <v>11.910432086143022</v>
      </c>
      <c r="AJ205">
        <v>165</v>
      </c>
      <c r="AK205">
        <v>23.220365399417549</v>
      </c>
      <c r="AL205">
        <v>-7.220365399417549</v>
      </c>
      <c r="AT205">
        <v>165</v>
      </c>
      <c r="AU205">
        <v>22.600796456674214</v>
      </c>
      <c r="AV205">
        <v>-6.6007964566742139</v>
      </c>
      <c r="BD205" s="152">
        <v>29.598886759825543</v>
      </c>
      <c r="BE205" s="152">
        <v>31.556041880639999</v>
      </c>
    </row>
    <row r="206" spans="1:57" ht="14.25" customHeight="1">
      <c r="A206" s="134" t="s">
        <v>398</v>
      </c>
      <c r="B206" s="135">
        <v>26900</v>
      </c>
      <c r="C206" s="135">
        <v>2569000</v>
      </c>
      <c r="D206" s="145">
        <f t="shared" si="14"/>
        <v>3279452.0547945206</v>
      </c>
      <c r="E206" s="141">
        <f t="shared" si="15"/>
        <v>95.501858736059475</v>
      </c>
      <c r="F206" s="135">
        <v>42</v>
      </c>
      <c r="G206" s="135">
        <v>0.73</v>
      </c>
      <c r="H206" s="135">
        <v>2394000</v>
      </c>
      <c r="I206" s="134" t="s">
        <v>1815</v>
      </c>
      <c r="J206" s="138">
        <f t="shared" si="16"/>
        <v>0.73</v>
      </c>
      <c r="K206" s="140">
        <f t="shared" si="17"/>
        <v>3279452.0547945206</v>
      </c>
      <c r="L206" s="134" t="s">
        <v>1945</v>
      </c>
      <c r="M206" s="134" t="s">
        <v>13</v>
      </c>
      <c r="N206" s="137">
        <f t="shared" si="18"/>
        <v>3279452.0547945206</v>
      </c>
      <c r="P206">
        <v>165</v>
      </c>
      <c r="Q206">
        <v>19.927797903991486</v>
      </c>
      <c r="R206">
        <v>-3.9277979039914861</v>
      </c>
      <c r="S206" s="70">
        <f t="shared" si="19"/>
        <v>-0.19710145209796404</v>
      </c>
      <c r="T206">
        <f t="shared" si="20"/>
        <v>16</v>
      </c>
      <c r="U206" s="134" t="s">
        <v>1137</v>
      </c>
      <c r="Z206">
        <v>164</v>
      </c>
      <c r="AA206">
        <v>5.6089192532733954</v>
      </c>
      <c r="AB206">
        <v>3.3910807467266046</v>
      </c>
      <c r="AJ206">
        <v>166</v>
      </c>
      <c r="AK206">
        <v>52.205260976902821</v>
      </c>
      <c r="AL206">
        <v>-41.205260976902821</v>
      </c>
      <c r="AT206">
        <v>166</v>
      </c>
      <c r="AU206">
        <v>20.518531142200775</v>
      </c>
      <c r="AV206">
        <v>-9.518531142200775</v>
      </c>
      <c r="BD206" s="152">
        <v>34.061314343845048</v>
      </c>
      <c r="BE206" s="152">
        <v>36.271201532319999</v>
      </c>
    </row>
    <row r="207" spans="1:57" ht="14.25" customHeight="1">
      <c r="A207" s="134" t="s">
        <v>398</v>
      </c>
      <c r="B207" s="135">
        <v>8400</v>
      </c>
      <c r="C207" s="135">
        <v>1245500</v>
      </c>
      <c r="D207" s="145">
        <f t="shared" si="14"/>
        <v>617647.0588235294</v>
      </c>
      <c r="E207" s="141">
        <f t="shared" si="15"/>
        <v>148.27380952380952</v>
      </c>
      <c r="F207" s="135">
        <v>14</v>
      </c>
      <c r="G207" s="135">
        <v>0.51</v>
      </c>
      <c r="H207" s="135">
        <v>315000</v>
      </c>
      <c r="I207" s="134" t="s">
        <v>1815</v>
      </c>
      <c r="J207" s="138">
        <f t="shared" si="16"/>
        <v>0.51</v>
      </c>
      <c r="K207" s="140">
        <f t="shared" si="17"/>
        <v>617647.0588235294</v>
      </c>
      <c r="L207" s="134" t="s">
        <v>1946</v>
      </c>
      <c r="M207" s="134" t="s">
        <v>16</v>
      </c>
      <c r="N207" s="137">
        <f t="shared" si="18"/>
        <v>617647.0588235294</v>
      </c>
      <c r="P207">
        <v>166</v>
      </c>
      <c r="Q207">
        <v>35.653982618122669</v>
      </c>
      <c r="R207">
        <v>-24.653982618122669</v>
      </c>
      <c r="S207" s="70">
        <f t="shared" si="19"/>
        <v>-0.69147906650942337</v>
      </c>
      <c r="T207">
        <f t="shared" si="20"/>
        <v>11</v>
      </c>
      <c r="U207" s="134" t="s">
        <v>1930</v>
      </c>
      <c r="Z207">
        <v>165</v>
      </c>
      <c r="AA207">
        <v>23.6581590340624</v>
      </c>
      <c r="AB207">
        <v>-7.6581590340624004</v>
      </c>
      <c r="AJ207">
        <v>167</v>
      </c>
      <c r="AK207">
        <v>23.84944109650441</v>
      </c>
      <c r="AL207">
        <v>-10.84944109650441</v>
      </c>
      <c r="AT207">
        <v>167</v>
      </c>
      <c r="AU207">
        <v>17.326162237361373</v>
      </c>
      <c r="AV207">
        <v>-4.3261622373613733</v>
      </c>
      <c r="BD207" s="152">
        <v>36.272501130587045</v>
      </c>
      <c r="BE207" s="152">
        <v>45.147026911040001</v>
      </c>
    </row>
    <row r="208" spans="1:57" ht="14.25" customHeight="1">
      <c r="A208" s="134" t="s">
        <v>398</v>
      </c>
      <c r="B208" s="135">
        <v>32535</v>
      </c>
      <c r="C208" s="135">
        <v>3965000</v>
      </c>
      <c r="D208" s="145">
        <f t="shared" si="14"/>
        <v>46750526.315789476</v>
      </c>
      <c r="E208" s="141">
        <f t="shared" si="15"/>
        <v>121.86875672352851</v>
      </c>
      <c r="F208" s="135">
        <v>40</v>
      </c>
      <c r="G208" s="135">
        <v>0.19</v>
      </c>
      <c r="H208" s="135">
        <v>8882600</v>
      </c>
      <c r="I208" s="134" t="s">
        <v>1815</v>
      </c>
      <c r="J208" s="138">
        <f t="shared" si="16"/>
        <v>0.19</v>
      </c>
      <c r="K208" s="140">
        <f t="shared" si="17"/>
        <v>46750526.315789476</v>
      </c>
      <c r="L208" s="134" t="s">
        <v>1211</v>
      </c>
      <c r="M208" s="134" t="s">
        <v>7</v>
      </c>
      <c r="N208" s="137">
        <f t="shared" si="18"/>
        <v>46750526.315789476</v>
      </c>
      <c r="P208">
        <v>167</v>
      </c>
      <c r="Q208">
        <v>17.443908711404625</v>
      </c>
      <c r="R208">
        <v>-4.4439087114046245</v>
      </c>
      <c r="S208" s="70">
        <f t="shared" si="19"/>
        <v>-0.25475418296010965</v>
      </c>
      <c r="T208">
        <f t="shared" si="20"/>
        <v>13</v>
      </c>
      <c r="U208" s="134" t="s">
        <v>1931</v>
      </c>
      <c r="Z208">
        <v>166</v>
      </c>
      <c r="AA208">
        <v>28.429024942442631</v>
      </c>
      <c r="AB208">
        <v>-17.429024942442631</v>
      </c>
      <c r="AJ208">
        <v>168</v>
      </c>
      <c r="AK208">
        <v>171.20089810331098</v>
      </c>
      <c r="AL208">
        <v>216.79910189668902</v>
      </c>
      <c r="AT208">
        <v>168</v>
      </c>
      <c r="AU208">
        <v>195.3754471930481</v>
      </c>
      <c r="AV208">
        <v>192.6245528069519</v>
      </c>
      <c r="BD208" s="152">
        <v>30.502669561652279</v>
      </c>
      <c r="BE208" s="152">
        <v>36.727712051319997</v>
      </c>
    </row>
    <row r="209" spans="1:57" ht="14.25" customHeight="1">
      <c r="A209" s="134" t="s">
        <v>398</v>
      </c>
      <c r="B209" s="135">
        <v>94171</v>
      </c>
      <c r="C209" s="135">
        <v>16771525</v>
      </c>
      <c r="D209" s="145">
        <f t="shared" si="14"/>
        <v>11869565.217391305</v>
      </c>
      <c r="E209" s="141">
        <f t="shared" si="15"/>
        <v>178.09649467458135</v>
      </c>
      <c r="F209" s="135">
        <v>90</v>
      </c>
      <c r="G209" s="135">
        <v>0.69</v>
      </c>
      <c r="H209" s="135">
        <v>8190000</v>
      </c>
      <c r="I209" s="134" t="s">
        <v>1815</v>
      </c>
      <c r="J209" s="138">
        <f t="shared" si="16"/>
        <v>0.69</v>
      </c>
      <c r="K209" s="140">
        <f t="shared" si="17"/>
        <v>11869565.217391305</v>
      </c>
      <c r="L209" s="134" t="s">
        <v>1947</v>
      </c>
      <c r="M209" s="134" t="s">
        <v>66</v>
      </c>
      <c r="N209" s="137">
        <f t="shared" si="18"/>
        <v>11869565.217391305</v>
      </c>
      <c r="P209">
        <v>168</v>
      </c>
      <c r="Q209">
        <v>199.30158246098819</v>
      </c>
      <c r="R209">
        <v>188.69841753901181</v>
      </c>
      <c r="S209" s="70">
        <f t="shared" si="19"/>
        <v>0.94679839070494154</v>
      </c>
      <c r="T209">
        <f t="shared" si="20"/>
        <v>388</v>
      </c>
      <c r="U209" s="134" t="s">
        <v>1063</v>
      </c>
      <c r="Z209">
        <v>167</v>
      </c>
      <c r="AA209">
        <v>19.620661574382048</v>
      </c>
      <c r="AB209">
        <v>-6.6206615743820478</v>
      </c>
      <c r="AJ209">
        <v>169</v>
      </c>
      <c r="AK209">
        <v>35.832359455683857</v>
      </c>
      <c r="AL209">
        <v>64.167640544316143</v>
      </c>
      <c r="AT209">
        <v>169</v>
      </c>
      <c r="AU209">
        <v>44.471150918943337</v>
      </c>
      <c r="AV209">
        <v>55.528849081056663</v>
      </c>
      <c r="BD209" s="152">
        <v>5.0591296384073781</v>
      </c>
      <c r="BE209" s="152">
        <v>17.588079008719998</v>
      </c>
    </row>
    <row r="210" spans="1:57" ht="14.25" customHeight="1">
      <c r="A210" s="134" t="s">
        <v>398</v>
      </c>
      <c r="B210" s="135">
        <v>12076</v>
      </c>
      <c r="C210" s="135">
        <v>1107600</v>
      </c>
      <c r="D210" s="145">
        <f t="shared" si="14"/>
        <v>6412500</v>
      </c>
      <c r="E210" s="141">
        <f t="shared" si="15"/>
        <v>91.719112288837366</v>
      </c>
      <c r="F210" s="135">
        <v>18</v>
      </c>
      <c r="G210" s="135">
        <v>0.16</v>
      </c>
      <c r="H210" s="135">
        <v>1026000</v>
      </c>
      <c r="I210" s="134" t="s">
        <v>1815</v>
      </c>
      <c r="J210" s="138">
        <f t="shared" si="16"/>
        <v>0.16</v>
      </c>
      <c r="K210" s="140">
        <f t="shared" si="17"/>
        <v>6412500</v>
      </c>
      <c r="L210" s="134" t="s">
        <v>1948</v>
      </c>
      <c r="M210" s="134" t="s">
        <v>13</v>
      </c>
      <c r="N210" s="137">
        <f t="shared" si="18"/>
        <v>6412500</v>
      </c>
      <c r="P210">
        <v>169</v>
      </c>
      <c r="Q210">
        <v>39.075560091053894</v>
      </c>
      <c r="R210">
        <v>60.924439908946106</v>
      </c>
      <c r="S210" s="70">
        <f t="shared" si="19"/>
        <v>1.559144379939275</v>
      </c>
      <c r="T210">
        <f t="shared" si="20"/>
        <v>100</v>
      </c>
      <c r="U210" s="134" t="s">
        <v>1410</v>
      </c>
      <c r="Z210">
        <v>168</v>
      </c>
      <c r="AA210">
        <v>203.56266735872521</v>
      </c>
      <c r="AB210">
        <v>184.43733264127479</v>
      </c>
      <c r="AJ210">
        <v>170</v>
      </c>
      <c r="AK210">
        <v>67.825473003222442</v>
      </c>
      <c r="AL210">
        <v>134.17452699677756</v>
      </c>
      <c r="AT210">
        <v>170</v>
      </c>
      <c r="AU210">
        <v>50.01674237554964</v>
      </c>
      <c r="AV210">
        <v>151.98325762445035</v>
      </c>
      <c r="BD210" s="152">
        <v>50.632377420520449</v>
      </c>
      <c r="BE210" s="152">
        <v>46.5066933652</v>
      </c>
    </row>
    <row r="211" spans="1:57" ht="14.25" customHeight="1">
      <c r="A211" s="134" t="s">
        <v>398</v>
      </c>
      <c r="B211" s="135">
        <v>26211</v>
      </c>
      <c r="C211" s="135">
        <v>2157500</v>
      </c>
      <c r="D211" s="145">
        <f t="shared" ref="D211:D274" si="21">K211</f>
        <v>2291525.4237288139</v>
      </c>
      <c r="E211" s="141">
        <f t="shared" ref="E211:E274" si="22">C211/B211</f>
        <v>82.312769447941704</v>
      </c>
      <c r="F211" s="135">
        <v>32</v>
      </c>
      <c r="G211" s="135">
        <v>1.18</v>
      </c>
      <c r="H211" s="135">
        <v>2704000</v>
      </c>
      <c r="I211" s="134" t="s">
        <v>1815</v>
      </c>
      <c r="J211" s="138">
        <f t="shared" ref="J211:J274" si="23">IF(I211="Acres",1,1/43560)*G211</f>
        <v>1.18</v>
      </c>
      <c r="K211" s="140">
        <f t="shared" ref="K211:K274" si="24">H211/J211</f>
        <v>2291525.4237288139</v>
      </c>
      <c r="L211" s="134" t="s">
        <v>1949</v>
      </c>
      <c r="M211" s="134" t="s">
        <v>28</v>
      </c>
      <c r="N211" s="137">
        <f t="shared" si="18"/>
        <v>2291525.4237288139</v>
      </c>
      <c r="P211">
        <v>170</v>
      </c>
      <c r="Q211">
        <v>60.671597312792684</v>
      </c>
      <c r="R211">
        <v>141.3284026872073</v>
      </c>
      <c r="S211" s="70">
        <f t="shared" si="19"/>
        <v>2.3293997347488333</v>
      </c>
      <c r="T211">
        <f t="shared" si="20"/>
        <v>202</v>
      </c>
      <c r="U211" s="134" t="s">
        <v>1932</v>
      </c>
      <c r="Z211">
        <v>169</v>
      </c>
      <c r="AA211">
        <v>42.078018016384988</v>
      </c>
      <c r="AB211">
        <v>57.921981983615012</v>
      </c>
      <c r="AJ211">
        <v>171</v>
      </c>
      <c r="AK211">
        <v>37.13834769627131</v>
      </c>
      <c r="AL211">
        <v>10.86165230372869</v>
      </c>
      <c r="AT211">
        <v>171</v>
      </c>
      <c r="AU211">
        <v>41.135913652621923</v>
      </c>
      <c r="AV211">
        <v>6.8640863473780769</v>
      </c>
      <c r="BD211" s="152">
        <v>11.458528090887356</v>
      </c>
      <c r="BE211" s="152">
        <v>21.561007985799996</v>
      </c>
    </row>
    <row r="212" spans="1:57" ht="14.25" customHeight="1">
      <c r="A212" s="134" t="s">
        <v>398</v>
      </c>
      <c r="B212" s="135">
        <v>67870</v>
      </c>
      <c r="C212" s="135">
        <v>3758700</v>
      </c>
      <c r="D212" s="145">
        <f t="shared" si="21"/>
        <v>518000</v>
      </c>
      <c r="E212" s="141">
        <f t="shared" si="22"/>
        <v>55.380875202593195</v>
      </c>
      <c r="F212" s="135">
        <v>70</v>
      </c>
      <c r="G212" s="135">
        <v>5</v>
      </c>
      <c r="H212" s="135">
        <v>2590000</v>
      </c>
      <c r="I212" s="134" t="s">
        <v>1815</v>
      </c>
      <c r="J212" s="138">
        <f t="shared" si="23"/>
        <v>5</v>
      </c>
      <c r="K212" s="140">
        <f t="shared" si="24"/>
        <v>518000</v>
      </c>
      <c r="L212" s="134" t="s">
        <v>1950</v>
      </c>
      <c r="M212" s="134" t="s">
        <v>172</v>
      </c>
      <c r="N212" s="137">
        <f t="shared" ref="N212:N275" si="25">H212/(G212*IF(I212="Acres",1,1/43560))</f>
        <v>518000</v>
      </c>
      <c r="P212">
        <v>171</v>
      </c>
      <c r="Q212">
        <v>38.032970071126009</v>
      </c>
      <c r="R212">
        <v>9.9670299288739912</v>
      </c>
      <c r="S212" s="70">
        <f t="shared" si="19"/>
        <v>0.26206288675942224</v>
      </c>
      <c r="T212">
        <f t="shared" si="20"/>
        <v>48</v>
      </c>
      <c r="U212" s="134" t="s">
        <v>1933</v>
      </c>
      <c r="Z212">
        <v>170</v>
      </c>
      <c r="AA212">
        <v>62.250808964317592</v>
      </c>
      <c r="AB212">
        <v>139.7491910356824</v>
      </c>
      <c r="AJ212">
        <v>172</v>
      </c>
      <c r="AK212">
        <v>63.130688695891834</v>
      </c>
      <c r="AL212">
        <v>39.869311304108166</v>
      </c>
      <c r="AT212">
        <v>172</v>
      </c>
      <c r="AU212">
        <v>81.025745477443905</v>
      </c>
      <c r="AV212">
        <v>21.974254522556095</v>
      </c>
      <c r="BD212" s="152">
        <v>3.6500500882866058</v>
      </c>
      <c r="BE212" s="152">
        <v>13.862651238959998</v>
      </c>
    </row>
    <row r="213" spans="1:57" ht="14.25" customHeight="1">
      <c r="A213" s="134" t="s">
        <v>398</v>
      </c>
      <c r="B213" s="135">
        <v>20877</v>
      </c>
      <c r="C213" s="135">
        <v>3050500</v>
      </c>
      <c r="D213" s="145">
        <f t="shared" si="21"/>
        <v>3591836.7346938774</v>
      </c>
      <c r="E213" s="141">
        <f t="shared" si="22"/>
        <v>146.11773722278105</v>
      </c>
      <c r="F213" s="135">
        <v>32</v>
      </c>
      <c r="G213" s="135">
        <v>0.49</v>
      </c>
      <c r="H213" s="135">
        <v>1760000</v>
      </c>
      <c r="I213" s="134" t="s">
        <v>1815</v>
      </c>
      <c r="J213" s="138">
        <f t="shared" si="23"/>
        <v>0.49</v>
      </c>
      <c r="K213" s="140">
        <f t="shared" si="24"/>
        <v>3591836.7346938774</v>
      </c>
      <c r="L213" s="134" t="s">
        <v>1349</v>
      </c>
      <c r="M213" s="134" t="s">
        <v>78</v>
      </c>
      <c r="N213" s="137">
        <f t="shared" si="25"/>
        <v>3591836.7346938774</v>
      </c>
      <c r="P213">
        <v>172</v>
      </c>
      <c r="Q213">
        <v>74.694761848823276</v>
      </c>
      <c r="R213">
        <v>28.305238151176724</v>
      </c>
      <c r="S213" s="70">
        <f t="shared" si="19"/>
        <v>0.37894542335464504</v>
      </c>
      <c r="T213">
        <f t="shared" si="20"/>
        <v>103</v>
      </c>
      <c r="U213" s="134" t="s">
        <v>1082</v>
      </c>
      <c r="Z213">
        <v>171</v>
      </c>
      <c r="AA213">
        <v>40.573721891662942</v>
      </c>
      <c r="AB213">
        <v>7.4262781083370584</v>
      </c>
      <c r="AJ213">
        <v>173</v>
      </c>
      <c r="AK213">
        <v>24.584773859519132</v>
      </c>
      <c r="AL213">
        <v>30.415226140480868</v>
      </c>
      <c r="AT213">
        <v>173</v>
      </c>
      <c r="AU213">
        <v>60.5036085413441</v>
      </c>
      <c r="AV213">
        <v>-5.5036085413441</v>
      </c>
      <c r="BD213" s="152">
        <v>8.9720983599526711</v>
      </c>
      <c r="BE213" s="152">
        <v>20.047514340559999</v>
      </c>
    </row>
    <row r="214" spans="1:57" ht="14.25" customHeight="1">
      <c r="A214" s="134" t="s">
        <v>398</v>
      </c>
      <c r="B214" s="135">
        <v>11880</v>
      </c>
      <c r="C214" s="135">
        <v>975200</v>
      </c>
      <c r="D214" s="145">
        <f t="shared" si="21"/>
        <v>4800000</v>
      </c>
      <c r="E214" s="141">
        <f t="shared" si="22"/>
        <v>82.08754208754209</v>
      </c>
      <c r="F214" s="135">
        <v>16</v>
      </c>
      <c r="G214" s="135">
        <v>0.21</v>
      </c>
      <c r="H214" s="135">
        <v>1008000</v>
      </c>
      <c r="I214" s="134" t="s">
        <v>1815</v>
      </c>
      <c r="J214" s="138">
        <f t="shared" si="23"/>
        <v>0.21</v>
      </c>
      <c r="K214" s="140">
        <f t="shared" si="24"/>
        <v>4800000</v>
      </c>
      <c r="L214" s="134" t="s">
        <v>1951</v>
      </c>
      <c r="M214" s="134" t="s">
        <v>32</v>
      </c>
      <c r="N214" s="137">
        <f t="shared" si="25"/>
        <v>4800000</v>
      </c>
      <c r="P214">
        <v>173</v>
      </c>
      <c r="Q214">
        <v>41.198010001566274</v>
      </c>
      <c r="R214">
        <v>13.801989998433726</v>
      </c>
      <c r="S214" s="70">
        <f t="shared" si="19"/>
        <v>0.33501593882590441</v>
      </c>
      <c r="T214">
        <f t="shared" si="20"/>
        <v>55</v>
      </c>
      <c r="U214" s="134" t="s">
        <v>1934</v>
      </c>
      <c r="Z214">
        <v>172</v>
      </c>
      <c r="AA214">
        <v>76.31999247609177</v>
      </c>
      <c r="AB214">
        <v>26.68000752390823</v>
      </c>
      <c r="AJ214">
        <v>174</v>
      </c>
      <c r="AK214">
        <v>23.215708715253381</v>
      </c>
      <c r="AL214">
        <v>-8.2157087152533812</v>
      </c>
      <c r="AT214">
        <v>174</v>
      </c>
      <c r="AU214">
        <v>17.626678445995946</v>
      </c>
      <c r="AV214">
        <v>-2.626678445995946</v>
      </c>
      <c r="BD214" s="152">
        <v>6.7783710137005064</v>
      </c>
      <c r="BE214" s="152">
        <v>16.2133038202</v>
      </c>
    </row>
    <row r="215" spans="1:57" ht="14.25" customHeight="1">
      <c r="A215" s="134" t="s">
        <v>398</v>
      </c>
      <c r="B215" s="135">
        <v>107264</v>
      </c>
      <c r="C215" s="135">
        <v>7916900</v>
      </c>
      <c r="D215" s="145">
        <f t="shared" si="21"/>
        <v>361753.95858708885</v>
      </c>
      <c r="E215" s="141">
        <f t="shared" si="22"/>
        <v>73.807614856801905</v>
      </c>
      <c r="F215" s="135">
        <v>90</v>
      </c>
      <c r="G215" s="135">
        <v>8.2100000000000009</v>
      </c>
      <c r="H215" s="135">
        <v>2970000</v>
      </c>
      <c r="I215" s="134" t="s">
        <v>1815</v>
      </c>
      <c r="J215" s="138">
        <f t="shared" si="23"/>
        <v>8.2100000000000009</v>
      </c>
      <c r="K215" s="140">
        <f t="shared" si="24"/>
        <v>361753.95858708885</v>
      </c>
      <c r="L215" s="134" t="s">
        <v>1009</v>
      </c>
      <c r="M215" s="134" t="s">
        <v>190</v>
      </c>
      <c r="N215" s="137">
        <f t="shared" si="25"/>
        <v>361753.95858708885</v>
      </c>
      <c r="P215">
        <v>174</v>
      </c>
      <c r="Q215">
        <v>17.237825554921038</v>
      </c>
      <c r="R215">
        <v>-2.237825554921038</v>
      </c>
      <c r="S215" s="70">
        <f t="shared" si="19"/>
        <v>-0.12982064053213405</v>
      </c>
      <c r="T215">
        <f t="shared" si="20"/>
        <v>15</v>
      </c>
      <c r="U215" s="134" t="s">
        <v>1423</v>
      </c>
      <c r="Z215">
        <v>173</v>
      </c>
      <c r="AA215">
        <v>44.099219296191109</v>
      </c>
      <c r="AB215">
        <v>10.900780703808891</v>
      </c>
      <c r="AJ215">
        <v>175</v>
      </c>
      <c r="AK215">
        <v>36.261621068635449</v>
      </c>
      <c r="AL215">
        <v>1.7383789313645508</v>
      </c>
      <c r="AT215">
        <v>175</v>
      </c>
      <c r="AU215">
        <v>35.570616215121547</v>
      </c>
      <c r="AV215">
        <v>2.4293837848784534</v>
      </c>
      <c r="BD215" s="152">
        <v>3.2207532574189073</v>
      </c>
      <c r="BE215" s="152">
        <v>19.34480962848</v>
      </c>
    </row>
    <row r="216" spans="1:57" ht="14.25" customHeight="1">
      <c r="A216" s="134" t="s">
        <v>398</v>
      </c>
      <c r="B216" s="135">
        <v>25972</v>
      </c>
      <c r="C216" s="135">
        <v>5468300</v>
      </c>
      <c r="D216" s="145">
        <f t="shared" si="21"/>
        <v>23360000</v>
      </c>
      <c r="E216" s="141">
        <f t="shared" si="22"/>
        <v>210.5459725858617</v>
      </c>
      <c r="F216" s="135">
        <v>16</v>
      </c>
      <c r="G216" s="135">
        <v>0.15</v>
      </c>
      <c r="H216" s="135">
        <v>3504000</v>
      </c>
      <c r="I216" s="134" t="s">
        <v>1815</v>
      </c>
      <c r="J216" s="138">
        <f t="shared" si="23"/>
        <v>0.15</v>
      </c>
      <c r="K216" s="140">
        <f t="shared" si="24"/>
        <v>23360000</v>
      </c>
      <c r="L216" s="134" t="s">
        <v>1254</v>
      </c>
      <c r="M216" s="134" t="s">
        <v>7</v>
      </c>
      <c r="N216" s="137">
        <f t="shared" si="25"/>
        <v>23360000</v>
      </c>
      <c r="P216">
        <v>175</v>
      </c>
      <c r="Q216">
        <v>34.516612611827632</v>
      </c>
      <c r="R216">
        <v>3.4833873881723676</v>
      </c>
      <c r="S216" s="70">
        <f t="shared" si="19"/>
        <v>0.10091915528752474</v>
      </c>
      <c r="T216">
        <f t="shared" si="20"/>
        <v>38</v>
      </c>
      <c r="U216" s="134" t="s">
        <v>1935</v>
      </c>
      <c r="Z216">
        <v>174</v>
      </c>
      <c r="AA216">
        <v>14.640838812757057</v>
      </c>
      <c r="AB216">
        <v>0.35916118724294321</v>
      </c>
      <c r="AJ216">
        <v>176</v>
      </c>
      <c r="AK216">
        <v>182.52426065087445</v>
      </c>
      <c r="AL216">
        <v>10.475739349125547</v>
      </c>
      <c r="AT216">
        <v>176</v>
      </c>
      <c r="AU216">
        <v>215.22347536606327</v>
      </c>
      <c r="AV216">
        <v>-22.223475366063269</v>
      </c>
      <c r="BD216" s="152">
        <v>18.794574174351403</v>
      </c>
      <c r="BE216" s="152">
        <v>31.961215322519998</v>
      </c>
    </row>
    <row r="217" spans="1:57" ht="14.25" customHeight="1">
      <c r="A217" s="134" t="s">
        <v>398</v>
      </c>
      <c r="B217" s="135">
        <v>28263</v>
      </c>
      <c r="C217" s="135">
        <v>2932900</v>
      </c>
      <c r="D217" s="145">
        <f t="shared" si="21"/>
        <v>2129032.2580645164</v>
      </c>
      <c r="E217" s="141">
        <f t="shared" si="22"/>
        <v>103.77171567066483</v>
      </c>
      <c r="F217" s="135">
        <v>24</v>
      </c>
      <c r="G217" s="135">
        <v>0.74399999999999999</v>
      </c>
      <c r="H217" s="135">
        <v>1584000</v>
      </c>
      <c r="I217" s="134" t="s">
        <v>1815</v>
      </c>
      <c r="J217" s="138">
        <f t="shared" si="23"/>
        <v>0.74399999999999999</v>
      </c>
      <c r="K217" s="140">
        <f t="shared" si="24"/>
        <v>2129032.2580645164</v>
      </c>
      <c r="L217" s="134" t="s">
        <v>1725</v>
      </c>
      <c r="M217" s="134" t="s">
        <v>41</v>
      </c>
      <c r="N217" s="137">
        <f t="shared" si="25"/>
        <v>2129032.2580645164</v>
      </c>
      <c r="P217">
        <v>176</v>
      </c>
      <c r="Q217">
        <v>216.60760410776143</v>
      </c>
      <c r="R217">
        <v>-23.607604107761432</v>
      </c>
      <c r="S217" s="70">
        <f t="shared" si="19"/>
        <v>-0.10898788251227201</v>
      </c>
      <c r="T217">
        <f t="shared" si="20"/>
        <v>193</v>
      </c>
      <c r="U217" s="134" t="s">
        <v>1936</v>
      </c>
      <c r="Z217">
        <v>175</v>
      </c>
      <c r="AA217">
        <v>25.593088591544909</v>
      </c>
      <c r="AB217">
        <v>12.406911408455091</v>
      </c>
      <c r="AJ217">
        <v>177</v>
      </c>
      <c r="AK217">
        <v>36.776819671162173</v>
      </c>
      <c r="AL217">
        <v>-17.776819671162173</v>
      </c>
      <c r="AT217">
        <v>177</v>
      </c>
      <c r="AU217">
        <v>23.58281117122872</v>
      </c>
      <c r="AV217">
        <v>-4.5828111712287196</v>
      </c>
      <c r="BD217" s="152">
        <v>9.6283679171882195</v>
      </c>
      <c r="BE217" s="152">
        <v>19.05189849408</v>
      </c>
    </row>
    <row r="218" spans="1:57" ht="14.25" customHeight="1">
      <c r="A218" s="134" t="s">
        <v>398</v>
      </c>
      <c r="B218" s="135">
        <v>75930</v>
      </c>
      <c r="C218" s="135">
        <v>6906400</v>
      </c>
      <c r="D218" s="145">
        <f t="shared" si="21"/>
        <v>1687500</v>
      </c>
      <c r="E218" s="141">
        <f t="shared" si="22"/>
        <v>90.957460819175552</v>
      </c>
      <c r="F218" s="135">
        <v>60</v>
      </c>
      <c r="G218" s="135">
        <v>1.6</v>
      </c>
      <c r="H218" s="135">
        <v>2700000</v>
      </c>
      <c r="I218" s="134" t="s">
        <v>1815</v>
      </c>
      <c r="J218" s="138">
        <f t="shared" si="23"/>
        <v>1.6</v>
      </c>
      <c r="K218" s="140">
        <f t="shared" si="24"/>
        <v>1687500</v>
      </c>
      <c r="L218" s="134" t="s">
        <v>1255</v>
      </c>
      <c r="M218" s="134" t="s">
        <v>102</v>
      </c>
      <c r="N218" s="137">
        <f t="shared" si="25"/>
        <v>1687500</v>
      </c>
      <c r="P218">
        <v>177</v>
      </c>
      <c r="Q218">
        <v>28.339730409535793</v>
      </c>
      <c r="R218">
        <v>-9.3397304095357931</v>
      </c>
      <c r="S218" s="70">
        <f t="shared" si="19"/>
        <v>-0.32956313537806792</v>
      </c>
      <c r="T218">
        <f t="shared" si="20"/>
        <v>19</v>
      </c>
      <c r="U218" s="134" t="s">
        <v>1937</v>
      </c>
      <c r="Z218">
        <v>176</v>
      </c>
      <c r="AA218">
        <v>220.40286868229001</v>
      </c>
      <c r="AB218">
        <v>-27.402868682290006</v>
      </c>
      <c r="AJ218">
        <v>178</v>
      </c>
      <c r="AK218">
        <v>38.84735078452141</v>
      </c>
      <c r="AL218">
        <v>58.15264921547859</v>
      </c>
      <c r="AT218">
        <v>178</v>
      </c>
      <c r="AU218">
        <v>78.441798732708932</v>
      </c>
      <c r="AV218">
        <v>18.558201267291068</v>
      </c>
      <c r="BD218" s="152">
        <v>40.633253149401035</v>
      </c>
      <c r="BE218" s="152">
        <v>31.779137463919998</v>
      </c>
    </row>
    <row r="219" spans="1:57" ht="14.25" customHeight="1">
      <c r="A219" s="134" t="s">
        <v>398</v>
      </c>
      <c r="B219" s="135">
        <v>96304</v>
      </c>
      <c r="C219" s="135">
        <v>8009400</v>
      </c>
      <c r="D219" s="145">
        <f t="shared" si="21"/>
        <v>154696.13259668506</v>
      </c>
      <c r="E219" s="141">
        <f t="shared" si="22"/>
        <v>83.167885030736002</v>
      </c>
      <c r="F219" s="135">
        <v>104</v>
      </c>
      <c r="G219" s="135">
        <v>9.0500000000000007</v>
      </c>
      <c r="H219" s="135">
        <v>1400000</v>
      </c>
      <c r="I219" s="134" t="s">
        <v>1815</v>
      </c>
      <c r="J219" s="138">
        <f t="shared" si="23"/>
        <v>9.0500000000000007</v>
      </c>
      <c r="K219" s="140">
        <f t="shared" si="24"/>
        <v>154696.13259668506</v>
      </c>
      <c r="L219" s="134" t="s">
        <v>1952</v>
      </c>
      <c r="M219" s="134" t="s">
        <v>5</v>
      </c>
      <c r="N219" s="137">
        <f t="shared" si="25"/>
        <v>154696.13259668506</v>
      </c>
      <c r="P219">
        <v>178</v>
      </c>
      <c r="Q219">
        <v>59.181031723218894</v>
      </c>
      <c r="R219">
        <v>37.818968276781106</v>
      </c>
      <c r="S219" s="70">
        <f t="shared" si="19"/>
        <v>0.63903867802871261</v>
      </c>
      <c r="T219">
        <f t="shared" si="20"/>
        <v>97</v>
      </c>
      <c r="U219" s="134" t="s">
        <v>1135</v>
      </c>
      <c r="Z219">
        <v>177</v>
      </c>
      <c r="AA219">
        <v>-0.91612905862180583</v>
      </c>
      <c r="AB219">
        <v>19.916129058621806</v>
      </c>
      <c r="AJ219">
        <v>179</v>
      </c>
      <c r="AK219">
        <v>129.53881489126104</v>
      </c>
      <c r="AL219">
        <v>-128.53881489126104</v>
      </c>
      <c r="AT219">
        <v>179</v>
      </c>
      <c r="AU219">
        <v>115.75507355563121</v>
      </c>
      <c r="AV219">
        <v>-114.75507355563121</v>
      </c>
      <c r="BD219" s="152">
        <v>8.0857749986157703</v>
      </c>
      <c r="BE219" s="152">
        <v>16.504064574280001</v>
      </c>
    </row>
    <row r="220" spans="1:57" ht="14.25" customHeight="1">
      <c r="A220" s="134" t="s">
        <v>398</v>
      </c>
      <c r="B220" s="135">
        <v>37602</v>
      </c>
      <c r="C220" s="135">
        <v>2187300</v>
      </c>
      <c r="D220" s="145">
        <f t="shared" si="21"/>
        <v>68233.510235026537</v>
      </c>
      <c r="E220" s="141">
        <f t="shared" si="22"/>
        <v>58.169778203287059</v>
      </c>
      <c r="F220" s="135">
        <v>12</v>
      </c>
      <c r="G220" s="135">
        <v>13.19</v>
      </c>
      <c r="H220" s="135">
        <v>900000</v>
      </c>
      <c r="I220" s="134" t="s">
        <v>1815</v>
      </c>
      <c r="J220" s="138">
        <f t="shared" si="23"/>
        <v>13.19</v>
      </c>
      <c r="K220" s="140">
        <f t="shared" si="24"/>
        <v>68233.510235026537</v>
      </c>
      <c r="L220" s="134" t="s">
        <v>1953</v>
      </c>
      <c r="M220" s="134" t="s">
        <v>183</v>
      </c>
      <c r="N220" s="137">
        <f t="shared" si="25"/>
        <v>68233.510235026537</v>
      </c>
      <c r="P220">
        <v>179</v>
      </c>
      <c r="Q220">
        <v>132.06536823117509</v>
      </c>
      <c r="R220">
        <v>-131.06536823117509</v>
      </c>
      <c r="S220" s="70">
        <f t="shared" si="19"/>
        <v>-0.99242799218755406</v>
      </c>
      <c r="T220">
        <f t="shared" si="20"/>
        <v>1</v>
      </c>
      <c r="U220" s="134" t="s">
        <v>1938</v>
      </c>
      <c r="Z220">
        <v>178</v>
      </c>
      <c r="AA220">
        <v>61.68560156254744</v>
      </c>
      <c r="AB220">
        <v>35.31439843745256</v>
      </c>
      <c r="AJ220">
        <v>180</v>
      </c>
      <c r="AK220">
        <v>300.59956765247313</v>
      </c>
      <c r="AL220">
        <v>-88.599567652473127</v>
      </c>
      <c r="AT220">
        <v>180</v>
      </c>
      <c r="AU220">
        <v>219.15235530681855</v>
      </c>
      <c r="AV220">
        <v>-7.1523553068185493</v>
      </c>
      <c r="BD220" s="152">
        <v>6.7105873035635017</v>
      </c>
      <c r="BE220" s="152">
        <v>14.923908725399999</v>
      </c>
    </row>
    <row r="221" spans="1:57" ht="14.25" customHeight="1">
      <c r="A221" s="134" t="s">
        <v>398</v>
      </c>
      <c r="B221" s="135">
        <v>9242</v>
      </c>
      <c r="C221" s="135">
        <v>991100</v>
      </c>
      <c r="D221" s="145">
        <f t="shared" si="21"/>
        <v>1866127.5831087152</v>
      </c>
      <c r="E221" s="141">
        <f t="shared" si="22"/>
        <v>107.23869292360961</v>
      </c>
      <c r="F221" s="135">
        <v>11</v>
      </c>
      <c r="G221" s="135">
        <v>0.1113</v>
      </c>
      <c r="H221" s="135">
        <v>207700</v>
      </c>
      <c r="I221" s="134" t="s">
        <v>1815</v>
      </c>
      <c r="J221" s="138">
        <f t="shared" si="23"/>
        <v>0.1113</v>
      </c>
      <c r="K221" s="140">
        <f t="shared" si="24"/>
        <v>1866127.5831087152</v>
      </c>
      <c r="L221" s="134" t="s">
        <v>1463</v>
      </c>
      <c r="M221" s="134" t="s">
        <v>27</v>
      </c>
      <c r="N221" s="137">
        <f t="shared" si="25"/>
        <v>1866127.5831087152</v>
      </c>
      <c r="P221">
        <v>180</v>
      </c>
      <c r="Q221">
        <v>287.37634974186852</v>
      </c>
      <c r="R221">
        <v>-75.376349741868523</v>
      </c>
      <c r="S221" s="70">
        <f t="shared" si="19"/>
        <v>-0.26229141615019536</v>
      </c>
      <c r="T221">
        <f t="shared" si="20"/>
        <v>212</v>
      </c>
      <c r="U221" s="134" t="s">
        <v>1939</v>
      </c>
      <c r="Z221">
        <v>179</v>
      </c>
      <c r="AA221">
        <v>137.92873231793183</v>
      </c>
      <c r="AB221">
        <v>-136.92873231793183</v>
      </c>
      <c r="AJ221">
        <v>181</v>
      </c>
      <c r="AK221">
        <v>23.189038615040413</v>
      </c>
      <c r="AL221">
        <v>-11.189038615040413</v>
      </c>
      <c r="AT221">
        <v>181</v>
      </c>
      <c r="AU221">
        <v>16.587187953833734</v>
      </c>
      <c r="AV221">
        <v>-4.5871879538337339</v>
      </c>
      <c r="BD221" s="152">
        <v>10.648204646976795</v>
      </c>
      <c r="BE221" s="152">
        <v>17.880070952240001</v>
      </c>
    </row>
    <row r="222" spans="1:57" ht="14.25" customHeight="1">
      <c r="A222" s="134" t="s">
        <v>398</v>
      </c>
      <c r="B222" s="135">
        <v>72741</v>
      </c>
      <c r="C222" s="135">
        <v>8750200</v>
      </c>
      <c r="D222" s="145">
        <f t="shared" si="21"/>
        <v>5715000</v>
      </c>
      <c r="E222" s="141">
        <f t="shared" si="22"/>
        <v>120.29254478217237</v>
      </c>
      <c r="F222" s="135">
        <v>81</v>
      </c>
      <c r="G222" s="135">
        <v>0.9</v>
      </c>
      <c r="H222" s="135">
        <v>5143500</v>
      </c>
      <c r="I222" s="134" t="s">
        <v>1815</v>
      </c>
      <c r="J222" s="138">
        <f t="shared" si="23"/>
        <v>0.9</v>
      </c>
      <c r="K222" s="140">
        <f t="shared" si="24"/>
        <v>5715000</v>
      </c>
      <c r="L222" s="134" t="s">
        <v>1954</v>
      </c>
      <c r="M222" s="134" t="s">
        <v>31</v>
      </c>
      <c r="N222" s="137">
        <f t="shared" si="25"/>
        <v>5715000</v>
      </c>
      <c r="P222">
        <v>181</v>
      </c>
      <c r="Q222">
        <v>16.660735913726047</v>
      </c>
      <c r="R222">
        <v>-4.6607359137260467</v>
      </c>
      <c r="S222" s="70">
        <f t="shared" si="19"/>
        <v>-0.27974370026994255</v>
      </c>
      <c r="T222">
        <f t="shared" si="20"/>
        <v>12</v>
      </c>
      <c r="U222" s="134" t="s">
        <v>1672</v>
      </c>
      <c r="Z222">
        <v>180</v>
      </c>
      <c r="AA222">
        <v>295.00872657218122</v>
      </c>
      <c r="AB222">
        <v>-83.008726572181217</v>
      </c>
      <c r="AJ222">
        <v>182</v>
      </c>
      <c r="AK222">
        <v>23.712703916047442</v>
      </c>
      <c r="AL222">
        <v>-13.712703916047442</v>
      </c>
      <c r="AT222">
        <v>182</v>
      </c>
      <c r="AU222">
        <v>18.945337000824157</v>
      </c>
      <c r="AV222">
        <v>-8.9453370008241571</v>
      </c>
      <c r="BD222" s="152">
        <v>14.46257888105008</v>
      </c>
      <c r="BE222" s="152">
        <v>23.21217570988</v>
      </c>
    </row>
    <row r="223" spans="1:57" ht="14.25" customHeight="1">
      <c r="A223" s="134" t="s">
        <v>398</v>
      </c>
      <c r="B223" s="135">
        <v>11652</v>
      </c>
      <c r="C223" s="135">
        <v>4110000</v>
      </c>
      <c r="D223" s="145">
        <f t="shared" si="21"/>
        <v>16919523.80952381</v>
      </c>
      <c r="E223" s="141">
        <f t="shared" si="22"/>
        <v>352.72914521112256</v>
      </c>
      <c r="F223" s="135">
        <v>16</v>
      </c>
      <c r="G223" s="135">
        <v>0.21</v>
      </c>
      <c r="H223" s="135">
        <v>3553100</v>
      </c>
      <c r="I223" s="134" t="s">
        <v>1815</v>
      </c>
      <c r="J223" s="138">
        <f t="shared" si="23"/>
        <v>0.21</v>
      </c>
      <c r="K223" s="140">
        <f t="shared" si="24"/>
        <v>16919523.80952381</v>
      </c>
      <c r="L223" s="134" t="s">
        <v>1215</v>
      </c>
      <c r="M223" s="134" t="s">
        <v>7</v>
      </c>
      <c r="N223" s="137">
        <f t="shared" si="25"/>
        <v>16919523.80952381</v>
      </c>
      <c r="P223">
        <v>182</v>
      </c>
      <c r="Q223">
        <v>18.239171425490746</v>
      </c>
      <c r="R223">
        <v>-8.2391714254907455</v>
      </c>
      <c r="S223" s="70">
        <f t="shared" si="19"/>
        <v>-0.45172948009994712</v>
      </c>
      <c r="T223">
        <f t="shared" si="20"/>
        <v>10</v>
      </c>
      <c r="U223" s="134" t="s">
        <v>1940</v>
      </c>
      <c r="Z223">
        <v>181</v>
      </c>
      <c r="AA223">
        <v>17.062360004933154</v>
      </c>
      <c r="AB223">
        <v>-5.0623600049331543</v>
      </c>
      <c r="AJ223">
        <v>183</v>
      </c>
      <c r="AK223">
        <v>43.811799438449818</v>
      </c>
      <c r="AL223">
        <v>16.188200561550182</v>
      </c>
      <c r="AT223">
        <v>183</v>
      </c>
      <c r="AU223">
        <v>57.596976359468719</v>
      </c>
      <c r="AV223">
        <v>2.4030236405312806</v>
      </c>
      <c r="BD223" s="152">
        <v>7.5435053175197302</v>
      </c>
      <c r="BE223" s="152">
        <v>19.596857025399999</v>
      </c>
    </row>
    <row r="224" spans="1:57" ht="14.25" customHeight="1">
      <c r="A224" s="134" t="s">
        <v>398</v>
      </c>
      <c r="B224" s="135">
        <v>41580</v>
      </c>
      <c r="C224" s="135">
        <v>5083200</v>
      </c>
      <c r="D224" s="145">
        <f t="shared" si="21"/>
        <v>5826315.7894736845</v>
      </c>
      <c r="E224" s="141">
        <f t="shared" si="22"/>
        <v>122.25108225108225</v>
      </c>
      <c r="F224" s="135">
        <v>41</v>
      </c>
      <c r="G224" s="135">
        <v>0.56999999999999995</v>
      </c>
      <c r="H224" s="135">
        <v>3321000</v>
      </c>
      <c r="I224" s="134" t="s">
        <v>1815</v>
      </c>
      <c r="J224" s="138">
        <f t="shared" si="23"/>
        <v>0.56999999999999995</v>
      </c>
      <c r="K224" s="140">
        <f t="shared" si="24"/>
        <v>5826315.7894736845</v>
      </c>
      <c r="L224" s="134" t="s">
        <v>1955</v>
      </c>
      <c r="M224" s="134" t="s">
        <v>44</v>
      </c>
      <c r="N224" s="137">
        <f t="shared" si="25"/>
        <v>5826315.7894736845</v>
      </c>
      <c r="P224">
        <v>183</v>
      </c>
      <c r="Q224">
        <v>50.805837773398544</v>
      </c>
      <c r="R224">
        <v>9.1941622266014562</v>
      </c>
      <c r="S224" s="70">
        <f t="shared" si="19"/>
        <v>0.18096664929744416</v>
      </c>
      <c r="T224">
        <f t="shared" si="20"/>
        <v>60</v>
      </c>
      <c r="U224" s="134" t="s">
        <v>1941</v>
      </c>
      <c r="Z224">
        <v>182</v>
      </c>
      <c r="AA224">
        <v>21.47859921282145</v>
      </c>
      <c r="AB224">
        <v>-11.47859921282145</v>
      </c>
      <c r="AJ224">
        <v>184</v>
      </c>
      <c r="AK224">
        <v>24.781201264262268</v>
      </c>
      <c r="AL224">
        <v>-11.781201264262268</v>
      </c>
      <c r="AT224">
        <v>184</v>
      </c>
      <c r="AU224">
        <v>18.535616814734944</v>
      </c>
      <c r="AV224">
        <v>-5.5356168147349436</v>
      </c>
      <c r="BD224" s="152">
        <v>21.690787243841619</v>
      </c>
      <c r="BE224" s="152">
        <v>29.147024456239997</v>
      </c>
    </row>
    <row r="225" spans="1:57" ht="14.25" customHeight="1">
      <c r="A225" s="134" t="s">
        <v>398</v>
      </c>
      <c r="B225" s="135">
        <v>83904</v>
      </c>
      <c r="C225" s="135">
        <v>12076600</v>
      </c>
      <c r="D225" s="145">
        <f t="shared" si="21"/>
        <v>1392438.5633270321</v>
      </c>
      <c r="E225" s="141">
        <f t="shared" si="22"/>
        <v>143.93354309687263</v>
      </c>
      <c r="F225" s="135">
        <v>116</v>
      </c>
      <c r="G225" s="135">
        <v>5.29</v>
      </c>
      <c r="H225" s="135">
        <v>7366000</v>
      </c>
      <c r="I225" s="134" t="s">
        <v>1815</v>
      </c>
      <c r="J225" s="138">
        <f t="shared" si="23"/>
        <v>5.29</v>
      </c>
      <c r="K225" s="140">
        <f t="shared" si="24"/>
        <v>1392438.5633270321</v>
      </c>
      <c r="L225" s="134" t="s">
        <v>1956</v>
      </c>
      <c r="M225" s="134" t="s">
        <v>31</v>
      </c>
      <c r="N225" s="137">
        <f t="shared" si="25"/>
        <v>1392438.5633270321</v>
      </c>
      <c r="P225">
        <v>184</v>
      </c>
      <c r="Q225">
        <v>18.639019173422525</v>
      </c>
      <c r="R225">
        <v>-5.6390191734225255</v>
      </c>
      <c r="S225" s="70">
        <f t="shared" si="19"/>
        <v>-0.30253840724962783</v>
      </c>
      <c r="T225">
        <f t="shared" si="20"/>
        <v>13</v>
      </c>
      <c r="U225" s="134" t="s">
        <v>1942</v>
      </c>
      <c r="Z225">
        <v>183</v>
      </c>
      <c r="AA225">
        <v>52.932861381739094</v>
      </c>
      <c r="AB225">
        <v>7.0671386182609055</v>
      </c>
      <c r="AJ225">
        <v>185</v>
      </c>
      <c r="AK225">
        <v>29.478102246212949</v>
      </c>
      <c r="AL225">
        <v>-6.4781022462129485</v>
      </c>
      <c r="AT225">
        <v>185</v>
      </c>
      <c r="AU225">
        <v>26.139662192234354</v>
      </c>
      <c r="AV225">
        <v>-3.1396621922343542</v>
      </c>
      <c r="BD225" s="152">
        <v>3.1180506663022327</v>
      </c>
      <c r="BE225" s="152">
        <v>16.696042327599997</v>
      </c>
    </row>
    <row r="226" spans="1:57" ht="14.25" customHeight="1">
      <c r="A226" s="134" t="s">
        <v>398</v>
      </c>
      <c r="B226" s="135">
        <v>10500</v>
      </c>
      <c r="C226" s="135">
        <v>1105600</v>
      </c>
      <c r="D226" s="145">
        <f t="shared" si="21"/>
        <v>3000000</v>
      </c>
      <c r="E226" s="141">
        <f t="shared" si="22"/>
        <v>105.29523809523809</v>
      </c>
      <c r="F226" s="135">
        <v>12</v>
      </c>
      <c r="G226" s="135">
        <v>0.24</v>
      </c>
      <c r="H226" s="135">
        <v>720000</v>
      </c>
      <c r="I226" s="134" t="s">
        <v>1815</v>
      </c>
      <c r="J226" s="138">
        <f t="shared" si="23"/>
        <v>0.24</v>
      </c>
      <c r="K226" s="140">
        <f t="shared" si="24"/>
        <v>3000000</v>
      </c>
      <c r="L226" s="134" t="s">
        <v>1715</v>
      </c>
      <c r="M226" s="134" t="s">
        <v>13</v>
      </c>
      <c r="N226" s="137">
        <f t="shared" si="25"/>
        <v>3000000</v>
      </c>
      <c r="P226">
        <v>185</v>
      </c>
      <c r="Q226">
        <v>25.477767651098539</v>
      </c>
      <c r="R226">
        <v>-2.4777676510985387</v>
      </c>
      <c r="S226" s="70">
        <f t="shared" si="19"/>
        <v>-9.7252148815781495E-2</v>
      </c>
      <c r="T226">
        <f t="shared" si="20"/>
        <v>23</v>
      </c>
      <c r="U226" s="134" t="s">
        <v>1943</v>
      </c>
      <c r="Z226">
        <v>184</v>
      </c>
      <c r="AA226">
        <v>13.843464629746704</v>
      </c>
      <c r="AB226">
        <v>-0.84346462974670366</v>
      </c>
      <c r="AJ226">
        <v>186</v>
      </c>
      <c r="AK226">
        <v>22.755120317924643</v>
      </c>
      <c r="AL226">
        <v>-11.755120317924643</v>
      </c>
      <c r="AT226">
        <v>186</v>
      </c>
      <c r="AU226">
        <v>17.178367380655843</v>
      </c>
      <c r="AV226">
        <v>-6.1783673806558426</v>
      </c>
      <c r="BD226" s="152">
        <v>4.3361033969459903</v>
      </c>
      <c r="BE226" s="152">
        <v>14.297286355039999</v>
      </c>
    </row>
    <row r="227" spans="1:57" ht="14.25" customHeight="1">
      <c r="A227" s="134" t="s">
        <v>398</v>
      </c>
      <c r="B227" s="135">
        <v>18500</v>
      </c>
      <c r="C227" s="135">
        <v>1882000</v>
      </c>
      <c r="D227" s="145">
        <f t="shared" si="21"/>
        <v>1662592.5925925926</v>
      </c>
      <c r="E227" s="141">
        <f t="shared" si="22"/>
        <v>101.72972972972973</v>
      </c>
      <c r="F227" s="135">
        <v>16</v>
      </c>
      <c r="G227" s="135">
        <v>0.27</v>
      </c>
      <c r="H227" s="135">
        <v>448900</v>
      </c>
      <c r="I227" s="134" t="s">
        <v>1815</v>
      </c>
      <c r="J227" s="138">
        <f t="shared" si="23"/>
        <v>0.27</v>
      </c>
      <c r="K227" s="140">
        <f t="shared" si="24"/>
        <v>1662592.5925925926</v>
      </c>
      <c r="L227" s="134" t="s">
        <v>1957</v>
      </c>
      <c r="M227" s="134" t="s">
        <v>72</v>
      </c>
      <c r="N227" s="137">
        <f t="shared" si="25"/>
        <v>1662592.5925925926</v>
      </c>
      <c r="P227">
        <v>186</v>
      </c>
      <c r="Q227">
        <v>16.72785058013325</v>
      </c>
      <c r="R227">
        <v>-5.72785058013325</v>
      </c>
      <c r="S227" s="70">
        <f t="shared" si="19"/>
        <v>-0.34241402101809204</v>
      </c>
      <c r="T227">
        <f t="shared" si="20"/>
        <v>11</v>
      </c>
      <c r="U227" s="134" t="s">
        <v>1370</v>
      </c>
      <c r="Z227">
        <v>185</v>
      </c>
      <c r="AA227">
        <v>24.931717411619871</v>
      </c>
      <c r="AB227">
        <v>-1.9317174116198714</v>
      </c>
      <c r="AJ227">
        <v>187</v>
      </c>
      <c r="AK227">
        <v>41.222683043171727</v>
      </c>
      <c r="AL227">
        <v>65.777316956828273</v>
      </c>
      <c r="AT227">
        <v>187</v>
      </c>
      <c r="AU227">
        <v>75.831577346781856</v>
      </c>
      <c r="AV227">
        <v>31.168422653218144</v>
      </c>
      <c r="BD227" s="152">
        <v>18.317007125658868</v>
      </c>
      <c r="BE227" s="152">
        <v>26.009594924559998</v>
      </c>
    </row>
    <row r="228" spans="1:57" ht="14.25" customHeight="1">
      <c r="A228" s="134" t="s">
        <v>398</v>
      </c>
      <c r="B228" s="135">
        <v>48092</v>
      </c>
      <c r="C228" s="135">
        <v>7876600</v>
      </c>
      <c r="D228" s="145">
        <f t="shared" si="21"/>
        <v>4725000</v>
      </c>
      <c r="E228" s="141">
        <f t="shared" si="22"/>
        <v>163.78191799051817</v>
      </c>
      <c r="F228" s="135">
        <v>51</v>
      </c>
      <c r="G228" s="135">
        <v>0.68</v>
      </c>
      <c r="H228" s="135">
        <v>3213000</v>
      </c>
      <c r="I228" s="134" t="s">
        <v>1815</v>
      </c>
      <c r="J228" s="138">
        <f t="shared" si="23"/>
        <v>0.68</v>
      </c>
      <c r="K228" s="140">
        <f t="shared" si="24"/>
        <v>4725000</v>
      </c>
      <c r="L228" s="134" t="s">
        <v>1958</v>
      </c>
      <c r="M228" s="134" t="s">
        <v>32</v>
      </c>
      <c r="N228" s="137">
        <f t="shared" si="25"/>
        <v>4725000</v>
      </c>
      <c r="P228">
        <v>187</v>
      </c>
      <c r="Q228">
        <v>59.151822344893098</v>
      </c>
      <c r="R228">
        <v>47.848177655106902</v>
      </c>
      <c r="S228" s="70">
        <f t="shared" si="19"/>
        <v>0.8089045401867978</v>
      </c>
      <c r="T228">
        <f t="shared" si="20"/>
        <v>107</v>
      </c>
      <c r="U228" s="134" t="s">
        <v>1415</v>
      </c>
      <c r="Z228">
        <v>186</v>
      </c>
      <c r="AA228">
        <v>19.543583506619758</v>
      </c>
      <c r="AB228">
        <v>-8.5435835066197576</v>
      </c>
      <c r="AJ228">
        <v>188</v>
      </c>
      <c r="AK228">
        <v>64.538700653166998</v>
      </c>
      <c r="AL228">
        <v>54.461299346833002</v>
      </c>
      <c r="AT228">
        <v>188</v>
      </c>
      <c r="AU228">
        <v>168.57449209457513</v>
      </c>
      <c r="AV228">
        <v>-49.574492094575135</v>
      </c>
      <c r="BD228" s="152">
        <v>6.7105873035635017</v>
      </c>
      <c r="BE228" s="152">
        <v>15.073055530439998</v>
      </c>
    </row>
    <row r="229" spans="1:57" ht="14.25" customHeight="1">
      <c r="A229" s="134" t="s">
        <v>398</v>
      </c>
      <c r="B229" s="135">
        <v>31080</v>
      </c>
      <c r="C229" s="135">
        <v>2636800</v>
      </c>
      <c r="D229" s="145">
        <f t="shared" si="21"/>
        <v>689820.35928143712</v>
      </c>
      <c r="E229" s="141">
        <f t="shared" si="22"/>
        <v>84.839124839124835</v>
      </c>
      <c r="F229" s="135">
        <v>36</v>
      </c>
      <c r="G229" s="135">
        <v>1.67</v>
      </c>
      <c r="H229" s="135">
        <v>1152000</v>
      </c>
      <c r="I229" s="134" t="s">
        <v>1815</v>
      </c>
      <c r="J229" s="138">
        <f t="shared" si="23"/>
        <v>1.67</v>
      </c>
      <c r="K229" s="140">
        <f t="shared" si="24"/>
        <v>689820.35928143712</v>
      </c>
      <c r="L229" s="134" t="s">
        <v>1754</v>
      </c>
      <c r="M229" s="134" t="s">
        <v>52</v>
      </c>
      <c r="N229" s="137">
        <f t="shared" si="25"/>
        <v>689820.35928143712</v>
      </c>
      <c r="P229">
        <v>188</v>
      </c>
      <c r="Q229">
        <v>122.81151823967431</v>
      </c>
      <c r="R229">
        <v>-3.8115182396743137</v>
      </c>
      <c r="S229" s="70">
        <f t="shared" si="19"/>
        <v>-3.1035511117417331E-2</v>
      </c>
      <c r="T229">
        <f t="shared" si="20"/>
        <v>119</v>
      </c>
      <c r="U229" s="134" t="s">
        <v>1944</v>
      </c>
      <c r="Z229">
        <v>187</v>
      </c>
      <c r="AA229">
        <v>55.074577949925526</v>
      </c>
      <c r="AB229">
        <v>51.925422050074474</v>
      </c>
      <c r="AJ229">
        <v>189</v>
      </c>
      <c r="AK229">
        <v>30.806950572697239</v>
      </c>
      <c r="AL229">
        <v>11.193049427302761</v>
      </c>
      <c r="AT229">
        <v>189</v>
      </c>
      <c r="AU229">
        <v>31.875744797483343</v>
      </c>
      <c r="AV229">
        <v>10.124255202516657</v>
      </c>
      <c r="BD229" s="152">
        <v>5.2337240433057239</v>
      </c>
      <c r="BE229" s="152">
        <v>17.114156351839998</v>
      </c>
    </row>
    <row r="230" spans="1:57" ht="14.25" customHeight="1">
      <c r="A230" s="134" t="s">
        <v>398</v>
      </c>
      <c r="B230" s="135">
        <v>19484</v>
      </c>
      <c r="C230" s="135">
        <v>1911600</v>
      </c>
      <c r="D230" s="145">
        <f t="shared" si="21"/>
        <v>75514.874141876426</v>
      </c>
      <c r="E230" s="141">
        <f t="shared" si="22"/>
        <v>98.111270786286184</v>
      </c>
      <c r="F230" s="135">
        <v>20</v>
      </c>
      <c r="G230" s="135">
        <v>8.74</v>
      </c>
      <c r="H230" s="135">
        <v>660000</v>
      </c>
      <c r="I230" s="134" t="s">
        <v>1815</v>
      </c>
      <c r="J230" s="138">
        <f t="shared" si="23"/>
        <v>8.74</v>
      </c>
      <c r="K230" s="140">
        <f t="shared" si="24"/>
        <v>75514.874141876426</v>
      </c>
      <c r="L230" s="134" t="s">
        <v>1376</v>
      </c>
      <c r="M230" s="134" t="s">
        <v>158</v>
      </c>
      <c r="N230" s="137">
        <f t="shared" si="25"/>
        <v>75514.874141876426</v>
      </c>
      <c r="P230">
        <v>189</v>
      </c>
      <c r="Q230">
        <v>29.349244504527633</v>
      </c>
      <c r="R230">
        <v>12.650755495472367</v>
      </c>
      <c r="S230" s="70">
        <f t="shared" si="19"/>
        <v>0.43104194704299009</v>
      </c>
      <c r="T230">
        <f t="shared" si="20"/>
        <v>42</v>
      </c>
      <c r="U230" s="134" t="s">
        <v>1945</v>
      </c>
      <c r="Z230">
        <v>188</v>
      </c>
      <c r="AA230">
        <v>123.5739291252257</v>
      </c>
      <c r="AB230">
        <v>-4.5739291252257033</v>
      </c>
      <c r="AJ230">
        <v>190</v>
      </c>
      <c r="AK230">
        <v>25.204112853353635</v>
      </c>
      <c r="AL230">
        <v>-11.204112853353635</v>
      </c>
      <c r="AT230">
        <v>190</v>
      </c>
      <c r="AU230">
        <v>16.685717858304084</v>
      </c>
      <c r="AV230">
        <v>-2.6857178583040842</v>
      </c>
      <c r="BD230" s="152">
        <v>52.533402382090088</v>
      </c>
      <c r="BE230" s="152">
        <v>43.12976166432</v>
      </c>
    </row>
    <row r="231" spans="1:57" ht="14.25" customHeight="1">
      <c r="A231" s="134" t="s">
        <v>398</v>
      </c>
      <c r="B231" s="135">
        <v>18656</v>
      </c>
      <c r="C231" s="135">
        <v>2048500</v>
      </c>
      <c r="D231" s="145">
        <f t="shared" si="21"/>
        <v>1136767.3179396093</v>
      </c>
      <c r="E231" s="141">
        <f t="shared" si="22"/>
        <v>109.80381646655232</v>
      </c>
      <c r="F231" s="135">
        <v>24</v>
      </c>
      <c r="G231" s="135">
        <v>0.84450000000000003</v>
      </c>
      <c r="H231" s="135">
        <v>960000</v>
      </c>
      <c r="I231" s="134" t="s">
        <v>1815</v>
      </c>
      <c r="J231" s="138">
        <f t="shared" si="23"/>
        <v>0.84450000000000003</v>
      </c>
      <c r="K231" s="140">
        <f t="shared" si="24"/>
        <v>1136767.3179396093</v>
      </c>
      <c r="L231" s="134" t="s">
        <v>1138</v>
      </c>
      <c r="M231" s="134" t="s">
        <v>26</v>
      </c>
      <c r="N231" s="137">
        <f t="shared" si="25"/>
        <v>1136767.3179396093</v>
      </c>
      <c r="P231">
        <v>190</v>
      </c>
      <c r="Q231">
        <v>17.885482797913099</v>
      </c>
      <c r="R231">
        <v>-3.8854827979130988</v>
      </c>
      <c r="S231" s="70">
        <f t="shared" si="19"/>
        <v>-0.21724226523907211</v>
      </c>
      <c r="T231">
        <f t="shared" si="20"/>
        <v>14</v>
      </c>
      <c r="U231" s="134" t="s">
        <v>1946</v>
      </c>
      <c r="Z231">
        <v>189</v>
      </c>
      <c r="AA231">
        <v>29.7596445237157</v>
      </c>
      <c r="AB231">
        <v>12.2403554762843</v>
      </c>
      <c r="AJ231">
        <v>191</v>
      </c>
      <c r="AK231">
        <v>36.716706111951993</v>
      </c>
      <c r="AL231">
        <v>3.2832938880480071</v>
      </c>
      <c r="AT231">
        <v>191</v>
      </c>
      <c r="AU231">
        <v>36.502544894903622</v>
      </c>
      <c r="AV231">
        <v>3.4974551050963782</v>
      </c>
      <c r="BD231" s="152">
        <v>6.9016141230405159</v>
      </c>
      <c r="BE231" s="152">
        <v>18.13899141892</v>
      </c>
    </row>
    <row r="232" spans="1:57" ht="14.25" customHeight="1">
      <c r="A232" s="134" t="s">
        <v>398</v>
      </c>
      <c r="B232" s="135">
        <v>15544</v>
      </c>
      <c r="C232" s="135">
        <v>805900</v>
      </c>
      <c r="D232" s="145">
        <f t="shared" si="21"/>
        <v>1200000</v>
      </c>
      <c r="E232" s="141">
        <f t="shared" si="22"/>
        <v>51.846371590324239</v>
      </c>
      <c r="F232" s="135">
        <v>32</v>
      </c>
      <c r="G232" s="135">
        <v>0.44</v>
      </c>
      <c r="H232" s="135">
        <v>528000</v>
      </c>
      <c r="I232" s="134" t="s">
        <v>1815</v>
      </c>
      <c r="J232" s="138">
        <f t="shared" si="23"/>
        <v>0.44</v>
      </c>
      <c r="K232" s="140">
        <f t="shared" si="24"/>
        <v>1200000</v>
      </c>
      <c r="L232" s="134" t="s">
        <v>1514</v>
      </c>
      <c r="M232" s="134" t="s">
        <v>49</v>
      </c>
      <c r="N232" s="137">
        <f t="shared" si="25"/>
        <v>1200000</v>
      </c>
      <c r="P232">
        <v>191</v>
      </c>
      <c r="Q232">
        <v>35.284662270865695</v>
      </c>
      <c r="R232">
        <v>4.7153377291343048</v>
      </c>
      <c r="S232" s="70">
        <f t="shared" si="19"/>
        <v>0.13363703733187571</v>
      </c>
      <c r="T232">
        <f t="shared" si="20"/>
        <v>40</v>
      </c>
      <c r="U232" s="134" t="s">
        <v>1211</v>
      </c>
      <c r="Z232">
        <v>190</v>
      </c>
      <c r="AA232">
        <v>21.619427429201387</v>
      </c>
      <c r="AB232">
        <v>-7.6194274292013873</v>
      </c>
      <c r="AJ232">
        <v>192</v>
      </c>
      <c r="AK232">
        <v>90.931198989713067</v>
      </c>
      <c r="AL232">
        <v>-0.93119898971306725</v>
      </c>
      <c r="AT232">
        <v>192</v>
      </c>
      <c r="AU232">
        <v>87.110788161025397</v>
      </c>
      <c r="AV232">
        <v>2.8892118389746031</v>
      </c>
      <c r="BD232" s="152">
        <v>14.481065347451082</v>
      </c>
      <c r="BE232" s="152">
        <v>20.172741598999998</v>
      </c>
    </row>
    <row r="233" spans="1:57" ht="14.25" customHeight="1">
      <c r="A233" s="134" t="s">
        <v>398</v>
      </c>
      <c r="B233" s="135">
        <v>6726</v>
      </c>
      <c r="C233" s="135">
        <v>1250700</v>
      </c>
      <c r="D233" s="145">
        <f t="shared" si="21"/>
        <v>675000</v>
      </c>
      <c r="E233" s="141">
        <f t="shared" si="22"/>
        <v>185.95004460303301</v>
      </c>
      <c r="F233" s="135">
        <v>12</v>
      </c>
      <c r="G233" s="135">
        <v>0.4</v>
      </c>
      <c r="H233" s="135">
        <v>270000</v>
      </c>
      <c r="I233" s="134" t="s">
        <v>1815</v>
      </c>
      <c r="J233" s="138">
        <f t="shared" si="23"/>
        <v>0.4</v>
      </c>
      <c r="K233" s="140">
        <f t="shared" si="24"/>
        <v>675000</v>
      </c>
      <c r="L233" s="134" t="s">
        <v>1959</v>
      </c>
      <c r="M233" s="134" t="s">
        <v>16</v>
      </c>
      <c r="N233" s="137">
        <f t="shared" si="25"/>
        <v>675000</v>
      </c>
      <c r="P233">
        <v>192</v>
      </c>
      <c r="Q233">
        <v>94.144757728454934</v>
      </c>
      <c r="R233">
        <v>-4.144757728454934</v>
      </c>
      <c r="S233" s="70">
        <f t="shared" si="19"/>
        <v>-4.4025369319126678E-2</v>
      </c>
      <c r="T233">
        <f t="shared" si="20"/>
        <v>90</v>
      </c>
      <c r="U233" s="134" t="s">
        <v>1947</v>
      </c>
      <c r="Z233">
        <v>191</v>
      </c>
      <c r="AA233">
        <v>-14.296130813562471</v>
      </c>
      <c r="AB233">
        <v>54.296130813562471</v>
      </c>
      <c r="AJ233">
        <v>193</v>
      </c>
      <c r="AK233">
        <v>24.620333993136423</v>
      </c>
      <c r="AL233">
        <v>-6.6203339931364233</v>
      </c>
      <c r="AT233">
        <v>193</v>
      </c>
      <c r="AU233">
        <v>19.704017265245866</v>
      </c>
      <c r="AV233">
        <v>-1.7040172652458665</v>
      </c>
      <c r="BD233" s="152">
        <v>16.247549914657881</v>
      </c>
      <c r="BE233" s="152">
        <v>21.695477364079998</v>
      </c>
    </row>
    <row r="234" spans="1:57" ht="14.25" customHeight="1">
      <c r="A234" s="134" t="s">
        <v>398</v>
      </c>
      <c r="B234" s="135">
        <v>20444</v>
      </c>
      <c r="C234" s="135">
        <v>2807500</v>
      </c>
      <c r="D234" s="145">
        <f t="shared" si="21"/>
        <v>10521739.130434781</v>
      </c>
      <c r="E234" s="141">
        <f t="shared" si="22"/>
        <v>137.32635492075914</v>
      </c>
      <c r="F234" s="135">
        <v>44</v>
      </c>
      <c r="G234" s="135">
        <v>0.23</v>
      </c>
      <c r="H234" s="135">
        <v>2420000</v>
      </c>
      <c r="I234" s="134" t="s">
        <v>1815</v>
      </c>
      <c r="J234" s="138">
        <f t="shared" si="23"/>
        <v>0.23</v>
      </c>
      <c r="K234" s="140">
        <f t="shared" si="24"/>
        <v>10521739.130434781</v>
      </c>
      <c r="L234" s="134" t="s">
        <v>1960</v>
      </c>
      <c r="M234" s="134" t="s">
        <v>44</v>
      </c>
      <c r="N234" s="137">
        <f t="shared" si="25"/>
        <v>10521739.130434781</v>
      </c>
      <c r="P234">
        <v>193</v>
      </c>
      <c r="Q234">
        <v>19.176722603790843</v>
      </c>
      <c r="R234">
        <v>-1.1767226037908429</v>
      </c>
      <c r="S234" s="70">
        <f t="shared" ref="S234:S297" si="26">R234/Q234</f>
        <v>-6.1362028752412007E-2</v>
      </c>
      <c r="T234">
        <f t="shared" ref="T234:T297" si="27">R234+Q234</f>
        <v>18</v>
      </c>
      <c r="U234" s="134" t="s">
        <v>1948</v>
      </c>
      <c r="Z234">
        <v>192</v>
      </c>
      <c r="AA234">
        <v>85.605739978773741</v>
      </c>
      <c r="AB234">
        <v>4.394260021226259</v>
      </c>
      <c r="AJ234">
        <v>194</v>
      </c>
      <c r="AK234">
        <v>29.064927360373936</v>
      </c>
      <c r="AL234">
        <v>2.935072639626064</v>
      </c>
      <c r="AT234">
        <v>194</v>
      </c>
      <c r="AU234">
        <v>31.310018929316072</v>
      </c>
      <c r="AV234">
        <v>0.68998107068392756</v>
      </c>
      <c r="BD234" s="152">
        <v>11.675230558143539</v>
      </c>
      <c r="BE234" s="152">
        <v>30.27460146896</v>
      </c>
    </row>
    <row r="235" spans="1:57" ht="14.25" customHeight="1">
      <c r="A235" s="134" t="s">
        <v>398</v>
      </c>
      <c r="B235" s="135">
        <v>119589</v>
      </c>
      <c r="C235" s="135">
        <v>10918000</v>
      </c>
      <c r="D235" s="145">
        <f t="shared" si="21"/>
        <v>804878.04878048785</v>
      </c>
      <c r="E235" s="141">
        <f t="shared" si="22"/>
        <v>91.296022209400533</v>
      </c>
      <c r="F235" s="135">
        <v>99</v>
      </c>
      <c r="G235" s="135">
        <v>4.92</v>
      </c>
      <c r="H235" s="135">
        <v>3960000</v>
      </c>
      <c r="I235" s="134" t="s">
        <v>1815</v>
      </c>
      <c r="J235" s="138">
        <f t="shared" si="23"/>
        <v>4.92</v>
      </c>
      <c r="K235" s="140">
        <f t="shared" si="24"/>
        <v>804878.04878048785</v>
      </c>
      <c r="L235" s="134" t="s">
        <v>1961</v>
      </c>
      <c r="M235" s="134" t="s">
        <v>26</v>
      </c>
      <c r="N235" s="137">
        <f t="shared" si="25"/>
        <v>804878.04878048785</v>
      </c>
      <c r="P235">
        <v>194</v>
      </c>
      <c r="Q235">
        <v>28.030840566997842</v>
      </c>
      <c r="R235">
        <v>3.969159433002158</v>
      </c>
      <c r="S235" s="70">
        <f t="shared" si="26"/>
        <v>0.14159972918098127</v>
      </c>
      <c r="T235">
        <f t="shared" si="27"/>
        <v>32</v>
      </c>
      <c r="U235" s="134" t="s">
        <v>1949</v>
      </c>
      <c r="Z235">
        <v>193</v>
      </c>
      <c r="AA235">
        <v>16.099534439059966</v>
      </c>
      <c r="AB235">
        <v>1.9004655609400345</v>
      </c>
      <c r="AJ235">
        <v>195</v>
      </c>
      <c r="AK235">
        <v>35.843366163708254</v>
      </c>
      <c r="AL235">
        <v>34.156633836291746</v>
      </c>
      <c r="AT235">
        <v>195</v>
      </c>
      <c r="AU235">
        <v>65.515496348736008</v>
      </c>
      <c r="AV235">
        <v>4.4845036512639922</v>
      </c>
      <c r="BD235" s="152">
        <v>4.6390760407401803</v>
      </c>
      <c r="BE235" s="152">
        <v>15.093398928559999</v>
      </c>
    </row>
    <row r="236" spans="1:57" ht="14.25" customHeight="1">
      <c r="A236" s="134" t="s">
        <v>398</v>
      </c>
      <c r="B236" s="135">
        <v>50624</v>
      </c>
      <c r="C236" s="135">
        <v>32264300</v>
      </c>
      <c r="D236" s="145">
        <f t="shared" si="21"/>
        <v>329918.200408998</v>
      </c>
      <c r="E236" s="141">
        <f t="shared" si="22"/>
        <v>637.33209544879901</v>
      </c>
      <c r="F236" s="135">
        <v>138</v>
      </c>
      <c r="G236" s="135">
        <v>4.8899999999999997</v>
      </c>
      <c r="H236" s="135">
        <v>1613300</v>
      </c>
      <c r="I236" s="134" t="s">
        <v>1815</v>
      </c>
      <c r="J236" s="138">
        <f t="shared" si="23"/>
        <v>4.8899999999999997</v>
      </c>
      <c r="K236" s="140">
        <f t="shared" si="24"/>
        <v>329918.200408998</v>
      </c>
      <c r="L236" s="134" t="s">
        <v>1038</v>
      </c>
      <c r="M236" s="134" t="s">
        <v>37</v>
      </c>
      <c r="N236" s="137">
        <f t="shared" si="25"/>
        <v>329918.200408998</v>
      </c>
      <c r="P236">
        <v>195</v>
      </c>
      <c r="Q236">
        <v>50.451157475919324</v>
      </c>
      <c r="R236">
        <v>19.548842524080676</v>
      </c>
      <c r="S236" s="70">
        <f t="shared" si="26"/>
        <v>0.38748055549392441</v>
      </c>
      <c r="T236">
        <f t="shared" si="27"/>
        <v>70</v>
      </c>
      <c r="U236" s="134" t="s">
        <v>1950</v>
      </c>
      <c r="Z236">
        <v>194</v>
      </c>
      <c r="AA236">
        <v>29.517054796224603</v>
      </c>
      <c r="AB236">
        <v>2.4829452037753974</v>
      </c>
      <c r="AJ236">
        <v>196</v>
      </c>
      <c r="AK236">
        <v>32.845308231831311</v>
      </c>
      <c r="AL236">
        <v>-0.84530823183131076</v>
      </c>
      <c r="AT236">
        <v>196</v>
      </c>
      <c r="AU236">
        <v>26.930364675608928</v>
      </c>
      <c r="AV236">
        <v>5.0696353243910721</v>
      </c>
      <c r="BD236" s="152">
        <v>20.486085850043029</v>
      </c>
      <c r="BE236" s="152">
        <v>26.486216401759997</v>
      </c>
    </row>
    <row r="237" spans="1:57" ht="14.25" customHeight="1">
      <c r="A237" s="134" t="s">
        <v>398</v>
      </c>
      <c r="B237" s="135">
        <v>54229</v>
      </c>
      <c r="C237" s="135">
        <v>11513600</v>
      </c>
      <c r="D237" s="145">
        <f t="shared" si="21"/>
        <v>1689762.2265621808</v>
      </c>
      <c r="E237" s="141">
        <f t="shared" si="22"/>
        <v>212.31444430101976</v>
      </c>
      <c r="F237" s="135">
        <v>56</v>
      </c>
      <c r="G237" s="135">
        <v>122377</v>
      </c>
      <c r="H237" s="135">
        <v>4747200</v>
      </c>
      <c r="I237" s="134" t="s">
        <v>1819</v>
      </c>
      <c r="J237" s="138">
        <f t="shared" si="23"/>
        <v>2.8093893480257117</v>
      </c>
      <c r="K237" s="140">
        <f t="shared" si="24"/>
        <v>1689762.2265621808</v>
      </c>
      <c r="L237" s="134" t="s">
        <v>1962</v>
      </c>
      <c r="M237" s="134" t="s">
        <v>18</v>
      </c>
      <c r="N237" s="137">
        <f t="shared" si="25"/>
        <v>1689762.2265621808</v>
      </c>
      <c r="P237">
        <v>196</v>
      </c>
      <c r="Q237">
        <v>27.862557645206032</v>
      </c>
      <c r="R237">
        <v>4.1374423547939685</v>
      </c>
      <c r="S237" s="70">
        <f t="shared" si="26"/>
        <v>0.14849470775364543</v>
      </c>
      <c r="T237">
        <f t="shared" si="27"/>
        <v>32</v>
      </c>
      <c r="U237" s="134" t="s">
        <v>1349</v>
      </c>
      <c r="Z237">
        <v>195</v>
      </c>
      <c r="AA237">
        <v>53.131234068575793</v>
      </c>
      <c r="AB237">
        <v>16.868765931424207</v>
      </c>
      <c r="AJ237">
        <v>197</v>
      </c>
      <c r="AK237">
        <v>24.059838553740057</v>
      </c>
      <c r="AL237">
        <v>-8.0598385537400574</v>
      </c>
      <c r="AT237">
        <v>197</v>
      </c>
      <c r="AU237">
        <v>19.543085087944291</v>
      </c>
      <c r="AV237">
        <v>-3.5430850879442914</v>
      </c>
      <c r="BD237" s="152">
        <v>5.4226968109604048</v>
      </c>
      <c r="BE237" s="152">
        <v>16.552673424920002</v>
      </c>
    </row>
    <row r="238" spans="1:57" ht="14.25" customHeight="1">
      <c r="A238" s="134" t="s">
        <v>398</v>
      </c>
      <c r="B238" s="135">
        <v>15512</v>
      </c>
      <c r="C238" s="135">
        <v>1248500</v>
      </c>
      <c r="D238" s="145">
        <f t="shared" si="21"/>
        <v>3777777.777777778</v>
      </c>
      <c r="E238" s="141">
        <f t="shared" si="22"/>
        <v>80.486075296544612</v>
      </c>
      <c r="F238" s="135">
        <v>17</v>
      </c>
      <c r="G238" s="135">
        <v>0.18</v>
      </c>
      <c r="H238" s="135">
        <v>680000</v>
      </c>
      <c r="I238" s="134" t="s">
        <v>1815</v>
      </c>
      <c r="J238" s="138">
        <f t="shared" si="23"/>
        <v>0.18</v>
      </c>
      <c r="K238" s="140">
        <f t="shared" si="24"/>
        <v>3777777.777777778</v>
      </c>
      <c r="L238" s="134" t="s">
        <v>1963</v>
      </c>
      <c r="M238" s="134" t="s">
        <v>32</v>
      </c>
      <c r="N238" s="137">
        <f t="shared" si="25"/>
        <v>3777777.777777778</v>
      </c>
      <c r="P238">
        <v>197</v>
      </c>
      <c r="Q238">
        <v>18.763920372997227</v>
      </c>
      <c r="R238">
        <v>-2.7639203729972266</v>
      </c>
      <c r="S238" s="70">
        <f t="shared" si="26"/>
        <v>-0.14729972831129298</v>
      </c>
      <c r="T238">
        <f t="shared" si="27"/>
        <v>16</v>
      </c>
      <c r="U238" s="134" t="s">
        <v>1951</v>
      </c>
      <c r="Z238">
        <v>196</v>
      </c>
      <c r="AA238">
        <v>28.178627324800843</v>
      </c>
      <c r="AB238">
        <v>3.8213726751991572</v>
      </c>
      <c r="AJ238">
        <v>198</v>
      </c>
      <c r="AK238">
        <v>53.446478974115934</v>
      </c>
      <c r="AL238">
        <v>36.553521025884066</v>
      </c>
      <c r="AT238">
        <v>198</v>
      </c>
      <c r="AU238">
        <v>97.861221821278036</v>
      </c>
      <c r="AV238">
        <v>-7.8612218212780363</v>
      </c>
      <c r="BD238" s="152">
        <v>11.77587909743788</v>
      </c>
      <c r="BE238" s="152">
        <v>21.414058153439999</v>
      </c>
    </row>
    <row r="239" spans="1:57" ht="14.25" customHeight="1">
      <c r="A239" s="134" t="s">
        <v>398</v>
      </c>
      <c r="B239" s="135">
        <v>57157</v>
      </c>
      <c r="C239" s="135">
        <v>13033200</v>
      </c>
      <c r="D239" s="145">
        <f t="shared" si="21"/>
        <v>222871.79487179487</v>
      </c>
      <c r="E239" s="141">
        <f t="shared" si="22"/>
        <v>228.0245639204297</v>
      </c>
      <c r="F239" s="135">
        <v>77</v>
      </c>
      <c r="G239" s="135">
        <v>7.8</v>
      </c>
      <c r="H239" s="135">
        <v>1738400</v>
      </c>
      <c r="I239" s="134" t="s">
        <v>1815</v>
      </c>
      <c r="J239" s="138">
        <f t="shared" si="23"/>
        <v>7.8</v>
      </c>
      <c r="K239" s="140">
        <f t="shared" si="24"/>
        <v>222871.79487179487</v>
      </c>
      <c r="L239" s="134" t="s">
        <v>1751</v>
      </c>
      <c r="M239" s="134" t="s">
        <v>284</v>
      </c>
      <c r="N239" s="137">
        <f t="shared" si="25"/>
        <v>222871.79487179487</v>
      </c>
      <c r="P239">
        <v>198</v>
      </c>
      <c r="Q239">
        <v>78.15995175085682</v>
      </c>
      <c r="R239">
        <v>11.84004824914318</v>
      </c>
      <c r="S239" s="70">
        <f t="shared" si="26"/>
        <v>0.151484845933434</v>
      </c>
      <c r="T239">
        <f t="shared" si="27"/>
        <v>90</v>
      </c>
      <c r="U239" s="134" t="s">
        <v>1009</v>
      </c>
      <c r="Z239">
        <v>197</v>
      </c>
      <c r="AA239">
        <v>17.524575038547159</v>
      </c>
      <c r="AB239">
        <v>-1.5245750385471588</v>
      </c>
      <c r="AJ239">
        <v>199</v>
      </c>
      <c r="AK239">
        <v>43.080700024675252</v>
      </c>
      <c r="AL239">
        <v>-27.080700024675252</v>
      </c>
      <c r="AT239">
        <v>199</v>
      </c>
      <c r="AU239">
        <v>31.113780202912622</v>
      </c>
      <c r="AV239">
        <v>-15.113780202912622</v>
      </c>
      <c r="BD239" s="152">
        <v>5.9896151139244473</v>
      </c>
      <c r="BE239" s="152">
        <v>17.499459780599999</v>
      </c>
    </row>
    <row r="240" spans="1:57" ht="14.25" customHeight="1">
      <c r="A240" s="134" t="s">
        <v>398</v>
      </c>
      <c r="B240" s="135">
        <v>11529</v>
      </c>
      <c r="C240" s="135">
        <v>2661900</v>
      </c>
      <c r="D240" s="145">
        <f t="shared" si="21"/>
        <v>8634857.1428571437</v>
      </c>
      <c r="E240" s="141">
        <f t="shared" si="22"/>
        <v>230.88732760863908</v>
      </c>
      <c r="F240" s="135">
        <v>12</v>
      </c>
      <c r="G240" s="135">
        <v>0.35</v>
      </c>
      <c r="H240" s="135">
        <v>3022200</v>
      </c>
      <c r="I240" s="134" t="s">
        <v>1815</v>
      </c>
      <c r="J240" s="138">
        <f t="shared" si="23"/>
        <v>0.35</v>
      </c>
      <c r="K240" s="140">
        <f t="shared" si="24"/>
        <v>8634857.1428571437</v>
      </c>
      <c r="L240" s="134" t="s">
        <v>1964</v>
      </c>
      <c r="M240" s="134" t="s">
        <v>7</v>
      </c>
      <c r="N240" s="137">
        <f t="shared" si="25"/>
        <v>8634857.1428571437</v>
      </c>
      <c r="P240">
        <v>199</v>
      </c>
      <c r="Q240">
        <v>36.07325893889363</v>
      </c>
      <c r="R240">
        <v>-20.07325893889363</v>
      </c>
      <c r="S240" s="70">
        <f t="shared" si="26"/>
        <v>-0.55645815014653288</v>
      </c>
      <c r="T240">
        <f t="shared" si="27"/>
        <v>16</v>
      </c>
      <c r="U240" s="134" t="s">
        <v>1254</v>
      </c>
      <c r="Z240">
        <v>198</v>
      </c>
      <c r="AA240">
        <v>80.745327750513113</v>
      </c>
      <c r="AB240">
        <v>9.2546722494868874</v>
      </c>
      <c r="AJ240">
        <v>200</v>
      </c>
      <c r="AK240">
        <v>32.34746636118922</v>
      </c>
      <c r="AL240">
        <v>-8.3474663611892197</v>
      </c>
      <c r="AT240">
        <v>200</v>
      </c>
      <c r="AU240">
        <v>32.994880295759089</v>
      </c>
      <c r="AV240">
        <v>-8.9948802957590885</v>
      </c>
      <c r="BD240" s="152">
        <v>24.845810842945856</v>
      </c>
      <c r="BE240" s="152">
        <v>29.268070406439996</v>
      </c>
    </row>
    <row r="241" spans="1:57" ht="14.25" customHeight="1">
      <c r="A241" s="134" t="s">
        <v>398</v>
      </c>
      <c r="B241" s="135">
        <v>9598</v>
      </c>
      <c r="C241" s="135">
        <v>1243500</v>
      </c>
      <c r="D241" s="145">
        <f t="shared" si="21"/>
        <v>236686.39053254438</v>
      </c>
      <c r="E241" s="141">
        <f t="shared" si="22"/>
        <v>129.55824130027088</v>
      </c>
      <c r="F241" s="135">
        <v>10</v>
      </c>
      <c r="G241" s="135">
        <v>1.69</v>
      </c>
      <c r="H241" s="135">
        <v>400000</v>
      </c>
      <c r="I241" s="134" t="s">
        <v>1815</v>
      </c>
      <c r="J241" s="138">
        <f t="shared" si="23"/>
        <v>1.69</v>
      </c>
      <c r="K241" s="140">
        <f t="shared" si="24"/>
        <v>236686.39053254438</v>
      </c>
      <c r="L241" s="134" t="s">
        <v>1532</v>
      </c>
      <c r="M241" s="134" t="s">
        <v>5</v>
      </c>
      <c r="N241" s="137">
        <f t="shared" si="25"/>
        <v>236686.39053254438</v>
      </c>
      <c r="P241">
        <v>200</v>
      </c>
      <c r="Q241">
        <v>30.849476136241265</v>
      </c>
      <c r="R241">
        <v>-6.8494761362412646</v>
      </c>
      <c r="S241" s="70">
        <f t="shared" si="26"/>
        <v>-0.22202892865965576</v>
      </c>
      <c r="T241">
        <f t="shared" si="27"/>
        <v>24</v>
      </c>
      <c r="U241" s="134" t="s">
        <v>1725</v>
      </c>
      <c r="Z241">
        <v>199</v>
      </c>
      <c r="AA241">
        <v>13.942074429591745</v>
      </c>
      <c r="AB241">
        <v>2.0579255704082549</v>
      </c>
      <c r="AJ241">
        <v>201</v>
      </c>
      <c r="AK241">
        <v>49.168679566940483</v>
      </c>
      <c r="AL241">
        <v>10.831320433059517</v>
      </c>
      <c r="AT241">
        <v>201</v>
      </c>
      <c r="AU241">
        <v>72.133421598994644</v>
      </c>
      <c r="AV241">
        <v>-12.133421598994644</v>
      </c>
      <c r="BD241" s="152">
        <v>7.2795596583498767</v>
      </c>
      <c r="BE241" s="152">
        <v>17.29807546372</v>
      </c>
    </row>
    <row r="242" spans="1:57" ht="14.25" customHeight="1">
      <c r="A242" s="134" t="s">
        <v>398</v>
      </c>
      <c r="B242" s="135">
        <v>45924</v>
      </c>
      <c r="C242" s="135">
        <v>4752000</v>
      </c>
      <c r="D242" s="145">
        <f t="shared" si="21"/>
        <v>1152000</v>
      </c>
      <c r="E242" s="141">
        <f t="shared" si="22"/>
        <v>103.47530702900444</v>
      </c>
      <c r="F242" s="135">
        <v>48</v>
      </c>
      <c r="G242" s="135">
        <v>1.75</v>
      </c>
      <c r="H242" s="135">
        <v>2016000</v>
      </c>
      <c r="I242" s="134" t="s">
        <v>1815</v>
      </c>
      <c r="J242" s="138">
        <f t="shared" si="23"/>
        <v>1.75</v>
      </c>
      <c r="K242" s="140">
        <f t="shared" si="24"/>
        <v>1152000</v>
      </c>
      <c r="L242" s="134" t="s">
        <v>1965</v>
      </c>
      <c r="M242" s="134" t="s">
        <v>62</v>
      </c>
      <c r="N242" s="137">
        <f t="shared" si="25"/>
        <v>1152000</v>
      </c>
      <c r="P242">
        <v>201</v>
      </c>
      <c r="Q242">
        <v>61.773508372106569</v>
      </c>
      <c r="R242">
        <v>-1.7735083721065692</v>
      </c>
      <c r="S242" s="70">
        <f t="shared" si="26"/>
        <v>-2.8709853444351001E-2</v>
      </c>
      <c r="T242">
        <f t="shared" si="27"/>
        <v>60</v>
      </c>
      <c r="U242" s="134" t="s">
        <v>1255</v>
      </c>
      <c r="Z242">
        <v>200</v>
      </c>
      <c r="AA242">
        <v>32.620609534292974</v>
      </c>
      <c r="AB242">
        <v>-8.6206095342929743</v>
      </c>
      <c r="AJ242">
        <v>202</v>
      </c>
      <c r="AK242">
        <v>53.838063778830161</v>
      </c>
      <c r="AL242">
        <v>50.161936221169839</v>
      </c>
      <c r="AT242">
        <v>202</v>
      </c>
      <c r="AU242">
        <v>88.862157212985892</v>
      </c>
      <c r="AV242">
        <v>15.137842787014108</v>
      </c>
      <c r="BD242" s="152">
        <v>10.167556520550759</v>
      </c>
      <c r="BE242" s="152">
        <v>19.207255914480001</v>
      </c>
    </row>
    <row r="243" spans="1:57" ht="14.25" customHeight="1">
      <c r="A243" s="134" t="s">
        <v>398</v>
      </c>
      <c r="B243" s="135">
        <v>5424</v>
      </c>
      <c r="C243" s="135">
        <v>356700</v>
      </c>
      <c r="D243" s="145">
        <f t="shared" si="21"/>
        <v>1500000</v>
      </c>
      <c r="E243" s="141">
        <f t="shared" si="22"/>
        <v>65.763274336283189</v>
      </c>
      <c r="F243" s="135">
        <v>6</v>
      </c>
      <c r="G243" s="135">
        <v>0.12</v>
      </c>
      <c r="H243" s="135">
        <v>180000</v>
      </c>
      <c r="I243" s="134" t="s">
        <v>1815</v>
      </c>
      <c r="J243" s="138">
        <f t="shared" si="23"/>
        <v>0.12</v>
      </c>
      <c r="K243" s="140">
        <f t="shared" si="24"/>
        <v>1500000</v>
      </c>
      <c r="L243" s="134" t="s">
        <v>1966</v>
      </c>
      <c r="M243" s="134" t="s">
        <v>15</v>
      </c>
      <c r="N243" s="137">
        <f t="shared" si="25"/>
        <v>1500000</v>
      </c>
      <c r="P243">
        <v>202</v>
      </c>
      <c r="Q243">
        <v>73.525869135607721</v>
      </c>
      <c r="R243">
        <v>30.474130864392279</v>
      </c>
      <c r="S243" s="70">
        <f t="shared" si="26"/>
        <v>0.41446814872990073</v>
      </c>
      <c r="T243">
        <f t="shared" si="27"/>
        <v>104</v>
      </c>
      <c r="U243" s="134" t="s">
        <v>1952</v>
      </c>
      <c r="Z243">
        <v>201</v>
      </c>
      <c r="AA243">
        <v>63.509213989375667</v>
      </c>
      <c r="AB243">
        <v>-3.5092139893756666</v>
      </c>
      <c r="AJ243">
        <v>203</v>
      </c>
      <c r="AK243">
        <v>29.191081167730516</v>
      </c>
      <c r="AL243">
        <v>-17.191081167730516</v>
      </c>
      <c r="AT243">
        <v>203</v>
      </c>
      <c r="AU243">
        <v>40.662970111164228</v>
      </c>
      <c r="AV243">
        <v>-28.662970111164228</v>
      </c>
      <c r="BD243" s="152">
        <v>24.306622239583316</v>
      </c>
      <c r="BE243" s="152">
        <v>41.28392907456</v>
      </c>
    </row>
    <row r="244" spans="1:57" ht="14.25" customHeight="1">
      <c r="A244" s="134" t="s">
        <v>398</v>
      </c>
      <c r="B244" s="135">
        <v>63470</v>
      </c>
      <c r="C244" s="135">
        <v>9131900</v>
      </c>
      <c r="D244" s="145">
        <f t="shared" si="21"/>
        <v>43355714.285714291</v>
      </c>
      <c r="E244" s="141">
        <f t="shared" si="22"/>
        <v>143.87742240428548</v>
      </c>
      <c r="F244" s="135">
        <v>82</v>
      </c>
      <c r="G244" s="135">
        <v>0.42</v>
      </c>
      <c r="H244" s="135">
        <v>18209400</v>
      </c>
      <c r="I244" s="134" t="s">
        <v>1815</v>
      </c>
      <c r="J244" s="138">
        <f t="shared" si="23"/>
        <v>0.42</v>
      </c>
      <c r="K244" s="140">
        <f t="shared" si="24"/>
        <v>43355714.285714291</v>
      </c>
      <c r="L244" s="134" t="s">
        <v>1967</v>
      </c>
      <c r="M244" s="134" t="s">
        <v>7</v>
      </c>
      <c r="N244" s="137">
        <f t="shared" si="25"/>
        <v>43355714.285714291</v>
      </c>
      <c r="P244">
        <v>203</v>
      </c>
      <c r="Q244">
        <v>33.157111140016625</v>
      </c>
      <c r="R244">
        <v>-21.157111140016625</v>
      </c>
      <c r="S244" s="70">
        <f t="shared" si="26"/>
        <v>-0.63808668525656176</v>
      </c>
      <c r="T244">
        <f t="shared" si="27"/>
        <v>12</v>
      </c>
      <c r="U244" s="134" t="s">
        <v>1953</v>
      </c>
      <c r="Z244">
        <v>202</v>
      </c>
      <c r="AA244">
        <v>76.676616903252665</v>
      </c>
      <c r="AB244">
        <v>27.323383096747335</v>
      </c>
      <c r="AJ244">
        <v>204</v>
      </c>
      <c r="AK244">
        <v>24.127148806658504</v>
      </c>
      <c r="AL244">
        <v>-13.127148806658504</v>
      </c>
      <c r="AT244">
        <v>204</v>
      </c>
      <c r="AU244">
        <v>17.377069354671054</v>
      </c>
      <c r="AV244">
        <v>-6.377069354671054</v>
      </c>
      <c r="BD244" s="152">
        <v>9.7834488297743967</v>
      </c>
      <c r="BE244" s="152">
        <v>20.775492883119998</v>
      </c>
    </row>
    <row r="245" spans="1:57" ht="14.25" customHeight="1">
      <c r="A245" s="134" t="s">
        <v>398</v>
      </c>
      <c r="B245" s="135">
        <v>5215</v>
      </c>
      <c r="C245" s="135">
        <v>758400</v>
      </c>
      <c r="D245" s="145">
        <f t="shared" si="21"/>
        <v>4000000</v>
      </c>
      <c r="E245" s="141">
        <f t="shared" si="22"/>
        <v>145.42665388302973</v>
      </c>
      <c r="F245" s="135">
        <v>10</v>
      </c>
      <c r="G245" s="135">
        <v>0.13</v>
      </c>
      <c r="H245" s="135">
        <v>520000</v>
      </c>
      <c r="I245" s="134" t="s">
        <v>1815</v>
      </c>
      <c r="J245" s="138">
        <f t="shared" si="23"/>
        <v>0.13</v>
      </c>
      <c r="K245" s="140">
        <f t="shared" si="24"/>
        <v>4000000</v>
      </c>
      <c r="L245" s="134" t="s">
        <v>1141</v>
      </c>
      <c r="M245" s="134" t="s">
        <v>46</v>
      </c>
      <c r="N245" s="137">
        <f t="shared" si="25"/>
        <v>4000000</v>
      </c>
      <c r="P245">
        <v>204</v>
      </c>
      <c r="Q245">
        <v>17.632863904531728</v>
      </c>
      <c r="R245">
        <v>-6.6328639045317281</v>
      </c>
      <c r="S245" s="70">
        <f t="shared" si="26"/>
        <v>-0.37616486694637569</v>
      </c>
      <c r="T245">
        <f t="shared" si="27"/>
        <v>11</v>
      </c>
      <c r="U245" s="134" t="s">
        <v>1463</v>
      </c>
      <c r="Z245">
        <v>203</v>
      </c>
      <c r="AA245">
        <v>36.891974741898032</v>
      </c>
      <c r="AB245">
        <v>-24.891974741898032</v>
      </c>
      <c r="AJ245">
        <v>205</v>
      </c>
      <c r="AK245">
        <v>56.974128895936119</v>
      </c>
      <c r="AL245">
        <v>24.025871104063881</v>
      </c>
      <c r="AT245">
        <v>205</v>
      </c>
      <c r="AU245">
        <v>69.514989387695039</v>
      </c>
      <c r="AV245">
        <v>11.485010612304961</v>
      </c>
      <c r="BD245" s="152">
        <v>19.502195027145291</v>
      </c>
      <c r="BE245" s="152">
        <v>35.154044793560004</v>
      </c>
    </row>
    <row r="246" spans="1:57" ht="14.25" customHeight="1">
      <c r="A246" s="134" t="s">
        <v>398</v>
      </c>
      <c r="B246" s="135">
        <v>35435</v>
      </c>
      <c r="C246" s="135">
        <v>7057300</v>
      </c>
      <c r="D246" s="145">
        <f t="shared" si="21"/>
        <v>31723809.523809526</v>
      </c>
      <c r="E246" s="141">
        <f t="shared" si="22"/>
        <v>199.16184563284887</v>
      </c>
      <c r="F246" s="135">
        <v>30</v>
      </c>
      <c r="G246" s="135">
        <v>0.21</v>
      </c>
      <c r="H246" s="135">
        <v>6662000</v>
      </c>
      <c r="I246" s="134" t="s">
        <v>1815</v>
      </c>
      <c r="J246" s="138">
        <f t="shared" si="23"/>
        <v>0.21</v>
      </c>
      <c r="K246" s="140">
        <f t="shared" si="24"/>
        <v>31723809.523809526</v>
      </c>
      <c r="L246" s="134" t="s">
        <v>1187</v>
      </c>
      <c r="M246" s="134" t="s">
        <v>7</v>
      </c>
      <c r="N246" s="137">
        <f t="shared" si="25"/>
        <v>31723809.523809526</v>
      </c>
      <c r="P246">
        <v>205</v>
      </c>
      <c r="Q246">
        <v>64.896803774157078</v>
      </c>
      <c r="R246">
        <v>16.103196225842922</v>
      </c>
      <c r="S246" s="70">
        <f t="shared" si="26"/>
        <v>0.24813542870127397</v>
      </c>
      <c r="T246">
        <f t="shared" si="27"/>
        <v>81</v>
      </c>
      <c r="U246" s="134" t="s">
        <v>1954</v>
      </c>
      <c r="Z246">
        <v>204</v>
      </c>
      <c r="AA246">
        <v>19.852967222015259</v>
      </c>
      <c r="AB246">
        <v>-8.8529672220152591</v>
      </c>
      <c r="AJ246">
        <v>206</v>
      </c>
      <c r="AK246">
        <v>37.330541751774291</v>
      </c>
      <c r="AL246">
        <v>-21.330541751774291</v>
      </c>
      <c r="AT246">
        <v>206</v>
      </c>
      <c r="AU246">
        <v>19.355878269450621</v>
      </c>
      <c r="AV246">
        <v>-3.3558782694506206</v>
      </c>
      <c r="BD246" s="152">
        <v>9.5883139066527168</v>
      </c>
      <c r="BE246" s="152">
        <v>22.629381088119999</v>
      </c>
    </row>
    <row r="247" spans="1:57" ht="14.25" customHeight="1">
      <c r="A247" s="134" t="s">
        <v>398</v>
      </c>
      <c r="B247" s="135">
        <v>12842</v>
      </c>
      <c r="C247" s="135">
        <v>1563700</v>
      </c>
      <c r="D247" s="145">
        <f t="shared" si="21"/>
        <v>1333333.3333333333</v>
      </c>
      <c r="E247" s="141">
        <f t="shared" si="22"/>
        <v>121.7645226600218</v>
      </c>
      <c r="F247" s="135">
        <v>17</v>
      </c>
      <c r="G247" s="135">
        <v>0.51</v>
      </c>
      <c r="H247" s="135">
        <v>680000</v>
      </c>
      <c r="I247" s="134" t="s">
        <v>1815</v>
      </c>
      <c r="J247" s="138">
        <f t="shared" si="23"/>
        <v>0.51</v>
      </c>
      <c r="K247" s="140">
        <f t="shared" si="24"/>
        <v>1333333.3333333333</v>
      </c>
      <c r="L247" s="134" t="s">
        <v>1534</v>
      </c>
      <c r="M247" s="134" t="s">
        <v>5</v>
      </c>
      <c r="N247" s="137">
        <f t="shared" si="25"/>
        <v>1333333.3333333333</v>
      </c>
      <c r="P247">
        <v>206</v>
      </c>
      <c r="Q247">
        <v>26.378052595086146</v>
      </c>
      <c r="R247">
        <v>-10.378052595086146</v>
      </c>
      <c r="S247" s="70">
        <f t="shared" si="26"/>
        <v>-0.39343513163740634</v>
      </c>
      <c r="T247">
        <f t="shared" si="27"/>
        <v>16</v>
      </c>
      <c r="U247" s="134" t="s">
        <v>1215</v>
      </c>
      <c r="Z247">
        <v>205</v>
      </c>
      <c r="AA247">
        <v>62.448646451080748</v>
      </c>
      <c r="AB247">
        <v>18.551353548919252</v>
      </c>
      <c r="AJ247">
        <v>207</v>
      </c>
      <c r="AK247">
        <v>41.450437232292003</v>
      </c>
      <c r="AL247">
        <v>-0.45043723229200339</v>
      </c>
      <c r="AT247">
        <v>207</v>
      </c>
      <c r="AU247">
        <v>43.929236444356398</v>
      </c>
      <c r="AV247">
        <v>-2.9292364443563983</v>
      </c>
      <c r="BD247" s="152">
        <v>61.509608845687431</v>
      </c>
      <c r="BE247" s="152">
        <v>70.483322658239999</v>
      </c>
    </row>
    <row r="248" spans="1:57" ht="14.25" customHeight="1">
      <c r="A248" s="134" t="s">
        <v>398</v>
      </c>
      <c r="B248" s="135">
        <v>8304</v>
      </c>
      <c r="C248" s="135">
        <v>1205300</v>
      </c>
      <c r="D248" s="145">
        <f t="shared" si="21"/>
        <v>3990000</v>
      </c>
      <c r="E248" s="141">
        <f t="shared" si="22"/>
        <v>145.14691714836223</v>
      </c>
      <c r="F248" s="135">
        <v>12</v>
      </c>
      <c r="G248" s="135">
        <v>0.2</v>
      </c>
      <c r="H248" s="135">
        <v>798000</v>
      </c>
      <c r="I248" s="134" t="s">
        <v>1815</v>
      </c>
      <c r="J248" s="138">
        <f t="shared" si="23"/>
        <v>0.2</v>
      </c>
      <c r="K248" s="140">
        <f t="shared" si="24"/>
        <v>3990000</v>
      </c>
      <c r="L248" s="134" t="s">
        <v>1069</v>
      </c>
      <c r="M248" s="134" t="s">
        <v>28</v>
      </c>
      <c r="N248" s="137">
        <f t="shared" si="25"/>
        <v>3990000</v>
      </c>
      <c r="P248">
        <v>207</v>
      </c>
      <c r="Q248">
        <v>42.049007585941276</v>
      </c>
      <c r="R248">
        <v>-1.0490075859412755</v>
      </c>
      <c r="S248" s="70">
        <f t="shared" si="26"/>
        <v>-2.4947261449566344E-2</v>
      </c>
      <c r="T248">
        <f t="shared" si="27"/>
        <v>41</v>
      </c>
      <c r="U248" s="134" t="s">
        <v>1955</v>
      </c>
      <c r="Z248">
        <v>206</v>
      </c>
      <c r="AA248">
        <v>11.801872558506435</v>
      </c>
      <c r="AB248">
        <v>4.1981274414935648</v>
      </c>
      <c r="AJ248">
        <v>208</v>
      </c>
      <c r="AK248">
        <v>71.055941808383835</v>
      </c>
      <c r="AL248">
        <v>44.944058191616165</v>
      </c>
      <c r="AT248">
        <v>208</v>
      </c>
      <c r="AU248">
        <v>78.68073375104953</v>
      </c>
      <c r="AV248">
        <v>37.31926624895047</v>
      </c>
      <c r="BD248" s="152">
        <v>10.206583505175097</v>
      </c>
      <c r="BE248" s="152">
        <v>19.286872090679999</v>
      </c>
    </row>
    <row r="249" spans="1:57" ht="14.25" customHeight="1">
      <c r="A249" s="134" t="s">
        <v>398</v>
      </c>
      <c r="B249" s="135">
        <v>12198</v>
      </c>
      <c r="C249" s="135">
        <v>1373400</v>
      </c>
      <c r="D249" s="145">
        <f t="shared" si="21"/>
        <v>1270000</v>
      </c>
      <c r="E249" s="141">
        <f t="shared" si="22"/>
        <v>112.59222823413674</v>
      </c>
      <c r="F249" s="135">
        <v>9</v>
      </c>
      <c r="G249" s="135">
        <v>0.45</v>
      </c>
      <c r="H249" s="135">
        <v>571500</v>
      </c>
      <c r="I249" s="134" t="s">
        <v>1815</v>
      </c>
      <c r="J249" s="138">
        <f t="shared" si="23"/>
        <v>0.45</v>
      </c>
      <c r="K249" s="140">
        <f t="shared" si="24"/>
        <v>1270000</v>
      </c>
      <c r="L249" s="134" t="s">
        <v>1968</v>
      </c>
      <c r="M249" s="134" t="s">
        <v>31</v>
      </c>
      <c r="N249" s="137">
        <f t="shared" si="25"/>
        <v>1270000</v>
      </c>
      <c r="P249">
        <v>208</v>
      </c>
      <c r="Q249">
        <v>78.035423612409659</v>
      </c>
      <c r="R249">
        <v>37.964576387590341</v>
      </c>
      <c r="S249" s="70">
        <f t="shared" si="26"/>
        <v>0.48650439287873598</v>
      </c>
      <c r="T249">
        <f t="shared" si="27"/>
        <v>116</v>
      </c>
      <c r="U249" s="134" t="s">
        <v>1956</v>
      </c>
      <c r="Z249">
        <v>207</v>
      </c>
      <c r="AA249">
        <v>39.61424029516386</v>
      </c>
      <c r="AB249">
        <v>1.3857597048361399</v>
      </c>
      <c r="AJ249">
        <v>209</v>
      </c>
      <c r="AK249">
        <v>24.611867294656115</v>
      </c>
      <c r="AL249">
        <v>-12.611867294656115</v>
      </c>
      <c r="AT249">
        <v>209</v>
      </c>
      <c r="AU249">
        <v>18.409991186535244</v>
      </c>
      <c r="AV249">
        <v>-6.4099911865352439</v>
      </c>
      <c r="BD249" s="152">
        <v>11.798473667483549</v>
      </c>
      <c r="BE249" s="152">
        <v>24.391740084999999</v>
      </c>
    </row>
    <row r="250" spans="1:57" ht="14.25" customHeight="1">
      <c r="A250" s="134" t="s">
        <v>398</v>
      </c>
      <c r="B250" s="135">
        <v>24388</v>
      </c>
      <c r="C250" s="135">
        <v>2361800</v>
      </c>
      <c r="D250" s="145">
        <f t="shared" si="21"/>
        <v>4753125</v>
      </c>
      <c r="E250" s="141">
        <f t="shared" si="22"/>
        <v>96.842709529276689</v>
      </c>
      <c r="F250" s="135">
        <v>27</v>
      </c>
      <c r="G250" s="135">
        <v>0.48</v>
      </c>
      <c r="H250" s="135">
        <v>2281500</v>
      </c>
      <c r="I250" s="134" t="s">
        <v>1815</v>
      </c>
      <c r="J250" s="138">
        <f t="shared" si="23"/>
        <v>0.48</v>
      </c>
      <c r="K250" s="140">
        <f t="shared" si="24"/>
        <v>4753125</v>
      </c>
      <c r="L250" s="134" t="s">
        <v>1969</v>
      </c>
      <c r="M250" s="134" t="s">
        <v>28</v>
      </c>
      <c r="N250" s="137">
        <f t="shared" si="25"/>
        <v>4753125</v>
      </c>
      <c r="P250">
        <v>209</v>
      </c>
      <c r="Q250">
        <v>18.472703248116346</v>
      </c>
      <c r="R250">
        <v>-6.4727032481163462</v>
      </c>
      <c r="S250" s="70">
        <f t="shared" si="26"/>
        <v>-0.35039285594415454</v>
      </c>
      <c r="T250">
        <f t="shared" si="27"/>
        <v>12</v>
      </c>
      <c r="U250" s="134" t="s">
        <v>1715</v>
      </c>
      <c r="Z250">
        <v>208</v>
      </c>
      <c r="AA250">
        <v>80.922548510096803</v>
      </c>
      <c r="AB250">
        <v>35.077451489903197</v>
      </c>
      <c r="AJ250">
        <v>210</v>
      </c>
      <c r="AK250">
        <v>27.898639644711551</v>
      </c>
      <c r="AL250">
        <v>-11.898639644711551</v>
      </c>
      <c r="AT250">
        <v>210</v>
      </c>
      <c r="AU250">
        <v>24.978651484558707</v>
      </c>
      <c r="AV250">
        <v>-8.9786514845587071</v>
      </c>
      <c r="BD250" s="152">
        <v>10.402745454207944</v>
      </c>
      <c r="BE250" s="152">
        <v>20.689307151039998</v>
      </c>
    </row>
    <row r="251" spans="1:57" ht="14.25" customHeight="1">
      <c r="A251" s="134" t="s">
        <v>398</v>
      </c>
      <c r="B251" s="135">
        <v>156391</v>
      </c>
      <c r="C251" s="135">
        <v>7814200</v>
      </c>
      <c r="D251" s="145">
        <f t="shared" si="21"/>
        <v>5018644.0677966103</v>
      </c>
      <c r="E251" s="141">
        <f t="shared" si="22"/>
        <v>49.965790870318628</v>
      </c>
      <c r="F251" s="135">
        <v>94</v>
      </c>
      <c r="G251" s="135">
        <v>1.18</v>
      </c>
      <c r="H251" s="135">
        <v>5922000</v>
      </c>
      <c r="I251" s="134" t="s">
        <v>1815</v>
      </c>
      <c r="J251" s="138">
        <f t="shared" si="23"/>
        <v>1.18</v>
      </c>
      <c r="K251" s="140">
        <f t="shared" si="24"/>
        <v>5018644.0677966103</v>
      </c>
      <c r="L251" s="134" t="s">
        <v>1970</v>
      </c>
      <c r="M251" s="134" t="s">
        <v>32</v>
      </c>
      <c r="N251" s="137">
        <f t="shared" si="25"/>
        <v>5018644.0677966103</v>
      </c>
      <c r="P251">
        <v>210</v>
      </c>
      <c r="Q251">
        <v>23.9322702069013</v>
      </c>
      <c r="R251">
        <v>-7.9322702069013005</v>
      </c>
      <c r="S251" s="70">
        <f t="shared" si="26"/>
        <v>-0.33144662576197587</v>
      </c>
      <c r="T251">
        <f t="shared" si="27"/>
        <v>16</v>
      </c>
      <c r="U251" s="134" t="s">
        <v>1957</v>
      </c>
      <c r="Z251">
        <v>209</v>
      </c>
      <c r="AA251">
        <v>19.373268880621772</v>
      </c>
      <c r="AB251">
        <v>-7.3732688806217723</v>
      </c>
      <c r="AJ251">
        <v>211</v>
      </c>
      <c r="AK251">
        <v>53.275874999737724</v>
      </c>
      <c r="AL251">
        <v>-2.2758749997377237</v>
      </c>
      <c r="AT251">
        <v>211</v>
      </c>
      <c r="AU251">
        <v>49.2761259269475</v>
      </c>
      <c r="AV251">
        <v>1.7238740730524995</v>
      </c>
      <c r="BD251" s="152">
        <v>151.48426784527231</v>
      </c>
      <c r="BE251" s="152">
        <v>108.92642555323999</v>
      </c>
    </row>
    <row r="252" spans="1:57" ht="14.25" customHeight="1">
      <c r="A252" s="134" t="s">
        <v>398</v>
      </c>
      <c r="B252" s="135">
        <v>6832</v>
      </c>
      <c r="C252" s="135">
        <v>888100</v>
      </c>
      <c r="D252" s="145">
        <f t="shared" si="21"/>
        <v>519230.76923076919</v>
      </c>
      <c r="E252" s="141">
        <f t="shared" si="22"/>
        <v>129.99121779859485</v>
      </c>
      <c r="F252" s="135">
        <v>9</v>
      </c>
      <c r="G252" s="135">
        <v>0.39</v>
      </c>
      <c r="H252" s="135">
        <v>202500</v>
      </c>
      <c r="I252" s="134" t="s">
        <v>1815</v>
      </c>
      <c r="J252" s="138">
        <f t="shared" si="23"/>
        <v>0.39</v>
      </c>
      <c r="K252" s="140">
        <f t="shared" si="24"/>
        <v>519230.76923076919</v>
      </c>
      <c r="L252" s="134" t="s">
        <v>1971</v>
      </c>
      <c r="M252" s="134" t="s">
        <v>16</v>
      </c>
      <c r="N252" s="137">
        <f t="shared" si="25"/>
        <v>519230.76923076919</v>
      </c>
      <c r="P252">
        <v>211</v>
      </c>
      <c r="Q252">
        <v>51.812690013201731</v>
      </c>
      <c r="R252">
        <v>-0.81269001320173118</v>
      </c>
      <c r="S252" s="70">
        <f t="shared" si="26"/>
        <v>-1.5685153829972154E-2</v>
      </c>
      <c r="T252">
        <f t="shared" si="27"/>
        <v>51</v>
      </c>
      <c r="U252" s="134" t="s">
        <v>1958</v>
      </c>
      <c r="Z252">
        <v>210</v>
      </c>
      <c r="AA252">
        <v>26.305130515780366</v>
      </c>
      <c r="AB252">
        <v>-10.305130515780366</v>
      </c>
      <c r="AJ252">
        <v>212</v>
      </c>
      <c r="AK252">
        <v>31.093971651179665</v>
      </c>
      <c r="AL252">
        <v>4.9060283488203353</v>
      </c>
      <c r="AT252">
        <v>212</v>
      </c>
      <c r="AU252">
        <v>35.307869803200603</v>
      </c>
      <c r="AV252">
        <v>0.69213019679939691</v>
      </c>
      <c r="BD252" s="152">
        <v>27.951537198314089</v>
      </c>
      <c r="BE252" s="152">
        <v>31.154878459879999</v>
      </c>
    </row>
    <row r="253" spans="1:57" ht="14.25" customHeight="1">
      <c r="A253" s="134" t="s">
        <v>398</v>
      </c>
      <c r="B253" s="135">
        <v>77870</v>
      </c>
      <c r="C253" s="135">
        <v>13148700</v>
      </c>
      <c r="D253" s="145">
        <f t="shared" si="21"/>
        <v>29728225.806451615</v>
      </c>
      <c r="E253" s="141">
        <f t="shared" si="22"/>
        <v>168.85450109156287</v>
      </c>
      <c r="F253" s="135">
        <v>83</v>
      </c>
      <c r="G253" s="135">
        <v>0.62</v>
      </c>
      <c r="H253" s="135">
        <v>18431500</v>
      </c>
      <c r="I253" s="134" t="s">
        <v>1815</v>
      </c>
      <c r="J253" s="138">
        <f t="shared" si="23"/>
        <v>0.62</v>
      </c>
      <c r="K253" s="140">
        <f t="shared" si="24"/>
        <v>29728225.806451615</v>
      </c>
      <c r="L253" s="134" t="s">
        <v>1198</v>
      </c>
      <c r="M253" s="134" t="s">
        <v>7</v>
      </c>
      <c r="N253" s="137">
        <f t="shared" si="25"/>
        <v>29728225.806451615</v>
      </c>
      <c r="P253">
        <v>212</v>
      </c>
      <c r="Q253">
        <v>31.370315742653986</v>
      </c>
      <c r="R253">
        <v>4.629684257346014</v>
      </c>
      <c r="S253" s="70">
        <f t="shared" si="26"/>
        <v>0.14758169140934296</v>
      </c>
      <c r="T253">
        <f t="shared" si="27"/>
        <v>36</v>
      </c>
      <c r="U253" s="134" t="s">
        <v>1754</v>
      </c>
      <c r="Z253">
        <v>211</v>
      </c>
      <c r="AA253">
        <v>51.023855734973509</v>
      </c>
      <c r="AB253">
        <v>-2.3855734973508902E-2</v>
      </c>
      <c r="AJ253">
        <v>213</v>
      </c>
      <c r="AK253">
        <v>28.023946782220108</v>
      </c>
      <c r="AL253">
        <v>-8.0239467822201078</v>
      </c>
      <c r="AT253">
        <v>213</v>
      </c>
      <c r="AU253">
        <v>25.786596701215593</v>
      </c>
      <c r="AV253">
        <v>-5.7865967012155934</v>
      </c>
      <c r="BD253" s="152">
        <v>17.093819265459278</v>
      </c>
      <c r="BE253" s="152">
        <v>23.560338489359999</v>
      </c>
    </row>
    <row r="254" spans="1:57" ht="14.25" customHeight="1">
      <c r="A254" s="134" t="s">
        <v>398</v>
      </c>
      <c r="B254" s="135">
        <v>190028</v>
      </c>
      <c r="C254" s="135">
        <v>6456000</v>
      </c>
      <c r="D254" s="145">
        <f t="shared" si="21"/>
        <v>370448.54881266493</v>
      </c>
      <c r="E254" s="141">
        <f t="shared" si="22"/>
        <v>33.973940682425749</v>
      </c>
      <c r="F254" s="135">
        <v>157</v>
      </c>
      <c r="G254" s="135">
        <v>11.37</v>
      </c>
      <c r="H254" s="135">
        <v>4212000</v>
      </c>
      <c r="I254" s="134" t="s">
        <v>1815</v>
      </c>
      <c r="J254" s="138">
        <f t="shared" si="23"/>
        <v>11.37</v>
      </c>
      <c r="K254" s="140">
        <f t="shared" si="24"/>
        <v>370448.54881266493</v>
      </c>
      <c r="L254" s="134" t="s">
        <v>1436</v>
      </c>
      <c r="M254" s="134" t="s">
        <v>45</v>
      </c>
      <c r="N254" s="137">
        <f t="shared" si="25"/>
        <v>370448.54881266493</v>
      </c>
      <c r="P254">
        <v>213</v>
      </c>
      <c r="Q254">
        <v>24.441612838162346</v>
      </c>
      <c r="R254">
        <v>-4.4416128381623459</v>
      </c>
      <c r="S254" s="70">
        <f t="shared" si="26"/>
        <v>-0.18172339393361778</v>
      </c>
      <c r="T254">
        <f t="shared" si="27"/>
        <v>20</v>
      </c>
      <c r="U254" s="134" t="s">
        <v>1376</v>
      </c>
      <c r="Z254">
        <v>212</v>
      </c>
      <c r="AA254">
        <v>34.662029767009152</v>
      </c>
      <c r="AB254">
        <v>1.3379702329908483</v>
      </c>
      <c r="AJ254">
        <v>214</v>
      </c>
      <c r="AK254">
        <v>28.603492293197167</v>
      </c>
      <c r="AL254">
        <v>-4.6034922931971671</v>
      </c>
      <c r="AT254">
        <v>214</v>
      </c>
      <c r="AU254">
        <v>25.106740360370164</v>
      </c>
      <c r="AV254">
        <v>-1.1067403603701642</v>
      </c>
      <c r="BD254" s="152">
        <v>30.394831840979769</v>
      </c>
      <c r="BE254" s="152">
        <v>36.942757407240002</v>
      </c>
    </row>
    <row r="255" spans="1:57" ht="14.25" customHeight="1">
      <c r="A255" s="134" t="s">
        <v>398</v>
      </c>
      <c r="B255" s="135">
        <v>41960</v>
      </c>
      <c r="C255" s="135">
        <v>2348700</v>
      </c>
      <c r="D255" s="145">
        <f t="shared" si="21"/>
        <v>14607.721046077211</v>
      </c>
      <c r="E255" s="141">
        <f t="shared" si="22"/>
        <v>55.974737845567205</v>
      </c>
      <c r="F255" s="135">
        <v>40</v>
      </c>
      <c r="G255" s="135">
        <v>16.059999999999999</v>
      </c>
      <c r="H255" s="135">
        <v>234600</v>
      </c>
      <c r="I255" s="134" t="s">
        <v>1815</v>
      </c>
      <c r="J255" s="138">
        <f t="shared" si="23"/>
        <v>16.059999999999999</v>
      </c>
      <c r="K255" s="140">
        <f t="shared" si="24"/>
        <v>14607.721046077211</v>
      </c>
      <c r="L255" s="134" t="s">
        <v>1972</v>
      </c>
      <c r="M255" s="134" t="s">
        <v>158</v>
      </c>
      <c r="N255" s="137">
        <f t="shared" si="25"/>
        <v>14607.721046077211</v>
      </c>
      <c r="P255">
        <v>214</v>
      </c>
      <c r="Q255">
        <v>24.411254700136649</v>
      </c>
      <c r="R255">
        <v>-0.41125470013664867</v>
      </c>
      <c r="S255" s="70">
        <f t="shared" si="26"/>
        <v>-1.6846930040607316E-2</v>
      </c>
      <c r="T255">
        <f t="shared" si="27"/>
        <v>24</v>
      </c>
      <c r="U255" s="134" t="s">
        <v>1138</v>
      </c>
      <c r="Z255">
        <v>213</v>
      </c>
      <c r="AA255">
        <v>28.622277652822902</v>
      </c>
      <c r="AB255">
        <v>-8.6222776528229019</v>
      </c>
      <c r="AJ255">
        <v>215</v>
      </c>
      <c r="AK255">
        <v>23.343132527382011</v>
      </c>
      <c r="AL255">
        <v>8.6568674726179893</v>
      </c>
      <c r="AT255">
        <v>215</v>
      </c>
      <c r="AU255">
        <v>22.551531504439037</v>
      </c>
      <c r="AV255">
        <v>9.448468495560963</v>
      </c>
      <c r="BD255" s="152">
        <v>19.205384538818102</v>
      </c>
      <c r="BE255" s="152">
        <v>29.0208427934</v>
      </c>
    </row>
    <row r="256" spans="1:57" ht="14.25" customHeight="1">
      <c r="A256" s="134" t="s">
        <v>398</v>
      </c>
      <c r="B256" s="135">
        <v>5388</v>
      </c>
      <c r="C256" s="135">
        <v>394200</v>
      </c>
      <c r="D256" s="145">
        <f t="shared" si="21"/>
        <v>7200000</v>
      </c>
      <c r="E256" s="141">
        <f t="shared" si="22"/>
        <v>73.162583518930958</v>
      </c>
      <c r="F256" s="135">
        <v>9</v>
      </c>
      <c r="G256" s="135">
        <v>0.05</v>
      </c>
      <c r="H256" s="135">
        <v>360000</v>
      </c>
      <c r="I256" s="134" t="s">
        <v>1815</v>
      </c>
      <c r="J256" s="138">
        <f t="shared" si="23"/>
        <v>0.05</v>
      </c>
      <c r="K256" s="140">
        <f t="shared" si="24"/>
        <v>7200000</v>
      </c>
      <c r="L256" s="134" t="s">
        <v>1973</v>
      </c>
      <c r="M256" s="134" t="s">
        <v>32</v>
      </c>
      <c r="N256" s="137">
        <f t="shared" si="25"/>
        <v>7200000</v>
      </c>
      <c r="P256">
        <v>215</v>
      </c>
      <c r="Q256">
        <v>19.972556418138264</v>
      </c>
      <c r="R256">
        <v>12.027443581861736</v>
      </c>
      <c r="S256" s="70">
        <f t="shared" si="26"/>
        <v>0.60219850328918834</v>
      </c>
      <c r="T256">
        <f t="shared" si="27"/>
        <v>32</v>
      </c>
      <c r="U256" s="134" t="s">
        <v>1514</v>
      </c>
      <c r="Z256">
        <v>214</v>
      </c>
      <c r="AA256">
        <v>27.419233194964907</v>
      </c>
      <c r="AB256">
        <v>-3.4192331949649066</v>
      </c>
      <c r="AJ256">
        <v>216</v>
      </c>
      <c r="AK256">
        <v>25.226126269402435</v>
      </c>
      <c r="AL256">
        <v>-13.226126269402435</v>
      </c>
      <c r="AT256">
        <v>216</v>
      </c>
      <c r="AU256">
        <v>15.311225690942674</v>
      </c>
      <c r="AV256">
        <v>-3.311225690942674</v>
      </c>
      <c r="BD256" s="152">
        <v>3.1950776096397386</v>
      </c>
      <c r="BE256" s="152">
        <v>52.116729108320001</v>
      </c>
    </row>
    <row r="257" spans="1:57" ht="14.25" customHeight="1">
      <c r="A257" s="134" t="s">
        <v>398</v>
      </c>
      <c r="B257" s="135">
        <v>11368</v>
      </c>
      <c r="C257" s="135">
        <v>636200</v>
      </c>
      <c r="D257" s="145">
        <f t="shared" si="21"/>
        <v>4207317.0731707318</v>
      </c>
      <c r="E257" s="141">
        <f t="shared" si="22"/>
        <v>55.964109781843774</v>
      </c>
      <c r="F257" s="135">
        <v>15</v>
      </c>
      <c r="G257" s="135">
        <v>0.82</v>
      </c>
      <c r="H257" s="135">
        <v>3450000</v>
      </c>
      <c r="I257" s="134" t="s">
        <v>1815</v>
      </c>
      <c r="J257" s="138">
        <f t="shared" si="23"/>
        <v>0.82</v>
      </c>
      <c r="K257" s="140">
        <f t="shared" si="24"/>
        <v>4207317.0731707318</v>
      </c>
      <c r="L257" s="134" t="s">
        <v>1547</v>
      </c>
      <c r="M257" s="134" t="s">
        <v>12</v>
      </c>
      <c r="N257" s="137">
        <f t="shared" si="25"/>
        <v>4207317.0731707318</v>
      </c>
      <c r="P257">
        <v>216</v>
      </c>
      <c r="Q257">
        <v>17.155712085598491</v>
      </c>
      <c r="R257">
        <v>-5.1557120855984913</v>
      </c>
      <c r="S257" s="70">
        <f t="shared" si="26"/>
        <v>-0.30052451684162373</v>
      </c>
      <c r="T257">
        <f t="shared" si="27"/>
        <v>12</v>
      </c>
      <c r="U257" s="134" t="s">
        <v>1959</v>
      </c>
      <c r="Z257">
        <v>215</v>
      </c>
      <c r="AA257">
        <v>22.746273923329142</v>
      </c>
      <c r="AB257">
        <v>9.2537260766708584</v>
      </c>
      <c r="AJ257">
        <v>217</v>
      </c>
      <c r="AK257">
        <v>31.816604366473925</v>
      </c>
      <c r="AL257">
        <v>12.183395633526075</v>
      </c>
      <c r="AT257">
        <v>217</v>
      </c>
      <c r="AU257">
        <v>26.57483593697841</v>
      </c>
      <c r="AV257">
        <v>17.42516406302159</v>
      </c>
      <c r="BD257" s="152">
        <v>153.50031970889265</v>
      </c>
      <c r="BE257" s="152">
        <v>85.587415559959993</v>
      </c>
    </row>
    <row r="258" spans="1:57" ht="14.25" customHeight="1">
      <c r="A258" s="134" t="s">
        <v>398</v>
      </c>
      <c r="B258" s="135">
        <v>227537</v>
      </c>
      <c r="C258" s="135">
        <v>28208100</v>
      </c>
      <c r="D258" s="145">
        <f t="shared" si="21"/>
        <v>507317.07317073172</v>
      </c>
      <c r="E258" s="141">
        <f t="shared" si="22"/>
        <v>123.97148595613021</v>
      </c>
      <c r="F258" s="135">
        <v>221</v>
      </c>
      <c r="G258" s="135">
        <v>22.55</v>
      </c>
      <c r="H258" s="135">
        <v>11440000</v>
      </c>
      <c r="I258" s="134" t="s">
        <v>1815</v>
      </c>
      <c r="J258" s="138">
        <f t="shared" si="23"/>
        <v>22.55</v>
      </c>
      <c r="K258" s="140">
        <f t="shared" si="24"/>
        <v>507317.07317073172</v>
      </c>
      <c r="L258" s="134" t="s">
        <v>1974</v>
      </c>
      <c r="M258" s="134" t="s">
        <v>46</v>
      </c>
      <c r="N258" s="137">
        <f t="shared" si="25"/>
        <v>507317.07317073172</v>
      </c>
      <c r="P258">
        <v>217</v>
      </c>
      <c r="Q258">
        <v>27.072419485563696</v>
      </c>
      <c r="R258">
        <v>16.927580514436304</v>
      </c>
      <c r="S258" s="70">
        <f t="shared" si="26"/>
        <v>0.62527032441496022</v>
      </c>
      <c r="T258">
        <f t="shared" si="27"/>
        <v>44</v>
      </c>
      <c r="U258" s="134" t="s">
        <v>1960</v>
      </c>
      <c r="Z258">
        <v>216</v>
      </c>
      <c r="AA258">
        <v>20.871649900465997</v>
      </c>
      <c r="AB258">
        <v>-8.8716499004659966</v>
      </c>
      <c r="AJ258">
        <v>218</v>
      </c>
      <c r="AK258">
        <v>66.151183378741607</v>
      </c>
      <c r="AL258">
        <v>32.848816621258393</v>
      </c>
      <c r="AT258">
        <v>218</v>
      </c>
      <c r="AU258">
        <v>107.98106409292043</v>
      </c>
      <c r="AV258">
        <v>-8.9810640929204339</v>
      </c>
      <c r="BD258" s="152">
        <v>33.828179462010191</v>
      </c>
      <c r="BE258" s="152">
        <v>44.055598149239998</v>
      </c>
    </row>
    <row r="259" spans="1:57" ht="14.25" customHeight="1">
      <c r="A259" s="134" t="s">
        <v>398</v>
      </c>
      <c r="B259" s="135">
        <v>5893</v>
      </c>
      <c r="C259" s="135">
        <v>822700</v>
      </c>
      <c r="D259" s="145">
        <f t="shared" si="21"/>
        <v>865384.61538461538</v>
      </c>
      <c r="E259" s="141">
        <f t="shared" si="22"/>
        <v>139.60631257424063</v>
      </c>
      <c r="F259" s="135">
        <v>10</v>
      </c>
      <c r="G259" s="135">
        <v>0.26</v>
      </c>
      <c r="H259" s="135">
        <v>225000</v>
      </c>
      <c r="I259" s="134" t="s">
        <v>1815</v>
      </c>
      <c r="J259" s="138">
        <f t="shared" si="23"/>
        <v>0.26</v>
      </c>
      <c r="K259" s="140">
        <f t="shared" si="24"/>
        <v>865384.61538461538</v>
      </c>
      <c r="L259" s="134" t="s">
        <v>1017</v>
      </c>
      <c r="M259" s="134" t="s">
        <v>16</v>
      </c>
      <c r="N259" s="137">
        <f t="shared" si="25"/>
        <v>865384.61538461538</v>
      </c>
      <c r="P259">
        <v>218</v>
      </c>
      <c r="Q259">
        <v>91.013404491193882</v>
      </c>
      <c r="R259">
        <v>7.9865955088061185</v>
      </c>
      <c r="S259" s="70">
        <f t="shared" si="26"/>
        <v>8.7751859777741553E-2</v>
      </c>
      <c r="T259">
        <f t="shared" si="27"/>
        <v>99</v>
      </c>
      <c r="U259" s="134" t="s">
        <v>1961</v>
      </c>
      <c r="Z259">
        <v>217</v>
      </c>
      <c r="AA259">
        <v>19.363381046180418</v>
      </c>
      <c r="AB259">
        <v>24.636618953819582</v>
      </c>
      <c r="AJ259">
        <v>219</v>
      </c>
      <c r="AK259">
        <v>156.5175262638374</v>
      </c>
      <c r="AL259">
        <v>-18.517526263837397</v>
      </c>
      <c r="AT259">
        <v>219</v>
      </c>
      <c r="AU259">
        <v>51.355106911271925</v>
      </c>
      <c r="AV259">
        <v>86.644893088728082</v>
      </c>
      <c r="BD259" s="152">
        <v>7.1070193052738642</v>
      </c>
      <c r="BE259" s="152">
        <v>18.032538564799999</v>
      </c>
    </row>
    <row r="260" spans="1:57" ht="14.25" customHeight="1">
      <c r="A260" s="134" t="s">
        <v>398</v>
      </c>
      <c r="B260" s="135">
        <v>6324</v>
      </c>
      <c r="C260" s="135">
        <v>782600</v>
      </c>
      <c r="D260" s="145">
        <f t="shared" si="21"/>
        <v>4753125</v>
      </c>
      <c r="E260" s="141">
        <f t="shared" si="22"/>
        <v>123.75079063883618</v>
      </c>
      <c r="F260" s="135">
        <v>9</v>
      </c>
      <c r="G260" s="135">
        <v>0.16</v>
      </c>
      <c r="H260" s="135">
        <v>760500</v>
      </c>
      <c r="I260" s="134" t="s">
        <v>1815</v>
      </c>
      <c r="J260" s="138">
        <f t="shared" si="23"/>
        <v>0.16</v>
      </c>
      <c r="K260" s="140">
        <f t="shared" si="24"/>
        <v>4753125</v>
      </c>
      <c r="L260" s="134" t="s">
        <v>1975</v>
      </c>
      <c r="M260" s="134" t="s">
        <v>28</v>
      </c>
      <c r="N260" s="137">
        <f t="shared" si="25"/>
        <v>4753125</v>
      </c>
      <c r="P260">
        <v>219</v>
      </c>
      <c r="Q260">
        <v>112.95809456358056</v>
      </c>
      <c r="R260">
        <v>25.041905436419441</v>
      </c>
      <c r="S260" s="70">
        <f t="shared" si="26"/>
        <v>0.22169199589608996</v>
      </c>
      <c r="T260">
        <f t="shared" si="27"/>
        <v>138</v>
      </c>
      <c r="U260" s="134" t="s">
        <v>1038</v>
      </c>
      <c r="Z260">
        <v>218</v>
      </c>
      <c r="AA260">
        <v>93.342480160175541</v>
      </c>
      <c r="AB260">
        <v>5.6575198398244595</v>
      </c>
      <c r="AJ260">
        <v>220</v>
      </c>
      <c r="AK260">
        <v>68.672566186177221</v>
      </c>
      <c r="AL260">
        <v>-12.672566186177221</v>
      </c>
      <c r="AT260">
        <v>220</v>
      </c>
      <c r="AU260">
        <v>54.315109458068747</v>
      </c>
      <c r="AV260">
        <v>1.684890541931253</v>
      </c>
      <c r="BD260" s="152">
        <v>8.4544773007246317</v>
      </c>
      <c r="BE260" s="152">
        <v>20.136759988199998</v>
      </c>
    </row>
    <row r="261" spans="1:57" ht="14.25" customHeight="1">
      <c r="A261" s="134" t="s">
        <v>398</v>
      </c>
      <c r="B261" s="135">
        <v>24054</v>
      </c>
      <c r="C261" s="135">
        <v>89682100</v>
      </c>
      <c r="D261" s="145">
        <f t="shared" si="21"/>
        <v>663354.48630412086</v>
      </c>
      <c r="E261" s="141">
        <f t="shared" si="22"/>
        <v>3728.3653446412241</v>
      </c>
      <c r="F261" s="135">
        <v>446</v>
      </c>
      <c r="G261" s="135">
        <v>24.898</v>
      </c>
      <c r="H261" s="135">
        <v>16516200</v>
      </c>
      <c r="I261" s="134" t="s">
        <v>1815</v>
      </c>
      <c r="J261" s="138">
        <f t="shared" si="23"/>
        <v>24.898</v>
      </c>
      <c r="K261" s="140">
        <f t="shared" si="24"/>
        <v>663354.48630412086</v>
      </c>
      <c r="L261" s="134" t="s">
        <v>1976</v>
      </c>
      <c r="M261" s="134" t="s">
        <v>27</v>
      </c>
      <c r="N261" s="137">
        <f t="shared" si="25"/>
        <v>663354.48630412086</v>
      </c>
      <c r="P261">
        <v>220</v>
      </c>
      <c r="Q261">
        <v>63.486268027346824</v>
      </c>
      <c r="R261">
        <v>-7.4862680273468243</v>
      </c>
      <c r="S261" s="70">
        <f t="shared" si="26"/>
        <v>-0.11791948495259008</v>
      </c>
      <c r="T261">
        <f t="shared" si="27"/>
        <v>56</v>
      </c>
      <c r="U261" s="134" t="s">
        <v>1962</v>
      </c>
      <c r="Z261">
        <v>219</v>
      </c>
      <c r="AA261">
        <v>122.04893868725816</v>
      </c>
      <c r="AB261">
        <v>15.951061312741842</v>
      </c>
      <c r="AJ261">
        <v>221</v>
      </c>
      <c r="AK261">
        <v>25.2168129010741</v>
      </c>
      <c r="AL261">
        <v>-8.2168129010740998</v>
      </c>
      <c r="AT261">
        <v>221</v>
      </c>
      <c r="AU261">
        <v>22.525256863246945</v>
      </c>
      <c r="AV261">
        <v>-5.5252568632469448</v>
      </c>
      <c r="BD261" s="152">
        <v>16.85965735771326</v>
      </c>
      <c r="BE261" s="152">
        <v>22.999946173920002</v>
      </c>
    </row>
    <row r="262" spans="1:57" ht="14.25" customHeight="1">
      <c r="A262" s="134" t="s">
        <v>398</v>
      </c>
      <c r="B262" s="135">
        <v>36121</v>
      </c>
      <c r="C262" s="135">
        <v>12480100</v>
      </c>
      <c r="D262" s="145">
        <f t="shared" si="21"/>
        <v>11157142.857142856</v>
      </c>
      <c r="E262" s="141">
        <f t="shared" si="22"/>
        <v>345.50815315190607</v>
      </c>
      <c r="F262" s="135">
        <v>57</v>
      </c>
      <c r="G262" s="135">
        <v>0.28000000000000003</v>
      </c>
      <c r="H262" s="135">
        <v>3124000</v>
      </c>
      <c r="I262" s="134" t="s">
        <v>1815</v>
      </c>
      <c r="J262" s="138">
        <f t="shared" si="23"/>
        <v>0.28000000000000003</v>
      </c>
      <c r="K262" s="140">
        <f t="shared" si="24"/>
        <v>11157142.857142856</v>
      </c>
      <c r="L262" s="134" t="s">
        <v>1977</v>
      </c>
      <c r="M262" s="134" t="s">
        <v>24</v>
      </c>
      <c r="N262" s="137">
        <f t="shared" si="25"/>
        <v>11157142.857142856</v>
      </c>
      <c r="P262">
        <v>221</v>
      </c>
      <c r="Q262">
        <v>21.047674677776001</v>
      </c>
      <c r="R262">
        <v>-4.0476746777760013</v>
      </c>
      <c r="S262" s="70">
        <f t="shared" si="26"/>
        <v>-0.19230982708269881</v>
      </c>
      <c r="T262">
        <f t="shared" si="27"/>
        <v>17</v>
      </c>
      <c r="U262" s="134" t="s">
        <v>1963</v>
      </c>
      <c r="Z262">
        <v>220</v>
      </c>
      <c r="AA262">
        <v>66.7522412504523</v>
      </c>
      <c r="AB262">
        <v>-10.7522412504523</v>
      </c>
      <c r="AJ262">
        <v>222</v>
      </c>
      <c r="AK262">
        <v>75.105563691514988</v>
      </c>
      <c r="AL262">
        <v>1.8944363084850124</v>
      </c>
      <c r="AT262">
        <v>222</v>
      </c>
      <c r="AU262">
        <v>56.719239127145336</v>
      </c>
      <c r="AV262">
        <v>20.280760872854664</v>
      </c>
      <c r="BD262" s="152">
        <v>29.539319256977873</v>
      </c>
      <c r="BE262" s="152">
        <v>28.043576446359999</v>
      </c>
    </row>
    <row r="263" spans="1:57" ht="14.25" customHeight="1">
      <c r="A263" s="134" t="s">
        <v>398</v>
      </c>
      <c r="B263" s="135">
        <v>15792</v>
      </c>
      <c r="C263" s="135">
        <v>1259000</v>
      </c>
      <c r="D263" s="145">
        <f t="shared" si="21"/>
        <v>2052142.8571428573</v>
      </c>
      <c r="E263" s="141">
        <f t="shared" si="22"/>
        <v>79.72391084093212</v>
      </c>
      <c r="F263" s="135">
        <v>17</v>
      </c>
      <c r="G263" s="135">
        <v>0.7</v>
      </c>
      <c r="H263" s="135">
        <v>1436500</v>
      </c>
      <c r="I263" s="134" t="s">
        <v>1815</v>
      </c>
      <c r="J263" s="138">
        <f t="shared" si="23"/>
        <v>0.7</v>
      </c>
      <c r="K263" s="140">
        <f t="shared" si="24"/>
        <v>2052142.8571428573</v>
      </c>
      <c r="L263" s="134" t="s">
        <v>1978</v>
      </c>
      <c r="M263" s="134" t="s">
        <v>28</v>
      </c>
      <c r="N263" s="137">
        <f t="shared" si="25"/>
        <v>2052142.8571428573</v>
      </c>
      <c r="P263">
        <v>222</v>
      </c>
      <c r="Q263">
        <v>68.525089485201534</v>
      </c>
      <c r="R263">
        <v>8.4749105147984665</v>
      </c>
      <c r="S263" s="70">
        <f t="shared" si="26"/>
        <v>0.12367602258481811</v>
      </c>
      <c r="T263">
        <f t="shared" si="27"/>
        <v>77</v>
      </c>
      <c r="U263" s="134" t="s">
        <v>1751</v>
      </c>
      <c r="Z263">
        <v>221</v>
      </c>
      <c r="AA263">
        <v>20.939338635504214</v>
      </c>
      <c r="AB263">
        <v>-3.9393386355042139</v>
      </c>
      <c r="AJ263">
        <v>223</v>
      </c>
      <c r="AK263">
        <v>31.200228717107528</v>
      </c>
      <c r="AL263">
        <v>-19.200228717107528</v>
      </c>
      <c r="AT263">
        <v>223</v>
      </c>
      <c r="AU263">
        <v>19.254885117368509</v>
      </c>
      <c r="AV263">
        <v>-7.2548851173685094</v>
      </c>
      <c r="BD263" s="152">
        <v>72.516245535661412</v>
      </c>
      <c r="BE263" s="152">
        <v>231.51456809971998</v>
      </c>
    </row>
    <row r="264" spans="1:57" ht="14.25" customHeight="1">
      <c r="A264" s="134" t="s">
        <v>398</v>
      </c>
      <c r="B264" s="135">
        <v>24516</v>
      </c>
      <c r="C264" s="135">
        <v>1368900</v>
      </c>
      <c r="D264" s="145">
        <f t="shared" si="21"/>
        <v>746357.14285714296</v>
      </c>
      <c r="E264" s="141">
        <f t="shared" si="22"/>
        <v>55.837004405286343</v>
      </c>
      <c r="F264" s="135">
        <v>32</v>
      </c>
      <c r="G264" s="135">
        <v>1.4</v>
      </c>
      <c r="H264" s="135">
        <v>1044900</v>
      </c>
      <c r="I264" s="134" t="s">
        <v>1815</v>
      </c>
      <c r="J264" s="138">
        <f t="shared" si="23"/>
        <v>1.4</v>
      </c>
      <c r="K264" s="140">
        <f t="shared" si="24"/>
        <v>746357.14285714296</v>
      </c>
      <c r="L264" s="134" t="s">
        <v>1979</v>
      </c>
      <c r="M264" s="134" t="s">
        <v>175</v>
      </c>
      <c r="N264" s="137">
        <f t="shared" si="25"/>
        <v>746357.14285714296</v>
      </c>
      <c r="P264">
        <v>223</v>
      </c>
      <c r="Q264">
        <v>22.759473164704751</v>
      </c>
      <c r="R264">
        <v>-10.759473164704751</v>
      </c>
      <c r="S264" s="70">
        <f t="shared" si="26"/>
        <v>-0.47274702216703657</v>
      </c>
      <c r="T264">
        <f t="shared" si="27"/>
        <v>12</v>
      </c>
      <c r="U264" s="134" t="s">
        <v>1964</v>
      </c>
      <c r="Z264">
        <v>222</v>
      </c>
      <c r="AA264">
        <v>73.704075106153212</v>
      </c>
      <c r="AB264">
        <v>3.295924893846788</v>
      </c>
      <c r="AJ264">
        <v>224</v>
      </c>
      <c r="AK264">
        <v>25.19564615487333</v>
      </c>
      <c r="AL264">
        <v>-15.19564615487333</v>
      </c>
      <c r="AT264">
        <v>224</v>
      </c>
      <c r="AU264">
        <v>17.669374737933097</v>
      </c>
      <c r="AV264">
        <v>-7.6693747379330972</v>
      </c>
      <c r="BD264" s="152">
        <v>2.085889625579656</v>
      </c>
      <c r="BE264" s="152">
        <v>13.84419715476</v>
      </c>
    </row>
    <row r="265" spans="1:57" ht="14.25" customHeight="1">
      <c r="A265" s="134" t="s">
        <v>398</v>
      </c>
      <c r="B265" s="135">
        <v>1024</v>
      </c>
      <c r="C265" s="135">
        <v>16507500</v>
      </c>
      <c r="D265" s="145">
        <f t="shared" si="21"/>
        <v>531914.89361702127</v>
      </c>
      <c r="E265" s="141">
        <f t="shared" si="22"/>
        <v>16120.60546875</v>
      </c>
      <c r="F265" s="135">
        <v>1</v>
      </c>
      <c r="G265" s="135">
        <v>11.28</v>
      </c>
      <c r="H265" s="135">
        <v>6000000</v>
      </c>
      <c r="I265" s="134" t="s">
        <v>1815</v>
      </c>
      <c r="J265" s="138">
        <f t="shared" si="23"/>
        <v>11.28</v>
      </c>
      <c r="K265" s="140">
        <f t="shared" si="24"/>
        <v>531914.89361702127</v>
      </c>
      <c r="L265" s="134" t="s">
        <v>1980</v>
      </c>
      <c r="M265" s="134" t="s">
        <v>81</v>
      </c>
      <c r="N265" s="137">
        <f t="shared" si="25"/>
        <v>531914.89361702127</v>
      </c>
      <c r="P265">
        <v>224</v>
      </c>
      <c r="Q265">
        <v>18.411980657019161</v>
      </c>
      <c r="R265">
        <v>-8.4119806570191606</v>
      </c>
      <c r="S265" s="70">
        <f t="shared" si="26"/>
        <v>-0.45687537988001736</v>
      </c>
      <c r="T265">
        <f t="shared" si="27"/>
        <v>10</v>
      </c>
      <c r="U265" s="134" t="s">
        <v>1532</v>
      </c>
      <c r="Z265">
        <v>223</v>
      </c>
      <c r="AA265">
        <v>17.447080762968906</v>
      </c>
      <c r="AB265">
        <v>-5.4470807629689055</v>
      </c>
      <c r="AJ265">
        <v>225</v>
      </c>
      <c r="AK265">
        <v>40.048351963953053</v>
      </c>
      <c r="AL265">
        <v>7.9516480360469473</v>
      </c>
      <c r="AT265">
        <v>225</v>
      </c>
      <c r="AU265">
        <v>47.496018986183138</v>
      </c>
      <c r="AV265">
        <v>0.50398101381686189</v>
      </c>
      <c r="BD265" s="152">
        <v>2.2307002790541666</v>
      </c>
      <c r="BE265" s="152">
        <v>34.0811866954</v>
      </c>
    </row>
    <row r="266" spans="1:57" ht="14.25" customHeight="1">
      <c r="A266" s="134" t="s">
        <v>398</v>
      </c>
      <c r="B266" s="135">
        <v>23409</v>
      </c>
      <c r="C266" s="135">
        <v>4438300</v>
      </c>
      <c r="D266" s="145">
        <f t="shared" si="21"/>
        <v>29283571.428571425</v>
      </c>
      <c r="E266" s="141">
        <f t="shared" si="22"/>
        <v>189.59801785638001</v>
      </c>
      <c r="F266" s="135">
        <v>24</v>
      </c>
      <c r="G266" s="135">
        <v>0.14000000000000001</v>
      </c>
      <c r="H266" s="135">
        <v>4099700</v>
      </c>
      <c r="I266" s="134" t="s">
        <v>1815</v>
      </c>
      <c r="J266" s="138">
        <f t="shared" si="23"/>
        <v>0.14000000000000001</v>
      </c>
      <c r="K266" s="140">
        <f t="shared" si="24"/>
        <v>29283571.428571425</v>
      </c>
      <c r="L266" s="134" t="s">
        <v>1247</v>
      </c>
      <c r="M266" s="134" t="s">
        <v>7</v>
      </c>
      <c r="N266" s="137">
        <f t="shared" si="25"/>
        <v>29283571.428571425</v>
      </c>
      <c r="P266">
        <v>225</v>
      </c>
      <c r="Q266">
        <v>43.160821316828368</v>
      </c>
      <c r="R266">
        <v>4.8391786831716317</v>
      </c>
      <c r="S266" s="70">
        <f t="shared" si="26"/>
        <v>0.11211970800205416</v>
      </c>
      <c r="T266">
        <f t="shared" si="27"/>
        <v>48</v>
      </c>
      <c r="U266" s="134" t="s">
        <v>1965</v>
      </c>
      <c r="Z266">
        <v>224</v>
      </c>
      <c r="AA266">
        <v>22.551003109675722</v>
      </c>
      <c r="AB266">
        <v>-12.551003109675722</v>
      </c>
      <c r="AJ266">
        <v>226</v>
      </c>
      <c r="AK266">
        <v>21.441512048704908</v>
      </c>
      <c r="AL266">
        <v>-15.441512048704908</v>
      </c>
      <c r="AT266">
        <v>226</v>
      </c>
      <c r="AU266">
        <v>14.242176227439357</v>
      </c>
      <c r="AV266">
        <v>-8.2421762274393569</v>
      </c>
      <c r="BD266" s="152">
        <v>30.383534555956935</v>
      </c>
      <c r="BE266" s="152">
        <v>33.135864983920001</v>
      </c>
    </row>
    <row r="267" spans="1:57" ht="14.25" customHeight="1">
      <c r="A267" s="134" t="s">
        <v>398</v>
      </c>
      <c r="B267" s="135">
        <v>13608</v>
      </c>
      <c r="C267" s="135">
        <v>3603200</v>
      </c>
      <c r="D267" s="145">
        <f t="shared" si="21"/>
        <v>21023846.153846152</v>
      </c>
      <c r="E267" s="141">
        <f t="shared" si="22"/>
        <v>264.78542034097592</v>
      </c>
      <c r="F267" s="135">
        <v>16</v>
      </c>
      <c r="G267" s="135">
        <v>0.13</v>
      </c>
      <c r="H267" s="135">
        <v>2733100</v>
      </c>
      <c r="I267" s="134" t="s">
        <v>1815</v>
      </c>
      <c r="J267" s="138">
        <f t="shared" si="23"/>
        <v>0.13</v>
      </c>
      <c r="K267" s="140">
        <f t="shared" si="24"/>
        <v>21023846.153846152</v>
      </c>
      <c r="L267" s="134" t="s">
        <v>1245</v>
      </c>
      <c r="M267" s="134" t="s">
        <v>7</v>
      </c>
      <c r="N267" s="137">
        <f t="shared" si="25"/>
        <v>21023846.153846152</v>
      </c>
      <c r="P267">
        <v>226</v>
      </c>
      <c r="Q267">
        <v>14.377874056288196</v>
      </c>
      <c r="R267">
        <v>-8.3778740562881957</v>
      </c>
      <c r="S267" s="70">
        <f t="shared" si="26"/>
        <v>-0.58269212983014784</v>
      </c>
      <c r="T267">
        <f t="shared" si="27"/>
        <v>6</v>
      </c>
      <c r="U267" s="134" t="s">
        <v>1966</v>
      </c>
      <c r="Z267">
        <v>225</v>
      </c>
      <c r="AA267">
        <v>45.92601653375479</v>
      </c>
      <c r="AB267">
        <v>2.0739834662452097</v>
      </c>
      <c r="AJ267">
        <v>227</v>
      </c>
      <c r="AK267">
        <v>58.589998300902835</v>
      </c>
      <c r="AL267">
        <v>23.410001699097165</v>
      </c>
      <c r="AT267">
        <v>227</v>
      </c>
      <c r="AU267">
        <v>61.902733184823099</v>
      </c>
      <c r="AV267">
        <v>20.097266815176901</v>
      </c>
      <c r="BD267" s="152">
        <v>48.579352624098128</v>
      </c>
      <c r="BE267" s="152">
        <v>49.052796638519993</v>
      </c>
    </row>
    <row r="268" spans="1:57" ht="14.25" customHeight="1">
      <c r="A268" s="134" t="s">
        <v>398</v>
      </c>
      <c r="B268" s="135">
        <v>9222</v>
      </c>
      <c r="C268" s="135">
        <v>2968800</v>
      </c>
      <c r="D268" s="145">
        <f t="shared" si="21"/>
        <v>17081666.666666668</v>
      </c>
      <c r="E268" s="141">
        <f t="shared" si="22"/>
        <v>321.92582953806118</v>
      </c>
      <c r="F268" s="135">
        <v>6</v>
      </c>
      <c r="G268" s="135">
        <v>0.12</v>
      </c>
      <c r="H268" s="135">
        <v>2049800</v>
      </c>
      <c r="I268" s="134" t="s">
        <v>1815</v>
      </c>
      <c r="J268" s="138">
        <f t="shared" si="23"/>
        <v>0.12</v>
      </c>
      <c r="K268" s="140">
        <f t="shared" si="24"/>
        <v>17081666.666666668</v>
      </c>
      <c r="L268" s="134" t="s">
        <v>1981</v>
      </c>
      <c r="M268" s="134" t="s">
        <v>7</v>
      </c>
      <c r="N268" s="137">
        <f t="shared" si="25"/>
        <v>17081666.666666668</v>
      </c>
      <c r="P268">
        <v>227</v>
      </c>
      <c r="Q268">
        <v>61.72371368313491</v>
      </c>
      <c r="R268">
        <v>20.27628631686509</v>
      </c>
      <c r="S268" s="70">
        <f t="shared" si="26"/>
        <v>0.32850075128265144</v>
      </c>
      <c r="T268">
        <f t="shared" si="27"/>
        <v>82</v>
      </c>
      <c r="U268" s="134" t="s">
        <v>1967</v>
      </c>
      <c r="Z268">
        <v>226</v>
      </c>
      <c r="AA268">
        <v>17.000331437016158</v>
      </c>
      <c r="AB268">
        <v>-11.000331437016158</v>
      </c>
      <c r="AJ268">
        <v>228</v>
      </c>
      <c r="AK268">
        <v>23.142048438474703</v>
      </c>
      <c r="AL268">
        <v>-13.142048438474703</v>
      </c>
      <c r="AT268">
        <v>228</v>
      </c>
      <c r="AU268">
        <v>14.070569977153493</v>
      </c>
      <c r="AV268">
        <v>-4.0705699771534931</v>
      </c>
      <c r="BD268" s="152">
        <v>22.556570086955187</v>
      </c>
      <c r="BE268" s="152">
        <v>33.344641209480002</v>
      </c>
    </row>
    <row r="269" spans="1:57" ht="14.25" customHeight="1">
      <c r="A269" s="134" t="s">
        <v>398</v>
      </c>
      <c r="B269" s="135">
        <v>67689</v>
      </c>
      <c r="C269" s="135">
        <v>5829100</v>
      </c>
      <c r="D269" s="145">
        <f t="shared" si="21"/>
        <v>1090728.4768211921</v>
      </c>
      <c r="E269" s="141">
        <f t="shared" si="22"/>
        <v>86.115912482087197</v>
      </c>
      <c r="F269" s="135">
        <v>61</v>
      </c>
      <c r="G269" s="135">
        <v>3.02</v>
      </c>
      <c r="H269" s="135">
        <v>3294000</v>
      </c>
      <c r="I269" s="134" t="s">
        <v>1815</v>
      </c>
      <c r="J269" s="138">
        <f t="shared" si="23"/>
        <v>3.02</v>
      </c>
      <c r="K269" s="140">
        <f t="shared" si="24"/>
        <v>1090728.4768211921</v>
      </c>
      <c r="L269" s="134" t="s">
        <v>1701</v>
      </c>
      <c r="M269" s="134" t="s">
        <v>13</v>
      </c>
      <c r="N269" s="137">
        <f t="shared" si="25"/>
        <v>1090728.4768211921</v>
      </c>
      <c r="P269">
        <v>228</v>
      </c>
      <c r="Q269">
        <v>15.273815191585566</v>
      </c>
      <c r="R269">
        <v>-5.273815191585566</v>
      </c>
      <c r="S269" s="70">
        <f t="shared" si="26"/>
        <v>-0.34528473242827645</v>
      </c>
      <c r="T269">
        <f t="shared" si="27"/>
        <v>10</v>
      </c>
      <c r="U269" s="134" t="s">
        <v>1141</v>
      </c>
      <c r="Z269">
        <v>227</v>
      </c>
      <c r="AA269">
        <v>16.221413267116162</v>
      </c>
      <c r="AB269">
        <v>65.778586732883838</v>
      </c>
      <c r="AJ269">
        <v>229</v>
      </c>
      <c r="AK269">
        <v>49.807491967279688</v>
      </c>
      <c r="AL269">
        <v>-19.807491967279688</v>
      </c>
      <c r="AT269">
        <v>229</v>
      </c>
      <c r="AU269">
        <v>38.88368425293713</v>
      </c>
      <c r="AV269">
        <v>-8.8836842529371296</v>
      </c>
      <c r="BD269" s="152">
        <v>4.7756704869253568</v>
      </c>
      <c r="BE269" s="152">
        <v>16.9935963456</v>
      </c>
    </row>
    <row r="270" spans="1:57" ht="14.25" customHeight="1">
      <c r="A270" s="134" t="s">
        <v>398</v>
      </c>
      <c r="B270" s="135">
        <v>102501</v>
      </c>
      <c r="C270" s="135">
        <v>9571400</v>
      </c>
      <c r="D270" s="145">
        <f t="shared" si="21"/>
        <v>386740.33149171271</v>
      </c>
      <c r="E270" s="141">
        <f t="shared" si="22"/>
        <v>93.378601184378695</v>
      </c>
      <c r="F270" s="135">
        <v>100</v>
      </c>
      <c r="G270" s="135">
        <v>10.86</v>
      </c>
      <c r="H270" s="135">
        <v>4200000</v>
      </c>
      <c r="I270" s="134" t="s">
        <v>1815</v>
      </c>
      <c r="J270" s="138">
        <f t="shared" si="23"/>
        <v>10.86</v>
      </c>
      <c r="K270" s="140">
        <f t="shared" si="24"/>
        <v>386740.33149171271</v>
      </c>
      <c r="L270" s="134" t="s">
        <v>1304</v>
      </c>
      <c r="M270" s="134" t="s">
        <v>62</v>
      </c>
      <c r="N270" s="137">
        <f t="shared" si="25"/>
        <v>386740.33149171271</v>
      </c>
      <c r="P270">
        <v>229</v>
      </c>
      <c r="Q270">
        <v>44.181742727349729</v>
      </c>
      <c r="R270">
        <v>-14.181742727349729</v>
      </c>
      <c r="S270" s="70">
        <f t="shared" si="26"/>
        <v>-0.32098649469005291</v>
      </c>
      <c r="T270">
        <f t="shared" si="27"/>
        <v>30</v>
      </c>
      <c r="U270" s="134" t="s">
        <v>1187</v>
      </c>
      <c r="Z270">
        <v>228</v>
      </c>
      <c r="AA270">
        <v>15.100664467135488</v>
      </c>
      <c r="AB270">
        <v>-5.1006644671354877</v>
      </c>
      <c r="AJ270">
        <v>230</v>
      </c>
      <c r="AK270">
        <v>26.551164581570589</v>
      </c>
      <c r="AL270">
        <v>-9.551164581570589</v>
      </c>
      <c r="AT270">
        <v>230</v>
      </c>
      <c r="AU270">
        <v>20.332966488781615</v>
      </c>
      <c r="AV270">
        <v>-3.3329664887816151</v>
      </c>
      <c r="BD270" s="152">
        <v>17.397818935164633</v>
      </c>
      <c r="BE270" s="152">
        <v>25.164404003919998</v>
      </c>
    </row>
    <row r="271" spans="1:57" ht="14.25" customHeight="1">
      <c r="A271" s="134" t="s">
        <v>398</v>
      </c>
      <c r="B271" s="135">
        <v>12140</v>
      </c>
      <c r="C271" s="135">
        <v>2972800</v>
      </c>
      <c r="D271" s="145">
        <f t="shared" si="21"/>
        <v>5978846.153846154</v>
      </c>
      <c r="E271" s="141">
        <f t="shared" si="22"/>
        <v>244.87644151565075</v>
      </c>
      <c r="F271" s="135">
        <v>14</v>
      </c>
      <c r="G271" s="135">
        <v>0.26</v>
      </c>
      <c r="H271" s="135">
        <v>1554500</v>
      </c>
      <c r="I271" s="134" t="s">
        <v>1815</v>
      </c>
      <c r="J271" s="138">
        <f t="shared" si="23"/>
        <v>0.26</v>
      </c>
      <c r="K271" s="140">
        <f t="shared" si="24"/>
        <v>5978846.153846154</v>
      </c>
      <c r="L271" s="134" t="s">
        <v>1203</v>
      </c>
      <c r="M271" s="134" t="s">
        <v>7</v>
      </c>
      <c r="N271" s="137">
        <f t="shared" si="25"/>
        <v>5978846.153846154</v>
      </c>
      <c r="P271">
        <v>230</v>
      </c>
      <c r="Q271">
        <v>20.639051040748857</v>
      </c>
      <c r="R271">
        <v>-3.639051040748857</v>
      </c>
      <c r="S271" s="70">
        <f t="shared" si="26"/>
        <v>-0.17631871899362384</v>
      </c>
      <c r="T271">
        <f t="shared" si="27"/>
        <v>17</v>
      </c>
      <c r="U271" s="134" t="s">
        <v>1534</v>
      </c>
      <c r="Z271">
        <v>229</v>
      </c>
      <c r="AA271">
        <v>12.461149382433987</v>
      </c>
      <c r="AB271">
        <v>17.538850617566013</v>
      </c>
      <c r="AJ271">
        <v>231</v>
      </c>
      <c r="AK271">
        <v>25.033932213899455</v>
      </c>
      <c r="AL271">
        <v>-13.033932213899455</v>
      </c>
      <c r="AT271">
        <v>231</v>
      </c>
      <c r="AU271">
        <v>16.606893934727804</v>
      </c>
      <c r="AV271">
        <v>-4.606893934727804</v>
      </c>
      <c r="BD271" s="152">
        <v>20.413167010350193</v>
      </c>
      <c r="BE271" s="152">
        <v>29.216398644400002</v>
      </c>
    </row>
    <row r="272" spans="1:57" ht="14.25" customHeight="1">
      <c r="A272" s="134" t="s">
        <v>398</v>
      </c>
      <c r="B272" s="135">
        <v>44724</v>
      </c>
      <c r="C272" s="135">
        <v>24019700</v>
      </c>
      <c r="D272" s="145">
        <f t="shared" si="21"/>
        <v>36299375</v>
      </c>
      <c r="E272" s="141">
        <f t="shared" si="22"/>
        <v>537.06511045523655</v>
      </c>
      <c r="F272" s="135">
        <v>68</v>
      </c>
      <c r="G272" s="135">
        <v>0.32</v>
      </c>
      <c r="H272" s="135">
        <v>11615800</v>
      </c>
      <c r="I272" s="134" t="s">
        <v>1815</v>
      </c>
      <c r="J272" s="138">
        <f t="shared" si="23"/>
        <v>0.32</v>
      </c>
      <c r="K272" s="140">
        <f t="shared" si="24"/>
        <v>36299375</v>
      </c>
      <c r="L272" s="134" t="s">
        <v>1227</v>
      </c>
      <c r="M272" s="134" t="s">
        <v>7</v>
      </c>
      <c r="N272" s="137">
        <f t="shared" si="25"/>
        <v>36299375</v>
      </c>
      <c r="P272">
        <v>231</v>
      </c>
      <c r="Q272">
        <v>17.743959239235544</v>
      </c>
      <c r="R272">
        <v>-5.7439592392355436</v>
      </c>
      <c r="S272" s="70">
        <f t="shared" si="26"/>
        <v>-0.32371350507469993</v>
      </c>
      <c r="T272">
        <f t="shared" si="27"/>
        <v>12</v>
      </c>
      <c r="U272" s="134" t="s">
        <v>1069</v>
      </c>
      <c r="Z272">
        <v>230</v>
      </c>
      <c r="AA272">
        <v>23.48680662207515</v>
      </c>
      <c r="AB272">
        <v>-6.4868066220751501</v>
      </c>
      <c r="AJ272">
        <v>232</v>
      </c>
      <c r="AK272">
        <v>25.745558221169311</v>
      </c>
      <c r="AL272">
        <v>-16.745558221169311</v>
      </c>
      <c r="AT272">
        <v>232</v>
      </c>
      <c r="AU272">
        <v>19.804189334790724</v>
      </c>
      <c r="AV272">
        <v>-10.804189334790724</v>
      </c>
      <c r="BD272" s="152">
        <v>35.198232027506627</v>
      </c>
      <c r="BE272" s="152">
        <v>40.267696707439995</v>
      </c>
    </row>
    <row r="273" spans="1:57" ht="14.25" customHeight="1">
      <c r="A273" s="134" t="s">
        <v>398</v>
      </c>
      <c r="B273" s="135">
        <v>10386</v>
      </c>
      <c r="C273" s="135">
        <v>838400</v>
      </c>
      <c r="D273" s="145">
        <f t="shared" si="21"/>
        <v>3122608.6956521738</v>
      </c>
      <c r="E273" s="141">
        <f t="shared" si="22"/>
        <v>80.72405160793376</v>
      </c>
      <c r="F273" s="135">
        <v>12</v>
      </c>
      <c r="G273" s="135">
        <v>0.23</v>
      </c>
      <c r="H273" s="135">
        <v>718200</v>
      </c>
      <c r="I273" s="134" t="s">
        <v>1815</v>
      </c>
      <c r="J273" s="138">
        <f t="shared" si="23"/>
        <v>0.23</v>
      </c>
      <c r="K273" s="140">
        <f t="shared" si="24"/>
        <v>3122608.6956521738</v>
      </c>
      <c r="L273" s="134" t="s">
        <v>1982</v>
      </c>
      <c r="M273" s="134" t="s">
        <v>13</v>
      </c>
      <c r="N273" s="137">
        <f t="shared" si="25"/>
        <v>3122608.6956521738</v>
      </c>
      <c r="P273">
        <v>232</v>
      </c>
      <c r="Q273">
        <v>19.88501907442015</v>
      </c>
      <c r="R273">
        <v>-10.88501907442015</v>
      </c>
      <c r="S273" s="70">
        <f t="shared" si="26"/>
        <v>-0.54739796998346901</v>
      </c>
      <c r="T273">
        <f t="shared" si="27"/>
        <v>9</v>
      </c>
      <c r="U273" s="134" t="s">
        <v>1968</v>
      </c>
      <c r="Z273">
        <v>231</v>
      </c>
      <c r="AA273">
        <v>17.584989340366924</v>
      </c>
      <c r="AB273">
        <v>-5.5849893403669242</v>
      </c>
      <c r="AJ273">
        <v>233</v>
      </c>
      <c r="AK273">
        <v>29.929800610137363</v>
      </c>
      <c r="AL273">
        <v>-2.929800610137363</v>
      </c>
      <c r="AT273">
        <v>233</v>
      </c>
      <c r="AU273">
        <v>29.813185463903977</v>
      </c>
      <c r="AV273">
        <v>-2.8131854639039773</v>
      </c>
      <c r="BD273" s="152">
        <v>3.4343746469415901</v>
      </c>
      <c r="BE273" s="152">
        <v>16.829222103839999</v>
      </c>
    </row>
    <row r="274" spans="1:57" ht="14.25" customHeight="1">
      <c r="A274" s="134" t="s">
        <v>398</v>
      </c>
      <c r="B274" s="135">
        <v>66013</v>
      </c>
      <c r="C274" s="135">
        <v>17044900</v>
      </c>
      <c r="D274" s="145">
        <f t="shared" si="21"/>
        <v>7644571.4285714291</v>
      </c>
      <c r="E274" s="141">
        <f t="shared" si="22"/>
        <v>258.20520200566557</v>
      </c>
      <c r="F274" s="135">
        <v>64</v>
      </c>
      <c r="G274" s="135">
        <v>0.35</v>
      </c>
      <c r="H274" s="135">
        <v>2675600</v>
      </c>
      <c r="I274" s="134" t="s">
        <v>1815</v>
      </c>
      <c r="J274" s="138">
        <f t="shared" si="23"/>
        <v>0.35</v>
      </c>
      <c r="K274" s="140">
        <f t="shared" si="24"/>
        <v>7644571.4285714291</v>
      </c>
      <c r="L274" s="134" t="s">
        <v>1183</v>
      </c>
      <c r="M274" s="134" t="s">
        <v>24</v>
      </c>
      <c r="N274" s="137">
        <f t="shared" si="25"/>
        <v>7644571.4285714291</v>
      </c>
      <c r="P274">
        <v>233</v>
      </c>
      <c r="Q274">
        <v>27.724993645858856</v>
      </c>
      <c r="R274">
        <v>-0.72499364585885573</v>
      </c>
      <c r="S274" s="70">
        <f t="shared" si="26"/>
        <v>-2.6149461208880904E-2</v>
      </c>
      <c r="T274">
        <f t="shared" si="27"/>
        <v>27</v>
      </c>
      <c r="U274" s="134" t="s">
        <v>1969</v>
      </c>
      <c r="Z274">
        <v>232</v>
      </c>
      <c r="AA274">
        <v>22.785777638885289</v>
      </c>
      <c r="AB274">
        <v>-13.785777638885289</v>
      </c>
      <c r="AJ274">
        <v>234</v>
      </c>
      <c r="AK274">
        <v>53.011714007152136</v>
      </c>
      <c r="AL274">
        <v>40.988285992847864</v>
      </c>
      <c r="AT274">
        <v>234</v>
      </c>
      <c r="AU274">
        <v>138.19854362890288</v>
      </c>
      <c r="AV274">
        <v>-44.198543628902883</v>
      </c>
      <c r="BD274" s="152">
        <v>12.241121835196415</v>
      </c>
      <c r="BE274" s="152">
        <v>19.539500658720002</v>
      </c>
    </row>
    <row r="275" spans="1:57" ht="14.25" customHeight="1">
      <c r="A275" s="134" t="s">
        <v>398</v>
      </c>
      <c r="B275" s="135">
        <v>26375</v>
      </c>
      <c r="C275" s="135">
        <v>1689600</v>
      </c>
      <c r="D275" s="145">
        <f t="shared" ref="D275:D338" si="28">K275</f>
        <v>345205.47945205483</v>
      </c>
      <c r="E275" s="141">
        <f t="shared" ref="E275:E338" si="29">C275/B275</f>
        <v>64.060663507108998</v>
      </c>
      <c r="F275" s="135">
        <v>24</v>
      </c>
      <c r="G275" s="135">
        <v>0.73</v>
      </c>
      <c r="H275" s="135">
        <v>252000</v>
      </c>
      <c r="I275" s="134" t="s">
        <v>1815</v>
      </c>
      <c r="J275" s="138">
        <f t="shared" ref="J275:J338" si="30">IF(I275="Acres",1,1/43560)*G275</f>
        <v>0.73</v>
      </c>
      <c r="K275" s="140">
        <f t="shared" ref="K275:K338" si="31">H275/J275</f>
        <v>345205.47945205483</v>
      </c>
      <c r="L275" s="134" t="s">
        <v>1983</v>
      </c>
      <c r="M275" s="134" t="s">
        <v>11</v>
      </c>
      <c r="N275" s="137">
        <f t="shared" si="25"/>
        <v>345205.47945205483</v>
      </c>
      <c r="P275">
        <v>234</v>
      </c>
      <c r="Q275">
        <v>99.699410094145009</v>
      </c>
      <c r="R275">
        <v>-5.6994100941450085</v>
      </c>
      <c r="S275" s="70">
        <f t="shared" si="26"/>
        <v>-5.7165935974577191E-2</v>
      </c>
      <c r="T275">
        <f t="shared" si="27"/>
        <v>94</v>
      </c>
      <c r="U275" s="134" t="s">
        <v>1970</v>
      </c>
      <c r="Z275">
        <v>233</v>
      </c>
      <c r="AA275">
        <v>26.46571159807754</v>
      </c>
      <c r="AB275">
        <v>0.53428840192245985</v>
      </c>
      <c r="AJ275">
        <v>235</v>
      </c>
      <c r="AK275">
        <v>23.691113834922657</v>
      </c>
      <c r="AL275">
        <v>-14.691113834922657</v>
      </c>
      <c r="AT275">
        <v>235</v>
      </c>
      <c r="AU275">
        <v>15.398260439891487</v>
      </c>
      <c r="AV275">
        <v>-6.3982604398914873</v>
      </c>
      <c r="BD275" s="152">
        <v>3.1611857545712363</v>
      </c>
      <c r="BE275" s="152">
        <v>65.82285838448</v>
      </c>
    </row>
    <row r="276" spans="1:57" ht="14.25" customHeight="1">
      <c r="A276" s="134" t="s">
        <v>398</v>
      </c>
      <c r="B276" s="135">
        <v>14565</v>
      </c>
      <c r="C276" s="135">
        <v>2274400</v>
      </c>
      <c r="D276" s="145">
        <f t="shared" si="28"/>
        <v>3125000</v>
      </c>
      <c r="E276" s="141">
        <f t="shared" si="29"/>
        <v>156.15516649502231</v>
      </c>
      <c r="F276" s="135">
        <v>15</v>
      </c>
      <c r="G276" s="135">
        <v>0.24</v>
      </c>
      <c r="H276" s="135">
        <v>750000</v>
      </c>
      <c r="I276" s="134" t="s">
        <v>1815</v>
      </c>
      <c r="J276" s="138">
        <f t="shared" si="30"/>
        <v>0.24</v>
      </c>
      <c r="K276" s="140">
        <f t="shared" si="31"/>
        <v>3125000</v>
      </c>
      <c r="L276" s="134" t="s">
        <v>1984</v>
      </c>
      <c r="M276" s="134" t="s">
        <v>62</v>
      </c>
      <c r="N276" s="137">
        <f t="shared" ref="N276:N339" si="32">H276/(G276*IF(I276="Acres",1,1/43560))</f>
        <v>3125000</v>
      </c>
      <c r="P276">
        <v>235</v>
      </c>
      <c r="Q276">
        <v>16.310312917442221</v>
      </c>
      <c r="R276">
        <v>-7.3103129174422214</v>
      </c>
      <c r="S276" s="70">
        <f t="shared" si="26"/>
        <v>-0.44820188027322178</v>
      </c>
      <c r="T276">
        <f t="shared" si="27"/>
        <v>9</v>
      </c>
      <c r="U276" s="134" t="s">
        <v>1971</v>
      </c>
      <c r="Z276">
        <v>234</v>
      </c>
      <c r="AA276">
        <v>95.514602116605587</v>
      </c>
      <c r="AB276">
        <v>-1.5146021166055874</v>
      </c>
      <c r="AJ276">
        <v>236</v>
      </c>
      <c r="AK276">
        <v>75.594515528752765</v>
      </c>
      <c r="AL276">
        <v>7.4054844712472345</v>
      </c>
      <c r="AT276">
        <v>236</v>
      </c>
      <c r="AU276">
        <v>73.726321721265336</v>
      </c>
      <c r="AV276">
        <v>9.2736782787346641</v>
      </c>
      <c r="BD276" s="152">
        <v>5.6486425114170888</v>
      </c>
      <c r="BE276" s="152">
        <v>17.814641774959998</v>
      </c>
    </row>
    <row r="277" spans="1:57" ht="14.25" customHeight="1">
      <c r="A277" s="134" t="s">
        <v>398</v>
      </c>
      <c r="B277" s="135">
        <v>13056</v>
      </c>
      <c r="C277" s="135">
        <v>2333300</v>
      </c>
      <c r="D277" s="145">
        <f t="shared" si="28"/>
        <v>242307.69230769231</v>
      </c>
      <c r="E277" s="141">
        <f t="shared" si="29"/>
        <v>178.71476715686273</v>
      </c>
      <c r="F277" s="135">
        <v>15</v>
      </c>
      <c r="G277" s="135">
        <v>1.82</v>
      </c>
      <c r="H277" s="135">
        <v>441000</v>
      </c>
      <c r="I277" s="134" t="s">
        <v>1815</v>
      </c>
      <c r="J277" s="138">
        <f t="shared" si="30"/>
        <v>1.82</v>
      </c>
      <c r="K277" s="140">
        <f t="shared" si="31"/>
        <v>242307.69230769231</v>
      </c>
      <c r="L277" s="134" t="s">
        <v>1985</v>
      </c>
      <c r="M277" s="134" t="s">
        <v>10</v>
      </c>
      <c r="N277" s="137">
        <f t="shared" si="32"/>
        <v>242307.69230769231</v>
      </c>
      <c r="P277">
        <v>236</v>
      </c>
      <c r="Q277">
        <v>77.997423311348967</v>
      </c>
      <c r="R277">
        <v>5.0025766886510326</v>
      </c>
      <c r="S277" s="70">
        <f t="shared" si="26"/>
        <v>6.4137717327940699E-2</v>
      </c>
      <c r="T277">
        <f t="shared" si="27"/>
        <v>83</v>
      </c>
      <c r="U277" s="134" t="s">
        <v>1198</v>
      </c>
      <c r="Z277">
        <v>235</v>
      </c>
      <c r="AA277">
        <v>20.130216234152318</v>
      </c>
      <c r="AB277">
        <v>-11.130216234152318</v>
      </c>
      <c r="AJ277">
        <v>237</v>
      </c>
      <c r="AK277">
        <v>47.26197906917519</v>
      </c>
      <c r="AL277">
        <v>109.7380209308248</v>
      </c>
      <c r="AT277">
        <v>237</v>
      </c>
      <c r="AU277">
        <v>165.81729693447977</v>
      </c>
      <c r="AV277">
        <v>-8.8172969344797707</v>
      </c>
      <c r="BD277" s="152">
        <v>28.271969282598111</v>
      </c>
      <c r="BE277" s="152">
        <v>28.032230097879996</v>
      </c>
    </row>
    <row r="278" spans="1:57" ht="14.25" customHeight="1">
      <c r="A278" s="134" t="s">
        <v>398</v>
      </c>
      <c r="B278" s="135">
        <v>9792</v>
      </c>
      <c r="C278" s="135">
        <v>858500</v>
      </c>
      <c r="D278" s="145">
        <f t="shared" si="28"/>
        <v>3098333.3333333335</v>
      </c>
      <c r="E278" s="141">
        <f t="shared" si="29"/>
        <v>87.673611111111114</v>
      </c>
      <c r="F278" s="135">
        <v>11</v>
      </c>
      <c r="G278" s="135">
        <v>0.3</v>
      </c>
      <c r="H278" s="135">
        <v>929500</v>
      </c>
      <c r="I278" s="134" t="s">
        <v>1815</v>
      </c>
      <c r="J278" s="138">
        <f t="shared" si="30"/>
        <v>0.3</v>
      </c>
      <c r="K278" s="140">
        <f t="shared" si="31"/>
        <v>3098333.3333333335</v>
      </c>
      <c r="L278" s="134" t="s">
        <v>1051</v>
      </c>
      <c r="M278" s="134" t="s">
        <v>28</v>
      </c>
      <c r="N278" s="137">
        <f t="shared" si="32"/>
        <v>3098333.3333333335</v>
      </c>
      <c r="P278">
        <v>237</v>
      </c>
      <c r="Q278">
        <v>111.27767051217555</v>
      </c>
      <c r="R278">
        <v>45.722329487824453</v>
      </c>
      <c r="S278" s="70">
        <f t="shared" si="26"/>
        <v>0.41088503450314146</v>
      </c>
      <c r="T278">
        <f t="shared" si="27"/>
        <v>157</v>
      </c>
      <c r="U278" s="134" t="s">
        <v>1436</v>
      </c>
      <c r="Z278">
        <v>236</v>
      </c>
      <c r="AA278">
        <v>48.60414748042303</v>
      </c>
      <c r="AB278">
        <v>34.39585251957697</v>
      </c>
      <c r="AJ278">
        <v>238</v>
      </c>
      <c r="AK278">
        <v>29.874343735091347</v>
      </c>
      <c r="AL278">
        <v>10.125656264908653</v>
      </c>
      <c r="AT278">
        <v>238</v>
      </c>
      <c r="AU278">
        <v>44.241247808512512</v>
      </c>
      <c r="AV278">
        <v>-4.2412478085125116</v>
      </c>
      <c r="BD278" s="152">
        <v>6.7105873035635017</v>
      </c>
      <c r="BE278" s="152">
        <v>14.923908725399999</v>
      </c>
    </row>
    <row r="279" spans="1:57" ht="14.25" customHeight="1">
      <c r="A279" s="134" t="s">
        <v>398</v>
      </c>
      <c r="B279" s="135">
        <v>25400</v>
      </c>
      <c r="C279" s="135">
        <v>2709300</v>
      </c>
      <c r="D279" s="145">
        <f t="shared" si="28"/>
        <v>459930.31358885014</v>
      </c>
      <c r="E279" s="141">
        <f t="shared" si="29"/>
        <v>106.66535433070867</v>
      </c>
      <c r="F279" s="135">
        <v>20</v>
      </c>
      <c r="G279" s="135">
        <v>2.87</v>
      </c>
      <c r="H279" s="135">
        <v>1320000</v>
      </c>
      <c r="I279" s="134" t="s">
        <v>1815</v>
      </c>
      <c r="J279" s="138">
        <f t="shared" si="30"/>
        <v>2.87</v>
      </c>
      <c r="K279" s="140">
        <f t="shared" si="31"/>
        <v>459930.31358885014</v>
      </c>
      <c r="L279" s="134" t="s">
        <v>1658</v>
      </c>
      <c r="M279" s="134" t="s">
        <v>98</v>
      </c>
      <c r="N279" s="137">
        <f t="shared" si="32"/>
        <v>459930.31358885014</v>
      </c>
      <c r="P279">
        <v>238</v>
      </c>
      <c r="Q279">
        <v>35.487506665347617</v>
      </c>
      <c r="R279">
        <v>4.5124933346523832</v>
      </c>
      <c r="S279" s="70">
        <f t="shared" si="26"/>
        <v>0.12715723810088592</v>
      </c>
      <c r="T279">
        <f t="shared" si="27"/>
        <v>40</v>
      </c>
      <c r="U279" s="134" t="s">
        <v>1972</v>
      </c>
      <c r="Z279">
        <v>237</v>
      </c>
      <c r="AA279">
        <v>111.2334165031267</v>
      </c>
      <c r="AB279">
        <v>45.766583496873295</v>
      </c>
      <c r="AJ279">
        <v>239</v>
      </c>
      <c r="AK279">
        <v>21.600262645210677</v>
      </c>
      <c r="AL279">
        <v>-12.600262645210677</v>
      </c>
      <c r="AT279">
        <v>239</v>
      </c>
      <c r="AU279">
        <v>14.212617256098252</v>
      </c>
      <c r="AV279">
        <v>-5.2126172560982518</v>
      </c>
      <c r="BD279" s="152">
        <v>25.008080936910201</v>
      </c>
      <c r="BE279" s="152">
        <v>37.702930509520002</v>
      </c>
    </row>
    <row r="280" spans="1:57" ht="14.25" customHeight="1">
      <c r="A280" s="134" t="s">
        <v>398</v>
      </c>
      <c r="B280" s="135">
        <v>6000</v>
      </c>
      <c r="C280" s="135">
        <v>1394800</v>
      </c>
      <c r="D280" s="145">
        <f t="shared" si="28"/>
        <v>19986000</v>
      </c>
      <c r="E280" s="141">
        <f t="shared" si="29"/>
        <v>232.46666666666667</v>
      </c>
      <c r="F280" s="135">
        <v>9</v>
      </c>
      <c r="G280" s="135">
        <v>0.1</v>
      </c>
      <c r="H280" s="135">
        <v>1998600</v>
      </c>
      <c r="I280" s="134" t="s">
        <v>1815</v>
      </c>
      <c r="J280" s="138">
        <f t="shared" si="30"/>
        <v>0.1</v>
      </c>
      <c r="K280" s="140">
        <f t="shared" si="31"/>
        <v>19986000</v>
      </c>
      <c r="L280" s="134" t="s">
        <v>1986</v>
      </c>
      <c r="M280" s="134" t="s">
        <v>7</v>
      </c>
      <c r="N280" s="137">
        <f t="shared" si="32"/>
        <v>19986000</v>
      </c>
      <c r="P280">
        <v>239</v>
      </c>
      <c r="Q280">
        <v>14.454198649122443</v>
      </c>
      <c r="R280">
        <v>-5.4541986491224428</v>
      </c>
      <c r="S280" s="70">
        <f t="shared" si="26"/>
        <v>-0.37734355127695601</v>
      </c>
      <c r="T280">
        <f t="shared" si="27"/>
        <v>9</v>
      </c>
      <c r="U280" s="134" t="s">
        <v>1973</v>
      </c>
      <c r="Z280">
        <v>238</v>
      </c>
      <c r="AA280">
        <v>39.193982664989541</v>
      </c>
      <c r="AB280">
        <v>0.80601733501045913</v>
      </c>
      <c r="AJ280">
        <v>240</v>
      </c>
      <c r="AK280">
        <v>22.624733161327907</v>
      </c>
      <c r="AL280">
        <v>-7.6247331613279066</v>
      </c>
      <c r="AT280">
        <v>240</v>
      </c>
      <c r="AU280">
        <v>19.122690828870788</v>
      </c>
      <c r="AV280">
        <v>-4.1226908288707875</v>
      </c>
      <c r="BD280" s="152">
        <v>7.0803166315835293</v>
      </c>
      <c r="BE280" s="152">
        <v>16.62749170272</v>
      </c>
    </row>
    <row r="281" spans="1:57" ht="14.25" customHeight="1">
      <c r="A281" s="134" t="s">
        <v>398</v>
      </c>
      <c r="B281" s="135">
        <v>5072</v>
      </c>
      <c r="C281" s="135">
        <v>372100</v>
      </c>
      <c r="D281" s="145">
        <f t="shared" si="28"/>
        <v>1866666.6666666667</v>
      </c>
      <c r="E281" s="141">
        <f t="shared" si="29"/>
        <v>73.363564668769712</v>
      </c>
      <c r="F281" s="135">
        <v>10</v>
      </c>
      <c r="G281" s="135">
        <v>0.09</v>
      </c>
      <c r="H281" s="135">
        <v>168000</v>
      </c>
      <c r="I281" s="134" t="s">
        <v>1815</v>
      </c>
      <c r="J281" s="138">
        <f t="shared" si="30"/>
        <v>0.09</v>
      </c>
      <c r="K281" s="140">
        <f t="shared" si="31"/>
        <v>1866666.6666666667</v>
      </c>
      <c r="L281" s="134" t="s">
        <v>1987</v>
      </c>
      <c r="M281" s="134" t="s">
        <v>11</v>
      </c>
      <c r="N281" s="137">
        <f t="shared" si="32"/>
        <v>1866666.6666666667</v>
      </c>
      <c r="P281">
        <v>240</v>
      </c>
      <c r="Q281">
        <v>17.70246648047145</v>
      </c>
      <c r="R281">
        <v>-2.7024664804714504</v>
      </c>
      <c r="S281" s="70">
        <f t="shared" si="26"/>
        <v>-0.15266044895227948</v>
      </c>
      <c r="T281">
        <f t="shared" si="27"/>
        <v>15</v>
      </c>
      <c r="U281" s="134" t="s">
        <v>1547</v>
      </c>
      <c r="Z281">
        <v>239</v>
      </c>
      <c r="AA281">
        <v>10.514363960504971</v>
      </c>
      <c r="AB281">
        <v>-1.514363960504971</v>
      </c>
      <c r="AJ281">
        <v>241</v>
      </c>
      <c r="AK281">
        <v>139.34621507592541</v>
      </c>
      <c r="AL281">
        <v>81.653784924074586</v>
      </c>
      <c r="AT281">
        <v>241</v>
      </c>
      <c r="AU281">
        <v>196.61528182430004</v>
      </c>
      <c r="AV281">
        <v>24.384718175699959</v>
      </c>
      <c r="BD281" s="152">
        <v>2.6538349544548647</v>
      </c>
      <c r="BE281" s="152">
        <v>14.38902606604</v>
      </c>
    </row>
    <row r="282" spans="1:57" ht="14.25" customHeight="1">
      <c r="A282" s="134" t="s">
        <v>398</v>
      </c>
      <c r="B282" s="135">
        <v>20675</v>
      </c>
      <c r="C282" s="135">
        <v>3627200</v>
      </c>
      <c r="D282" s="145">
        <f t="shared" si="28"/>
        <v>8487692.307692308</v>
      </c>
      <c r="E282" s="141">
        <f t="shared" si="29"/>
        <v>175.43893591293832</v>
      </c>
      <c r="F282" s="135">
        <v>16</v>
      </c>
      <c r="G282" s="135">
        <v>0.26</v>
      </c>
      <c r="H282" s="135">
        <v>2206800</v>
      </c>
      <c r="I282" s="134" t="s">
        <v>1815</v>
      </c>
      <c r="J282" s="138">
        <f t="shared" si="30"/>
        <v>0.26</v>
      </c>
      <c r="K282" s="140">
        <f t="shared" si="31"/>
        <v>8487692.307692308</v>
      </c>
      <c r="L282" s="134" t="s">
        <v>1988</v>
      </c>
      <c r="M282" s="134" t="s">
        <v>24</v>
      </c>
      <c r="N282" s="137">
        <f t="shared" si="32"/>
        <v>8487692.307692308</v>
      </c>
      <c r="P282">
        <v>241</v>
      </c>
      <c r="Q282">
        <v>181.45184889968496</v>
      </c>
      <c r="R282">
        <v>39.548151100315039</v>
      </c>
      <c r="S282" s="70">
        <f t="shared" si="26"/>
        <v>0.21795397148132176</v>
      </c>
      <c r="T282">
        <f t="shared" si="27"/>
        <v>221</v>
      </c>
      <c r="U282" s="134" t="s">
        <v>1974</v>
      </c>
      <c r="Z282">
        <v>240</v>
      </c>
      <c r="AA282">
        <v>17.092852085343601</v>
      </c>
      <c r="AB282">
        <v>-2.0928520853436012</v>
      </c>
      <c r="AJ282">
        <v>242</v>
      </c>
      <c r="AK282">
        <v>23.414252794616594</v>
      </c>
      <c r="AL282">
        <v>-13.414252794616594</v>
      </c>
      <c r="AT282">
        <v>242</v>
      </c>
      <c r="AU282">
        <v>14.627263937410982</v>
      </c>
      <c r="AV282">
        <v>-4.6272639374109819</v>
      </c>
      <c r="BD282" s="152">
        <v>21.454571284273268</v>
      </c>
      <c r="BE282" s="152">
        <v>27.691356366240001</v>
      </c>
    </row>
    <row r="283" spans="1:57" ht="14.25" customHeight="1">
      <c r="A283" s="134" t="s">
        <v>398</v>
      </c>
      <c r="B283" s="135">
        <v>29412</v>
      </c>
      <c r="C283" s="135">
        <v>3777800</v>
      </c>
      <c r="D283" s="145">
        <f t="shared" si="28"/>
        <v>721387.28323699418</v>
      </c>
      <c r="E283" s="141">
        <f t="shared" si="29"/>
        <v>128.44417244662043</v>
      </c>
      <c r="F283" s="135">
        <v>24</v>
      </c>
      <c r="G283" s="135">
        <v>1.73</v>
      </c>
      <c r="H283" s="135">
        <v>1248000</v>
      </c>
      <c r="I283" s="134" t="s">
        <v>1815</v>
      </c>
      <c r="J283" s="138">
        <f t="shared" si="30"/>
        <v>1.73</v>
      </c>
      <c r="K283" s="140">
        <f t="shared" si="31"/>
        <v>721387.28323699418</v>
      </c>
      <c r="L283" s="134" t="s">
        <v>1279</v>
      </c>
      <c r="M283" s="134" t="s">
        <v>72</v>
      </c>
      <c r="N283" s="137">
        <f t="shared" si="32"/>
        <v>721387.28323699418</v>
      </c>
      <c r="P283">
        <v>242</v>
      </c>
      <c r="Q283">
        <v>15.732821984896281</v>
      </c>
      <c r="R283">
        <v>-5.7328219848962814</v>
      </c>
      <c r="S283" s="70">
        <f t="shared" si="26"/>
        <v>-0.364386121599791</v>
      </c>
      <c r="T283">
        <f t="shared" si="27"/>
        <v>10</v>
      </c>
      <c r="U283" s="134" t="s">
        <v>1017</v>
      </c>
      <c r="Z283">
        <v>241</v>
      </c>
      <c r="AA283">
        <v>184.55167757023847</v>
      </c>
      <c r="AB283">
        <v>36.448322429761532</v>
      </c>
      <c r="AJ283">
        <v>243</v>
      </c>
      <c r="AK283">
        <v>23.244495490086429</v>
      </c>
      <c r="AL283">
        <v>-14.244495490086429</v>
      </c>
      <c r="AT283">
        <v>243</v>
      </c>
      <c r="AU283">
        <v>14.981150510966996</v>
      </c>
      <c r="AV283">
        <v>-5.9811505109669962</v>
      </c>
      <c r="BD283" s="152">
        <v>6.0697231349954537</v>
      </c>
      <c r="BE283" s="152">
        <v>19.873646403639999</v>
      </c>
    </row>
    <row r="284" spans="1:57" ht="14.25" customHeight="1">
      <c r="A284" s="134" t="s">
        <v>398</v>
      </c>
      <c r="B284" s="135">
        <v>13908</v>
      </c>
      <c r="C284" s="135">
        <v>4629000</v>
      </c>
      <c r="D284" s="145">
        <f t="shared" si="28"/>
        <v>1520329.9176686609</v>
      </c>
      <c r="E284" s="141">
        <f t="shared" si="29"/>
        <v>332.83002588438308</v>
      </c>
      <c r="F284" s="135">
        <v>24</v>
      </c>
      <c r="G284" s="135">
        <v>67532</v>
      </c>
      <c r="H284" s="135">
        <v>2357000</v>
      </c>
      <c r="I284" s="134" t="s">
        <v>1819</v>
      </c>
      <c r="J284" s="138">
        <f t="shared" si="30"/>
        <v>1.5503213957759412</v>
      </c>
      <c r="K284" s="140">
        <f t="shared" si="31"/>
        <v>1520329.9176686609</v>
      </c>
      <c r="L284" s="134" t="s">
        <v>1093</v>
      </c>
      <c r="M284" s="134" t="s">
        <v>97</v>
      </c>
      <c r="N284" s="137">
        <f t="shared" si="32"/>
        <v>1520329.9176686609</v>
      </c>
      <c r="P284">
        <v>243</v>
      </c>
      <c r="Q284">
        <v>15.825316198495832</v>
      </c>
      <c r="R284">
        <v>-6.8253161984958322</v>
      </c>
      <c r="S284" s="70">
        <f t="shared" si="26"/>
        <v>-0.43129098419812717</v>
      </c>
      <c r="T284">
        <f t="shared" si="27"/>
        <v>9</v>
      </c>
      <c r="U284" s="134" t="s">
        <v>1975</v>
      </c>
      <c r="Z284">
        <v>242</v>
      </c>
      <c r="AA284">
        <v>19.166990999469046</v>
      </c>
      <c r="AB284">
        <v>-9.1669909994690464</v>
      </c>
      <c r="AJ284">
        <v>244</v>
      </c>
      <c r="AK284">
        <v>399.58712626514222</v>
      </c>
      <c r="AL284">
        <v>46.412873734857783</v>
      </c>
      <c r="AT284">
        <v>244</v>
      </c>
      <c r="AU284">
        <v>29.538943896461497</v>
      </c>
      <c r="AV284">
        <v>416.46105610353851</v>
      </c>
      <c r="BD284" s="152">
        <v>13.273282875918991</v>
      </c>
      <c r="BE284" s="152">
        <v>20.30624396308</v>
      </c>
    </row>
    <row r="285" spans="1:57" ht="14.25" customHeight="1">
      <c r="A285" s="134" t="s">
        <v>398</v>
      </c>
      <c r="B285" s="135">
        <v>6883</v>
      </c>
      <c r="C285" s="135">
        <v>10900900</v>
      </c>
      <c r="D285" s="145">
        <f t="shared" si="28"/>
        <v>643786.98224852071</v>
      </c>
      <c r="E285" s="141">
        <f t="shared" si="29"/>
        <v>1583.7425541188436</v>
      </c>
      <c r="F285" s="135">
        <v>163</v>
      </c>
      <c r="G285" s="135">
        <v>16.899999999999999</v>
      </c>
      <c r="H285" s="135">
        <v>10880000</v>
      </c>
      <c r="I285" s="134" t="s">
        <v>1815</v>
      </c>
      <c r="J285" s="138">
        <f t="shared" si="30"/>
        <v>16.899999999999999</v>
      </c>
      <c r="K285" s="140">
        <f t="shared" si="31"/>
        <v>643786.98224852071</v>
      </c>
      <c r="L285" s="134" t="s">
        <v>1989</v>
      </c>
      <c r="M285" s="134" t="s">
        <v>69</v>
      </c>
      <c r="N285" s="137">
        <f t="shared" si="32"/>
        <v>643786.98224852071</v>
      </c>
      <c r="P285">
        <v>244</v>
      </c>
      <c r="Q285">
        <v>242.48679565309033</v>
      </c>
      <c r="R285">
        <v>203.51320434690967</v>
      </c>
      <c r="S285" s="70">
        <f t="shared" si="26"/>
        <v>0.8392754079610274</v>
      </c>
      <c r="T285">
        <f t="shared" si="27"/>
        <v>446</v>
      </c>
      <c r="U285" s="134" t="s">
        <v>1976</v>
      </c>
      <c r="Z285">
        <v>243</v>
      </c>
      <c r="AA285">
        <v>14.757647895522808</v>
      </c>
      <c r="AB285">
        <v>-5.7576478955228083</v>
      </c>
      <c r="AJ285">
        <v>245</v>
      </c>
      <c r="AK285">
        <v>72.764098226785904</v>
      </c>
      <c r="AL285">
        <v>-15.764098226785904</v>
      </c>
      <c r="AT285">
        <v>245</v>
      </c>
      <c r="AU285">
        <v>39.446946873492635</v>
      </c>
      <c r="AV285">
        <v>17.553053126507365</v>
      </c>
      <c r="BD285" s="152">
        <v>14.501605865674417</v>
      </c>
      <c r="BE285" s="152">
        <v>24.026204536639998</v>
      </c>
    </row>
    <row r="286" spans="1:57" ht="14.25" customHeight="1">
      <c r="A286" s="134" t="s">
        <v>398</v>
      </c>
      <c r="B286" s="135">
        <v>14976</v>
      </c>
      <c r="C286" s="135">
        <v>1703300</v>
      </c>
      <c r="D286" s="145">
        <f t="shared" si="28"/>
        <v>3134677.4193548388</v>
      </c>
      <c r="E286" s="141">
        <f t="shared" si="29"/>
        <v>113.73530982905983</v>
      </c>
      <c r="F286" s="135">
        <v>23</v>
      </c>
      <c r="G286" s="135">
        <v>0.62</v>
      </c>
      <c r="H286" s="135">
        <v>1943500</v>
      </c>
      <c r="I286" s="134" t="s">
        <v>1815</v>
      </c>
      <c r="J286" s="138">
        <f t="shared" si="30"/>
        <v>0.62</v>
      </c>
      <c r="K286" s="140">
        <f t="shared" si="31"/>
        <v>3134677.4193548388</v>
      </c>
      <c r="L286" s="134" t="s">
        <v>1990</v>
      </c>
      <c r="M286" s="134" t="s">
        <v>28</v>
      </c>
      <c r="N286" s="137">
        <f t="shared" si="32"/>
        <v>3134677.4193548388</v>
      </c>
      <c r="P286">
        <v>245</v>
      </c>
      <c r="Q286">
        <v>57.832468976244101</v>
      </c>
      <c r="R286">
        <v>-0.8324689762441011</v>
      </c>
      <c r="S286" s="70">
        <f t="shared" si="26"/>
        <v>-1.439449138140817E-2</v>
      </c>
      <c r="T286">
        <f t="shared" si="27"/>
        <v>57</v>
      </c>
      <c r="U286" s="134" t="s">
        <v>1977</v>
      </c>
      <c r="Z286">
        <v>244</v>
      </c>
      <c r="AA286">
        <v>263.43986179356938</v>
      </c>
      <c r="AB286">
        <v>182.56013820643062</v>
      </c>
      <c r="AJ286">
        <v>246</v>
      </c>
      <c r="AK286">
        <v>25.261263068095715</v>
      </c>
      <c r="AL286">
        <v>-8.2612630680957153</v>
      </c>
      <c r="AT286">
        <v>246</v>
      </c>
      <c r="AU286">
        <v>22.755159973677763</v>
      </c>
      <c r="AV286">
        <v>-5.7551599736777632</v>
      </c>
      <c r="BD286" s="152">
        <v>6.3449660791881408</v>
      </c>
      <c r="BE286" s="152">
        <v>18.181108313239999</v>
      </c>
    </row>
    <row r="287" spans="1:57" ht="14.25" customHeight="1">
      <c r="A287" s="134" t="s">
        <v>398</v>
      </c>
      <c r="B287" s="135">
        <v>63258</v>
      </c>
      <c r="C287" s="135">
        <v>6755700</v>
      </c>
      <c r="D287" s="145">
        <f t="shared" si="28"/>
        <v>209737.82771535582</v>
      </c>
      <c r="E287" s="141">
        <f t="shared" si="29"/>
        <v>106.79597837427677</v>
      </c>
      <c r="F287" s="135">
        <v>48</v>
      </c>
      <c r="G287" s="135">
        <v>8.01</v>
      </c>
      <c r="H287" s="135">
        <v>1680000</v>
      </c>
      <c r="I287" s="134" t="s">
        <v>1815</v>
      </c>
      <c r="J287" s="138">
        <f t="shared" si="30"/>
        <v>8.01</v>
      </c>
      <c r="K287" s="140">
        <f t="shared" si="31"/>
        <v>209737.82771535582</v>
      </c>
      <c r="L287" s="134" t="s">
        <v>1991</v>
      </c>
      <c r="M287" s="134" t="s">
        <v>255</v>
      </c>
      <c r="N287" s="137">
        <f t="shared" si="32"/>
        <v>209737.82771535582</v>
      </c>
      <c r="P287">
        <v>246</v>
      </c>
      <c r="Q287">
        <v>21.197721999841519</v>
      </c>
      <c r="R287">
        <v>-4.1977219998415194</v>
      </c>
      <c r="S287" s="70">
        <f t="shared" si="26"/>
        <v>-0.19802703327616539</v>
      </c>
      <c r="T287">
        <f t="shared" si="27"/>
        <v>17</v>
      </c>
      <c r="U287" s="134" t="s">
        <v>1978</v>
      </c>
      <c r="Z287">
        <v>245</v>
      </c>
      <c r="AA287">
        <v>50.887386852818238</v>
      </c>
      <c r="AB287">
        <v>6.1126131471817615</v>
      </c>
      <c r="AJ287">
        <v>247</v>
      </c>
      <c r="AK287">
        <v>25.726508149588621</v>
      </c>
      <c r="AL287">
        <v>6.2734918504113786</v>
      </c>
      <c r="AT287">
        <v>247</v>
      </c>
      <c r="AU287">
        <v>29.918284028672353</v>
      </c>
      <c r="AV287">
        <v>2.0817159713276467</v>
      </c>
      <c r="BD287" s="152">
        <v>6.4579389294164828</v>
      </c>
      <c r="BE287" s="152">
        <v>17.859497259040001</v>
      </c>
    </row>
    <row r="288" spans="1:57" ht="14.25" customHeight="1">
      <c r="A288" s="134" t="s">
        <v>398</v>
      </c>
      <c r="B288" s="135">
        <v>535470</v>
      </c>
      <c r="C288" s="135">
        <v>63629900</v>
      </c>
      <c r="D288" s="145">
        <f t="shared" si="28"/>
        <v>454080.22130013834</v>
      </c>
      <c r="E288" s="141">
        <f t="shared" si="29"/>
        <v>118.82999981324818</v>
      </c>
      <c r="F288" s="135">
        <v>344</v>
      </c>
      <c r="G288" s="135">
        <v>50.61</v>
      </c>
      <c r="H288" s="135">
        <v>22981000</v>
      </c>
      <c r="I288" s="134" t="s">
        <v>1815</v>
      </c>
      <c r="J288" s="138">
        <f t="shared" si="30"/>
        <v>50.61</v>
      </c>
      <c r="K288" s="140">
        <f t="shared" si="31"/>
        <v>454080.22130013834</v>
      </c>
      <c r="L288" s="134" t="s">
        <v>1440</v>
      </c>
      <c r="M288" s="134" t="s">
        <v>45</v>
      </c>
      <c r="N288" s="137">
        <f t="shared" si="32"/>
        <v>454080.22130013834</v>
      </c>
      <c r="P288">
        <v>247</v>
      </c>
      <c r="Q288">
        <v>25.33807901920617</v>
      </c>
      <c r="R288">
        <v>6.6619209807938304</v>
      </c>
      <c r="S288" s="70">
        <f t="shared" si="26"/>
        <v>0.26292131205937591</v>
      </c>
      <c r="T288">
        <f t="shared" si="27"/>
        <v>32</v>
      </c>
      <c r="U288" s="134" t="s">
        <v>1979</v>
      </c>
      <c r="Z288">
        <v>246</v>
      </c>
      <c r="AA288">
        <v>23.072884255270949</v>
      </c>
      <c r="AB288">
        <v>-6.0728842552709494</v>
      </c>
      <c r="AJ288">
        <v>248</v>
      </c>
      <c r="AK288">
        <v>89.813488956581452</v>
      </c>
      <c r="AL288">
        <v>-88.813488956581452</v>
      </c>
      <c r="AT288">
        <v>248</v>
      </c>
      <c r="AU288">
        <v>10.629413063526451</v>
      </c>
      <c r="AV288">
        <v>-9.6294130635264512</v>
      </c>
      <c r="BD288" s="152">
        <v>385.15525720575209</v>
      </c>
      <c r="BE288" s="152">
        <v>210.56519026304002</v>
      </c>
    </row>
    <row r="289" spans="1:57" ht="14.25" customHeight="1">
      <c r="A289" s="134" t="s">
        <v>398</v>
      </c>
      <c r="B289" s="135">
        <v>252919</v>
      </c>
      <c r="C289" s="135">
        <v>19851100</v>
      </c>
      <c r="D289" s="145">
        <f t="shared" si="28"/>
        <v>375964.43049561919</v>
      </c>
      <c r="E289" s="141">
        <f t="shared" si="29"/>
        <v>78.487974410779742</v>
      </c>
      <c r="F289" s="135">
        <v>230</v>
      </c>
      <c r="G289" s="135">
        <v>30.588000000000001</v>
      </c>
      <c r="H289" s="135">
        <v>11500000</v>
      </c>
      <c r="I289" s="134" t="s">
        <v>1815</v>
      </c>
      <c r="J289" s="138">
        <f t="shared" si="30"/>
        <v>30.588000000000001</v>
      </c>
      <c r="K289" s="140">
        <f t="shared" si="31"/>
        <v>375964.43049561919</v>
      </c>
      <c r="L289" s="134" t="s">
        <v>1992</v>
      </c>
      <c r="M289" s="134" t="s">
        <v>65</v>
      </c>
      <c r="N289" s="137">
        <f t="shared" si="32"/>
        <v>375964.43049561919</v>
      </c>
      <c r="P289">
        <v>248</v>
      </c>
      <c r="Q289">
        <v>52.175918546558073</v>
      </c>
      <c r="R289">
        <v>-51.175918546558073</v>
      </c>
      <c r="S289" s="70">
        <f t="shared" si="26"/>
        <v>-0.98083407004885459</v>
      </c>
      <c r="T289">
        <f t="shared" si="27"/>
        <v>1</v>
      </c>
      <c r="U289" s="134" t="s">
        <v>1980</v>
      </c>
      <c r="Z289">
        <v>247</v>
      </c>
      <c r="AA289">
        <v>28.495241457556105</v>
      </c>
      <c r="AB289">
        <v>3.504758542443895</v>
      </c>
      <c r="AJ289">
        <v>249</v>
      </c>
      <c r="AK289">
        <v>38.720350307316799</v>
      </c>
      <c r="AL289">
        <v>-14.720350307316799</v>
      </c>
      <c r="AT289">
        <v>249</v>
      </c>
      <c r="AU289">
        <v>29.009345659933356</v>
      </c>
      <c r="AV289">
        <v>-5.0093456599333557</v>
      </c>
      <c r="BD289" s="152">
        <v>5.3241023234883977</v>
      </c>
      <c r="BE289" s="152">
        <v>17.27920400592</v>
      </c>
    </row>
    <row r="290" spans="1:57" ht="14.25" customHeight="1">
      <c r="A290" s="134" t="s">
        <v>398</v>
      </c>
      <c r="B290" s="135">
        <v>20660</v>
      </c>
      <c r="C290" s="135">
        <v>3503800</v>
      </c>
      <c r="D290" s="145">
        <f t="shared" si="28"/>
        <v>13443333.333333334</v>
      </c>
      <c r="E290" s="141">
        <f t="shared" si="29"/>
        <v>169.59341723136495</v>
      </c>
      <c r="F290" s="135">
        <v>13</v>
      </c>
      <c r="G290" s="135">
        <v>0.18</v>
      </c>
      <c r="H290" s="135">
        <v>2419800</v>
      </c>
      <c r="I290" s="134" t="s">
        <v>1815</v>
      </c>
      <c r="J290" s="138">
        <f t="shared" si="30"/>
        <v>0.18</v>
      </c>
      <c r="K290" s="140">
        <f t="shared" si="31"/>
        <v>13443333.333333334</v>
      </c>
      <c r="L290" s="134" t="s">
        <v>1163</v>
      </c>
      <c r="M290" s="134" t="s">
        <v>24</v>
      </c>
      <c r="N290" s="137">
        <f t="shared" si="32"/>
        <v>13443333.333333334</v>
      </c>
      <c r="P290">
        <v>249</v>
      </c>
      <c r="Q290">
        <v>32.401335677489897</v>
      </c>
      <c r="R290">
        <v>-8.4013356774898966</v>
      </c>
      <c r="S290" s="70">
        <f t="shared" si="26"/>
        <v>-0.25928979475147185</v>
      </c>
      <c r="T290">
        <f t="shared" si="27"/>
        <v>24</v>
      </c>
      <c r="U290" s="134" t="s">
        <v>1247</v>
      </c>
      <c r="Z290">
        <v>248</v>
      </c>
      <c r="AA290">
        <v>59.272728786028445</v>
      </c>
      <c r="AB290">
        <v>-58.272728786028445</v>
      </c>
      <c r="AJ290">
        <v>250</v>
      </c>
      <c r="AK290">
        <v>35.185080356864333</v>
      </c>
      <c r="AL290">
        <v>-19.185080356864333</v>
      </c>
      <c r="AT290">
        <v>250</v>
      </c>
      <c r="AU290">
        <v>20.96191571231736</v>
      </c>
      <c r="AV290">
        <v>-4.9619157123173601</v>
      </c>
      <c r="BD290" s="152">
        <v>4.9728594618693718</v>
      </c>
      <c r="BE290" s="152">
        <v>14.949116417079999</v>
      </c>
    </row>
    <row r="291" spans="1:57" ht="14.25" customHeight="1">
      <c r="A291" s="134" t="s">
        <v>398</v>
      </c>
      <c r="B291" s="135">
        <v>14943</v>
      </c>
      <c r="C291" s="135">
        <v>734400</v>
      </c>
      <c r="D291" s="145">
        <f t="shared" si="28"/>
        <v>9028679.2452830188</v>
      </c>
      <c r="E291" s="141">
        <f t="shared" si="29"/>
        <v>49.146757679180887</v>
      </c>
      <c r="F291" s="135">
        <v>19</v>
      </c>
      <c r="G291" s="135">
        <v>0.53</v>
      </c>
      <c r="H291" s="135">
        <v>4785200</v>
      </c>
      <c r="I291" s="134" t="s">
        <v>1815</v>
      </c>
      <c r="J291" s="138">
        <f t="shared" si="30"/>
        <v>0.53</v>
      </c>
      <c r="K291" s="140">
        <f t="shared" si="31"/>
        <v>9028679.2452830188</v>
      </c>
      <c r="L291" s="134" t="s">
        <v>1993</v>
      </c>
      <c r="M291" s="134" t="s">
        <v>7</v>
      </c>
      <c r="N291" s="137">
        <f t="shared" si="32"/>
        <v>9028679.2452830188</v>
      </c>
      <c r="P291">
        <v>250</v>
      </c>
      <c r="Q291">
        <v>25.998393483365653</v>
      </c>
      <c r="R291">
        <v>-9.9983934833656534</v>
      </c>
      <c r="S291" s="70">
        <f t="shared" si="26"/>
        <v>-0.38457735820341538</v>
      </c>
      <c r="T291">
        <f t="shared" si="27"/>
        <v>16</v>
      </c>
      <c r="U291" s="134" t="s">
        <v>1245</v>
      </c>
      <c r="Z291">
        <v>249</v>
      </c>
      <c r="AA291">
        <v>3.3073843898962281</v>
      </c>
      <c r="AB291">
        <v>20.692615610103772</v>
      </c>
      <c r="AJ291">
        <v>251</v>
      </c>
      <c r="AK291">
        <v>32.499443598910744</v>
      </c>
      <c r="AL291">
        <v>-26.499443598910744</v>
      </c>
      <c r="AT291">
        <v>251</v>
      </c>
      <c r="AU291">
        <v>17.360647703925995</v>
      </c>
      <c r="AV291">
        <v>-11.360647703925995</v>
      </c>
      <c r="BD291" s="152">
        <v>9.7362056378607278</v>
      </c>
      <c r="BE291" s="152">
        <v>19.411289842719999</v>
      </c>
    </row>
    <row r="292" spans="1:57" ht="14.25" customHeight="1">
      <c r="A292" s="134" t="s">
        <v>398</v>
      </c>
      <c r="B292" s="135">
        <v>56050</v>
      </c>
      <c r="C292" s="135">
        <v>5420100</v>
      </c>
      <c r="D292" s="145">
        <f t="shared" si="28"/>
        <v>1728409.0909090908</v>
      </c>
      <c r="E292" s="141">
        <f t="shared" si="29"/>
        <v>96.701159678858161</v>
      </c>
      <c r="F292" s="135">
        <v>72</v>
      </c>
      <c r="G292" s="135">
        <v>3.52</v>
      </c>
      <c r="H292" s="135">
        <v>6084000</v>
      </c>
      <c r="I292" s="134" t="s">
        <v>1815</v>
      </c>
      <c r="J292" s="138">
        <f t="shared" si="30"/>
        <v>3.52</v>
      </c>
      <c r="K292" s="140">
        <f t="shared" si="31"/>
        <v>1728409.0909090908</v>
      </c>
      <c r="L292" s="134" t="s">
        <v>1994</v>
      </c>
      <c r="M292" s="134" t="s">
        <v>28</v>
      </c>
      <c r="N292" s="137">
        <f t="shared" si="32"/>
        <v>1728409.0909090908</v>
      </c>
      <c r="P292">
        <v>251</v>
      </c>
      <c r="Q292">
        <v>22.491444811043046</v>
      </c>
      <c r="R292">
        <v>-16.491444811043046</v>
      </c>
      <c r="S292" s="70">
        <f t="shared" si="26"/>
        <v>-0.73323189993316629</v>
      </c>
      <c r="T292">
        <f t="shared" si="27"/>
        <v>6</v>
      </c>
      <c r="U292" s="134" t="s">
        <v>1981</v>
      </c>
      <c r="Z292">
        <v>250</v>
      </c>
      <c r="AA292">
        <v>6.5343586051431224</v>
      </c>
      <c r="AB292">
        <v>9.4656413948568776</v>
      </c>
      <c r="AJ292">
        <v>252</v>
      </c>
      <c r="AK292">
        <v>44.608092430522753</v>
      </c>
      <c r="AL292">
        <v>16.391907569477247</v>
      </c>
      <c r="AT292">
        <v>252</v>
      </c>
      <c r="AU292">
        <v>65.36688040949322</v>
      </c>
      <c r="AV292">
        <v>-4.3668804094932199</v>
      </c>
      <c r="BD292" s="152">
        <v>5.5541561275897484</v>
      </c>
      <c r="BE292" s="152">
        <v>16.840556529680001</v>
      </c>
    </row>
    <row r="293" spans="1:57" ht="14.25" customHeight="1">
      <c r="A293" s="134" t="s">
        <v>398</v>
      </c>
      <c r="B293" s="135">
        <v>43539</v>
      </c>
      <c r="C293" s="135">
        <v>11023900</v>
      </c>
      <c r="D293" s="145">
        <f t="shared" si="28"/>
        <v>37448846.153846152</v>
      </c>
      <c r="E293" s="141">
        <f t="shared" si="29"/>
        <v>253.1959852086635</v>
      </c>
      <c r="F293" s="135">
        <v>57</v>
      </c>
      <c r="G293" s="135">
        <v>0.26</v>
      </c>
      <c r="H293" s="135">
        <v>9736700</v>
      </c>
      <c r="I293" s="134" t="s">
        <v>1815</v>
      </c>
      <c r="J293" s="138">
        <f t="shared" si="30"/>
        <v>0.26</v>
      </c>
      <c r="K293" s="140">
        <f t="shared" si="31"/>
        <v>37448846.153846152</v>
      </c>
      <c r="L293" s="134" t="s">
        <v>1229</v>
      </c>
      <c r="M293" s="134" t="s">
        <v>7</v>
      </c>
      <c r="N293" s="137">
        <f t="shared" si="32"/>
        <v>37448846.153846152</v>
      </c>
      <c r="P293">
        <v>252</v>
      </c>
      <c r="Q293">
        <v>55.466470784712158</v>
      </c>
      <c r="R293">
        <v>5.5335292152878424</v>
      </c>
      <c r="S293" s="70">
        <f t="shared" si="26"/>
        <v>9.9763499227591215E-2</v>
      </c>
      <c r="T293">
        <f t="shared" si="27"/>
        <v>61</v>
      </c>
      <c r="U293" s="134" t="s">
        <v>1701</v>
      </c>
      <c r="Z293">
        <v>251</v>
      </c>
      <c r="AA293">
        <v>7.5681155507018048</v>
      </c>
      <c r="AB293">
        <v>-1.5681155507018048</v>
      </c>
      <c r="AJ293">
        <v>253</v>
      </c>
      <c r="AK293">
        <v>60.450555291950451</v>
      </c>
      <c r="AL293">
        <v>39.549444708049549</v>
      </c>
      <c r="AT293">
        <v>253</v>
      </c>
      <c r="AU293">
        <v>93.95040569634233</v>
      </c>
      <c r="AV293">
        <v>6.0495943036576705</v>
      </c>
      <c r="BD293" s="152">
        <v>17.762413133628826</v>
      </c>
      <c r="BE293" s="152">
        <v>25.519509921439997</v>
      </c>
    </row>
    <row r="294" spans="1:57" ht="14.25" customHeight="1">
      <c r="A294" s="134" t="s">
        <v>398</v>
      </c>
      <c r="B294" s="135">
        <v>18983</v>
      </c>
      <c r="C294" s="135">
        <v>2971200</v>
      </c>
      <c r="D294" s="145">
        <f t="shared" si="28"/>
        <v>8916060.6060606055</v>
      </c>
      <c r="E294" s="141">
        <f t="shared" si="29"/>
        <v>156.51899067586788</v>
      </c>
      <c r="F294" s="135">
        <v>23</v>
      </c>
      <c r="G294" s="135">
        <v>0.66</v>
      </c>
      <c r="H294" s="135">
        <v>5884600</v>
      </c>
      <c r="I294" s="134" t="s">
        <v>1815</v>
      </c>
      <c r="J294" s="138">
        <f t="shared" si="30"/>
        <v>0.66</v>
      </c>
      <c r="K294" s="140">
        <f t="shared" si="31"/>
        <v>8916060.6060606055</v>
      </c>
      <c r="L294" s="134" t="s">
        <v>1995</v>
      </c>
      <c r="M294" s="134" t="s">
        <v>24</v>
      </c>
      <c r="N294" s="137">
        <f t="shared" si="32"/>
        <v>8916060.6060606055</v>
      </c>
      <c r="P294">
        <v>253</v>
      </c>
      <c r="Q294">
        <v>80.119138139472483</v>
      </c>
      <c r="R294">
        <v>19.880861860527517</v>
      </c>
      <c r="S294" s="70">
        <f t="shared" si="26"/>
        <v>0.24814123469374624</v>
      </c>
      <c r="T294">
        <f t="shared" si="27"/>
        <v>100</v>
      </c>
      <c r="U294" s="134" t="s">
        <v>1304</v>
      </c>
      <c r="Z294">
        <v>252</v>
      </c>
      <c r="AA294">
        <v>57.906066143650946</v>
      </c>
      <c r="AB294">
        <v>3.0939338563490537</v>
      </c>
      <c r="AJ294">
        <v>254</v>
      </c>
      <c r="AK294">
        <v>32.516376995871354</v>
      </c>
      <c r="AL294">
        <v>-18.516376995871354</v>
      </c>
      <c r="AT294">
        <v>254</v>
      </c>
      <c r="AU294">
        <v>19.756566547630054</v>
      </c>
      <c r="AV294">
        <v>-5.7565665476300545</v>
      </c>
      <c r="BD294" s="152">
        <v>22.984839891911719</v>
      </c>
      <c r="BE294" s="152">
        <v>30.720194093879996</v>
      </c>
    </row>
    <row r="295" spans="1:57" ht="14.25" customHeight="1">
      <c r="A295" s="134" t="s">
        <v>398</v>
      </c>
      <c r="B295" s="135">
        <v>278284</v>
      </c>
      <c r="C295" s="135">
        <v>17945600</v>
      </c>
      <c r="D295" s="145">
        <f t="shared" si="28"/>
        <v>330000</v>
      </c>
      <c r="E295" s="141">
        <f t="shared" si="29"/>
        <v>64.486639548087567</v>
      </c>
      <c r="F295" s="135">
        <v>232</v>
      </c>
      <c r="G295" s="135">
        <v>23.2</v>
      </c>
      <c r="H295" s="135">
        <v>7656000</v>
      </c>
      <c r="I295" s="134" t="s">
        <v>1815</v>
      </c>
      <c r="J295" s="138">
        <f t="shared" si="30"/>
        <v>23.2</v>
      </c>
      <c r="K295" s="140">
        <f t="shared" si="31"/>
        <v>330000</v>
      </c>
      <c r="L295" s="134" t="s">
        <v>1996</v>
      </c>
      <c r="M295" s="134" t="s">
        <v>49</v>
      </c>
      <c r="N295" s="137">
        <f t="shared" si="32"/>
        <v>330000</v>
      </c>
      <c r="P295">
        <v>254</v>
      </c>
      <c r="Q295">
        <v>23.795683584303124</v>
      </c>
      <c r="R295">
        <v>-9.7956835843031236</v>
      </c>
      <c r="S295" s="70">
        <f t="shared" si="26"/>
        <v>-0.41165800299869798</v>
      </c>
      <c r="T295">
        <f t="shared" si="27"/>
        <v>14</v>
      </c>
      <c r="U295" s="134" t="s">
        <v>1203</v>
      </c>
      <c r="Z295">
        <v>253</v>
      </c>
      <c r="AA295">
        <v>83.140989279151995</v>
      </c>
      <c r="AB295">
        <v>16.859010720848005</v>
      </c>
      <c r="AJ295">
        <v>255</v>
      </c>
      <c r="AK295">
        <v>121.61525511846509</v>
      </c>
      <c r="AL295">
        <v>-53.615255118465086</v>
      </c>
      <c r="AT295">
        <v>255</v>
      </c>
      <c r="AU295">
        <v>46.510719941479621</v>
      </c>
      <c r="AV295">
        <v>21.489280058520379</v>
      </c>
      <c r="BD295" s="152">
        <v>12.570797152680939</v>
      </c>
      <c r="BE295" s="152">
        <v>22.63603315824</v>
      </c>
    </row>
    <row r="296" spans="1:57" ht="14.25" customHeight="1">
      <c r="A296" s="134" t="s">
        <v>398</v>
      </c>
      <c r="B296" s="135">
        <v>19280</v>
      </c>
      <c r="C296" s="135">
        <v>3009600</v>
      </c>
      <c r="D296" s="145">
        <f t="shared" si="28"/>
        <v>557851.23966942145</v>
      </c>
      <c r="E296" s="141">
        <f t="shared" si="29"/>
        <v>156.09958506224066</v>
      </c>
      <c r="F296" s="135">
        <v>30</v>
      </c>
      <c r="G296" s="135">
        <v>1.21</v>
      </c>
      <c r="H296" s="135">
        <v>675000</v>
      </c>
      <c r="I296" s="134" t="s">
        <v>1815</v>
      </c>
      <c r="J296" s="138">
        <f t="shared" si="30"/>
        <v>1.21</v>
      </c>
      <c r="K296" s="140">
        <f t="shared" si="31"/>
        <v>557851.23966942145</v>
      </c>
      <c r="L296" s="134" t="s">
        <v>1032</v>
      </c>
      <c r="M296" s="134" t="s">
        <v>16</v>
      </c>
      <c r="N296" s="137">
        <f t="shared" si="32"/>
        <v>557851.23966942145</v>
      </c>
      <c r="P296">
        <v>255</v>
      </c>
      <c r="Q296">
        <v>90.049567849321633</v>
      </c>
      <c r="R296">
        <v>-22.049567849321633</v>
      </c>
      <c r="S296" s="70">
        <f t="shared" si="26"/>
        <v>-0.24486034054285291</v>
      </c>
      <c r="T296">
        <f t="shared" si="27"/>
        <v>68</v>
      </c>
      <c r="U296" s="134" t="s">
        <v>1227</v>
      </c>
      <c r="Z296">
        <v>254</v>
      </c>
      <c r="AA296">
        <v>21.590160434249473</v>
      </c>
      <c r="AB296">
        <v>-7.5901604342494728</v>
      </c>
      <c r="AJ296">
        <v>256</v>
      </c>
      <c r="AK296">
        <v>23.48071637768701</v>
      </c>
      <c r="AL296">
        <v>-11.48071637768701</v>
      </c>
      <c r="AT296">
        <v>256</v>
      </c>
      <c r="AU296">
        <v>18.316387777288412</v>
      </c>
      <c r="AV296">
        <v>-6.3163877772884121</v>
      </c>
      <c r="BD296" s="152">
        <v>14.360903315844572</v>
      </c>
      <c r="BE296" s="152">
        <v>20.452361069479998</v>
      </c>
    </row>
    <row r="297" spans="1:57" ht="14.25" customHeight="1">
      <c r="A297" s="134" t="s">
        <v>398</v>
      </c>
      <c r="B297" s="135">
        <v>11760</v>
      </c>
      <c r="C297" s="135">
        <v>1225100</v>
      </c>
      <c r="D297" s="145">
        <f t="shared" si="28"/>
        <v>459183.67346938775</v>
      </c>
      <c r="E297" s="141">
        <f t="shared" si="29"/>
        <v>104.17517006802721</v>
      </c>
      <c r="F297" s="135">
        <v>10</v>
      </c>
      <c r="G297" s="135">
        <v>0.49</v>
      </c>
      <c r="H297" s="135">
        <v>225000</v>
      </c>
      <c r="I297" s="134" t="s">
        <v>1815</v>
      </c>
      <c r="J297" s="138">
        <f t="shared" si="30"/>
        <v>0.49</v>
      </c>
      <c r="K297" s="140">
        <f t="shared" si="31"/>
        <v>459183.67346938775</v>
      </c>
      <c r="L297" s="134" t="s">
        <v>1997</v>
      </c>
      <c r="M297" s="134" t="s">
        <v>16</v>
      </c>
      <c r="N297" s="137">
        <f t="shared" si="32"/>
        <v>459183.67346938775</v>
      </c>
      <c r="P297">
        <v>256</v>
      </c>
      <c r="Q297">
        <v>17.764509857593538</v>
      </c>
      <c r="R297">
        <v>-5.7645098575935378</v>
      </c>
      <c r="S297" s="70">
        <f t="shared" si="26"/>
        <v>-0.32449585740354475</v>
      </c>
      <c r="T297">
        <f t="shared" si="27"/>
        <v>12</v>
      </c>
      <c r="U297" s="134" t="s">
        <v>1982</v>
      </c>
      <c r="Z297">
        <v>255</v>
      </c>
      <c r="AA297">
        <v>56.190409769710534</v>
      </c>
      <c r="AB297">
        <v>11.809590230289466</v>
      </c>
      <c r="AJ297">
        <v>257</v>
      </c>
      <c r="AK297">
        <v>92.088490838240119</v>
      </c>
      <c r="AL297">
        <v>-28.088490838240119</v>
      </c>
      <c r="AT297">
        <v>257</v>
      </c>
      <c r="AU297">
        <v>63.99074607705731</v>
      </c>
      <c r="AV297">
        <v>9.2539229426904512E-3</v>
      </c>
      <c r="BD297" s="152">
        <v>21.789381731313629</v>
      </c>
      <c r="BE297" s="152">
        <v>35.650176050239999</v>
      </c>
    </row>
    <row r="298" spans="1:57" ht="14.25" customHeight="1">
      <c r="A298" s="134" t="s">
        <v>398</v>
      </c>
      <c r="B298" s="135">
        <v>20704</v>
      </c>
      <c r="C298" s="135">
        <v>44034600</v>
      </c>
      <c r="D298" s="145">
        <f t="shared" si="28"/>
        <v>294738.02395209583</v>
      </c>
      <c r="E298" s="141">
        <f t="shared" si="29"/>
        <v>2126.864374034003</v>
      </c>
      <c r="F298" s="135">
        <v>354</v>
      </c>
      <c r="G298" s="135">
        <v>13.36</v>
      </c>
      <c r="H298" s="135">
        <v>3937700</v>
      </c>
      <c r="I298" s="134" t="s">
        <v>1815</v>
      </c>
      <c r="J298" s="138">
        <f t="shared" si="30"/>
        <v>13.36</v>
      </c>
      <c r="K298" s="140">
        <f t="shared" si="31"/>
        <v>294738.02395209583</v>
      </c>
      <c r="L298" s="134" t="s">
        <v>1831</v>
      </c>
      <c r="M298" s="134" t="s">
        <v>37</v>
      </c>
      <c r="N298" s="137">
        <f t="shared" si="32"/>
        <v>294738.02395209583</v>
      </c>
      <c r="P298">
        <v>257</v>
      </c>
      <c r="Q298">
        <v>82.326987083055812</v>
      </c>
      <c r="R298">
        <v>-18.326987083055812</v>
      </c>
      <c r="S298" s="70">
        <f t="shared" ref="S298:S361" si="33">R298/Q298</f>
        <v>-0.22261214375022104</v>
      </c>
      <c r="T298">
        <f t="shared" ref="T298:T361" si="34">R298+Q298</f>
        <v>64</v>
      </c>
      <c r="U298" s="134" t="s">
        <v>1183</v>
      </c>
      <c r="Z298">
        <v>256</v>
      </c>
      <c r="AA298">
        <v>18.473426172137202</v>
      </c>
      <c r="AB298">
        <v>-6.4734261721372022</v>
      </c>
      <c r="AJ298">
        <v>258</v>
      </c>
      <c r="AK298">
        <v>27.084143250905953</v>
      </c>
      <c r="AL298">
        <v>-3.084143250905953</v>
      </c>
      <c r="AT298">
        <v>258</v>
      </c>
      <c r="AU298">
        <v>31.444676465425555</v>
      </c>
      <c r="AV298">
        <v>-7.4446764654255553</v>
      </c>
      <c r="BD298" s="152">
        <v>5.6619938482622567</v>
      </c>
      <c r="BE298" s="152">
        <v>16.751769112680002</v>
      </c>
    </row>
    <row r="299" spans="1:57" ht="14.25" customHeight="1">
      <c r="A299" s="134" t="s">
        <v>398</v>
      </c>
      <c r="B299" s="135">
        <v>25891</v>
      </c>
      <c r="C299" s="135">
        <v>2235000</v>
      </c>
      <c r="D299" s="145">
        <f t="shared" si="28"/>
        <v>2206451.6129032257</v>
      </c>
      <c r="E299" s="141">
        <f t="shared" si="29"/>
        <v>86.32343285311498</v>
      </c>
      <c r="F299" s="135">
        <v>36</v>
      </c>
      <c r="G299" s="135">
        <v>0.93</v>
      </c>
      <c r="H299" s="135">
        <v>2052000</v>
      </c>
      <c r="I299" s="134" t="s">
        <v>1815</v>
      </c>
      <c r="J299" s="138">
        <f t="shared" si="30"/>
        <v>0.93</v>
      </c>
      <c r="K299" s="140">
        <f t="shared" si="31"/>
        <v>2206451.6129032257</v>
      </c>
      <c r="L299" s="134" t="s">
        <v>1670</v>
      </c>
      <c r="M299" s="134" t="s">
        <v>13</v>
      </c>
      <c r="N299" s="137">
        <f t="shared" si="32"/>
        <v>2206451.6129032257</v>
      </c>
      <c r="P299">
        <v>258</v>
      </c>
      <c r="Q299">
        <v>26.952008558691322</v>
      </c>
      <c r="R299">
        <v>-2.9520085586913218</v>
      </c>
      <c r="S299" s="70">
        <f t="shared" si="33"/>
        <v>-0.10952833263847328</v>
      </c>
      <c r="T299">
        <f t="shared" si="34"/>
        <v>24</v>
      </c>
      <c r="U299" s="134" t="s">
        <v>1983</v>
      </c>
      <c r="Z299">
        <v>257</v>
      </c>
      <c r="AA299">
        <v>79.504885344465777</v>
      </c>
      <c r="AB299">
        <v>-15.504885344465777</v>
      </c>
      <c r="AJ299">
        <v>259</v>
      </c>
      <c r="AK299">
        <v>29.559805886547917</v>
      </c>
      <c r="AL299">
        <v>-14.559805886547917</v>
      </c>
      <c r="AT299">
        <v>259</v>
      </c>
      <c r="AU299">
        <v>21.747691700468415</v>
      </c>
      <c r="AV299">
        <v>-6.7476917004684154</v>
      </c>
      <c r="BD299" s="152">
        <v>25.973485293406942</v>
      </c>
      <c r="BE299" s="152">
        <v>34.048639402239999</v>
      </c>
    </row>
    <row r="300" spans="1:57" ht="14.25" customHeight="1">
      <c r="A300" s="134" t="s">
        <v>398</v>
      </c>
      <c r="B300" s="135">
        <v>32400</v>
      </c>
      <c r="C300" s="135">
        <v>7290600</v>
      </c>
      <c r="D300" s="145">
        <f t="shared" si="28"/>
        <v>1399611.6504854369</v>
      </c>
      <c r="E300" s="141">
        <f t="shared" si="29"/>
        <v>225.0185185185185</v>
      </c>
      <c r="F300" s="135">
        <v>106</v>
      </c>
      <c r="G300" s="135">
        <v>5.15</v>
      </c>
      <c r="H300" s="135">
        <v>7208000</v>
      </c>
      <c r="I300" s="134" t="s">
        <v>1815</v>
      </c>
      <c r="J300" s="138">
        <f t="shared" si="30"/>
        <v>5.15</v>
      </c>
      <c r="K300" s="140">
        <f t="shared" si="31"/>
        <v>1399611.6504854369</v>
      </c>
      <c r="L300" s="134" t="s">
        <v>1998</v>
      </c>
      <c r="M300" s="134" t="s">
        <v>69</v>
      </c>
      <c r="N300" s="137">
        <f t="shared" si="32"/>
        <v>1399611.6504854369</v>
      </c>
      <c r="P300">
        <v>259</v>
      </c>
      <c r="Q300">
        <v>23.152508077506731</v>
      </c>
      <c r="R300">
        <v>-8.1525080775067309</v>
      </c>
      <c r="S300" s="70">
        <f t="shared" si="33"/>
        <v>-0.35212202713480995</v>
      </c>
      <c r="T300">
        <f t="shared" si="34"/>
        <v>15</v>
      </c>
      <c r="U300" s="134" t="s">
        <v>1984</v>
      </c>
      <c r="Z300">
        <v>258</v>
      </c>
      <c r="AA300">
        <v>30.583569440743545</v>
      </c>
      <c r="AB300">
        <v>-6.5835694407435454</v>
      </c>
      <c r="AJ300">
        <v>260</v>
      </c>
      <c r="AK300">
        <v>29.809150156792978</v>
      </c>
      <c r="AL300">
        <v>-14.809150156792978</v>
      </c>
      <c r="AT300">
        <v>260</v>
      </c>
      <c r="AU300">
        <v>20.508678151753742</v>
      </c>
      <c r="AV300">
        <v>-5.5086781517537418</v>
      </c>
      <c r="BD300" s="152">
        <v>13.626579789360351</v>
      </c>
      <c r="BE300" s="152">
        <v>27.218437589680001</v>
      </c>
    </row>
    <row r="301" spans="1:57" ht="14.25" customHeight="1">
      <c r="A301" s="134" t="s">
        <v>398</v>
      </c>
      <c r="B301" s="135">
        <v>38418</v>
      </c>
      <c r="C301" s="135">
        <v>6353300</v>
      </c>
      <c r="D301" s="145">
        <f t="shared" si="28"/>
        <v>2453409.0909090908</v>
      </c>
      <c r="E301" s="141">
        <f t="shared" si="29"/>
        <v>165.37300223853401</v>
      </c>
      <c r="F301" s="135">
        <v>34</v>
      </c>
      <c r="G301" s="135">
        <v>0.88</v>
      </c>
      <c r="H301" s="135">
        <v>2159000</v>
      </c>
      <c r="I301" s="134" t="s">
        <v>1815</v>
      </c>
      <c r="J301" s="138">
        <f t="shared" si="30"/>
        <v>0.88</v>
      </c>
      <c r="K301" s="140">
        <f t="shared" si="31"/>
        <v>2453409.0909090908</v>
      </c>
      <c r="L301" s="134" t="s">
        <v>1999</v>
      </c>
      <c r="M301" s="134" t="s">
        <v>31</v>
      </c>
      <c r="N301" s="137">
        <f t="shared" si="32"/>
        <v>2453409.0909090908</v>
      </c>
      <c r="P301">
        <v>260</v>
      </c>
      <c r="Q301">
        <v>22.628094370989871</v>
      </c>
      <c r="R301">
        <v>-7.6280943709898708</v>
      </c>
      <c r="S301" s="70">
        <f t="shared" si="33"/>
        <v>-0.33710723695625888</v>
      </c>
      <c r="T301">
        <f t="shared" si="34"/>
        <v>15</v>
      </c>
      <c r="U301" s="134" t="s">
        <v>1985</v>
      </c>
      <c r="Z301">
        <v>259</v>
      </c>
      <c r="AA301">
        <v>24.028769445699464</v>
      </c>
      <c r="AB301">
        <v>-9.0287694456994636</v>
      </c>
      <c r="AJ301">
        <v>261</v>
      </c>
      <c r="AK301">
        <v>23.565806697414104</v>
      </c>
      <c r="AL301">
        <v>-12.565806697414104</v>
      </c>
      <c r="AT301">
        <v>261</v>
      </c>
      <c r="AU301">
        <v>17.828664750160165</v>
      </c>
      <c r="AV301">
        <v>-6.8286647501601649</v>
      </c>
      <c r="BD301" s="152">
        <v>9.3171790661046963</v>
      </c>
      <c r="BE301" s="152">
        <v>18.09570689832</v>
      </c>
    </row>
    <row r="302" spans="1:57" ht="14.25" customHeight="1">
      <c r="A302" s="134" t="s">
        <v>398</v>
      </c>
      <c r="B302" s="135">
        <v>25635</v>
      </c>
      <c r="C302" s="135">
        <v>44034600</v>
      </c>
      <c r="D302" s="145">
        <f t="shared" si="28"/>
        <v>294738.02395209583</v>
      </c>
      <c r="E302" s="141">
        <f t="shared" si="29"/>
        <v>1717.7530719719134</v>
      </c>
      <c r="F302" s="135">
        <v>354</v>
      </c>
      <c r="G302" s="135">
        <v>13.36</v>
      </c>
      <c r="H302" s="135">
        <v>3937700</v>
      </c>
      <c r="I302" s="134" t="s">
        <v>1815</v>
      </c>
      <c r="J302" s="138">
        <f t="shared" si="30"/>
        <v>13.36</v>
      </c>
      <c r="K302" s="140">
        <f t="shared" si="31"/>
        <v>294738.02395209583</v>
      </c>
      <c r="L302" s="134" t="s">
        <v>1831</v>
      </c>
      <c r="M302" s="134" t="s">
        <v>37</v>
      </c>
      <c r="N302" s="137">
        <f t="shared" si="32"/>
        <v>294738.02395209583</v>
      </c>
      <c r="P302">
        <v>261</v>
      </c>
      <c r="Q302">
        <v>17.550487191406319</v>
      </c>
      <c r="R302">
        <v>-6.5504871914063187</v>
      </c>
      <c r="S302" s="70">
        <f t="shared" si="33"/>
        <v>-0.37323677228822438</v>
      </c>
      <c r="T302">
        <f t="shared" si="34"/>
        <v>11</v>
      </c>
      <c r="U302" s="134" t="s">
        <v>1051</v>
      </c>
      <c r="Z302">
        <v>260</v>
      </c>
      <c r="AA302">
        <v>26.881673897294455</v>
      </c>
      <c r="AB302">
        <v>-11.881673897294455</v>
      </c>
      <c r="AJ302">
        <v>262</v>
      </c>
      <c r="AK302">
        <v>31.400889471090821</v>
      </c>
      <c r="AL302">
        <v>-11.400889471090821</v>
      </c>
      <c r="AT302">
        <v>262</v>
      </c>
      <c r="AU302">
        <v>30.644120991603945</v>
      </c>
      <c r="AV302">
        <v>-10.644120991603945</v>
      </c>
      <c r="BD302" s="152">
        <v>16.021604214201197</v>
      </c>
      <c r="BE302" s="152">
        <v>21.145278915319999</v>
      </c>
    </row>
    <row r="303" spans="1:57" ht="14.25" customHeight="1">
      <c r="A303" s="134" t="s">
        <v>398</v>
      </c>
      <c r="B303" s="135">
        <v>19001</v>
      </c>
      <c r="C303" s="135">
        <v>2689200</v>
      </c>
      <c r="D303" s="145">
        <f t="shared" si="28"/>
        <v>2615686.2745098039</v>
      </c>
      <c r="E303" s="141">
        <f t="shared" si="29"/>
        <v>141.52939318983212</v>
      </c>
      <c r="F303" s="135">
        <v>23</v>
      </c>
      <c r="G303" s="135">
        <v>0.51</v>
      </c>
      <c r="H303" s="135">
        <v>1334000</v>
      </c>
      <c r="I303" s="134" t="s">
        <v>1815</v>
      </c>
      <c r="J303" s="138">
        <f t="shared" si="30"/>
        <v>0.51</v>
      </c>
      <c r="K303" s="140">
        <f t="shared" si="31"/>
        <v>2615686.2745098039</v>
      </c>
      <c r="L303" s="134" t="s">
        <v>2000</v>
      </c>
      <c r="M303" s="134" t="s">
        <v>66</v>
      </c>
      <c r="N303" s="137">
        <f t="shared" si="32"/>
        <v>2615686.2745098039</v>
      </c>
      <c r="P303">
        <v>262</v>
      </c>
      <c r="Q303">
        <v>29.029162209082035</v>
      </c>
      <c r="R303">
        <v>-9.0291622090820347</v>
      </c>
      <c r="S303" s="70">
        <f t="shared" si="33"/>
        <v>-0.31103764359610697</v>
      </c>
      <c r="T303">
        <f t="shared" si="34"/>
        <v>20</v>
      </c>
      <c r="U303" s="134" t="s">
        <v>1658</v>
      </c>
      <c r="Z303">
        <v>261</v>
      </c>
      <c r="AA303">
        <v>18.308114224410748</v>
      </c>
      <c r="AB303">
        <v>-7.3081142244107475</v>
      </c>
      <c r="AJ303">
        <v>263</v>
      </c>
      <c r="AK303">
        <v>25.836151894908603</v>
      </c>
      <c r="AL303">
        <v>-16.836151894908603</v>
      </c>
      <c r="AT303">
        <v>263</v>
      </c>
      <c r="AU303">
        <v>14.715119768897047</v>
      </c>
      <c r="AV303">
        <v>-5.715119768897047</v>
      </c>
      <c r="BD303" s="152">
        <v>60.407610043005512</v>
      </c>
      <c r="BE303" s="152">
        <v>56.808597765719995</v>
      </c>
    </row>
    <row r="304" spans="1:57" ht="14.25" customHeight="1">
      <c r="A304" s="134" t="s">
        <v>398</v>
      </c>
      <c r="B304" s="135">
        <v>22628</v>
      </c>
      <c r="C304" s="135">
        <v>3949500</v>
      </c>
      <c r="D304" s="145">
        <f t="shared" si="28"/>
        <v>10795000</v>
      </c>
      <c r="E304" s="141">
        <f t="shared" si="29"/>
        <v>174.54039243415238</v>
      </c>
      <c r="F304" s="135">
        <v>13</v>
      </c>
      <c r="G304" s="135">
        <v>0.18</v>
      </c>
      <c r="H304" s="135">
        <v>1943100</v>
      </c>
      <c r="I304" s="134" t="s">
        <v>1815</v>
      </c>
      <c r="J304" s="138">
        <f t="shared" si="30"/>
        <v>0.18</v>
      </c>
      <c r="K304" s="140">
        <f t="shared" si="31"/>
        <v>10795000</v>
      </c>
      <c r="L304" s="134" t="s">
        <v>2001</v>
      </c>
      <c r="M304" s="134" t="s">
        <v>24</v>
      </c>
      <c r="N304" s="137">
        <f t="shared" si="32"/>
        <v>10795000</v>
      </c>
      <c r="P304">
        <v>263</v>
      </c>
      <c r="Q304">
        <v>17.188320486735172</v>
      </c>
      <c r="R304">
        <v>-8.1883204867351722</v>
      </c>
      <c r="S304" s="70">
        <f t="shared" si="33"/>
        <v>-0.4763886322142053</v>
      </c>
      <c r="T304">
        <f t="shared" si="34"/>
        <v>9</v>
      </c>
      <c r="U304" s="134" t="s">
        <v>1986</v>
      </c>
      <c r="Z304">
        <v>262</v>
      </c>
      <c r="AA304">
        <v>32.760108586272658</v>
      </c>
      <c r="AB304">
        <v>-12.760108586272658</v>
      </c>
      <c r="AJ304">
        <v>264</v>
      </c>
      <c r="AK304">
        <v>21.506705627003278</v>
      </c>
      <c r="AL304">
        <v>-11.506705627003278</v>
      </c>
      <c r="AT304">
        <v>264</v>
      </c>
      <c r="AU304">
        <v>13.953155174326325</v>
      </c>
      <c r="AV304">
        <v>-3.9531551743263247</v>
      </c>
      <c r="BD304" s="152">
        <v>6.1724257261121274</v>
      </c>
      <c r="BE304" s="152">
        <v>18.035703711319997</v>
      </c>
    </row>
    <row r="305" spans="1:57" ht="14.25" customHeight="1">
      <c r="A305" s="134" t="s">
        <v>398</v>
      </c>
      <c r="B305" s="135">
        <v>9360</v>
      </c>
      <c r="C305" s="135">
        <v>667000</v>
      </c>
      <c r="D305" s="145">
        <f t="shared" si="28"/>
        <v>1069815.9083014936</v>
      </c>
      <c r="E305" s="141">
        <f t="shared" si="29"/>
        <v>71.260683760683762</v>
      </c>
      <c r="F305" s="135">
        <v>11</v>
      </c>
      <c r="G305" s="135">
        <v>0.28789999999999999</v>
      </c>
      <c r="H305" s="135">
        <v>308000</v>
      </c>
      <c r="I305" s="134" t="s">
        <v>1815</v>
      </c>
      <c r="J305" s="138">
        <f t="shared" si="30"/>
        <v>0.28789999999999999</v>
      </c>
      <c r="K305" s="140">
        <f t="shared" si="31"/>
        <v>1069815.9083014936</v>
      </c>
      <c r="L305" s="134" t="s">
        <v>1371</v>
      </c>
      <c r="M305" s="134" t="s">
        <v>10</v>
      </c>
      <c r="N305" s="137">
        <f t="shared" si="32"/>
        <v>1069815.9083014936</v>
      </c>
      <c r="P305">
        <v>264</v>
      </c>
      <c r="Q305">
        <v>14.259632552657463</v>
      </c>
      <c r="R305">
        <v>-4.2596325526574628</v>
      </c>
      <c r="S305" s="70">
        <f t="shared" si="33"/>
        <v>-0.29871965753168206</v>
      </c>
      <c r="T305">
        <f t="shared" si="34"/>
        <v>10</v>
      </c>
      <c r="U305" s="134" t="s">
        <v>1987</v>
      </c>
      <c r="Z305">
        <v>263</v>
      </c>
      <c r="AA305">
        <v>-1.3076976512387404</v>
      </c>
      <c r="AB305">
        <v>10.30769765123874</v>
      </c>
      <c r="AJ305">
        <v>265</v>
      </c>
      <c r="AK305">
        <v>35.286680738628021</v>
      </c>
      <c r="AL305">
        <v>-19.286680738628021</v>
      </c>
      <c r="AT305">
        <v>265</v>
      </c>
      <c r="AU305">
        <v>26.764506003083838</v>
      </c>
      <c r="AV305">
        <v>-10.764506003083838</v>
      </c>
      <c r="BD305" s="152">
        <v>6.0953987827746223</v>
      </c>
      <c r="BE305" s="152">
        <v>18.724787461719998</v>
      </c>
    </row>
    <row r="306" spans="1:57" ht="14.25" customHeight="1">
      <c r="A306" s="134" t="s">
        <v>398</v>
      </c>
      <c r="B306" s="135">
        <v>31164</v>
      </c>
      <c r="C306" s="135">
        <v>3612900</v>
      </c>
      <c r="D306" s="145">
        <f t="shared" si="28"/>
        <v>2640000</v>
      </c>
      <c r="E306" s="141">
        <f t="shared" si="29"/>
        <v>115.93184443588757</v>
      </c>
      <c r="F306" s="135">
        <v>40</v>
      </c>
      <c r="G306" s="135">
        <v>1</v>
      </c>
      <c r="H306" s="135">
        <v>2640000</v>
      </c>
      <c r="I306" s="134" t="s">
        <v>1815</v>
      </c>
      <c r="J306" s="138">
        <f t="shared" si="30"/>
        <v>1</v>
      </c>
      <c r="K306" s="140">
        <f t="shared" si="31"/>
        <v>2640000</v>
      </c>
      <c r="L306" s="134" t="s">
        <v>2002</v>
      </c>
      <c r="M306" s="134" t="s">
        <v>41</v>
      </c>
      <c r="N306" s="137">
        <f t="shared" si="32"/>
        <v>2640000</v>
      </c>
      <c r="P306">
        <v>265</v>
      </c>
      <c r="Q306">
        <v>29.192308372557061</v>
      </c>
      <c r="R306">
        <v>-13.192308372557061</v>
      </c>
      <c r="S306" s="70">
        <f t="shared" si="33"/>
        <v>-0.45191042120392272</v>
      </c>
      <c r="T306">
        <f t="shared" si="34"/>
        <v>16</v>
      </c>
      <c r="U306" s="134" t="s">
        <v>1988</v>
      </c>
      <c r="Z306">
        <v>264</v>
      </c>
      <c r="AA306">
        <v>16.47238718478625</v>
      </c>
      <c r="AB306">
        <v>-6.4723871847862497</v>
      </c>
      <c r="AJ306">
        <v>266</v>
      </c>
      <c r="AK306">
        <v>35.924223134195188</v>
      </c>
      <c r="AL306">
        <v>-11.924223134195188</v>
      </c>
      <c r="AT306">
        <v>266</v>
      </c>
      <c r="AU306">
        <v>33.938304131062708</v>
      </c>
      <c r="AV306">
        <v>-9.9383041310627078</v>
      </c>
      <c r="BD306" s="152">
        <v>7.8259374430905844</v>
      </c>
      <c r="BE306" s="152">
        <v>19.918690874479999</v>
      </c>
    </row>
    <row r="307" spans="1:57" ht="14.25" customHeight="1">
      <c r="A307" s="134" t="s">
        <v>398</v>
      </c>
      <c r="B307" s="135">
        <v>64383</v>
      </c>
      <c r="C307" s="135">
        <v>6787100</v>
      </c>
      <c r="D307" s="145">
        <f t="shared" si="28"/>
        <v>37985000</v>
      </c>
      <c r="E307" s="141">
        <f t="shared" si="29"/>
        <v>105.41757917462684</v>
      </c>
      <c r="F307" s="135">
        <v>65</v>
      </c>
      <c r="G307" s="135">
        <v>0.38</v>
      </c>
      <c r="H307" s="135">
        <v>14434300</v>
      </c>
      <c r="I307" s="134" t="s">
        <v>1815</v>
      </c>
      <c r="J307" s="138">
        <f t="shared" si="30"/>
        <v>0.38</v>
      </c>
      <c r="K307" s="140">
        <f t="shared" si="31"/>
        <v>37985000</v>
      </c>
      <c r="L307" s="134" t="s">
        <v>1190</v>
      </c>
      <c r="M307" s="134" t="s">
        <v>7</v>
      </c>
      <c r="N307" s="137">
        <f t="shared" si="32"/>
        <v>37985000</v>
      </c>
      <c r="P307">
        <v>266</v>
      </c>
      <c r="Q307">
        <v>33.438601608028947</v>
      </c>
      <c r="R307">
        <v>-9.4386016080289465</v>
      </c>
      <c r="S307" s="70">
        <f t="shared" si="33"/>
        <v>-0.28226663658574297</v>
      </c>
      <c r="T307">
        <f t="shared" si="34"/>
        <v>24</v>
      </c>
      <c r="U307" s="134" t="s">
        <v>1279</v>
      </c>
      <c r="Z307">
        <v>265</v>
      </c>
      <c r="AA307">
        <v>23.98574063007328</v>
      </c>
      <c r="AB307">
        <v>-7.9857406300732805</v>
      </c>
      <c r="AJ307">
        <v>267</v>
      </c>
      <c r="AK307">
        <v>39.527650007414138</v>
      </c>
      <c r="AL307">
        <v>-15.527650007414138</v>
      </c>
      <c r="AT307">
        <v>267</v>
      </c>
      <c r="AU307">
        <v>21.208240473493241</v>
      </c>
      <c r="AV307">
        <v>2.791759526506759</v>
      </c>
      <c r="BD307" s="152">
        <v>10.783772067250805</v>
      </c>
      <c r="BE307" s="152">
        <v>21.586076269039999</v>
      </c>
    </row>
    <row r="308" spans="1:57" ht="14.25" customHeight="1">
      <c r="A308" s="134" t="s">
        <v>398</v>
      </c>
      <c r="B308" s="135">
        <v>14226</v>
      </c>
      <c r="C308" s="135">
        <v>1421800</v>
      </c>
      <c r="D308" s="145">
        <f t="shared" si="28"/>
        <v>3000000</v>
      </c>
      <c r="E308" s="141">
        <f t="shared" si="29"/>
        <v>99.943764937438488</v>
      </c>
      <c r="F308" s="135">
        <v>18</v>
      </c>
      <c r="G308" s="135">
        <v>0.36</v>
      </c>
      <c r="H308" s="135">
        <v>1080000</v>
      </c>
      <c r="I308" s="134" t="s">
        <v>1815</v>
      </c>
      <c r="J308" s="138">
        <f t="shared" si="30"/>
        <v>0.36</v>
      </c>
      <c r="K308" s="140">
        <f t="shared" si="31"/>
        <v>3000000</v>
      </c>
      <c r="L308" s="134" t="s">
        <v>2003</v>
      </c>
      <c r="M308" s="134" t="s">
        <v>13</v>
      </c>
      <c r="N308" s="137">
        <f t="shared" si="32"/>
        <v>3000000</v>
      </c>
      <c r="P308">
        <v>267</v>
      </c>
      <c r="Q308">
        <v>28.65613684658738</v>
      </c>
      <c r="R308">
        <v>-4.6561368465873798</v>
      </c>
      <c r="S308" s="70">
        <f t="shared" si="33"/>
        <v>-0.1624830615345792</v>
      </c>
      <c r="T308">
        <f t="shared" si="34"/>
        <v>24</v>
      </c>
      <c r="U308" s="134" t="s">
        <v>1093</v>
      </c>
      <c r="Z308">
        <v>266</v>
      </c>
      <c r="AA308">
        <v>36.969341842203214</v>
      </c>
      <c r="AB308">
        <v>-12.969341842203214</v>
      </c>
      <c r="AJ308">
        <v>268</v>
      </c>
      <c r="AK308">
        <v>66.078793106734963</v>
      </c>
      <c r="AL308">
        <v>96.921206893265037</v>
      </c>
      <c r="AT308">
        <v>268</v>
      </c>
      <c r="AU308">
        <v>15.440135649291385</v>
      </c>
      <c r="AV308">
        <v>147.55986435070861</v>
      </c>
      <c r="BD308" s="152">
        <v>14.411227585491742</v>
      </c>
      <c r="BE308" s="152">
        <v>25.316199640640001</v>
      </c>
    </row>
    <row r="309" spans="1:57" ht="14.25" customHeight="1">
      <c r="A309" s="134" t="s">
        <v>398</v>
      </c>
      <c r="B309" s="135">
        <v>82124</v>
      </c>
      <c r="C309" s="135">
        <v>8795600</v>
      </c>
      <c r="D309" s="145">
        <f t="shared" si="28"/>
        <v>1129411.7647058824</v>
      </c>
      <c r="E309" s="141">
        <f t="shared" si="29"/>
        <v>107.1014563343237</v>
      </c>
      <c r="F309" s="135">
        <v>11</v>
      </c>
      <c r="G309" s="135">
        <v>3.4</v>
      </c>
      <c r="H309" s="135">
        <v>3840000</v>
      </c>
      <c r="I309" s="134" t="s">
        <v>1815</v>
      </c>
      <c r="J309" s="138">
        <f t="shared" si="30"/>
        <v>3.4</v>
      </c>
      <c r="K309" s="140">
        <f t="shared" si="31"/>
        <v>1129411.7647058824</v>
      </c>
      <c r="L309" s="134" t="s">
        <v>2004</v>
      </c>
      <c r="M309" s="134" t="s">
        <v>102</v>
      </c>
      <c r="N309" s="137">
        <f t="shared" si="32"/>
        <v>1129411.7647058824</v>
      </c>
      <c r="P309">
        <v>268</v>
      </c>
      <c r="Q309">
        <v>40.976122690395869</v>
      </c>
      <c r="R309">
        <v>122.02387730960413</v>
      </c>
      <c r="S309" s="70">
        <f t="shared" si="33"/>
        <v>2.9779263946367607</v>
      </c>
      <c r="T309">
        <f t="shared" si="34"/>
        <v>163</v>
      </c>
      <c r="U309" s="134" t="s">
        <v>1989</v>
      </c>
      <c r="Z309">
        <v>267</v>
      </c>
      <c r="AA309">
        <v>31.872269045321062</v>
      </c>
      <c r="AB309">
        <v>-7.8722690453210618</v>
      </c>
      <c r="AJ309">
        <v>269</v>
      </c>
      <c r="AK309">
        <v>27.142140135496064</v>
      </c>
      <c r="AL309">
        <v>-4.1421401354960636</v>
      </c>
      <c r="AT309">
        <v>269</v>
      </c>
      <c r="AU309">
        <v>22.085156623279374</v>
      </c>
      <c r="AV309">
        <v>0.91484337672062566</v>
      </c>
      <c r="BD309" s="152">
        <v>22.313164946008666</v>
      </c>
      <c r="BE309" s="152">
        <v>26.410260540159999</v>
      </c>
    </row>
    <row r="310" spans="1:57" ht="14.25" customHeight="1">
      <c r="A310" s="134" t="s">
        <v>398</v>
      </c>
      <c r="B310" s="135">
        <v>39578</v>
      </c>
      <c r="C310" s="135">
        <v>694700</v>
      </c>
      <c r="D310" s="145">
        <f t="shared" si="28"/>
        <v>937503.84209163859</v>
      </c>
      <c r="E310" s="141">
        <f t="shared" si="29"/>
        <v>17.552680782252768</v>
      </c>
      <c r="F310" s="135">
        <v>42</v>
      </c>
      <c r="G310" s="135">
        <v>2.23999082</v>
      </c>
      <c r="H310" s="135">
        <v>2100000</v>
      </c>
      <c r="I310" s="134" t="s">
        <v>1815</v>
      </c>
      <c r="J310" s="138">
        <f t="shared" si="30"/>
        <v>2.23999082</v>
      </c>
      <c r="K310" s="140">
        <f t="shared" si="31"/>
        <v>937503.84209163859</v>
      </c>
      <c r="L310" s="134" t="s">
        <v>1664</v>
      </c>
      <c r="M310" s="134" t="s">
        <v>65</v>
      </c>
      <c r="N310" s="137">
        <f t="shared" si="32"/>
        <v>937503.84209163859</v>
      </c>
      <c r="P310">
        <v>269</v>
      </c>
      <c r="Q310">
        <v>21.929250094171728</v>
      </c>
      <c r="R310">
        <v>1.0707499058282721</v>
      </c>
      <c r="S310" s="70">
        <f t="shared" si="33"/>
        <v>4.8827474775931891E-2</v>
      </c>
      <c r="T310">
        <f t="shared" si="34"/>
        <v>23</v>
      </c>
      <c r="U310" s="134" t="s">
        <v>1990</v>
      </c>
      <c r="Z310">
        <v>268</v>
      </c>
      <c r="AA310">
        <v>46.656354888076947</v>
      </c>
      <c r="AB310">
        <v>116.34364511192305</v>
      </c>
      <c r="AJ310">
        <v>270</v>
      </c>
      <c r="AK310">
        <v>48.530713836449294</v>
      </c>
      <c r="AL310">
        <v>-0.53071383644929426</v>
      </c>
      <c r="AT310">
        <v>270</v>
      </c>
      <c r="AU310">
        <v>61.728663686925479</v>
      </c>
      <c r="AV310">
        <v>-13.728663686925479</v>
      </c>
      <c r="BD310" s="152">
        <v>17.857926543367334</v>
      </c>
      <c r="BE310" s="152">
        <v>24.467020461479997</v>
      </c>
    </row>
    <row r="311" spans="1:57" ht="14.25" customHeight="1">
      <c r="A311" s="134" t="s">
        <v>398</v>
      </c>
      <c r="B311" s="135">
        <v>14352</v>
      </c>
      <c r="C311" s="135">
        <v>1490900</v>
      </c>
      <c r="D311" s="145">
        <f t="shared" si="28"/>
        <v>1132075.4716981133</v>
      </c>
      <c r="E311" s="141">
        <f t="shared" si="29"/>
        <v>103.88099219620959</v>
      </c>
      <c r="F311" s="135">
        <v>15</v>
      </c>
      <c r="G311" s="135">
        <v>0.53</v>
      </c>
      <c r="H311" s="135">
        <v>600000</v>
      </c>
      <c r="I311" s="134" t="s">
        <v>1815</v>
      </c>
      <c r="J311" s="138">
        <f t="shared" si="30"/>
        <v>0.53</v>
      </c>
      <c r="K311" s="140">
        <f t="shared" si="31"/>
        <v>1132075.4716981133</v>
      </c>
      <c r="L311" s="134" t="s">
        <v>1535</v>
      </c>
      <c r="M311" s="134" t="s">
        <v>5</v>
      </c>
      <c r="N311" s="137">
        <f t="shared" si="32"/>
        <v>1132075.4716981133</v>
      </c>
      <c r="P311">
        <v>270</v>
      </c>
      <c r="Q311">
        <v>55.781444419883115</v>
      </c>
      <c r="R311">
        <v>-7.7814444198831154</v>
      </c>
      <c r="S311" s="70">
        <f t="shared" si="33"/>
        <v>-0.13949879750889788</v>
      </c>
      <c r="T311">
        <f t="shared" si="34"/>
        <v>48</v>
      </c>
      <c r="U311" s="134" t="s">
        <v>1991</v>
      </c>
      <c r="Z311">
        <v>269</v>
      </c>
      <c r="AA311">
        <v>22.668420744983369</v>
      </c>
      <c r="AB311">
        <v>0.33157925501663144</v>
      </c>
      <c r="AJ311">
        <v>271</v>
      </c>
      <c r="AK311">
        <v>289.29906519080652</v>
      </c>
      <c r="AL311">
        <v>54.700934809193484</v>
      </c>
      <c r="AT311">
        <v>271</v>
      </c>
      <c r="AU311">
        <v>449.45369076820742</v>
      </c>
      <c r="AV311">
        <v>-105.45369076820742</v>
      </c>
      <c r="BD311" s="152">
        <v>9.982691856540745</v>
      </c>
      <c r="BE311" s="152">
        <v>20.550211346520001</v>
      </c>
    </row>
    <row r="312" spans="1:57" ht="14.25" customHeight="1">
      <c r="A312" s="134" t="s">
        <v>398</v>
      </c>
      <c r="B312" s="135">
        <v>12266</v>
      </c>
      <c r="C312" s="135">
        <v>550400</v>
      </c>
      <c r="D312" s="145">
        <f t="shared" si="28"/>
        <v>143801.65289256198</v>
      </c>
      <c r="E312" s="141">
        <f t="shared" si="29"/>
        <v>44.872003913256158</v>
      </c>
      <c r="F312" s="135">
        <v>11</v>
      </c>
      <c r="G312" s="135">
        <v>1.21</v>
      </c>
      <c r="H312" s="135">
        <v>174000</v>
      </c>
      <c r="I312" s="134" t="s">
        <v>1815</v>
      </c>
      <c r="J312" s="138">
        <f t="shared" si="30"/>
        <v>1.21</v>
      </c>
      <c r="K312" s="140">
        <f t="shared" si="31"/>
        <v>143801.65289256198</v>
      </c>
      <c r="L312" s="134" t="s">
        <v>1465</v>
      </c>
      <c r="M312" s="134" t="s">
        <v>11</v>
      </c>
      <c r="N312" s="137">
        <f t="shared" si="32"/>
        <v>143801.65289256198</v>
      </c>
      <c r="P312">
        <v>271</v>
      </c>
      <c r="Q312">
        <v>405.22670190130015</v>
      </c>
      <c r="R312">
        <v>-61.226701901300146</v>
      </c>
      <c r="S312" s="70">
        <f t="shared" si="33"/>
        <v>-0.1510924665478065</v>
      </c>
      <c r="T312">
        <f t="shared" si="34"/>
        <v>344</v>
      </c>
      <c r="U312" s="134" t="s">
        <v>1440</v>
      </c>
      <c r="Z312">
        <v>270</v>
      </c>
      <c r="AA312">
        <v>59.546784830019313</v>
      </c>
      <c r="AB312">
        <v>-11.546784830019313</v>
      </c>
      <c r="AJ312">
        <v>272</v>
      </c>
      <c r="AK312">
        <v>103.96811547595982</v>
      </c>
      <c r="AL312">
        <v>126.03188452404018</v>
      </c>
      <c r="AT312">
        <v>272</v>
      </c>
      <c r="AU312">
        <v>217.45599878485399</v>
      </c>
      <c r="AV312">
        <v>12.544001215146011</v>
      </c>
      <c r="BD312" s="152">
        <v>10.722150512580802</v>
      </c>
      <c r="BE312" s="152">
        <v>18.583169982919998</v>
      </c>
    </row>
    <row r="313" spans="1:57" ht="14.25" customHeight="1">
      <c r="A313" s="134" t="s">
        <v>398</v>
      </c>
      <c r="B313" s="135">
        <v>7812</v>
      </c>
      <c r="C313" s="135">
        <v>1025700</v>
      </c>
      <c r="D313" s="145">
        <f t="shared" si="28"/>
        <v>1241379.3103448276</v>
      </c>
      <c r="E313" s="141">
        <f t="shared" si="29"/>
        <v>131.29800307219662</v>
      </c>
      <c r="F313" s="135">
        <v>12</v>
      </c>
      <c r="G313" s="135">
        <v>0.28999999999999998</v>
      </c>
      <c r="H313" s="135">
        <v>360000</v>
      </c>
      <c r="I313" s="134" t="s">
        <v>1815</v>
      </c>
      <c r="J313" s="138">
        <f t="shared" si="30"/>
        <v>0.28999999999999998</v>
      </c>
      <c r="K313" s="140">
        <f t="shared" si="31"/>
        <v>1241379.3103448276</v>
      </c>
      <c r="L313" s="134" t="s">
        <v>2005</v>
      </c>
      <c r="M313" s="134" t="s">
        <v>206</v>
      </c>
      <c r="N313" s="137">
        <f t="shared" si="32"/>
        <v>1241379.3103448276</v>
      </c>
      <c r="P313">
        <v>272</v>
      </c>
      <c r="Q313">
        <v>172.14305294249522</v>
      </c>
      <c r="R313">
        <v>57.856947057504783</v>
      </c>
      <c r="S313" s="70">
        <f t="shared" si="33"/>
        <v>0.33609806535052</v>
      </c>
      <c r="T313">
        <f t="shared" si="34"/>
        <v>230</v>
      </c>
      <c r="U313" s="134" t="s">
        <v>1992</v>
      </c>
      <c r="Z313">
        <v>271</v>
      </c>
      <c r="AA313">
        <v>406.82417649362367</v>
      </c>
      <c r="AB313">
        <v>-62.824176493623668</v>
      </c>
      <c r="AJ313">
        <v>273</v>
      </c>
      <c r="AK313">
        <v>34.764285442393046</v>
      </c>
      <c r="AL313">
        <v>-21.764285442393046</v>
      </c>
      <c r="AT313">
        <v>273</v>
      </c>
      <c r="AU313">
        <v>26.752189765025044</v>
      </c>
      <c r="AV313">
        <v>-13.752189765025044</v>
      </c>
      <c r="BD313" s="152">
        <v>6.2648580581171345</v>
      </c>
      <c r="BE313" s="152">
        <v>18.331096001239999</v>
      </c>
    </row>
    <row r="314" spans="1:57" ht="14.25" customHeight="1">
      <c r="A314" s="134" t="s">
        <v>398</v>
      </c>
      <c r="B314" s="135">
        <v>11316</v>
      </c>
      <c r="C314" s="135">
        <v>1136300</v>
      </c>
      <c r="D314" s="145">
        <f t="shared" si="28"/>
        <v>3799999.9999999995</v>
      </c>
      <c r="E314" s="141">
        <f t="shared" si="29"/>
        <v>100.41534110993284</v>
      </c>
      <c r="F314" s="135">
        <v>18</v>
      </c>
      <c r="G314" s="135">
        <v>0.27</v>
      </c>
      <c r="H314" s="135">
        <v>1026000</v>
      </c>
      <c r="I314" s="134" t="s">
        <v>1815</v>
      </c>
      <c r="J314" s="138">
        <f t="shared" si="30"/>
        <v>0.27</v>
      </c>
      <c r="K314" s="140">
        <f t="shared" si="31"/>
        <v>3799999.9999999995</v>
      </c>
      <c r="L314" s="134" t="s">
        <v>2006</v>
      </c>
      <c r="M314" s="134" t="s">
        <v>13</v>
      </c>
      <c r="N314" s="137">
        <f t="shared" si="32"/>
        <v>3799999.9999999995</v>
      </c>
      <c r="P314">
        <v>273</v>
      </c>
      <c r="Q314">
        <v>28.881946352843585</v>
      </c>
      <c r="R314">
        <v>-15.881946352843585</v>
      </c>
      <c r="S314" s="70">
        <f t="shared" si="33"/>
        <v>-0.54989183065496283</v>
      </c>
      <c r="T314">
        <f t="shared" si="34"/>
        <v>13</v>
      </c>
      <c r="U314" s="134" t="s">
        <v>1163</v>
      </c>
      <c r="Z314">
        <v>272</v>
      </c>
      <c r="AA314">
        <v>173.00692579705489</v>
      </c>
      <c r="AB314">
        <v>56.99307420294511</v>
      </c>
      <c r="AJ314">
        <v>274</v>
      </c>
      <c r="AK314">
        <v>23.040448056711014</v>
      </c>
      <c r="AL314">
        <v>-4.0404480567110141</v>
      </c>
      <c r="AT314">
        <v>274</v>
      </c>
      <c r="AU314">
        <v>22.058060899550025</v>
      </c>
      <c r="AV314">
        <v>-3.0580608995500249</v>
      </c>
      <c r="BD314" s="152">
        <v>14.619713845458593</v>
      </c>
      <c r="BE314" s="152">
        <v>19.926210648199998</v>
      </c>
    </row>
    <row r="315" spans="1:57" ht="14.25" customHeight="1">
      <c r="A315" s="134" t="s">
        <v>398</v>
      </c>
      <c r="B315" s="135">
        <v>12280</v>
      </c>
      <c r="C315" s="135">
        <v>921700</v>
      </c>
      <c r="D315" s="145">
        <f t="shared" si="28"/>
        <v>4307692.307692308</v>
      </c>
      <c r="E315" s="141">
        <f t="shared" si="29"/>
        <v>75.057003257328986</v>
      </c>
      <c r="F315" s="135">
        <v>14</v>
      </c>
      <c r="G315" s="135">
        <v>0.13</v>
      </c>
      <c r="H315" s="135">
        <v>560000</v>
      </c>
      <c r="I315" s="134" t="s">
        <v>1815</v>
      </c>
      <c r="J315" s="138">
        <f t="shared" si="30"/>
        <v>0.13</v>
      </c>
      <c r="K315" s="140">
        <f t="shared" si="31"/>
        <v>4307692.307692308</v>
      </c>
      <c r="L315" s="134" t="s">
        <v>2007</v>
      </c>
      <c r="M315" s="134" t="s">
        <v>32</v>
      </c>
      <c r="N315" s="137">
        <f t="shared" si="32"/>
        <v>4307692.307692308</v>
      </c>
      <c r="P315">
        <v>274</v>
      </c>
      <c r="Q315">
        <v>19.529985602408399</v>
      </c>
      <c r="R315">
        <v>-0.52998560240839865</v>
      </c>
      <c r="S315" s="70">
        <f t="shared" si="33"/>
        <v>-2.7137019616801043E-2</v>
      </c>
      <c r="T315">
        <f t="shared" si="34"/>
        <v>19</v>
      </c>
      <c r="U315" s="134" t="s">
        <v>1993</v>
      </c>
      <c r="Z315">
        <v>273</v>
      </c>
      <c r="AA315">
        <v>17.938349346658661</v>
      </c>
      <c r="AB315">
        <v>-4.9383493466586614</v>
      </c>
      <c r="AJ315">
        <v>275</v>
      </c>
      <c r="AK315">
        <v>42.87665259129983</v>
      </c>
      <c r="AL315">
        <v>29.12334740870017</v>
      </c>
      <c r="AT315">
        <v>275</v>
      </c>
      <c r="AU315">
        <v>55.810300758406335</v>
      </c>
      <c r="AV315">
        <v>16.189699241593665</v>
      </c>
      <c r="BD315" s="152">
        <v>42.582548328795511</v>
      </c>
      <c r="BE315" s="152">
        <v>44.162226364039995</v>
      </c>
    </row>
    <row r="316" spans="1:57" ht="14.25" customHeight="1">
      <c r="A316" s="134" t="s">
        <v>398</v>
      </c>
      <c r="B316" s="135">
        <v>5723</v>
      </c>
      <c r="C316" s="135">
        <v>470700</v>
      </c>
      <c r="D316" s="145">
        <f t="shared" si="28"/>
        <v>1920000</v>
      </c>
      <c r="E316" s="141">
        <f t="shared" si="29"/>
        <v>82.247073213349637</v>
      </c>
      <c r="F316" s="135">
        <v>14</v>
      </c>
      <c r="G316" s="135">
        <v>0.1</v>
      </c>
      <c r="H316" s="135">
        <v>192000</v>
      </c>
      <c r="I316" s="134" t="s">
        <v>1815</v>
      </c>
      <c r="J316" s="138">
        <f t="shared" si="30"/>
        <v>0.1</v>
      </c>
      <c r="K316" s="140">
        <f t="shared" si="31"/>
        <v>1920000</v>
      </c>
      <c r="L316" s="134" t="s">
        <v>1485</v>
      </c>
      <c r="M316" s="134" t="s">
        <v>11</v>
      </c>
      <c r="N316" s="137">
        <f t="shared" si="32"/>
        <v>1920000</v>
      </c>
      <c r="P316">
        <v>275</v>
      </c>
      <c r="Q316">
        <v>49.296914972934545</v>
      </c>
      <c r="R316">
        <v>22.703085027065455</v>
      </c>
      <c r="S316" s="70">
        <f t="shared" si="33"/>
        <v>0.46053764296467875</v>
      </c>
      <c r="T316">
        <f t="shared" si="34"/>
        <v>72</v>
      </c>
      <c r="U316" s="134" t="s">
        <v>1994</v>
      </c>
      <c r="Z316">
        <v>274</v>
      </c>
      <c r="AA316">
        <v>13.281579245531166</v>
      </c>
      <c r="AB316">
        <v>5.7184207544688341</v>
      </c>
      <c r="AJ316">
        <v>276</v>
      </c>
      <c r="AK316">
        <v>66.599495063273892</v>
      </c>
      <c r="AL316">
        <v>-9.599495063273892</v>
      </c>
      <c r="AT316">
        <v>276</v>
      </c>
      <c r="AU316">
        <v>45.537737134834892</v>
      </c>
      <c r="AV316">
        <v>11.462262865165108</v>
      </c>
      <c r="BD316" s="152">
        <v>5.8417233827164363</v>
      </c>
      <c r="BE316" s="152">
        <v>16.8055238542</v>
      </c>
    </row>
    <row r="317" spans="1:57" ht="14.25" customHeight="1">
      <c r="A317" s="134" t="s">
        <v>398</v>
      </c>
      <c r="B317" s="135">
        <v>5486</v>
      </c>
      <c r="C317" s="135">
        <v>654800</v>
      </c>
      <c r="D317" s="145">
        <f t="shared" si="28"/>
        <v>1157142.857142857</v>
      </c>
      <c r="E317" s="141">
        <f t="shared" si="29"/>
        <v>119.35836675173168</v>
      </c>
      <c r="F317" s="135">
        <v>9</v>
      </c>
      <c r="G317" s="135">
        <v>0.14000000000000001</v>
      </c>
      <c r="H317" s="135">
        <v>162000</v>
      </c>
      <c r="I317" s="134" t="s">
        <v>1815</v>
      </c>
      <c r="J317" s="138">
        <f t="shared" si="30"/>
        <v>0.14000000000000001</v>
      </c>
      <c r="K317" s="140">
        <f t="shared" si="31"/>
        <v>1157142.857142857</v>
      </c>
      <c r="L317" s="134" t="s">
        <v>1457</v>
      </c>
      <c r="M317" s="134" t="s">
        <v>11</v>
      </c>
      <c r="N317" s="137">
        <f t="shared" si="32"/>
        <v>1157142.857142857</v>
      </c>
      <c r="P317">
        <v>276</v>
      </c>
      <c r="Q317">
        <v>57.539062343254663</v>
      </c>
      <c r="R317">
        <v>-0.53906234325466329</v>
      </c>
      <c r="S317" s="70">
        <f t="shared" si="33"/>
        <v>-9.3686327392482772E-3</v>
      </c>
      <c r="T317">
        <f t="shared" si="34"/>
        <v>57</v>
      </c>
      <c r="U317" s="134" t="s">
        <v>1229</v>
      </c>
      <c r="Z317">
        <v>275</v>
      </c>
      <c r="AA317">
        <v>51.246740509390698</v>
      </c>
      <c r="AB317">
        <v>20.753259490609302</v>
      </c>
      <c r="AJ317">
        <v>277</v>
      </c>
      <c r="AK317">
        <v>32.50960363708711</v>
      </c>
      <c r="AL317">
        <v>-9.5096036370871104</v>
      </c>
      <c r="AT317">
        <v>277</v>
      </c>
      <c r="AU317">
        <v>25.375234350051876</v>
      </c>
      <c r="AV317">
        <v>-2.3752343500518762</v>
      </c>
      <c r="BD317" s="152">
        <v>10.093610654946755</v>
      </c>
      <c r="BE317" s="152">
        <v>18.041949458279998</v>
      </c>
    </row>
    <row r="318" spans="1:57" ht="14.25" customHeight="1">
      <c r="A318" s="134" t="s">
        <v>398</v>
      </c>
      <c r="B318" s="135">
        <v>12528</v>
      </c>
      <c r="C318" s="135">
        <v>1041200</v>
      </c>
      <c r="D318" s="145">
        <f t="shared" si="28"/>
        <v>3923076.923076923</v>
      </c>
      <c r="E318" s="141">
        <f t="shared" si="29"/>
        <v>83.109833971902944</v>
      </c>
      <c r="F318" s="135">
        <v>17</v>
      </c>
      <c r="G318" s="135">
        <v>0.26</v>
      </c>
      <c r="H318" s="135">
        <v>1020000</v>
      </c>
      <c r="I318" s="134" t="s">
        <v>1815</v>
      </c>
      <c r="J318" s="138">
        <f t="shared" si="30"/>
        <v>0.26</v>
      </c>
      <c r="K318" s="140">
        <f t="shared" si="31"/>
        <v>3923076.923076923</v>
      </c>
      <c r="L318" s="134" t="s">
        <v>1680</v>
      </c>
      <c r="M318" s="134" t="s">
        <v>13</v>
      </c>
      <c r="N318" s="137">
        <f t="shared" si="32"/>
        <v>3923076.923076923</v>
      </c>
      <c r="P318">
        <v>277</v>
      </c>
      <c r="Q318">
        <v>26.82722851978469</v>
      </c>
      <c r="R318">
        <v>-3.8272285197846898</v>
      </c>
      <c r="S318" s="70">
        <f t="shared" si="33"/>
        <v>-0.14266209112738443</v>
      </c>
      <c r="T318">
        <f t="shared" si="34"/>
        <v>23</v>
      </c>
      <c r="U318" s="134" t="s">
        <v>1995</v>
      </c>
      <c r="Z318">
        <v>276</v>
      </c>
      <c r="AA318">
        <v>19.785362424831405</v>
      </c>
      <c r="AB318">
        <v>37.214637575168595</v>
      </c>
      <c r="AJ318">
        <v>278</v>
      </c>
      <c r="AK318">
        <v>95.901468498846683</v>
      </c>
      <c r="AL318">
        <v>136.09853150115333</v>
      </c>
      <c r="AT318">
        <v>278</v>
      </c>
      <c r="AU318">
        <v>238.28275734227464</v>
      </c>
      <c r="AV318">
        <v>-6.2827573422746354</v>
      </c>
      <c r="BD318" s="152">
        <v>39.10914669722959</v>
      </c>
      <c r="BE318" s="152">
        <v>50.471049582399999</v>
      </c>
    </row>
    <row r="319" spans="1:57" ht="14.25" customHeight="1">
      <c r="A319" s="134" t="s">
        <v>398</v>
      </c>
      <c r="B319" s="135">
        <v>25515</v>
      </c>
      <c r="C319" s="135">
        <v>1433500</v>
      </c>
      <c r="D319" s="145">
        <f t="shared" si="28"/>
        <v>2400000</v>
      </c>
      <c r="E319" s="141">
        <f t="shared" si="29"/>
        <v>56.182637664119149</v>
      </c>
      <c r="F319" s="135">
        <v>32</v>
      </c>
      <c r="G319" s="135">
        <v>0.8</v>
      </c>
      <c r="H319" s="135">
        <v>1920000</v>
      </c>
      <c r="I319" s="134" t="s">
        <v>1815</v>
      </c>
      <c r="J319" s="138">
        <f t="shared" si="30"/>
        <v>0.8</v>
      </c>
      <c r="K319" s="140">
        <f t="shared" si="31"/>
        <v>2400000</v>
      </c>
      <c r="L319" s="134" t="s">
        <v>1341</v>
      </c>
      <c r="M319" s="134" t="s">
        <v>77</v>
      </c>
      <c r="N319" s="137">
        <f t="shared" si="32"/>
        <v>2400000</v>
      </c>
      <c r="P319">
        <v>278</v>
      </c>
      <c r="Q319">
        <v>178.70494373826082</v>
      </c>
      <c r="R319">
        <v>53.295056261739177</v>
      </c>
      <c r="S319" s="70">
        <f t="shared" si="33"/>
        <v>0.29822933348613723</v>
      </c>
      <c r="T319">
        <f t="shared" si="34"/>
        <v>232</v>
      </c>
      <c r="U319" s="134" t="s">
        <v>1996</v>
      </c>
      <c r="Z319">
        <v>277</v>
      </c>
      <c r="AA319">
        <v>21.043038899193437</v>
      </c>
      <c r="AB319">
        <v>1.9569611008065628</v>
      </c>
      <c r="AJ319">
        <v>279</v>
      </c>
      <c r="AK319">
        <v>32.672164247909016</v>
      </c>
      <c r="AL319">
        <v>-2.6721642479090164</v>
      </c>
      <c r="AT319">
        <v>279</v>
      </c>
      <c r="AU319">
        <v>25.619095863615996</v>
      </c>
      <c r="AV319">
        <v>4.3809041363840038</v>
      </c>
      <c r="BD319" s="152">
        <v>240.78622487304298</v>
      </c>
      <c r="BE319" s="152">
        <v>325.57546198007998</v>
      </c>
    </row>
    <row r="320" spans="1:57" ht="14.25" customHeight="1">
      <c r="A320" s="134" t="s">
        <v>398</v>
      </c>
      <c r="B320" s="135">
        <v>29410</v>
      </c>
      <c r="C320" s="135">
        <v>5564800</v>
      </c>
      <c r="D320" s="145">
        <f t="shared" si="28"/>
        <v>4676388.888888889</v>
      </c>
      <c r="E320" s="141">
        <f t="shared" si="29"/>
        <v>189.21455287317238</v>
      </c>
      <c r="F320" s="135">
        <v>37</v>
      </c>
      <c r="G320" s="135">
        <v>0.72</v>
      </c>
      <c r="H320" s="135">
        <v>3367000</v>
      </c>
      <c r="I320" s="134" t="s">
        <v>1815</v>
      </c>
      <c r="J320" s="138">
        <f t="shared" si="30"/>
        <v>0.72</v>
      </c>
      <c r="K320" s="140">
        <f t="shared" si="31"/>
        <v>4676388.888888889</v>
      </c>
      <c r="L320" s="134" t="s">
        <v>2008</v>
      </c>
      <c r="M320" s="134" t="s">
        <v>66</v>
      </c>
      <c r="N320" s="137">
        <f t="shared" si="32"/>
        <v>4676388.888888889</v>
      </c>
      <c r="P320">
        <v>279</v>
      </c>
      <c r="Q320">
        <v>27.053483460667969</v>
      </c>
      <c r="R320">
        <v>2.9465165393320305</v>
      </c>
      <c r="S320" s="70">
        <f t="shared" si="33"/>
        <v>0.10891449685641624</v>
      </c>
      <c r="T320">
        <f t="shared" si="34"/>
        <v>30</v>
      </c>
      <c r="U320" s="134" t="s">
        <v>1032</v>
      </c>
      <c r="Z320">
        <v>278</v>
      </c>
      <c r="AA320">
        <v>178.52700180562204</v>
      </c>
      <c r="AB320">
        <v>53.472998194377965</v>
      </c>
      <c r="AJ320">
        <v>280</v>
      </c>
      <c r="AK320">
        <v>25.117752528854499</v>
      </c>
      <c r="AL320">
        <v>-15.117752528854499</v>
      </c>
      <c r="AT320">
        <v>280</v>
      </c>
      <c r="AU320">
        <v>19.444555183473938</v>
      </c>
      <c r="AV320">
        <v>-9.4445551834739376</v>
      </c>
      <c r="BD320" s="152">
        <v>62.865283048427528</v>
      </c>
      <c r="BE320" s="152">
        <v>50.839778708120001</v>
      </c>
    </row>
    <row r="321" spans="1:57" ht="14.25" customHeight="1">
      <c r="A321" s="134" t="s">
        <v>398</v>
      </c>
      <c r="B321" s="135">
        <v>19514</v>
      </c>
      <c r="C321" s="135">
        <v>2100900</v>
      </c>
      <c r="D321" s="145">
        <f t="shared" si="28"/>
        <v>1127819.5488721805</v>
      </c>
      <c r="E321" s="141">
        <f t="shared" si="29"/>
        <v>107.66116634211336</v>
      </c>
      <c r="F321" s="135">
        <v>24</v>
      </c>
      <c r="G321" s="135">
        <v>0.85119999999999996</v>
      </c>
      <c r="H321" s="135">
        <v>960000</v>
      </c>
      <c r="I321" s="134" t="s">
        <v>1815</v>
      </c>
      <c r="J321" s="138">
        <f t="shared" si="30"/>
        <v>0.85119999999999996</v>
      </c>
      <c r="K321" s="140">
        <f t="shared" si="31"/>
        <v>1127819.5488721805</v>
      </c>
      <c r="L321" s="134" t="s">
        <v>2009</v>
      </c>
      <c r="M321" s="134" t="s">
        <v>26</v>
      </c>
      <c r="N321" s="137">
        <f t="shared" si="32"/>
        <v>1127819.5488721805</v>
      </c>
      <c r="P321">
        <v>280</v>
      </c>
      <c r="Q321">
        <v>19.325735612536153</v>
      </c>
      <c r="R321">
        <v>-9.3257356125361532</v>
      </c>
      <c r="S321" s="70">
        <f t="shared" si="33"/>
        <v>-0.48255527238439327</v>
      </c>
      <c r="T321">
        <f t="shared" si="34"/>
        <v>10</v>
      </c>
      <c r="U321" s="134" t="s">
        <v>1997</v>
      </c>
      <c r="Z321">
        <v>279</v>
      </c>
      <c r="AA321">
        <v>30.903764676428967</v>
      </c>
      <c r="AB321">
        <v>-0.90376467642896685</v>
      </c>
      <c r="AJ321">
        <v>281</v>
      </c>
      <c r="AK321">
        <v>206.34531682522007</v>
      </c>
      <c r="AL321">
        <v>147.65468317477993</v>
      </c>
      <c r="AT321">
        <v>281</v>
      </c>
      <c r="AU321">
        <v>26.788317396664173</v>
      </c>
      <c r="AV321">
        <v>327.21168260333582</v>
      </c>
      <c r="BD321" s="152">
        <v>3.9930767426162981</v>
      </c>
      <c r="BE321" s="152">
        <v>15.288894715079998</v>
      </c>
    </row>
    <row r="322" spans="1:57" ht="14.25" customHeight="1">
      <c r="A322" s="134" t="s">
        <v>398</v>
      </c>
      <c r="B322" s="135">
        <v>38652</v>
      </c>
      <c r="C322" s="135">
        <v>6511500</v>
      </c>
      <c r="D322" s="145">
        <f t="shared" si="28"/>
        <v>8141086.9565217383</v>
      </c>
      <c r="E322" s="141">
        <f t="shared" si="29"/>
        <v>168.46476249611922</v>
      </c>
      <c r="F322" s="135">
        <v>18</v>
      </c>
      <c r="G322" s="135">
        <v>0.46</v>
      </c>
      <c r="H322" s="135">
        <v>3744900</v>
      </c>
      <c r="I322" s="134" t="s">
        <v>1815</v>
      </c>
      <c r="J322" s="138">
        <f t="shared" si="30"/>
        <v>0.46</v>
      </c>
      <c r="K322" s="140">
        <f t="shared" si="31"/>
        <v>8141086.9565217383</v>
      </c>
      <c r="L322" s="134" t="s">
        <v>2010</v>
      </c>
      <c r="M322" s="134" t="s">
        <v>7</v>
      </c>
      <c r="N322" s="137">
        <f t="shared" si="32"/>
        <v>8141086.9565217383</v>
      </c>
      <c r="P322">
        <v>281</v>
      </c>
      <c r="Q322">
        <v>128.65458748087329</v>
      </c>
      <c r="R322">
        <v>225.34541251912671</v>
      </c>
      <c r="S322" s="70">
        <f t="shared" si="33"/>
        <v>1.7515536517703123</v>
      </c>
      <c r="T322">
        <f t="shared" si="34"/>
        <v>354</v>
      </c>
      <c r="U322" s="134" t="s">
        <v>1831</v>
      </c>
      <c r="Z322">
        <v>280</v>
      </c>
      <c r="AA322">
        <v>23.143796230193839</v>
      </c>
      <c r="AB322">
        <v>-13.143796230193839</v>
      </c>
      <c r="AJ322">
        <v>282</v>
      </c>
      <c r="AK322">
        <v>29.393011926485855</v>
      </c>
      <c r="AL322">
        <v>6.6069880735141453</v>
      </c>
      <c r="AT322">
        <v>282</v>
      </c>
      <c r="AU322">
        <v>31.047272517395132</v>
      </c>
      <c r="AV322">
        <v>4.9527274826048675</v>
      </c>
      <c r="BD322" s="152">
        <v>15.174307837488634</v>
      </c>
      <c r="BE322" s="152">
        <v>28.422476456519995</v>
      </c>
    </row>
    <row r="323" spans="1:57" ht="14.25" customHeight="1">
      <c r="A323" s="134" t="s">
        <v>398</v>
      </c>
      <c r="B323" s="135">
        <v>26540</v>
      </c>
      <c r="C323" s="135">
        <v>4604800</v>
      </c>
      <c r="D323" s="145">
        <f t="shared" si="28"/>
        <v>9536551.7241379321</v>
      </c>
      <c r="E323" s="141">
        <f t="shared" si="29"/>
        <v>173.5041446872645</v>
      </c>
      <c r="F323" s="135">
        <v>21</v>
      </c>
      <c r="G323" s="135">
        <v>0.28999999999999998</v>
      </c>
      <c r="H323" s="135">
        <v>2765600</v>
      </c>
      <c r="I323" s="134" t="s">
        <v>1815</v>
      </c>
      <c r="J323" s="138">
        <f t="shared" si="30"/>
        <v>0.28999999999999998</v>
      </c>
      <c r="K323" s="140">
        <f t="shared" si="31"/>
        <v>9536551.7241379321</v>
      </c>
      <c r="L323" s="134" t="s">
        <v>1214</v>
      </c>
      <c r="M323" s="134" t="s">
        <v>24</v>
      </c>
      <c r="N323" s="137">
        <f t="shared" si="32"/>
        <v>9536551.7241379321</v>
      </c>
      <c r="P323">
        <v>282</v>
      </c>
      <c r="Q323">
        <v>28.079632482809821</v>
      </c>
      <c r="R323">
        <v>7.9203675171901793</v>
      </c>
      <c r="S323" s="70">
        <f t="shared" si="33"/>
        <v>0.28206806203888102</v>
      </c>
      <c r="T323">
        <f t="shared" si="34"/>
        <v>36</v>
      </c>
      <c r="U323" s="134" t="s">
        <v>1670</v>
      </c>
      <c r="Z323">
        <v>281</v>
      </c>
      <c r="AA323">
        <v>140.98456456160471</v>
      </c>
      <c r="AB323">
        <v>213.01543543839529</v>
      </c>
      <c r="AJ323">
        <v>283</v>
      </c>
      <c r="AK323">
        <v>50.79513234500758</v>
      </c>
      <c r="AL323">
        <v>55.20486765499242</v>
      </c>
      <c r="AT323">
        <v>283</v>
      </c>
      <c r="AU323">
        <v>36.391698752374474</v>
      </c>
      <c r="AV323">
        <v>69.608301247625519</v>
      </c>
      <c r="BD323" s="152">
        <v>3.4292395173857564</v>
      </c>
      <c r="BE323" s="152">
        <v>15.9173563182</v>
      </c>
    </row>
    <row r="324" spans="1:57" ht="14.25" customHeight="1">
      <c r="A324" s="134" t="s">
        <v>398</v>
      </c>
      <c r="B324" s="135">
        <v>40773</v>
      </c>
      <c r="C324" s="135">
        <v>5297600</v>
      </c>
      <c r="D324" s="145">
        <f t="shared" si="28"/>
        <v>5280000</v>
      </c>
      <c r="E324" s="141">
        <f t="shared" si="29"/>
        <v>129.92911976062589</v>
      </c>
      <c r="F324" s="135">
        <v>48</v>
      </c>
      <c r="G324" s="135">
        <v>0.6</v>
      </c>
      <c r="H324" s="135">
        <v>3168000</v>
      </c>
      <c r="I324" s="134" t="s">
        <v>1815</v>
      </c>
      <c r="J324" s="138">
        <f t="shared" si="30"/>
        <v>0.6</v>
      </c>
      <c r="K324" s="140">
        <f t="shared" si="31"/>
        <v>5280000</v>
      </c>
      <c r="L324" s="134" t="s">
        <v>2011</v>
      </c>
      <c r="M324" s="134" t="s">
        <v>44</v>
      </c>
      <c r="N324" s="137">
        <f t="shared" si="32"/>
        <v>5280000</v>
      </c>
      <c r="P324">
        <v>283</v>
      </c>
      <c r="Q324">
        <v>43.409639240535171</v>
      </c>
      <c r="R324">
        <v>62.590360759464829</v>
      </c>
      <c r="S324" s="70">
        <f t="shared" si="33"/>
        <v>1.4418539719403849</v>
      </c>
      <c r="T324">
        <f t="shared" si="34"/>
        <v>106</v>
      </c>
      <c r="U324" s="134" t="s">
        <v>1998</v>
      </c>
      <c r="Z324">
        <v>282</v>
      </c>
      <c r="AA324">
        <v>29.688436439300002</v>
      </c>
      <c r="AB324">
        <v>6.311563560699998</v>
      </c>
      <c r="AJ324">
        <v>284</v>
      </c>
      <c r="AK324">
        <v>46.827214102211393</v>
      </c>
      <c r="AL324">
        <v>-12.827214102211393</v>
      </c>
      <c r="AT324">
        <v>284</v>
      </c>
      <c r="AU324">
        <v>41.332973461562624</v>
      </c>
      <c r="AV324">
        <v>-7.3329734615626236</v>
      </c>
      <c r="BD324" s="152">
        <v>80.508561176361013</v>
      </c>
      <c r="BE324" s="152">
        <v>73.107345638040002</v>
      </c>
    </row>
    <row r="325" spans="1:57" ht="14.25" customHeight="1">
      <c r="A325" s="134" t="s">
        <v>398</v>
      </c>
      <c r="B325" s="135">
        <v>21635</v>
      </c>
      <c r="C325" s="135">
        <v>4038200</v>
      </c>
      <c r="D325" s="145">
        <f t="shared" si="28"/>
        <v>10569583.333333334</v>
      </c>
      <c r="E325" s="141">
        <f t="shared" si="29"/>
        <v>186.65125953316385</v>
      </c>
      <c r="F325" s="135">
        <v>20</v>
      </c>
      <c r="G325" s="135">
        <v>0.24</v>
      </c>
      <c r="H325" s="135">
        <v>2536700</v>
      </c>
      <c r="I325" s="134" t="s">
        <v>1815</v>
      </c>
      <c r="J325" s="138">
        <f t="shared" si="30"/>
        <v>0.24</v>
      </c>
      <c r="K325" s="140">
        <f t="shared" si="31"/>
        <v>10569583.333333334</v>
      </c>
      <c r="L325" s="134" t="s">
        <v>1218</v>
      </c>
      <c r="M325" s="134" t="s">
        <v>24</v>
      </c>
      <c r="N325" s="137">
        <f t="shared" si="32"/>
        <v>10569583.333333334</v>
      </c>
      <c r="P325">
        <v>284</v>
      </c>
      <c r="Q325">
        <v>43.772307606939876</v>
      </c>
      <c r="R325">
        <v>-9.7723076069398758</v>
      </c>
      <c r="S325" s="70">
        <f t="shared" si="33"/>
        <v>-0.22325319685431724</v>
      </c>
      <c r="T325">
        <f t="shared" si="34"/>
        <v>34</v>
      </c>
      <c r="U325" s="134" t="s">
        <v>1999</v>
      </c>
      <c r="Z325">
        <v>283</v>
      </c>
      <c r="AA325">
        <v>46.778066236165792</v>
      </c>
      <c r="AB325">
        <v>59.221933763834208</v>
      </c>
      <c r="AJ325">
        <v>285</v>
      </c>
      <c r="AK325">
        <v>206.34531682522007</v>
      </c>
      <c r="AL325">
        <v>147.65468317477993</v>
      </c>
      <c r="AT325">
        <v>285</v>
      </c>
      <c r="AU325">
        <v>30.837075387858384</v>
      </c>
      <c r="AV325">
        <v>323.16292461214164</v>
      </c>
      <c r="BD325" s="152">
        <v>16.01133395508953</v>
      </c>
      <c r="BE325" s="152">
        <v>22.609668326439998</v>
      </c>
    </row>
    <row r="326" spans="1:57" ht="14.25" customHeight="1">
      <c r="A326" s="134" t="s">
        <v>398</v>
      </c>
      <c r="B326" s="135">
        <v>210173</v>
      </c>
      <c r="C326" s="135">
        <v>18255200</v>
      </c>
      <c r="D326" s="145">
        <f t="shared" si="28"/>
        <v>279950.49504950497</v>
      </c>
      <c r="E326" s="141">
        <f t="shared" si="29"/>
        <v>86.857969387123944</v>
      </c>
      <c r="F326" s="135">
        <v>175</v>
      </c>
      <c r="G326" s="135">
        <v>32.32</v>
      </c>
      <c r="H326" s="135">
        <v>9048000</v>
      </c>
      <c r="I326" s="134" t="s">
        <v>1815</v>
      </c>
      <c r="J326" s="138">
        <f t="shared" si="30"/>
        <v>32.32</v>
      </c>
      <c r="K326" s="140">
        <f t="shared" si="31"/>
        <v>279950.49504950497</v>
      </c>
      <c r="L326" s="134" t="s">
        <v>1266</v>
      </c>
      <c r="M326" s="134" t="s">
        <v>15</v>
      </c>
      <c r="N326" s="137">
        <f t="shared" si="32"/>
        <v>279950.49504950497</v>
      </c>
      <c r="P326">
        <v>285</v>
      </c>
      <c r="Q326">
        <v>130.84192720188372</v>
      </c>
      <c r="R326">
        <v>223.15807279811628</v>
      </c>
      <c r="S326" s="70">
        <f t="shared" si="33"/>
        <v>1.7055547680354213</v>
      </c>
      <c r="T326">
        <f t="shared" si="34"/>
        <v>354</v>
      </c>
      <c r="U326" s="134" t="s">
        <v>1831</v>
      </c>
      <c r="Z326">
        <v>284</v>
      </c>
      <c r="AA326">
        <v>45.569018684915349</v>
      </c>
      <c r="AB326">
        <v>-11.569018684915349</v>
      </c>
      <c r="AJ326">
        <v>286</v>
      </c>
      <c r="AK326">
        <v>31.315799151363727</v>
      </c>
      <c r="AL326">
        <v>-8.315799151363727</v>
      </c>
      <c r="AT326">
        <v>286</v>
      </c>
      <c r="AU326">
        <v>25.390013835722428</v>
      </c>
      <c r="AV326">
        <v>-2.3900138357224279</v>
      </c>
      <c r="BD326" s="152">
        <v>16.548468506629735</v>
      </c>
      <c r="BE326" s="152">
        <v>23.278030530759999</v>
      </c>
    </row>
    <row r="327" spans="1:57" ht="14.25" customHeight="1">
      <c r="A327" s="134" t="s">
        <v>398</v>
      </c>
      <c r="B327" s="135">
        <v>5919</v>
      </c>
      <c r="C327" s="135">
        <v>774900</v>
      </c>
      <c r="D327" s="145">
        <f t="shared" si="28"/>
        <v>263941.07558207837</v>
      </c>
      <c r="E327" s="141">
        <f t="shared" si="29"/>
        <v>130.91738469336036</v>
      </c>
      <c r="F327" s="135">
        <v>10</v>
      </c>
      <c r="G327" s="135">
        <v>42563</v>
      </c>
      <c r="H327" s="135">
        <v>257900</v>
      </c>
      <c r="I327" s="134" t="s">
        <v>1819</v>
      </c>
      <c r="J327" s="138">
        <f t="shared" si="30"/>
        <v>0.97711202938475661</v>
      </c>
      <c r="K327" s="140">
        <f t="shared" si="31"/>
        <v>263941.07558207837</v>
      </c>
      <c r="L327" s="134" t="s">
        <v>2012</v>
      </c>
      <c r="M327" s="134" t="s">
        <v>90</v>
      </c>
      <c r="N327" s="137">
        <f t="shared" si="32"/>
        <v>263941.07558207837</v>
      </c>
      <c r="P327">
        <v>286</v>
      </c>
      <c r="Q327">
        <v>26.141163648535134</v>
      </c>
      <c r="R327">
        <v>-3.1411636485351337</v>
      </c>
      <c r="S327" s="70">
        <f t="shared" si="33"/>
        <v>-0.12016158464740549</v>
      </c>
      <c r="T327">
        <f t="shared" si="34"/>
        <v>23</v>
      </c>
      <c r="U327" s="134" t="s">
        <v>2000</v>
      </c>
      <c r="Z327">
        <v>285</v>
      </c>
      <c r="AA327">
        <v>143.03326263636734</v>
      </c>
      <c r="AB327">
        <v>210.96673736363266</v>
      </c>
      <c r="AJ327">
        <v>287</v>
      </c>
      <c r="AK327">
        <v>36.651089198729608</v>
      </c>
      <c r="AL327">
        <v>-23.651089198729608</v>
      </c>
      <c r="AT327">
        <v>287</v>
      </c>
      <c r="AU327">
        <v>28.368080198338813</v>
      </c>
      <c r="AV327">
        <v>-15.368080198338813</v>
      </c>
      <c r="BD327" s="152">
        <v>11.732744009168876</v>
      </c>
      <c r="BE327" s="152">
        <v>20.552477238439998</v>
      </c>
    </row>
    <row r="328" spans="1:57" ht="14.25" customHeight="1">
      <c r="A328" s="134" t="s">
        <v>398</v>
      </c>
      <c r="B328" s="135">
        <v>16685</v>
      </c>
      <c r="C328" s="135">
        <v>1210200</v>
      </c>
      <c r="D328" s="145">
        <f t="shared" si="28"/>
        <v>2554054.054054054</v>
      </c>
      <c r="E328" s="141">
        <f t="shared" si="29"/>
        <v>72.532214563979622</v>
      </c>
      <c r="F328" s="135">
        <v>16</v>
      </c>
      <c r="G328" s="135">
        <v>0.37</v>
      </c>
      <c r="H328" s="135">
        <v>945000</v>
      </c>
      <c r="I328" s="134" t="s">
        <v>1815</v>
      </c>
      <c r="J328" s="138">
        <f t="shared" si="30"/>
        <v>0.37</v>
      </c>
      <c r="K328" s="140">
        <f t="shared" si="31"/>
        <v>2554054.054054054</v>
      </c>
      <c r="L328" s="134" t="s">
        <v>1416</v>
      </c>
      <c r="M328" s="134" t="s">
        <v>32</v>
      </c>
      <c r="N328" s="137">
        <f t="shared" si="32"/>
        <v>2554054.054054054</v>
      </c>
      <c r="P328">
        <v>287</v>
      </c>
      <c r="Q328">
        <v>30.851873192470073</v>
      </c>
      <c r="R328">
        <v>-17.851873192470073</v>
      </c>
      <c r="S328" s="70">
        <f t="shared" si="33"/>
        <v>-0.57863174404681295</v>
      </c>
      <c r="T328">
        <f t="shared" si="34"/>
        <v>13</v>
      </c>
      <c r="U328" s="134" t="s">
        <v>2001</v>
      </c>
      <c r="Z328">
        <v>286</v>
      </c>
      <c r="AA328">
        <v>27.562900335893307</v>
      </c>
      <c r="AB328">
        <v>-4.5629003358933069</v>
      </c>
      <c r="AJ328">
        <v>288</v>
      </c>
      <c r="AK328">
        <v>22.755120317924643</v>
      </c>
      <c r="AL328">
        <v>-11.755120317924643</v>
      </c>
      <c r="AT328">
        <v>288</v>
      </c>
      <c r="AU328">
        <v>17.4739570940669</v>
      </c>
      <c r="AV328">
        <v>-6.4739570940669005</v>
      </c>
      <c r="BD328" s="152">
        <v>14.394795170913076</v>
      </c>
      <c r="BE328" s="152">
        <v>28.984118871519996</v>
      </c>
    </row>
    <row r="329" spans="1:57" ht="14.25" customHeight="1">
      <c r="A329" s="134" t="s">
        <v>398</v>
      </c>
      <c r="B329" s="135">
        <v>26908</v>
      </c>
      <c r="C329" s="135">
        <v>1139400</v>
      </c>
      <c r="D329" s="145">
        <f t="shared" si="28"/>
        <v>222222.22222222222</v>
      </c>
      <c r="E329" s="141">
        <f t="shared" si="29"/>
        <v>42.34428422773896</v>
      </c>
      <c r="F329" s="135">
        <v>12</v>
      </c>
      <c r="G329" s="135">
        <v>0.81</v>
      </c>
      <c r="H329" s="135">
        <v>180000</v>
      </c>
      <c r="I329" s="134" t="s">
        <v>1815</v>
      </c>
      <c r="J329" s="138">
        <f t="shared" si="30"/>
        <v>0.81</v>
      </c>
      <c r="K329" s="140">
        <f t="shared" si="31"/>
        <v>222222.22222222222</v>
      </c>
      <c r="L329" s="134" t="s">
        <v>2013</v>
      </c>
      <c r="M329" s="134" t="s">
        <v>11</v>
      </c>
      <c r="N329" s="137">
        <f t="shared" si="32"/>
        <v>222222.22222222222</v>
      </c>
      <c r="P329">
        <v>288</v>
      </c>
      <c r="Q329">
        <v>16.887542792577737</v>
      </c>
      <c r="R329">
        <v>-5.8875427925777366</v>
      </c>
      <c r="S329" s="70">
        <f t="shared" si="33"/>
        <v>-0.34863229451980293</v>
      </c>
      <c r="T329">
        <f t="shared" si="34"/>
        <v>11</v>
      </c>
      <c r="U329" s="134" t="s">
        <v>1371</v>
      </c>
      <c r="Z329">
        <v>287</v>
      </c>
      <c r="AA329">
        <v>22.995138500823877</v>
      </c>
      <c r="AB329">
        <v>-9.9951385008238773</v>
      </c>
      <c r="AJ329">
        <v>289</v>
      </c>
      <c r="AK329">
        <v>35.226143844493826</v>
      </c>
      <c r="AL329">
        <v>4.7738561555061736</v>
      </c>
      <c r="AT329">
        <v>289</v>
      </c>
      <c r="AU329">
        <v>35.376840736329854</v>
      </c>
      <c r="AV329">
        <v>4.6231592636701464</v>
      </c>
      <c r="BD329" s="152">
        <v>6.2607499544724678</v>
      </c>
      <c r="BE329" s="152">
        <v>21.79095499984</v>
      </c>
    </row>
    <row r="330" spans="1:57" ht="14.25" customHeight="1">
      <c r="A330" s="134" t="s">
        <v>398</v>
      </c>
      <c r="B330" s="135">
        <v>20152</v>
      </c>
      <c r="C330" s="135">
        <v>1760400</v>
      </c>
      <c r="D330" s="145">
        <f t="shared" si="28"/>
        <v>604177.19386895734</v>
      </c>
      <c r="E330" s="141">
        <f t="shared" si="29"/>
        <v>87.356093687971423</v>
      </c>
      <c r="F330" s="135">
        <v>21</v>
      </c>
      <c r="G330" s="135">
        <v>0.59370000000000001</v>
      </c>
      <c r="H330" s="135">
        <v>358700</v>
      </c>
      <c r="I330" s="134" t="s">
        <v>1815</v>
      </c>
      <c r="J330" s="138">
        <f t="shared" si="30"/>
        <v>0.59370000000000001</v>
      </c>
      <c r="K330" s="140">
        <f t="shared" si="31"/>
        <v>604177.19386895734</v>
      </c>
      <c r="L330" s="134" t="s">
        <v>1459</v>
      </c>
      <c r="M330" s="134" t="s">
        <v>27</v>
      </c>
      <c r="N330" s="137">
        <f t="shared" si="32"/>
        <v>604177.19386895734</v>
      </c>
      <c r="P330">
        <v>289</v>
      </c>
      <c r="Q330">
        <v>33.809923710150059</v>
      </c>
      <c r="R330">
        <v>6.1900762898499408</v>
      </c>
      <c r="S330" s="70">
        <f t="shared" si="33"/>
        <v>0.18308459796943052</v>
      </c>
      <c r="T330">
        <f t="shared" si="34"/>
        <v>40</v>
      </c>
      <c r="U330" s="134" t="s">
        <v>2002</v>
      </c>
      <c r="Z330">
        <v>288</v>
      </c>
      <c r="AA330">
        <v>19.957385937306572</v>
      </c>
      <c r="AB330">
        <v>-8.9573859373065723</v>
      </c>
      <c r="AJ330">
        <v>290</v>
      </c>
      <c r="AK330">
        <v>48.663641002590126</v>
      </c>
      <c r="AL330">
        <v>16.336358997409874</v>
      </c>
      <c r="AT330">
        <v>290</v>
      </c>
      <c r="AU330">
        <v>62.652381541335025</v>
      </c>
      <c r="AV330">
        <v>2.3476184586649751</v>
      </c>
      <c r="BD330" s="152">
        <v>10.555772314971788</v>
      </c>
      <c r="BE330" s="152">
        <v>21.181676278920001</v>
      </c>
    </row>
    <row r="331" spans="1:57" ht="14.25" customHeight="1">
      <c r="A331" s="134" t="s">
        <v>398</v>
      </c>
      <c r="B331" s="135">
        <v>9399</v>
      </c>
      <c r="C331" s="135">
        <v>994000</v>
      </c>
      <c r="D331" s="145">
        <f t="shared" si="28"/>
        <v>1734104.0462427747</v>
      </c>
      <c r="E331" s="141">
        <f t="shared" si="29"/>
        <v>105.75593148207255</v>
      </c>
      <c r="F331" s="135">
        <v>12</v>
      </c>
      <c r="G331" s="135">
        <v>0.27679999999999999</v>
      </c>
      <c r="H331" s="135">
        <v>480000</v>
      </c>
      <c r="I331" s="134" t="s">
        <v>1815</v>
      </c>
      <c r="J331" s="138">
        <f t="shared" si="30"/>
        <v>0.27679999999999999</v>
      </c>
      <c r="K331" s="140">
        <f t="shared" si="31"/>
        <v>1734104.0462427747</v>
      </c>
      <c r="L331" s="134" t="s">
        <v>2014</v>
      </c>
      <c r="M331" s="134" t="s">
        <v>26</v>
      </c>
      <c r="N331" s="137">
        <f t="shared" si="32"/>
        <v>1734104.0462427747</v>
      </c>
      <c r="P331">
        <v>290</v>
      </c>
      <c r="Q331">
        <v>56.357763270760685</v>
      </c>
      <c r="R331">
        <v>8.6422367292393147</v>
      </c>
      <c r="S331" s="70">
        <f t="shared" si="33"/>
        <v>0.15334598514350634</v>
      </c>
      <c r="T331">
        <f t="shared" si="34"/>
        <v>65</v>
      </c>
      <c r="U331" s="134" t="s">
        <v>1190</v>
      </c>
      <c r="Z331">
        <v>289</v>
      </c>
      <c r="AA331">
        <v>35.046650378142544</v>
      </c>
      <c r="AB331">
        <v>4.9533496218574555</v>
      </c>
      <c r="AJ331">
        <v>291</v>
      </c>
      <c r="AK331">
        <v>25.950452324392757</v>
      </c>
      <c r="AL331">
        <v>-7.9504523243927565</v>
      </c>
      <c r="AT331">
        <v>291</v>
      </c>
      <c r="AU331">
        <v>21.46934472033967</v>
      </c>
      <c r="AV331">
        <v>-3.4693447203396701</v>
      </c>
      <c r="BD331" s="152">
        <v>14.526254487542419</v>
      </c>
      <c r="BE331" s="152">
        <v>24.349419059440002</v>
      </c>
    </row>
    <row r="332" spans="1:57" ht="14.25" customHeight="1">
      <c r="A332" s="134" t="s">
        <v>398</v>
      </c>
      <c r="B332" s="135">
        <v>12664</v>
      </c>
      <c r="C332" s="135">
        <v>683400</v>
      </c>
      <c r="D332" s="145">
        <f t="shared" si="28"/>
        <v>339622.64150943392</v>
      </c>
      <c r="E332" s="141">
        <f t="shared" si="29"/>
        <v>53.96399241945673</v>
      </c>
      <c r="F332" s="135">
        <v>12</v>
      </c>
      <c r="G332" s="135">
        <v>0.53</v>
      </c>
      <c r="H332" s="135">
        <v>180000</v>
      </c>
      <c r="I332" s="134" t="s">
        <v>1815</v>
      </c>
      <c r="J332" s="138">
        <f t="shared" si="30"/>
        <v>0.53</v>
      </c>
      <c r="K332" s="140">
        <f t="shared" si="31"/>
        <v>339622.64150943392</v>
      </c>
      <c r="L332" s="134" t="s">
        <v>1458</v>
      </c>
      <c r="M332" s="134" t="s">
        <v>11</v>
      </c>
      <c r="N332" s="137">
        <f t="shared" si="32"/>
        <v>339622.64150943392</v>
      </c>
      <c r="P332">
        <v>291</v>
      </c>
      <c r="Q332">
        <v>20.903739087228317</v>
      </c>
      <c r="R332">
        <v>-2.9037390872283169</v>
      </c>
      <c r="S332" s="70">
        <f t="shared" si="33"/>
        <v>-0.13891003303817698</v>
      </c>
      <c r="T332">
        <f t="shared" si="34"/>
        <v>18</v>
      </c>
      <c r="U332" s="134" t="s">
        <v>2003</v>
      </c>
      <c r="Z332">
        <v>290</v>
      </c>
      <c r="AA332">
        <v>16.551402258682813</v>
      </c>
      <c r="AB332">
        <v>48.448597741317187</v>
      </c>
      <c r="AJ332">
        <v>292</v>
      </c>
      <c r="AK332">
        <v>57.166322951439099</v>
      </c>
      <c r="AL332">
        <v>-46.166322951439099</v>
      </c>
      <c r="AT332">
        <v>292</v>
      </c>
      <c r="AU332">
        <v>77.21920683473931</v>
      </c>
      <c r="AV332">
        <v>-66.21920683473931</v>
      </c>
      <c r="BD332" s="152">
        <v>29.110022426110174</v>
      </c>
      <c r="BE332" s="152">
        <v>33.015288509719994</v>
      </c>
    </row>
    <row r="333" spans="1:57" ht="14.25" customHeight="1">
      <c r="A333" s="134" t="s">
        <v>398</v>
      </c>
      <c r="B333" s="135">
        <v>9752</v>
      </c>
      <c r="C333" s="135">
        <v>541500</v>
      </c>
      <c r="D333" s="145">
        <f t="shared" si="28"/>
        <v>252100.84033613445</v>
      </c>
      <c r="E333" s="141">
        <f t="shared" si="29"/>
        <v>55.527071369975388</v>
      </c>
      <c r="F333" s="135">
        <v>12</v>
      </c>
      <c r="G333" s="135">
        <v>1.19</v>
      </c>
      <c r="H333" s="135">
        <v>300000</v>
      </c>
      <c r="I333" s="134" t="s">
        <v>1815</v>
      </c>
      <c r="J333" s="138">
        <f t="shared" si="30"/>
        <v>1.19</v>
      </c>
      <c r="K333" s="140">
        <f t="shared" si="31"/>
        <v>252100.84033613445</v>
      </c>
      <c r="L333" s="134" t="s">
        <v>2015</v>
      </c>
      <c r="M333" s="134" t="s">
        <v>183</v>
      </c>
      <c r="N333" s="137">
        <f t="shared" si="32"/>
        <v>252100.84033613445</v>
      </c>
      <c r="P333">
        <v>292</v>
      </c>
      <c r="Q333">
        <v>69.170740899975584</v>
      </c>
      <c r="R333">
        <v>-58.170740899975584</v>
      </c>
      <c r="S333" s="70">
        <f t="shared" si="33"/>
        <v>-0.84097322282688047</v>
      </c>
      <c r="T333">
        <f t="shared" si="34"/>
        <v>11</v>
      </c>
      <c r="U333" s="134" t="s">
        <v>2004</v>
      </c>
      <c r="Z333">
        <v>291</v>
      </c>
      <c r="AA333">
        <v>21.762871301928847</v>
      </c>
      <c r="AB333">
        <v>-3.7628713019288469</v>
      </c>
      <c r="AJ333">
        <v>293</v>
      </c>
      <c r="AK333">
        <v>22.872384091876906</v>
      </c>
      <c r="AL333">
        <v>19.127615908123094</v>
      </c>
      <c r="AT333">
        <v>293</v>
      </c>
      <c r="AU333">
        <v>42.28542920477603</v>
      </c>
      <c r="AV333">
        <v>-0.28542920477602962</v>
      </c>
      <c r="BD333" s="152">
        <v>9.8810162913352375</v>
      </c>
      <c r="BE333" s="152">
        <v>17.854879318199998</v>
      </c>
    </row>
    <row r="334" spans="1:57" ht="14.25" customHeight="1">
      <c r="A334" s="134" t="s">
        <v>398</v>
      </c>
      <c r="B334" s="135">
        <v>55848</v>
      </c>
      <c r="C334" s="135">
        <v>4229900</v>
      </c>
      <c r="D334" s="145">
        <f t="shared" si="28"/>
        <v>609411.76470588241</v>
      </c>
      <c r="E334" s="141">
        <f t="shared" si="29"/>
        <v>75.739507233920648</v>
      </c>
      <c r="F334" s="135">
        <v>70</v>
      </c>
      <c r="G334" s="135">
        <v>4.25</v>
      </c>
      <c r="H334" s="135">
        <v>2590000</v>
      </c>
      <c r="I334" s="134" t="s">
        <v>1815</v>
      </c>
      <c r="J334" s="138">
        <f t="shared" si="30"/>
        <v>4.25</v>
      </c>
      <c r="K334" s="140">
        <f t="shared" si="31"/>
        <v>609411.76470588241</v>
      </c>
      <c r="L334" s="134" t="s">
        <v>2016</v>
      </c>
      <c r="M334" s="134" t="s">
        <v>74</v>
      </c>
      <c r="N334" s="137">
        <f t="shared" si="32"/>
        <v>609411.76470588241</v>
      </c>
      <c r="P334">
        <v>293</v>
      </c>
      <c r="Q334">
        <v>30.360104033375666</v>
      </c>
      <c r="R334">
        <v>11.639895966624334</v>
      </c>
      <c r="S334" s="70">
        <f t="shared" si="33"/>
        <v>0.38339446906467406</v>
      </c>
      <c r="T334">
        <f t="shared" si="34"/>
        <v>42</v>
      </c>
      <c r="U334" s="134" t="s">
        <v>1664</v>
      </c>
      <c r="Z334">
        <v>292</v>
      </c>
      <c r="AA334">
        <v>71.754009874950071</v>
      </c>
      <c r="AB334">
        <v>-60.754009874950071</v>
      </c>
      <c r="AJ334">
        <v>294</v>
      </c>
      <c r="AK334">
        <v>26.242976756887387</v>
      </c>
      <c r="AL334">
        <v>-11.242976756887387</v>
      </c>
      <c r="AT334">
        <v>294</v>
      </c>
      <c r="AU334">
        <v>21.572801120033542</v>
      </c>
      <c r="AV334">
        <v>-6.5728011200335423</v>
      </c>
      <c r="BD334" s="152">
        <v>7.5250188511187286</v>
      </c>
      <c r="BE334" s="152">
        <v>19.362444930599999</v>
      </c>
    </row>
    <row r="335" spans="1:57" ht="14.25" customHeight="1">
      <c r="A335" s="134" t="s">
        <v>398</v>
      </c>
      <c r="B335" s="135">
        <v>35042</v>
      </c>
      <c r="C335" s="135">
        <v>4572000</v>
      </c>
      <c r="D335" s="145">
        <f t="shared" si="28"/>
        <v>432432.43243243248</v>
      </c>
      <c r="E335" s="141">
        <f t="shared" si="29"/>
        <v>130.47200502254438</v>
      </c>
      <c r="F335" s="135">
        <v>32</v>
      </c>
      <c r="G335" s="135">
        <v>2.59</v>
      </c>
      <c r="H335" s="135">
        <v>1120000</v>
      </c>
      <c r="I335" s="134" t="s">
        <v>1815</v>
      </c>
      <c r="J335" s="138">
        <f t="shared" si="30"/>
        <v>2.59</v>
      </c>
      <c r="K335" s="140">
        <f t="shared" si="31"/>
        <v>432432.43243243248</v>
      </c>
      <c r="L335" s="134" t="s">
        <v>1631</v>
      </c>
      <c r="M335" s="134" t="s">
        <v>165</v>
      </c>
      <c r="N335" s="137">
        <f t="shared" si="32"/>
        <v>432432.43243243248</v>
      </c>
      <c r="P335">
        <v>294</v>
      </c>
      <c r="Q335">
        <v>21.129698096326226</v>
      </c>
      <c r="R335">
        <v>-6.1296980963262264</v>
      </c>
      <c r="S335" s="70">
        <f t="shared" si="33"/>
        <v>-0.29009870696600171</v>
      </c>
      <c r="T335">
        <f t="shared" si="34"/>
        <v>15</v>
      </c>
      <c r="U335" s="134" t="s">
        <v>1535</v>
      </c>
      <c r="Z335">
        <v>293</v>
      </c>
      <c r="AA335">
        <v>32.738401467219873</v>
      </c>
      <c r="AB335">
        <v>9.2615985327801269</v>
      </c>
      <c r="AJ335">
        <v>295</v>
      </c>
      <c r="AK335">
        <v>22.261511796522708</v>
      </c>
      <c r="AL335">
        <v>-11.261511796522708</v>
      </c>
      <c r="AT335">
        <v>295</v>
      </c>
      <c r="AU335">
        <v>19.860022947323923</v>
      </c>
      <c r="AV335">
        <v>-8.8600229473239231</v>
      </c>
      <c r="BD335" s="152">
        <v>6.2864256022516365</v>
      </c>
      <c r="BE335" s="152">
        <v>15.471427366359999</v>
      </c>
    </row>
    <row r="336" spans="1:57" ht="14.25" customHeight="1">
      <c r="A336" s="134" t="s">
        <v>398</v>
      </c>
      <c r="B336" s="135">
        <v>39002</v>
      </c>
      <c r="C336" s="135">
        <v>3966400</v>
      </c>
      <c r="D336" s="145">
        <f t="shared" si="28"/>
        <v>1605882.3529411764</v>
      </c>
      <c r="E336" s="141">
        <f t="shared" si="29"/>
        <v>101.69734885390493</v>
      </c>
      <c r="F336" s="135">
        <v>42</v>
      </c>
      <c r="G336" s="135">
        <v>2.21</v>
      </c>
      <c r="H336" s="135">
        <v>3549000</v>
      </c>
      <c r="I336" s="134" t="s">
        <v>1815</v>
      </c>
      <c r="J336" s="138">
        <f t="shared" si="30"/>
        <v>2.21</v>
      </c>
      <c r="K336" s="140">
        <f t="shared" si="31"/>
        <v>1605882.3529411764</v>
      </c>
      <c r="L336" s="134" t="s">
        <v>1087</v>
      </c>
      <c r="M336" s="134" t="s">
        <v>28</v>
      </c>
      <c r="N336" s="137">
        <f t="shared" si="32"/>
        <v>1605882.3529411764</v>
      </c>
      <c r="P336">
        <v>295</v>
      </c>
      <c r="Q336">
        <v>17.889641586012587</v>
      </c>
      <c r="R336">
        <v>-6.889641586012587</v>
      </c>
      <c r="S336" s="70">
        <f t="shared" si="33"/>
        <v>-0.38511903957871385</v>
      </c>
      <c r="T336">
        <f t="shared" si="34"/>
        <v>11</v>
      </c>
      <c r="U336" s="134" t="s">
        <v>1465</v>
      </c>
      <c r="Z336">
        <v>294</v>
      </c>
      <c r="AA336">
        <v>24.152422673864272</v>
      </c>
      <c r="AB336">
        <v>-9.1524226738642724</v>
      </c>
      <c r="AJ336">
        <v>296</v>
      </c>
      <c r="AK336">
        <v>24.273622690367823</v>
      </c>
      <c r="AL336">
        <v>-12.273622690367823</v>
      </c>
      <c r="AT336">
        <v>296</v>
      </c>
      <c r="AU336">
        <v>16.202921326399363</v>
      </c>
      <c r="AV336">
        <v>-4.2029213263993626</v>
      </c>
      <c r="BD336" s="152">
        <v>7.8772887386489217</v>
      </c>
      <c r="BE336" s="152">
        <v>16.41943057776</v>
      </c>
    </row>
    <row r="337" spans="1:57" ht="14.25" customHeight="1">
      <c r="A337" s="134" t="s">
        <v>398</v>
      </c>
      <c r="B337" s="135">
        <v>12014</v>
      </c>
      <c r="C337" s="135">
        <v>751400</v>
      </c>
      <c r="D337" s="145">
        <f t="shared" si="28"/>
        <v>2271293.3753943215</v>
      </c>
      <c r="E337" s="141">
        <f t="shared" si="29"/>
        <v>62.54369901781255</v>
      </c>
      <c r="F337" s="135">
        <v>12</v>
      </c>
      <c r="G337" s="135">
        <v>0.1585</v>
      </c>
      <c r="H337" s="135">
        <v>360000</v>
      </c>
      <c r="I337" s="134" t="s">
        <v>1815</v>
      </c>
      <c r="J337" s="138">
        <f t="shared" si="30"/>
        <v>0.1585</v>
      </c>
      <c r="K337" s="140">
        <f t="shared" si="31"/>
        <v>2271293.3753943215</v>
      </c>
      <c r="L337" s="134" t="s">
        <v>1100</v>
      </c>
      <c r="M337" s="134" t="s">
        <v>26</v>
      </c>
      <c r="N337" s="137">
        <f t="shared" si="32"/>
        <v>2271293.3753943215</v>
      </c>
      <c r="P337">
        <v>296</v>
      </c>
      <c r="Q337">
        <v>17.083687375333856</v>
      </c>
      <c r="R337">
        <v>-5.0836873753338558</v>
      </c>
      <c r="S337" s="70">
        <f t="shared" si="33"/>
        <v>-0.29757553294225558</v>
      </c>
      <c r="T337">
        <f t="shared" si="34"/>
        <v>12</v>
      </c>
      <c r="U337" s="134" t="s">
        <v>2005</v>
      </c>
      <c r="Z337">
        <v>295</v>
      </c>
      <c r="AA337">
        <v>21.921911823454586</v>
      </c>
      <c r="AB337">
        <v>-10.921911823454586</v>
      </c>
      <c r="AJ337">
        <v>297</v>
      </c>
      <c r="AK337">
        <v>24.741831116328839</v>
      </c>
      <c r="AL337">
        <v>-6.7418311163288394</v>
      </c>
      <c r="AT337">
        <v>297</v>
      </c>
      <c r="AU337">
        <v>19.07999453693364</v>
      </c>
      <c r="AV337">
        <v>-1.0799945369336399</v>
      </c>
      <c r="BD337" s="152">
        <v>4.4798870245093347</v>
      </c>
      <c r="BE337" s="152">
        <v>18.690552965359998</v>
      </c>
    </row>
    <row r="338" spans="1:57" ht="14.25" customHeight="1">
      <c r="A338" s="134" t="s">
        <v>398</v>
      </c>
      <c r="B338" s="135">
        <v>303110</v>
      </c>
      <c r="C338" s="135">
        <v>47127800</v>
      </c>
      <c r="D338" s="145">
        <f t="shared" si="28"/>
        <v>1550000</v>
      </c>
      <c r="E338" s="141">
        <f t="shared" si="29"/>
        <v>155.4808485368348</v>
      </c>
      <c r="F338" s="135">
        <v>305</v>
      </c>
      <c r="G338" s="135">
        <v>10.4</v>
      </c>
      <c r="H338" s="135">
        <v>16120000</v>
      </c>
      <c r="I338" s="134" t="s">
        <v>1815</v>
      </c>
      <c r="J338" s="138">
        <f t="shared" si="30"/>
        <v>10.4</v>
      </c>
      <c r="K338" s="140">
        <f t="shared" si="31"/>
        <v>1550000</v>
      </c>
      <c r="L338" s="134" t="s">
        <v>1090</v>
      </c>
      <c r="M338" s="134" t="s">
        <v>46</v>
      </c>
      <c r="N338" s="137">
        <f t="shared" si="32"/>
        <v>1550000</v>
      </c>
      <c r="P338">
        <v>297</v>
      </c>
      <c r="Q338">
        <v>18.910230132116268</v>
      </c>
      <c r="R338">
        <v>-0.91023013211626846</v>
      </c>
      <c r="S338" s="70">
        <f t="shared" si="33"/>
        <v>-4.8134270485179091E-2</v>
      </c>
      <c r="T338">
        <f t="shared" si="34"/>
        <v>18</v>
      </c>
      <c r="U338" s="134" t="s">
        <v>2006</v>
      </c>
      <c r="Z338">
        <v>296</v>
      </c>
      <c r="AA338">
        <v>20.071120568835536</v>
      </c>
      <c r="AB338">
        <v>-8.0711205688355356</v>
      </c>
      <c r="AJ338">
        <v>298</v>
      </c>
      <c r="AK338">
        <v>23.833354369391827</v>
      </c>
      <c r="AL338">
        <v>-9.8333543693918273</v>
      </c>
      <c r="AT338">
        <v>298</v>
      </c>
      <c r="AU338">
        <v>19.871518102845464</v>
      </c>
      <c r="AV338">
        <v>-5.8715181028454637</v>
      </c>
      <c r="BD338" s="152">
        <v>27.591051103494561</v>
      </c>
      <c r="BE338" s="152">
        <v>27.2823222032</v>
      </c>
    </row>
    <row r="339" spans="1:57" ht="14.25" customHeight="1">
      <c r="A339" s="134" t="s">
        <v>398</v>
      </c>
      <c r="B339" s="135">
        <v>10224</v>
      </c>
      <c r="C339" s="135">
        <v>886700</v>
      </c>
      <c r="D339" s="145">
        <f t="shared" ref="D339:D402" si="35">K339</f>
        <v>3800000</v>
      </c>
      <c r="E339" s="141">
        <f t="shared" ref="E339:E402" si="36">C339/B339</f>
        <v>86.727308294209706</v>
      </c>
      <c r="F339" s="135">
        <v>12</v>
      </c>
      <c r="G339" s="135">
        <v>0.18</v>
      </c>
      <c r="H339" s="135">
        <v>684000</v>
      </c>
      <c r="I339" s="134" t="s">
        <v>1815</v>
      </c>
      <c r="J339" s="138">
        <f t="shared" ref="J339:J402" si="37">IF(I339="Acres",1,1/43560)*G339</f>
        <v>0.18</v>
      </c>
      <c r="K339" s="140">
        <f t="shared" ref="K339:K402" si="38">H339/J339</f>
        <v>3800000</v>
      </c>
      <c r="L339" s="134" t="s">
        <v>2017</v>
      </c>
      <c r="M339" s="134" t="s">
        <v>13</v>
      </c>
      <c r="N339" s="137">
        <f t="shared" si="32"/>
        <v>3800000</v>
      </c>
      <c r="P339">
        <v>298</v>
      </c>
      <c r="Q339">
        <v>18.809683656516608</v>
      </c>
      <c r="R339">
        <v>-4.8096836565166079</v>
      </c>
      <c r="S339" s="70">
        <f t="shared" si="33"/>
        <v>-0.25570252771637098</v>
      </c>
      <c r="T339">
        <f t="shared" si="34"/>
        <v>14</v>
      </c>
      <c r="U339" s="134" t="s">
        <v>2007</v>
      </c>
      <c r="Z339">
        <v>297</v>
      </c>
      <c r="AA339">
        <v>18.871781776974668</v>
      </c>
      <c r="AB339">
        <v>-0.87178177697466808</v>
      </c>
      <c r="AJ339">
        <v>299</v>
      </c>
      <c r="AK339">
        <v>21.924113862082447</v>
      </c>
      <c r="AL339">
        <v>-7.9241138620824465</v>
      </c>
      <c r="AT339">
        <v>299</v>
      </c>
      <c r="AU339">
        <v>14.487679906077982</v>
      </c>
      <c r="AV339">
        <v>-0.48767990607798239</v>
      </c>
      <c r="BD339" s="152">
        <v>4.7161029840776854</v>
      </c>
      <c r="BE339" s="152">
        <v>18.093606609760002</v>
      </c>
    </row>
    <row r="340" spans="1:57" ht="14.25" customHeight="1">
      <c r="A340" s="134" t="s">
        <v>398</v>
      </c>
      <c r="B340" s="135">
        <v>63423</v>
      </c>
      <c r="C340" s="135">
        <v>5574600</v>
      </c>
      <c r="D340" s="145">
        <f t="shared" si="35"/>
        <v>3466666.6666666665</v>
      </c>
      <c r="E340" s="141">
        <f t="shared" si="36"/>
        <v>87.895558393642688</v>
      </c>
      <c r="F340" s="135">
        <v>78</v>
      </c>
      <c r="G340" s="135">
        <v>1.35</v>
      </c>
      <c r="H340" s="135">
        <v>4680000</v>
      </c>
      <c r="I340" s="134" t="s">
        <v>1815</v>
      </c>
      <c r="J340" s="138">
        <f t="shared" si="37"/>
        <v>1.35</v>
      </c>
      <c r="K340" s="140">
        <f t="shared" si="38"/>
        <v>3466666.6666666665</v>
      </c>
      <c r="L340" s="134" t="s">
        <v>2018</v>
      </c>
      <c r="M340" s="134" t="s">
        <v>13</v>
      </c>
      <c r="N340" s="137">
        <f t="shared" ref="N340:N403" si="39">H340/(G340*IF(I340="Acres",1,1/43560))</f>
        <v>3466666.6666666665</v>
      </c>
      <c r="P340">
        <v>299</v>
      </c>
      <c r="Q340">
        <v>14.791080505312152</v>
      </c>
      <c r="R340">
        <v>-0.79108050531215213</v>
      </c>
      <c r="S340" s="70">
        <f t="shared" si="33"/>
        <v>-5.3483618389342076E-2</v>
      </c>
      <c r="T340">
        <f t="shared" si="34"/>
        <v>14</v>
      </c>
      <c r="U340" s="134" t="s">
        <v>1485</v>
      </c>
      <c r="Z340">
        <v>298</v>
      </c>
      <c r="AA340">
        <v>18.11589664934057</v>
      </c>
      <c r="AB340">
        <v>-4.11589664934057</v>
      </c>
      <c r="AJ340">
        <v>300</v>
      </c>
      <c r="AK340">
        <v>22.703473457194768</v>
      </c>
      <c r="AL340">
        <v>-13.703473457194768</v>
      </c>
      <c r="AT340">
        <v>300</v>
      </c>
      <c r="AU340">
        <v>14.293083344749039</v>
      </c>
      <c r="AV340">
        <v>-5.2930833447490393</v>
      </c>
      <c r="BD340" s="152">
        <v>8.1011803872832715</v>
      </c>
      <c r="BE340" s="152">
        <v>18.65562666988</v>
      </c>
    </row>
    <row r="341" spans="1:57" ht="14.25" customHeight="1">
      <c r="A341" s="134" t="s">
        <v>398</v>
      </c>
      <c r="B341" s="135">
        <v>20720</v>
      </c>
      <c r="C341" s="135">
        <v>1770400</v>
      </c>
      <c r="D341" s="145">
        <f t="shared" si="35"/>
        <v>554175.58886509633</v>
      </c>
      <c r="E341" s="141">
        <f t="shared" si="36"/>
        <v>85.444015444015449</v>
      </c>
      <c r="F341" s="135">
        <v>48</v>
      </c>
      <c r="G341" s="135">
        <v>4.67</v>
      </c>
      <c r="H341" s="135">
        <v>2588000</v>
      </c>
      <c r="I341" s="134" t="s">
        <v>1815</v>
      </c>
      <c r="J341" s="138">
        <f t="shared" si="37"/>
        <v>4.67</v>
      </c>
      <c r="K341" s="140">
        <f t="shared" si="38"/>
        <v>554175.58886509633</v>
      </c>
      <c r="L341" s="134" t="s">
        <v>2019</v>
      </c>
      <c r="M341" s="134" t="s">
        <v>268</v>
      </c>
      <c r="N341" s="137">
        <f t="shared" si="39"/>
        <v>554175.58886509633</v>
      </c>
      <c r="P341">
        <v>300</v>
      </c>
      <c r="Q341">
        <v>15.139050896703203</v>
      </c>
      <c r="R341">
        <v>-6.1390508967032034</v>
      </c>
      <c r="S341" s="70">
        <f t="shared" si="33"/>
        <v>-0.40551094904107171</v>
      </c>
      <c r="T341">
        <f t="shared" si="34"/>
        <v>9</v>
      </c>
      <c r="U341" s="134" t="s">
        <v>1457</v>
      </c>
      <c r="Z341">
        <v>299</v>
      </c>
      <c r="AA341">
        <v>16.943797551390084</v>
      </c>
      <c r="AB341">
        <v>-2.9437975513900838</v>
      </c>
      <c r="AJ341">
        <v>301</v>
      </c>
      <c r="AK341">
        <v>24.339239603590208</v>
      </c>
      <c r="AL341">
        <v>-7.3392396035902081</v>
      </c>
      <c r="AT341">
        <v>301</v>
      </c>
      <c r="AU341">
        <v>20.075146572084194</v>
      </c>
      <c r="AV341">
        <v>-3.0751465720841935</v>
      </c>
      <c r="BD341" s="152">
        <v>61.77355450485728</v>
      </c>
      <c r="BE341" s="152">
        <v>102.95725938812001</v>
      </c>
    </row>
    <row r="342" spans="1:57" ht="14.25" customHeight="1">
      <c r="A342" s="134" t="s">
        <v>398</v>
      </c>
      <c r="B342" s="135">
        <v>30785</v>
      </c>
      <c r="C342" s="135">
        <v>2944900</v>
      </c>
      <c r="D342" s="145">
        <f t="shared" si="35"/>
        <v>11685000</v>
      </c>
      <c r="E342" s="141">
        <f t="shared" si="36"/>
        <v>95.660224135130747</v>
      </c>
      <c r="F342" s="135">
        <v>41</v>
      </c>
      <c r="G342" s="135">
        <v>0.2</v>
      </c>
      <c r="H342" s="135">
        <v>2337000</v>
      </c>
      <c r="I342" s="134" t="s">
        <v>1815</v>
      </c>
      <c r="J342" s="138">
        <f t="shared" si="37"/>
        <v>0.2</v>
      </c>
      <c r="K342" s="140">
        <f t="shared" si="38"/>
        <v>11685000</v>
      </c>
      <c r="L342" s="134" t="s">
        <v>2020</v>
      </c>
      <c r="M342" s="134" t="s">
        <v>13</v>
      </c>
      <c r="N342" s="137">
        <f t="shared" si="39"/>
        <v>11685000</v>
      </c>
      <c r="P342">
        <v>301</v>
      </c>
      <c r="Q342">
        <v>19.213803468175801</v>
      </c>
      <c r="R342">
        <v>-2.2138034681758008</v>
      </c>
      <c r="S342" s="70">
        <f t="shared" si="33"/>
        <v>-0.11521942919019479</v>
      </c>
      <c r="T342">
        <f t="shared" si="34"/>
        <v>17</v>
      </c>
      <c r="U342" s="134" t="s">
        <v>1680</v>
      </c>
      <c r="Z342">
        <v>300</v>
      </c>
      <c r="AA342">
        <v>18.214705044333023</v>
      </c>
      <c r="AB342">
        <v>-9.214705044333023</v>
      </c>
      <c r="AJ342">
        <v>302</v>
      </c>
      <c r="AK342">
        <v>25.999982510502559</v>
      </c>
      <c r="AL342">
        <v>6.0000174894974414</v>
      </c>
      <c r="AT342">
        <v>302</v>
      </c>
      <c r="AU342">
        <v>30.73854548338803</v>
      </c>
      <c r="AV342">
        <v>1.2614545166119697</v>
      </c>
      <c r="BD342" s="152">
        <v>19.647005680619802</v>
      </c>
      <c r="BE342" s="152">
        <v>30.326003114919999</v>
      </c>
    </row>
    <row r="343" spans="1:57" ht="14.25" customHeight="1">
      <c r="A343" s="134" t="s">
        <v>398</v>
      </c>
      <c r="B343" s="135">
        <v>282400</v>
      </c>
      <c r="C343" s="135">
        <v>38598000</v>
      </c>
      <c r="D343" s="145">
        <f t="shared" si="35"/>
        <v>446871.51631927752</v>
      </c>
      <c r="E343" s="141">
        <f t="shared" si="36"/>
        <v>136.67847025495752</v>
      </c>
      <c r="F343" s="135">
        <v>1</v>
      </c>
      <c r="G343" s="135">
        <v>16.92656552</v>
      </c>
      <c r="H343" s="135">
        <v>7564000</v>
      </c>
      <c r="I343" s="134" t="s">
        <v>1815</v>
      </c>
      <c r="J343" s="138">
        <f t="shared" si="37"/>
        <v>16.92656552</v>
      </c>
      <c r="K343" s="140">
        <f t="shared" si="38"/>
        <v>446871.51631927752</v>
      </c>
      <c r="L343" s="134" t="s">
        <v>2021</v>
      </c>
      <c r="M343" s="134" t="s">
        <v>50</v>
      </c>
      <c r="N343" s="137">
        <f t="shared" si="39"/>
        <v>446871.51631927752</v>
      </c>
      <c r="P343">
        <v>302</v>
      </c>
      <c r="Q343">
        <v>25.940216385792514</v>
      </c>
      <c r="R343">
        <v>6.0597836142074861</v>
      </c>
      <c r="S343" s="70">
        <f t="shared" si="33"/>
        <v>0.23360574653981825</v>
      </c>
      <c r="T343">
        <f t="shared" si="34"/>
        <v>32</v>
      </c>
      <c r="U343" s="134" t="s">
        <v>1341</v>
      </c>
      <c r="Z343">
        <v>301</v>
      </c>
      <c r="AA343">
        <v>18.980351695515239</v>
      </c>
      <c r="AB343">
        <v>-1.9803516955152389</v>
      </c>
      <c r="AJ343">
        <v>303</v>
      </c>
      <c r="AK343">
        <v>43.48921822635009</v>
      </c>
      <c r="AL343">
        <v>-6.4892182263500899</v>
      </c>
      <c r="AT343">
        <v>303</v>
      </c>
      <c r="AU343">
        <v>33.936661965988208</v>
      </c>
      <c r="AV343">
        <v>3.0633380340117924</v>
      </c>
      <c r="BD343" s="152">
        <v>3.8082120786062843</v>
      </c>
      <c r="BE343" s="152">
        <v>16.020988150239997</v>
      </c>
    </row>
    <row r="344" spans="1:57" ht="14.25" customHeight="1">
      <c r="A344" s="134" t="s">
        <v>398</v>
      </c>
      <c r="B344" s="135">
        <v>42504</v>
      </c>
      <c r="C344" s="135">
        <v>2637600</v>
      </c>
      <c r="D344" s="145">
        <f t="shared" si="35"/>
        <v>6514285.7142857146</v>
      </c>
      <c r="E344" s="141">
        <f t="shared" si="36"/>
        <v>62.055335968379445</v>
      </c>
      <c r="F344" s="135">
        <v>48</v>
      </c>
      <c r="G344" s="135">
        <v>0.42</v>
      </c>
      <c r="H344" s="135">
        <v>2736000</v>
      </c>
      <c r="I344" s="134" t="s">
        <v>1815</v>
      </c>
      <c r="J344" s="138">
        <f t="shared" si="37"/>
        <v>0.42</v>
      </c>
      <c r="K344" s="140">
        <f t="shared" si="38"/>
        <v>6514285.7142857146</v>
      </c>
      <c r="L344" s="134" t="s">
        <v>2022</v>
      </c>
      <c r="M344" s="134" t="s">
        <v>13</v>
      </c>
      <c r="N344" s="137">
        <f t="shared" si="39"/>
        <v>6514285.7142857146</v>
      </c>
      <c r="P344">
        <v>303</v>
      </c>
      <c r="Q344">
        <v>37.835822315967633</v>
      </c>
      <c r="R344">
        <v>-0.83582231596763279</v>
      </c>
      <c r="S344" s="70">
        <f t="shared" si="33"/>
        <v>-2.2090766496038215E-2</v>
      </c>
      <c r="T344">
        <f t="shared" si="34"/>
        <v>37</v>
      </c>
      <c r="U344" s="134" t="s">
        <v>2008</v>
      </c>
      <c r="Z344">
        <v>302</v>
      </c>
      <c r="AA344">
        <v>27.175951261441625</v>
      </c>
      <c r="AB344">
        <v>4.8240487385583748</v>
      </c>
      <c r="AJ344">
        <v>304</v>
      </c>
      <c r="AK344">
        <v>28.825319793381226</v>
      </c>
      <c r="AL344">
        <v>-4.825319793381226</v>
      </c>
      <c r="AT344">
        <v>304</v>
      </c>
      <c r="AU344">
        <v>25.811229177333182</v>
      </c>
      <c r="AV344">
        <v>-1.8112291773331819</v>
      </c>
      <c r="BD344" s="152">
        <v>22.467218832683677</v>
      </c>
      <c r="BE344" s="152">
        <v>31.559111636159997</v>
      </c>
    </row>
    <row r="345" spans="1:57" ht="14.25" customHeight="1">
      <c r="A345" s="134" t="s">
        <v>398</v>
      </c>
      <c r="B345" s="135">
        <v>11532</v>
      </c>
      <c r="C345" s="135">
        <v>4036400</v>
      </c>
      <c r="D345" s="145">
        <f t="shared" si="35"/>
        <v>21900000</v>
      </c>
      <c r="E345" s="141">
        <f t="shared" si="36"/>
        <v>350.01734304543879</v>
      </c>
      <c r="F345" s="135">
        <v>9</v>
      </c>
      <c r="G345" s="135">
        <v>0.09</v>
      </c>
      <c r="H345" s="135">
        <v>1971000</v>
      </c>
      <c r="I345" s="134" t="s">
        <v>1815</v>
      </c>
      <c r="J345" s="138">
        <f t="shared" si="37"/>
        <v>0.09</v>
      </c>
      <c r="K345" s="140">
        <f t="shared" si="38"/>
        <v>21900000</v>
      </c>
      <c r="L345" s="134" t="s">
        <v>1274</v>
      </c>
      <c r="M345" s="134" t="s">
        <v>7</v>
      </c>
      <c r="N345" s="137">
        <f t="shared" si="39"/>
        <v>21900000</v>
      </c>
      <c r="P345">
        <v>304</v>
      </c>
      <c r="Q345">
        <v>24.920819696001963</v>
      </c>
      <c r="R345">
        <v>-0.92081969600196345</v>
      </c>
      <c r="S345" s="70">
        <f t="shared" si="33"/>
        <v>-3.6949815745815545E-2</v>
      </c>
      <c r="T345">
        <f t="shared" si="34"/>
        <v>24</v>
      </c>
      <c r="U345" s="134" t="s">
        <v>2009</v>
      </c>
      <c r="Z345">
        <v>303</v>
      </c>
      <c r="AA345">
        <v>37.165291336300314</v>
      </c>
      <c r="AB345">
        <v>-0.16529133630031367</v>
      </c>
      <c r="AJ345">
        <v>305</v>
      </c>
      <c r="AK345">
        <v>47.496929952003725</v>
      </c>
      <c r="AL345">
        <v>-29.496929952003725</v>
      </c>
      <c r="AT345">
        <v>305</v>
      </c>
      <c r="AU345">
        <v>41.525106775279809</v>
      </c>
      <c r="AV345">
        <v>-23.525106775279809</v>
      </c>
      <c r="BD345" s="152">
        <v>9.5082058855817095</v>
      </c>
      <c r="BE345" s="152">
        <v>22.037572620359999</v>
      </c>
    </row>
    <row r="346" spans="1:57" ht="14.25" customHeight="1">
      <c r="A346" s="134" t="s">
        <v>398</v>
      </c>
      <c r="B346" s="135">
        <v>7392</v>
      </c>
      <c r="C346" s="135">
        <v>47200</v>
      </c>
      <c r="D346" s="145">
        <f t="shared" si="35"/>
        <v>6308571.4285714282</v>
      </c>
      <c r="E346" s="141">
        <f t="shared" si="36"/>
        <v>6.3852813852813854</v>
      </c>
      <c r="F346" s="135">
        <v>16</v>
      </c>
      <c r="G346" s="135">
        <v>7.0000000000000007E-2</v>
      </c>
      <c r="H346" s="135">
        <v>441600</v>
      </c>
      <c r="I346" s="134" t="s">
        <v>1815</v>
      </c>
      <c r="J346" s="138">
        <f t="shared" si="37"/>
        <v>7.0000000000000007E-2</v>
      </c>
      <c r="K346" s="140">
        <f t="shared" si="38"/>
        <v>6308571.4285714282</v>
      </c>
      <c r="L346" s="134" t="s">
        <v>1507</v>
      </c>
      <c r="M346" s="134" t="s">
        <v>154</v>
      </c>
      <c r="N346" s="137">
        <f t="shared" si="39"/>
        <v>6308571.4285714282</v>
      </c>
      <c r="P346">
        <v>305</v>
      </c>
      <c r="Q346">
        <v>44.265464382022103</v>
      </c>
      <c r="R346">
        <v>-26.265464382022103</v>
      </c>
      <c r="S346" s="70">
        <f t="shared" si="33"/>
        <v>-0.5933624496818678</v>
      </c>
      <c r="T346">
        <f t="shared" si="34"/>
        <v>18</v>
      </c>
      <c r="U346" s="134" t="s">
        <v>2010</v>
      </c>
      <c r="Z346">
        <v>304</v>
      </c>
      <c r="AA346">
        <v>27.92548372643547</v>
      </c>
      <c r="AB346">
        <v>-3.9254837264354698</v>
      </c>
      <c r="AJ346">
        <v>306</v>
      </c>
      <c r="AK346">
        <v>39.425202955802412</v>
      </c>
      <c r="AL346">
        <v>-18.425202955802412</v>
      </c>
      <c r="AT346">
        <v>306</v>
      </c>
      <c r="AU346">
        <v>31.580155084072288</v>
      </c>
      <c r="AV346">
        <v>-10.580155084072288</v>
      </c>
      <c r="BD346" s="152">
        <v>19.694248872533471</v>
      </c>
      <c r="BE346" s="152">
        <v>71.321908666839988</v>
      </c>
    </row>
    <row r="347" spans="1:57" ht="14.25" customHeight="1">
      <c r="A347" s="134" t="s">
        <v>398</v>
      </c>
      <c r="B347" s="135">
        <v>221430</v>
      </c>
      <c r="C347" s="135">
        <v>17900600</v>
      </c>
      <c r="D347" s="145">
        <f t="shared" si="35"/>
        <v>694394.21338155516</v>
      </c>
      <c r="E347" s="141">
        <f t="shared" si="36"/>
        <v>80.840897800659349</v>
      </c>
      <c r="F347" s="135">
        <v>36</v>
      </c>
      <c r="G347" s="135">
        <v>11.06</v>
      </c>
      <c r="H347" s="135">
        <v>7680000</v>
      </c>
      <c r="I347" s="134" t="s">
        <v>1815</v>
      </c>
      <c r="J347" s="138">
        <f t="shared" si="37"/>
        <v>11.06</v>
      </c>
      <c r="K347" s="140">
        <f t="shared" si="38"/>
        <v>694394.21338155516</v>
      </c>
      <c r="L347" s="134" t="s">
        <v>2023</v>
      </c>
      <c r="M347" s="134" t="s">
        <v>102</v>
      </c>
      <c r="N347" s="137">
        <f t="shared" si="39"/>
        <v>694394.21338155516</v>
      </c>
      <c r="P347">
        <v>306</v>
      </c>
      <c r="Q347">
        <v>34.199998870787297</v>
      </c>
      <c r="R347">
        <v>-13.199998870787297</v>
      </c>
      <c r="S347" s="70">
        <f t="shared" si="33"/>
        <v>-0.3859648920065426</v>
      </c>
      <c r="T347">
        <f t="shared" si="34"/>
        <v>21</v>
      </c>
      <c r="U347" s="134" t="s">
        <v>1214</v>
      </c>
      <c r="Z347">
        <v>305</v>
      </c>
      <c r="AA347">
        <v>39.530670231344821</v>
      </c>
      <c r="AB347">
        <v>-21.530670231344821</v>
      </c>
      <c r="AJ347">
        <v>307</v>
      </c>
      <c r="AK347">
        <v>42.358067309380985</v>
      </c>
      <c r="AL347">
        <v>5.641932690619015</v>
      </c>
      <c r="AT347">
        <v>307</v>
      </c>
      <c r="AU347">
        <v>43.266622836793282</v>
      </c>
      <c r="AV347">
        <v>4.7333771632067183</v>
      </c>
      <c r="BD347" s="152">
        <v>4.3289142155678233</v>
      </c>
      <c r="BE347" s="152">
        <v>16.608663995400001</v>
      </c>
    </row>
    <row r="348" spans="1:57" ht="14.25" customHeight="1">
      <c r="A348" s="134" t="s">
        <v>398</v>
      </c>
      <c r="B348" s="135">
        <v>7516</v>
      </c>
      <c r="C348" s="135">
        <v>763600</v>
      </c>
      <c r="D348" s="145">
        <f t="shared" si="35"/>
        <v>2173913.0434782607</v>
      </c>
      <c r="E348" s="141">
        <f t="shared" si="36"/>
        <v>101.59659393294305</v>
      </c>
      <c r="F348" s="135">
        <v>10</v>
      </c>
      <c r="G348" s="135">
        <v>0.23</v>
      </c>
      <c r="H348" s="135">
        <v>500000</v>
      </c>
      <c r="I348" s="134" t="s">
        <v>1815</v>
      </c>
      <c r="J348" s="138">
        <f t="shared" si="37"/>
        <v>0.23</v>
      </c>
      <c r="K348" s="140">
        <f t="shared" si="38"/>
        <v>2173913.0434782607</v>
      </c>
      <c r="L348" s="134" t="s">
        <v>1523</v>
      </c>
      <c r="M348" s="134" t="s">
        <v>95</v>
      </c>
      <c r="N348" s="137">
        <f t="shared" si="39"/>
        <v>2173913.0434782607</v>
      </c>
      <c r="P348">
        <v>307</v>
      </c>
      <c r="Q348">
        <v>42.218705376070808</v>
      </c>
      <c r="R348">
        <v>5.7812946239291918</v>
      </c>
      <c r="S348" s="70">
        <f t="shared" si="33"/>
        <v>0.13693680496432226</v>
      </c>
      <c r="T348">
        <f t="shared" si="34"/>
        <v>48</v>
      </c>
      <c r="U348" s="134" t="s">
        <v>2011</v>
      </c>
      <c r="Z348">
        <v>306</v>
      </c>
      <c r="AA348">
        <v>27.81522263755005</v>
      </c>
      <c r="AB348">
        <v>-6.8152226375500504</v>
      </c>
      <c r="AJ348">
        <v>308</v>
      </c>
      <c r="AK348">
        <v>37.026587276331256</v>
      </c>
      <c r="AL348">
        <v>-17.026587276331256</v>
      </c>
      <c r="AT348">
        <v>308</v>
      </c>
      <c r="AU348">
        <v>27.552745238846651</v>
      </c>
      <c r="AV348">
        <v>-7.5527452388466507</v>
      </c>
      <c r="BD348" s="152">
        <v>5.340534738067066</v>
      </c>
      <c r="BE348" s="152">
        <v>17.337493732639999</v>
      </c>
    </row>
    <row r="349" spans="1:57" ht="14.25" customHeight="1">
      <c r="A349" s="134" t="s">
        <v>398</v>
      </c>
      <c r="B349" s="135">
        <v>14938</v>
      </c>
      <c r="C349" s="135">
        <v>3015300</v>
      </c>
      <c r="D349" s="145">
        <f t="shared" si="35"/>
        <v>8199200</v>
      </c>
      <c r="E349" s="141">
        <f t="shared" si="36"/>
        <v>201.85433123577454</v>
      </c>
      <c r="F349" s="135">
        <v>12</v>
      </c>
      <c r="G349" s="135">
        <v>0.25</v>
      </c>
      <c r="H349" s="135">
        <v>2049800</v>
      </c>
      <c r="I349" s="134" t="s">
        <v>1815</v>
      </c>
      <c r="J349" s="138">
        <f t="shared" si="37"/>
        <v>0.25</v>
      </c>
      <c r="K349" s="140">
        <f t="shared" si="38"/>
        <v>8199200</v>
      </c>
      <c r="L349" s="134" t="s">
        <v>2024</v>
      </c>
      <c r="M349" s="134" t="s">
        <v>7</v>
      </c>
      <c r="N349" s="137">
        <f t="shared" si="39"/>
        <v>8199200</v>
      </c>
      <c r="P349">
        <v>308</v>
      </c>
      <c r="Q349">
        <v>30.629694474711513</v>
      </c>
      <c r="R349">
        <v>-10.629694474711513</v>
      </c>
      <c r="S349" s="70">
        <f t="shared" si="33"/>
        <v>-0.34703886724980559</v>
      </c>
      <c r="T349">
        <f t="shared" si="34"/>
        <v>20</v>
      </c>
      <c r="U349" s="134" t="s">
        <v>1218</v>
      </c>
      <c r="Z349">
        <v>307</v>
      </c>
      <c r="AA349">
        <v>40.479346582327466</v>
      </c>
      <c r="AB349">
        <v>7.5206534176725341</v>
      </c>
      <c r="AJ349">
        <v>309</v>
      </c>
      <c r="AK349">
        <v>97.212113423598311</v>
      </c>
      <c r="AL349">
        <v>77.787886576401689</v>
      </c>
      <c r="AT349">
        <v>309</v>
      </c>
      <c r="AU349">
        <v>182.35800464744011</v>
      </c>
      <c r="AV349">
        <v>-7.3580046474401115</v>
      </c>
      <c r="BD349" s="152">
        <v>4.5291842682453387</v>
      </c>
      <c r="BE349" s="152">
        <v>17.259509764519997</v>
      </c>
    </row>
    <row r="350" spans="1:57" ht="14.25" customHeight="1">
      <c r="A350" s="134" t="s">
        <v>398</v>
      </c>
      <c r="B350" s="135">
        <v>9147</v>
      </c>
      <c r="C350" s="135">
        <v>893800</v>
      </c>
      <c r="D350" s="145">
        <f t="shared" si="35"/>
        <v>2533333.333333333</v>
      </c>
      <c r="E350" s="141">
        <f t="shared" si="36"/>
        <v>97.715097846288401</v>
      </c>
      <c r="F350" s="135">
        <v>12</v>
      </c>
      <c r="G350" s="135">
        <v>0.27</v>
      </c>
      <c r="H350" s="135">
        <v>684000</v>
      </c>
      <c r="I350" s="134" t="s">
        <v>1815</v>
      </c>
      <c r="J350" s="138">
        <f t="shared" si="37"/>
        <v>0.27</v>
      </c>
      <c r="K350" s="140">
        <f t="shared" si="38"/>
        <v>2533333.333333333</v>
      </c>
      <c r="L350" s="134" t="s">
        <v>1711</v>
      </c>
      <c r="M350" s="134" t="s">
        <v>13</v>
      </c>
      <c r="N350" s="137">
        <f t="shared" si="39"/>
        <v>2533333.333333333</v>
      </c>
      <c r="P350">
        <v>309</v>
      </c>
      <c r="Q350">
        <v>149.25359846227698</v>
      </c>
      <c r="R350">
        <v>25.746401537723017</v>
      </c>
      <c r="S350" s="70">
        <f t="shared" si="33"/>
        <v>0.17250104388089696</v>
      </c>
      <c r="T350">
        <f t="shared" si="34"/>
        <v>175</v>
      </c>
      <c r="U350" s="134" t="s">
        <v>1266</v>
      </c>
      <c r="Z350">
        <v>308</v>
      </c>
      <c r="AA350">
        <v>23.078498588856441</v>
      </c>
      <c r="AB350">
        <v>-3.0784985888564407</v>
      </c>
      <c r="AJ350">
        <v>310</v>
      </c>
      <c r="AK350">
        <v>23.211898700937244</v>
      </c>
      <c r="AL350">
        <v>-13.211898700937244</v>
      </c>
      <c r="AT350">
        <v>310</v>
      </c>
      <c r="AU350">
        <v>14.648612083379557</v>
      </c>
      <c r="AV350">
        <v>-4.6486120833795574</v>
      </c>
      <c r="BD350" s="152">
        <v>6.4497227221271487</v>
      </c>
      <c r="BE350" s="152">
        <v>18.956583055519999</v>
      </c>
    </row>
    <row r="351" spans="1:57" ht="14.25" customHeight="1">
      <c r="A351" s="134" t="s">
        <v>398</v>
      </c>
      <c r="B351" s="135">
        <v>32452</v>
      </c>
      <c r="C351" s="135">
        <v>5057200</v>
      </c>
      <c r="D351" s="145">
        <f t="shared" si="35"/>
        <v>1222826.0869565217</v>
      </c>
      <c r="E351" s="141">
        <f t="shared" si="36"/>
        <v>155.83631209170468</v>
      </c>
      <c r="F351" s="135">
        <v>50</v>
      </c>
      <c r="G351" s="135">
        <v>0.92</v>
      </c>
      <c r="H351" s="135">
        <v>1125000</v>
      </c>
      <c r="I351" s="134" t="s">
        <v>1815</v>
      </c>
      <c r="J351" s="138">
        <f t="shared" si="37"/>
        <v>0.92</v>
      </c>
      <c r="K351" s="140">
        <f t="shared" si="38"/>
        <v>1222826.0869565217</v>
      </c>
      <c r="L351" s="134" t="s">
        <v>2025</v>
      </c>
      <c r="M351" s="134" t="s">
        <v>16</v>
      </c>
      <c r="N351" s="137">
        <f t="shared" si="39"/>
        <v>1222826.0869565217</v>
      </c>
      <c r="P351">
        <v>310</v>
      </c>
      <c r="Q351">
        <v>15.626711463004963</v>
      </c>
      <c r="R351">
        <v>-5.6267114630049626</v>
      </c>
      <c r="S351" s="70">
        <f t="shared" si="33"/>
        <v>-0.36007009384704958</v>
      </c>
      <c r="T351">
        <f t="shared" si="34"/>
        <v>10</v>
      </c>
      <c r="U351" s="134" t="s">
        <v>2012</v>
      </c>
      <c r="Z351">
        <v>309</v>
      </c>
      <c r="AA351">
        <v>151.1103902010986</v>
      </c>
      <c r="AB351">
        <v>23.889609798901404</v>
      </c>
      <c r="AJ351">
        <v>311</v>
      </c>
      <c r="AK351">
        <v>25.054675625176209</v>
      </c>
      <c r="AL351">
        <v>-9.0546756251762091</v>
      </c>
      <c r="AT351">
        <v>311</v>
      </c>
      <c r="AU351">
        <v>23.488386679444634</v>
      </c>
      <c r="AV351">
        <v>-7.4883866794446341</v>
      </c>
      <c r="BD351" s="152">
        <v>6.958100548154686</v>
      </c>
      <c r="BE351" s="152">
        <v>18.316719605239999</v>
      </c>
    </row>
    <row r="352" spans="1:57" ht="14.25" customHeight="1">
      <c r="A352" s="134" t="s">
        <v>398</v>
      </c>
      <c r="B352" s="135">
        <v>6701</v>
      </c>
      <c r="C352" s="135">
        <v>1173400</v>
      </c>
      <c r="D352" s="145">
        <f t="shared" si="35"/>
        <v>1094827.5862068967</v>
      </c>
      <c r="E352" s="141">
        <f t="shared" si="36"/>
        <v>175.10819280704374</v>
      </c>
      <c r="F352" s="135">
        <v>10</v>
      </c>
      <c r="G352" s="135">
        <v>0.57999999999999996</v>
      </c>
      <c r="H352" s="135">
        <v>635000</v>
      </c>
      <c r="I352" s="134" t="s">
        <v>1815</v>
      </c>
      <c r="J352" s="138">
        <f t="shared" si="37"/>
        <v>0.57999999999999996</v>
      </c>
      <c r="K352" s="140">
        <f t="shared" si="38"/>
        <v>1094827.5862068967</v>
      </c>
      <c r="L352" s="134" t="s">
        <v>2026</v>
      </c>
      <c r="M352" s="134" t="s">
        <v>31</v>
      </c>
      <c r="N352" s="137">
        <f t="shared" si="39"/>
        <v>1094827.5862068967</v>
      </c>
      <c r="P352">
        <v>311</v>
      </c>
      <c r="Q352">
        <v>21.473742387878573</v>
      </c>
      <c r="R352">
        <v>-5.4737423878785734</v>
      </c>
      <c r="S352" s="70">
        <f t="shared" si="33"/>
        <v>-0.25490397942784176</v>
      </c>
      <c r="T352">
        <f t="shared" si="34"/>
        <v>16</v>
      </c>
      <c r="U352" s="134" t="s">
        <v>1416</v>
      </c>
      <c r="Z352">
        <v>310</v>
      </c>
      <c r="AA352">
        <v>19.743904924139205</v>
      </c>
      <c r="AB352">
        <v>-9.7439049241392048</v>
      </c>
      <c r="AJ352">
        <v>312</v>
      </c>
      <c r="AK352">
        <v>24.754954498973316</v>
      </c>
      <c r="AL352">
        <v>-12.754954498973316</v>
      </c>
      <c r="AT352">
        <v>312</v>
      </c>
      <c r="AU352">
        <v>31.882313457781368</v>
      </c>
      <c r="AV352">
        <v>-19.882313457781368</v>
      </c>
      <c r="BD352" s="152">
        <v>24.50073013679383</v>
      </c>
      <c r="BE352" s="152">
        <v>25.151621041640002</v>
      </c>
    </row>
    <row r="353" spans="1:57" ht="14.25" customHeight="1">
      <c r="A353" s="134" t="s">
        <v>398</v>
      </c>
      <c r="B353" s="135">
        <v>29117</v>
      </c>
      <c r="C353" s="135">
        <v>2304200</v>
      </c>
      <c r="D353" s="145">
        <f t="shared" si="35"/>
        <v>1650000</v>
      </c>
      <c r="E353" s="141">
        <f t="shared" si="36"/>
        <v>79.135899989696739</v>
      </c>
      <c r="F353" s="135">
        <v>33</v>
      </c>
      <c r="G353" s="135">
        <v>0.96</v>
      </c>
      <c r="H353" s="135">
        <v>1584000</v>
      </c>
      <c r="I353" s="134" t="s">
        <v>1815</v>
      </c>
      <c r="J353" s="138">
        <f t="shared" si="37"/>
        <v>0.96</v>
      </c>
      <c r="K353" s="140">
        <f t="shared" si="38"/>
        <v>1650000</v>
      </c>
      <c r="L353" s="134" t="s">
        <v>2027</v>
      </c>
      <c r="M353" s="134" t="s">
        <v>138</v>
      </c>
      <c r="N353" s="137">
        <f t="shared" si="39"/>
        <v>1650000</v>
      </c>
      <c r="P353">
        <v>312</v>
      </c>
      <c r="Q353">
        <v>25.834306910842361</v>
      </c>
      <c r="R353">
        <v>-13.834306910842361</v>
      </c>
      <c r="S353" s="70">
        <f t="shared" si="33"/>
        <v>-0.53550137646759399</v>
      </c>
      <c r="T353">
        <f t="shared" si="34"/>
        <v>12</v>
      </c>
      <c r="U353" s="134" t="s">
        <v>2013</v>
      </c>
      <c r="Z353">
        <v>311</v>
      </c>
      <c r="AA353">
        <v>22.735432734806437</v>
      </c>
      <c r="AB353">
        <v>-6.7354327348064373</v>
      </c>
      <c r="AJ353">
        <v>313</v>
      </c>
      <c r="AK353">
        <v>27.383864377108846</v>
      </c>
      <c r="AL353">
        <v>-6.3838643771088464</v>
      </c>
      <c r="AT353">
        <v>313</v>
      </c>
      <c r="AU353">
        <v>26.335079836100551</v>
      </c>
      <c r="AV353">
        <v>-5.3350798361005509</v>
      </c>
      <c r="BD353" s="152">
        <v>14.086687397563052</v>
      </c>
      <c r="BE353" s="152">
        <v>28.227628215799996</v>
      </c>
    </row>
    <row r="354" spans="1:57" ht="14.25" customHeight="1">
      <c r="A354" s="134" t="s">
        <v>398</v>
      </c>
      <c r="B354" s="135">
        <v>18665</v>
      </c>
      <c r="C354" s="135">
        <v>752200</v>
      </c>
      <c r="D354" s="145">
        <f t="shared" si="35"/>
        <v>7428571.4285714291</v>
      </c>
      <c r="E354" s="141">
        <f t="shared" si="36"/>
        <v>40.300026788106081</v>
      </c>
      <c r="F354" s="135">
        <v>26</v>
      </c>
      <c r="G354" s="135">
        <v>0.21</v>
      </c>
      <c r="H354" s="135">
        <v>1560000</v>
      </c>
      <c r="I354" s="134" t="s">
        <v>1815</v>
      </c>
      <c r="J354" s="138">
        <f t="shared" si="37"/>
        <v>0.21</v>
      </c>
      <c r="K354" s="140">
        <f t="shared" si="38"/>
        <v>7428571.4285714291</v>
      </c>
      <c r="L354" s="134" t="s">
        <v>2028</v>
      </c>
      <c r="M354" s="134" t="s">
        <v>13</v>
      </c>
      <c r="N354" s="137">
        <f t="shared" si="39"/>
        <v>7428571.4285714291</v>
      </c>
      <c r="P354">
        <v>313</v>
      </c>
      <c r="Q354">
        <v>24.365801951777371</v>
      </c>
      <c r="R354">
        <v>-3.365801951777371</v>
      </c>
      <c r="S354" s="70">
        <f t="shared" si="33"/>
        <v>-0.13813630917786604</v>
      </c>
      <c r="T354">
        <f t="shared" si="34"/>
        <v>21</v>
      </c>
      <c r="U354" s="134" t="s">
        <v>1459</v>
      </c>
      <c r="Z354">
        <v>312</v>
      </c>
      <c r="AA354">
        <v>29.482460548505511</v>
      </c>
      <c r="AB354">
        <v>-17.482460548505511</v>
      </c>
      <c r="AJ354">
        <v>314</v>
      </c>
      <c r="AK354">
        <v>24.139425519454946</v>
      </c>
      <c r="AL354">
        <v>-12.139425519454946</v>
      </c>
      <c r="AT354">
        <v>314</v>
      </c>
      <c r="AU354">
        <v>17.505979313019765</v>
      </c>
      <c r="AV354">
        <v>-5.5059793130197647</v>
      </c>
      <c r="BD354" s="152">
        <v>24.21727098531181</v>
      </c>
      <c r="BE354" s="152">
        <v>25.41510168276</v>
      </c>
    </row>
    <row r="355" spans="1:57" ht="14.25" customHeight="1">
      <c r="A355" s="134" t="s">
        <v>398</v>
      </c>
      <c r="B355" s="135">
        <v>7933</v>
      </c>
      <c r="C355" s="135">
        <v>1240100</v>
      </c>
      <c r="D355" s="145">
        <f t="shared" si="35"/>
        <v>1693333.3333333333</v>
      </c>
      <c r="E355" s="141">
        <f t="shared" si="36"/>
        <v>156.32169418883146</v>
      </c>
      <c r="F355" s="135">
        <v>12</v>
      </c>
      <c r="G355" s="135">
        <v>0.45</v>
      </c>
      <c r="H355" s="135">
        <v>762000</v>
      </c>
      <c r="I355" s="134" t="s">
        <v>1815</v>
      </c>
      <c r="J355" s="138">
        <f t="shared" si="37"/>
        <v>0.45</v>
      </c>
      <c r="K355" s="140">
        <f t="shared" si="38"/>
        <v>1693333.3333333333</v>
      </c>
      <c r="L355" s="134" t="s">
        <v>2029</v>
      </c>
      <c r="M355" s="134" t="s">
        <v>31</v>
      </c>
      <c r="N355" s="137">
        <f t="shared" si="39"/>
        <v>1693333.3333333333</v>
      </c>
      <c r="P355">
        <v>314</v>
      </c>
      <c r="Q355">
        <v>17.709644841025437</v>
      </c>
      <c r="R355">
        <v>-5.7096448410254368</v>
      </c>
      <c r="S355" s="70">
        <f t="shared" si="33"/>
        <v>-0.32240312509253194</v>
      </c>
      <c r="T355">
        <f t="shared" si="34"/>
        <v>12</v>
      </c>
      <c r="U355" s="134" t="s">
        <v>2014</v>
      </c>
      <c r="Z355">
        <v>313</v>
      </c>
      <c r="AA355">
        <v>27.887974507731141</v>
      </c>
      <c r="AB355">
        <v>-6.8879745077311405</v>
      </c>
      <c r="AJ355">
        <v>315</v>
      </c>
      <c r="AK355">
        <v>22.824547245463165</v>
      </c>
      <c r="AL355">
        <v>-10.824547245463165</v>
      </c>
      <c r="AT355">
        <v>315</v>
      </c>
      <c r="AU355">
        <v>20.186813797150592</v>
      </c>
      <c r="AV355">
        <v>-8.1868137971505917</v>
      </c>
      <c r="BD355" s="152">
        <v>9.0583685364906774</v>
      </c>
      <c r="BE355" s="152">
        <v>18.72990261236</v>
      </c>
    </row>
    <row r="356" spans="1:57" ht="14.25" customHeight="1">
      <c r="A356" s="134" t="s">
        <v>398</v>
      </c>
      <c r="B356" s="135">
        <v>39792</v>
      </c>
      <c r="C356" s="135">
        <v>4441900</v>
      </c>
      <c r="D356" s="145">
        <f t="shared" si="35"/>
        <v>1148936.1702127659</v>
      </c>
      <c r="E356" s="141">
        <f t="shared" si="36"/>
        <v>111.62796542018496</v>
      </c>
      <c r="F356" s="135">
        <v>48</v>
      </c>
      <c r="G356" s="135">
        <v>0.94</v>
      </c>
      <c r="H356" s="135">
        <v>1080000</v>
      </c>
      <c r="I356" s="134" t="s">
        <v>1815</v>
      </c>
      <c r="J356" s="138">
        <f t="shared" si="37"/>
        <v>0.94</v>
      </c>
      <c r="K356" s="140">
        <f t="shared" si="38"/>
        <v>1148936.1702127659</v>
      </c>
      <c r="L356" s="134" t="s">
        <v>2030</v>
      </c>
      <c r="M356" s="134" t="s">
        <v>16</v>
      </c>
      <c r="N356" s="137">
        <f t="shared" si="39"/>
        <v>1148936.1702127659</v>
      </c>
      <c r="P356">
        <v>315</v>
      </c>
      <c r="Q356">
        <v>18.393525592591978</v>
      </c>
      <c r="R356">
        <v>-6.3935255925919776</v>
      </c>
      <c r="S356" s="70">
        <f t="shared" si="33"/>
        <v>-0.34759652576703298</v>
      </c>
      <c r="T356">
        <f t="shared" si="34"/>
        <v>12</v>
      </c>
      <c r="U356" s="134" t="s">
        <v>1458</v>
      </c>
      <c r="Z356">
        <v>314</v>
      </c>
      <c r="AA356">
        <v>20.078108069302516</v>
      </c>
      <c r="AB356">
        <v>-8.078108069302516</v>
      </c>
      <c r="AJ356">
        <v>316</v>
      </c>
      <c r="AK356">
        <v>22.223834988285336</v>
      </c>
      <c r="AL356">
        <v>-10.223834988285336</v>
      </c>
      <c r="AT356">
        <v>316</v>
      </c>
      <c r="AU356">
        <v>17.795821448670051</v>
      </c>
      <c r="AV356">
        <v>-5.7958214486700506</v>
      </c>
      <c r="BD356" s="152">
        <v>4.3381574487683237</v>
      </c>
      <c r="BE356" s="152">
        <v>16.81422598836</v>
      </c>
    </row>
    <row r="357" spans="1:57" ht="14.25" customHeight="1">
      <c r="A357" s="134" t="s">
        <v>398</v>
      </c>
      <c r="B357" s="135">
        <v>13818</v>
      </c>
      <c r="C357" s="135">
        <v>688300</v>
      </c>
      <c r="D357" s="145">
        <f t="shared" si="35"/>
        <v>938000</v>
      </c>
      <c r="E357" s="141">
        <f t="shared" si="36"/>
        <v>49.811839629468807</v>
      </c>
      <c r="F357" s="135">
        <v>1</v>
      </c>
      <c r="G357" s="135">
        <v>0.6</v>
      </c>
      <c r="H357" s="135">
        <v>562800</v>
      </c>
      <c r="I357" s="134" t="s">
        <v>1815</v>
      </c>
      <c r="J357" s="138">
        <f t="shared" si="37"/>
        <v>0.6</v>
      </c>
      <c r="K357" s="140">
        <f t="shared" si="38"/>
        <v>938000</v>
      </c>
      <c r="L357" s="134" t="s">
        <v>1450</v>
      </c>
      <c r="M357" s="134" t="s">
        <v>74</v>
      </c>
      <c r="N357" s="137">
        <f t="shared" si="39"/>
        <v>938000</v>
      </c>
      <c r="P357">
        <v>316</v>
      </c>
      <c r="Q357">
        <v>16.752553237233922</v>
      </c>
      <c r="R357">
        <v>-4.7525532372339221</v>
      </c>
      <c r="S357" s="70">
        <f t="shared" si="33"/>
        <v>-0.28369127797612265</v>
      </c>
      <c r="T357">
        <f t="shared" si="34"/>
        <v>12</v>
      </c>
      <c r="U357" s="134" t="s">
        <v>2015</v>
      </c>
      <c r="Z357">
        <v>315</v>
      </c>
      <c r="AA357">
        <v>22.215505118450466</v>
      </c>
      <c r="AB357">
        <v>-10.215505118450466</v>
      </c>
      <c r="AJ357">
        <v>317</v>
      </c>
      <c r="AK357">
        <v>37.83812032566874</v>
      </c>
      <c r="AL357">
        <v>32.16187967433126</v>
      </c>
      <c r="AT357">
        <v>317</v>
      </c>
      <c r="AU357">
        <v>55.644442085881245</v>
      </c>
      <c r="AV357">
        <v>14.355557914118755</v>
      </c>
      <c r="BD357" s="152">
        <v>16.970576156119268</v>
      </c>
      <c r="BE357" s="152">
        <v>32.015366968159995</v>
      </c>
    </row>
    <row r="358" spans="1:57" ht="14.25" customHeight="1">
      <c r="A358" s="134" t="s">
        <v>398</v>
      </c>
      <c r="B358" s="135">
        <v>275787</v>
      </c>
      <c r="C358" s="135">
        <v>47985500</v>
      </c>
      <c r="D358" s="145">
        <f t="shared" si="35"/>
        <v>917431.19266055047</v>
      </c>
      <c r="E358" s="141">
        <f t="shared" si="36"/>
        <v>173.99478583109428</v>
      </c>
      <c r="F358" s="135">
        <v>240</v>
      </c>
      <c r="G358" s="135">
        <v>13.08</v>
      </c>
      <c r="H358" s="135">
        <v>12000000</v>
      </c>
      <c r="I358" s="134" t="s">
        <v>1815</v>
      </c>
      <c r="J358" s="138">
        <f t="shared" si="37"/>
        <v>13.08</v>
      </c>
      <c r="K358" s="140">
        <f t="shared" si="38"/>
        <v>917431.19266055047</v>
      </c>
      <c r="L358" s="134" t="s">
        <v>2031</v>
      </c>
      <c r="M358" s="134" t="s">
        <v>62</v>
      </c>
      <c r="N358" s="137">
        <f t="shared" si="39"/>
        <v>917431.19266055047</v>
      </c>
      <c r="P358">
        <v>317</v>
      </c>
      <c r="Q358">
        <v>46.278027297735036</v>
      </c>
      <c r="R358">
        <v>23.721972702264964</v>
      </c>
      <c r="S358" s="70">
        <f t="shared" si="33"/>
        <v>0.51259688641538048</v>
      </c>
      <c r="T358">
        <f t="shared" si="34"/>
        <v>70</v>
      </c>
      <c r="U358" s="134" t="s">
        <v>2016</v>
      </c>
      <c r="Z358">
        <v>316</v>
      </c>
      <c r="AA358">
        <v>20.728880919256419</v>
      </c>
      <c r="AB358">
        <v>-8.7288809192564187</v>
      </c>
      <c r="AJ358">
        <v>318</v>
      </c>
      <c r="AK358">
        <v>39.286349100725367</v>
      </c>
      <c r="AL358">
        <v>-7.2863491007253671</v>
      </c>
      <c r="AT358">
        <v>318</v>
      </c>
      <c r="AU358">
        <v>38.560998815796722</v>
      </c>
      <c r="AV358">
        <v>-6.5609988157967223</v>
      </c>
      <c r="BD358" s="152">
        <v>7.3124244875072133</v>
      </c>
      <c r="BE358" s="152">
        <v>18.319380420999998</v>
      </c>
    </row>
    <row r="359" spans="1:57" ht="14.25" customHeight="1">
      <c r="A359" s="134" t="s">
        <v>398</v>
      </c>
      <c r="B359" s="135">
        <v>33955</v>
      </c>
      <c r="C359" s="135">
        <v>7619200</v>
      </c>
      <c r="D359" s="145">
        <f t="shared" si="35"/>
        <v>8891851.8518518507</v>
      </c>
      <c r="E359" s="141">
        <f t="shared" si="36"/>
        <v>224.39110587542336</v>
      </c>
      <c r="F359" s="135">
        <v>43</v>
      </c>
      <c r="G359" s="135">
        <v>0.81</v>
      </c>
      <c r="H359" s="135">
        <v>7202400</v>
      </c>
      <c r="I359" s="134" t="s">
        <v>1815</v>
      </c>
      <c r="J359" s="138">
        <f t="shared" si="37"/>
        <v>0.81</v>
      </c>
      <c r="K359" s="140">
        <f t="shared" si="38"/>
        <v>8891851.8518518507</v>
      </c>
      <c r="L359" s="134" t="s">
        <v>2032</v>
      </c>
      <c r="M359" s="134" t="s">
        <v>24</v>
      </c>
      <c r="N359" s="137">
        <f t="shared" si="39"/>
        <v>8891851.8518518507</v>
      </c>
      <c r="P359">
        <v>318</v>
      </c>
      <c r="Q359">
        <v>37.890670298637062</v>
      </c>
      <c r="R359">
        <v>-5.8906702986370618</v>
      </c>
      <c r="S359" s="70">
        <f t="shared" si="33"/>
        <v>-0.15546492717625401</v>
      </c>
      <c r="T359">
        <f t="shared" si="34"/>
        <v>32</v>
      </c>
      <c r="U359" s="134" t="s">
        <v>1631</v>
      </c>
      <c r="Z359">
        <v>317</v>
      </c>
      <c r="AA359">
        <v>49.285112518192371</v>
      </c>
      <c r="AB359">
        <v>20.714887481807629</v>
      </c>
      <c r="AJ359">
        <v>319</v>
      </c>
      <c r="AK359">
        <v>36.722632800888206</v>
      </c>
      <c r="AL359">
        <v>5.2773671991117936</v>
      </c>
      <c r="AT359">
        <v>319</v>
      </c>
      <c r="AU359">
        <v>41.812485663318334</v>
      </c>
      <c r="AV359">
        <v>0.18751433668166584</v>
      </c>
      <c r="BD359" s="152">
        <v>239.84136103476959</v>
      </c>
      <c r="BE359" s="152">
        <v>209.76292770724001</v>
      </c>
    </row>
    <row r="360" spans="1:57" ht="14.25" customHeight="1">
      <c r="A360" s="134" t="s">
        <v>398</v>
      </c>
      <c r="B360" s="135">
        <v>60732</v>
      </c>
      <c r="C360" s="135">
        <v>8474500</v>
      </c>
      <c r="D360" s="145">
        <f t="shared" si="35"/>
        <v>3812068.9655172415</v>
      </c>
      <c r="E360" s="141">
        <f t="shared" si="36"/>
        <v>139.53928736086414</v>
      </c>
      <c r="F360" s="135">
        <v>67</v>
      </c>
      <c r="G360" s="135">
        <v>1.1599999999999999</v>
      </c>
      <c r="H360" s="135">
        <v>4422000</v>
      </c>
      <c r="I360" s="134" t="s">
        <v>1815</v>
      </c>
      <c r="J360" s="138">
        <f t="shared" si="37"/>
        <v>1.1599999999999999</v>
      </c>
      <c r="K360" s="140">
        <f t="shared" si="38"/>
        <v>3812068.9655172415</v>
      </c>
      <c r="L360" s="134" t="s">
        <v>1286</v>
      </c>
      <c r="M360" s="134" t="s">
        <v>44</v>
      </c>
      <c r="N360" s="137">
        <f t="shared" si="39"/>
        <v>3812068.9655172415</v>
      </c>
      <c r="P360">
        <v>319</v>
      </c>
      <c r="Q360">
        <v>38.156801067364867</v>
      </c>
      <c r="R360">
        <v>3.8431989326351328</v>
      </c>
      <c r="S360" s="70">
        <f t="shared" si="33"/>
        <v>0.10072120369446229</v>
      </c>
      <c r="T360">
        <f t="shared" si="34"/>
        <v>42</v>
      </c>
      <c r="U360" s="134" t="s">
        <v>1087</v>
      </c>
      <c r="Z360">
        <v>318</v>
      </c>
      <c r="AA360">
        <v>41.755276497959215</v>
      </c>
      <c r="AB360">
        <v>-9.7552764979592155</v>
      </c>
      <c r="AJ360">
        <v>320</v>
      </c>
      <c r="AK360">
        <v>23.112414993793628</v>
      </c>
      <c r="AL360">
        <v>-11.112414993793628</v>
      </c>
      <c r="AT360">
        <v>320</v>
      </c>
      <c r="AU360">
        <v>19.653110147936182</v>
      </c>
      <c r="AV360">
        <v>-7.6531101479361823</v>
      </c>
      <c r="BD360" s="152">
        <v>4.2251845985399825</v>
      </c>
      <c r="BE360" s="152">
        <v>16.053415180239998</v>
      </c>
    </row>
    <row r="361" spans="1:57" ht="14.25" customHeight="1">
      <c r="A361" s="134" t="s">
        <v>398</v>
      </c>
      <c r="B361" s="135">
        <v>40704</v>
      </c>
      <c r="C361" s="135">
        <v>4550200</v>
      </c>
      <c r="D361" s="145">
        <f t="shared" si="35"/>
        <v>568787.61822871887</v>
      </c>
      <c r="E361" s="141">
        <f t="shared" si="36"/>
        <v>111.78753930817611</v>
      </c>
      <c r="F361" s="135">
        <v>45</v>
      </c>
      <c r="G361" s="135">
        <v>1.163</v>
      </c>
      <c r="H361" s="135">
        <v>661500</v>
      </c>
      <c r="I361" s="134" t="s">
        <v>1815</v>
      </c>
      <c r="J361" s="138">
        <f t="shared" si="37"/>
        <v>1.163</v>
      </c>
      <c r="K361" s="140">
        <f t="shared" si="38"/>
        <v>568787.61822871887</v>
      </c>
      <c r="L361" s="134" t="s">
        <v>1358</v>
      </c>
      <c r="M361" s="134" t="s">
        <v>10</v>
      </c>
      <c r="N361" s="137">
        <f t="shared" si="39"/>
        <v>568787.61822871887</v>
      </c>
      <c r="P361">
        <v>320</v>
      </c>
      <c r="Q361">
        <v>18.272551880763249</v>
      </c>
      <c r="R361">
        <v>-6.272551880763249</v>
      </c>
      <c r="S361" s="70">
        <f t="shared" si="33"/>
        <v>-0.3432772784936946</v>
      </c>
      <c r="T361">
        <f t="shared" si="34"/>
        <v>12</v>
      </c>
      <c r="U361" s="134" t="s">
        <v>1100</v>
      </c>
      <c r="Z361">
        <v>319</v>
      </c>
      <c r="AA361">
        <v>40.436054797949915</v>
      </c>
      <c r="AB361">
        <v>1.5639452020500855</v>
      </c>
      <c r="AJ361">
        <v>321</v>
      </c>
      <c r="AK361">
        <v>219.43991269486392</v>
      </c>
      <c r="AL361">
        <v>85.560087305136079</v>
      </c>
      <c r="AT361">
        <v>321</v>
      </c>
      <c r="AU361">
        <v>258.66695241211596</v>
      </c>
      <c r="AV361">
        <v>46.333047587884039</v>
      </c>
      <c r="BD361" s="152">
        <v>34.171206116339889</v>
      </c>
      <c r="BE361" s="152">
        <v>35.017199705399996</v>
      </c>
    </row>
    <row r="362" spans="1:57" ht="14.25" customHeight="1">
      <c r="A362" s="134" t="s">
        <v>398</v>
      </c>
      <c r="B362" s="135">
        <v>16544</v>
      </c>
      <c r="C362" s="135">
        <v>1431400</v>
      </c>
      <c r="D362" s="145">
        <f t="shared" si="35"/>
        <v>2280158.7301587299</v>
      </c>
      <c r="E362" s="141">
        <f t="shared" si="36"/>
        <v>86.52079303675049</v>
      </c>
      <c r="F362" s="135">
        <v>17</v>
      </c>
      <c r="G362" s="135">
        <v>0.63</v>
      </c>
      <c r="H362" s="135">
        <v>1436500</v>
      </c>
      <c r="I362" s="134" t="s">
        <v>1815</v>
      </c>
      <c r="J362" s="138">
        <f t="shared" si="37"/>
        <v>0.63</v>
      </c>
      <c r="K362" s="140">
        <f t="shared" si="38"/>
        <v>2280158.7301587299</v>
      </c>
      <c r="L362" s="134" t="s">
        <v>1047</v>
      </c>
      <c r="M362" s="134" t="s">
        <v>28</v>
      </c>
      <c r="N362" s="137">
        <f t="shared" si="39"/>
        <v>2280158.7301587299</v>
      </c>
      <c r="P362">
        <v>321</v>
      </c>
      <c r="Q362">
        <v>261.53980390975141</v>
      </c>
      <c r="R362">
        <v>43.460196090248587</v>
      </c>
      <c r="S362" s="70">
        <f t="shared" ref="S362:S425" si="40">R362/Q362</f>
        <v>0.16617048510614177</v>
      </c>
      <c r="T362">
        <f t="shared" ref="T362:T425" si="41">R362+Q362</f>
        <v>305</v>
      </c>
      <c r="U362" s="134" t="s">
        <v>1090</v>
      </c>
      <c r="Z362">
        <v>320</v>
      </c>
      <c r="AA362">
        <v>19.899645177514309</v>
      </c>
      <c r="AB362">
        <v>-7.8996451775143086</v>
      </c>
      <c r="AJ362">
        <v>322</v>
      </c>
      <c r="AK362">
        <v>23.68518714598644</v>
      </c>
      <c r="AL362">
        <v>-11.68518714598644</v>
      </c>
      <c r="AT362">
        <v>322</v>
      </c>
      <c r="AU362">
        <v>18.183372406253433</v>
      </c>
      <c r="AV362">
        <v>-6.183372406253433</v>
      </c>
      <c r="BD362" s="152">
        <v>53.846968522472359</v>
      </c>
      <c r="BE362" s="152">
        <v>58.484550093039999</v>
      </c>
    </row>
    <row r="363" spans="1:57" ht="14.25" customHeight="1">
      <c r="A363" s="134" t="s">
        <v>398</v>
      </c>
      <c r="B363" s="135">
        <v>60799</v>
      </c>
      <c r="C363" s="135">
        <v>14670800</v>
      </c>
      <c r="D363" s="145">
        <f t="shared" si="35"/>
        <v>10088533.333333334</v>
      </c>
      <c r="E363" s="141">
        <f t="shared" si="36"/>
        <v>241.30002138193063</v>
      </c>
      <c r="F363" s="135">
        <v>66</v>
      </c>
      <c r="G363" s="135">
        <v>0.75</v>
      </c>
      <c r="H363" s="135">
        <v>7566400</v>
      </c>
      <c r="I363" s="134" t="s">
        <v>1815</v>
      </c>
      <c r="J363" s="138">
        <f t="shared" si="37"/>
        <v>0.75</v>
      </c>
      <c r="K363" s="140">
        <f t="shared" si="38"/>
        <v>10088533.333333334</v>
      </c>
      <c r="L363" s="134" t="s">
        <v>2033</v>
      </c>
      <c r="M363" s="134" t="s">
        <v>24</v>
      </c>
      <c r="N363" s="137">
        <f t="shared" si="39"/>
        <v>10088533.333333334</v>
      </c>
      <c r="P363">
        <v>322</v>
      </c>
      <c r="Q363">
        <v>17.811522794526876</v>
      </c>
      <c r="R363">
        <v>-5.8115227945268764</v>
      </c>
      <c r="S363" s="70">
        <f t="shared" si="40"/>
        <v>-0.32627882868682295</v>
      </c>
      <c r="T363">
        <f t="shared" si="41"/>
        <v>12</v>
      </c>
      <c r="U363" s="134" t="s">
        <v>2017</v>
      </c>
      <c r="Z363">
        <v>321</v>
      </c>
      <c r="AA363">
        <v>265.10202666907514</v>
      </c>
      <c r="AB363">
        <v>39.897973330924856</v>
      </c>
      <c r="AJ363">
        <v>323</v>
      </c>
      <c r="AK363">
        <v>43.530705048903599</v>
      </c>
      <c r="AL363">
        <v>34.469294951096401</v>
      </c>
      <c r="AT363">
        <v>323</v>
      </c>
      <c r="AU363">
        <v>61.864142305572209</v>
      </c>
      <c r="AV363">
        <v>16.135857694427791</v>
      </c>
      <c r="BD363" s="152">
        <v>107.5244777696022</v>
      </c>
      <c r="BE363" s="152">
        <v>166.64475217431999</v>
      </c>
    </row>
    <row r="364" spans="1:57" ht="14.25" customHeight="1">
      <c r="A364" s="134" t="s">
        <v>398</v>
      </c>
      <c r="B364" s="135">
        <v>61454</v>
      </c>
      <c r="C364" s="135">
        <v>5074100</v>
      </c>
      <c r="D364" s="145">
        <f t="shared" si="35"/>
        <v>907772.80463972769</v>
      </c>
      <c r="E364" s="141">
        <f t="shared" si="36"/>
        <v>82.567448823510261</v>
      </c>
      <c r="F364" s="135">
        <v>72</v>
      </c>
      <c r="G364" s="135">
        <v>3.1726000000000001</v>
      </c>
      <c r="H364" s="135">
        <v>2880000</v>
      </c>
      <c r="I364" s="134" t="s">
        <v>1815</v>
      </c>
      <c r="J364" s="138">
        <f t="shared" si="37"/>
        <v>3.1726000000000001</v>
      </c>
      <c r="K364" s="140">
        <f t="shared" si="38"/>
        <v>907772.80463972769</v>
      </c>
      <c r="L364" s="134" t="s">
        <v>2034</v>
      </c>
      <c r="M364" s="134" t="s">
        <v>26</v>
      </c>
      <c r="N364" s="137">
        <f t="shared" si="39"/>
        <v>907772.80463972769</v>
      </c>
      <c r="P364">
        <v>323</v>
      </c>
      <c r="Q364">
        <v>52.947750715697609</v>
      </c>
      <c r="R364">
        <v>25.052249284302391</v>
      </c>
      <c r="S364" s="70">
        <f t="shared" si="40"/>
        <v>0.47315039724388258</v>
      </c>
      <c r="T364">
        <f t="shared" si="41"/>
        <v>78</v>
      </c>
      <c r="U364" s="134" t="s">
        <v>2018</v>
      </c>
      <c r="Z364">
        <v>322</v>
      </c>
      <c r="AA364">
        <v>17.753787976292635</v>
      </c>
      <c r="AB364">
        <v>-5.7537879762926352</v>
      </c>
      <c r="AJ364">
        <v>324</v>
      </c>
      <c r="AK364">
        <v>27.426197869510386</v>
      </c>
      <c r="AL364">
        <v>20.573802130489614</v>
      </c>
      <c r="AT364">
        <v>324</v>
      </c>
      <c r="AU364">
        <v>26.801454717260217</v>
      </c>
      <c r="AV364">
        <v>21.198545282739783</v>
      </c>
      <c r="BD364" s="152">
        <v>8.0077210293670991</v>
      </c>
      <c r="BE364" s="152">
        <v>19.378468391719998</v>
      </c>
    </row>
    <row r="365" spans="1:57" ht="14.25" customHeight="1">
      <c r="A365" s="134" t="s">
        <v>398</v>
      </c>
      <c r="B365" s="135">
        <v>29888</v>
      </c>
      <c r="C365" s="135">
        <v>6301800</v>
      </c>
      <c r="D365" s="145">
        <f t="shared" si="35"/>
        <v>4742857.1428571427</v>
      </c>
      <c r="E365" s="141">
        <f t="shared" si="36"/>
        <v>210.84716274089936</v>
      </c>
      <c r="F365" s="135">
        <v>32</v>
      </c>
      <c r="G365" s="135">
        <v>0.56000000000000005</v>
      </c>
      <c r="H365" s="135">
        <v>2656000</v>
      </c>
      <c r="I365" s="134" t="s">
        <v>1815</v>
      </c>
      <c r="J365" s="138">
        <f t="shared" si="37"/>
        <v>0.56000000000000005</v>
      </c>
      <c r="K365" s="140">
        <f t="shared" si="38"/>
        <v>4742857.1428571427</v>
      </c>
      <c r="L365" s="134" t="s">
        <v>2035</v>
      </c>
      <c r="M365" s="134" t="s">
        <v>13</v>
      </c>
      <c r="N365" s="137">
        <f t="shared" si="39"/>
        <v>4742857.1428571427</v>
      </c>
      <c r="P365">
        <v>324</v>
      </c>
      <c r="Q365">
        <v>24.642372459610762</v>
      </c>
      <c r="R365">
        <v>23.357627540389238</v>
      </c>
      <c r="S365" s="70">
        <f t="shared" si="40"/>
        <v>0.9478643981488698</v>
      </c>
      <c r="T365">
        <f t="shared" si="41"/>
        <v>48</v>
      </c>
      <c r="U365" s="134" t="s">
        <v>2019</v>
      </c>
      <c r="Z365">
        <v>323</v>
      </c>
      <c r="AA365">
        <v>52.717398514055141</v>
      </c>
      <c r="AB365">
        <v>25.282601485944859</v>
      </c>
      <c r="AJ365">
        <v>325</v>
      </c>
      <c r="AK365">
        <v>32.398266552071064</v>
      </c>
      <c r="AL365">
        <v>8.601733447928936</v>
      </c>
      <c r="AT365">
        <v>325</v>
      </c>
      <c r="AU365">
        <v>35.06565045471099</v>
      </c>
      <c r="AV365">
        <v>5.9343495452890096</v>
      </c>
      <c r="BD365" s="152">
        <v>5.76161536164543</v>
      </c>
      <c r="BE365" s="152">
        <v>17.365049963960001</v>
      </c>
    </row>
    <row r="366" spans="1:57" ht="14.25" customHeight="1">
      <c r="A366" s="134" t="s">
        <v>398</v>
      </c>
      <c r="B366" s="135">
        <v>10626</v>
      </c>
      <c r="C366" s="135">
        <v>973400</v>
      </c>
      <c r="D366" s="145">
        <f t="shared" si="35"/>
        <v>3800000</v>
      </c>
      <c r="E366" s="141">
        <f t="shared" si="36"/>
        <v>91.605495953322034</v>
      </c>
      <c r="F366" s="135">
        <v>12</v>
      </c>
      <c r="G366" s="135">
        <v>0.18</v>
      </c>
      <c r="H366" s="135">
        <v>684000</v>
      </c>
      <c r="I366" s="134" t="s">
        <v>1815</v>
      </c>
      <c r="J366" s="138">
        <f t="shared" si="37"/>
        <v>0.18</v>
      </c>
      <c r="K366" s="140">
        <f t="shared" si="38"/>
        <v>3800000</v>
      </c>
      <c r="L366" s="134" t="s">
        <v>2036</v>
      </c>
      <c r="M366" s="134" t="s">
        <v>13</v>
      </c>
      <c r="N366" s="137">
        <f t="shared" si="39"/>
        <v>3800000</v>
      </c>
      <c r="P366">
        <v>325</v>
      </c>
      <c r="Q366">
        <v>31.997742822815866</v>
      </c>
      <c r="R366">
        <v>9.0022571771841342</v>
      </c>
      <c r="S366" s="70">
        <f t="shared" si="40"/>
        <v>0.28134038163357916</v>
      </c>
      <c r="T366">
        <f t="shared" si="41"/>
        <v>41</v>
      </c>
      <c r="U366" s="134" t="s">
        <v>2020</v>
      </c>
      <c r="Z366">
        <v>324</v>
      </c>
      <c r="AA366">
        <v>28.208218297589251</v>
      </c>
      <c r="AB366">
        <v>19.791781702410749</v>
      </c>
      <c r="AJ366">
        <v>326</v>
      </c>
      <c r="AK366">
        <v>183.33029034619975</v>
      </c>
      <c r="AL366">
        <v>-182.33029034619975</v>
      </c>
      <c r="AT366">
        <v>326</v>
      </c>
      <c r="AU366">
        <v>241.6623330656077</v>
      </c>
      <c r="AV366">
        <v>-240.6623330656077</v>
      </c>
      <c r="BD366" s="152">
        <v>9.9333946128047419</v>
      </c>
      <c r="BE366" s="152">
        <v>18.350046689999999</v>
      </c>
    </row>
    <row r="367" spans="1:57" ht="14.25" customHeight="1">
      <c r="A367" s="134" t="s">
        <v>398</v>
      </c>
      <c r="B367" s="135">
        <v>25340</v>
      </c>
      <c r="C367" s="135">
        <v>6599100</v>
      </c>
      <c r="D367" s="145">
        <f t="shared" si="35"/>
        <v>18655555.555555556</v>
      </c>
      <c r="E367" s="141">
        <f t="shared" si="36"/>
        <v>260.42225730071033</v>
      </c>
      <c r="F367" s="135">
        <v>23</v>
      </c>
      <c r="G367" s="135">
        <v>0.27</v>
      </c>
      <c r="H367" s="135">
        <v>5037000</v>
      </c>
      <c r="I367" s="134" t="s">
        <v>1815</v>
      </c>
      <c r="J367" s="138">
        <f t="shared" si="37"/>
        <v>0.27</v>
      </c>
      <c r="K367" s="140">
        <f t="shared" si="38"/>
        <v>18655555.555555556</v>
      </c>
      <c r="L367" s="134" t="s">
        <v>1258</v>
      </c>
      <c r="M367" s="134" t="s">
        <v>7</v>
      </c>
      <c r="N367" s="137">
        <f t="shared" si="39"/>
        <v>18655555.555555556</v>
      </c>
      <c r="P367">
        <v>326</v>
      </c>
      <c r="Q367">
        <v>231.35979179064481</v>
      </c>
      <c r="R367">
        <v>-230.35979179064481</v>
      </c>
      <c r="S367" s="70">
        <f t="shared" si="40"/>
        <v>-0.99567772778381092</v>
      </c>
      <c r="T367">
        <f t="shared" si="41"/>
        <v>1</v>
      </c>
      <c r="U367" s="134" t="s">
        <v>2021</v>
      </c>
      <c r="Z367">
        <v>325</v>
      </c>
      <c r="AA367">
        <v>22.684494148027369</v>
      </c>
      <c r="AB367">
        <v>18.315505851972631</v>
      </c>
      <c r="AJ367">
        <v>327</v>
      </c>
      <c r="AK367">
        <v>31.09735833057179</v>
      </c>
      <c r="AL367">
        <v>16.90264166942821</v>
      </c>
      <c r="AT367">
        <v>327</v>
      </c>
      <c r="AU367">
        <v>44.687916708778111</v>
      </c>
      <c r="AV367">
        <v>3.3120832912218887</v>
      </c>
      <c r="BD367" s="152">
        <v>3.3809692995609191</v>
      </c>
      <c r="BE367" s="152">
        <v>15.620856774399998</v>
      </c>
    </row>
    <row r="368" spans="1:57" ht="14.25" customHeight="1">
      <c r="A368" s="134" t="s">
        <v>398</v>
      </c>
      <c r="B368" s="135">
        <v>5779</v>
      </c>
      <c r="C368" s="135">
        <v>376800</v>
      </c>
      <c r="D368" s="145">
        <f t="shared" si="35"/>
        <v>1197333.3333333335</v>
      </c>
      <c r="E368" s="141">
        <f t="shared" si="36"/>
        <v>65.201591970929229</v>
      </c>
      <c r="F368" s="135">
        <v>11</v>
      </c>
      <c r="G368" s="135">
        <v>0.3</v>
      </c>
      <c r="H368" s="135">
        <v>359200</v>
      </c>
      <c r="I368" s="134" t="s">
        <v>1815</v>
      </c>
      <c r="J368" s="138">
        <f t="shared" si="37"/>
        <v>0.3</v>
      </c>
      <c r="K368" s="140">
        <f t="shared" si="38"/>
        <v>1197333.3333333335</v>
      </c>
      <c r="L368" s="134" t="s">
        <v>2037</v>
      </c>
      <c r="M368" s="134" t="s">
        <v>175</v>
      </c>
      <c r="N368" s="137">
        <f t="shared" si="39"/>
        <v>1197333.3333333335</v>
      </c>
      <c r="P368">
        <v>327</v>
      </c>
      <c r="Q368">
        <v>36.439850885592655</v>
      </c>
      <c r="R368">
        <v>11.560149114407345</v>
      </c>
      <c r="S368" s="70">
        <f t="shared" si="40"/>
        <v>0.31723919921357085</v>
      </c>
      <c r="T368">
        <f t="shared" si="41"/>
        <v>48</v>
      </c>
      <c r="U368" s="134" t="s">
        <v>2022</v>
      </c>
      <c r="Z368">
        <v>326</v>
      </c>
      <c r="AA368">
        <v>235.06762713333828</v>
      </c>
      <c r="AB368">
        <v>-234.06762713333828</v>
      </c>
      <c r="AJ368">
        <v>328</v>
      </c>
      <c r="AK368">
        <v>37.018967247698974</v>
      </c>
      <c r="AL368">
        <v>-28.018967247698974</v>
      </c>
      <c r="AT368">
        <v>328</v>
      </c>
      <c r="AU368">
        <v>19.25734836498027</v>
      </c>
      <c r="AV368">
        <v>-10.25734836498027</v>
      </c>
      <c r="BD368" s="152">
        <v>2.9044292767795503</v>
      </c>
      <c r="BE368" s="152">
        <v>16.155597049960001</v>
      </c>
    </row>
    <row r="369" spans="1:57" ht="14.25" customHeight="1">
      <c r="A369" s="134" t="s">
        <v>398</v>
      </c>
      <c r="B369" s="135">
        <v>34060</v>
      </c>
      <c r="C369" s="135">
        <v>4222800</v>
      </c>
      <c r="D369" s="145">
        <f t="shared" si="35"/>
        <v>3578723.4042553194</v>
      </c>
      <c r="E369" s="141">
        <f t="shared" si="36"/>
        <v>123.9812096300646</v>
      </c>
      <c r="F369" s="135">
        <v>29</v>
      </c>
      <c r="G369" s="135">
        <v>0.47</v>
      </c>
      <c r="H369" s="135">
        <v>1682000</v>
      </c>
      <c r="I369" s="134" t="s">
        <v>1815</v>
      </c>
      <c r="J369" s="138">
        <f t="shared" si="37"/>
        <v>0.47</v>
      </c>
      <c r="K369" s="140">
        <f t="shared" si="38"/>
        <v>3578723.4042553194</v>
      </c>
      <c r="L369" s="134" t="s">
        <v>2038</v>
      </c>
      <c r="M369" s="134" t="s">
        <v>66</v>
      </c>
      <c r="N369" s="137">
        <f t="shared" si="39"/>
        <v>3578723.4042553194</v>
      </c>
      <c r="P369">
        <v>328</v>
      </c>
      <c r="Q369">
        <v>26.143679865172864</v>
      </c>
      <c r="R369">
        <v>-17.143679865172864</v>
      </c>
      <c r="S369" s="70">
        <f t="shared" si="40"/>
        <v>-0.65574853859845139</v>
      </c>
      <c r="T369">
        <f t="shared" si="41"/>
        <v>9</v>
      </c>
      <c r="U369" s="134" t="s">
        <v>1274</v>
      </c>
      <c r="Z369">
        <v>327</v>
      </c>
      <c r="AA369">
        <v>32.696228937819782</v>
      </c>
      <c r="AB369">
        <v>15.303771062180218</v>
      </c>
      <c r="AJ369">
        <v>329</v>
      </c>
      <c r="AK369">
        <v>20.131290458877299</v>
      </c>
      <c r="AL369">
        <v>-4.1312904588772987</v>
      </c>
      <c r="AT369">
        <v>329</v>
      </c>
      <c r="AU369">
        <v>15.858066660753128</v>
      </c>
      <c r="AV369">
        <v>0.14193333924687224</v>
      </c>
      <c r="BD369" s="152">
        <v>44.761897312291346</v>
      </c>
      <c r="BE369" s="152">
        <v>39.22305256392</v>
      </c>
    </row>
    <row r="370" spans="1:57" ht="14.25" customHeight="1">
      <c r="A370" s="134" t="s">
        <v>398</v>
      </c>
      <c r="B370" s="135">
        <v>18288</v>
      </c>
      <c r="C370" s="135">
        <v>1844000</v>
      </c>
      <c r="D370" s="145">
        <f t="shared" si="35"/>
        <v>5625000</v>
      </c>
      <c r="E370" s="141">
        <f t="shared" si="36"/>
        <v>100.83114610673665</v>
      </c>
      <c r="F370" s="135">
        <v>18</v>
      </c>
      <c r="G370" s="135">
        <v>0.24</v>
      </c>
      <c r="H370" s="135">
        <v>1350000</v>
      </c>
      <c r="I370" s="134" t="s">
        <v>1815</v>
      </c>
      <c r="J370" s="138">
        <f t="shared" si="37"/>
        <v>0.24</v>
      </c>
      <c r="K370" s="140">
        <f t="shared" si="38"/>
        <v>5625000</v>
      </c>
      <c r="L370" s="134" t="s">
        <v>2039</v>
      </c>
      <c r="M370" s="134" t="s">
        <v>32</v>
      </c>
      <c r="N370" s="137">
        <f t="shared" si="39"/>
        <v>5625000</v>
      </c>
      <c r="P370">
        <v>329</v>
      </c>
      <c r="Q370">
        <v>14.489126538788557</v>
      </c>
      <c r="R370">
        <v>1.5108734612114425</v>
      </c>
      <c r="S370" s="70">
        <f t="shared" si="40"/>
        <v>0.10427636594702329</v>
      </c>
      <c r="T370">
        <f t="shared" si="41"/>
        <v>16</v>
      </c>
      <c r="U370" s="134" t="s">
        <v>1507</v>
      </c>
      <c r="Z370">
        <v>328</v>
      </c>
      <c r="AA370">
        <v>5.8147673017888835</v>
      </c>
      <c r="AB370">
        <v>3.1852326982111165</v>
      </c>
      <c r="AJ370">
        <v>330</v>
      </c>
      <c r="AK370">
        <v>95.710967783039763</v>
      </c>
      <c r="AL370">
        <v>-59.710967783039763</v>
      </c>
      <c r="AT370">
        <v>330</v>
      </c>
      <c r="AU370">
        <v>191.60093076929638</v>
      </c>
      <c r="AV370">
        <v>-155.60093076929638</v>
      </c>
      <c r="BD370" s="152">
        <v>3.9252930324792934</v>
      </c>
      <c r="BE370" s="152">
        <v>16.06269709</v>
      </c>
    </row>
    <row r="371" spans="1:57" ht="14.25" customHeight="1">
      <c r="A371" s="134" t="s">
        <v>398</v>
      </c>
      <c r="B371" s="135">
        <v>253440</v>
      </c>
      <c r="C371" s="135">
        <v>54013400</v>
      </c>
      <c r="D371" s="145">
        <f t="shared" si="35"/>
        <v>11522875</v>
      </c>
      <c r="E371" s="141">
        <f t="shared" si="36"/>
        <v>213.1210542929293</v>
      </c>
      <c r="F371" s="135">
        <v>251</v>
      </c>
      <c r="G371" s="135">
        <v>3.2</v>
      </c>
      <c r="H371" s="135">
        <v>36873200</v>
      </c>
      <c r="I371" s="134" t="s">
        <v>1815</v>
      </c>
      <c r="J371" s="138">
        <f t="shared" si="37"/>
        <v>3.2</v>
      </c>
      <c r="K371" s="140">
        <f t="shared" si="38"/>
        <v>11522875</v>
      </c>
      <c r="L371" s="134" t="s">
        <v>2040</v>
      </c>
      <c r="M371" s="134" t="s">
        <v>7</v>
      </c>
      <c r="N371" s="137">
        <f t="shared" si="39"/>
        <v>11522875</v>
      </c>
      <c r="P371">
        <v>330</v>
      </c>
      <c r="Q371">
        <v>153.3743549215921</v>
      </c>
      <c r="R371">
        <v>-117.3743549215921</v>
      </c>
      <c r="S371" s="70">
        <f t="shared" si="40"/>
        <v>-0.76528018638837059</v>
      </c>
      <c r="T371">
        <f t="shared" si="41"/>
        <v>36</v>
      </c>
      <c r="U371" s="134" t="s">
        <v>2023</v>
      </c>
      <c r="Z371">
        <v>329</v>
      </c>
      <c r="AA371">
        <v>11.451066227544816</v>
      </c>
      <c r="AB371">
        <v>4.5489337724551842</v>
      </c>
      <c r="AJ371">
        <v>331</v>
      </c>
      <c r="AK371">
        <v>23.164061854523503</v>
      </c>
      <c r="AL371">
        <v>-13.164061854523503</v>
      </c>
      <c r="AT371">
        <v>331</v>
      </c>
      <c r="AU371">
        <v>15.959880895372493</v>
      </c>
      <c r="AV371">
        <v>-5.9598808953724927</v>
      </c>
      <c r="BD371" s="152">
        <v>22.019435535414978</v>
      </c>
      <c r="BE371" s="152">
        <v>34.271854478880002</v>
      </c>
    </row>
    <row r="372" spans="1:57" ht="14.25" customHeight="1">
      <c r="A372" s="134" t="s">
        <v>398</v>
      </c>
      <c r="B372" s="135">
        <v>20544</v>
      </c>
      <c r="C372" s="135">
        <v>2502100</v>
      </c>
      <c r="D372" s="145">
        <f t="shared" si="35"/>
        <v>3683720.9302325584</v>
      </c>
      <c r="E372" s="141">
        <f t="shared" si="36"/>
        <v>121.7922507788162</v>
      </c>
      <c r="F372" s="135">
        <v>24</v>
      </c>
      <c r="G372" s="135">
        <v>0.43</v>
      </c>
      <c r="H372" s="135">
        <v>1584000</v>
      </c>
      <c r="I372" s="134" t="s">
        <v>1815</v>
      </c>
      <c r="J372" s="138">
        <f t="shared" si="37"/>
        <v>0.43</v>
      </c>
      <c r="K372" s="140">
        <f t="shared" si="38"/>
        <v>3683720.9302325584</v>
      </c>
      <c r="L372" s="134" t="s">
        <v>1348</v>
      </c>
      <c r="M372" s="134" t="s">
        <v>44</v>
      </c>
      <c r="N372" s="137">
        <f t="shared" si="39"/>
        <v>3683720.9302325584</v>
      </c>
      <c r="P372">
        <v>331</v>
      </c>
      <c r="Q372">
        <v>16.307312658345477</v>
      </c>
      <c r="R372">
        <v>-6.3073126583454773</v>
      </c>
      <c r="S372" s="70">
        <f t="shared" si="40"/>
        <v>-0.38677817679037563</v>
      </c>
      <c r="T372">
        <f t="shared" si="41"/>
        <v>10</v>
      </c>
      <c r="U372" s="134" t="s">
        <v>1523</v>
      </c>
      <c r="Z372">
        <v>330</v>
      </c>
      <c r="AA372">
        <v>154.36586218974148</v>
      </c>
      <c r="AB372">
        <v>-118.36586218974148</v>
      </c>
      <c r="AJ372">
        <v>332</v>
      </c>
      <c r="AK372">
        <v>32.696294338577893</v>
      </c>
      <c r="AL372">
        <v>-20.696294338577893</v>
      </c>
      <c r="AT372">
        <v>332</v>
      </c>
      <c r="AU372">
        <v>22.05395548686376</v>
      </c>
      <c r="AV372">
        <v>-10.05395548686376</v>
      </c>
      <c r="BD372" s="152">
        <v>10.599934429151958</v>
      </c>
      <c r="BE372" s="152">
        <v>22.452746971</v>
      </c>
    </row>
    <row r="373" spans="1:57" ht="14.25" customHeight="1">
      <c r="A373" s="134" t="s">
        <v>398</v>
      </c>
      <c r="B373" s="135">
        <v>13500</v>
      </c>
      <c r="C373" s="135">
        <v>703900</v>
      </c>
      <c r="D373" s="145">
        <f t="shared" si="35"/>
        <v>341052.63157894736</v>
      </c>
      <c r="E373" s="141">
        <f t="shared" si="36"/>
        <v>52.140740740740739</v>
      </c>
      <c r="F373" s="135">
        <v>12</v>
      </c>
      <c r="G373" s="135">
        <v>0.95</v>
      </c>
      <c r="H373" s="135">
        <v>324000</v>
      </c>
      <c r="I373" s="134" t="s">
        <v>1815</v>
      </c>
      <c r="J373" s="138">
        <f t="shared" si="37"/>
        <v>0.95</v>
      </c>
      <c r="K373" s="140">
        <f t="shared" si="38"/>
        <v>341052.63157894736</v>
      </c>
      <c r="L373" s="134" t="s">
        <v>2041</v>
      </c>
      <c r="M373" s="134" t="s">
        <v>45</v>
      </c>
      <c r="N373" s="137">
        <f t="shared" si="39"/>
        <v>341052.63157894736</v>
      </c>
      <c r="P373">
        <v>332</v>
      </c>
      <c r="Q373">
        <v>25.14144660253584</v>
      </c>
      <c r="R373">
        <v>-13.14144660253584</v>
      </c>
      <c r="S373" s="70">
        <f t="shared" si="40"/>
        <v>-0.52270049573083655</v>
      </c>
      <c r="T373">
        <f t="shared" si="41"/>
        <v>12</v>
      </c>
      <c r="U373" s="134" t="s">
        <v>2024</v>
      </c>
      <c r="Z373">
        <v>331</v>
      </c>
      <c r="AA373">
        <v>18.17557418976989</v>
      </c>
      <c r="AB373">
        <v>-8.1755741897698897</v>
      </c>
      <c r="AJ373">
        <v>333</v>
      </c>
      <c r="AK373">
        <v>23.715243925591533</v>
      </c>
      <c r="AL373">
        <v>-11.715243925591533</v>
      </c>
      <c r="AT373">
        <v>333</v>
      </c>
      <c r="AU373">
        <v>17.299066513632027</v>
      </c>
      <c r="AV373">
        <v>-5.2990665136320274</v>
      </c>
      <c r="BD373" s="152">
        <v>11.042582596864825</v>
      </c>
      <c r="BE373" s="152">
        <v>20.610516497919999</v>
      </c>
    </row>
    <row r="374" spans="1:57" ht="14.25" customHeight="1">
      <c r="A374" s="134" t="s">
        <v>398</v>
      </c>
      <c r="B374" s="135">
        <v>211294</v>
      </c>
      <c r="C374" s="135">
        <v>52739200</v>
      </c>
      <c r="D374" s="145">
        <f t="shared" si="35"/>
        <v>12469879.51807229</v>
      </c>
      <c r="E374" s="141">
        <f t="shared" si="36"/>
        <v>249.60102984467142</v>
      </c>
      <c r="F374" s="135">
        <v>230</v>
      </c>
      <c r="G374" s="135">
        <v>1.66</v>
      </c>
      <c r="H374" s="135">
        <v>20700000</v>
      </c>
      <c r="I374" s="134" t="s">
        <v>1815</v>
      </c>
      <c r="J374" s="138">
        <f t="shared" si="37"/>
        <v>1.66</v>
      </c>
      <c r="K374" s="140">
        <f t="shared" si="38"/>
        <v>12469879.51807229</v>
      </c>
      <c r="L374" s="134" t="s">
        <v>2042</v>
      </c>
      <c r="M374" s="134" t="s">
        <v>32</v>
      </c>
      <c r="N374" s="137">
        <f t="shared" si="39"/>
        <v>12469879.51807229</v>
      </c>
      <c r="P374">
        <v>333</v>
      </c>
      <c r="Q374">
        <v>17.351251221096025</v>
      </c>
      <c r="R374">
        <v>-5.3512512210960246</v>
      </c>
      <c r="S374" s="70">
        <f t="shared" si="40"/>
        <v>-0.30840722394647013</v>
      </c>
      <c r="T374">
        <f t="shared" si="41"/>
        <v>12</v>
      </c>
      <c r="U374" s="134" t="s">
        <v>1711</v>
      </c>
      <c r="Z374">
        <v>332</v>
      </c>
      <c r="AA374">
        <v>20.306198468127576</v>
      </c>
      <c r="AB374">
        <v>-8.306198468127576</v>
      </c>
      <c r="AJ374">
        <v>334</v>
      </c>
      <c r="AK374">
        <v>41.34037015204801</v>
      </c>
      <c r="AL374">
        <v>8.6596298479519902</v>
      </c>
      <c r="AT374">
        <v>334</v>
      </c>
      <c r="AU374">
        <v>36.434395044311628</v>
      </c>
      <c r="AV374">
        <v>13.565604955688372</v>
      </c>
      <c r="BD374" s="152">
        <v>3.3357801594695826</v>
      </c>
      <c r="BE374" s="152">
        <v>16.922494055519998</v>
      </c>
    </row>
    <row r="375" spans="1:57" ht="14.25" customHeight="1">
      <c r="A375" s="134" t="s">
        <v>398</v>
      </c>
      <c r="B375" s="135">
        <v>11248</v>
      </c>
      <c r="C375" s="135">
        <v>837200</v>
      </c>
      <c r="D375" s="145">
        <f t="shared" si="35"/>
        <v>3840000</v>
      </c>
      <c r="E375" s="141">
        <f t="shared" si="36"/>
        <v>74.431009957325742</v>
      </c>
      <c r="F375" s="135">
        <v>16</v>
      </c>
      <c r="G375" s="135">
        <v>0.25</v>
      </c>
      <c r="H375" s="135">
        <v>960000</v>
      </c>
      <c r="I375" s="134" t="s">
        <v>1815</v>
      </c>
      <c r="J375" s="138">
        <f t="shared" si="37"/>
        <v>0.25</v>
      </c>
      <c r="K375" s="140">
        <f t="shared" si="38"/>
        <v>3840000</v>
      </c>
      <c r="L375" s="134" t="s">
        <v>2043</v>
      </c>
      <c r="M375" s="134" t="s">
        <v>77</v>
      </c>
      <c r="N375" s="137">
        <f t="shared" si="39"/>
        <v>3840000</v>
      </c>
      <c r="P375">
        <v>334</v>
      </c>
      <c r="Q375">
        <v>37.935932443754325</v>
      </c>
      <c r="R375">
        <v>12.064067556245675</v>
      </c>
      <c r="S375" s="70">
        <f t="shared" si="40"/>
        <v>0.31801162589406373</v>
      </c>
      <c r="T375">
        <f t="shared" si="41"/>
        <v>50</v>
      </c>
      <c r="U375" s="134" t="s">
        <v>2025</v>
      </c>
      <c r="Z375">
        <v>333</v>
      </c>
      <c r="AA375">
        <v>18.785400716540845</v>
      </c>
      <c r="AB375">
        <v>-6.7854007165408454</v>
      </c>
      <c r="AJ375">
        <v>335</v>
      </c>
      <c r="AK375">
        <v>24.898888373138547</v>
      </c>
      <c r="AL375">
        <v>-14.898888373138547</v>
      </c>
      <c r="AT375">
        <v>335</v>
      </c>
      <c r="AU375">
        <v>15.290698627511352</v>
      </c>
      <c r="AV375">
        <v>-5.2906986275113521</v>
      </c>
      <c r="BD375" s="152">
        <v>407.88847574942798</v>
      </c>
      <c r="BE375" s="152">
        <v>214.68765851623999</v>
      </c>
    </row>
    <row r="376" spans="1:57" ht="14.25" customHeight="1">
      <c r="A376" s="134" t="s">
        <v>398</v>
      </c>
      <c r="B376" s="135">
        <v>4833</v>
      </c>
      <c r="C376" s="135">
        <v>999300</v>
      </c>
      <c r="D376" s="145">
        <f t="shared" si="35"/>
        <v>4125000</v>
      </c>
      <c r="E376" s="141">
        <f t="shared" si="36"/>
        <v>206.76598386095594</v>
      </c>
      <c r="F376" s="135">
        <v>12</v>
      </c>
      <c r="G376" s="135">
        <v>0.16</v>
      </c>
      <c r="H376" s="135">
        <v>660000</v>
      </c>
      <c r="I376" s="134" t="s">
        <v>1815</v>
      </c>
      <c r="J376" s="138">
        <f t="shared" si="37"/>
        <v>0.16</v>
      </c>
      <c r="K376" s="140">
        <f t="shared" si="38"/>
        <v>4125000</v>
      </c>
      <c r="L376" s="134" t="s">
        <v>2044</v>
      </c>
      <c r="M376" s="134" t="s">
        <v>77</v>
      </c>
      <c r="N376" s="137">
        <f t="shared" si="39"/>
        <v>4125000</v>
      </c>
      <c r="P376">
        <v>335</v>
      </c>
      <c r="Q376">
        <v>16.954374033202296</v>
      </c>
      <c r="R376">
        <v>-6.9543740332022956</v>
      </c>
      <c r="S376" s="70">
        <f t="shared" si="40"/>
        <v>-0.41018170411855498</v>
      </c>
      <c r="T376">
        <f t="shared" si="41"/>
        <v>10</v>
      </c>
      <c r="U376" s="134" t="s">
        <v>2026</v>
      </c>
      <c r="Z376">
        <v>334</v>
      </c>
      <c r="AA376">
        <v>41.059389395981533</v>
      </c>
      <c r="AB376">
        <v>8.9406106040184667</v>
      </c>
      <c r="AJ376">
        <v>336</v>
      </c>
      <c r="AK376">
        <v>29.685959693904501</v>
      </c>
      <c r="AL376">
        <v>3.3140403060954995</v>
      </c>
      <c r="AT376">
        <v>336</v>
      </c>
      <c r="AU376">
        <v>33.696084782573095</v>
      </c>
      <c r="AV376">
        <v>-0.69608478257309514</v>
      </c>
      <c r="BD376" s="152">
        <v>25.617107302232082</v>
      </c>
      <c r="BE376" s="152">
        <v>33.24545779532</v>
      </c>
    </row>
    <row r="377" spans="1:57" ht="14.25" customHeight="1">
      <c r="A377" s="134" t="s">
        <v>398</v>
      </c>
      <c r="B377" s="135">
        <v>33490</v>
      </c>
      <c r="C377" s="135">
        <v>12340900</v>
      </c>
      <c r="D377" s="145">
        <f t="shared" si="35"/>
        <v>11288913.04347826</v>
      </c>
      <c r="E377" s="141">
        <f t="shared" si="36"/>
        <v>368.49507315616603</v>
      </c>
      <c r="F377" s="135">
        <v>32</v>
      </c>
      <c r="G377" s="135">
        <v>0.46</v>
      </c>
      <c r="H377" s="135">
        <v>5192900</v>
      </c>
      <c r="I377" s="134" t="s">
        <v>1815</v>
      </c>
      <c r="J377" s="138">
        <f t="shared" si="37"/>
        <v>0.46</v>
      </c>
      <c r="K377" s="140">
        <f t="shared" si="38"/>
        <v>11288913.04347826</v>
      </c>
      <c r="L377" s="134" t="s">
        <v>1296</v>
      </c>
      <c r="M377" s="134" t="s">
        <v>7</v>
      </c>
      <c r="N377" s="137">
        <f t="shared" si="39"/>
        <v>11288913.04347826</v>
      </c>
      <c r="P377">
        <v>336</v>
      </c>
      <c r="Q377">
        <v>29.680964993683901</v>
      </c>
      <c r="R377">
        <v>3.3190350063160992</v>
      </c>
      <c r="S377" s="70">
        <f t="shared" si="40"/>
        <v>0.11182368925748838</v>
      </c>
      <c r="T377">
        <f t="shared" si="41"/>
        <v>33</v>
      </c>
      <c r="U377" s="134" t="s">
        <v>2027</v>
      </c>
      <c r="Z377">
        <v>335</v>
      </c>
      <c r="AA377">
        <v>20.171566693029629</v>
      </c>
      <c r="AB377">
        <v>-10.171566693029629</v>
      </c>
      <c r="AJ377">
        <v>337</v>
      </c>
      <c r="AK377">
        <v>23.11580167318575</v>
      </c>
      <c r="AL377">
        <v>2.8841983268142499</v>
      </c>
      <c r="AT377">
        <v>337</v>
      </c>
      <c r="AU377">
        <v>25.11413010320544</v>
      </c>
      <c r="AV377">
        <v>0.88586989679455996</v>
      </c>
      <c r="BD377" s="152">
        <v>2.9578346241602209</v>
      </c>
      <c r="BE377" s="152">
        <v>15.116423396519998</v>
      </c>
    </row>
    <row r="378" spans="1:57" ht="14.25" customHeight="1">
      <c r="A378" s="134" t="s">
        <v>398</v>
      </c>
      <c r="B378" s="135">
        <v>9724</v>
      </c>
      <c r="C378" s="135">
        <v>495900</v>
      </c>
      <c r="D378" s="145">
        <f t="shared" si="35"/>
        <v>4000000</v>
      </c>
      <c r="E378" s="141">
        <f t="shared" si="36"/>
        <v>50.997531879884818</v>
      </c>
      <c r="F378" s="135">
        <v>17</v>
      </c>
      <c r="G378" s="135">
        <v>0.12</v>
      </c>
      <c r="H378" s="135">
        <v>480000</v>
      </c>
      <c r="I378" s="134" t="s">
        <v>1815</v>
      </c>
      <c r="J378" s="138">
        <f t="shared" si="37"/>
        <v>0.12</v>
      </c>
      <c r="K378" s="140">
        <f t="shared" si="38"/>
        <v>4000000</v>
      </c>
      <c r="L378" s="134" t="s">
        <v>1293</v>
      </c>
      <c r="M378" s="134" t="s">
        <v>15</v>
      </c>
      <c r="N378" s="137">
        <f t="shared" si="39"/>
        <v>4000000</v>
      </c>
      <c r="P378">
        <v>337</v>
      </c>
      <c r="Q378">
        <v>21.224834440375453</v>
      </c>
      <c r="R378">
        <v>4.775165559624547</v>
      </c>
      <c r="S378" s="70">
        <f t="shared" si="40"/>
        <v>0.22498010870421081</v>
      </c>
      <c r="T378">
        <f t="shared" si="41"/>
        <v>26</v>
      </c>
      <c r="U378" s="134" t="s">
        <v>2028</v>
      </c>
      <c r="Z378">
        <v>336</v>
      </c>
      <c r="AA378">
        <v>31.85438815775726</v>
      </c>
      <c r="AB378">
        <v>1.1456118422427402</v>
      </c>
      <c r="AJ378">
        <v>338</v>
      </c>
      <c r="AK378">
        <v>25.181252767456805</v>
      </c>
      <c r="AL378">
        <v>-13.181252767456805</v>
      </c>
      <c r="AT378">
        <v>338</v>
      </c>
      <c r="AU378">
        <v>16.302272313406966</v>
      </c>
      <c r="AV378">
        <v>-4.3022723134069665</v>
      </c>
      <c r="BD378" s="152">
        <v>4.3525358115246586</v>
      </c>
      <c r="BE378" s="152">
        <v>16.182747501919998</v>
      </c>
    </row>
    <row r="379" spans="1:57" ht="14.25" customHeight="1">
      <c r="A379" s="134" t="s">
        <v>398</v>
      </c>
      <c r="B379" s="135">
        <v>53460</v>
      </c>
      <c r="C379" s="135">
        <v>5389900</v>
      </c>
      <c r="D379" s="145">
        <f t="shared" si="35"/>
        <v>1252173.9130434783</v>
      </c>
      <c r="E379" s="141">
        <f t="shared" si="36"/>
        <v>100.8211747100636</v>
      </c>
      <c r="F379" s="135">
        <v>72</v>
      </c>
      <c r="G379" s="135">
        <v>2.2999999999999998</v>
      </c>
      <c r="H379" s="135">
        <v>2880000</v>
      </c>
      <c r="I379" s="134" t="s">
        <v>1815</v>
      </c>
      <c r="J379" s="138">
        <f t="shared" si="37"/>
        <v>2.2999999999999998</v>
      </c>
      <c r="K379" s="140">
        <f t="shared" si="38"/>
        <v>1252173.9130434783</v>
      </c>
      <c r="L379" s="134" t="s">
        <v>1107</v>
      </c>
      <c r="M379" s="134" t="s">
        <v>26</v>
      </c>
      <c r="N379" s="137">
        <f t="shared" si="39"/>
        <v>1252173.9130434783</v>
      </c>
      <c r="P379">
        <v>338</v>
      </c>
      <c r="Q379">
        <v>17.66503620198695</v>
      </c>
      <c r="R379">
        <v>-5.6650362019869505</v>
      </c>
      <c r="S379" s="70">
        <f t="shared" si="40"/>
        <v>-0.32069202333985319</v>
      </c>
      <c r="T379">
        <f t="shared" si="41"/>
        <v>12</v>
      </c>
      <c r="U379" s="134" t="s">
        <v>2029</v>
      </c>
      <c r="Z379">
        <v>337</v>
      </c>
      <c r="AA379">
        <v>16.719907544395788</v>
      </c>
      <c r="AB379">
        <v>9.2800924556042119</v>
      </c>
      <c r="AJ379">
        <v>339</v>
      </c>
      <c r="AK379">
        <v>38.735590364581356</v>
      </c>
      <c r="AL379">
        <v>9.2644096354186445</v>
      </c>
      <c r="AT379">
        <v>339</v>
      </c>
      <c r="AU379">
        <v>42.461140867748156</v>
      </c>
      <c r="AV379">
        <v>5.5388591322518437</v>
      </c>
      <c r="BD379" s="152">
        <v>21.403219988714934</v>
      </c>
      <c r="BE379" s="152">
        <v>24.103190021479996</v>
      </c>
    </row>
    <row r="380" spans="1:57" ht="14.25" customHeight="1">
      <c r="A380" s="134" t="s">
        <v>398</v>
      </c>
      <c r="B380" s="135">
        <v>11396</v>
      </c>
      <c r="C380" s="135">
        <v>1301400</v>
      </c>
      <c r="D380" s="145">
        <f t="shared" si="35"/>
        <v>6717557.2519083964</v>
      </c>
      <c r="E380" s="141">
        <f t="shared" si="36"/>
        <v>114.1979641979642</v>
      </c>
      <c r="F380" s="135">
        <v>20</v>
      </c>
      <c r="G380" s="135">
        <v>0.19650000000000001</v>
      </c>
      <c r="H380" s="135">
        <v>1320000</v>
      </c>
      <c r="I380" s="134" t="s">
        <v>1815</v>
      </c>
      <c r="J380" s="138">
        <f t="shared" si="37"/>
        <v>0.19650000000000001</v>
      </c>
      <c r="K380" s="140">
        <f t="shared" si="38"/>
        <v>6717557.2519083964</v>
      </c>
      <c r="L380" s="134" t="s">
        <v>2045</v>
      </c>
      <c r="M380" s="134" t="s">
        <v>41</v>
      </c>
      <c r="N380" s="137">
        <f t="shared" si="39"/>
        <v>6717557.2519083964</v>
      </c>
      <c r="P380">
        <v>339</v>
      </c>
      <c r="Q380">
        <v>39.677522318302557</v>
      </c>
      <c r="R380">
        <v>8.3224776816974426</v>
      </c>
      <c r="S380" s="70">
        <f t="shared" si="40"/>
        <v>0.20975295823495579</v>
      </c>
      <c r="T380">
        <f t="shared" si="41"/>
        <v>48</v>
      </c>
      <c r="U380" s="134" t="s">
        <v>2030</v>
      </c>
      <c r="Z380">
        <v>338</v>
      </c>
      <c r="AA380">
        <v>20.171005941410975</v>
      </c>
      <c r="AB380">
        <v>-8.171005941410975</v>
      </c>
      <c r="AJ380">
        <v>340</v>
      </c>
      <c r="AK380">
        <v>22.84529065673992</v>
      </c>
      <c r="AL380">
        <v>-21.84529065673992</v>
      </c>
      <c r="AT380">
        <v>340</v>
      </c>
      <c r="AU380">
        <v>21.134343045140476</v>
      </c>
      <c r="AV380">
        <v>-20.134343045140476</v>
      </c>
      <c r="BD380" s="152">
        <v>9.1425846612063495</v>
      </c>
      <c r="BE380" s="152">
        <v>20.23362551044</v>
      </c>
    </row>
    <row r="381" spans="1:57" ht="14.25" customHeight="1">
      <c r="A381" s="134" t="s">
        <v>398</v>
      </c>
      <c r="B381" s="135">
        <v>125611</v>
      </c>
      <c r="C381" s="135">
        <v>6767300</v>
      </c>
      <c r="D381" s="145">
        <f t="shared" si="35"/>
        <v>225360.57692307691</v>
      </c>
      <c r="E381" s="141">
        <f t="shared" si="36"/>
        <v>53.875058713010802</v>
      </c>
      <c r="F381" s="135">
        <v>12</v>
      </c>
      <c r="G381" s="135">
        <v>8.32</v>
      </c>
      <c r="H381" s="135">
        <v>1875000</v>
      </c>
      <c r="I381" s="134" t="s">
        <v>1815</v>
      </c>
      <c r="J381" s="138">
        <f t="shared" si="37"/>
        <v>8.32</v>
      </c>
      <c r="K381" s="140">
        <f t="shared" si="38"/>
        <v>225360.57692307691</v>
      </c>
      <c r="L381" s="134" t="s">
        <v>2046</v>
      </c>
      <c r="M381" s="134" t="s">
        <v>183</v>
      </c>
      <c r="N381" s="137">
        <f t="shared" si="39"/>
        <v>225360.57692307691</v>
      </c>
      <c r="P381">
        <v>340</v>
      </c>
      <c r="Q381">
        <v>18.917487576411972</v>
      </c>
      <c r="R381">
        <v>-17.917487576411972</v>
      </c>
      <c r="S381" s="70">
        <f t="shared" si="40"/>
        <v>-0.94713885784458551</v>
      </c>
      <c r="T381">
        <f t="shared" si="41"/>
        <v>1</v>
      </c>
      <c r="U381" s="134" t="s">
        <v>1450</v>
      </c>
      <c r="Z381">
        <v>339</v>
      </c>
      <c r="AA381">
        <v>42.556552457653609</v>
      </c>
      <c r="AB381">
        <v>5.4434475423463908</v>
      </c>
      <c r="AJ381">
        <v>341</v>
      </c>
      <c r="AK381">
        <v>223.07085633814384</v>
      </c>
      <c r="AL381">
        <v>16.929143661856159</v>
      </c>
      <c r="AT381">
        <v>341</v>
      </c>
      <c r="AU381">
        <v>236.23251424675408</v>
      </c>
      <c r="AV381">
        <v>3.7674857532459214</v>
      </c>
      <c r="BD381" s="152">
        <v>12.850148200518293</v>
      </c>
      <c r="BE381" s="152">
        <v>21.289832999839998</v>
      </c>
    </row>
    <row r="382" spans="1:57" ht="14.25" customHeight="1">
      <c r="A382" s="134" t="s">
        <v>398</v>
      </c>
      <c r="B382" s="135">
        <v>8172</v>
      </c>
      <c r="C382" s="135">
        <v>708800</v>
      </c>
      <c r="D382" s="145">
        <f t="shared" si="35"/>
        <v>6000000</v>
      </c>
      <c r="E382" s="141">
        <f t="shared" si="36"/>
        <v>86.735193343122859</v>
      </c>
      <c r="F382" s="135">
        <v>12</v>
      </c>
      <c r="G382" s="135">
        <v>0.08</v>
      </c>
      <c r="H382" s="135">
        <v>480000</v>
      </c>
      <c r="I382" s="134" t="s">
        <v>1815</v>
      </c>
      <c r="J382" s="138">
        <f t="shared" si="37"/>
        <v>0.08</v>
      </c>
      <c r="K382" s="140">
        <f t="shared" si="38"/>
        <v>6000000</v>
      </c>
      <c r="L382" s="134" t="s">
        <v>2047</v>
      </c>
      <c r="M382" s="134" t="s">
        <v>32</v>
      </c>
      <c r="N382" s="137">
        <f t="shared" si="39"/>
        <v>6000000</v>
      </c>
      <c r="P382">
        <v>341</v>
      </c>
      <c r="Q382">
        <v>251.53055269030193</v>
      </c>
      <c r="R382">
        <v>-11.530552690301931</v>
      </c>
      <c r="S382" s="70">
        <f t="shared" si="40"/>
        <v>-4.5841559074928658E-2</v>
      </c>
      <c r="T382">
        <f t="shared" si="41"/>
        <v>240</v>
      </c>
      <c r="U382" s="134" t="s">
        <v>2031</v>
      </c>
      <c r="Z382">
        <v>340</v>
      </c>
      <c r="AA382">
        <v>22.018208051048997</v>
      </c>
      <c r="AB382">
        <v>-21.018208051048997</v>
      </c>
      <c r="AJ382">
        <v>342</v>
      </c>
      <c r="AK382">
        <v>52.186210905322127</v>
      </c>
      <c r="AL382">
        <v>-9.1862109053221275</v>
      </c>
      <c r="AT382">
        <v>342</v>
      </c>
      <c r="AU382">
        <v>37.66848209780278</v>
      </c>
      <c r="AV382">
        <v>5.3315179021972199</v>
      </c>
      <c r="BD382" s="152">
        <v>12.172311099148242</v>
      </c>
      <c r="BE382" s="152">
        <v>19.607488581199998</v>
      </c>
    </row>
    <row r="383" spans="1:57" ht="14.25" customHeight="1">
      <c r="A383" s="134" t="s">
        <v>398</v>
      </c>
      <c r="B383" s="135">
        <v>15012</v>
      </c>
      <c r="C383" s="135">
        <v>2204000</v>
      </c>
      <c r="D383" s="145">
        <f t="shared" si="35"/>
        <v>3483870.9677419355</v>
      </c>
      <c r="E383" s="141">
        <f t="shared" si="36"/>
        <v>146.81588062883026</v>
      </c>
      <c r="F383" s="135">
        <v>18</v>
      </c>
      <c r="G383" s="135">
        <v>0.31</v>
      </c>
      <c r="H383" s="135">
        <v>1080000</v>
      </c>
      <c r="I383" s="134" t="s">
        <v>1815</v>
      </c>
      <c r="J383" s="138">
        <f t="shared" si="37"/>
        <v>0.31</v>
      </c>
      <c r="K383" s="140">
        <f t="shared" si="38"/>
        <v>3483870.9677419355</v>
      </c>
      <c r="L383" s="134" t="s">
        <v>2048</v>
      </c>
      <c r="M383" s="134" t="s">
        <v>13</v>
      </c>
      <c r="N383" s="137">
        <f t="shared" si="39"/>
        <v>3483870.9677419355</v>
      </c>
      <c r="P383">
        <v>342</v>
      </c>
      <c r="Q383">
        <v>44.90816080856645</v>
      </c>
      <c r="R383">
        <v>-1.9081608085664499</v>
      </c>
      <c r="S383" s="70">
        <f t="shared" si="40"/>
        <v>-4.2490290722448358E-2</v>
      </c>
      <c r="T383">
        <f t="shared" si="41"/>
        <v>43</v>
      </c>
      <c r="U383" s="134" t="s">
        <v>2032</v>
      </c>
      <c r="Z383">
        <v>341</v>
      </c>
      <c r="AA383">
        <v>256.76198608241998</v>
      </c>
      <c r="AB383">
        <v>-16.76198608241998</v>
      </c>
      <c r="AJ383">
        <v>343</v>
      </c>
      <c r="AK383">
        <v>55.80699451042571</v>
      </c>
      <c r="AL383">
        <v>11.19300548957429</v>
      </c>
      <c r="AT383">
        <v>343</v>
      </c>
      <c r="AU383">
        <v>59.65460919782457</v>
      </c>
      <c r="AV383">
        <v>7.3453908021754302</v>
      </c>
      <c r="BD383" s="152">
        <v>27.269591993299372</v>
      </c>
      <c r="BE383" s="152">
        <v>28.481369988440001</v>
      </c>
    </row>
    <row r="384" spans="1:57" ht="14.25" customHeight="1">
      <c r="A384" s="134" t="s">
        <v>398</v>
      </c>
      <c r="B384" s="135">
        <v>63894</v>
      </c>
      <c r="C384" s="135">
        <v>11403900</v>
      </c>
      <c r="D384" s="145">
        <f t="shared" si="35"/>
        <v>10134716.981132075</v>
      </c>
      <c r="E384" s="141">
        <f t="shared" si="36"/>
        <v>178.48154756315148</v>
      </c>
      <c r="F384" s="135">
        <v>42</v>
      </c>
      <c r="G384" s="135">
        <v>0.53</v>
      </c>
      <c r="H384" s="135">
        <v>5371400</v>
      </c>
      <c r="I384" s="134" t="s">
        <v>1815</v>
      </c>
      <c r="J384" s="138">
        <f t="shared" si="37"/>
        <v>0.53</v>
      </c>
      <c r="K384" s="140">
        <f t="shared" si="38"/>
        <v>10134716.981132075</v>
      </c>
      <c r="L384" s="134" t="s">
        <v>2049</v>
      </c>
      <c r="M384" s="134" t="s">
        <v>24</v>
      </c>
      <c r="N384" s="137">
        <f t="shared" si="39"/>
        <v>10134716.981132075</v>
      </c>
      <c r="P384">
        <v>343</v>
      </c>
      <c r="Q384">
        <v>58.891193599589904</v>
      </c>
      <c r="R384">
        <v>8.1088064004100957</v>
      </c>
      <c r="S384" s="70">
        <f t="shared" si="40"/>
        <v>0.13769132368997464</v>
      </c>
      <c r="T384">
        <f t="shared" si="41"/>
        <v>67</v>
      </c>
      <c r="U384" s="134" t="s">
        <v>1286</v>
      </c>
      <c r="Z384">
        <v>342</v>
      </c>
      <c r="AA384">
        <v>39.66181488505066</v>
      </c>
      <c r="AB384">
        <v>3.33818511494934</v>
      </c>
      <c r="AJ384">
        <v>344</v>
      </c>
      <c r="AK384">
        <v>39.194062087290014</v>
      </c>
      <c r="AL384">
        <v>5.8059379127099859</v>
      </c>
      <c r="AT384">
        <v>344</v>
      </c>
      <c r="AU384">
        <v>43.209968141722833</v>
      </c>
      <c r="AV384">
        <v>1.7900318582771675</v>
      </c>
      <c r="BD384" s="152">
        <v>10.759123445382803</v>
      </c>
      <c r="BE384" s="152">
        <v>21.296825870159999</v>
      </c>
    </row>
    <row r="385" spans="1:57" ht="14.25" customHeight="1">
      <c r="A385" s="134" t="s">
        <v>398</v>
      </c>
      <c r="B385" s="135">
        <v>7968</v>
      </c>
      <c r="C385" s="135">
        <v>1113200</v>
      </c>
      <c r="D385" s="145">
        <f t="shared" si="35"/>
        <v>1142960.8127721334</v>
      </c>
      <c r="E385" s="141">
        <f t="shared" si="36"/>
        <v>139.70883534136547</v>
      </c>
      <c r="F385" s="135">
        <v>12</v>
      </c>
      <c r="G385" s="135">
        <v>0.27560000000000001</v>
      </c>
      <c r="H385" s="135">
        <v>315000</v>
      </c>
      <c r="I385" s="134" t="s">
        <v>1815</v>
      </c>
      <c r="J385" s="138">
        <f t="shared" si="37"/>
        <v>0.27560000000000001</v>
      </c>
      <c r="K385" s="140">
        <f t="shared" si="38"/>
        <v>1142960.8127721334</v>
      </c>
      <c r="L385" s="134" t="s">
        <v>2050</v>
      </c>
      <c r="M385" s="134" t="s">
        <v>10</v>
      </c>
      <c r="N385" s="137">
        <f t="shared" si="39"/>
        <v>1142960.8127721334</v>
      </c>
      <c r="P385">
        <v>344</v>
      </c>
      <c r="Q385">
        <v>40.348620458221191</v>
      </c>
      <c r="R385">
        <v>4.6513795417788089</v>
      </c>
      <c r="S385" s="70">
        <f t="shared" si="40"/>
        <v>0.11527976641964897</v>
      </c>
      <c r="T385">
        <f t="shared" si="41"/>
        <v>45</v>
      </c>
      <c r="U385" s="134" t="s">
        <v>1358</v>
      </c>
      <c r="Z385">
        <v>343</v>
      </c>
      <c r="AA385">
        <v>58.919118959735819</v>
      </c>
      <c r="AB385">
        <v>8.0808810402641811</v>
      </c>
      <c r="AJ385">
        <v>345</v>
      </c>
      <c r="AK385">
        <v>25.991092477098235</v>
      </c>
      <c r="AL385">
        <v>-8.9910924770982348</v>
      </c>
      <c r="AT385">
        <v>345</v>
      </c>
      <c r="AU385">
        <v>23.372614041691971</v>
      </c>
      <c r="AV385">
        <v>-6.3726140416919712</v>
      </c>
      <c r="BD385" s="152">
        <v>88.108552918994917</v>
      </c>
      <c r="BE385" s="152">
        <v>95.510967654479998</v>
      </c>
    </row>
    <row r="386" spans="1:57" ht="14.25" customHeight="1">
      <c r="A386" s="134" t="s">
        <v>398</v>
      </c>
      <c r="B386" s="135">
        <v>7136</v>
      </c>
      <c r="C386" s="135">
        <v>2050400</v>
      </c>
      <c r="D386" s="145">
        <f t="shared" si="35"/>
        <v>13976363.636363637</v>
      </c>
      <c r="E386" s="141">
        <f t="shared" si="36"/>
        <v>287.33183856502239</v>
      </c>
      <c r="F386" s="135">
        <v>9</v>
      </c>
      <c r="G386" s="135">
        <v>0.11</v>
      </c>
      <c r="H386" s="135">
        <v>1537400</v>
      </c>
      <c r="I386" s="134" t="s">
        <v>1815</v>
      </c>
      <c r="J386" s="138">
        <f t="shared" si="37"/>
        <v>0.11</v>
      </c>
      <c r="K386" s="140">
        <f t="shared" si="38"/>
        <v>13976363.636363637</v>
      </c>
      <c r="L386" s="134" t="s">
        <v>2051</v>
      </c>
      <c r="M386" s="134" t="s">
        <v>7</v>
      </c>
      <c r="N386" s="137">
        <f t="shared" si="39"/>
        <v>13976363.636363637</v>
      </c>
      <c r="P386">
        <v>345</v>
      </c>
      <c r="Q386">
        <v>21.955606715983343</v>
      </c>
      <c r="R386">
        <v>-4.9556067159833432</v>
      </c>
      <c r="S386" s="70">
        <f t="shared" si="40"/>
        <v>-0.22571030625975541</v>
      </c>
      <c r="T386">
        <f t="shared" si="41"/>
        <v>17</v>
      </c>
      <c r="U386" s="134" t="s">
        <v>1047</v>
      </c>
      <c r="Z386">
        <v>344</v>
      </c>
      <c r="AA386">
        <v>43.892479118187744</v>
      </c>
      <c r="AB386">
        <v>1.1075208818122562</v>
      </c>
      <c r="AJ386">
        <v>346</v>
      </c>
      <c r="AK386">
        <v>82.038096407190906</v>
      </c>
      <c r="AL386">
        <v>-16.038096407190906</v>
      </c>
      <c r="AT386">
        <v>346</v>
      </c>
      <c r="AU386">
        <v>59.709621727820519</v>
      </c>
      <c r="AV386">
        <v>6.2903782721794812</v>
      </c>
      <c r="BD386" s="152">
        <v>15.066470116816125</v>
      </c>
      <c r="BE386" s="152">
        <v>21.096009601159999</v>
      </c>
    </row>
    <row r="387" spans="1:57" ht="14.25" customHeight="1">
      <c r="A387" s="134" t="s">
        <v>398</v>
      </c>
      <c r="B387" s="135">
        <v>26505</v>
      </c>
      <c r="C387" s="135">
        <v>3521900</v>
      </c>
      <c r="D387" s="145">
        <f t="shared" si="35"/>
        <v>4712727.2727272725</v>
      </c>
      <c r="E387" s="141">
        <f t="shared" si="36"/>
        <v>132.87681569515186</v>
      </c>
      <c r="F387" s="135">
        <v>32</v>
      </c>
      <c r="G387" s="135">
        <v>0.55000000000000004</v>
      </c>
      <c r="H387" s="135">
        <v>2592000</v>
      </c>
      <c r="I387" s="134" t="s">
        <v>1815</v>
      </c>
      <c r="J387" s="138">
        <f t="shared" si="37"/>
        <v>0.55000000000000004</v>
      </c>
      <c r="K387" s="140">
        <f t="shared" si="38"/>
        <v>4712727.2727272725</v>
      </c>
      <c r="L387" s="134" t="s">
        <v>2052</v>
      </c>
      <c r="M387" s="134" t="s">
        <v>44</v>
      </c>
      <c r="N387" s="137">
        <f t="shared" si="39"/>
        <v>4712727.2727272725</v>
      </c>
      <c r="P387">
        <v>346</v>
      </c>
      <c r="Q387">
        <v>74.1710516993721</v>
      </c>
      <c r="R387">
        <v>-8.1710516993721001</v>
      </c>
      <c r="S387" s="70">
        <f t="shared" si="40"/>
        <v>-0.1101649701893235</v>
      </c>
      <c r="T387">
        <f t="shared" si="41"/>
        <v>66</v>
      </c>
      <c r="U387" s="134" t="s">
        <v>2033</v>
      </c>
      <c r="Z387">
        <v>345</v>
      </c>
      <c r="AA387">
        <v>23.581302606153407</v>
      </c>
      <c r="AB387">
        <v>-6.5813026061534075</v>
      </c>
      <c r="AJ387">
        <v>347</v>
      </c>
      <c r="AK387">
        <v>41.411913754206608</v>
      </c>
      <c r="AL387">
        <v>30.588086245793392</v>
      </c>
      <c r="AT387">
        <v>347</v>
      </c>
      <c r="AU387">
        <v>60.247430789721186</v>
      </c>
      <c r="AV387">
        <v>11.752569210278814</v>
      </c>
      <c r="BD387" s="152">
        <v>4.9913459282703725</v>
      </c>
      <c r="BE387" s="152">
        <v>15.12864445656</v>
      </c>
    </row>
    <row r="388" spans="1:57" ht="14.25" customHeight="1">
      <c r="A388" s="134" t="s">
        <v>398</v>
      </c>
      <c r="B388" s="135">
        <v>12656</v>
      </c>
      <c r="C388" s="135">
        <v>756700</v>
      </c>
      <c r="D388" s="145">
        <f t="shared" si="35"/>
        <v>450000</v>
      </c>
      <c r="E388" s="141">
        <f t="shared" si="36"/>
        <v>59.789823008849559</v>
      </c>
      <c r="F388" s="135">
        <v>12</v>
      </c>
      <c r="G388" s="135">
        <v>0.8</v>
      </c>
      <c r="H388" s="135">
        <v>360000</v>
      </c>
      <c r="I388" s="134" t="s">
        <v>1815</v>
      </c>
      <c r="J388" s="138">
        <f t="shared" si="37"/>
        <v>0.8</v>
      </c>
      <c r="K388" s="140">
        <f t="shared" si="38"/>
        <v>450000</v>
      </c>
      <c r="L388" s="134" t="s">
        <v>2053</v>
      </c>
      <c r="M388" s="134" t="s">
        <v>206</v>
      </c>
      <c r="N388" s="137">
        <f t="shared" si="39"/>
        <v>450000</v>
      </c>
      <c r="P388">
        <v>347</v>
      </c>
      <c r="Q388">
        <v>50.842508259618441</v>
      </c>
      <c r="R388">
        <v>21.157491740381559</v>
      </c>
      <c r="S388" s="70">
        <f t="shared" si="40"/>
        <v>0.41613784340348631</v>
      </c>
      <c r="T388">
        <f t="shared" si="41"/>
        <v>72</v>
      </c>
      <c r="U388" s="134" t="s">
        <v>2034</v>
      </c>
      <c r="Z388">
        <v>346</v>
      </c>
      <c r="AA388">
        <v>68.202730483147974</v>
      </c>
      <c r="AB388">
        <v>-2.2027304831479739</v>
      </c>
      <c r="AJ388">
        <v>348</v>
      </c>
      <c r="AK388">
        <v>46.609196616343468</v>
      </c>
      <c r="AL388">
        <v>-14.609196616343468</v>
      </c>
      <c r="AT388">
        <v>348</v>
      </c>
      <c r="AU388">
        <v>34.329139418795108</v>
      </c>
      <c r="AV388">
        <v>-2.3291394187951084</v>
      </c>
      <c r="BD388" s="152">
        <v>3.7650769903372812</v>
      </c>
      <c r="BE388" s="152">
        <v>16.841369719799999</v>
      </c>
    </row>
    <row r="389" spans="1:57" ht="14.25" customHeight="1">
      <c r="A389" s="134" t="s">
        <v>398</v>
      </c>
      <c r="B389" s="135">
        <v>5000</v>
      </c>
      <c r="C389" s="135">
        <v>846500</v>
      </c>
      <c r="D389" s="145">
        <f t="shared" si="35"/>
        <v>1135453.4865417914</v>
      </c>
      <c r="E389" s="141">
        <f t="shared" si="36"/>
        <v>169.3</v>
      </c>
      <c r="F389" s="135">
        <v>8</v>
      </c>
      <c r="G389" s="135">
        <v>12706</v>
      </c>
      <c r="H389" s="135">
        <v>331200</v>
      </c>
      <c r="I389" s="134" t="s">
        <v>1819</v>
      </c>
      <c r="J389" s="138">
        <f t="shared" si="37"/>
        <v>0.29168962350780531</v>
      </c>
      <c r="K389" s="140">
        <f t="shared" si="38"/>
        <v>1135453.4865417914</v>
      </c>
      <c r="L389" s="134" t="s">
        <v>1447</v>
      </c>
      <c r="M389" s="134" t="s">
        <v>18</v>
      </c>
      <c r="N389" s="137">
        <f t="shared" si="39"/>
        <v>1135453.4865417914</v>
      </c>
      <c r="P389">
        <v>348</v>
      </c>
      <c r="Q389">
        <v>39.861739179628863</v>
      </c>
      <c r="R389">
        <v>-7.8617391796288629</v>
      </c>
      <c r="S389" s="70">
        <f t="shared" si="40"/>
        <v>-0.19722519241324435</v>
      </c>
      <c r="T389">
        <f t="shared" si="41"/>
        <v>32</v>
      </c>
      <c r="U389" s="134" t="s">
        <v>2035</v>
      </c>
      <c r="Z389">
        <v>347</v>
      </c>
      <c r="AA389">
        <v>53.517105372285812</v>
      </c>
      <c r="AB389">
        <v>18.482894627714188</v>
      </c>
      <c r="AJ389">
        <v>349</v>
      </c>
      <c r="AK389">
        <v>24.052218525107779</v>
      </c>
      <c r="AL389">
        <v>-12.052218525107779</v>
      </c>
      <c r="AT389">
        <v>349</v>
      </c>
      <c r="AU389">
        <v>18.513447586229113</v>
      </c>
      <c r="AV389">
        <v>-6.5134475862291126</v>
      </c>
      <c r="BD389" s="152">
        <v>22.362462189744672</v>
      </c>
      <c r="BE389" s="152">
        <v>30.636212906719997</v>
      </c>
    </row>
    <row r="390" spans="1:57" ht="14.25" customHeight="1">
      <c r="A390" s="134" t="s">
        <v>398</v>
      </c>
      <c r="B390" s="135">
        <v>15837</v>
      </c>
      <c r="C390" s="135">
        <v>1274700</v>
      </c>
      <c r="D390" s="145">
        <f t="shared" si="35"/>
        <v>8300000</v>
      </c>
      <c r="E390" s="141">
        <f t="shared" si="36"/>
        <v>80.488728925932946</v>
      </c>
      <c r="F390" s="135">
        <v>20</v>
      </c>
      <c r="G390" s="135">
        <v>0.2</v>
      </c>
      <c r="H390" s="135">
        <v>1660000</v>
      </c>
      <c r="I390" s="134" t="s">
        <v>1815</v>
      </c>
      <c r="J390" s="138">
        <f t="shared" si="37"/>
        <v>0.2</v>
      </c>
      <c r="K390" s="140">
        <f t="shared" si="38"/>
        <v>8300000</v>
      </c>
      <c r="L390" s="134" t="s">
        <v>2054</v>
      </c>
      <c r="M390" s="134" t="s">
        <v>13</v>
      </c>
      <c r="N390" s="137">
        <f t="shared" si="39"/>
        <v>8300000</v>
      </c>
      <c r="P390">
        <v>349</v>
      </c>
      <c r="Q390">
        <v>18.203229063239824</v>
      </c>
      <c r="R390">
        <v>-6.2032290632398244</v>
      </c>
      <c r="S390" s="70">
        <f t="shared" si="40"/>
        <v>-0.34077630082493554</v>
      </c>
      <c r="T390">
        <f t="shared" si="41"/>
        <v>12</v>
      </c>
      <c r="U390" s="134" t="s">
        <v>2036</v>
      </c>
      <c r="Z390">
        <v>348</v>
      </c>
      <c r="AA390">
        <v>39.248750899149755</v>
      </c>
      <c r="AB390">
        <v>-7.2487508991497549</v>
      </c>
      <c r="AJ390">
        <v>350</v>
      </c>
      <c r="AK390">
        <v>47.867771345441206</v>
      </c>
      <c r="AL390">
        <v>-24.867771345441206</v>
      </c>
      <c r="AT390">
        <v>350</v>
      </c>
      <c r="AU390">
        <v>30.594856039368768</v>
      </c>
      <c r="AV390">
        <v>-7.5948560393687679</v>
      </c>
      <c r="BD390" s="152">
        <v>21.317976838088093</v>
      </c>
      <c r="BE390" s="152">
        <v>31.229602762679999</v>
      </c>
    </row>
    <row r="391" spans="1:57" ht="14.25" customHeight="1">
      <c r="A391" s="134" t="s">
        <v>398</v>
      </c>
      <c r="B391" s="135">
        <v>239737</v>
      </c>
      <c r="C391" s="135">
        <v>43962300</v>
      </c>
      <c r="D391" s="145">
        <f t="shared" si="35"/>
        <v>2417441.8604651163</v>
      </c>
      <c r="E391" s="141">
        <f t="shared" si="36"/>
        <v>183.37720084926397</v>
      </c>
      <c r="F391" s="135">
        <v>231</v>
      </c>
      <c r="G391" s="135">
        <v>6.02</v>
      </c>
      <c r="H391" s="135">
        <v>14553000</v>
      </c>
      <c r="I391" s="134" t="s">
        <v>1815</v>
      </c>
      <c r="J391" s="138">
        <f t="shared" si="37"/>
        <v>6.02</v>
      </c>
      <c r="K391" s="140">
        <f t="shared" si="38"/>
        <v>2417441.8604651163</v>
      </c>
      <c r="L391" s="134" t="s">
        <v>1409</v>
      </c>
      <c r="M391" s="134" t="s">
        <v>32</v>
      </c>
      <c r="N391" s="137">
        <f t="shared" si="39"/>
        <v>2417441.8604651163</v>
      </c>
      <c r="P391">
        <v>350</v>
      </c>
      <c r="Q391">
        <v>38.575999587096092</v>
      </c>
      <c r="R391">
        <v>-15.575999587096092</v>
      </c>
      <c r="S391" s="70">
        <f t="shared" si="40"/>
        <v>-0.40377436110058335</v>
      </c>
      <c r="T391">
        <f t="shared" si="41"/>
        <v>23</v>
      </c>
      <c r="U391" s="134" t="s">
        <v>1258</v>
      </c>
      <c r="Z391">
        <v>349</v>
      </c>
      <c r="AA391">
        <v>18.151555619886093</v>
      </c>
      <c r="AB391">
        <v>-6.1515556198860928</v>
      </c>
      <c r="AJ391">
        <v>351</v>
      </c>
      <c r="AK391">
        <v>21.526602368432002</v>
      </c>
      <c r="AL391">
        <v>-10.526602368432002</v>
      </c>
      <c r="AT391">
        <v>351</v>
      </c>
      <c r="AU391">
        <v>14.533660528164148</v>
      </c>
      <c r="AV391">
        <v>-3.5336605281641482</v>
      </c>
      <c r="BD391" s="152">
        <v>90.953414692926799</v>
      </c>
      <c r="BE391" s="152">
        <v>85.41144327296</v>
      </c>
    </row>
    <row r="392" spans="1:57" ht="14.25" customHeight="1">
      <c r="A392" s="134" t="s">
        <v>398</v>
      </c>
      <c r="B392" s="135">
        <v>19616</v>
      </c>
      <c r="C392" s="135">
        <v>1275900</v>
      </c>
      <c r="D392" s="145">
        <f t="shared" si="35"/>
        <v>1941176.4705882352</v>
      </c>
      <c r="E392" s="141">
        <f t="shared" si="36"/>
        <v>65.043841761827082</v>
      </c>
      <c r="F392" s="135">
        <v>20</v>
      </c>
      <c r="G392" s="135">
        <v>0.34</v>
      </c>
      <c r="H392" s="135">
        <v>660000</v>
      </c>
      <c r="I392" s="134" t="s">
        <v>1815</v>
      </c>
      <c r="J392" s="138">
        <f t="shared" si="37"/>
        <v>0.34</v>
      </c>
      <c r="K392" s="140">
        <f t="shared" si="38"/>
        <v>1941176.4705882352</v>
      </c>
      <c r="L392" s="134" t="s">
        <v>2055</v>
      </c>
      <c r="M392" s="134" t="s">
        <v>49</v>
      </c>
      <c r="N392" s="137">
        <f t="shared" si="39"/>
        <v>1941176.4705882352</v>
      </c>
      <c r="P392">
        <v>351</v>
      </c>
      <c r="Q392">
        <v>14.584817805683798</v>
      </c>
      <c r="R392">
        <v>-3.584817805683798</v>
      </c>
      <c r="S392" s="70">
        <f t="shared" si="40"/>
        <v>-0.24579105844481453</v>
      </c>
      <c r="T392">
        <f t="shared" si="41"/>
        <v>11</v>
      </c>
      <c r="U392" s="134" t="s">
        <v>2037</v>
      </c>
      <c r="Z392">
        <v>350</v>
      </c>
      <c r="AA392">
        <v>22.112223102797206</v>
      </c>
      <c r="AB392">
        <v>0.8877768972027944</v>
      </c>
      <c r="AJ392">
        <v>352</v>
      </c>
      <c r="AK392">
        <v>37.80806354606365</v>
      </c>
      <c r="AL392">
        <v>-8.8080635460636501</v>
      </c>
      <c r="AT392">
        <v>352</v>
      </c>
      <c r="AU392">
        <v>37.754695764214347</v>
      </c>
      <c r="AV392">
        <v>-8.7546957642143468</v>
      </c>
      <c r="BD392" s="152">
        <v>12.151770580924907</v>
      </c>
      <c r="BE392" s="152">
        <v>43.331663682399999</v>
      </c>
    </row>
    <row r="393" spans="1:57" ht="14.25" customHeight="1">
      <c r="A393" s="134" t="s">
        <v>398</v>
      </c>
      <c r="B393" s="135">
        <v>10365</v>
      </c>
      <c r="C393" s="135">
        <v>1202300</v>
      </c>
      <c r="D393" s="145">
        <f t="shared" si="35"/>
        <v>5499999.9999999991</v>
      </c>
      <c r="E393" s="141">
        <f t="shared" si="36"/>
        <v>115.99614085865895</v>
      </c>
      <c r="F393" s="135">
        <v>13</v>
      </c>
      <c r="G393" s="135">
        <v>0.14000000000000001</v>
      </c>
      <c r="H393" s="135">
        <v>770000</v>
      </c>
      <c r="I393" s="134" t="s">
        <v>1815</v>
      </c>
      <c r="J393" s="138">
        <f t="shared" si="37"/>
        <v>0.14000000000000001</v>
      </c>
      <c r="K393" s="140">
        <f t="shared" si="38"/>
        <v>5499999.9999999991</v>
      </c>
      <c r="L393" s="134" t="s">
        <v>2056</v>
      </c>
      <c r="M393" s="134" t="s">
        <v>78</v>
      </c>
      <c r="N393" s="137">
        <f t="shared" si="39"/>
        <v>5499999.9999999991</v>
      </c>
      <c r="P393">
        <v>352</v>
      </c>
      <c r="Q393">
        <v>36.595625433546026</v>
      </c>
      <c r="R393">
        <v>-7.5956254335460258</v>
      </c>
      <c r="S393" s="70">
        <f t="shared" si="40"/>
        <v>-0.20755555735313003</v>
      </c>
      <c r="T393">
        <f t="shared" si="41"/>
        <v>29</v>
      </c>
      <c r="U393" s="134" t="s">
        <v>2038</v>
      </c>
      <c r="Z393">
        <v>351</v>
      </c>
      <c r="AA393">
        <v>17.55022590234865</v>
      </c>
      <c r="AB393">
        <v>-6.5502259023486502</v>
      </c>
      <c r="AJ393">
        <v>353</v>
      </c>
      <c r="AK393">
        <v>27.737772373585706</v>
      </c>
      <c r="AL393">
        <v>-9.737772373585706</v>
      </c>
      <c r="AT393">
        <v>353</v>
      </c>
      <c r="AU393">
        <v>24.804581986661084</v>
      </c>
      <c r="AV393">
        <v>-6.8045819866610842</v>
      </c>
      <c r="BD393" s="152">
        <v>6.7105873035635017</v>
      </c>
      <c r="BE393" s="152">
        <v>14.923908725399999</v>
      </c>
    </row>
    <row r="394" spans="1:57" ht="14.25" customHeight="1">
      <c r="A394" s="134" t="s">
        <v>398</v>
      </c>
      <c r="B394" s="135">
        <v>4722</v>
      </c>
      <c r="C394" s="135">
        <v>4934900</v>
      </c>
      <c r="D394" s="145">
        <f t="shared" si="35"/>
        <v>494484.99594484991</v>
      </c>
      <c r="E394" s="141">
        <f t="shared" si="36"/>
        <v>1045.0868276154172</v>
      </c>
      <c r="F394" s="135">
        <v>24</v>
      </c>
      <c r="G394" s="135">
        <v>1.2330000000000001</v>
      </c>
      <c r="H394" s="135">
        <v>609700</v>
      </c>
      <c r="I394" s="134" t="s">
        <v>1815</v>
      </c>
      <c r="J394" s="138">
        <f t="shared" si="37"/>
        <v>1.2330000000000001</v>
      </c>
      <c r="K394" s="140">
        <f t="shared" si="38"/>
        <v>494484.99594484991</v>
      </c>
      <c r="L394" s="134" t="s">
        <v>1040</v>
      </c>
      <c r="M394" s="134" t="s">
        <v>37</v>
      </c>
      <c r="N394" s="137">
        <f t="shared" si="39"/>
        <v>494484.99594484991</v>
      </c>
      <c r="P394">
        <v>353</v>
      </c>
      <c r="Q394">
        <v>23.744704839084253</v>
      </c>
      <c r="R394">
        <v>-5.7447048390842532</v>
      </c>
      <c r="S394" s="70">
        <f t="shared" si="40"/>
        <v>-0.24193624970348571</v>
      </c>
      <c r="T394">
        <f t="shared" si="41"/>
        <v>18</v>
      </c>
      <c r="U394" s="134" t="s">
        <v>2039</v>
      </c>
      <c r="Z394">
        <v>352</v>
      </c>
      <c r="AA394">
        <v>36.790940610523855</v>
      </c>
      <c r="AB394">
        <v>-7.7909406105238546</v>
      </c>
      <c r="AJ394">
        <v>354</v>
      </c>
      <c r="AK394">
        <v>248.58906222286714</v>
      </c>
      <c r="AL394">
        <v>2.4109377771328582</v>
      </c>
      <c r="AT394">
        <v>354</v>
      </c>
      <c r="AU394">
        <v>217.88378278676277</v>
      </c>
      <c r="AV394">
        <v>33.116217213237235</v>
      </c>
      <c r="BD394" s="152">
        <v>129.62710240382168</v>
      </c>
      <c r="BE394" s="152">
        <v>87.800336892039979</v>
      </c>
    </row>
    <row r="395" spans="1:57" ht="14.25" customHeight="1">
      <c r="A395" s="134" t="s">
        <v>398</v>
      </c>
      <c r="B395" s="135">
        <v>4292</v>
      </c>
      <c r="C395" s="135">
        <v>4934900</v>
      </c>
      <c r="D395" s="145">
        <f t="shared" si="35"/>
        <v>494484.99594484991</v>
      </c>
      <c r="E395" s="141">
        <f t="shared" si="36"/>
        <v>1149.7903075489282</v>
      </c>
      <c r="F395" s="135">
        <v>24</v>
      </c>
      <c r="G395" s="135">
        <v>1.2330000000000001</v>
      </c>
      <c r="H395" s="135">
        <v>609700</v>
      </c>
      <c r="I395" s="134" t="s">
        <v>1815</v>
      </c>
      <c r="J395" s="138">
        <f t="shared" si="37"/>
        <v>1.2330000000000001</v>
      </c>
      <c r="K395" s="140">
        <f t="shared" si="38"/>
        <v>494484.99594484991</v>
      </c>
      <c r="L395" s="134" t="s">
        <v>1040</v>
      </c>
      <c r="M395" s="134" t="s">
        <v>37</v>
      </c>
      <c r="N395" s="137">
        <f t="shared" si="39"/>
        <v>494484.99594484991</v>
      </c>
      <c r="P395">
        <v>354</v>
      </c>
      <c r="Q395">
        <v>256.45333545307614</v>
      </c>
      <c r="R395">
        <v>-5.4533354530761358</v>
      </c>
      <c r="S395" s="70">
        <f t="shared" si="40"/>
        <v>-2.1264435666012015E-2</v>
      </c>
      <c r="T395">
        <f t="shared" si="41"/>
        <v>251</v>
      </c>
      <c r="U395" s="134" t="s">
        <v>2040</v>
      </c>
      <c r="Z395">
        <v>353</v>
      </c>
      <c r="AA395">
        <v>21.548152977839408</v>
      </c>
      <c r="AB395">
        <v>-3.5481529778394076</v>
      </c>
      <c r="AJ395">
        <v>355</v>
      </c>
      <c r="AK395">
        <v>30.523739508530944</v>
      </c>
      <c r="AL395">
        <v>-6.5237395085309444</v>
      </c>
      <c r="AT395">
        <v>355</v>
      </c>
      <c r="AU395">
        <v>26.656944190703701</v>
      </c>
      <c r="AV395">
        <v>-2.656944190703701</v>
      </c>
      <c r="BD395" s="152">
        <v>17.221170478443952</v>
      </c>
      <c r="BE395" s="152">
        <v>25.13979123232</v>
      </c>
    </row>
    <row r="396" spans="1:57" ht="14.25" customHeight="1">
      <c r="A396" s="134" t="s">
        <v>398</v>
      </c>
      <c r="B396" s="135">
        <v>5412</v>
      </c>
      <c r="C396" s="135">
        <v>357000</v>
      </c>
      <c r="D396" s="145">
        <f t="shared" si="35"/>
        <v>324000</v>
      </c>
      <c r="E396" s="141">
        <f t="shared" si="36"/>
        <v>65.964523281596456</v>
      </c>
      <c r="F396" s="135">
        <v>9</v>
      </c>
      <c r="G396" s="135">
        <v>0.75</v>
      </c>
      <c r="H396" s="135">
        <v>243000</v>
      </c>
      <c r="I396" s="134" t="s">
        <v>1815</v>
      </c>
      <c r="J396" s="138">
        <f t="shared" si="37"/>
        <v>0.75</v>
      </c>
      <c r="K396" s="140">
        <f t="shared" si="38"/>
        <v>324000</v>
      </c>
      <c r="L396" s="134" t="s">
        <v>2057</v>
      </c>
      <c r="M396" s="134" t="s">
        <v>246</v>
      </c>
      <c r="N396" s="137">
        <f t="shared" si="39"/>
        <v>324000</v>
      </c>
      <c r="P396">
        <v>355</v>
      </c>
      <c r="Q396">
        <v>26.365137611608052</v>
      </c>
      <c r="R396">
        <v>-2.365137611608052</v>
      </c>
      <c r="S396" s="70">
        <f t="shared" si="40"/>
        <v>-8.9707008036503791E-2</v>
      </c>
      <c r="T396">
        <f t="shared" si="41"/>
        <v>24</v>
      </c>
      <c r="U396" s="134" t="s">
        <v>1348</v>
      </c>
      <c r="Z396">
        <v>354</v>
      </c>
      <c r="AA396">
        <v>251.29465775721712</v>
      </c>
      <c r="AB396">
        <v>-0.29465775721712362</v>
      </c>
      <c r="AJ396">
        <v>356</v>
      </c>
      <c r="AK396">
        <v>22.91133090488632</v>
      </c>
      <c r="AL396">
        <v>-10.91133090488632</v>
      </c>
      <c r="AT396">
        <v>356</v>
      </c>
      <c r="AU396">
        <v>20.873238798294043</v>
      </c>
      <c r="AV396">
        <v>-8.8732387982940431</v>
      </c>
      <c r="BD396" s="152">
        <v>11.831338496640884</v>
      </c>
      <c r="BE396" s="152">
        <v>21.086557111920001</v>
      </c>
    </row>
    <row r="397" spans="1:57" ht="14.25" customHeight="1">
      <c r="A397" s="134" t="s">
        <v>398</v>
      </c>
      <c r="B397" s="135">
        <v>563443</v>
      </c>
      <c r="C397" s="135">
        <v>88540800</v>
      </c>
      <c r="D397" s="145">
        <f t="shared" si="35"/>
        <v>348837.20930232556</v>
      </c>
      <c r="E397" s="141">
        <f t="shared" si="36"/>
        <v>157.14242611941225</v>
      </c>
      <c r="F397" s="135">
        <v>487</v>
      </c>
      <c r="G397" s="135">
        <v>55.04</v>
      </c>
      <c r="H397" s="135">
        <v>19200000</v>
      </c>
      <c r="I397" s="134" t="s">
        <v>1815</v>
      </c>
      <c r="J397" s="138">
        <f t="shared" si="37"/>
        <v>55.04</v>
      </c>
      <c r="K397" s="140">
        <f t="shared" si="38"/>
        <v>348837.20930232556</v>
      </c>
      <c r="L397" s="134" t="s">
        <v>1637</v>
      </c>
      <c r="M397" s="134" t="s">
        <v>29</v>
      </c>
      <c r="N397" s="137">
        <f t="shared" si="39"/>
        <v>348837.20930232556</v>
      </c>
      <c r="P397">
        <v>356</v>
      </c>
      <c r="Q397">
        <v>18.814820348742749</v>
      </c>
      <c r="R397">
        <v>-6.8148203487427494</v>
      </c>
      <c r="S397" s="70">
        <f t="shared" si="40"/>
        <v>-0.36220491200162491</v>
      </c>
      <c r="T397">
        <f t="shared" si="41"/>
        <v>12</v>
      </c>
      <c r="U397" s="134" t="s">
        <v>2041</v>
      </c>
      <c r="Z397">
        <v>355</v>
      </c>
      <c r="AA397">
        <v>26.474815571556665</v>
      </c>
      <c r="AB397">
        <v>-2.4748155715566647</v>
      </c>
      <c r="AJ397">
        <v>357</v>
      </c>
      <c r="AK397">
        <v>243.19492862106313</v>
      </c>
      <c r="AL397">
        <v>-13.194928621063127</v>
      </c>
      <c r="AT397">
        <v>357</v>
      </c>
      <c r="AU397">
        <v>183.27843817170066</v>
      </c>
      <c r="AV397">
        <v>46.721561828299343</v>
      </c>
      <c r="BD397" s="152">
        <v>7.6626403232150722</v>
      </c>
      <c r="BE397" s="152">
        <v>16.493095460599999</v>
      </c>
    </row>
    <row r="398" spans="1:57" ht="14.25" customHeight="1">
      <c r="A398" s="134" t="s">
        <v>398</v>
      </c>
      <c r="B398" s="135">
        <v>11013</v>
      </c>
      <c r="C398" s="135">
        <v>954200</v>
      </c>
      <c r="D398" s="145">
        <f t="shared" si="35"/>
        <v>5333333.333333334</v>
      </c>
      <c r="E398" s="141">
        <f t="shared" si="36"/>
        <v>86.643058203940797</v>
      </c>
      <c r="F398" s="135">
        <v>12</v>
      </c>
      <c r="G398" s="135">
        <v>0.09</v>
      </c>
      <c r="H398" s="135">
        <v>480000</v>
      </c>
      <c r="I398" s="134" t="s">
        <v>1815</v>
      </c>
      <c r="J398" s="138">
        <f t="shared" si="37"/>
        <v>0.09</v>
      </c>
      <c r="K398" s="140">
        <f t="shared" si="38"/>
        <v>5333333.333333334</v>
      </c>
      <c r="L398" s="134" t="s">
        <v>2058</v>
      </c>
      <c r="M398" s="134" t="s">
        <v>32</v>
      </c>
      <c r="N398" s="137">
        <f t="shared" si="39"/>
        <v>5333333.333333334</v>
      </c>
      <c r="P398">
        <v>357</v>
      </c>
      <c r="Q398">
        <v>234.62179252664183</v>
      </c>
      <c r="R398">
        <v>-4.6217925266418263</v>
      </c>
      <c r="S398" s="70">
        <f t="shared" si="40"/>
        <v>-1.9698905531620688E-2</v>
      </c>
      <c r="T398">
        <f t="shared" si="41"/>
        <v>230</v>
      </c>
      <c r="U398" s="134" t="s">
        <v>2042</v>
      </c>
      <c r="Z398">
        <v>356</v>
      </c>
      <c r="AA398">
        <v>22.615751870897267</v>
      </c>
      <c r="AB398">
        <v>-10.615751870897267</v>
      </c>
      <c r="AJ398">
        <v>358</v>
      </c>
      <c r="AK398">
        <v>23.475636358598827</v>
      </c>
      <c r="AL398">
        <v>-7.4756363585988268</v>
      </c>
      <c r="AT398">
        <v>358</v>
      </c>
      <c r="AU398">
        <v>19.024160924400437</v>
      </c>
      <c r="AV398">
        <v>-3.0241609244004373</v>
      </c>
      <c r="BD398" s="152">
        <v>19.708627235289807</v>
      </c>
      <c r="BE398" s="152">
        <v>30.72425488332</v>
      </c>
    </row>
    <row r="399" spans="1:57" ht="14.25" customHeight="1">
      <c r="A399" s="134" t="s">
        <v>398</v>
      </c>
      <c r="B399" s="135">
        <v>9276</v>
      </c>
      <c r="C399" s="135">
        <v>842900</v>
      </c>
      <c r="D399" s="145">
        <f t="shared" si="35"/>
        <v>742080.09563658095</v>
      </c>
      <c r="E399" s="141">
        <f t="shared" si="36"/>
        <v>90.868909012505384</v>
      </c>
      <c r="F399" s="135">
        <v>9</v>
      </c>
      <c r="G399" s="135">
        <v>0.33460000000000001</v>
      </c>
      <c r="H399" s="135">
        <v>248300</v>
      </c>
      <c r="I399" s="134" t="s">
        <v>1815</v>
      </c>
      <c r="J399" s="138">
        <f t="shared" si="37"/>
        <v>0.33460000000000001</v>
      </c>
      <c r="K399" s="140">
        <f t="shared" si="38"/>
        <v>742080.09563658095</v>
      </c>
      <c r="L399" s="134" t="s">
        <v>2059</v>
      </c>
      <c r="M399" s="134" t="s">
        <v>27</v>
      </c>
      <c r="N399" s="137">
        <f t="shared" si="39"/>
        <v>742080.09563658095</v>
      </c>
      <c r="P399">
        <v>358</v>
      </c>
      <c r="Q399">
        <v>18.143930586451759</v>
      </c>
      <c r="R399">
        <v>-2.1439305864517593</v>
      </c>
      <c r="S399" s="70">
        <f t="shared" si="40"/>
        <v>-0.11816241118408224</v>
      </c>
      <c r="T399">
        <f t="shared" si="41"/>
        <v>16</v>
      </c>
      <c r="U399" s="134" t="s">
        <v>2043</v>
      </c>
      <c r="Z399">
        <v>357</v>
      </c>
      <c r="AA399">
        <v>229.30122840562916</v>
      </c>
      <c r="AB399">
        <v>0.69877159437083947</v>
      </c>
      <c r="AJ399">
        <v>359</v>
      </c>
      <c r="AK399">
        <v>24.161862270427761</v>
      </c>
      <c r="AL399">
        <v>-12.161862270427761</v>
      </c>
      <c r="AT399">
        <v>359</v>
      </c>
      <c r="AU399">
        <v>13.756916447922872</v>
      </c>
      <c r="AV399">
        <v>-1.7569164479228725</v>
      </c>
      <c r="BD399" s="152">
        <v>23.739703936619275</v>
      </c>
      <c r="BE399" s="152">
        <v>37.993864285239994</v>
      </c>
    </row>
    <row r="400" spans="1:57" ht="14.25" customHeight="1">
      <c r="A400" s="134" t="s">
        <v>398</v>
      </c>
      <c r="B400" s="135">
        <v>37934</v>
      </c>
      <c r="C400" s="135">
        <v>4271600</v>
      </c>
      <c r="D400" s="145">
        <f t="shared" si="35"/>
        <v>16329302.325581396</v>
      </c>
      <c r="E400" s="141">
        <f t="shared" si="36"/>
        <v>112.60610534085517</v>
      </c>
      <c r="F400" s="135">
        <v>1</v>
      </c>
      <c r="G400" s="135">
        <v>0.43</v>
      </c>
      <c r="H400" s="135">
        <v>7021600</v>
      </c>
      <c r="I400" s="134" t="s">
        <v>1815</v>
      </c>
      <c r="J400" s="138">
        <f t="shared" si="37"/>
        <v>0.43</v>
      </c>
      <c r="K400" s="140">
        <f t="shared" si="38"/>
        <v>16329302.325581396</v>
      </c>
      <c r="L400" s="134" t="s">
        <v>1160</v>
      </c>
      <c r="M400" s="134" t="s">
        <v>7</v>
      </c>
      <c r="N400" s="137">
        <f t="shared" si="39"/>
        <v>16329302.325581396</v>
      </c>
      <c r="P400">
        <v>359</v>
      </c>
      <c r="Q400">
        <v>15.697259472244339</v>
      </c>
      <c r="R400">
        <v>-3.6972594722443386</v>
      </c>
      <c r="S400" s="70">
        <f t="shared" si="40"/>
        <v>-0.23553534798744824</v>
      </c>
      <c r="T400">
        <f t="shared" si="41"/>
        <v>12</v>
      </c>
      <c r="U400" s="134" t="s">
        <v>2044</v>
      </c>
      <c r="Z400">
        <v>358</v>
      </c>
      <c r="AA400">
        <v>18.001379878010386</v>
      </c>
      <c r="AB400">
        <v>-2.0013798780103862</v>
      </c>
      <c r="AJ400">
        <v>360</v>
      </c>
      <c r="AK400">
        <v>72.174816012556491</v>
      </c>
      <c r="AL400">
        <v>-40.174816012556491</v>
      </c>
      <c r="AT400">
        <v>360</v>
      </c>
      <c r="AU400">
        <v>37.286678717980166</v>
      </c>
      <c r="AV400">
        <v>-5.2866787179801662</v>
      </c>
      <c r="BD400" s="152">
        <v>10.03198910027675</v>
      </c>
      <c r="BE400" s="152">
        <v>18.2523446352</v>
      </c>
    </row>
    <row r="401" spans="1:57" ht="14.25" customHeight="1">
      <c r="A401" s="134" t="s">
        <v>398</v>
      </c>
      <c r="B401" s="135">
        <v>106296</v>
      </c>
      <c r="C401" s="135">
        <v>17769600</v>
      </c>
      <c r="D401" s="145">
        <f t="shared" si="35"/>
        <v>5443352.601156069</v>
      </c>
      <c r="E401" s="141">
        <f t="shared" si="36"/>
        <v>167.17091894332808</v>
      </c>
      <c r="F401" s="135">
        <v>86</v>
      </c>
      <c r="G401" s="135">
        <v>3.46</v>
      </c>
      <c r="H401" s="135">
        <v>18834000</v>
      </c>
      <c r="I401" s="134" t="s">
        <v>1815</v>
      </c>
      <c r="J401" s="138">
        <f t="shared" si="37"/>
        <v>3.46</v>
      </c>
      <c r="K401" s="140">
        <f t="shared" si="38"/>
        <v>5443352.601156069</v>
      </c>
      <c r="L401" s="134" t="s">
        <v>2060</v>
      </c>
      <c r="M401" s="134" t="s">
        <v>7</v>
      </c>
      <c r="N401" s="137">
        <f t="shared" si="39"/>
        <v>5443352.601156069</v>
      </c>
      <c r="P401">
        <v>360</v>
      </c>
      <c r="Q401">
        <v>56.322790419102212</v>
      </c>
      <c r="R401">
        <v>-24.322790419102212</v>
      </c>
      <c r="S401" s="70">
        <f t="shared" si="40"/>
        <v>-0.43184633144264445</v>
      </c>
      <c r="T401">
        <f t="shared" si="41"/>
        <v>32</v>
      </c>
      <c r="U401" s="134" t="s">
        <v>1296</v>
      </c>
      <c r="Z401">
        <v>359</v>
      </c>
      <c r="AA401">
        <v>15.438999452113798</v>
      </c>
      <c r="AB401">
        <v>-3.4389994521137979</v>
      </c>
      <c r="AJ401">
        <v>361</v>
      </c>
      <c r="AK401">
        <v>22.030794262934322</v>
      </c>
      <c r="AL401">
        <v>-5.0307942629343216</v>
      </c>
      <c r="AT401">
        <v>361</v>
      </c>
      <c r="AU401">
        <v>17.772831137626969</v>
      </c>
      <c r="AV401">
        <v>-0.77283113762696942</v>
      </c>
      <c r="BD401" s="152">
        <v>11.042582596864825</v>
      </c>
      <c r="BE401" s="152">
        <v>23.758843115200001</v>
      </c>
    </row>
    <row r="402" spans="1:57" ht="14.25" customHeight="1">
      <c r="A402" s="134" t="s">
        <v>398</v>
      </c>
      <c r="B402" s="135">
        <v>6452</v>
      </c>
      <c r="C402" s="135">
        <v>960800</v>
      </c>
      <c r="D402" s="145">
        <f t="shared" si="35"/>
        <v>2578125</v>
      </c>
      <c r="E402" s="141">
        <f t="shared" si="36"/>
        <v>148.91506509609422</v>
      </c>
      <c r="F402" s="135">
        <v>11</v>
      </c>
      <c r="G402" s="135">
        <v>0.32</v>
      </c>
      <c r="H402" s="135">
        <v>825000</v>
      </c>
      <c r="I402" s="134" t="s">
        <v>1815</v>
      </c>
      <c r="J402" s="138">
        <f t="shared" si="37"/>
        <v>0.32</v>
      </c>
      <c r="K402" s="140">
        <f t="shared" si="38"/>
        <v>2578125</v>
      </c>
      <c r="L402" s="134" t="s">
        <v>2061</v>
      </c>
      <c r="M402" s="134" t="s">
        <v>49</v>
      </c>
      <c r="N402" s="137">
        <f t="shared" si="39"/>
        <v>2578125</v>
      </c>
      <c r="P402">
        <v>361</v>
      </c>
      <c r="Q402">
        <v>16.62790345390188</v>
      </c>
      <c r="R402">
        <v>0.37209654609812048</v>
      </c>
      <c r="S402" s="70">
        <f t="shared" si="40"/>
        <v>2.2377838981907539E-2</v>
      </c>
      <c r="T402">
        <f t="shared" si="41"/>
        <v>17</v>
      </c>
      <c r="U402" s="134" t="s">
        <v>1293</v>
      </c>
      <c r="Z402">
        <v>360</v>
      </c>
      <c r="AA402">
        <v>49.271902300460965</v>
      </c>
      <c r="AB402">
        <v>-17.271902300460965</v>
      </c>
      <c r="AJ402">
        <v>362</v>
      </c>
      <c r="AK402">
        <v>42.748805444247189</v>
      </c>
      <c r="AL402">
        <v>29.251194555752811</v>
      </c>
      <c r="AT402">
        <v>362</v>
      </c>
      <c r="AU402">
        <v>53.683696986921241</v>
      </c>
      <c r="AV402">
        <v>18.316303013078759</v>
      </c>
      <c r="BD402" s="152">
        <v>4.6781030253645159</v>
      </c>
      <c r="BE402" s="152">
        <v>16.345515730519999</v>
      </c>
    </row>
    <row r="403" spans="1:57" ht="14.25" customHeight="1">
      <c r="A403" s="134" t="s">
        <v>398</v>
      </c>
      <c r="B403" s="135">
        <v>51200</v>
      </c>
      <c r="C403" s="135">
        <v>4838500</v>
      </c>
      <c r="D403" s="145">
        <f t="shared" ref="D403:D466" si="42">K403</f>
        <v>10258076.923076922</v>
      </c>
      <c r="E403" s="141">
        <f t="shared" ref="E403:E466" si="43">C403/B403</f>
        <v>94.501953125</v>
      </c>
      <c r="F403" s="135">
        <v>49</v>
      </c>
      <c r="G403" s="135">
        <v>0.26</v>
      </c>
      <c r="H403" s="135">
        <v>2667100</v>
      </c>
      <c r="I403" s="134" t="s">
        <v>1815</v>
      </c>
      <c r="J403" s="138">
        <f t="shared" ref="J403:J466" si="44">IF(I403="Acres",1,1/43560)*G403</f>
        <v>0.26</v>
      </c>
      <c r="K403" s="140">
        <f t="shared" ref="K403:K466" si="45">H403/J403</f>
        <v>10258076.923076922</v>
      </c>
      <c r="L403" s="134" t="s">
        <v>2062</v>
      </c>
      <c r="M403" s="134" t="s">
        <v>13</v>
      </c>
      <c r="N403" s="137">
        <f t="shared" si="39"/>
        <v>10258076.923076922</v>
      </c>
      <c r="P403">
        <v>362</v>
      </c>
      <c r="Q403">
        <v>48.073690937354229</v>
      </c>
      <c r="R403">
        <v>23.926309062645771</v>
      </c>
      <c r="S403" s="70">
        <f t="shared" si="40"/>
        <v>0.49770068817525609</v>
      </c>
      <c r="T403">
        <f t="shared" si="41"/>
        <v>72</v>
      </c>
      <c r="U403" s="134" t="s">
        <v>1107</v>
      </c>
      <c r="Z403">
        <v>361</v>
      </c>
      <c r="AA403">
        <v>16.275403083908252</v>
      </c>
      <c r="AB403">
        <v>0.72459691609174826</v>
      </c>
      <c r="AJ403">
        <v>363</v>
      </c>
      <c r="AK403">
        <v>25.440757075878238</v>
      </c>
      <c r="AL403">
        <v>-5.4407570758782384</v>
      </c>
      <c r="AT403">
        <v>363</v>
      </c>
      <c r="AU403">
        <v>19.145681139913872</v>
      </c>
      <c r="AV403">
        <v>0.85431886008612778</v>
      </c>
      <c r="BD403" s="152">
        <v>4.9297243736003686</v>
      </c>
      <c r="BE403" s="152">
        <v>15.481787400679998</v>
      </c>
    </row>
    <row r="404" spans="1:57" ht="14.25" customHeight="1">
      <c r="A404" s="134" t="s">
        <v>398</v>
      </c>
      <c r="B404" s="135">
        <v>16212</v>
      </c>
      <c r="C404" s="135">
        <v>1248300</v>
      </c>
      <c r="D404" s="145">
        <f t="shared" si="42"/>
        <v>392727.27272727271</v>
      </c>
      <c r="E404" s="141">
        <f t="shared" si="43"/>
        <v>76.998519615099923</v>
      </c>
      <c r="F404" s="135">
        <v>18</v>
      </c>
      <c r="G404" s="135">
        <v>0.55000000000000004</v>
      </c>
      <c r="H404" s="135">
        <v>216000</v>
      </c>
      <c r="I404" s="134" t="s">
        <v>1815</v>
      </c>
      <c r="J404" s="138">
        <f t="shared" si="44"/>
        <v>0.55000000000000004</v>
      </c>
      <c r="K404" s="140">
        <f t="shared" si="45"/>
        <v>392727.27272727271</v>
      </c>
      <c r="L404" s="134" t="s">
        <v>2063</v>
      </c>
      <c r="M404" s="134" t="s">
        <v>11</v>
      </c>
      <c r="N404" s="137">
        <f t="shared" ref="N404:N467" si="46">H404/(G404*IF(I404="Acres",1,1/43560))</f>
        <v>392727.27272727271</v>
      </c>
      <c r="P404">
        <v>363</v>
      </c>
      <c r="Q404">
        <v>19.352056189221063</v>
      </c>
      <c r="R404">
        <v>0.64794381077893703</v>
      </c>
      <c r="S404" s="70">
        <f t="shared" si="40"/>
        <v>3.3481910368771892E-2</v>
      </c>
      <c r="T404">
        <f t="shared" si="41"/>
        <v>20</v>
      </c>
      <c r="U404" s="134" t="s">
        <v>2045</v>
      </c>
      <c r="Z404">
        <v>362</v>
      </c>
      <c r="AA404">
        <v>50.639281144635099</v>
      </c>
      <c r="AB404">
        <v>21.360718855364901</v>
      </c>
      <c r="AJ404">
        <v>364</v>
      </c>
      <c r="AK404">
        <v>48.579820687635078</v>
      </c>
      <c r="AL404">
        <v>-36.579820687635078</v>
      </c>
      <c r="AT404">
        <v>364</v>
      </c>
      <c r="AU404">
        <v>112.9256231322576</v>
      </c>
      <c r="AV404">
        <v>-100.9256231322576</v>
      </c>
      <c r="BD404" s="152">
        <v>7.0248572323805245</v>
      </c>
      <c r="BE404" s="152">
        <v>15.896198098559999</v>
      </c>
    </row>
    <row r="405" spans="1:57" ht="14.25" customHeight="1">
      <c r="A405" s="134" t="s">
        <v>398</v>
      </c>
      <c r="B405" s="135">
        <v>203706</v>
      </c>
      <c r="C405" s="135">
        <v>83115800</v>
      </c>
      <c r="D405" s="145">
        <f t="shared" si="42"/>
        <v>792981.64430047816</v>
      </c>
      <c r="E405" s="141">
        <f t="shared" si="43"/>
        <v>408.01841870146188</v>
      </c>
      <c r="F405" s="135">
        <v>407</v>
      </c>
      <c r="G405" s="135">
        <v>6.4829999999999997</v>
      </c>
      <c r="H405" s="135">
        <v>5140900</v>
      </c>
      <c r="I405" s="134" t="s">
        <v>1815</v>
      </c>
      <c r="J405" s="138">
        <f t="shared" si="44"/>
        <v>6.4829999999999997</v>
      </c>
      <c r="K405" s="140">
        <f t="shared" si="45"/>
        <v>792981.64430047816</v>
      </c>
      <c r="L405" s="134" t="s">
        <v>1037</v>
      </c>
      <c r="M405" s="134" t="s">
        <v>37</v>
      </c>
      <c r="N405" s="137">
        <f t="shared" si="46"/>
        <v>792981.64430047816</v>
      </c>
      <c r="P405">
        <v>364</v>
      </c>
      <c r="Q405">
        <v>83.469128757901942</v>
      </c>
      <c r="R405">
        <v>-71.469128757901942</v>
      </c>
      <c r="S405" s="70">
        <f t="shared" si="40"/>
        <v>-0.85623427273566732</v>
      </c>
      <c r="T405">
        <f t="shared" si="41"/>
        <v>12</v>
      </c>
      <c r="U405" s="134" t="s">
        <v>2046</v>
      </c>
      <c r="Z405">
        <v>363</v>
      </c>
      <c r="AA405">
        <v>15.981138871559615</v>
      </c>
      <c r="AB405">
        <v>4.0188611284403848</v>
      </c>
      <c r="AJ405">
        <v>365</v>
      </c>
      <c r="AK405">
        <v>22.932074316163074</v>
      </c>
      <c r="AL405">
        <v>-10.932074316163074</v>
      </c>
      <c r="AT405">
        <v>365</v>
      </c>
      <c r="AU405">
        <v>16.498511039810417</v>
      </c>
      <c r="AV405">
        <v>-4.4985110398104169</v>
      </c>
      <c r="BD405" s="152">
        <v>23.452136681492586</v>
      </c>
      <c r="BE405" s="152">
        <v>36.884699771559994</v>
      </c>
    </row>
    <row r="406" spans="1:57" ht="14.25" customHeight="1">
      <c r="A406" s="134" t="s">
        <v>398</v>
      </c>
      <c r="B406" s="135">
        <v>8364</v>
      </c>
      <c r="C406" s="135">
        <v>694300</v>
      </c>
      <c r="D406" s="145">
        <f t="shared" si="42"/>
        <v>3918750</v>
      </c>
      <c r="E406" s="141">
        <f t="shared" si="43"/>
        <v>83.01052128168341</v>
      </c>
      <c r="F406" s="135">
        <v>11</v>
      </c>
      <c r="G406" s="135">
        <v>0.16</v>
      </c>
      <c r="H406" s="135">
        <v>627000</v>
      </c>
      <c r="I406" s="134" t="s">
        <v>1815</v>
      </c>
      <c r="J406" s="138">
        <f t="shared" si="44"/>
        <v>0.16</v>
      </c>
      <c r="K406" s="140">
        <f t="shared" si="45"/>
        <v>3918750</v>
      </c>
      <c r="L406" s="134" t="s">
        <v>1699</v>
      </c>
      <c r="M406" s="134" t="s">
        <v>13</v>
      </c>
      <c r="N406" s="137">
        <f t="shared" si="46"/>
        <v>3918750</v>
      </c>
      <c r="P406">
        <v>365</v>
      </c>
      <c r="Q406">
        <v>16.463435329603985</v>
      </c>
      <c r="R406">
        <v>-4.4634353296039855</v>
      </c>
      <c r="S406" s="70">
        <f t="shared" si="40"/>
        <v>-0.27111202736515078</v>
      </c>
      <c r="T406">
        <f t="shared" si="41"/>
        <v>12</v>
      </c>
      <c r="U406" s="134" t="s">
        <v>2047</v>
      </c>
      <c r="Z406">
        <v>364</v>
      </c>
      <c r="AA406">
        <v>85.465645075437635</v>
      </c>
      <c r="AB406">
        <v>-73.465645075437635</v>
      </c>
      <c r="AJ406">
        <v>366</v>
      </c>
      <c r="AK406">
        <v>29.261778100041088</v>
      </c>
      <c r="AL406">
        <v>-11.261778100041088</v>
      </c>
      <c r="AT406">
        <v>366</v>
      </c>
      <c r="AU406">
        <v>22.114715594620478</v>
      </c>
      <c r="AV406">
        <v>-4.1147155946204776</v>
      </c>
      <c r="BD406" s="152">
        <v>16.021604214201197</v>
      </c>
      <c r="BE406" s="152">
        <v>32.49397252456</v>
      </c>
    </row>
    <row r="407" spans="1:57" ht="14.25" customHeight="1">
      <c r="A407" s="134" t="s">
        <v>398</v>
      </c>
      <c r="B407" s="135">
        <v>212680</v>
      </c>
      <c r="C407" s="135">
        <v>67315100</v>
      </c>
      <c r="D407" s="145">
        <f t="shared" si="42"/>
        <v>10739891.598915989</v>
      </c>
      <c r="E407" s="141">
        <f t="shared" si="43"/>
        <v>316.50883957118674</v>
      </c>
      <c r="F407" s="135">
        <v>232</v>
      </c>
      <c r="G407" s="135">
        <v>3.69</v>
      </c>
      <c r="H407" s="135">
        <v>39630200</v>
      </c>
      <c r="I407" s="134" t="s">
        <v>1815</v>
      </c>
      <c r="J407" s="138">
        <f t="shared" si="44"/>
        <v>3.69</v>
      </c>
      <c r="K407" s="140">
        <f t="shared" si="45"/>
        <v>10739891.598915989</v>
      </c>
      <c r="L407" s="134" t="s">
        <v>1157</v>
      </c>
      <c r="M407" s="134" t="s">
        <v>7</v>
      </c>
      <c r="N407" s="137">
        <f t="shared" si="46"/>
        <v>10739891.598915989</v>
      </c>
      <c r="P407">
        <v>366</v>
      </c>
      <c r="Q407">
        <v>23.1775263209949</v>
      </c>
      <c r="R407">
        <v>-5.1775263209949003</v>
      </c>
      <c r="S407" s="70">
        <f t="shared" si="40"/>
        <v>-0.22338563008360998</v>
      </c>
      <c r="T407">
        <f t="shared" si="41"/>
        <v>18</v>
      </c>
      <c r="U407" s="134" t="s">
        <v>2048</v>
      </c>
      <c r="Z407">
        <v>365</v>
      </c>
      <c r="AA407">
        <v>13.891661775276795</v>
      </c>
      <c r="AB407">
        <v>-1.8916617752767948</v>
      </c>
      <c r="AJ407">
        <v>367</v>
      </c>
      <c r="AK407">
        <v>68.208167774532342</v>
      </c>
      <c r="AL407">
        <v>-26.208167774532342</v>
      </c>
      <c r="AT407">
        <v>367</v>
      </c>
      <c r="AU407">
        <v>62.250872180618344</v>
      </c>
      <c r="AV407">
        <v>-20.250872180618344</v>
      </c>
      <c r="BD407" s="152">
        <v>17.077386850880607</v>
      </c>
      <c r="BE407" s="152">
        <v>22.991602436480001</v>
      </c>
    </row>
    <row r="408" spans="1:57" ht="14.25" customHeight="1">
      <c r="A408" s="134" t="s">
        <v>398</v>
      </c>
      <c r="B408" s="135">
        <v>17853</v>
      </c>
      <c r="C408" s="135">
        <v>751200</v>
      </c>
      <c r="D408" s="145">
        <f t="shared" si="42"/>
        <v>582352.9411764706</v>
      </c>
      <c r="E408" s="141">
        <f t="shared" si="43"/>
        <v>42.076961855150394</v>
      </c>
      <c r="F408" s="135">
        <v>15</v>
      </c>
      <c r="G408" s="135">
        <v>0.34</v>
      </c>
      <c r="H408" s="135">
        <v>198000</v>
      </c>
      <c r="I408" s="134" t="s">
        <v>1815</v>
      </c>
      <c r="J408" s="138">
        <f t="shared" si="44"/>
        <v>0.34</v>
      </c>
      <c r="K408" s="140">
        <f t="shared" si="45"/>
        <v>582352.9411764706</v>
      </c>
      <c r="L408" s="134" t="s">
        <v>2064</v>
      </c>
      <c r="M408" s="134" t="s">
        <v>11</v>
      </c>
      <c r="N408" s="137">
        <f t="shared" si="46"/>
        <v>582352.9411764706</v>
      </c>
      <c r="P408">
        <v>367</v>
      </c>
      <c r="Q408">
        <v>67.503570171217348</v>
      </c>
      <c r="R408">
        <v>-25.503570171217348</v>
      </c>
      <c r="S408" s="70">
        <f t="shared" si="40"/>
        <v>-0.37781068625747649</v>
      </c>
      <c r="T408">
        <f t="shared" si="41"/>
        <v>42</v>
      </c>
      <c r="U408" s="134" t="s">
        <v>2049</v>
      </c>
      <c r="Z408">
        <v>366</v>
      </c>
      <c r="AA408">
        <v>23.613422781372016</v>
      </c>
      <c r="AB408">
        <v>-5.6134227813720159</v>
      </c>
      <c r="AJ408">
        <v>368</v>
      </c>
      <c r="AK408">
        <v>24.644040748881284</v>
      </c>
      <c r="AL408">
        <v>-12.644040748881284</v>
      </c>
      <c r="AT408">
        <v>368</v>
      </c>
      <c r="AU408">
        <v>16.33101020221082</v>
      </c>
      <c r="AV408">
        <v>-4.3310102022108197</v>
      </c>
      <c r="BD408" s="152">
        <v>4.7058327249660179</v>
      </c>
      <c r="BE408" s="152">
        <v>17.461326660920001</v>
      </c>
    </row>
    <row r="409" spans="1:57" ht="14.25" customHeight="1">
      <c r="A409" s="134" t="s">
        <v>398</v>
      </c>
      <c r="B409" s="135">
        <v>16860</v>
      </c>
      <c r="C409" s="135">
        <v>1432800</v>
      </c>
      <c r="D409" s="145">
        <f t="shared" si="42"/>
        <v>3352380.9523809524</v>
      </c>
      <c r="E409" s="141">
        <f t="shared" si="43"/>
        <v>84.982206405693944</v>
      </c>
      <c r="F409" s="135">
        <v>48</v>
      </c>
      <c r="G409" s="135">
        <v>0.63</v>
      </c>
      <c r="H409" s="135">
        <v>2112000</v>
      </c>
      <c r="I409" s="134" t="s">
        <v>1815</v>
      </c>
      <c r="J409" s="138">
        <f t="shared" si="44"/>
        <v>0.63</v>
      </c>
      <c r="K409" s="140">
        <f t="shared" si="45"/>
        <v>3352380.9523809524</v>
      </c>
      <c r="L409" s="134" t="s">
        <v>1511</v>
      </c>
      <c r="M409" s="134" t="s">
        <v>49</v>
      </c>
      <c r="N409" s="137">
        <f t="shared" si="46"/>
        <v>3352380.9523809524</v>
      </c>
      <c r="P409">
        <v>368</v>
      </c>
      <c r="Q409">
        <v>17.368239566910084</v>
      </c>
      <c r="R409">
        <v>-5.3682395669100842</v>
      </c>
      <c r="S409" s="70">
        <f t="shared" si="40"/>
        <v>-0.3090836895834646</v>
      </c>
      <c r="T409">
        <f t="shared" si="41"/>
        <v>12</v>
      </c>
      <c r="U409" s="134" t="s">
        <v>2050</v>
      </c>
      <c r="Z409">
        <v>367</v>
      </c>
      <c r="AA409">
        <v>60.740699906452448</v>
      </c>
      <c r="AB409">
        <v>-18.740699906452448</v>
      </c>
      <c r="AJ409">
        <v>369</v>
      </c>
      <c r="AK409">
        <v>28.61153565675346</v>
      </c>
      <c r="AL409">
        <v>-19.61153565675346</v>
      </c>
      <c r="AT409">
        <v>369</v>
      </c>
      <c r="AU409">
        <v>15.647869531216378</v>
      </c>
      <c r="AV409">
        <v>-6.6478695312163776</v>
      </c>
      <c r="BD409" s="152">
        <v>7.3945865604005521</v>
      </c>
      <c r="BE409" s="152">
        <v>19.1707448656</v>
      </c>
    </row>
    <row r="410" spans="1:57" ht="14.25" customHeight="1">
      <c r="A410" s="134" t="s">
        <v>398</v>
      </c>
      <c r="B410" s="135">
        <v>8400</v>
      </c>
      <c r="C410" s="135">
        <v>876600</v>
      </c>
      <c r="D410" s="145">
        <f t="shared" si="42"/>
        <v>2358139.5348837208</v>
      </c>
      <c r="E410" s="141">
        <f t="shared" si="43"/>
        <v>104.35714285714286</v>
      </c>
      <c r="F410" s="135">
        <v>12</v>
      </c>
      <c r="G410" s="135">
        <v>0.43</v>
      </c>
      <c r="H410" s="135">
        <v>1014000</v>
      </c>
      <c r="I410" s="134" t="s">
        <v>1815</v>
      </c>
      <c r="J410" s="138">
        <f t="shared" si="44"/>
        <v>0.43</v>
      </c>
      <c r="K410" s="140">
        <f t="shared" si="45"/>
        <v>2358139.5348837208</v>
      </c>
      <c r="L410" s="134" t="s">
        <v>1054</v>
      </c>
      <c r="M410" s="134" t="s">
        <v>28</v>
      </c>
      <c r="N410" s="137">
        <f t="shared" si="46"/>
        <v>2358139.5348837208</v>
      </c>
      <c r="P410">
        <v>369</v>
      </c>
      <c r="Q410">
        <v>19.305780121826444</v>
      </c>
      <c r="R410">
        <v>-10.305780121826444</v>
      </c>
      <c r="S410" s="70">
        <f t="shared" si="40"/>
        <v>-0.53381837236274576</v>
      </c>
      <c r="T410">
        <f t="shared" si="41"/>
        <v>9</v>
      </c>
      <c r="U410" s="134" t="s">
        <v>2051</v>
      </c>
      <c r="Z410">
        <v>368</v>
      </c>
      <c r="AA410">
        <v>20.482265311558091</v>
      </c>
      <c r="AB410">
        <v>-8.4822653115580913</v>
      </c>
      <c r="AJ410">
        <v>370</v>
      </c>
      <c r="AK410">
        <v>34.840909063639828</v>
      </c>
      <c r="AL410">
        <v>-2.8409090636398275</v>
      </c>
      <c r="AT410">
        <v>370</v>
      </c>
      <c r="AU410">
        <v>31.551417195268435</v>
      </c>
      <c r="AV410">
        <v>0.44858280473156498</v>
      </c>
      <c r="BD410" s="152">
        <v>8.9382065048841675</v>
      </c>
      <c r="BE410" s="152">
        <v>18.465849983279998</v>
      </c>
    </row>
    <row r="411" spans="1:57" ht="14.25" customHeight="1">
      <c r="A411" s="134" t="s">
        <v>398</v>
      </c>
      <c r="B411" s="135">
        <v>237828</v>
      </c>
      <c r="C411" s="135">
        <v>9365500</v>
      </c>
      <c r="D411" s="145">
        <f t="shared" si="42"/>
        <v>730407.0231444533</v>
      </c>
      <c r="E411" s="141">
        <f t="shared" si="43"/>
        <v>39.379299325563011</v>
      </c>
      <c r="F411" s="135">
        <v>176</v>
      </c>
      <c r="G411" s="135">
        <v>12.53</v>
      </c>
      <c r="H411" s="135">
        <v>9152000</v>
      </c>
      <c r="I411" s="134" t="s">
        <v>1815</v>
      </c>
      <c r="J411" s="138">
        <f t="shared" si="44"/>
        <v>12.53</v>
      </c>
      <c r="K411" s="140">
        <f t="shared" si="45"/>
        <v>730407.0231444533</v>
      </c>
      <c r="L411" s="134" t="s">
        <v>2065</v>
      </c>
      <c r="M411" s="134" t="s">
        <v>72</v>
      </c>
      <c r="N411" s="137">
        <f t="shared" si="46"/>
        <v>730407.0231444533</v>
      </c>
      <c r="P411">
        <v>370</v>
      </c>
      <c r="Q411">
        <v>31.519274005266716</v>
      </c>
      <c r="R411">
        <v>0.48072599473328381</v>
      </c>
      <c r="S411" s="70">
        <f t="shared" si="40"/>
        <v>1.5251810516097447E-2</v>
      </c>
      <c r="T411">
        <f t="shared" si="41"/>
        <v>32</v>
      </c>
      <c r="U411" s="134" t="s">
        <v>2052</v>
      </c>
      <c r="Z411">
        <v>369</v>
      </c>
      <c r="AA411">
        <v>7.8368799841200421</v>
      </c>
      <c r="AB411">
        <v>1.1631200158799579</v>
      </c>
      <c r="AJ411">
        <v>371</v>
      </c>
      <c r="AK411">
        <v>23.134851744766443</v>
      </c>
      <c r="AL411">
        <v>-11.134851744766443</v>
      </c>
      <c r="AT411">
        <v>371</v>
      </c>
      <c r="AU411">
        <v>20.180245136852569</v>
      </c>
      <c r="AV411">
        <v>-8.1802451368525695</v>
      </c>
      <c r="BD411" s="152">
        <v>6.4743713439951502</v>
      </c>
      <c r="BE411" s="152">
        <v>19.231312560839999</v>
      </c>
    </row>
    <row r="412" spans="1:57" ht="14.25" customHeight="1">
      <c r="A412" s="134" t="s">
        <v>398</v>
      </c>
      <c r="B412" s="135">
        <v>12053</v>
      </c>
      <c r="C412" s="135">
        <v>1647900</v>
      </c>
      <c r="D412" s="145">
        <f t="shared" si="42"/>
        <v>6666666.666666667</v>
      </c>
      <c r="E412" s="141">
        <f t="shared" si="43"/>
        <v>136.72114826184352</v>
      </c>
      <c r="F412" s="135">
        <v>20</v>
      </c>
      <c r="G412" s="135">
        <v>0.12</v>
      </c>
      <c r="H412" s="135">
        <v>800000</v>
      </c>
      <c r="I412" s="134" t="s">
        <v>1815</v>
      </c>
      <c r="J412" s="138">
        <f t="shared" si="44"/>
        <v>0.12</v>
      </c>
      <c r="K412" s="140">
        <f t="shared" si="45"/>
        <v>6666666.666666667</v>
      </c>
      <c r="L412" s="134" t="s">
        <v>2066</v>
      </c>
      <c r="M412" s="134" t="s">
        <v>32</v>
      </c>
      <c r="N412" s="137">
        <f t="shared" si="46"/>
        <v>6666666.666666667</v>
      </c>
      <c r="P412">
        <v>371</v>
      </c>
      <c r="Q412">
        <v>18.570380518679034</v>
      </c>
      <c r="R412">
        <v>-6.5703805186790341</v>
      </c>
      <c r="S412" s="70">
        <f t="shared" si="40"/>
        <v>-0.35380968699430854</v>
      </c>
      <c r="T412">
        <f t="shared" si="41"/>
        <v>12</v>
      </c>
      <c r="U412" s="134" t="s">
        <v>2053</v>
      </c>
      <c r="Z412">
        <v>370</v>
      </c>
      <c r="AA412">
        <v>30.479382174395898</v>
      </c>
      <c r="AB412">
        <v>1.5206178256041021</v>
      </c>
      <c r="AJ412">
        <v>372</v>
      </c>
      <c r="AK412">
        <v>23.515006506532256</v>
      </c>
      <c r="AL412">
        <v>-15.515006506532256</v>
      </c>
      <c r="AT412">
        <v>372</v>
      </c>
      <c r="AU412">
        <v>13.894037231644113</v>
      </c>
      <c r="AV412">
        <v>-5.8940372316441128</v>
      </c>
      <c r="BD412" s="152">
        <v>10.783772067250805</v>
      </c>
      <c r="BE412" s="152">
        <v>20.987027880479999</v>
      </c>
    </row>
    <row r="413" spans="1:57" ht="14.25" customHeight="1">
      <c r="A413" s="134" t="s">
        <v>398</v>
      </c>
      <c r="B413" s="135">
        <v>6910</v>
      </c>
      <c r="C413" s="135">
        <v>836400</v>
      </c>
      <c r="D413" s="145">
        <f t="shared" si="42"/>
        <v>7122302.1582733812</v>
      </c>
      <c r="E413" s="141">
        <f t="shared" si="43"/>
        <v>121.04196816208393</v>
      </c>
      <c r="F413" s="135">
        <v>9</v>
      </c>
      <c r="G413" s="135">
        <v>8.3400000000000002E-2</v>
      </c>
      <c r="H413" s="135">
        <v>594000</v>
      </c>
      <c r="I413" s="134" t="s">
        <v>1815</v>
      </c>
      <c r="J413" s="138">
        <f t="shared" si="44"/>
        <v>8.3400000000000002E-2</v>
      </c>
      <c r="K413" s="140">
        <f t="shared" si="45"/>
        <v>7122302.1582733812</v>
      </c>
      <c r="L413" s="134" t="s">
        <v>1738</v>
      </c>
      <c r="M413" s="134" t="s">
        <v>41</v>
      </c>
      <c r="N413" s="137">
        <f t="shared" si="46"/>
        <v>7122302.1582733812</v>
      </c>
      <c r="P413">
        <v>372</v>
      </c>
      <c r="Q413">
        <v>15.395272387473433</v>
      </c>
      <c r="R413">
        <v>-7.3952723874734332</v>
      </c>
      <c r="S413" s="70">
        <f t="shared" si="40"/>
        <v>-0.48035995735227749</v>
      </c>
      <c r="T413">
        <f t="shared" si="41"/>
        <v>8</v>
      </c>
      <c r="U413" s="134" t="s">
        <v>1447</v>
      </c>
      <c r="Z413">
        <v>371</v>
      </c>
      <c r="AA413">
        <v>22.280025180234816</v>
      </c>
      <c r="AB413">
        <v>-10.280025180234816</v>
      </c>
      <c r="AJ413">
        <v>373</v>
      </c>
      <c r="AK413">
        <v>25.327726651166131</v>
      </c>
      <c r="AL413">
        <v>-5.327726651166131</v>
      </c>
      <c r="AT413">
        <v>373</v>
      </c>
      <c r="AU413">
        <v>22.792108687854146</v>
      </c>
      <c r="AV413">
        <v>-2.7921086878541459</v>
      </c>
      <c r="BD413" s="152">
        <v>22.553489009221686</v>
      </c>
      <c r="BE413" s="152">
        <v>32.20895792692</v>
      </c>
    </row>
    <row r="414" spans="1:57" ht="14.25" customHeight="1">
      <c r="A414" s="134" t="s">
        <v>398</v>
      </c>
      <c r="B414" s="135">
        <v>10522</v>
      </c>
      <c r="C414" s="135">
        <v>1089500</v>
      </c>
      <c r="D414" s="145">
        <f t="shared" si="42"/>
        <v>7200000</v>
      </c>
      <c r="E414" s="141">
        <f t="shared" si="43"/>
        <v>103.54495343090667</v>
      </c>
      <c r="F414" s="135">
        <v>18</v>
      </c>
      <c r="G414" s="135">
        <v>0.15</v>
      </c>
      <c r="H414" s="135">
        <v>1080000</v>
      </c>
      <c r="I414" s="134" t="s">
        <v>1815</v>
      </c>
      <c r="J414" s="138">
        <f t="shared" si="44"/>
        <v>0.15</v>
      </c>
      <c r="K414" s="140">
        <f t="shared" si="45"/>
        <v>7200000</v>
      </c>
      <c r="L414" s="134" t="s">
        <v>1708</v>
      </c>
      <c r="M414" s="134" t="s">
        <v>13</v>
      </c>
      <c r="N414" s="137">
        <f t="shared" si="46"/>
        <v>7200000</v>
      </c>
      <c r="P414">
        <v>373</v>
      </c>
      <c r="Q414">
        <v>21.256323869891364</v>
      </c>
      <c r="R414">
        <v>-1.2563238698913644</v>
      </c>
      <c r="S414" s="70">
        <f t="shared" si="40"/>
        <v>-5.9103534439033038E-2</v>
      </c>
      <c r="T414">
        <f t="shared" si="41"/>
        <v>20</v>
      </c>
      <c r="U414" s="134" t="s">
        <v>2054</v>
      </c>
      <c r="Z414">
        <v>372</v>
      </c>
      <c r="AA414">
        <v>18.547987405716281</v>
      </c>
      <c r="AB414">
        <v>-10.547987405716281</v>
      </c>
      <c r="AJ414">
        <v>374</v>
      </c>
      <c r="AK414">
        <v>206.03924567515693</v>
      </c>
      <c r="AL414">
        <v>24.960754324843066</v>
      </c>
      <c r="AT414">
        <v>374</v>
      </c>
      <c r="AU414">
        <v>206.63248877878584</v>
      </c>
      <c r="AV414">
        <v>24.367511221214158</v>
      </c>
      <c r="BD414" s="152">
        <v>8.7995580068766568</v>
      </c>
      <c r="BE414" s="152">
        <v>18.679155160679997</v>
      </c>
    </row>
    <row r="415" spans="1:57" ht="14.25" customHeight="1">
      <c r="A415" s="134" t="s">
        <v>398</v>
      </c>
      <c r="B415" s="135">
        <v>8645</v>
      </c>
      <c r="C415" s="135">
        <v>1407300</v>
      </c>
      <c r="D415" s="145">
        <f t="shared" si="42"/>
        <v>5500000</v>
      </c>
      <c r="E415" s="141">
        <f t="shared" si="43"/>
        <v>162.78773857721225</v>
      </c>
      <c r="F415" s="135">
        <v>16</v>
      </c>
      <c r="G415" s="135">
        <v>0.16</v>
      </c>
      <c r="H415" s="135">
        <v>880000</v>
      </c>
      <c r="I415" s="134" t="s">
        <v>1815</v>
      </c>
      <c r="J415" s="138">
        <f t="shared" si="44"/>
        <v>0.16</v>
      </c>
      <c r="K415" s="140">
        <f t="shared" si="45"/>
        <v>5500000</v>
      </c>
      <c r="L415" s="134" t="s">
        <v>1343</v>
      </c>
      <c r="M415" s="134" t="s">
        <v>44</v>
      </c>
      <c r="N415" s="137">
        <f t="shared" si="46"/>
        <v>5500000</v>
      </c>
      <c r="P415">
        <v>374</v>
      </c>
      <c r="Q415">
        <v>225.63737936386536</v>
      </c>
      <c r="R415">
        <v>5.3626206361346362</v>
      </c>
      <c r="S415" s="70">
        <f t="shared" si="40"/>
        <v>2.3766543696143599E-2</v>
      </c>
      <c r="T415">
        <f t="shared" si="41"/>
        <v>231</v>
      </c>
      <c r="U415" s="134" t="s">
        <v>1409</v>
      </c>
      <c r="Z415">
        <v>373</v>
      </c>
      <c r="AA415">
        <v>15.930994814051228</v>
      </c>
      <c r="AB415">
        <v>4.0690051859487717</v>
      </c>
      <c r="AJ415">
        <v>375</v>
      </c>
      <c r="AK415">
        <v>25.332806670254314</v>
      </c>
      <c r="AL415">
        <v>-5.332806670254314</v>
      </c>
      <c r="AT415">
        <v>375</v>
      </c>
      <c r="AU415">
        <v>25.894979596132981</v>
      </c>
      <c r="AV415">
        <v>-5.8949795961329805</v>
      </c>
      <c r="BD415" s="152">
        <v>12.252419120219249</v>
      </c>
      <c r="BE415" s="152">
        <v>16.6603830066</v>
      </c>
    </row>
    <row r="416" spans="1:57" ht="14.25" customHeight="1">
      <c r="A416" s="134" t="s">
        <v>398</v>
      </c>
      <c r="B416" s="135">
        <v>9045</v>
      </c>
      <c r="C416" s="135">
        <v>1444900</v>
      </c>
      <c r="D416" s="145">
        <f t="shared" si="42"/>
        <v>15493636.363636363</v>
      </c>
      <c r="E416" s="141">
        <f t="shared" si="43"/>
        <v>159.74571586511885</v>
      </c>
      <c r="F416" s="135">
        <v>9</v>
      </c>
      <c r="G416" s="135">
        <v>0.11</v>
      </c>
      <c r="H416" s="135">
        <v>1704300</v>
      </c>
      <c r="I416" s="134" t="s">
        <v>1815</v>
      </c>
      <c r="J416" s="138">
        <f t="shared" si="44"/>
        <v>0.11</v>
      </c>
      <c r="K416" s="140">
        <f t="shared" si="45"/>
        <v>15493636.363636363</v>
      </c>
      <c r="L416" s="134" t="s">
        <v>2067</v>
      </c>
      <c r="M416" s="134" t="s">
        <v>24</v>
      </c>
      <c r="N416" s="137">
        <f t="shared" si="46"/>
        <v>15493636.363636363</v>
      </c>
      <c r="P416">
        <v>375</v>
      </c>
      <c r="Q416">
        <v>22.935601913129961</v>
      </c>
      <c r="R416">
        <v>-2.9356019131299611</v>
      </c>
      <c r="S416" s="70">
        <f t="shared" si="40"/>
        <v>-0.12799323620320663</v>
      </c>
      <c r="T416">
        <f t="shared" si="41"/>
        <v>20</v>
      </c>
      <c r="U416" s="134" t="s">
        <v>2055</v>
      </c>
      <c r="Z416">
        <v>374</v>
      </c>
      <c r="AA416">
        <v>229.34747230939456</v>
      </c>
      <c r="AB416">
        <v>1.6525276906054387</v>
      </c>
      <c r="AJ416">
        <v>376</v>
      </c>
      <c r="AK416">
        <v>25.02123216617899</v>
      </c>
      <c r="AL416">
        <v>-12.02123216617899</v>
      </c>
      <c r="AT416">
        <v>376</v>
      </c>
      <c r="AU416">
        <v>18.299145044006096</v>
      </c>
      <c r="AV416">
        <v>-5.2991450440060959</v>
      </c>
      <c r="BD416" s="152">
        <v>5.3528590490010668</v>
      </c>
      <c r="BE416" s="152">
        <v>19.01050450848</v>
      </c>
    </row>
    <row r="417" spans="1:57" ht="14.25" customHeight="1">
      <c r="A417" s="134" t="s">
        <v>398</v>
      </c>
      <c r="B417" s="135">
        <v>16187</v>
      </c>
      <c r="C417" s="135">
        <v>1699400</v>
      </c>
      <c r="D417" s="145">
        <f t="shared" si="42"/>
        <v>1466666.6666666667</v>
      </c>
      <c r="E417" s="141">
        <f t="shared" si="43"/>
        <v>104.98548217705566</v>
      </c>
      <c r="F417" s="135">
        <v>22</v>
      </c>
      <c r="G417" s="135">
        <v>0.45</v>
      </c>
      <c r="H417" s="135">
        <v>660000</v>
      </c>
      <c r="I417" s="134" t="s">
        <v>1815</v>
      </c>
      <c r="J417" s="138">
        <f t="shared" si="44"/>
        <v>0.45</v>
      </c>
      <c r="K417" s="140">
        <f t="shared" si="45"/>
        <v>1466666.6666666667</v>
      </c>
      <c r="L417" s="134" t="s">
        <v>2068</v>
      </c>
      <c r="M417" s="134" t="s">
        <v>206</v>
      </c>
      <c r="N417" s="137">
        <f t="shared" si="46"/>
        <v>1466666.6666666667</v>
      </c>
      <c r="P417">
        <v>376</v>
      </c>
      <c r="Q417">
        <v>18.650813650353925</v>
      </c>
      <c r="R417">
        <v>-5.6508136503539248</v>
      </c>
      <c r="S417" s="70">
        <f t="shared" si="40"/>
        <v>-0.30297947083111265</v>
      </c>
      <c r="T417">
        <f t="shared" si="41"/>
        <v>13</v>
      </c>
      <c r="U417" s="134" t="s">
        <v>2056</v>
      </c>
      <c r="Z417">
        <v>375</v>
      </c>
      <c r="AA417">
        <v>24.834551232290231</v>
      </c>
      <c r="AB417">
        <v>-4.8345512322902309</v>
      </c>
      <c r="AJ417">
        <v>377</v>
      </c>
      <c r="AK417">
        <v>40.822631539977195</v>
      </c>
      <c r="AL417">
        <v>-16.822631539977195</v>
      </c>
      <c r="AT417">
        <v>377</v>
      </c>
      <c r="AU417">
        <v>13.665776286287798</v>
      </c>
      <c r="AV417">
        <v>10.334223713712202</v>
      </c>
      <c r="BD417" s="152">
        <v>27.29834871881204</v>
      </c>
      <c r="BE417" s="152">
        <v>34.998166327959993</v>
      </c>
    </row>
    <row r="418" spans="1:57" ht="14.25" customHeight="1">
      <c r="A418" s="134" t="s">
        <v>398</v>
      </c>
      <c r="B418" s="135">
        <v>34986</v>
      </c>
      <c r="C418" s="135">
        <v>3346100</v>
      </c>
      <c r="D418" s="145">
        <f t="shared" si="42"/>
        <v>945000</v>
      </c>
      <c r="E418" s="141">
        <f t="shared" si="43"/>
        <v>95.641113588292455</v>
      </c>
      <c r="F418" s="135">
        <v>36</v>
      </c>
      <c r="G418" s="135">
        <v>1.6</v>
      </c>
      <c r="H418" s="135">
        <v>1512000</v>
      </c>
      <c r="I418" s="134" t="s">
        <v>1815</v>
      </c>
      <c r="J418" s="138">
        <f t="shared" si="44"/>
        <v>1.6</v>
      </c>
      <c r="K418" s="140">
        <f t="shared" si="45"/>
        <v>945000</v>
      </c>
      <c r="L418" s="134" t="s">
        <v>2069</v>
      </c>
      <c r="M418" s="134" t="s">
        <v>62</v>
      </c>
      <c r="N418" s="137">
        <f t="shared" si="46"/>
        <v>945000</v>
      </c>
      <c r="P418">
        <v>377</v>
      </c>
      <c r="Q418">
        <v>25.334195298423538</v>
      </c>
      <c r="R418">
        <v>-1.3341952984235377</v>
      </c>
      <c r="S418" s="70">
        <f t="shared" si="40"/>
        <v>-5.2663812002213477E-2</v>
      </c>
      <c r="T418">
        <f t="shared" si="41"/>
        <v>24</v>
      </c>
      <c r="U418" s="134" t="s">
        <v>1040</v>
      </c>
      <c r="Z418">
        <v>376</v>
      </c>
      <c r="AA418">
        <v>16.692605642362302</v>
      </c>
      <c r="AB418">
        <v>-3.6926056423623024</v>
      </c>
      <c r="AJ418">
        <v>378</v>
      </c>
      <c r="AK418">
        <v>40.822631539977195</v>
      </c>
      <c r="AL418">
        <v>-16.822631539977195</v>
      </c>
      <c r="AT418">
        <v>378</v>
      </c>
      <c r="AU418">
        <v>13.312710795269037</v>
      </c>
      <c r="AV418">
        <v>10.687289204730963</v>
      </c>
      <c r="BD418" s="152">
        <v>8.1371262941741076</v>
      </c>
      <c r="BE418" s="152">
        <v>16.55134794196</v>
      </c>
    </row>
    <row r="419" spans="1:57" ht="14.25" customHeight="1">
      <c r="A419" s="134" t="s">
        <v>398</v>
      </c>
      <c r="B419" s="135">
        <v>69882</v>
      </c>
      <c r="C419" s="135">
        <v>8950900</v>
      </c>
      <c r="D419" s="145">
        <f t="shared" si="42"/>
        <v>10927441.860465117</v>
      </c>
      <c r="E419" s="141">
        <f t="shared" si="43"/>
        <v>128.08591625883633</v>
      </c>
      <c r="F419" s="135">
        <v>44</v>
      </c>
      <c r="G419" s="135">
        <v>0.86</v>
      </c>
      <c r="H419" s="135">
        <v>9397600</v>
      </c>
      <c r="I419" s="134" t="s">
        <v>1815</v>
      </c>
      <c r="J419" s="138">
        <f t="shared" si="44"/>
        <v>0.86</v>
      </c>
      <c r="K419" s="140">
        <f t="shared" si="45"/>
        <v>10927441.860465117</v>
      </c>
      <c r="L419" s="134" t="s">
        <v>2070</v>
      </c>
      <c r="M419" s="134" t="s">
        <v>24</v>
      </c>
      <c r="N419" s="137">
        <f t="shared" si="46"/>
        <v>10927441.860465117</v>
      </c>
      <c r="P419">
        <v>378</v>
      </c>
      <c r="Q419">
        <v>25.143451822448181</v>
      </c>
      <c r="R419">
        <v>-1.1434518224481813</v>
      </c>
      <c r="S419" s="70">
        <f t="shared" si="40"/>
        <v>-4.5477121857520876E-2</v>
      </c>
      <c r="T419">
        <f t="shared" si="41"/>
        <v>24</v>
      </c>
      <c r="U419" s="134" t="s">
        <v>1040</v>
      </c>
      <c r="Z419">
        <v>377</v>
      </c>
      <c r="AA419">
        <v>30.052437200143103</v>
      </c>
      <c r="AB419">
        <v>-6.0524372001431033</v>
      </c>
      <c r="AJ419">
        <v>379</v>
      </c>
      <c r="AK419">
        <v>21.442782053476954</v>
      </c>
      <c r="AL419">
        <v>-12.442782053476954</v>
      </c>
      <c r="AT419">
        <v>379</v>
      </c>
      <c r="AU419">
        <v>14.232323236992322</v>
      </c>
      <c r="AV419">
        <v>-5.2323232369923218</v>
      </c>
      <c r="BD419" s="152">
        <v>160.09279903267196</v>
      </c>
      <c r="BE419" s="152">
        <v>92.338226433359992</v>
      </c>
    </row>
    <row r="420" spans="1:57" ht="14.25" customHeight="1">
      <c r="A420" s="134" t="s">
        <v>398</v>
      </c>
      <c r="B420" s="135">
        <v>4315</v>
      </c>
      <c r="C420" s="135">
        <v>370200</v>
      </c>
      <c r="D420" s="145">
        <f t="shared" si="42"/>
        <v>1419565.2173913042</v>
      </c>
      <c r="E420" s="141">
        <f t="shared" si="43"/>
        <v>85.793742757821548</v>
      </c>
      <c r="F420" s="135">
        <v>10</v>
      </c>
      <c r="G420" s="135">
        <v>0.23</v>
      </c>
      <c r="H420" s="135">
        <v>326500</v>
      </c>
      <c r="I420" s="134" t="s">
        <v>1815</v>
      </c>
      <c r="J420" s="138">
        <f t="shared" si="44"/>
        <v>0.23</v>
      </c>
      <c r="K420" s="140">
        <f t="shared" si="45"/>
        <v>1419565.2173913042</v>
      </c>
      <c r="L420" s="134" t="s">
        <v>1407</v>
      </c>
      <c r="M420" s="134" t="s">
        <v>175</v>
      </c>
      <c r="N420" s="137">
        <f t="shared" si="46"/>
        <v>1419565.2173913042</v>
      </c>
      <c r="P420">
        <v>379</v>
      </c>
      <c r="Q420">
        <v>14.373289333052677</v>
      </c>
      <c r="R420">
        <v>-5.3732893330526768</v>
      </c>
      <c r="S420" s="70">
        <f t="shared" si="40"/>
        <v>-0.37383852843595883</v>
      </c>
      <c r="T420">
        <f t="shared" si="41"/>
        <v>9</v>
      </c>
      <c r="U420" s="134" t="s">
        <v>2057</v>
      </c>
      <c r="Z420">
        <v>378</v>
      </c>
      <c r="AA420">
        <v>29.873783748074981</v>
      </c>
      <c r="AB420">
        <v>-5.873783748074981</v>
      </c>
      <c r="AJ420">
        <v>380</v>
      </c>
      <c r="AK420">
        <v>394.75560477735468</v>
      </c>
      <c r="AL420">
        <v>92.244395222645323</v>
      </c>
      <c r="AT420">
        <v>380</v>
      </c>
      <c r="AU420">
        <v>472.42183258278368</v>
      </c>
      <c r="AV420">
        <v>14.578167417216321</v>
      </c>
      <c r="BD420" s="152">
        <v>6.0964258086857885</v>
      </c>
      <c r="BE420" s="152">
        <v>16.202041207040001</v>
      </c>
    </row>
    <row r="421" spans="1:57" ht="14.25" customHeight="1">
      <c r="A421" s="134" t="s">
        <v>398</v>
      </c>
      <c r="B421" s="135">
        <v>20079</v>
      </c>
      <c r="C421" s="135">
        <v>2262000</v>
      </c>
      <c r="D421" s="145">
        <f t="shared" si="42"/>
        <v>2442857.1428571427</v>
      </c>
      <c r="E421" s="141">
        <f t="shared" si="43"/>
        <v>112.65501269983565</v>
      </c>
      <c r="F421" s="135">
        <v>21</v>
      </c>
      <c r="G421" s="135">
        <v>0.49</v>
      </c>
      <c r="H421" s="135">
        <v>1197000</v>
      </c>
      <c r="I421" s="134" t="s">
        <v>1815</v>
      </c>
      <c r="J421" s="138">
        <f t="shared" si="44"/>
        <v>0.49</v>
      </c>
      <c r="K421" s="140">
        <f t="shared" si="45"/>
        <v>2442857.1428571427</v>
      </c>
      <c r="L421" s="134" t="s">
        <v>1671</v>
      </c>
      <c r="M421" s="134" t="s">
        <v>13</v>
      </c>
      <c r="N421" s="137">
        <f t="shared" si="46"/>
        <v>2442857.1428571427</v>
      </c>
      <c r="P421">
        <v>380</v>
      </c>
      <c r="Q421">
        <v>478.94514968126089</v>
      </c>
      <c r="R421">
        <v>8.0548503187391134</v>
      </c>
      <c r="S421" s="70">
        <f t="shared" si="40"/>
        <v>1.6817897256292572E-2</v>
      </c>
      <c r="T421">
        <f t="shared" si="41"/>
        <v>487</v>
      </c>
      <c r="U421" s="134" t="s">
        <v>1637</v>
      </c>
      <c r="Z421">
        <v>379</v>
      </c>
      <c r="AA421">
        <v>18.351807015478173</v>
      </c>
      <c r="AB421">
        <v>-9.3518070154781725</v>
      </c>
      <c r="AJ421">
        <v>381</v>
      </c>
      <c r="AK421">
        <v>23.970938219696826</v>
      </c>
      <c r="AL421">
        <v>-11.970938219696826</v>
      </c>
      <c r="AT421">
        <v>381</v>
      </c>
      <c r="AU421">
        <v>18.831206528145998</v>
      </c>
      <c r="AV421">
        <v>-6.8312065281459979</v>
      </c>
      <c r="BD421" s="152">
        <v>11.645446806719704</v>
      </c>
      <c r="BE421" s="152">
        <v>18.77497223148</v>
      </c>
    </row>
    <row r="422" spans="1:57" ht="14.25" customHeight="1">
      <c r="A422" s="134" t="s">
        <v>398</v>
      </c>
      <c r="B422" s="135">
        <v>5523</v>
      </c>
      <c r="C422" s="135">
        <v>1152700</v>
      </c>
      <c r="D422" s="145">
        <f t="shared" si="42"/>
        <v>3175000</v>
      </c>
      <c r="E422" s="141">
        <f t="shared" si="43"/>
        <v>208.70903494477639</v>
      </c>
      <c r="F422" s="135">
        <v>11</v>
      </c>
      <c r="G422" s="135">
        <v>0.22</v>
      </c>
      <c r="H422" s="135">
        <v>698500</v>
      </c>
      <c r="I422" s="134" t="s">
        <v>1815</v>
      </c>
      <c r="J422" s="138">
        <f t="shared" si="44"/>
        <v>0.22</v>
      </c>
      <c r="K422" s="140">
        <f t="shared" si="45"/>
        <v>3175000</v>
      </c>
      <c r="L422" s="134" t="s">
        <v>2071</v>
      </c>
      <c r="M422" s="134" t="s">
        <v>31</v>
      </c>
      <c r="N422" s="137">
        <f t="shared" si="46"/>
        <v>3175000</v>
      </c>
      <c r="P422">
        <v>381</v>
      </c>
      <c r="Q422">
        <v>18.327643758809355</v>
      </c>
      <c r="R422">
        <v>-6.327643758809355</v>
      </c>
      <c r="S422" s="70">
        <f t="shared" si="40"/>
        <v>-0.34525135047804023</v>
      </c>
      <c r="T422">
        <f t="shared" si="41"/>
        <v>12</v>
      </c>
      <c r="U422" s="134" t="s">
        <v>2058</v>
      </c>
      <c r="Z422">
        <v>380</v>
      </c>
      <c r="AA422">
        <v>484.86656388858387</v>
      </c>
      <c r="AB422">
        <v>2.1334361114161311</v>
      </c>
      <c r="AJ422">
        <v>382</v>
      </c>
      <c r="AK422">
        <v>23.499766449267703</v>
      </c>
      <c r="AL422">
        <v>-14.499766449267703</v>
      </c>
      <c r="AT422">
        <v>382</v>
      </c>
      <c r="AU422">
        <v>17.404986160937653</v>
      </c>
      <c r="AV422">
        <v>-8.4049861609376535</v>
      </c>
      <c r="BD422" s="152">
        <v>23.088569508939557</v>
      </c>
      <c r="BE422" s="152">
        <v>28.463065778360001</v>
      </c>
    </row>
    <row r="423" spans="1:57" ht="14.25" customHeight="1">
      <c r="A423" s="134" t="s">
        <v>398</v>
      </c>
      <c r="B423" s="135">
        <v>17452</v>
      </c>
      <c r="C423" s="135">
        <v>1520800</v>
      </c>
      <c r="D423" s="145">
        <f t="shared" si="42"/>
        <v>919175.15999051905</v>
      </c>
      <c r="E423" s="141">
        <f t="shared" si="43"/>
        <v>87.141874856749936</v>
      </c>
      <c r="F423" s="135">
        <v>12</v>
      </c>
      <c r="G423" s="135">
        <v>0.4219</v>
      </c>
      <c r="H423" s="135">
        <v>387800</v>
      </c>
      <c r="I423" s="134" t="s">
        <v>1815</v>
      </c>
      <c r="J423" s="138">
        <f t="shared" si="44"/>
        <v>0.4219</v>
      </c>
      <c r="K423" s="140">
        <f t="shared" si="45"/>
        <v>919175.15999051905</v>
      </c>
      <c r="L423" s="134" t="s">
        <v>2072</v>
      </c>
      <c r="M423" s="134" t="s">
        <v>37</v>
      </c>
      <c r="N423" s="137">
        <f t="shared" si="46"/>
        <v>919175.15999051905</v>
      </c>
      <c r="P423">
        <v>382</v>
      </c>
      <c r="Q423">
        <v>17.283200793579152</v>
      </c>
      <c r="R423">
        <v>-8.2832007935791516</v>
      </c>
      <c r="S423" s="70">
        <f t="shared" si="40"/>
        <v>-0.47926312333629933</v>
      </c>
      <c r="T423">
        <f t="shared" si="41"/>
        <v>9</v>
      </c>
      <c r="U423" s="134" t="s">
        <v>2059</v>
      </c>
      <c r="Z423">
        <v>381</v>
      </c>
      <c r="AA423">
        <v>16.493656367845809</v>
      </c>
      <c r="AB423">
        <v>-4.4936563678458086</v>
      </c>
      <c r="AJ423">
        <v>383</v>
      </c>
      <c r="AK423">
        <v>38.014650988983156</v>
      </c>
      <c r="AL423">
        <v>-37.014650988983156</v>
      </c>
      <c r="AT423">
        <v>383</v>
      </c>
      <c r="AU423">
        <v>40.935569513532201</v>
      </c>
      <c r="AV423">
        <v>-39.935569513532201</v>
      </c>
      <c r="BD423" s="152">
        <v>13.233228865383488</v>
      </c>
      <c r="BE423" s="152">
        <v>25.605067736080002</v>
      </c>
    </row>
    <row r="424" spans="1:57" ht="14.25" customHeight="1">
      <c r="A424" s="134" t="s">
        <v>398</v>
      </c>
      <c r="B424" s="135">
        <v>31692</v>
      </c>
      <c r="C424" s="135">
        <v>5574500</v>
      </c>
      <c r="D424" s="145">
        <f t="shared" si="42"/>
        <v>2343750</v>
      </c>
      <c r="E424" s="141">
        <f t="shared" si="43"/>
        <v>175.89612520509908</v>
      </c>
      <c r="F424" s="135">
        <v>30</v>
      </c>
      <c r="G424" s="135">
        <v>0.64</v>
      </c>
      <c r="H424" s="135">
        <v>1500000</v>
      </c>
      <c r="I424" s="134" t="s">
        <v>1815</v>
      </c>
      <c r="J424" s="138">
        <f t="shared" si="44"/>
        <v>0.64</v>
      </c>
      <c r="K424" s="140">
        <f t="shared" si="45"/>
        <v>2343750</v>
      </c>
      <c r="L424" s="134" t="s">
        <v>2073</v>
      </c>
      <c r="M424" s="134" t="s">
        <v>62</v>
      </c>
      <c r="N424" s="137">
        <f t="shared" si="46"/>
        <v>2343750</v>
      </c>
      <c r="P424">
        <v>383</v>
      </c>
      <c r="Q424">
        <v>38.434196091961361</v>
      </c>
      <c r="R424">
        <v>-37.434196091961361</v>
      </c>
      <c r="S424" s="70">
        <f t="shared" si="40"/>
        <v>-0.97398150340890954</v>
      </c>
      <c r="T424">
        <f t="shared" si="41"/>
        <v>1</v>
      </c>
      <c r="U424" s="134" t="s">
        <v>1160</v>
      </c>
      <c r="Z424">
        <v>382</v>
      </c>
      <c r="AA424">
        <v>20.768440179778239</v>
      </c>
      <c r="AB424">
        <v>-11.768440179778239</v>
      </c>
      <c r="AJ424">
        <v>384</v>
      </c>
      <c r="AK424">
        <v>95.156399032579614</v>
      </c>
      <c r="AL424">
        <v>-9.1563990325796141</v>
      </c>
      <c r="AT424">
        <v>384</v>
      </c>
      <c r="AU424">
        <v>97.066413925217205</v>
      </c>
      <c r="AV424">
        <v>-11.066413925217205</v>
      </c>
      <c r="BD424" s="152">
        <v>11.23977157180884</v>
      </c>
      <c r="BE424" s="152">
        <v>23.9756847126</v>
      </c>
    </row>
    <row r="425" spans="1:57" ht="14.25" customHeight="1">
      <c r="A425" s="134" t="s">
        <v>398</v>
      </c>
      <c r="B425" s="135">
        <v>6528</v>
      </c>
      <c r="C425" s="135">
        <v>487400</v>
      </c>
      <c r="D425" s="145">
        <f t="shared" si="42"/>
        <v>4339230.769230769</v>
      </c>
      <c r="E425" s="141">
        <f t="shared" si="43"/>
        <v>74.662990196078425</v>
      </c>
      <c r="F425" s="135">
        <v>9</v>
      </c>
      <c r="G425" s="135">
        <v>0.13</v>
      </c>
      <c r="H425" s="135">
        <v>564100</v>
      </c>
      <c r="I425" s="134" t="s">
        <v>1815</v>
      </c>
      <c r="J425" s="138">
        <f t="shared" si="44"/>
        <v>0.13</v>
      </c>
      <c r="K425" s="140">
        <f t="shared" si="45"/>
        <v>4339230.769230769</v>
      </c>
      <c r="L425" s="134" t="s">
        <v>1354</v>
      </c>
      <c r="M425" s="134" t="s">
        <v>78</v>
      </c>
      <c r="N425" s="137">
        <f t="shared" si="46"/>
        <v>4339230.769230769</v>
      </c>
      <c r="P425">
        <v>384</v>
      </c>
      <c r="Q425">
        <v>101.97971078779014</v>
      </c>
      <c r="R425">
        <v>-15.97971078779014</v>
      </c>
      <c r="S425" s="70">
        <f t="shared" si="40"/>
        <v>-0.1566950000578288</v>
      </c>
      <c r="T425">
        <f t="shared" si="41"/>
        <v>86</v>
      </c>
      <c r="U425" s="134" t="s">
        <v>2060</v>
      </c>
      <c r="Z425">
        <v>383</v>
      </c>
      <c r="AA425">
        <v>23.831819825922516</v>
      </c>
      <c r="AB425">
        <v>-22.831819825922516</v>
      </c>
      <c r="AJ425">
        <v>385</v>
      </c>
      <c r="AK425">
        <v>23.99887832468184</v>
      </c>
      <c r="AL425">
        <v>-12.99887832468184</v>
      </c>
      <c r="AT425">
        <v>385</v>
      </c>
      <c r="AU425">
        <v>15.08624907573537</v>
      </c>
      <c r="AV425">
        <v>-4.0862490757353704</v>
      </c>
      <c r="BD425" s="152">
        <v>3.7178337984236109</v>
      </c>
      <c r="BE425" s="152">
        <v>15.491195339279999</v>
      </c>
    </row>
    <row r="426" spans="1:57" ht="14.25" customHeight="1">
      <c r="A426" s="134" t="s">
        <v>398</v>
      </c>
      <c r="B426" s="135">
        <v>60384</v>
      </c>
      <c r="C426" s="135">
        <v>8292000</v>
      </c>
      <c r="D426" s="145">
        <f t="shared" si="42"/>
        <v>373225.3698603884</v>
      </c>
      <c r="E426" s="141">
        <f t="shared" si="43"/>
        <v>137.32114467408584</v>
      </c>
      <c r="F426" s="135">
        <v>1</v>
      </c>
      <c r="G426" s="135">
        <v>4.1154758600000001</v>
      </c>
      <c r="H426" s="135">
        <v>1536000</v>
      </c>
      <c r="I426" s="134" t="s">
        <v>1815</v>
      </c>
      <c r="J426" s="138">
        <f t="shared" si="44"/>
        <v>4.1154758600000001</v>
      </c>
      <c r="K426" s="140">
        <f t="shared" si="45"/>
        <v>373225.3698603884</v>
      </c>
      <c r="L426" s="134" t="s">
        <v>2074</v>
      </c>
      <c r="M426" s="134" t="s">
        <v>50</v>
      </c>
      <c r="N426" s="137">
        <f t="shared" si="46"/>
        <v>373225.3698603884</v>
      </c>
      <c r="P426">
        <v>385</v>
      </c>
      <c r="Q426">
        <v>16.320675856311382</v>
      </c>
      <c r="R426">
        <v>-5.3206758563113823</v>
      </c>
      <c r="S426" s="70">
        <f t="shared" ref="S426:S489" si="47">R426/Q426</f>
        <v>-0.32600830401602637</v>
      </c>
      <c r="T426">
        <f t="shared" ref="T426:T489" si="48">R426+Q426</f>
        <v>11</v>
      </c>
      <c r="U426" s="134" t="s">
        <v>2061</v>
      </c>
      <c r="Z426">
        <v>384</v>
      </c>
      <c r="AA426">
        <v>100.70764948298775</v>
      </c>
      <c r="AB426">
        <v>-14.707649482987748</v>
      </c>
      <c r="AJ426">
        <v>386</v>
      </c>
      <c r="AK426">
        <v>40.414536673226365</v>
      </c>
      <c r="AL426">
        <v>8.5854633267736347</v>
      </c>
      <c r="AT426">
        <v>386</v>
      </c>
      <c r="AU426">
        <v>51.828050452729613</v>
      </c>
      <c r="AV426">
        <v>-2.8280504527296131</v>
      </c>
      <c r="BD426" s="152">
        <v>31.717641214562537</v>
      </c>
      <c r="BE426" s="152">
        <v>33.10860860324</v>
      </c>
    </row>
    <row r="427" spans="1:57" ht="14.25" customHeight="1">
      <c r="A427" s="134" t="s">
        <v>398</v>
      </c>
      <c r="B427" s="135">
        <v>15144</v>
      </c>
      <c r="C427" s="135">
        <v>1810500</v>
      </c>
      <c r="D427" s="145">
        <f t="shared" si="42"/>
        <v>996956.52173913037</v>
      </c>
      <c r="E427" s="141">
        <f t="shared" si="43"/>
        <v>119.55229793977813</v>
      </c>
      <c r="F427" s="135">
        <v>18</v>
      </c>
      <c r="G427" s="135">
        <v>0.23</v>
      </c>
      <c r="H427" s="135">
        <v>229300</v>
      </c>
      <c r="I427" s="134" t="s">
        <v>1815</v>
      </c>
      <c r="J427" s="138">
        <f t="shared" si="44"/>
        <v>0.23</v>
      </c>
      <c r="K427" s="140">
        <f t="shared" si="45"/>
        <v>996956.52173913037</v>
      </c>
      <c r="L427" s="134" t="s">
        <v>1470</v>
      </c>
      <c r="M427" s="134" t="s">
        <v>27</v>
      </c>
      <c r="N427" s="137">
        <f t="shared" si="46"/>
        <v>996956.52173913037</v>
      </c>
      <c r="P427">
        <v>386</v>
      </c>
      <c r="Q427">
        <v>45.714090472572956</v>
      </c>
      <c r="R427">
        <v>3.2859095274270445</v>
      </c>
      <c r="S427" s="70">
        <f t="shared" si="47"/>
        <v>7.1879577903851966E-2</v>
      </c>
      <c r="T427">
        <f t="shared" si="48"/>
        <v>49</v>
      </c>
      <c r="U427" s="134" t="s">
        <v>2062</v>
      </c>
      <c r="Z427">
        <v>385</v>
      </c>
      <c r="AA427">
        <v>17.792382838151109</v>
      </c>
      <c r="AB427">
        <v>-6.7923828381511093</v>
      </c>
      <c r="AJ427">
        <v>387</v>
      </c>
      <c r="AK427">
        <v>25.215966231226069</v>
      </c>
      <c r="AL427">
        <v>-7.2159662312260693</v>
      </c>
      <c r="AT427">
        <v>387</v>
      </c>
      <c r="AU427">
        <v>23.100014639323994</v>
      </c>
      <c r="AV427">
        <v>-5.1000146393239945</v>
      </c>
      <c r="BD427" s="152">
        <v>8.555125840018972</v>
      </c>
      <c r="BE427" s="152">
        <v>20.95402305516</v>
      </c>
    </row>
    <row r="428" spans="1:57" ht="14.25" customHeight="1">
      <c r="A428" s="134" t="s">
        <v>398</v>
      </c>
      <c r="B428" s="135">
        <v>245314</v>
      </c>
      <c r="C428" s="135">
        <v>25502800</v>
      </c>
      <c r="D428" s="145">
        <f t="shared" si="42"/>
        <v>14102558.139534883</v>
      </c>
      <c r="E428" s="141">
        <f t="shared" si="43"/>
        <v>103.959822920828</v>
      </c>
      <c r="F428" s="135">
        <v>142</v>
      </c>
      <c r="G428" s="135">
        <v>1.72</v>
      </c>
      <c r="H428" s="135">
        <v>24256400</v>
      </c>
      <c r="I428" s="134" t="s">
        <v>1815</v>
      </c>
      <c r="J428" s="138">
        <f t="shared" si="44"/>
        <v>1.72</v>
      </c>
      <c r="K428" s="140">
        <f t="shared" si="45"/>
        <v>14102558.139534883</v>
      </c>
      <c r="L428" s="134" t="s">
        <v>2075</v>
      </c>
      <c r="M428" s="134" t="s">
        <v>7</v>
      </c>
      <c r="N428" s="137">
        <f t="shared" si="46"/>
        <v>14102558.139534883</v>
      </c>
      <c r="P428">
        <v>387</v>
      </c>
      <c r="Q428">
        <v>21.357695079409631</v>
      </c>
      <c r="R428">
        <v>-3.3576950794096305</v>
      </c>
      <c r="S428" s="70">
        <f t="shared" si="47"/>
        <v>-0.15721242703978355</v>
      </c>
      <c r="T428">
        <f t="shared" si="48"/>
        <v>18</v>
      </c>
      <c r="U428" s="134" t="s">
        <v>2063</v>
      </c>
      <c r="Z428">
        <v>386</v>
      </c>
      <c r="AA428">
        <v>37.851014642984616</v>
      </c>
      <c r="AB428">
        <v>11.148985357015384</v>
      </c>
      <c r="AJ428">
        <v>388</v>
      </c>
      <c r="AK428">
        <v>371.7896851495201</v>
      </c>
      <c r="AL428">
        <v>35.210314850479904</v>
      </c>
      <c r="AT428">
        <v>388</v>
      </c>
      <c r="AU428">
        <v>177.04806387902539</v>
      </c>
      <c r="AV428">
        <v>229.95193612097461</v>
      </c>
      <c r="BD428" s="152">
        <v>2.3405920515490082</v>
      </c>
      <c r="BE428" s="152">
        <v>15.991070194599999</v>
      </c>
    </row>
    <row r="429" spans="1:57" ht="14.25" customHeight="1">
      <c r="A429" s="134" t="s">
        <v>398</v>
      </c>
      <c r="B429" s="135">
        <v>16696</v>
      </c>
      <c r="C429" s="135">
        <v>1920100</v>
      </c>
      <c r="D429" s="145">
        <f t="shared" si="42"/>
        <v>2863636.3636363638</v>
      </c>
      <c r="E429" s="141">
        <f t="shared" si="43"/>
        <v>115.00359367513177</v>
      </c>
      <c r="F429" s="135">
        <v>21</v>
      </c>
      <c r="G429" s="135">
        <v>0.44</v>
      </c>
      <c r="H429" s="135">
        <v>1260000</v>
      </c>
      <c r="I429" s="134" t="s">
        <v>1815</v>
      </c>
      <c r="J429" s="138">
        <f t="shared" si="44"/>
        <v>0.44</v>
      </c>
      <c r="K429" s="140">
        <f t="shared" si="45"/>
        <v>2863636.3636363638</v>
      </c>
      <c r="L429" s="134" t="s">
        <v>2076</v>
      </c>
      <c r="M429" s="134" t="s">
        <v>13</v>
      </c>
      <c r="N429" s="137">
        <f t="shared" si="46"/>
        <v>2863636.3636363638</v>
      </c>
      <c r="P429">
        <v>388</v>
      </c>
      <c r="Q429">
        <v>306.01776283303832</v>
      </c>
      <c r="R429">
        <v>100.98223716696168</v>
      </c>
      <c r="S429" s="70">
        <f t="shared" si="47"/>
        <v>0.32998815569427276</v>
      </c>
      <c r="T429">
        <f t="shared" si="48"/>
        <v>407</v>
      </c>
      <c r="U429" s="134" t="s">
        <v>1037</v>
      </c>
      <c r="Z429">
        <v>387</v>
      </c>
      <c r="AA429">
        <v>25.131837479823211</v>
      </c>
      <c r="AB429">
        <v>-7.1318374798232114</v>
      </c>
      <c r="AJ429">
        <v>389</v>
      </c>
      <c r="AK429">
        <v>22.870690752180842</v>
      </c>
      <c r="AL429">
        <v>-11.870690752180842</v>
      </c>
      <c r="AT429">
        <v>389</v>
      </c>
      <c r="AU429">
        <v>16.656158886962977</v>
      </c>
      <c r="AV429">
        <v>-5.6561588869629773</v>
      </c>
      <c r="BD429" s="152">
        <v>6.4908037585738185</v>
      </c>
      <c r="BE429" s="152">
        <v>16.946323853919999</v>
      </c>
    </row>
    <row r="430" spans="1:57" ht="14.25" customHeight="1">
      <c r="A430" s="134" t="s">
        <v>398</v>
      </c>
      <c r="B430" s="135">
        <v>32441</v>
      </c>
      <c r="C430" s="135">
        <v>7381300</v>
      </c>
      <c r="D430" s="145">
        <f t="shared" si="42"/>
        <v>1050691.2442396313</v>
      </c>
      <c r="E430" s="141">
        <f t="shared" si="43"/>
        <v>227.52997749761104</v>
      </c>
      <c r="F430" s="135">
        <v>32</v>
      </c>
      <c r="G430" s="135">
        <v>2.17</v>
      </c>
      <c r="H430" s="135">
        <v>2280000</v>
      </c>
      <c r="I430" s="134" t="s">
        <v>1815</v>
      </c>
      <c r="J430" s="138">
        <f t="shared" si="44"/>
        <v>2.17</v>
      </c>
      <c r="K430" s="140">
        <f t="shared" si="45"/>
        <v>1050691.2442396313</v>
      </c>
      <c r="L430" s="134" t="s">
        <v>2077</v>
      </c>
      <c r="M430" s="134" t="s">
        <v>49</v>
      </c>
      <c r="N430" s="137">
        <f t="shared" si="46"/>
        <v>1050691.2442396313</v>
      </c>
      <c r="P430">
        <v>389</v>
      </c>
      <c r="Q430">
        <v>16.512917568130614</v>
      </c>
      <c r="R430">
        <v>-5.5129175681306144</v>
      </c>
      <c r="S430" s="70">
        <f t="shared" si="47"/>
        <v>-0.3338548469938688</v>
      </c>
      <c r="T430">
        <f t="shared" si="48"/>
        <v>11</v>
      </c>
      <c r="U430" s="134" t="s">
        <v>1699</v>
      </c>
      <c r="Z430">
        <v>388</v>
      </c>
      <c r="AA430">
        <v>320.45515396313914</v>
      </c>
      <c r="AB430">
        <v>86.544846036860861</v>
      </c>
      <c r="AJ430">
        <v>390</v>
      </c>
      <c r="AK430">
        <v>304.89980381062139</v>
      </c>
      <c r="AL430">
        <v>-72.899803810621393</v>
      </c>
      <c r="AT430">
        <v>390</v>
      </c>
      <c r="AU430">
        <v>184.41645856833321</v>
      </c>
      <c r="AV430">
        <v>47.583541431666788</v>
      </c>
      <c r="BD430" s="152">
        <v>16.563873895297238</v>
      </c>
      <c r="BE430" s="152">
        <v>23.497083198679999</v>
      </c>
    </row>
    <row r="431" spans="1:57" ht="14.25" customHeight="1">
      <c r="A431" s="134" t="s">
        <v>398</v>
      </c>
      <c r="B431" s="135">
        <v>27625</v>
      </c>
      <c r="C431" s="135">
        <v>2126600</v>
      </c>
      <c r="D431" s="145">
        <f t="shared" si="42"/>
        <v>4200000</v>
      </c>
      <c r="E431" s="141">
        <f t="shared" si="43"/>
        <v>76.980995475113119</v>
      </c>
      <c r="F431" s="135">
        <v>30</v>
      </c>
      <c r="G431" s="135">
        <v>0.45</v>
      </c>
      <c r="H431" s="135">
        <v>1890000</v>
      </c>
      <c r="I431" s="134" t="s">
        <v>1815</v>
      </c>
      <c r="J431" s="138">
        <f t="shared" si="44"/>
        <v>0.45</v>
      </c>
      <c r="K431" s="140">
        <f t="shared" si="45"/>
        <v>4200000</v>
      </c>
      <c r="L431" s="134" t="s">
        <v>2078</v>
      </c>
      <c r="M431" s="134" t="s">
        <v>32</v>
      </c>
      <c r="N431" s="137">
        <f t="shared" si="46"/>
        <v>4200000</v>
      </c>
      <c r="P431">
        <v>390</v>
      </c>
      <c r="Q431">
        <v>271.11035166801014</v>
      </c>
      <c r="R431">
        <v>-39.110351668010139</v>
      </c>
      <c r="S431" s="70">
        <f t="shared" si="47"/>
        <v>-0.1442598979617826</v>
      </c>
      <c r="T431">
        <f t="shared" si="48"/>
        <v>232</v>
      </c>
      <c r="U431" s="134" t="s">
        <v>1157</v>
      </c>
      <c r="Z431">
        <v>389</v>
      </c>
      <c r="AA431">
        <v>16.332053586138496</v>
      </c>
      <c r="AB431">
        <v>-5.3320535861384961</v>
      </c>
      <c r="AJ431">
        <v>391</v>
      </c>
      <c r="AK431">
        <v>23.111568323945598</v>
      </c>
      <c r="AL431">
        <v>-8.1115683239455976</v>
      </c>
      <c r="AT431">
        <v>391</v>
      </c>
      <c r="AU431">
        <v>24.447411082956059</v>
      </c>
      <c r="AV431">
        <v>-9.4474110829560587</v>
      </c>
      <c r="BD431" s="152">
        <v>10.341123899537939</v>
      </c>
      <c r="BE431" s="152">
        <v>19.582485000279998</v>
      </c>
    </row>
    <row r="432" spans="1:57" ht="14.25" customHeight="1">
      <c r="A432" s="134" t="s">
        <v>398</v>
      </c>
      <c r="B432" s="135">
        <v>12720</v>
      </c>
      <c r="C432" s="135">
        <v>3163500</v>
      </c>
      <c r="D432" s="145">
        <f t="shared" si="42"/>
        <v>19246000</v>
      </c>
      <c r="E432" s="141">
        <f t="shared" si="43"/>
        <v>248.70283018867926</v>
      </c>
      <c r="F432" s="135">
        <v>13</v>
      </c>
      <c r="G432" s="135">
        <v>0.15</v>
      </c>
      <c r="H432" s="135">
        <v>2886900</v>
      </c>
      <c r="I432" s="134" t="s">
        <v>1815</v>
      </c>
      <c r="J432" s="138">
        <f t="shared" si="44"/>
        <v>0.15</v>
      </c>
      <c r="K432" s="140">
        <f t="shared" si="45"/>
        <v>19246000</v>
      </c>
      <c r="L432" s="134" t="s">
        <v>2079</v>
      </c>
      <c r="M432" s="134" t="s">
        <v>7</v>
      </c>
      <c r="N432" s="137">
        <f t="shared" si="46"/>
        <v>19246000</v>
      </c>
      <c r="P432">
        <v>391</v>
      </c>
      <c r="Q432">
        <v>20.862178615041909</v>
      </c>
      <c r="R432">
        <v>-5.8621786150419091</v>
      </c>
      <c r="S432" s="70">
        <f t="shared" si="47"/>
        <v>-0.2809955145727302</v>
      </c>
      <c r="T432">
        <f t="shared" si="48"/>
        <v>15</v>
      </c>
      <c r="U432" s="134" t="s">
        <v>2064</v>
      </c>
      <c r="Z432">
        <v>390</v>
      </c>
      <c r="AA432">
        <v>270.66434290665956</v>
      </c>
      <c r="AB432">
        <v>-38.664342906659556</v>
      </c>
      <c r="AJ432">
        <v>392</v>
      </c>
      <c r="AK432">
        <v>25.997019166034448</v>
      </c>
      <c r="AL432">
        <v>22.002980833965552</v>
      </c>
      <c r="AT432">
        <v>392</v>
      </c>
      <c r="AU432">
        <v>23.632076123463897</v>
      </c>
      <c r="AV432">
        <v>24.367923876536103</v>
      </c>
      <c r="BD432" s="152">
        <v>47.074759664238847</v>
      </c>
      <c r="BE432" s="152">
        <v>188.31396325567999</v>
      </c>
    </row>
    <row r="433" spans="1:57" ht="14.25" customHeight="1">
      <c r="A433" s="134" t="s">
        <v>398</v>
      </c>
      <c r="B433" s="135">
        <v>10526</v>
      </c>
      <c r="C433" s="135">
        <v>1009000</v>
      </c>
      <c r="D433" s="145">
        <f t="shared" si="42"/>
        <v>1971666.6666666667</v>
      </c>
      <c r="E433" s="141">
        <f t="shared" si="43"/>
        <v>95.857875736272092</v>
      </c>
      <c r="F433" s="135">
        <v>21</v>
      </c>
      <c r="G433" s="135">
        <v>0.6</v>
      </c>
      <c r="H433" s="135">
        <v>1183000</v>
      </c>
      <c r="I433" s="134" t="s">
        <v>1815</v>
      </c>
      <c r="J433" s="138">
        <f t="shared" si="44"/>
        <v>0.6</v>
      </c>
      <c r="K433" s="140">
        <f t="shared" si="45"/>
        <v>1971666.6666666667</v>
      </c>
      <c r="L433" s="134" t="s">
        <v>1067</v>
      </c>
      <c r="M433" s="134" t="s">
        <v>28</v>
      </c>
      <c r="N433" s="137">
        <f t="shared" si="46"/>
        <v>1971666.6666666667</v>
      </c>
      <c r="P433">
        <v>392</v>
      </c>
      <c r="Q433">
        <v>22.099226627076884</v>
      </c>
      <c r="R433">
        <v>25.900773372923116</v>
      </c>
      <c r="S433" s="70">
        <f t="shared" si="47"/>
        <v>1.172021709627993</v>
      </c>
      <c r="T433">
        <f t="shared" si="48"/>
        <v>48</v>
      </c>
      <c r="U433" s="134" t="s">
        <v>1511</v>
      </c>
      <c r="Z433">
        <v>391</v>
      </c>
      <c r="AA433">
        <v>24.27202805713549</v>
      </c>
      <c r="AB433">
        <v>-9.2720280571354898</v>
      </c>
      <c r="AJ433">
        <v>393</v>
      </c>
      <c r="AK433">
        <v>23.642430318660889</v>
      </c>
      <c r="AL433">
        <v>-11.642430318660889</v>
      </c>
      <c r="AT433">
        <v>393</v>
      </c>
      <c r="AU433">
        <v>16.685717858304084</v>
      </c>
      <c r="AV433">
        <v>-4.6857178583040842</v>
      </c>
      <c r="BD433" s="152">
        <v>8.0056669775447649</v>
      </c>
      <c r="BE433" s="152">
        <v>16.69367707352</v>
      </c>
    </row>
    <row r="434" spans="1:57" ht="14.25" customHeight="1">
      <c r="A434" s="134" t="s">
        <v>398</v>
      </c>
      <c r="B434" s="135">
        <v>10080</v>
      </c>
      <c r="C434" s="135">
        <v>1554800</v>
      </c>
      <c r="D434" s="145">
        <f t="shared" si="42"/>
        <v>5156250</v>
      </c>
      <c r="E434" s="141">
        <f t="shared" si="43"/>
        <v>154.24603174603175</v>
      </c>
      <c r="F434" s="135">
        <v>15</v>
      </c>
      <c r="G434" s="135">
        <v>0.16</v>
      </c>
      <c r="H434" s="135">
        <v>825000</v>
      </c>
      <c r="I434" s="134" t="s">
        <v>1815</v>
      </c>
      <c r="J434" s="138">
        <f t="shared" si="44"/>
        <v>0.16</v>
      </c>
      <c r="K434" s="140">
        <f t="shared" si="45"/>
        <v>5156250</v>
      </c>
      <c r="L434" s="134" t="s">
        <v>2080</v>
      </c>
      <c r="M434" s="134" t="s">
        <v>44</v>
      </c>
      <c r="N434" s="137">
        <f t="shared" si="46"/>
        <v>5156250</v>
      </c>
      <c r="P434">
        <v>393</v>
      </c>
      <c r="Q434">
        <v>16.977557784216291</v>
      </c>
      <c r="R434">
        <v>-4.977557784216291</v>
      </c>
      <c r="S434" s="70">
        <f t="shared" si="47"/>
        <v>-0.29318455854963021</v>
      </c>
      <c r="T434">
        <f t="shared" si="48"/>
        <v>12</v>
      </c>
      <c r="U434" s="134" t="s">
        <v>1054</v>
      </c>
      <c r="Z434">
        <v>392</v>
      </c>
      <c r="AA434">
        <v>22.480287699955809</v>
      </c>
      <c r="AB434">
        <v>25.519712300044191</v>
      </c>
      <c r="AJ434">
        <v>394</v>
      </c>
      <c r="AK434">
        <v>59.578908683402773</v>
      </c>
      <c r="AL434">
        <v>116.42109131659723</v>
      </c>
      <c r="AT434">
        <v>394</v>
      </c>
      <c r="AU434">
        <v>205.06504221516997</v>
      </c>
      <c r="AV434">
        <v>-29.065042215169967</v>
      </c>
      <c r="BD434" s="152">
        <v>2.6887538354345342</v>
      </c>
      <c r="BE434" s="152">
        <v>15.14172026152</v>
      </c>
    </row>
    <row r="435" spans="1:57" ht="14.25" customHeight="1">
      <c r="A435" s="134" t="s">
        <v>398</v>
      </c>
      <c r="B435" s="135">
        <v>18216</v>
      </c>
      <c r="C435" s="135">
        <v>2955800</v>
      </c>
      <c r="D435" s="145">
        <f t="shared" si="42"/>
        <v>3181818.1818181816</v>
      </c>
      <c r="E435" s="141">
        <f t="shared" si="43"/>
        <v>162.26394378568293</v>
      </c>
      <c r="F435" s="135">
        <v>10</v>
      </c>
      <c r="G435" s="135">
        <v>0.22</v>
      </c>
      <c r="H435" s="135">
        <v>700000</v>
      </c>
      <c r="I435" s="134" t="s">
        <v>1815</v>
      </c>
      <c r="J435" s="138">
        <f t="shared" si="44"/>
        <v>0.22</v>
      </c>
      <c r="K435" s="140">
        <f t="shared" si="45"/>
        <v>3181818.1818181816</v>
      </c>
      <c r="L435" s="134" t="s">
        <v>2081</v>
      </c>
      <c r="M435" s="134" t="s">
        <v>77</v>
      </c>
      <c r="N435" s="137">
        <f t="shared" si="46"/>
        <v>3181818.1818181816</v>
      </c>
      <c r="P435">
        <v>394</v>
      </c>
      <c r="Q435">
        <v>139.64201699729003</v>
      </c>
      <c r="R435">
        <v>36.357983002709972</v>
      </c>
      <c r="S435" s="70">
        <f t="shared" si="47"/>
        <v>0.26036563911430438</v>
      </c>
      <c r="T435">
        <f t="shared" si="48"/>
        <v>176</v>
      </c>
      <c r="U435" s="134" t="s">
        <v>2065</v>
      </c>
      <c r="Z435">
        <v>393</v>
      </c>
      <c r="AA435">
        <v>18.631224337279892</v>
      </c>
      <c r="AB435">
        <v>-6.6312243372798925</v>
      </c>
      <c r="AJ435">
        <v>395</v>
      </c>
      <c r="AK435">
        <v>26.90761258759154</v>
      </c>
      <c r="AL435">
        <v>-6.9076125875915402</v>
      </c>
      <c r="AT435">
        <v>395</v>
      </c>
      <c r="AU435">
        <v>19.68513236688905</v>
      </c>
      <c r="AV435">
        <v>0.3148676331109499</v>
      </c>
      <c r="BD435" s="152">
        <v>301.72686136394407</v>
      </c>
      <c r="BE435" s="152">
        <v>187.92923356196002</v>
      </c>
    </row>
    <row r="436" spans="1:57" ht="14.25" customHeight="1">
      <c r="A436" s="134" t="s">
        <v>398</v>
      </c>
      <c r="B436" s="135">
        <v>7325</v>
      </c>
      <c r="C436" s="135">
        <v>829600</v>
      </c>
      <c r="D436" s="145">
        <f t="shared" si="42"/>
        <v>1281088.6907555137</v>
      </c>
      <c r="E436" s="141">
        <f t="shared" si="43"/>
        <v>113.25597269624573</v>
      </c>
      <c r="F436" s="135">
        <v>13</v>
      </c>
      <c r="G436" s="135">
        <v>0.21310000000000001</v>
      </c>
      <c r="H436" s="135">
        <v>273000</v>
      </c>
      <c r="I436" s="134" t="s">
        <v>1815</v>
      </c>
      <c r="J436" s="138">
        <f t="shared" si="44"/>
        <v>0.21310000000000001</v>
      </c>
      <c r="K436" s="140">
        <f t="shared" si="45"/>
        <v>1281088.6907555137</v>
      </c>
      <c r="L436" s="134" t="s">
        <v>2082</v>
      </c>
      <c r="M436" s="134" t="s">
        <v>10</v>
      </c>
      <c r="N436" s="137">
        <f t="shared" si="46"/>
        <v>1281088.6907555137</v>
      </c>
      <c r="P436">
        <v>395</v>
      </c>
      <c r="Q436">
        <v>20.496289319019386</v>
      </c>
      <c r="R436">
        <v>-0.496289319019386</v>
      </c>
      <c r="S436" s="70">
        <f t="shared" si="47"/>
        <v>-2.4213617952731466E-2</v>
      </c>
      <c r="T436">
        <f t="shared" si="48"/>
        <v>20</v>
      </c>
      <c r="U436" s="134" t="s">
        <v>2066</v>
      </c>
      <c r="Z436">
        <v>394</v>
      </c>
      <c r="AA436">
        <v>138.42156138136872</v>
      </c>
      <c r="AB436">
        <v>37.578438618631282</v>
      </c>
      <c r="AJ436">
        <v>396</v>
      </c>
      <c r="AK436">
        <v>23.472249679206705</v>
      </c>
      <c r="AL436">
        <v>-14.472249679206705</v>
      </c>
      <c r="AT436">
        <v>396</v>
      </c>
      <c r="AU436">
        <v>15.462304877797216</v>
      </c>
      <c r="AV436">
        <v>-6.4623048777972159</v>
      </c>
      <c r="BD436" s="152">
        <v>21.803760094069961</v>
      </c>
      <c r="BE436" s="152">
        <v>25.808513177319998</v>
      </c>
    </row>
    <row r="437" spans="1:57" ht="14.25" customHeight="1">
      <c r="A437" s="134" t="s">
        <v>398</v>
      </c>
      <c r="B437" s="135">
        <v>6319</v>
      </c>
      <c r="C437" s="135">
        <v>620100</v>
      </c>
      <c r="D437" s="145">
        <f t="shared" si="42"/>
        <v>4478571.4285714282</v>
      </c>
      <c r="E437" s="141">
        <f t="shared" si="43"/>
        <v>98.132615920240539</v>
      </c>
      <c r="F437" s="135">
        <v>11</v>
      </c>
      <c r="G437" s="135">
        <v>0.14000000000000001</v>
      </c>
      <c r="H437" s="135">
        <v>627000</v>
      </c>
      <c r="I437" s="134" t="s">
        <v>1815</v>
      </c>
      <c r="J437" s="138">
        <f t="shared" si="44"/>
        <v>0.14000000000000001</v>
      </c>
      <c r="K437" s="140">
        <f t="shared" si="45"/>
        <v>4478571.4285714282</v>
      </c>
      <c r="L437" s="134" t="s">
        <v>1721</v>
      </c>
      <c r="M437" s="134" t="s">
        <v>13</v>
      </c>
      <c r="N437" s="137">
        <f t="shared" si="46"/>
        <v>4478571.4285714282</v>
      </c>
      <c r="P437">
        <v>396</v>
      </c>
      <c r="Q437">
        <v>16.217670491795367</v>
      </c>
      <c r="R437">
        <v>-7.2176704917953671</v>
      </c>
      <c r="S437" s="70">
        <f t="shared" si="47"/>
        <v>-0.4450497681184753</v>
      </c>
      <c r="T437">
        <f t="shared" si="48"/>
        <v>9</v>
      </c>
      <c r="U437" s="134" t="s">
        <v>1738</v>
      </c>
      <c r="Z437">
        <v>395</v>
      </c>
      <c r="AA437">
        <v>17.234961421010745</v>
      </c>
      <c r="AB437">
        <v>2.7650385789892553</v>
      </c>
      <c r="AJ437">
        <v>397</v>
      </c>
      <c r="AK437">
        <v>24.543710371889638</v>
      </c>
      <c r="AL437">
        <v>-6.5437103718896381</v>
      </c>
      <c r="AT437">
        <v>397</v>
      </c>
      <c r="AU437">
        <v>18.42805500235481</v>
      </c>
      <c r="AV437">
        <v>-0.4280550023548102</v>
      </c>
      <c r="BD437" s="152">
        <v>7.8875589977605891</v>
      </c>
      <c r="BE437" s="152">
        <v>18.423565792759998</v>
      </c>
    </row>
    <row r="438" spans="1:57" ht="14.25" customHeight="1">
      <c r="A438" s="134" t="s">
        <v>398</v>
      </c>
      <c r="B438" s="135">
        <v>7056</v>
      </c>
      <c r="C438" s="135">
        <v>776200</v>
      </c>
      <c r="D438" s="145">
        <f t="shared" si="42"/>
        <v>2666666.6666666665</v>
      </c>
      <c r="E438" s="141">
        <f t="shared" si="43"/>
        <v>110.00566893424036</v>
      </c>
      <c r="F438" s="135">
        <v>12</v>
      </c>
      <c r="G438" s="135">
        <v>0.27</v>
      </c>
      <c r="H438" s="135">
        <v>720000</v>
      </c>
      <c r="I438" s="134" t="s">
        <v>1815</v>
      </c>
      <c r="J438" s="138">
        <f t="shared" si="44"/>
        <v>0.27</v>
      </c>
      <c r="K438" s="140">
        <f t="shared" si="45"/>
        <v>2666666.6666666665</v>
      </c>
      <c r="L438" s="134" t="s">
        <v>1684</v>
      </c>
      <c r="M438" s="134" t="s">
        <v>13</v>
      </c>
      <c r="N438" s="137">
        <f t="shared" si="46"/>
        <v>2666666.6666666665</v>
      </c>
      <c r="P438">
        <v>397</v>
      </c>
      <c r="Q438">
        <v>18.442837405810167</v>
      </c>
      <c r="R438">
        <v>-0.44283740581016673</v>
      </c>
      <c r="S438" s="70">
        <f t="shared" si="47"/>
        <v>-2.40113490167547E-2</v>
      </c>
      <c r="T438">
        <f t="shared" si="48"/>
        <v>18</v>
      </c>
      <c r="U438" s="134" t="s">
        <v>1708</v>
      </c>
      <c r="Z438">
        <v>396</v>
      </c>
      <c r="AA438">
        <v>12.413173962711431</v>
      </c>
      <c r="AB438">
        <v>-3.413173962711431</v>
      </c>
      <c r="AJ438">
        <v>398</v>
      </c>
      <c r="AK438">
        <v>25.889068760410527</v>
      </c>
      <c r="AL438">
        <v>-9.8890687604105274</v>
      </c>
      <c r="AT438">
        <v>398</v>
      </c>
      <c r="AU438">
        <v>16.886883079931053</v>
      </c>
      <c r="AV438">
        <v>-0.88688307993105298</v>
      </c>
      <c r="BD438" s="152">
        <v>21.296409293953591</v>
      </c>
      <c r="BE438" s="152">
        <v>31.308889456080003</v>
      </c>
    </row>
    <row r="439" spans="1:57" ht="14.25" customHeight="1">
      <c r="A439" s="134" t="s">
        <v>398</v>
      </c>
      <c r="B439" s="135">
        <v>9475</v>
      </c>
      <c r="C439" s="135">
        <v>703800</v>
      </c>
      <c r="D439" s="145">
        <f t="shared" si="42"/>
        <v>2740540.5405405406</v>
      </c>
      <c r="E439" s="141">
        <f t="shared" si="43"/>
        <v>74.2796833773087</v>
      </c>
      <c r="F439" s="135">
        <v>12</v>
      </c>
      <c r="G439" s="135">
        <v>0.37</v>
      </c>
      <c r="H439" s="135">
        <v>1014000</v>
      </c>
      <c r="I439" s="134" t="s">
        <v>1815</v>
      </c>
      <c r="J439" s="138">
        <f t="shared" si="44"/>
        <v>0.37</v>
      </c>
      <c r="K439" s="140">
        <f t="shared" si="45"/>
        <v>2740540.5405405406</v>
      </c>
      <c r="L439" s="134" t="s">
        <v>1057</v>
      </c>
      <c r="M439" s="134" t="s">
        <v>28</v>
      </c>
      <c r="N439" s="137">
        <f t="shared" si="46"/>
        <v>2740540.5405405406</v>
      </c>
      <c r="P439">
        <v>398</v>
      </c>
      <c r="Q439">
        <v>18.392379263416025</v>
      </c>
      <c r="R439">
        <v>-2.392379263416025</v>
      </c>
      <c r="S439" s="70">
        <f t="shared" si="47"/>
        <v>-0.13007448515237324</v>
      </c>
      <c r="T439">
        <f t="shared" si="48"/>
        <v>16</v>
      </c>
      <c r="U439" s="134" t="s">
        <v>1343</v>
      </c>
      <c r="Z439">
        <v>397</v>
      </c>
      <c r="AA439">
        <v>14.49790705970466</v>
      </c>
      <c r="AB439">
        <v>3.5020929402953396</v>
      </c>
      <c r="AJ439">
        <v>399</v>
      </c>
      <c r="AK439">
        <v>26.048242691840311</v>
      </c>
      <c r="AL439">
        <v>-17.048242691840311</v>
      </c>
      <c r="AT439">
        <v>399</v>
      </c>
      <c r="AU439">
        <v>17.215316094832225</v>
      </c>
      <c r="AV439">
        <v>-8.2153160948322252</v>
      </c>
      <c r="BD439" s="152">
        <v>10.598907403240792</v>
      </c>
      <c r="BE439" s="152">
        <v>18.621494767400002</v>
      </c>
    </row>
    <row r="440" spans="1:57" ht="14.25" customHeight="1">
      <c r="A440" s="134" t="s">
        <v>398</v>
      </c>
      <c r="B440" s="135">
        <v>11040</v>
      </c>
      <c r="C440" s="135">
        <v>1424000</v>
      </c>
      <c r="D440" s="145">
        <f t="shared" si="42"/>
        <v>3384615.3846153845</v>
      </c>
      <c r="E440" s="141">
        <f t="shared" si="43"/>
        <v>128.98550724637681</v>
      </c>
      <c r="F440" s="135">
        <v>16</v>
      </c>
      <c r="G440" s="135">
        <v>0.26</v>
      </c>
      <c r="H440" s="135">
        <v>880000</v>
      </c>
      <c r="I440" s="134" t="s">
        <v>1815</v>
      </c>
      <c r="J440" s="138">
        <f t="shared" si="44"/>
        <v>0.26</v>
      </c>
      <c r="K440" s="140">
        <f t="shared" si="45"/>
        <v>3384615.3846153845</v>
      </c>
      <c r="L440" s="134" t="s">
        <v>2083</v>
      </c>
      <c r="M440" s="134" t="s">
        <v>78</v>
      </c>
      <c r="N440" s="137">
        <f t="shared" si="46"/>
        <v>3384615.3846153845</v>
      </c>
      <c r="P440">
        <v>399</v>
      </c>
      <c r="Q440">
        <v>18.662354985937245</v>
      </c>
      <c r="R440">
        <v>-9.6623549859372453</v>
      </c>
      <c r="S440" s="70">
        <f t="shared" si="47"/>
        <v>-0.51774575037385029</v>
      </c>
      <c r="T440">
        <f t="shared" si="48"/>
        <v>9</v>
      </c>
      <c r="U440" s="134" t="s">
        <v>2067</v>
      </c>
      <c r="Z440">
        <v>398</v>
      </c>
      <c r="AA440">
        <v>16.52358843283524</v>
      </c>
      <c r="AB440">
        <v>-0.52358843283523981</v>
      </c>
      <c r="AJ440">
        <v>400</v>
      </c>
      <c r="AK440">
        <v>27.125630073459462</v>
      </c>
      <c r="AL440">
        <v>-5.1256300734594618</v>
      </c>
      <c r="AT440">
        <v>400</v>
      </c>
      <c r="AU440">
        <v>23.079487575892674</v>
      </c>
      <c r="AV440">
        <v>-1.0794875758926743</v>
      </c>
      <c r="BD440" s="152">
        <v>27.113484054802026</v>
      </c>
      <c r="BE440" s="152">
        <v>30.976020764840001</v>
      </c>
    </row>
    <row r="441" spans="1:57" ht="14.25" customHeight="1">
      <c r="A441" s="134" t="s">
        <v>398</v>
      </c>
      <c r="B441" s="135">
        <v>31860</v>
      </c>
      <c r="C441" s="135">
        <v>2756200</v>
      </c>
      <c r="D441" s="145">
        <f t="shared" si="42"/>
        <v>1188811.1888111888</v>
      </c>
      <c r="E441" s="141">
        <f t="shared" si="43"/>
        <v>86.509730069052097</v>
      </c>
      <c r="F441" s="135">
        <v>34</v>
      </c>
      <c r="G441" s="135">
        <v>1.43</v>
      </c>
      <c r="H441" s="135">
        <v>1700000</v>
      </c>
      <c r="I441" s="134" t="s">
        <v>1815</v>
      </c>
      <c r="J441" s="138">
        <f t="shared" si="44"/>
        <v>1.43</v>
      </c>
      <c r="K441" s="140">
        <f t="shared" si="45"/>
        <v>1188811.1888111888</v>
      </c>
      <c r="L441" s="134" t="s">
        <v>1395</v>
      </c>
      <c r="M441" s="134" t="s">
        <v>69</v>
      </c>
      <c r="N441" s="137">
        <f t="shared" si="46"/>
        <v>1188811.1888111888</v>
      </c>
      <c r="P441">
        <v>400</v>
      </c>
      <c r="Q441">
        <v>22.456838396591628</v>
      </c>
      <c r="R441">
        <v>-0.45683839659162828</v>
      </c>
      <c r="S441" s="70">
        <f t="shared" si="47"/>
        <v>-2.0342952490630409E-2</v>
      </c>
      <c r="T441">
        <f t="shared" si="48"/>
        <v>22</v>
      </c>
      <c r="U441" s="134" t="s">
        <v>2068</v>
      </c>
      <c r="Z441">
        <v>399</v>
      </c>
      <c r="AA441">
        <v>5.2694388426198842</v>
      </c>
      <c r="AB441">
        <v>3.7305611573801158</v>
      </c>
      <c r="AJ441">
        <v>401</v>
      </c>
      <c r="AK441">
        <v>34.096686267220782</v>
      </c>
      <c r="AL441">
        <v>1.9033137327792176</v>
      </c>
      <c r="AT441">
        <v>401</v>
      </c>
      <c r="AU441">
        <v>38.51501819371056</v>
      </c>
      <c r="AV441">
        <v>-2.51501819371056</v>
      </c>
      <c r="BD441" s="152">
        <v>27.212078542274032</v>
      </c>
      <c r="BE441" s="152">
        <v>35.592686780240001</v>
      </c>
    </row>
    <row r="442" spans="1:57" ht="14.25" customHeight="1">
      <c r="A442" s="134" t="s">
        <v>398</v>
      </c>
      <c r="B442" s="135">
        <v>10208</v>
      </c>
      <c r="C442" s="135">
        <v>804000</v>
      </c>
      <c r="D442" s="145">
        <f t="shared" si="42"/>
        <v>1478561.5491009681</v>
      </c>
      <c r="E442" s="141">
        <f t="shared" si="43"/>
        <v>78.761755485893417</v>
      </c>
      <c r="F442" s="135">
        <v>12</v>
      </c>
      <c r="G442" s="135">
        <v>0.14460000000000001</v>
      </c>
      <c r="H442" s="135">
        <v>213800</v>
      </c>
      <c r="I442" s="134" t="s">
        <v>1815</v>
      </c>
      <c r="J442" s="138">
        <f t="shared" si="44"/>
        <v>0.14460000000000001</v>
      </c>
      <c r="K442" s="140">
        <f t="shared" si="45"/>
        <v>1478561.5491009681</v>
      </c>
      <c r="L442" s="134" t="s">
        <v>2084</v>
      </c>
      <c r="M442" s="134" t="s">
        <v>27</v>
      </c>
      <c r="N442" s="137">
        <f t="shared" si="46"/>
        <v>1478561.5491009681</v>
      </c>
      <c r="P442">
        <v>401</v>
      </c>
      <c r="Q442">
        <v>34.848682976370462</v>
      </c>
      <c r="R442">
        <v>1.151317023629538</v>
      </c>
      <c r="S442" s="70">
        <f t="shared" si="47"/>
        <v>3.3037605019684717E-2</v>
      </c>
      <c r="T442">
        <f t="shared" si="48"/>
        <v>36</v>
      </c>
      <c r="U442" s="134" t="s">
        <v>2069</v>
      </c>
      <c r="Z442">
        <v>400</v>
      </c>
      <c r="AA442">
        <v>25.084019355991533</v>
      </c>
      <c r="AB442">
        <v>-3.0840193559915328</v>
      </c>
      <c r="AJ442">
        <v>402</v>
      </c>
      <c r="AK442">
        <v>57.823762088434989</v>
      </c>
      <c r="AL442">
        <v>-13.823762088434989</v>
      </c>
      <c r="AT442">
        <v>402</v>
      </c>
      <c r="AU442">
        <v>67.167514413688906</v>
      </c>
      <c r="AV442">
        <v>-23.167514413688906</v>
      </c>
      <c r="BD442" s="152">
        <v>7.2775056065275434</v>
      </c>
      <c r="BE442" s="152">
        <v>17.700819903319999</v>
      </c>
    </row>
    <row r="443" spans="1:57" ht="14.25" customHeight="1">
      <c r="A443" s="134" t="s">
        <v>398</v>
      </c>
      <c r="B443" s="135">
        <v>66180</v>
      </c>
      <c r="C443" s="135">
        <v>4353400</v>
      </c>
      <c r="D443" s="145">
        <f t="shared" si="42"/>
        <v>1501242.2360248447</v>
      </c>
      <c r="E443" s="141">
        <f t="shared" si="43"/>
        <v>65.781202780296155</v>
      </c>
      <c r="F443" s="135">
        <v>56</v>
      </c>
      <c r="G443" s="135">
        <v>1.61</v>
      </c>
      <c r="H443" s="135">
        <v>2417000</v>
      </c>
      <c r="I443" s="134" t="s">
        <v>1815</v>
      </c>
      <c r="J443" s="138">
        <f t="shared" si="44"/>
        <v>1.61</v>
      </c>
      <c r="K443" s="140">
        <f t="shared" si="45"/>
        <v>1501242.2360248447</v>
      </c>
      <c r="L443" s="134" t="s">
        <v>2085</v>
      </c>
      <c r="M443" s="134" t="s">
        <v>72</v>
      </c>
      <c r="N443" s="137">
        <f t="shared" si="46"/>
        <v>1501242.2360248447</v>
      </c>
      <c r="P443">
        <v>402</v>
      </c>
      <c r="Q443">
        <v>64.12253794660964</v>
      </c>
      <c r="R443">
        <v>-20.12253794660964</v>
      </c>
      <c r="S443" s="70">
        <f t="shared" si="47"/>
        <v>-0.31381381010471343</v>
      </c>
      <c r="T443">
        <f t="shared" si="48"/>
        <v>44</v>
      </c>
      <c r="U443" s="134" t="s">
        <v>2070</v>
      </c>
      <c r="Z443">
        <v>401</v>
      </c>
      <c r="AA443">
        <v>37.878467515536542</v>
      </c>
      <c r="AB443">
        <v>-1.878467515536542</v>
      </c>
      <c r="AJ443">
        <v>403</v>
      </c>
      <c r="AK443">
        <v>21.498662263446985</v>
      </c>
      <c r="AL443">
        <v>-11.498662263446985</v>
      </c>
      <c r="AT443">
        <v>403</v>
      </c>
      <c r="AU443">
        <v>13.331595693625854</v>
      </c>
      <c r="AV443">
        <v>-3.3315956936258537</v>
      </c>
      <c r="BD443" s="152">
        <v>11.63414952169687</v>
      </c>
      <c r="BE443" s="152">
        <v>20.197078190799999</v>
      </c>
    </row>
    <row r="444" spans="1:57" ht="14.25" customHeight="1">
      <c r="A444" s="134" t="s">
        <v>398</v>
      </c>
      <c r="B444" s="135">
        <v>217937</v>
      </c>
      <c r="C444" s="135">
        <v>28805100</v>
      </c>
      <c r="D444" s="145">
        <f t="shared" si="42"/>
        <v>1151428.5714285714</v>
      </c>
      <c r="E444" s="141">
        <f t="shared" si="43"/>
        <v>132.17168264223147</v>
      </c>
      <c r="F444" s="135">
        <v>186</v>
      </c>
      <c r="G444" s="135">
        <v>8.4</v>
      </c>
      <c r="H444" s="135">
        <v>9672000</v>
      </c>
      <c r="I444" s="134" t="s">
        <v>1815</v>
      </c>
      <c r="J444" s="138">
        <f t="shared" si="44"/>
        <v>8.4</v>
      </c>
      <c r="K444" s="140">
        <f t="shared" si="45"/>
        <v>1151428.5714285714</v>
      </c>
      <c r="L444" s="134" t="s">
        <v>2086</v>
      </c>
      <c r="M444" s="134" t="s">
        <v>72</v>
      </c>
      <c r="N444" s="137">
        <f t="shared" si="46"/>
        <v>1151428.5714285714</v>
      </c>
      <c r="P444">
        <v>403</v>
      </c>
      <c r="Q444">
        <v>13.919159097131709</v>
      </c>
      <c r="R444">
        <v>-3.9191590971317094</v>
      </c>
      <c r="S444" s="70">
        <f t="shared" si="47"/>
        <v>-0.28156579501554241</v>
      </c>
      <c r="T444">
        <f t="shared" si="48"/>
        <v>10</v>
      </c>
      <c r="U444" s="134" t="s">
        <v>1407</v>
      </c>
      <c r="Z444">
        <v>402</v>
      </c>
      <c r="AA444">
        <v>55.786191004353135</v>
      </c>
      <c r="AB444">
        <v>-11.786191004353135</v>
      </c>
      <c r="AJ444">
        <v>404</v>
      </c>
      <c r="AK444">
        <v>29.507312355970008</v>
      </c>
      <c r="AL444">
        <v>-8.5073123559700079</v>
      </c>
      <c r="AT444">
        <v>404</v>
      </c>
      <c r="AU444">
        <v>26.275140810881087</v>
      </c>
      <c r="AV444">
        <v>-5.2751408108810871</v>
      </c>
      <c r="BD444" s="152">
        <v>7.1789111190555364</v>
      </c>
      <c r="BE444" s="152">
        <v>18.744841207919997</v>
      </c>
    </row>
    <row r="445" spans="1:57" ht="14.25" customHeight="1">
      <c r="A445" s="134" t="s">
        <v>398</v>
      </c>
      <c r="B445" s="135">
        <v>14880</v>
      </c>
      <c r="C445" s="135">
        <v>1371800</v>
      </c>
      <c r="D445" s="145">
        <f t="shared" si="42"/>
        <v>3072727.2727272729</v>
      </c>
      <c r="E445" s="141">
        <f t="shared" si="43"/>
        <v>92.19086021505376</v>
      </c>
      <c r="F445" s="135">
        <v>16</v>
      </c>
      <c r="G445" s="135">
        <v>0.44</v>
      </c>
      <c r="H445" s="135">
        <v>1352000</v>
      </c>
      <c r="I445" s="134" t="s">
        <v>1815</v>
      </c>
      <c r="J445" s="138">
        <f t="shared" si="44"/>
        <v>0.44</v>
      </c>
      <c r="K445" s="140">
        <f t="shared" si="45"/>
        <v>3072727.2727272729</v>
      </c>
      <c r="L445" s="134" t="s">
        <v>2087</v>
      </c>
      <c r="M445" s="134" t="s">
        <v>28</v>
      </c>
      <c r="N445" s="137">
        <f t="shared" si="46"/>
        <v>3072727.2727272729</v>
      </c>
      <c r="P445">
        <v>404</v>
      </c>
      <c r="Q445">
        <v>25.567941976926075</v>
      </c>
      <c r="R445">
        <v>-4.5679419769260754</v>
      </c>
      <c r="S445" s="70">
        <f t="shared" si="47"/>
        <v>-0.17865896211155513</v>
      </c>
      <c r="T445">
        <f t="shared" si="48"/>
        <v>21</v>
      </c>
      <c r="U445" s="134" t="s">
        <v>1671</v>
      </c>
      <c r="Z445">
        <v>403</v>
      </c>
      <c r="AA445">
        <v>16.668224419049025</v>
      </c>
      <c r="AB445">
        <v>-6.6682244190490252</v>
      </c>
      <c r="AJ445">
        <v>405</v>
      </c>
      <c r="AK445">
        <v>24.811258043867362</v>
      </c>
      <c r="AL445">
        <v>-13.811258043867362</v>
      </c>
      <c r="AT445">
        <v>405</v>
      </c>
      <c r="AU445">
        <v>14.323463398627396</v>
      </c>
      <c r="AV445">
        <v>-3.3234633986273963</v>
      </c>
      <c r="BD445" s="152">
        <v>8.8919903388816639</v>
      </c>
      <c r="BE445" s="152">
        <v>20.799749936040001</v>
      </c>
    </row>
    <row r="446" spans="1:57" ht="14.25" customHeight="1">
      <c r="A446" s="134" t="s">
        <v>398</v>
      </c>
      <c r="B446" s="135">
        <v>26397</v>
      </c>
      <c r="C446" s="135">
        <v>2991800</v>
      </c>
      <c r="D446" s="145">
        <f t="shared" si="42"/>
        <v>427848.10126582277</v>
      </c>
      <c r="E446" s="141">
        <f t="shared" si="43"/>
        <v>113.33863696632193</v>
      </c>
      <c r="F446" s="135">
        <v>26</v>
      </c>
      <c r="G446" s="135">
        <v>3.16</v>
      </c>
      <c r="H446" s="135">
        <v>1352000</v>
      </c>
      <c r="I446" s="134" t="s">
        <v>1815</v>
      </c>
      <c r="J446" s="138">
        <f t="shared" si="44"/>
        <v>3.16</v>
      </c>
      <c r="K446" s="140">
        <f t="shared" si="45"/>
        <v>427848.10126582277</v>
      </c>
      <c r="L446" s="134" t="s">
        <v>2088</v>
      </c>
      <c r="M446" s="134" t="s">
        <v>15</v>
      </c>
      <c r="N446" s="137">
        <f t="shared" si="46"/>
        <v>427848.10126582277</v>
      </c>
      <c r="P446">
        <v>405</v>
      </c>
      <c r="Q446">
        <v>16.380879441554182</v>
      </c>
      <c r="R446">
        <v>-5.3808794415541819</v>
      </c>
      <c r="S446" s="70">
        <f t="shared" si="47"/>
        <v>-0.32848538204269062</v>
      </c>
      <c r="T446">
        <f t="shared" si="48"/>
        <v>11</v>
      </c>
      <c r="U446" s="134" t="s">
        <v>2071</v>
      </c>
      <c r="Z446">
        <v>404</v>
      </c>
      <c r="AA446">
        <v>27.073043319965212</v>
      </c>
      <c r="AB446">
        <v>-6.0730433199652119</v>
      </c>
      <c r="AJ446">
        <v>406</v>
      </c>
      <c r="AK446">
        <v>26.36955389916799</v>
      </c>
      <c r="AL446">
        <v>-14.36955389916799</v>
      </c>
      <c r="AT446">
        <v>406</v>
      </c>
      <c r="AU446">
        <v>24.118156985517633</v>
      </c>
      <c r="AV446">
        <v>-12.118156985517633</v>
      </c>
      <c r="BD446" s="152">
        <v>6.0625339536172866</v>
      </c>
      <c r="BE446" s="152">
        <v>15.183246062839999</v>
      </c>
    </row>
    <row r="447" spans="1:57" ht="14.25" customHeight="1">
      <c r="A447" s="134" t="s">
        <v>398</v>
      </c>
      <c r="B447" s="135">
        <v>129714</v>
      </c>
      <c r="C447" s="135">
        <v>10203700</v>
      </c>
      <c r="D447" s="145">
        <f t="shared" si="42"/>
        <v>4088000</v>
      </c>
      <c r="E447" s="141">
        <f t="shared" si="43"/>
        <v>78.663058729204252</v>
      </c>
      <c r="F447" s="135">
        <v>147</v>
      </c>
      <c r="G447" s="135">
        <v>2.25</v>
      </c>
      <c r="H447" s="135">
        <v>9198000</v>
      </c>
      <c r="I447" s="134" t="s">
        <v>1815</v>
      </c>
      <c r="J447" s="138">
        <f t="shared" si="44"/>
        <v>2.25</v>
      </c>
      <c r="K447" s="140">
        <f t="shared" si="45"/>
        <v>4088000</v>
      </c>
      <c r="L447" s="134" t="s">
        <v>2089</v>
      </c>
      <c r="M447" s="134" t="s">
        <v>32</v>
      </c>
      <c r="N447" s="137">
        <f t="shared" si="46"/>
        <v>4088000</v>
      </c>
      <c r="P447">
        <v>406</v>
      </c>
      <c r="Q447">
        <v>22.578414415690261</v>
      </c>
      <c r="R447">
        <v>-10.578414415690261</v>
      </c>
      <c r="S447" s="70">
        <f t="shared" si="47"/>
        <v>-0.46851892346962493</v>
      </c>
      <c r="T447">
        <f t="shared" si="48"/>
        <v>12</v>
      </c>
      <c r="U447" s="134" t="s">
        <v>2072</v>
      </c>
      <c r="Z447">
        <v>405</v>
      </c>
      <c r="AA447">
        <v>17.229077647579608</v>
      </c>
      <c r="AB447">
        <v>-6.2290776475796079</v>
      </c>
      <c r="AJ447">
        <v>407</v>
      </c>
      <c r="AK447">
        <v>43.530281713979591</v>
      </c>
      <c r="AL447">
        <v>-13.530281713979591</v>
      </c>
      <c r="AT447">
        <v>407</v>
      </c>
      <c r="AU447">
        <v>35.810372315999402</v>
      </c>
      <c r="AV447">
        <v>-5.8103723159994018</v>
      </c>
      <c r="BD447" s="152">
        <v>10.907015176590814</v>
      </c>
      <c r="BE447" s="152">
        <v>17.90866788832</v>
      </c>
    </row>
    <row r="448" spans="1:57" ht="14.25" customHeight="1">
      <c r="A448" s="134" t="s">
        <v>398</v>
      </c>
      <c r="B448" s="135">
        <v>9577</v>
      </c>
      <c r="C448" s="135">
        <v>764400</v>
      </c>
      <c r="D448" s="145">
        <f t="shared" si="42"/>
        <v>579310.3448275862</v>
      </c>
      <c r="E448" s="141">
        <f t="shared" si="43"/>
        <v>79.816226375691755</v>
      </c>
      <c r="F448" s="135">
        <v>10</v>
      </c>
      <c r="G448" s="135">
        <v>0.28999999999999998</v>
      </c>
      <c r="H448" s="135">
        <v>168000</v>
      </c>
      <c r="I448" s="134" t="s">
        <v>1815</v>
      </c>
      <c r="J448" s="138">
        <f t="shared" si="44"/>
        <v>0.28999999999999998</v>
      </c>
      <c r="K448" s="140">
        <f t="shared" si="45"/>
        <v>579310.3448275862</v>
      </c>
      <c r="L448" s="134" t="s">
        <v>2090</v>
      </c>
      <c r="M448" s="134" t="s">
        <v>11</v>
      </c>
      <c r="N448" s="137">
        <f t="shared" si="46"/>
        <v>579310.3448275862</v>
      </c>
      <c r="P448">
        <v>407</v>
      </c>
      <c r="Q448">
        <v>38.87196684031575</v>
      </c>
      <c r="R448">
        <v>-8.8719668403157499</v>
      </c>
      <c r="S448" s="70">
        <f t="shared" si="47"/>
        <v>-0.22823560425335257</v>
      </c>
      <c r="T448">
        <f t="shared" si="48"/>
        <v>30</v>
      </c>
      <c r="U448" s="134" t="s">
        <v>2073</v>
      </c>
      <c r="Z448">
        <v>406</v>
      </c>
      <c r="AA448">
        <v>25.765392733559885</v>
      </c>
      <c r="AB448">
        <v>-13.765392733559885</v>
      </c>
      <c r="AJ448">
        <v>408</v>
      </c>
      <c r="AK448">
        <v>21.994810794393015</v>
      </c>
      <c r="AL448">
        <v>-12.994810794393015</v>
      </c>
      <c r="AT448">
        <v>408</v>
      </c>
      <c r="AU448">
        <v>15.148651348566595</v>
      </c>
      <c r="AV448">
        <v>-6.1486513485665952</v>
      </c>
      <c r="BD448" s="152">
        <v>79.140562662686918</v>
      </c>
      <c r="BE448" s="152">
        <v>87.270451297519998</v>
      </c>
    </row>
    <row r="449" spans="1:57" ht="14.25" customHeight="1">
      <c r="A449" s="134" t="s">
        <v>398</v>
      </c>
      <c r="B449" s="135">
        <v>30360</v>
      </c>
      <c r="C449" s="135">
        <v>3847300</v>
      </c>
      <c r="D449" s="145">
        <f t="shared" si="42"/>
        <v>7999999.9999999991</v>
      </c>
      <c r="E449" s="141">
        <f t="shared" si="43"/>
        <v>126.72266139657444</v>
      </c>
      <c r="F449" s="135">
        <v>36</v>
      </c>
      <c r="G449" s="135">
        <v>0.27</v>
      </c>
      <c r="H449" s="135">
        <v>2160000</v>
      </c>
      <c r="I449" s="134" t="s">
        <v>1815</v>
      </c>
      <c r="J449" s="138">
        <f t="shared" si="44"/>
        <v>0.27</v>
      </c>
      <c r="K449" s="140">
        <f t="shared" si="45"/>
        <v>7999999.9999999991</v>
      </c>
      <c r="L449" s="134" t="s">
        <v>2091</v>
      </c>
      <c r="M449" s="134" t="s">
        <v>77</v>
      </c>
      <c r="N449" s="137">
        <f t="shared" si="46"/>
        <v>7999999.9999999991</v>
      </c>
      <c r="P449">
        <v>408</v>
      </c>
      <c r="Q449">
        <v>15.189271547786893</v>
      </c>
      <c r="R449">
        <v>-6.1892715477868929</v>
      </c>
      <c r="S449" s="70">
        <f t="shared" si="47"/>
        <v>-0.40747652238060633</v>
      </c>
      <c r="T449">
        <f t="shared" si="48"/>
        <v>9</v>
      </c>
      <c r="U449" s="134" t="s">
        <v>1354</v>
      </c>
      <c r="Z449">
        <v>407</v>
      </c>
      <c r="AA449">
        <v>40.828223734825727</v>
      </c>
      <c r="AB449">
        <v>-10.828223734825727</v>
      </c>
      <c r="AJ449">
        <v>409</v>
      </c>
      <c r="AK449">
        <v>55.034408274097629</v>
      </c>
      <c r="AL449">
        <v>-54.034408274097629</v>
      </c>
      <c r="AT449">
        <v>409</v>
      </c>
      <c r="AU449">
        <v>59.368872474860545</v>
      </c>
      <c r="AV449">
        <v>-58.368872474860545</v>
      </c>
      <c r="BD449" s="152">
        <v>6.4086416856804789</v>
      </c>
      <c r="BE449" s="152">
        <v>18.821441762839999</v>
      </c>
    </row>
    <row r="450" spans="1:57" ht="14.25" customHeight="1">
      <c r="A450" s="134" t="s">
        <v>398</v>
      </c>
      <c r="B450" s="135">
        <v>14152</v>
      </c>
      <c r="C450" s="135">
        <v>1012000</v>
      </c>
      <c r="D450" s="145">
        <f t="shared" si="42"/>
        <v>351925.76407135947</v>
      </c>
      <c r="E450" s="141">
        <f t="shared" si="43"/>
        <v>71.509327303561335</v>
      </c>
      <c r="F450" s="135">
        <v>18</v>
      </c>
      <c r="G450" s="135">
        <v>36155</v>
      </c>
      <c r="H450" s="135">
        <v>292100</v>
      </c>
      <c r="I450" s="134" t="s">
        <v>1819</v>
      </c>
      <c r="J450" s="138">
        <f t="shared" si="44"/>
        <v>0.83000459136822768</v>
      </c>
      <c r="K450" s="140">
        <f t="shared" si="45"/>
        <v>351925.76407135947</v>
      </c>
      <c r="L450" s="134" t="s">
        <v>2092</v>
      </c>
      <c r="M450" s="134" t="s">
        <v>25</v>
      </c>
      <c r="N450" s="137">
        <f t="shared" si="46"/>
        <v>351925.76407135947</v>
      </c>
      <c r="P450">
        <v>409</v>
      </c>
      <c r="Q450">
        <v>58.28766123237726</v>
      </c>
      <c r="R450">
        <v>-57.28766123237726</v>
      </c>
      <c r="S450" s="70">
        <f t="shared" si="47"/>
        <v>-0.98284371033496665</v>
      </c>
      <c r="T450">
        <f t="shared" si="48"/>
        <v>1</v>
      </c>
      <c r="U450" s="134" t="s">
        <v>2074</v>
      </c>
      <c r="Z450">
        <v>408</v>
      </c>
      <c r="AA450">
        <v>14.53387203327485</v>
      </c>
      <c r="AB450">
        <v>-5.5338720332748501</v>
      </c>
      <c r="AJ450">
        <v>410</v>
      </c>
      <c r="AK450">
        <v>27.595955174040554</v>
      </c>
      <c r="AL450">
        <v>-9.5959551740405544</v>
      </c>
      <c r="AT450">
        <v>410</v>
      </c>
      <c r="AU450">
        <v>22.223098489537865</v>
      </c>
      <c r="AV450">
        <v>-4.2230984895378647</v>
      </c>
      <c r="BD450" s="152">
        <v>20.057816045086497</v>
      </c>
      <c r="BE450" s="152">
        <v>27.391045156280001</v>
      </c>
    </row>
    <row r="451" spans="1:57" ht="14.25" customHeight="1">
      <c r="A451" s="134" t="s">
        <v>398</v>
      </c>
      <c r="B451" s="135">
        <v>7712</v>
      </c>
      <c r="C451" s="135">
        <v>1206800</v>
      </c>
      <c r="D451" s="145">
        <f t="shared" si="42"/>
        <v>1250000</v>
      </c>
      <c r="E451" s="141">
        <f t="shared" si="43"/>
        <v>156.48340248962654</v>
      </c>
      <c r="F451" s="135">
        <v>19</v>
      </c>
      <c r="G451" s="135">
        <v>0.18</v>
      </c>
      <c r="H451" s="135">
        <v>225000</v>
      </c>
      <c r="I451" s="134" t="s">
        <v>1815</v>
      </c>
      <c r="J451" s="138">
        <f t="shared" si="44"/>
        <v>0.18</v>
      </c>
      <c r="K451" s="140">
        <f t="shared" si="45"/>
        <v>1250000</v>
      </c>
      <c r="L451" s="134" t="s">
        <v>2093</v>
      </c>
      <c r="M451" s="134" t="s">
        <v>16</v>
      </c>
      <c r="N451" s="137">
        <f t="shared" si="46"/>
        <v>1250000</v>
      </c>
      <c r="P451">
        <v>410</v>
      </c>
      <c r="Q451">
        <v>22.267610376492112</v>
      </c>
      <c r="R451">
        <v>-4.2676103764921116</v>
      </c>
      <c r="S451" s="70">
        <f t="shared" si="47"/>
        <v>-0.19165102605699544</v>
      </c>
      <c r="T451">
        <f t="shared" si="48"/>
        <v>18</v>
      </c>
      <c r="U451" s="134" t="s">
        <v>1470</v>
      </c>
      <c r="Z451">
        <v>409</v>
      </c>
      <c r="AA451">
        <v>62.253031496513188</v>
      </c>
      <c r="AB451">
        <v>-61.253031496513188</v>
      </c>
      <c r="AJ451">
        <v>411</v>
      </c>
      <c r="AK451">
        <v>127.89373537653724</v>
      </c>
      <c r="AL451">
        <v>14.106264623462764</v>
      </c>
      <c r="AT451">
        <v>411</v>
      </c>
      <c r="AU451">
        <v>211.21166608904542</v>
      </c>
      <c r="AV451">
        <v>-69.211666089045423</v>
      </c>
      <c r="BD451" s="152">
        <v>8.3640990205419588</v>
      </c>
      <c r="BE451" s="152">
        <v>21.740307946359998</v>
      </c>
    </row>
    <row r="452" spans="1:57" ht="14.25" customHeight="1">
      <c r="A452" s="134" t="s">
        <v>398</v>
      </c>
      <c r="B452" s="135">
        <v>6815</v>
      </c>
      <c r="C452" s="135">
        <v>1247300</v>
      </c>
      <c r="D452" s="145">
        <f t="shared" si="42"/>
        <v>17543000</v>
      </c>
      <c r="E452" s="141">
        <f t="shared" si="43"/>
        <v>183.02274394717534</v>
      </c>
      <c r="F452" s="135">
        <v>9</v>
      </c>
      <c r="G452" s="135">
        <v>0.1</v>
      </c>
      <c r="H452" s="135">
        <v>1754300</v>
      </c>
      <c r="I452" s="134" t="s">
        <v>1815</v>
      </c>
      <c r="J452" s="138">
        <f t="shared" si="44"/>
        <v>0.1</v>
      </c>
      <c r="K452" s="140">
        <f t="shared" si="45"/>
        <v>17543000</v>
      </c>
      <c r="L452" s="134" t="s">
        <v>1226</v>
      </c>
      <c r="M452" s="134" t="s">
        <v>24</v>
      </c>
      <c r="N452" s="137">
        <f t="shared" si="46"/>
        <v>17543000</v>
      </c>
      <c r="P452">
        <v>411</v>
      </c>
      <c r="Q452">
        <v>182.67934026203366</v>
      </c>
      <c r="R452">
        <v>-40.679340262033662</v>
      </c>
      <c r="S452" s="70">
        <f t="shared" si="47"/>
        <v>-0.22268166834675213</v>
      </c>
      <c r="T452">
        <f t="shared" si="48"/>
        <v>142</v>
      </c>
      <c r="U452" s="134" t="s">
        <v>2075</v>
      </c>
      <c r="Z452">
        <v>410</v>
      </c>
      <c r="AA452">
        <v>25.487837490008737</v>
      </c>
      <c r="AB452">
        <v>-7.4878374900087366</v>
      </c>
      <c r="AJ452">
        <v>412</v>
      </c>
      <c r="AK452">
        <v>28.059930250761415</v>
      </c>
      <c r="AL452">
        <v>-7.0599302507614148</v>
      </c>
      <c r="AT452">
        <v>412</v>
      </c>
      <c r="AU452">
        <v>23.497418587354417</v>
      </c>
      <c r="AV452">
        <v>-2.4974185873544172</v>
      </c>
      <c r="BD452" s="152">
        <v>27.612618647629063</v>
      </c>
      <c r="BE452" s="152">
        <v>27.854014551599999</v>
      </c>
    </row>
    <row r="453" spans="1:57" ht="14.25" customHeight="1">
      <c r="A453" s="134" t="s">
        <v>398</v>
      </c>
      <c r="B453" s="135">
        <v>6514</v>
      </c>
      <c r="C453" s="135">
        <v>689400</v>
      </c>
      <c r="D453" s="145">
        <f t="shared" si="42"/>
        <v>548275.86206896557</v>
      </c>
      <c r="E453" s="141">
        <f t="shared" si="43"/>
        <v>105.83358919250844</v>
      </c>
      <c r="F453" s="135">
        <v>11</v>
      </c>
      <c r="G453" s="135">
        <v>0.28999999999999998</v>
      </c>
      <c r="H453" s="135">
        <v>159000</v>
      </c>
      <c r="I453" s="134" t="s">
        <v>1815</v>
      </c>
      <c r="J453" s="138">
        <f t="shared" si="44"/>
        <v>0.28999999999999998</v>
      </c>
      <c r="K453" s="140">
        <f t="shared" si="45"/>
        <v>548275.86206896557</v>
      </c>
      <c r="L453" s="134" t="s">
        <v>1105</v>
      </c>
      <c r="M453" s="134" t="s">
        <v>14</v>
      </c>
      <c r="N453" s="137">
        <f t="shared" si="46"/>
        <v>548275.86206896557</v>
      </c>
      <c r="P453">
        <v>412</v>
      </c>
      <c r="Q453">
        <v>23.225805301866778</v>
      </c>
      <c r="R453">
        <v>-2.2258053018667781</v>
      </c>
      <c r="S453" s="70">
        <f t="shared" si="47"/>
        <v>-9.5833288574406442E-2</v>
      </c>
      <c r="T453">
        <f t="shared" si="48"/>
        <v>21</v>
      </c>
      <c r="U453" s="134" t="s">
        <v>2076</v>
      </c>
      <c r="Z453">
        <v>411</v>
      </c>
      <c r="AA453">
        <v>169.06528422662171</v>
      </c>
      <c r="AB453">
        <v>-27.065284226621714</v>
      </c>
      <c r="AJ453">
        <v>413</v>
      </c>
      <c r="AK453">
        <v>51.179097121089534</v>
      </c>
      <c r="AL453">
        <v>-19.179097121089534</v>
      </c>
      <c r="AT453">
        <v>413</v>
      </c>
      <c r="AU453">
        <v>36.425363136401842</v>
      </c>
      <c r="AV453">
        <v>-4.4253631364018418</v>
      </c>
      <c r="BD453" s="152">
        <v>17.125657068705447</v>
      </c>
      <c r="BE453" s="152">
        <v>37.777000351079998</v>
      </c>
    </row>
    <row r="454" spans="1:57" ht="14.25" customHeight="1">
      <c r="A454" s="134" t="s">
        <v>398</v>
      </c>
      <c r="B454" s="135">
        <v>81121</v>
      </c>
      <c r="C454" s="135">
        <v>18787500</v>
      </c>
      <c r="D454" s="145">
        <f t="shared" si="42"/>
        <v>13752978.723404257</v>
      </c>
      <c r="E454" s="141">
        <f t="shared" si="43"/>
        <v>231.59847635014361</v>
      </c>
      <c r="F454" s="135">
        <v>44</v>
      </c>
      <c r="G454" s="135">
        <v>0.47</v>
      </c>
      <c r="H454" s="135">
        <v>6463900</v>
      </c>
      <c r="I454" s="134" t="s">
        <v>1815</v>
      </c>
      <c r="J454" s="138">
        <f t="shared" si="44"/>
        <v>0.47</v>
      </c>
      <c r="K454" s="140">
        <f t="shared" si="45"/>
        <v>13752978.723404257</v>
      </c>
      <c r="L454" s="134" t="s">
        <v>2094</v>
      </c>
      <c r="M454" s="134" t="s">
        <v>7</v>
      </c>
      <c r="N454" s="137">
        <f t="shared" si="46"/>
        <v>13752978.723404257</v>
      </c>
      <c r="P454">
        <v>413</v>
      </c>
      <c r="Q454">
        <v>43.651054380826352</v>
      </c>
      <c r="R454">
        <v>-11.651054380826352</v>
      </c>
      <c r="S454" s="70">
        <f t="shared" si="47"/>
        <v>-0.26691346969946406</v>
      </c>
      <c r="T454">
        <f t="shared" si="48"/>
        <v>32</v>
      </c>
      <c r="U454" s="134" t="s">
        <v>2077</v>
      </c>
      <c r="Z454">
        <v>412</v>
      </c>
      <c r="AA454">
        <v>24.272485444338496</v>
      </c>
      <c r="AB454">
        <v>-3.2724854443384963</v>
      </c>
      <c r="AJ454">
        <v>414</v>
      </c>
      <c r="AK454">
        <v>28.934116868853181</v>
      </c>
      <c r="AL454">
        <v>1.0658831311468191</v>
      </c>
      <c r="AT454">
        <v>414</v>
      </c>
      <c r="AU454">
        <v>32.471029636991716</v>
      </c>
      <c r="AV454">
        <v>-2.471029636991716</v>
      </c>
      <c r="BD454" s="152">
        <v>6.5729658314671573</v>
      </c>
      <c r="BE454" s="152">
        <v>18.384184728240001</v>
      </c>
    </row>
    <row r="455" spans="1:57" ht="14.25" customHeight="1">
      <c r="A455" s="134" t="s">
        <v>398</v>
      </c>
      <c r="B455" s="135">
        <v>9561</v>
      </c>
      <c r="C455" s="135">
        <v>1019800</v>
      </c>
      <c r="D455" s="145">
        <f t="shared" si="42"/>
        <v>2380000</v>
      </c>
      <c r="E455" s="141">
        <f t="shared" si="43"/>
        <v>106.66248300386989</v>
      </c>
      <c r="F455" s="135">
        <v>12</v>
      </c>
      <c r="G455" s="135">
        <v>0.18</v>
      </c>
      <c r="H455" s="135">
        <v>428400</v>
      </c>
      <c r="I455" s="134" t="s">
        <v>1815</v>
      </c>
      <c r="J455" s="138">
        <f t="shared" si="44"/>
        <v>0.18</v>
      </c>
      <c r="K455" s="140">
        <f t="shared" si="45"/>
        <v>2380000</v>
      </c>
      <c r="L455" s="134" t="s">
        <v>1241</v>
      </c>
      <c r="M455" s="134" t="s">
        <v>79</v>
      </c>
      <c r="N455" s="137">
        <f t="shared" si="46"/>
        <v>2380000</v>
      </c>
      <c r="P455">
        <v>414</v>
      </c>
      <c r="Q455">
        <v>28.582025987520616</v>
      </c>
      <c r="R455">
        <v>1.4179740124793838</v>
      </c>
      <c r="S455" s="70">
        <f t="shared" si="47"/>
        <v>4.9610689357657667E-2</v>
      </c>
      <c r="T455">
        <f t="shared" si="48"/>
        <v>30</v>
      </c>
      <c r="U455" s="134" t="s">
        <v>2078</v>
      </c>
      <c r="Z455">
        <v>413</v>
      </c>
      <c r="AA455">
        <v>47.43872041180397</v>
      </c>
      <c r="AB455">
        <v>-15.43872041180397</v>
      </c>
      <c r="AJ455">
        <v>415</v>
      </c>
      <c r="AK455">
        <v>33.323676695968693</v>
      </c>
      <c r="AL455">
        <v>-20.323676695968693</v>
      </c>
      <c r="AT455">
        <v>415</v>
      </c>
      <c r="AU455">
        <v>20.232794419236754</v>
      </c>
      <c r="AV455">
        <v>-7.2327944192367539</v>
      </c>
      <c r="BD455" s="152">
        <v>15.516307465907159</v>
      </c>
      <c r="BE455" s="152">
        <v>25.15556655536</v>
      </c>
    </row>
    <row r="456" spans="1:57" ht="14.25" customHeight="1">
      <c r="A456" s="134" t="s">
        <v>398</v>
      </c>
      <c r="B456" s="135">
        <v>13440</v>
      </c>
      <c r="C456" s="135">
        <v>2123000</v>
      </c>
      <c r="D456" s="145">
        <f t="shared" si="42"/>
        <v>1182820.5128205128</v>
      </c>
      <c r="E456" s="141">
        <f t="shared" si="43"/>
        <v>157.96130952380952</v>
      </c>
      <c r="F456" s="135">
        <v>9</v>
      </c>
      <c r="G456" s="135">
        <v>0.39</v>
      </c>
      <c r="H456" s="135">
        <v>461300</v>
      </c>
      <c r="I456" s="134" t="s">
        <v>1815</v>
      </c>
      <c r="J456" s="138">
        <f t="shared" si="44"/>
        <v>0.39</v>
      </c>
      <c r="K456" s="140">
        <f t="shared" si="45"/>
        <v>1182820.5128205128</v>
      </c>
      <c r="L456" s="134" t="s">
        <v>1088</v>
      </c>
      <c r="M456" s="134" t="s">
        <v>28</v>
      </c>
      <c r="N456" s="137">
        <f t="shared" si="46"/>
        <v>1182820.5128205128</v>
      </c>
      <c r="P456">
        <v>415</v>
      </c>
      <c r="Q456">
        <v>24.522310291325205</v>
      </c>
      <c r="R456">
        <v>-11.522310291325205</v>
      </c>
      <c r="S456" s="70">
        <f t="shared" si="47"/>
        <v>-0.46987050381632417</v>
      </c>
      <c r="T456">
        <f t="shared" si="48"/>
        <v>13</v>
      </c>
      <c r="U456" s="134" t="s">
        <v>2079</v>
      </c>
      <c r="Z456">
        <v>414</v>
      </c>
      <c r="AA456">
        <v>27.822254273601263</v>
      </c>
      <c r="AB456">
        <v>2.1777457263987365</v>
      </c>
      <c r="AJ456">
        <v>416</v>
      </c>
      <c r="AK456">
        <v>24.202925758057255</v>
      </c>
      <c r="AL456">
        <v>-3.2029257580572548</v>
      </c>
      <c r="AT456">
        <v>416</v>
      </c>
      <c r="AU456">
        <v>18.431339332503818</v>
      </c>
      <c r="AV456">
        <v>2.5686606674961823</v>
      </c>
      <c r="BD456" s="152">
        <v>22.556570086955187</v>
      </c>
      <c r="BE456" s="152">
        <v>24.395586790239999</v>
      </c>
    </row>
    <row r="457" spans="1:57" ht="14.25" customHeight="1">
      <c r="A457" s="134" t="s">
        <v>398</v>
      </c>
      <c r="B457" s="135">
        <v>7425</v>
      </c>
      <c r="C457" s="135">
        <v>734000</v>
      </c>
      <c r="D457" s="145">
        <f t="shared" si="42"/>
        <v>1862068.9655172415</v>
      </c>
      <c r="E457" s="141">
        <f t="shared" si="43"/>
        <v>98.855218855218851</v>
      </c>
      <c r="F457" s="135">
        <v>9</v>
      </c>
      <c r="G457" s="135">
        <v>0.28999999999999998</v>
      </c>
      <c r="H457" s="135">
        <v>540000</v>
      </c>
      <c r="I457" s="134" t="s">
        <v>1815</v>
      </c>
      <c r="J457" s="138">
        <f t="shared" si="44"/>
        <v>0.28999999999999998</v>
      </c>
      <c r="K457" s="140">
        <f t="shared" si="45"/>
        <v>1862068.9655172415</v>
      </c>
      <c r="L457" s="134" t="s">
        <v>2095</v>
      </c>
      <c r="M457" s="134" t="s">
        <v>77</v>
      </c>
      <c r="N457" s="137">
        <f t="shared" si="46"/>
        <v>1862068.9655172415</v>
      </c>
      <c r="P457">
        <v>416</v>
      </c>
      <c r="Q457">
        <v>18.246487709503956</v>
      </c>
      <c r="R457">
        <v>2.7535122904960438</v>
      </c>
      <c r="S457" s="70">
        <f t="shared" si="47"/>
        <v>0.15090642836768173</v>
      </c>
      <c r="T457">
        <f t="shared" si="48"/>
        <v>21</v>
      </c>
      <c r="U457" s="134" t="s">
        <v>1067</v>
      </c>
      <c r="Z457">
        <v>415</v>
      </c>
      <c r="AA457">
        <v>7.0446360112440267</v>
      </c>
      <c r="AB457">
        <v>5.9553639887559733</v>
      </c>
      <c r="AJ457">
        <v>417</v>
      </c>
      <c r="AK457">
        <v>26.513487773333217</v>
      </c>
      <c r="AL457">
        <v>-11.513487773333217</v>
      </c>
      <c r="AT457">
        <v>417</v>
      </c>
      <c r="AU457">
        <v>18.065136520889013</v>
      </c>
      <c r="AV457">
        <v>-3.0651365208890127</v>
      </c>
      <c r="BD457" s="152">
        <v>2.7657807787720401</v>
      </c>
      <c r="BE457" s="152">
        <v>23.22325622136</v>
      </c>
    </row>
    <row r="458" spans="1:57" ht="14.25" customHeight="1">
      <c r="A458" s="134" t="s">
        <v>398</v>
      </c>
      <c r="B458" s="135">
        <v>12531</v>
      </c>
      <c r="C458" s="135">
        <v>4672200</v>
      </c>
      <c r="D458" s="145">
        <f t="shared" si="42"/>
        <v>15767692.307692308</v>
      </c>
      <c r="E458" s="141">
        <f t="shared" si="43"/>
        <v>372.85132870481209</v>
      </c>
      <c r="F458" s="135">
        <v>12</v>
      </c>
      <c r="G458" s="135">
        <v>0.13</v>
      </c>
      <c r="H458" s="135">
        <v>2049800</v>
      </c>
      <c r="I458" s="134" t="s">
        <v>1815</v>
      </c>
      <c r="J458" s="138">
        <f t="shared" si="44"/>
        <v>0.13</v>
      </c>
      <c r="K458" s="140">
        <f t="shared" si="45"/>
        <v>15767692.307692308</v>
      </c>
      <c r="L458" s="134" t="s">
        <v>2096</v>
      </c>
      <c r="M458" s="134" t="s">
        <v>7</v>
      </c>
      <c r="N458" s="137">
        <f t="shared" si="46"/>
        <v>15767692.307692308</v>
      </c>
      <c r="P458">
        <v>417</v>
      </c>
      <c r="Q458">
        <v>19.391952501175101</v>
      </c>
      <c r="R458">
        <v>-4.3919525011751013</v>
      </c>
      <c r="S458" s="70">
        <f t="shared" si="47"/>
        <v>-0.22648325386053625</v>
      </c>
      <c r="T458">
        <f t="shared" si="48"/>
        <v>15</v>
      </c>
      <c r="U458" s="134" t="s">
        <v>2080</v>
      </c>
      <c r="Z458">
        <v>416</v>
      </c>
      <c r="AA458">
        <v>20.312411872298298</v>
      </c>
      <c r="AB458">
        <v>0.68758812770170152</v>
      </c>
      <c r="AJ458">
        <v>418</v>
      </c>
      <c r="AK458">
        <v>32.444410058788741</v>
      </c>
      <c r="AL458">
        <v>-22.444410058788741</v>
      </c>
      <c r="AT458">
        <v>418</v>
      </c>
      <c r="AU458">
        <v>24.745464043978874</v>
      </c>
      <c r="AV458">
        <v>-14.745464043978874</v>
      </c>
      <c r="BD458" s="152">
        <v>10.174745701928927</v>
      </c>
      <c r="BE458" s="152">
        <v>18.86801251304</v>
      </c>
    </row>
    <row r="459" spans="1:57" ht="14.25" customHeight="1">
      <c r="A459" s="134" t="s">
        <v>398</v>
      </c>
      <c r="B459" s="135">
        <v>10859</v>
      </c>
      <c r="C459" s="135">
        <v>659500</v>
      </c>
      <c r="D459" s="145">
        <f t="shared" si="42"/>
        <v>933333.33333333337</v>
      </c>
      <c r="E459" s="141">
        <f t="shared" si="43"/>
        <v>60.733032507597386</v>
      </c>
      <c r="F459" s="135">
        <v>10</v>
      </c>
      <c r="G459" s="135">
        <v>0.18</v>
      </c>
      <c r="H459" s="135">
        <v>168000</v>
      </c>
      <c r="I459" s="134" t="s">
        <v>1815</v>
      </c>
      <c r="J459" s="138">
        <f t="shared" si="44"/>
        <v>0.18</v>
      </c>
      <c r="K459" s="140">
        <f t="shared" si="45"/>
        <v>933333.33333333337</v>
      </c>
      <c r="L459" s="134" t="s">
        <v>2097</v>
      </c>
      <c r="M459" s="134" t="s">
        <v>11</v>
      </c>
      <c r="N459" s="137">
        <f t="shared" si="46"/>
        <v>933333.33333333337</v>
      </c>
      <c r="P459">
        <v>418</v>
      </c>
      <c r="Q459">
        <v>26.449093396400478</v>
      </c>
      <c r="R459">
        <v>-16.449093396400478</v>
      </c>
      <c r="S459" s="70">
        <f t="shared" si="47"/>
        <v>-0.62191520706865044</v>
      </c>
      <c r="T459">
        <f t="shared" si="48"/>
        <v>10</v>
      </c>
      <c r="U459" s="134" t="s">
        <v>2081</v>
      </c>
      <c r="Z459">
        <v>417</v>
      </c>
      <c r="AA459">
        <v>17.908622038725042</v>
      </c>
      <c r="AB459">
        <v>-2.9086220387250421</v>
      </c>
      <c r="AJ459">
        <v>419</v>
      </c>
      <c r="AK459">
        <v>23.443462904373657</v>
      </c>
      <c r="AL459">
        <v>-10.443462904373657</v>
      </c>
      <c r="AT459">
        <v>419</v>
      </c>
      <c r="AU459">
        <v>15.803054130757182</v>
      </c>
      <c r="AV459">
        <v>-2.8030541307571823</v>
      </c>
      <c r="BD459" s="152">
        <v>27.700942875989401</v>
      </c>
      <c r="BE459" s="152">
        <v>36.066934046199997</v>
      </c>
    </row>
    <row r="460" spans="1:57" ht="14.25" customHeight="1">
      <c r="A460" s="134" t="s">
        <v>398</v>
      </c>
      <c r="B460" s="135">
        <v>14210</v>
      </c>
      <c r="C460" s="135">
        <v>2999200</v>
      </c>
      <c r="D460" s="145">
        <f t="shared" si="42"/>
        <v>10280000</v>
      </c>
      <c r="E460" s="141">
        <f t="shared" si="43"/>
        <v>211.06263194933146</v>
      </c>
      <c r="F460" s="135">
        <v>10</v>
      </c>
      <c r="G460" s="135">
        <v>0.17</v>
      </c>
      <c r="H460" s="135">
        <v>1747600</v>
      </c>
      <c r="I460" s="134" t="s">
        <v>1815</v>
      </c>
      <c r="J460" s="138">
        <f t="shared" si="44"/>
        <v>0.17</v>
      </c>
      <c r="K460" s="140">
        <f t="shared" si="45"/>
        <v>10280000</v>
      </c>
      <c r="L460" s="134" t="s">
        <v>2098</v>
      </c>
      <c r="M460" s="134" t="s">
        <v>24</v>
      </c>
      <c r="N460" s="137">
        <f t="shared" si="46"/>
        <v>10280000</v>
      </c>
      <c r="P460">
        <v>419</v>
      </c>
      <c r="Q460">
        <v>16.385024180632602</v>
      </c>
      <c r="R460">
        <v>-3.3850241806326018</v>
      </c>
      <c r="S460" s="70">
        <f t="shared" si="47"/>
        <v>-0.20659256546192725</v>
      </c>
      <c r="T460">
        <f t="shared" si="48"/>
        <v>13</v>
      </c>
      <c r="U460" s="134" t="s">
        <v>2082</v>
      </c>
      <c r="Z460">
        <v>418</v>
      </c>
      <c r="AA460">
        <v>27.293673209367906</v>
      </c>
      <c r="AB460">
        <v>-17.293673209367906</v>
      </c>
      <c r="AJ460">
        <v>420</v>
      </c>
      <c r="AK460">
        <v>22.55657623856143</v>
      </c>
      <c r="AL460">
        <v>-11.55657623856143</v>
      </c>
      <c r="AT460">
        <v>420</v>
      </c>
      <c r="AU460">
        <v>14.977045098280731</v>
      </c>
      <c r="AV460">
        <v>-3.9770450982807315</v>
      </c>
      <c r="BD460" s="152">
        <v>7.0063707659795238</v>
      </c>
      <c r="BE460" s="152">
        <v>18.396390213</v>
      </c>
    </row>
    <row r="461" spans="1:57" ht="14.25" customHeight="1">
      <c r="A461" s="134" t="s">
        <v>398</v>
      </c>
      <c r="B461" s="135">
        <v>23716</v>
      </c>
      <c r="C461" s="135">
        <v>3619000</v>
      </c>
      <c r="D461" s="145">
        <f t="shared" si="42"/>
        <v>842056.58954163536</v>
      </c>
      <c r="E461" s="141">
        <f t="shared" si="43"/>
        <v>152.59740259740261</v>
      </c>
      <c r="F461" s="135">
        <v>22</v>
      </c>
      <c r="G461" s="135">
        <v>57007</v>
      </c>
      <c r="H461" s="135">
        <v>1102000</v>
      </c>
      <c r="I461" s="134" t="s">
        <v>1819</v>
      </c>
      <c r="J461" s="138">
        <f t="shared" si="44"/>
        <v>1.3087006427915517</v>
      </c>
      <c r="K461" s="140">
        <f t="shared" si="45"/>
        <v>842056.58954163536</v>
      </c>
      <c r="L461" s="134" t="s">
        <v>2099</v>
      </c>
      <c r="M461" s="134" t="s">
        <v>97</v>
      </c>
      <c r="N461" s="137">
        <f t="shared" si="46"/>
        <v>842056.58954163536</v>
      </c>
      <c r="P461">
        <v>420</v>
      </c>
      <c r="Q461">
        <v>15.423158390093096</v>
      </c>
      <c r="R461">
        <v>-4.4231583900930964</v>
      </c>
      <c r="S461" s="70">
        <f t="shared" si="47"/>
        <v>-0.28678680969354925</v>
      </c>
      <c r="T461">
        <f t="shared" si="48"/>
        <v>11</v>
      </c>
      <c r="U461" s="134" t="s">
        <v>1721</v>
      </c>
      <c r="Z461">
        <v>419</v>
      </c>
      <c r="AA461">
        <v>19.301099464029484</v>
      </c>
      <c r="AB461">
        <v>-6.301099464029484</v>
      </c>
      <c r="AJ461">
        <v>421</v>
      </c>
      <c r="AK461">
        <v>23.217402054949442</v>
      </c>
      <c r="AL461">
        <v>-11.217402054949442</v>
      </c>
      <c r="AT461">
        <v>421</v>
      </c>
      <c r="AU461">
        <v>15.582182928236143</v>
      </c>
      <c r="AV461">
        <v>-3.5821829282361435</v>
      </c>
      <c r="BD461" s="152">
        <v>11.498582101422858</v>
      </c>
      <c r="BE461" s="152">
        <v>20.322865955959998</v>
      </c>
    </row>
    <row r="462" spans="1:57" ht="14.25" customHeight="1">
      <c r="A462" s="134" t="s">
        <v>398</v>
      </c>
      <c r="B462" s="135">
        <v>42532</v>
      </c>
      <c r="C462" s="135">
        <v>9866800</v>
      </c>
      <c r="D462" s="145">
        <f t="shared" si="42"/>
        <v>18771428.571428571</v>
      </c>
      <c r="E462" s="141">
        <f t="shared" si="43"/>
        <v>231.98532869368947</v>
      </c>
      <c r="F462" s="135">
        <v>48</v>
      </c>
      <c r="G462" s="135">
        <v>0.56000000000000005</v>
      </c>
      <c r="H462" s="135">
        <v>10512000</v>
      </c>
      <c r="I462" s="134" t="s">
        <v>1815</v>
      </c>
      <c r="J462" s="138">
        <f t="shared" si="44"/>
        <v>0.56000000000000005</v>
      </c>
      <c r="K462" s="140">
        <f t="shared" si="45"/>
        <v>18771428.571428571</v>
      </c>
      <c r="L462" s="134" t="s">
        <v>1235</v>
      </c>
      <c r="M462" s="134" t="s">
        <v>7</v>
      </c>
      <c r="N462" s="137">
        <f t="shared" si="46"/>
        <v>18771428.571428571</v>
      </c>
      <c r="P462">
        <v>421</v>
      </c>
      <c r="Q462">
        <v>16.134272219530189</v>
      </c>
      <c r="R462">
        <v>-4.1342722195301889</v>
      </c>
      <c r="S462" s="70">
        <f t="shared" si="47"/>
        <v>-0.2562416304421678</v>
      </c>
      <c r="T462">
        <f t="shared" si="48"/>
        <v>12</v>
      </c>
      <c r="U462" s="134" t="s">
        <v>1684</v>
      </c>
      <c r="Z462">
        <v>420</v>
      </c>
      <c r="AA462">
        <v>14.639583779435251</v>
      </c>
      <c r="AB462">
        <v>-3.6395837794352506</v>
      </c>
      <c r="AJ462">
        <v>422</v>
      </c>
      <c r="AK462">
        <v>22.910907569962305</v>
      </c>
      <c r="AL462">
        <v>-10.910907569962305</v>
      </c>
      <c r="AT462">
        <v>422</v>
      </c>
      <c r="AU462">
        <v>17.568381585850986</v>
      </c>
      <c r="AV462">
        <v>-5.568381585850986</v>
      </c>
      <c r="BD462" s="152">
        <v>8.6598824829579808</v>
      </c>
      <c r="BE462" s="152">
        <v>20.534846656079999</v>
      </c>
    </row>
    <row r="463" spans="1:57" ht="14.25" customHeight="1">
      <c r="A463" s="134" t="s">
        <v>398</v>
      </c>
      <c r="B463" s="135">
        <v>8238</v>
      </c>
      <c r="C463" s="135">
        <v>1035300</v>
      </c>
      <c r="D463" s="145">
        <f t="shared" si="42"/>
        <v>600754.47972335748</v>
      </c>
      <c r="E463" s="141">
        <f t="shared" si="43"/>
        <v>125.67370721048798</v>
      </c>
      <c r="F463" s="135">
        <v>9</v>
      </c>
      <c r="G463" s="135">
        <v>0.63619999999999999</v>
      </c>
      <c r="H463" s="135">
        <v>382200</v>
      </c>
      <c r="I463" s="134" t="s">
        <v>1815</v>
      </c>
      <c r="J463" s="138">
        <f t="shared" si="44"/>
        <v>0.63619999999999999</v>
      </c>
      <c r="K463" s="140">
        <f t="shared" si="45"/>
        <v>600754.47972335748</v>
      </c>
      <c r="L463" s="134" t="s">
        <v>2100</v>
      </c>
      <c r="M463" s="134" t="s">
        <v>10</v>
      </c>
      <c r="N463" s="137">
        <f t="shared" si="46"/>
        <v>600754.47972335748</v>
      </c>
      <c r="P463">
        <v>422</v>
      </c>
      <c r="Q463">
        <v>17.02912657888006</v>
      </c>
      <c r="R463">
        <v>-5.0291265788800601</v>
      </c>
      <c r="S463" s="70">
        <f t="shared" si="47"/>
        <v>-0.29532498660954848</v>
      </c>
      <c r="T463">
        <f t="shared" si="48"/>
        <v>12</v>
      </c>
      <c r="U463" s="134" t="s">
        <v>1057</v>
      </c>
      <c r="Z463">
        <v>421</v>
      </c>
      <c r="AA463">
        <v>17.44995695749714</v>
      </c>
      <c r="AB463">
        <v>-5.4499569574971396</v>
      </c>
      <c r="AJ463">
        <v>423</v>
      </c>
      <c r="AK463">
        <v>25.959765692721096</v>
      </c>
      <c r="AL463">
        <v>-9.9597656927210956</v>
      </c>
      <c r="AT463">
        <v>423</v>
      </c>
      <c r="AU463">
        <v>18.853375756651829</v>
      </c>
      <c r="AV463">
        <v>-2.853375756651829</v>
      </c>
      <c r="BD463" s="152">
        <v>35.161259094704626</v>
      </c>
      <c r="BE463" s="152">
        <v>33.768025470479998</v>
      </c>
    </row>
    <row r="464" spans="1:57" ht="14.25" customHeight="1">
      <c r="A464" s="134" t="s">
        <v>398</v>
      </c>
      <c r="B464" s="135">
        <v>12354</v>
      </c>
      <c r="C464" s="135">
        <v>647200</v>
      </c>
      <c r="D464" s="145">
        <f t="shared" si="42"/>
        <v>1161290.3225806451</v>
      </c>
      <c r="E464" s="141">
        <f t="shared" si="43"/>
        <v>52.387890561761374</v>
      </c>
      <c r="F464" s="135">
        <v>12</v>
      </c>
      <c r="G464" s="135">
        <v>0.31</v>
      </c>
      <c r="H464" s="135">
        <v>360000</v>
      </c>
      <c r="I464" s="134" t="s">
        <v>1815</v>
      </c>
      <c r="J464" s="138">
        <f t="shared" si="44"/>
        <v>0.31</v>
      </c>
      <c r="K464" s="140">
        <f t="shared" si="45"/>
        <v>1161290.3225806451</v>
      </c>
      <c r="L464" s="134" t="s">
        <v>2101</v>
      </c>
      <c r="M464" s="134" t="s">
        <v>15</v>
      </c>
      <c r="N464" s="137">
        <f t="shared" si="46"/>
        <v>1161290.3225806451</v>
      </c>
      <c r="P464">
        <v>423</v>
      </c>
      <c r="Q464">
        <v>19.495877577520574</v>
      </c>
      <c r="R464">
        <v>-3.4958775775205737</v>
      </c>
      <c r="S464" s="70">
        <f t="shared" si="47"/>
        <v>-0.17931368124466696</v>
      </c>
      <c r="T464">
        <f t="shared" si="48"/>
        <v>16</v>
      </c>
      <c r="U464" s="134" t="s">
        <v>2083</v>
      </c>
      <c r="Z464">
        <v>422</v>
      </c>
      <c r="AA464">
        <v>18.177137825015031</v>
      </c>
      <c r="AB464">
        <v>-6.1771378250150306</v>
      </c>
      <c r="AJ464">
        <v>424</v>
      </c>
      <c r="AK464">
        <v>31.599433550454037</v>
      </c>
      <c r="AL464">
        <v>2.4005664495459627</v>
      </c>
      <c r="AT464">
        <v>424</v>
      </c>
      <c r="AU464">
        <v>35.948314182257889</v>
      </c>
      <c r="AV464">
        <v>-1.9483141822578887</v>
      </c>
      <c r="BD464" s="152">
        <v>28.526671708567463</v>
      </c>
      <c r="BE464" s="152">
        <v>31.61150314652</v>
      </c>
    </row>
    <row r="465" spans="1:57" ht="14.25" customHeight="1">
      <c r="A465" s="134" t="s">
        <v>398</v>
      </c>
      <c r="B465" s="135">
        <v>31266</v>
      </c>
      <c r="C465" s="135">
        <v>2546100</v>
      </c>
      <c r="D465" s="145">
        <f t="shared" si="42"/>
        <v>2606896.5517241377</v>
      </c>
      <c r="E465" s="141">
        <f t="shared" si="43"/>
        <v>81.433506044905002</v>
      </c>
      <c r="F465" s="135">
        <v>36</v>
      </c>
      <c r="G465" s="135">
        <v>0.87</v>
      </c>
      <c r="H465" s="135">
        <v>2268000</v>
      </c>
      <c r="I465" s="134" t="s">
        <v>1815</v>
      </c>
      <c r="J465" s="138">
        <f t="shared" si="44"/>
        <v>0.87</v>
      </c>
      <c r="K465" s="140">
        <f t="shared" si="45"/>
        <v>2606896.5517241377</v>
      </c>
      <c r="L465" s="134" t="s">
        <v>2102</v>
      </c>
      <c r="M465" s="134" t="s">
        <v>32</v>
      </c>
      <c r="N465" s="137">
        <f t="shared" si="46"/>
        <v>2606896.5517241377</v>
      </c>
      <c r="P465">
        <v>424</v>
      </c>
      <c r="Q465">
        <v>32.01017904031027</v>
      </c>
      <c r="R465">
        <v>1.9898209596897303</v>
      </c>
      <c r="S465" s="70">
        <f t="shared" si="47"/>
        <v>6.2162131526473437E-2</v>
      </c>
      <c r="T465">
        <f t="shared" si="48"/>
        <v>34</v>
      </c>
      <c r="U465" s="134" t="s">
        <v>1395</v>
      </c>
      <c r="Z465">
        <v>423</v>
      </c>
      <c r="AA465">
        <v>20.001654236047283</v>
      </c>
      <c r="AB465">
        <v>-4.0016542360472833</v>
      </c>
      <c r="AJ465">
        <v>425</v>
      </c>
      <c r="AK465">
        <v>23.335089163825721</v>
      </c>
      <c r="AL465">
        <v>-11.335089163825721</v>
      </c>
      <c r="AT465">
        <v>425</v>
      </c>
      <c r="AU465">
        <v>18.170235085657389</v>
      </c>
      <c r="AV465">
        <v>-6.1702350856573887</v>
      </c>
      <c r="BD465" s="152">
        <v>4.3463736560576578</v>
      </c>
      <c r="BE465" s="152">
        <v>16.192145693080001</v>
      </c>
    </row>
    <row r="466" spans="1:57" ht="14.25" customHeight="1">
      <c r="A466" s="134" t="s">
        <v>398</v>
      </c>
      <c r="B466" s="135">
        <v>6581</v>
      </c>
      <c r="C466" s="135">
        <v>617700</v>
      </c>
      <c r="D466" s="145">
        <f t="shared" si="42"/>
        <v>800000</v>
      </c>
      <c r="E466" s="141">
        <f t="shared" si="43"/>
        <v>93.861115332016411</v>
      </c>
      <c r="F466" s="135">
        <v>10</v>
      </c>
      <c r="G466" s="135">
        <v>0.5</v>
      </c>
      <c r="H466" s="135">
        <v>400000</v>
      </c>
      <c r="I466" s="134" t="s">
        <v>1815</v>
      </c>
      <c r="J466" s="138">
        <f t="shared" si="44"/>
        <v>0.5</v>
      </c>
      <c r="K466" s="140">
        <f t="shared" si="45"/>
        <v>800000</v>
      </c>
      <c r="L466" s="134" t="s">
        <v>1099</v>
      </c>
      <c r="M466" s="134" t="s">
        <v>26</v>
      </c>
      <c r="N466" s="137">
        <f t="shared" si="46"/>
        <v>800000</v>
      </c>
      <c r="P466">
        <v>425</v>
      </c>
      <c r="Q466">
        <v>17.600886738214463</v>
      </c>
      <c r="R466">
        <v>-5.6008867382144629</v>
      </c>
      <c r="S466" s="70">
        <f t="shared" si="47"/>
        <v>-0.31821616839644806</v>
      </c>
      <c r="T466">
        <f t="shared" si="48"/>
        <v>12</v>
      </c>
      <c r="U466" s="134" t="s">
        <v>2084</v>
      </c>
      <c r="Z466">
        <v>424</v>
      </c>
      <c r="AA466">
        <v>34.728651661960448</v>
      </c>
      <c r="AB466">
        <v>-0.72865166196044839</v>
      </c>
      <c r="AJ466">
        <v>426</v>
      </c>
      <c r="AK466">
        <v>38.360938956827738</v>
      </c>
      <c r="AL466">
        <v>17.639061043172262</v>
      </c>
      <c r="AT466">
        <v>426</v>
      </c>
      <c r="AU466">
        <v>64.127866860778539</v>
      </c>
      <c r="AV466">
        <v>-8.1278668607785391</v>
      </c>
      <c r="BD466" s="152">
        <v>15.35198332012048</v>
      </c>
      <c r="BE466" s="152">
        <v>25.533509431519999</v>
      </c>
    </row>
    <row r="467" spans="1:57" ht="14.25" customHeight="1">
      <c r="A467" s="134" t="s">
        <v>398</v>
      </c>
      <c r="B467" s="135">
        <v>36888</v>
      </c>
      <c r="C467" s="135">
        <v>5313800</v>
      </c>
      <c r="D467" s="145">
        <f t="shared" ref="D467:D530" si="49">K467</f>
        <v>482783.01886792452</v>
      </c>
      <c r="E467" s="141">
        <f t="shared" ref="E467:E530" si="50">C467/B467</f>
        <v>144.05226631967037</v>
      </c>
      <c r="F467" s="135">
        <v>44</v>
      </c>
      <c r="G467" s="135">
        <v>2.12</v>
      </c>
      <c r="H467" s="135">
        <v>1023500</v>
      </c>
      <c r="I467" s="134" t="s">
        <v>1815</v>
      </c>
      <c r="J467" s="138">
        <f t="shared" ref="J467:J530" si="51">IF(I467="Acres",1,1/43560)*G467</f>
        <v>2.12</v>
      </c>
      <c r="K467" s="140">
        <f t="shared" ref="K467:K530" si="52">H467/J467</f>
        <v>482783.01886792452</v>
      </c>
      <c r="L467" s="134" t="s">
        <v>2103</v>
      </c>
      <c r="M467" s="134" t="s">
        <v>27</v>
      </c>
      <c r="N467" s="137">
        <f t="shared" si="46"/>
        <v>482783.01886792452</v>
      </c>
      <c r="P467">
        <v>426</v>
      </c>
      <c r="Q467">
        <v>51.165148089257585</v>
      </c>
      <c r="R467">
        <v>4.8348519107424153</v>
      </c>
      <c r="S467" s="70">
        <f t="shared" si="47"/>
        <v>9.4495024275274606E-2</v>
      </c>
      <c r="T467">
        <f t="shared" si="48"/>
        <v>56</v>
      </c>
      <c r="U467" s="134" t="s">
        <v>2085</v>
      </c>
      <c r="Z467">
        <v>425</v>
      </c>
      <c r="AA467">
        <v>20.203133823255346</v>
      </c>
      <c r="AB467">
        <v>-8.2031338232553459</v>
      </c>
      <c r="AJ467">
        <v>427</v>
      </c>
      <c r="AK467">
        <v>141.87352457229724</v>
      </c>
      <c r="AL467">
        <v>44.126475427702758</v>
      </c>
      <c r="AT467">
        <v>427</v>
      </c>
      <c r="AU467">
        <v>188.73288946667191</v>
      </c>
      <c r="AV467">
        <v>-2.7328894666719066</v>
      </c>
      <c r="BD467" s="152">
        <v>8.6999364934934835</v>
      </c>
      <c r="BE467" s="152">
        <v>19.651851226359998</v>
      </c>
    </row>
    <row r="468" spans="1:57" ht="14.25" customHeight="1">
      <c r="A468" s="134" t="s">
        <v>398</v>
      </c>
      <c r="B468" s="135">
        <v>9526</v>
      </c>
      <c r="C468" s="135">
        <v>461800</v>
      </c>
      <c r="D468" s="145">
        <f t="shared" si="49"/>
        <v>1054054.054054054</v>
      </c>
      <c r="E468" s="141">
        <f t="shared" si="50"/>
        <v>48.477850094478271</v>
      </c>
      <c r="F468" s="135">
        <v>13</v>
      </c>
      <c r="G468" s="135">
        <v>0.37</v>
      </c>
      <c r="H468" s="135">
        <v>390000</v>
      </c>
      <c r="I468" s="134" t="s">
        <v>1815</v>
      </c>
      <c r="J468" s="138">
        <f t="shared" si="51"/>
        <v>0.37</v>
      </c>
      <c r="K468" s="140">
        <f t="shared" si="52"/>
        <v>1054054.054054054</v>
      </c>
      <c r="L468" s="134" t="s">
        <v>2104</v>
      </c>
      <c r="M468" s="134" t="s">
        <v>15</v>
      </c>
      <c r="N468" s="137">
        <f t="shared" ref="N468:N531" si="53">H468/(G468*IF(I468="Acres",1,1/43560))</f>
        <v>1054054.054054054</v>
      </c>
      <c r="P468">
        <v>427</v>
      </c>
      <c r="Q468">
        <v>178.66270742129817</v>
      </c>
      <c r="R468">
        <v>7.3372925787018346</v>
      </c>
      <c r="S468" s="70">
        <f t="shared" si="47"/>
        <v>4.1067846136463311E-2</v>
      </c>
      <c r="T468">
        <f t="shared" si="48"/>
        <v>186</v>
      </c>
      <c r="U468" s="134" t="s">
        <v>2086</v>
      </c>
      <c r="Z468">
        <v>426</v>
      </c>
      <c r="AA468">
        <v>52.878390294863635</v>
      </c>
      <c r="AB468">
        <v>3.1216097051363647</v>
      </c>
      <c r="AJ468">
        <v>428</v>
      </c>
      <c r="AK468">
        <v>25.738784862385067</v>
      </c>
      <c r="AL468">
        <v>-9.7387848623850672</v>
      </c>
      <c r="AT468">
        <v>428</v>
      </c>
      <c r="AU468">
        <v>22.006332699703091</v>
      </c>
      <c r="AV468">
        <v>-6.0063326997030906</v>
      </c>
      <c r="BD468" s="152">
        <v>13.051445279106975</v>
      </c>
      <c r="BE468" s="152">
        <v>22.938387793639997</v>
      </c>
    </row>
    <row r="469" spans="1:57" ht="14.25" customHeight="1">
      <c r="A469" s="134" t="s">
        <v>398</v>
      </c>
      <c r="B469" s="135">
        <v>48014</v>
      </c>
      <c r="C469" s="135">
        <v>6325400</v>
      </c>
      <c r="D469" s="145">
        <f t="shared" si="49"/>
        <v>6493877.551020408</v>
      </c>
      <c r="E469" s="141">
        <f t="shared" si="50"/>
        <v>131.74074228350065</v>
      </c>
      <c r="F469" s="135">
        <v>44</v>
      </c>
      <c r="G469" s="135">
        <v>0.49</v>
      </c>
      <c r="H469" s="135">
        <v>3182000</v>
      </c>
      <c r="I469" s="134" t="s">
        <v>1815</v>
      </c>
      <c r="J469" s="138">
        <f t="shared" si="51"/>
        <v>0.49</v>
      </c>
      <c r="K469" s="140">
        <f t="shared" si="52"/>
        <v>6493877.551020408</v>
      </c>
      <c r="L469" s="134" t="s">
        <v>1125</v>
      </c>
      <c r="M469" s="134" t="s">
        <v>31</v>
      </c>
      <c r="N469" s="137">
        <f t="shared" si="53"/>
        <v>6493877.551020408</v>
      </c>
      <c r="P469">
        <v>428</v>
      </c>
      <c r="Q469">
        <v>21.070788187730873</v>
      </c>
      <c r="R469">
        <v>-5.0707881877308729</v>
      </c>
      <c r="S469" s="70">
        <f t="shared" si="47"/>
        <v>-0.24065488877551805</v>
      </c>
      <c r="T469">
        <f t="shared" si="48"/>
        <v>16</v>
      </c>
      <c r="U469" s="134" t="s">
        <v>2087</v>
      </c>
      <c r="Z469">
        <v>427</v>
      </c>
      <c r="AA469">
        <v>181.40950382204497</v>
      </c>
      <c r="AB469">
        <v>4.590496177955032</v>
      </c>
      <c r="AJ469">
        <v>429</v>
      </c>
      <c r="AK469">
        <v>32.59681063143428</v>
      </c>
      <c r="AL469">
        <v>-6.5968106314342805</v>
      </c>
      <c r="AT469">
        <v>429</v>
      </c>
      <c r="AU469">
        <v>31.462740281245118</v>
      </c>
      <c r="AV469">
        <v>-5.462740281245118</v>
      </c>
      <c r="BD469" s="152">
        <v>8.2357207816461155</v>
      </c>
      <c r="BE469" s="152">
        <v>21.132327015560001</v>
      </c>
    </row>
    <row r="470" spans="1:57" ht="14.25" customHeight="1">
      <c r="A470" s="134" t="s">
        <v>398</v>
      </c>
      <c r="B470" s="135">
        <v>7914</v>
      </c>
      <c r="C470" s="135">
        <v>757000</v>
      </c>
      <c r="D470" s="145">
        <f t="shared" si="49"/>
        <v>5107142.8571428563</v>
      </c>
      <c r="E470" s="141">
        <f t="shared" si="50"/>
        <v>95.653272681324239</v>
      </c>
      <c r="F470" s="135">
        <v>13</v>
      </c>
      <c r="G470" s="135">
        <v>0.14000000000000001</v>
      </c>
      <c r="H470" s="135">
        <v>715000</v>
      </c>
      <c r="I470" s="134" t="s">
        <v>1815</v>
      </c>
      <c r="J470" s="138">
        <f t="shared" si="51"/>
        <v>0.14000000000000001</v>
      </c>
      <c r="K470" s="140">
        <f t="shared" si="52"/>
        <v>5107142.8571428563</v>
      </c>
      <c r="L470" s="134" t="s">
        <v>1527</v>
      </c>
      <c r="M470" s="134" t="s">
        <v>254</v>
      </c>
      <c r="N470" s="137">
        <f t="shared" si="53"/>
        <v>5107142.8571428563</v>
      </c>
      <c r="P470">
        <v>429</v>
      </c>
      <c r="Q470">
        <v>30.16670098571695</v>
      </c>
      <c r="R470">
        <v>-4.1667009857169504</v>
      </c>
      <c r="S470" s="70">
        <f t="shared" si="47"/>
        <v>-0.13812252747457407</v>
      </c>
      <c r="T470">
        <f t="shared" si="48"/>
        <v>26</v>
      </c>
      <c r="U470" s="134" t="s">
        <v>2088</v>
      </c>
      <c r="Z470">
        <v>428</v>
      </c>
      <c r="AA470">
        <v>21.817680251090632</v>
      </c>
      <c r="AB470">
        <v>-5.817680251090632</v>
      </c>
      <c r="AJ470">
        <v>430</v>
      </c>
      <c r="AK470">
        <v>63.127302016499712</v>
      </c>
      <c r="AL470">
        <v>83.872697983500288</v>
      </c>
      <c r="AT470">
        <v>430</v>
      </c>
      <c r="AU470">
        <v>116.29452478260639</v>
      </c>
      <c r="AV470">
        <v>30.705475217393612</v>
      </c>
      <c r="BD470" s="152">
        <v>48.397569037821619</v>
      </c>
      <c r="BE470" s="152">
        <v>47.682167975519995</v>
      </c>
    </row>
    <row r="471" spans="1:57" ht="14.25" customHeight="1">
      <c r="A471" s="134" t="s">
        <v>398</v>
      </c>
      <c r="B471" s="135">
        <v>10857</v>
      </c>
      <c r="C471" s="135">
        <v>682000</v>
      </c>
      <c r="D471" s="145">
        <f t="shared" si="49"/>
        <v>256097.56097560978</v>
      </c>
      <c r="E471" s="141">
        <f t="shared" si="50"/>
        <v>62.81661600810537</v>
      </c>
      <c r="F471" s="135">
        <v>17</v>
      </c>
      <c r="G471" s="135">
        <v>0.82</v>
      </c>
      <c r="H471" s="135">
        <v>210000</v>
      </c>
      <c r="I471" s="134" t="s">
        <v>1815</v>
      </c>
      <c r="J471" s="138">
        <f t="shared" si="51"/>
        <v>0.82</v>
      </c>
      <c r="K471" s="140">
        <f t="shared" si="52"/>
        <v>256097.56097560978</v>
      </c>
      <c r="L471" s="134" t="s">
        <v>1483</v>
      </c>
      <c r="M471" s="134" t="s">
        <v>11</v>
      </c>
      <c r="N471" s="137">
        <f t="shared" si="53"/>
        <v>256097.56097560978</v>
      </c>
      <c r="P471">
        <v>430</v>
      </c>
      <c r="Q471">
        <v>93.746735395624057</v>
      </c>
      <c r="R471">
        <v>53.253264604375943</v>
      </c>
      <c r="S471" s="70">
        <f t="shared" si="47"/>
        <v>0.56805460349781645</v>
      </c>
      <c r="T471">
        <f t="shared" si="48"/>
        <v>147</v>
      </c>
      <c r="U471" s="134" t="s">
        <v>2089</v>
      </c>
      <c r="Z471">
        <v>429</v>
      </c>
      <c r="AA471">
        <v>33.963177595269947</v>
      </c>
      <c r="AB471">
        <v>-7.9631775952699471</v>
      </c>
      <c r="AJ471">
        <v>431</v>
      </c>
      <c r="AK471">
        <v>23.167448533915628</v>
      </c>
      <c r="AL471">
        <v>-13.167448533915628</v>
      </c>
      <c r="AT471">
        <v>431</v>
      </c>
      <c r="AU471">
        <v>17.652132004650788</v>
      </c>
      <c r="AV471">
        <v>-7.6521320046507881</v>
      </c>
      <c r="BD471" s="152">
        <v>13.211661321248988</v>
      </c>
      <c r="BE471" s="152">
        <v>30.375587516719996</v>
      </c>
    </row>
    <row r="472" spans="1:57" ht="14.25" customHeight="1">
      <c r="A472" s="134" t="s">
        <v>398</v>
      </c>
      <c r="B472" s="135">
        <v>8180</v>
      </c>
      <c r="C472" s="135">
        <v>285600</v>
      </c>
      <c r="D472" s="145">
        <f t="shared" si="49"/>
        <v>2739411.7647058819</v>
      </c>
      <c r="E472" s="141">
        <f t="shared" si="50"/>
        <v>34.914425427872864</v>
      </c>
      <c r="F472" s="135">
        <v>9</v>
      </c>
      <c r="G472" s="135">
        <v>0.17</v>
      </c>
      <c r="H472" s="135">
        <v>465700</v>
      </c>
      <c r="I472" s="134" t="s">
        <v>1815</v>
      </c>
      <c r="J472" s="138">
        <f t="shared" si="51"/>
        <v>0.17</v>
      </c>
      <c r="K472" s="140">
        <f t="shared" si="52"/>
        <v>2739411.7647058819</v>
      </c>
      <c r="L472" s="134" t="s">
        <v>2105</v>
      </c>
      <c r="M472" s="134" t="s">
        <v>31</v>
      </c>
      <c r="N472" s="137">
        <f t="shared" si="53"/>
        <v>2739411.7647058819</v>
      </c>
      <c r="P472">
        <v>431</v>
      </c>
      <c r="Q472">
        <v>17.223519509290501</v>
      </c>
      <c r="R472">
        <v>-7.2235195092905009</v>
      </c>
      <c r="S472" s="70">
        <f t="shared" si="47"/>
        <v>-0.41939857329357555</v>
      </c>
      <c r="T472">
        <f t="shared" si="48"/>
        <v>10</v>
      </c>
      <c r="U472" s="134" t="s">
        <v>2090</v>
      </c>
      <c r="Z472">
        <v>430</v>
      </c>
      <c r="AA472">
        <v>91.863374986803649</v>
      </c>
      <c r="AB472">
        <v>55.136625013196351</v>
      </c>
      <c r="AJ472">
        <v>432</v>
      </c>
      <c r="AK472">
        <v>36.218440906385879</v>
      </c>
      <c r="AL472">
        <v>-0.21844090638587943</v>
      </c>
      <c r="AT472">
        <v>432</v>
      </c>
      <c r="AU472">
        <v>34.716690376378494</v>
      </c>
      <c r="AV472">
        <v>1.2833096236215056</v>
      </c>
      <c r="BD472" s="152">
        <v>10.253826697088765</v>
      </c>
      <c r="BE472" s="152">
        <v>17.82713050892</v>
      </c>
    </row>
    <row r="473" spans="1:57" ht="14.25" customHeight="1">
      <c r="A473" s="134" t="s">
        <v>398</v>
      </c>
      <c r="B473" s="135">
        <v>208689</v>
      </c>
      <c r="C473" s="135">
        <v>28480300</v>
      </c>
      <c r="D473" s="145">
        <f t="shared" si="49"/>
        <v>904048.58299595141</v>
      </c>
      <c r="E473" s="141">
        <f t="shared" si="50"/>
        <v>136.47245422614512</v>
      </c>
      <c r="F473" s="135">
        <v>364</v>
      </c>
      <c r="G473" s="135">
        <v>14.82</v>
      </c>
      <c r="H473" s="135">
        <v>13398000</v>
      </c>
      <c r="I473" s="134" t="s">
        <v>1815</v>
      </c>
      <c r="J473" s="138">
        <f t="shared" si="51"/>
        <v>14.82</v>
      </c>
      <c r="K473" s="140">
        <f t="shared" si="52"/>
        <v>904048.58299595141</v>
      </c>
      <c r="L473" s="134" t="s">
        <v>2106</v>
      </c>
      <c r="M473" s="134" t="s">
        <v>98</v>
      </c>
      <c r="N473" s="137">
        <f t="shared" si="53"/>
        <v>904048.58299595141</v>
      </c>
      <c r="P473">
        <v>432</v>
      </c>
      <c r="Q473">
        <v>34.030175636225273</v>
      </c>
      <c r="R473">
        <v>1.9698243637747268</v>
      </c>
      <c r="S473" s="70">
        <f t="shared" si="47"/>
        <v>5.7884637000751769E-2</v>
      </c>
      <c r="T473">
        <f t="shared" si="48"/>
        <v>36</v>
      </c>
      <c r="U473" s="134" t="s">
        <v>2091</v>
      </c>
      <c r="Z473">
        <v>431</v>
      </c>
      <c r="AA473">
        <v>20.872210840117202</v>
      </c>
      <c r="AB473">
        <v>-10.872210840117202</v>
      </c>
      <c r="AJ473">
        <v>433</v>
      </c>
      <c r="AK473">
        <v>24.215625805777716</v>
      </c>
      <c r="AL473">
        <v>-6.2156258057777158</v>
      </c>
      <c r="AT473">
        <v>433</v>
      </c>
      <c r="AU473">
        <v>21.408584612582956</v>
      </c>
      <c r="AV473">
        <v>-3.4085846125829562</v>
      </c>
      <c r="BD473" s="152">
        <v>15.931225934018524</v>
      </c>
      <c r="BE473" s="152">
        <v>24.033556778279998</v>
      </c>
    </row>
    <row r="474" spans="1:57" ht="14.25" customHeight="1">
      <c r="A474" s="134" t="s">
        <v>398</v>
      </c>
      <c r="B474" s="135">
        <v>23962</v>
      </c>
      <c r="C474" s="135">
        <v>2130400</v>
      </c>
      <c r="D474" s="145">
        <f t="shared" si="49"/>
        <v>1943500</v>
      </c>
      <c r="E474" s="141">
        <f t="shared" si="50"/>
        <v>88.907436774893583</v>
      </c>
      <c r="F474" s="135">
        <v>23</v>
      </c>
      <c r="G474" s="135">
        <v>1</v>
      </c>
      <c r="H474" s="135">
        <v>1943500</v>
      </c>
      <c r="I474" s="134" t="s">
        <v>1815</v>
      </c>
      <c r="J474" s="138">
        <f t="shared" si="51"/>
        <v>1</v>
      </c>
      <c r="K474" s="140">
        <f t="shared" si="52"/>
        <v>1943500</v>
      </c>
      <c r="L474" s="134" t="s">
        <v>1045</v>
      </c>
      <c r="M474" s="134" t="s">
        <v>28</v>
      </c>
      <c r="N474" s="137">
        <f t="shared" si="53"/>
        <v>1943500</v>
      </c>
      <c r="P474">
        <v>433</v>
      </c>
      <c r="Q474">
        <v>19.862326665529427</v>
      </c>
      <c r="R474">
        <v>-1.8623266655294266</v>
      </c>
      <c r="S474" s="70">
        <f t="shared" si="47"/>
        <v>-9.3761757969747228E-2</v>
      </c>
      <c r="T474">
        <f t="shared" si="48"/>
        <v>18</v>
      </c>
      <c r="U474" s="134" t="s">
        <v>2092</v>
      </c>
      <c r="Z474">
        <v>432</v>
      </c>
      <c r="AA474">
        <v>29.157581739186455</v>
      </c>
      <c r="AB474">
        <v>6.8424182608135453</v>
      </c>
      <c r="AJ474">
        <v>434</v>
      </c>
      <c r="AK474">
        <v>25.040282237759683</v>
      </c>
      <c r="AL474">
        <v>-6.0402822377596834</v>
      </c>
      <c r="AT474">
        <v>434</v>
      </c>
      <c r="AU474">
        <v>16.120813072674068</v>
      </c>
      <c r="AV474">
        <v>2.8791869273259323</v>
      </c>
      <c r="BD474" s="152">
        <v>15.458794014881821</v>
      </c>
      <c r="BE474" s="152">
        <v>27.608137682799999</v>
      </c>
    </row>
    <row r="475" spans="1:57" ht="14.25" customHeight="1">
      <c r="A475" s="134" t="s">
        <v>398</v>
      </c>
      <c r="B475" s="135">
        <v>36010</v>
      </c>
      <c r="C475" s="135">
        <v>13100100</v>
      </c>
      <c r="D475" s="145">
        <f t="shared" si="49"/>
        <v>716014.76014760148</v>
      </c>
      <c r="E475" s="141">
        <f t="shared" si="50"/>
        <v>363.79061371841158</v>
      </c>
      <c r="F475" s="135">
        <v>132</v>
      </c>
      <c r="G475" s="135">
        <v>2.71</v>
      </c>
      <c r="H475" s="135">
        <v>1940400</v>
      </c>
      <c r="I475" s="134" t="s">
        <v>1815</v>
      </c>
      <c r="J475" s="138">
        <f t="shared" si="51"/>
        <v>2.71</v>
      </c>
      <c r="K475" s="140">
        <f t="shared" si="52"/>
        <v>716014.76014760148</v>
      </c>
      <c r="L475" s="134" t="s">
        <v>1344</v>
      </c>
      <c r="M475" s="134" t="s">
        <v>10</v>
      </c>
      <c r="N475" s="137">
        <f t="shared" si="53"/>
        <v>716014.76014760148</v>
      </c>
      <c r="P475">
        <v>434</v>
      </c>
      <c r="Q475">
        <v>17.485046020223315</v>
      </c>
      <c r="R475">
        <v>1.5149539797766849</v>
      </c>
      <c r="S475" s="70">
        <f t="shared" si="47"/>
        <v>8.6642836285616837E-2</v>
      </c>
      <c r="T475">
        <f t="shared" si="48"/>
        <v>19</v>
      </c>
      <c r="U475" s="134" t="s">
        <v>2093</v>
      </c>
      <c r="Z475">
        <v>433</v>
      </c>
      <c r="AA475">
        <v>23.694097857255723</v>
      </c>
      <c r="AB475">
        <v>-5.6940978572557235</v>
      </c>
      <c r="AJ475">
        <v>435</v>
      </c>
      <c r="AK475">
        <v>25.211732881985913</v>
      </c>
      <c r="AL475">
        <v>-16.211732881985913</v>
      </c>
      <c r="AT475">
        <v>435</v>
      </c>
      <c r="AU475">
        <v>15.384302036758186</v>
      </c>
      <c r="AV475">
        <v>-6.3843020367581857</v>
      </c>
      <c r="BD475" s="152">
        <v>8.9566929712851699</v>
      </c>
      <c r="BE475" s="152">
        <v>18.509029293400001</v>
      </c>
    </row>
    <row r="476" spans="1:57" ht="14.25" customHeight="1">
      <c r="A476" s="134" t="s">
        <v>398</v>
      </c>
      <c r="B476" s="135">
        <v>65088</v>
      </c>
      <c r="C476" s="135">
        <v>32264300</v>
      </c>
      <c r="D476" s="145">
        <f t="shared" si="49"/>
        <v>329918.200408998</v>
      </c>
      <c r="E476" s="141">
        <f t="shared" si="50"/>
        <v>495.70274090462141</v>
      </c>
      <c r="F476" s="135">
        <v>138</v>
      </c>
      <c r="G476" s="135">
        <v>4.8899999999999997</v>
      </c>
      <c r="H476" s="135">
        <v>1613300</v>
      </c>
      <c r="I476" s="134" t="s">
        <v>1815</v>
      </c>
      <c r="J476" s="138">
        <f t="shared" si="51"/>
        <v>4.8899999999999997</v>
      </c>
      <c r="K476" s="140">
        <f t="shared" si="52"/>
        <v>329918.200408998</v>
      </c>
      <c r="L476" s="134" t="s">
        <v>1038</v>
      </c>
      <c r="M476" s="134" t="s">
        <v>37</v>
      </c>
      <c r="N476" s="137">
        <f t="shared" si="53"/>
        <v>329918.200408998</v>
      </c>
      <c r="P476">
        <v>435</v>
      </c>
      <c r="Q476">
        <v>17.186823576754129</v>
      </c>
      <c r="R476">
        <v>-8.1868235767541293</v>
      </c>
      <c r="S476" s="70">
        <f t="shared" si="47"/>
        <v>-0.47634302756369351</v>
      </c>
      <c r="T476">
        <f t="shared" si="48"/>
        <v>9</v>
      </c>
      <c r="U476" s="134" t="s">
        <v>1226</v>
      </c>
      <c r="Z476">
        <v>434</v>
      </c>
      <c r="AA476">
        <v>20.501623562792002</v>
      </c>
      <c r="AB476">
        <v>-1.5016235627920018</v>
      </c>
      <c r="AJ476">
        <v>436</v>
      </c>
      <c r="AK476">
        <v>22.849947340904091</v>
      </c>
      <c r="AL476">
        <v>-11.849947340904091</v>
      </c>
      <c r="AT476">
        <v>436</v>
      </c>
      <c r="AU476">
        <v>15.137156193045055</v>
      </c>
      <c r="AV476">
        <v>-4.1371561930450547</v>
      </c>
      <c r="BD476" s="152">
        <v>194.20854574980885</v>
      </c>
      <c r="BE476" s="152">
        <v>118.1070298894</v>
      </c>
    </row>
    <row r="477" spans="1:57" ht="14.25" customHeight="1">
      <c r="A477" s="134" t="s">
        <v>398</v>
      </c>
      <c r="B477" s="135">
        <v>8177</v>
      </c>
      <c r="C477" s="135">
        <v>725200</v>
      </c>
      <c r="D477" s="145">
        <f t="shared" si="49"/>
        <v>2982352.9411764704</v>
      </c>
      <c r="E477" s="141">
        <f t="shared" si="50"/>
        <v>88.687782805429862</v>
      </c>
      <c r="F477" s="135">
        <v>12</v>
      </c>
      <c r="G477" s="135">
        <v>0.34</v>
      </c>
      <c r="H477" s="135">
        <v>1014000</v>
      </c>
      <c r="I477" s="134" t="s">
        <v>1815</v>
      </c>
      <c r="J477" s="138">
        <f t="shared" si="51"/>
        <v>0.34</v>
      </c>
      <c r="K477" s="140">
        <f t="shared" si="52"/>
        <v>2982352.9411764704</v>
      </c>
      <c r="L477" s="134" t="s">
        <v>2107</v>
      </c>
      <c r="M477" s="134" t="s">
        <v>28</v>
      </c>
      <c r="N477" s="137">
        <f t="shared" si="53"/>
        <v>2982352.9411764704</v>
      </c>
      <c r="P477">
        <v>436</v>
      </c>
      <c r="Q477">
        <v>15.680217306917951</v>
      </c>
      <c r="R477">
        <v>-4.6802173069179513</v>
      </c>
      <c r="S477" s="70">
        <f t="shared" si="47"/>
        <v>-0.29847911003459676</v>
      </c>
      <c r="T477">
        <f t="shared" si="48"/>
        <v>11</v>
      </c>
      <c r="U477" s="134" t="s">
        <v>1105</v>
      </c>
      <c r="Z477">
        <v>435</v>
      </c>
      <c r="AA477">
        <v>1.4545776795672047</v>
      </c>
      <c r="AB477">
        <v>7.5454223204327953</v>
      </c>
      <c r="AJ477">
        <v>437</v>
      </c>
      <c r="AK477">
        <v>99.465525224132193</v>
      </c>
      <c r="AL477">
        <v>-55.465525224132193</v>
      </c>
      <c r="AT477">
        <v>437</v>
      </c>
      <c r="AU477">
        <v>76.395661049874619</v>
      </c>
      <c r="AV477">
        <v>-32.395661049874619</v>
      </c>
      <c r="BD477" s="152">
        <v>7.851613090869753</v>
      </c>
      <c r="BE477" s="152">
        <v>18.66572450924</v>
      </c>
    </row>
    <row r="478" spans="1:57" ht="14.25" customHeight="1">
      <c r="A478" s="134" t="s">
        <v>398</v>
      </c>
      <c r="B478" s="135">
        <v>65492</v>
      </c>
      <c r="C478" s="135">
        <v>8405200</v>
      </c>
      <c r="D478" s="145">
        <f t="shared" si="49"/>
        <v>2404651.1627906975</v>
      </c>
      <c r="E478" s="141">
        <f t="shared" si="50"/>
        <v>128.33933915592743</v>
      </c>
      <c r="F478" s="135">
        <v>47</v>
      </c>
      <c r="G478" s="135">
        <v>1.29</v>
      </c>
      <c r="H478" s="135">
        <v>3102000</v>
      </c>
      <c r="I478" s="134" t="s">
        <v>1815</v>
      </c>
      <c r="J478" s="138">
        <f t="shared" si="51"/>
        <v>1.29</v>
      </c>
      <c r="K478" s="140">
        <f t="shared" si="52"/>
        <v>2404651.1627906975</v>
      </c>
      <c r="L478" s="134" t="s">
        <v>1291</v>
      </c>
      <c r="M478" s="134" t="s">
        <v>44</v>
      </c>
      <c r="N478" s="137">
        <f t="shared" si="53"/>
        <v>2404651.1627906975</v>
      </c>
      <c r="P478">
        <v>437</v>
      </c>
      <c r="Q478">
        <v>93.317568943003579</v>
      </c>
      <c r="R478">
        <v>-49.317568943003579</v>
      </c>
      <c r="S478" s="70">
        <f t="shared" si="47"/>
        <v>-0.5284917888626709</v>
      </c>
      <c r="T478">
        <f t="shared" si="48"/>
        <v>44</v>
      </c>
      <c r="U478" s="134" t="s">
        <v>2094</v>
      </c>
      <c r="Z478">
        <v>436</v>
      </c>
      <c r="AA478">
        <v>19.435783847866542</v>
      </c>
      <c r="AB478">
        <v>-8.4357838478665421</v>
      </c>
      <c r="AJ478">
        <v>438</v>
      </c>
      <c r="AK478">
        <v>24.248645929850916</v>
      </c>
      <c r="AL478">
        <v>-12.248645929850916</v>
      </c>
      <c r="AT478">
        <v>438</v>
      </c>
      <c r="AU478">
        <v>17.63899468405474</v>
      </c>
      <c r="AV478">
        <v>-5.6389946840547402</v>
      </c>
      <c r="BD478" s="152">
        <v>6.8215061019695096</v>
      </c>
      <c r="BE478" s="152">
        <v>19.851574924079998</v>
      </c>
    </row>
    <row r="479" spans="1:57" ht="14.25" customHeight="1">
      <c r="A479" s="134" t="s">
        <v>398</v>
      </c>
      <c r="B479" s="135">
        <v>110886</v>
      </c>
      <c r="C479" s="135">
        <v>30220100</v>
      </c>
      <c r="D479" s="145">
        <f t="shared" si="49"/>
        <v>2805785.1239669421</v>
      </c>
      <c r="E479" s="141">
        <f t="shared" si="50"/>
        <v>272.53305196327761</v>
      </c>
      <c r="F479" s="135">
        <v>97</v>
      </c>
      <c r="G479" s="135">
        <v>2.42</v>
      </c>
      <c r="H479" s="135">
        <v>6790000</v>
      </c>
      <c r="I479" s="134" t="s">
        <v>1815</v>
      </c>
      <c r="J479" s="138">
        <f t="shared" si="51"/>
        <v>2.42</v>
      </c>
      <c r="K479" s="140">
        <f t="shared" si="52"/>
        <v>2805785.1239669421</v>
      </c>
      <c r="L479" s="134" t="s">
        <v>2108</v>
      </c>
      <c r="M479" s="134" t="s">
        <v>77</v>
      </c>
      <c r="N479" s="137">
        <f t="shared" si="53"/>
        <v>2805785.1239669421</v>
      </c>
      <c r="P479">
        <v>438</v>
      </c>
      <c r="Q479">
        <v>17.845004480711594</v>
      </c>
      <c r="R479">
        <v>-5.8450044807115944</v>
      </c>
      <c r="S479" s="70">
        <f t="shared" si="47"/>
        <v>-0.32754289790340901</v>
      </c>
      <c r="T479">
        <f t="shared" si="48"/>
        <v>12</v>
      </c>
      <c r="U479" s="134" t="s">
        <v>1241</v>
      </c>
      <c r="Z479">
        <v>437</v>
      </c>
      <c r="AA479">
        <v>83.378074625436597</v>
      </c>
      <c r="AB479">
        <v>-39.378074625436597</v>
      </c>
      <c r="AJ479">
        <v>439</v>
      </c>
      <c r="AK479">
        <v>28.918876811588625</v>
      </c>
      <c r="AL479">
        <v>-19.918876811588625</v>
      </c>
      <c r="AT479">
        <v>439</v>
      </c>
      <c r="AU479">
        <v>20.823973846058866</v>
      </c>
      <c r="AV479">
        <v>-11.823973846058866</v>
      </c>
      <c r="BD479" s="152">
        <v>5.4350211218944064</v>
      </c>
      <c r="BE479" s="152">
        <v>16.486622609319998</v>
      </c>
    </row>
    <row r="480" spans="1:57" ht="14.25" customHeight="1">
      <c r="A480" s="134" t="s">
        <v>398</v>
      </c>
      <c r="B480" s="135">
        <v>34092</v>
      </c>
      <c r="C480" s="135">
        <v>4552000</v>
      </c>
      <c r="D480" s="145">
        <f t="shared" si="49"/>
        <v>817843.86617100378</v>
      </c>
      <c r="E480" s="141">
        <f t="shared" si="50"/>
        <v>133.52106065939222</v>
      </c>
      <c r="F480" s="135">
        <v>8</v>
      </c>
      <c r="G480" s="135">
        <v>2.69</v>
      </c>
      <c r="H480" s="135">
        <v>2200000</v>
      </c>
      <c r="I480" s="134" t="s">
        <v>1815</v>
      </c>
      <c r="J480" s="138">
        <f t="shared" si="51"/>
        <v>2.69</v>
      </c>
      <c r="K480" s="140">
        <f t="shared" si="52"/>
        <v>817843.86617100378</v>
      </c>
      <c r="L480" s="134" t="s">
        <v>1391</v>
      </c>
      <c r="M480" s="134" t="s">
        <v>69</v>
      </c>
      <c r="N480" s="137">
        <f t="shared" si="53"/>
        <v>817843.86617100378</v>
      </c>
      <c r="P480">
        <v>439</v>
      </c>
      <c r="Q480">
        <v>22.280849021577339</v>
      </c>
      <c r="R480">
        <v>-13.280849021577339</v>
      </c>
      <c r="S480" s="70">
        <f t="shared" si="47"/>
        <v>-0.59606566198244193</v>
      </c>
      <c r="T480">
        <f t="shared" si="48"/>
        <v>9</v>
      </c>
      <c r="U480" s="134" t="s">
        <v>1088</v>
      </c>
      <c r="Z480">
        <v>438</v>
      </c>
      <c r="AA480">
        <v>19.469507656005884</v>
      </c>
      <c r="AB480">
        <v>-7.4695076560058844</v>
      </c>
      <c r="AJ480">
        <v>440</v>
      </c>
      <c r="AK480">
        <v>23.03875471701495</v>
      </c>
      <c r="AL480">
        <v>-14.03875471701495</v>
      </c>
      <c r="AT480">
        <v>440</v>
      </c>
      <c r="AU480">
        <v>15.885162384482475</v>
      </c>
      <c r="AV480">
        <v>-6.8851623844824754</v>
      </c>
      <c r="BD480" s="152">
        <v>5.804750449914434</v>
      </c>
      <c r="BE480" s="152">
        <v>14.705437249079999</v>
      </c>
    </row>
    <row r="481" spans="1:57" ht="14.25" customHeight="1">
      <c r="A481" s="134" t="s">
        <v>398</v>
      </c>
      <c r="B481" s="135">
        <v>9044</v>
      </c>
      <c r="C481" s="135">
        <v>990500</v>
      </c>
      <c r="D481" s="145">
        <f t="shared" si="49"/>
        <v>4755804.6437149718</v>
      </c>
      <c r="E481" s="141">
        <f t="shared" si="50"/>
        <v>109.52012383900929</v>
      </c>
      <c r="F481" s="135">
        <v>9</v>
      </c>
      <c r="G481" s="135">
        <v>0.1249</v>
      </c>
      <c r="H481" s="135">
        <v>594000</v>
      </c>
      <c r="I481" s="134" t="s">
        <v>1815</v>
      </c>
      <c r="J481" s="138">
        <f t="shared" si="51"/>
        <v>0.1249</v>
      </c>
      <c r="K481" s="140">
        <f t="shared" si="52"/>
        <v>4755804.6437149718</v>
      </c>
      <c r="L481" s="134" t="s">
        <v>2109</v>
      </c>
      <c r="M481" s="134" t="s">
        <v>41</v>
      </c>
      <c r="N481" s="137">
        <f t="shared" si="53"/>
        <v>4755804.6437149718</v>
      </c>
      <c r="P481">
        <v>440</v>
      </c>
      <c r="Q481">
        <v>16.194095431842563</v>
      </c>
      <c r="R481">
        <v>-7.1940954318425625</v>
      </c>
      <c r="S481" s="70">
        <f t="shared" si="47"/>
        <v>-0.44424188199464126</v>
      </c>
      <c r="T481">
        <f t="shared" si="48"/>
        <v>9</v>
      </c>
      <c r="U481" s="134" t="s">
        <v>2095</v>
      </c>
      <c r="Z481">
        <v>439</v>
      </c>
      <c r="AA481">
        <v>25.397314113289063</v>
      </c>
      <c r="AB481">
        <v>-16.397314113289063</v>
      </c>
      <c r="AJ481">
        <v>441</v>
      </c>
      <c r="AK481">
        <v>39.710530694588783</v>
      </c>
      <c r="AL481">
        <v>-27.710530694588783</v>
      </c>
      <c r="AT481">
        <v>441</v>
      </c>
      <c r="AU481">
        <v>20.077609819695951</v>
      </c>
      <c r="AV481">
        <v>-8.0776098196959509</v>
      </c>
      <c r="BD481" s="152">
        <v>13.904903811286539</v>
      </c>
      <c r="BE481" s="152">
        <v>23.979401459519998</v>
      </c>
    </row>
    <row r="482" spans="1:57" ht="14.25" customHeight="1">
      <c r="A482" s="134" t="s">
        <v>398</v>
      </c>
      <c r="B482" s="135">
        <v>14259</v>
      </c>
      <c r="C482" s="135">
        <v>2048800</v>
      </c>
      <c r="D482" s="145">
        <f t="shared" si="49"/>
        <v>9176818.1818181816</v>
      </c>
      <c r="E482" s="141">
        <f t="shared" si="50"/>
        <v>143.68469037099376</v>
      </c>
      <c r="F482" s="135">
        <v>11</v>
      </c>
      <c r="G482" s="135">
        <v>0.22</v>
      </c>
      <c r="H482" s="135">
        <v>2018900</v>
      </c>
      <c r="I482" s="134" t="s">
        <v>1815</v>
      </c>
      <c r="J482" s="138">
        <f t="shared" si="51"/>
        <v>0.22</v>
      </c>
      <c r="K482" s="140">
        <f t="shared" si="52"/>
        <v>9176818.1818181816</v>
      </c>
      <c r="L482" s="134" t="s">
        <v>1158</v>
      </c>
      <c r="M482" s="134" t="s">
        <v>24</v>
      </c>
      <c r="N482" s="137">
        <f t="shared" si="53"/>
        <v>9176818.1818181816</v>
      </c>
      <c r="P482">
        <v>441</v>
      </c>
      <c r="Q482">
        <v>28.15163660780588</v>
      </c>
      <c r="R482">
        <v>-16.15163660780588</v>
      </c>
      <c r="S482" s="70">
        <f t="shared" si="47"/>
        <v>-0.57373703819860189</v>
      </c>
      <c r="T482">
        <f t="shared" si="48"/>
        <v>12</v>
      </c>
      <c r="U482" s="134" t="s">
        <v>2096</v>
      </c>
      <c r="Z482">
        <v>440</v>
      </c>
      <c r="AA482">
        <v>18.418473211409594</v>
      </c>
      <c r="AB482">
        <v>-9.4184732114095944</v>
      </c>
      <c r="AJ482">
        <v>442</v>
      </c>
      <c r="AK482">
        <v>22.723370198623492</v>
      </c>
      <c r="AL482">
        <v>-12.723370198623492</v>
      </c>
      <c r="AT482">
        <v>442</v>
      </c>
      <c r="AU482">
        <v>18.704759817409048</v>
      </c>
      <c r="AV482">
        <v>-8.7047598174090481</v>
      </c>
      <c r="BD482" s="152">
        <v>9.0152334482216734</v>
      </c>
      <c r="BE482" s="152">
        <v>21.134784397840001</v>
      </c>
    </row>
    <row r="483" spans="1:57" ht="14.25" customHeight="1">
      <c r="A483" s="134" t="s">
        <v>398</v>
      </c>
      <c r="B483" s="135">
        <v>133945</v>
      </c>
      <c r="C483" s="135">
        <v>8612100</v>
      </c>
      <c r="D483" s="145">
        <f t="shared" si="49"/>
        <v>4858474.5762711866</v>
      </c>
      <c r="E483" s="141">
        <f t="shared" si="50"/>
        <v>64.295793049385935</v>
      </c>
      <c r="F483" s="135">
        <v>91</v>
      </c>
      <c r="G483" s="135">
        <v>1.18</v>
      </c>
      <c r="H483" s="135">
        <v>5733000</v>
      </c>
      <c r="I483" s="134" t="s">
        <v>1815</v>
      </c>
      <c r="J483" s="138">
        <f t="shared" si="51"/>
        <v>1.18</v>
      </c>
      <c r="K483" s="140">
        <f t="shared" si="52"/>
        <v>4858474.5762711866</v>
      </c>
      <c r="L483" s="134" t="s">
        <v>2110</v>
      </c>
      <c r="M483" s="134" t="s">
        <v>32</v>
      </c>
      <c r="N483" s="137">
        <f t="shared" si="53"/>
        <v>4858474.5762711866</v>
      </c>
      <c r="P483">
        <v>442</v>
      </c>
      <c r="Q483">
        <v>17.534024658801673</v>
      </c>
      <c r="R483">
        <v>-7.5340246588016733</v>
      </c>
      <c r="S483" s="70">
        <f t="shared" si="47"/>
        <v>-0.42968028193229257</v>
      </c>
      <c r="T483">
        <f t="shared" si="48"/>
        <v>10</v>
      </c>
      <c r="U483" s="134" t="s">
        <v>2097</v>
      </c>
      <c r="Z483">
        <v>441</v>
      </c>
      <c r="AA483">
        <v>14.991140849906042</v>
      </c>
      <c r="AB483">
        <v>-2.9911408499060421</v>
      </c>
      <c r="AJ483">
        <v>443</v>
      </c>
      <c r="AK483">
        <v>32.628137415811416</v>
      </c>
      <c r="AL483">
        <v>-22.628137415811416</v>
      </c>
      <c r="AT483">
        <v>443</v>
      </c>
      <c r="AU483">
        <v>21.456207399743626</v>
      </c>
      <c r="AV483">
        <v>-11.456207399743626</v>
      </c>
      <c r="BD483" s="152">
        <v>80.893695893048545</v>
      </c>
      <c r="BE483" s="152">
        <v>60.572339751159994</v>
      </c>
    </row>
    <row r="484" spans="1:57" ht="14.25" customHeight="1">
      <c r="A484" s="134" t="s">
        <v>398</v>
      </c>
      <c r="B484" s="135">
        <v>26750</v>
      </c>
      <c r="C484" s="135">
        <v>1692800</v>
      </c>
      <c r="D484" s="145">
        <f t="shared" si="49"/>
        <v>1024657.5342465753</v>
      </c>
      <c r="E484" s="141">
        <f t="shared" si="50"/>
        <v>63.282242990654204</v>
      </c>
      <c r="F484" s="135">
        <v>44</v>
      </c>
      <c r="G484" s="135">
        <v>0.73</v>
      </c>
      <c r="H484" s="135">
        <v>748000</v>
      </c>
      <c r="I484" s="134" t="s">
        <v>1815</v>
      </c>
      <c r="J484" s="138">
        <f t="shared" si="51"/>
        <v>0.73</v>
      </c>
      <c r="K484" s="140">
        <f t="shared" si="52"/>
        <v>1024657.5342465753</v>
      </c>
      <c r="L484" s="134" t="s">
        <v>2111</v>
      </c>
      <c r="M484" s="134" t="s">
        <v>74</v>
      </c>
      <c r="N484" s="137">
        <f t="shared" si="53"/>
        <v>1024657.5342465753</v>
      </c>
      <c r="P484">
        <v>443</v>
      </c>
      <c r="Q484">
        <v>24.778888650970316</v>
      </c>
      <c r="R484">
        <v>-14.778888650970316</v>
      </c>
      <c r="S484" s="70">
        <f t="shared" si="47"/>
        <v>-0.59643064945899382</v>
      </c>
      <c r="T484">
        <f t="shared" si="48"/>
        <v>10</v>
      </c>
      <c r="U484" s="134" t="s">
        <v>2098</v>
      </c>
      <c r="Z484">
        <v>442</v>
      </c>
      <c r="AA484">
        <v>20.71755296280061</v>
      </c>
      <c r="AB484">
        <v>-10.71755296280061</v>
      </c>
      <c r="AJ484">
        <v>444</v>
      </c>
      <c r="AK484">
        <v>35.251967274858764</v>
      </c>
      <c r="AL484">
        <v>-13.251967274858764</v>
      </c>
      <c r="AT484">
        <v>444</v>
      </c>
      <c r="AU484">
        <v>29.261417998870005</v>
      </c>
      <c r="AV484">
        <v>-7.2614179988700052</v>
      </c>
      <c r="BD484" s="152">
        <v>15.867550327526185</v>
      </c>
      <c r="BE484" s="152">
        <v>21.121318778639999</v>
      </c>
    </row>
    <row r="485" spans="1:57" ht="14.25" customHeight="1">
      <c r="A485" s="134" t="s">
        <v>398</v>
      </c>
      <c r="B485" s="135">
        <v>43701</v>
      </c>
      <c r="C485" s="135">
        <v>5240500</v>
      </c>
      <c r="D485" s="145">
        <f t="shared" si="49"/>
        <v>640000</v>
      </c>
      <c r="E485" s="141">
        <f t="shared" si="50"/>
        <v>119.91716436694813</v>
      </c>
      <c r="F485" s="135">
        <v>32</v>
      </c>
      <c r="G485" s="135">
        <v>2</v>
      </c>
      <c r="H485" s="135">
        <v>1280000</v>
      </c>
      <c r="I485" s="134" t="s">
        <v>1815</v>
      </c>
      <c r="J485" s="138">
        <f t="shared" si="51"/>
        <v>2</v>
      </c>
      <c r="K485" s="140">
        <f t="shared" si="52"/>
        <v>640000</v>
      </c>
      <c r="L485" s="134" t="s">
        <v>1542</v>
      </c>
      <c r="M485" s="134" t="s">
        <v>5</v>
      </c>
      <c r="N485" s="137">
        <f t="shared" si="53"/>
        <v>640000</v>
      </c>
      <c r="P485">
        <v>444</v>
      </c>
      <c r="Q485">
        <v>30.521082397555404</v>
      </c>
      <c r="R485">
        <v>-8.5210823975554035</v>
      </c>
      <c r="S485" s="70">
        <f t="shared" si="47"/>
        <v>-0.27918676954385807</v>
      </c>
      <c r="T485">
        <f t="shared" si="48"/>
        <v>22</v>
      </c>
      <c r="U485" s="134" t="s">
        <v>2099</v>
      </c>
      <c r="Z485">
        <v>443</v>
      </c>
      <c r="AA485">
        <v>17.562191527637772</v>
      </c>
      <c r="AB485">
        <v>-7.562191527637772</v>
      </c>
      <c r="AJ485">
        <v>445</v>
      </c>
      <c r="AK485">
        <v>61.701086657491885</v>
      </c>
      <c r="AL485">
        <v>-13.701086657491885</v>
      </c>
      <c r="AT485">
        <v>445</v>
      </c>
      <c r="AU485">
        <v>44.710907019821192</v>
      </c>
      <c r="AV485">
        <v>3.2890929801788076</v>
      </c>
      <c r="BD485" s="152">
        <v>10.88031250290048</v>
      </c>
      <c r="BE485" s="152">
        <v>15.920816349119999</v>
      </c>
    </row>
    <row r="486" spans="1:57" ht="14.25" customHeight="1">
      <c r="A486" s="134" t="s">
        <v>398</v>
      </c>
      <c r="B486" s="135">
        <v>249477</v>
      </c>
      <c r="C486" s="135">
        <v>26062200</v>
      </c>
      <c r="D486" s="145">
        <f t="shared" si="49"/>
        <v>929899.85693848354</v>
      </c>
      <c r="E486" s="141">
        <f t="shared" si="50"/>
        <v>104.46734568717757</v>
      </c>
      <c r="F486" s="135">
        <v>201</v>
      </c>
      <c r="G486" s="135">
        <v>13.98</v>
      </c>
      <c r="H486" s="135">
        <v>13000000</v>
      </c>
      <c r="I486" s="134" t="s">
        <v>1815</v>
      </c>
      <c r="J486" s="138">
        <f t="shared" si="51"/>
        <v>13.98</v>
      </c>
      <c r="K486" s="140">
        <f t="shared" si="52"/>
        <v>929899.85693848354</v>
      </c>
      <c r="L486" s="134" t="s">
        <v>2112</v>
      </c>
      <c r="M486" s="134" t="s">
        <v>188</v>
      </c>
      <c r="N486" s="137">
        <f t="shared" si="53"/>
        <v>929899.85693848354</v>
      </c>
      <c r="P486">
        <v>445</v>
      </c>
      <c r="Q486">
        <v>54.244549810676929</v>
      </c>
      <c r="R486">
        <v>-6.2445498106769293</v>
      </c>
      <c r="S486" s="70">
        <f t="shared" si="47"/>
        <v>-0.1151184742517269</v>
      </c>
      <c r="T486">
        <f t="shared" si="48"/>
        <v>48</v>
      </c>
      <c r="U486" s="134" t="s">
        <v>1235</v>
      </c>
      <c r="Z486">
        <v>444</v>
      </c>
      <c r="AA486">
        <v>34.041064556219212</v>
      </c>
      <c r="AB486">
        <v>-12.041064556219212</v>
      </c>
      <c r="AJ486">
        <v>446</v>
      </c>
      <c r="AK486">
        <v>24.314262843073301</v>
      </c>
      <c r="AL486">
        <v>-15.314262843073301</v>
      </c>
      <c r="AT486">
        <v>446</v>
      </c>
      <c r="AU486">
        <v>16.552702487269109</v>
      </c>
      <c r="AV486">
        <v>-7.5527024872691086</v>
      </c>
      <c r="BD486" s="152">
        <v>5.6404263041277547</v>
      </c>
      <c r="BE486" s="152">
        <v>15.107991809239998</v>
      </c>
    </row>
    <row r="487" spans="1:57" ht="14.25" customHeight="1">
      <c r="A487" s="134" t="s">
        <v>398</v>
      </c>
      <c r="B487" s="135">
        <v>11812</v>
      </c>
      <c r="C487" s="135">
        <v>1283700</v>
      </c>
      <c r="D487" s="145">
        <f t="shared" si="49"/>
        <v>840000</v>
      </c>
      <c r="E487" s="141">
        <f t="shared" si="50"/>
        <v>108.67761598374534</v>
      </c>
      <c r="F487" s="135">
        <v>21</v>
      </c>
      <c r="G487" s="135">
        <v>1</v>
      </c>
      <c r="H487" s="135">
        <v>840000</v>
      </c>
      <c r="I487" s="134" t="s">
        <v>1815</v>
      </c>
      <c r="J487" s="138">
        <f t="shared" si="51"/>
        <v>1</v>
      </c>
      <c r="K487" s="140">
        <f t="shared" si="52"/>
        <v>840000</v>
      </c>
      <c r="L487" s="134" t="s">
        <v>1055</v>
      </c>
      <c r="M487" s="134" t="s">
        <v>26</v>
      </c>
      <c r="N487" s="137">
        <f t="shared" si="53"/>
        <v>840000</v>
      </c>
      <c r="P487">
        <v>446</v>
      </c>
      <c r="Q487">
        <v>17.296283709797308</v>
      </c>
      <c r="R487">
        <v>-8.2962837097973079</v>
      </c>
      <c r="S487" s="70">
        <f t="shared" si="47"/>
        <v>-0.47965700892718133</v>
      </c>
      <c r="T487">
        <f t="shared" si="48"/>
        <v>9</v>
      </c>
      <c r="U487" s="134" t="s">
        <v>2100</v>
      </c>
      <c r="Z487">
        <v>445</v>
      </c>
      <c r="AA487">
        <v>37.818271725433469</v>
      </c>
      <c r="AB487">
        <v>10.181728274566531</v>
      </c>
      <c r="AJ487">
        <v>447</v>
      </c>
      <c r="AK487">
        <v>22.671300002969598</v>
      </c>
      <c r="AL487">
        <v>-10.671300002969598</v>
      </c>
      <c r="AT487">
        <v>447</v>
      </c>
      <c r="AU487">
        <v>19.932278210602181</v>
      </c>
      <c r="AV487">
        <v>-7.9322782106021812</v>
      </c>
      <c r="BD487" s="152">
        <v>32.166451537742404</v>
      </c>
      <c r="BE487" s="152">
        <v>29.697337523919998</v>
      </c>
    </row>
    <row r="488" spans="1:57" ht="14.25" customHeight="1">
      <c r="A488" s="134" t="s">
        <v>398</v>
      </c>
      <c r="B488" s="135">
        <v>66906</v>
      </c>
      <c r="C488" s="135">
        <v>6839100</v>
      </c>
      <c r="D488" s="145">
        <f t="shared" si="49"/>
        <v>1222486.3396412805</v>
      </c>
      <c r="E488" s="141">
        <f t="shared" si="50"/>
        <v>102.21953188054883</v>
      </c>
      <c r="F488" s="135">
        <v>90</v>
      </c>
      <c r="G488" s="135">
        <v>3.2393000000000001</v>
      </c>
      <c r="H488" s="135">
        <v>3960000</v>
      </c>
      <c r="I488" s="134" t="s">
        <v>1815</v>
      </c>
      <c r="J488" s="138">
        <f t="shared" si="51"/>
        <v>3.2393000000000001</v>
      </c>
      <c r="K488" s="140">
        <f t="shared" si="52"/>
        <v>1222486.3396412805</v>
      </c>
      <c r="L488" s="134" t="s">
        <v>2113</v>
      </c>
      <c r="M488" s="134" t="s">
        <v>26</v>
      </c>
      <c r="N488" s="137">
        <f t="shared" si="53"/>
        <v>1222486.3396412805</v>
      </c>
      <c r="P488">
        <v>447</v>
      </c>
      <c r="Q488">
        <v>18.166918558907486</v>
      </c>
      <c r="R488">
        <v>-6.1669185589074864</v>
      </c>
      <c r="S488" s="70">
        <f t="shared" si="47"/>
        <v>-0.33945870010430373</v>
      </c>
      <c r="T488">
        <f t="shared" si="48"/>
        <v>12</v>
      </c>
      <c r="U488" s="134" t="s">
        <v>2101</v>
      </c>
      <c r="Z488">
        <v>446</v>
      </c>
      <c r="AA488">
        <v>21.012157992163438</v>
      </c>
      <c r="AB488">
        <v>-12.012157992163438</v>
      </c>
      <c r="AJ488">
        <v>448</v>
      </c>
      <c r="AK488">
        <v>30.710006875097715</v>
      </c>
      <c r="AL488">
        <v>5.2899931249022849</v>
      </c>
      <c r="AT488">
        <v>448</v>
      </c>
      <c r="AU488">
        <v>35.460591155129649</v>
      </c>
      <c r="AV488">
        <v>0.53940884487035134</v>
      </c>
      <c r="BD488" s="152">
        <v>22.33165141240967</v>
      </c>
      <c r="BE488" s="152">
        <v>26.380343148800002</v>
      </c>
    </row>
    <row r="489" spans="1:57" ht="14.25" customHeight="1">
      <c r="A489" s="134" t="s">
        <v>398</v>
      </c>
      <c r="B489" s="135">
        <v>10200</v>
      </c>
      <c r="C489" s="135">
        <v>1213200</v>
      </c>
      <c r="D489" s="145">
        <f t="shared" si="49"/>
        <v>3142857.1428571427</v>
      </c>
      <c r="E489" s="141">
        <f t="shared" si="50"/>
        <v>118.94117647058823</v>
      </c>
      <c r="F489" s="135">
        <v>16</v>
      </c>
      <c r="G489" s="135">
        <v>0.28000000000000003</v>
      </c>
      <c r="H489" s="135">
        <v>880000</v>
      </c>
      <c r="I489" s="134" t="s">
        <v>1815</v>
      </c>
      <c r="J489" s="138">
        <f t="shared" si="51"/>
        <v>0.28000000000000003</v>
      </c>
      <c r="K489" s="140">
        <f t="shared" si="52"/>
        <v>3142857.1428571427</v>
      </c>
      <c r="L489" s="134" t="s">
        <v>2114</v>
      </c>
      <c r="M489" s="134" t="s">
        <v>78</v>
      </c>
      <c r="N489" s="137">
        <f t="shared" si="53"/>
        <v>3142857.1428571427</v>
      </c>
      <c r="P489">
        <v>448</v>
      </c>
      <c r="Q489">
        <v>31.22959541409864</v>
      </c>
      <c r="R489">
        <v>4.7704045859013604</v>
      </c>
      <c r="S489" s="70">
        <f t="shared" si="47"/>
        <v>0.15275268611862181</v>
      </c>
      <c r="T489">
        <f t="shared" si="48"/>
        <v>36</v>
      </c>
      <c r="U489" s="134" t="s">
        <v>2102</v>
      </c>
      <c r="Z489">
        <v>447</v>
      </c>
      <c r="AA489">
        <v>21.043166511402859</v>
      </c>
      <c r="AB489">
        <v>-9.043166511402859</v>
      </c>
      <c r="AJ489">
        <v>449</v>
      </c>
      <c r="AK489">
        <v>22.54641620038506</v>
      </c>
      <c r="AL489">
        <v>-12.54641620038506</v>
      </c>
      <c r="AT489">
        <v>449</v>
      </c>
      <c r="AU489">
        <v>15.192168723041</v>
      </c>
      <c r="AV489">
        <v>-5.1921687230410001</v>
      </c>
      <c r="BD489" s="152">
        <v>6.1826959852237948</v>
      </c>
      <c r="BE489" s="152">
        <v>16.828260281159999</v>
      </c>
    </row>
    <row r="490" spans="1:57" ht="14.25" customHeight="1">
      <c r="A490" s="134" t="s">
        <v>398</v>
      </c>
      <c r="B490" s="135">
        <v>20832</v>
      </c>
      <c r="C490" s="135">
        <v>440000</v>
      </c>
      <c r="D490" s="145">
        <f t="shared" si="49"/>
        <v>8196.7213114754104</v>
      </c>
      <c r="E490" s="141">
        <f t="shared" si="50"/>
        <v>21.121351766513058</v>
      </c>
      <c r="F490" s="135">
        <v>22</v>
      </c>
      <c r="G490" s="135">
        <v>1.22</v>
      </c>
      <c r="H490" s="135">
        <v>10000</v>
      </c>
      <c r="I490" s="134" t="s">
        <v>1815</v>
      </c>
      <c r="J490" s="138">
        <f t="shared" si="51"/>
        <v>1.22</v>
      </c>
      <c r="K490" s="140">
        <f t="shared" si="52"/>
        <v>8196.7213114754104</v>
      </c>
      <c r="L490" s="134" t="s">
        <v>2115</v>
      </c>
      <c r="M490" s="134" t="s">
        <v>171</v>
      </c>
      <c r="N490" s="137">
        <f t="shared" si="53"/>
        <v>8196.7213114754104</v>
      </c>
      <c r="P490">
        <v>449</v>
      </c>
      <c r="Q490">
        <v>15.533472029493323</v>
      </c>
      <c r="R490">
        <v>-5.5334720294933231</v>
      </c>
      <c r="S490" s="70">
        <f t="shared" ref="S490:S553" si="54">R490/Q490</f>
        <v>-0.35622892415726171</v>
      </c>
      <c r="T490">
        <f t="shared" ref="T490:T553" si="55">R490+Q490</f>
        <v>10</v>
      </c>
      <c r="U490" s="134" t="s">
        <v>1099</v>
      </c>
      <c r="Z490">
        <v>448</v>
      </c>
      <c r="AA490">
        <v>32.287957979250983</v>
      </c>
      <c r="AB490">
        <v>3.712042020749017</v>
      </c>
      <c r="AJ490">
        <v>450</v>
      </c>
      <c r="AK490">
        <v>42.426647567071484</v>
      </c>
      <c r="AL490">
        <v>1.573352432928516</v>
      </c>
      <c r="AT490">
        <v>450</v>
      </c>
      <c r="AU490">
        <v>40.076717179565634</v>
      </c>
      <c r="AV490">
        <v>3.9232828204343662</v>
      </c>
      <c r="BD490" s="152">
        <v>27.939212887380087</v>
      </c>
      <c r="BE490" s="152">
        <v>102.45132675776</v>
      </c>
    </row>
    <row r="491" spans="1:57" ht="14.25" customHeight="1">
      <c r="A491" s="134" t="s">
        <v>398</v>
      </c>
      <c r="B491" s="135">
        <v>27136</v>
      </c>
      <c r="C491" s="135">
        <v>1706200</v>
      </c>
      <c r="D491" s="145">
        <f t="shared" si="49"/>
        <v>5278378.3783783782</v>
      </c>
      <c r="E491" s="141">
        <f t="shared" si="50"/>
        <v>62.875884433962263</v>
      </c>
      <c r="F491" s="135">
        <v>31</v>
      </c>
      <c r="G491" s="135">
        <v>0.37</v>
      </c>
      <c r="H491" s="135">
        <v>1953000</v>
      </c>
      <c r="I491" s="134" t="s">
        <v>1815</v>
      </c>
      <c r="J491" s="138">
        <f t="shared" si="51"/>
        <v>0.37</v>
      </c>
      <c r="K491" s="140">
        <f t="shared" si="52"/>
        <v>5278378.3783783782</v>
      </c>
      <c r="L491" s="134" t="s">
        <v>1405</v>
      </c>
      <c r="M491" s="134" t="s">
        <v>32</v>
      </c>
      <c r="N491" s="137">
        <f t="shared" si="53"/>
        <v>5278378.3783783782</v>
      </c>
      <c r="P491">
        <v>450</v>
      </c>
      <c r="Q491">
        <v>40.535231177789399</v>
      </c>
      <c r="R491">
        <v>3.4647688222106012</v>
      </c>
      <c r="S491" s="70">
        <f t="shared" si="54"/>
        <v>8.5475491850878188E-2</v>
      </c>
      <c r="T491">
        <f t="shared" si="55"/>
        <v>44</v>
      </c>
      <c r="U491" s="134" t="s">
        <v>2103</v>
      </c>
      <c r="Z491">
        <v>449</v>
      </c>
      <c r="AA491">
        <v>18.982613641904475</v>
      </c>
      <c r="AB491">
        <v>-8.9826136419044751</v>
      </c>
      <c r="AJ491">
        <v>451</v>
      </c>
      <c r="AK491">
        <v>21.886437053845079</v>
      </c>
      <c r="AL491">
        <v>-8.8864370538450785</v>
      </c>
      <c r="AT491">
        <v>451</v>
      </c>
      <c r="AU491">
        <v>17.610256795250887</v>
      </c>
      <c r="AV491">
        <v>-4.6102567952508871</v>
      </c>
      <c r="BD491" s="152">
        <v>14.863118986405111</v>
      </c>
      <c r="BE491" s="152">
        <v>21.858266544519999</v>
      </c>
    </row>
    <row r="492" spans="1:57" ht="14.25" customHeight="1">
      <c r="A492" s="134" t="s">
        <v>398</v>
      </c>
      <c r="B492" s="135">
        <v>48678</v>
      </c>
      <c r="C492" s="135">
        <v>6450300</v>
      </c>
      <c r="D492" s="145">
        <f t="shared" si="49"/>
        <v>6818181.8181818174</v>
      </c>
      <c r="E492" s="141">
        <f t="shared" si="50"/>
        <v>132.50955256994948</v>
      </c>
      <c r="F492" s="135">
        <v>50</v>
      </c>
      <c r="G492" s="135">
        <v>0.55000000000000004</v>
      </c>
      <c r="H492" s="135">
        <v>3750000</v>
      </c>
      <c r="I492" s="134" t="s">
        <v>1815</v>
      </c>
      <c r="J492" s="138">
        <f t="shared" si="51"/>
        <v>0.55000000000000004</v>
      </c>
      <c r="K492" s="140">
        <f t="shared" si="52"/>
        <v>6818181.8181818174</v>
      </c>
      <c r="L492" s="134" t="s">
        <v>2116</v>
      </c>
      <c r="M492" s="134" t="s">
        <v>32</v>
      </c>
      <c r="N492" s="137">
        <f t="shared" si="53"/>
        <v>6818181.8181818174</v>
      </c>
      <c r="P492">
        <v>451</v>
      </c>
      <c r="Q492">
        <v>16.456146895455188</v>
      </c>
      <c r="R492">
        <v>-3.4561468954551877</v>
      </c>
      <c r="S492" s="70">
        <f t="shared" si="54"/>
        <v>-0.21002163613462255</v>
      </c>
      <c r="T492">
        <f t="shared" si="55"/>
        <v>13</v>
      </c>
      <c r="U492" s="134" t="s">
        <v>2104</v>
      </c>
      <c r="Z492">
        <v>450</v>
      </c>
      <c r="AA492">
        <v>44.438458303293345</v>
      </c>
      <c r="AB492">
        <v>-0.4384583032933449</v>
      </c>
      <c r="AJ492">
        <v>452</v>
      </c>
      <c r="AK492">
        <v>46.709103658411102</v>
      </c>
      <c r="AL492">
        <v>-2.7091036584111023</v>
      </c>
      <c r="AT492">
        <v>452</v>
      </c>
      <c r="AU492">
        <v>49.212081489041772</v>
      </c>
      <c r="AV492">
        <v>-5.2120814890417719</v>
      </c>
      <c r="BD492" s="152">
        <v>8.2983693622272874</v>
      </c>
      <c r="BE492" s="152">
        <v>19.561841536119999</v>
      </c>
    </row>
    <row r="493" spans="1:57" ht="14.25" customHeight="1">
      <c r="A493" s="134" t="s">
        <v>398</v>
      </c>
      <c r="B493" s="135">
        <v>64040</v>
      </c>
      <c r="C493" s="135">
        <v>5356300</v>
      </c>
      <c r="D493" s="145">
        <f t="shared" si="49"/>
        <v>889925.37313432829</v>
      </c>
      <c r="E493" s="141">
        <f t="shared" si="50"/>
        <v>83.639912554653336</v>
      </c>
      <c r="F493" s="135">
        <v>53</v>
      </c>
      <c r="G493" s="135">
        <v>2.68</v>
      </c>
      <c r="H493" s="135">
        <v>2385000</v>
      </c>
      <c r="I493" s="134" t="s">
        <v>1815</v>
      </c>
      <c r="J493" s="138">
        <f t="shared" si="51"/>
        <v>2.68</v>
      </c>
      <c r="K493" s="140">
        <f t="shared" si="52"/>
        <v>889925.37313432829</v>
      </c>
      <c r="L493" s="134" t="s">
        <v>1248</v>
      </c>
      <c r="M493" s="134" t="s">
        <v>102</v>
      </c>
      <c r="N493" s="137">
        <f t="shared" si="53"/>
        <v>889925.37313432829</v>
      </c>
      <c r="P493">
        <v>452</v>
      </c>
      <c r="Q493">
        <v>47.960325649868871</v>
      </c>
      <c r="R493">
        <v>-3.9603256498688708</v>
      </c>
      <c r="S493" s="70">
        <f t="shared" si="54"/>
        <v>-8.2575036683048442E-2</v>
      </c>
      <c r="T493">
        <f t="shared" si="55"/>
        <v>44</v>
      </c>
      <c r="U493" s="134" t="s">
        <v>1125</v>
      </c>
      <c r="Z493">
        <v>451</v>
      </c>
      <c r="AA493">
        <v>19.498395454942852</v>
      </c>
      <c r="AB493">
        <v>-6.4983954549428518</v>
      </c>
      <c r="AJ493">
        <v>453</v>
      </c>
      <c r="AK493">
        <v>23.136121749538489</v>
      </c>
      <c r="AL493">
        <v>-10.136121749538489</v>
      </c>
      <c r="AT493">
        <v>453</v>
      </c>
      <c r="AU493">
        <v>16.286671745199158</v>
      </c>
      <c r="AV493">
        <v>-3.2866717451991576</v>
      </c>
      <c r="BD493" s="152">
        <v>1.9205384538818102</v>
      </c>
      <c r="BE493" s="152">
        <v>13.154041589999999</v>
      </c>
    </row>
    <row r="494" spans="1:57" ht="14.25" customHeight="1">
      <c r="A494" s="134" t="s">
        <v>398</v>
      </c>
      <c r="B494" s="135">
        <v>30605</v>
      </c>
      <c r="C494" s="135">
        <v>244900</v>
      </c>
      <c r="D494" s="145">
        <f t="shared" si="49"/>
        <v>11329629.629629629</v>
      </c>
      <c r="E494" s="141">
        <f t="shared" si="50"/>
        <v>8.0019604639764736</v>
      </c>
      <c r="F494" s="135">
        <v>92</v>
      </c>
      <c r="G494" s="135">
        <v>0.54</v>
      </c>
      <c r="H494" s="135">
        <v>6118000</v>
      </c>
      <c r="I494" s="134" t="s">
        <v>1815</v>
      </c>
      <c r="J494" s="138">
        <f t="shared" si="51"/>
        <v>0.54</v>
      </c>
      <c r="K494" s="140">
        <f t="shared" si="52"/>
        <v>11329629.629629629</v>
      </c>
      <c r="L494" s="134" t="s">
        <v>1062</v>
      </c>
      <c r="M494" s="134" t="s">
        <v>28</v>
      </c>
      <c r="N494" s="137">
        <f t="shared" si="53"/>
        <v>11329629.629629629</v>
      </c>
      <c r="P494">
        <v>453</v>
      </c>
      <c r="Q494">
        <v>16.467617559714586</v>
      </c>
      <c r="R494">
        <v>-3.4676175597145864</v>
      </c>
      <c r="S494" s="70">
        <f t="shared" si="54"/>
        <v>-0.21057190253176408</v>
      </c>
      <c r="T494">
        <f t="shared" si="55"/>
        <v>13</v>
      </c>
      <c r="U494" s="134" t="s">
        <v>1527</v>
      </c>
      <c r="Z494">
        <v>452</v>
      </c>
      <c r="AA494">
        <v>44.823895567945037</v>
      </c>
      <c r="AB494">
        <v>-0.82389556794503704</v>
      </c>
      <c r="AJ494">
        <v>454</v>
      </c>
      <c r="AK494">
        <v>22.818620556526952</v>
      </c>
      <c r="AL494">
        <v>-5.8186205565269518</v>
      </c>
      <c r="AT494">
        <v>454</v>
      </c>
      <c r="AU494">
        <v>18.703117652334541</v>
      </c>
      <c r="AV494">
        <v>-1.7031176523345408</v>
      </c>
      <c r="BD494" s="152">
        <v>22.048192260927646</v>
      </c>
      <c r="BE494" s="152">
        <v>29.071520299679996</v>
      </c>
    </row>
    <row r="495" spans="1:57" ht="14.25" customHeight="1">
      <c r="A495" s="134" t="s">
        <v>398</v>
      </c>
      <c r="B495" s="135">
        <v>14244</v>
      </c>
      <c r="C495" s="135">
        <v>817900</v>
      </c>
      <c r="D495" s="145">
        <f t="shared" si="49"/>
        <v>980487.80487804883</v>
      </c>
      <c r="E495" s="141">
        <f t="shared" si="50"/>
        <v>57.420668351586635</v>
      </c>
      <c r="F495" s="135">
        <v>24</v>
      </c>
      <c r="G495" s="135">
        <v>0.82</v>
      </c>
      <c r="H495" s="135">
        <v>804000</v>
      </c>
      <c r="I495" s="134" t="s">
        <v>1815</v>
      </c>
      <c r="J495" s="138">
        <f t="shared" si="51"/>
        <v>0.82</v>
      </c>
      <c r="K495" s="140">
        <f t="shared" si="52"/>
        <v>980487.80487804883</v>
      </c>
      <c r="L495" s="134" t="s">
        <v>1723</v>
      </c>
      <c r="M495" s="134" t="s">
        <v>162</v>
      </c>
      <c r="N495" s="137">
        <f t="shared" si="53"/>
        <v>980487.80487804883</v>
      </c>
      <c r="P495">
        <v>454</v>
      </c>
      <c r="Q495">
        <v>17.588513768290866</v>
      </c>
      <c r="R495">
        <v>-0.58851376829086632</v>
      </c>
      <c r="S495" s="70">
        <f t="shared" si="54"/>
        <v>-3.3460119259869345E-2</v>
      </c>
      <c r="T495">
        <f t="shared" si="55"/>
        <v>17</v>
      </c>
      <c r="U495" s="134" t="s">
        <v>1483</v>
      </c>
      <c r="Z495">
        <v>453</v>
      </c>
      <c r="AA495">
        <v>14.94201439504433</v>
      </c>
      <c r="AB495">
        <v>-1.94201439504433</v>
      </c>
      <c r="AJ495">
        <v>455</v>
      </c>
      <c r="AK495">
        <v>21.140520917729972</v>
      </c>
      <c r="AL495">
        <v>-12.140520917729972</v>
      </c>
      <c r="AT495">
        <v>455</v>
      </c>
      <c r="AU495">
        <v>16.505079700108439</v>
      </c>
      <c r="AV495">
        <v>-7.5050797001084391</v>
      </c>
      <c r="BD495" s="152">
        <v>4.1039955410223063</v>
      </c>
      <c r="BE495" s="152">
        <v>14.275054279319999</v>
      </c>
    </row>
    <row r="496" spans="1:57" ht="14.25" customHeight="1">
      <c r="A496" s="134" t="s">
        <v>398</v>
      </c>
      <c r="B496" s="135">
        <v>7629</v>
      </c>
      <c r="C496" s="135">
        <v>1211000</v>
      </c>
      <c r="D496" s="145">
        <f t="shared" si="49"/>
        <v>2750000</v>
      </c>
      <c r="E496" s="141">
        <f t="shared" si="50"/>
        <v>158.73640057674663</v>
      </c>
      <c r="F496" s="135">
        <v>9</v>
      </c>
      <c r="G496" s="135">
        <v>0.18</v>
      </c>
      <c r="H496" s="135">
        <v>495000</v>
      </c>
      <c r="I496" s="134" t="s">
        <v>1815</v>
      </c>
      <c r="J496" s="138">
        <f t="shared" si="51"/>
        <v>0.18</v>
      </c>
      <c r="K496" s="140">
        <f t="shared" si="52"/>
        <v>2750000</v>
      </c>
      <c r="L496" s="134" t="s">
        <v>2117</v>
      </c>
      <c r="M496" s="134" t="s">
        <v>78</v>
      </c>
      <c r="N496" s="137">
        <f t="shared" si="53"/>
        <v>2750000</v>
      </c>
      <c r="P496">
        <v>455</v>
      </c>
      <c r="Q496">
        <v>15.425417588953328</v>
      </c>
      <c r="R496">
        <v>-6.4254175889533283</v>
      </c>
      <c r="S496" s="70">
        <f t="shared" si="54"/>
        <v>-0.4165473998937177</v>
      </c>
      <c r="T496">
        <f t="shared" si="55"/>
        <v>9</v>
      </c>
      <c r="U496" s="134" t="s">
        <v>2105</v>
      </c>
      <c r="Z496">
        <v>454</v>
      </c>
      <c r="AA496">
        <v>21.557304704738133</v>
      </c>
      <c r="AB496">
        <v>-4.557304704738133</v>
      </c>
      <c r="AJ496">
        <v>456</v>
      </c>
      <c r="AK496">
        <v>140.49853273909528</v>
      </c>
      <c r="AL496">
        <v>223.50146726090472</v>
      </c>
      <c r="AT496">
        <v>456</v>
      </c>
      <c r="AU496">
        <v>181.13951816215678</v>
      </c>
      <c r="AV496">
        <v>182.86048183784322</v>
      </c>
      <c r="BD496" s="152">
        <v>13.573174441979681</v>
      </c>
      <c r="BE496" s="152">
        <v>22.26934240908</v>
      </c>
    </row>
    <row r="497" spans="1:57" ht="14.25" customHeight="1">
      <c r="A497" s="134" t="s">
        <v>398</v>
      </c>
      <c r="B497" s="135">
        <v>17566</v>
      </c>
      <c r="C497" s="135">
        <v>2375400</v>
      </c>
      <c r="D497" s="145">
        <f t="shared" si="49"/>
        <v>2152173.913043478</v>
      </c>
      <c r="E497" s="141">
        <f t="shared" si="50"/>
        <v>135.22714334509848</v>
      </c>
      <c r="F497" s="135">
        <v>22</v>
      </c>
      <c r="G497" s="135">
        <v>0.23</v>
      </c>
      <c r="H497" s="135">
        <v>495000</v>
      </c>
      <c r="I497" s="134" t="s">
        <v>1815</v>
      </c>
      <c r="J497" s="138">
        <f t="shared" si="51"/>
        <v>0.23</v>
      </c>
      <c r="K497" s="140">
        <f t="shared" si="52"/>
        <v>2152173.913043478</v>
      </c>
      <c r="L497" s="134" t="s">
        <v>1022</v>
      </c>
      <c r="M497" s="134" t="s">
        <v>16</v>
      </c>
      <c r="N497" s="137">
        <f t="shared" si="53"/>
        <v>2152173.913043478</v>
      </c>
      <c r="P497">
        <v>456</v>
      </c>
      <c r="Q497">
        <v>173.76100443105071</v>
      </c>
      <c r="R497">
        <v>190.23899556894929</v>
      </c>
      <c r="S497" s="70">
        <f t="shared" si="54"/>
        <v>1.0948313529370575</v>
      </c>
      <c r="T497">
        <f t="shared" si="55"/>
        <v>364</v>
      </c>
      <c r="U497" s="134" t="s">
        <v>2106</v>
      </c>
      <c r="Z497">
        <v>455</v>
      </c>
      <c r="AA497">
        <v>16.527384265656387</v>
      </c>
      <c r="AB497">
        <v>-7.5273842656563872</v>
      </c>
      <c r="AJ497">
        <v>457</v>
      </c>
      <c r="AK497">
        <v>28.950203595965768</v>
      </c>
      <c r="AL497">
        <v>-5.9502035959657675</v>
      </c>
      <c r="AT497">
        <v>457</v>
      </c>
      <c r="AU497">
        <v>29.463404303034228</v>
      </c>
      <c r="AV497">
        <v>-6.4634043030342276</v>
      </c>
      <c r="BD497" s="152">
        <v>2.6374025398761969</v>
      </c>
      <c r="BE497" s="152">
        <v>13.470557983519999</v>
      </c>
    </row>
    <row r="498" spans="1:57" ht="14.25" customHeight="1">
      <c r="A498" s="134" t="s">
        <v>398</v>
      </c>
      <c r="B498" s="135">
        <v>108360</v>
      </c>
      <c r="C498" s="135">
        <v>21535000</v>
      </c>
      <c r="D498" s="145">
        <f t="shared" si="49"/>
        <v>39538536.585365854</v>
      </c>
      <c r="E498" s="141">
        <f t="shared" si="50"/>
        <v>198.73569582871909</v>
      </c>
      <c r="F498" s="135">
        <v>41</v>
      </c>
      <c r="G498" s="135">
        <v>0.41</v>
      </c>
      <c r="H498" s="135">
        <v>16210800</v>
      </c>
      <c r="I498" s="134" t="s">
        <v>1815</v>
      </c>
      <c r="J498" s="138">
        <f t="shared" si="51"/>
        <v>0.41</v>
      </c>
      <c r="K498" s="140">
        <f t="shared" si="52"/>
        <v>39538536.585365854</v>
      </c>
      <c r="L498" s="134" t="s">
        <v>2118</v>
      </c>
      <c r="M498" s="134" t="s">
        <v>7</v>
      </c>
      <c r="N498" s="137">
        <f t="shared" si="53"/>
        <v>39538536.585365854</v>
      </c>
      <c r="P498">
        <v>457</v>
      </c>
      <c r="Q498">
        <v>26.966510165724621</v>
      </c>
      <c r="R498">
        <v>-3.9665101657246211</v>
      </c>
      <c r="S498" s="70">
        <f t="shared" si="54"/>
        <v>-0.14709022937518235</v>
      </c>
      <c r="T498">
        <f t="shared" si="55"/>
        <v>23</v>
      </c>
      <c r="U498" s="134" t="s">
        <v>1045</v>
      </c>
      <c r="Z498">
        <v>456</v>
      </c>
      <c r="AA498">
        <v>176.98794359959857</v>
      </c>
      <c r="AB498">
        <v>187.01205640040143</v>
      </c>
      <c r="AJ498">
        <v>458</v>
      </c>
      <c r="AK498">
        <v>75.388774755681283</v>
      </c>
      <c r="AL498">
        <v>56.611225244318717</v>
      </c>
      <c r="AT498">
        <v>458</v>
      </c>
      <c r="AU498">
        <v>39.355806711857561</v>
      </c>
      <c r="AV498">
        <v>92.644193288142446</v>
      </c>
      <c r="BD498" s="152">
        <v>10.066907981256419</v>
      </c>
      <c r="BE498" s="152">
        <v>30.786651961479997</v>
      </c>
    </row>
    <row r="499" spans="1:57" ht="14.25" customHeight="1">
      <c r="A499" s="134" t="s">
        <v>398</v>
      </c>
      <c r="B499" s="135">
        <v>21112</v>
      </c>
      <c r="C499" s="135">
        <v>2070400</v>
      </c>
      <c r="D499" s="145">
        <f t="shared" si="49"/>
        <v>2170642.2018348621</v>
      </c>
      <c r="E499" s="141">
        <f t="shared" si="50"/>
        <v>98.06744979158772</v>
      </c>
      <c r="F499" s="135">
        <v>28</v>
      </c>
      <c r="G499" s="135">
        <v>1.0900000000000001</v>
      </c>
      <c r="H499" s="135">
        <v>2366000</v>
      </c>
      <c r="I499" s="134" t="s">
        <v>1815</v>
      </c>
      <c r="J499" s="138">
        <f t="shared" si="51"/>
        <v>1.0900000000000001</v>
      </c>
      <c r="K499" s="140">
        <f t="shared" si="52"/>
        <v>2170642.2018348621</v>
      </c>
      <c r="L499" s="134" t="s">
        <v>2119</v>
      </c>
      <c r="M499" s="134" t="s">
        <v>28</v>
      </c>
      <c r="N499" s="137">
        <f t="shared" si="53"/>
        <v>2170642.2018348621</v>
      </c>
      <c r="P499">
        <v>458</v>
      </c>
      <c r="Q499">
        <v>59.309154936841466</v>
      </c>
      <c r="R499">
        <v>72.690845063158534</v>
      </c>
      <c r="S499" s="70">
        <f t="shared" si="54"/>
        <v>1.2256260461064954</v>
      </c>
      <c r="T499">
        <f t="shared" si="55"/>
        <v>132</v>
      </c>
      <c r="U499" s="134" t="s">
        <v>1344</v>
      </c>
      <c r="Z499">
        <v>457</v>
      </c>
      <c r="AA499">
        <v>28.911725322515785</v>
      </c>
      <c r="AB499">
        <v>-5.9117253225157853</v>
      </c>
      <c r="AJ499">
        <v>459</v>
      </c>
      <c r="AK499">
        <v>156.5175262638374</v>
      </c>
      <c r="AL499">
        <v>-18.517526263837397</v>
      </c>
      <c r="AT499">
        <v>459</v>
      </c>
      <c r="AU499">
        <v>63.231244730098346</v>
      </c>
      <c r="AV499">
        <v>74.768755269901646</v>
      </c>
      <c r="BD499" s="152">
        <v>25.918025894203936</v>
      </c>
      <c r="BE499" s="152">
        <v>40.259809620799999</v>
      </c>
    </row>
    <row r="500" spans="1:57" ht="14.25" customHeight="1">
      <c r="A500" s="134" t="s">
        <v>398</v>
      </c>
      <c r="B500" s="135">
        <v>12384</v>
      </c>
      <c r="C500" s="135">
        <v>1088200</v>
      </c>
      <c r="D500" s="145">
        <f t="shared" si="49"/>
        <v>626086.95652173914</v>
      </c>
      <c r="E500" s="141">
        <f t="shared" si="50"/>
        <v>87.871447028423773</v>
      </c>
      <c r="F500" s="135">
        <v>18</v>
      </c>
      <c r="G500" s="135">
        <v>0.92</v>
      </c>
      <c r="H500" s="135">
        <v>576000</v>
      </c>
      <c r="I500" s="134" t="s">
        <v>1815</v>
      </c>
      <c r="J500" s="138">
        <f t="shared" si="51"/>
        <v>0.92</v>
      </c>
      <c r="K500" s="140">
        <f t="shared" si="52"/>
        <v>626086.95652173914</v>
      </c>
      <c r="L500" s="134" t="s">
        <v>2120</v>
      </c>
      <c r="M500" s="134" t="s">
        <v>52</v>
      </c>
      <c r="N500" s="137">
        <f t="shared" si="53"/>
        <v>626086.95652173914</v>
      </c>
      <c r="P500">
        <v>459</v>
      </c>
      <c r="Q500">
        <v>119.37417278801675</v>
      </c>
      <c r="R500">
        <v>18.62582721198325</v>
      </c>
      <c r="S500" s="70">
        <f t="shared" si="54"/>
        <v>0.15602895313929233</v>
      </c>
      <c r="T500">
        <f t="shared" si="55"/>
        <v>138</v>
      </c>
      <c r="U500" s="134" t="s">
        <v>1038</v>
      </c>
      <c r="Z500">
        <v>458</v>
      </c>
      <c r="AA500">
        <v>64.527632675689759</v>
      </c>
      <c r="AB500">
        <v>67.472367324310241</v>
      </c>
      <c r="AJ500">
        <v>460</v>
      </c>
      <c r="AK500">
        <v>23.001501243701597</v>
      </c>
      <c r="AL500">
        <v>-11.001501243701597</v>
      </c>
      <c r="AT500">
        <v>460</v>
      </c>
      <c r="AU500">
        <v>16.502616452496682</v>
      </c>
      <c r="AV500">
        <v>-4.5026164524966816</v>
      </c>
      <c r="BD500" s="152">
        <v>5.1946970586813883</v>
      </c>
      <c r="BE500" s="152">
        <v>14.89775377076</v>
      </c>
    </row>
    <row r="501" spans="1:57" ht="14.25" customHeight="1">
      <c r="A501" s="134" t="s">
        <v>398</v>
      </c>
      <c r="B501" s="135">
        <v>60832</v>
      </c>
      <c r="C501" s="135">
        <v>9530400</v>
      </c>
      <c r="D501" s="145">
        <f t="shared" si="49"/>
        <v>1245701.8751387685</v>
      </c>
      <c r="E501" s="141">
        <f t="shared" si="50"/>
        <v>156.66754339821148</v>
      </c>
      <c r="F501" s="135">
        <v>56</v>
      </c>
      <c r="G501" s="135">
        <v>99086</v>
      </c>
      <c r="H501" s="135">
        <v>2833600</v>
      </c>
      <c r="I501" s="134" t="s">
        <v>1819</v>
      </c>
      <c r="J501" s="138">
        <f t="shared" si="51"/>
        <v>2.2747015610651973</v>
      </c>
      <c r="K501" s="140">
        <f t="shared" si="52"/>
        <v>1245701.8751387685</v>
      </c>
      <c r="L501" s="134" t="s">
        <v>1452</v>
      </c>
      <c r="M501" s="134" t="s">
        <v>18</v>
      </c>
      <c r="N501" s="137">
        <f t="shared" si="53"/>
        <v>1245701.8751387685</v>
      </c>
      <c r="P501">
        <v>460</v>
      </c>
      <c r="Q501">
        <v>16.506016438356131</v>
      </c>
      <c r="R501">
        <v>-4.5060164383561307</v>
      </c>
      <c r="S501" s="70">
        <f t="shared" si="54"/>
        <v>-0.27299236343211192</v>
      </c>
      <c r="T501">
        <f t="shared" si="55"/>
        <v>12</v>
      </c>
      <c r="U501" s="134" t="s">
        <v>2107</v>
      </c>
      <c r="Z501">
        <v>459</v>
      </c>
      <c r="AA501">
        <v>128.05834224705666</v>
      </c>
      <c r="AB501">
        <v>9.9416577529433425</v>
      </c>
      <c r="AJ501">
        <v>461</v>
      </c>
      <c r="AK501">
        <v>55.513623408083049</v>
      </c>
      <c r="AL501">
        <v>-8.5136234080830491</v>
      </c>
      <c r="AT501">
        <v>461</v>
      </c>
      <c r="AU501">
        <v>63.562962075148526</v>
      </c>
      <c r="AV501">
        <v>-16.562962075148526</v>
      </c>
      <c r="BD501" s="152">
        <v>1.0270259111667434E-3</v>
      </c>
      <c r="BE501" s="152">
        <v>17.170768211759999</v>
      </c>
    </row>
    <row r="502" spans="1:57" ht="14.25" customHeight="1">
      <c r="A502" s="134" t="s">
        <v>398</v>
      </c>
      <c r="B502" s="135">
        <v>21816</v>
      </c>
      <c r="C502" s="135">
        <v>3018700</v>
      </c>
      <c r="D502" s="145">
        <f t="shared" si="49"/>
        <v>6000000</v>
      </c>
      <c r="E502" s="141">
        <f t="shared" si="50"/>
        <v>138.37092042537586</v>
      </c>
      <c r="F502" s="135">
        <v>36</v>
      </c>
      <c r="G502" s="135">
        <v>0.33</v>
      </c>
      <c r="H502" s="135">
        <v>1980000</v>
      </c>
      <c r="I502" s="134" t="s">
        <v>1815</v>
      </c>
      <c r="J502" s="138">
        <f t="shared" si="51"/>
        <v>0.33</v>
      </c>
      <c r="K502" s="140">
        <f t="shared" si="52"/>
        <v>6000000</v>
      </c>
      <c r="L502" s="134" t="s">
        <v>1300</v>
      </c>
      <c r="M502" s="134" t="s">
        <v>44</v>
      </c>
      <c r="N502" s="137">
        <f t="shared" si="53"/>
        <v>6000000</v>
      </c>
      <c r="P502">
        <v>461</v>
      </c>
      <c r="Q502">
        <v>60.832120551271785</v>
      </c>
      <c r="R502">
        <v>-13.832120551271785</v>
      </c>
      <c r="S502" s="70">
        <f t="shared" si="54"/>
        <v>-0.22738185724782536</v>
      </c>
      <c r="T502">
        <f t="shared" si="55"/>
        <v>47</v>
      </c>
      <c r="U502" s="134" t="s">
        <v>1291</v>
      </c>
      <c r="Z502">
        <v>460</v>
      </c>
      <c r="AA502">
        <v>17.416053474347901</v>
      </c>
      <c r="AB502">
        <v>-5.4160534743479012</v>
      </c>
      <c r="AJ502">
        <v>462</v>
      </c>
      <c r="AK502">
        <v>147.86371374711493</v>
      </c>
      <c r="AL502">
        <v>-50.863713747114929</v>
      </c>
      <c r="AT502">
        <v>462</v>
      </c>
      <c r="AU502">
        <v>100.83518277120817</v>
      </c>
      <c r="AV502">
        <v>-3.8351827712081672</v>
      </c>
      <c r="BD502" s="152">
        <v>143.35227668065403</v>
      </c>
      <c r="BE502" s="152">
        <v>82.805056578320006</v>
      </c>
    </row>
    <row r="503" spans="1:57" ht="14.25" customHeight="1">
      <c r="A503" s="134" t="s">
        <v>398</v>
      </c>
      <c r="B503" s="135">
        <v>10068</v>
      </c>
      <c r="C503" s="135">
        <v>1697700</v>
      </c>
      <c r="D503" s="145">
        <f t="shared" si="49"/>
        <v>12982000</v>
      </c>
      <c r="E503" s="141">
        <f t="shared" si="50"/>
        <v>168.6233611442193</v>
      </c>
      <c r="F503" s="135">
        <v>6</v>
      </c>
      <c r="G503" s="135">
        <v>0.15</v>
      </c>
      <c r="H503" s="135">
        <v>1947300</v>
      </c>
      <c r="I503" s="134" t="s">
        <v>1815</v>
      </c>
      <c r="J503" s="138">
        <f t="shared" si="51"/>
        <v>0.15</v>
      </c>
      <c r="K503" s="140">
        <f t="shared" si="52"/>
        <v>12982000</v>
      </c>
      <c r="L503" s="134" t="s">
        <v>2121</v>
      </c>
      <c r="M503" s="134" t="s">
        <v>7</v>
      </c>
      <c r="N503" s="137">
        <f t="shared" si="53"/>
        <v>12982000</v>
      </c>
      <c r="P503">
        <v>462</v>
      </c>
      <c r="Q503">
        <v>134.65856335477156</v>
      </c>
      <c r="R503">
        <v>-37.658563354771559</v>
      </c>
      <c r="S503" s="70">
        <f t="shared" si="54"/>
        <v>-0.27965962517776366</v>
      </c>
      <c r="T503">
        <f t="shared" si="55"/>
        <v>97</v>
      </c>
      <c r="U503" s="134" t="s">
        <v>2108</v>
      </c>
      <c r="Z503">
        <v>461</v>
      </c>
      <c r="AA503">
        <v>62.334768227944537</v>
      </c>
      <c r="AB503">
        <v>-15.334768227944537</v>
      </c>
      <c r="AJ503">
        <v>463</v>
      </c>
      <c r="AK503">
        <v>39.201682115922296</v>
      </c>
      <c r="AL503">
        <v>-31.201682115922296</v>
      </c>
      <c r="AT503">
        <v>463</v>
      </c>
      <c r="AU503">
        <v>37.780970405406435</v>
      </c>
      <c r="AV503">
        <v>-29.780970405406435</v>
      </c>
      <c r="BD503" s="152">
        <v>8.3805314351206253</v>
      </c>
      <c r="BE503" s="152">
        <v>17.204580737640001</v>
      </c>
    </row>
    <row r="504" spans="1:57" ht="14.25" customHeight="1">
      <c r="A504" s="134" t="s">
        <v>398</v>
      </c>
      <c r="B504" s="135">
        <v>19514</v>
      </c>
      <c r="C504" s="135">
        <v>2109500</v>
      </c>
      <c r="D504" s="145">
        <f t="shared" si="49"/>
        <v>1136632.7255505566</v>
      </c>
      <c r="E504" s="141">
        <f t="shared" si="50"/>
        <v>108.10187557650917</v>
      </c>
      <c r="F504" s="135">
        <v>24</v>
      </c>
      <c r="G504" s="135">
        <v>0.84460000000000002</v>
      </c>
      <c r="H504" s="135">
        <v>960000</v>
      </c>
      <c r="I504" s="134" t="s">
        <v>1815</v>
      </c>
      <c r="J504" s="138">
        <f t="shared" si="51"/>
        <v>0.84460000000000002</v>
      </c>
      <c r="K504" s="140">
        <f t="shared" si="52"/>
        <v>1136632.7255505566</v>
      </c>
      <c r="L504" s="134" t="s">
        <v>2122</v>
      </c>
      <c r="M504" s="134" t="s">
        <v>26</v>
      </c>
      <c r="N504" s="137">
        <f t="shared" si="53"/>
        <v>1136632.7255505566</v>
      </c>
      <c r="P504">
        <v>463</v>
      </c>
      <c r="Q504">
        <v>37.420036926066587</v>
      </c>
      <c r="R504">
        <v>-29.420036926066587</v>
      </c>
      <c r="S504" s="70">
        <f t="shared" si="54"/>
        <v>-0.78621079354341195</v>
      </c>
      <c r="T504">
        <f t="shared" si="55"/>
        <v>8</v>
      </c>
      <c r="U504" s="134" t="s">
        <v>1391</v>
      </c>
      <c r="Z504">
        <v>462</v>
      </c>
      <c r="AA504">
        <v>138.79153543963062</v>
      </c>
      <c r="AB504">
        <v>-41.791535439630621</v>
      </c>
      <c r="AJ504">
        <v>464</v>
      </c>
      <c r="AK504">
        <v>24.124608797114409</v>
      </c>
      <c r="AL504">
        <v>-15.124608797114409</v>
      </c>
      <c r="AT504">
        <v>464</v>
      </c>
      <c r="AU504">
        <v>17.214495012294975</v>
      </c>
      <c r="AV504">
        <v>-8.2144950122949751</v>
      </c>
      <c r="BD504" s="152">
        <v>145.75654433869539</v>
      </c>
      <c r="BE504" s="152">
        <v>196.61644956687999</v>
      </c>
    </row>
    <row r="505" spans="1:57" ht="14.25" customHeight="1">
      <c r="A505" s="134" t="s">
        <v>398</v>
      </c>
      <c r="B505" s="135">
        <v>28000</v>
      </c>
      <c r="C505" s="135">
        <v>4836200</v>
      </c>
      <c r="D505" s="145">
        <f t="shared" si="49"/>
        <v>11006176.470588235</v>
      </c>
      <c r="E505" s="141">
        <f t="shared" si="50"/>
        <v>172.72142857142856</v>
      </c>
      <c r="F505" s="135">
        <v>24</v>
      </c>
      <c r="G505" s="135">
        <v>0.34</v>
      </c>
      <c r="H505" s="135">
        <v>3742100</v>
      </c>
      <c r="I505" s="134" t="s">
        <v>1815</v>
      </c>
      <c r="J505" s="138">
        <f t="shared" si="51"/>
        <v>0.34</v>
      </c>
      <c r="K505" s="140">
        <f t="shared" si="52"/>
        <v>11006176.470588235</v>
      </c>
      <c r="L505" s="134" t="s">
        <v>1177</v>
      </c>
      <c r="M505" s="134" t="s">
        <v>24</v>
      </c>
      <c r="N505" s="137">
        <f t="shared" si="53"/>
        <v>11006176.470588235</v>
      </c>
      <c r="P505">
        <v>464</v>
      </c>
      <c r="Q505">
        <v>17.543556486662002</v>
      </c>
      <c r="R505">
        <v>-8.543556486662002</v>
      </c>
      <c r="S505" s="70">
        <f t="shared" si="54"/>
        <v>-0.48699113507329533</v>
      </c>
      <c r="T505">
        <f t="shared" si="55"/>
        <v>9</v>
      </c>
      <c r="U505" s="134" t="s">
        <v>2109</v>
      </c>
      <c r="Z505">
        <v>463</v>
      </c>
      <c r="AA505">
        <v>40.86305559822118</v>
      </c>
      <c r="AB505">
        <v>-32.86305559822118</v>
      </c>
      <c r="AJ505">
        <v>465</v>
      </c>
      <c r="AK505">
        <v>28.604762297969213</v>
      </c>
      <c r="AL505">
        <v>-17.604762297969213</v>
      </c>
      <c r="AT505">
        <v>465</v>
      </c>
      <c r="AU505">
        <v>21.49644044406902</v>
      </c>
      <c r="AV505">
        <v>-10.49644044406902</v>
      </c>
      <c r="BD505" s="152">
        <v>14.178092703656892</v>
      </c>
      <c r="BE505" s="152">
        <v>23.642818330039997</v>
      </c>
    </row>
    <row r="506" spans="1:57" ht="14.25" customHeight="1">
      <c r="A506" s="134" t="s">
        <v>398</v>
      </c>
      <c r="B506" s="135">
        <v>17066</v>
      </c>
      <c r="C506" s="135">
        <v>2820500</v>
      </c>
      <c r="D506" s="145">
        <f t="shared" si="49"/>
        <v>3477380.9523809524</v>
      </c>
      <c r="E506" s="141">
        <f t="shared" si="50"/>
        <v>165.27012773936482</v>
      </c>
      <c r="F506" s="135">
        <v>23</v>
      </c>
      <c r="G506" s="135">
        <v>0.42</v>
      </c>
      <c r="H506" s="135">
        <v>1460500</v>
      </c>
      <c r="I506" s="134" t="s">
        <v>1815</v>
      </c>
      <c r="J506" s="138">
        <f t="shared" si="51"/>
        <v>0.42</v>
      </c>
      <c r="K506" s="140">
        <f t="shared" si="52"/>
        <v>3477380.9523809524</v>
      </c>
      <c r="L506" s="134" t="s">
        <v>2123</v>
      </c>
      <c r="M506" s="134" t="s">
        <v>31</v>
      </c>
      <c r="N506" s="137">
        <f t="shared" si="53"/>
        <v>3477380.9523809524</v>
      </c>
      <c r="P506">
        <v>465</v>
      </c>
      <c r="Q506">
        <v>22.4615301114315</v>
      </c>
      <c r="R506">
        <v>-11.4615301114315</v>
      </c>
      <c r="S506" s="70">
        <f t="shared" si="54"/>
        <v>-0.51027379054636646</v>
      </c>
      <c r="T506">
        <f t="shared" si="55"/>
        <v>11</v>
      </c>
      <c r="U506" s="134" t="s">
        <v>1158</v>
      </c>
      <c r="Z506">
        <v>464</v>
      </c>
      <c r="AA506">
        <v>16.437960617705532</v>
      </c>
      <c r="AB506">
        <v>-7.4379606177055315</v>
      </c>
      <c r="AJ506">
        <v>466</v>
      </c>
      <c r="AK506">
        <v>56.38950336587088</v>
      </c>
      <c r="AL506">
        <v>34.61049663412912</v>
      </c>
      <c r="AT506">
        <v>466</v>
      </c>
      <c r="AU506">
        <v>119.76852499772355</v>
      </c>
      <c r="AV506">
        <v>-28.768524997723546</v>
      </c>
      <c r="BD506" s="152">
        <v>9.5862598548303826</v>
      </c>
      <c r="BE506" s="152">
        <v>21.453039882279999</v>
      </c>
    </row>
    <row r="507" spans="1:57" ht="14.25" customHeight="1">
      <c r="A507" s="134" t="s">
        <v>398</v>
      </c>
      <c r="B507" s="135">
        <v>17220</v>
      </c>
      <c r="C507" s="135">
        <v>2733300</v>
      </c>
      <c r="D507" s="145">
        <f t="shared" si="49"/>
        <v>3107446.8085106383</v>
      </c>
      <c r="E507" s="141">
        <f t="shared" si="50"/>
        <v>158.72822299651568</v>
      </c>
      <c r="F507" s="135">
        <v>23</v>
      </c>
      <c r="G507" s="135">
        <v>0.47</v>
      </c>
      <c r="H507" s="135">
        <v>1460500</v>
      </c>
      <c r="I507" s="134" t="s">
        <v>1815</v>
      </c>
      <c r="J507" s="138">
        <f t="shared" si="51"/>
        <v>0.47</v>
      </c>
      <c r="K507" s="140">
        <f t="shared" si="52"/>
        <v>3107446.8085106383</v>
      </c>
      <c r="L507" s="134" t="s">
        <v>2124</v>
      </c>
      <c r="M507" s="134" t="s">
        <v>31</v>
      </c>
      <c r="N507" s="137">
        <f t="shared" si="53"/>
        <v>3107446.8085106383</v>
      </c>
      <c r="P507">
        <v>466</v>
      </c>
      <c r="Q507">
        <v>91.706366894988463</v>
      </c>
      <c r="R507">
        <v>-0.70636689498846295</v>
      </c>
      <c r="S507" s="70">
        <f t="shared" si="54"/>
        <v>-7.7024847772817423E-3</v>
      </c>
      <c r="T507">
        <f t="shared" si="55"/>
        <v>91</v>
      </c>
      <c r="U507" s="134" t="s">
        <v>2110</v>
      </c>
      <c r="Z507">
        <v>465</v>
      </c>
      <c r="AA507">
        <v>16.324830529372846</v>
      </c>
      <c r="AB507">
        <v>-5.3248305293728464</v>
      </c>
      <c r="AJ507">
        <v>467</v>
      </c>
      <c r="AK507">
        <v>27.097689968474448</v>
      </c>
      <c r="AL507">
        <v>16.902310031525552</v>
      </c>
      <c r="AT507">
        <v>467</v>
      </c>
      <c r="AU507">
        <v>31.752582416895404</v>
      </c>
      <c r="AV507">
        <v>12.247417583104596</v>
      </c>
      <c r="BD507" s="152">
        <v>105.35334499339571</v>
      </c>
      <c r="BE507" s="152">
        <v>67.391203187199991</v>
      </c>
    </row>
    <row r="508" spans="1:57" ht="14.25" customHeight="1">
      <c r="A508" s="134" t="s">
        <v>398</v>
      </c>
      <c r="B508" s="135">
        <v>37462</v>
      </c>
      <c r="C508" s="135">
        <v>5486000</v>
      </c>
      <c r="D508" s="145">
        <f t="shared" si="49"/>
        <v>1066350.7109004741</v>
      </c>
      <c r="E508" s="141">
        <f t="shared" si="50"/>
        <v>146.44172761731889</v>
      </c>
      <c r="F508" s="135">
        <v>30</v>
      </c>
      <c r="G508" s="135">
        <v>2.11</v>
      </c>
      <c r="H508" s="135">
        <v>2250000</v>
      </c>
      <c r="I508" s="134" t="s">
        <v>1815</v>
      </c>
      <c r="J508" s="138">
        <f t="shared" si="51"/>
        <v>2.11</v>
      </c>
      <c r="K508" s="140">
        <f t="shared" si="52"/>
        <v>1066350.7109004741</v>
      </c>
      <c r="L508" s="134" t="s">
        <v>2125</v>
      </c>
      <c r="M508" s="134" t="s">
        <v>49</v>
      </c>
      <c r="N508" s="137">
        <f t="shared" si="53"/>
        <v>1066350.7109004741</v>
      </c>
      <c r="P508">
        <v>467</v>
      </c>
      <c r="Q508">
        <v>27.126230352122377</v>
      </c>
      <c r="R508">
        <v>16.873769647877623</v>
      </c>
      <c r="S508" s="70">
        <f t="shared" si="54"/>
        <v>0.62204624191571112</v>
      </c>
      <c r="T508">
        <f t="shared" si="55"/>
        <v>44</v>
      </c>
      <c r="U508" s="134" t="s">
        <v>2111</v>
      </c>
      <c r="Z508">
        <v>466</v>
      </c>
      <c r="AA508">
        <v>88.497099645730174</v>
      </c>
      <c r="AB508">
        <v>2.5029003542698263</v>
      </c>
      <c r="AJ508">
        <v>468</v>
      </c>
      <c r="AK508">
        <v>42.116343067768206</v>
      </c>
      <c r="AL508">
        <v>-10.116343067768206</v>
      </c>
      <c r="AT508">
        <v>468</v>
      </c>
      <c r="AU508">
        <v>45.670752505869871</v>
      </c>
      <c r="AV508">
        <v>-13.670752505869871</v>
      </c>
      <c r="BD508" s="152">
        <v>3.7250229798017784</v>
      </c>
      <c r="BE508" s="152">
        <v>15.112327126599999</v>
      </c>
    </row>
    <row r="509" spans="1:57" ht="14.25" customHeight="1">
      <c r="A509" s="134" t="s">
        <v>398</v>
      </c>
      <c r="B509" s="135">
        <v>8371</v>
      </c>
      <c r="C509" s="135">
        <v>671700</v>
      </c>
      <c r="D509" s="145">
        <f t="shared" si="49"/>
        <v>1090909.0909090908</v>
      </c>
      <c r="E509" s="141">
        <f t="shared" si="50"/>
        <v>80.241309282045151</v>
      </c>
      <c r="F509" s="135">
        <v>10</v>
      </c>
      <c r="G509" s="135">
        <v>0.44</v>
      </c>
      <c r="H509" s="135">
        <v>480000</v>
      </c>
      <c r="I509" s="134" t="s">
        <v>1815</v>
      </c>
      <c r="J509" s="138">
        <f t="shared" si="51"/>
        <v>0.44</v>
      </c>
      <c r="K509" s="140">
        <f t="shared" si="52"/>
        <v>1090909.0909090908</v>
      </c>
      <c r="L509" s="134" t="s">
        <v>2126</v>
      </c>
      <c r="M509" s="134" t="s">
        <v>138</v>
      </c>
      <c r="N509" s="137">
        <f t="shared" si="53"/>
        <v>1090909.0909090908</v>
      </c>
      <c r="P509">
        <v>468</v>
      </c>
      <c r="Q509">
        <v>43.377002656382132</v>
      </c>
      <c r="R509">
        <v>-11.377002656382132</v>
      </c>
      <c r="S509" s="70">
        <f t="shared" si="54"/>
        <v>-0.26228189961641379</v>
      </c>
      <c r="T509">
        <f t="shared" si="55"/>
        <v>32</v>
      </c>
      <c r="U509" s="134" t="s">
        <v>1542</v>
      </c>
      <c r="Z509">
        <v>467</v>
      </c>
      <c r="AA509">
        <v>29.964633491104372</v>
      </c>
      <c r="AB509">
        <v>14.035366508895628</v>
      </c>
      <c r="AJ509">
        <v>469</v>
      </c>
      <c r="AK509">
        <v>130.26187094147932</v>
      </c>
      <c r="AL509">
        <v>70.738129058520684</v>
      </c>
      <c r="AT509">
        <v>469</v>
      </c>
      <c r="AU509">
        <v>214.62983269162936</v>
      </c>
      <c r="AV509">
        <v>-13.62983269162936</v>
      </c>
      <c r="BD509" s="152">
        <v>6.3655065974114757</v>
      </c>
      <c r="BE509" s="152">
        <v>18.499595077959999</v>
      </c>
    </row>
    <row r="510" spans="1:57" ht="14.25" customHeight="1">
      <c r="A510" s="134" t="s">
        <v>398</v>
      </c>
      <c r="B510" s="135">
        <v>11088</v>
      </c>
      <c r="C510" s="135">
        <v>1274800</v>
      </c>
      <c r="D510" s="145">
        <f t="shared" si="49"/>
        <v>610169.49152542371</v>
      </c>
      <c r="E510" s="141">
        <f t="shared" si="50"/>
        <v>114.97113997113998</v>
      </c>
      <c r="F510" s="135">
        <v>16</v>
      </c>
      <c r="G510" s="135">
        <v>0.59</v>
      </c>
      <c r="H510" s="135">
        <v>360000</v>
      </c>
      <c r="I510" s="134" t="s">
        <v>1815</v>
      </c>
      <c r="J510" s="138">
        <f t="shared" si="51"/>
        <v>0.59</v>
      </c>
      <c r="K510" s="140">
        <f t="shared" si="52"/>
        <v>610169.49152542371</v>
      </c>
      <c r="L510" s="134" t="s">
        <v>2127</v>
      </c>
      <c r="M510" s="134" t="s">
        <v>16</v>
      </c>
      <c r="N510" s="137">
        <f t="shared" si="53"/>
        <v>610169.49152542371</v>
      </c>
      <c r="P510">
        <v>469</v>
      </c>
      <c r="Q510">
        <v>185.9027808523791</v>
      </c>
      <c r="R510">
        <v>15.097219147620905</v>
      </c>
      <c r="S510" s="70">
        <f t="shared" si="54"/>
        <v>8.1210292166684919E-2</v>
      </c>
      <c r="T510">
        <f t="shared" si="55"/>
        <v>201</v>
      </c>
      <c r="U510" s="134" t="s">
        <v>2112</v>
      </c>
      <c r="Z510">
        <v>468</v>
      </c>
      <c r="AA510">
        <v>46.892757055402882</v>
      </c>
      <c r="AB510">
        <v>-14.892757055402882</v>
      </c>
      <c r="AJ510">
        <v>470</v>
      </c>
      <c r="AK510">
        <v>25.365826794327514</v>
      </c>
      <c r="AL510">
        <v>-4.3658267943275142</v>
      </c>
      <c r="AT510">
        <v>470</v>
      </c>
      <c r="AU510">
        <v>19.487251475411092</v>
      </c>
      <c r="AV510">
        <v>1.5127485245889076</v>
      </c>
      <c r="BD510" s="152">
        <v>57.052316391223762</v>
      </c>
      <c r="BE510" s="152">
        <v>41.014718600160002</v>
      </c>
    </row>
    <row r="511" spans="1:57" ht="14.25" customHeight="1">
      <c r="A511" s="134" t="s">
        <v>398</v>
      </c>
      <c r="B511" s="135">
        <v>19813</v>
      </c>
      <c r="C511" s="135">
        <v>9013700</v>
      </c>
      <c r="D511" s="145">
        <f t="shared" si="49"/>
        <v>24137826.08695652</v>
      </c>
      <c r="E511" s="141">
        <f t="shared" si="50"/>
        <v>454.93867662645738</v>
      </c>
      <c r="F511" s="135">
        <v>25</v>
      </c>
      <c r="G511" s="135">
        <v>0.23</v>
      </c>
      <c r="H511" s="135">
        <v>5551700</v>
      </c>
      <c r="I511" s="134" t="s">
        <v>1815</v>
      </c>
      <c r="J511" s="138">
        <f t="shared" si="51"/>
        <v>0.23</v>
      </c>
      <c r="K511" s="140">
        <f t="shared" si="52"/>
        <v>24137826.08695652</v>
      </c>
      <c r="L511" s="134" t="s">
        <v>2128</v>
      </c>
      <c r="M511" s="134" t="s">
        <v>7</v>
      </c>
      <c r="N511" s="137">
        <f t="shared" si="53"/>
        <v>24137826.08695652</v>
      </c>
      <c r="P511">
        <v>470</v>
      </c>
      <c r="Q511">
        <v>19.493026732245106</v>
      </c>
      <c r="R511">
        <v>1.5069732677548942</v>
      </c>
      <c r="S511" s="70">
        <f t="shared" si="54"/>
        <v>7.7308326123724999E-2</v>
      </c>
      <c r="T511">
        <f t="shared" si="55"/>
        <v>21</v>
      </c>
      <c r="U511" s="134" t="s">
        <v>1055</v>
      </c>
      <c r="Z511">
        <v>469</v>
      </c>
      <c r="AA511">
        <v>187.4688169584492</v>
      </c>
      <c r="AB511">
        <v>13.531183041550804</v>
      </c>
      <c r="AJ511">
        <v>471</v>
      </c>
      <c r="AK511">
        <v>48.883775163078127</v>
      </c>
      <c r="AL511">
        <v>41.116224836921873</v>
      </c>
      <c r="AT511">
        <v>471</v>
      </c>
      <c r="AU511">
        <v>64.723972782824177</v>
      </c>
      <c r="AV511">
        <v>25.276027217175823</v>
      </c>
      <c r="BD511" s="152">
        <v>8.2275045743567805</v>
      </c>
      <c r="BE511" s="152">
        <v>21.980096453119998</v>
      </c>
    </row>
    <row r="512" spans="1:57" ht="14.25" customHeight="1">
      <c r="A512" s="134" t="s">
        <v>398</v>
      </c>
      <c r="B512" s="135">
        <v>7818</v>
      </c>
      <c r="C512" s="135">
        <v>774000</v>
      </c>
      <c r="D512" s="145">
        <f t="shared" si="49"/>
        <v>1928571.4285714284</v>
      </c>
      <c r="E512" s="141">
        <f t="shared" si="50"/>
        <v>99.002302379125098</v>
      </c>
      <c r="F512" s="135">
        <v>12</v>
      </c>
      <c r="G512" s="135">
        <v>0.14000000000000001</v>
      </c>
      <c r="H512" s="135">
        <v>270000</v>
      </c>
      <c r="I512" s="134" t="s">
        <v>1815</v>
      </c>
      <c r="J512" s="138">
        <f t="shared" si="51"/>
        <v>0.14000000000000001</v>
      </c>
      <c r="K512" s="140">
        <f t="shared" si="52"/>
        <v>1928571.4285714284</v>
      </c>
      <c r="L512" s="134" t="s">
        <v>2129</v>
      </c>
      <c r="M512" s="134" t="s">
        <v>16</v>
      </c>
      <c r="N512" s="137">
        <f t="shared" si="53"/>
        <v>1928571.4285714284</v>
      </c>
      <c r="P512">
        <v>471</v>
      </c>
      <c r="Q512">
        <v>57.604920281831582</v>
      </c>
      <c r="R512">
        <v>32.395079718168418</v>
      </c>
      <c r="S512" s="70">
        <f t="shared" si="54"/>
        <v>0.56236654021350552</v>
      </c>
      <c r="T512">
        <f t="shared" si="55"/>
        <v>90</v>
      </c>
      <c r="U512" s="134" t="s">
        <v>2113</v>
      </c>
      <c r="Z512">
        <v>470</v>
      </c>
      <c r="AA512">
        <v>22.882366263842187</v>
      </c>
      <c r="AB512">
        <v>-1.8823662638421865</v>
      </c>
      <c r="AJ512">
        <v>472</v>
      </c>
      <c r="AK512">
        <v>25.067375672896667</v>
      </c>
      <c r="AL512">
        <v>-9.0673756728966666</v>
      </c>
      <c r="AT512">
        <v>472</v>
      </c>
      <c r="AU512">
        <v>18.163666425359366</v>
      </c>
      <c r="AV512">
        <v>-2.1636664253593665</v>
      </c>
      <c r="BD512" s="152">
        <v>10.155232209616759</v>
      </c>
      <c r="BE512" s="152">
        <v>20.53145601616</v>
      </c>
    </row>
    <row r="513" spans="1:57" ht="14.25" customHeight="1">
      <c r="A513" s="134" t="s">
        <v>398</v>
      </c>
      <c r="B513" s="135">
        <v>106323</v>
      </c>
      <c r="C513" s="135">
        <v>5088200</v>
      </c>
      <c r="D513" s="145">
        <f t="shared" si="49"/>
        <v>2454146.341463415</v>
      </c>
      <c r="E513" s="141">
        <f t="shared" si="50"/>
        <v>47.856061247331247</v>
      </c>
      <c r="F513" s="135">
        <v>117</v>
      </c>
      <c r="G513" s="135">
        <v>2.0499999999999998</v>
      </c>
      <c r="H513" s="135">
        <v>5031000</v>
      </c>
      <c r="I513" s="134" t="s">
        <v>1815</v>
      </c>
      <c r="J513" s="138">
        <f t="shared" si="51"/>
        <v>2.0499999999999998</v>
      </c>
      <c r="K513" s="140">
        <f t="shared" si="52"/>
        <v>2454146.341463415</v>
      </c>
      <c r="L513" s="134" t="s">
        <v>1285</v>
      </c>
      <c r="M513" s="134" t="s">
        <v>15</v>
      </c>
      <c r="N513" s="137">
        <f t="shared" si="53"/>
        <v>2454146.341463415</v>
      </c>
      <c r="P513">
        <v>472</v>
      </c>
      <c r="Q513">
        <v>18.604448121609078</v>
      </c>
      <c r="R513">
        <v>-2.604448121609078</v>
      </c>
      <c r="S513" s="70">
        <f t="shared" si="54"/>
        <v>-0.13999061431894935</v>
      </c>
      <c r="T513">
        <f t="shared" si="55"/>
        <v>16</v>
      </c>
      <c r="U513" s="134" t="s">
        <v>2114</v>
      </c>
      <c r="Z513">
        <v>471</v>
      </c>
      <c r="AA513">
        <v>60.116924857438811</v>
      </c>
      <c r="AB513">
        <v>29.883075142561189</v>
      </c>
      <c r="AJ513">
        <v>473</v>
      </c>
      <c r="AK513">
        <v>21.794150040409725</v>
      </c>
      <c r="AL513">
        <v>0.20584995959027452</v>
      </c>
      <c r="AT513">
        <v>473</v>
      </c>
      <c r="AU513">
        <v>26.893415961432545</v>
      </c>
      <c r="AV513">
        <v>-4.8934159614325452</v>
      </c>
      <c r="BD513" s="152">
        <v>8.4534502748134646</v>
      </c>
      <c r="BE513" s="152">
        <v>16.176296443599998</v>
      </c>
    </row>
    <row r="514" spans="1:57" ht="14.25" customHeight="1">
      <c r="A514" s="134" t="s">
        <v>398</v>
      </c>
      <c r="B514" s="135">
        <v>134606</v>
      </c>
      <c r="C514" s="135">
        <v>67077200</v>
      </c>
      <c r="D514" s="145">
        <f t="shared" si="49"/>
        <v>519529.4117647059</v>
      </c>
      <c r="E514" s="141">
        <f t="shared" si="50"/>
        <v>498.32251162652483</v>
      </c>
      <c r="F514" s="135">
        <v>309</v>
      </c>
      <c r="G514" s="135">
        <v>17</v>
      </c>
      <c r="H514" s="135">
        <v>8832000</v>
      </c>
      <c r="I514" s="134" t="s">
        <v>1815</v>
      </c>
      <c r="J514" s="138">
        <f t="shared" si="51"/>
        <v>17</v>
      </c>
      <c r="K514" s="140">
        <f t="shared" si="52"/>
        <v>519529.4117647059</v>
      </c>
      <c r="L514" s="134" t="s">
        <v>2130</v>
      </c>
      <c r="M514" s="134" t="s">
        <v>27</v>
      </c>
      <c r="N514" s="137">
        <f t="shared" si="53"/>
        <v>519529.4117647059</v>
      </c>
      <c r="P514">
        <v>473</v>
      </c>
      <c r="Q514">
        <v>21.417716074585627</v>
      </c>
      <c r="R514">
        <v>0.58228392541437302</v>
      </c>
      <c r="S514" s="70">
        <f t="shared" si="54"/>
        <v>2.7187022341066243E-2</v>
      </c>
      <c r="T514">
        <f t="shared" si="55"/>
        <v>22</v>
      </c>
      <c r="U514" s="134" t="s">
        <v>2115</v>
      </c>
      <c r="Z514">
        <v>472</v>
      </c>
      <c r="AA514">
        <v>19.370316542827986</v>
      </c>
      <c r="AB514">
        <v>-3.370316542827986</v>
      </c>
      <c r="AJ514">
        <v>474</v>
      </c>
      <c r="AK514">
        <v>27.154416848292509</v>
      </c>
      <c r="AL514">
        <v>3.8455831517074905</v>
      </c>
      <c r="AT514">
        <v>474</v>
      </c>
      <c r="AU514">
        <v>32.069520276275036</v>
      </c>
      <c r="AV514">
        <v>-1.0695202762750355</v>
      </c>
      <c r="BD514" s="152">
        <v>4.5353464237123386</v>
      </c>
      <c r="BE514" s="152">
        <v>16.445063389719998</v>
      </c>
    </row>
    <row r="515" spans="1:57" ht="14.25" customHeight="1">
      <c r="A515" s="134" t="s">
        <v>398</v>
      </c>
      <c r="B515" s="135">
        <v>13984</v>
      </c>
      <c r="C515" s="135">
        <v>1315700</v>
      </c>
      <c r="D515" s="145">
        <f t="shared" si="49"/>
        <v>2400000</v>
      </c>
      <c r="E515" s="141">
        <f t="shared" si="50"/>
        <v>94.086098398169341</v>
      </c>
      <c r="F515" s="135">
        <v>16</v>
      </c>
      <c r="G515" s="135">
        <v>0.38</v>
      </c>
      <c r="H515" s="135">
        <v>912000</v>
      </c>
      <c r="I515" s="134" t="s">
        <v>1815</v>
      </c>
      <c r="J515" s="138">
        <f t="shared" si="51"/>
        <v>0.38</v>
      </c>
      <c r="K515" s="140">
        <f t="shared" si="52"/>
        <v>2400000</v>
      </c>
      <c r="L515" s="134" t="s">
        <v>2131</v>
      </c>
      <c r="M515" s="134" t="s">
        <v>45</v>
      </c>
      <c r="N515" s="137">
        <f t="shared" si="53"/>
        <v>2400000</v>
      </c>
      <c r="P515">
        <v>474</v>
      </c>
      <c r="Q515">
        <v>27.330435547251973</v>
      </c>
      <c r="R515">
        <v>3.6695644527480269</v>
      </c>
      <c r="S515" s="70">
        <f t="shared" si="54"/>
        <v>0.13426659251015832</v>
      </c>
      <c r="T515">
        <f t="shared" si="55"/>
        <v>31</v>
      </c>
      <c r="U515" s="134" t="s">
        <v>1405</v>
      </c>
      <c r="Z515">
        <v>473</v>
      </c>
      <c r="AA515">
        <v>25.343352957004782</v>
      </c>
      <c r="AB515">
        <v>-3.3433529570047824</v>
      </c>
      <c r="AJ515">
        <v>475</v>
      </c>
      <c r="AK515">
        <v>47.237848978506314</v>
      </c>
      <c r="AL515">
        <v>2.7621510214936862</v>
      </c>
      <c r="AT515">
        <v>475</v>
      </c>
      <c r="AU515">
        <v>49.757280293777718</v>
      </c>
      <c r="AV515">
        <v>0.24271970622228167</v>
      </c>
      <c r="BD515" s="152">
        <v>15.011010717613122</v>
      </c>
      <c r="BE515" s="152">
        <v>21.920666659479998</v>
      </c>
    </row>
    <row r="516" spans="1:57" ht="14.25" customHeight="1">
      <c r="A516" s="134" t="s">
        <v>398</v>
      </c>
      <c r="B516" s="135">
        <v>17484</v>
      </c>
      <c r="C516" s="135">
        <v>1659600</v>
      </c>
      <c r="D516" s="145">
        <f t="shared" si="49"/>
        <v>4987500</v>
      </c>
      <c r="E516" s="141">
        <f t="shared" si="50"/>
        <v>94.921070693205223</v>
      </c>
      <c r="F516" s="135">
        <v>21</v>
      </c>
      <c r="G516" s="135">
        <v>0.24</v>
      </c>
      <c r="H516" s="135">
        <v>1197000</v>
      </c>
      <c r="I516" s="134" t="s">
        <v>1815</v>
      </c>
      <c r="J516" s="138">
        <f t="shared" si="51"/>
        <v>0.24</v>
      </c>
      <c r="K516" s="140">
        <f t="shared" si="52"/>
        <v>4987500</v>
      </c>
      <c r="L516" s="134" t="s">
        <v>1681</v>
      </c>
      <c r="M516" s="134" t="s">
        <v>13</v>
      </c>
      <c r="N516" s="137">
        <f t="shared" si="53"/>
        <v>4987500</v>
      </c>
      <c r="P516">
        <v>475</v>
      </c>
      <c r="Q516">
        <v>48.562268994024592</v>
      </c>
      <c r="R516">
        <v>1.437731005975408</v>
      </c>
      <c r="S516" s="70">
        <f t="shared" si="54"/>
        <v>2.9605927312669752E-2</v>
      </c>
      <c r="T516">
        <f t="shared" si="55"/>
        <v>50</v>
      </c>
      <c r="U516" s="134" t="s">
        <v>2116</v>
      </c>
      <c r="Z516">
        <v>474</v>
      </c>
      <c r="AA516">
        <v>25.257088556314383</v>
      </c>
      <c r="AB516">
        <v>5.7429114436856175</v>
      </c>
      <c r="AJ516">
        <v>476</v>
      </c>
      <c r="AK516">
        <v>42.606564909778015</v>
      </c>
      <c r="AL516">
        <v>10.393435090221985</v>
      </c>
      <c r="AT516">
        <v>476</v>
      </c>
      <c r="AU516">
        <v>62.370750231057272</v>
      </c>
      <c r="AV516">
        <v>-9.3707502310572721</v>
      </c>
      <c r="BD516" s="152">
        <v>6.4682091885281503</v>
      </c>
      <c r="BE516" s="152">
        <v>18.827726694479999</v>
      </c>
    </row>
    <row r="517" spans="1:57" ht="14.25" customHeight="1">
      <c r="A517" s="134" t="s">
        <v>398</v>
      </c>
      <c r="B517" s="135">
        <v>19491</v>
      </c>
      <c r="C517" s="135">
        <v>2012000</v>
      </c>
      <c r="D517" s="145">
        <f t="shared" si="49"/>
        <v>7328571.4285714291</v>
      </c>
      <c r="E517" s="141">
        <f t="shared" si="50"/>
        <v>103.22713047047355</v>
      </c>
      <c r="F517" s="135">
        <v>26</v>
      </c>
      <c r="G517" s="135">
        <v>0.21</v>
      </c>
      <c r="H517" s="135">
        <v>1539000</v>
      </c>
      <c r="I517" s="134" t="s">
        <v>1815</v>
      </c>
      <c r="J517" s="138">
        <f t="shared" si="51"/>
        <v>0.21</v>
      </c>
      <c r="K517" s="140">
        <f t="shared" si="52"/>
        <v>7328571.4285714291</v>
      </c>
      <c r="L517" s="134" t="s">
        <v>2132</v>
      </c>
      <c r="M517" s="134" t="s">
        <v>13</v>
      </c>
      <c r="N517" s="137">
        <f t="shared" si="53"/>
        <v>7328571.4285714291</v>
      </c>
      <c r="P517">
        <v>476</v>
      </c>
      <c r="Q517">
        <v>52.684172367891527</v>
      </c>
      <c r="R517">
        <v>0.31582763210847276</v>
      </c>
      <c r="S517" s="70">
        <f t="shared" si="54"/>
        <v>5.9947346216822142E-3</v>
      </c>
      <c r="T517">
        <f t="shared" si="55"/>
        <v>53</v>
      </c>
      <c r="U517" s="134" t="s">
        <v>1248</v>
      </c>
      <c r="Z517">
        <v>475</v>
      </c>
      <c r="AA517">
        <v>45.058334751777871</v>
      </c>
      <c r="AB517">
        <v>4.9416652482221295</v>
      </c>
      <c r="AJ517">
        <v>477</v>
      </c>
      <c r="AK517">
        <v>20.968223603655712</v>
      </c>
      <c r="AL517">
        <v>71.031776396344284</v>
      </c>
      <c r="AT517">
        <v>477</v>
      </c>
      <c r="AU517">
        <v>34.91785559800546</v>
      </c>
      <c r="AV517">
        <v>57.08214440199454</v>
      </c>
      <c r="BD517" s="152">
        <v>4.99545403191504</v>
      </c>
      <c r="BE517" s="152">
        <v>15.30491565212</v>
      </c>
    </row>
    <row r="518" spans="1:57" ht="14.25" customHeight="1">
      <c r="A518" s="134" t="s">
        <v>398</v>
      </c>
      <c r="B518" s="135">
        <v>216224</v>
      </c>
      <c r="C518" s="135">
        <v>29578600</v>
      </c>
      <c r="D518" s="145">
        <f t="shared" si="49"/>
        <v>2080560.4203152366</v>
      </c>
      <c r="E518" s="141">
        <f t="shared" si="50"/>
        <v>136.79610034038774</v>
      </c>
      <c r="F518" s="135">
        <v>180</v>
      </c>
      <c r="G518" s="135">
        <v>5.71</v>
      </c>
      <c r="H518" s="135">
        <v>11880000</v>
      </c>
      <c r="I518" s="134" t="s">
        <v>1815</v>
      </c>
      <c r="J518" s="138">
        <f t="shared" si="51"/>
        <v>5.71</v>
      </c>
      <c r="K518" s="140">
        <f t="shared" si="52"/>
        <v>2080560.4203152366</v>
      </c>
      <c r="L518" s="134" t="s">
        <v>2133</v>
      </c>
      <c r="M518" s="134" t="s">
        <v>98</v>
      </c>
      <c r="N518" s="137">
        <f t="shared" si="53"/>
        <v>2080560.4203152366</v>
      </c>
      <c r="P518">
        <v>477</v>
      </c>
      <c r="Q518">
        <v>25.272742102927634</v>
      </c>
      <c r="R518">
        <v>66.727257897072363</v>
      </c>
      <c r="S518" s="70">
        <f t="shared" si="54"/>
        <v>2.6402856336409406</v>
      </c>
      <c r="T518">
        <f t="shared" si="55"/>
        <v>92</v>
      </c>
      <c r="U518" s="134" t="s">
        <v>1062</v>
      </c>
      <c r="Z518">
        <v>476</v>
      </c>
      <c r="AA518">
        <v>55.363153281137052</v>
      </c>
      <c r="AB518">
        <v>-2.3631532811370519</v>
      </c>
      <c r="AJ518">
        <v>478</v>
      </c>
      <c r="AK518">
        <v>23.393932718263859</v>
      </c>
      <c r="AL518">
        <v>0.60606728173614144</v>
      </c>
      <c r="AT518">
        <v>478</v>
      </c>
      <c r="AU518">
        <v>21.484124206010225</v>
      </c>
      <c r="AV518">
        <v>2.5158757939897747</v>
      </c>
      <c r="BD518" s="152">
        <v>3.3111315376015806</v>
      </c>
      <c r="BE518" s="152">
        <v>17.109971975720001</v>
      </c>
    </row>
    <row r="519" spans="1:57" ht="14.25" customHeight="1">
      <c r="A519" s="134" t="s">
        <v>398</v>
      </c>
      <c r="B519" s="135">
        <v>77000</v>
      </c>
      <c r="C519" s="135">
        <v>7097500</v>
      </c>
      <c r="D519" s="145">
        <f t="shared" si="49"/>
        <v>2539617.4863387975</v>
      </c>
      <c r="E519" s="141">
        <f t="shared" si="50"/>
        <v>92.175324675324674</v>
      </c>
      <c r="F519" s="135">
        <v>55</v>
      </c>
      <c r="G519" s="135">
        <v>1.83</v>
      </c>
      <c r="H519" s="135">
        <v>4647500</v>
      </c>
      <c r="I519" s="134" t="s">
        <v>1815</v>
      </c>
      <c r="J519" s="138">
        <f t="shared" si="51"/>
        <v>1.83</v>
      </c>
      <c r="K519" s="140">
        <f t="shared" si="52"/>
        <v>2539617.4863387975</v>
      </c>
      <c r="L519" s="134" t="s">
        <v>1092</v>
      </c>
      <c r="M519" s="134" t="s">
        <v>28</v>
      </c>
      <c r="N519" s="137">
        <f t="shared" si="53"/>
        <v>2539617.4863387975</v>
      </c>
      <c r="P519">
        <v>478</v>
      </c>
      <c r="Q519">
        <v>19.42542411592725</v>
      </c>
      <c r="R519">
        <v>4.5745758840727504</v>
      </c>
      <c r="S519" s="70">
        <f t="shared" si="54"/>
        <v>0.23549426034523357</v>
      </c>
      <c r="T519">
        <f t="shared" si="55"/>
        <v>24</v>
      </c>
      <c r="U519" s="134" t="s">
        <v>1723</v>
      </c>
      <c r="Z519">
        <v>477</v>
      </c>
      <c r="AA519">
        <v>15.833464463629285</v>
      </c>
      <c r="AB519">
        <v>76.166535536370716</v>
      </c>
      <c r="AJ519">
        <v>479</v>
      </c>
      <c r="AK519">
        <v>25.058062304568331</v>
      </c>
      <c r="AL519">
        <v>-16.058062304568331</v>
      </c>
      <c r="AT519">
        <v>479</v>
      </c>
      <c r="AU519">
        <v>16.052663222082074</v>
      </c>
      <c r="AV519">
        <v>-7.0526632220820744</v>
      </c>
      <c r="BD519" s="152">
        <v>12.792634749492956</v>
      </c>
      <c r="BE519" s="152">
        <v>21.105262186679997</v>
      </c>
    </row>
    <row r="520" spans="1:57" ht="14.25" customHeight="1">
      <c r="A520" s="134" t="s">
        <v>398</v>
      </c>
      <c r="B520" s="135">
        <v>28338</v>
      </c>
      <c r="C520" s="135">
        <v>1980500</v>
      </c>
      <c r="D520" s="145">
        <f t="shared" si="49"/>
        <v>763636.36363636365</v>
      </c>
      <c r="E520" s="141">
        <f t="shared" si="50"/>
        <v>69.88848895476039</v>
      </c>
      <c r="F520" s="135">
        <v>24</v>
      </c>
      <c r="G520" s="135">
        <v>1.32</v>
      </c>
      <c r="H520" s="135">
        <v>1008000</v>
      </c>
      <c r="I520" s="134" t="s">
        <v>1815</v>
      </c>
      <c r="J520" s="138">
        <f t="shared" si="51"/>
        <v>1.32</v>
      </c>
      <c r="K520" s="140">
        <f t="shared" si="52"/>
        <v>763636.36363636365</v>
      </c>
      <c r="L520" s="134" t="s">
        <v>2134</v>
      </c>
      <c r="M520" s="134" t="s">
        <v>62</v>
      </c>
      <c r="N520" s="137">
        <f t="shared" si="53"/>
        <v>763636.36363636365</v>
      </c>
      <c r="P520">
        <v>479</v>
      </c>
      <c r="Q520">
        <v>17.458565000642096</v>
      </c>
      <c r="R520">
        <v>-8.4585650006420963</v>
      </c>
      <c r="S520" s="70">
        <f t="shared" si="54"/>
        <v>-0.48449371413578407</v>
      </c>
      <c r="T520">
        <f t="shared" si="55"/>
        <v>9</v>
      </c>
      <c r="U520" s="134" t="s">
        <v>2117</v>
      </c>
      <c r="Z520">
        <v>478</v>
      </c>
      <c r="AA520">
        <v>22.49114426042879</v>
      </c>
      <c r="AB520">
        <v>1.5088557395712101</v>
      </c>
      <c r="AJ520">
        <v>480</v>
      </c>
      <c r="AK520">
        <v>29.987374159803455</v>
      </c>
      <c r="AL520">
        <v>-7.9873741598034549</v>
      </c>
      <c r="AT520">
        <v>480</v>
      </c>
      <c r="AU520">
        <v>24.211760394764468</v>
      </c>
      <c r="AV520">
        <v>-2.2117603947644682</v>
      </c>
      <c r="BD520" s="152">
        <v>26.287755222223964</v>
      </c>
      <c r="BE520" s="152">
        <v>34.019479353439998</v>
      </c>
    </row>
    <row r="521" spans="1:57" ht="14.25" customHeight="1">
      <c r="A521" s="134" t="s">
        <v>398</v>
      </c>
      <c r="B521" s="135">
        <v>43625</v>
      </c>
      <c r="C521" s="135">
        <v>14272300</v>
      </c>
      <c r="D521" s="145">
        <f t="shared" si="49"/>
        <v>438533.42918763479</v>
      </c>
      <c r="E521" s="141">
        <f t="shared" si="50"/>
        <v>327.15873925501432</v>
      </c>
      <c r="F521" s="135">
        <v>36</v>
      </c>
      <c r="G521" s="135">
        <v>13.91</v>
      </c>
      <c r="H521" s="135">
        <v>6100000</v>
      </c>
      <c r="I521" s="134" t="s">
        <v>1815</v>
      </c>
      <c r="J521" s="138">
        <f t="shared" si="51"/>
        <v>13.91</v>
      </c>
      <c r="K521" s="140">
        <f t="shared" si="52"/>
        <v>438533.42918763479</v>
      </c>
      <c r="L521" s="134" t="s">
        <v>2135</v>
      </c>
      <c r="M521" s="134" t="s">
        <v>81</v>
      </c>
      <c r="N521" s="137">
        <f t="shared" si="53"/>
        <v>438533.42918763479</v>
      </c>
      <c r="P521">
        <v>480</v>
      </c>
      <c r="Q521">
        <v>24.732298109941738</v>
      </c>
      <c r="R521">
        <v>-2.7322981099417376</v>
      </c>
      <c r="S521" s="70">
        <f t="shared" si="54"/>
        <v>-0.11047489795715446</v>
      </c>
      <c r="T521">
        <f t="shared" si="55"/>
        <v>22</v>
      </c>
      <c r="U521" s="134" t="s">
        <v>1022</v>
      </c>
      <c r="Z521">
        <v>479</v>
      </c>
      <c r="AA521">
        <v>18.749155605525775</v>
      </c>
      <c r="AB521">
        <v>-9.7491556055257753</v>
      </c>
      <c r="AJ521">
        <v>481</v>
      </c>
      <c r="AK521">
        <v>111.09665226145486</v>
      </c>
      <c r="AL521">
        <v>-70.096652261454864</v>
      </c>
      <c r="AT521">
        <v>481</v>
      </c>
      <c r="AU521">
        <v>98.761128282107251</v>
      </c>
      <c r="AV521">
        <v>-57.761128282107251</v>
      </c>
      <c r="BD521" s="152">
        <v>21.984516654435311</v>
      </c>
      <c r="BE521" s="152">
        <v>45.363040974719993</v>
      </c>
    </row>
    <row r="522" spans="1:57" ht="14.25" customHeight="1">
      <c r="A522" s="134" t="s">
        <v>398</v>
      </c>
      <c r="B522" s="135">
        <v>19527</v>
      </c>
      <c r="C522" s="135">
        <v>5599000</v>
      </c>
      <c r="D522" s="145">
        <f t="shared" si="49"/>
        <v>12003513.513513513</v>
      </c>
      <c r="E522" s="141">
        <f t="shared" si="50"/>
        <v>286.73119270753318</v>
      </c>
      <c r="F522" s="135">
        <v>20</v>
      </c>
      <c r="G522" s="135">
        <v>0.37</v>
      </c>
      <c r="H522" s="135">
        <v>4441300</v>
      </c>
      <c r="I522" s="134" t="s">
        <v>1815</v>
      </c>
      <c r="J522" s="138">
        <f t="shared" si="51"/>
        <v>0.37</v>
      </c>
      <c r="K522" s="140">
        <f t="shared" si="52"/>
        <v>12003513.513513513</v>
      </c>
      <c r="L522" s="134" t="s">
        <v>2136</v>
      </c>
      <c r="M522" s="134" t="s">
        <v>7</v>
      </c>
      <c r="N522" s="137">
        <f t="shared" si="53"/>
        <v>12003513.513513513</v>
      </c>
      <c r="P522">
        <v>481</v>
      </c>
      <c r="Q522">
        <v>112.16256287332294</v>
      </c>
      <c r="R522">
        <v>-71.162562873322941</v>
      </c>
      <c r="S522" s="70">
        <f t="shared" si="54"/>
        <v>-0.63445913725860881</v>
      </c>
      <c r="T522">
        <f t="shared" si="55"/>
        <v>41</v>
      </c>
      <c r="U522" s="134" t="s">
        <v>2118</v>
      </c>
      <c r="Z522">
        <v>480</v>
      </c>
      <c r="AA522">
        <v>26.665859595387595</v>
      </c>
      <c r="AB522">
        <v>-4.6658595953875945</v>
      </c>
      <c r="AJ522">
        <v>482</v>
      </c>
      <c r="AK522">
        <v>28.696202641556535</v>
      </c>
      <c r="AL522">
        <v>-0.69620264155653544</v>
      </c>
      <c r="AT522">
        <v>482</v>
      </c>
      <c r="AU522">
        <v>27.123319071863367</v>
      </c>
      <c r="AV522">
        <v>0.87668092813663279</v>
      </c>
      <c r="BD522" s="152">
        <v>5.0930214934758808</v>
      </c>
      <c r="BE522" s="152">
        <v>17.946788788039999</v>
      </c>
    </row>
    <row r="523" spans="1:57" ht="14.25" customHeight="1">
      <c r="A523" s="134" t="s">
        <v>398</v>
      </c>
      <c r="B523" s="135">
        <v>625475</v>
      </c>
      <c r="C523" s="135">
        <v>58587000</v>
      </c>
      <c r="D523" s="145">
        <f t="shared" si="49"/>
        <v>11468438.661710037</v>
      </c>
      <c r="E523" s="141">
        <f t="shared" si="50"/>
        <v>93.668012310643917</v>
      </c>
      <c r="F523" s="135">
        <v>525</v>
      </c>
      <c r="G523" s="135">
        <v>5.38</v>
      </c>
      <c r="H523" s="135">
        <v>61700200</v>
      </c>
      <c r="I523" s="134" t="s">
        <v>1815</v>
      </c>
      <c r="J523" s="138">
        <f t="shared" si="51"/>
        <v>5.38</v>
      </c>
      <c r="K523" s="140">
        <f t="shared" si="52"/>
        <v>11468438.661710037</v>
      </c>
      <c r="L523" s="134" t="s">
        <v>2137</v>
      </c>
      <c r="M523" s="134" t="s">
        <v>7</v>
      </c>
      <c r="N523" s="137">
        <f t="shared" si="53"/>
        <v>11468438.661710037</v>
      </c>
      <c r="P523">
        <v>482</v>
      </c>
      <c r="Q523">
        <v>25.554610048013203</v>
      </c>
      <c r="R523">
        <v>2.4453899519867974</v>
      </c>
      <c r="S523" s="70">
        <f t="shared" si="54"/>
        <v>9.569271248484261E-2</v>
      </c>
      <c r="T523">
        <f t="shared" si="55"/>
        <v>28</v>
      </c>
      <c r="U523" s="134" t="s">
        <v>2119</v>
      </c>
      <c r="Z523">
        <v>481</v>
      </c>
      <c r="AA523">
        <v>72.282538956799897</v>
      </c>
      <c r="AB523">
        <v>-31.282538956799897</v>
      </c>
      <c r="AJ523">
        <v>483</v>
      </c>
      <c r="AK523">
        <v>24.53820701787744</v>
      </c>
      <c r="AL523">
        <v>-6.5382070178774399</v>
      </c>
      <c r="AT523">
        <v>483</v>
      </c>
      <c r="AU523">
        <v>19.95691068671977</v>
      </c>
      <c r="AV523">
        <v>-1.9569106867197696</v>
      </c>
      <c r="BD523" s="152">
        <v>29.208616913582183</v>
      </c>
      <c r="BE523" s="152">
        <v>32.042148855039997</v>
      </c>
    </row>
    <row r="524" spans="1:57" ht="14.25" customHeight="1">
      <c r="A524" s="134" t="s">
        <v>398</v>
      </c>
      <c r="B524" s="135">
        <v>8406</v>
      </c>
      <c r="C524" s="135">
        <v>1132900</v>
      </c>
      <c r="D524" s="145">
        <f t="shared" si="49"/>
        <v>18222000</v>
      </c>
      <c r="E524" s="141">
        <f t="shared" si="50"/>
        <v>134.77278134665715</v>
      </c>
      <c r="F524" s="135">
        <v>9</v>
      </c>
      <c r="G524" s="135">
        <v>0.1</v>
      </c>
      <c r="H524" s="135">
        <v>1822200</v>
      </c>
      <c r="I524" s="134" t="s">
        <v>1815</v>
      </c>
      <c r="J524" s="138">
        <f t="shared" si="51"/>
        <v>0.1</v>
      </c>
      <c r="K524" s="140">
        <f t="shared" si="52"/>
        <v>18222000</v>
      </c>
      <c r="L524" s="134" t="s">
        <v>1173</v>
      </c>
      <c r="M524" s="134" t="s">
        <v>24</v>
      </c>
      <c r="N524" s="137">
        <f t="shared" si="53"/>
        <v>18222000</v>
      </c>
      <c r="P524">
        <v>483</v>
      </c>
      <c r="Q524">
        <v>19.265601496843306</v>
      </c>
      <c r="R524">
        <v>-1.2656014968433063</v>
      </c>
      <c r="S524" s="70">
        <f t="shared" si="54"/>
        <v>-6.5692290845457205E-2</v>
      </c>
      <c r="T524">
        <f t="shared" si="55"/>
        <v>18</v>
      </c>
      <c r="U524" s="134" t="s">
        <v>2120</v>
      </c>
      <c r="Z524">
        <v>482</v>
      </c>
      <c r="AA524">
        <v>27.306096311636121</v>
      </c>
      <c r="AB524">
        <v>0.6939036883638785</v>
      </c>
      <c r="AJ524">
        <v>484</v>
      </c>
      <c r="AK524">
        <v>60.276987973104141</v>
      </c>
      <c r="AL524">
        <v>-4.2769879731041414</v>
      </c>
      <c r="AT524">
        <v>484</v>
      </c>
      <c r="AU524">
        <v>59.736717451549865</v>
      </c>
      <c r="AV524">
        <v>-3.7367174515498647</v>
      </c>
      <c r="BD524" s="152">
        <v>25.834836795399429</v>
      </c>
      <c r="BE524" s="152">
        <v>30.80154180924</v>
      </c>
    </row>
    <row r="525" spans="1:57" ht="14.25" customHeight="1">
      <c r="A525" s="134" t="s">
        <v>398</v>
      </c>
      <c r="B525" s="135">
        <v>11700</v>
      </c>
      <c r="C525" s="135">
        <v>1499100</v>
      </c>
      <c r="D525" s="145">
        <f t="shared" si="49"/>
        <v>4218181.8181818184</v>
      </c>
      <c r="E525" s="141">
        <f t="shared" si="50"/>
        <v>128.12820512820514</v>
      </c>
      <c r="F525" s="135">
        <v>16</v>
      </c>
      <c r="G525" s="135">
        <v>0.22</v>
      </c>
      <c r="H525" s="135">
        <v>928000</v>
      </c>
      <c r="I525" s="134" t="s">
        <v>1815</v>
      </c>
      <c r="J525" s="138">
        <f t="shared" si="51"/>
        <v>0.22</v>
      </c>
      <c r="K525" s="140">
        <f t="shared" si="52"/>
        <v>4218181.8181818184</v>
      </c>
      <c r="L525" s="134" t="s">
        <v>2138</v>
      </c>
      <c r="M525" s="134" t="s">
        <v>66</v>
      </c>
      <c r="N525" s="137">
        <f t="shared" si="53"/>
        <v>4218181.8181818184</v>
      </c>
      <c r="P525">
        <v>484</v>
      </c>
      <c r="Q525">
        <v>61.53430023510964</v>
      </c>
      <c r="R525">
        <v>-5.5343002351096402</v>
      </c>
      <c r="S525" s="70">
        <f t="shared" si="54"/>
        <v>-8.9938460565314654E-2</v>
      </c>
      <c r="T525">
        <f t="shared" si="55"/>
        <v>56</v>
      </c>
      <c r="U525" s="134" t="s">
        <v>1452</v>
      </c>
      <c r="Z525">
        <v>483</v>
      </c>
      <c r="AA525">
        <v>22.846297552066595</v>
      </c>
      <c r="AB525">
        <v>-4.846297552066595</v>
      </c>
      <c r="AJ525">
        <v>485</v>
      </c>
      <c r="AK525">
        <v>32.710687725994418</v>
      </c>
      <c r="AL525">
        <v>3.2893122740055816</v>
      </c>
      <c r="AT525">
        <v>485</v>
      </c>
      <c r="AU525">
        <v>27.701361178089432</v>
      </c>
      <c r="AV525">
        <v>8.2986388219105685</v>
      </c>
      <c r="BD525" s="152">
        <v>5.340534738067066</v>
      </c>
      <c r="BE525" s="152">
        <v>14.79092278916</v>
      </c>
    </row>
    <row r="526" spans="1:57" ht="14.25" customHeight="1">
      <c r="A526" s="134" t="s">
        <v>398</v>
      </c>
      <c r="B526" s="135">
        <v>21741</v>
      </c>
      <c r="C526" s="135">
        <v>2685600</v>
      </c>
      <c r="D526" s="145">
        <f t="shared" si="49"/>
        <v>2482710.2803738317</v>
      </c>
      <c r="E526" s="141">
        <f t="shared" si="50"/>
        <v>123.52697668000552</v>
      </c>
      <c r="F526" s="135">
        <v>23</v>
      </c>
      <c r="G526" s="135">
        <v>1.07</v>
      </c>
      <c r="H526" s="135">
        <v>2656500</v>
      </c>
      <c r="I526" s="134" t="s">
        <v>1815</v>
      </c>
      <c r="J526" s="138">
        <f t="shared" si="51"/>
        <v>1.07</v>
      </c>
      <c r="K526" s="140">
        <f t="shared" si="52"/>
        <v>2482710.2803738317</v>
      </c>
      <c r="L526" s="134" t="s">
        <v>2139</v>
      </c>
      <c r="M526" s="134" t="s">
        <v>28</v>
      </c>
      <c r="N526" s="137">
        <f t="shared" si="53"/>
        <v>2482710.2803738317</v>
      </c>
      <c r="P526">
        <v>485</v>
      </c>
      <c r="Q526">
        <v>28.200823011659995</v>
      </c>
      <c r="R526">
        <v>7.7991769883400046</v>
      </c>
      <c r="S526" s="70">
        <f t="shared" si="54"/>
        <v>0.27655848856309384</v>
      </c>
      <c r="T526">
        <f t="shared" si="55"/>
        <v>36</v>
      </c>
      <c r="U526" s="134" t="s">
        <v>1300</v>
      </c>
      <c r="Z526">
        <v>484</v>
      </c>
      <c r="AA526">
        <v>64.729330536304332</v>
      </c>
      <c r="AB526">
        <v>-8.7293305363043316</v>
      </c>
      <c r="AJ526">
        <v>486</v>
      </c>
      <c r="AK526">
        <v>27.118433379751202</v>
      </c>
      <c r="AL526">
        <v>-21.118433379751202</v>
      </c>
      <c r="AT526">
        <v>486</v>
      </c>
      <c r="AU526">
        <v>18.055283530441976</v>
      </c>
      <c r="AV526">
        <v>-12.055283530441976</v>
      </c>
      <c r="BD526" s="152">
        <v>13.456093488106672</v>
      </c>
      <c r="BE526" s="152">
        <v>23.284213063439999</v>
      </c>
    </row>
    <row r="527" spans="1:57" ht="14.25" customHeight="1">
      <c r="A527" s="134" t="s">
        <v>398</v>
      </c>
      <c r="B527" s="135">
        <v>9709</v>
      </c>
      <c r="C527" s="135">
        <v>1307900</v>
      </c>
      <c r="D527" s="145">
        <f t="shared" si="49"/>
        <v>2784000</v>
      </c>
      <c r="E527" s="141">
        <f t="shared" si="50"/>
        <v>134.71006282830365</v>
      </c>
      <c r="F527" s="135">
        <v>12</v>
      </c>
      <c r="G527" s="135">
        <v>0.25</v>
      </c>
      <c r="H527" s="135">
        <v>696000</v>
      </c>
      <c r="I527" s="134" t="s">
        <v>1815</v>
      </c>
      <c r="J527" s="138">
        <f t="shared" si="51"/>
        <v>0.25</v>
      </c>
      <c r="K527" s="140">
        <f t="shared" si="52"/>
        <v>2784000</v>
      </c>
      <c r="L527" s="134" t="s">
        <v>1660</v>
      </c>
      <c r="M527" s="134" t="s">
        <v>66</v>
      </c>
      <c r="N527" s="137">
        <f t="shared" si="53"/>
        <v>2784000</v>
      </c>
      <c r="P527">
        <v>486</v>
      </c>
      <c r="Q527">
        <v>19.738330388276161</v>
      </c>
      <c r="R527">
        <v>-13.738330388276161</v>
      </c>
      <c r="S527" s="70">
        <f t="shared" si="54"/>
        <v>-0.69602292179870606</v>
      </c>
      <c r="T527">
        <f t="shared" si="55"/>
        <v>6</v>
      </c>
      <c r="U527" s="134" t="s">
        <v>2121</v>
      </c>
      <c r="Z527">
        <v>485</v>
      </c>
      <c r="AA527">
        <v>25.708053373503546</v>
      </c>
      <c r="AB527">
        <v>10.291946626496454</v>
      </c>
      <c r="AJ527">
        <v>487</v>
      </c>
      <c r="AK527">
        <v>28.861726596846552</v>
      </c>
      <c r="AL527">
        <v>-4.8617265968465517</v>
      </c>
      <c r="AT527">
        <v>487</v>
      </c>
      <c r="AU527">
        <v>25.811229177333182</v>
      </c>
      <c r="AV527">
        <v>-1.8112291773331819</v>
      </c>
      <c r="BD527" s="152">
        <v>22.923218337241714</v>
      </c>
      <c r="BE527" s="152">
        <v>26.311222300840001</v>
      </c>
    </row>
    <row r="528" spans="1:57" ht="14.25" customHeight="1">
      <c r="A528" s="134" t="s">
        <v>398</v>
      </c>
      <c r="B528" s="135">
        <v>9729</v>
      </c>
      <c r="C528" s="135">
        <v>1416400</v>
      </c>
      <c r="D528" s="145">
        <f t="shared" si="49"/>
        <v>13195333.333333334</v>
      </c>
      <c r="E528" s="141">
        <f t="shared" si="50"/>
        <v>145.58536334669546</v>
      </c>
      <c r="F528" s="135">
        <v>11</v>
      </c>
      <c r="G528" s="135">
        <v>0.15</v>
      </c>
      <c r="H528" s="135">
        <v>1979300</v>
      </c>
      <c r="I528" s="134" t="s">
        <v>1815</v>
      </c>
      <c r="J528" s="138">
        <f t="shared" si="51"/>
        <v>0.15</v>
      </c>
      <c r="K528" s="140">
        <f t="shared" si="52"/>
        <v>13195333.333333334</v>
      </c>
      <c r="L528" s="134" t="s">
        <v>1216</v>
      </c>
      <c r="M528" s="134" t="s">
        <v>24</v>
      </c>
      <c r="N528" s="137">
        <f t="shared" si="53"/>
        <v>13195333.333333334</v>
      </c>
      <c r="P528">
        <v>487</v>
      </c>
      <c r="Q528">
        <v>24.941985744030678</v>
      </c>
      <c r="R528">
        <v>-0.94198574403067781</v>
      </c>
      <c r="S528" s="70">
        <f t="shared" si="54"/>
        <v>-3.7767070901967847E-2</v>
      </c>
      <c r="T528">
        <f t="shared" si="55"/>
        <v>24</v>
      </c>
      <c r="U528" s="134" t="s">
        <v>2122</v>
      </c>
      <c r="Z528">
        <v>486</v>
      </c>
      <c r="AA528">
        <v>9.2626320011207852</v>
      </c>
      <c r="AB528">
        <v>-3.2626320011207852</v>
      </c>
      <c r="AJ528">
        <v>488</v>
      </c>
      <c r="AK528">
        <v>40.404799969974007</v>
      </c>
      <c r="AL528">
        <v>-16.404799969974007</v>
      </c>
      <c r="AT528">
        <v>488</v>
      </c>
      <c r="AU528">
        <v>32.778935588461565</v>
      </c>
      <c r="AV528">
        <v>-8.7789355884615645</v>
      </c>
      <c r="BD528" s="152">
        <v>12.176419202792909</v>
      </c>
      <c r="BE528" s="152">
        <v>21.561707828919999</v>
      </c>
    </row>
    <row r="529" spans="1:57" ht="14.25" customHeight="1">
      <c r="A529" s="134" t="s">
        <v>398</v>
      </c>
      <c r="B529" s="135">
        <v>59011</v>
      </c>
      <c r="C529" s="135">
        <v>4127900</v>
      </c>
      <c r="D529" s="145">
        <f t="shared" si="49"/>
        <v>354261.00628930813</v>
      </c>
      <c r="E529" s="141">
        <f t="shared" si="50"/>
        <v>69.951364999745806</v>
      </c>
      <c r="F529" s="135">
        <v>69</v>
      </c>
      <c r="G529" s="135">
        <v>6.36</v>
      </c>
      <c r="H529" s="135">
        <v>2253100</v>
      </c>
      <c r="I529" s="134" t="s">
        <v>1815</v>
      </c>
      <c r="J529" s="138">
        <f t="shared" si="51"/>
        <v>6.36</v>
      </c>
      <c r="K529" s="140">
        <f t="shared" si="52"/>
        <v>354261.00628930813</v>
      </c>
      <c r="L529" s="134" t="s">
        <v>2140</v>
      </c>
      <c r="M529" s="134" t="s">
        <v>175</v>
      </c>
      <c r="N529" s="137">
        <f t="shared" si="53"/>
        <v>354261.00628930813</v>
      </c>
      <c r="P529">
        <v>488</v>
      </c>
      <c r="Q529">
        <v>35.417153872220425</v>
      </c>
      <c r="R529">
        <v>-11.417153872220425</v>
      </c>
      <c r="S529" s="70">
        <f t="shared" si="54"/>
        <v>-0.32236226302688631</v>
      </c>
      <c r="T529">
        <f t="shared" si="55"/>
        <v>24</v>
      </c>
      <c r="U529" s="134" t="s">
        <v>1177</v>
      </c>
      <c r="Z529">
        <v>487</v>
      </c>
      <c r="AA529">
        <v>27.938212563699679</v>
      </c>
      <c r="AB529">
        <v>-3.938212563699679</v>
      </c>
      <c r="AJ529">
        <v>489</v>
      </c>
      <c r="AK529">
        <v>31.871637906595929</v>
      </c>
      <c r="AL529">
        <v>-8.8716379065959288</v>
      </c>
      <c r="AT529">
        <v>489</v>
      </c>
      <c r="AU529">
        <v>23.801219126138001</v>
      </c>
      <c r="AV529">
        <v>-0.80121912613800106</v>
      </c>
      <c r="BD529" s="152">
        <v>7.2251272850580399</v>
      </c>
      <c r="BE529" s="152">
        <v>16.5145564448</v>
      </c>
    </row>
    <row r="530" spans="1:57" ht="14.25" customHeight="1">
      <c r="A530" s="134" t="s">
        <v>398</v>
      </c>
      <c r="B530" s="135">
        <v>46907</v>
      </c>
      <c r="C530" s="135">
        <v>9190200</v>
      </c>
      <c r="D530" s="145">
        <f t="shared" si="49"/>
        <v>1018181.8181818182</v>
      </c>
      <c r="E530" s="141">
        <f t="shared" si="50"/>
        <v>195.923849318865</v>
      </c>
      <c r="F530" s="135">
        <v>42</v>
      </c>
      <c r="G530" s="135">
        <v>1.65</v>
      </c>
      <c r="H530" s="135">
        <v>1680000</v>
      </c>
      <c r="I530" s="134" t="s">
        <v>1815</v>
      </c>
      <c r="J530" s="138">
        <f t="shared" si="51"/>
        <v>1.65</v>
      </c>
      <c r="K530" s="140">
        <f t="shared" si="52"/>
        <v>1018181.8181818182</v>
      </c>
      <c r="L530" s="134" t="s">
        <v>1536</v>
      </c>
      <c r="M530" s="134" t="s">
        <v>5</v>
      </c>
      <c r="N530" s="137">
        <f t="shared" si="53"/>
        <v>1018181.8181818182</v>
      </c>
      <c r="P530">
        <v>489</v>
      </c>
      <c r="Q530">
        <v>25.605969414340226</v>
      </c>
      <c r="R530">
        <v>-2.6059694143402261</v>
      </c>
      <c r="S530" s="70">
        <f t="shared" si="54"/>
        <v>-0.10177194903938272</v>
      </c>
      <c r="T530">
        <f t="shared" si="55"/>
        <v>23</v>
      </c>
      <c r="U530" s="134" t="s">
        <v>2123</v>
      </c>
      <c r="Z530">
        <v>488</v>
      </c>
      <c r="AA530">
        <v>27.343526278211904</v>
      </c>
      <c r="AB530">
        <v>-3.343526278211904</v>
      </c>
      <c r="AJ530">
        <v>490</v>
      </c>
      <c r="AK530">
        <v>31.502489852854509</v>
      </c>
      <c r="AL530">
        <v>-8.5024898528545094</v>
      </c>
      <c r="AT530">
        <v>490</v>
      </c>
      <c r="AU530">
        <v>23.927665836874951</v>
      </c>
      <c r="AV530">
        <v>-0.92766583687495086</v>
      </c>
      <c r="BD530" s="152">
        <v>6.4261011261703134</v>
      </c>
      <c r="BE530" s="152">
        <v>17.255065584039997</v>
      </c>
    </row>
    <row r="531" spans="1:57" ht="14.25" customHeight="1">
      <c r="A531" s="134" t="s">
        <v>398</v>
      </c>
      <c r="B531" s="135">
        <v>5202</v>
      </c>
      <c r="C531" s="135">
        <v>32700</v>
      </c>
      <c r="D531" s="145">
        <f t="shared" ref="D531:D594" si="56">K531</f>
        <v>3600000</v>
      </c>
      <c r="E531" s="141">
        <f t="shared" ref="E531:E594" si="57">C531/B531</f>
        <v>6.2860438292964247</v>
      </c>
      <c r="F531" s="135">
        <v>1</v>
      </c>
      <c r="G531" s="135">
        <v>0.26</v>
      </c>
      <c r="H531" s="135">
        <v>936000</v>
      </c>
      <c r="I531" s="134" t="s">
        <v>1815</v>
      </c>
      <c r="J531" s="138">
        <f t="shared" ref="J531:J594" si="58">IF(I531="Acres",1,1/43560)*G531</f>
        <v>0.26</v>
      </c>
      <c r="K531" s="140">
        <f t="shared" ref="K531:K594" si="59">H531/J531</f>
        <v>3600000</v>
      </c>
      <c r="L531" s="134" t="s">
        <v>2141</v>
      </c>
      <c r="M531" s="134" t="s">
        <v>15</v>
      </c>
      <c r="N531" s="137">
        <f t="shared" si="53"/>
        <v>3600000</v>
      </c>
      <c r="P531">
        <v>490</v>
      </c>
      <c r="Q531">
        <v>25.459668311770486</v>
      </c>
      <c r="R531">
        <v>-2.4596683117704856</v>
      </c>
      <c r="S531" s="70">
        <f t="shared" si="54"/>
        <v>-9.6610383200999309E-2</v>
      </c>
      <c r="T531">
        <f t="shared" si="55"/>
        <v>23</v>
      </c>
      <c r="U531" s="134" t="s">
        <v>2124</v>
      </c>
      <c r="Z531">
        <v>489</v>
      </c>
      <c r="AA531">
        <v>26.11506811059537</v>
      </c>
      <c r="AB531">
        <v>-3.1150681105953701</v>
      </c>
      <c r="AJ531">
        <v>491</v>
      </c>
      <c r="AK531">
        <v>43.155630306225973</v>
      </c>
      <c r="AL531">
        <v>-13.155630306225973</v>
      </c>
      <c r="AT531">
        <v>491</v>
      </c>
      <c r="AU531">
        <v>40.548018555948822</v>
      </c>
      <c r="AV531">
        <v>-10.548018555948822</v>
      </c>
      <c r="BD531" s="152">
        <v>4.699670569499018</v>
      </c>
      <c r="BE531" s="152">
        <v>15.417125939119998</v>
      </c>
    </row>
    <row r="532" spans="1:57" ht="14.25" customHeight="1">
      <c r="A532" s="134" t="s">
        <v>398</v>
      </c>
      <c r="B532" s="135">
        <v>31660</v>
      </c>
      <c r="C532" s="135">
        <v>1957300</v>
      </c>
      <c r="D532" s="145">
        <f t="shared" si="56"/>
        <v>173737.37373737374</v>
      </c>
      <c r="E532" s="141">
        <f t="shared" si="57"/>
        <v>61.822488945041059</v>
      </c>
      <c r="F532" s="135">
        <v>43</v>
      </c>
      <c r="G532" s="135">
        <v>9.9</v>
      </c>
      <c r="H532" s="135">
        <v>1720000</v>
      </c>
      <c r="I532" s="134" t="s">
        <v>1815</v>
      </c>
      <c r="J532" s="138">
        <f t="shared" si="58"/>
        <v>9.9</v>
      </c>
      <c r="K532" s="140">
        <f t="shared" si="59"/>
        <v>173737.37373737374</v>
      </c>
      <c r="L532" s="134" t="s">
        <v>2142</v>
      </c>
      <c r="M532" s="134" t="s">
        <v>12</v>
      </c>
      <c r="N532" s="137">
        <f t="shared" ref="N532:N595" si="60">H532/(G532*IF(I532="Acres",1,1/43560))</f>
        <v>173737.37373737374</v>
      </c>
      <c r="P532">
        <v>491</v>
      </c>
      <c r="Q532">
        <v>41.213664732991916</v>
      </c>
      <c r="R532">
        <v>-11.213664732991916</v>
      </c>
      <c r="S532" s="70">
        <f t="shared" si="54"/>
        <v>-0.27208608614742463</v>
      </c>
      <c r="T532">
        <f t="shared" si="55"/>
        <v>30</v>
      </c>
      <c r="U532" s="134" t="s">
        <v>2125</v>
      </c>
      <c r="Z532">
        <v>490</v>
      </c>
      <c r="AA532">
        <v>26.373423462770905</v>
      </c>
      <c r="AB532">
        <v>-3.373423462770905</v>
      </c>
      <c r="AJ532">
        <v>492</v>
      </c>
      <c r="AK532">
        <v>22.775017059353367</v>
      </c>
      <c r="AL532">
        <v>-12.775017059353367</v>
      </c>
      <c r="AT532">
        <v>492</v>
      </c>
      <c r="AU532">
        <v>16.661906464723749</v>
      </c>
      <c r="AV532">
        <v>-6.6619064647237494</v>
      </c>
      <c r="BD532" s="152">
        <v>10.439718387009947</v>
      </c>
      <c r="BE532" s="152">
        <v>23.099993208240001</v>
      </c>
    </row>
    <row r="533" spans="1:57" ht="14.25" customHeight="1">
      <c r="A533" s="134" t="s">
        <v>398</v>
      </c>
      <c r="B533" s="135">
        <v>18486</v>
      </c>
      <c r="C533" s="135">
        <v>2321300</v>
      </c>
      <c r="D533" s="145">
        <f t="shared" si="56"/>
        <v>3163636.3636363638</v>
      </c>
      <c r="E533" s="141">
        <f t="shared" si="57"/>
        <v>125.57070215298063</v>
      </c>
      <c r="F533" s="135">
        <v>24</v>
      </c>
      <c r="G533" s="135">
        <v>0.44</v>
      </c>
      <c r="H533" s="135">
        <v>1392000</v>
      </c>
      <c r="I533" s="134" t="s">
        <v>1815</v>
      </c>
      <c r="J533" s="138">
        <f t="shared" si="58"/>
        <v>0.44</v>
      </c>
      <c r="K533" s="140">
        <f t="shared" si="59"/>
        <v>3163636.3636363638</v>
      </c>
      <c r="L533" s="134" t="s">
        <v>2143</v>
      </c>
      <c r="M533" s="134" t="s">
        <v>66</v>
      </c>
      <c r="N533" s="137">
        <f t="shared" si="60"/>
        <v>3163636.3636363638</v>
      </c>
      <c r="P533">
        <v>492</v>
      </c>
      <c r="Q533">
        <v>16.460400289198944</v>
      </c>
      <c r="R533">
        <v>-6.4604002891989438</v>
      </c>
      <c r="S533" s="70">
        <f t="shared" si="54"/>
        <v>-0.39248135985114269</v>
      </c>
      <c r="T533">
        <f t="shared" si="55"/>
        <v>10</v>
      </c>
      <c r="U533" s="134" t="s">
        <v>2126</v>
      </c>
      <c r="Z533">
        <v>491</v>
      </c>
      <c r="AA533">
        <v>44.462519071658917</v>
      </c>
      <c r="AB533">
        <v>-14.462519071658917</v>
      </c>
      <c r="AJ533">
        <v>493</v>
      </c>
      <c r="AK533">
        <v>25.328149986090146</v>
      </c>
      <c r="AL533">
        <v>-9.3281499860901462</v>
      </c>
      <c r="AT533">
        <v>493</v>
      </c>
      <c r="AU533">
        <v>18.892787718439969</v>
      </c>
      <c r="AV533">
        <v>-2.8927877184399691</v>
      </c>
      <c r="BD533" s="152">
        <v>4.6092922893163442</v>
      </c>
      <c r="BE533" s="152">
        <v>15.764247429079999</v>
      </c>
    </row>
    <row r="534" spans="1:57" ht="14.25" customHeight="1">
      <c r="A534" s="134" t="s">
        <v>398</v>
      </c>
      <c r="B534" s="135">
        <v>6313</v>
      </c>
      <c r="C534" s="135">
        <v>444700</v>
      </c>
      <c r="D534" s="145">
        <f t="shared" si="56"/>
        <v>3750000</v>
      </c>
      <c r="E534" s="141">
        <f t="shared" si="57"/>
        <v>70.441945192459997</v>
      </c>
      <c r="F534" s="135">
        <v>10</v>
      </c>
      <c r="G534" s="135">
        <v>0.08</v>
      </c>
      <c r="H534" s="135">
        <v>300000</v>
      </c>
      <c r="I534" s="134" t="s">
        <v>1815</v>
      </c>
      <c r="J534" s="138">
        <f t="shared" si="58"/>
        <v>0.08</v>
      </c>
      <c r="K534" s="140">
        <f t="shared" si="59"/>
        <v>3750000</v>
      </c>
      <c r="L534" s="134" t="s">
        <v>2144</v>
      </c>
      <c r="M534" s="134" t="s">
        <v>15</v>
      </c>
      <c r="N534" s="137">
        <f t="shared" si="60"/>
        <v>3750000</v>
      </c>
      <c r="P534">
        <v>493</v>
      </c>
      <c r="Q534">
        <v>19.14996355089874</v>
      </c>
      <c r="R534">
        <v>-3.1499635508987396</v>
      </c>
      <c r="S534" s="70">
        <f t="shared" si="54"/>
        <v>-0.16448927135168914</v>
      </c>
      <c r="T534">
        <f t="shared" si="55"/>
        <v>16</v>
      </c>
      <c r="U534" s="134" t="s">
        <v>2127</v>
      </c>
      <c r="Z534">
        <v>492</v>
      </c>
      <c r="AA534">
        <v>19.534676114402796</v>
      </c>
      <c r="AB534">
        <v>-9.5346761144027958</v>
      </c>
      <c r="AJ534">
        <v>494</v>
      </c>
      <c r="AK534">
        <v>58.089616420716652</v>
      </c>
      <c r="AL534">
        <v>-33.089616420716652</v>
      </c>
      <c r="AT534">
        <v>494</v>
      </c>
      <c r="AU534">
        <v>26.056732855971809</v>
      </c>
      <c r="AV534">
        <v>-1.0567328559718092</v>
      </c>
      <c r="BD534" s="152">
        <v>64.874145730669682</v>
      </c>
      <c r="BE534" s="152">
        <v>67.44784129432</v>
      </c>
    </row>
    <row r="535" spans="1:57" ht="14.25" customHeight="1">
      <c r="A535" s="134" t="s">
        <v>398</v>
      </c>
      <c r="B535" s="135">
        <v>285511</v>
      </c>
      <c r="C535" s="135">
        <v>21601900</v>
      </c>
      <c r="D535" s="145">
        <f t="shared" si="56"/>
        <v>232995.23485364194</v>
      </c>
      <c r="E535" s="141">
        <f t="shared" si="57"/>
        <v>75.660482433251261</v>
      </c>
      <c r="F535" s="135">
        <v>165</v>
      </c>
      <c r="G535" s="135">
        <v>29.38</v>
      </c>
      <c r="H535" s="135">
        <v>6845400</v>
      </c>
      <c r="I535" s="134" t="s">
        <v>1815</v>
      </c>
      <c r="J535" s="138">
        <f t="shared" si="58"/>
        <v>29.38</v>
      </c>
      <c r="K535" s="140">
        <f t="shared" si="59"/>
        <v>232995.23485364194</v>
      </c>
      <c r="L535" s="134" t="s">
        <v>1194</v>
      </c>
      <c r="M535" s="134" t="s">
        <v>93</v>
      </c>
      <c r="N535" s="137">
        <f t="shared" si="60"/>
        <v>232995.23485364194</v>
      </c>
      <c r="P535">
        <v>494</v>
      </c>
      <c r="Q535">
        <v>42.067017695911971</v>
      </c>
      <c r="R535">
        <v>-17.067017695911971</v>
      </c>
      <c r="S535" s="70">
        <f t="shared" si="54"/>
        <v>-0.40571018890104316</v>
      </c>
      <c r="T535">
        <f t="shared" si="55"/>
        <v>25</v>
      </c>
      <c r="U535" s="134" t="s">
        <v>2128</v>
      </c>
      <c r="Z535">
        <v>493</v>
      </c>
      <c r="AA535">
        <v>22.822819582085401</v>
      </c>
      <c r="AB535">
        <v>-6.8228195820854012</v>
      </c>
      <c r="AJ535">
        <v>495</v>
      </c>
      <c r="AK535">
        <v>23.208088686621103</v>
      </c>
      <c r="AL535">
        <v>-11.208088686621103</v>
      </c>
      <c r="AT535">
        <v>495</v>
      </c>
      <c r="AU535">
        <v>16.207847821622877</v>
      </c>
      <c r="AV535">
        <v>-4.2078478216228774</v>
      </c>
      <c r="BD535" s="152">
        <v>8.3312341913846222</v>
      </c>
      <c r="BE535" s="152">
        <v>20.096573500719998</v>
      </c>
    </row>
    <row r="536" spans="1:57" ht="14.25" customHeight="1">
      <c r="A536" s="134" t="s">
        <v>398</v>
      </c>
      <c r="B536" s="135">
        <v>47053</v>
      </c>
      <c r="C536" s="135">
        <v>3893300</v>
      </c>
      <c r="D536" s="145">
        <f t="shared" si="56"/>
        <v>122914.83757682177</v>
      </c>
      <c r="E536" s="141">
        <f t="shared" si="57"/>
        <v>82.742864429473144</v>
      </c>
      <c r="F536" s="135">
        <v>40</v>
      </c>
      <c r="G536" s="135">
        <v>11.39</v>
      </c>
      <c r="H536" s="135">
        <v>1400000</v>
      </c>
      <c r="I536" s="134" t="s">
        <v>1815</v>
      </c>
      <c r="J536" s="138">
        <f t="shared" si="58"/>
        <v>11.39</v>
      </c>
      <c r="K536" s="140">
        <f t="shared" si="59"/>
        <v>122914.83757682177</v>
      </c>
      <c r="L536" s="134" t="s">
        <v>1548</v>
      </c>
      <c r="M536" s="134" t="s">
        <v>12</v>
      </c>
      <c r="N536" s="137">
        <f t="shared" si="60"/>
        <v>122914.83757682177</v>
      </c>
      <c r="P536">
        <v>495</v>
      </c>
      <c r="Q536">
        <v>16.466872832111733</v>
      </c>
      <c r="R536">
        <v>-4.4668728321117328</v>
      </c>
      <c r="S536" s="70">
        <f t="shared" si="54"/>
        <v>-0.27126418462411211</v>
      </c>
      <c r="T536">
        <f t="shared" si="55"/>
        <v>12</v>
      </c>
      <c r="U536" s="134" t="s">
        <v>2129</v>
      </c>
      <c r="Z536">
        <v>494</v>
      </c>
      <c r="AA536">
        <v>19.922410815174999</v>
      </c>
      <c r="AB536">
        <v>5.0775891848250012</v>
      </c>
      <c r="AJ536">
        <v>496</v>
      </c>
      <c r="AK536">
        <v>41.47160397849278</v>
      </c>
      <c r="AL536">
        <v>75.52839602150722</v>
      </c>
      <c r="AT536">
        <v>496</v>
      </c>
      <c r="AU536">
        <v>97.088583153723036</v>
      </c>
      <c r="AV536">
        <v>19.911416846276964</v>
      </c>
      <c r="BD536" s="152">
        <v>12.660148406952446</v>
      </c>
      <c r="BE536" s="152">
        <v>21.029334325839997</v>
      </c>
    </row>
    <row r="537" spans="1:57" ht="14.25" customHeight="1">
      <c r="A537" s="134" t="s">
        <v>398</v>
      </c>
      <c r="B537" s="135">
        <v>7510</v>
      </c>
      <c r="C537" s="135">
        <v>862100</v>
      </c>
      <c r="D537" s="145">
        <f t="shared" si="56"/>
        <v>281250</v>
      </c>
      <c r="E537" s="141">
        <f t="shared" si="57"/>
        <v>114.79360852197071</v>
      </c>
      <c r="F537" s="135">
        <v>9</v>
      </c>
      <c r="G537" s="135">
        <v>0.72</v>
      </c>
      <c r="H537" s="135">
        <v>202500</v>
      </c>
      <c r="I537" s="134" t="s">
        <v>1815</v>
      </c>
      <c r="J537" s="138">
        <f t="shared" si="58"/>
        <v>0.72</v>
      </c>
      <c r="K537" s="140">
        <f t="shared" si="59"/>
        <v>281250</v>
      </c>
      <c r="L537" s="134" t="s">
        <v>2145</v>
      </c>
      <c r="M537" s="134" t="s">
        <v>16</v>
      </c>
      <c r="N537" s="137">
        <f t="shared" si="60"/>
        <v>281250</v>
      </c>
      <c r="P537">
        <v>496</v>
      </c>
      <c r="Q537">
        <v>70.780627067522033</v>
      </c>
      <c r="R537">
        <v>46.219372932477967</v>
      </c>
      <c r="S537" s="70">
        <f t="shared" si="54"/>
        <v>0.65299468014583195</v>
      </c>
      <c r="T537">
        <f t="shared" si="55"/>
        <v>117</v>
      </c>
      <c r="U537" s="134" t="s">
        <v>1285</v>
      </c>
      <c r="Z537">
        <v>495</v>
      </c>
      <c r="AA537">
        <v>18.611549685893031</v>
      </c>
      <c r="AB537">
        <v>-6.6115496858930314</v>
      </c>
      <c r="AJ537">
        <v>497</v>
      </c>
      <c r="AK537">
        <v>303.89269002638883</v>
      </c>
      <c r="AL537">
        <v>5.1073099736111658</v>
      </c>
      <c r="AT537">
        <v>497</v>
      </c>
      <c r="AU537">
        <v>120.31126055484773</v>
      </c>
      <c r="AV537">
        <v>188.68873944515227</v>
      </c>
      <c r="BD537" s="152">
        <v>82.11996483098163</v>
      </c>
      <c r="BE537" s="152">
        <v>68.855896061359999</v>
      </c>
    </row>
    <row r="538" spans="1:57" ht="14.25" customHeight="1">
      <c r="A538" s="134" t="s">
        <v>398</v>
      </c>
      <c r="B538" s="135">
        <v>101289</v>
      </c>
      <c r="C538" s="135">
        <v>5575600</v>
      </c>
      <c r="D538" s="145">
        <f t="shared" si="56"/>
        <v>409090.90909090912</v>
      </c>
      <c r="E538" s="141">
        <f t="shared" si="57"/>
        <v>55.046451243471651</v>
      </c>
      <c r="F538" s="135">
        <v>117</v>
      </c>
      <c r="G538" s="135">
        <v>1.98</v>
      </c>
      <c r="H538" s="135">
        <v>810000</v>
      </c>
      <c r="I538" s="134" t="s">
        <v>1815</v>
      </c>
      <c r="J538" s="138">
        <f t="shared" si="58"/>
        <v>1.98</v>
      </c>
      <c r="K538" s="140">
        <f t="shared" si="59"/>
        <v>409090.90909090912</v>
      </c>
      <c r="L538" s="134" t="s">
        <v>2146</v>
      </c>
      <c r="M538" s="134" t="s">
        <v>11</v>
      </c>
      <c r="N538" s="137">
        <f t="shared" si="60"/>
        <v>409090.90909090912</v>
      </c>
      <c r="P538">
        <v>497</v>
      </c>
      <c r="Q538">
        <v>235.89203472707624</v>
      </c>
      <c r="R538">
        <v>73.107965272923764</v>
      </c>
      <c r="S538" s="70">
        <f t="shared" si="54"/>
        <v>0.30992129665382151</v>
      </c>
      <c r="T538">
        <f t="shared" si="55"/>
        <v>309</v>
      </c>
      <c r="U538" s="134" t="s">
        <v>2130</v>
      </c>
      <c r="Z538">
        <v>496</v>
      </c>
      <c r="AA538">
        <v>70.413876292016383</v>
      </c>
      <c r="AB538">
        <v>46.586123707983617</v>
      </c>
      <c r="AJ538">
        <v>498</v>
      </c>
      <c r="AK538">
        <v>25.501293970012437</v>
      </c>
      <c r="AL538">
        <v>-9.501293970012437</v>
      </c>
      <c r="AT538">
        <v>498</v>
      </c>
      <c r="AU538">
        <v>21.270642746324462</v>
      </c>
      <c r="AV538">
        <v>-5.2706427463244623</v>
      </c>
      <c r="BD538" s="152">
        <v>2.9824832460282229</v>
      </c>
      <c r="BE538" s="152">
        <v>15.041913105879999</v>
      </c>
    </row>
    <row r="539" spans="1:57" ht="14.25" customHeight="1">
      <c r="A539" s="134" t="s">
        <v>398</v>
      </c>
      <c r="B539" s="135">
        <v>19616</v>
      </c>
      <c r="C539" s="135">
        <v>910700</v>
      </c>
      <c r="D539" s="145">
        <f t="shared" si="56"/>
        <v>1783783.7837837839</v>
      </c>
      <c r="E539" s="141">
        <f t="shared" si="57"/>
        <v>46.426386623164767</v>
      </c>
      <c r="F539" s="135">
        <v>20</v>
      </c>
      <c r="G539" s="135">
        <v>0.37</v>
      </c>
      <c r="H539" s="135">
        <v>660000</v>
      </c>
      <c r="I539" s="134" t="s">
        <v>1815</v>
      </c>
      <c r="J539" s="138">
        <f t="shared" si="58"/>
        <v>0.37</v>
      </c>
      <c r="K539" s="140">
        <f t="shared" si="59"/>
        <v>1783783.7837837839</v>
      </c>
      <c r="L539" s="134" t="s">
        <v>2147</v>
      </c>
      <c r="M539" s="134" t="s">
        <v>49</v>
      </c>
      <c r="N539" s="137">
        <f t="shared" si="60"/>
        <v>1783783.7837837839</v>
      </c>
      <c r="P539">
        <v>498</v>
      </c>
      <c r="Q539">
        <v>20.535260468673982</v>
      </c>
      <c r="R539">
        <v>-4.5352604686739824</v>
      </c>
      <c r="S539" s="70">
        <f t="shared" si="54"/>
        <v>-0.22085234689827318</v>
      </c>
      <c r="T539">
        <f t="shared" si="55"/>
        <v>16</v>
      </c>
      <c r="U539" s="134" t="s">
        <v>2131</v>
      </c>
      <c r="Z539">
        <v>497</v>
      </c>
      <c r="AA539">
        <v>249.37530743418117</v>
      </c>
      <c r="AB539">
        <v>59.624692565818833</v>
      </c>
      <c r="AJ539">
        <v>499</v>
      </c>
      <c r="AK539">
        <v>26.957142773701342</v>
      </c>
      <c r="AL539">
        <v>-5.9571427737013423</v>
      </c>
      <c r="AT539">
        <v>499</v>
      </c>
      <c r="AU539">
        <v>24.144431626709725</v>
      </c>
      <c r="AV539">
        <v>-3.144431626709725</v>
      </c>
      <c r="BD539" s="152">
        <v>73.88835215298019</v>
      </c>
      <c r="BE539" s="152">
        <v>66.000486519320006</v>
      </c>
    </row>
    <row r="540" spans="1:57" ht="14.25" customHeight="1">
      <c r="A540" s="134" t="s">
        <v>398</v>
      </c>
      <c r="B540" s="135">
        <v>60030</v>
      </c>
      <c r="C540" s="135">
        <v>6741300</v>
      </c>
      <c r="D540" s="145">
        <f t="shared" si="56"/>
        <v>1117241.3793103448</v>
      </c>
      <c r="E540" s="141">
        <f t="shared" si="57"/>
        <v>112.29885057471265</v>
      </c>
      <c r="F540" s="135">
        <v>24</v>
      </c>
      <c r="G540" s="135">
        <v>2.9</v>
      </c>
      <c r="H540" s="135">
        <v>3240000</v>
      </c>
      <c r="I540" s="134" t="s">
        <v>1815</v>
      </c>
      <c r="J540" s="138">
        <f t="shared" si="58"/>
        <v>2.9</v>
      </c>
      <c r="K540" s="140">
        <f t="shared" si="59"/>
        <v>1117241.3793103448</v>
      </c>
      <c r="L540" s="134" t="s">
        <v>1259</v>
      </c>
      <c r="M540" s="134" t="s">
        <v>102</v>
      </c>
      <c r="N540" s="137">
        <f t="shared" si="60"/>
        <v>1117241.3793103448</v>
      </c>
      <c r="P540">
        <v>499</v>
      </c>
      <c r="Q540">
        <v>22.934219449528602</v>
      </c>
      <c r="R540">
        <v>-1.9342194495286016</v>
      </c>
      <c r="S540" s="70">
        <f t="shared" si="54"/>
        <v>-8.4337705662285281E-2</v>
      </c>
      <c r="T540">
        <f t="shared" si="55"/>
        <v>21</v>
      </c>
      <c r="U540" s="134" t="s">
        <v>1681</v>
      </c>
      <c r="Z540">
        <v>498</v>
      </c>
      <c r="AA540">
        <v>22.071611998238573</v>
      </c>
      <c r="AB540">
        <v>-6.0716119982385734</v>
      </c>
      <c r="AJ540">
        <v>500</v>
      </c>
      <c r="AK540">
        <v>28.448975045931551</v>
      </c>
      <c r="AL540">
        <v>-2.4489750459315509</v>
      </c>
      <c r="AT540">
        <v>500</v>
      </c>
      <c r="AU540">
        <v>25.792344278976366</v>
      </c>
      <c r="AV540">
        <v>0.2076557210236345</v>
      </c>
      <c r="BD540" s="152">
        <v>10.666691113377796</v>
      </c>
      <c r="BE540" s="152">
        <v>19.507996595120002</v>
      </c>
    </row>
    <row r="541" spans="1:57" ht="14.25" customHeight="1">
      <c r="A541" s="134" t="s">
        <v>398</v>
      </c>
      <c r="B541" s="135">
        <v>7815</v>
      </c>
      <c r="C541" s="135">
        <v>2156700</v>
      </c>
      <c r="D541" s="145">
        <f t="shared" si="56"/>
        <v>9889473.6842105258</v>
      </c>
      <c r="E541" s="141">
        <f t="shared" si="57"/>
        <v>275.9692898272553</v>
      </c>
      <c r="F541" s="135">
        <v>11</v>
      </c>
      <c r="G541" s="135">
        <v>0.19</v>
      </c>
      <c r="H541" s="135">
        <v>1879000</v>
      </c>
      <c r="I541" s="134" t="s">
        <v>1815</v>
      </c>
      <c r="J541" s="138">
        <f t="shared" si="58"/>
        <v>0.19</v>
      </c>
      <c r="K541" s="140">
        <f t="shared" si="59"/>
        <v>9889473.6842105258</v>
      </c>
      <c r="L541" s="134" t="s">
        <v>2148</v>
      </c>
      <c r="M541" s="134" t="s">
        <v>7</v>
      </c>
      <c r="N541" s="137">
        <f t="shared" si="60"/>
        <v>9889473.6842105258</v>
      </c>
      <c r="P541">
        <v>500</v>
      </c>
      <c r="Q541">
        <v>24.691819269408786</v>
      </c>
      <c r="R541">
        <v>1.3081807305912143</v>
      </c>
      <c r="S541" s="70">
        <f t="shared" si="54"/>
        <v>5.2980329894603877E-2</v>
      </c>
      <c r="T541">
        <f t="shared" si="55"/>
        <v>26</v>
      </c>
      <c r="U541" s="134" t="s">
        <v>2132</v>
      </c>
      <c r="Z541">
        <v>499</v>
      </c>
      <c r="AA541">
        <v>21.458235524848579</v>
      </c>
      <c r="AB541">
        <v>-0.45823552484857899</v>
      </c>
      <c r="AJ541">
        <v>501</v>
      </c>
      <c r="AK541">
        <v>145.14802020955625</v>
      </c>
      <c r="AL541">
        <v>34.85197979044375</v>
      </c>
      <c r="AT541">
        <v>501</v>
      </c>
      <c r="AU541">
        <v>187.32637508035759</v>
      </c>
      <c r="AV541">
        <v>-7.3263750803575931</v>
      </c>
      <c r="BD541" s="152">
        <v>19.554573348614795</v>
      </c>
      <c r="BE541" s="152">
        <v>27.177870532559997</v>
      </c>
    </row>
    <row r="542" spans="1:57" ht="14.25" customHeight="1">
      <c r="A542" s="134" t="s">
        <v>398</v>
      </c>
      <c r="B542" s="135">
        <v>50830</v>
      </c>
      <c r="C542" s="135">
        <v>7168100</v>
      </c>
      <c r="D542" s="145">
        <f t="shared" si="56"/>
        <v>14672142.857142856</v>
      </c>
      <c r="E542" s="141">
        <f t="shared" si="57"/>
        <v>141.02105056069252</v>
      </c>
      <c r="F542" s="135">
        <v>37</v>
      </c>
      <c r="G542" s="135">
        <v>0.56000000000000005</v>
      </c>
      <c r="H542" s="135">
        <v>8216400</v>
      </c>
      <c r="I542" s="134" t="s">
        <v>1815</v>
      </c>
      <c r="J542" s="138">
        <f t="shared" si="58"/>
        <v>0.56000000000000005</v>
      </c>
      <c r="K542" s="140">
        <f t="shared" si="59"/>
        <v>14672142.857142856</v>
      </c>
      <c r="L542" s="134" t="s">
        <v>2149</v>
      </c>
      <c r="M542" s="134" t="s">
        <v>7</v>
      </c>
      <c r="N542" s="137">
        <f t="shared" si="60"/>
        <v>14672142.857142856</v>
      </c>
      <c r="P542">
        <v>501</v>
      </c>
      <c r="Q542">
        <v>179.80655238214635</v>
      </c>
      <c r="R542">
        <v>0.19344761785364994</v>
      </c>
      <c r="S542" s="70">
        <f t="shared" si="54"/>
        <v>1.0758652301085889E-3</v>
      </c>
      <c r="T542">
        <f t="shared" si="55"/>
        <v>180</v>
      </c>
      <c r="U542" s="134" t="s">
        <v>2133</v>
      </c>
      <c r="Z542">
        <v>500</v>
      </c>
      <c r="AA542">
        <v>20.531256520289656</v>
      </c>
      <c r="AB542">
        <v>5.4687434797103442</v>
      </c>
      <c r="AJ542">
        <v>502</v>
      </c>
      <c r="AK542">
        <v>49.977672606733876</v>
      </c>
      <c r="AL542">
        <v>5.0223273932661243</v>
      </c>
      <c r="AT542">
        <v>502</v>
      </c>
      <c r="AU542">
        <v>73.011979913855285</v>
      </c>
      <c r="AV542">
        <v>-18.011979913855285</v>
      </c>
      <c r="BD542" s="152">
        <v>2.58605124431786</v>
      </c>
      <c r="BE542" s="152">
        <v>24.98215200644</v>
      </c>
    </row>
    <row r="543" spans="1:57" ht="14.25" customHeight="1">
      <c r="A543" s="134" t="s">
        <v>398</v>
      </c>
      <c r="B543" s="135">
        <v>198692</v>
      </c>
      <c r="C543" s="135">
        <v>34508600</v>
      </c>
      <c r="D543" s="145">
        <f t="shared" si="56"/>
        <v>904043.12668463611</v>
      </c>
      <c r="E543" s="141">
        <f t="shared" si="57"/>
        <v>173.67885974271738</v>
      </c>
      <c r="F543" s="135">
        <v>183</v>
      </c>
      <c r="G543" s="135">
        <v>2.597</v>
      </c>
      <c r="H543" s="135">
        <v>2347800</v>
      </c>
      <c r="I543" s="134" t="s">
        <v>1815</v>
      </c>
      <c r="J543" s="138">
        <f t="shared" si="58"/>
        <v>2.597</v>
      </c>
      <c r="K543" s="140">
        <f t="shared" si="59"/>
        <v>904043.12668463611</v>
      </c>
      <c r="L543" s="134" t="s">
        <v>1825</v>
      </c>
      <c r="M543" s="134" t="s">
        <v>37</v>
      </c>
      <c r="N543" s="137">
        <f t="shared" si="60"/>
        <v>904043.12668463611</v>
      </c>
      <c r="P543">
        <v>502</v>
      </c>
      <c r="Q543">
        <v>62.718478391194921</v>
      </c>
      <c r="R543">
        <v>-7.7184783911949211</v>
      </c>
      <c r="S543" s="70">
        <f t="shared" si="54"/>
        <v>-0.12306545995985965</v>
      </c>
      <c r="T543">
        <f t="shared" si="55"/>
        <v>55</v>
      </c>
      <c r="U543" s="134" t="s">
        <v>1092</v>
      </c>
      <c r="Z543">
        <v>501</v>
      </c>
      <c r="AA543">
        <v>181.68534793293674</v>
      </c>
      <c r="AB543">
        <v>-1.685347932936736</v>
      </c>
      <c r="AJ543">
        <v>503</v>
      </c>
      <c r="AK543">
        <v>28.315624544866708</v>
      </c>
      <c r="AL543">
        <v>-4.3156245448667079</v>
      </c>
      <c r="AT543">
        <v>503</v>
      </c>
      <c r="AU543">
        <v>33.05646148605306</v>
      </c>
      <c r="AV543">
        <v>-9.0564614860530597</v>
      </c>
      <c r="BD543" s="152">
        <v>11.079555529666827</v>
      </c>
      <c r="BE543" s="152">
        <v>21.50044660076</v>
      </c>
    </row>
    <row r="544" spans="1:57" ht="14.25" customHeight="1">
      <c r="A544" s="134" t="s">
        <v>398</v>
      </c>
      <c r="B544" s="135">
        <v>13054</v>
      </c>
      <c r="C544" s="135">
        <v>1235200</v>
      </c>
      <c r="D544" s="145">
        <f t="shared" si="56"/>
        <v>1894238.3583267562</v>
      </c>
      <c r="E544" s="141">
        <f t="shared" si="57"/>
        <v>94.622337980695576</v>
      </c>
      <c r="F544" s="135">
        <v>18</v>
      </c>
      <c r="G544" s="135">
        <v>0.38009999999999999</v>
      </c>
      <c r="H544" s="135">
        <v>720000</v>
      </c>
      <c r="I544" s="134" t="s">
        <v>1815</v>
      </c>
      <c r="J544" s="138">
        <f t="shared" si="58"/>
        <v>0.38009999999999999</v>
      </c>
      <c r="K544" s="140">
        <f t="shared" si="59"/>
        <v>1894238.3583267562</v>
      </c>
      <c r="L544" s="134" t="s">
        <v>2150</v>
      </c>
      <c r="M544" s="134" t="s">
        <v>26</v>
      </c>
      <c r="N544" s="137">
        <f t="shared" si="60"/>
        <v>1894238.3583267562</v>
      </c>
      <c r="P544">
        <v>503</v>
      </c>
      <c r="Q544">
        <v>28.538728586405902</v>
      </c>
      <c r="R544">
        <v>-4.5387285864059024</v>
      </c>
      <c r="S544" s="70">
        <f t="shared" si="54"/>
        <v>-0.1590375188811976</v>
      </c>
      <c r="T544">
        <f t="shared" si="55"/>
        <v>24</v>
      </c>
      <c r="U544" s="134" t="s">
        <v>2134</v>
      </c>
      <c r="Z544">
        <v>502</v>
      </c>
      <c r="AA544">
        <v>63.480073425119926</v>
      </c>
      <c r="AB544">
        <v>-8.4800734251199259</v>
      </c>
      <c r="AJ544">
        <v>504</v>
      </c>
      <c r="AK544">
        <v>80.351106734989614</v>
      </c>
      <c r="AL544">
        <v>-44.351106734989614</v>
      </c>
      <c r="AT544">
        <v>504</v>
      </c>
      <c r="AU544">
        <v>45.608350233038649</v>
      </c>
      <c r="AV544">
        <v>-9.6083502330386494</v>
      </c>
      <c r="BD544" s="152">
        <v>7.5486404470755639</v>
      </c>
      <c r="BE544" s="152">
        <v>18.98279840304</v>
      </c>
    </row>
    <row r="545" spans="1:57" ht="14.25" customHeight="1">
      <c r="A545" s="134" t="s">
        <v>398</v>
      </c>
      <c r="B545" s="135">
        <v>27469</v>
      </c>
      <c r="C545" s="135">
        <v>3308100</v>
      </c>
      <c r="D545" s="145">
        <f t="shared" si="56"/>
        <v>800000</v>
      </c>
      <c r="E545" s="141">
        <f t="shared" si="57"/>
        <v>120.43030325093741</v>
      </c>
      <c r="F545" s="135">
        <v>38</v>
      </c>
      <c r="G545" s="135">
        <v>1.35</v>
      </c>
      <c r="H545" s="135">
        <v>1080000</v>
      </c>
      <c r="I545" s="134" t="s">
        <v>1815</v>
      </c>
      <c r="J545" s="138">
        <f t="shared" si="58"/>
        <v>1.35</v>
      </c>
      <c r="K545" s="140">
        <f t="shared" si="59"/>
        <v>800000</v>
      </c>
      <c r="L545" s="134" t="s">
        <v>1041</v>
      </c>
      <c r="M545" s="134" t="s">
        <v>180</v>
      </c>
      <c r="N545" s="137">
        <f t="shared" si="60"/>
        <v>800000</v>
      </c>
      <c r="P545">
        <v>504</v>
      </c>
      <c r="Q545">
        <v>65.572070389202551</v>
      </c>
      <c r="R545">
        <v>-29.572070389202551</v>
      </c>
      <c r="S545" s="70">
        <f t="shared" si="54"/>
        <v>-0.45098576594696094</v>
      </c>
      <c r="T545">
        <f t="shared" si="55"/>
        <v>36</v>
      </c>
      <c r="U545" s="134" t="s">
        <v>2135</v>
      </c>
      <c r="Z545">
        <v>503</v>
      </c>
      <c r="AA545">
        <v>31.691001647035069</v>
      </c>
      <c r="AB545">
        <v>-7.6910016470350691</v>
      </c>
      <c r="AJ545">
        <v>505</v>
      </c>
      <c r="AK545">
        <v>43.633998770363355</v>
      </c>
      <c r="AL545">
        <v>-23.633998770363355</v>
      </c>
      <c r="AT545">
        <v>505</v>
      </c>
      <c r="AU545">
        <v>25.821903250317469</v>
      </c>
      <c r="AV545">
        <v>-5.8219032503174688</v>
      </c>
      <c r="BD545" s="152">
        <v>15.805928772856181</v>
      </c>
      <c r="BE545" s="152">
        <v>24.291761190239999</v>
      </c>
    </row>
    <row r="546" spans="1:57" ht="14.25" customHeight="1">
      <c r="A546" s="134" t="s">
        <v>398</v>
      </c>
      <c r="B546" s="135">
        <v>11400</v>
      </c>
      <c r="C546" s="135">
        <v>855700</v>
      </c>
      <c r="D546" s="145">
        <f t="shared" si="56"/>
        <v>3428571.4285714282</v>
      </c>
      <c r="E546" s="141">
        <f t="shared" si="57"/>
        <v>75.061403508771932</v>
      </c>
      <c r="F546" s="135">
        <v>16</v>
      </c>
      <c r="G546" s="135">
        <v>0.28000000000000003</v>
      </c>
      <c r="H546" s="135">
        <v>960000</v>
      </c>
      <c r="I546" s="134" t="s">
        <v>1815</v>
      </c>
      <c r="J546" s="138">
        <f t="shared" si="58"/>
        <v>0.28000000000000003</v>
      </c>
      <c r="K546" s="140">
        <f t="shared" si="59"/>
        <v>3428571.4285714282</v>
      </c>
      <c r="L546" s="134" t="s">
        <v>1329</v>
      </c>
      <c r="M546" s="134" t="s">
        <v>77</v>
      </c>
      <c r="N546" s="137">
        <f t="shared" si="60"/>
        <v>3428571.4285714282</v>
      </c>
      <c r="P546">
        <v>505</v>
      </c>
      <c r="Q546">
        <v>33.535999453327271</v>
      </c>
      <c r="R546">
        <v>-13.535999453327271</v>
      </c>
      <c r="S546" s="70">
        <f t="shared" si="54"/>
        <v>-0.40362594447693723</v>
      </c>
      <c r="T546">
        <f t="shared" si="55"/>
        <v>20</v>
      </c>
      <c r="U546" s="134" t="s">
        <v>2136</v>
      </c>
      <c r="Z546">
        <v>504</v>
      </c>
      <c r="AA546">
        <v>71.131082040918585</v>
      </c>
      <c r="AB546">
        <v>-35.131082040918585</v>
      </c>
      <c r="AJ546">
        <v>506</v>
      </c>
      <c r="AK546">
        <v>267.95070830763473</v>
      </c>
      <c r="AL546">
        <v>257.04929169236527</v>
      </c>
      <c r="AT546">
        <v>506</v>
      </c>
      <c r="AU546">
        <v>523.35522453365763</v>
      </c>
      <c r="AV546">
        <v>1.6447754663423666</v>
      </c>
      <c r="BD546" s="152">
        <v>5.8068045017367673</v>
      </c>
      <c r="BE546" s="152">
        <v>16.444647667999998</v>
      </c>
    </row>
    <row r="547" spans="1:57" ht="14.25" customHeight="1">
      <c r="A547" s="134" t="s">
        <v>398</v>
      </c>
      <c r="B547" s="135">
        <v>45072</v>
      </c>
      <c r="C547" s="135">
        <v>5189500</v>
      </c>
      <c r="D547" s="145">
        <f t="shared" si="56"/>
        <v>1247524.7524752475</v>
      </c>
      <c r="E547" s="141">
        <f t="shared" si="57"/>
        <v>115.1380014199503</v>
      </c>
      <c r="F547" s="135">
        <v>54</v>
      </c>
      <c r="G547" s="135">
        <v>1.01</v>
      </c>
      <c r="H547" s="135">
        <v>1260000</v>
      </c>
      <c r="I547" s="134" t="s">
        <v>1815</v>
      </c>
      <c r="J547" s="138">
        <f t="shared" si="58"/>
        <v>1.01</v>
      </c>
      <c r="K547" s="140">
        <f t="shared" si="59"/>
        <v>1247524.7524752475</v>
      </c>
      <c r="L547" s="134" t="s">
        <v>2151</v>
      </c>
      <c r="M547" s="134" t="s">
        <v>16</v>
      </c>
      <c r="N547" s="137">
        <f t="shared" si="60"/>
        <v>1247524.7524752475</v>
      </c>
      <c r="P547">
        <v>506</v>
      </c>
      <c r="Q547">
        <v>432.74054695935126</v>
      </c>
      <c r="R547">
        <v>92.259453040648737</v>
      </c>
      <c r="S547" s="70">
        <f t="shared" si="54"/>
        <v>0.2131980783610623</v>
      </c>
      <c r="T547">
        <f t="shared" si="55"/>
        <v>525</v>
      </c>
      <c r="U547" s="134" t="s">
        <v>2137</v>
      </c>
      <c r="Z547">
        <v>505</v>
      </c>
      <c r="AA547">
        <v>24.703669243283571</v>
      </c>
      <c r="AB547">
        <v>-4.7036692432835707</v>
      </c>
      <c r="AJ547">
        <v>507</v>
      </c>
      <c r="AK547">
        <v>24.727437728912314</v>
      </c>
      <c r="AL547">
        <v>-15.727437728912314</v>
      </c>
      <c r="AT547">
        <v>507</v>
      </c>
      <c r="AU547">
        <v>16.690644353527603</v>
      </c>
      <c r="AV547">
        <v>-7.6906443535276026</v>
      </c>
      <c r="BD547" s="152">
        <v>6.0389123576604513</v>
      </c>
      <c r="BE547" s="152">
        <v>18.53869130284</v>
      </c>
    </row>
    <row r="548" spans="1:57" ht="14.25" customHeight="1">
      <c r="A548" s="134" t="s">
        <v>398</v>
      </c>
      <c r="B548" s="135">
        <v>43106</v>
      </c>
      <c r="C548" s="135">
        <v>8126200</v>
      </c>
      <c r="D548" s="145">
        <f t="shared" si="56"/>
        <v>8899900.9900990091</v>
      </c>
      <c r="E548" s="141">
        <f t="shared" si="57"/>
        <v>188.51667981255508</v>
      </c>
      <c r="F548" s="135">
        <v>44</v>
      </c>
      <c r="G548" s="135">
        <v>1.01</v>
      </c>
      <c r="H548" s="135">
        <v>8988900</v>
      </c>
      <c r="I548" s="134" t="s">
        <v>1815</v>
      </c>
      <c r="J548" s="138">
        <f t="shared" si="58"/>
        <v>1.01</v>
      </c>
      <c r="K548" s="140">
        <f t="shared" si="59"/>
        <v>8899900.9900990091</v>
      </c>
      <c r="L548" s="134" t="s">
        <v>1184</v>
      </c>
      <c r="M548" s="134" t="s">
        <v>24</v>
      </c>
      <c r="N548" s="137">
        <f t="shared" si="60"/>
        <v>8899900.9900990091</v>
      </c>
      <c r="P548">
        <v>507</v>
      </c>
      <c r="Q548">
        <v>17.611016775713548</v>
      </c>
      <c r="R548">
        <v>-8.6110167757135478</v>
      </c>
      <c r="S548" s="70">
        <f t="shared" si="54"/>
        <v>-0.4889562530874742</v>
      </c>
      <c r="T548">
        <f t="shared" si="55"/>
        <v>9</v>
      </c>
      <c r="U548" s="134" t="s">
        <v>1173</v>
      </c>
      <c r="Z548">
        <v>506</v>
      </c>
      <c r="AA548">
        <v>418.10035502689021</v>
      </c>
      <c r="AB548">
        <v>106.89964497310979</v>
      </c>
      <c r="AJ548">
        <v>508</v>
      </c>
      <c r="AK548">
        <v>26.277690220656652</v>
      </c>
      <c r="AL548">
        <v>-10.277690220656652</v>
      </c>
      <c r="AT548">
        <v>508</v>
      </c>
      <c r="AU548">
        <v>19.395290231238764</v>
      </c>
      <c r="AV548">
        <v>-3.3952902312387643</v>
      </c>
      <c r="BD548" s="152">
        <v>4.6585895330523481</v>
      </c>
      <c r="BE548" s="152">
        <v>16.257099566519997</v>
      </c>
    </row>
    <row r="549" spans="1:57" ht="14.25" customHeight="1">
      <c r="A549" s="134" t="s">
        <v>398</v>
      </c>
      <c r="B549" s="135">
        <v>25225</v>
      </c>
      <c r="C549" s="135">
        <v>1344500</v>
      </c>
      <c r="D549" s="145">
        <f t="shared" si="56"/>
        <v>97243.735763097953</v>
      </c>
      <c r="E549" s="141">
        <f t="shared" si="57"/>
        <v>53.300297324083253</v>
      </c>
      <c r="F549" s="135">
        <v>26</v>
      </c>
      <c r="G549" s="135">
        <v>4.3899999999999997</v>
      </c>
      <c r="H549" s="135">
        <v>426900</v>
      </c>
      <c r="I549" s="134" t="s">
        <v>1815</v>
      </c>
      <c r="J549" s="138">
        <f t="shared" si="58"/>
        <v>4.3899999999999997</v>
      </c>
      <c r="K549" s="140">
        <f t="shared" si="59"/>
        <v>97243.735763097953</v>
      </c>
      <c r="L549" s="134" t="s">
        <v>2152</v>
      </c>
      <c r="M549" s="134" t="s">
        <v>269</v>
      </c>
      <c r="N549" s="137">
        <f t="shared" si="60"/>
        <v>97243.735763097953</v>
      </c>
      <c r="P549">
        <v>508</v>
      </c>
      <c r="Q549">
        <v>19.97348037866373</v>
      </c>
      <c r="R549">
        <v>-3.9734803786637301</v>
      </c>
      <c r="S549" s="70">
        <f t="shared" si="54"/>
        <v>-0.19893780669834191</v>
      </c>
      <c r="T549">
        <f t="shared" si="55"/>
        <v>16</v>
      </c>
      <c r="U549" s="134" t="s">
        <v>2138</v>
      </c>
      <c r="Z549">
        <v>507</v>
      </c>
      <c r="AA549">
        <v>1.0283920442922785</v>
      </c>
      <c r="AB549">
        <v>7.9716079557077215</v>
      </c>
      <c r="AJ549">
        <v>509</v>
      </c>
      <c r="AK549">
        <v>31.300559094099174</v>
      </c>
      <c r="AL549">
        <v>-8.3005590940991745</v>
      </c>
      <c r="AT549">
        <v>509</v>
      </c>
      <c r="AU549">
        <v>27.639779987795464</v>
      </c>
      <c r="AV549">
        <v>-4.639779987795464</v>
      </c>
      <c r="BD549" s="152">
        <v>5.4226968109604048</v>
      </c>
      <c r="BE549" s="152">
        <v>14.21899354804</v>
      </c>
    </row>
    <row r="550" spans="1:57" ht="14.25" customHeight="1">
      <c r="A550" s="134" t="s">
        <v>398</v>
      </c>
      <c r="B550" s="135">
        <v>2415</v>
      </c>
      <c r="C550" s="135">
        <v>44034600</v>
      </c>
      <c r="D550" s="145">
        <f t="shared" si="56"/>
        <v>294738.02395209583</v>
      </c>
      <c r="E550" s="141">
        <f t="shared" si="57"/>
        <v>18233.788819875776</v>
      </c>
      <c r="F550" s="135">
        <v>354</v>
      </c>
      <c r="G550" s="135">
        <v>13.36</v>
      </c>
      <c r="H550" s="135">
        <v>3937700</v>
      </c>
      <c r="I550" s="134" t="s">
        <v>1815</v>
      </c>
      <c r="J550" s="138">
        <f t="shared" si="58"/>
        <v>13.36</v>
      </c>
      <c r="K550" s="140">
        <f t="shared" si="59"/>
        <v>294738.02395209583</v>
      </c>
      <c r="L550" s="134" t="s">
        <v>1831</v>
      </c>
      <c r="M550" s="134" t="s">
        <v>37</v>
      </c>
      <c r="N550" s="137">
        <f t="shared" si="60"/>
        <v>294738.02395209583</v>
      </c>
      <c r="P550">
        <v>509</v>
      </c>
      <c r="Q550">
        <v>27.347738614877713</v>
      </c>
      <c r="R550">
        <v>-4.3477386148777128</v>
      </c>
      <c r="S550" s="70">
        <f t="shared" si="54"/>
        <v>-0.15897982191889376</v>
      </c>
      <c r="T550">
        <f t="shared" si="55"/>
        <v>23</v>
      </c>
      <c r="U550" s="134" t="s">
        <v>2139</v>
      </c>
      <c r="Z550">
        <v>508</v>
      </c>
      <c r="AA550">
        <v>19.514827031869274</v>
      </c>
      <c r="AB550">
        <v>-3.5148270318692738</v>
      </c>
      <c r="AJ550">
        <v>510</v>
      </c>
      <c r="AK550">
        <v>25.468273845939237</v>
      </c>
      <c r="AL550">
        <v>-13.468273845939237</v>
      </c>
      <c r="AT550">
        <v>510</v>
      </c>
      <c r="AU550">
        <v>17.760514899568175</v>
      </c>
      <c r="AV550">
        <v>-5.7605148995681752</v>
      </c>
      <c r="BD550" s="152">
        <v>7.5178296697405615</v>
      </c>
      <c r="BE550" s="152">
        <v>22.287637969919999</v>
      </c>
    </row>
    <row r="551" spans="1:57" ht="14.25" customHeight="1">
      <c r="A551" s="134" t="s">
        <v>398</v>
      </c>
      <c r="B551" s="135">
        <v>305828</v>
      </c>
      <c r="C551" s="135">
        <v>40377900</v>
      </c>
      <c r="D551" s="145">
        <f t="shared" si="56"/>
        <v>104427.73600668336</v>
      </c>
      <c r="E551" s="141">
        <f t="shared" si="57"/>
        <v>132.028133460638</v>
      </c>
      <c r="F551" s="135">
        <v>180</v>
      </c>
      <c r="G551" s="135">
        <v>23.94</v>
      </c>
      <c r="H551" s="135">
        <v>2500000</v>
      </c>
      <c r="I551" s="134" t="s">
        <v>1815</v>
      </c>
      <c r="J551" s="138">
        <f t="shared" si="58"/>
        <v>23.94</v>
      </c>
      <c r="K551" s="140">
        <f t="shared" si="59"/>
        <v>104427.73600668336</v>
      </c>
      <c r="L551" s="134" t="s">
        <v>2153</v>
      </c>
      <c r="M551" s="134" t="s">
        <v>62</v>
      </c>
      <c r="N551" s="137">
        <f t="shared" si="60"/>
        <v>104427.73600668336</v>
      </c>
      <c r="P551">
        <v>510</v>
      </c>
      <c r="Q551">
        <v>18.619718332567356</v>
      </c>
      <c r="R551">
        <v>-6.6197183325673556</v>
      </c>
      <c r="S551" s="70">
        <f t="shared" si="54"/>
        <v>-0.35552193724590059</v>
      </c>
      <c r="T551">
        <f t="shared" si="55"/>
        <v>12</v>
      </c>
      <c r="U551" s="134" t="s">
        <v>1660</v>
      </c>
      <c r="Z551">
        <v>509</v>
      </c>
      <c r="AA551">
        <v>28.845006879133326</v>
      </c>
      <c r="AB551">
        <v>-5.8450068791333258</v>
      </c>
      <c r="AJ551">
        <v>511</v>
      </c>
      <c r="AK551">
        <v>25.927592238495926</v>
      </c>
      <c r="AL551">
        <v>-14.927592238495926</v>
      </c>
      <c r="AT551">
        <v>511</v>
      </c>
      <c r="AU551">
        <v>17.776936550313231</v>
      </c>
      <c r="AV551">
        <v>-6.7769365503132306</v>
      </c>
      <c r="BD551" s="152">
        <v>14.748092084354434</v>
      </c>
      <c r="BE551" s="152">
        <v>21.432271928159999</v>
      </c>
    </row>
    <row r="552" spans="1:57" ht="14.25" customHeight="1">
      <c r="A552" s="134" t="s">
        <v>398</v>
      </c>
      <c r="B552" s="135">
        <v>9060</v>
      </c>
      <c r="C552" s="135">
        <v>1417400</v>
      </c>
      <c r="D552" s="145">
        <f t="shared" si="56"/>
        <v>5076923.076923077</v>
      </c>
      <c r="E552" s="141">
        <f t="shared" si="57"/>
        <v>156.44591611479029</v>
      </c>
      <c r="F552" s="135">
        <v>12</v>
      </c>
      <c r="G552" s="135">
        <v>0.13</v>
      </c>
      <c r="H552" s="135">
        <v>660000</v>
      </c>
      <c r="I552" s="134" t="s">
        <v>1815</v>
      </c>
      <c r="J552" s="138">
        <f t="shared" si="58"/>
        <v>0.13</v>
      </c>
      <c r="K552" s="140">
        <f t="shared" si="59"/>
        <v>5076923.076923077</v>
      </c>
      <c r="L552" s="134" t="s">
        <v>1307</v>
      </c>
      <c r="M552" s="134" t="s">
        <v>44</v>
      </c>
      <c r="N552" s="137">
        <f t="shared" si="60"/>
        <v>5076923.076923077</v>
      </c>
      <c r="P552">
        <v>511</v>
      </c>
      <c r="Q552">
        <v>18.89562689088196</v>
      </c>
      <c r="R552">
        <v>-7.8956268908819602</v>
      </c>
      <c r="S552" s="70">
        <f t="shared" si="54"/>
        <v>-0.41785472037934746</v>
      </c>
      <c r="T552">
        <f t="shared" si="55"/>
        <v>11</v>
      </c>
      <c r="U552" s="134" t="s">
        <v>1216</v>
      </c>
      <c r="Z552">
        <v>510</v>
      </c>
      <c r="AA552">
        <v>19.832039609632005</v>
      </c>
      <c r="AB552">
        <v>-7.8320396096320053</v>
      </c>
      <c r="AJ552">
        <v>512</v>
      </c>
      <c r="AK552">
        <v>37.406318703173049</v>
      </c>
      <c r="AL552">
        <v>31.593681296826951</v>
      </c>
      <c r="AT552">
        <v>512</v>
      </c>
      <c r="AU552">
        <v>58.24152615121227</v>
      </c>
      <c r="AV552">
        <v>10.75847384878773</v>
      </c>
      <c r="BD552" s="152">
        <v>6.6756684225838319</v>
      </c>
      <c r="BE552" s="152">
        <v>18.145263145399998</v>
      </c>
    </row>
    <row r="553" spans="1:57" ht="14.25" customHeight="1">
      <c r="A553" s="134" t="s">
        <v>398</v>
      </c>
      <c r="B553" s="135">
        <v>18629</v>
      </c>
      <c r="C553" s="135">
        <v>4296000</v>
      </c>
      <c r="D553" s="145">
        <f t="shared" si="56"/>
        <v>2309090.9090909092</v>
      </c>
      <c r="E553" s="141">
        <f t="shared" si="57"/>
        <v>230.60819152933598</v>
      </c>
      <c r="F553" s="135">
        <v>24</v>
      </c>
      <c r="G553" s="135">
        <v>0.66</v>
      </c>
      <c r="H553" s="135">
        <v>1524000</v>
      </c>
      <c r="I553" s="134" t="s">
        <v>1815</v>
      </c>
      <c r="J553" s="138">
        <f t="shared" si="58"/>
        <v>0.66</v>
      </c>
      <c r="K553" s="140">
        <f t="shared" si="59"/>
        <v>2309090.9090909092</v>
      </c>
      <c r="L553" s="134" t="s">
        <v>2154</v>
      </c>
      <c r="M553" s="134" t="s">
        <v>31</v>
      </c>
      <c r="N553" s="137">
        <f t="shared" si="60"/>
        <v>2309090.9090909092</v>
      </c>
      <c r="P553">
        <v>512</v>
      </c>
      <c r="Q553">
        <v>47.430061645557394</v>
      </c>
      <c r="R553">
        <v>21.569938354442606</v>
      </c>
      <c r="S553" s="70">
        <f t="shared" si="54"/>
        <v>0.45477356777719863</v>
      </c>
      <c r="T553">
        <f t="shared" si="55"/>
        <v>69</v>
      </c>
      <c r="U553" s="134" t="s">
        <v>2140</v>
      </c>
      <c r="Z553">
        <v>511</v>
      </c>
      <c r="AA553">
        <v>8.1271963853289027</v>
      </c>
      <c r="AB553">
        <v>2.8728036146710973</v>
      </c>
      <c r="AJ553">
        <v>513</v>
      </c>
      <c r="AK553">
        <v>58.836802561603804</v>
      </c>
      <c r="AL553">
        <v>-16.836802561603804</v>
      </c>
      <c r="AT553">
        <v>513</v>
      </c>
      <c r="AU553">
        <v>48.303143120302771</v>
      </c>
      <c r="AV553">
        <v>-6.3031431203027708</v>
      </c>
      <c r="BD553" s="152">
        <v>12.969283206213635</v>
      </c>
      <c r="BE553" s="152">
        <v>21.475915235319999</v>
      </c>
    </row>
    <row r="554" spans="1:57" ht="14.25" customHeight="1">
      <c r="A554" s="134" t="s">
        <v>398</v>
      </c>
      <c r="B554" s="135">
        <v>9443</v>
      </c>
      <c r="C554" s="135">
        <v>521200</v>
      </c>
      <c r="D554" s="145">
        <f t="shared" si="56"/>
        <v>1695652.1739130435</v>
      </c>
      <c r="E554" s="141">
        <f t="shared" si="57"/>
        <v>55.19432383776342</v>
      </c>
      <c r="F554" s="135">
        <v>13</v>
      </c>
      <c r="G554" s="135">
        <v>0.23</v>
      </c>
      <c r="H554" s="135">
        <v>390000</v>
      </c>
      <c r="I554" s="134" t="s">
        <v>1815</v>
      </c>
      <c r="J554" s="138">
        <f t="shared" si="58"/>
        <v>0.23</v>
      </c>
      <c r="K554" s="140">
        <f t="shared" si="59"/>
        <v>1695652.1739130435</v>
      </c>
      <c r="L554" s="134" t="s">
        <v>2155</v>
      </c>
      <c r="M554" s="134" t="s">
        <v>15</v>
      </c>
      <c r="N554" s="137">
        <f t="shared" si="60"/>
        <v>1695652.1739130435</v>
      </c>
      <c r="P554">
        <v>513</v>
      </c>
      <c r="Q554">
        <v>54.520027258539244</v>
      </c>
      <c r="R554">
        <v>-12.520027258539244</v>
      </c>
      <c r="S554" s="70">
        <f t="shared" ref="S554:S617" si="61">R554/Q554</f>
        <v>-0.22964088405840413</v>
      </c>
      <c r="T554">
        <f t="shared" ref="T554:T617" si="62">R554+Q554</f>
        <v>42</v>
      </c>
      <c r="U554" s="134" t="s">
        <v>1536</v>
      </c>
      <c r="Z554">
        <v>512</v>
      </c>
      <c r="AA554">
        <v>50.621917787952675</v>
      </c>
      <c r="AB554">
        <v>18.378082212047325</v>
      </c>
      <c r="AJ554">
        <v>514</v>
      </c>
      <c r="AK554">
        <v>20.069906894895066</v>
      </c>
      <c r="AL554">
        <v>-19.069906894895066</v>
      </c>
      <c r="AT554">
        <v>514</v>
      </c>
      <c r="AU554">
        <v>14.059895904169206</v>
      </c>
      <c r="AV554">
        <v>-13.059895904169206</v>
      </c>
      <c r="BD554" s="152">
        <v>5.7082100142647594</v>
      </c>
      <c r="BE554" s="152">
        <v>49.729728895759997</v>
      </c>
    </row>
    <row r="555" spans="1:57" ht="14.25" customHeight="1">
      <c r="A555" s="134" t="s">
        <v>398</v>
      </c>
      <c r="B555" s="135">
        <v>297701</v>
      </c>
      <c r="C555" s="135">
        <v>98609400</v>
      </c>
      <c r="D555" s="145">
        <f t="shared" si="56"/>
        <v>18654393.305439331</v>
      </c>
      <c r="E555" s="141">
        <f t="shared" si="57"/>
        <v>331.23637475184836</v>
      </c>
      <c r="F555" s="135">
        <v>261</v>
      </c>
      <c r="G555" s="135">
        <v>2.39</v>
      </c>
      <c r="H555" s="135">
        <v>44584000</v>
      </c>
      <c r="I555" s="134" t="s">
        <v>1815</v>
      </c>
      <c r="J555" s="138">
        <f t="shared" si="58"/>
        <v>2.39</v>
      </c>
      <c r="K555" s="140">
        <f t="shared" si="59"/>
        <v>18654393.305439331</v>
      </c>
      <c r="L555" s="134" t="s">
        <v>2156</v>
      </c>
      <c r="M555" s="134" t="s">
        <v>7</v>
      </c>
      <c r="N555" s="137">
        <f t="shared" si="60"/>
        <v>18654393.305439331</v>
      </c>
      <c r="P555">
        <v>514</v>
      </c>
      <c r="Q555">
        <v>13.481978638307513</v>
      </c>
      <c r="R555">
        <v>-12.481978638307513</v>
      </c>
      <c r="S555" s="70">
        <f t="shared" si="61"/>
        <v>-0.92582691110645932</v>
      </c>
      <c r="T555">
        <f t="shared" si="62"/>
        <v>1</v>
      </c>
      <c r="U555" s="134" t="s">
        <v>2141</v>
      </c>
      <c r="Z555">
        <v>513</v>
      </c>
      <c r="AA555">
        <v>58.300722113934079</v>
      </c>
      <c r="AB555">
        <v>-16.300722113934079</v>
      </c>
      <c r="AJ555">
        <v>515</v>
      </c>
      <c r="AK555">
        <v>28.217410842495134</v>
      </c>
      <c r="AL555">
        <v>14.782589157504866</v>
      </c>
      <c r="AT555">
        <v>515</v>
      </c>
      <c r="AU555">
        <v>35.784097674807299</v>
      </c>
      <c r="AV555">
        <v>7.215902325192701</v>
      </c>
      <c r="BD555" s="152">
        <v>23.292947665261739</v>
      </c>
      <c r="BE555" s="152">
        <v>25.893770351039997</v>
      </c>
    </row>
    <row r="556" spans="1:57" ht="14.25" customHeight="1">
      <c r="A556" s="134" t="s">
        <v>398</v>
      </c>
      <c r="B556" s="135">
        <v>21608</v>
      </c>
      <c r="C556" s="135">
        <v>4935500</v>
      </c>
      <c r="D556" s="145">
        <f t="shared" si="56"/>
        <v>10057916.666666668</v>
      </c>
      <c r="E556" s="141">
        <f t="shared" si="57"/>
        <v>228.41077378748611</v>
      </c>
      <c r="F556" s="135">
        <v>20</v>
      </c>
      <c r="G556" s="135">
        <v>0.24</v>
      </c>
      <c r="H556" s="135">
        <v>2413900</v>
      </c>
      <c r="I556" s="134" t="s">
        <v>1815</v>
      </c>
      <c r="J556" s="138">
        <f t="shared" si="58"/>
        <v>0.24</v>
      </c>
      <c r="K556" s="140">
        <f t="shared" si="59"/>
        <v>10057916.666666668</v>
      </c>
      <c r="L556" s="134" t="s">
        <v>2157</v>
      </c>
      <c r="M556" s="134" t="s">
        <v>24</v>
      </c>
      <c r="N556" s="137">
        <f t="shared" si="60"/>
        <v>10057916.666666668</v>
      </c>
      <c r="P556">
        <v>515</v>
      </c>
      <c r="Q556">
        <v>29.955233729375273</v>
      </c>
      <c r="R556">
        <v>13.044766270624727</v>
      </c>
      <c r="S556" s="70">
        <f t="shared" si="61"/>
        <v>0.43547536261860376</v>
      </c>
      <c r="T556">
        <f t="shared" si="62"/>
        <v>43</v>
      </c>
      <c r="U556" s="134" t="s">
        <v>2142</v>
      </c>
      <c r="Z556">
        <v>514</v>
      </c>
      <c r="AA556">
        <v>13.624961160151578</v>
      </c>
      <c r="AB556">
        <v>-12.624961160151578</v>
      </c>
      <c r="AJ556">
        <v>516</v>
      </c>
      <c r="AK556">
        <v>29.75834996591113</v>
      </c>
      <c r="AL556">
        <v>-5.7583499659111297</v>
      </c>
      <c r="AT556">
        <v>516</v>
      </c>
      <c r="AU556">
        <v>24.967156329037167</v>
      </c>
      <c r="AV556">
        <v>-0.96715632903716653</v>
      </c>
      <c r="BD556" s="152">
        <v>28.417806961983789</v>
      </c>
      <c r="BE556" s="152">
        <v>30.950667313559997</v>
      </c>
    </row>
    <row r="557" spans="1:57" ht="14.25" customHeight="1">
      <c r="A557" s="134" t="s">
        <v>398</v>
      </c>
      <c r="B557" s="135">
        <v>8772</v>
      </c>
      <c r="C557" s="135">
        <v>200000</v>
      </c>
      <c r="D557" s="145">
        <f t="shared" si="56"/>
        <v>3983.0508474576272</v>
      </c>
      <c r="E557" s="141">
        <f t="shared" si="57"/>
        <v>22.799817601459189</v>
      </c>
      <c r="F557" s="135">
        <v>10</v>
      </c>
      <c r="G557" s="135">
        <v>1.18</v>
      </c>
      <c r="H557" s="135">
        <v>4700</v>
      </c>
      <c r="I557" s="134" t="s">
        <v>1815</v>
      </c>
      <c r="J557" s="138">
        <f t="shared" si="58"/>
        <v>1.18</v>
      </c>
      <c r="K557" s="140">
        <f t="shared" si="59"/>
        <v>3983.0508474576272</v>
      </c>
      <c r="L557" s="134" t="s">
        <v>2158</v>
      </c>
      <c r="M557" s="134" t="s">
        <v>171</v>
      </c>
      <c r="N557" s="137">
        <f t="shared" si="60"/>
        <v>3983.0508474576272</v>
      </c>
      <c r="P557">
        <v>516</v>
      </c>
      <c r="Q557">
        <v>25.007251221522338</v>
      </c>
      <c r="R557">
        <v>-1.0072512215223384</v>
      </c>
      <c r="S557" s="70">
        <f t="shared" si="61"/>
        <v>-4.0278366166668238E-2</v>
      </c>
      <c r="T557">
        <f t="shared" si="62"/>
        <v>24</v>
      </c>
      <c r="U557" s="134" t="s">
        <v>2143</v>
      </c>
      <c r="Z557">
        <v>515</v>
      </c>
      <c r="AA557">
        <v>33.689478384471663</v>
      </c>
      <c r="AB557">
        <v>9.3105216155283372</v>
      </c>
      <c r="AJ557">
        <v>517</v>
      </c>
      <c r="AK557">
        <v>21.814046781838446</v>
      </c>
      <c r="AL557">
        <v>-11.814046781838446</v>
      </c>
      <c r="AT557">
        <v>517</v>
      </c>
      <c r="AU557">
        <v>14.972118603057215</v>
      </c>
      <c r="AV557">
        <v>-4.9721186030572149</v>
      </c>
      <c r="BD557" s="152">
        <v>10.907015176590814</v>
      </c>
      <c r="BE557" s="152">
        <v>23.7495127352</v>
      </c>
    </row>
    <row r="558" spans="1:57" ht="14.25" customHeight="1">
      <c r="A558" s="134" t="s">
        <v>398</v>
      </c>
      <c r="B558" s="135">
        <v>16456</v>
      </c>
      <c r="C558" s="135">
        <v>5029700</v>
      </c>
      <c r="D558" s="145">
        <f t="shared" si="56"/>
        <v>11826153.846153846</v>
      </c>
      <c r="E558" s="141">
        <f t="shared" si="57"/>
        <v>305.64535731648033</v>
      </c>
      <c r="F558" s="135">
        <v>18</v>
      </c>
      <c r="G558" s="135">
        <v>0.26</v>
      </c>
      <c r="H558" s="135">
        <v>3074800</v>
      </c>
      <c r="I558" s="134" t="s">
        <v>1815</v>
      </c>
      <c r="J558" s="138">
        <f t="shared" si="58"/>
        <v>0.26</v>
      </c>
      <c r="K558" s="140">
        <f t="shared" si="59"/>
        <v>11826153.846153846</v>
      </c>
      <c r="L558" s="134" t="s">
        <v>1232</v>
      </c>
      <c r="M558" s="134" t="s">
        <v>7</v>
      </c>
      <c r="N558" s="137">
        <f t="shared" si="60"/>
        <v>11826153.846153846</v>
      </c>
      <c r="P558">
        <v>517</v>
      </c>
      <c r="Q558">
        <v>14.988807920168275</v>
      </c>
      <c r="R558">
        <v>-4.9888079201682753</v>
      </c>
      <c r="S558" s="70">
        <f t="shared" si="61"/>
        <v>-0.33283553613730393</v>
      </c>
      <c r="T558">
        <f t="shared" si="62"/>
        <v>10</v>
      </c>
      <c r="U558" s="134" t="s">
        <v>2144</v>
      </c>
      <c r="Z558">
        <v>516</v>
      </c>
      <c r="AA558">
        <v>25.738122485573715</v>
      </c>
      <c r="AB558">
        <v>-1.7381224855737152</v>
      </c>
      <c r="AJ558">
        <v>518</v>
      </c>
      <c r="AK558">
        <v>111.37986332562114</v>
      </c>
      <c r="AL558">
        <v>53.620136674378855</v>
      </c>
      <c r="AT558">
        <v>518</v>
      </c>
      <c r="AU558">
        <v>244.2167208390016</v>
      </c>
      <c r="AV558">
        <v>-79.216720839001596</v>
      </c>
      <c r="BD558" s="152">
        <v>83.189098804506216</v>
      </c>
      <c r="BE558" s="152">
        <v>87.7803730798</v>
      </c>
    </row>
    <row r="559" spans="1:57" ht="14.25" customHeight="1">
      <c r="A559" s="134" t="s">
        <v>398</v>
      </c>
      <c r="B559" s="135">
        <v>19902</v>
      </c>
      <c r="C559" s="135">
        <v>2306600</v>
      </c>
      <c r="D559" s="145">
        <f t="shared" si="56"/>
        <v>6580805.982550893</v>
      </c>
      <c r="E559" s="141">
        <f t="shared" si="57"/>
        <v>115.897899708572</v>
      </c>
      <c r="F559" s="135">
        <v>24</v>
      </c>
      <c r="G559" s="135">
        <v>0.2407</v>
      </c>
      <c r="H559" s="135">
        <v>1584000</v>
      </c>
      <c r="I559" s="134" t="s">
        <v>1815</v>
      </c>
      <c r="J559" s="138">
        <f t="shared" si="58"/>
        <v>0.2407</v>
      </c>
      <c r="K559" s="140">
        <f t="shared" si="59"/>
        <v>6580805.982550893</v>
      </c>
      <c r="L559" s="134" t="s">
        <v>2159</v>
      </c>
      <c r="M559" s="134" t="s">
        <v>41</v>
      </c>
      <c r="N559" s="137">
        <f t="shared" si="60"/>
        <v>6580805.982550893</v>
      </c>
      <c r="P559">
        <v>518</v>
      </c>
      <c r="Q559">
        <v>190.90953483417536</v>
      </c>
      <c r="R559">
        <v>-25.909534834175361</v>
      </c>
      <c r="S559" s="70">
        <f t="shared" si="61"/>
        <v>-0.1357162954520866</v>
      </c>
      <c r="T559">
        <f t="shared" si="62"/>
        <v>165</v>
      </c>
      <c r="U559" s="134" t="s">
        <v>1194</v>
      </c>
      <c r="Z559">
        <v>517</v>
      </c>
      <c r="AA559">
        <v>15.010151738361181</v>
      </c>
      <c r="AB559">
        <v>-5.0101517383611807</v>
      </c>
      <c r="AJ559">
        <v>519</v>
      </c>
      <c r="AK559">
        <v>36.413174971432959</v>
      </c>
      <c r="AL559">
        <v>3.5868250285670413</v>
      </c>
      <c r="AT559">
        <v>519</v>
      </c>
      <c r="AU559">
        <v>48.423021170741698</v>
      </c>
      <c r="AV559">
        <v>-8.4230211707416984</v>
      </c>
      <c r="BD559" s="152">
        <v>30.909371822474309</v>
      </c>
      <c r="BE559" s="152">
        <v>34.043003380840005</v>
      </c>
    </row>
    <row r="560" spans="1:57" ht="14.25" customHeight="1">
      <c r="A560" s="134" t="s">
        <v>398</v>
      </c>
      <c r="B560" s="135">
        <v>12296</v>
      </c>
      <c r="C560" s="135">
        <v>11909600</v>
      </c>
      <c r="D560" s="145">
        <f t="shared" si="56"/>
        <v>2898785.2283770652</v>
      </c>
      <c r="E560" s="141">
        <f t="shared" si="57"/>
        <v>968.57514638906957</v>
      </c>
      <c r="F560" s="135">
        <v>136</v>
      </c>
      <c r="G560" s="135">
        <v>10.29</v>
      </c>
      <c r="H560" s="135">
        <v>29828500</v>
      </c>
      <c r="I560" s="134" t="s">
        <v>1815</v>
      </c>
      <c r="J560" s="138">
        <f t="shared" si="58"/>
        <v>10.29</v>
      </c>
      <c r="K560" s="140">
        <f t="shared" si="59"/>
        <v>2898785.2283770652</v>
      </c>
      <c r="L560" s="134" t="s">
        <v>2160</v>
      </c>
      <c r="M560" s="134" t="s">
        <v>24</v>
      </c>
      <c r="N560" s="137">
        <f t="shared" si="60"/>
        <v>2898785.2283770652</v>
      </c>
      <c r="P560">
        <v>519</v>
      </c>
      <c r="Q560">
        <v>41.548228554650102</v>
      </c>
      <c r="R560">
        <v>-1.5482285546501018</v>
      </c>
      <c r="S560" s="70">
        <f t="shared" si="61"/>
        <v>-3.7263407093605753E-2</v>
      </c>
      <c r="T560">
        <f t="shared" si="62"/>
        <v>40</v>
      </c>
      <c r="U560" s="134" t="s">
        <v>1548</v>
      </c>
      <c r="Z560">
        <v>518</v>
      </c>
      <c r="AA560">
        <v>191.37249885975365</v>
      </c>
      <c r="AB560">
        <v>-26.372498859753648</v>
      </c>
      <c r="AJ560">
        <v>520</v>
      </c>
      <c r="AK560">
        <v>23.581046754678656</v>
      </c>
      <c r="AL560">
        <v>-14.581046754678656</v>
      </c>
      <c r="AT560">
        <v>520</v>
      </c>
      <c r="AU560">
        <v>15.954954400148974</v>
      </c>
      <c r="AV560">
        <v>-6.9549544001489743</v>
      </c>
      <c r="BD560" s="152">
        <v>5.4802102619857429</v>
      </c>
      <c r="BE560" s="152">
        <v>17.91762060272</v>
      </c>
    </row>
    <row r="561" spans="1:57" ht="14.25" customHeight="1">
      <c r="A561" s="134" t="s">
        <v>398</v>
      </c>
      <c r="B561" s="135">
        <v>15516</v>
      </c>
      <c r="C561" s="135">
        <v>1704400</v>
      </c>
      <c r="D561" s="145">
        <f t="shared" si="56"/>
        <v>11387777.777777778</v>
      </c>
      <c r="E561" s="141">
        <f t="shared" si="57"/>
        <v>109.84789894302655</v>
      </c>
      <c r="F561" s="135">
        <v>12</v>
      </c>
      <c r="G561" s="135">
        <v>0.18</v>
      </c>
      <c r="H561" s="135">
        <v>2049800</v>
      </c>
      <c r="I561" s="134" t="s">
        <v>1815</v>
      </c>
      <c r="J561" s="138">
        <f t="shared" si="58"/>
        <v>0.18</v>
      </c>
      <c r="K561" s="140">
        <f t="shared" si="59"/>
        <v>11387777.777777778</v>
      </c>
      <c r="L561" s="134" t="s">
        <v>1234</v>
      </c>
      <c r="M561" s="134" t="s">
        <v>7</v>
      </c>
      <c r="N561" s="137">
        <f t="shared" si="60"/>
        <v>11387777.777777778</v>
      </c>
      <c r="P561">
        <v>520</v>
      </c>
      <c r="Q561">
        <v>16.547076206451443</v>
      </c>
      <c r="R561">
        <v>-7.5470762064514432</v>
      </c>
      <c r="S561" s="70">
        <f t="shared" si="61"/>
        <v>-0.45609726529868505</v>
      </c>
      <c r="T561">
        <f t="shared" si="62"/>
        <v>9</v>
      </c>
      <c r="U561" s="134" t="s">
        <v>2145</v>
      </c>
      <c r="Z561">
        <v>519</v>
      </c>
      <c r="AA561">
        <v>45.296004469131425</v>
      </c>
      <c r="AB561">
        <v>-5.2960044691314252</v>
      </c>
      <c r="AJ561">
        <v>521</v>
      </c>
      <c r="AK561">
        <v>43.534938398143751</v>
      </c>
      <c r="AL561">
        <v>73.465061601856249</v>
      </c>
      <c r="AT561">
        <v>521</v>
      </c>
      <c r="AU561">
        <v>92.955253661191762</v>
      </c>
      <c r="AV561">
        <v>24.044746338808238</v>
      </c>
      <c r="BD561" s="152">
        <v>27.080619225644689</v>
      </c>
      <c r="BE561" s="152">
        <v>38.933058130759996</v>
      </c>
    </row>
    <row r="562" spans="1:57" ht="14.25" customHeight="1">
      <c r="A562" s="134" t="s">
        <v>398</v>
      </c>
      <c r="B562" s="135">
        <v>17788</v>
      </c>
      <c r="C562" s="135">
        <v>4561300</v>
      </c>
      <c r="D562" s="145">
        <f t="shared" si="56"/>
        <v>8969512.1951219514</v>
      </c>
      <c r="E562" s="141">
        <f t="shared" si="57"/>
        <v>256.42568023386553</v>
      </c>
      <c r="F562" s="135">
        <v>24</v>
      </c>
      <c r="G562" s="135">
        <v>0.41</v>
      </c>
      <c r="H562" s="135">
        <v>3677500</v>
      </c>
      <c r="I562" s="134" t="s">
        <v>1815</v>
      </c>
      <c r="J562" s="138">
        <f t="shared" si="58"/>
        <v>0.41</v>
      </c>
      <c r="K562" s="140">
        <f t="shared" si="59"/>
        <v>8969512.1951219514</v>
      </c>
      <c r="L562" s="134" t="s">
        <v>2161</v>
      </c>
      <c r="M562" s="134" t="s">
        <v>24</v>
      </c>
      <c r="N562" s="137">
        <f t="shared" si="60"/>
        <v>8969512.1951219514</v>
      </c>
      <c r="P562">
        <v>521</v>
      </c>
      <c r="Q562">
        <v>69.747171096358798</v>
      </c>
      <c r="R562">
        <v>47.252828903641202</v>
      </c>
      <c r="S562" s="70">
        <f t="shared" si="61"/>
        <v>0.6774873899668179</v>
      </c>
      <c r="T562">
        <f t="shared" si="62"/>
        <v>117</v>
      </c>
      <c r="U562" s="134" t="s">
        <v>2146</v>
      </c>
      <c r="Z562">
        <v>520</v>
      </c>
      <c r="AA562">
        <v>20.61704757292906</v>
      </c>
      <c r="AB562">
        <v>-11.61704757292906</v>
      </c>
      <c r="AJ562">
        <v>522</v>
      </c>
      <c r="AK562">
        <v>23.786787527750132</v>
      </c>
      <c r="AL562">
        <v>-3.7867875277501319</v>
      </c>
      <c r="AT562">
        <v>522</v>
      </c>
      <c r="AU562">
        <v>25.894979596132981</v>
      </c>
      <c r="AV562">
        <v>-5.8949795961329805</v>
      </c>
      <c r="BD562" s="152">
        <v>17.567278210507144</v>
      </c>
      <c r="BE562" s="152">
        <v>22.009281598640001</v>
      </c>
    </row>
    <row r="563" spans="1:57" ht="14.25" customHeight="1">
      <c r="A563" s="134" t="s">
        <v>398</v>
      </c>
      <c r="B563" s="135">
        <v>40394</v>
      </c>
      <c r="C563" s="135">
        <v>7763400</v>
      </c>
      <c r="D563" s="145">
        <f t="shared" si="56"/>
        <v>886111.11111111101</v>
      </c>
      <c r="E563" s="141">
        <f t="shared" si="57"/>
        <v>192.19190968955786</v>
      </c>
      <c r="F563" s="135">
        <v>29</v>
      </c>
      <c r="G563" s="135">
        <v>2.16</v>
      </c>
      <c r="H563" s="135">
        <v>1914000</v>
      </c>
      <c r="I563" s="134" t="s">
        <v>1815</v>
      </c>
      <c r="J563" s="138">
        <f t="shared" si="58"/>
        <v>2.16</v>
      </c>
      <c r="K563" s="140">
        <f t="shared" si="59"/>
        <v>886111.11111111101</v>
      </c>
      <c r="L563" s="134" t="s">
        <v>2162</v>
      </c>
      <c r="M563" s="134" t="s">
        <v>98</v>
      </c>
      <c r="N563" s="137">
        <f t="shared" si="60"/>
        <v>886111.11111111101</v>
      </c>
      <c r="P563">
        <v>522</v>
      </c>
      <c r="Q563">
        <v>22.036783222422251</v>
      </c>
      <c r="R563">
        <v>-2.0367832224222511</v>
      </c>
      <c r="S563" s="70">
        <f t="shared" si="61"/>
        <v>-9.2426521687150806E-2</v>
      </c>
      <c r="T563">
        <f t="shared" si="62"/>
        <v>20</v>
      </c>
      <c r="U563" s="134" t="s">
        <v>2147</v>
      </c>
      <c r="Z563">
        <v>521</v>
      </c>
      <c r="AA563">
        <v>71.97706143616027</v>
      </c>
      <c r="AB563">
        <v>45.02293856383973</v>
      </c>
      <c r="AJ563">
        <v>523</v>
      </c>
      <c r="AK563">
        <v>48.469753607391084</v>
      </c>
      <c r="AL563">
        <v>-24.469753607391084</v>
      </c>
      <c r="AT563">
        <v>523</v>
      </c>
      <c r="AU563">
        <v>59.078209256673013</v>
      </c>
      <c r="AV563">
        <v>-35.078209256673013</v>
      </c>
      <c r="BD563" s="152">
        <v>6.2946418095409706</v>
      </c>
      <c r="BE563" s="152">
        <v>16.1114342266</v>
      </c>
    </row>
    <row r="564" spans="1:57" ht="14.25" customHeight="1">
      <c r="A564" s="134" t="s">
        <v>398</v>
      </c>
      <c r="B564" s="135">
        <v>7500</v>
      </c>
      <c r="C564" s="135">
        <v>1382400</v>
      </c>
      <c r="D564" s="145">
        <f t="shared" si="56"/>
        <v>3907692.3076923075</v>
      </c>
      <c r="E564" s="141">
        <f t="shared" si="57"/>
        <v>184.32</v>
      </c>
      <c r="F564" s="135">
        <v>16</v>
      </c>
      <c r="G564" s="135">
        <v>0.26</v>
      </c>
      <c r="H564" s="135">
        <v>1016000</v>
      </c>
      <c r="I564" s="134" t="s">
        <v>1815</v>
      </c>
      <c r="J564" s="138">
        <f t="shared" si="58"/>
        <v>0.26</v>
      </c>
      <c r="K564" s="140">
        <f t="shared" si="59"/>
        <v>3907692.3076923075</v>
      </c>
      <c r="L564" s="134" t="s">
        <v>1109</v>
      </c>
      <c r="M564" s="134" t="s">
        <v>31</v>
      </c>
      <c r="N564" s="137">
        <f t="shared" si="60"/>
        <v>3907692.3076923075</v>
      </c>
      <c r="P564">
        <v>523</v>
      </c>
      <c r="Q564">
        <v>54.314096757024686</v>
      </c>
      <c r="R564">
        <v>-30.314096757024686</v>
      </c>
      <c r="S564" s="70">
        <f t="shared" si="61"/>
        <v>-0.55812576415724025</v>
      </c>
      <c r="T564">
        <f t="shared" si="62"/>
        <v>24</v>
      </c>
      <c r="U564" s="134" t="s">
        <v>1259</v>
      </c>
      <c r="Z564">
        <v>522</v>
      </c>
      <c r="AA564">
        <v>24.044029129669134</v>
      </c>
      <c r="AB564">
        <v>-4.0440291296691342</v>
      </c>
      <c r="AJ564">
        <v>524</v>
      </c>
      <c r="AK564">
        <v>29.06154068098181</v>
      </c>
      <c r="AL564">
        <v>-18.06154068098181</v>
      </c>
      <c r="AT564">
        <v>524</v>
      </c>
      <c r="AU564">
        <v>16.20538457401112</v>
      </c>
      <c r="AV564">
        <v>-5.20538457401112</v>
      </c>
      <c r="BD564" s="152">
        <v>25.398350783153564</v>
      </c>
      <c r="BE564" s="152">
        <v>39.740259495640004</v>
      </c>
    </row>
    <row r="565" spans="1:57" ht="14.25" customHeight="1">
      <c r="A565" s="134" t="s">
        <v>398</v>
      </c>
      <c r="B565" s="135">
        <v>9397</v>
      </c>
      <c r="C565" s="135">
        <v>1446400</v>
      </c>
      <c r="D565" s="145">
        <f t="shared" si="56"/>
        <v>2025000</v>
      </c>
      <c r="E565" s="141">
        <f t="shared" si="57"/>
        <v>153.9214642971161</v>
      </c>
      <c r="F565" s="135">
        <v>6</v>
      </c>
      <c r="G565" s="135">
        <v>0.16</v>
      </c>
      <c r="H565" s="135">
        <v>324000</v>
      </c>
      <c r="I565" s="134" t="s">
        <v>1815</v>
      </c>
      <c r="J565" s="138">
        <f t="shared" si="58"/>
        <v>0.16</v>
      </c>
      <c r="K565" s="140">
        <f t="shared" si="59"/>
        <v>2025000</v>
      </c>
      <c r="L565" s="134" t="s">
        <v>2163</v>
      </c>
      <c r="M565" s="134" t="s">
        <v>78</v>
      </c>
      <c r="N565" s="137">
        <f t="shared" si="60"/>
        <v>2025000</v>
      </c>
      <c r="P565">
        <v>524</v>
      </c>
      <c r="Q565">
        <v>19.868599576384312</v>
      </c>
      <c r="R565">
        <v>-8.8685995763843124</v>
      </c>
      <c r="S565" s="70">
        <f t="shared" si="61"/>
        <v>-0.44636259049306481</v>
      </c>
      <c r="T565">
        <f t="shared" si="62"/>
        <v>11</v>
      </c>
      <c r="U565" s="134" t="s">
        <v>2148</v>
      </c>
      <c r="Z565">
        <v>523</v>
      </c>
      <c r="AA565">
        <v>57.121165725053388</v>
      </c>
      <c r="AB565">
        <v>-33.121165725053388</v>
      </c>
      <c r="AJ565">
        <v>525</v>
      </c>
      <c r="AK565">
        <v>50.276547063088742</v>
      </c>
      <c r="AL565">
        <v>-13.276547063088742</v>
      </c>
      <c r="AT565">
        <v>525</v>
      </c>
      <c r="AU565">
        <v>51.524249913946029</v>
      </c>
      <c r="AV565">
        <v>-14.524249913946029</v>
      </c>
      <c r="BD565" s="152">
        <v>12.604689007749442</v>
      </c>
      <c r="BE565" s="152">
        <v>18.797958581879996</v>
      </c>
    </row>
    <row r="566" spans="1:57" ht="14.25" customHeight="1">
      <c r="A566" s="134" t="s">
        <v>398</v>
      </c>
      <c r="B566" s="135">
        <v>8430</v>
      </c>
      <c r="C566" s="135">
        <v>1082500</v>
      </c>
      <c r="D566" s="145">
        <f t="shared" si="56"/>
        <v>3038095.2380952383</v>
      </c>
      <c r="E566" s="141">
        <f t="shared" si="57"/>
        <v>128.41043890865956</v>
      </c>
      <c r="F566" s="135">
        <v>11</v>
      </c>
      <c r="G566" s="135">
        <v>0.21</v>
      </c>
      <c r="H566" s="135">
        <v>638000</v>
      </c>
      <c r="I566" s="134" t="s">
        <v>1815</v>
      </c>
      <c r="J566" s="138">
        <f t="shared" si="58"/>
        <v>0.21</v>
      </c>
      <c r="K566" s="140">
        <f t="shared" si="59"/>
        <v>3038095.2380952383</v>
      </c>
      <c r="L566" s="134" t="s">
        <v>1645</v>
      </c>
      <c r="M566" s="134" t="s">
        <v>66</v>
      </c>
      <c r="N566" s="137">
        <f t="shared" si="60"/>
        <v>3038095.2380952383</v>
      </c>
      <c r="P566">
        <v>525</v>
      </c>
      <c r="Q566">
        <v>51.283500212744372</v>
      </c>
      <c r="R566">
        <v>-14.283500212744372</v>
      </c>
      <c r="S566" s="70">
        <f t="shared" si="61"/>
        <v>-0.27852038479219882</v>
      </c>
      <c r="T566">
        <f t="shared" si="62"/>
        <v>37</v>
      </c>
      <c r="U566" s="134" t="s">
        <v>2149</v>
      </c>
      <c r="Z566">
        <v>524</v>
      </c>
      <c r="AA566">
        <v>13.113160602842974</v>
      </c>
      <c r="AB566">
        <v>-2.1131606028429744</v>
      </c>
      <c r="AJ566">
        <v>526</v>
      </c>
      <c r="AK566">
        <v>166.01843196351464</v>
      </c>
      <c r="AL566">
        <v>16.981568036485356</v>
      </c>
      <c r="AT566">
        <v>526</v>
      </c>
      <c r="AU566">
        <v>172.93115603723919</v>
      </c>
      <c r="AV566">
        <v>10.068843962760809</v>
      </c>
      <c r="BD566" s="152">
        <v>3.7671310421596149</v>
      </c>
      <c r="BE566" s="152">
        <v>15.960666376919999</v>
      </c>
    </row>
    <row r="567" spans="1:57" ht="14.25" customHeight="1">
      <c r="A567" s="134" t="s">
        <v>398</v>
      </c>
      <c r="B567" s="135">
        <v>21120</v>
      </c>
      <c r="C567" s="135">
        <v>2580900</v>
      </c>
      <c r="D567" s="145">
        <f t="shared" si="56"/>
        <v>4435714.2857142854</v>
      </c>
      <c r="E567" s="141">
        <f t="shared" si="57"/>
        <v>122.20170454545455</v>
      </c>
      <c r="F567" s="135">
        <v>24</v>
      </c>
      <c r="G567" s="135">
        <v>0.42</v>
      </c>
      <c r="H567" s="135">
        <v>1863000</v>
      </c>
      <c r="I567" s="134" t="s">
        <v>1815</v>
      </c>
      <c r="J567" s="138">
        <f t="shared" si="58"/>
        <v>0.42</v>
      </c>
      <c r="K567" s="140">
        <f t="shared" si="59"/>
        <v>4435714.2857142854</v>
      </c>
      <c r="L567" s="134" t="s">
        <v>2164</v>
      </c>
      <c r="M567" s="134" t="s">
        <v>44</v>
      </c>
      <c r="N567" s="137">
        <f t="shared" si="60"/>
        <v>4435714.2857142854</v>
      </c>
      <c r="P567">
        <v>526</v>
      </c>
      <c r="Q567">
        <v>184.16310172697894</v>
      </c>
      <c r="R567">
        <v>-1.1631017269789368</v>
      </c>
      <c r="S567" s="70">
        <f t="shared" si="61"/>
        <v>-6.3156067424582716E-3</v>
      </c>
      <c r="T567">
        <f t="shared" si="62"/>
        <v>183</v>
      </c>
      <c r="U567" s="134" t="s">
        <v>1825</v>
      </c>
      <c r="Z567">
        <v>525</v>
      </c>
      <c r="AA567">
        <v>38.80897341058693</v>
      </c>
      <c r="AB567">
        <v>-1.8089734105869297</v>
      </c>
      <c r="AJ567">
        <v>527</v>
      </c>
      <c r="AK567">
        <v>25.160509356180054</v>
      </c>
      <c r="AL567">
        <v>-7.1605093561800537</v>
      </c>
      <c r="AT567">
        <v>527</v>
      </c>
      <c r="AU567">
        <v>20.507035986679234</v>
      </c>
      <c r="AV567">
        <v>-2.5070359866792344</v>
      </c>
      <c r="BD567" s="152">
        <v>5.2994537016203962</v>
      </c>
      <c r="BE567" s="152">
        <v>18.646812173919997</v>
      </c>
    </row>
    <row r="568" spans="1:57" ht="14.25" customHeight="1">
      <c r="A568" s="134" t="s">
        <v>398</v>
      </c>
      <c r="B568" s="135">
        <v>310328</v>
      </c>
      <c r="C568" s="135">
        <v>54854000</v>
      </c>
      <c r="D568" s="145">
        <f t="shared" si="56"/>
        <v>372302.1582733813</v>
      </c>
      <c r="E568" s="141">
        <f t="shared" si="57"/>
        <v>176.76136217163776</v>
      </c>
      <c r="F568" s="135">
        <v>402</v>
      </c>
      <c r="G568" s="135">
        <v>22.24</v>
      </c>
      <c r="H568" s="135">
        <v>8280000</v>
      </c>
      <c r="I568" s="134" t="s">
        <v>1815</v>
      </c>
      <c r="J568" s="138">
        <f t="shared" si="58"/>
        <v>22.24</v>
      </c>
      <c r="K568" s="140">
        <f t="shared" si="59"/>
        <v>372302.1582733813</v>
      </c>
      <c r="L568" s="134" t="s">
        <v>1014</v>
      </c>
      <c r="M568" s="134" t="s">
        <v>76</v>
      </c>
      <c r="N568" s="137">
        <f t="shared" si="60"/>
        <v>372302.1582733813</v>
      </c>
      <c r="P568">
        <v>527</v>
      </c>
      <c r="Q568">
        <v>19.924598198970134</v>
      </c>
      <c r="R568">
        <v>-1.9245981989701342</v>
      </c>
      <c r="S568" s="70">
        <f t="shared" si="61"/>
        <v>-9.6594078322222485E-2</v>
      </c>
      <c r="T568">
        <f t="shared" si="62"/>
        <v>18</v>
      </c>
      <c r="U568" s="134" t="s">
        <v>2150</v>
      </c>
      <c r="Z568">
        <v>526</v>
      </c>
      <c r="AA568">
        <v>188.87846474946949</v>
      </c>
      <c r="AB568">
        <v>-5.8784647494694866</v>
      </c>
      <c r="AJ568">
        <v>528</v>
      </c>
      <c r="AK568">
        <v>33.935818996094937</v>
      </c>
      <c r="AL568">
        <v>4.0641810039050625</v>
      </c>
      <c r="AT568">
        <v>528</v>
      </c>
      <c r="AU568">
        <v>32.342940761180259</v>
      </c>
      <c r="AV568">
        <v>5.6570592388197412</v>
      </c>
      <c r="BD568" s="152">
        <v>21.767814187179127</v>
      </c>
      <c r="BE568" s="152">
        <v>46.199273117239997</v>
      </c>
    </row>
    <row r="569" spans="1:57" ht="14.25" customHeight="1">
      <c r="A569" s="134" t="s">
        <v>398</v>
      </c>
      <c r="B569" s="135">
        <v>6117</v>
      </c>
      <c r="C569" s="135">
        <v>543100</v>
      </c>
      <c r="D569" s="145">
        <f t="shared" si="56"/>
        <v>5727272.7272727275</v>
      </c>
      <c r="E569" s="141">
        <f t="shared" si="57"/>
        <v>88.785352296877548</v>
      </c>
      <c r="F569" s="135">
        <v>10</v>
      </c>
      <c r="G569" s="135">
        <v>0.11</v>
      </c>
      <c r="H569" s="135">
        <v>630000</v>
      </c>
      <c r="I569" s="134" t="s">
        <v>1815</v>
      </c>
      <c r="J569" s="138">
        <f t="shared" si="58"/>
        <v>0.11</v>
      </c>
      <c r="K569" s="140">
        <f t="shared" si="59"/>
        <v>5727272.7272727275</v>
      </c>
      <c r="L569" s="134" t="s">
        <v>1434</v>
      </c>
      <c r="M569" s="134" t="s">
        <v>32</v>
      </c>
      <c r="N569" s="137">
        <f t="shared" si="60"/>
        <v>5727272.7272727275</v>
      </c>
      <c r="P569">
        <v>528</v>
      </c>
      <c r="Q569">
        <v>31.420696464367403</v>
      </c>
      <c r="R569">
        <v>6.5793035356325973</v>
      </c>
      <c r="S569" s="70">
        <f t="shared" si="61"/>
        <v>0.20939394335494274</v>
      </c>
      <c r="T569">
        <f t="shared" si="62"/>
        <v>38</v>
      </c>
      <c r="U569" s="134" t="s">
        <v>1041</v>
      </c>
      <c r="Z569">
        <v>527</v>
      </c>
      <c r="AA569">
        <v>22.054004632697808</v>
      </c>
      <c r="AB569">
        <v>-4.0540046326978079</v>
      </c>
      <c r="AJ569">
        <v>529</v>
      </c>
      <c r="AK569">
        <v>23.553953319541673</v>
      </c>
      <c r="AL569">
        <v>-7.553953319541673</v>
      </c>
      <c r="AT569">
        <v>529</v>
      </c>
      <c r="AU569">
        <v>19.148965470062883</v>
      </c>
      <c r="AV569">
        <v>-3.1489654700628833</v>
      </c>
      <c r="BD569" s="152">
        <v>13.260958564984991</v>
      </c>
      <c r="BE569" s="152">
        <v>21.771222897239998</v>
      </c>
    </row>
    <row r="570" spans="1:57" ht="14.25" customHeight="1">
      <c r="A570" s="134" t="s">
        <v>398</v>
      </c>
      <c r="B570" s="135">
        <v>8928</v>
      </c>
      <c r="C570" s="135">
        <v>1053700</v>
      </c>
      <c r="D570" s="145">
        <f t="shared" si="56"/>
        <v>649122.80701754394</v>
      </c>
      <c r="E570" s="141">
        <f t="shared" si="57"/>
        <v>118.02195340501792</v>
      </c>
      <c r="F570" s="135">
        <v>10</v>
      </c>
      <c r="G570" s="135">
        <v>0.56999999999999995</v>
      </c>
      <c r="H570" s="135">
        <v>370000</v>
      </c>
      <c r="I570" s="134" t="s">
        <v>1815</v>
      </c>
      <c r="J570" s="138">
        <f t="shared" si="58"/>
        <v>0.56999999999999995</v>
      </c>
      <c r="K570" s="140">
        <f t="shared" si="59"/>
        <v>649122.80701754394</v>
      </c>
      <c r="L570" s="134" t="s">
        <v>2165</v>
      </c>
      <c r="M570" s="134" t="s">
        <v>172</v>
      </c>
      <c r="N570" s="137">
        <f t="shared" si="60"/>
        <v>649122.80701754394</v>
      </c>
      <c r="P570">
        <v>529</v>
      </c>
      <c r="Q570">
        <v>18.256887802207142</v>
      </c>
      <c r="R570">
        <v>-2.2568878022071424</v>
      </c>
      <c r="S570" s="70">
        <f t="shared" si="61"/>
        <v>-0.12361842974870552</v>
      </c>
      <c r="T570">
        <f t="shared" si="62"/>
        <v>16</v>
      </c>
      <c r="U570" s="134" t="s">
        <v>1329</v>
      </c>
      <c r="Z570">
        <v>528</v>
      </c>
      <c r="AA570">
        <v>34.821373213970617</v>
      </c>
      <c r="AB570">
        <v>3.1786267860293833</v>
      </c>
      <c r="AJ570">
        <v>530</v>
      </c>
      <c r="AK570">
        <v>41.900442256520364</v>
      </c>
      <c r="AL570">
        <v>12.099557743479636</v>
      </c>
      <c r="AT570">
        <v>530</v>
      </c>
      <c r="AU570">
        <v>46.796456664443639</v>
      </c>
      <c r="AV570">
        <v>7.2035433355563612</v>
      </c>
      <c r="BD570" s="152">
        <v>6.7105873035635017</v>
      </c>
      <c r="BE570" s="152">
        <v>14.918494154919998</v>
      </c>
    </row>
    <row r="571" spans="1:57" ht="14.25" customHeight="1">
      <c r="A571" s="134" t="s">
        <v>398</v>
      </c>
      <c r="B571" s="135">
        <v>18144</v>
      </c>
      <c r="C571" s="135">
        <v>2968900</v>
      </c>
      <c r="D571" s="145">
        <f t="shared" si="56"/>
        <v>5800000</v>
      </c>
      <c r="E571" s="141">
        <f t="shared" si="57"/>
        <v>163.62985008818342</v>
      </c>
      <c r="F571" s="135">
        <v>29</v>
      </c>
      <c r="G571" s="135">
        <v>0.18</v>
      </c>
      <c r="H571" s="135">
        <v>1044000</v>
      </c>
      <c r="I571" s="134" t="s">
        <v>1815</v>
      </c>
      <c r="J571" s="138">
        <f t="shared" si="58"/>
        <v>0.18</v>
      </c>
      <c r="K571" s="140">
        <f t="shared" si="59"/>
        <v>5800000</v>
      </c>
      <c r="L571" s="134" t="s">
        <v>2166</v>
      </c>
      <c r="M571" s="134" t="s">
        <v>78</v>
      </c>
      <c r="N571" s="137">
        <f t="shared" si="60"/>
        <v>5800000</v>
      </c>
      <c r="P571">
        <v>530</v>
      </c>
      <c r="Q571">
        <v>43.859644244961181</v>
      </c>
      <c r="R571">
        <v>10.140355755038819</v>
      </c>
      <c r="S571" s="70">
        <f t="shared" si="61"/>
        <v>0.23120013692778171</v>
      </c>
      <c r="T571">
        <f t="shared" si="62"/>
        <v>54</v>
      </c>
      <c r="U571" s="134" t="s">
        <v>2151</v>
      </c>
      <c r="Z571">
        <v>529</v>
      </c>
      <c r="AA571">
        <v>18.588052931443325</v>
      </c>
      <c r="AB571">
        <v>-2.5880529314433254</v>
      </c>
      <c r="AJ571">
        <v>531</v>
      </c>
      <c r="AK571">
        <v>54.33251897008013</v>
      </c>
      <c r="AL571">
        <v>-10.33251897008013</v>
      </c>
      <c r="AT571">
        <v>531</v>
      </c>
      <c r="AU571">
        <v>45.182208396204373</v>
      </c>
      <c r="AV571">
        <v>-1.1822083962043735</v>
      </c>
      <c r="BD571" s="152">
        <v>9.9816648306295797</v>
      </c>
      <c r="BE571" s="152">
        <v>17.736898393160001</v>
      </c>
    </row>
    <row r="572" spans="1:57" ht="14.25" customHeight="1">
      <c r="A572" s="134" t="s">
        <v>398</v>
      </c>
      <c r="B572" s="135">
        <v>269002</v>
      </c>
      <c r="C572" s="135">
        <v>77596700</v>
      </c>
      <c r="D572" s="145">
        <f t="shared" si="56"/>
        <v>8373600</v>
      </c>
      <c r="E572" s="141">
        <f t="shared" si="57"/>
        <v>288.46142407863141</v>
      </c>
      <c r="F572" s="135">
        <v>228</v>
      </c>
      <c r="G572" s="135">
        <v>4</v>
      </c>
      <c r="H572" s="135">
        <v>33494400</v>
      </c>
      <c r="I572" s="134" t="s">
        <v>1815</v>
      </c>
      <c r="J572" s="138">
        <f t="shared" si="58"/>
        <v>4</v>
      </c>
      <c r="K572" s="140">
        <f t="shared" si="59"/>
        <v>8373600</v>
      </c>
      <c r="L572" s="134" t="s">
        <v>1123</v>
      </c>
      <c r="M572" s="134" t="s">
        <v>7</v>
      </c>
      <c r="N572" s="137">
        <f t="shared" si="60"/>
        <v>8373600</v>
      </c>
      <c r="P572">
        <v>531</v>
      </c>
      <c r="Q572">
        <v>50.215260497353398</v>
      </c>
      <c r="R572">
        <v>-6.2152604973533983</v>
      </c>
      <c r="S572" s="70">
        <f t="shared" si="61"/>
        <v>-0.12377234402041934</v>
      </c>
      <c r="T572">
        <f t="shared" si="62"/>
        <v>44</v>
      </c>
      <c r="U572" s="134" t="s">
        <v>1184</v>
      </c>
      <c r="Z572">
        <v>530</v>
      </c>
      <c r="AA572">
        <v>46.626297900304237</v>
      </c>
      <c r="AB572">
        <v>7.3737020996957625</v>
      </c>
      <c r="AJ572">
        <v>532</v>
      </c>
      <c r="AK572">
        <v>25.623214428128868</v>
      </c>
      <c r="AL572">
        <v>0.37678557187113171</v>
      </c>
      <c r="AT572">
        <v>532</v>
      </c>
      <c r="AU572">
        <v>30.500431547584682</v>
      </c>
      <c r="AV572">
        <v>-4.5004315475846823</v>
      </c>
      <c r="BD572" s="152">
        <v>10.607123610530126</v>
      </c>
      <c r="BE572" s="152">
        <v>20.100760052040002</v>
      </c>
    </row>
    <row r="573" spans="1:57" ht="14.25" customHeight="1">
      <c r="A573" s="134" t="s">
        <v>398</v>
      </c>
      <c r="B573" s="135">
        <v>37008</v>
      </c>
      <c r="C573" s="135">
        <v>3435000</v>
      </c>
      <c r="D573" s="145">
        <f t="shared" si="56"/>
        <v>232472.32472324721</v>
      </c>
      <c r="E573" s="141">
        <f t="shared" si="57"/>
        <v>92.817769130998698</v>
      </c>
      <c r="F573" s="135">
        <v>54</v>
      </c>
      <c r="G573" s="135">
        <v>8.1300000000000008</v>
      </c>
      <c r="H573" s="135">
        <v>1890000</v>
      </c>
      <c r="I573" s="134" t="s">
        <v>1815</v>
      </c>
      <c r="J573" s="138">
        <f t="shared" si="58"/>
        <v>8.1300000000000008</v>
      </c>
      <c r="K573" s="140">
        <f t="shared" si="59"/>
        <v>232472.32472324721</v>
      </c>
      <c r="L573" s="134" t="s">
        <v>2167</v>
      </c>
      <c r="M573" s="134" t="s">
        <v>12</v>
      </c>
      <c r="N573" s="137">
        <f t="shared" si="60"/>
        <v>232472.32472324721</v>
      </c>
      <c r="P573">
        <v>532</v>
      </c>
      <c r="Q573">
        <v>25.592531451465465</v>
      </c>
      <c r="R573">
        <v>0.40746854853453485</v>
      </c>
      <c r="S573" s="70">
        <f t="shared" si="61"/>
        <v>1.5921385084835076E-2</v>
      </c>
      <c r="T573">
        <f t="shared" si="62"/>
        <v>26</v>
      </c>
      <c r="U573" s="134" t="s">
        <v>2152</v>
      </c>
      <c r="Z573">
        <v>531</v>
      </c>
      <c r="AA573">
        <v>44.803884326895499</v>
      </c>
      <c r="AB573">
        <v>-0.80388432689549916</v>
      </c>
      <c r="AJ573">
        <v>533</v>
      </c>
      <c r="AK573">
        <v>206.34531682522007</v>
      </c>
      <c r="AL573">
        <v>147.65468317477993</v>
      </c>
      <c r="AT573">
        <v>533</v>
      </c>
      <c r="AU573">
        <v>11.771538872845282</v>
      </c>
      <c r="AV573">
        <v>342.22846112715473</v>
      </c>
      <c r="BD573" s="152">
        <v>12.061392300742234</v>
      </c>
      <c r="BE573" s="152">
        <v>19.07251574284</v>
      </c>
    </row>
    <row r="574" spans="1:57" ht="14.25" customHeight="1">
      <c r="A574" s="134" t="s">
        <v>398</v>
      </c>
      <c r="B574" s="135">
        <v>156945</v>
      </c>
      <c r="C574" s="135">
        <v>26599600</v>
      </c>
      <c r="D574" s="145">
        <f t="shared" si="56"/>
        <v>2223081.5709969788</v>
      </c>
      <c r="E574" s="141">
        <f t="shared" si="57"/>
        <v>169.48357704928478</v>
      </c>
      <c r="F574" s="135">
        <v>16</v>
      </c>
      <c r="G574" s="135">
        <v>3.31</v>
      </c>
      <c r="H574" s="135">
        <v>7358400</v>
      </c>
      <c r="I574" s="134" t="s">
        <v>1815</v>
      </c>
      <c r="J574" s="138">
        <f t="shared" si="58"/>
        <v>3.31</v>
      </c>
      <c r="K574" s="140">
        <f t="shared" si="59"/>
        <v>2223081.5709969788</v>
      </c>
      <c r="L574" s="134" t="s">
        <v>1145</v>
      </c>
      <c r="M574" s="134" t="s">
        <v>7</v>
      </c>
      <c r="N574" s="137">
        <f t="shared" si="60"/>
        <v>2223081.5709969788</v>
      </c>
      <c r="P574">
        <v>533</v>
      </c>
      <c r="Q574">
        <v>120.54177949921444</v>
      </c>
      <c r="R574">
        <v>233.45822050078556</v>
      </c>
      <c r="S574" s="70">
        <f t="shared" si="61"/>
        <v>1.9367411155756746</v>
      </c>
      <c r="T574">
        <f t="shared" si="62"/>
        <v>354</v>
      </c>
      <c r="U574" s="134" t="s">
        <v>1831</v>
      </c>
      <c r="Z574">
        <v>532</v>
      </c>
      <c r="AA574">
        <v>29.473154003318573</v>
      </c>
      <c r="AB574">
        <v>-3.473154003318573</v>
      </c>
      <c r="AJ574">
        <v>534</v>
      </c>
      <c r="AK574">
        <v>190.86522865874954</v>
      </c>
      <c r="AL574">
        <v>-10.865228658749544</v>
      </c>
      <c r="AT574">
        <v>534</v>
      </c>
      <c r="AU574">
        <v>260.89865474836944</v>
      </c>
      <c r="AV574">
        <v>-80.898654748369438</v>
      </c>
      <c r="BD574" s="152">
        <v>6.2114527107364639</v>
      </c>
      <c r="BE574" s="152">
        <v>17.334637271039998</v>
      </c>
    </row>
    <row r="575" spans="1:57" ht="14.25" customHeight="1">
      <c r="A575" s="134" t="s">
        <v>398</v>
      </c>
      <c r="B575" s="135">
        <v>98028</v>
      </c>
      <c r="C575" s="135">
        <v>35345100</v>
      </c>
      <c r="D575" s="145">
        <f t="shared" si="56"/>
        <v>11241048.387096774</v>
      </c>
      <c r="E575" s="141">
        <f t="shared" si="57"/>
        <v>360.5612682090831</v>
      </c>
      <c r="F575" s="135">
        <v>96</v>
      </c>
      <c r="G575" s="135">
        <v>1.24</v>
      </c>
      <c r="H575" s="135">
        <v>13938900</v>
      </c>
      <c r="I575" s="134" t="s">
        <v>1815</v>
      </c>
      <c r="J575" s="138">
        <f t="shared" si="58"/>
        <v>1.24</v>
      </c>
      <c r="K575" s="140">
        <f t="shared" si="59"/>
        <v>11241048.387096774</v>
      </c>
      <c r="L575" s="134" t="s">
        <v>2168</v>
      </c>
      <c r="M575" s="134" t="s">
        <v>7</v>
      </c>
      <c r="N575" s="137">
        <f t="shared" si="60"/>
        <v>11241048.387096774</v>
      </c>
      <c r="P575">
        <v>534</v>
      </c>
      <c r="Q575">
        <v>246.13283969637985</v>
      </c>
      <c r="R575">
        <v>-66.132839696379847</v>
      </c>
      <c r="S575" s="70">
        <f t="shared" si="61"/>
        <v>-0.26868759072523118</v>
      </c>
      <c r="T575">
        <f t="shared" si="62"/>
        <v>180</v>
      </c>
      <c r="U575" s="134" t="s">
        <v>2153</v>
      </c>
      <c r="Z575">
        <v>533</v>
      </c>
      <c r="AA575">
        <v>133.38597622468859</v>
      </c>
      <c r="AB575">
        <v>220.61402377531141</v>
      </c>
      <c r="AJ575">
        <v>535</v>
      </c>
      <c r="AK575">
        <v>25.931825587736082</v>
      </c>
      <c r="AL575">
        <v>-13.931825587736082</v>
      </c>
      <c r="AT575">
        <v>535</v>
      </c>
      <c r="AU575">
        <v>17.227632332891019</v>
      </c>
      <c r="AV575">
        <v>-5.2276323328910195</v>
      </c>
      <c r="BD575" s="152">
        <v>82.500991444024493</v>
      </c>
      <c r="BE575" s="152">
        <v>50.443568497159994</v>
      </c>
    </row>
    <row r="576" spans="1:57" ht="14.25" customHeight="1">
      <c r="A576" s="134" t="s">
        <v>398</v>
      </c>
      <c r="B576" s="135">
        <v>8592</v>
      </c>
      <c r="C576" s="135">
        <v>1437800</v>
      </c>
      <c r="D576" s="145">
        <f t="shared" si="56"/>
        <v>3108695.6521739131</v>
      </c>
      <c r="E576" s="141">
        <f t="shared" si="57"/>
        <v>167.34171322160148</v>
      </c>
      <c r="F576" s="135">
        <v>13</v>
      </c>
      <c r="G576" s="135">
        <v>0.23</v>
      </c>
      <c r="H576" s="135">
        <v>715000</v>
      </c>
      <c r="I576" s="134" t="s">
        <v>1815</v>
      </c>
      <c r="J576" s="138">
        <f t="shared" si="58"/>
        <v>0.23</v>
      </c>
      <c r="K576" s="140">
        <f t="shared" si="59"/>
        <v>3108695.6521739131</v>
      </c>
      <c r="L576" s="134" t="s">
        <v>2169</v>
      </c>
      <c r="M576" s="134" t="s">
        <v>78</v>
      </c>
      <c r="N576" s="137">
        <f t="shared" si="60"/>
        <v>3108695.6521739131</v>
      </c>
      <c r="P576">
        <v>535</v>
      </c>
      <c r="Q576">
        <v>18.601326697798058</v>
      </c>
      <c r="R576">
        <v>-6.6013266977980578</v>
      </c>
      <c r="S576" s="70">
        <f t="shared" si="61"/>
        <v>-0.3548847243556823</v>
      </c>
      <c r="T576">
        <f t="shared" si="62"/>
        <v>12</v>
      </c>
      <c r="U576" s="134" t="s">
        <v>1307</v>
      </c>
      <c r="Z576">
        <v>534</v>
      </c>
      <c r="AA576">
        <v>249.93320162014541</v>
      </c>
      <c r="AB576">
        <v>-69.933201620145411</v>
      </c>
      <c r="AJ576">
        <v>536</v>
      </c>
      <c r="AK576">
        <v>38.117944710442913</v>
      </c>
      <c r="AL576">
        <v>-14.117944710442913</v>
      </c>
      <c r="AT576">
        <v>536</v>
      </c>
      <c r="AU576">
        <v>25.084571131864337</v>
      </c>
      <c r="AV576">
        <v>-1.0845711318643367</v>
      </c>
      <c r="BD576" s="152">
        <v>8.9382065048841675</v>
      </c>
      <c r="BE576" s="152">
        <v>20.091943945159997</v>
      </c>
    </row>
    <row r="577" spans="1:57" ht="14.25" customHeight="1">
      <c r="A577" s="134" t="s">
        <v>398</v>
      </c>
      <c r="B577" s="135">
        <v>36315</v>
      </c>
      <c r="C577" s="135">
        <v>6387800</v>
      </c>
      <c r="D577" s="145">
        <f t="shared" si="56"/>
        <v>32780952.380952381</v>
      </c>
      <c r="E577" s="141">
        <f t="shared" si="57"/>
        <v>175.89976593694067</v>
      </c>
      <c r="F577" s="135">
        <v>31</v>
      </c>
      <c r="G577" s="135">
        <v>0.21</v>
      </c>
      <c r="H577" s="135">
        <v>6884000</v>
      </c>
      <c r="I577" s="134" t="s">
        <v>1815</v>
      </c>
      <c r="J577" s="138">
        <f t="shared" si="58"/>
        <v>0.21</v>
      </c>
      <c r="K577" s="140">
        <f t="shared" si="59"/>
        <v>32780952.380952381</v>
      </c>
      <c r="L577" s="134" t="s">
        <v>1192</v>
      </c>
      <c r="M577" s="134" t="s">
        <v>7</v>
      </c>
      <c r="N577" s="137">
        <f t="shared" si="60"/>
        <v>32780952.380952381</v>
      </c>
      <c r="P577">
        <v>536</v>
      </c>
      <c r="Q577">
        <v>29.930753707986391</v>
      </c>
      <c r="R577">
        <v>-5.9307537079863906</v>
      </c>
      <c r="S577" s="70">
        <f t="shared" si="61"/>
        <v>-0.19814916008626585</v>
      </c>
      <c r="T577">
        <f t="shared" si="62"/>
        <v>24</v>
      </c>
      <c r="U577" s="134" t="s">
        <v>2154</v>
      </c>
      <c r="Z577">
        <v>535</v>
      </c>
      <c r="AA577">
        <v>17.210602692764088</v>
      </c>
      <c r="AB577">
        <v>-5.2106026927640876</v>
      </c>
      <c r="AJ577">
        <v>537</v>
      </c>
      <c r="AK577">
        <v>22.137897998710216</v>
      </c>
      <c r="AL577">
        <v>-9.1378979987102156</v>
      </c>
      <c r="AT577">
        <v>537</v>
      </c>
      <c r="AU577">
        <v>17.542106944658894</v>
      </c>
      <c r="AV577">
        <v>-4.5421069446588938</v>
      </c>
      <c r="BD577" s="152">
        <v>48.453028437024621</v>
      </c>
      <c r="BE577" s="152">
        <v>38.987924958199997</v>
      </c>
    </row>
    <row r="578" spans="1:57" ht="14.25" customHeight="1">
      <c r="A578" s="134" t="s">
        <v>398</v>
      </c>
      <c r="B578" s="135">
        <v>11258</v>
      </c>
      <c r="C578" s="135">
        <v>1608000</v>
      </c>
      <c r="D578" s="145">
        <f t="shared" si="56"/>
        <v>4400000</v>
      </c>
      <c r="E578" s="141">
        <f t="shared" si="57"/>
        <v>142.83176407887726</v>
      </c>
      <c r="F578" s="135">
        <v>16</v>
      </c>
      <c r="G578" s="135">
        <v>0.24</v>
      </c>
      <c r="H578" s="135">
        <v>1056000</v>
      </c>
      <c r="I578" s="134" t="s">
        <v>1815</v>
      </c>
      <c r="J578" s="138">
        <f t="shared" si="58"/>
        <v>0.24</v>
      </c>
      <c r="K578" s="140">
        <f t="shared" si="59"/>
        <v>4400000</v>
      </c>
      <c r="L578" s="134" t="s">
        <v>2170</v>
      </c>
      <c r="M578" s="134" t="s">
        <v>44</v>
      </c>
      <c r="N578" s="137">
        <f t="shared" si="60"/>
        <v>4400000</v>
      </c>
      <c r="P578">
        <v>537</v>
      </c>
      <c r="Q578">
        <v>16.565522370197808</v>
      </c>
      <c r="R578">
        <v>-3.565522370197808</v>
      </c>
      <c r="S578" s="70">
        <f t="shared" si="61"/>
        <v>-0.21523754521694763</v>
      </c>
      <c r="T578">
        <f t="shared" si="62"/>
        <v>13</v>
      </c>
      <c r="U578" s="134" t="s">
        <v>2155</v>
      </c>
      <c r="Z578">
        <v>536</v>
      </c>
      <c r="AA578">
        <v>32.03819240335072</v>
      </c>
      <c r="AB578">
        <v>-8.0381924033507204</v>
      </c>
      <c r="AJ578">
        <v>538</v>
      </c>
      <c r="AK578">
        <v>437.37950493676755</v>
      </c>
      <c r="AL578">
        <v>-176.37950493676755</v>
      </c>
      <c r="AT578">
        <v>538</v>
      </c>
      <c r="AU578">
        <v>254.2257169681148</v>
      </c>
      <c r="AV578">
        <v>6.7742830318852043</v>
      </c>
      <c r="BD578" s="152">
        <v>6.9067492525963496</v>
      </c>
      <c r="BE578" s="152">
        <v>18.78086703108</v>
      </c>
    </row>
    <row r="579" spans="1:57" ht="14.25" customHeight="1">
      <c r="A579" s="134" t="s">
        <v>398</v>
      </c>
      <c r="B579" s="135">
        <v>11316</v>
      </c>
      <c r="C579" s="135">
        <v>1361700</v>
      </c>
      <c r="D579" s="145">
        <f t="shared" si="56"/>
        <v>3454545.4545454546</v>
      </c>
      <c r="E579" s="141">
        <f t="shared" si="57"/>
        <v>120.33404029692471</v>
      </c>
      <c r="F579" s="135">
        <v>19</v>
      </c>
      <c r="G579" s="135">
        <v>0.33</v>
      </c>
      <c r="H579" s="135">
        <v>1140000</v>
      </c>
      <c r="I579" s="134" t="s">
        <v>1815</v>
      </c>
      <c r="J579" s="138">
        <f t="shared" si="58"/>
        <v>0.33</v>
      </c>
      <c r="K579" s="140">
        <f t="shared" si="59"/>
        <v>3454545.4545454546</v>
      </c>
      <c r="L579" s="134" t="s">
        <v>2171</v>
      </c>
      <c r="M579" s="134" t="s">
        <v>13</v>
      </c>
      <c r="N579" s="137">
        <f t="shared" si="60"/>
        <v>3454545.4545454546</v>
      </c>
      <c r="P579">
        <v>538</v>
      </c>
      <c r="Q579">
        <v>385.84531425440525</v>
      </c>
      <c r="R579">
        <v>-124.84531425440525</v>
      </c>
      <c r="S579" s="70">
        <f t="shared" si="61"/>
        <v>-0.32356312139141102</v>
      </c>
      <c r="T579">
        <f t="shared" si="62"/>
        <v>261</v>
      </c>
      <c r="U579" s="134" t="s">
        <v>2156</v>
      </c>
      <c r="Z579">
        <v>537</v>
      </c>
      <c r="AA579">
        <v>18.882383167899818</v>
      </c>
      <c r="AB579">
        <v>-5.8823831678998175</v>
      </c>
      <c r="AJ579">
        <v>539</v>
      </c>
      <c r="AK579">
        <v>40.825171549521286</v>
      </c>
      <c r="AL579">
        <v>-20.825171549521286</v>
      </c>
      <c r="AT579">
        <v>539</v>
      </c>
      <c r="AU579">
        <v>27.530576010340823</v>
      </c>
      <c r="AV579">
        <v>-7.5305760103408232</v>
      </c>
      <c r="BD579" s="152">
        <v>61.247717238339909</v>
      </c>
      <c r="BE579" s="152">
        <v>74.764623641439997</v>
      </c>
    </row>
    <row r="580" spans="1:57" ht="14.25" customHeight="1">
      <c r="A580" s="134" t="s">
        <v>398</v>
      </c>
      <c r="B580" s="135">
        <v>195561</v>
      </c>
      <c r="C580" s="135">
        <v>4240400</v>
      </c>
      <c r="D580" s="145">
        <f t="shared" si="56"/>
        <v>27006688.963210702</v>
      </c>
      <c r="E580" s="141">
        <f t="shared" si="57"/>
        <v>21.683259954694442</v>
      </c>
      <c r="F580" s="135">
        <v>96</v>
      </c>
      <c r="G580" s="135">
        <v>0.29899999999999999</v>
      </c>
      <c r="H580" s="135">
        <v>8075000</v>
      </c>
      <c r="I580" s="134" t="s">
        <v>1815</v>
      </c>
      <c r="J580" s="138">
        <f t="shared" si="58"/>
        <v>0.29899999999999999</v>
      </c>
      <c r="K580" s="140">
        <f t="shared" si="59"/>
        <v>27006688.963210702</v>
      </c>
      <c r="L580" s="134" t="s">
        <v>2172</v>
      </c>
      <c r="M580" s="134" t="s">
        <v>100</v>
      </c>
      <c r="N580" s="137">
        <f t="shared" si="60"/>
        <v>27006688.963210702</v>
      </c>
      <c r="P580">
        <v>539</v>
      </c>
      <c r="Q580">
        <v>32.826123942053172</v>
      </c>
      <c r="R580">
        <v>-12.826123942053172</v>
      </c>
      <c r="S580" s="70">
        <f t="shared" si="61"/>
        <v>-0.39072916329368301</v>
      </c>
      <c r="T580">
        <f t="shared" si="62"/>
        <v>20</v>
      </c>
      <c r="U580" s="134" t="s">
        <v>2157</v>
      </c>
      <c r="Z580">
        <v>538</v>
      </c>
      <c r="AA580">
        <v>380.1527646138498</v>
      </c>
      <c r="AB580">
        <v>-119.1527646138498</v>
      </c>
      <c r="AJ580">
        <v>540</v>
      </c>
      <c r="AK580">
        <v>20.778146222772804</v>
      </c>
      <c r="AL580">
        <v>-10.778146222772804</v>
      </c>
      <c r="AT580">
        <v>540</v>
      </c>
      <c r="AU580">
        <v>16.991160562162175</v>
      </c>
      <c r="AV580">
        <v>-6.9911605621621753</v>
      </c>
      <c r="BD580" s="152">
        <v>27.062132759243688</v>
      </c>
      <c r="BE580" s="152">
        <v>32.333572319879998</v>
      </c>
    </row>
    <row r="581" spans="1:57" ht="14.25" customHeight="1">
      <c r="A581" s="134" t="s">
        <v>398</v>
      </c>
      <c r="B581" s="135">
        <v>18030</v>
      </c>
      <c r="C581" s="135">
        <v>978300</v>
      </c>
      <c r="D581" s="145">
        <f t="shared" si="56"/>
        <v>485877.7885548012</v>
      </c>
      <c r="E581" s="141">
        <f t="shared" si="57"/>
        <v>54.259567387687191</v>
      </c>
      <c r="F581" s="135">
        <v>1</v>
      </c>
      <c r="G581" s="135">
        <v>32992</v>
      </c>
      <c r="H581" s="135">
        <v>368000</v>
      </c>
      <c r="I581" s="134" t="s">
        <v>1819</v>
      </c>
      <c r="J581" s="138">
        <f t="shared" si="58"/>
        <v>0.75739210284664826</v>
      </c>
      <c r="K581" s="140">
        <f t="shared" si="59"/>
        <v>485877.7885548012</v>
      </c>
      <c r="L581" s="134" t="s">
        <v>2173</v>
      </c>
      <c r="M581" s="134" t="s">
        <v>18</v>
      </c>
      <c r="N581" s="137">
        <f t="shared" si="60"/>
        <v>485877.7885548012</v>
      </c>
      <c r="P581">
        <v>540</v>
      </c>
      <c r="Q581">
        <v>15.477346547591736</v>
      </c>
      <c r="R581">
        <v>-5.4773465475917362</v>
      </c>
      <c r="S581" s="70">
        <f t="shared" si="61"/>
        <v>-0.35389441793199411</v>
      </c>
      <c r="T581">
        <f t="shared" si="62"/>
        <v>10</v>
      </c>
      <c r="U581" s="134" t="s">
        <v>2158</v>
      </c>
      <c r="Z581">
        <v>539</v>
      </c>
      <c r="AA581">
        <v>26.045233338618566</v>
      </c>
      <c r="AB581">
        <v>-6.0452333386185657</v>
      </c>
      <c r="AJ581">
        <v>541</v>
      </c>
      <c r="AK581">
        <v>41.22395304794378</v>
      </c>
      <c r="AL581">
        <v>-23.22395304794378</v>
      </c>
      <c r="AT581">
        <v>541</v>
      </c>
      <c r="AU581">
        <v>23.300358778413713</v>
      </c>
      <c r="AV581">
        <v>-5.3003587784137132</v>
      </c>
      <c r="BD581" s="152">
        <v>13.119228989243981</v>
      </c>
      <c r="BE581" s="152">
        <v>26.835636925079999</v>
      </c>
    </row>
    <row r="582" spans="1:57" ht="14.25" customHeight="1">
      <c r="A582" s="134" t="s">
        <v>398</v>
      </c>
      <c r="B582" s="135">
        <v>8176</v>
      </c>
      <c r="C582" s="135">
        <v>587800</v>
      </c>
      <c r="D582" s="145">
        <f t="shared" si="56"/>
        <v>294482.75862068968</v>
      </c>
      <c r="E582" s="141">
        <f t="shared" si="57"/>
        <v>71.893346379647753</v>
      </c>
      <c r="F582" s="135">
        <v>10</v>
      </c>
      <c r="G582" s="135">
        <v>0.28999999999999998</v>
      </c>
      <c r="H582" s="135">
        <v>85400</v>
      </c>
      <c r="I582" s="134" t="s">
        <v>1815</v>
      </c>
      <c r="J582" s="138">
        <f t="shared" si="58"/>
        <v>0.28999999999999998</v>
      </c>
      <c r="K582" s="140">
        <f t="shared" si="59"/>
        <v>294482.75862068968</v>
      </c>
      <c r="L582" s="134" t="s">
        <v>2174</v>
      </c>
      <c r="M582" s="134" t="s">
        <v>14</v>
      </c>
      <c r="N582" s="137">
        <f t="shared" si="60"/>
        <v>294482.75862068968</v>
      </c>
      <c r="P582">
        <v>541</v>
      </c>
      <c r="Q582">
        <v>30.772593007146668</v>
      </c>
      <c r="R582">
        <v>-12.772593007146668</v>
      </c>
      <c r="S582" s="70">
        <f t="shared" si="61"/>
        <v>-0.41506391756392919</v>
      </c>
      <c r="T582">
        <f t="shared" si="62"/>
        <v>18</v>
      </c>
      <c r="U582" s="134" t="s">
        <v>1232</v>
      </c>
      <c r="Z582">
        <v>540</v>
      </c>
      <c r="AA582">
        <v>19.698857010553432</v>
      </c>
      <c r="AB582">
        <v>-9.6988570105534322</v>
      </c>
      <c r="AJ582">
        <v>542</v>
      </c>
      <c r="AK582">
        <v>29.69611973208087</v>
      </c>
      <c r="AL582">
        <v>-5.6961197320808701</v>
      </c>
      <c r="AT582">
        <v>542</v>
      </c>
      <c r="AU582">
        <v>26.129809201787321</v>
      </c>
      <c r="AV582">
        <v>-2.1298092017873209</v>
      </c>
      <c r="BD582" s="152">
        <v>7.612316053567902</v>
      </c>
      <c r="BE582" s="152">
        <v>17.050964757799999</v>
      </c>
    </row>
    <row r="583" spans="1:57" ht="14.25" customHeight="1">
      <c r="A583" s="134" t="s">
        <v>398</v>
      </c>
      <c r="B583" s="135">
        <v>8772</v>
      </c>
      <c r="C583" s="135">
        <v>200000</v>
      </c>
      <c r="D583" s="145">
        <f t="shared" si="56"/>
        <v>3790.3225806451615</v>
      </c>
      <c r="E583" s="141">
        <f t="shared" si="57"/>
        <v>22.799817601459189</v>
      </c>
      <c r="F583" s="135">
        <v>10</v>
      </c>
      <c r="G583" s="135">
        <v>1.24</v>
      </c>
      <c r="H583" s="135">
        <v>4700</v>
      </c>
      <c r="I583" s="134" t="s">
        <v>1815</v>
      </c>
      <c r="J583" s="138">
        <f t="shared" si="58"/>
        <v>1.24</v>
      </c>
      <c r="K583" s="140">
        <f t="shared" si="59"/>
        <v>3790.3225806451615</v>
      </c>
      <c r="L583" s="134" t="s">
        <v>2175</v>
      </c>
      <c r="M583" s="134" t="s">
        <v>171</v>
      </c>
      <c r="N583" s="137">
        <f t="shared" si="60"/>
        <v>3790.3225806451615</v>
      </c>
      <c r="P583">
        <v>542</v>
      </c>
      <c r="Q583">
        <v>25.599194748685129</v>
      </c>
      <c r="R583">
        <v>-1.5991947486851288</v>
      </c>
      <c r="S583" s="70">
        <f t="shared" si="61"/>
        <v>-6.2470509888490518E-2</v>
      </c>
      <c r="T583">
        <f t="shared" si="62"/>
        <v>24</v>
      </c>
      <c r="U583" s="134" t="s">
        <v>2159</v>
      </c>
      <c r="Z583">
        <v>541</v>
      </c>
      <c r="AA583">
        <v>22.117045243974307</v>
      </c>
      <c r="AB583">
        <v>-4.1170452439743066</v>
      </c>
      <c r="AJ583">
        <v>543</v>
      </c>
      <c r="AK583">
        <v>70.348972485278139</v>
      </c>
      <c r="AL583">
        <v>65.651027514721861</v>
      </c>
      <c r="AT583">
        <v>543</v>
      </c>
      <c r="AU583">
        <v>19.884655423441512</v>
      </c>
      <c r="AV583">
        <v>116.11534457655848</v>
      </c>
      <c r="BD583" s="152">
        <v>41.47644142246893</v>
      </c>
      <c r="BE583" s="152">
        <v>31.684316126319999</v>
      </c>
    </row>
    <row r="584" spans="1:57" ht="14.25" customHeight="1">
      <c r="A584" s="134" t="s">
        <v>398</v>
      </c>
      <c r="B584" s="135">
        <v>64567</v>
      </c>
      <c r="C584" s="135">
        <v>8876900</v>
      </c>
      <c r="D584" s="145">
        <f t="shared" si="56"/>
        <v>8093750</v>
      </c>
      <c r="E584" s="141">
        <f t="shared" si="57"/>
        <v>137.4835442253783</v>
      </c>
      <c r="F584" s="135">
        <v>70</v>
      </c>
      <c r="G584" s="135">
        <v>0.64</v>
      </c>
      <c r="H584" s="135">
        <v>5180000</v>
      </c>
      <c r="I584" s="134" t="s">
        <v>1815</v>
      </c>
      <c r="J584" s="138">
        <f t="shared" si="58"/>
        <v>0.64</v>
      </c>
      <c r="K584" s="140">
        <f t="shared" si="59"/>
        <v>8093750</v>
      </c>
      <c r="L584" s="134" t="s">
        <v>2176</v>
      </c>
      <c r="M584" s="134" t="s">
        <v>31</v>
      </c>
      <c r="N584" s="137">
        <f t="shared" si="60"/>
        <v>8093750</v>
      </c>
      <c r="P584">
        <v>543</v>
      </c>
      <c r="Q584">
        <v>45.859853080588408</v>
      </c>
      <c r="R584">
        <v>90.140146919411592</v>
      </c>
      <c r="S584" s="70">
        <f t="shared" si="61"/>
        <v>1.9655568185316794</v>
      </c>
      <c r="T584">
        <f t="shared" si="62"/>
        <v>136</v>
      </c>
      <c r="U584" s="134" t="s">
        <v>2160</v>
      </c>
      <c r="Z584">
        <v>542</v>
      </c>
      <c r="AA584">
        <v>22.348083161320531</v>
      </c>
      <c r="AB584">
        <v>1.6519168386794689</v>
      </c>
      <c r="AJ584">
        <v>544</v>
      </c>
      <c r="AK584">
        <v>27.146796819660231</v>
      </c>
      <c r="AL584">
        <v>-15.146796819660231</v>
      </c>
      <c r="AT584">
        <v>544</v>
      </c>
      <c r="AU584">
        <v>22.528541193395956</v>
      </c>
      <c r="AV584">
        <v>-10.528541193395956</v>
      </c>
      <c r="BD584" s="152">
        <v>31.279101150494338</v>
      </c>
      <c r="BE584" s="152">
        <v>29.076819994159997</v>
      </c>
    </row>
    <row r="585" spans="1:57" ht="14.25" customHeight="1">
      <c r="A585" s="134" t="s">
        <v>398</v>
      </c>
      <c r="B585" s="135">
        <v>30370</v>
      </c>
      <c r="C585" s="135">
        <v>5376000</v>
      </c>
      <c r="D585" s="145">
        <f t="shared" si="56"/>
        <v>8568640.7766990289</v>
      </c>
      <c r="E585" s="141">
        <f t="shared" si="57"/>
        <v>177.01679288771814</v>
      </c>
      <c r="F585" s="135">
        <v>31</v>
      </c>
      <c r="G585" s="135">
        <v>1.03</v>
      </c>
      <c r="H585" s="135">
        <v>8825700</v>
      </c>
      <c r="I585" s="134" t="s">
        <v>1815</v>
      </c>
      <c r="J585" s="138">
        <f t="shared" si="58"/>
        <v>1.03</v>
      </c>
      <c r="K585" s="140">
        <f t="shared" si="59"/>
        <v>8568640.7766990289</v>
      </c>
      <c r="L585" s="134" t="s">
        <v>2177</v>
      </c>
      <c r="M585" s="134" t="s">
        <v>7</v>
      </c>
      <c r="N585" s="137">
        <f t="shared" si="60"/>
        <v>8568640.7766990289</v>
      </c>
      <c r="P585">
        <v>544</v>
      </c>
      <c r="Q585">
        <v>22.171495698051427</v>
      </c>
      <c r="R585">
        <v>-10.171495698051427</v>
      </c>
      <c r="S585" s="70">
        <f t="shared" si="61"/>
        <v>-0.4587645252523655</v>
      </c>
      <c r="T585">
        <f t="shared" si="62"/>
        <v>12</v>
      </c>
      <c r="U585" s="134" t="s">
        <v>1234</v>
      </c>
      <c r="Z585">
        <v>543</v>
      </c>
      <c r="AA585">
        <v>48.990407933784368</v>
      </c>
      <c r="AB585">
        <v>87.009592066215632</v>
      </c>
      <c r="AJ585">
        <v>545</v>
      </c>
      <c r="AK585">
        <v>39.241052263855721</v>
      </c>
      <c r="AL585">
        <v>-15.241052263855721</v>
      </c>
      <c r="AT585">
        <v>545</v>
      </c>
      <c r="AU585">
        <v>24.394040718034617</v>
      </c>
      <c r="AV585">
        <v>-0.39404071803461704</v>
      </c>
      <c r="BD585" s="152">
        <v>5.6773992369297579</v>
      </c>
      <c r="BE585" s="152">
        <v>17.87751621916</v>
      </c>
    </row>
    <row r="586" spans="1:57" ht="14.25" customHeight="1">
      <c r="A586" s="134" t="s">
        <v>398</v>
      </c>
      <c r="B586" s="135">
        <v>21741</v>
      </c>
      <c r="C586" s="135">
        <v>2692800</v>
      </c>
      <c r="D586" s="145">
        <f t="shared" si="56"/>
        <v>2059302.3255813953</v>
      </c>
      <c r="E586" s="141">
        <f t="shared" si="57"/>
        <v>123.85814819925487</v>
      </c>
      <c r="F586" s="135">
        <v>23</v>
      </c>
      <c r="G586" s="135">
        <v>1.29</v>
      </c>
      <c r="H586" s="135">
        <v>2656500</v>
      </c>
      <c r="I586" s="134" t="s">
        <v>1815</v>
      </c>
      <c r="J586" s="138">
        <f t="shared" si="58"/>
        <v>1.29</v>
      </c>
      <c r="K586" s="140">
        <f t="shared" si="59"/>
        <v>2059302.3255813953</v>
      </c>
      <c r="L586" s="134" t="s">
        <v>1071</v>
      </c>
      <c r="M586" s="134" t="s">
        <v>28</v>
      </c>
      <c r="N586" s="137">
        <f t="shared" si="60"/>
        <v>2059302.3255813953</v>
      </c>
      <c r="P586">
        <v>545</v>
      </c>
      <c r="Q586">
        <v>30.210642926138984</v>
      </c>
      <c r="R586">
        <v>-6.2106429261389842</v>
      </c>
      <c r="S586" s="70">
        <f t="shared" si="61"/>
        <v>-0.20557797930097624</v>
      </c>
      <c r="T586">
        <f t="shared" si="62"/>
        <v>24</v>
      </c>
      <c r="U586" s="134" t="s">
        <v>2161</v>
      </c>
      <c r="Z586">
        <v>544</v>
      </c>
      <c r="AA586">
        <v>13.381740124091555</v>
      </c>
      <c r="AB586">
        <v>-1.3817401240915554</v>
      </c>
      <c r="AJ586">
        <v>546</v>
      </c>
      <c r="AK586">
        <v>52.796659865752318</v>
      </c>
      <c r="AL586">
        <v>-23.796659865752318</v>
      </c>
      <c r="AT586">
        <v>546</v>
      </c>
      <c r="AU586">
        <v>42.955432555174418</v>
      </c>
      <c r="AV586">
        <v>-13.955432555174418</v>
      </c>
      <c r="BD586" s="152">
        <v>8.9967469818206727</v>
      </c>
      <c r="BE586" s="152">
        <v>17.681656269519998</v>
      </c>
    </row>
    <row r="587" spans="1:57" ht="14.25" customHeight="1">
      <c r="A587" s="134" t="s">
        <v>398</v>
      </c>
      <c r="B587" s="135">
        <v>370816</v>
      </c>
      <c r="C587" s="135">
        <v>38141500</v>
      </c>
      <c r="D587" s="145">
        <f t="shared" si="56"/>
        <v>1561016.9491525423</v>
      </c>
      <c r="E587" s="141">
        <f t="shared" si="57"/>
        <v>102.85829090438385</v>
      </c>
      <c r="F587" s="135">
        <v>307</v>
      </c>
      <c r="G587" s="135">
        <v>11.8</v>
      </c>
      <c r="H587" s="135">
        <v>18420000</v>
      </c>
      <c r="I587" s="134" t="s">
        <v>1815</v>
      </c>
      <c r="J587" s="138">
        <f t="shared" si="58"/>
        <v>11.8</v>
      </c>
      <c r="K587" s="140">
        <f t="shared" si="59"/>
        <v>1561016.9491525423</v>
      </c>
      <c r="L587" s="134" t="s">
        <v>1374</v>
      </c>
      <c r="M587" s="134" t="s">
        <v>44</v>
      </c>
      <c r="N587" s="137">
        <f t="shared" si="60"/>
        <v>1561016.9491525423</v>
      </c>
      <c r="P587">
        <v>546</v>
      </c>
      <c r="Q587">
        <v>48.119333943664941</v>
      </c>
      <c r="R587">
        <v>-19.119333943664941</v>
      </c>
      <c r="S587" s="70">
        <f t="shared" si="61"/>
        <v>-0.39733164149879219</v>
      </c>
      <c r="T587">
        <f t="shared" si="62"/>
        <v>29</v>
      </c>
      <c r="U587" s="134" t="s">
        <v>2162</v>
      </c>
      <c r="Z587">
        <v>545</v>
      </c>
      <c r="AA587">
        <v>24.716897455874602</v>
      </c>
      <c r="AB587">
        <v>-0.71689745587460152</v>
      </c>
      <c r="AJ587">
        <v>547</v>
      </c>
      <c r="AK587">
        <v>25.783658364330698</v>
      </c>
      <c r="AL587">
        <v>-9.783658364330698</v>
      </c>
      <c r="AT587">
        <v>547</v>
      </c>
      <c r="AU587">
        <v>15.946743574776445</v>
      </c>
      <c r="AV587">
        <v>5.3256425223555226E-2</v>
      </c>
      <c r="BD587" s="152">
        <v>3.9530227320807954</v>
      </c>
      <c r="BE587" s="152">
        <v>15.079377492039999</v>
      </c>
    </row>
    <row r="588" spans="1:57" ht="14.25" customHeight="1">
      <c r="A588" s="134" t="s">
        <v>398</v>
      </c>
      <c r="B588" s="135">
        <v>11770</v>
      </c>
      <c r="C588" s="135">
        <v>2637275</v>
      </c>
      <c r="D588" s="145">
        <f t="shared" si="56"/>
        <v>578930.09517558245</v>
      </c>
      <c r="E588" s="141">
        <f t="shared" si="57"/>
        <v>224.06754460492778</v>
      </c>
      <c r="F588" s="135">
        <v>24</v>
      </c>
      <c r="G588" s="135">
        <v>0.60940000000000005</v>
      </c>
      <c r="H588" s="135">
        <v>352800</v>
      </c>
      <c r="I588" s="134" t="s">
        <v>1815</v>
      </c>
      <c r="J588" s="138">
        <f t="shared" si="58"/>
        <v>0.60940000000000005</v>
      </c>
      <c r="K588" s="140">
        <f t="shared" si="59"/>
        <v>578930.09517558245</v>
      </c>
      <c r="L588" s="134" t="s">
        <v>2178</v>
      </c>
      <c r="M588" s="134" t="s">
        <v>10</v>
      </c>
      <c r="N588" s="137">
        <f t="shared" si="60"/>
        <v>578930.09517558245</v>
      </c>
      <c r="P588">
        <v>547</v>
      </c>
      <c r="Q588">
        <v>17.823186217398508</v>
      </c>
      <c r="R588">
        <v>-1.8231862173985078</v>
      </c>
      <c r="S588" s="70">
        <f t="shared" si="61"/>
        <v>-0.10229294555755487</v>
      </c>
      <c r="T588">
        <f t="shared" si="62"/>
        <v>16</v>
      </c>
      <c r="U588" s="134" t="s">
        <v>1109</v>
      </c>
      <c r="Z588">
        <v>546</v>
      </c>
      <c r="AA588">
        <v>51.949640941997892</v>
      </c>
      <c r="AB588">
        <v>-22.949640941997892</v>
      </c>
      <c r="AJ588">
        <v>548</v>
      </c>
      <c r="AK588">
        <v>26.054592715700544</v>
      </c>
      <c r="AL588">
        <v>-20.054592715700544</v>
      </c>
      <c r="AT588">
        <v>548</v>
      </c>
      <c r="AU588">
        <v>17.504337147945257</v>
      </c>
      <c r="AV588">
        <v>-11.504337147945257</v>
      </c>
      <c r="BD588" s="152">
        <v>9.7362056378607278</v>
      </c>
      <c r="BE588" s="152">
        <v>19.234331834759999</v>
      </c>
    </row>
    <row r="589" spans="1:57" ht="14.25" customHeight="1">
      <c r="A589" s="134" t="s">
        <v>398</v>
      </c>
      <c r="B589" s="135">
        <v>21600</v>
      </c>
      <c r="C589" s="135">
        <v>1492600</v>
      </c>
      <c r="D589" s="145">
        <f t="shared" si="56"/>
        <v>3240000</v>
      </c>
      <c r="E589" s="141">
        <f t="shared" si="57"/>
        <v>69.101851851851848</v>
      </c>
      <c r="F589" s="135">
        <v>18</v>
      </c>
      <c r="G589" s="135">
        <v>0.35</v>
      </c>
      <c r="H589" s="135">
        <v>1134000</v>
      </c>
      <c r="I589" s="134" t="s">
        <v>1815</v>
      </c>
      <c r="J589" s="138">
        <f t="shared" si="58"/>
        <v>0.35</v>
      </c>
      <c r="K589" s="140">
        <f t="shared" si="59"/>
        <v>3240000</v>
      </c>
      <c r="L589" s="134" t="s">
        <v>2179</v>
      </c>
      <c r="M589" s="134" t="s">
        <v>32</v>
      </c>
      <c r="N589" s="137">
        <f t="shared" si="60"/>
        <v>3240000</v>
      </c>
      <c r="P589">
        <v>548</v>
      </c>
      <c r="Q589">
        <v>18.822190235112778</v>
      </c>
      <c r="R589">
        <v>-12.822190235112778</v>
      </c>
      <c r="S589" s="70">
        <f t="shared" si="61"/>
        <v>-0.68122732131316976</v>
      </c>
      <c r="T589">
        <f t="shared" si="62"/>
        <v>6</v>
      </c>
      <c r="U589" s="134" t="s">
        <v>2163</v>
      </c>
      <c r="Z589">
        <v>547</v>
      </c>
      <c r="AA589">
        <v>17.817173374249915</v>
      </c>
      <c r="AB589">
        <v>-1.817173374249915</v>
      </c>
      <c r="AJ589">
        <v>549</v>
      </c>
      <c r="AK589">
        <v>24.514076927208563</v>
      </c>
      <c r="AL589">
        <v>-13.514076927208563</v>
      </c>
      <c r="AT589">
        <v>549</v>
      </c>
      <c r="AU589">
        <v>16.710350334421673</v>
      </c>
      <c r="AV589">
        <v>-5.7103503344216726</v>
      </c>
      <c r="BD589" s="152">
        <v>25.531864151605241</v>
      </c>
      <c r="BE589" s="152">
        <v>36.629171750639998</v>
      </c>
    </row>
    <row r="590" spans="1:57" ht="14.25" customHeight="1">
      <c r="A590" s="134" t="s">
        <v>398</v>
      </c>
      <c r="B590" s="135">
        <v>3785</v>
      </c>
      <c r="C590" s="135">
        <v>1713600</v>
      </c>
      <c r="D590" s="145">
        <f t="shared" si="56"/>
        <v>73981.666208762181</v>
      </c>
      <c r="E590" s="141">
        <f t="shared" si="57"/>
        <v>452.73447820343461</v>
      </c>
      <c r="F590" s="135">
        <v>4</v>
      </c>
      <c r="G590" s="135">
        <v>378536</v>
      </c>
      <c r="H590" s="135">
        <v>642900</v>
      </c>
      <c r="I590" s="134" t="s">
        <v>1819</v>
      </c>
      <c r="J590" s="138">
        <f t="shared" si="58"/>
        <v>8.6899908172635438</v>
      </c>
      <c r="K590" s="140">
        <f t="shared" si="59"/>
        <v>73981.666208762181</v>
      </c>
      <c r="L590" s="134" t="s">
        <v>2180</v>
      </c>
      <c r="M590" s="134" t="s">
        <v>25</v>
      </c>
      <c r="N590" s="137">
        <f t="shared" si="60"/>
        <v>73981.666208762181</v>
      </c>
      <c r="P590">
        <v>549</v>
      </c>
      <c r="Q590">
        <v>17.497620037088083</v>
      </c>
      <c r="R590">
        <v>-6.4976200370880832</v>
      </c>
      <c r="S590" s="70">
        <f t="shared" si="61"/>
        <v>-0.37134307541915301</v>
      </c>
      <c r="T590">
        <f t="shared" si="62"/>
        <v>11</v>
      </c>
      <c r="U590" s="134" t="s">
        <v>1645</v>
      </c>
      <c r="Z590">
        <v>548</v>
      </c>
      <c r="AA590">
        <v>20.945978225651682</v>
      </c>
      <c r="AB590">
        <v>-14.945978225651682</v>
      </c>
      <c r="AJ590">
        <v>550</v>
      </c>
      <c r="AK590">
        <v>30.857327428655069</v>
      </c>
      <c r="AL590">
        <v>-6.8573274286550685</v>
      </c>
      <c r="AT590">
        <v>550</v>
      </c>
      <c r="AU590">
        <v>27.129887732161393</v>
      </c>
      <c r="AV590">
        <v>-3.1298877321613929</v>
      </c>
      <c r="BD590" s="152">
        <v>4.5805355638036751</v>
      </c>
      <c r="BE590" s="152">
        <v>17.223851757119998</v>
      </c>
    </row>
    <row r="591" spans="1:57" ht="14.25" customHeight="1">
      <c r="A591" s="134" t="s">
        <v>398</v>
      </c>
      <c r="B591" s="135">
        <v>2185</v>
      </c>
      <c r="C591" s="135">
        <v>49100</v>
      </c>
      <c r="D591" s="145">
        <f t="shared" si="56"/>
        <v>14396800</v>
      </c>
      <c r="E591" s="141">
        <f t="shared" si="57"/>
        <v>22.471395881006863</v>
      </c>
      <c r="F591" s="135">
        <v>49</v>
      </c>
      <c r="G591" s="135">
        <v>0.5</v>
      </c>
      <c r="H591" s="135">
        <v>7198400</v>
      </c>
      <c r="I591" s="134" t="s">
        <v>1815</v>
      </c>
      <c r="J591" s="138">
        <f t="shared" si="58"/>
        <v>0.5</v>
      </c>
      <c r="K591" s="140">
        <f t="shared" si="59"/>
        <v>14396800</v>
      </c>
      <c r="L591" s="134" t="s">
        <v>2181</v>
      </c>
      <c r="M591" s="134" t="s">
        <v>7</v>
      </c>
      <c r="N591" s="137">
        <f t="shared" si="60"/>
        <v>14396800</v>
      </c>
      <c r="P591">
        <v>550</v>
      </c>
      <c r="Q591">
        <v>26.814585219503261</v>
      </c>
      <c r="R591">
        <v>-2.814585219503261</v>
      </c>
      <c r="S591" s="70">
        <f t="shared" si="61"/>
        <v>-0.10496471216926029</v>
      </c>
      <c r="T591">
        <f t="shared" si="62"/>
        <v>24</v>
      </c>
      <c r="U591" s="134" t="s">
        <v>2164</v>
      </c>
      <c r="Z591">
        <v>549</v>
      </c>
      <c r="AA591">
        <v>18.407844830837654</v>
      </c>
      <c r="AB591">
        <v>-7.4078448308376537</v>
      </c>
      <c r="AJ591">
        <v>551</v>
      </c>
      <c r="AK591">
        <v>252.14761559414046</v>
      </c>
      <c r="AL591">
        <v>149.85238440585954</v>
      </c>
      <c r="AT591">
        <v>551</v>
      </c>
      <c r="AU591">
        <v>264.59352616600762</v>
      </c>
      <c r="AV591">
        <v>137.40647383399238</v>
      </c>
      <c r="BD591" s="152">
        <v>45.182977935869708</v>
      </c>
      <c r="BE591" s="152">
        <v>46.096102582999997</v>
      </c>
    </row>
    <row r="592" spans="1:57" ht="14.25" customHeight="1">
      <c r="A592" s="134" t="s">
        <v>398</v>
      </c>
      <c r="B592" s="135">
        <v>19674</v>
      </c>
      <c r="C592" s="135">
        <v>1940700</v>
      </c>
      <c r="D592" s="145">
        <f t="shared" si="56"/>
        <v>2863636.3636363638</v>
      </c>
      <c r="E592" s="141">
        <f t="shared" si="57"/>
        <v>98.642878926501979</v>
      </c>
      <c r="F592" s="135">
        <v>20</v>
      </c>
      <c r="G592" s="135">
        <v>0.44</v>
      </c>
      <c r="H592" s="135">
        <v>1260000</v>
      </c>
      <c r="I592" s="134" t="s">
        <v>1815</v>
      </c>
      <c r="J592" s="138">
        <f t="shared" si="58"/>
        <v>0.44</v>
      </c>
      <c r="K592" s="140">
        <f t="shared" si="59"/>
        <v>2863636.3636363638</v>
      </c>
      <c r="L592" s="134" t="s">
        <v>1430</v>
      </c>
      <c r="M592" s="134" t="s">
        <v>32</v>
      </c>
      <c r="N592" s="137">
        <f t="shared" si="60"/>
        <v>2863636.3636363638</v>
      </c>
      <c r="P592">
        <v>551</v>
      </c>
      <c r="Q592">
        <v>283.7571118715249</v>
      </c>
      <c r="R592">
        <v>118.2428881284751</v>
      </c>
      <c r="S592" s="70">
        <f t="shared" si="61"/>
        <v>0.41670458001423155</v>
      </c>
      <c r="T592">
        <f t="shared" si="62"/>
        <v>402</v>
      </c>
      <c r="U592" s="134" t="s">
        <v>1014</v>
      </c>
      <c r="Z592">
        <v>550</v>
      </c>
      <c r="AA592">
        <v>26.05697134150579</v>
      </c>
      <c r="AB592">
        <v>-2.0569713415057898</v>
      </c>
      <c r="AJ592">
        <v>552</v>
      </c>
      <c r="AK592">
        <v>22.230608347069584</v>
      </c>
      <c r="AL592">
        <v>-12.230608347069584</v>
      </c>
      <c r="AT592">
        <v>552</v>
      </c>
      <c r="AU592">
        <v>14.81118642575564</v>
      </c>
      <c r="AV592">
        <v>-4.8111864257556398</v>
      </c>
      <c r="BD592" s="152">
        <v>4.6175084966056783</v>
      </c>
      <c r="BE592" s="152">
        <v>17.13915917356</v>
      </c>
    </row>
    <row r="593" spans="1:57" ht="14.25" customHeight="1">
      <c r="A593" s="134" t="s">
        <v>398</v>
      </c>
      <c r="B593" s="135">
        <v>24288</v>
      </c>
      <c r="C593" s="135">
        <v>1621500</v>
      </c>
      <c r="D593" s="145">
        <f t="shared" si="56"/>
        <v>566045.11670361191</v>
      </c>
      <c r="E593" s="141">
        <f t="shared" si="57"/>
        <v>66.76136363636364</v>
      </c>
      <c r="F593" s="135">
        <v>27</v>
      </c>
      <c r="G593" s="135">
        <v>0.76690000000000003</v>
      </c>
      <c r="H593" s="135">
        <v>434100</v>
      </c>
      <c r="I593" s="134" t="s">
        <v>1815</v>
      </c>
      <c r="J593" s="138">
        <f t="shared" si="58"/>
        <v>0.76690000000000003</v>
      </c>
      <c r="K593" s="140">
        <f t="shared" si="59"/>
        <v>566045.11670361191</v>
      </c>
      <c r="L593" s="134" t="s">
        <v>1462</v>
      </c>
      <c r="M593" s="134" t="s">
        <v>27</v>
      </c>
      <c r="N593" s="137">
        <f t="shared" si="60"/>
        <v>566045.11670361191</v>
      </c>
      <c r="P593">
        <v>552</v>
      </c>
      <c r="Q593">
        <v>15.144043350424326</v>
      </c>
      <c r="R593">
        <v>-5.1440433504243259</v>
      </c>
      <c r="S593" s="70">
        <f t="shared" si="61"/>
        <v>-0.33967436776256937</v>
      </c>
      <c r="T593">
        <f t="shared" si="62"/>
        <v>10</v>
      </c>
      <c r="U593" s="134" t="s">
        <v>1434</v>
      </c>
      <c r="Z593">
        <v>551</v>
      </c>
      <c r="AA593">
        <v>290.02140232077278</v>
      </c>
      <c r="AB593">
        <v>111.97859767922722</v>
      </c>
      <c r="AJ593">
        <v>553</v>
      </c>
      <c r="AK593">
        <v>24.392156469092132</v>
      </c>
      <c r="AL593">
        <v>-14.392156469092132</v>
      </c>
      <c r="AT593">
        <v>553</v>
      </c>
      <c r="AU593">
        <v>17.119249437973632</v>
      </c>
      <c r="AV593">
        <v>-7.1192494379736324</v>
      </c>
      <c r="BD593" s="152">
        <v>5.9721556734346128</v>
      </c>
      <c r="BE593" s="152">
        <v>16.796884811439998</v>
      </c>
    </row>
    <row r="594" spans="1:57" ht="14.25" customHeight="1">
      <c r="A594" s="134" t="s">
        <v>398</v>
      </c>
      <c r="B594" s="135">
        <v>5587</v>
      </c>
      <c r="C594" s="135">
        <v>385100</v>
      </c>
      <c r="D594" s="145">
        <f t="shared" si="56"/>
        <v>1527272.7272727273</v>
      </c>
      <c r="E594" s="141">
        <f t="shared" si="57"/>
        <v>68.92786826561661</v>
      </c>
      <c r="F594" s="135">
        <v>10</v>
      </c>
      <c r="G594" s="135">
        <v>0.11</v>
      </c>
      <c r="H594" s="135">
        <v>168000</v>
      </c>
      <c r="I594" s="134" t="s">
        <v>1815</v>
      </c>
      <c r="J594" s="138">
        <f t="shared" si="58"/>
        <v>0.11</v>
      </c>
      <c r="K594" s="140">
        <f t="shared" si="59"/>
        <v>1527272.7272727273</v>
      </c>
      <c r="L594" s="134" t="s">
        <v>2182</v>
      </c>
      <c r="M594" s="134" t="s">
        <v>11</v>
      </c>
      <c r="N594" s="137">
        <f t="shared" si="60"/>
        <v>1527272.7272727273</v>
      </c>
      <c r="P594">
        <v>553</v>
      </c>
      <c r="Q594">
        <v>17.64764594842385</v>
      </c>
      <c r="R594">
        <v>-7.6476459484238504</v>
      </c>
      <c r="S594" s="70">
        <f t="shared" si="61"/>
        <v>-0.4333521859388208</v>
      </c>
      <c r="T594">
        <f t="shared" si="62"/>
        <v>10</v>
      </c>
      <c r="U594" s="134" t="s">
        <v>2165</v>
      </c>
      <c r="Z594">
        <v>552</v>
      </c>
      <c r="AA594">
        <v>12.911255772860983</v>
      </c>
      <c r="AB594">
        <v>-2.9112557728609829</v>
      </c>
      <c r="AJ594">
        <v>554</v>
      </c>
      <c r="AK594">
        <v>32.499866933834753</v>
      </c>
      <c r="AL594">
        <v>-3.4998669338347526</v>
      </c>
      <c r="AT594">
        <v>554</v>
      </c>
      <c r="AU594">
        <v>24.686346101296664</v>
      </c>
      <c r="AV594">
        <v>4.3136538987033362</v>
      </c>
      <c r="BD594" s="152">
        <v>14.776848809867104</v>
      </c>
      <c r="BE594" s="152">
        <v>20.974363138919998</v>
      </c>
    </row>
    <row r="595" spans="1:57" ht="14.25" customHeight="1">
      <c r="A595" s="134" t="s">
        <v>398</v>
      </c>
      <c r="B595" s="135">
        <v>5928</v>
      </c>
      <c r="C595" s="135">
        <v>1258100</v>
      </c>
      <c r="D595" s="145">
        <f t="shared" ref="D595:D658" si="63">K595</f>
        <v>865384.61538461538</v>
      </c>
      <c r="E595" s="141">
        <f t="shared" ref="E595:E658" si="64">C595/B595</f>
        <v>212.23009446693658</v>
      </c>
      <c r="F595" s="135">
        <v>10</v>
      </c>
      <c r="G595" s="135">
        <v>0.26</v>
      </c>
      <c r="H595" s="135">
        <v>225000</v>
      </c>
      <c r="I595" s="134" t="s">
        <v>1815</v>
      </c>
      <c r="J595" s="138">
        <f t="shared" ref="J595:J658" si="65">IF(I595="Acres",1,1/43560)*G595</f>
        <v>0.26</v>
      </c>
      <c r="K595" s="140">
        <f t="shared" ref="K595:K658" si="66">H595/J595</f>
        <v>865384.61538461538</v>
      </c>
      <c r="L595" s="134" t="s">
        <v>2183</v>
      </c>
      <c r="M595" s="134" t="s">
        <v>16</v>
      </c>
      <c r="N595" s="137">
        <f t="shared" si="60"/>
        <v>865384.61538461538</v>
      </c>
      <c r="P595">
        <v>554</v>
      </c>
      <c r="Q595">
        <v>26.449396259629744</v>
      </c>
      <c r="R595">
        <v>2.5506037403702564</v>
      </c>
      <c r="S595" s="70">
        <f t="shared" si="61"/>
        <v>9.6433344464020729E-2</v>
      </c>
      <c r="T595">
        <f t="shared" si="62"/>
        <v>29</v>
      </c>
      <c r="U595" s="134" t="s">
        <v>2166</v>
      </c>
      <c r="Z595">
        <v>553</v>
      </c>
      <c r="AA595">
        <v>21.292047308577313</v>
      </c>
      <c r="AB595">
        <v>-11.292047308577313</v>
      </c>
      <c r="AJ595">
        <v>555</v>
      </c>
      <c r="AK595">
        <v>348.4254073581871</v>
      </c>
      <c r="AL595">
        <v>-120.4254073581871</v>
      </c>
      <c r="AT595">
        <v>555</v>
      </c>
      <c r="AU595">
        <v>230.6614692314929</v>
      </c>
      <c r="AV595">
        <v>-2.6614692314929016</v>
      </c>
      <c r="BD595" s="152">
        <v>13.803228246081032</v>
      </c>
      <c r="BE595" s="152">
        <v>20.656225372359998</v>
      </c>
    </row>
    <row r="596" spans="1:57" ht="14.25" customHeight="1">
      <c r="A596" s="134" t="s">
        <v>398</v>
      </c>
      <c r="B596" s="135">
        <v>180048</v>
      </c>
      <c r="C596" s="135">
        <v>26591000</v>
      </c>
      <c r="D596" s="145">
        <f t="shared" si="63"/>
        <v>379030.13063193875</v>
      </c>
      <c r="E596" s="141">
        <f t="shared" si="64"/>
        <v>147.68839420598951</v>
      </c>
      <c r="F596" s="135">
        <v>128</v>
      </c>
      <c r="G596" s="135">
        <v>10.806528739999999</v>
      </c>
      <c r="H596" s="135">
        <v>4096000</v>
      </c>
      <c r="I596" s="134" t="s">
        <v>1815</v>
      </c>
      <c r="J596" s="138">
        <f t="shared" si="65"/>
        <v>10.806528739999999</v>
      </c>
      <c r="K596" s="140">
        <f t="shared" si="66"/>
        <v>379030.13063193875</v>
      </c>
      <c r="L596" s="134" t="s">
        <v>2184</v>
      </c>
      <c r="M596" s="134" t="s">
        <v>50</v>
      </c>
      <c r="N596" s="137">
        <f t="shared" ref="N596:N659" si="67">H596/(G596*IF(I596="Acres",1,1/43560))</f>
        <v>379030.13063193875</v>
      </c>
      <c r="P596">
        <v>555</v>
      </c>
      <c r="Q596">
        <v>321.39894707378994</v>
      </c>
      <c r="R596">
        <v>-93.398947073789941</v>
      </c>
      <c r="S596" s="70">
        <f t="shared" si="61"/>
        <v>-0.2906012851757927</v>
      </c>
      <c r="T596">
        <f t="shared" si="62"/>
        <v>228</v>
      </c>
      <c r="U596" s="134" t="s">
        <v>1123</v>
      </c>
      <c r="Z596">
        <v>554</v>
      </c>
      <c r="AA596">
        <v>24.280450837403546</v>
      </c>
      <c r="AB596">
        <v>4.7195491625964543</v>
      </c>
      <c r="AJ596">
        <v>556</v>
      </c>
      <c r="AK596">
        <v>34.473031014670454</v>
      </c>
      <c r="AL596">
        <v>19.526968985329546</v>
      </c>
      <c r="AT596">
        <v>556</v>
      </c>
      <c r="AU596">
        <v>40.175247084035988</v>
      </c>
      <c r="AV596">
        <v>13.824752915964012</v>
      </c>
      <c r="BD596" s="152">
        <v>10.907015176590814</v>
      </c>
      <c r="BE596" s="152">
        <v>23.375169021559998</v>
      </c>
    </row>
    <row r="597" spans="1:57" ht="14.25" customHeight="1">
      <c r="A597" s="134" t="s">
        <v>398</v>
      </c>
      <c r="B597" s="135">
        <v>8520</v>
      </c>
      <c r="C597" s="135">
        <v>817800</v>
      </c>
      <c r="D597" s="145">
        <f t="shared" si="63"/>
        <v>1574137.9310344828</v>
      </c>
      <c r="E597" s="141">
        <f t="shared" si="64"/>
        <v>95.985915492957744</v>
      </c>
      <c r="F597" s="135">
        <v>11</v>
      </c>
      <c r="G597" s="135">
        <v>0.28999999999999998</v>
      </c>
      <c r="H597" s="135">
        <v>456500</v>
      </c>
      <c r="I597" s="134" t="s">
        <v>1815</v>
      </c>
      <c r="J597" s="138">
        <f t="shared" si="65"/>
        <v>0.28999999999999998</v>
      </c>
      <c r="K597" s="140">
        <f t="shared" si="66"/>
        <v>1574137.9310344828</v>
      </c>
      <c r="L597" s="134" t="s">
        <v>1710</v>
      </c>
      <c r="M597" s="134" t="s">
        <v>13</v>
      </c>
      <c r="N597" s="137">
        <f t="shared" si="67"/>
        <v>1574137.9310344828</v>
      </c>
      <c r="P597">
        <v>556</v>
      </c>
      <c r="Q597">
        <v>35.964418771509543</v>
      </c>
      <c r="R597">
        <v>18.035581228490457</v>
      </c>
      <c r="S597" s="70">
        <f t="shared" si="61"/>
        <v>0.50148401794214359</v>
      </c>
      <c r="T597">
        <f t="shared" si="62"/>
        <v>54</v>
      </c>
      <c r="U597" s="134" t="s">
        <v>2167</v>
      </c>
      <c r="Z597">
        <v>555</v>
      </c>
      <c r="AA597">
        <v>324.15635363452498</v>
      </c>
      <c r="AB597">
        <v>-96.156353634524976</v>
      </c>
      <c r="AJ597">
        <v>557</v>
      </c>
      <c r="AK597">
        <v>132.53687282313797</v>
      </c>
      <c r="AL597">
        <v>-116.53687282313797</v>
      </c>
      <c r="AT597">
        <v>557</v>
      </c>
      <c r="AU597">
        <v>138.65342335454102</v>
      </c>
      <c r="AV597">
        <v>-122.65342335454102</v>
      </c>
      <c r="BD597" s="152">
        <v>62.712256187663684</v>
      </c>
      <c r="BE597" s="152">
        <v>62.422147867479993</v>
      </c>
    </row>
    <row r="598" spans="1:57" ht="14.25" customHeight="1">
      <c r="A598" s="134" t="s">
        <v>398</v>
      </c>
      <c r="B598" s="135">
        <v>8503</v>
      </c>
      <c r="C598" s="135">
        <v>1407700</v>
      </c>
      <c r="D598" s="145">
        <f t="shared" si="63"/>
        <v>1434782.6086956521</v>
      </c>
      <c r="E598" s="141">
        <f t="shared" si="64"/>
        <v>165.55333411737033</v>
      </c>
      <c r="F598" s="135">
        <v>12</v>
      </c>
      <c r="G598" s="135">
        <v>0.46</v>
      </c>
      <c r="H598" s="135">
        <v>660000</v>
      </c>
      <c r="I598" s="134" t="s">
        <v>1815</v>
      </c>
      <c r="J598" s="138">
        <f t="shared" si="65"/>
        <v>0.46</v>
      </c>
      <c r="K598" s="140">
        <f t="shared" si="66"/>
        <v>1434782.6086956521</v>
      </c>
      <c r="L598" s="134" t="s">
        <v>2185</v>
      </c>
      <c r="M598" s="134" t="s">
        <v>44</v>
      </c>
      <c r="N598" s="137">
        <f t="shared" si="67"/>
        <v>1434782.6086956521</v>
      </c>
      <c r="P598">
        <v>557</v>
      </c>
      <c r="Q598">
        <v>146.17919106535538</v>
      </c>
      <c r="R598">
        <v>-130.17919106535538</v>
      </c>
      <c r="S598" s="70">
        <f t="shared" si="61"/>
        <v>-0.89054529660896431</v>
      </c>
      <c r="T598">
        <f t="shared" si="62"/>
        <v>16</v>
      </c>
      <c r="U598" s="134" t="s">
        <v>1145</v>
      </c>
      <c r="Z598">
        <v>556</v>
      </c>
      <c r="AA598">
        <v>39.776540576730405</v>
      </c>
      <c r="AB598">
        <v>14.223459423269595</v>
      </c>
      <c r="AJ598">
        <v>558</v>
      </c>
      <c r="AK598">
        <v>169.55962860290333</v>
      </c>
      <c r="AL598">
        <v>-73.559628602903331</v>
      </c>
      <c r="AT598">
        <v>558</v>
      </c>
      <c r="AU598">
        <v>90.277703507209949</v>
      </c>
      <c r="AV598">
        <v>5.7222964927900506</v>
      </c>
      <c r="BD598" s="152">
        <v>25.234026637366885</v>
      </c>
      <c r="BE598" s="152">
        <v>31.153396474799997</v>
      </c>
    </row>
    <row r="599" spans="1:57" ht="14.25" customHeight="1">
      <c r="A599" s="134" t="s">
        <v>398</v>
      </c>
      <c r="B599" s="135">
        <v>7779</v>
      </c>
      <c r="C599" s="135">
        <v>804500</v>
      </c>
      <c r="D599" s="145">
        <f t="shared" si="63"/>
        <v>4527272.7272727275</v>
      </c>
      <c r="E599" s="141">
        <f t="shared" si="64"/>
        <v>103.41946265586836</v>
      </c>
      <c r="F599" s="135">
        <v>12</v>
      </c>
      <c r="G599" s="135">
        <v>0.11</v>
      </c>
      <c r="H599" s="135">
        <v>498000</v>
      </c>
      <c r="I599" s="134" t="s">
        <v>1815</v>
      </c>
      <c r="J599" s="138">
        <f t="shared" si="65"/>
        <v>0.11</v>
      </c>
      <c r="K599" s="140">
        <f t="shared" si="66"/>
        <v>4527272.7272727275</v>
      </c>
      <c r="L599" s="134" t="s">
        <v>1697</v>
      </c>
      <c r="M599" s="134" t="s">
        <v>13</v>
      </c>
      <c r="N599" s="137">
        <f t="shared" si="67"/>
        <v>4527272.7272727275</v>
      </c>
      <c r="P599">
        <v>558</v>
      </c>
      <c r="Q599">
        <v>141.56837775771757</v>
      </c>
      <c r="R599">
        <v>-45.56837775771757</v>
      </c>
      <c r="S599" s="70">
        <f t="shared" si="61"/>
        <v>-0.32188246047223934</v>
      </c>
      <c r="T599">
        <f t="shared" si="62"/>
        <v>96</v>
      </c>
      <c r="U599" s="134" t="s">
        <v>2168</v>
      </c>
      <c r="Z599">
        <v>557</v>
      </c>
      <c r="AA599">
        <v>148.96377057373482</v>
      </c>
      <c r="AB599">
        <v>-132.96377057373482</v>
      </c>
      <c r="AJ599">
        <v>559</v>
      </c>
      <c r="AK599">
        <v>26.018185912235218</v>
      </c>
      <c r="AL599">
        <v>-13.018185912235218</v>
      </c>
      <c r="AT599">
        <v>559</v>
      </c>
      <c r="AU599">
        <v>16.843365705456648</v>
      </c>
      <c r="AV599">
        <v>-3.8433657054566481</v>
      </c>
      <c r="BD599" s="152">
        <v>23.724298547951772</v>
      </c>
      <c r="BE599" s="152">
        <v>30.233053289200001</v>
      </c>
    </row>
    <row r="600" spans="1:57" ht="14.25" customHeight="1">
      <c r="A600" s="134" t="s">
        <v>398</v>
      </c>
      <c r="B600" s="135">
        <v>144648</v>
      </c>
      <c r="C600" s="135">
        <v>18750500</v>
      </c>
      <c r="D600" s="145">
        <f t="shared" si="63"/>
        <v>525765.76576576568</v>
      </c>
      <c r="E600" s="141">
        <f t="shared" si="64"/>
        <v>129.62847740722304</v>
      </c>
      <c r="F600" s="135">
        <v>257</v>
      </c>
      <c r="G600" s="135">
        <v>2.2200000000000002</v>
      </c>
      <c r="H600" s="135">
        <v>1167200</v>
      </c>
      <c r="I600" s="134" t="s">
        <v>1815</v>
      </c>
      <c r="J600" s="138">
        <f t="shared" si="65"/>
        <v>2.2200000000000002</v>
      </c>
      <c r="K600" s="140">
        <f t="shared" si="66"/>
        <v>525765.76576576568</v>
      </c>
      <c r="L600" s="134" t="s">
        <v>1460</v>
      </c>
      <c r="M600" s="134" t="s">
        <v>27</v>
      </c>
      <c r="N600" s="137">
        <f t="shared" si="67"/>
        <v>525765.76576576568</v>
      </c>
      <c r="P600">
        <v>559</v>
      </c>
      <c r="Q600">
        <v>18.443934656479037</v>
      </c>
      <c r="R600">
        <v>-5.443934656479037</v>
      </c>
      <c r="S600" s="70">
        <f t="shared" si="61"/>
        <v>-0.29516124177802139</v>
      </c>
      <c r="T600">
        <f t="shared" si="62"/>
        <v>13</v>
      </c>
      <c r="U600" s="134" t="s">
        <v>2169</v>
      </c>
      <c r="Z600">
        <v>558</v>
      </c>
      <c r="AA600">
        <v>137.36534025497824</v>
      </c>
      <c r="AB600">
        <v>-41.365340254978236</v>
      </c>
      <c r="AJ600">
        <v>560</v>
      </c>
      <c r="AK600">
        <v>46.973264650996697</v>
      </c>
      <c r="AL600">
        <v>-15.973264650996697</v>
      </c>
      <c r="AT600">
        <v>560</v>
      </c>
      <c r="AU600">
        <v>39.60623688571971</v>
      </c>
      <c r="AV600">
        <v>-8.60623688571971</v>
      </c>
      <c r="BD600" s="152">
        <v>8.1771803047096103</v>
      </c>
      <c r="BE600" s="152">
        <v>16.579230937079998</v>
      </c>
    </row>
    <row r="601" spans="1:57" ht="14.25" customHeight="1">
      <c r="A601" s="134" t="s">
        <v>398</v>
      </c>
      <c r="B601" s="135">
        <v>164176</v>
      </c>
      <c r="C601" s="135">
        <v>15963500</v>
      </c>
      <c r="D601" s="145">
        <f t="shared" si="63"/>
        <v>2506928.4064665125</v>
      </c>
      <c r="E601" s="141">
        <f t="shared" si="64"/>
        <v>97.234065880518472</v>
      </c>
      <c r="F601" s="135">
        <v>175</v>
      </c>
      <c r="G601" s="135">
        <v>4.33</v>
      </c>
      <c r="H601" s="135">
        <v>10855000</v>
      </c>
      <c r="I601" s="134" t="s">
        <v>1815</v>
      </c>
      <c r="J601" s="138">
        <f t="shared" si="65"/>
        <v>4.33</v>
      </c>
      <c r="K601" s="140">
        <f t="shared" si="66"/>
        <v>2506928.4064665125</v>
      </c>
      <c r="L601" s="134" t="s">
        <v>2186</v>
      </c>
      <c r="M601" s="134" t="s">
        <v>46</v>
      </c>
      <c r="N601" s="137">
        <f t="shared" si="67"/>
        <v>2506928.4064665125</v>
      </c>
      <c r="P601">
        <v>560</v>
      </c>
      <c r="Q601">
        <v>42.924349241529072</v>
      </c>
      <c r="R601">
        <v>-11.924349241529072</v>
      </c>
      <c r="S601" s="70">
        <f t="shared" si="61"/>
        <v>-0.27779918512992458</v>
      </c>
      <c r="T601">
        <f t="shared" si="62"/>
        <v>31</v>
      </c>
      <c r="U601" s="134" t="s">
        <v>1192</v>
      </c>
      <c r="Z601">
        <v>559</v>
      </c>
      <c r="AA601">
        <v>19.339377178837594</v>
      </c>
      <c r="AB601">
        <v>-6.3393771788375943</v>
      </c>
      <c r="AJ601">
        <v>561</v>
      </c>
      <c r="AK601">
        <v>26.738701952909402</v>
      </c>
      <c r="AL601">
        <v>-10.738701952909402</v>
      </c>
      <c r="AT601">
        <v>561</v>
      </c>
      <c r="AU601">
        <v>19.032371749772967</v>
      </c>
      <c r="AV601">
        <v>-3.0323717497729668</v>
      </c>
      <c r="BD601" s="152">
        <v>5.0529674829403772</v>
      </c>
      <c r="BE601" s="152">
        <v>18.287096585560001</v>
      </c>
    </row>
    <row r="602" spans="1:57" ht="14.25" customHeight="1">
      <c r="A602" s="134" t="s">
        <v>398</v>
      </c>
      <c r="B602" s="135">
        <v>28640</v>
      </c>
      <c r="C602" s="135">
        <v>6871900</v>
      </c>
      <c r="D602" s="145">
        <f t="shared" si="63"/>
        <v>4055681.8181818184</v>
      </c>
      <c r="E602" s="141">
        <f t="shared" si="64"/>
        <v>239.94064245810057</v>
      </c>
      <c r="F602" s="135">
        <v>43</v>
      </c>
      <c r="G602" s="135">
        <v>0.88</v>
      </c>
      <c r="H602" s="135">
        <v>3569000</v>
      </c>
      <c r="I602" s="134" t="s">
        <v>1815</v>
      </c>
      <c r="J602" s="138">
        <f t="shared" si="65"/>
        <v>0.88</v>
      </c>
      <c r="K602" s="140">
        <f t="shared" si="66"/>
        <v>4055681.8181818184</v>
      </c>
      <c r="L602" s="134" t="s">
        <v>2187</v>
      </c>
      <c r="M602" s="134" t="s">
        <v>13</v>
      </c>
      <c r="N602" s="137">
        <f t="shared" si="67"/>
        <v>4055681.8181818184</v>
      </c>
      <c r="P602">
        <v>561</v>
      </c>
      <c r="Q602">
        <v>20.045435065024751</v>
      </c>
      <c r="R602">
        <v>-4.0454350650247513</v>
      </c>
      <c r="S602" s="70">
        <f t="shared" si="61"/>
        <v>-0.20181328326882866</v>
      </c>
      <c r="T602">
        <f t="shared" si="62"/>
        <v>16</v>
      </c>
      <c r="U602" s="134" t="s">
        <v>2170</v>
      </c>
      <c r="Z602">
        <v>560</v>
      </c>
      <c r="AA602">
        <v>9.8262797636661503</v>
      </c>
      <c r="AB602">
        <v>21.17372023633385</v>
      </c>
      <c r="AJ602">
        <v>562</v>
      </c>
      <c r="AK602">
        <v>25.696028035059513</v>
      </c>
      <c r="AL602">
        <v>-6.6960280350595127</v>
      </c>
      <c r="AT602">
        <v>562</v>
      </c>
      <c r="AU602">
        <v>19.07999453693364</v>
      </c>
      <c r="AV602">
        <v>-7.9994536933639893E-2</v>
      </c>
      <c r="BD602" s="152">
        <v>6.8769655011725135</v>
      </c>
      <c r="BE602" s="152">
        <v>17.339540810719999</v>
      </c>
    </row>
    <row r="603" spans="1:57" ht="14.25" customHeight="1">
      <c r="A603" s="134" t="s">
        <v>398</v>
      </c>
      <c r="B603" s="135">
        <v>1893</v>
      </c>
      <c r="C603" s="135">
        <v>943700</v>
      </c>
      <c r="D603" s="145">
        <f t="shared" si="63"/>
        <v>1481777.7777777778</v>
      </c>
      <c r="E603" s="141">
        <f t="shared" si="64"/>
        <v>498.52086634970948</v>
      </c>
      <c r="F603" s="135">
        <v>15</v>
      </c>
      <c r="G603" s="135">
        <v>0.22500000000000001</v>
      </c>
      <c r="H603" s="135">
        <v>333400</v>
      </c>
      <c r="I603" s="134" t="s">
        <v>1815</v>
      </c>
      <c r="J603" s="138">
        <f t="shared" si="65"/>
        <v>0.22500000000000001</v>
      </c>
      <c r="K603" s="140">
        <f t="shared" si="66"/>
        <v>1481777.7777777778</v>
      </c>
      <c r="L603" s="134" t="s">
        <v>1878</v>
      </c>
      <c r="M603" s="134" t="s">
        <v>37</v>
      </c>
      <c r="N603" s="137">
        <f t="shared" si="67"/>
        <v>1481777.7777777778</v>
      </c>
      <c r="P603">
        <v>562</v>
      </c>
      <c r="Q603">
        <v>19.464977483938608</v>
      </c>
      <c r="R603">
        <v>-0.46497748393860761</v>
      </c>
      <c r="S603" s="70">
        <f t="shared" si="61"/>
        <v>-2.3887902481381271E-2</v>
      </c>
      <c r="T603">
        <f t="shared" si="62"/>
        <v>19</v>
      </c>
      <c r="U603" s="134" t="s">
        <v>2171</v>
      </c>
      <c r="Z603">
        <v>561</v>
      </c>
      <c r="AA603">
        <v>19.411424095904692</v>
      </c>
      <c r="AB603">
        <v>-3.4114240959046924</v>
      </c>
      <c r="AJ603">
        <v>563</v>
      </c>
      <c r="AK603">
        <v>37.882570492690355</v>
      </c>
      <c r="AL603">
        <v>58.117429507309645</v>
      </c>
      <c r="AT603">
        <v>563</v>
      </c>
      <c r="AU603">
        <v>170.36034661310026</v>
      </c>
      <c r="AV603">
        <v>-74.360346613100262</v>
      </c>
      <c r="BD603" s="152">
        <v>29.594778656180878</v>
      </c>
      <c r="BE603" s="152">
        <v>34.360245617479997</v>
      </c>
    </row>
    <row r="604" spans="1:57" ht="14.25" customHeight="1">
      <c r="A604" s="134" t="s">
        <v>398</v>
      </c>
      <c r="B604" s="135">
        <v>206989</v>
      </c>
      <c r="C604" s="135">
        <v>19690400</v>
      </c>
      <c r="D604" s="145">
        <f t="shared" si="63"/>
        <v>9048000</v>
      </c>
      <c r="E604" s="141">
        <f t="shared" si="64"/>
        <v>95.127760412389065</v>
      </c>
      <c r="F604" s="135">
        <v>174</v>
      </c>
      <c r="G604" s="135">
        <v>1</v>
      </c>
      <c r="H604" s="135">
        <v>9048000</v>
      </c>
      <c r="I604" s="134" t="s">
        <v>1815</v>
      </c>
      <c r="J604" s="138">
        <f t="shared" si="65"/>
        <v>1</v>
      </c>
      <c r="K604" s="140">
        <f t="shared" si="66"/>
        <v>9048000</v>
      </c>
      <c r="L604" s="134" t="s">
        <v>2188</v>
      </c>
      <c r="M604" s="134" t="s">
        <v>72</v>
      </c>
      <c r="N604" s="137">
        <f t="shared" si="67"/>
        <v>9048000</v>
      </c>
      <c r="P604">
        <v>563</v>
      </c>
      <c r="Q604">
        <v>108.27908644694467</v>
      </c>
      <c r="R604">
        <v>-12.279086446944675</v>
      </c>
      <c r="S604" s="70">
        <f t="shared" si="61"/>
        <v>-0.11340219842879137</v>
      </c>
      <c r="T604">
        <f t="shared" si="62"/>
        <v>96</v>
      </c>
      <c r="U604" s="134" t="s">
        <v>2172</v>
      </c>
      <c r="Z604">
        <v>562</v>
      </c>
      <c r="AA604">
        <v>19.86990308480221</v>
      </c>
      <c r="AB604">
        <v>-0.86990308480221046</v>
      </c>
      <c r="AJ604">
        <v>564</v>
      </c>
      <c r="AK604">
        <v>24.072961936384534</v>
      </c>
      <c r="AL604">
        <v>-23.072961936384534</v>
      </c>
      <c r="AT604">
        <v>564</v>
      </c>
      <c r="AU604">
        <v>24.592742692049828</v>
      </c>
      <c r="AV604">
        <v>-23.592742692049828</v>
      </c>
      <c r="BD604" s="152">
        <v>56.673343830003233</v>
      </c>
      <c r="BE604" s="152">
        <v>73.792788825800002</v>
      </c>
    </row>
    <row r="605" spans="1:57" ht="14.25" customHeight="1">
      <c r="A605" s="134" t="s">
        <v>398</v>
      </c>
      <c r="B605" s="135">
        <v>13440</v>
      </c>
      <c r="C605" s="135">
        <v>1161200</v>
      </c>
      <c r="D605" s="145">
        <f t="shared" si="63"/>
        <v>3130434.7826086953</v>
      </c>
      <c r="E605" s="141">
        <f t="shared" si="64"/>
        <v>86.398809523809518</v>
      </c>
      <c r="F605" s="135">
        <v>24</v>
      </c>
      <c r="G605" s="135">
        <v>0.46</v>
      </c>
      <c r="H605" s="135">
        <v>1440000</v>
      </c>
      <c r="I605" s="134" t="s">
        <v>1815</v>
      </c>
      <c r="J605" s="138">
        <f t="shared" si="65"/>
        <v>0.46</v>
      </c>
      <c r="K605" s="140">
        <f t="shared" si="66"/>
        <v>3130434.7826086953</v>
      </c>
      <c r="L605" s="134" t="s">
        <v>1328</v>
      </c>
      <c r="M605" s="134" t="s">
        <v>77</v>
      </c>
      <c r="N605" s="137">
        <f t="shared" si="67"/>
        <v>3130434.7826086953</v>
      </c>
      <c r="P605">
        <v>564</v>
      </c>
      <c r="Q605">
        <v>21.499625290887685</v>
      </c>
      <c r="R605">
        <v>-20.499625290887685</v>
      </c>
      <c r="S605" s="70">
        <f t="shared" si="61"/>
        <v>-0.95348756145885782</v>
      </c>
      <c r="T605">
        <f t="shared" si="62"/>
        <v>1</v>
      </c>
      <c r="U605" s="134" t="s">
        <v>2173</v>
      </c>
      <c r="Z605">
        <v>563</v>
      </c>
      <c r="AA605">
        <v>76.929948873996693</v>
      </c>
      <c r="AB605">
        <v>19.070051126003307</v>
      </c>
      <c r="AJ605">
        <v>565</v>
      </c>
      <c r="AK605">
        <v>22.419839058104461</v>
      </c>
      <c r="AL605">
        <v>-12.419839058104461</v>
      </c>
      <c r="AT605">
        <v>565</v>
      </c>
      <c r="AU605">
        <v>16.501795369959428</v>
      </c>
      <c r="AV605">
        <v>-6.501795369959428</v>
      </c>
      <c r="BD605" s="152">
        <v>4.2056711062278138</v>
      </c>
      <c r="BE605" s="152">
        <v>17.162603559680001</v>
      </c>
    </row>
    <row r="606" spans="1:57" ht="14.25" customHeight="1">
      <c r="A606" s="134" t="s">
        <v>398</v>
      </c>
      <c r="B606" s="135">
        <v>21770</v>
      </c>
      <c r="C606" s="135">
        <v>5707300</v>
      </c>
      <c r="D606" s="145">
        <f t="shared" si="63"/>
        <v>48140000</v>
      </c>
      <c r="E606" s="141">
        <f t="shared" si="64"/>
        <v>262.16352779053744</v>
      </c>
      <c r="F606" s="135">
        <v>31</v>
      </c>
      <c r="G606" s="135">
        <v>0.11</v>
      </c>
      <c r="H606" s="135">
        <v>5295400</v>
      </c>
      <c r="I606" s="134" t="s">
        <v>1815</v>
      </c>
      <c r="J606" s="138">
        <f t="shared" si="65"/>
        <v>0.11</v>
      </c>
      <c r="K606" s="140">
        <f t="shared" si="66"/>
        <v>48140000</v>
      </c>
      <c r="L606" s="134" t="s">
        <v>1223</v>
      </c>
      <c r="M606" s="134" t="s">
        <v>7</v>
      </c>
      <c r="N606" s="137">
        <f t="shared" si="67"/>
        <v>48140000</v>
      </c>
      <c r="P606">
        <v>565</v>
      </c>
      <c r="Q606">
        <v>16.167408314092782</v>
      </c>
      <c r="R606">
        <v>-6.167408314092782</v>
      </c>
      <c r="S606" s="70">
        <f t="shared" si="61"/>
        <v>-0.38147167401696563</v>
      </c>
      <c r="T606">
        <f t="shared" si="62"/>
        <v>10</v>
      </c>
      <c r="U606" s="134" t="s">
        <v>2174</v>
      </c>
      <c r="Z606">
        <v>564</v>
      </c>
      <c r="AA606">
        <v>25.061195473879796</v>
      </c>
      <c r="AB606">
        <v>-24.061195473879796</v>
      </c>
      <c r="AJ606">
        <v>566</v>
      </c>
      <c r="AK606">
        <v>20.778146222772804</v>
      </c>
      <c r="AL606">
        <v>-10.778146222772804</v>
      </c>
      <c r="AT606">
        <v>566</v>
      </c>
      <c r="AU606">
        <v>16.991160562162175</v>
      </c>
      <c r="AV606">
        <v>-6.9911605621621753</v>
      </c>
      <c r="BD606" s="152">
        <v>32.992180370320462</v>
      </c>
      <c r="BE606" s="152">
        <v>36.293291090759993</v>
      </c>
    </row>
    <row r="607" spans="1:57" ht="14.25" customHeight="1">
      <c r="A607" s="134" t="s">
        <v>398</v>
      </c>
      <c r="B607" s="135">
        <v>23040</v>
      </c>
      <c r="C607" s="135">
        <v>1681800</v>
      </c>
      <c r="D607" s="145">
        <f t="shared" si="63"/>
        <v>4320000</v>
      </c>
      <c r="E607" s="141">
        <f t="shared" si="64"/>
        <v>72.994791666666671</v>
      </c>
      <c r="F607" s="135">
        <v>24</v>
      </c>
      <c r="G607" s="135">
        <v>0.35</v>
      </c>
      <c r="H607" s="135">
        <v>1512000</v>
      </c>
      <c r="I607" s="134" t="s">
        <v>1815</v>
      </c>
      <c r="J607" s="138">
        <f t="shared" si="65"/>
        <v>0.35</v>
      </c>
      <c r="K607" s="140">
        <f t="shared" si="66"/>
        <v>4320000</v>
      </c>
      <c r="L607" s="134" t="s">
        <v>2189</v>
      </c>
      <c r="M607" s="134" t="s">
        <v>32</v>
      </c>
      <c r="N607" s="137">
        <f t="shared" si="67"/>
        <v>4320000</v>
      </c>
      <c r="P607">
        <v>566</v>
      </c>
      <c r="Q607">
        <v>15.477346547591736</v>
      </c>
      <c r="R607">
        <v>-5.4773465475917362</v>
      </c>
      <c r="S607" s="70">
        <f t="shared" si="61"/>
        <v>-0.35389441793199411</v>
      </c>
      <c r="T607">
        <f t="shared" si="62"/>
        <v>10</v>
      </c>
      <c r="U607" s="134" t="s">
        <v>2175</v>
      </c>
      <c r="Z607">
        <v>565</v>
      </c>
      <c r="AA607">
        <v>20.14846343665608</v>
      </c>
      <c r="AB607">
        <v>-10.14846343665608</v>
      </c>
      <c r="AJ607">
        <v>567</v>
      </c>
      <c r="AK607">
        <v>57.510494244663604</v>
      </c>
      <c r="AL607">
        <v>12.489505755336396</v>
      </c>
      <c r="AT607">
        <v>567</v>
      </c>
      <c r="AU607">
        <v>62.80346072818957</v>
      </c>
      <c r="AV607">
        <v>7.1965392718104297</v>
      </c>
      <c r="BD607" s="152">
        <v>11.088798762867329</v>
      </c>
      <c r="BE607" s="152">
        <v>24.49771190984</v>
      </c>
    </row>
    <row r="608" spans="1:57" ht="14.25" customHeight="1">
      <c r="A608" s="134" t="s">
        <v>398</v>
      </c>
      <c r="B608" s="135">
        <v>18587</v>
      </c>
      <c r="C608" s="135">
        <v>1978500</v>
      </c>
      <c r="D608" s="145">
        <f t="shared" si="63"/>
        <v>8275862.0689655179</v>
      </c>
      <c r="E608" s="141">
        <f t="shared" si="64"/>
        <v>106.44536504008178</v>
      </c>
      <c r="F608" s="135">
        <v>18</v>
      </c>
      <c r="G608" s="135">
        <v>0.12759999999999999</v>
      </c>
      <c r="H608" s="135">
        <v>1056000</v>
      </c>
      <c r="I608" s="134" t="s">
        <v>1815</v>
      </c>
      <c r="J608" s="138">
        <f t="shared" si="65"/>
        <v>0.12759999999999999</v>
      </c>
      <c r="K608" s="140">
        <f t="shared" si="66"/>
        <v>8275862.0689655179</v>
      </c>
      <c r="L608" s="134" t="s">
        <v>1740</v>
      </c>
      <c r="M608" s="134" t="s">
        <v>41</v>
      </c>
      <c r="N608" s="137">
        <f t="shared" si="67"/>
        <v>8275862.0689655179</v>
      </c>
      <c r="P608">
        <v>567</v>
      </c>
      <c r="Q608">
        <v>61.582733405876468</v>
      </c>
      <c r="R608">
        <v>8.4172665941235323</v>
      </c>
      <c r="S608" s="70">
        <f t="shared" si="61"/>
        <v>0.1366822505043325</v>
      </c>
      <c r="T608">
        <f t="shared" si="62"/>
        <v>70</v>
      </c>
      <c r="U608" s="134" t="s">
        <v>2176</v>
      </c>
      <c r="Z608">
        <v>566</v>
      </c>
      <c r="AA608">
        <v>19.699079182786509</v>
      </c>
      <c r="AB608">
        <v>-9.6990791827865088</v>
      </c>
      <c r="AJ608">
        <v>568</v>
      </c>
      <c r="AK608">
        <v>42.689961889809055</v>
      </c>
      <c r="AL608">
        <v>-11.689961889809055</v>
      </c>
      <c r="AT608">
        <v>568</v>
      </c>
      <c r="AU608">
        <v>34.724901201751024</v>
      </c>
      <c r="AV608">
        <v>-3.7249012017510239</v>
      </c>
      <c r="BD608" s="152">
        <v>4.8465352747958619</v>
      </c>
      <c r="BE608" s="152">
        <v>19.008890184359998</v>
      </c>
    </row>
    <row r="609" spans="1:57" ht="14.25" customHeight="1">
      <c r="A609" s="134" t="s">
        <v>398</v>
      </c>
      <c r="B609" s="135">
        <v>47492</v>
      </c>
      <c r="C609" s="135">
        <v>9411300</v>
      </c>
      <c r="D609" s="145">
        <f t="shared" si="63"/>
        <v>35777222.222222224</v>
      </c>
      <c r="E609" s="141">
        <f t="shared" si="64"/>
        <v>198.16600690642633</v>
      </c>
      <c r="F609" s="135">
        <v>58</v>
      </c>
      <c r="G609" s="135">
        <v>0.36</v>
      </c>
      <c r="H609" s="135">
        <v>12879800</v>
      </c>
      <c r="I609" s="134" t="s">
        <v>1815</v>
      </c>
      <c r="J609" s="138">
        <f t="shared" si="65"/>
        <v>0.36</v>
      </c>
      <c r="K609" s="140">
        <f t="shared" si="66"/>
        <v>35777222.222222224</v>
      </c>
      <c r="L609" s="134" t="s">
        <v>2190</v>
      </c>
      <c r="M609" s="134" t="s">
        <v>7</v>
      </c>
      <c r="N609" s="137">
        <f t="shared" si="67"/>
        <v>35777222.222222224</v>
      </c>
      <c r="P609">
        <v>568</v>
      </c>
      <c r="Q609">
        <v>37.79699962653806</v>
      </c>
      <c r="R609">
        <v>-6.7969996265380601</v>
      </c>
      <c r="S609" s="70">
        <f t="shared" si="61"/>
        <v>-0.17982907886068675</v>
      </c>
      <c r="T609">
        <f t="shared" si="62"/>
        <v>31</v>
      </c>
      <c r="U609" s="134" t="s">
        <v>2177</v>
      </c>
      <c r="Z609">
        <v>567</v>
      </c>
      <c r="AA609">
        <v>56.647611919301703</v>
      </c>
      <c r="AB609">
        <v>13.352388080698297</v>
      </c>
      <c r="AJ609">
        <v>569</v>
      </c>
      <c r="AK609">
        <v>31.331039208628283</v>
      </c>
      <c r="AL609">
        <v>-8.3310392086282832</v>
      </c>
      <c r="AT609">
        <v>569</v>
      </c>
      <c r="AU609">
        <v>27.639779987795464</v>
      </c>
      <c r="AV609">
        <v>-4.639779987795464</v>
      </c>
      <c r="BD609" s="152">
        <v>4.5353464237123386</v>
      </c>
      <c r="BE609" s="152">
        <v>17.345851024119998</v>
      </c>
    </row>
    <row r="610" spans="1:57" ht="14.25" customHeight="1">
      <c r="A610" s="134" t="s">
        <v>398</v>
      </c>
      <c r="B610" s="135">
        <v>9264</v>
      </c>
      <c r="C610" s="135">
        <v>942300</v>
      </c>
      <c r="D610" s="145">
        <f t="shared" si="63"/>
        <v>3000000</v>
      </c>
      <c r="E610" s="141">
        <f t="shared" si="64"/>
        <v>101.71632124352331</v>
      </c>
      <c r="F610" s="135">
        <v>10</v>
      </c>
      <c r="G610" s="135">
        <v>0.12</v>
      </c>
      <c r="H610" s="135">
        <v>360000</v>
      </c>
      <c r="I610" s="134" t="s">
        <v>1815</v>
      </c>
      <c r="J610" s="138">
        <f t="shared" si="65"/>
        <v>0.12</v>
      </c>
      <c r="K610" s="140">
        <f t="shared" si="66"/>
        <v>3000000</v>
      </c>
      <c r="L610" s="134" t="s">
        <v>2191</v>
      </c>
      <c r="M610" s="134" t="s">
        <v>78</v>
      </c>
      <c r="N610" s="137">
        <f t="shared" si="67"/>
        <v>3000000</v>
      </c>
      <c r="P610">
        <v>569</v>
      </c>
      <c r="Q610">
        <v>27.365459027180822</v>
      </c>
      <c r="R610">
        <v>-4.3654590271808225</v>
      </c>
      <c r="S610" s="70">
        <f t="shared" si="61"/>
        <v>-0.1595244217480444</v>
      </c>
      <c r="T610">
        <f t="shared" si="62"/>
        <v>23</v>
      </c>
      <c r="U610" s="134" t="s">
        <v>1071</v>
      </c>
      <c r="Z610">
        <v>568</v>
      </c>
      <c r="AA610">
        <v>32.57477563723161</v>
      </c>
      <c r="AB610">
        <v>-1.5747756372316104</v>
      </c>
      <c r="AJ610">
        <v>570</v>
      </c>
      <c r="AK610">
        <v>181.39776641806949</v>
      </c>
      <c r="AL610">
        <v>125.60223358193051</v>
      </c>
      <c r="AT610">
        <v>570</v>
      </c>
      <c r="AU610">
        <v>314.25916667936298</v>
      </c>
      <c r="AV610">
        <v>-7.259166679362977</v>
      </c>
      <c r="BD610" s="152">
        <v>37.059202978540768</v>
      </c>
      <c r="BE610" s="152">
        <v>33.550641578719997</v>
      </c>
    </row>
    <row r="611" spans="1:57" ht="14.25" customHeight="1">
      <c r="A611" s="134" t="s">
        <v>398</v>
      </c>
      <c r="B611" s="135">
        <v>11904</v>
      </c>
      <c r="C611" s="135">
        <v>1088000</v>
      </c>
      <c r="D611" s="145">
        <f t="shared" si="63"/>
        <v>3428571.4285714282</v>
      </c>
      <c r="E611" s="141">
        <f t="shared" si="64"/>
        <v>91.397849462365585</v>
      </c>
      <c r="F611" s="135">
        <v>16</v>
      </c>
      <c r="G611" s="135">
        <v>0.28000000000000003</v>
      </c>
      <c r="H611" s="135">
        <v>960000</v>
      </c>
      <c r="I611" s="134" t="s">
        <v>1815</v>
      </c>
      <c r="J611" s="138">
        <f t="shared" si="65"/>
        <v>0.28000000000000003</v>
      </c>
      <c r="K611" s="140">
        <f t="shared" si="66"/>
        <v>3428571.4285714282</v>
      </c>
      <c r="L611" s="134" t="s">
        <v>2192</v>
      </c>
      <c r="M611" s="134" t="s">
        <v>77</v>
      </c>
      <c r="N611" s="137">
        <f t="shared" si="67"/>
        <v>3428571.4285714282</v>
      </c>
      <c r="P611">
        <v>570</v>
      </c>
      <c r="Q611">
        <v>269.45667580362573</v>
      </c>
      <c r="R611">
        <v>37.543324196374272</v>
      </c>
      <c r="S611" s="70">
        <f t="shared" si="61"/>
        <v>0.13932972372796229</v>
      </c>
      <c r="T611">
        <f t="shared" si="62"/>
        <v>307</v>
      </c>
      <c r="U611" s="134" t="s">
        <v>1374</v>
      </c>
      <c r="Z611">
        <v>569</v>
      </c>
      <c r="AA611">
        <v>29.352263193295276</v>
      </c>
      <c r="AB611">
        <v>-6.3522631932952756</v>
      </c>
      <c r="AJ611">
        <v>571</v>
      </c>
      <c r="AK611">
        <v>31.095982492068742</v>
      </c>
      <c r="AL611">
        <v>-7.0959824920687424</v>
      </c>
      <c r="AT611">
        <v>571</v>
      </c>
      <c r="AU611">
        <v>19.452766008846467</v>
      </c>
      <c r="AV611">
        <v>4.5472339911535329</v>
      </c>
      <c r="BD611" s="152">
        <v>3.8985903587889581</v>
      </c>
      <c r="BE611" s="152">
        <v>15.610122398719998</v>
      </c>
    </row>
    <row r="612" spans="1:57" ht="14.25" customHeight="1">
      <c r="A612" s="134" t="s">
        <v>398</v>
      </c>
      <c r="B612" s="135">
        <v>140958</v>
      </c>
      <c r="C612" s="135">
        <v>20022000</v>
      </c>
      <c r="D612" s="145">
        <f t="shared" si="63"/>
        <v>334473.05583080178</v>
      </c>
      <c r="E612" s="141">
        <f t="shared" si="64"/>
        <v>142.04231047546077</v>
      </c>
      <c r="F612" s="135">
        <v>1</v>
      </c>
      <c r="G612" s="135">
        <v>8.9932505700000007</v>
      </c>
      <c r="H612" s="135">
        <v>3008000</v>
      </c>
      <c r="I612" s="134" t="s">
        <v>1815</v>
      </c>
      <c r="J612" s="138">
        <f t="shared" si="65"/>
        <v>8.9932505700000007</v>
      </c>
      <c r="K612" s="140">
        <f t="shared" si="66"/>
        <v>334473.05583080178</v>
      </c>
      <c r="L612" s="134" t="s">
        <v>1077</v>
      </c>
      <c r="M612" s="134" t="s">
        <v>50</v>
      </c>
      <c r="N612" s="137">
        <f t="shared" si="67"/>
        <v>334473.05583080178</v>
      </c>
      <c r="P612">
        <v>571</v>
      </c>
      <c r="Q612">
        <v>22.805771957901747</v>
      </c>
      <c r="R612">
        <v>1.1942280420982527</v>
      </c>
      <c r="S612" s="70">
        <f t="shared" si="61"/>
        <v>5.2365166340465681E-2</v>
      </c>
      <c r="T612">
        <f t="shared" si="62"/>
        <v>24</v>
      </c>
      <c r="U612" s="134" t="s">
        <v>2178</v>
      </c>
      <c r="Z612">
        <v>570</v>
      </c>
      <c r="AA612">
        <v>269.3027917350571</v>
      </c>
      <c r="AB612">
        <v>37.697208264942901</v>
      </c>
      <c r="AJ612">
        <v>572</v>
      </c>
      <c r="AK612">
        <v>26.25017345059565</v>
      </c>
      <c r="AL612">
        <v>-8.2501734505956499</v>
      </c>
      <c r="AT612">
        <v>572</v>
      </c>
      <c r="AU612">
        <v>27.524007350042798</v>
      </c>
      <c r="AV612">
        <v>-9.5240073500427975</v>
      </c>
      <c r="BD612" s="152">
        <v>7.261073191948876</v>
      </c>
      <c r="BE612" s="152">
        <v>97.050898018399991</v>
      </c>
    </row>
    <row r="613" spans="1:57" ht="14.25" customHeight="1">
      <c r="A613" s="134" t="s">
        <v>398</v>
      </c>
      <c r="B613" s="135">
        <v>17040</v>
      </c>
      <c r="C613" s="135">
        <v>2172100</v>
      </c>
      <c r="D613" s="145">
        <f t="shared" si="63"/>
        <v>1498734.1772151899</v>
      </c>
      <c r="E613" s="141">
        <f t="shared" si="64"/>
        <v>127.47065727699531</v>
      </c>
      <c r="F613" s="135">
        <v>22</v>
      </c>
      <c r="G613" s="135">
        <v>0.79</v>
      </c>
      <c r="H613" s="135">
        <v>1184000</v>
      </c>
      <c r="I613" s="134" t="s">
        <v>1815</v>
      </c>
      <c r="J613" s="138">
        <f t="shared" si="65"/>
        <v>0.79</v>
      </c>
      <c r="K613" s="140">
        <f t="shared" si="66"/>
        <v>1498734.1772151899</v>
      </c>
      <c r="L613" s="134" t="s">
        <v>2193</v>
      </c>
      <c r="M613" s="134" t="s">
        <v>31</v>
      </c>
      <c r="N613" s="137">
        <f t="shared" si="67"/>
        <v>1498734.1772151899</v>
      </c>
      <c r="P613">
        <v>572</v>
      </c>
      <c r="Q613">
        <v>24.349018626446764</v>
      </c>
      <c r="R613">
        <v>-6.3490186264467638</v>
      </c>
      <c r="S613" s="70">
        <f t="shared" si="61"/>
        <v>-0.26075049363799646</v>
      </c>
      <c r="T613">
        <f t="shared" si="62"/>
        <v>18</v>
      </c>
      <c r="U613" s="134" t="s">
        <v>2179</v>
      </c>
      <c r="Z613">
        <v>571</v>
      </c>
      <c r="AA613">
        <v>26.768339006674619</v>
      </c>
      <c r="AB613">
        <v>-2.7683390066746192</v>
      </c>
      <c r="AJ613">
        <v>573</v>
      </c>
      <c r="AK613">
        <v>27.185743632669649</v>
      </c>
      <c r="AL613">
        <v>-23.185743632669649</v>
      </c>
      <c r="AT613">
        <v>573</v>
      </c>
      <c r="AU613">
        <v>12.8964219488818</v>
      </c>
      <c r="AV613">
        <v>-8.8964219488817999</v>
      </c>
      <c r="BD613" s="152">
        <v>4.4572924544636665</v>
      </c>
      <c r="BE613" s="152">
        <v>17.458577779919999</v>
      </c>
    </row>
    <row r="614" spans="1:57" ht="14.25" customHeight="1">
      <c r="A614" s="134" t="s">
        <v>398</v>
      </c>
      <c r="B614" s="135">
        <v>7599</v>
      </c>
      <c r="C614" s="135">
        <v>600300</v>
      </c>
      <c r="D614" s="145">
        <f t="shared" si="63"/>
        <v>300000</v>
      </c>
      <c r="E614" s="141">
        <f t="shared" si="64"/>
        <v>78.997236478484012</v>
      </c>
      <c r="F614" s="135">
        <v>9</v>
      </c>
      <c r="G614" s="135">
        <v>0.54</v>
      </c>
      <c r="H614" s="135">
        <v>162000</v>
      </c>
      <c r="I614" s="134" t="s">
        <v>1815</v>
      </c>
      <c r="J614" s="138">
        <f t="shared" si="65"/>
        <v>0.54</v>
      </c>
      <c r="K614" s="140">
        <f t="shared" si="66"/>
        <v>300000</v>
      </c>
      <c r="L614" s="134" t="s">
        <v>2194</v>
      </c>
      <c r="M614" s="134" t="s">
        <v>11</v>
      </c>
      <c r="N614" s="137">
        <f t="shared" si="67"/>
        <v>300000</v>
      </c>
      <c r="P614">
        <v>573</v>
      </c>
      <c r="Q614">
        <v>16.990390268810252</v>
      </c>
      <c r="R614">
        <v>-12.990390268810252</v>
      </c>
      <c r="S614" s="70">
        <f t="shared" si="61"/>
        <v>-0.7645728004645711</v>
      </c>
      <c r="T614">
        <f t="shared" si="62"/>
        <v>4</v>
      </c>
      <c r="U614" s="134" t="s">
        <v>2180</v>
      </c>
      <c r="Z614">
        <v>572</v>
      </c>
      <c r="AA614">
        <v>24.738334821333073</v>
      </c>
      <c r="AB614">
        <v>-6.7383348213330727</v>
      </c>
      <c r="AJ614">
        <v>574</v>
      </c>
      <c r="AK614">
        <v>20.139333822433588</v>
      </c>
      <c r="AL614">
        <v>28.860666177566412</v>
      </c>
      <c r="AT614">
        <v>574</v>
      </c>
      <c r="AU614">
        <v>11.582689889277107</v>
      </c>
      <c r="AV614">
        <v>37.417310110722894</v>
      </c>
      <c r="BD614" s="152">
        <v>5.4226968109604048</v>
      </c>
      <c r="BE614" s="152">
        <v>14.21899354804</v>
      </c>
    </row>
    <row r="615" spans="1:57" ht="14.25" customHeight="1">
      <c r="A615" s="134" t="s">
        <v>398</v>
      </c>
      <c r="B615" s="135">
        <v>46451</v>
      </c>
      <c r="C615" s="135">
        <v>5818400</v>
      </c>
      <c r="D615" s="145">
        <f t="shared" si="63"/>
        <v>3672289.1566265062</v>
      </c>
      <c r="E615" s="141">
        <f t="shared" si="64"/>
        <v>125.25887494348883</v>
      </c>
      <c r="F615" s="135">
        <v>49</v>
      </c>
      <c r="G615" s="135">
        <v>0.83</v>
      </c>
      <c r="H615" s="135">
        <v>3048000</v>
      </c>
      <c r="I615" s="134" t="s">
        <v>1815</v>
      </c>
      <c r="J615" s="138">
        <f t="shared" si="65"/>
        <v>0.83</v>
      </c>
      <c r="K615" s="140">
        <f t="shared" si="66"/>
        <v>3672289.1566265062</v>
      </c>
      <c r="L615" s="134" t="s">
        <v>2195</v>
      </c>
      <c r="M615" s="134" t="s">
        <v>31</v>
      </c>
      <c r="N615" s="137">
        <f t="shared" si="67"/>
        <v>3672289.1566265062</v>
      </c>
      <c r="P615">
        <v>574</v>
      </c>
      <c r="Q615">
        <v>12.184032341484007</v>
      </c>
      <c r="R615">
        <v>36.815967658515994</v>
      </c>
      <c r="S615" s="70">
        <f t="shared" si="61"/>
        <v>3.0216570858208862</v>
      </c>
      <c r="T615">
        <f t="shared" si="62"/>
        <v>49</v>
      </c>
      <c r="U615" s="134" t="s">
        <v>2181</v>
      </c>
      <c r="Z615">
        <v>573</v>
      </c>
      <c r="AA615">
        <v>21.574565731797279</v>
      </c>
      <c r="AB615">
        <v>-17.574565731797279</v>
      </c>
      <c r="AJ615">
        <v>575</v>
      </c>
      <c r="AK615">
        <v>28.147137245108581</v>
      </c>
      <c r="AL615">
        <v>-8.1471372451085813</v>
      </c>
      <c r="AT615">
        <v>575</v>
      </c>
      <c r="AU615">
        <v>25.94260238329365</v>
      </c>
      <c r="AV615">
        <v>-5.9426023832936501</v>
      </c>
      <c r="BD615" s="152">
        <v>20.951328587801566</v>
      </c>
      <c r="BE615" s="152">
        <v>25.032764820280001</v>
      </c>
    </row>
    <row r="616" spans="1:57" ht="14.25" customHeight="1">
      <c r="A616" s="134" t="s">
        <v>398</v>
      </c>
      <c r="B616" s="135">
        <v>8571</v>
      </c>
      <c r="C616" s="135">
        <v>1079500</v>
      </c>
      <c r="D616" s="145">
        <f t="shared" si="63"/>
        <v>1800000</v>
      </c>
      <c r="E616" s="141">
        <f t="shared" si="64"/>
        <v>125.94796406486991</v>
      </c>
      <c r="F616" s="135">
        <v>9</v>
      </c>
      <c r="G616" s="135">
        <v>0.3</v>
      </c>
      <c r="H616" s="135">
        <v>540000</v>
      </c>
      <c r="I616" s="134" t="s">
        <v>1815</v>
      </c>
      <c r="J616" s="138">
        <f t="shared" si="65"/>
        <v>0.3</v>
      </c>
      <c r="K616" s="140">
        <f t="shared" si="66"/>
        <v>1800000</v>
      </c>
      <c r="L616" s="134" t="s">
        <v>2196</v>
      </c>
      <c r="M616" s="134" t="s">
        <v>77</v>
      </c>
      <c r="N616" s="137">
        <f t="shared" si="67"/>
        <v>1800000</v>
      </c>
      <c r="P616">
        <v>575</v>
      </c>
      <c r="Q616">
        <v>24.597514838899777</v>
      </c>
      <c r="R616">
        <v>-4.5975148388997766</v>
      </c>
      <c r="S616" s="70">
        <f t="shared" si="61"/>
        <v>-0.18690972925561691</v>
      </c>
      <c r="T616">
        <f t="shared" si="62"/>
        <v>20</v>
      </c>
      <c r="U616" s="134" t="s">
        <v>1430</v>
      </c>
      <c r="Z616">
        <v>574</v>
      </c>
      <c r="AA616">
        <v>-3.1149403197037628E-2</v>
      </c>
      <c r="AB616">
        <v>49.031149403197034</v>
      </c>
      <c r="AJ616">
        <v>576</v>
      </c>
      <c r="AK616">
        <v>26.795852167651478</v>
      </c>
      <c r="AL616">
        <v>0.20414783234852152</v>
      </c>
      <c r="AT616">
        <v>576</v>
      </c>
      <c r="AU616">
        <v>29.731077210178682</v>
      </c>
      <c r="AV616">
        <v>-2.7310772101786824</v>
      </c>
      <c r="BD616" s="152">
        <v>9.7372326637718949</v>
      </c>
      <c r="BE616" s="152">
        <v>20.426719279879997</v>
      </c>
    </row>
    <row r="617" spans="1:57" ht="14.25" customHeight="1">
      <c r="A617" s="134" t="s">
        <v>398</v>
      </c>
      <c r="B617" s="135">
        <v>272547</v>
      </c>
      <c r="C617" s="135">
        <v>48388500</v>
      </c>
      <c r="D617" s="145">
        <f t="shared" si="63"/>
        <v>7653333.333333333</v>
      </c>
      <c r="E617" s="141">
        <f t="shared" si="64"/>
        <v>177.5418551662649</v>
      </c>
      <c r="F617" s="135">
        <v>210</v>
      </c>
      <c r="G617" s="135">
        <v>2.25</v>
      </c>
      <c r="H617" s="135">
        <v>17220000</v>
      </c>
      <c r="I617" s="134" t="s">
        <v>1815</v>
      </c>
      <c r="J617" s="138">
        <f t="shared" si="65"/>
        <v>2.25</v>
      </c>
      <c r="K617" s="140">
        <f t="shared" si="66"/>
        <v>7653333.333333333</v>
      </c>
      <c r="L617" s="134" t="s">
        <v>1326</v>
      </c>
      <c r="M617" s="134" t="s">
        <v>44</v>
      </c>
      <c r="N617" s="137">
        <f t="shared" si="67"/>
        <v>7653333.333333333</v>
      </c>
      <c r="P617">
        <v>576</v>
      </c>
      <c r="Q617">
        <v>25.858631749625413</v>
      </c>
      <c r="R617">
        <v>1.1413682503745868</v>
      </c>
      <c r="S617" s="70">
        <f t="shared" si="61"/>
        <v>4.4138771974705143E-2</v>
      </c>
      <c r="T617">
        <f t="shared" si="62"/>
        <v>27</v>
      </c>
      <c r="U617" s="134" t="s">
        <v>1462</v>
      </c>
      <c r="Z617">
        <v>575</v>
      </c>
      <c r="AA617">
        <v>25.564590272753208</v>
      </c>
      <c r="AB617">
        <v>-5.5645902727532075</v>
      </c>
      <c r="AJ617">
        <v>577</v>
      </c>
      <c r="AK617">
        <v>21.561739167125278</v>
      </c>
      <c r="AL617">
        <v>-11.561739167125278</v>
      </c>
      <c r="AT617">
        <v>577</v>
      </c>
      <c r="AU617">
        <v>14.376012681011584</v>
      </c>
      <c r="AV617">
        <v>-4.3760126810115842</v>
      </c>
      <c r="BD617" s="152">
        <v>6.1898851666019628</v>
      </c>
      <c r="BE617" s="152">
        <v>21.908509696519999</v>
      </c>
    </row>
    <row r="618" spans="1:57" ht="14.25" customHeight="1">
      <c r="A618" s="134" t="s">
        <v>398</v>
      </c>
      <c r="B618" s="135">
        <v>25530</v>
      </c>
      <c r="C618" s="135">
        <v>4042400</v>
      </c>
      <c r="D618" s="145">
        <f t="shared" si="63"/>
        <v>345633.39731285989</v>
      </c>
      <c r="E618" s="141">
        <f t="shared" si="64"/>
        <v>158.33920877399137</v>
      </c>
      <c r="F618" s="135">
        <v>20</v>
      </c>
      <c r="G618" s="135">
        <v>2.0840000000000001</v>
      </c>
      <c r="H618" s="135">
        <v>720300</v>
      </c>
      <c r="I618" s="134" t="s">
        <v>1815</v>
      </c>
      <c r="J618" s="138">
        <f t="shared" si="65"/>
        <v>2.0840000000000001</v>
      </c>
      <c r="K618" s="140">
        <f t="shared" si="66"/>
        <v>345633.39731285989</v>
      </c>
      <c r="L618" s="134" t="s">
        <v>1375</v>
      </c>
      <c r="M618" s="134" t="s">
        <v>10</v>
      </c>
      <c r="N618" s="137">
        <f t="shared" si="67"/>
        <v>345633.39731285989</v>
      </c>
      <c r="P618">
        <v>577</v>
      </c>
      <c r="Q618">
        <v>14.520076323229492</v>
      </c>
      <c r="R618">
        <v>-4.5200763232294925</v>
      </c>
      <c r="S618" s="70">
        <f t="shared" ref="S618:S681" si="68">R618/Q618</f>
        <v>-0.31129838594568465</v>
      </c>
      <c r="T618">
        <f t="shared" ref="T618:T681" si="69">R618+Q618</f>
        <v>10</v>
      </c>
      <c r="U618" s="134" t="s">
        <v>2182</v>
      </c>
      <c r="Z618">
        <v>576</v>
      </c>
      <c r="AA618">
        <v>29.280654155521834</v>
      </c>
      <c r="AB618">
        <v>-2.2806541555218338</v>
      </c>
      <c r="AJ618">
        <v>578</v>
      </c>
      <c r="AK618">
        <v>25.257453053779575</v>
      </c>
      <c r="AL618">
        <v>-15.257453053779575</v>
      </c>
      <c r="AT618">
        <v>578</v>
      </c>
      <c r="AU618">
        <v>14.656001826214835</v>
      </c>
      <c r="AV618">
        <v>-4.656001826214835</v>
      </c>
      <c r="BD618" s="152">
        <v>270.11500381823168</v>
      </c>
      <c r="BE618" s="152">
        <v>202.06117091059997</v>
      </c>
    </row>
    <row r="619" spans="1:57" ht="14.25" customHeight="1">
      <c r="A619" s="134" t="s">
        <v>398</v>
      </c>
      <c r="B619" s="135">
        <v>6464</v>
      </c>
      <c r="C619" s="135">
        <v>9086100</v>
      </c>
      <c r="D619" s="145">
        <f t="shared" si="63"/>
        <v>742023.40394015715</v>
      </c>
      <c r="E619" s="141">
        <f t="shared" si="64"/>
        <v>1405.6466584158416</v>
      </c>
      <c r="F619" s="135">
        <v>6</v>
      </c>
      <c r="G619" s="135">
        <v>243036</v>
      </c>
      <c r="H619" s="135">
        <v>4140000</v>
      </c>
      <c r="I619" s="134" t="s">
        <v>1819</v>
      </c>
      <c r="J619" s="138">
        <f t="shared" si="65"/>
        <v>5.579338842975206</v>
      </c>
      <c r="K619" s="140">
        <f t="shared" si="66"/>
        <v>742023.40394015715</v>
      </c>
      <c r="L619" s="134" t="s">
        <v>2197</v>
      </c>
      <c r="M619" s="134" t="s">
        <v>18</v>
      </c>
      <c r="N619" s="137">
        <f t="shared" si="67"/>
        <v>742023.40394015715</v>
      </c>
      <c r="P619">
        <v>578</v>
      </c>
      <c r="Q619">
        <v>16.819940327324744</v>
      </c>
      <c r="R619">
        <v>-6.8199403273247441</v>
      </c>
      <c r="S619" s="70">
        <f t="shared" si="68"/>
        <v>-0.40546756971815451</v>
      </c>
      <c r="T619">
        <f t="shared" si="69"/>
        <v>10</v>
      </c>
      <c r="U619" s="134" t="s">
        <v>2183</v>
      </c>
      <c r="Z619">
        <v>577</v>
      </c>
      <c r="AA619">
        <v>17.112199344540944</v>
      </c>
      <c r="AB619">
        <v>-7.1121993445409437</v>
      </c>
      <c r="AJ619">
        <v>579</v>
      </c>
      <c r="AK619">
        <v>132.50046601967264</v>
      </c>
      <c r="AL619">
        <v>-4.5004660196726434</v>
      </c>
      <c r="AT619">
        <v>579</v>
      </c>
      <c r="AU619">
        <v>157.62289321269549</v>
      </c>
      <c r="AV619">
        <v>-29.622893212695487</v>
      </c>
      <c r="BD619" s="152">
        <v>2.209132734919665</v>
      </c>
      <c r="BE619" s="152">
        <v>19.090000925079998</v>
      </c>
    </row>
    <row r="620" spans="1:57" ht="14.25" customHeight="1">
      <c r="A620" s="134" t="s">
        <v>398</v>
      </c>
      <c r="B620" s="135">
        <v>11032</v>
      </c>
      <c r="C620" s="135">
        <v>1035100</v>
      </c>
      <c r="D620" s="145">
        <f t="shared" si="63"/>
        <v>181132.07547169813</v>
      </c>
      <c r="E620" s="141">
        <f t="shared" si="64"/>
        <v>93.827048585931834</v>
      </c>
      <c r="F620" s="135">
        <v>12</v>
      </c>
      <c r="G620" s="135">
        <v>2.65</v>
      </c>
      <c r="H620" s="135">
        <v>480000</v>
      </c>
      <c r="I620" s="134" t="s">
        <v>1815</v>
      </c>
      <c r="J620" s="138">
        <f t="shared" si="65"/>
        <v>2.65</v>
      </c>
      <c r="K620" s="140">
        <f t="shared" si="66"/>
        <v>181132.07547169813</v>
      </c>
      <c r="L620" s="134" t="s">
        <v>2198</v>
      </c>
      <c r="M620" s="134" t="s">
        <v>5</v>
      </c>
      <c r="N620" s="137">
        <f t="shared" si="67"/>
        <v>181132.07547169813</v>
      </c>
      <c r="P620">
        <v>579</v>
      </c>
      <c r="Q620">
        <v>156.40627275095147</v>
      </c>
      <c r="R620">
        <v>-28.406272750951473</v>
      </c>
      <c r="S620" s="70">
        <f t="shared" si="68"/>
        <v>-0.18161850066066912</v>
      </c>
      <c r="T620">
        <f t="shared" si="69"/>
        <v>128</v>
      </c>
      <c r="U620" s="134" t="s">
        <v>2184</v>
      </c>
      <c r="Z620">
        <v>578</v>
      </c>
      <c r="AA620">
        <v>20.340326506319961</v>
      </c>
      <c r="AB620">
        <v>-10.340326506319961</v>
      </c>
      <c r="AJ620">
        <v>580</v>
      </c>
      <c r="AK620">
        <v>23.393509383339843</v>
      </c>
      <c r="AL620">
        <v>-12.393509383339843</v>
      </c>
      <c r="AT620">
        <v>580</v>
      </c>
      <c r="AU620">
        <v>16.784247762774438</v>
      </c>
      <c r="AV620">
        <v>-5.784247762774438</v>
      </c>
      <c r="BD620" s="152">
        <v>8.7779904627421566</v>
      </c>
      <c r="BE620" s="152">
        <v>17.827874082040001</v>
      </c>
    </row>
    <row r="621" spans="1:57" ht="14.25" customHeight="1">
      <c r="A621" s="134" t="s">
        <v>398</v>
      </c>
      <c r="B621" s="135">
        <v>196062</v>
      </c>
      <c r="C621" s="135">
        <v>28993700</v>
      </c>
      <c r="D621" s="145">
        <f t="shared" si="63"/>
        <v>469031.87011425139</v>
      </c>
      <c r="E621" s="141">
        <f t="shared" si="64"/>
        <v>147.88026236598628</v>
      </c>
      <c r="F621" s="135">
        <v>156</v>
      </c>
      <c r="G621" s="135">
        <v>16.63</v>
      </c>
      <c r="H621" s="135">
        <v>7800000</v>
      </c>
      <c r="I621" s="134" t="s">
        <v>1815</v>
      </c>
      <c r="J621" s="138">
        <f t="shared" si="65"/>
        <v>16.63</v>
      </c>
      <c r="K621" s="140">
        <f t="shared" si="66"/>
        <v>469031.87011425139</v>
      </c>
      <c r="L621" s="134" t="s">
        <v>2199</v>
      </c>
      <c r="M621" s="134" t="s">
        <v>29</v>
      </c>
      <c r="N621" s="137">
        <f t="shared" si="67"/>
        <v>469031.87011425139</v>
      </c>
      <c r="P621">
        <v>580</v>
      </c>
      <c r="Q621">
        <v>16.886071821222394</v>
      </c>
      <c r="R621">
        <v>-5.8860718212223944</v>
      </c>
      <c r="S621" s="70">
        <f t="shared" si="68"/>
        <v>-0.34857555288997327</v>
      </c>
      <c r="T621">
        <f t="shared" si="69"/>
        <v>11</v>
      </c>
      <c r="U621" s="134" t="s">
        <v>1710</v>
      </c>
      <c r="Z621">
        <v>579</v>
      </c>
      <c r="AA621">
        <v>160.66533367789879</v>
      </c>
      <c r="AB621">
        <v>-32.665333677898786</v>
      </c>
      <c r="AJ621">
        <v>581</v>
      </c>
      <c r="AK621">
        <v>25.890762100106588</v>
      </c>
      <c r="AL621">
        <v>-13.890762100106588</v>
      </c>
      <c r="AT621">
        <v>581</v>
      </c>
      <c r="AU621">
        <v>16.770289359641136</v>
      </c>
      <c r="AV621">
        <v>-4.7702893596411364</v>
      </c>
      <c r="BD621" s="152">
        <v>6.1518852078887933</v>
      </c>
      <c r="BE621" s="152">
        <v>18.612590010519998</v>
      </c>
    </row>
    <row r="622" spans="1:57" ht="14.25" customHeight="1">
      <c r="A622" s="134" t="s">
        <v>398</v>
      </c>
      <c r="B622" s="135">
        <v>6090</v>
      </c>
      <c r="C622" s="135">
        <v>1168200</v>
      </c>
      <c r="D622" s="145">
        <f t="shared" si="63"/>
        <v>1629629.6296296294</v>
      </c>
      <c r="E622" s="141">
        <f t="shared" si="64"/>
        <v>191.82266009852216</v>
      </c>
      <c r="F622" s="135">
        <v>11</v>
      </c>
      <c r="G622" s="135">
        <v>0.27</v>
      </c>
      <c r="H622" s="135">
        <v>440000</v>
      </c>
      <c r="I622" s="134" t="s">
        <v>1815</v>
      </c>
      <c r="J622" s="138">
        <f t="shared" si="65"/>
        <v>0.27</v>
      </c>
      <c r="K622" s="140">
        <f t="shared" si="66"/>
        <v>1629629.6296296294</v>
      </c>
      <c r="L622" s="134" t="s">
        <v>1538</v>
      </c>
      <c r="M622" s="134" t="s">
        <v>5</v>
      </c>
      <c r="N622" s="137">
        <f t="shared" si="67"/>
        <v>1629629.6296296294</v>
      </c>
      <c r="P622">
        <v>581</v>
      </c>
      <c r="Q622">
        <v>18.33037402474643</v>
      </c>
      <c r="R622">
        <v>-6.3303740247464297</v>
      </c>
      <c r="S622" s="70">
        <f t="shared" si="68"/>
        <v>-0.34534887374367146</v>
      </c>
      <c r="T622">
        <f t="shared" si="69"/>
        <v>12</v>
      </c>
      <c r="U622" s="134" t="s">
        <v>2185</v>
      </c>
      <c r="Z622">
        <v>580</v>
      </c>
      <c r="AA622">
        <v>19.428365105041415</v>
      </c>
      <c r="AB622">
        <v>-8.428365105041415</v>
      </c>
      <c r="AJ622">
        <v>582</v>
      </c>
      <c r="AK622">
        <v>23.337205838445797</v>
      </c>
      <c r="AL622">
        <v>-11.337205838445797</v>
      </c>
      <c r="AT622">
        <v>582</v>
      </c>
      <c r="AU622">
        <v>16.175825602670013</v>
      </c>
      <c r="AV622">
        <v>-4.1758256026700131</v>
      </c>
      <c r="BD622" s="152">
        <v>12.32431093400092</v>
      </c>
      <c r="BE622" s="152">
        <v>23.299425273759997</v>
      </c>
    </row>
    <row r="623" spans="1:57" ht="14.25" customHeight="1">
      <c r="A623" s="134" t="s">
        <v>398</v>
      </c>
      <c r="B623" s="135">
        <v>9486</v>
      </c>
      <c r="C623" s="135">
        <v>798100</v>
      </c>
      <c r="D623" s="145">
        <f t="shared" si="63"/>
        <v>2418181.8181818179</v>
      </c>
      <c r="E623" s="141">
        <f t="shared" si="64"/>
        <v>84.134514020662024</v>
      </c>
      <c r="F623" s="135">
        <v>12</v>
      </c>
      <c r="G623" s="135">
        <v>0.33</v>
      </c>
      <c r="H623" s="135">
        <v>798000</v>
      </c>
      <c r="I623" s="134" t="s">
        <v>1815</v>
      </c>
      <c r="J623" s="138">
        <f t="shared" si="65"/>
        <v>0.33</v>
      </c>
      <c r="K623" s="140">
        <f t="shared" si="66"/>
        <v>2418181.8181818179</v>
      </c>
      <c r="L623" s="134" t="s">
        <v>2200</v>
      </c>
      <c r="M623" s="134" t="s">
        <v>28</v>
      </c>
      <c r="N623" s="137">
        <f t="shared" si="67"/>
        <v>2418181.8181818179</v>
      </c>
      <c r="P623">
        <v>582</v>
      </c>
      <c r="Q623">
        <v>16.52463847788092</v>
      </c>
      <c r="R623">
        <v>-4.5246384778809201</v>
      </c>
      <c r="S623" s="70">
        <f t="shared" si="68"/>
        <v>-0.27381164701045546</v>
      </c>
      <c r="T623">
        <f t="shared" si="69"/>
        <v>12</v>
      </c>
      <c r="U623" s="134" t="s">
        <v>1697</v>
      </c>
      <c r="Z623">
        <v>581</v>
      </c>
      <c r="AA623">
        <v>21.151934805796778</v>
      </c>
      <c r="AB623">
        <v>-9.1519348057967775</v>
      </c>
      <c r="AJ623">
        <v>583</v>
      </c>
      <c r="AK623">
        <v>99.308891302246508</v>
      </c>
      <c r="AL623">
        <v>157.69110869775349</v>
      </c>
      <c r="AT623">
        <v>583</v>
      </c>
      <c r="AU623">
        <v>128.55657139394168</v>
      </c>
      <c r="AV623">
        <v>128.44342860605832</v>
      </c>
      <c r="BD623" s="152">
        <v>128.66580615096962</v>
      </c>
      <c r="BE623" s="152">
        <v>95.287457086759986</v>
      </c>
    </row>
    <row r="624" spans="1:57" ht="14.25" customHeight="1">
      <c r="A624" s="134" t="s">
        <v>398</v>
      </c>
      <c r="B624" s="135">
        <v>87373</v>
      </c>
      <c r="C624" s="135">
        <v>7419600</v>
      </c>
      <c r="D624" s="145">
        <f t="shared" si="63"/>
        <v>316239.31623931625</v>
      </c>
      <c r="E624" s="141">
        <f t="shared" si="64"/>
        <v>84.918681972691786</v>
      </c>
      <c r="F624" s="135">
        <v>60</v>
      </c>
      <c r="G624" s="135">
        <v>7.02</v>
      </c>
      <c r="H624" s="135">
        <v>2220000</v>
      </c>
      <c r="I624" s="134" t="s">
        <v>1815</v>
      </c>
      <c r="J624" s="138">
        <f t="shared" si="65"/>
        <v>7.02</v>
      </c>
      <c r="K624" s="140">
        <f t="shared" si="66"/>
        <v>316239.31623931625</v>
      </c>
      <c r="L624" s="134" t="s">
        <v>1497</v>
      </c>
      <c r="M624" s="134" t="s">
        <v>74</v>
      </c>
      <c r="N624" s="137">
        <f t="shared" si="67"/>
        <v>316239.31623931625</v>
      </c>
      <c r="P624">
        <v>583</v>
      </c>
      <c r="Q624">
        <v>121.40641454633703</v>
      </c>
      <c r="R624">
        <v>135.59358545366297</v>
      </c>
      <c r="S624" s="70">
        <f t="shared" si="68"/>
        <v>1.1168568478061027</v>
      </c>
      <c r="T624">
        <f t="shared" si="69"/>
        <v>257</v>
      </c>
      <c r="U624" s="134" t="s">
        <v>1460</v>
      </c>
      <c r="Z624">
        <v>582</v>
      </c>
      <c r="AA624">
        <v>15.680803748686802</v>
      </c>
      <c r="AB624">
        <v>-3.6808037486868024</v>
      </c>
      <c r="AJ624">
        <v>584</v>
      </c>
      <c r="AK624">
        <v>87.510546969937764</v>
      </c>
      <c r="AL624">
        <v>87.489453030062236</v>
      </c>
      <c r="AT624">
        <v>584</v>
      </c>
      <c r="AU624">
        <v>144.59067118141695</v>
      </c>
      <c r="AV624">
        <v>30.409328818583049</v>
      </c>
      <c r="BD624" s="152">
        <v>7.1850732745225372</v>
      </c>
      <c r="BE624" s="152">
        <v>16.697841698399998</v>
      </c>
    </row>
    <row r="625" spans="1:57" ht="14.25" customHeight="1">
      <c r="A625" s="134" t="s">
        <v>398</v>
      </c>
      <c r="B625" s="135">
        <v>23040</v>
      </c>
      <c r="C625" s="135">
        <v>1651000</v>
      </c>
      <c r="D625" s="145">
        <f t="shared" si="63"/>
        <v>3876923.076923077</v>
      </c>
      <c r="E625" s="141">
        <f t="shared" si="64"/>
        <v>71.657986111111114</v>
      </c>
      <c r="F625" s="135">
        <v>24</v>
      </c>
      <c r="G625" s="135">
        <v>0.39</v>
      </c>
      <c r="H625" s="135">
        <v>1512000</v>
      </c>
      <c r="I625" s="134" t="s">
        <v>1815</v>
      </c>
      <c r="J625" s="138">
        <f t="shared" si="65"/>
        <v>0.39</v>
      </c>
      <c r="K625" s="140">
        <f t="shared" si="66"/>
        <v>3876923.076923077</v>
      </c>
      <c r="L625" s="134" t="s">
        <v>2201</v>
      </c>
      <c r="M625" s="134" t="s">
        <v>32</v>
      </c>
      <c r="N625" s="137">
        <f t="shared" si="67"/>
        <v>3876923.076923077</v>
      </c>
      <c r="P625">
        <v>584</v>
      </c>
      <c r="Q625">
        <v>123.20955363016375</v>
      </c>
      <c r="R625">
        <v>51.790446369836246</v>
      </c>
      <c r="S625" s="70">
        <f t="shared" si="68"/>
        <v>0.42034440385438648</v>
      </c>
      <c r="T625">
        <f t="shared" si="69"/>
        <v>175</v>
      </c>
      <c r="U625" s="134" t="s">
        <v>2186</v>
      </c>
      <c r="Z625">
        <v>583</v>
      </c>
      <c r="AA625">
        <v>124.92135745151886</v>
      </c>
      <c r="AB625">
        <v>132.07864254848113</v>
      </c>
      <c r="AJ625">
        <v>585</v>
      </c>
      <c r="AK625">
        <v>49.022629018155172</v>
      </c>
      <c r="AL625">
        <v>-6.0226290181551718</v>
      </c>
      <c r="AT625">
        <v>585</v>
      </c>
      <c r="AU625">
        <v>33.304428412303452</v>
      </c>
      <c r="AV625">
        <v>9.6955715876965485</v>
      </c>
      <c r="BD625" s="152">
        <v>7.7478834738419122</v>
      </c>
      <c r="BE625" s="152">
        <v>17.855252530999998</v>
      </c>
    </row>
    <row r="626" spans="1:57" ht="14.25" customHeight="1">
      <c r="A626" s="134" t="s">
        <v>398</v>
      </c>
      <c r="B626" s="135">
        <v>5266</v>
      </c>
      <c r="C626" s="135">
        <v>486400</v>
      </c>
      <c r="D626" s="145">
        <f t="shared" si="63"/>
        <v>2025000</v>
      </c>
      <c r="E626" s="141">
        <f t="shared" si="64"/>
        <v>92.366122293961254</v>
      </c>
      <c r="F626" s="135">
        <v>9</v>
      </c>
      <c r="G626" s="135">
        <v>0.08</v>
      </c>
      <c r="H626" s="135">
        <v>162000</v>
      </c>
      <c r="I626" s="134" t="s">
        <v>1815</v>
      </c>
      <c r="J626" s="138">
        <f t="shared" si="65"/>
        <v>0.08</v>
      </c>
      <c r="K626" s="140">
        <f t="shared" si="66"/>
        <v>2025000</v>
      </c>
      <c r="L626" s="134" t="s">
        <v>1475</v>
      </c>
      <c r="M626" s="134" t="s">
        <v>11</v>
      </c>
      <c r="N626" s="137">
        <f t="shared" si="67"/>
        <v>2025000</v>
      </c>
      <c r="P626">
        <v>585</v>
      </c>
      <c r="Q626">
        <v>40.711251600655004</v>
      </c>
      <c r="R626">
        <v>2.2887483993449962</v>
      </c>
      <c r="S626" s="70">
        <f t="shared" si="68"/>
        <v>5.6219062528359419E-2</v>
      </c>
      <c r="T626">
        <f t="shared" si="69"/>
        <v>43</v>
      </c>
      <c r="U626" s="134" t="s">
        <v>2187</v>
      </c>
      <c r="Z626">
        <v>584</v>
      </c>
      <c r="AA626">
        <v>123.33343092851587</v>
      </c>
      <c r="AB626">
        <v>51.666569071484133</v>
      </c>
      <c r="AJ626">
        <v>586</v>
      </c>
      <c r="AK626">
        <v>23.926488052675211</v>
      </c>
      <c r="AL626">
        <v>-8.9264880526752108</v>
      </c>
      <c r="AT626">
        <v>586</v>
      </c>
      <c r="AU626">
        <v>11.34293378839925</v>
      </c>
      <c r="AV626">
        <v>3.6570662116007497</v>
      </c>
      <c r="BD626" s="152">
        <v>9.1692873348966852</v>
      </c>
      <c r="BE626" s="152">
        <v>29.640669191439997</v>
      </c>
    </row>
    <row r="627" spans="1:57" ht="14.25" customHeight="1">
      <c r="A627" s="134" t="s">
        <v>398</v>
      </c>
      <c r="B627" s="135">
        <v>28342</v>
      </c>
      <c r="C627" s="135">
        <v>2683500</v>
      </c>
      <c r="D627" s="145">
        <f t="shared" si="63"/>
        <v>594339.6226415094</v>
      </c>
      <c r="E627" s="141">
        <f t="shared" si="64"/>
        <v>94.682802907345987</v>
      </c>
      <c r="F627" s="135">
        <v>42</v>
      </c>
      <c r="G627" s="135">
        <v>3.18</v>
      </c>
      <c r="H627" s="135">
        <v>1890000</v>
      </c>
      <c r="I627" s="134" t="s">
        <v>1815</v>
      </c>
      <c r="J627" s="138">
        <f t="shared" si="65"/>
        <v>3.18</v>
      </c>
      <c r="K627" s="140">
        <f t="shared" si="66"/>
        <v>594339.6226415094</v>
      </c>
      <c r="L627" s="134" t="s">
        <v>2202</v>
      </c>
      <c r="M627" s="134" t="s">
        <v>180</v>
      </c>
      <c r="N627" s="137">
        <f t="shared" si="67"/>
        <v>594339.6226415094</v>
      </c>
      <c r="P627">
        <v>586</v>
      </c>
      <c r="Q627">
        <v>14.256265442273701</v>
      </c>
      <c r="R627">
        <v>0.74373455772629882</v>
      </c>
      <c r="S627" s="70">
        <f t="shared" si="68"/>
        <v>5.2168961130656541E-2</v>
      </c>
      <c r="T627">
        <f t="shared" si="69"/>
        <v>15</v>
      </c>
      <c r="U627" s="134" t="s">
        <v>1878</v>
      </c>
      <c r="Z627">
        <v>585</v>
      </c>
      <c r="AA627">
        <v>41.039689446129081</v>
      </c>
      <c r="AB627">
        <v>1.9603105538709187</v>
      </c>
      <c r="AJ627">
        <v>587</v>
      </c>
      <c r="AK627">
        <v>103.28781625306709</v>
      </c>
      <c r="AL627">
        <v>70.712183746932908</v>
      </c>
      <c r="AT627">
        <v>587</v>
      </c>
      <c r="AU627">
        <v>179.74367784882679</v>
      </c>
      <c r="AV627">
        <v>-5.7436778488267919</v>
      </c>
      <c r="BD627" s="152">
        <v>11.790257460194214</v>
      </c>
      <c r="BE627" s="152">
        <v>27.487294622279997</v>
      </c>
    </row>
    <row r="628" spans="1:57" ht="14.25" customHeight="1">
      <c r="A628" s="134" t="s">
        <v>398</v>
      </c>
      <c r="B628" s="135">
        <v>8986</v>
      </c>
      <c r="C628" s="135">
        <v>677600</v>
      </c>
      <c r="D628" s="145">
        <f t="shared" si="63"/>
        <v>521052.63157894736</v>
      </c>
      <c r="E628" s="141">
        <f t="shared" si="64"/>
        <v>75.406187402626301</v>
      </c>
      <c r="F628" s="135">
        <v>15</v>
      </c>
      <c r="G628" s="135">
        <v>0.38</v>
      </c>
      <c r="H628" s="135">
        <v>198000</v>
      </c>
      <c r="I628" s="134" t="s">
        <v>1815</v>
      </c>
      <c r="J628" s="138">
        <f t="shared" si="65"/>
        <v>0.38</v>
      </c>
      <c r="K628" s="140">
        <f t="shared" si="66"/>
        <v>521052.63157894736</v>
      </c>
      <c r="L628" s="134" t="s">
        <v>2203</v>
      </c>
      <c r="M628" s="134" t="s">
        <v>11</v>
      </c>
      <c r="N628" s="137">
        <f t="shared" si="67"/>
        <v>521052.63157894736</v>
      </c>
      <c r="P628">
        <v>587</v>
      </c>
      <c r="Q628">
        <v>151.37347841352113</v>
      </c>
      <c r="R628">
        <v>22.626521586478873</v>
      </c>
      <c r="S628" s="70">
        <f t="shared" si="68"/>
        <v>0.14947480776432898</v>
      </c>
      <c r="T628">
        <f t="shared" si="69"/>
        <v>174</v>
      </c>
      <c r="U628" s="134" t="s">
        <v>2188</v>
      </c>
      <c r="Z628">
        <v>586</v>
      </c>
      <c r="AA628">
        <v>17.116571162792322</v>
      </c>
      <c r="AB628">
        <v>-2.1165711627923223</v>
      </c>
      <c r="AJ628">
        <v>588</v>
      </c>
      <c r="AK628">
        <v>24.847241512408669</v>
      </c>
      <c r="AL628">
        <v>-0.84724151240866874</v>
      </c>
      <c r="AT628">
        <v>588</v>
      </c>
      <c r="AU628">
        <v>20.823973846058866</v>
      </c>
      <c r="AV628">
        <v>3.1760261539411339</v>
      </c>
      <c r="BD628" s="152">
        <v>3.7270770316241117</v>
      </c>
      <c r="BE628" s="152">
        <v>15.64458056216</v>
      </c>
    </row>
    <row r="629" spans="1:57" ht="14.25" customHeight="1">
      <c r="A629" s="134" t="s">
        <v>398</v>
      </c>
      <c r="B629" s="135">
        <v>12448</v>
      </c>
      <c r="C629" s="135">
        <v>862200</v>
      </c>
      <c r="D629" s="145">
        <f t="shared" si="63"/>
        <v>1404878.0487804879</v>
      </c>
      <c r="E629" s="141">
        <f t="shared" si="64"/>
        <v>69.264138817480713</v>
      </c>
      <c r="F629" s="135">
        <v>12</v>
      </c>
      <c r="G629" s="135">
        <v>0.41</v>
      </c>
      <c r="H629" s="135">
        <v>576000</v>
      </c>
      <c r="I629" s="134" t="s">
        <v>1815</v>
      </c>
      <c r="J629" s="138">
        <f t="shared" si="65"/>
        <v>0.41</v>
      </c>
      <c r="K629" s="140">
        <f t="shared" si="66"/>
        <v>1404878.0487804879</v>
      </c>
      <c r="L629" s="134" t="s">
        <v>2204</v>
      </c>
      <c r="M629" s="134" t="s">
        <v>138</v>
      </c>
      <c r="N629" s="137">
        <f t="shared" si="67"/>
        <v>1404878.0487804879</v>
      </c>
      <c r="P629">
        <v>588</v>
      </c>
      <c r="Q629">
        <v>19.913697278086989</v>
      </c>
      <c r="R629">
        <v>4.086302721913011</v>
      </c>
      <c r="S629" s="70">
        <f t="shared" si="68"/>
        <v>0.20520060463154546</v>
      </c>
      <c r="T629">
        <f t="shared" si="69"/>
        <v>24</v>
      </c>
      <c r="U629" s="134" t="s">
        <v>1328</v>
      </c>
      <c r="Z629">
        <v>587</v>
      </c>
      <c r="AA629">
        <v>143.4996482303882</v>
      </c>
      <c r="AB629">
        <v>30.500351769611797</v>
      </c>
      <c r="AJ629">
        <v>589</v>
      </c>
      <c r="AK629">
        <v>44.092470493072014</v>
      </c>
      <c r="AL629">
        <v>-13.092470493072014</v>
      </c>
      <c r="AT629">
        <v>589</v>
      </c>
      <c r="AU629">
        <v>27.663591381375799</v>
      </c>
      <c r="AV629">
        <v>3.3364086186242012</v>
      </c>
      <c r="BD629" s="152">
        <v>7.6010187685450674</v>
      </c>
      <c r="BE629" s="152">
        <v>18.04753470076</v>
      </c>
    </row>
    <row r="630" spans="1:57" ht="14.25" customHeight="1">
      <c r="A630" s="134" t="s">
        <v>398</v>
      </c>
      <c r="B630" s="135">
        <v>26472</v>
      </c>
      <c r="C630" s="135">
        <v>2106600</v>
      </c>
      <c r="D630" s="145">
        <f t="shared" si="63"/>
        <v>7468965.5172413802</v>
      </c>
      <c r="E630" s="141">
        <f t="shared" si="64"/>
        <v>79.57842248413418</v>
      </c>
      <c r="F630" s="135">
        <v>38</v>
      </c>
      <c r="G630" s="135">
        <v>0.28999999999999998</v>
      </c>
      <c r="H630" s="135">
        <v>2166000</v>
      </c>
      <c r="I630" s="134" t="s">
        <v>1815</v>
      </c>
      <c r="J630" s="138">
        <f t="shared" si="65"/>
        <v>0.28999999999999998</v>
      </c>
      <c r="K630" s="140">
        <f t="shared" si="66"/>
        <v>7468965.5172413802</v>
      </c>
      <c r="L630" s="134" t="s">
        <v>1693</v>
      </c>
      <c r="M630" s="134" t="s">
        <v>13</v>
      </c>
      <c r="N630" s="137">
        <f t="shared" si="67"/>
        <v>7468965.5172413802</v>
      </c>
      <c r="P630">
        <v>589</v>
      </c>
      <c r="Q630">
        <v>34.797515189811492</v>
      </c>
      <c r="R630">
        <v>-3.7975151898114916</v>
      </c>
      <c r="S630" s="70">
        <f t="shared" si="68"/>
        <v>-0.10913179200000413</v>
      </c>
      <c r="T630">
        <f t="shared" si="69"/>
        <v>31</v>
      </c>
      <c r="U630" s="134" t="s">
        <v>1223</v>
      </c>
      <c r="Z630">
        <v>588</v>
      </c>
      <c r="AA630">
        <v>20.592374475931777</v>
      </c>
      <c r="AB630">
        <v>3.4076255240682229</v>
      </c>
      <c r="AJ630">
        <v>590</v>
      </c>
      <c r="AK630">
        <v>27.051123126832756</v>
      </c>
      <c r="AL630">
        <v>-3.0511231268327563</v>
      </c>
      <c r="AT630">
        <v>590</v>
      </c>
      <c r="AU630">
        <v>28.706366203687022</v>
      </c>
      <c r="AV630">
        <v>-4.706366203687022</v>
      </c>
      <c r="BD630" s="152">
        <v>2.930104924558719</v>
      </c>
      <c r="BE630" s="152">
        <v>14.47315679892</v>
      </c>
    </row>
    <row r="631" spans="1:57" ht="14.25" customHeight="1">
      <c r="A631" s="134" t="s">
        <v>398</v>
      </c>
      <c r="B631" s="135">
        <v>9030</v>
      </c>
      <c r="C631" s="135">
        <v>1463200</v>
      </c>
      <c r="D631" s="145">
        <f t="shared" si="63"/>
        <v>2347826.0869565215</v>
      </c>
      <c r="E631" s="141">
        <f t="shared" si="64"/>
        <v>162.0376522702104</v>
      </c>
      <c r="F631" s="135">
        <v>9</v>
      </c>
      <c r="G631" s="135">
        <v>0.23</v>
      </c>
      <c r="H631" s="135">
        <v>540000</v>
      </c>
      <c r="I631" s="134" t="s">
        <v>1815</v>
      </c>
      <c r="J631" s="138">
        <f t="shared" si="65"/>
        <v>0.23</v>
      </c>
      <c r="K631" s="140">
        <f t="shared" si="66"/>
        <v>2347826.0869565215</v>
      </c>
      <c r="L631" s="134" t="s">
        <v>2205</v>
      </c>
      <c r="M631" s="134" t="s">
        <v>77</v>
      </c>
      <c r="N631" s="137">
        <f t="shared" si="67"/>
        <v>2347826.0869565215</v>
      </c>
      <c r="P631">
        <v>590</v>
      </c>
      <c r="Q631">
        <v>25.453440532856408</v>
      </c>
      <c r="R631">
        <v>-1.4534405328564084</v>
      </c>
      <c r="S631" s="70">
        <f t="shared" si="68"/>
        <v>-5.7101928164887732E-2</v>
      </c>
      <c r="T631">
        <f t="shared" si="69"/>
        <v>24</v>
      </c>
      <c r="U631" s="134" t="s">
        <v>2189</v>
      </c>
      <c r="Z631">
        <v>589</v>
      </c>
      <c r="AA631">
        <v>-15.733410256027248</v>
      </c>
      <c r="AB631">
        <v>46.733410256027248</v>
      </c>
      <c r="AJ631">
        <v>591</v>
      </c>
      <c r="AK631">
        <v>28.307157846386396</v>
      </c>
      <c r="AL631">
        <v>-10.307157846386396</v>
      </c>
      <c r="AT631">
        <v>591</v>
      </c>
      <c r="AU631">
        <v>25.050085665299711</v>
      </c>
      <c r="AV631">
        <v>-7.0500856652997115</v>
      </c>
      <c r="BD631" s="152">
        <v>6.564749624177824</v>
      </c>
      <c r="BE631" s="152">
        <v>22.91779996164</v>
      </c>
    </row>
    <row r="632" spans="1:57" ht="14.25" customHeight="1">
      <c r="A632" s="134" t="s">
        <v>398</v>
      </c>
      <c r="B632" s="135">
        <v>24420</v>
      </c>
      <c r="C632" s="135">
        <v>14899800</v>
      </c>
      <c r="D632" s="145">
        <f t="shared" si="63"/>
        <v>433124.99999999994</v>
      </c>
      <c r="E632" s="141">
        <f t="shared" si="64"/>
        <v>610.14742014742012</v>
      </c>
      <c r="F632" s="135">
        <v>72</v>
      </c>
      <c r="G632" s="135">
        <v>4.4800000000000004</v>
      </c>
      <c r="H632" s="135">
        <v>1940400</v>
      </c>
      <c r="I632" s="134" t="s">
        <v>1815</v>
      </c>
      <c r="J632" s="138">
        <f t="shared" si="65"/>
        <v>4.4800000000000004</v>
      </c>
      <c r="K632" s="140">
        <f t="shared" si="66"/>
        <v>433124.99999999994</v>
      </c>
      <c r="L632" s="134" t="s">
        <v>1351</v>
      </c>
      <c r="M632" s="134" t="s">
        <v>10</v>
      </c>
      <c r="N632" s="137">
        <f t="shared" si="67"/>
        <v>433124.99999999994</v>
      </c>
      <c r="P632">
        <v>591</v>
      </c>
      <c r="Q632">
        <v>24.208365239804557</v>
      </c>
      <c r="R632">
        <v>-6.2083652398045572</v>
      </c>
      <c r="S632" s="70">
        <f t="shared" si="68"/>
        <v>-0.25645536897288979</v>
      </c>
      <c r="T632">
        <f t="shared" si="69"/>
        <v>18</v>
      </c>
      <c r="U632" s="134" t="s">
        <v>1740</v>
      </c>
      <c r="Z632">
        <v>590</v>
      </c>
      <c r="AA632">
        <v>24.595165418809962</v>
      </c>
      <c r="AB632">
        <v>-0.59516541880996243</v>
      </c>
      <c r="AJ632">
        <v>592</v>
      </c>
      <c r="AK632">
        <v>59.772796078601814</v>
      </c>
      <c r="AL632">
        <v>-1.7727960786018144</v>
      </c>
      <c r="AT632">
        <v>592</v>
      </c>
      <c r="AU632">
        <v>48.783476404595739</v>
      </c>
      <c r="AV632">
        <v>9.2165235954042615</v>
      </c>
      <c r="BD632" s="152">
        <v>5.5911290603917507</v>
      </c>
      <c r="BE632" s="152">
        <v>16.211207379200001</v>
      </c>
    </row>
    <row r="633" spans="1:57" ht="14.25" customHeight="1">
      <c r="A633" s="134" t="s">
        <v>398</v>
      </c>
      <c r="B633" s="135">
        <v>11384</v>
      </c>
      <c r="C633" s="135">
        <v>4934900</v>
      </c>
      <c r="D633" s="145">
        <f t="shared" si="63"/>
        <v>494484.99594484991</v>
      </c>
      <c r="E633" s="141">
        <f t="shared" si="64"/>
        <v>433.4943780744905</v>
      </c>
      <c r="F633" s="135">
        <v>24</v>
      </c>
      <c r="G633" s="135">
        <v>1.2330000000000001</v>
      </c>
      <c r="H633" s="135">
        <v>609700</v>
      </c>
      <c r="I633" s="134" t="s">
        <v>1815</v>
      </c>
      <c r="J633" s="138">
        <f t="shared" si="65"/>
        <v>1.2330000000000001</v>
      </c>
      <c r="K633" s="140">
        <f t="shared" si="66"/>
        <v>494484.99594484991</v>
      </c>
      <c r="L633" s="134" t="s">
        <v>1040</v>
      </c>
      <c r="M633" s="134" t="s">
        <v>37</v>
      </c>
      <c r="N633" s="137">
        <f t="shared" si="67"/>
        <v>494484.99594484991</v>
      </c>
      <c r="P633">
        <v>592</v>
      </c>
      <c r="Q633">
        <v>55.323691431569515</v>
      </c>
      <c r="R633">
        <v>2.6763085684304855</v>
      </c>
      <c r="S633" s="70">
        <f t="shared" si="68"/>
        <v>4.8375451803335308E-2</v>
      </c>
      <c r="T633">
        <f t="shared" si="69"/>
        <v>58</v>
      </c>
      <c r="U633" s="134" t="s">
        <v>2190</v>
      </c>
      <c r="Z633">
        <v>591</v>
      </c>
      <c r="AA633">
        <v>18.974497826718036</v>
      </c>
      <c r="AB633">
        <v>-0.97449782671803575</v>
      </c>
      <c r="AJ633">
        <v>593</v>
      </c>
      <c r="AK633">
        <v>23.920561363738994</v>
      </c>
      <c r="AL633">
        <v>-13.920561363738994</v>
      </c>
      <c r="AT633">
        <v>593</v>
      </c>
      <c r="AU633">
        <v>17.39513317049062</v>
      </c>
      <c r="AV633">
        <v>-7.3951331704906202</v>
      </c>
      <c r="BD633" s="152">
        <v>9.5379896370055466</v>
      </c>
      <c r="BE633" s="152">
        <v>18.356715166639997</v>
      </c>
    </row>
    <row r="634" spans="1:57" ht="14.25" customHeight="1">
      <c r="A634" s="134" t="s">
        <v>398</v>
      </c>
      <c r="B634" s="135">
        <v>6110</v>
      </c>
      <c r="C634" s="135">
        <v>790000</v>
      </c>
      <c r="D634" s="145">
        <f t="shared" si="63"/>
        <v>1022727.2727272727</v>
      </c>
      <c r="E634" s="141">
        <f t="shared" si="64"/>
        <v>129.29623567921439</v>
      </c>
      <c r="F634" s="135">
        <v>10</v>
      </c>
      <c r="G634" s="135">
        <v>0.22</v>
      </c>
      <c r="H634" s="135">
        <v>225000</v>
      </c>
      <c r="I634" s="134" t="s">
        <v>1815</v>
      </c>
      <c r="J634" s="138">
        <f t="shared" si="65"/>
        <v>0.22</v>
      </c>
      <c r="K634" s="140">
        <f t="shared" si="66"/>
        <v>1022727.2727272727</v>
      </c>
      <c r="L634" s="134" t="s">
        <v>2206</v>
      </c>
      <c r="M634" s="134" t="s">
        <v>16</v>
      </c>
      <c r="N634" s="137">
        <f t="shared" si="67"/>
        <v>1022727.2727272727</v>
      </c>
      <c r="P634">
        <v>593</v>
      </c>
      <c r="Q634">
        <v>17.522517856348927</v>
      </c>
      <c r="R634">
        <v>-7.5225178563489266</v>
      </c>
      <c r="S634" s="70">
        <f t="shared" si="68"/>
        <v>-0.42930576062294012</v>
      </c>
      <c r="T634">
        <f t="shared" si="69"/>
        <v>10</v>
      </c>
      <c r="U634" s="134" t="s">
        <v>2191</v>
      </c>
      <c r="Z634">
        <v>592</v>
      </c>
      <c r="AA634">
        <v>19.062884073805392</v>
      </c>
      <c r="AB634">
        <v>38.937115926194608</v>
      </c>
      <c r="AJ634">
        <v>594</v>
      </c>
      <c r="AK634">
        <v>24.537360348029409</v>
      </c>
      <c r="AL634">
        <v>-8.5373603480294094</v>
      </c>
      <c r="AT634">
        <v>594</v>
      </c>
      <c r="AU634">
        <v>19.562791068838361</v>
      </c>
      <c r="AV634">
        <v>-3.5627910688383615</v>
      </c>
      <c r="BD634" s="152">
        <v>29.208616913582183</v>
      </c>
      <c r="BE634" s="152">
        <v>31.030362525799998</v>
      </c>
    </row>
    <row r="635" spans="1:57" ht="14.25" customHeight="1">
      <c r="A635" s="134" t="s">
        <v>398</v>
      </c>
      <c r="B635" s="135">
        <v>57012</v>
      </c>
      <c r="C635" s="135">
        <v>3428500</v>
      </c>
      <c r="D635" s="145">
        <f t="shared" si="63"/>
        <v>202205.88235294117</v>
      </c>
      <c r="E635" s="141">
        <f t="shared" si="64"/>
        <v>60.136462499122992</v>
      </c>
      <c r="F635" s="135">
        <v>55</v>
      </c>
      <c r="G635" s="135">
        <v>6.8</v>
      </c>
      <c r="H635" s="135">
        <v>1375000</v>
      </c>
      <c r="I635" s="134" t="s">
        <v>1815</v>
      </c>
      <c r="J635" s="138">
        <f t="shared" si="65"/>
        <v>6.8</v>
      </c>
      <c r="K635" s="140">
        <f t="shared" si="66"/>
        <v>202205.88235294117</v>
      </c>
      <c r="L635" s="134" t="s">
        <v>1667</v>
      </c>
      <c r="M635" s="134" t="s">
        <v>255</v>
      </c>
      <c r="N635" s="137">
        <f t="shared" si="67"/>
        <v>202205.88235294117</v>
      </c>
      <c r="P635">
        <v>594</v>
      </c>
      <c r="Q635">
        <v>19.052186313242238</v>
      </c>
      <c r="R635">
        <v>-3.0521863132422382</v>
      </c>
      <c r="S635" s="70">
        <f t="shared" si="68"/>
        <v>-0.16020136812964156</v>
      </c>
      <c r="T635">
        <f t="shared" si="69"/>
        <v>16</v>
      </c>
      <c r="U635" s="134" t="s">
        <v>2192</v>
      </c>
      <c r="Z635">
        <v>593</v>
      </c>
      <c r="AA635">
        <v>18.425129807991851</v>
      </c>
      <c r="AB635">
        <v>-8.4251298079918513</v>
      </c>
      <c r="AJ635">
        <v>595</v>
      </c>
      <c r="AK635">
        <v>104.6915948611021</v>
      </c>
      <c r="AL635">
        <v>-103.6915948611021</v>
      </c>
      <c r="AT635">
        <v>595</v>
      </c>
      <c r="AU635">
        <v>125.52677683147836</v>
      </c>
      <c r="AV635">
        <v>-124.52677683147836</v>
      </c>
      <c r="BD635" s="152">
        <v>10.84539362192081</v>
      </c>
      <c r="BE635" s="152">
        <v>24.924439808079999</v>
      </c>
    </row>
    <row r="636" spans="1:57" ht="14.25" customHeight="1">
      <c r="A636" s="134" t="s">
        <v>398</v>
      </c>
      <c r="B636" s="135">
        <v>8166</v>
      </c>
      <c r="C636" s="135">
        <v>728800</v>
      </c>
      <c r="D636" s="145">
        <f t="shared" si="63"/>
        <v>6840000</v>
      </c>
      <c r="E636" s="141">
        <f t="shared" si="64"/>
        <v>89.248101885868238</v>
      </c>
      <c r="F636" s="135">
        <v>12</v>
      </c>
      <c r="G636" s="135">
        <v>0.1</v>
      </c>
      <c r="H636" s="135">
        <v>684000</v>
      </c>
      <c r="I636" s="134" t="s">
        <v>1815</v>
      </c>
      <c r="J636" s="138">
        <f t="shared" si="65"/>
        <v>0.1</v>
      </c>
      <c r="K636" s="140">
        <f t="shared" si="66"/>
        <v>6840000</v>
      </c>
      <c r="L636" s="134" t="s">
        <v>2207</v>
      </c>
      <c r="M636" s="134" t="s">
        <v>13</v>
      </c>
      <c r="N636" s="137">
        <f t="shared" si="67"/>
        <v>6840000</v>
      </c>
      <c r="P636">
        <v>595</v>
      </c>
      <c r="Q636">
        <v>122.89894495814266</v>
      </c>
      <c r="R636">
        <v>-121.89894495814266</v>
      </c>
      <c r="S636" s="70">
        <f t="shared" si="68"/>
        <v>-0.99186323364825801</v>
      </c>
      <c r="T636">
        <f t="shared" si="69"/>
        <v>1</v>
      </c>
      <c r="U636" s="134" t="s">
        <v>1077</v>
      </c>
      <c r="Z636">
        <v>594</v>
      </c>
      <c r="AA636">
        <v>19.415705493210336</v>
      </c>
      <c r="AB636">
        <v>-3.4157054932103357</v>
      </c>
      <c r="AJ636">
        <v>596</v>
      </c>
      <c r="AK636">
        <v>29.12673425928018</v>
      </c>
      <c r="AL636">
        <v>-7.1267342592801803</v>
      </c>
      <c r="AT636">
        <v>596</v>
      </c>
      <c r="AU636">
        <v>23.779870980169427</v>
      </c>
      <c r="AV636">
        <v>-1.7798709801694272</v>
      </c>
      <c r="BD636" s="152">
        <v>18.616898691719559</v>
      </c>
      <c r="BE636" s="152">
        <v>25.110354521359998</v>
      </c>
    </row>
    <row r="637" spans="1:57" ht="14.25" customHeight="1">
      <c r="A637" s="134" t="s">
        <v>398</v>
      </c>
      <c r="B637" s="135">
        <v>11943</v>
      </c>
      <c r="C637" s="135">
        <v>2320900</v>
      </c>
      <c r="D637" s="145">
        <f t="shared" si="63"/>
        <v>2321772.4719101125</v>
      </c>
      <c r="E637" s="141">
        <f t="shared" si="64"/>
        <v>194.33140751904881</v>
      </c>
      <c r="F637" s="135">
        <v>12</v>
      </c>
      <c r="G637" s="135">
        <v>11392</v>
      </c>
      <c r="H637" s="135">
        <v>607200</v>
      </c>
      <c r="I637" s="134" t="s">
        <v>1819</v>
      </c>
      <c r="J637" s="138">
        <f t="shared" si="65"/>
        <v>0.26152433425160698</v>
      </c>
      <c r="K637" s="140">
        <f t="shared" si="66"/>
        <v>2321772.4719101125</v>
      </c>
      <c r="L637" s="134" t="s">
        <v>2208</v>
      </c>
      <c r="M637" s="134" t="s">
        <v>18</v>
      </c>
      <c r="N637" s="137">
        <f t="shared" si="67"/>
        <v>2321772.4719101125</v>
      </c>
      <c r="P637">
        <v>596</v>
      </c>
      <c r="Q637">
        <v>23.998614513255891</v>
      </c>
      <c r="R637">
        <v>-1.998614513255891</v>
      </c>
      <c r="S637" s="70">
        <f t="shared" si="68"/>
        <v>-8.3280412381803753E-2</v>
      </c>
      <c r="T637">
        <f t="shared" si="69"/>
        <v>22</v>
      </c>
      <c r="U637" s="134" t="s">
        <v>2193</v>
      </c>
      <c r="Z637">
        <v>595</v>
      </c>
      <c r="AA637">
        <v>126.99280854422057</v>
      </c>
      <c r="AB637">
        <v>-125.99280854422057</v>
      </c>
      <c r="AJ637">
        <v>597</v>
      </c>
      <c r="AK637">
        <v>22.472755923606382</v>
      </c>
      <c r="AL637">
        <v>-13.472755923606382</v>
      </c>
      <c r="AT637">
        <v>597</v>
      </c>
      <c r="AU637">
        <v>16.028030745964486</v>
      </c>
      <c r="AV637">
        <v>-7.028030745964486</v>
      </c>
      <c r="BD637" s="152">
        <v>26.620511617441988</v>
      </c>
      <c r="BE637" s="152">
        <v>30.294491581479996</v>
      </c>
    </row>
    <row r="638" spans="1:57" ht="14.25" customHeight="1">
      <c r="A638" s="134" t="s">
        <v>398</v>
      </c>
      <c r="B638" s="135">
        <v>18360</v>
      </c>
      <c r="C638" s="135">
        <v>2321800</v>
      </c>
      <c r="D638" s="145">
        <f t="shared" si="63"/>
        <v>660000</v>
      </c>
      <c r="E638" s="141">
        <f t="shared" si="64"/>
        <v>126.45969498910675</v>
      </c>
      <c r="F638" s="135">
        <v>22</v>
      </c>
      <c r="G638" s="135">
        <v>0.75</v>
      </c>
      <c r="H638" s="135">
        <v>495000</v>
      </c>
      <c r="I638" s="134" t="s">
        <v>1815</v>
      </c>
      <c r="J638" s="138">
        <f t="shared" si="65"/>
        <v>0.75</v>
      </c>
      <c r="K638" s="140">
        <f t="shared" si="66"/>
        <v>660000</v>
      </c>
      <c r="L638" s="134" t="s">
        <v>1035</v>
      </c>
      <c r="M638" s="134" t="s">
        <v>16</v>
      </c>
      <c r="N638" s="137">
        <f t="shared" si="67"/>
        <v>660000</v>
      </c>
      <c r="P638">
        <v>597</v>
      </c>
      <c r="Q638">
        <v>15.942221789395493</v>
      </c>
      <c r="R638">
        <v>-6.9422217893954929</v>
      </c>
      <c r="S638" s="70">
        <f t="shared" si="68"/>
        <v>-0.43546137301974724</v>
      </c>
      <c r="T638">
        <f t="shared" si="69"/>
        <v>9</v>
      </c>
      <c r="U638" s="134" t="s">
        <v>2194</v>
      </c>
      <c r="Z638">
        <v>596</v>
      </c>
      <c r="AA638">
        <v>26.659517252704148</v>
      </c>
      <c r="AB638">
        <v>-4.6595172527041484</v>
      </c>
      <c r="AJ638">
        <v>598</v>
      </c>
      <c r="AK638">
        <v>44.562795593653107</v>
      </c>
      <c r="AL638">
        <v>4.4372044063468934</v>
      </c>
      <c r="AT638">
        <v>598</v>
      </c>
      <c r="AU638">
        <v>47.928729483315436</v>
      </c>
      <c r="AV638">
        <v>1.0712705166845637</v>
      </c>
      <c r="BD638" s="152">
        <v>16.777495284819921</v>
      </c>
      <c r="BE638" s="152">
        <v>25.024703121560002</v>
      </c>
    </row>
    <row r="639" spans="1:57" ht="14.25" customHeight="1">
      <c r="A639" s="134" t="s">
        <v>398</v>
      </c>
      <c r="B639" s="135">
        <v>322940</v>
      </c>
      <c r="C639" s="135">
        <v>44477500</v>
      </c>
      <c r="D639" s="145">
        <f t="shared" si="63"/>
        <v>374516.28126474749</v>
      </c>
      <c r="E639" s="141">
        <f t="shared" si="64"/>
        <v>137.72682231993559</v>
      </c>
      <c r="F639" s="135">
        <v>248</v>
      </c>
      <c r="G639" s="135">
        <v>21.19</v>
      </c>
      <c r="H639" s="135">
        <v>7936000</v>
      </c>
      <c r="I639" s="134" t="s">
        <v>1815</v>
      </c>
      <c r="J639" s="138">
        <f t="shared" si="65"/>
        <v>21.19</v>
      </c>
      <c r="K639" s="140">
        <f t="shared" si="66"/>
        <v>374516.28126474749</v>
      </c>
      <c r="L639" s="134" t="s">
        <v>1753</v>
      </c>
      <c r="M639" s="134" t="s">
        <v>52</v>
      </c>
      <c r="N639" s="137">
        <f t="shared" si="67"/>
        <v>374516.28126474749</v>
      </c>
      <c r="P639">
        <v>598</v>
      </c>
      <c r="Q639">
        <v>46.019182927828453</v>
      </c>
      <c r="R639">
        <v>2.980817072171547</v>
      </c>
      <c r="S639" s="70">
        <f t="shared" si="68"/>
        <v>6.4773359336830053E-2</v>
      </c>
      <c r="T639">
        <f t="shared" si="69"/>
        <v>49</v>
      </c>
      <c r="U639" s="134" t="s">
        <v>2195</v>
      </c>
      <c r="Z639">
        <v>597</v>
      </c>
      <c r="AA639">
        <v>19.935643382438656</v>
      </c>
      <c r="AB639">
        <v>-10.935643382438656</v>
      </c>
      <c r="AJ639">
        <v>599</v>
      </c>
      <c r="AK639">
        <v>24.501376879488099</v>
      </c>
      <c r="AL639">
        <v>-15.501376879488099</v>
      </c>
      <c r="AT639">
        <v>599</v>
      </c>
      <c r="AU639">
        <v>16.826122972174336</v>
      </c>
      <c r="AV639">
        <v>-7.8261229721743355</v>
      </c>
      <c r="BD639" s="152">
        <v>8.6701527420696483</v>
      </c>
      <c r="BE639" s="152">
        <v>54.055966050959995</v>
      </c>
    </row>
    <row r="640" spans="1:57" ht="14.25" customHeight="1">
      <c r="A640" s="134" t="s">
        <v>398</v>
      </c>
      <c r="B640" s="135">
        <v>23544</v>
      </c>
      <c r="C640" s="135">
        <v>2337400</v>
      </c>
      <c r="D640" s="145">
        <f t="shared" si="63"/>
        <v>1050000</v>
      </c>
      <c r="E640" s="141">
        <f t="shared" si="64"/>
        <v>99.277947672443091</v>
      </c>
      <c r="F640" s="135">
        <v>24</v>
      </c>
      <c r="G640" s="135">
        <v>0.96</v>
      </c>
      <c r="H640" s="135">
        <v>1008000</v>
      </c>
      <c r="I640" s="134" t="s">
        <v>1815</v>
      </c>
      <c r="J640" s="138">
        <f t="shared" si="65"/>
        <v>0.96</v>
      </c>
      <c r="K640" s="140">
        <f t="shared" si="66"/>
        <v>1050000</v>
      </c>
      <c r="L640" s="134" t="s">
        <v>2209</v>
      </c>
      <c r="M640" s="134" t="s">
        <v>62</v>
      </c>
      <c r="N640" s="137">
        <f t="shared" si="67"/>
        <v>1050000</v>
      </c>
      <c r="P640">
        <v>599</v>
      </c>
      <c r="Q640">
        <v>17.552782648502543</v>
      </c>
      <c r="R640">
        <v>-8.5527826485025429</v>
      </c>
      <c r="S640" s="70">
        <f t="shared" si="68"/>
        <v>-0.48726078478686086</v>
      </c>
      <c r="T640">
        <f t="shared" si="69"/>
        <v>9</v>
      </c>
      <c r="U640" s="134" t="s">
        <v>2196</v>
      </c>
      <c r="Z640">
        <v>598</v>
      </c>
      <c r="AA640">
        <v>46.077812678897843</v>
      </c>
      <c r="AB640">
        <v>2.9221873211021574</v>
      </c>
      <c r="AJ640">
        <v>600</v>
      </c>
      <c r="AK640">
        <v>224.77689608192586</v>
      </c>
      <c r="AL640">
        <v>-14.776896081925855</v>
      </c>
      <c r="AT640">
        <v>600</v>
      </c>
      <c r="AU640">
        <v>233.57220682605453</v>
      </c>
      <c r="AV640">
        <v>-23.572206826054526</v>
      </c>
      <c r="BD640" s="152">
        <v>5.9813989066351132</v>
      </c>
      <c r="BE640" s="152">
        <v>13.677654412839999</v>
      </c>
    </row>
    <row r="641" spans="1:57" ht="14.25" customHeight="1">
      <c r="A641" s="134" t="s">
        <v>398</v>
      </c>
      <c r="B641" s="135">
        <v>27648</v>
      </c>
      <c r="C641" s="135">
        <v>3243200</v>
      </c>
      <c r="D641" s="145">
        <f t="shared" si="63"/>
        <v>2540000</v>
      </c>
      <c r="E641" s="141">
        <f t="shared" si="64"/>
        <v>117.30324074074075</v>
      </c>
      <c r="F641" s="135">
        <v>26</v>
      </c>
      <c r="G641" s="135">
        <v>0.65</v>
      </c>
      <c r="H641" s="135">
        <v>1651000</v>
      </c>
      <c r="I641" s="134" t="s">
        <v>1815</v>
      </c>
      <c r="J641" s="138">
        <f t="shared" si="65"/>
        <v>0.65</v>
      </c>
      <c r="K641" s="140">
        <f t="shared" si="66"/>
        <v>2540000</v>
      </c>
      <c r="L641" s="134" t="s">
        <v>2210</v>
      </c>
      <c r="M641" s="134" t="s">
        <v>31</v>
      </c>
      <c r="N641" s="137">
        <f t="shared" si="67"/>
        <v>2540000</v>
      </c>
      <c r="P641">
        <v>600</v>
      </c>
      <c r="Q641">
        <v>251.08517363360056</v>
      </c>
      <c r="R641">
        <v>-41.085173633600562</v>
      </c>
      <c r="S641" s="70">
        <f t="shared" si="68"/>
        <v>-0.16363042484362161</v>
      </c>
      <c r="T641">
        <f t="shared" si="69"/>
        <v>210</v>
      </c>
      <c r="U641" s="134" t="s">
        <v>1326</v>
      </c>
      <c r="Z641">
        <v>599</v>
      </c>
      <c r="AA641">
        <v>19.885686833451388</v>
      </c>
      <c r="AB641">
        <v>-10.885686833451388</v>
      </c>
      <c r="AJ641">
        <v>601</v>
      </c>
      <c r="AK641">
        <v>37.044367343139896</v>
      </c>
      <c r="AL641">
        <v>-17.044367343139896</v>
      </c>
      <c r="AT641">
        <v>601</v>
      </c>
      <c r="AU641">
        <v>30.750861721446825</v>
      </c>
      <c r="AV641">
        <v>-10.750861721446825</v>
      </c>
      <c r="BD641" s="152">
        <v>6.0882096013964544</v>
      </c>
      <c r="BE641" s="152">
        <v>21.650718851560001</v>
      </c>
    </row>
    <row r="642" spans="1:57" ht="14.25" customHeight="1">
      <c r="A642" s="134" t="s">
        <v>398</v>
      </c>
      <c r="B642" s="135">
        <v>232420</v>
      </c>
      <c r="C642" s="135">
        <v>14957200</v>
      </c>
      <c r="D642" s="145">
        <f t="shared" si="63"/>
        <v>2290829.6943231439</v>
      </c>
      <c r="E642" s="141">
        <f t="shared" si="64"/>
        <v>64.354186386713707</v>
      </c>
      <c r="F642" s="135">
        <v>244</v>
      </c>
      <c r="G642" s="135">
        <v>4.58</v>
      </c>
      <c r="H642" s="135">
        <v>10492000</v>
      </c>
      <c r="I642" s="134" t="s">
        <v>1815</v>
      </c>
      <c r="J642" s="138">
        <f t="shared" si="65"/>
        <v>4.58</v>
      </c>
      <c r="K642" s="140">
        <f t="shared" si="66"/>
        <v>2290829.6943231439</v>
      </c>
      <c r="L642" s="134" t="s">
        <v>1275</v>
      </c>
      <c r="M642" s="134" t="s">
        <v>15</v>
      </c>
      <c r="N642" s="137">
        <f t="shared" si="67"/>
        <v>2290829.6943231439</v>
      </c>
      <c r="P642">
        <v>601</v>
      </c>
      <c r="Q642">
        <v>32.367812402641846</v>
      </c>
      <c r="R642">
        <v>-12.367812402641846</v>
      </c>
      <c r="S642" s="70">
        <f t="shared" si="68"/>
        <v>-0.3821022022987377</v>
      </c>
      <c r="T642">
        <f t="shared" si="69"/>
        <v>20</v>
      </c>
      <c r="U642" s="134" t="s">
        <v>1375</v>
      </c>
      <c r="Z642">
        <v>600</v>
      </c>
      <c r="AA642">
        <v>248.72343988408849</v>
      </c>
      <c r="AB642">
        <v>-38.723439884088492</v>
      </c>
      <c r="AJ642">
        <v>602</v>
      </c>
      <c r="AK642">
        <v>58.396110905703793</v>
      </c>
      <c r="AL642">
        <v>-52.396110905703793</v>
      </c>
      <c r="AT642">
        <v>602</v>
      </c>
      <c r="AU642">
        <v>15.096102066182407</v>
      </c>
      <c r="AV642">
        <v>-9.0961020661824072</v>
      </c>
      <c r="BD642" s="152">
        <v>13.987065884179879</v>
      </c>
      <c r="BE642" s="152">
        <v>22.31151392988</v>
      </c>
    </row>
    <row r="643" spans="1:57" ht="14.25" customHeight="1">
      <c r="A643" s="134" t="s">
        <v>398</v>
      </c>
      <c r="B643" s="135">
        <v>246505</v>
      </c>
      <c r="C643" s="135">
        <v>83115800</v>
      </c>
      <c r="D643" s="145">
        <f t="shared" si="63"/>
        <v>792981.64430047816</v>
      </c>
      <c r="E643" s="141">
        <f t="shared" si="64"/>
        <v>337.17693353076004</v>
      </c>
      <c r="F643" s="135">
        <v>407</v>
      </c>
      <c r="G643" s="135">
        <v>6.4829999999999997</v>
      </c>
      <c r="H643" s="135">
        <v>5140900</v>
      </c>
      <c r="I643" s="134" t="s">
        <v>1815</v>
      </c>
      <c r="J643" s="138">
        <f t="shared" si="65"/>
        <v>6.4829999999999997</v>
      </c>
      <c r="K643" s="140">
        <f t="shared" si="66"/>
        <v>792981.64430047816</v>
      </c>
      <c r="L643" s="134" t="s">
        <v>1037</v>
      </c>
      <c r="M643" s="134" t="s">
        <v>37</v>
      </c>
      <c r="N643" s="137">
        <f t="shared" si="67"/>
        <v>792981.64430047816</v>
      </c>
      <c r="P643">
        <v>602</v>
      </c>
      <c r="Q643">
        <v>36.323730330955925</v>
      </c>
      <c r="R643">
        <v>-30.323730330955925</v>
      </c>
      <c r="S643" s="70">
        <f t="shared" si="68"/>
        <v>-0.83481872744532903</v>
      </c>
      <c r="T643">
        <f t="shared" si="69"/>
        <v>6</v>
      </c>
      <c r="U643" s="134" t="s">
        <v>2197</v>
      </c>
      <c r="Z643">
        <v>601</v>
      </c>
      <c r="AA643">
        <v>36.493853426474516</v>
      </c>
      <c r="AB643">
        <v>-16.493853426474516</v>
      </c>
      <c r="AJ643">
        <v>603</v>
      </c>
      <c r="AK643">
        <v>24.313416173225271</v>
      </c>
      <c r="AL643">
        <v>-12.313416173225271</v>
      </c>
      <c r="AT643">
        <v>603</v>
      </c>
      <c r="AU643">
        <v>18.846807096353807</v>
      </c>
      <c r="AV643">
        <v>-6.8468070963538068</v>
      </c>
      <c r="BD643" s="152">
        <v>13.07198579733031</v>
      </c>
      <c r="BE643" s="152">
        <v>22.362732078639997</v>
      </c>
    </row>
    <row r="644" spans="1:57" ht="14.25" customHeight="1">
      <c r="A644" s="134" t="s">
        <v>398</v>
      </c>
      <c r="B644" s="135">
        <v>330524</v>
      </c>
      <c r="C644" s="135">
        <v>48588100</v>
      </c>
      <c r="D644" s="145">
        <f t="shared" si="63"/>
        <v>1445182.7242524917</v>
      </c>
      <c r="E644" s="141">
        <f t="shared" si="64"/>
        <v>147.00324333482592</v>
      </c>
      <c r="F644" s="135">
        <v>84</v>
      </c>
      <c r="G644" s="135">
        <v>9.0299999999999994</v>
      </c>
      <c r="H644" s="135">
        <v>13050000</v>
      </c>
      <c r="I644" s="134" t="s">
        <v>1815</v>
      </c>
      <c r="J644" s="138">
        <f t="shared" si="65"/>
        <v>9.0299999999999994</v>
      </c>
      <c r="K644" s="140">
        <f t="shared" si="66"/>
        <v>1445182.7242524917</v>
      </c>
      <c r="L644" s="134" t="s">
        <v>2211</v>
      </c>
      <c r="M644" s="134" t="s">
        <v>102</v>
      </c>
      <c r="N644" s="137">
        <f t="shared" si="67"/>
        <v>1445182.7242524917</v>
      </c>
      <c r="P644">
        <v>603</v>
      </c>
      <c r="Q644">
        <v>18.535180480483028</v>
      </c>
      <c r="R644">
        <v>-6.535180480483028</v>
      </c>
      <c r="S644" s="70">
        <f t="shared" si="68"/>
        <v>-0.35258251126091655</v>
      </c>
      <c r="T644">
        <f t="shared" si="69"/>
        <v>12</v>
      </c>
      <c r="U644" s="134" t="s">
        <v>2198</v>
      </c>
      <c r="Z644">
        <v>602</v>
      </c>
      <c r="AA644">
        <v>41.539033503201722</v>
      </c>
      <c r="AB644">
        <v>-35.539033503201722</v>
      </c>
      <c r="AJ644">
        <v>604</v>
      </c>
      <c r="AK644">
        <v>142.67193423899027</v>
      </c>
      <c r="AL644">
        <v>13.328065761009725</v>
      </c>
      <c r="AT644">
        <v>604</v>
      </c>
      <c r="AU644">
        <v>170.77170896426395</v>
      </c>
      <c r="AV644">
        <v>-14.771708964263951</v>
      </c>
      <c r="BD644" s="152">
        <v>40.054010535502989</v>
      </c>
      <c r="BE644" s="152">
        <v>35.764131850639998</v>
      </c>
    </row>
    <row r="645" spans="1:57" ht="14.25" customHeight="1">
      <c r="A645" s="134" t="s">
        <v>398</v>
      </c>
      <c r="B645" s="135">
        <v>8991</v>
      </c>
      <c r="C645" s="135">
        <v>1110600</v>
      </c>
      <c r="D645" s="145">
        <f t="shared" si="63"/>
        <v>2304545.4545454546</v>
      </c>
      <c r="E645" s="141">
        <f t="shared" si="64"/>
        <v>123.52352352352352</v>
      </c>
      <c r="F645" s="135">
        <v>12</v>
      </c>
      <c r="G645" s="135">
        <v>0.44</v>
      </c>
      <c r="H645" s="135">
        <v>1014000</v>
      </c>
      <c r="I645" s="134" t="s">
        <v>1815</v>
      </c>
      <c r="J645" s="138">
        <f t="shared" si="65"/>
        <v>0.44</v>
      </c>
      <c r="K645" s="140">
        <f t="shared" si="66"/>
        <v>2304545.4545454546</v>
      </c>
      <c r="L645" s="134" t="s">
        <v>2212</v>
      </c>
      <c r="M645" s="134" t="s">
        <v>28</v>
      </c>
      <c r="N645" s="137">
        <f t="shared" si="67"/>
        <v>2304545.4545454546</v>
      </c>
      <c r="P645">
        <v>604</v>
      </c>
      <c r="Q645">
        <v>169.42336392350708</v>
      </c>
      <c r="R645">
        <v>-13.423363923507083</v>
      </c>
      <c r="S645" s="70">
        <f t="shared" si="68"/>
        <v>-7.9229709602316678E-2</v>
      </c>
      <c r="T645">
        <f t="shared" si="69"/>
        <v>156</v>
      </c>
      <c r="U645" s="134" t="s">
        <v>2199</v>
      </c>
      <c r="Z645">
        <v>603</v>
      </c>
      <c r="AA645">
        <v>22.656187678968021</v>
      </c>
      <c r="AB645">
        <v>-10.656187678968021</v>
      </c>
      <c r="AJ645">
        <v>605</v>
      </c>
      <c r="AK645">
        <v>24.876874957089747</v>
      </c>
      <c r="AL645">
        <v>-13.876874957089747</v>
      </c>
      <c r="AT645">
        <v>605</v>
      </c>
      <c r="AU645">
        <v>14.789017197249809</v>
      </c>
      <c r="AV645">
        <v>-3.7890171972498088</v>
      </c>
      <c r="BD645" s="152">
        <v>33.155477490195977</v>
      </c>
      <c r="BE645" s="152">
        <v>31.991063845479999</v>
      </c>
    </row>
    <row r="646" spans="1:57" ht="14.25" customHeight="1">
      <c r="A646" s="134" t="s">
        <v>398</v>
      </c>
      <c r="B646" s="135">
        <v>9968</v>
      </c>
      <c r="C646" s="135">
        <v>2433400</v>
      </c>
      <c r="D646" s="145">
        <f t="shared" si="63"/>
        <v>14804666.666666668</v>
      </c>
      <c r="E646" s="141">
        <f t="shared" si="64"/>
        <v>244.12118780096307</v>
      </c>
      <c r="F646" s="135">
        <v>10</v>
      </c>
      <c r="G646" s="135">
        <v>0.15</v>
      </c>
      <c r="H646" s="135">
        <v>2220700</v>
      </c>
      <c r="I646" s="134" t="s">
        <v>1815</v>
      </c>
      <c r="J646" s="138">
        <f t="shared" si="65"/>
        <v>0.15</v>
      </c>
      <c r="K646" s="140">
        <f t="shared" si="66"/>
        <v>14804666.666666668</v>
      </c>
      <c r="L646" s="134" t="s">
        <v>2213</v>
      </c>
      <c r="M646" s="134" t="s">
        <v>7</v>
      </c>
      <c r="N646" s="137">
        <f t="shared" si="67"/>
        <v>14804666.666666668</v>
      </c>
      <c r="P646">
        <v>605</v>
      </c>
      <c r="Q646">
        <v>16.670542785973439</v>
      </c>
      <c r="R646">
        <v>-5.6705427859734385</v>
      </c>
      <c r="S646" s="70">
        <f t="shared" si="68"/>
        <v>-0.34015345863510948</v>
      </c>
      <c r="T646">
        <f t="shared" si="69"/>
        <v>11</v>
      </c>
      <c r="U646" s="134" t="s">
        <v>1538</v>
      </c>
      <c r="Z646">
        <v>604</v>
      </c>
      <c r="AA646">
        <v>173.60962718240273</v>
      </c>
      <c r="AB646">
        <v>-17.609627182402733</v>
      </c>
      <c r="AJ646">
        <v>606</v>
      </c>
      <c r="AK646">
        <v>23.310112403308811</v>
      </c>
      <c r="AL646">
        <v>-11.310112403308811</v>
      </c>
      <c r="AT646">
        <v>606</v>
      </c>
      <c r="AU646">
        <v>17.577413493760769</v>
      </c>
      <c r="AV646">
        <v>-5.5774134937607691</v>
      </c>
      <c r="BD646" s="152">
        <v>6.7783710137005064</v>
      </c>
      <c r="BE646" s="152">
        <v>18.001342662799999</v>
      </c>
    </row>
    <row r="647" spans="1:57" ht="14.25" customHeight="1">
      <c r="A647" s="134" t="s">
        <v>398</v>
      </c>
      <c r="B647" s="135">
        <v>14908</v>
      </c>
      <c r="C647" s="135">
        <v>3159200</v>
      </c>
      <c r="D647" s="145">
        <f t="shared" si="63"/>
        <v>17081875</v>
      </c>
      <c r="E647" s="141">
        <f t="shared" si="64"/>
        <v>211.91306680976658</v>
      </c>
      <c r="F647" s="135">
        <v>16</v>
      </c>
      <c r="G647" s="135">
        <v>0.16</v>
      </c>
      <c r="H647" s="135">
        <v>2733100</v>
      </c>
      <c r="I647" s="134" t="s">
        <v>1815</v>
      </c>
      <c r="J647" s="138">
        <f t="shared" si="65"/>
        <v>0.16</v>
      </c>
      <c r="K647" s="140">
        <f t="shared" si="66"/>
        <v>17081875</v>
      </c>
      <c r="L647" s="134" t="s">
        <v>2214</v>
      </c>
      <c r="M647" s="134" t="s">
        <v>7</v>
      </c>
      <c r="N647" s="137">
        <f t="shared" si="67"/>
        <v>17081875</v>
      </c>
      <c r="P647">
        <v>606</v>
      </c>
      <c r="Q647">
        <v>17.26609424095242</v>
      </c>
      <c r="R647">
        <v>-5.2660942409524196</v>
      </c>
      <c r="S647" s="70">
        <f t="shared" si="68"/>
        <v>-0.30499626420792286</v>
      </c>
      <c r="T647">
        <f t="shared" si="69"/>
        <v>12</v>
      </c>
      <c r="U647" s="134" t="s">
        <v>2200</v>
      </c>
      <c r="Z647">
        <v>605</v>
      </c>
      <c r="AA647">
        <v>19.287366915534584</v>
      </c>
      <c r="AB647">
        <v>-8.2873669155345837</v>
      </c>
      <c r="AJ647">
        <v>607</v>
      </c>
      <c r="AK647">
        <v>51.341234396987431</v>
      </c>
      <c r="AL647">
        <v>8.6587656030125686</v>
      </c>
      <c r="AT647">
        <v>607</v>
      </c>
      <c r="AU647">
        <v>81.529069072779961</v>
      </c>
      <c r="AV647">
        <v>-21.529069072779961</v>
      </c>
      <c r="BD647" s="152">
        <v>29.639967796272213</v>
      </c>
      <c r="BE647" s="152">
        <v>32.195968812160004</v>
      </c>
    </row>
    <row r="648" spans="1:57" ht="14.25" customHeight="1">
      <c r="A648" s="134" t="s">
        <v>398</v>
      </c>
      <c r="B648" s="135">
        <v>18852</v>
      </c>
      <c r="C648" s="135">
        <v>36371500</v>
      </c>
      <c r="D648" s="145">
        <f t="shared" si="63"/>
        <v>523555.95667870034</v>
      </c>
      <c r="E648" s="141">
        <f t="shared" si="64"/>
        <v>1929.3178442605558</v>
      </c>
      <c r="F648" s="135">
        <v>154</v>
      </c>
      <c r="G648" s="135">
        <v>11.08</v>
      </c>
      <c r="H648" s="135">
        <v>5801000</v>
      </c>
      <c r="I648" s="134" t="s">
        <v>1815</v>
      </c>
      <c r="J648" s="138">
        <f t="shared" si="65"/>
        <v>11.08</v>
      </c>
      <c r="K648" s="140">
        <f t="shared" si="66"/>
        <v>523555.95667870034</v>
      </c>
      <c r="L648" s="134" t="s">
        <v>1449</v>
      </c>
      <c r="M648" s="134" t="s">
        <v>27</v>
      </c>
      <c r="N648" s="137">
        <f t="shared" si="67"/>
        <v>523555.95667870034</v>
      </c>
      <c r="P648">
        <v>607</v>
      </c>
      <c r="Q648">
        <v>68.112574390717754</v>
      </c>
      <c r="R648">
        <v>-8.1125743907177537</v>
      </c>
      <c r="S648" s="70">
        <f t="shared" si="68"/>
        <v>-0.11910538492028161</v>
      </c>
      <c r="T648">
        <f t="shared" si="69"/>
        <v>60</v>
      </c>
      <c r="U648" s="134" t="s">
        <v>1497</v>
      </c>
      <c r="Z648">
        <v>606</v>
      </c>
      <c r="AA648">
        <v>18.804289382794938</v>
      </c>
      <c r="AB648">
        <v>-6.8042893827949378</v>
      </c>
      <c r="AJ648">
        <v>608</v>
      </c>
      <c r="AK648">
        <v>26.920735970236016</v>
      </c>
      <c r="AL648">
        <v>-2.9207359702360165</v>
      </c>
      <c r="AT648">
        <v>608</v>
      </c>
      <c r="AU648">
        <v>28.706366203687022</v>
      </c>
      <c r="AV648">
        <v>-4.706366203687022</v>
      </c>
      <c r="BD648" s="152">
        <v>5.1762105922803867</v>
      </c>
      <c r="BE648" s="152">
        <v>17.398192002039998</v>
      </c>
    </row>
    <row r="649" spans="1:57" ht="14.25" customHeight="1">
      <c r="A649" s="134" t="s">
        <v>398</v>
      </c>
      <c r="B649" s="135">
        <v>9788</v>
      </c>
      <c r="C649" s="135">
        <v>1544700</v>
      </c>
      <c r="D649" s="145">
        <f t="shared" si="63"/>
        <v>3471428.5714285709</v>
      </c>
      <c r="E649" s="141">
        <f t="shared" si="64"/>
        <v>157.81569268492032</v>
      </c>
      <c r="F649" s="135">
        <v>12</v>
      </c>
      <c r="G649" s="135">
        <v>0.28000000000000003</v>
      </c>
      <c r="H649" s="135">
        <v>972000</v>
      </c>
      <c r="I649" s="134" t="s">
        <v>1815</v>
      </c>
      <c r="J649" s="138">
        <f t="shared" si="65"/>
        <v>0.28000000000000003</v>
      </c>
      <c r="K649" s="140">
        <f t="shared" si="66"/>
        <v>3471428.5714285709</v>
      </c>
      <c r="L649" s="134" t="s">
        <v>2215</v>
      </c>
      <c r="M649" s="134" t="s">
        <v>44</v>
      </c>
      <c r="N649" s="137">
        <f t="shared" si="67"/>
        <v>3471428.5714285709</v>
      </c>
      <c r="P649">
        <v>608</v>
      </c>
      <c r="Q649">
        <v>25.377636546893108</v>
      </c>
      <c r="R649">
        <v>-1.3776365468931075</v>
      </c>
      <c r="S649" s="70">
        <f t="shared" si="68"/>
        <v>-5.4285455004743799E-2</v>
      </c>
      <c r="T649">
        <f t="shared" si="69"/>
        <v>24</v>
      </c>
      <c r="U649" s="134" t="s">
        <v>2201</v>
      </c>
      <c r="Z649">
        <v>607</v>
      </c>
      <c r="AA649">
        <v>71.210082050673236</v>
      </c>
      <c r="AB649">
        <v>-11.210082050673236</v>
      </c>
      <c r="AJ649">
        <v>609</v>
      </c>
      <c r="AK649">
        <v>21.990577445152862</v>
      </c>
      <c r="AL649">
        <v>-12.990577445152862</v>
      </c>
      <c r="AT649">
        <v>609</v>
      </c>
      <c r="AU649">
        <v>14.112445186553394</v>
      </c>
      <c r="AV649">
        <v>-5.1124451865533942</v>
      </c>
      <c r="BD649" s="152">
        <v>11.091879840600829</v>
      </c>
      <c r="BE649" s="152">
        <v>21.201077020839996</v>
      </c>
    </row>
    <row r="650" spans="1:57" ht="14.25" customHeight="1">
      <c r="A650" s="134" t="s">
        <v>398</v>
      </c>
      <c r="B650" s="135">
        <v>52623</v>
      </c>
      <c r="C650" s="135">
        <v>3432200</v>
      </c>
      <c r="D650" s="145">
        <f t="shared" si="63"/>
        <v>1001818.1818181818</v>
      </c>
      <c r="E650" s="141">
        <f t="shared" si="64"/>
        <v>65.222431256294783</v>
      </c>
      <c r="F650" s="135">
        <v>38</v>
      </c>
      <c r="G650" s="135">
        <v>2.2000000000000002</v>
      </c>
      <c r="H650" s="135">
        <v>2204000</v>
      </c>
      <c r="I650" s="134" t="s">
        <v>1815</v>
      </c>
      <c r="J650" s="138">
        <f t="shared" si="65"/>
        <v>2.2000000000000002</v>
      </c>
      <c r="K650" s="140">
        <f t="shared" si="66"/>
        <v>1001818.1818181818</v>
      </c>
      <c r="L650" s="134" t="s">
        <v>2216</v>
      </c>
      <c r="M650" s="134" t="s">
        <v>66</v>
      </c>
      <c r="N650" s="137">
        <f t="shared" si="67"/>
        <v>1001818.1818181818</v>
      </c>
      <c r="P650">
        <v>609</v>
      </c>
      <c r="Q650">
        <v>14.62700045689774</v>
      </c>
      <c r="R650">
        <v>-5.6270004568977399</v>
      </c>
      <c r="S650" s="70">
        <f t="shared" si="68"/>
        <v>-0.38469954748953211</v>
      </c>
      <c r="T650">
        <f t="shared" si="69"/>
        <v>9</v>
      </c>
      <c r="U650" s="134" t="s">
        <v>1475</v>
      </c>
      <c r="Z650">
        <v>608</v>
      </c>
      <c r="AA650">
        <v>25.023960638941649</v>
      </c>
      <c r="AB650">
        <v>-1.0239606389416487</v>
      </c>
      <c r="AJ650">
        <v>610</v>
      </c>
      <c r="AK650">
        <v>31.291669060694851</v>
      </c>
      <c r="AL650">
        <v>10.708330939305149</v>
      </c>
      <c r="AT650">
        <v>610</v>
      </c>
      <c r="AU650">
        <v>33.059745816202074</v>
      </c>
      <c r="AV650">
        <v>8.9402541837979257</v>
      </c>
      <c r="BD650" s="152">
        <v>6.4332903075484804</v>
      </c>
      <c r="BE650" s="152">
        <v>17.680999438160001</v>
      </c>
    </row>
    <row r="651" spans="1:57" ht="14.25" customHeight="1">
      <c r="A651" s="134" t="s">
        <v>398</v>
      </c>
      <c r="B651" s="135">
        <v>31812</v>
      </c>
      <c r="C651" s="135">
        <v>4677800</v>
      </c>
      <c r="D651" s="145">
        <f t="shared" si="63"/>
        <v>7423728.8135593226</v>
      </c>
      <c r="E651" s="141">
        <f t="shared" si="64"/>
        <v>147.04514019866716</v>
      </c>
      <c r="F651" s="135">
        <v>20</v>
      </c>
      <c r="G651" s="135">
        <v>0.59</v>
      </c>
      <c r="H651" s="135">
        <v>4380000</v>
      </c>
      <c r="I651" s="134" t="s">
        <v>1815</v>
      </c>
      <c r="J651" s="138">
        <f t="shared" si="65"/>
        <v>0.59</v>
      </c>
      <c r="K651" s="140">
        <f t="shared" si="66"/>
        <v>7423728.8135593226</v>
      </c>
      <c r="L651" s="134" t="s">
        <v>2217</v>
      </c>
      <c r="M651" s="134" t="s">
        <v>7</v>
      </c>
      <c r="N651" s="137">
        <f t="shared" si="67"/>
        <v>7423728.8135593226</v>
      </c>
      <c r="P651">
        <v>610</v>
      </c>
      <c r="Q651">
        <v>30.270704312250544</v>
      </c>
      <c r="R651">
        <v>11.729295687749456</v>
      </c>
      <c r="S651" s="70">
        <f t="shared" si="68"/>
        <v>0.38748010507976893</v>
      </c>
      <c r="T651">
        <f t="shared" si="69"/>
        <v>42</v>
      </c>
      <c r="U651" s="134" t="s">
        <v>2202</v>
      </c>
      <c r="Z651">
        <v>609</v>
      </c>
      <c r="AA651">
        <v>16.674669716142091</v>
      </c>
      <c r="AB651">
        <v>-7.6746697161420911</v>
      </c>
      <c r="AJ651">
        <v>611</v>
      </c>
      <c r="AK651">
        <v>22.799993819870274</v>
      </c>
      <c r="AL651">
        <v>-7.7999938198702736</v>
      </c>
      <c r="AT651">
        <v>611</v>
      </c>
      <c r="AU651">
        <v>17.166872225134306</v>
      </c>
      <c r="AV651">
        <v>-2.1668722251343056</v>
      </c>
      <c r="BD651" s="152">
        <v>9.2606926409905252</v>
      </c>
      <c r="BE651" s="152">
        <v>17.74397410612</v>
      </c>
    </row>
    <row r="652" spans="1:57" ht="14.25" customHeight="1">
      <c r="A652" s="134" t="s">
        <v>398</v>
      </c>
      <c r="B652" s="135">
        <v>12435</v>
      </c>
      <c r="C652" s="135">
        <v>279900</v>
      </c>
      <c r="D652" s="145">
        <f t="shared" si="63"/>
        <v>769230.76923076925</v>
      </c>
      <c r="E652" s="141">
        <f t="shared" si="64"/>
        <v>22.509047044632087</v>
      </c>
      <c r="F652" s="135">
        <v>10</v>
      </c>
      <c r="G652" s="135">
        <v>0.52</v>
      </c>
      <c r="H652" s="135">
        <v>400000</v>
      </c>
      <c r="I652" s="134" t="s">
        <v>1815</v>
      </c>
      <c r="J652" s="138">
        <f t="shared" si="65"/>
        <v>0.52</v>
      </c>
      <c r="K652" s="140">
        <f t="shared" si="66"/>
        <v>769230.76923076925</v>
      </c>
      <c r="L652" s="134" t="s">
        <v>1636</v>
      </c>
      <c r="M652" s="134" t="s">
        <v>58</v>
      </c>
      <c r="N652" s="137">
        <f t="shared" si="67"/>
        <v>769230.76923076925</v>
      </c>
      <c r="P652">
        <v>611</v>
      </c>
      <c r="Q652">
        <v>16.747728712206651</v>
      </c>
      <c r="R652">
        <v>-1.7477287122066514</v>
      </c>
      <c r="S652" s="70">
        <f t="shared" si="68"/>
        <v>-0.10435616328874565</v>
      </c>
      <c r="T652">
        <f t="shared" si="69"/>
        <v>15</v>
      </c>
      <c r="U652" s="134" t="s">
        <v>2203</v>
      </c>
      <c r="Z652">
        <v>610</v>
      </c>
      <c r="AA652">
        <v>33.758821623698587</v>
      </c>
      <c r="AB652">
        <v>8.2411783763014128</v>
      </c>
      <c r="AJ652">
        <v>612</v>
      </c>
      <c r="AK652">
        <v>23.581470089602671</v>
      </c>
      <c r="AL652">
        <v>-11.581470089602671</v>
      </c>
      <c r="AT652">
        <v>612</v>
      </c>
      <c r="AU652">
        <v>20.009459969103958</v>
      </c>
      <c r="AV652">
        <v>-8.0094599691039576</v>
      </c>
      <c r="BD652" s="152">
        <v>31.428019907613514</v>
      </c>
      <c r="BE652" s="152">
        <v>30.525547624160001</v>
      </c>
    </row>
    <row r="653" spans="1:57" ht="14.25" customHeight="1">
      <c r="A653" s="134" t="s">
        <v>398</v>
      </c>
      <c r="B653" s="135">
        <v>16575</v>
      </c>
      <c r="C653" s="135">
        <v>1829200</v>
      </c>
      <c r="D653" s="145">
        <f t="shared" si="63"/>
        <v>880434.78260869556</v>
      </c>
      <c r="E653" s="141">
        <f t="shared" si="64"/>
        <v>110.35897435897436</v>
      </c>
      <c r="F653" s="135">
        <v>18</v>
      </c>
      <c r="G653" s="135">
        <v>0.46</v>
      </c>
      <c r="H653" s="135">
        <v>405000</v>
      </c>
      <c r="I653" s="134" t="s">
        <v>1815</v>
      </c>
      <c r="J653" s="138">
        <f t="shared" si="65"/>
        <v>0.46</v>
      </c>
      <c r="K653" s="140">
        <f t="shared" si="66"/>
        <v>880434.78260869556</v>
      </c>
      <c r="L653" s="134" t="s">
        <v>2218</v>
      </c>
      <c r="M653" s="134" t="s">
        <v>16</v>
      </c>
      <c r="N653" s="137">
        <f t="shared" si="67"/>
        <v>880434.78260869556</v>
      </c>
      <c r="P653">
        <v>612</v>
      </c>
      <c r="Q653">
        <v>18.737767170652504</v>
      </c>
      <c r="R653">
        <v>-6.7377671706525035</v>
      </c>
      <c r="S653" s="70">
        <f t="shared" si="68"/>
        <v>-0.35958218016527288</v>
      </c>
      <c r="T653">
        <f t="shared" si="69"/>
        <v>12</v>
      </c>
      <c r="U653" s="134" t="s">
        <v>2204</v>
      </c>
      <c r="Z653">
        <v>611</v>
      </c>
      <c r="AA653">
        <v>20.462810634324349</v>
      </c>
      <c r="AB653">
        <v>-5.4628106343243488</v>
      </c>
      <c r="AJ653">
        <v>613</v>
      </c>
      <c r="AK653">
        <v>28.849449884050102</v>
      </c>
      <c r="AL653">
        <v>9.1505501159498976</v>
      </c>
      <c r="AT653">
        <v>613</v>
      </c>
      <c r="AU653">
        <v>31.524321471539089</v>
      </c>
      <c r="AV653">
        <v>6.4756785284609109</v>
      </c>
      <c r="BD653" s="152">
        <v>12.035716652963066</v>
      </c>
      <c r="BE653" s="152">
        <v>24.702177873799997</v>
      </c>
    </row>
    <row r="654" spans="1:57" ht="14.25" customHeight="1">
      <c r="A654" s="134" t="s">
        <v>398</v>
      </c>
      <c r="B654" s="135">
        <v>44981</v>
      </c>
      <c r="C654" s="135">
        <v>7012400</v>
      </c>
      <c r="D654" s="145">
        <f t="shared" si="63"/>
        <v>10128604.65116279</v>
      </c>
      <c r="E654" s="141">
        <f t="shared" si="64"/>
        <v>155.89693426113249</v>
      </c>
      <c r="F654" s="135">
        <v>28</v>
      </c>
      <c r="G654" s="135">
        <v>0.43</v>
      </c>
      <c r="H654" s="135">
        <v>4355300</v>
      </c>
      <c r="I654" s="134" t="s">
        <v>1815</v>
      </c>
      <c r="J654" s="138">
        <f t="shared" si="65"/>
        <v>0.43</v>
      </c>
      <c r="K654" s="140">
        <f t="shared" si="66"/>
        <v>10128604.65116279</v>
      </c>
      <c r="L654" s="134" t="s">
        <v>2219</v>
      </c>
      <c r="M654" s="134" t="s">
        <v>24</v>
      </c>
      <c r="N654" s="137">
        <f t="shared" si="67"/>
        <v>10128604.65116279</v>
      </c>
      <c r="P654">
        <v>613</v>
      </c>
      <c r="Q654">
        <v>28.021343950710612</v>
      </c>
      <c r="R654">
        <v>9.9786560492893877</v>
      </c>
      <c r="S654" s="70">
        <f t="shared" si="68"/>
        <v>0.35610911692322067</v>
      </c>
      <c r="T654">
        <f t="shared" si="69"/>
        <v>38</v>
      </c>
      <c r="U654" s="134" t="s">
        <v>1693</v>
      </c>
      <c r="Z654">
        <v>612</v>
      </c>
      <c r="AA654">
        <v>21.373630332570194</v>
      </c>
      <c r="AB654">
        <v>-9.373630332570194</v>
      </c>
      <c r="AJ654">
        <v>614</v>
      </c>
      <c r="AK654">
        <v>26.125712982935127</v>
      </c>
      <c r="AL654">
        <v>-17.125712982935127</v>
      </c>
      <c r="AT654">
        <v>614</v>
      </c>
      <c r="AU654">
        <v>17.202999856773431</v>
      </c>
      <c r="AV654">
        <v>-8.202999856773431</v>
      </c>
      <c r="BD654" s="152">
        <v>41.422009049177092</v>
      </c>
      <c r="BE654" s="152">
        <v>43.754741310079993</v>
      </c>
    </row>
    <row r="655" spans="1:57" ht="14.25" customHeight="1">
      <c r="A655" s="134" t="s">
        <v>398</v>
      </c>
      <c r="B655" s="135">
        <v>67071</v>
      </c>
      <c r="C655" s="135">
        <v>6050700</v>
      </c>
      <c r="D655" s="145">
        <f t="shared" si="63"/>
        <v>810126.58227848099</v>
      </c>
      <c r="E655" s="141">
        <f t="shared" si="64"/>
        <v>90.213355995884953</v>
      </c>
      <c r="F655" s="135">
        <v>96</v>
      </c>
      <c r="G655" s="135">
        <v>4.74</v>
      </c>
      <c r="H655" s="135">
        <v>3840000</v>
      </c>
      <c r="I655" s="134" t="s">
        <v>1815</v>
      </c>
      <c r="J655" s="138">
        <f t="shared" si="65"/>
        <v>4.74</v>
      </c>
      <c r="K655" s="140">
        <f t="shared" si="66"/>
        <v>810126.58227848099</v>
      </c>
      <c r="L655" s="134" t="s">
        <v>1108</v>
      </c>
      <c r="M655" s="134" t="s">
        <v>26</v>
      </c>
      <c r="N655" s="137">
        <f t="shared" si="67"/>
        <v>810126.58227848099</v>
      </c>
      <c r="P655">
        <v>614</v>
      </c>
      <c r="Q655">
        <v>18.700740525022461</v>
      </c>
      <c r="R655">
        <v>-9.7007405250224608</v>
      </c>
      <c r="S655" s="70">
        <f t="shared" si="68"/>
        <v>-0.51873563573819004</v>
      </c>
      <c r="T655">
        <f t="shared" si="69"/>
        <v>9</v>
      </c>
      <c r="U655" s="134" t="s">
        <v>2205</v>
      </c>
      <c r="Z655">
        <v>613</v>
      </c>
      <c r="AA655">
        <v>23.521604683847436</v>
      </c>
      <c r="AB655">
        <v>14.478395316152564</v>
      </c>
      <c r="AJ655">
        <v>615</v>
      </c>
      <c r="AK655">
        <v>83.007533383186143</v>
      </c>
      <c r="AL655">
        <v>-11.007533383186143</v>
      </c>
      <c r="AT655">
        <v>615</v>
      </c>
      <c r="AU655">
        <v>29.839460105096069</v>
      </c>
      <c r="AV655">
        <v>42.160539894903934</v>
      </c>
      <c r="BD655" s="152">
        <v>10.390421143273944</v>
      </c>
      <c r="BE655" s="152">
        <v>19.90207088236</v>
      </c>
    </row>
    <row r="656" spans="1:57" ht="14.25" customHeight="1">
      <c r="A656" s="134" t="s">
        <v>398</v>
      </c>
      <c r="B656" s="135">
        <v>6381</v>
      </c>
      <c r="C656" s="135">
        <v>711900</v>
      </c>
      <c r="D656" s="145">
        <f t="shared" si="63"/>
        <v>3206250</v>
      </c>
      <c r="E656" s="141">
        <f t="shared" si="64"/>
        <v>111.56558533145275</v>
      </c>
      <c r="F656" s="135">
        <v>9</v>
      </c>
      <c r="G656" s="135">
        <v>0.16</v>
      </c>
      <c r="H656" s="135">
        <v>513000</v>
      </c>
      <c r="I656" s="134" t="s">
        <v>1815</v>
      </c>
      <c r="J656" s="138">
        <f t="shared" si="65"/>
        <v>0.16</v>
      </c>
      <c r="K656" s="140">
        <f t="shared" si="66"/>
        <v>3206250</v>
      </c>
      <c r="L656" s="134" t="s">
        <v>2220</v>
      </c>
      <c r="M656" s="134" t="s">
        <v>13</v>
      </c>
      <c r="N656" s="137">
        <f t="shared" si="67"/>
        <v>3206250</v>
      </c>
      <c r="P656">
        <v>615</v>
      </c>
      <c r="Q656">
        <v>58.597317600351772</v>
      </c>
      <c r="R656">
        <v>13.402682399648228</v>
      </c>
      <c r="S656" s="70">
        <f t="shared" si="68"/>
        <v>0.22872518655304058</v>
      </c>
      <c r="T656">
        <f t="shared" si="69"/>
        <v>72</v>
      </c>
      <c r="U656" s="134" t="s">
        <v>1351</v>
      </c>
      <c r="Z656">
        <v>614</v>
      </c>
      <c r="AA656">
        <v>20.466066204542361</v>
      </c>
      <c r="AB656">
        <v>-11.466066204542361</v>
      </c>
      <c r="AJ656">
        <v>616</v>
      </c>
      <c r="AK656">
        <v>40.822631539977195</v>
      </c>
      <c r="AL656">
        <v>-16.822631539977195</v>
      </c>
      <c r="AT656">
        <v>616</v>
      </c>
      <c r="AU656">
        <v>19.135828149466839</v>
      </c>
      <c r="AV656">
        <v>4.864171850533161</v>
      </c>
      <c r="BD656" s="152">
        <v>23.549704143053425</v>
      </c>
      <c r="BE656" s="152">
        <v>45.2335301934</v>
      </c>
    </row>
    <row r="657" spans="1:57" ht="14.25" customHeight="1">
      <c r="A657" s="134" t="s">
        <v>398</v>
      </c>
      <c r="B657" s="135">
        <v>15600</v>
      </c>
      <c r="C657" s="135">
        <v>1270200</v>
      </c>
      <c r="D657" s="145">
        <f t="shared" si="63"/>
        <v>695652.17391304346</v>
      </c>
      <c r="E657" s="141">
        <f t="shared" si="64"/>
        <v>81.42307692307692</v>
      </c>
      <c r="F657" s="135">
        <v>20</v>
      </c>
      <c r="G657" s="135">
        <v>0.92</v>
      </c>
      <c r="H657" s="135">
        <v>640000</v>
      </c>
      <c r="I657" s="134" t="s">
        <v>1815</v>
      </c>
      <c r="J657" s="138">
        <f t="shared" si="65"/>
        <v>0.92</v>
      </c>
      <c r="K657" s="140">
        <f t="shared" si="66"/>
        <v>695652.17391304346</v>
      </c>
      <c r="L657" s="134" t="s">
        <v>2221</v>
      </c>
      <c r="M657" s="134" t="s">
        <v>52</v>
      </c>
      <c r="N657" s="137">
        <f t="shared" si="67"/>
        <v>695652.17391304346</v>
      </c>
      <c r="P657">
        <v>616</v>
      </c>
      <c r="Q657">
        <v>28.289388407604537</v>
      </c>
      <c r="R657">
        <v>-4.2893884076045374</v>
      </c>
      <c r="S657" s="70">
        <f t="shared" si="68"/>
        <v>-0.15162534961171154</v>
      </c>
      <c r="T657">
        <f t="shared" si="69"/>
        <v>24</v>
      </c>
      <c r="U657" s="134" t="s">
        <v>1040</v>
      </c>
      <c r="Z657">
        <v>615</v>
      </c>
      <c r="AA657">
        <v>64.828212884607822</v>
      </c>
      <c r="AB657">
        <v>7.1717871153921777</v>
      </c>
      <c r="AJ657">
        <v>617</v>
      </c>
      <c r="AK657">
        <v>23.275822274463565</v>
      </c>
      <c r="AL657">
        <v>-13.275822274463565</v>
      </c>
      <c r="AT657">
        <v>617</v>
      </c>
      <c r="AU657">
        <v>14.805438847994868</v>
      </c>
      <c r="AV657">
        <v>-4.8054388479948678</v>
      </c>
      <c r="BD657" s="152">
        <v>28.869698362897157</v>
      </c>
      <c r="BE657" s="152">
        <v>37.629794623359999</v>
      </c>
    </row>
    <row r="658" spans="1:57" ht="14.25" customHeight="1">
      <c r="A658" s="134" t="s">
        <v>398</v>
      </c>
      <c r="B658" s="135">
        <v>6463</v>
      </c>
      <c r="C658" s="135">
        <v>826700</v>
      </c>
      <c r="D658" s="145">
        <f t="shared" si="63"/>
        <v>767213.11475409835</v>
      </c>
      <c r="E658" s="141">
        <f t="shared" si="64"/>
        <v>127.91273402444685</v>
      </c>
      <c r="F658" s="135">
        <v>9</v>
      </c>
      <c r="G658" s="135">
        <v>0.61</v>
      </c>
      <c r="H658" s="135">
        <v>468000</v>
      </c>
      <c r="I658" s="134" t="s">
        <v>1815</v>
      </c>
      <c r="J658" s="138">
        <f t="shared" si="65"/>
        <v>0.61</v>
      </c>
      <c r="K658" s="140">
        <f t="shared" si="66"/>
        <v>767213.11475409835</v>
      </c>
      <c r="L658" s="134" t="s">
        <v>2222</v>
      </c>
      <c r="M658" s="134" t="s">
        <v>46</v>
      </c>
      <c r="N658" s="137">
        <f t="shared" si="67"/>
        <v>767213.11475409835</v>
      </c>
      <c r="P658">
        <v>617</v>
      </c>
      <c r="Q658">
        <v>15.748600695965361</v>
      </c>
      <c r="R658">
        <v>-5.7486006959653615</v>
      </c>
      <c r="S658" s="70">
        <f t="shared" si="68"/>
        <v>-0.36502295073352753</v>
      </c>
      <c r="T658">
        <f t="shared" si="69"/>
        <v>10</v>
      </c>
      <c r="U658" s="134" t="s">
        <v>2206</v>
      </c>
      <c r="Z658">
        <v>616</v>
      </c>
      <c r="AA658">
        <v>32.820319287766011</v>
      </c>
      <c r="AB658">
        <v>-8.8203192877660115</v>
      </c>
      <c r="AJ658">
        <v>618</v>
      </c>
      <c r="AK658">
        <v>34.445514244609456</v>
      </c>
      <c r="AL658">
        <v>20.554485755390544</v>
      </c>
      <c r="AT658">
        <v>618</v>
      </c>
      <c r="AU658">
        <v>56.600182159243658</v>
      </c>
      <c r="AV658">
        <v>-1.6001821592436585</v>
      </c>
      <c r="BD658" s="152">
        <v>13.244526150406323</v>
      </c>
      <c r="BE658" s="152">
        <v>25.167921370439998</v>
      </c>
    </row>
    <row r="659" spans="1:57" ht="14.25" customHeight="1">
      <c r="A659" s="134" t="s">
        <v>398</v>
      </c>
      <c r="B659" s="135">
        <v>48320</v>
      </c>
      <c r="C659" s="135">
        <v>2800300</v>
      </c>
      <c r="D659" s="145">
        <f t="shared" ref="D659:D722" si="70">K659</f>
        <v>790996.7845659164</v>
      </c>
      <c r="E659" s="141">
        <f t="shared" ref="E659:E722" si="71">C659/B659</f>
        <v>57.953228476821195</v>
      </c>
      <c r="F659" s="135">
        <v>41</v>
      </c>
      <c r="G659" s="135">
        <v>3.11</v>
      </c>
      <c r="H659" s="135">
        <v>2460000</v>
      </c>
      <c r="I659" s="134" t="s">
        <v>1815</v>
      </c>
      <c r="J659" s="138">
        <f t="shared" ref="J659:J722" si="72">IF(I659="Acres",1,1/43560)*G659</f>
        <v>3.11</v>
      </c>
      <c r="K659" s="140">
        <f t="shared" ref="K659:K722" si="73">H659/J659</f>
        <v>790996.7845659164</v>
      </c>
      <c r="L659" s="134" t="s">
        <v>1545</v>
      </c>
      <c r="M659" s="134" t="s">
        <v>12</v>
      </c>
      <c r="N659" s="137">
        <f t="shared" si="67"/>
        <v>790996.7845659164</v>
      </c>
      <c r="P659">
        <v>618</v>
      </c>
      <c r="Q659">
        <v>44.821985115234455</v>
      </c>
      <c r="R659">
        <v>10.178014884765545</v>
      </c>
      <c r="S659" s="70">
        <f t="shared" si="68"/>
        <v>0.22707639696453694</v>
      </c>
      <c r="T659">
        <f t="shared" si="69"/>
        <v>55</v>
      </c>
      <c r="U659" s="134" t="s">
        <v>1667</v>
      </c>
      <c r="Z659">
        <v>617</v>
      </c>
      <c r="AA659">
        <v>18.988738756170353</v>
      </c>
      <c r="AB659">
        <v>-8.9887387561703527</v>
      </c>
      <c r="AJ659">
        <v>619</v>
      </c>
      <c r="AK659">
        <v>23.016741300966149</v>
      </c>
      <c r="AL659">
        <v>-11.016741300966149</v>
      </c>
      <c r="AT659">
        <v>619</v>
      </c>
      <c r="AU659">
        <v>16.493584544586898</v>
      </c>
      <c r="AV659">
        <v>-4.4935845445868985</v>
      </c>
      <c r="BD659" s="152">
        <v>5.3908590077142362</v>
      </c>
      <c r="BE659" s="152">
        <v>16.09369680236</v>
      </c>
    </row>
    <row r="660" spans="1:57" ht="14.25" customHeight="1">
      <c r="A660" s="134" t="s">
        <v>398</v>
      </c>
      <c r="B660" s="135">
        <v>30975</v>
      </c>
      <c r="C660" s="135">
        <v>3674800</v>
      </c>
      <c r="D660" s="145">
        <f t="shared" si="70"/>
        <v>5180263.1578947371</v>
      </c>
      <c r="E660" s="141">
        <f t="shared" si="71"/>
        <v>118.63761097659403</v>
      </c>
      <c r="F660" s="135">
        <v>31</v>
      </c>
      <c r="G660" s="135">
        <v>0.38</v>
      </c>
      <c r="H660" s="135">
        <v>1968500</v>
      </c>
      <c r="I660" s="134" t="s">
        <v>1815</v>
      </c>
      <c r="J660" s="138">
        <f t="shared" si="72"/>
        <v>0.38</v>
      </c>
      <c r="K660" s="140">
        <f t="shared" si="73"/>
        <v>5180263.1578947371</v>
      </c>
      <c r="L660" s="134" t="s">
        <v>2223</v>
      </c>
      <c r="M660" s="134" t="s">
        <v>31</v>
      </c>
      <c r="N660" s="137">
        <f t="shared" ref="N660:N723" si="74">H660/(G660*IF(I660="Acres",1,1/43560))</f>
        <v>5180263.1578947371</v>
      </c>
      <c r="P660">
        <v>619</v>
      </c>
      <c r="Q660">
        <v>16.509997160238548</v>
      </c>
      <c r="R660">
        <v>-4.509997160238548</v>
      </c>
      <c r="S660" s="70">
        <f t="shared" si="68"/>
        <v>-0.27316765208779625</v>
      </c>
      <c r="T660">
        <f t="shared" si="69"/>
        <v>12</v>
      </c>
      <c r="U660" s="134" t="s">
        <v>2207</v>
      </c>
      <c r="Z660">
        <v>618</v>
      </c>
      <c r="AA660">
        <v>48.105256335078217</v>
      </c>
      <c r="AB660">
        <v>6.8947436649217835</v>
      </c>
      <c r="AJ660">
        <v>620</v>
      </c>
      <c r="AK660">
        <v>29.756656626215069</v>
      </c>
      <c r="AL660">
        <v>-17.756656626215069</v>
      </c>
      <c r="AT660">
        <v>620</v>
      </c>
      <c r="AU660">
        <v>19.594813287791226</v>
      </c>
      <c r="AV660">
        <v>-7.5948132877912258</v>
      </c>
      <c r="BD660" s="152">
        <v>4.8372920415953615</v>
      </c>
      <c r="BE660" s="152">
        <v>17.146961858200001</v>
      </c>
    </row>
    <row r="661" spans="1:57" ht="14.25" customHeight="1">
      <c r="A661" s="134" t="s">
        <v>398</v>
      </c>
      <c r="B661" s="135">
        <v>5203</v>
      </c>
      <c r="C661" s="135">
        <v>423000</v>
      </c>
      <c r="D661" s="145">
        <f t="shared" si="70"/>
        <v>8099999.9999999991</v>
      </c>
      <c r="E661" s="141">
        <f t="shared" si="71"/>
        <v>81.299250432442818</v>
      </c>
      <c r="F661" s="135">
        <v>9</v>
      </c>
      <c r="G661" s="135">
        <v>7.0000000000000007E-2</v>
      </c>
      <c r="H661" s="135">
        <v>567000</v>
      </c>
      <c r="I661" s="134" t="s">
        <v>1815</v>
      </c>
      <c r="J661" s="138">
        <f t="shared" si="72"/>
        <v>7.0000000000000007E-2</v>
      </c>
      <c r="K661" s="140">
        <f t="shared" si="73"/>
        <v>8099999.9999999991</v>
      </c>
      <c r="L661" s="134" t="s">
        <v>2224</v>
      </c>
      <c r="M661" s="134" t="s">
        <v>32</v>
      </c>
      <c r="N661" s="137">
        <f t="shared" si="74"/>
        <v>8099999.9999999991</v>
      </c>
      <c r="P661">
        <v>620</v>
      </c>
      <c r="Q661">
        <v>22.10386079299365</v>
      </c>
      <c r="R661">
        <v>-10.10386079299365</v>
      </c>
      <c r="S661" s="70">
        <f t="shared" si="68"/>
        <v>-0.45710841592869206</v>
      </c>
      <c r="T661">
        <f t="shared" si="69"/>
        <v>12</v>
      </c>
      <c r="U661" s="134" t="s">
        <v>2208</v>
      </c>
      <c r="Z661">
        <v>619</v>
      </c>
      <c r="AA661">
        <v>12.974067285625701</v>
      </c>
      <c r="AB661">
        <v>-0.97406728562570066</v>
      </c>
      <c r="AJ661">
        <v>621</v>
      </c>
      <c r="AK661">
        <v>29.760466640531209</v>
      </c>
      <c r="AL661">
        <v>-7.7604666405312095</v>
      </c>
      <c r="AT661">
        <v>621</v>
      </c>
      <c r="AU661">
        <v>24.863699929343298</v>
      </c>
      <c r="AV661">
        <v>-2.8636999293432979</v>
      </c>
      <c r="BD661" s="152">
        <v>6.7105873035635017</v>
      </c>
      <c r="BE661" s="152">
        <v>14.923908725399999</v>
      </c>
    </row>
    <row r="662" spans="1:57" ht="14.25" customHeight="1">
      <c r="A662" s="134" t="s">
        <v>398</v>
      </c>
      <c r="B662" s="135">
        <v>9522</v>
      </c>
      <c r="C662" s="135">
        <v>2969900</v>
      </c>
      <c r="D662" s="145">
        <f t="shared" si="70"/>
        <v>22775555.555555556</v>
      </c>
      <c r="E662" s="141">
        <f t="shared" si="71"/>
        <v>311.89876076454527</v>
      </c>
      <c r="F662" s="135">
        <v>12</v>
      </c>
      <c r="G662" s="135">
        <v>0.09</v>
      </c>
      <c r="H662" s="135">
        <v>2049800</v>
      </c>
      <c r="I662" s="134" t="s">
        <v>1815</v>
      </c>
      <c r="J662" s="138">
        <f t="shared" si="72"/>
        <v>0.09</v>
      </c>
      <c r="K662" s="140">
        <f t="shared" si="73"/>
        <v>22775555.555555556</v>
      </c>
      <c r="L662" s="134" t="s">
        <v>2225</v>
      </c>
      <c r="M662" s="134" t="s">
        <v>7</v>
      </c>
      <c r="N662" s="137">
        <f t="shared" si="74"/>
        <v>22775555.555555556</v>
      </c>
      <c r="P662">
        <v>621</v>
      </c>
      <c r="Q662">
        <v>24.952589531354484</v>
      </c>
      <c r="R662">
        <v>-2.9525895313544837</v>
      </c>
      <c r="S662" s="70">
        <f t="shared" si="68"/>
        <v>-0.1183279806548483</v>
      </c>
      <c r="T662">
        <f t="shared" si="69"/>
        <v>22</v>
      </c>
      <c r="U662" s="134" t="s">
        <v>1035</v>
      </c>
      <c r="Z662">
        <v>620</v>
      </c>
      <c r="AA662">
        <v>23.989096357515411</v>
      </c>
      <c r="AB662">
        <v>-11.989096357515411</v>
      </c>
      <c r="AJ662">
        <v>622</v>
      </c>
      <c r="AK662">
        <v>208.22026720368422</v>
      </c>
      <c r="AL662">
        <v>39.779732796315784</v>
      </c>
      <c r="AT662">
        <v>622</v>
      </c>
      <c r="AU662">
        <v>274.94901912584157</v>
      </c>
      <c r="AV662">
        <v>-26.949019125841573</v>
      </c>
      <c r="BD662" s="152">
        <v>43.222385471452398</v>
      </c>
      <c r="BE662" s="152">
        <v>67.156151110400003</v>
      </c>
    </row>
    <row r="663" spans="1:57" ht="14.25" customHeight="1">
      <c r="A663" s="134" t="s">
        <v>398</v>
      </c>
      <c r="B663" s="135">
        <v>42355</v>
      </c>
      <c r="C663" s="135">
        <v>5550300</v>
      </c>
      <c r="D663" s="145">
        <f t="shared" si="70"/>
        <v>29391176.470588233</v>
      </c>
      <c r="E663" s="141">
        <f t="shared" si="71"/>
        <v>131.04237988431117</v>
      </c>
      <c r="F663" s="135">
        <v>45</v>
      </c>
      <c r="G663" s="135">
        <v>0.34</v>
      </c>
      <c r="H663" s="135">
        <v>9993000</v>
      </c>
      <c r="I663" s="134" t="s">
        <v>1815</v>
      </c>
      <c r="J663" s="138">
        <f t="shared" si="72"/>
        <v>0.34</v>
      </c>
      <c r="K663" s="140">
        <f t="shared" si="73"/>
        <v>29391176.470588233</v>
      </c>
      <c r="L663" s="134" t="s">
        <v>2226</v>
      </c>
      <c r="M663" s="134" t="s">
        <v>7</v>
      </c>
      <c r="N663" s="137">
        <f t="shared" si="74"/>
        <v>29391176.470588233</v>
      </c>
      <c r="P663">
        <v>622</v>
      </c>
      <c r="Q663">
        <v>263.81334873316143</v>
      </c>
      <c r="R663">
        <v>-15.813348733161433</v>
      </c>
      <c r="S663" s="70">
        <f t="shared" si="68"/>
        <v>-5.9941427562697436E-2</v>
      </c>
      <c r="T663">
        <f t="shared" si="69"/>
        <v>248</v>
      </c>
      <c r="U663" s="134" t="s">
        <v>1753</v>
      </c>
      <c r="Z663">
        <v>621</v>
      </c>
      <c r="AA663">
        <v>28.573231771673417</v>
      </c>
      <c r="AB663">
        <v>-6.5732317716734165</v>
      </c>
      <c r="AJ663">
        <v>623</v>
      </c>
      <c r="AK663">
        <v>29.826506888677606</v>
      </c>
      <c r="AL663">
        <v>-5.8265068886776064</v>
      </c>
      <c r="AT663">
        <v>623</v>
      </c>
      <c r="AU663">
        <v>29.1201918024625</v>
      </c>
      <c r="AV663">
        <v>-5.1201918024625002</v>
      </c>
      <c r="BD663" s="152">
        <v>6.9919924032231888</v>
      </c>
      <c r="BE663" s="152">
        <v>19.779017295119999</v>
      </c>
    </row>
    <row r="664" spans="1:57" ht="14.25" customHeight="1">
      <c r="A664" s="134" t="s">
        <v>398</v>
      </c>
      <c r="B664" s="135">
        <v>6070</v>
      </c>
      <c r="C664" s="135">
        <v>517300</v>
      </c>
      <c r="D664" s="145">
        <f t="shared" si="70"/>
        <v>333977.27272727271</v>
      </c>
      <c r="E664" s="141">
        <f t="shared" si="71"/>
        <v>85.222405271828663</v>
      </c>
      <c r="F664" s="135">
        <v>13</v>
      </c>
      <c r="G664" s="135">
        <v>0.88</v>
      </c>
      <c r="H664" s="135">
        <v>293900</v>
      </c>
      <c r="I664" s="134" t="s">
        <v>1815</v>
      </c>
      <c r="J664" s="138">
        <f t="shared" si="72"/>
        <v>0.88</v>
      </c>
      <c r="K664" s="140">
        <f t="shared" si="73"/>
        <v>333977.27272727271</v>
      </c>
      <c r="L664" s="134" t="s">
        <v>2227</v>
      </c>
      <c r="M664" s="134" t="s">
        <v>138</v>
      </c>
      <c r="N664" s="137">
        <f t="shared" si="74"/>
        <v>333977.27272727271</v>
      </c>
      <c r="P664">
        <v>623</v>
      </c>
      <c r="Q664">
        <v>27.290551617211804</v>
      </c>
      <c r="R664">
        <v>-3.2905516172118041</v>
      </c>
      <c r="S664" s="70">
        <f t="shared" si="68"/>
        <v>-0.12057475654455058</v>
      </c>
      <c r="T664">
        <f t="shared" si="69"/>
        <v>24</v>
      </c>
      <c r="U664" s="134" t="s">
        <v>2209</v>
      </c>
      <c r="Z664">
        <v>622</v>
      </c>
      <c r="AA664">
        <v>267.64229427230163</v>
      </c>
      <c r="AB664">
        <v>-19.642294272301626</v>
      </c>
      <c r="AJ664">
        <v>624</v>
      </c>
      <c r="AK664">
        <v>33.661074630408955</v>
      </c>
      <c r="AL664">
        <v>-7.6610746304089545</v>
      </c>
      <c r="AT664">
        <v>624</v>
      </c>
      <c r="AU664">
        <v>32.489914535348532</v>
      </c>
      <c r="AV664">
        <v>-6.4899145353485324</v>
      </c>
      <c r="BD664" s="152">
        <v>13.12539114471098</v>
      </c>
      <c r="BE664" s="152">
        <v>22.910273692680001</v>
      </c>
    </row>
    <row r="665" spans="1:57" ht="14.25" customHeight="1">
      <c r="A665" s="134" t="s">
        <v>398</v>
      </c>
      <c r="B665" s="135">
        <v>18360</v>
      </c>
      <c r="C665" s="135">
        <v>5143900</v>
      </c>
      <c r="D665" s="145">
        <f t="shared" si="70"/>
        <v>26648000</v>
      </c>
      <c r="E665" s="141">
        <f t="shared" si="71"/>
        <v>280.16884531590415</v>
      </c>
      <c r="F665" s="135">
        <v>18</v>
      </c>
      <c r="G665" s="135">
        <v>0.15</v>
      </c>
      <c r="H665" s="135">
        <v>3997200</v>
      </c>
      <c r="I665" s="134" t="s">
        <v>1815</v>
      </c>
      <c r="J665" s="138">
        <f t="shared" si="72"/>
        <v>0.15</v>
      </c>
      <c r="K665" s="140">
        <f t="shared" si="73"/>
        <v>26648000</v>
      </c>
      <c r="L665" s="134" t="s">
        <v>1200</v>
      </c>
      <c r="M665" s="134" t="s">
        <v>7</v>
      </c>
      <c r="N665" s="137">
        <f t="shared" si="74"/>
        <v>26648000</v>
      </c>
      <c r="P665">
        <v>624</v>
      </c>
      <c r="Q665">
        <v>31.340369153545105</v>
      </c>
      <c r="R665">
        <v>-5.3403691535451046</v>
      </c>
      <c r="S665" s="70">
        <f t="shared" si="68"/>
        <v>-0.17039905073808048</v>
      </c>
      <c r="T665">
        <f t="shared" si="69"/>
        <v>26</v>
      </c>
      <c r="U665" s="134" t="s">
        <v>2210</v>
      </c>
      <c r="Z665">
        <v>623</v>
      </c>
      <c r="AA665">
        <v>30.31898106403116</v>
      </c>
      <c r="AB665">
        <v>-6.3189810640311599</v>
      </c>
      <c r="AJ665">
        <v>625</v>
      </c>
      <c r="AK665">
        <v>83.250527629570968</v>
      </c>
      <c r="AL665">
        <v>160.74947237042903</v>
      </c>
      <c r="AT665">
        <v>625</v>
      </c>
      <c r="AU665">
        <v>200.6246278537061</v>
      </c>
      <c r="AV665">
        <v>43.375372146293898</v>
      </c>
      <c r="BD665" s="152">
        <v>6.6715603189391652</v>
      </c>
      <c r="BE665" s="152">
        <v>17.865622877039996</v>
      </c>
    </row>
    <row r="666" spans="1:57" ht="14.25" customHeight="1">
      <c r="A666" s="134" t="s">
        <v>398</v>
      </c>
      <c r="B666" s="135">
        <v>16320</v>
      </c>
      <c r="C666" s="135">
        <v>1209800</v>
      </c>
      <c r="D666" s="145">
        <f t="shared" si="70"/>
        <v>1033151.6802906449</v>
      </c>
      <c r="E666" s="141">
        <f t="shared" si="71"/>
        <v>74.129901960784309</v>
      </c>
      <c r="F666" s="135">
        <v>13</v>
      </c>
      <c r="G666" s="135">
        <v>0.22020000000000001</v>
      </c>
      <c r="H666" s="135">
        <v>227500</v>
      </c>
      <c r="I666" s="134" t="s">
        <v>1815</v>
      </c>
      <c r="J666" s="138">
        <f t="shared" si="72"/>
        <v>0.22020000000000001</v>
      </c>
      <c r="K666" s="140">
        <f t="shared" si="73"/>
        <v>1033151.6802906449</v>
      </c>
      <c r="L666" s="134" t="s">
        <v>2228</v>
      </c>
      <c r="M666" s="134" t="s">
        <v>27</v>
      </c>
      <c r="N666" s="137">
        <f t="shared" si="74"/>
        <v>1033151.6802906449</v>
      </c>
      <c r="P666">
        <v>625</v>
      </c>
      <c r="Q666">
        <v>151.00520029969292</v>
      </c>
      <c r="R666">
        <v>92.994799700307084</v>
      </c>
      <c r="S666" s="70">
        <f t="shared" si="68"/>
        <v>0.61583839176230148</v>
      </c>
      <c r="T666">
        <f t="shared" si="69"/>
        <v>244</v>
      </c>
      <c r="U666" s="134" t="s">
        <v>1275</v>
      </c>
      <c r="Z666">
        <v>624</v>
      </c>
      <c r="AA666">
        <v>32.717187362972219</v>
      </c>
      <c r="AB666">
        <v>-6.7171873629722185</v>
      </c>
      <c r="AJ666">
        <v>626</v>
      </c>
      <c r="AK666">
        <v>371.7896851495201</v>
      </c>
      <c r="AL666">
        <v>35.210314850479904</v>
      </c>
      <c r="AT666">
        <v>626</v>
      </c>
      <c r="AU666">
        <v>212.18957539091366</v>
      </c>
      <c r="AV666">
        <v>194.81042460908634</v>
      </c>
      <c r="BD666" s="152">
        <v>5.1762105922803867</v>
      </c>
      <c r="BE666" s="152">
        <v>17.232063135040001</v>
      </c>
    </row>
    <row r="667" spans="1:57" ht="14.25" customHeight="1">
      <c r="A667" s="134" t="s">
        <v>398</v>
      </c>
      <c r="B667" s="135">
        <v>8367</v>
      </c>
      <c r="C667" s="135">
        <v>707100</v>
      </c>
      <c r="D667" s="145">
        <f t="shared" si="70"/>
        <v>2766666.666666667</v>
      </c>
      <c r="E667" s="141">
        <f t="shared" si="71"/>
        <v>84.510577267837931</v>
      </c>
      <c r="F667" s="135">
        <v>12</v>
      </c>
      <c r="G667" s="135">
        <v>0.18</v>
      </c>
      <c r="H667" s="135">
        <v>498000</v>
      </c>
      <c r="I667" s="134" t="s">
        <v>1815</v>
      </c>
      <c r="J667" s="138">
        <f t="shared" si="72"/>
        <v>0.18</v>
      </c>
      <c r="K667" s="140">
        <f t="shared" si="73"/>
        <v>2766666.666666667</v>
      </c>
      <c r="L667" s="134" t="s">
        <v>2229</v>
      </c>
      <c r="M667" s="134" t="s">
        <v>13</v>
      </c>
      <c r="N667" s="137">
        <f t="shared" si="74"/>
        <v>2766666.666666667</v>
      </c>
      <c r="P667">
        <v>626</v>
      </c>
      <c r="Q667">
        <v>325.00294894529259</v>
      </c>
      <c r="R667">
        <v>81.997051054707413</v>
      </c>
      <c r="S667" s="70">
        <f t="shared" si="68"/>
        <v>0.25229632937426022</v>
      </c>
      <c r="T667">
        <f t="shared" si="69"/>
        <v>407</v>
      </c>
      <c r="U667" s="134" t="s">
        <v>1037</v>
      </c>
      <c r="Z667">
        <v>625</v>
      </c>
      <c r="AA667">
        <v>149.25787933973237</v>
      </c>
      <c r="AB667">
        <v>94.742120660267631</v>
      </c>
      <c r="AJ667">
        <v>627</v>
      </c>
      <c r="AK667">
        <v>225.62187259026055</v>
      </c>
      <c r="AL667">
        <v>-141.62187259026055</v>
      </c>
      <c r="AT667">
        <v>627</v>
      </c>
      <c r="AU667">
        <v>281.17610908836781</v>
      </c>
      <c r="AV667">
        <v>-197.17610908836781</v>
      </c>
      <c r="BD667" s="152">
        <v>19.20949264246277</v>
      </c>
      <c r="BE667" s="152">
        <v>36.110536024559998</v>
      </c>
    </row>
    <row r="668" spans="1:57" ht="14.25" customHeight="1">
      <c r="A668" s="134" t="s">
        <v>398</v>
      </c>
      <c r="B668" s="135">
        <v>15545</v>
      </c>
      <c r="C668" s="135">
        <v>3486700</v>
      </c>
      <c r="D668" s="145">
        <f t="shared" si="70"/>
        <v>17765333.333333336</v>
      </c>
      <c r="E668" s="141">
        <f t="shared" si="71"/>
        <v>224.29720167256352</v>
      </c>
      <c r="F668" s="135">
        <v>12</v>
      </c>
      <c r="G668" s="135">
        <v>0.15</v>
      </c>
      <c r="H668" s="135">
        <v>2664800</v>
      </c>
      <c r="I668" s="134" t="s">
        <v>1815</v>
      </c>
      <c r="J668" s="138">
        <f t="shared" si="72"/>
        <v>0.15</v>
      </c>
      <c r="K668" s="140">
        <f t="shared" si="73"/>
        <v>17765333.333333336</v>
      </c>
      <c r="L668" s="134" t="s">
        <v>2230</v>
      </c>
      <c r="M668" s="134" t="s">
        <v>7</v>
      </c>
      <c r="N668" s="137">
        <f t="shared" si="74"/>
        <v>17765333.333333336</v>
      </c>
      <c r="P668">
        <v>627</v>
      </c>
      <c r="Q668">
        <v>277.29441006604208</v>
      </c>
      <c r="R668">
        <v>-193.29441006604208</v>
      </c>
      <c r="S668" s="70">
        <f t="shared" si="68"/>
        <v>-0.69707286930164203</v>
      </c>
      <c r="T668">
        <f t="shared" si="69"/>
        <v>84</v>
      </c>
      <c r="U668" s="134" t="s">
        <v>2211</v>
      </c>
      <c r="Z668">
        <v>626</v>
      </c>
      <c r="AA668">
        <v>338.2369890679384</v>
      </c>
      <c r="AB668">
        <v>68.763010932061604</v>
      </c>
      <c r="AJ668">
        <v>628</v>
      </c>
      <c r="AK668">
        <v>24.633034040856884</v>
      </c>
      <c r="AL668">
        <v>-12.633034040856884</v>
      </c>
      <c r="AT668">
        <v>628</v>
      </c>
      <c r="AU668">
        <v>17.17097763782057</v>
      </c>
      <c r="AV668">
        <v>-5.1709776378205703</v>
      </c>
      <c r="BD668" s="152">
        <v>10.414042739230778</v>
      </c>
      <c r="BE668" s="152">
        <v>18.818776309239997</v>
      </c>
    </row>
    <row r="669" spans="1:57" ht="14.25" customHeight="1">
      <c r="A669" s="134" t="s">
        <v>398</v>
      </c>
      <c r="B669" s="135">
        <v>20924</v>
      </c>
      <c r="C669" s="135">
        <v>2637700</v>
      </c>
      <c r="D669" s="145">
        <f t="shared" si="70"/>
        <v>2838297.8723404258</v>
      </c>
      <c r="E669" s="141">
        <f t="shared" si="71"/>
        <v>126.06098260370867</v>
      </c>
      <c r="F669" s="135">
        <v>23</v>
      </c>
      <c r="G669" s="135">
        <v>0.47</v>
      </c>
      <c r="H669" s="135">
        <v>1334000</v>
      </c>
      <c r="I669" s="134" t="s">
        <v>1815</v>
      </c>
      <c r="J669" s="138">
        <f t="shared" si="72"/>
        <v>0.47</v>
      </c>
      <c r="K669" s="140">
        <f t="shared" si="73"/>
        <v>2838297.8723404258</v>
      </c>
      <c r="L669" s="134" t="s">
        <v>2231</v>
      </c>
      <c r="M669" s="134" t="s">
        <v>66</v>
      </c>
      <c r="N669" s="137">
        <f t="shared" si="74"/>
        <v>2838297.8723404258</v>
      </c>
      <c r="P669">
        <v>628</v>
      </c>
      <c r="Q669">
        <v>17.815632566163707</v>
      </c>
      <c r="R669">
        <v>-5.8156325661637069</v>
      </c>
      <c r="S669" s="70">
        <f t="shared" si="68"/>
        <v>-0.32643424501294621</v>
      </c>
      <c r="T669">
        <f t="shared" si="69"/>
        <v>12</v>
      </c>
      <c r="U669" s="134" t="s">
        <v>2212</v>
      </c>
      <c r="Z669">
        <v>627</v>
      </c>
      <c r="AA669">
        <v>280.499148927524</v>
      </c>
      <c r="AB669">
        <v>-196.499148927524</v>
      </c>
      <c r="AJ669">
        <v>629</v>
      </c>
      <c r="AK669">
        <v>30.232908415732375</v>
      </c>
      <c r="AL669">
        <v>-20.232908415732375</v>
      </c>
      <c r="AT669">
        <v>629</v>
      </c>
      <c r="AU669">
        <v>17.973175276716685</v>
      </c>
      <c r="AV669">
        <v>-7.9731752767166846</v>
      </c>
      <c r="BD669" s="152">
        <v>6.5729658314671573</v>
      </c>
      <c r="BE669" s="152">
        <v>19.434119167679999</v>
      </c>
    </row>
    <row r="670" spans="1:57" ht="14.25" customHeight="1">
      <c r="A670" s="134" t="s">
        <v>398</v>
      </c>
      <c r="B670" s="135">
        <v>149892</v>
      </c>
      <c r="C670" s="135">
        <v>12392700</v>
      </c>
      <c r="D670" s="145">
        <f t="shared" si="70"/>
        <v>3103773.5849056602</v>
      </c>
      <c r="E670" s="141">
        <f t="shared" si="71"/>
        <v>82.67752782003042</v>
      </c>
      <c r="F670" s="135">
        <v>141</v>
      </c>
      <c r="G670" s="135">
        <v>3.18</v>
      </c>
      <c r="H670" s="135">
        <v>9870000</v>
      </c>
      <c r="I670" s="134" t="s">
        <v>1815</v>
      </c>
      <c r="J670" s="138">
        <f t="shared" si="72"/>
        <v>3.18</v>
      </c>
      <c r="K670" s="140">
        <f t="shared" si="73"/>
        <v>3103773.5849056602</v>
      </c>
      <c r="L670" s="134" t="s">
        <v>1324</v>
      </c>
      <c r="M670" s="134" t="s">
        <v>77</v>
      </c>
      <c r="N670" s="137">
        <f t="shared" si="74"/>
        <v>3103773.5849056602</v>
      </c>
      <c r="P670">
        <v>629</v>
      </c>
      <c r="Q670">
        <v>21.504653014180128</v>
      </c>
      <c r="R670">
        <v>-11.504653014180128</v>
      </c>
      <c r="S670" s="70">
        <f t="shared" si="68"/>
        <v>-0.53498435927303645</v>
      </c>
      <c r="T670">
        <f t="shared" si="69"/>
        <v>10</v>
      </c>
      <c r="U670" s="134" t="s">
        <v>2213</v>
      </c>
      <c r="Z670">
        <v>628</v>
      </c>
      <c r="AA670">
        <v>19.561329411831572</v>
      </c>
      <c r="AB670">
        <v>-7.5613294118315721</v>
      </c>
      <c r="AJ670">
        <v>630</v>
      </c>
      <c r="AK670">
        <v>33.30547329423603</v>
      </c>
      <c r="AL670">
        <v>-17.30547329423603</v>
      </c>
      <c r="AT670">
        <v>630</v>
      </c>
      <c r="AU670">
        <v>22.029323010746172</v>
      </c>
      <c r="AV670">
        <v>-6.0293230107461717</v>
      </c>
      <c r="BD670" s="152">
        <v>14.822037949958441</v>
      </c>
      <c r="BE670" s="152">
        <v>24.229825267239999</v>
      </c>
    </row>
    <row r="671" spans="1:57" ht="14.25" customHeight="1">
      <c r="A671" s="134" t="s">
        <v>398</v>
      </c>
      <c r="B671" s="135">
        <v>154188</v>
      </c>
      <c r="C671" s="135">
        <v>22939600</v>
      </c>
      <c r="D671" s="145">
        <f t="shared" si="70"/>
        <v>889683.63136176066</v>
      </c>
      <c r="E671" s="141">
        <f t="shared" si="71"/>
        <v>148.77681791060263</v>
      </c>
      <c r="F671" s="135">
        <v>150</v>
      </c>
      <c r="G671" s="135">
        <v>7.27</v>
      </c>
      <c r="H671" s="135">
        <v>6468000</v>
      </c>
      <c r="I671" s="134" t="s">
        <v>1815</v>
      </c>
      <c r="J671" s="138">
        <f t="shared" si="72"/>
        <v>7.27</v>
      </c>
      <c r="K671" s="140">
        <f t="shared" si="73"/>
        <v>889683.63136176066</v>
      </c>
      <c r="L671" s="134" t="s">
        <v>1261</v>
      </c>
      <c r="M671" s="134" t="s">
        <v>62</v>
      </c>
      <c r="N671" s="137">
        <f t="shared" si="74"/>
        <v>889683.63136176066</v>
      </c>
      <c r="P671">
        <v>630</v>
      </c>
      <c r="Q671">
        <v>25.482301047390106</v>
      </c>
      <c r="R671">
        <v>-9.4823010473901057</v>
      </c>
      <c r="S671" s="70">
        <f t="shared" si="68"/>
        <v>-0.37211321810207099</v>
      </c>
      <c r="T671">
        <f t="shared" si="69"/>
        <v>16</v>
      </c>
      <c r="U671" s="134" t="s">
        <v>2214</v>
      </c>
      <c r="Z671">
        <v>629</v>
      </c>
      <c r="AA671">
        <v>9.0779874434163403</v>
      </c>
      <c r="AB671">
        <v>0.92201255658365966</v>
      </c>
      <c r="AJ671">
        <v>631</v>
      </c>
      <c r="AK671">
        <v>173.90473826299723</v>
      </c>
      <c r="AL671">
        <v>-19.904738262997228</v>
      </c>
      <c r="AT671">
        <v>631</v>
      </c>
      <c r="AU671">
        <v>25.267672537671739</v>
      </c>
      <c r="AV671">
        <v>128.73232746232827</v>
      </c>
      <c r="BD671" s="152">
        <v>8.5962068764656419</v>
      </c>
      <c r="BE671" s="152">
        <v>17.158186179359998</v>
      </c>
    </row>
    <row r="672" spans="1:57" ht="14.25" customHeight="1">
      <c r="A672" s="134" t="s">
        <v>398</v>
      </c>
      <c r="B672" s="135">
        <v>13792</v>
      </c>
      <c r="C672" s="135">
        <v>2686100</v>
      </c>
      <c r="D672" s="145">
        <f t="shared" si="70"/>
        <v>26370625</v>
      </c>
      <c r="E672" s="141">
        <f t="shared" si="71"/>
        <v>194.75783062645013</v>
      </c>
      <c r="F672" s="135">
        <v>19</v>
      </c>
      <c r="G672" s="135">
        <v>0.16</v>
      </c>
      <c r="H672" s="135">
        <v>4219300</v>
      </c>
      <c r="I672" s="134" t="s">
        <v>1815</v>
      </c>
      <c r="J672" s="138">
        <f t="shared" si="72"/>
        <v>0.16</v>
      </c>
      <c r="K672" s="140">
        <f t="shared" si="73"/>
        <v>26370625</v>
      </c>
      <c r="L672" s="134" t="s">
        <v>2232</v>
      </c>
      <c r="M672" s="134" t="s">
        <v>7</v>
      </c>
      <c r="N672" s="137">
        <f t="shared" si="74"/>
        <v>26370625</v>
      </c>
      <c r="P672">
        <v>631</v>
      </c>
      <c r="Q672">
        <v>108.97288038797042</v>
      </c>
      <c r="R672">
        <v>45.02711961202958</v>
      </c>
      <c r="S672" s="70">
        <f t="shared" si="68"/>
        <v>0.41319564511575624</v>
      </c>
      <c r="T672">
        <f t="shared" si="69"/>
        <v>154</v>
      </c>
      <c r="U672" s="134" t="s">
        <v>1449</v>
      </c>
      <c r="Z672">
        <v>630</v>
      </c>
      <c r="AA672">
        <v>10.436995163216015</v>
      </c>
      <c r="AB672">
        <v>5.5630048367839855</v>
      </c>
      <c r="AJ672">
        <v>632</v>
      </c>
      <c r="AK672">
        <v>26.470730946007663</v>
      </c>
      <c r="AL672">
        <v>-14.470730946007663</v>
      </c>
      <c r="AT672">
        <v>632</v>
      </c>
      <c r="AU672">
        <v>17.825380420011157</v>
      </c>
      <c r="AV672">
        <v>-5.8253804200111574</v>
      </c>
      <c r="BD672" s="152">
        <v>50.313999388058761</v>
      </c>
      <c r="BE672" s="152">
        <v>41.131814420000005</v>
      </c>
    </row>
    <row r="673" spans="1:57" ht="14.25" customHeight="1">
      <c r="A673" s="134" t="s">
        <v>398</v>
      </c>
      <c r="B673" s="135">
        <v>29831</v>
      </c>
      <c r="C673" s="135">
        <v>3138400</v>
      </c>
      <c r="D673" s="145">
        <f t="shared" si="70"/>
        <v>8017241.3793103453</v>
      </c>
      <c r="E673" s="141">
        <f t="shared" si="71"/>
        <v>105.20599376487546</v>
      </c>
      <c r="F673" s="135">
        <v>31</v>
      </c>
      <c r="G673" s="135">
        <v>0.28999999999999998</v>
      </c>
      <c r="H673" s="135">
        <v>2325000</v>
      </c>
      <c r="I673" s="134" t="s">
        <v>1815</v>
      </c>
      <c r="J673" s="138">
        <f t="shared" si="72"/>
        <v>0.28999999999999998</v>
      </c>
      <c r="K673" s="140">
        <f t="shared" si="73"/>
        <v>8017241.3793103453</v>
      </c>
      <c r="L673" s="134" t="s">
        <v>1517</v>
      </c>
      <c r="M673" s="134" t="s">
        <v>49</v>
      </c>
      <c r="N673" s="137">
        <f t="shared" si="74"/>
        <v>8017241.3793103453</v>
      </c>
      <c r="P673">
        <v>632</v>
      </c>
      <c r="Q673">
        <v>19.2375665727116</v>
      </c>
      <c r="R673">
        <v>-7.2375665727116001</v>
      </c>
      <c r="S673" s="70">
        <f t="shared" si="68"/>
        <v>-0.37622048221930809</v>
      </c>
      <c r="T673">
        <f t="shared" si="69"/>
        <v>12</v>
      </c>
      <c r="U673" s="134" t="s">
        <v>2215</v>
      </c>
      <c r="Z673">
        <v>631</v>
      </c>
      <c r="AA673">
        <v>119.55639966784518</v>
      </c>
      <c r="AB673">
        <v>34.443600332154816</v>
      </c>
      <c r="AJ673">
        <v>633</v>
      </c>
      <c r="AK673">
        <v>34.461177636798027</v>
      </c>
      <c r="AL673">
        <v>3.5388223632019731</v>
      </c>
      <c r="AT673">
        <v>633</v>
      </c>
      <c r="AU673">
        <v>52.996450903240536</v>
      </c>
      <c r="AV673">
        <v>-14.996450903240536</v>
      </c>
      <c r="BD673" s="152">
        <v>2.9424292354927197</v>
      </c>
      <c r="BE673" s="152">
        <v>13.015807486799998</v>
      </c>
    </row>
    <row r="674" spans="1:57" ht="14.25" customHeight="1">
      <c r="A674" s="134" t="s">
        <v>398</v>
      </c>
      <c r="B674" s="135">
        <v>322416</v>
      </c>
      <c r="C674" s="135">
        <v>43486300</v>
      </c>
      <c r="D674" s="145">
        <f t="shared" si="70"/>
        <v>607998.38579499593</v>
      </c>
      <c r="E674" s="141">
        <f t="shared" si="71"/>
        <v>134.87637089970721</v>
      </c>
      <c r="F674" s="135">
        <v>222</v>
      </c>
      <c r="G674" s="135">
        <v>24.78</v>
      </c>
      <c r="H674" s="135">
        <v>15066200</v>
      </c>
      <c r="I674" s="134" t="s">
        <v>1815</v>
      </c>
      <c r="J674" s="138">
        <f t="shared" si="72"/>
        <v>24.78</v>
      </c>
      <c r="K674" s="140">
        <f t="shared" si="73"/>
        <v>607998.38579499593</v>
      </c>
      <c r="L674" s="134" t="s">
        <v>1016</v>
      </c>
      <c r="M674" s="134" t="s">
        <v>115</v>
      </c>
      <c r="N674" s="137">
        <f t="shared" si="74"/>
        <v>607998.38579499593</v>
      </c>
      <c r="P674">
        <v>633</v>
      </c>
      <c r="Q674">
        <v>42.884177214837869</v>
      </c>
      <c r="R674">
        <v>-4.8841772148378695</v>
      </c>
      <c r="S674" s="70">
        <f t="shared" si="68"/>
        <v>-0.11389229156407717</v>
      </c>
      <c r="T674">
        <f t="shared" si="69"/>
        <v>38</v>
      </c>
      <c r="U674" s="134" t="s">
        <v>2216</v>
      </c>
      <c r="Z674">
        <v>632</v>
      </c>
      <c r="AA674">
        <v>19.702642462110973</v>
      </c>
      <c r="AB674">
        <v>-7.7026424621109726</v>
      </c>
      <c r="AJ674">
        <v>634</v>
      </c>
      <c r="AK674">
        <v>39.734237450333644</v>
      </c>
      <c r="AL674">
        <v>-19.734237450333644</v>
      </c>
      <c r="AT674">
        <v>634</v>
      </c>
      <c r="AU674">
        <v>35.908902220469749</v>
      </c>
      <c r="AV674">
        <v>-15.908902220469749</v>
      </c>
      <c r="BD674" s="152">
        <v>4.7602650982578556</v>
      </c>
      <c r="BE674" s="152">
        <v>97.977595516760005</v>
      </c>
    </row>
    <row r="675" spans="1:57" ht="14.25" customHeight="1">
      <c r="A675" s="134" t="s">
        <v>398</v>
      </c>
      <c r="B675" s="135">
        <v>3836</v>
      </c>
      <c r="C675" s="135">
        <v>719000</v>
      </c>
      <c r="D675" s="145">
        <f t="shared" si="70"/>
        <v>1928571.4285714284</v>
      </c>
      <c r="E675" s="141">
        <f t="shared" si="71"/>
        <v>187.43482794577685</v>
      </c>
      <c r="F675" s="135">
        <v>12</v>
      </c>
      <c r="G675" s="135">
        <v>0.14000000000000001</v>
      </c>
      <c r="H675" s="135">
        <v>270000</v>
      </c>
      <c r="I675" s="134" t="s">
        <v>1815</v>
      </c>
      <c r="J675" s="138">
        <f t="shared" si="72"/>
        <v>0.14000000000000001</v>
      </c>
      <c r="K675" s="140">
        <f t="shared" si="73"/>
        <v>1928571.4285714284</v>
      </c>
      <c r="L675" s="134" t="s">
        <v>2233</v>
      </c>
      <c r="M675" s="134" t="s">
        <v>16</v>
      </c>
      <c r="N675" s="137">
        <f t="shared" si="74"/>
        <v>1928571.4285714284</v>
      </c>
      <c r="P675">
        <v>634</v>
      </c>
      <c r="Q675">
        <v>36.718267895547513</v>
      </c>
      <c r="R675">
        <v>-16.718267895547513</v>
      </c>
      <c r="S675" s="70">
        <f t="shared" si="68"/>
        <v>-0.4553119973716076</v>
      </c>
      <c r="T675">
        <f t="shared" si="69"/>
        <v>20</v>
      </c>
      <c r="U675" s="134" t="s">
        <v>2217</v>
      </c>
      <c r="Z675">
        <v>633</v>
      </c>
      <c r="AA675">
        <v>45.369819382186542</v>
      </c>
      <c r="AB675">
        <v>-7.3698193821865416</v>
      </c>
      <c r="AJ675">
        <v>635</v>
      </c>
      <c r="AK675">
        <v>21.116390827061096</v>
      </c>
      <c r="AL675">
        <v>-11.116390827061096</v>
      </c>
      <c r="AT675">
        <v>635</v>
      </c>
      <c r="AU675">
        <v>19.998785896119671</v>
      </c>
      <c r="AV675">
        <v>-9.9987858961196707</v>
      </c>
      <c r="BD675" s="152">
        <v>32.423208015534087</v>
      </c>
      <c r="BE675" s="152">
        <v>35.187118312119999</v>
      </c>
    </row>
    <row r="676" spans="1:57" ht="14.25" customHeight="1">
      <c r="A676" s="134" t="s">
        <v>398</v>
      </c>
      <c r="B676" s="135">
        <v>8379</v>
      </c>
      <c r="C676" s="135">
        <v>1332800</v>
      </c>
      <c r="D676" s="145">
        <f t="shared" si="70"/>
        <v>17082222.222222224</v>
      </c>
      <c r="E676" s="141">
        <f t="shared" si="71"/>
        <v>159.06432748538012</v>
      </c>
      <c r="F676" s="135">
        <v>9</v>
      </c>
      <c r="G676" s="135">
        <v>0.09</v>
      </c>
      <c r="H676" s="135">
        <v>1537400</v>
      </c>
      <c r="I676" s="134" t="s">
        <v>1815</v>
      </c>
      <c r="J676" s="138">
        <f t="shared" si="72"/>
        <v>0.09</v>
      </c>
      <c r="K676" s="140">
        <f t="shared" si="73"/>
        <v>17082222.222222224</v>
      </c>
      <c r="L676" s="134" t="s">
        <v>2234</v>
      </c>
      <c r="M676" s="134" t="s">
        <v>7</v>
      </c>
      <c r="N676" s="137">
        <f t="shared" si="74"/>
        <v>17082222.222222224</v>
      </c>
      <c r="P676">
        <v>635</v>
      </c>
      <c r="Q676">
        <v>17.298862162411378</v>
      </c>
      <c r="R676">
        <v>-7.2988621624113783</v>
      </c>
      <c r="S676" s="70">
        <f t="shared" si="68"/>
        <v>-0.42192729752313096</v>
      </c>
      <c r="T676">
        <f t="shared" si="69"/>
        <v>10</v>
      </c>
      <c r="U676" s="134" t="s">
        <v>1636</v>
      </c>
      <c r="Z676">
        <v>634</v>
      </c>
      <c r="AA676">
        <v>32.635491065185406</v>
      </c>
      <c r="AB676">
        <v>-12.635491065185406</v>
      </c>
      <c r="AJ676">
        <v>636</v>
      </c>
      <c r="AK676">
        <v>27.675118804831431</v>
      </c>
      <c r="AL676">
        <v>-9.6751188048314312</v>
      </c>
      <c r="AT676">
        <v>636</v>
      </c>
      <c r="AU676">
        <v>23.398067600346813</v>
      </c>
      <c r="AV676">
        <v>-5.3980676003468133</v>
      </c>
      <c r="BD676" s="152">
        <v>5.8704801082291054</v>
      </c>
      <c r="BE676" s="152">
        <v>18.256743392840001</v>
      </c>
    </row>
    <row r="677" spans="1:57" ht="14.25" customHeight="1">
      <c r="A677" s="134" t="s">
        <v>398</v>
      </c>
      <c r="B677" s="135">
        <v>13995</v>
      </c>
      <c r="C677" s="135">
        <v>1079900</v>
      </c>
      <c r="D677" s="145">
        <f t="shared" si="70"/>
        <v>9000000</v>
      </c>
      <c r="E677" s="141">
        <f t="shared" si="71"/>
        <v>77.163272597356197</v>
      </c>
      <c r="F677" s="135">
        <v>18</v>
      </c>
      <c r="G677" s="135">
        <v>0.12</v>
      </c>
      <c r="H677" s="135">
        <v>1080000</v>
      </c>
      <c r="I677" s="134" t="s">
        <v>1815</v>
      </c>
      <c r="J677" s="138">
        <f t="shared" si="72"/>
        <v>0.12</v>
      </c>
      <c r="K677" s="140">
        <f t="shared" si="73"/>
        <v>9000000</v>
      </c>
      <c r="L677" s="134" t="s">
        <v>2235</v>
      </c>
      <c r="M677" s="134" t="s">
        <v>13</v>
      </c>
      <c r="N677" s="137">
        <f t="shared" si="74"/>
        <v>9000000</v>
      </c>
      <c r="P677">
        <v>636</v>
      </c>
      <c r="Q677">
        <v>22.948410769579517</v>
      </c>
      <c r="R677">
        <v>-4.9484107695795174</v>
      </c>
      <c r="S677" s="70">
        <f t="shared" si="68"/>
        <v>-0.21563195897378418</v>
      </c>
      <c r="T677">
        <f t="shared" si="69"/>
        <v>18</v>
      </c>
      <c r="U677" s="134" t="s">
        <v>2218</v>
      </c>
      <c r="Z677">
        <v>635</v>
      </c>
      <c r="AA677">
        <v>20.551226676918361</v>
      </c>
      <c r="AB677">
        <v>-10.551226676918361</v>
      </c>
      <c r="AJ677">
        <v>637</v>
      </c>
      <c r="AK677">
        <v>49.617414586396784</v>
      </c>
      <c r="AL677">
        <v>-21.617414586396784</v>
      </c>
      <c r="AT677">
        <v>637</v>
      </c>
      <c r="AU677">
        <v>46.721738153553623</v>
      </c>
      <c r="AV677">
        <v>-18.721738153553623</v>
      </c>
      <c r="BD677" s="152">
        <v>9.0470712514678429</v>
      </c>
      <c r="BE677" s="152">
        <v>18.866540316359998</v>
      </c>
    </row>
    <row r="678" spans="1:57" ht="14.25" customHeight="1">
      <c r="A678" s="134" t="s">
        <v>398</v>
      </c>
      <c r="B678" s="135">
        <v>5512</v>
      </c>
      <c r="C678" s="135">
        <v>1289200</v>
      </c>
      <c r="D678" s="145">
        <f t="shared" si="70"/>
        <v>18031111.111111112</v>
      </c>
      <c r="E678" s="141">
        <f t="shared" si="71"/>
        <v>233.88969521044993</v>
      </c>
      <c r="F678" s="135">
        <v>10</v>
      </c>
      <c r="G678" s="135">
        <v>0.09</v>
      </c>
      <c r="H678" s="135">
        <v>1622800</v>
      </c>
      <c r="I678" s="134" t="s">
        <v>1815</v>
      </c>
      <c r="J678" s="138">
        <f t="shared" si="72"/>
        <v>0.09</v>
      </c>
      <c r="K678" s="140">
        <f t="shared" si="73"/>
        <v>18031111.111111112</v>
      </c>
      <c r="L678" s="134" t="s">
        <v>2236</v>
      </c>
      <c r="M678" s="134" t="s">
        <v>7</v>
      </c>
      <c r="N678" s="137">
        <f t="shared" si="74"/>
        <v>18031111.111111112</v>
      </c>
      <c r="P678">
        <v>637</v>
      </c>
      <c r="Q678">
        <v>48.305741433945769</v>
      </c>
      <c r="R678">
        <v>-20.305741433945769</v>
      </c>
      <c r="S678" s="70">
        <f t="shared" si="68"/>
        <v>-0.42035875718235777</v>
      </c>
      <c r="T678">
        <f t="shared" si="69"/>
        <v>28</v>
      </c>
      <c r="U678" s="134" t="s">
        <v>2219</v>
      </c>
      <c r="Z678">
        <v>636</v>
      </c>
      <c r="AA678">
        <v>26.266471905729194</v>
      </c>
      <c r="AB678">
        <v>-8.266471905729194</v>
      </c>
      <c r="AJ678">
        <v>638</v>
      </c>
      <c r="AK678">
        <v>45.546202622140839</v>
      </c>
      <c r="AL678">
        <v>50.453797377859161</v>
      </c>
      <c r="AT678">
        <v>638</v>
      </c>
      <c r="AU678">
        <v>64.85945140147092</v>
      </c>
      <c r="AV678">
        <v>31.14054859852908</v>
      </c>
      <c r="BD678" s="152">
        <v>363.64933462592052</v>
      </c>
      <c r="BE678" s="152">
        <v>239.45998762800002</v>
      </c>
    </row>
    <row r="679" spans="1:57" ht="14.25" customHeight="1">
      <c r="A679" s="134" t="s">
        <v>398</v>
      </c>
      <c r="B679" s="135">
        <v>52704</v>
      </c>
      <c r="C679" s="135">
        <v>3273900</v>
      </c>
      <c r="D679" s="145">
        <f t="shared" si="70"/>
        <v>175755.1669316375</v>
      </c>
      <c r="E679" s="141">
        <f t="shared" si="71"/>
        <v>62.118624772313296</v>
      </c>
      <c r="F679" s="135">
        <v>67</v>
      </c>
      <c r="G679" s="135">
        <v>6.29</v>
      </c>
      <c r="H679" s="135">
        <v>1105500</v>
      </c>
      <c r="I679" s="134" t="s">
        <v>1815</v>
      </c>
      <c r="J679" s="138">
        <f t="shared" si="72"/>
        <v>6.29</v>
      </c>
      <c r="K679" s="140">
        <f t="shared" si="73"/>
        <v>175755.1669316375</v>
      </c>
      <c r="L679" s="134" t="s">
        <v>2237</v>
      </c>
      <c r="M679" s="134" t="s">
        <v>49</v>
      </c>
      <c r="N679" s="137">
        <f t="shared" si="74"/>
        <v>175755.1669316375</v>
      </c>
      <c r="P679">
        <v>638</v>
      </c>
      <c r="Q679">
        <v>55.73772739867816</v>
      </c>
      <c r="R679">
        <v>40.26227260132184</v>
      </c>
      <c r="S679" s="70">
        <f t="shared" si="68"/>
        <v>0.72235224650147245</v>
      </c>
      <c r="T679">
        <f t="shared" si="69"/>
        <v>96</v>
      </c>
      <c r="U679" s="134" t="s">
        <v>1108</v>
      </c>
      <c r="Z679">
        <v>637</v>
      </c>
      <c r="AA679">
        <v>41.202158741785667</v>
      </c>
      <c r="AB679">
        <v>-13.202158741785667</v>
      </c>
      <c r="AJ679">
        <v>639</v>
      </c>
      <c r="AK679">
        <v>22.945197698807551</v>
      </c>
      <c r="AL679">
        <v>-13.945197698807551</v>
      </c>
      <c r="AT679">
        <v>639</v>
      </c>
      <c r="AU679">
        <v>15.027952215590414</v>
      </c>
      <c r="AV679">
        <v>-6.0279522155904139</v>
      </c>
      <c r="BD679" s="152">
        <v>7.6903700228165741</v>
      </c>
      <c r="BE679" s="152">
        <v>16.160262670759998</v>
      </c>
    </row>
    <row r="680" spans="1:57" ht="14.25" customHeight="1">
      <c r="A680" s="134" t="s">
        <v>398</v>
      </c>
      <c r="B680" s="135">
        <v>81855</v>
      </c>
      <c r="C680" s="135">
        <v>7565700</v>
      </c>
      <c r="D680" s="145">
        <f t="shared" si="70"/>
        <v>557933.57933579339</v>
      </c>
      <c r="E680" s="141">
        <f t="shared" si="71"/>
        <v>92.428074033351663</v>
      </c>
      <c r="F680" s="135">
        <v>72</v>
      </c>
      <c r="G680" s="135">
        <v>5.42</v>
      </c>
      <c r="H680" s="135">
        <v>3024000</v>
      </c>
      <c r="I680" s="134" t="s">
        <v>1815</v>
      </c>
      <c r="J680" s="138">
        <f t="shared" si="72"/>
        <v>5.42</v>
      </c>
      <c r="K680" s="140">
        <f t="shared" si="73"/>
        <v>557933.57933579339</v>
      </c>
      <c r="L680" s="134" t="s">
        <v>2238</v>
      </c>
      <c r="M680" s="134" t="s">
        <v>62</v>
      </c>
      <c r="N680" s="137">
        <f t="shared" si="74"/>
        <v>557933.57933579339</v>
      </c>
      <c r="P680">
        <v>639</v>
      </c>
      <c r="Q680">
        <v>15.676596194656513</v>
      </c>
      <c r="R680">
        <v>-6.6765961946565131</v>
      </c>
      <c r="S680" s="70">
        <f t="shared" si="68"/>
        <v>-0.42589578195120453</v>
      </c>
      <c r="T680">
        <f t="shared" si="69"/>
        <v>9</v>
      </c>
      <c r="U680" s="134" t="s">
        <v>2220</v>
      </c>
      <c r="Z680">
        <v>638</v>
      </c>
      <c r="AA680">
        <v>58.562551067557479</v>
      </c>
      <c r="AB680">
        <v>37.437448932442521</v>
      </c>
      <c r="AJ680">
        <v>640</v>
      </c>
      <c r="AK680">
        <v>25.308676579585438</v>
      </c>
      <c r="AL680">
        <v>-5.3086765795854376</v>
      </c>
      <c r="AT680">
        <v>640</v>
      </c>
      <c r="AU680">
        <v>22.597512126525203</v>
      </c>
      <c r="AV680">
        <v>-2.5975121265252028</v>
      </c>
      <c r="BD680" s="152">
        <v>3.6849689692662753</v>
      </c>
      <c r="BE680" s="152">
        <v>20.705998873919999</v>
      </c>
    </row>
    <row r="681" spans="1:57" ht="14.25" customHeight="1">
      <c r="A681" s="134" t="s">
        <v>398</v>
      </c>
      <c r="B681" s="135">
        <v>5265</v>
      </c>
      <c r="C681" s="135">
        <v>602000</v>
      </c>
      <c r="D681" s="145">
        <f t="shared" si="70"/>
        <v>5130000</v>
      </c>
      <c r="E681" s="141">
        <f t="shared" si="71"/>
        <v>114.33998100664768</v>
      </c>
      <c r="F681" s="135">
        <v>9</v>
      </c>
      <c r="G681" s="135">
        <v>0.1</v>
      </c>
      <c r="H681" s="135">
        <v>513000</v>
      </c>
      <c r="I681" s="134" t="s">
        <v>1815</v>
      </c>
      <c r="J681" s="138">
        <f t="shared" si="72"/>
        <v>0.1</v>
      </c>
      <c r="K681" s="140">
        <f t="shared" si="73"/>
        <v>5130000</v>
      </c>
      <c r="L681" s="134" t="s">
        <v>2239</v>
      </c>
      <c r="M681" s="134" t="s">
        <v>13</v>
      </c>
      <c r="N681" s="137">
        <f t="shared" si="74"/>
        <v>5130000</v>
      </c>
      <c r="P681">
        <v>640</v>
      </c>
      <c r="Q681">
        <v>21.140117905675968</v>
      </c>
      <c r="R681">
        <v>-1.140117905675968</v>
      </c>
      <c r="S681" s="70">
        <f t="shared" si="68"/>
        <v>-5.3931482821571904E-2</v>
      </c>
      <c r="T681">
        <f t="shared" si="69"/>
        <v>20</v>
      </c>
      <c r="U681" s="134" t="s">
        <v>2221</v>
      </c>
      <c r="Z681">
        <v>639</v>
      </c>
      <c r="AA681">
        <v>16.376363642388668</v>
      </c>
      <c r="AB681">
        <v>-7.376363642388668</v>
      </c>
      <c r="AJ681">
        <v>641</v>
      </c>
      <c r="AK681">
        <v>23.431186191577211</v>
      </c>
      <c r="AL681">
        <v>-14.431186191577211</v>
      </c>
      <c r="AT681">
        <v>641</v>
      </c>
      <c r="AU681">
        <v>15.095280983645154</v>
      </c>
      <c r="AV681">
        <v>-6.0952809836451536</v>
      </c>
      <c r="BD681" s="152">
        <v>7.641072779080571</v>
      </c>
      <c r="BE681" s="152">
        <v>16.31666675724</v>
      </c>
    </row>
    <row r="682" spans="1:57" ht="14.25" customHeight="1">
      <c r="A682" s="134" t="s">
        <v>398</v>
      </c>
      <c r="B682" s="135">
        <v>324346</v>
      </c>
      <c r="C682" s="135">
        <v>67604400</v>
      </c>
      <c r="D682" s="145">
        <f t="shared" si="70"/>
        <v>23601202.185792349</v>
      </c>
      <c r="E682" s="141">
        <f t="shared" si="71"/>
        <v>208.43296972985638</v>
      </c>
      <c r="F682" s="135">
        <v>294</v>
      </c>
      <c r="G682" s="135">
        <v>1.83</v>
      </c>
      <c r="H682" s="135">
        <v>43190200</v>
      </c>
      <c r="I682" s="134" t="s">
        <v>1815</v>
      </c>
      <c r="J682" s="138">
        <f t="shared" si="72"/>
        <v>1.83</v>
      </c>
      <c r="K682" s="140">
        <f t="shared" si="73"/>
        <v>23601202.185792349</v>
      </c>
      <c r="L682" s="134" t="s">
        <v>2240</v>
      </c>
      <c r="M682" s="134" t="s">
        <v>7</v>
      </c>
      <c r="N682" s="137">
        <f t="shared" si="74"/>
        <v>23601202.185792349</v>
      </c>
      <c r="P682">
        <v>641</v>
      </c>
      <c r="Q682">
        <v>15.995512661435111</v>
      </c>
      <c r="R682">
        <v>-6.9955126614351109</v>
      </c>
      <c r="S682" s="70">
        <f t="shared" ref="S682:S745" si="75">R682/Q682</f>
        <v>-0.43734219774656952</v>
      </c>
      <c r="T682">
        <f t="shared" ref="T682:T745" si="76">R682+Q682</f>
        <v>9</v>
      </c>
      <c r="U682" s="134" t="s">
        <v>2222</v>
      </c>
      <c r="Z682">
        <v>640</v>
      </c>
      <c r="AA682">
        <v>24.586649496795559</v>
      </c>
      <c r="AB682">
        <v>-4.5866494967955589</v>
      </c>
      <c r="AJ682">
        <v>642</v>
      </c>
      <c r="AK682">
        <v>31.78612425194482</v>
      </c>
      <c r="AL682">
        <v>9.2138757480551803</v>
      </c>
      <c r="AT682">
        <v>642</v>
      </c>
      <c r="AU682">
        <v>49.463332745441164</v>
      </c>
      <c r="AV682">
        <v>-8.4633327454411642</v>
      </c>
      <c r="BD682" s="152">
        <v>20.731545042811881</v>
      </c>
      <c r="BE682" s="152">
        <v>28.27739617624</v>
      </c>
    </row>
    <row r="683" spans="1:57" ht="14.25" customHeight="1">
      <c r="A683" s="134" t="s">
        <v>398</v>
      </c>
      <c r="B683" s="135">
        <v>12834</v>
      </c>
      <c r="C683" s="135">
        <v>1372000</v>
      </c>
      <c r="D683" s="145">
        <f t="shared" si="70"/>
        <v>3575000</v>
      </c>
      <c r="E683" s="141">
        <f t="shared" si="71"/>
        <v>106.90353747857255</v>
      </c>
      <c r="F683" s="135">
        <v>13</v>
      </c>
      <c r="G683" s="135">
        <v>0.2</v>
      </c>
      <c r="H683" s="135">
        <v>715000</v>
      </c>
      <c r="I683" s="134" t="s">
        <v>1815</v>
      </c>
      <c r="J683" s="138">
        <f t="shared" si="72"/>
        <v>0.2</v>
      </c>
      <c r="K683" s="140">
        <f t="shared" si="73"/>
        <v>3575000</v>
      </c>
      <c r="L683" s="134" t="s">
        <v>2241</v>
      </c>
      <c r="M683" s="134" t="s">
        <v>78</v>
      </c>
      <c r="N683" s="137">
        <f t="shared" si="74"/>
        <v>3575000</v>
      </c>
      <c r="P683">
        <v>642</v>
      </c>
      <c r="Q683">
        <v>39.420199390211877</v>
      </c>
      <c r="R683">
        <v>1.5798006097881228</v>
      </c>
      <c r="S683" s="70">
        <f t="shared" si="75"/>
        <v>4.0075916261864235E-2</v>
      </c>
      <c r="T683">
        <f t="shared" si="76"/>
        <v>41</v>
      </c>
      <c r="U683" s="134" t="s">
        <v>1545</v>
      </c>
      <c r="Z683">
        <v>641</v>
      </c>
      <c r="AA683">
        <v>19.527626082438669</v>
      </c>
      <c r="AB683">
        <v>-10.527626082438669</v>
      </c>
      <c r="AJ683">
        <v>643</v>
      </c>
      <c r="AK683">
        <v>35.488188162459345</v>
      </c>
      <c r="AL683">
        <v>-4.4881881624593447</v>
      </c>
      <c r="AT683">
        <v>643</v>
      </c>
      <c r="AU683">
        <v>35.221656136789044</v>
      </c>
      <c r="AV683">
        <v>-4.2216561367890435</v>
      </c>
      <c r="BD683" s="152">
        <v>30.872398889672308</v>
      </c>
      <c r="BE683" s="152">
        <v>29.10002115688</v>
      </c>
    </row>
    <row r="684" spans="1:57" ht="14.25" customHeight="1">
      <c r="A684" s="134" t="s">
        <v>398</v>
      </c>
      <c r="B684" s="135">
        <v>31164</v>
      </c>
      <c r="C684" s="135">
        <v>3612900</v>
      </c>
      <c r="D684" s="145">
        <f t="shared" si="70"/>
        <v>2588235.2941176472</v>
      </c>
      <c r="E684" s="141">
        <f t="shared" si="71"/>
        <v>115.93184443588757</v>
      </c>
      <c r="F684" s="135">
        <v>40</v>
      </c>
      <c r="G684" s="135">
        <v>1.02</v>
      </c>
      <c r="H684" s="135">
        <v>2640000</v>
      </c>
      <c r="I684" s="134" t="s">
        <v>1815</v>
      </c>
      <c r="J684" s="138">
        <f t="shared" si="72"/>
        <v>1.02</v>
      </c>
      <c r="K684" s="140">
        <f t="shared" si="73"/>
        <v>2588235.2941176472</v>
      </c>
      <c r="L684" s="134" t="s">
        <v>2242</v>
      </c>
      <c r="M684" s="134" t="s">
        <v>41</v>
      </c>
      <c r="N684" s="137">
        <f t="shared" si="74"/>
        <v>2588235.2941176472</v>
      </c>
      <c r="P684">
        <v>643</v>
      </c>
      <c r="Q684">
        <v>33.878431621055938</v>
      </c>
      <c r="R684">
        <v>-2.8784316210559382</v>
      </c>
      <c r="S684" s="70">
        <f t="shared" si="75"/>
        <v>-8.4963544158489057E-2</v>
      </c>
      <c r="T684">
        <f t="shared" si="76"/>
        <v>31</v>
      </c>
      <c r="U684" s="134" t="s">
        <v>2223</v>
      </c>
      <c r="Z684">
        <v>642</v>
      </c>
      <c r="AA684">
        <v>42.143299727150605</v>
      </c>
      <c r="AB684">
        <v>-1.1432997271506053</v>
      </c>
      <c r="AJ684">
        <v>644</v>
      </c>
      <c r="AK684">
        <v>21.722183103327108</v>
      </c>
      <c r="AL684">
        <v>-12.722183103327108</v>
      </c>
      <c r="AT684">
        <v>644</v>
      </c>
      <c r="AU684">
        <v>14.06071698670646</v>
      </c>
      <c r="AV684">
        <v>-5.0607169867064599</v>
      </c>
      <c r="BD684" s="152">
        <v>14.575551731278422</v>
      </c>
      <c r="BE684" s="152">
        <v>21.067577221799997</v>
      </c>
    </row>
    <row r="685" spans="1:57" ht="14.25" customHeight="1">
      <c r="A685" s="134" t="s">
        <v>398</v>
      </c>
      <c r="B685" s="135">
        <v>76072</v>
      </c>
      <c r="C685" s="135">
        <v>4377100</v>
      </c>
      <c r="D685" s="145">
        <f t="shared" si="70"/>
        <v>1171314.7410358568</v>
      </c>
      <c r="E685" s="141">
        <f t="shared" si="71"/>
        <v>57.538910505836576</v>
      </c>
      <c r="F685" s="135">
        <v>46</v>
      </c>
      <c r="G685" s="135">
        <v>2.5099999999999998</v>
      </c>
      <c r="H685" s="135">
        <v>2940000</v>
      </c>
      <c r="I685" s="134" t="s">
        <v>1815</v>
      </c>
      <c r="J685" s="138">
        <f t="shared" si="72"/>
        <v>2.5099999999999998</v>
      </c>
      <c r="K685" s="140">
        <f t="shared" si="73"/>
        <v>1171314.7410358568</v>
      </c>
      <c r="L685" s="134" t="s">
        <v>2243</v>
      </c>
      <c r="M685" s="134" t="s">
        <v>77</v>
      </c>
      <c r="N685" s="137">
        <f t="shared" si="74"/>
        <v>1171314.7410358568</v>
      </c>
      <c r="P685">
        <v>644</v>
      </c>
      <c r="Q685">
        <v>14.443016244717576</v>
      </c>
      <c r="R685">
        <v>-5.4430162447175761</v>
      </c>
      <c r="S685" s="70">
        <f t="shared" si="75"/>
        <v>-0.37686146387243163</v>
      </c>
      <c r="T685">
        <f t="shared" si="76"/>
        <v>9</v>
      </c>
      <c r="U685" s="134" t="s">
        <v>2224</v>
      </c>
      <c r="Z685">
        <v>643</v>
      </c>
      <c r="AA685">
        <v>32.204518898584958</v>
      </c>
      <c r="AB685">
        <v>-1.2045188985849578</v>
      </c>
      <c r="AJ685">
        <v>645</v>
      </c>
      <c r="AK685">
        <v>32.504100283074905</v>
      </c>
      <c r="AL685">
        <v>-20.504100283074905</v>
      </c>
      <c r="AT685">
        <v>645</v>
      </c>
      <c r="AU685">
        <v>17.606972465101876</v>
      </c>
      <c r="AV685">
        <v>-5.606972465101876</v>
      </c>
      <c r="BD685" s="152">
        <v>18.116737072981355</v>
      </c>
      <c r="BE685" s="152">
        <v>25.839661460799999</v>
      </c>
    </row>
    <row r="686" spans="1:57" ht="14.25" customHeight="1">
      <c r="A686" s="134" t="s">
        <v>398</v>
      </c>
      <c r="B686" s="135">
        <v>24564</v>
      </c>
      <c r="C686" s="135">
        <v>1459000</v>
      </c>
      <c r="D686" s="145">
        <f t="shared" si="70"/>
        <v>3241095.8904109588</v>
      </c>
      <c r="E686" s="141">
        <f t="shared" si="71"/>
        <v>59.395863865819898</v>
      </c>
      <c r="F686" s="135">
        <v>28</v>
      </c>
      <c r="G686" s="135">
        <v>0.73</v>
      </c>
      <c r="H686" s="135">
        <v>2366000</v>
      </c>
      <c r="I686" s="134" t="s">
        <v>1815</v>
      </c>
      <c r="J686" s="138">
        <f t="shared" si="72"/>
        <v>0.73</v>
      </c>
      <c r="K686" s="140">
        <f t="shared" si="73"/>
        <v>3241095.8904109588</v>
      </c>
      <c r="L686" s="134" t="s">
        <v>2244</v>
      </c>
      <c r="M686" s="134" t="s">
        <v>28</v>
      </c>
      <c r="N686" s="137">
        <f t="shared" si="74"/>
        <v>3241095.8904109588</v>
      </c>
      <c r="P686">
        <v>645</v>
      </c>
      <c r="Q686">
        <v>22.627228939959757</v>
      </c>
      <c r="R686">
        <v>-10.627228939959757</v>
      </c>
      <c r="S686" s="70">
        <f t="shared" si="75"/>
        <v>-0.46966550646385324</v>
      </c>
      <c r="T686">
        <f t="shared" si="76"/>
        <v>12</v>
      </c>
      <c r="U686" s="134" t="s">
        <v>2225</v>
      </c>
      <c r="Z686">
        <v>644</v>
      </c>
      <c r="AA686">
        <v>9.4766540395422059</v>
      </c>
      <c r="AB686">
        <v>-0.47665403954220587</v>
      </c>
      <c r="AJ686">
        <v>646</v>
      </c>
      <c r="AK686">
        <v>43.427834662367864</v>
      </c>
      <c r="AL686">
        <v>1.5721653376321356</v>
      </c>
      <c r="AT686">
        <v>646</v>
      </c>
      <c r="AU686">
        <v>44.565575410727419</v>
      </c>
      <c r="AV686">
        <v>0.43442458927258087</v>
      </c>
      <c r="BD686" s="152">
        <v>13.762147209634362</v>
      </c>
      <c r="BE686" s="152">
        <v>21.067709581319995</v>
      </c>
    </row>
    <row r="687" spans="1:57" ht="14.25" customHeight="1">
      <c r="A687" s="134" t="s">
        <v>398</v>
      </c>
      <c r="B687" s="135">
        <v>7410</v>
      </c>
      <c r="C687" s="135">
        <v>788300</v>
      </c>
      <c r="D687" s="145">
        <f t="shared" si="70"/>
        <v>2769230.769230769</v>
      </c>
      <c r="E687" s="141">
        <f t="shared" si="71"/>
        <v>106.38326585695006</v>
      </c>
      <c r="F687" s="135">
        <v>12</v>
      </c>
      <c r="G687" s="135">
        <v>0.26</v>
      </c>
      <c r="H687" s="135">
        <v>720000</v>
      </c>
      <c r="I687" s="134" t="s">
        <v>1815</v>
      </c>
      <c r="J687" s="138">
        <f t="shared" si="72"/>
        <v>0.26</v>
      </c>
      <c r="K687" s="140">
        <f t="shared" si="73"/>
        <v>2769230.769230769</v>
      </c>
      <c r="L687" s="134" t="s">
        <v>2245</v>
      </c>
      <c r="M687" s="134" t="s">
        <v>77</v>
      </c>
      <c r="N687" s="137">
        <f t="shared" si="74"/>
        <v>2769230.769230769</v>
      </c>
      <c r="P687">
        <v>646</v>
      </c>
      <c r="Q687">
        <v>43.54240118034015</v>
      </c>
      <c r="R687">
        <v>1.4575988196598502</v>
      </c>
      <c r="S687" s="70">
        <f t="shared" si="75"/>
        <v>3.3475389049466828E-2</v>
      </c>
      <c r="T687">
        <f t="shared" si="76"/>
        <v>45</v>
      </c>
      <c r="U687" s="134" t="s">
        <v>2226</v>
      </c>
      <c r="Z687">
        <v>645</v>
      </c>
      <c r="AA687">
        <v>1.1319151194360408</v>
      </c>
      <c r="AB687">
        <v>10.868084880563959</v>
      </c>
      <c r="AJ687">
        <v>647</v>
      </c>
      <c r="AK687">
        <v>22.121387936673614</v>
      </c>
      <c r="AL687">
        <v>-9.1213879366736137</v>
      </c>
      <c r="AT687">
        <v>647</v>
      </c>
      <c r="AU687">
        <v>14.772595546504752</v>
      </c>
      <c r="AV687">
        <v>-1.7725955465047516</v>
      </c>
      <c r="BD687" s="152">
        <v>98.056325894555997</v>
      </c>
      <c r="BE687" s="152">
        <v>206.80834359951999</v>
      </c>
    </row>
    <row r="688" spans="1:57" ht="14.25" customHeight="1">
      <c r="A688" s="134" t="s">
        <v>398</v>
      </c>
      <c r="B688" s="135">
        <v>445695</v>
      </c>
      <c r="C688" s="135">
        <v>73295600</v>
      </c>
      <c r="D688" s="145">
        <f t="shared" si="70"/>
        <v>3756838.9057750762</v>
      </c>
      <c r="E688" s="141">
        <f t="shared" si="71"/>
        <v>164.45237213789699</v>
      </c>
      <c r="F688" s="135">
        <v>412</v>
      </c>
      <c r="G688" s="135">
        <v>9.8699999999999992</v>
      </c>
      <c r="H688" s="135">
        <v>37080000</v>
      </c>
      <c r="I688" s="134" t="s">
        <v>1815</v>
      </c>
      <c r="J688" s="138">
        <f t="shared" si="72"/>
        <v>9.8699999999999992</v>
      </c>
      <c r="K688" s="140">
        <f t="shared" si="73"/>
        <v>3756838.9057750762</v>
      </c>
      <c r="L688" s="134" t="s">
        <v>2246</v>
      </c>
      <c r="M688" s="134" t="s">
        <v>32</v>
      </c>
      <c r="N688" s="137">
        <f t="shared" si="74"/>
        <v>3756838.9057750762</v>
      </c>
      <c r="P688">
        <v>647</v>
      </c>
      <c r="Q688">
        <v>15.059696500824598</v>
      </c>
      <c r="R688">
        <v>-2.0596965008245984</v>
      </c>
      <c r="S688" s="70">
        <f t="shared" si="75"/>
        <v>-0.13676879216734675</v>
      </c>
      <c r="T688">
        <f t="shared" si="76"/>
        <v>13</v>
      </c>
      <c r="U688" s="134" t="s">
        <v>2227</v>
      </c>
      <c r="Z688">
        <v>646</v>
      </c>
      <c r="AA688">
        <v>14.014423100550928</v>
      </c>
      <c r="AB688">
        <v>30.985576899449072</v>
      </c>
      <c r="AJ688">
        <v>648</v>
      </c>
      <c r="AK688">
        <v>41.707401531169346</v>
      </c>
      <c r="AL688">
        <v>-23.707401531169346</v>
      </c>
      <c r="AT688">
        <v>648</v>
      </c>
      <c r="AU688">
        <v>24.863699929343298</v>
      </c>
      <c r="AV688">
        <v>-6.8636999293432979</v>
      </c>
      <c r="BD688" s="152">
        <v>4.4778329726870014</v>
      </c>
      <c r="BE688" s="152">
        <v>16.762324813319999</v>
      </c>
    </row>
    <row r="689" spans="1:57" ht="14.25" customHeight="1">
      <c r="A689" s="134" t="s">
        <v>398</v>
      </c>
      <c r="B689" s="135">
        <v>10110</v>
      </c>
      <c r="C689" s="135">
        <v>845000</v>
      </c>
      <c r="D689" s="145">
        <f t="shared" si="70"/>
        <v>2545454.5454545454</v>
      </c>
      <c r="E689" s="141">
        <f t="shared" si="71"/>
        <v>83.580613254203755</v>
      </c>
      <c r="F689" s="135">
        <v>14</v>
      </c>
      <c r="G689" s="135">
        <v>0.33</v>
      </c>
      <c r="H689" s="135">
        <v>840000</v>
      </c>
      <c r="I689" s="134" t="s">
        <v>1815</v>
      </c>
      <c r="J689" s="138">
        <f t="shared" si="72"/>
        <v>0.33</v>
      </c>
      <c r="K689" s="140">
        <f t="shared" si="73"/>
        <v>2545454.5454545454</v>
      </c>
      <c r="L689" s="134" t="s">
        <v>2247</v>
      </c>
      <c r="M689" s="134" t="s">
        <v>77</v>
      </c>
      <c r="N689" s="137">
        <f t="shared" si="74"/>
        <v>2545454.5454545454</v>
      </c>
      <c r="P689">
        <v>648</v>
      </c>
      <c r="Q689">
        <v>31.898252803660704</v>
      </c>
      <c r="R689">
        <v>-13.898252803660704</v>
      </c>
      <c r="S689" s="70">
        <f t="shared" si="75"/>
        <v>-0.43570577013126294</v>
      </c>
      <c r="T689">
        <f t="shared" si="76"/>
        <v>18</v>
      </c>
      <c r="U689" s="134" t="s">
        <v>1200</v>
      </c>
      <c r="Z689">
        <v>647</v>
      </c>
      <c r="AA689">
        <v>19.040316724541906</v>
      </c>
      <c r="AB689">
        <v>-6.0403167245419063</v>
      </c>
      <c r="AJ689">
        <v>649</v>
      </c>
      <c r="AK689">
        <v>25.052982285480144</v>
      </c>
      <c r="AL689">
        <v>-12.052982285480144</v>
      </c>
      <c r="AT689">
        <v>649</v>
      </c>
      <c r="AU689">
        <v>23.188691553347311</v>
      </c>
      <c r="AV689">
        <v>-10.188691553347311</v>
      </c>
      <c r="BD689" s="152">
        <v>14.637173285948426</v>
      </c>
      <c r="BE689" s="152">
        <v>25.413050870119996</v>
      </c>
    </row>
    <row r="690" spans="1:57" ht="14.25" customHeight="1">
      <c r="A690" s="134" t="s">
        <v>398</v>
      </c>
      <c r="B690" s="135">
        <v>18600</v>
      </c>
      <c r="C690" s="135">
        <v>3298400</v>
      </c>
      <c r="D690" s="145">
        <f t="shared" si="70"/>
        <v>498184.45896877267</v>
      </c>
      <c r="E690" s="141">
        <f t="shared" si="71"/>
        <v>177.33333333333334</v>
      </c>
      <c r="F690" s="135">
        <v>28</v>
      </c>
      <c r="G690" s="135">
        <v>0.82620000000000005</v>
      </c>
      <c r="H690" s="135">
        <v>411600</v>
      </c>
      <c r="I690" s="134" t="s">
        <v>1815</v>
      </c>
      <c r="J690" s="138">
        <f t="shared" si="72"/>
        <v>0.82620000000000005</v>
      </c>
      <c r="K690" s="140">
        <f t="shared" si="73"/>
        <v>498184.45896877267</v>
      </c>
      <c r="L690" s="134" t="s">
        <v>2248</v>
      </c>
      <c r="M690" s="134" t="s">
        <v>10</v>
      </c>
      <c r="N690" s="137">
        <f t="shared" si="74"/>
        <v>498184.45896877267</v>
      </c>
      <c r="P690">
        <v>649</v>
      </c>
      <c r="Q690">
        <v>21.310847760688855</v>
      </c>
      <c r="R690">
        <v>-8.3108477606888549</v>
      </c>
      <c r="S690" s="70">
        <f t="shared" si="75"/>
        <v>-0.38998203422106442</v>
      </c>
      <c r="T690">
        <f t="shared" si="76"/>
        <v>13</v>
      </c>
      <c r="U690" s="134" t="s">
        <v>2228</v>
      </c>
      <c r="Z690">
        <v>648</v>
      </c>
      <c r="AA690">
        <v>6.12579692104147</v>
      </c>
      <c r="AB690">
        <v>11.87420307895853</v>
      </c>
      <c r="AJ690">
        <v>650</v>
      </c>
      <c r="AK690">
        <v>22.924877622454812</v>
      </c>
      <c r="AL690">
        <v>-10.924877622454812</v>
      </c>
      <c r="AT690">
        <v>650</v>
      </c>
      <c r="AU690">
        <v>16.658622134574738</v>
      </c>
      <c r="AV690">
        <v>-4.6586221345747383</v>
      </c>
      <c r="BD690" s="152">
        <v>6.7105873035635017</v>
      </c>
      <c r="BE690" s="152">
        <v>14.923908725399999</v>
      </c>
    </row>
    <row r="691" spans="1:57" ht="14.25" customHeight="1">
      <c r="A691" s="134" t="s">
        <v>398</v>
      </c>
      <c r="B691" s="135">
        <v>225507</v>
      </c>
      <c r="C691" s="135">
        <v>84998700</v>
      </c>
      <c r="D691" s="145">
        <f t="shared" si="70"/>
        <v>61007142.857142858</v>
      </c>
      <c r="E691" s="141">
        <f t="shared" si="71"/>
        <v>376.9226675890327</v>
      </c>
      <c r="F691" s="135">
        <v>225</v>
      </c>
      <c r="G691" s="135">
        <v>0.63</v>
      </c>
      <c r="H691" s="135">
        <v>38434500</v>
      </c>
      <c r="I691" s="134" t="s">
        <v>1815</v>
      </c>
      <c r="J691" s="138">
        <f t="shared" si="72"/>
        <v>0.63</v>
      </c>
      <c r="K691" s="140">
        <f t="shared" si="73"/>
        <v>61007142.857142858</v>
      </c>
      <c r="L691" s="134" t="s">
        <v>2249</v>
      </c>
      <c r="M691" s="134" t="s">
        <v>7</v>
      </c>
      <c r="N691" s="137">
        <f t="shared" si="74"/>
        <v>61007142.857142858</v>
      </c>
      <c r="P691">
        <v>650</v>
      </c>
      <c r="Q691">
        <v>16.545751291773183</v>
      </c>
      <c r="R691">
        <v>-4.5457512917731826</v>
      </c>
      <c r="S691" s="70">
        <f t="shared" si="75"/>
        <v>-0.27473828245160464</v>
      </c>
      <c r="T691">
        <f t="shared" si="76"/>
        <v>12</v>
      </c>
      <c r="U691" s="134" t="s">
        <v>2229</v>
      </c>
      <c r="Z691">
        <v>649</v>
      </c>
      <c r="AA691">
        <v>24.33597794497858</v>
      </c>
      <c r="AB691">
        <v>-11.33597794497858</v>
      </c>
      <c r="AJ691">
        <v>651</v>
      </c>
      <c r="AK691">
        <v>34.69189517038641</v>
      </c>
      <c r="AL691">
        <v>-22.69189517038641</v>
      </c>
      <c r="AT691">
        <v>651</v>
      </c>
      <c r="AU691">
        <v>22.552352586976291</v>
      </c>
      <c r="AV691">
        <v>-10.552352586976291</v>
      </c>
      <c r="BD691" s="152">
        <v>17.952412927194676</v>
      </c>
      <c r="BE691" s="152">
        <v>83.518527025759994</v>
      </c>
    </row>
    <row r="692" spans="1:57" ht="14.25" customHeight="1">
      <c r="A692" s="134" t="s">
        <v>398</v>
      </c>
      <c r="B692" s="135">
        <v>5715</v>
      </c>
      <c r="C692" s="135">
        <v>471600</v>
      </c>
      <c r="D692" s="145">
        <f t="shared" si="70"/>
        <v>28640.776699029127</v>
      </c>
      <c r="E692" s="141">
        <f t="shared" si="71"/>
        <v>82.519685039370074</v>
      </c>
      <c r="F692" s="135">
        <v>14</v>
      </c>
      <c r="G692" s="135">
        <v>14.42</v>
      </c>
      <c r="H692" s="135">
        <v>413000</v>
      </c>
      <c r="I692" s="134" t="s">
        <v>1815</v>
      </c>
      <c r="J692" s="138">
        <f t="shared" si="72"/>
        <v>14.42</v>
      </c>
      <c r="K692" s="140">
        <f t="shared" si="73"/>
        <v>28640.776699029127</v>
      </c>
      <c r="L692" s="134" t="s">
        <v>2250</v>
      </c>
      <c r="M692" s="134" t="s">
        <v>103</v>
      </c>
      <c r="N692" s="137">
        <f t="shared" si="74"/>
        <v>28640.776699029127</v>
      </c>
      <c r="P692">
        <v>651</v>
      </c>
      <c r="Q692">
        <v>26.570900188474972</v>
      </c>
      <c r="R692">
        <v>-14.570900188474972</v>
      </c>
      <c r="S692" s="70">
        <f t="shared" si="75"/>
        <v>-0.54837811610142762</v>
      </c>
      <c r="T692">
        <f t="shared" si="76"/>
        <v>12</v>
      </c>
      <c r="U692" s="134" t="s">
        <v>2230</v>
      </c>
      <c r="Z692">
        <v>650</v>
      </c>
      <c r="AA692">
        <v>17.695458823390329</v>
      </c>
      <c r="AB692">
        <v>-5.6954588233903287</v>
      </c>
      <c r="AJ692">
        <v>652</v>
      </c>
      <c r="AK692">
        <v>31.097781665495805</v>
      </c>
      <c r="AL692">
        <v>-8.0977816654958055</v>
      </c>
      <c r="AT692">
        <v>652</v>
      </c>
      <c r="AU692">
        <v>26.968955554859818</v>
      </c>
      <c r="AV692">
        <v>-3.9689555548598179</v>
      </c>
      <c r="BD692" s="152">
        <v>17.077386850880607</v>
      </c>
      <c r="BE692" s="152">
        <v>23.793943334879998</v>
      </c>
    </row>
    <row r="693" spans="1:57" ht="14.25" customHeight="1">
      <c r="A693" s="134" t="s">
        <v>398</v>
      </c>
      <c r="B693" s="135">
        <v>9600</v>
      </c>
      <c r="C693" s="135">
        <v>1339800</v>
      </c>
      <c r="D693" s="145">
        <f t="shared" si="70"/>
        <v>4581818.1818181816</v>
      </c>
      <c r="E693" s="141">
        <f t="shared" si="71"/>
        <v>139.5625</v>
      </c>
      <c r="F693" s="135">
        <v>14</v>
      </c>
      <c r="G693" s="135">
        <v>0.11</v>
      </c>
      <c r="H693" s="135">
        <v>504000</v>
      </c>
      <c r="I693" s="134" t="s">
        <v>1815</v>
      </c>
      <c r="J693" s="138">
        <f t="shared" si="72"/>
        <v>0.11</v>
      </c>
      <c r="K693" s="140">
        <f t="shared" si="73"/>
        <v>4581818.1818181816</v>
      </c>
      <c r="L693" s="134" t="s">
        <v>2251</v>
      </c>
      <c r="M693" s="134" t="s">
        <v>78</v>
      </c>
      <c r="N693" s="137">
        <f t="shared" si="74"/>
        <v>4581818.1818181816</v>
      </c>
      <c r="P693">
        <v>652</v>
      </c>
      <c r="Q693">
        <v>26.86743604534135</v>
      </c>
      <c r="R693">
        <v>-3.8674360453413499</v>
      </c>
      <c r="S693" s="70">
        <f t="shared" si="75"/>
        <v>-0.14394511031177981</v>
      </c>
      <c r="T693">
        <f t="shared" si="76"/>
        <v>23</v>
      </c>
      <c r="U693" s="134" t="s">
        <v>2231</v>
      </c>
      <c r="Z693">
        <v>651</v>
      </c>
      <c r="AA693">
        <v>10.785402046368137</v>
      </c>
      <c r="AB693">
        <v>1.2145979536318627</v>
      </c>
      <c r="AJ693">
        <v>653</v>
      </c>
      <c r="AK693">
        <v>72.394103503196462</v>
      </c>
      <c r="AL693">
        <v>68.605896496803538</v>
      </c>
      <c r="AT693">
        <v>653</v>
      </c>
      <c r="AU693">
        <v>132.86232821929605</v>
      </c>
      <c r="AV693">
        <v>8.137671780703954</v>
      </c>
      <c r="BD693" s="152">
        <v>26.88240322478951</v>
      </c>
      <c r="BE693" s="152">
        <v>36.743884822279995</v>
      </c>
    </row>
    <row r="694" spans="1:57" ht="14.25" customHeight="1">
      <c r="A694" s="134" t="s">
        <v>398</v>
      </c>
      <c r="B694" s="135">
        <v>150408</v>
      </c>
      <c r="C694" s="135">
        <v>46729700</v>
      </c>
      <c r="D694" s="145">
        <f t="shared" si="70"/>
        <v>16204864.864864865</v>
      </c>
      <c r="E694" s="141">
        <f t="shared" si="71"/>
        <v>310.68626668794212</v>
      </c>
      <c r="F694" s="135">
        <v>54</v>
      </c>
      <c r="G694" s="135">
        <v>0.74</v>
      </c>
      <c r="H694" s="135">
        <v>11991600</v>
      </c>
      <c r="I694" s="134" t="s">
        <v>1815</v>
      </c>
      <c r="J694" s="138">
        <f t="shared" si="72"/>
        <v>0.74</v>
      </c>
      <c r="K694" s="140">
        <f t="shared" si="73"/>
        <v>16204864.864864865</v>
      </c>
      <c r="L694" s="134" t="s">
        <v>2252</v>
      </c>
      <c r="M694" s="134" t="s">
        <v>7</v>
      </c>
      <c r="N694" s="137">
        <f t="shared" si="74"/>
        <v>16204864.864864865</v>
      </c>
      <c r="P694">
        <v>653</v>
      </c>
      <c r="Q694">
        <v>108.08498147695776</v>
      </c>
      <c r="R694">
        <v>32.915018523042235</v>
      </c>
      <c r="S694" s="70">
        <f t="shared" si="75"/>
        <v>0.30452906660357126</v>
      </c>
      <c r="T694">
        <f t="shared" si="76"/>
        <v>141</v>
      </c>
      <c r="U694" s="134" t="s">
        <v>1324</v>
      </c>
      <c r="Z694">
        <v>652</v>
      </c>
      <c r="AA694">
        <v>27.96816970577137</v>
      </c>
      <c r="AB694">
        <v>-4.9681697057713698</v>
      </c>
      <c r="AJ694">
        <v>654</v>
      </c>
      <c r="AK694">
        <v>117.04281460417494</v>
      </c>
      <c r="AL694">
        <v>32.957185395825064</v>
      </c>
      <c r="AT694">
        <v>654</v>
      </c>
      <c r="AU694">
        <v>136.38969879933467</v>
      </c>
      <c r="AV694">
        <v>13.610301200665333</v>
      </c>
      <c r="BD694" s="152">
        <v>4.3217250341896563</v>
      </c>
      <c r="BE694" s="152">
        <v>16.936586022199997</v>
      </c>
    </row>
    <row r="695" spans="1:57" ht="14.25" customHeight="1">
      <c r="A695" s="134" t="s">
        <v>398</v>
      </c>
      <c r="B695" s="135">
        <v>20130</v>
      </c>
      <c r="C695" s="135">
        <v>1405600</v>
      </c>
      <c r="D695" s="145">
        <f t="shared" si="70"/>
        <v>1348750</v>
      </c>
      <c r="E695" s="141">
        <f t="shared" si="71"/>
        <v>69.826130153999003</v>
      </c>
      <c r="F695" s="135">
        <v>20</v>
      </c>
      <c r="G695" s="135">
        <v>0.64</v>
      </c>
      <c r="H695" s="135">
        <v>863200</v>
      </c>
      <c r="I695" s="134" t="s">
        <v>1815</v>
      </c>
      <c r="J695" s="138">
        <f t="shared" si="72"/>
        <v>0.64</v>
      </c>
      <c r="K695" s="140">
        <f t="shared" si="73"/>
        <v>1348750</v>
      </c>
      <c r="L695" s="134" t="s">
        <v>2253</v>
      </c>
      <c r="M695" s="134" t="s">
        <v>72</v>
      </c>
      <c r="N695" s="137">
        <f t="shared" si="74"/>
        <v>1348750</v>
      </c>
      <c r="P695">
        <v>654</v>
      </c>
      <c r="Q695">
        <v>135.94833861763746</v>
      </c>
      <c r="R695">
        <v>14.051661382362539</v>
      </c>
      <c r="S695" s="70">
        <f t="shared" si="75"/>
        <v>0.10336030234163911</v>
      </c>
      <c r="T695">
        <f t="shared" si="76"/>
        <v>150</v>
      </c>
      <c r="U695" s="134" t="s">
        <v>1261</v>
      </c>
      <c r="Z695">
        <v>653</v>
      </c>
      <c r="AA695">
        <v>107.20729031129821</v>
      </c>
      <c r="AB695">
        <v>33.792709688701791</v>
      </c>
      <c r="AJ695">
        <v>655</v>
      </c>
      <c r="AK695">
        <v>31.302675768719251</v>
      </c>
      <c r="AL695">
        <v>-12.302675768719251</v>
      </c>
      <c r="AT695">
        <v>655</v>
      </c>
      <c r="AU695">
        <v>21.112994899171898</v>
      </c>
      <c r="AV695">
        <v>-2.1129948991718983</v>
      </c>
      <c r="BD695" s="152">
        <v>10.04123233347725</v>
      </c>
      <c r="BE695" s="152">
        <v>19.681107322959999</v>
      </c>
    </row>
    <row r="696" spans="1:57" ht="14.25" customHeight="1">
      <c r="A696" s="134" t="s">
        <v>398</v>
      </c>
      <c r="B696" s="135">
        <v>10192</v>
      </c>
      <c r="C696" s="135">
        <v>639800</v>
      </c>
      <c r="D696" s="145">
        <f t="shared" si="70"/>
        <v>344827.58620689658</v>
      </c>
      <c r="E696" s="141">
        <f t="shared" si="71"/>
        <v>62.774725274725277</v>
      </c>
      <c r="F696" s="135">
        <v>12</v>
      </c>
      <c r="G696" s="135">
        <v>0.87</v>
      </c>
      <c r="H696" s="135">
        <v>300000</v>
      </c>
      <c r="I696" s="134" t="s">
        <v>1815</v>
      </c>
      <c r="J696" s="138">
        <f t="shared" si="72"/>
        <v>0.87</v>
      </c>
      <c r="K696" s="140">
        <f t="shared" si="73"/>
        <v>344827.58620689658</v>
      </c>
      <c r="L696" s="134" t="s">
        <v>2254</v>
      </c>
      <c r="M696" s="134" t="s">
        <v>183</v>
      </c>
      <c r="N696" s="137">
        <f t="shared" si="74"/>
        <v>344827.58620689658</v>
      </c>
      <c r="P696">
        <v>655</v>
      </c>
      <c r="Q696">
        <v>23.822876430395397</v>
      </c>
      <c r="R696">
        <v>-4.8228764303953966</v>
      </c>
      <c r="S696" s="70">
        <f t="shared" si="75"/>
        <v>-0.2024472756044661</v>
      </c>
      <c r="T696">
        <f t="shared" si="76"/>
        <v>19</v>
      </c>
      <c r="U696" s="134" t="s">
        <v>2232</v>
      </c>
      <c r="Z696">
        <v>654</v>
      </c>
      <c r="AA696">
        <v>139.61452289672295</v>
      </c>
      <c r="AB696">
        <v>10.385477103277054</v>
      </c>
      <c r="AJ696">
        <v>656</v>
      </c>
      <c r="AK696">
        <v>33.21741963004083</v>
      </c>
      <c r="AL696">
        <v>-2.2174196300408298</v>
      </c>
      <c r="AT696">
        <v>656</v>
      </c>
      <c r="AU696">
        <v>34.282337714171689</v>
      </c>
      <c r="AV696">
        <v>-3.282337714171689</v>
      </c>
      <c r="BD696" s="152">
        <v>6.7105873035635017</v>
      </c>
      <c r="BE696" s="152">
        <v>14.918494154919998</v>
      </c>
    </row>
    <row r="697" spans="1:57" ht="14.25" customHeight="1">
      <c r="A697" s="134" t="s">
        <v>398</v>
      </c>
      <c r="B697" s="135">
        <v>14280</v>
      </c>
      <c r="C697" s="135">
        <v>593600</v>
      </c>
      <c r="D697" s="145">
        <f t="shared" si="70"/>
        <v>600000</v>
      </c>
      <c r="E697" s="141">
        <f t="shared" si="71"/>
        <v>41.568627450980394</v>
      </c>
      <c r="F697" s="135">
        <v>12</v>
      </c>
      <c r="G697" s="135">
        <v>0.3</v>
      </c>
      <c r="H697" s="135">
        <v>180000</v>
      </c>
      <c r="I697" s="134" t="s">
        <v>1815</v>
      </c>
      <c r="J697" s="138">
        <f t="shared" si="72"/>
        <v>0.3</v>
      </c>
      <c r="K697" s="140">
        <f t="shared" si="73"/>
        <v>600000</v>
      </c>
      <c r="L697" s="134" t="s">
        <v>2255</v>
      </c>
      <c r="M697" s="134" t="s">
        <v>11</v>
      </c>
      <c r="N697" s="137">
        <f t="shared" si="74"/>
        <v>600000</v>
      </c>
      <c r="P697">
        <v>656</v>
      </c>
      <c r="Q697">
        <v>32.050794540484041</v>
      </c>
      <c r="R697">
        <v>-1.0507945404840413</v>
      </c>
      <c r="S697" s="70">
        <f t="shared" si="75"/>
        <v>-3.2785288338383012E-2</v>
      </c>
      <c r="T697">
        <f t="shared" si="76"/>
        <v>31</v>
      </c>
      <c r="U697" s="134" t="s">
        <v>1517</v>
      </c>
      <c r="Z697">
        <v>655</v>
      </c>
      <c r="AA697">
        <v>-1.9936375749276216</v>
      </c>
      <c r="AB697">
        <v>20.993637574927622</v>
      </c>
      <c r="AJ697">
        <v>657</v>
      </c>
      <c r="AK697">
        <v>204.02417143684372</v>
      </c>
      <c r="AL697">
        <v>17.975828563156284</v>
      </c>
      <c r="AT697">
        <v>657</v>
      </c>
      <c r="AU697">
        <v>274.51877187632107</v>
      </c>
      <c r="AV697">
        <v>-52.518771876321068</v>
      </c>
      <c r="BD697" s="152">
        <v>47.16308389259919</v>
      </c>
      <c r="BE697" s="152">
        <v>53.468516098199999</v>
      </c>
    </row>
    <row r="698" spans="1:57" ht="14.25" customHeight="1">
      <c r="A698" s="134" t="s">
        <v>398</v>
      </c>
      <c r="B698" s="135">
        <v>36708</v>
      </c>
      <c r="C698" s="135">
        <v>1124400</v>
      </c>
      <c r="D698" s="145">
        <f t="shared" si="70"/>
        <v>140937.5</v>
      </c>
      <c r="E698" s="141">
        <f t="shared" si="71"/>
        <v>30.630925138934291</v>
      </c>
      <c r="F698" s="135">
        <v>41</v>
      </c>
      <c r="G698" s="135">
        <v>3.2</v>
      </c>
      <c r="H698" s="135">
        <v>451000</v>
      </c>
      <c r="I698" s="134" t="s">
        <v>1815</v>
      </c>
      <c r="J698" s="138">
        <f t="shared" si="72"/>
        <v>3.2</v>
      </c>
      <c r="K698" s="140">
        <f t="shared" si="73"/>
        <v>140937.5</v>
      </c>
      <c r="L698" s="134" t="s">
        <v>2256</v>
      </c>
      <c r="M698" s="134" t="s">
        <v>29</v>
      </c>
      <c r="N698" s="137">
        <f t="shared" si="74"/>
        <v>140937.5</v>
      </c>
      <c r="P698">
        <v>657</v>
      </c>
      <c r="Q698">
        <v>261.14139775243086</v>
      </c>
      <c r="R698">
        <v>-39.141397752430862</v>
      </c>
      <c r="S698" s="70">
        <f t="shared" si="75"/>
        <v>-0.14988583996757945</v>
      </c>
      <c r="T698">
        <f t="shared" si="76"/>
        <v>222</v>
      </c>
      <c r="U698" s="134" t="s">
        <v>1016</v>
      </c>
      <c r="Z698">
        <v>656</v>
      </c>
      <c r="AA698">
        <v>27.031221370335693</v>
      </c>
      <c r="AB698">
        <v>3.9687786296643068</v>
      </c>
      <c r="AJ698">
        <v>658</v>
      </c>
      <c r="AK698">
        <v>22.975254478412644</v>
      </c>
      <c r="AL698">
        <v>-10.975254478412644</v>
      </c>
      <c r="AT698">
        <v>658</v>
      </c>
      <c r="AU698">
        <v>12.938297158281699</v>
      </c>
      <c r="AV698">
        <v>-0.93829715828169924</v>
      </c>
      <c r="BD698" s="152">
        <v>15.150686241531799</v>
      </c>
      <c r="BE698" s="152">
        <v>18.171106080279998</v>
      </c>
    </row>
    <row r="699" spans="1:57" ht="14.25" customHeight="1">
      <c r="A699" s="134" t="s">
        <v>398</v>
      </c>
      <c r="B699" s="135">
        <v>184086</v>
      </c>
      <c r="C699" s="135">
        <v>18035000</v>
      </c>
      <c r="D699" s="145">
        <f t="shared" si="70"/>
        <v>308517.58793969848</v>
      </c>
      <c r="E699" s="141">
        <f t="shared" si="71"/>
        <v>97.970513781602079</v>
      </c>
      <c r="F699" s="135">
        <v>180</v>
      </c>
      <c r="G699" s="135">
        <v>7.96</v>
      </c>
      <c r="H699" s="135">
        <v>2455800</v>
      </c>
      <c r="I699" s="134" t="s">
        <v>1815</v>
      </c>
      <c r="J699" s="138">
        <f t="shared" si="72"/>
        <v>7.96</v>
      </c>
      <c r="K699" s="140">
        <f t="shared" si="73"/>
        <v>308517.58793969848</v>
      </c>
      <c r="L699" s="134" t="s">
        <v>2257</v>
      </c>
      <c r="M699" s="134" t="s">
        <v>37</v>
      </c>
      <c r="N699" s="137">
        <f t="shared" si="74"/>
        <v>308517.58793969848</v>
      </c>
      <c r="P699">
        <v>658</v>
      </c>
      <c r="Q699">
        <v>14.565135266035373</v>
      </c>
      <c r="R699">
        <v>-2.565135266035373</v>
      </c>
      <c r="S699" s="70">
        <f t="shared" si="75"/>
        <v>-0.17611475754825601</v>
      </c>
      <c r="T699">
        <f t="shared" si="76"/>
        <v>12</v>
      </c>
      <c r="U699" s="134" t="s">
        <v>2233</v>
      </c>
      <c r="Z699">
        <v>657</v>
      </c>
      <c r="AA699">
        <v>264.51740803523694</v>
      </c>
      <c r="AB699">
        <v>-42.51740803523694</v>
      </c>
      <c r="AJ699">
        <v>659</v>
      </c>
      <c r="AK699">
        <v>25.573684242019066</v>
      </c>
      <c r="AL699">
        <v>-16.573684242019066</v>
      </c>
      <c r="AT699">
        <v>659</v>
      </c>
      <c r="AU699">
        <v>16.668475125021772</v>
      </c>
      <c r="AV699">
        <v>-7.6684751250217715</v>
      </c>
      <c r="BD699" s="152">
        <v>6.7526953659213378</v>
      </c>
      <c r="BE699" s="152">
        <v>17.035565715440001</v>
      </c>
    </row>
    <row r="700" spans="1:57" ht="14.25" customHeight="1">
      <c r="A700" s="134" t="s">
        <v>398</v>
      </c>
      <c r="B700" s="135">
        <v>13680</v>
      </c>
      <c r="C700" s="135">
        <v>3193700</v>
      </c>
      <c r="D700" s="145">
        <f t="shared" si="70"/>
        <v>12811578.947368421</v>
      </c>
      <c r="E700" s="141">
        <f t="shared" si="71"/>
        <v>233.45760233918128</v>
      </c>
      <c r="F700" s="135">
        <v>15</v>
      </c>
      <c r="G700" s="135">
        <v>0.19</v>
      </c>
      <c r="H700" s="135">
        <v>2434200</v>
      </c>
      <c r="I700" s="134" t="s">
        <v>1815</v>
      </c>
      <c r="J700" s="138">
        <f t="shared" si="72"/>
        <v>0.19</v>
      </c>
      <c r="K700" s="140">
        <f t="shared" si="73"/>
        <v>12811578.947368421</v>
      </c>
      <c r="L700" s="134" t="s">
        <v>1281</v>
      </c>
      <c r="M700" s="134" t="s">
        <v>7</v>
      </c>
      <c r="N700" s="137">
        <f t="shared" si="74"/>
        <v>12811578.947368421</v>
      </c>
      <c r="P700">
        <v>659</v>
      </c>
      <c r="Q700">
        <v>18.091027418029039</v>
      </c>
      <c r="R700">
        <v>-9.0910274180290394</v>
      </c>
      <c r="S700" s="70">
        <f t="shared" si="75"/>
        <v>-0.50251581670641665</v>
      </c>
      <c r="T700">
        <f t="shared" si="76"/>
        <v>9</v>
      </c>
      <c r="U700" s="134" t="s">
        <v>2234</v>
      </c>
      <c r="Z700">
        <v>658</v>
      </c>
      <c r="AA700">
        <v>16.810756049840155</v>
      </c>
      <c r="AB700">
        <v>-4.8107560498401547</v>
      </c>
      <c r="AJ700">
        <v>660</v>
      </c>
      <c r="AK700">
        <v>24.503070219184163</v>
      </c>
      <c r="AL700">
        <v>-6.5030702191841634</v>
      </c>
      <c r="AT700">
        <v>660</v>
      </c>
      <c r="AU700">
        <v>21.279674654234245</v>
      </c>
      <c r="AV700">
        <v>-3.2796746542342454</v>
      </c>
      <c r="BD700" s="152">
        <v>33.653585057111847</v>
      </c>
      <c r="BE700" s="152">
        <v>35.559792572319999</v>
      </c>
    </row>
    <row r="701" spans="1:57" ht="14.25" customHeight="1">
      <c r="A701" s="134" t="s">
        <v>398</v>
      </c>
      <c r="B701" s="135">
        <v>12600</v>
      </c>
      <c r="C701" s="135">
        <v>1796200</v>
      </c>
      <c r="D701" s="145">
        <f t="shared" si="70"/>
        <v>2822222.222222222</v>
      </c>
      <c r="E701" s="141">
        <f t="shared" si="71"/>
        <v>142.55555555555554</v>
      </c>
      <c r="F701" s="135">
        <v>20</v>
      </c>
      <c r="G701" s="135">
        <v>0.45</v>
      </c>
      <c r="H701" s="135">
        <v>1270000</v>
      </c>
      <c r="I701" s="134" t="s">
        <v>1815</v>
      </c>
      <c r="J701" s="138">
        <f t="shared" si="72"/>
        <v>0.45</v>
      </c>
      <c r="K701" s="140">
        <f t="shared" si="73"/>
        <v>2822222.222222222</v>
      </c>
      <c r="L701" s="134" t="s">
        <v>2258</v>
      </c>
      <c r="M701" s="134" t="s">
        <v>31</v>
      </c>
      <c r="N701" s="137">
        <f t="shared" si="74"/>
        <v>2822222.222222222</v>
      </c>
      <c r="P701">
        <v>660</v>
      </c>
      <c r="Q701">
        <v>19.959796450016292</v>
      </c>
      <c r="R701">
        <v>-1.9597964500162917</v>
      </c>
      <c r="S701" s="70">
        <f t="shared" si="75"/>
        <v>-9.8187196193310483E-2</v>
      </c>
      <c r="T701">
        <f t="shared" si="76"/>
        <v>18</v>
      </c>
      <c r="U701" s="134" t="s">
        <v>2235</v>
      </c>
      <c r="Z701">
        <v>659</v>
      </c>
      <c r="AA701">
        <v>2.8631042570659027</v>
      </c>
      <c r="AB701">
        <v>6.1368957429340973</v>
      </c>
      <c r="AJ701">
        <v>661</v>
      </c>
      <c r="AK701">
        <v>25.38911021514836</v>
      </c>
      <c r="AL701">
        <v>-15.38911021514836</v>
      </c>
      <c r="AT701">
        <v>661</v>
      </c>
      <c r="AU701">
        <v>14.314431490717615</v>
      </c>
      <c r="AV701">
        <v>-4.3144314907176149</v>
      </c>
      <c r="BD701" s="152">
        <v>13.119228989243981</v>
      </c>
      <c r="BE701" s="152">
        <v>26.63406723312</v>
      </c>
    </row>
    <row r="702" spans="1:57" ht="14.25" customHeight="1">
      <c r="A702" s="134" t="s">
        <v>398</v>
      </c>
      <c r="B702" s="135">
        <v>238065</v>
      </c>
      <c r="C702" s="135">
        <v>12793300</v>
      </c>
      <c r="D702" s="145">
        <f t="shared" si="70"/>
        <v>1330837.9888268155</v>
      </c>
      <c r="E702" s="141">
        <f t="shared" si="71"/>
        <v>53.73868481297125</v>
      </c>
      <c r="F702" s="135">
        <v>195</v>
      </c>
      <c r="G702" s="135">
        <v>1.79</v>
      </c>
      <c r="H702" s="135">
        <v>2382200</v>
      </c>
      <c r="I702" s="134" t="s">
        <v>1815</v>
      </c>
      <c r="J702" s="138">
        <f t="shared" si="72"/>
        <v>1.79</v>
      </c>
      <c r="K702" s="140">
        <f t="shared" si="73"/>
        <v>1330837.9888268155</v>
      </c>
      <c r="L702" s="134" t="s">
        <v>2259</v>
      </c>
      <c r="M702" s="134" t="s">
        <v>28</v>
      </c>
      <c r="N702" s="137">
        <f t="shared" si="74"/>
        <v>1330837.9888268155</v>
      </c>
      <c r="P702">
        <v>661</v>
      </c>
      <c r="Q702">
        <v>16.711949440531491</v>
      </c>
      <c r="R702">
        <v>-6.711949440531491</v>
      </c>
      <c r="S702" s="70">
        <f t="shared" si="75"/>
        <v>-0.40162576271640699</v>
      </c>
      <c r="T702">
        <f t="shared" si="76"/>
        <v>10</v>
      </c>
      <c r="U702" s="134" t="s">
        <v>2236</v>
      </c>
      <c r="Z702">
        <v>660</v>
      </c>
      <c r="AA702">
        <v>13.840301284979374</v>
      </c>
      <c r="AB702">
        <v>4.1596987150206264</v>
      </c>
      <c r="AJ702">
        <v>662</v>
      </c>
      <c r="AK702">
        <v>33.791038452081679</v>
      </c>
      <c r="AL702">
        <v>33.208961547918321</v>
      </c>
      <c r="AT702">
        <v>662</v>
      </c>
      <c r="AU702">
        <v>53.062958588758022</v>
      </c>
      <c r="AV702">
        <v>13.937041411241978</v>
      </c>
      <c r="BD702" s="152">
        <v>22.446678314460343</v>
      </c>
      <c r="BE702" s="152">
        <v>38.6411121334</v>
      </c>
    </row>
    <row r="703" spans="1:57" ht="14.25" customHeight="1">
      <c r="A703" s="134" t="s">
        <v>398</v>
      </c>
      <c r="B703" s="135">
        <v>76854</v>
      </c>
      <c r="C703" s="135">
        <v>11766600</v>
      </c>
      <c r="D703" s="145">
        <f t="shared" si="70"/>
        <v>4088453.6082474226</v>
      </c>
      <c r="E703" s="141">
        <f t="shared" si="71"/>
        <v>153.10328675150285</v>
      </c>
      <c r="F703" s="135">
        <v>72</v>
      </c>
      <c r="G703" s="135">
        <v>0.97</v>
      </c>
      <c r="H703" s="135">
        <v>3965800</v>
      </c>
      <c r="I703" s="134" t="s">
        <v>1815</v>
      </c>
      <c r="J703" s="138">
        <f t="shared" si="72"/>
        <v>0.97</v>
      </c>
      <c r="K703" s="140">
        <f t="shared" si="73"/>
        <v>4088453.6082474226</v>
      </c>
      <c r="L703" s="134" t="s">
        <v>1228</v>
      </c>
      <c r="M703" s="134" t="s">
        <v>79</v>
      </c>
      <c r="N703" s="137">
        <f t="shared" si="74"/>
        <v>4088453.6082474226</v>
      </c>
      <c r="P703">
        <v>662</v>
      </c>
      <c r="Q703">
        <v>42.530505008807012</v>
      </c>
      <c r="R703">
        <v>24.469494991192988</v>
      </c>
      <c r="S703" s="70">
        <f t="shared" si="75"/>
        <v>0.57533986455429964</v>
      </c>
      <c r="T703">
        <f t="shared" si="76"/>
        <v>67</v>
      </c>
      <c r="U703" s="134" t="s">
        <v>2237</v>
      </c>
      <c r="Z703">
        <v>661</v>
      </c>
      <c r="AA703">
        <v>0.46204874810901941</v>
      </c>
      <c r="AB703">
        <v>9.5379512518909806</v>
      </c>
      <c r="AJ703">
        <v>663</v>
      </c>
      <c r="AK703">
        <v>51.959726720973904</v>
      </c>
      <c r="AL703">
        <v>20.040273279026096</v>
      </c>
      <c r="AT703">
        <v>663</v>
      </c>
      <c r="AU703">
        <v>76.998335632218271</v>
      </c>
      <c r="AV703">
        <v>-4.9983356322182715</v>
      </c>
      <c r="BD703" s="152">
        <v>4.0546982972863033</v>
      </c>
      <c r="BE703" s="152">
        <v>15.435615072999999</v>
      </c>
    </row>
    <row r="704" spans="1:57" ht="14.25" customHeight="1">
      <c r="A704" s="134" t="s">
        <v>398</v>
      </c>
      <c r="B704" s="135">
        <v>184410</v>
      </c>
      <c r="C704" s="135">
        <v>22310700</v>
      </c>
      <c r="D704" s="145">
        <f t="shared" si="70"/>
        <v>757377.0491803278</v>
      </c>
      <c r="E704" s="141">
        <f t="shared" si="71"/>
        <v>120.98421994468846</v>
      </c>
      <c r="F704" s="135">
        <v>145</v>
      </c>
      <c r="G704" s="135">
        <v>7.32</v>
      </c>
      <c r="H704" s="135">
        <v>5544000</v>
      </c>
      <c r="I704" s="134" t="s">
        <v>1815</v>
      </c>
      <c r="J704" s="138">
        <f t="shared" si="72"/>
        <v>7.32</v>
      </c>
      <c r="K704" s="140">
        <f t="shared" si="73"/>
        <v>757377.0491803278</v>
      </c>
      <c r="L704" s="134" t="s">
        <v>1015</v>
      </c>
      <c r="M704" s="134" t="s">
        <v>190</v>
      </c>
      <c r="N704" s="137">
        <f t="shared" si="74"/>
        <v>757377.0491803278</v>
      </c>
      <c r="P704">
        <v>663</v>
      </c>
      <c r="Q704">
        <v>66.024424345177607</v>
      </c>
      <c r="R704">
        <v>5.9755756548223928</v>
      </c>
      <c r="S704" s="70">
        <f t="shared" si="75"/>
        <v>9.05055320676771E-2</v>
      </c>
      <c r="T704">
        <f t="shared" si="76"/>
        <v>72</v>
      </c>
      <c r="U704" s="134" t="s">
        <v>2238</v>
      </c>
      <c r="Z704">
        <v>662</v>
      </c>
      <c r="AA704">
        <v>45.934430060856116</v>
      </c>
      <c r="AB704">
        <v>21.065569939143884</v>
      </c>
      <c r="AJ704">
        <v>664</v>
      </c>
      <c r="AK704">
        <v>22.479952617314645</v>
      </c>
      <c r="AL704">
        <v>-13.479952617314645</v>
      </c>
      <c r="AT704">
        <v>664</v>
      </c>
      <c r="AU704">
        <v>14.111624104016141</v>
      </c>
      <c r="AV704">
        <v>-5.1116241040161405</v>
      </c>
      <c r="BD704" s="152">
        <v>11.873446558998721</v>
      </c>
      <c r="BE704" s="152">
        <v>20.525139102720001</v>
      </c>
    </row>
    <row r="705" spans="1:57" ht="14.25" customHeight="1">
      <c r="A705" s="134" t="s">
        <v>398</v>
      </c>
      <c r="B705" s="135">
        <v>32547</v>
      </c>
      <c r="C705" s="135">
        <v>4777100</v>
      </c>
      <c r="D705" s="145">
        <f t="shared" si="70"/>
        <v>12913043.478260869</v>
      </c>
      <c r="E705" s="141">
        <f t="shared" si="71"/>
        <v>146.77543245153163</v>
      </c>
      <c r="F705" s="135">
        <v>45</v>
      </c>
      <c r="G705" s="135">
        <v>0.23</v>
      </c>
      <c r="H705" s="135">
        <v>2970000</v>
      </c>
      <c r="I705" s="134" t="s">
        <v>1815</v>
      </c>
      <c r="J705" s="138">
        <f t="shared" si="72"/>
        <v>0.23</v>
      </c>
      <c r="K705" s="140">
        <f t="shared" si="73"/>
        <v>12913043.478260869</v>
      </c>
      <c r="L705" s="134" t="s">
        <v>1325</v>
      </c>
      <c r="M705" s="134" t="s">
        <v>44</v>
      </c>
      <c r="N705" s="137">
        <f t="shared" si="74"/>
        <v>12913043.478260869</v>
      </c>
      <c r="P705">
        <v>664</v>
      </c>
      <c r="Q705">
        <v>14.911067931618648</v>
      </c>
      <c r="R705">
        <v>-5.9110679316186481</v>
      </c>
      <c r="S705" s="70">
        <f t="shared" si="75"/>
        <v>-0.39642150104382101</v>
      </c>
      <c r="T705">
        <f t="shared" si="76"/>
        <v>9</v>
      </c>
      <c r="U705" s="134" t="s">
        <v>2239</v>
      </c>
      <c r="Z705">
        <v>663</v>
      </c>
      <c r="AA705">
        <v>69.027719635663004</v>
      </c>
      <c r="AB705">
        <v>2.9722803643369957</v>
      </c>
      <c r="AJ705">
        <v>665</v>
      </c>
      <c r="AK705">
        <v>306.12451174579792</v>
      </c>
      <c r="AL705">
        <v>-12.124511745797918</v>
      </c>
      <c r="AT705">
        <v>665</v>
      </c>
      <c r="AU705">
        <v>276.10346117321922</v>
      </c>
      <c r="AV705">
        <v>17.896538826780784</v>
      </c>
      <c r="BD705" s="152">
        <v>8.055991247191935</v>
      </c>
      <c r="BE705" s="152">
        <v>19.375689858080001</v>
      </c>
    </row>
    <row r="706" spans="1:57" ht="14.25" customHeight="1">
      <c r="A706" s="134" t="s">
        <v>398</v>
      </c>
      <c r="B706" s="135">
        <v>32240</v>
      </c>
      <c r="C706" s="135">
        <v>4320500</v>
      </c>
      <c r="D706" s="145">
        <f t="shared" si="70"/>
        <v>4400000</v>
      </c>
      <c r="E706" s="141">
        <f t="shared" si="71"/>
        <v>134.0105459057072</v>
      </c>
      <c r="F706" s="135">
        <v>40</v>
      </c>
      <c r="G706" s="135">
        <v>0.5</v>
      </c>
      <c r="H706" s="135">
        <v>2200000</v>
      </c>
      <c r="I706" s="134" t="s">
        <v>1815</v>
      </c>
      <c r="J706" s="138">
        <f t="shared" si="72"/>
        <v>0.5</v>
      </c>
      <c r="K706" s="140">
        <f t="shared" si="73"/>
        <v>4400000</v>
      </c>
      <c r="L706" s="134" t="s">
        <v>2260</v>
      </c>
      <c r="M706" s="134" t="s">
        <v>78</v>
      </c>
      <c r="N706" s="137">
        <f t="shared" si="74"/>
        <v>4400000</v>
      </c>
      <c r="P706">
        <v>665</v>
      </c>
      <c r="Q706">
        <v>321.35623044242777</v>
      </c>
      <c r="R706">
        <v>-27.356230442427773</v>
      </c>
      <c r="S706" s="70">
        <f t="shared" si="75"/>
        <v>-8.5127431339249382E-2</v>
      </c>
      <c r="T706">
        <f t="shared" si="76"/>
        <v>294</v>
      </c>
      <c r="U706" s="134" t="s">
        <v>2240</v>
      </c>
      <c r="Z706">
        <v>664</v>
      </c>
      <c r="AA706">
        <v>13.402552646461999</v>
      </c>
      <c r="AB706">
        <v>-4.4025526464619986</v>
      </c>
      <c r="AJ706">
        <v>666</v>
      </c>
      <c r="AK706">
        <v>25.739631532233098</v>
      </c>
      <c r="AL706">
        <v>-12.739631532233098</v>
      </c>
      <c r="AT706">
        <v>666</v>
      </c>
      <c r="AU706">
        <v>20.326397828483589</v>
      </c>
      <c r="AV706">
        <v>-7.3263978284835893</v>
      </c>
      <c r="BD706" s="152">
        <v>36.59909537033807</v>
      </c>
      <c r="BE706" s="152">
        <v>42.054112935440003</v>
      </c>
    </row>
    <row r="707" spans="1:57" ht="14.25" customHeight="1">
      <c r="A707" s="134" t="s">
        <v>398</v>
      </c>
      <c r="B707" s="135">
        <v>7704</v>
      </c>
      <c r="C707" s="135">
        <v>779600</v>
      </c>
      <c r="D707" s="145">
        <f t="shared" si="70"/>
        <v>3600000</v>
      </c>
      <c r="E707" s="141">
        <f t="shared" si="71"/>
        <v>101.19418483904465</v>
      </c>
      <c r="F707" s="135">
        <v>9</v>
      </c>
      <c r="G707" s="135">
        <v>0.15</v>
      </c>
      <c r="H707" s="135">
        <v>540000</v>
      </c>
      <c r="I707" s="134" t="s">
        <v>1815</v>
      </c>
      <c r="J707" s="138">
        <f t="shared" si="72"/>
        <v>0.15</v>
      </c>
      <c r="K707" s="140">
        <f t="shared" si="73"/>
        <v>3600000</v>
      </c>
      <c r="L707" s="134" t="s">
        <v>2261</v>
      </c>
      <c r="M707" s="134" t="s">
        <v>13</v>
      </c>
      <c r="N707" s="137">
        <f t="shared" si="74"/>
        <v>3600000</v>
      </c>
      <c r="P707">
        <v>666</v>
      </c>
      <c r="Q707">
        <v>20.163696347346466</v>
      </c>
      <c r="R707">
        <v>-7.1636963473464661</v>
      </c>
      <c r="S707" s="70">
        <f t="shared" si="75"/>
        <v>-0.35527694049455399</v>
      </c>
      <c r="T707">
        <f t="shared" si="76"/>
        <v>13</v>
      </c>
      <c r="U707" s="134" t="s">
        <v>2241</v>
      </c>
      <c r="Z707">
        <v>665</v>
      </c>
      <c r="AA707">
        <v>303.00233261686088</v>
      </c>
      <c r="AB707">
        <v>-9.0023326168608833</v>
      </c>
      <c r="AJ707">
        <v>667</v>
      </c>
      <c r="AK707">
        <v>35.226143844493826</v>
      </c>
      <c r="AL707">
        <v>4.7738561555061736</v>
      </c>
      <c r="AT707">
        <v>667</v>
      </c>
      <c r="AU707">
        <v>35.376840736329854</v>
      </c>
      <c r="AV707">
        <v>4.6231592636701464</v>
      </c>
      <c r="BD707" s="152">
        <v>6.768100754588839</v>
      </c>
      <c r="BE707" s="152">
        <v>18.024225742039999</v>
      </c>
    </row>
    <row r="708" spans="1:57" ht="14.25" customHeight="1">
      <c r="A708" s="134" t="s">
        <v>398</v>
      </c>
      <c r="B708" s="135">
        <v>6102</v>
      </c>
      <c r="C708" s="135">
        <v>927900</v>
      </c>
      <c r="D708" s="145">
        <f t="shared" si="70"/>
        <v>2304545.4545454546</v>
      </c>
      <c r="E708" s="141">
        <f t="shared" si="71"/>
        <v>152.06489675516224</v>
      </c>
      <c r="F708" s="135">
        <v>12</v>
      </c>
      <c r="G708" s="135">
        <v>0.44</v>
      </c>
      <c r="H708" s="135">
        <v>1014000</v>
      </c>
      <c r="I708" s="134" t="s">
        <v>1815</v>
      </c>
      <c r="J708" s="138">
        <f t="shared" si="72"/>
        <v>0.44</v>
      </c>
      <c r="K708" s="140">
        <f t="shared" si="73"/>
        <v>2304545.4545454546</v>
      </c>
      <c r="L708" s="134" t="s">
        <v>2262</v>
      </c>
      <c r="M708" s="134" t="s">
        <v>28</v>
      </c>
      <c r="N708" s="137">
        <f t="shared" si="74"/>
        <v>2304545.4545454546</v>
      </c>
      <c r="P708">
        <v>667</v>
      </c>
      <c r="Q708">
        <v>33.809923710150059</v>
      </c>
      <c r="R708">
        <v>6.1900762898499408</v>
      </c>
      <c r="S708" s="70">
        <f t="shared" si="75"/>
        <v>0.18308459796943052</v>
      </c>
      <c r="T708">
        <f t="shared" si="76"/>
        <v>40</v>
      </c>
      <c r="U708" s="134" t="s">
        <v>2242</v>
      </c>
      <c r="Z708">
        <v>666</v>
      </c>
      <c r="AA708">
        <v>20.389147290747111</v>
      </c>
      <c r="AB708">
        <v>-7.3891472907471112</v>
      </c>
      <c r="AJ708">
        <v>668</v>
      </c>
      <c r="AK708">
        <v>38.461269333819388</v>
      </c>
      <c r="AL708">
        <v>7.5387306661806122</v>
      </c>
      <c r="AT708">
        <v>668</v>
      </c>
      <c r="AU708">
        <v>72.250015319284557</v>
      </c>
      <c r="AV708">
        <v>-26.250015319284557</v>
      </c>
      <c r="BD708" s="152">
        <v>34.357097806261066</v>
      </c>
      <c r="BE708" s="152">
        <v>42.55630626744</v>
      </c>
    </row>
    <row r="709" spans="1:57" ht="14.25" customHeight="1">
      <c r="A709" s="134" t="s">
        <v>398</v>
      </c>
      <c r="B709" s="135">
        <v>11508</v>
      </c>
      <c r="C709" s="135">
        <v>1048100</v>
      </c>
      <c r="D709" s="145">
        <f t="shared" si="70"/>
        <v>3109090.9090909092</v>
      </c>
      <c r="E709" s="141">
        <f t="shared" si="71"/>
        <v>91.075773375043454</v>
      </c>
      <c r="F709" s="135">
        <v>12</v>
      </c>
      <c r="G709" s="135">
        <v>0.22</v>
      </c>
      <c r="H709" s="135">
        <v>684000</v>
      </c>
      <c r="I709" s="134" t="s">
        <v>1815</v>
      </c>
      <c r="J709" s="138">
        <f t="shared" si="72"/>
        <v>0.22</v>
      </c>
      <c r="K709" s="140">
        <f t="shared" si="73"/>
        <v>3109090.9090909092</v>
      </c>
      <c r="L709" s="134" t="s">
        <v>2263</v>
      </c>
      <c r="M709" s="134" t="s">
        <v>13</v>
      </c>
      <c r="N709" s="137">
        <f t="shared" si="74"/>
        <v>3109090.9090909092</v>
      </c>
      <c r="P709">
        <v>668</v>
      </c>
      <c r="Q709">
        <v>55.611464906146558</v>
      </c>
      <c r="R709">
        <v>-9.6114649061465585</v>
      </c>
      <c r="S709" s="70">
        <f t="shared" si="75"/>
        <v>-0.17283243522477743</v>
      </c>
      <c r="T709">
        <f t="shared" si="76"/>
        <v>46</v>
      </c>
      <c r="U709" s="134" t="s">
        <v>2243</v>
      </c>
      <c r="Z709">
        <v>667</v>
      </c>
      <c r="AA709">
        <v>35.106323411530376</v>
      </c>
      <c r="AB709">
        <v>4.8936765884696243</v>
      </c>
      <c r="AJ709">
        <v>669</v>
      </c>
      <c r="AK709">
        <v>26.107932916126479</v>
      </c>
      <c r="AL709">
        <v>1.8920670838735205</v>
      </c>
      <c r="AT709">
        <v>669</v>
      </c>
      <c r="AU709">
        <v>29.957695990460493</v>
      </c>
      <c r="AV709">
        <v>-1.9576959904604934</v>
      </c>
      <c r="BD709" s="152">
        <v>7.148100341720534</v>
      </c>
      <c r="BE709" s="152">
        <v>17.667570438599999</v>
      </c>
    </row>
    <row r="710" spans="1:57" ht="14.25" customHeight="1">
      <c r="A710" s="134" t="s">
        <v>398</v>
      </c>
      <c r="B710" s="135">
        <v>7795</v>
      </c>
      <c r="C710" s="135">
        <v>538300</v>
      </c>
      <c r="D710" s="145">
        <f t="shared" si="70"/>
        <v>92571.428571428565</v>
      </c>
      <c r="E710" s="141">
        <f t="shared" si="71"/>
        <v>69.057087876844136</v>
      </c>
      <c r="F710" s="135">
        <v>12</v>
      </c>
      <c r="G710" s="135">
        <v>3.5</v>
      </c>
      <c r="H710" s="135">
        <v>324000</v>
      </c>
      <c r="I710" s="134" t="s">
        <v>1815</v>
      </c>
      <c r="J710" s="138">
        <f t="shared" si="72"/>
        <v>3.5</v>
      </c>
      <c r="K710" s="140">
        <f t="shared" si="73"/>
        <v>92571.428571428565</v>
      </c>
      <c r="L710" s="134" t="s">
        <v>2264</v>
      </c>
      <c r="M710" s="134" t="s">
        <v>246</v>
      </c>
      <c r="N710" s="137">
        <f t="shared" si="74"/>
        <v>92571.428571428565</v>
      </c>
      <c r="P710">
        <v>669</v>
      </c>
      <c r="Q710">
        <v>25.581122584825177</v>
      </c>
      <c r="R710">
        <v>2.4188774151748227</v>
      </c>
      <c r="S710" s="70">
        <f t="shared" si="75"/>
        <v>9.455712536281384E-2</v>
      </c>
      <c r="T710">
        <f t="shared" si="76"/>
        <v>28</v>
      </c>
      <c r="U710" s="134" t="s">
        <v>2244</v>
      </c>
      <c r="Z710">
        <v>668</v>
      </c>
      <c r="AA710">
        <v>57.431658934346807</v>
      </c>
      <c r="AB710">
        <v>-11.431658934346807</v>
      </c>
      <c r="AJ710">
        <v>670</v>
      </c>
      <c r="AK710">
        <v>23.268625580755305</v>
      </c>
      <c r="AL710">
        <v>-11.268625580755305</v>
      </c>
      <c r="AT710">
        <v>670</v>
      </c>
      <c r="AU710">
        <v>15.872846146423681</v>
      </c>
      <c r="AV710">
        <v>-3.8728461464236812</v>
      </c>
      <c r="BD710" s="152">
        <v>2.1054031178918238</v>
      </c>
      <c r="BE710" s="152">
        <v>94.145783227359999</v>
      </c>
    </row>
    <row r="711" spans="1:57" ht="14.25" customHeight="1">
      <c r="A711" s="134" t="s">
        <v>398</v>
      </c>
      <c r="B711" s="135">
        <v>26302</v>
      </c>
      <c r="C711" s="135">
        <v>5026200</v>
      </c>
      <c r="D711" s="145">
        <f t="shared" si="70"/>
        <v>2662295.0819672132</v>
      </c>
      <c r="E711" s="141">
        <f t="shared" si="71"/>
        <v>191.09573416470229</v>
      </c>
      <c r="F711" s="135">
        <v>28</v>
      </c>
      <c r="G711" s="135">
        <v>0.61</v>
      </c>
      <c r="H711" s="135">
        <v>1624000</v>
      </c>
      <c r="I711" s="134" t="s">
        <v>1815</v>
      </c>
      <c r="J711" s="138">
        <f t="shared" si="72"/>
        <v>0.61</v>
      </c>
      <c r="K711" s="140">
        <f t="shared" si="73"/>
        <v>2662295.0819672132</v>
      </c>
      <c r="L711" s="134" t="s">
        <v>1653</v>
      </c>
      <c r="M711" s="134" t="s">
        <v>66</v>
      </c>
      <c r="N711" s="137">
        <f t="shared" si="74"/>
        <v>2662295.0819672132</v>
      </c>
      <c r="P711">
        <v>670</v>
      </c>
      <c r="Q711">
        <v>16.321083032443326</v>
      </c>
      <c r="R711">
        <v>-4.321083032443326</v>
      </c>
      <c r="S711" s="70">
        <f t="shared" si="75"/>
        <v>-0.26475467491059285</v>
      </c>
      <c r="T711">
        <f t="shared" si="76"/>
        <v>12</v>
      </c>
      <c r="U711" s="134" t="s">
        <v>2245</v>
      </c>
      <c r="Z711">
        <v>669</v>
      </c>
      <c r="AA711">
        <v>25.879109293382307</v>
      </c>
      <c r="AB711">
        <v>2.1208907066176934</v>
      </c>
      <c r="AJ711">
        <v>671</v>
      </c>
      <c r="AK711">
        <v>330.21734894136142</v>
      </c>
      <c r="AL711">
        <v>81.782651058638578</v>
      </c>
      <c r="AT711">
        <v>671</v>
      </c>
      <c r="AU711">
        <v>375.74100598632538</v>
      </c>
      <c r="AV711">
        <v>36.258994013674624</v>
      </c>
      <c r="BD711" s="152">
        <v>3.0194561788302257</v>
      </c>
      <c r="BE711" s="152">
        <v>15.014565746039999</v>
      </c>
    </row>
    <row r="712" spans="1:57" ht="14.25" customHeight="1">
      <c r="A712" s="134" t="s">
        <v>398</v>
      </c>
      <c r="B712" s="135">
        <v>13320</v>
      </c>
      <c r="C712" s="135">
        <v>2988100</v>
      </c>
      <c r="D712" s="145">
        <f t="shared" si="70"/>
        <v>2589473.6842105263</v>
      </c>
      <c r="E712" s="141">
        <f t="shared" si="71"/>
        <v>224.33183183183183</v>
      </c>
      <c r="F712" s="135">
        <v>12</v>
      </c>
      <c r="G712" s="135">
        <v>0.38</v>
      </c>
      <c r="H712" s="135">
        <v>984000</v>
      </c>
      <c r="I712" s="134" t="s">
        <v>1815</v>
      </c>
      <c r="J712" s="138">
        <f t="shared" si="72"/>
        <v>0.38</v>
      </c>
      <c r="K712" s="140">
        <f t="shared" si="73"/>
        <v>2589473.6842105263</v>
      </c>
      <c r="L712" s="134" t="s">
        <v>2265</v>
      </c>
      <c r="M712" s="134" t="s">
        <v>44</v>
      </c>
      <c r="N712" s="137">
        <f t="shared" si="74"/>
        <v>2589473.6842105263</v>
      </c>
      <c r="P712">
        <v>671</v>
      </c>
      <c r="Q712">
        <v>389.19237158936835</v>
      </c>
      <c r="R712">
        <v>22.807628410631651</v>
      </c>
      <c r="S712" s="70">
        <f t="shared" si="75"/>
        <v>5.8602454918349922E-2</v>
      </c>
      <c r="T712">
        <f t="shared" si="76"/>
        <v>412</v>
      </c>
      <c r="U712" s="134" t="s">
        <v>2246</v>
      </c>
      <c r="Z712">
        <v>670</v>
      </c>
      <c r="AA712">
        <v>17.51100467421892</v>
      </c>
      <c r="AB712">
        <v>-5.5110046742189205</v>
      </c>
      <c r="AJ712">
        <v>672</v>
      </c>
      <c r="AK712">
        <v>23.508656482672027</v>
      </c>
      <c r="AL712">
        <v>-9.508656482672027</v>
      </c>
      <c r="AT712">
        <v>672</v>
      </c>
      <c r="AU712">
        <v>18.089768997006601</v>
      </c>
      <c r="AV712">
        <v>-4.0897689970066011</v>
      </c>
      <c r="BD712" s="152">
        <v>7.6903700228165741</v>
      </c>
      <c r="BE712" s="152">
        <v>18.257178147559998</v>
      </c>
    </row>
    <row r="713" spans="1:57" ht="14.25" customHeight="1">
      <c r="A713" s="134" t="s">
        <v>398</v>
      </c>
      <c r="B713" s="135">
        <v>10360</v>
      </c>
      <c r="C713" s="135">
        <v>1379700</v>
      </c>
      <c r="D713" s="145">
        <f t="shared" si="70"/>
        <v>2080000</v>
      </c>
      <c r="E713" s="141">
        <f t="shared" si="71"/>
        <v>133.17567567567568</v>
      </c>
      <c r="F713" s="135">
        <v>12</v>
      </c>
      <c r="G713" s="135">
        <v>0.3</v>
      </c>
      <c r="H713" s="135">
        <v>624000</v>
      </c>
      <c r="I713" s="134" t="s">
        <v>1815</v>
      </c>
      <c r="J713" s="138">
        <f t="shared" si="72"/>
        <v>0.3</v>
      </c>
      <c r="K713" s="140">
        <f t="shared" si="73"/>
        <v>2080000</v>
      </c>
      <c r="L713" s="134" t="s">
        <v>2266</v>
      </c>
      <c r="M713" s="134" t="s">
        <v>72</v>
      </c>
      <c r="N713" s="137">
        <f t="shared" si="74"/>
        <v>2080000</v>
      </c>
      <c r="P713">
        <v>672</v>
      </c>
      <c r="Q713">
        <v>17.658322872663948</v>
      </c>
      <c r="R713">
        <v>-3.6583228726639483</v>
      </c>
      <c r="S713" s="70">
        <f t="shared" si="75"/>
        <v>-0.20717272523809341</v>
      </c>
      <c r="T713">
        <f t="shared" si="76"/>
        <v>14</v>
      </c>
      <c r="U713" s="134" t="s">
        <v>2247</v>
      </c>
      <c r="Z713">
        <v>671</v>
      </c>
      <c r="AA713">
        <v>391.44248549899032</v>
      </c>
      <c r="AB713">
        <v>20.557514501009678</v>
      </c>
      <c r="AJ713">
        <v>673</v>
      </c>
      <c r="AK713">
        <v>33.894755508465444</v>
      </c>
      <c r="AL713">
        <v>-5.8947555084654439</v>
      </c>
      <c r="AT713">
        <v>673</v>
      </c>
      <c r="AU713">
        <v>25.060759738283998</v>
      </c>
      <c r="AV713">
        <v>2.9392402617160016</v>
      </c>
      <c r="BD713" s="152">
        <v>9.0881522879145127</v>
      </c>
      <c r="BE713" s="152">
        <v>17.714982769519999</v>
      </c>
    </row>
    <row r="714" spans="1:57" ht="14.25" customHeight="1">
      <c r="A714" s="134" t="s">
        <v>398</v>
      </c>
      <c r="B714" s="135">
        <v>5663</v>
      </c>
      <c r="C714" s="135">
        <v>528800</v>
      </c>
      <c r="D714" s="145">
        <f t="shared" si="70"/>
        <v>1280000</v>
      </c>
      <c r="E714" s="141">
        <f t="shared" si="71"/>
        <v>93.378068161751727</v>
      </c>
      <c r="F714" s="135">
        <v>14</v>
      </c>
      <c r="G714" s="135">
        <v>0.15</v>
      </c>
      <c r="H714" s="135">
        <v>192000</v>
      </c>
      <c r="I714" s="134" t="s">
        <v>1815</v>
      </c>
      <c r="J714" s="138">
        <f t="shared" si="72"/>
        <v>0.15</v>
      </c>
      <c r="K714" s="140">
        <f t="shared" si="73"/>
        <v>1280000</v>
      </c>
      <c r="L714" s="134" t="s">
        <v>1479</v>
      </c>
      <c r="M714" s="134" t="s">
        <v>11</v>
      </c>
      <c r="N714" s="137">
        <f t="shared" si="74"/>
        <v>1280000</v>
      </c>
      <c r="P714">
        <v>673</v>
      </c>
      <c r="Q714">
        <v>27.462628041764219</v>
      </c>
      <c r="R714">
        <v>0.53737195823578077</v>
      </c>
      <c r="S714" s="70">
        <f t="shared" si="75"/>
        <v>1.9567390179066765E-2</v>
      </c>
      <c r="T714">
        <f t="shared" si="76"/>
        <v>28</v>
      </c>
      <c r="U714" s="134" t="s">
        <v>2248</v>
      </c>
      <c r="Z714">
        <v>672</v>
      </c>
      <c r="AA714">
        <v>19.041649725227916</v>
      </c>
      <c r="AB714">
        <v>-5.0416497252279164</v>
      </c>
      <c r="AJ714">
        <v>674</v>
      </c>
      <c r="AK714">
        <v>379.76065843380576</v>
      </c>
      <c r="AL714">
        <v>-154.76065843380576</v>
      </c>
      <c r="AT714">
        <v>674</v>
      </c>
      <c r="AU714">
        <v>194.94848427367657</v>
      </c>
      <c r="AV714">
        <v>30.05151572632343</v>
      </c>
      <c r="BD714" s="152">
        <v>19.29370876717844</v>
      </c>
      <c r="BE714" s="152">
        <v>25.595635274919999</v>
      </c>
    </row>
    <row r="715" spans="1:57" ht="14.25" customHeight="1">
      <c r="A715" s="134" t="s">
        <v>398</v>
      </c>
      <c r="B715" s="135">
        <v>6516</v>
      </c>
      <c r="C715" s="135">
        <v>698900</v>
      </c>
      <c r="D715" s="145">
        <f t="shared" si="70"/>
        <v>7600000</v>
      </c>
      <c r="E715" s="141">
        <f t="shared" si="71"/>
        <v>107.25905463474524</v>
      </c>
      <c r="F715" s="135">
        <v>12</v>
      </c>
      <c r="G715" s="135">
        <v>0.09</v>
      </c>
      <c r="H715" s="135">
        <v>684000</v>
      </c>
      <c r="I715" s="134" t="s">
        <v>1815</v>
      </c>
      <c r="J715" s="138">
        <f t="shared" si="72"/>
        <v>0.09</v>
      </c>
      <c r="K715" s="140">
        <f t="shared" si="73"/>
        <v>7600000</v>
      </c>
      <c r="L715" s="134" t="s">
        <v>1685</v>
      </c>
      <c r="M715" s="134" t="s">
        <v>13</v>
      </c>
      <c r="N715" s="137">
        <f t="shared" si="74"/>
        <v>7600000</v>
      </c>
      <c r="P715">
        <v>674</v>
      </c>
      <c r="Q715">
        <v>320.32259099908958</v>
      </c>
      <c r="R715">
        <v>-95.322590999089584</v>
      </c>
      <c r="S715" s="70">
        <f t="shared" si="75"/>
        <v>-0.29758310427552864</v>
      </c>
      <c r="T715">
        <f t="shared" si="76"/>
        <v>225</v>
      </c>
      <c r="U715" s="134" t="s">
        <v>2249</v>
      </c>
      <c r="Z715">
        <v>673</v>
      </c>
      <c r="AA715">
        <v>31.458651124603652</v>
      </c>
      <c r="AB715">
        <v>-3.4586511246036515</v>
      </c>
      <c r="AJ715">
        <v>675</v>
      </c>
      <c r="AK715">
        <v>21.927923876398584</v>
      </c>
      <c r="AL715">
        <v>-7.9279238763985838</v>
      </c>
      <c r="AT715">
        <v>675</v>
      </c>
      <c r="AU715">
        <v>14.48111124577996</v>
      </c>
      <c r="AV715">
        <v>-0.48111124577996023</v>
      </c>
      <c r="BD715" s="152">
        <v>7.1193436162078649</v>
      </c>
      <c r="BE715" s="152">
        <v>19.034142601119999</v>
      </c>
    </row>
    <row r="716" spans="1:57" ht="14.25" customHeight="1">
      <c r="A716" s="134" t="s">
        <v>398</v>
      </c>
      <c r="B716" s="135">
        <v>38919</v>
      </c>
      <c r="C716" s="135">
        <v>3743000</v>
      </c>
      <c r="D716" s="145">
        <f t="shared" si="70"/>
        <v>3278846.1538461535</v>
      </c>
      <c r="E716" s="141">
        <f t="shared" si="71"/>
        <v>96.174105192836407</v>
      </c>
      <c r="F716" s="135">
        <v>54</v>
      </c>
      <c r="G716" s="135">
        <v>0.52</v>
      </c>
      <c r="H716" s="135">
        <v>1705000</v>
      </c>
      <c r="I716" s="134" t="s">
        <v>1815</v>
      </c>
      <c r="J716" s="138">
        <f t="shared" si="72"/>
        <v>0.52</v>
      </c>
      <c r="K716" s="140">
        <f t="shared" si="73"/>
        <v>3278846.1538461535</v>
      </c>
      <c r="L716" s="134" t="s">
        <v>2267</v>
      </c>
      <c r="M716" s="134" t="s">
        <v>78</v>
      </c>
      <c r="N716" s="137">
        <f t="shared" si="74"/>
        <v>3278846.1538461535</v>
      </c>
      <c r="P716">
        <v>675</v>
      </c>
      <c r="Q716">
        <v>14.789746841017941</v>
      </c>
      <c r="R716">
        <v>-0.78974684101794068</v>
      </c>
      <c r="S716" s="70">
        <f t="shared" si="75"/>
        <v>-5.3398266346767601E-2</v>
      </c>
      <c r="T716">
        <f t="shared" si="76"/>
        <v>14</v>
      </c>
      <c r="U716" s="134" t="s">
        <v>2250</v>
      </c>
      <c r="Z716">
        <v>674</v>
      </c>
      <c r="AA716">
        <v>265.11077210168344</v>
      </c>
      <c r="AB716">
        <v>-40.110772101683438</v>
      </c>
      <c r="AJ716">
        <v>676</v>
      </c>
      <c r="AK716">
        <v>25.603317686700144</v>
      </c>
      <c r="AL716">
        <v>-11.603317686700144</v>
      </c>
      <c r="AT716">
        <v>676</v>
      </c>
      <c r="AU716">
        <v>17.671016903007605</v>
      </c>
      <c r="AV716">
        <v>-3.6710169030076045</v>
      </c>
      <c r="BD716" s="152">
        <v>10.623556025108794</v>
      </c>
      <c r="BE716" s="152">
        <v>19.51619259268</v>
      </c>
    </row>
    <row r="717" spans="1:57" ht="14.25" customHeight="1">
      <c r="A717" s="134" t="s">
        <v>398</v>
      </c>
      <c r="B717" s="135">
        <v>13556</v>
      </c>
      <c r="C717" s="135">
        <v>938700</v>
      </c>
      <c r="D717" s="145">
        <f t="shared" si="70"/>
        <v>675000</v>
      </c>
      <c r="E717" s="141">
        <f t="shared" si="71"/>
        <v>69.246090292121565</v>
      </c>
      <c r="F717" s="135">
        <v>18</v>
      </c>
      <c r="G717" s="135">
        <v>0.32</v>
      </c>
      <c r="H717" s="135">
        <v>216000</v>
      </c>
      <c r="I717" s="134" t="s">
        <v>1815</v>
      </c>
      <c r="J717" s="138">
        <f t="shared" si="72"/>
        <v>0.32</v>
      </c>
      <c r="K717" s="140">
        <f t="shared" si="73"/>
        <v>675000</v>
      </c>
      <c r="L717" s="134" t="s">
        <v>2268</v>
      </c>
      <c r="M717" s="134" t="s">
        <v>11</v>
      </c>
      <c r="N717" s="137">
        <f t="shared" si="74"/>
        <v>675000</v>
      </c>
      <c r="P717">
        <v>676</v>
      </c>
      <c r="Q717">
        <v>18.649878350531274</v>
      </c>
      <c r="R717">
        <v>-4.6498783505312744</v>
      </c>
      <c r="S717" s="70">
        <f t="shared" si="75"/>
        <v>-0.24932486223958744</v>
      </c>
      <c r="T717">
        <f t="shared" si="76"/>
        <v>14</v>
      </c>
      <c r="U717" s="134" t="s">
        <v>2251</v>
      </c>
      <c r="Z717">
        <v>675</v>
      </c>
      <c r="AA717">
        <v>19.12317976765706</v>
      </c>
      <c r="AB717">
        <v>-5.1231797676570601</v>
      </c>
      <c r="AJ717">
        <v>677</v>
      </c>
      <c r="AK717">
        <v>217.75461636235866</v>
      </c>
      <c r="AL717">
        <v>-163.75461636235866</v>
      </c>
      <c r="AT717">
        <v>677</v>
      </c>
      <c r="AU717">
        <v>133.28600680851858</v>
      </c>
      <c r="AV717">
        <v>-79.286006808518579</v>
      </c>
      <c r="BD717" s="152">
        <v>18.720628308747397</v>
      </c>
      <c r="BE717" s="152">
        <v>24.705255426840001</v>
      </c>
    </row>
    <row r="718" spans="1:57" ht="14.25" customHeight="1">
      <c r="A718" s="134" t="s">
        <v>398</v>
      </c>
      <c r="B718" s="135">
        <v>31490</v>
      </c>
      <c r="C718" s="135">
        <v>7139400</v>
      </c>
      <c r="D718" s="145">
        <f t="shared" si="70"/>
        <v>22922903.225806452</v>
      </c>
      <c r="E718" s="141">
        <f t="shared" si="71"/>
        <v>226.71959352175293</v>
      </c>
      <c r="F718" s="135">
        <v>32</v>
      </c>
      <c r="G718" s="135">
        <v>0.31</v>
      </c>
      <c r="H718" s="135">
        <v>7106100</v>
      </c>
      <c r="I718" s="134" t="s">
        <v>1815</v>
      </c>
      <c r="J718" s="138">
        <f t="shared" si="72"/>
        <v>0.31</v>
      </c>
      <c r="K718" s="140">
        <f t="shared" si="73"/>
        <v>22922903.225806452</v>
      </c>
      <c r="L718" s="134" t="s">
        <v>2269</v>
      </c>
      <c r="M718" s="134" t="s">
        <v>7</v>
      </c>
      <c r="N718" s="137">
        <f t="shared" si="74"/>
        <v>22922903.225806452</v>
      </c>
      <c r="P718">
        <v>677</v>
      </c>
      <c r="Q718">
        <v>192.82301215533158</v>
      </c>
      <c r="R718">
        <v>-138.82301215533158</v>
      </c>
      <c r="S718" s="70">
        <f t="shared" si="75"/>
        <v>-0.71995043850627405</v>
      </c>
      <c r="T718">
        <f t="shared" si="76"/>
        <v>54</v>
      </c>
      <c r="U718" s="134" t="s">
        <v>2252</v>
      </c>
      <c r="Z718">
        <v>676</v>
      </c>
      <c r="AA718">
        <v>17.799174219407927</v>
      </c>
      <c r="AB718">
        <v>-3.7991742194079272</v>
      </c>
      <c r="AJ718">
        <v>678</v>
      </c>
      <c r="AK718">
        <v>25.881872066702265</v>
      </c>
      <c r="AL718">
        <v>-5.8818720667022646</v>
      </c>
      <c r="AT718">
        <v>678</v>
      </c>
      <c r="AU718">
        <v>26.317016020280988</v>
      </c>
      <c r="AV718">
        <v>-6.3170160202809882</v>
      </c>
      <c r="BD718" s="152">
        <v>30.564291116322284</v>
      </c>
      <c r="BE718" s="152">
        <v>36.06249295408</v>
      </c>
    </row>
    <row r="719" spans="1:57" ht="14.25" customHeight="1">
      <c r="A719" s="134" t="s">
        <v>398</v>
      </c>
      <c r="B719" s="135">
        <v>20229</v>
      </c>
      <c r="C719" s="135">
        <v>1598000</v>
      </c>
      <c r="D719" s="145">
        <f t="shared" si="70"/>
        <v>407407.40740740736</v>
      </c>
      <c r="E719" s="141">
        <f t="shared" si="71"/>
        <v>78.995501507736421</v>
      </c>
      <c r="F719" s="135">
        <v>11</v>
      </c>
      <c r="G719" s="135">
        <v>1.08</v>
      </c>
      <c r="H719" s="135">
        <v>440000</v>
      </c>
      <c r="I719" s="134" t="s">
        <v>1815</v>
      </c>
      <c r="J719" s="138">
        <f t="shared" si="72"/>
        <v>1.08</v>
      </c>
      <c r="K719" s="140">
        <f t="shared" si="73"/>
        <v>407407.40740740736</v>
      </c>
      <c r="L719" s="134" t="s">
        <v>1539</v>
      </c>
      <c r="M719" s="134" t="s">
        <v>5</v>
      </c>
      <c r="N719" s="137">
        <f t="shared" si="74"/>
        <v>407407.40740740736</v>
      </c>
      <c r="P719">
        <v>678</v>
      </c>
      <c r="Q719">
        <v>23.482820443635877</v>
      </c>
      <c r="R719">
        <v>-3.4828204436358767</v>
      </c>
      <c r="S719" s="70">
        <f t="shared" si="75"/>
        <v>-0.14831354913245792</v>
      </c>
      <c r="T719">
        <f t="shared" si="76"/>
        <v>20</v>
      </c>
      <c r="U719" s="134" t="s">
        <v>2253</v>
      </c>
      <c r="Z719">
        <v>677</v>
      </c>
      <c r="AA719">
        <v>183.70516995747676</v>
      </c>
      <c r="AB719">
        <v>-129.70516995747676</v>
      </c>
      <c r="AJ719">
        <v>679</v>
      </c>
      <c r="AK719">
        <v>22.639973218592459</v>
      </c>
      <c r="AL719">
        <v>-10.639973218592459</v>
      </c>
      <c r="AT719">
        <v>679</v>
      </c>
      <c r="AU719">
        <v>18.157097765061341</v>
      </c>
      <c r="AV719">
        <v>-6.1570977650613408</v>
      </c>
      <c r="BD719" s="152">
        <v>19.714789390756806</v>
      </c>
      <c r="BE719" s="152">
        <v>25.777998998599998</v>
      </c>
    </row>
    <row r="720" spans="1:57" ht="14.25" customHeight="1">
      <c r="A720" s="134" t="s">
        <v>398</v>
      </c>
      <c r="B720" s="135">
        <v>19200</v>
      </c>
      <c r="C720" s="135">
        <v>1287400</v>
      </c>
      <c r="D720" s="145">
        <f t="shared" si="70"/>
        <v>1618085.1063829788</v>
      </c>
      <c r="E720" s="141">
        <f t="shared" si="71"/>
        <v>67.052083333333329</v>
      </c>
      <c r="F720" s="135">
        <v>18</v>
      </c>
      <c r="G720" s="135">
        <v>0.94</v>
      </c>
      <c r="H720" s="135">
        <v>1521000</v>
      </c>
      <c r="I720" s="134" t="s">
        <v>1815</v>
      </c>
      <c r="J720" s="138">
        <f t="shared" si="72"/>
        <v>0.94</v>
      </c>
      <c r="K720" s="140">
        <f t="shared" si="73"/>
        <v>1618085.1063829788</v>
      </c>
      <c r="L720" s="134" t="s">
        <v>2270</v>
      </c>
      <c r="M720" s="134" t="s">
        <v>28</v>
      </c>
      <c r="N720" s="137">
        <f t="shared" si="74"/>
        <v>1618085.1063829788</v>
      </c>
      <c r="P720">
        <v>679</v>
      </c>
      <c r="Q720">
        <v>17.189665459304354</v>
      </c>
      <c r="R720">
        <v>-5.1896654593043543</v>
      </c>
      <c r="S720" s="70">
        <f t="shared" si="75"/>
        <v>-0.30190613491522678</v>
      </c>
      <c r="T720">
        <f t="shared" si="76"/>
        <v>12</v>
      </c>
      <c r="U720" s="134" t="s">
        <v>2254</v>
      </c>
      <c r="Z720">
        <v>678</v>
      </c>
      <c r="AA720">
        <v>26.076228214976563</v>
      </c>
      <c r="AB720">
        <v>-6.0762282149765632</v>
      </c>
      <c r="AJ720">
        <v>680</v>
      </c>
      <c r="AK720">
        <v>22.444392483697353</v>
      </c>
      <c r="AL720">
        <v>-10.444392483697353</v>
      </c>
      <c r="AT720">
        <v>680</v>
      </c>
      <c r="AU720">
        <v>21.513683177351332</v>
      </c>
      <c r="AV720">
        <v>-9.5136831773513322</v>
      </c>
      <c r="BD720" s="152">
        <v>31.529695472819022</v>
      </c>
      <c r="BE720" s="152">
        <v>40.78306567832</v>
      </c>
    </row>
    <row r="721" spans="1:57" ht="14.25" customHeight="1">
      <c r="A721" s="134" t="s">
        <v>398</v>
      </c>
      <c r="B721" s="135">
        <v>67032</v>
      </c>
      <c r="C721" s="135">
        <v>13820900</v>
      </c>
      <c r="D721" s="145">
        <f t="shared" si="70"/>
        <v>1000000</v>
      </c>
      <c r="E721" s="141">
        <f t="shared" si="71"/>
        <v>206.18361379639575</v>
      </c>
      <c r="F721" s="135">
        <v>60</v>
      </c>
      <c r="G721" s="135">
        <v>3</v>
      </c>
      <c r="H721" s="135">
        <v>3000000</v>
      </c>
      <c r="I721" s="134" t="s">
        <v>1815</v>
      </c>
      <c r="J721" s="138">
        <f t="shared" si="72"/>
        <v>3</v>
      </c>
      <c r="K721" s="140">
        <f t="shared" si="73"/>
        <v>1000000</v>
      </c>
      <c r="L721" s="134" t="s">
        <v>2271</v>
      </c>
      <c r="M721" s="134" t="s">
        <v>249</v>
      </c>
      <c r="N721" s="137">
        <f t="shared" si="74"/>
        <v>1000000</v>
      </c>
      <c r="P721">
        <v>680</v>
      </c>
      <c r="Q721">
        <v>18.889353270562331</v>
      </c>
      <c r="R721">
        <v>-6.8893532705623315</v>
      </c>
      <c r="S721" s="70">
        <f t="shared" si="75"/>
        <v>-0.36472150061902237</v>
      </c>
      <c r="T721">
        <f t="shared" si="76"/>
        <v>12</v>
      </c>
      <c r="U721" s="134" t="s">
        <v>2255</v>
      </c>
      <c r="Z721">
        <v>679</v>
      </c>
      <c r="AA721">
        <v>21.066416296575593</v>
      </c>
      <c r="AB721">
        <v>-9.0664162965755928</v>
      </c>
      <c r="AJ721">
        <v>681</v>
      </c>
      <c r="AK721">
        <v>24.691454260371007</v>
      </c>
      <c r="AL721">
        <v>16.308545739628993</v>
      </c>
      <c r="AT721">
        <v>681</v>
      </c>
      <c r="AU721">
        <v>39.92892232286011</v>
      </c>
      <c r="AV721">
        <v>1.0710776771398898</v>
      </c>
      <c r="BD721" s="152">
        <v>22.122138126531652</v>
      </c>
      <c r="BE721" s="152">
        <v>26.971594639599999</v>
      </c>
    </row>
    <row r="722" spans="1:57" ht="14.25" customHeight="1">
      <c r="A722" s="134" t="s">
        <v>398</v>
      </c>
      <c r="B722" s="135">
        <v>186714</v>
      </c>
      <c r="C722" s="135">
        <v>17973600</v>
      </c>
      <c r="D722" s="145">
        <f t="shared" si="70"/>
        <v>413292.84750337381</v>
      </c>
      <c r="E722" s="141">
        <f t="shared" si="71"/>
        <v>96.262733378321926</v>
      </c>
      <c r="F722" s="135">
        <v>148</v>
      </c>
      <c r="G722" s="135">
        <v>14.82</v>
      </c>
      <c r="H722" s="135">
        <v>6125000</v>
      </c>
      <c r="I722" s="134" t="s">
        <v>1815</v>
      </c>
      <c r="J722" s="138">
        <f t="shared" si="72"/>
        <v>14.82</v>
      </c>
      <c r="K722" s="140">
        <f t="shared" si="73"/>
        <v>413292.84750337381</v>
      </c>
      <c r="L722" s="134" t="s">
        <v>2272</v>
      </c>
      <c r="M722" s="134" t="s">
        <v>123</v>
      </c>
      <c r="N722" s="137">
        <f t="shared" si="74"/>
        <v>413292.84750337381</v>
      </c>
      <c r="P722">
        <v>681</v>
      </c>
      <c r="Q722">
        <v>30.144566279532974</v>
      </c>
      <c r="R722">
        <v>10.855433720467026</v>
      </c>
      <c r="S722" s="70">
        <f t="shared" si="75"/>
        <v>0.36011245342871151</v>
      </c>
      <c r="T722">
        <f t="shared" si="76"/>
        <v>41</v>
      </c>
      <c r="U722" s="134" t="s">
        <v>2256</v>
      </c>
      <c r="Z722">
        <v>680</v>
      </c>
      <c r="AA722">
        <v>22.34775541350044</v>
      </c>
      <c r="AB722">
        <v>-10.34775541350044</v>
      </c>
      <c r="AJ722">
        <v>682</v>
      </c>
      <c r="AK722">
        <v>96.27992992091643</v>
      </c>
      <c r="AL722">
        <v>83.72007007908357</v>
      </c>
      <c r="AT722">
        <v>682</v>
      </c>
      <c r="AU722">
        <v>160.93842449812286</v>
      </c>
      <c r="AV722">
        <v>19.061575501877144</v>
      </c>
      <c r="BD722" s="152">
        <v>28.510239293988796</v>
      </c>
      <c r="BE722" s="152">
        <v>43.371497959759999</v>
      </c>
    </row>
    <row r="723" spans="1:57" ht="14.25" customHeight="1">
      <c r="A723" s="134" t="s">
        <v>398</v>
      </c>
      <c r="B723" s="135">
        <v>362970</v>
      </c>
      <c r="C723" s="135">
        <v>43476000</v>
      </c>
      <c r="D723" s="145">
        <f t="shared" ref="D723:D786" si="77">K723</f>
        <v>2392344.4976076558</v>
      </c>
      <c r="E723" s="141">
        <f t="shared" ref="E723:E786" si="78">C723/B723</f>
        <v>119.77849409042069</v>
      </c>
      <c r="F723" s="135">
        <v>295</v>
      </c>
      <c r="G723" s="135">
        <v>8.36</v>
      </c>
      <c r="H723" s="135">
        <v>20000000</v>
      </c>
      <c r="I723" s="134" t="s">
        <v>1815</v>
      </c>
      <c r="J723" s="138">
        <f t="shared" ref="J723:J786" si="79">IF(I723="Acres",1,1/43560)*G723</f>
        <v>8.36</v>
      </c>
      <c r="K723" s="140">
        <f t="shared" ref="K723:K786" si="80">H723/J723</f>
        <v>2392344.4976076558</v>
      </c>
      <c r="L723" s="134" t="s">
        <v>2273</v>
      </c>
      <c r="M723" s="134" t="s">
        <v>44</v>
      </c>
      <c r="N723" s="137">
        <f t="shared" si="74"/>
        <v>2392344.4976076558</v>
      </c>
      <c r="P723">
        <v>682</v>
      </c>
      <c r="Q723">
        <v>137.1397304470089</v>
      </c>
      <c r="R723">
        <v>42.860269552991099</v>
      </c>
      <c r="S723" s="70">
        <f t="shared" si="75"/>
        <v>0.31252992413859532</v>
      </c>
      <c r="T723">
        <f t="shared" si="76"/>
        <v>180</v>
      </c>
      <c r="U723" s="134" t="s">
        <v>2257</v>
      </c>
      <c r="Z723">
        <v>681</v>
      </c>
      <c r="AA723">
        <v>33.607878616452886</v>
      </c>
      <c r="AB723">
        <v>7.3921213835471136</v>
      </c>
      <c r="AJ723">
        <v>683</v>
      </c>
      <c r="AK723">
        <v>33.451523843021334</v>
      </c>
      <c r="AL723">
        <v>-18.451523843021334</v>
      </c>
      <c r="AT723">
        <v>683</v>
      </c>
      <c r="AU723">
        <v>21.02103365499957</v>
      </c>
      <c r="AV723">
        <v>-6.0210336549995702</v>
      </c>
      <c r="BD723" s="152">
        <v>7.1789111190555364</v>
      </c>
      <c r="BE723" s="152">
        <v>18.533426842359997</v>
      </c>
    </row>
    <row r="724" spans="1:57" ht="14.25" customHeight="1">
      <c r="A724" s="134" t="s">
        <v>398</v>
      </c>
      <c r="B724" s="135">
        <v>212601</v>
      </c>
      <c r="C724" s="135">
        <v>44312300</v>
      </c>
      <c r="D724" s="145">
        <f t="shared" si="77"/>
        <v>5192926.0450160773</v>
      </c>
      <c r="E724" s="141">
        <f t="shared" si="78"/>
        <v>208.42940531794301</v>
      </c>
      <c r="F724" s="135">
        <v>190</v>
      </c>
      <c r="G724" s="135">
        <v>3.11</v>
      </c>
      <c r="H724" s="135">
        <v>16150000</v>
      </c>
      <c r="I724" s="134" t="s">
        <v>1815</v>
      </c>
      <c r="J724" s="138">
        <f t="shared" si="79"/>
        <v>3.11</v>
      </c>
      <c r="K724" s="140">
        <f t="shared" si="80"/>
        <v>5192926.0450160773</v>
      </c>
      <c r="L724" s="134" t="s">
        <v>1342</v>
      </c>
      <c r="M724" s="134" t="s">
        <v>78</v>
      </c>
      <c r="N724" s="137">
        <f t="shared" ref="N724:N787" si="81">H724/(G724*IF(I724="Acres",1,1/43560))</f>
        <v>5192926.0450160773</v>
      </c>
      <c r="P724">
        <v>683</v>
      </c>
      <c r="Q724">
        <v>25.022483476115205</v>
      </c>
      <c r="R724">
        <v>-10.022483476115205</v>
      </c>
      <c r="S724" s="70">
        <f t="shared" si="75"/>
        <v>-0.40053911857637953</v>
      </c>
      <c r="T724">
        <f t="shared" si="76"/>
        <v>15</v>
      </c>
      <c r="U724" s="134" t="s">
        <v>1281</v>
      </c>
      <c r="Z724">
        <v>682</v>
      </c>
      <c r="AA724">
        <v>139.65296027765748</v>
      </c>
      <c r="AB724">
        <v>40.347039722342515</v>
      </c>
      <c r="AJ724">
        <v>684</v>
      </c>
      <c r="AK724">
        <v>27.535418279906352</v>
      </c>
      <c r="AL724">
        <v>-7.5354182799063523</v>
      </c>
      <c r="AT724">
        <v>684</v>
      </c>
      <c r="AU724">
        <v>20.134264514766404</v>
      </c>
      <c r="AV724">
        <v>-0.13426451476640366</v>
      </c>
      <c r="BD724" s="152">
        <v>11.079555529666827</v>
      </c>
      <c r="BE724" s="152">
        <v>20.967111408479997</v>
      </c>
    </row>
    <row r="725" spans="1:57" ht="14.25" customHeight="1">
      <c r="A725" s="134" t="s">
        <v>398</v>
      </c>
      <c r="B725" s="135">
        <v>14948</v>
      </c>
      <c r="C725" s="135">
        <v>921800</v>
      </c>
      <c r="D725" s="145">
        <f t="shared" si="77"/>
        <v>1206382.9787234042</v>
      </c>
      <c r="E725" s="141">
        <f t="shared" si="78"/>
        <v>61.667112657211668</v>
      </c>
      <c r="F725" s="135">
        <v>27</v>
      </c>
      <c r="G725" s="135">
        <v>0.94</v>
      </c>
      <c r="H725" s="135">
        <v>1134000</v>
      </c>
      <c r="I725" s="134" t="s">
        <v>1815</v>
      </c>
      <c r="J725" s="138">
        <f t="shared" si="79"/>
        <v>0.94</v>
      </c>
      <c r="K725" s="140">
        <f t="shared" si="80"/>
        <v>1206382.9787234042</v>
      </c>
      <c r="L725" s="134" t="s">
        <v>1119</v>
      </c>
      <c r="M725" s="134" t="s">
        <v>46</v>
      </c>
      <c r="N725" s="137">
        <f t="shared" si="81"/>
        <v>1206382.9787234042</v>
      </c>
      <c r="P725">
        <v>684</v>
      </c>
      <c r="Q725">
        <v>21.103924034115746</v>
      </c>
      <c r="R725">
        <v>-1.1039240341157459</v>
      </c>
      <c r="S725" s="70">
        <f t="shared" si="75"/>
        <v>-5.2308946541467227E-2</v>
      </c>
      <c r="T725">
        <f t="shared" si="76"/>
        <v>20</v>
      </c>
      <c r="U725" s="134" t="s">
        <v>2258</v>
      </c>
      <c r="Z725">
        <v>683</v>
      </c>
      <c r="AA725">
        <v>14.941302491130516</v>
      </c>
      <c r="AB725">
        <v>5.8697508869483883E-2</v>
      </c>
      <c r="AJ725">
        <v>685</v>
      </c>
      <c r="AK725">
        <v>74.089983208802082</v>
      </c>
      <c r="AL725">
        <v>120.91001679119792</v>
      </c>
      <c r="AT725">
        <v>685</v>
      </c>
      <c r="AU725">
        <v>205.25963877649895</v>
      </c>
      <c r="AV725">
        <v>-10.259638776498946</v>
      </c>
      <c r="BD725" s="152">
        <v>9.921070301870742</v>
      </c>
      <c r="BE725" s="152">
        <v>18.374749876479999</v>
      </c>
    </row>
    <row r="726" spans="1:57" ht="14.25" customHeight="1">
      <c r="A726" s="134" t="s">
        <v>398</v>
      </c>
      <c r="B726" s="135">
        <v>15210</v>
      </c>
      <c r="C726" s="135">
        <v>1104300</v>
      </c>
      <c r="D726" s="145">
        <f t="shared" si="77"/>
        <v>2681715.5756207677</v>
      </c>
      <c r="E726" s="141">
        <f t="shared" si="78"/>
        <v>72.603550295857985</v>
      </c>
      <c r="F726" s="135">
        <v>9</v>
      </c>
      <c r="G726" s="135">
        <v>0.2215</v>
      </c>
      <c r="H726" s="135">
        <v>594000</v>
      </c>
      <c r="I726" s="134" t="s">
        <v>1815</v>
      </c>
      <c r="J726" s="138">
        <f t="shared" si="79"/>
        <v>0.2215</v>
      </c>
      <c r="K726" s="140">
        <f t="shared" si="80"/>
        <v>2681715.5756207677</v>
      </c>
      <c r="L726" s="134" t="s">
        <v>2274</v>
      </c>
      <c r="M726" s="134" t="s">
        <v>41</v>
      </c>
      <c r="N726" s="137">
        <f t="shared" si="81"/>
        <v>2681715.5756207677</v>
      </c>
      <c r="P726">
        <v>685</v>
      </c>
      <c r="Q726">
        <v>148.18354066112124</v>
      </c>
      <c r="R726">
        <v>46.816459338878758</v>
      </c>
      <c r="S726" s="70">
        <f t="shared" si="75"/>
        <v>0.31593562368672667</v>
      </c>
      <c r="T726">
        <f t="shared" si="76"/>
        <v>195</v>
      </c>
      <c r="U726" s="134" t="s">
        <v>2259</v>
      </c>
      <c r="Z726">
        <v>684</v>
      </c>
      <c r="AA726">
        <v>22.288695350234381</v>
      </c>
      <c r="AB726">
        <v>-2.2886953502343808</v>
      </c>
      <c r="AJ726">
        <v>686</v>
      </c>
      <c r="AK726">
        <v>69.743603543936146</v>
      </c>
      <c r="AL726">
        <v>2.2563964560638539</v>
      </c>
      <c r="AT726">
        <v>686</v>
      </c>
      <c r="AU726">
        <v>72.892101863416343</v>
      </c>
      <c r="AV726">
        <v>-0.89210186341634312</v>
      </c>
      <c r="BD726" s="152">
        <v>38.172499066245521</v>
      </c>
      <c r="BE726" s="152">
        <v>69.318247872879994</v>
      </c>
    </row>
    <row r="727" spans="1:57" ht="14.25" customHeight="1">
      <c r="A727" s="134" t="s">
        <v>398</v>
      </c>
      <c r="B727" s="135">
        <v>10121</v>
      </c>
      <c r="C727" s="135">
        <v>889800</v>
      </c>
      <c r="D727" s="145">
        <f t="shared" si="77"/>
        <v>1643835.6164383562</v>
      </c>
      <c r="E727" s="141">
        <f t="shared" si="78"/>
        <v>87.916213812864342</v>
      </c>
      <c r="F727" s="135">
        <v>9</v>
      </c>
      <c r="G727" s="135">
        <v>0.219</v>
      </c>
      <c r="H727" s="135">
        <v>360000</v>
      </c>
      <c r="I727" s="134" t="s">
        <v>1815</v>
      </c>
      <c r="J727" s="138">
        <f t="shared" si="79"/>
        <v>0.219</v>
      </c>
      <c r="K727" s="140">
        <f t="shared" si="80"/>
        <v>1643835.6164383562</v>
      </c>
      <c r="L727" s="134" t="s">
        <v>2275</v>
      </c>
      <c r="M727" s="134" t="s">
        <v>26</v>
      </c>
      <c r="N727" s="137">
        <f t="shared" si="81"/>
        <v>1643835.6164383562</v>
      </c>
      <c r="P727">
        <v>686</v>
      </c>
      <c r="Q727">
        <v>74.145155588987947</v>
      </c>
      <c r="R727">
        <v>-2.1451555889879472</v>
      </c>
      <c r="S727" s="70">
        <f t="shared" si="75"/>
        <v>-2.8931837447065067E-2</v>
      </c>
      <c r="T727">
        <f t="shared" si="76"/>
        <v>72</v>
      </c>
      <c r="U727" s="134" t="s">
        <v>1228</v>
      </c>
      <c r="Z727">
        <v>685</v>
      </c>
      <c r="AA727">
        <v>146.95077442553691</v>
      </c>
      <c r="AB727">
        <v>48.049225574463094</v>
      </c>
      <c r="AJ727">
        <v>687</v>
      </c>
      <c r="AK727">
        <v>114.38046126704219</v>
      </c>
      <c r="AL727">
        <v>30.619538732957807</v>
      </c>
      <c r="AT727">
        <v>687</v>
      </c>
      <c r="AU727">
        <v>161.20445524019283</v>
      </c>
      <c r="AV727">
        <v>-16.204455240192829</v>
      </c>
      <c r="BD727" s="152">
        <v>6.1457230524217925</v>
      </c>
      <c r="BE727" s="152">
        <v>114.88172996143999</v>
      </c>
    </row>
    <row r="728" spans="1:57" ht="14.25" customHeight="1">
      <c r="A728" s="134" t="s">
        <v>398</v>
      </c>
      <c r="B728" s="135">
        <v>10518</v>
      </c>
      <c r="C728" s="135">
        <v>1508000</v>
      </c>
      <c r="D728" s="145">
        <f t="shared" si="77"/>
        <v>1078125</v>
      </c>
      <c r="E728" s="141">
        <f t="shared" si="78"/>
        <v>143.37326487925461</v>
      </c>
      <c r="F728" s="135">
        <v>15</v>
      </c>
      <c r="G728" s="135">
        <v>0.64</v>
      </c>
      <c r="H728" s="135">
        <v>690000</v>
      </c>
      <c r="I728" s="134" t="s">
        <v>1815</v>
      </c>
      <c r="J728" s="138">
        <f t="shared" si="79"/>
        <v>0.64</v>
      </c>
      <c r="K728" s="140">
        <f t="shared" si="80"/>
        <v>1078125</v>
      </c>
      <c r="L728" s="134" t="s">
        <v>2276</v>
      </c>
      <c r="M728" s="134" t="s">
        <v>154</v>
      </c>
      <c r="N728" s="137">
        <f t="shared" si="81"/>
        <v>1078125</v>
      </c>
      <c r="P728">
        <v>687</v>
      </c>
      <c r="Q728">
        <v>147.80667106104289</v>
      </c>
      <c r="R728">
        <v>-2.8066710610428913</v>
      </c>
      <c r="S728" s="70">
        <f t="shared" si="75"/>
        <v>-1.8988798278825724E-2</v>
      </c>
      <c r="T728">
        <f t="shared" si="76"/>
        <v>145</v>
      </c>
      <c r="U728" s="134" t="s">
        <v>1015</v>
      </c>
      <c r="Z728">
        <v>686</v>
      </c>
      <c r="AA728">
        <v>74.060516908628856</v>
      </c>
      <c r="AB728">
        <v>-2.0605169086288555</v>
      </c>
      <c r="AJ728">
        <v>688</v>
      </c>
      <c r="AK728">
        <v>40.154609029880916</v>
      </c>
      <c r="AL728">
        <v>4.8453909701190838</v>
      </c>
      <c r="AT728">
        <v>688</v>
      </c>
      <c r="AU728">
        <v>36.512397885350651</v>
      </c>
      <c r="AV728">
        <v>8.4876021146493486</v>
      </c>
      <c r="BD728" s="152">
        <v>11.079555529666827</v>
      </c>
      <c r="BE728" s="152">
        <v>23.19692997888</v>
      </c>
    </row>
    <row r="729" spans="1:57" ht="14.25" customHeight="1">
      <c r="A729" s="134" t="s">
        <v>398</v>
      </c>
      <c r="B729" s="135">
        <v>10944</v>
      </c>
      <c r="C729" s="135">
        <v>1548800</v>
      </c>
      <c r="D729" s="145">
        <f t="shared" si="77"/>
        <v>1411764.705882353</v>
      </c>
      <c r="E729" s="141">
        <f t="shared" si="78"/>
        <v>141.5204678362573</v>
      </c>
      <c r="F729" s="135">
        <v>16</v>
      </c>
      <c r="G729" s="135">
        <v>0.51</v>
      </c>
      <c r="H729" s="135">
        <v>720000</v>
      </c>
      <c r="I729" s="134" t="s">
        <v>1815</v>
      </c>
      <c r="J729" s="138">
        <f t="shared" si="79"/>
        <v>0.51</v>
      </c>
      <c r="K729" s="140">
        <f t="shared" si="80"/>
        <v>1411764.705882353</v>
      </c>
      <c r="L729" s="134" t="s">
        <v>2277</v>
      </c>
      <c r="M729" s="134" t="s">
        <v>102</v>
      </c>
      <c r="N729" s="137">
        <f t="shared" si="81"/>
        <v>1411764.705882353</v>
      </c>
      <c r="P729">
        <v>688</v>
      </c>
      <c r="Q729">
        <v>37.288700182302051</v>
      </c>
      <c r="R729">
        <v>7.7112998176979488</v>
      </c>
      <c r="S729" s="70">
        <f t="shared" si="75"/>
        <v>0.20679990935586118</v>
      </c>
      <c r="T729">
        <f t="shared" si="76"/>
        <v>45</v>
      </c>
      <c r="U729" s="134" t="s">
        <v>1325</v>
      </c>
      <c r="Z729">
        <v>687</v>
      </c>
      <c r="AA729">
        <v>150.64968801328618</v>
      </c>
      <c r="AB729">
        <v>-5.6496880132861804</v>
      </c>
      <c r="AJ729">
        <v>689</v>
      </c>
      <c r="AK729">
        <v>38.221661766826678</v>
      </c>
      <c r="AL729">
        <v>1.7783382331733222</v>
      </c>
      <c r="AT729">
        <v>689</v>
      </c>
      <c r="AU729">
        <v>36.260325546414009</v>
      </c>
      <c r="AV729">
        <v>3.7396744535859909</v>
      </c>
      <c r="BD729" s="152">
        <v>14.789173120801104</v>
      </c>
      <c r="BE729" s="152">
        <v>24.658148497559999</v>
      </c>
    </row>
    <row r="730" spans="1:57" ht="14.25" customHeight="1">
      <c r="A730" s="134" t="s">
        <v>398</v>
      </c>
      <c r="B730" s="135">
        <v>5354</v>
      </c>
      <c r="C730" s="135">
        <v>32264300</v>
      </c>
      <c r="D730" s="145">
        <f t="shared" si="77"/>
        <v>329918.200408998</v>
      </c>
      <c r="E730" s="141">
        <f t="shared" si="78"/>
        <v>6026.2047067613003</v>
      </c>
      <c r="F730" s="135">
        <v>138</v>
      </c>
      <c r="G730" s="135">
        <v>4.8899999999999997</v>
      </c>
      <c r="H730" s="135">
        <v>1613300</v>
      </c>
      <c r="I730" s="134" t="s">
        <v>1815</v>
      </c>
      <c r="J730" s="138">
        <f t="shared" si="79"/>
        <v>4.8899999999999997</v>
      </c>
      <c r="K730" s="140">
        <f t="shared" si="80"/>
        <v>329918.200408998</v>
      </c>
      <c r="L730" s="134" t="s">
        <v>1038</v>
      </c>
      <c r="M730" s="134" t="s">
        <v>37</v>
      </c>
      <c r="N730" s="137">
        <f t="shared" si="81"/>
        <v>329918.200408998</v>
      </c>
      <c r="P730">
        <v>689</v>
      </c>
      <c r="Q730">
        <v>36.02874873202304</v>
      </c>
      <c r="R730">
        <v>3.9712512679769603</v>
      </c>
      <c r="S730" s="70">
        <f t="shared" si="75"/>
        <v>0.11022451258339805</v>
      </c>
      <c r="T730">
        <f t="shared" si="76"/>
        <v>40</v>
      </c>
      <c r="U730" s="134" t="s">
        <v>2260</v>
      </c>
      <c r="Z730">
        <v>688</v>
      </c>
      <c r="AA730">
        <v>26.877203480508314</v>
      </c>
      <c r="AB730">
        <v>18.122796519491686</v>
      </c>
      <c r="AJ730">
        <v>690</v>
      </c>
      <c r="AK730">
        <v>23.231795442365964</v>
      </c>
      <c r="AL730">
        <v>-14.231795442365964</v>
      </c>
      <c r="AT730">
        <v>690</v>
      </c>
      <c r="AU730">
        <v>16.114244412376046</v>
      </c>
      <c r="AV730">
        <v>-7.1142444123760455</v>
      </c>
      <c r="BD730" s="152">
        <v>10.418150842875445</v>
      </c>
      <c r="BE730" s="152">
        <v>21.872399481240002</v>
      </c>
    </row>
    <row r="731" spans="1:57" ht="14.25" customHeight="1">
      <c r="A731" s="134" t="s">
        <v>398</v>
      </c>
      <c r="B731" s="135">
        <v>5981</v>
      </c>
      <c r="C731" s="135">
        <v>355800</v>
      </c>
      <c r="D731" s="145">
        <f t="shared" si="77"/>
        <v>1400000</v>
      </c>
      <c r="E731" s="141">
        <f t="shared" si="78"/>
        <v>59.488379869587028</v>
      </c>
      <c r="F731" s="135">
        <v>12</v>
      </c>
      <c r="G731" s="135">
        <v>0.12</v>
      </c>
      <c r="H731" s="135">
        <v>168000</v>
      </c>
      <c r="I731" s="134" t="s">
        <v>1815</v>
      </c>
      <c r="J731" s="138">
        <f t="shared" si="79"/>
        <v>0.12</v>
      </c>
      <c r="K731" s="140">
        <f t="shared" si="80"/>
        <v>1400000</v>
      </c>
      <c r="L731" s="134" t="s">
        <v>2278</v>
      </c>
      <c r="M731" s="134" t="s">
        <v>11</v>
      </c>
      <c r="N731" s="137">
        <f t="shared" si="81"/>
        <v>1400000</v>
      </c>
      <c r="P731">
        <v>690</v>
      </c>
      <c r="Q731">
        <v>16.430086174406732</v>
      </c>
      <c r="R731">
        <v>-7.4300861744067319</v>
      </c>
      <c r="S731" s="70">
        <f t="shared" si="75"/>
        <v>-0.45222441900399968</v>
      </c>
      <c r="T731">
        <f t="shared" si="76"/>
        <v>9</v>
      </c>
      <c r="U731" s="134" t="s">
        <v>2261</v>
      </c>
      <c r="Z731">
        <v>689</v>
      </c>
      <c r="AA731">
        <v>35.348056118330796</v>
      </c>
      <c r="AB731">
        <v>4.6519438816692045</v>
      </c>
      <c r="AJ731">
        <v>691</v>
      </c>
      <c r="AK731">
        <v>23.85960113468078</v>
      </c>
      <c r="AL731">
        <v>-11.85960113468078</v>
      </c>
      <c r="AT731">
        <v>691</v>
      </c>
      <c r="AU731">
        <v>14.798870187696846</v>
      </c>
      <c r="AV731">
        <v>-2.7988701876968456</v>
      </c>
      <c r="BD731" s="152">
        <v>15.701172129917174</v>
      </c>
      <c r="BE731" s="152">
        <v>28.875972872639998</v>
      </c>
    </row>
    <row r="732" spans="1:57" ht="14.25" customHeight="1">
      <c r="A732" s="134" t="s">
        <v>398</v>
      </c>
      <c r="B732" s="135">
        <v>9328</v>
      </c>
      <c r="C732" s="135">
        <v>1971100</v>
      </c>
      <c r="D732" s="145">
        <f t="shared" si="77"/>
        <v>1977659.5744680853</v>
      </c>
      <c r="E732" s="141">
        <f t="shared" si="78"/>
        <v>211.31003430531732</v>
      </c>
      <c r="F732" s="135">
        <v>11</v>
      </c>
      <c r="G732" s="135">
        <v>0.47</v>
      </c>
      <c r="H732" s="135">
        <v>929500</v>
      </c>
      <c r="I732" s="134" t="s">
        <v>1815</v>
      </c>
      <c r="J732" s="138">
        <f t="shared" si="79"/>
        <v>0.47</v>
      </c>
      <c r="K732" s="140">
        <f t="shared" si="80"/>
        <v>1977659.5744680853</v>
      </c>
      <c r="L732" s="134" t="s">
        <v>1078</v>
      </c>
      <c r="M732" s="134" t="s">
        <v>28</v>
      </c>
      <c r="N732" s="137">
        <f t="shared" si="81"/>
        <v>1977659.5744680853</v>
      </c>
      <c r="P732">
        <v>691</v>
      </c>
      <c r="Q732">
        <v>16.084447099105315</v>
      </c>
      <c r="R732">
        <v>-4.084447099105315</v>
      </c>
      <c r="S732" s="70">
        <f t="shared" si="75"/>
        <v>-0.253937674943922</v>
      </c>
      <c r="T732">
        <f t="shared" si="76"/>
        <v>12</v>
      </c>
      <c r="U732" s="134" t="s">
        <v>2262</v>
      </c>
      <c r="Z732">
        <v>690</v>
      </c>
      <c r="AA732">
        <v>16.652309599511067</v>
      </c>
      <c r="AB732">
        <v>-7.6523095995110673</v>
      </c>
      <c r="AJ732">
        <v>692</v>
      </c>
      <c r="AK732">
        <v>24.368449713347271</v>
      </c>
      <c r="AL732">
        <v>-12.368449713347271</v>
      </c>
      <c r="AT732">
        <v>692</v>
      </c>
      <c r="AU732">
        <v>19.2376423840862</v>
      </c>
      <c r="AV732">
        <v>-7.2376423840862003</v>
      </c>
      <c r="BD732" s="152">
        <v>9.4280978645107041</v>
      </c>
      <c r="BE732" s="152">
        <v>17.226829281319997</v>
      </c>
    </row>
    <row r="733" spans="1:57" ht="14.25" customHeight="1">
      <c r="A733" s="134" t="s">
        <v>398</v>
      </c>
      <c r="B733" s="135">
        <v>83801</v>
      </c>
      <c r="C733" s="135">
        <v>10004000</v>
      </c>
      <c r="D733" s="145">
        <f t="shared" si="77"/>
        <v>188046.56254293132</v>
      </c>
      <c r="E733" s="141">
        <f t="shared" si="78"/>
        <v>119.37805038126037</v>
      </c>
      <c r="F733" s="135">
        <v>400</v>
      </c>
      <c r="G733" s="135">
        <v>9.5029655200000001</v>
      </c>
      <c r="H733" s="135">
        <v>1787000</v>
      </c>
      <c r="I733" s="134" t="s">
        <v>1815</v>
      </c>
      <c r="J733" s="138">
        <f t="shared" si="79"/>
        <v>9.5029655200000001</v>
      </c>
      <c r="K733" s="140">
        <f t="shared" si="80"/>
        <v>188046.56254293132</v>
      </c>
      <c r="L733" s="134" t="s">
        <v>1094</v>
      </c>
      <c r="M733" s="134" t="s">
        <v>50</v>
      </c>
      <c r="N733" s="137">
        <f t="shared" si="81"/>
        <v>188046.56254293132</v>
      </c>
      <c r="P733">
        <v>692</v>
      </c>
      <c r="Q733">
        <v>18.778324261373573</v>
      </c>
      <c r="R733">
        <v>-6.778324261373573</v>
      </c>
      <c r="S733" s="70">
        <f t="shared" si="75"/>
        <v>-0.36096534318114715</v>
      </c>
      <c r="T733">
        <f t="shared" si="76"/>
        <v>12</v>
      </c>
      <c r="U733" s="134" t="s">
        <v>2263</v>
      </c>
      <c r="Z733">
        <v>691</v>
      </c>
      <c r="AA733">
        <v>17.874781163231148</v>
      </c>
      <c r="AB733">
        <v>-5.8747811632311482</v>
      </c>
      <c r="AJ733">
        <v>693</v>
      </c>
      <c r="AK733">
        <v>22.210288270716845</v>
      </c>
      <c r="AL733">
        <v>-10.210288270716845</v>
      </c>
      <c r="AT733">
        <v>693</v>
      </c>
      <c r="AU733">
        <v>16.188962923266061</v>
      </c>
      <c r="AV733">
        <v>-4.188962923266061</v>
      </c>
      <c r="BD733" s="152">
        <v>4.8311298861283607</v>
      </c>
      <c r="BE733" s="152">
        <v>16.879724721199999</v>
      </c>
    </row>
    <row r="734" spans="1:57" ht="14.25" customHeight="1">
      <c r="A734" s="134" t="s">
        <v>398</v>
      </c>
      <c r="B734" s="135">
        <v>30798</v>
      </c>
      <c r="C734" s="135">
        <v>2210900</v>
      </c>
      <c r="D734" s="145">
        <f t="shared" si="77"/>
        <v>2278481.0126582277</v>
      </c>
      <c r="E734" s="141">
        <f t="shared" si="78"/>
        <v>71.787129034352887</v>
      </c>
      <c r="F734" s="135">
        <v>15</v>
      </c>
      <c r="G734" s="135">
        <v>0.79</v>
      </c>
      <c r="H734" s="135">
        <v>1800000</v>
      </c>
      <c r="I734" s="134" t="s">
        <v>1815</v>
      </c>
      <c r="J734" s="138">
        <f t="shared" si="79"/>
        <v>0.79</v>
      </c>
      <c r="K734" s="140">
        <f t="shared" si="80"/>
        <v>2278481.0126582277</v>
      </c>
      <c r="L734" s="134" t="s">
        <v>1333</v>
      </c>
      <c r="M734" s="134" t="s">
        <v>77</v>
      </c>
      <c r="N734" s="137">
        <f t="shared" si="81"/>
        <v>2278481.0126582277</v>
      </c>
      <c r="P734">
        <v>693</v>
      </c>
      <c r="Q734">
        <v>15.87657288800516</v>
      </c>
      <c r="R734">
        <v>-3.8765728880051604</v>
      </c>
      <c r="S734" s="70">
        <f t="shared" si="75"/>
        <v>-0.2441693755542125</v>
      </c>
      <c r="T734">
        <f t="shared" si="76"/>
        <v>12</v>
      </c>
      <c r="U734" s="134" t="s">
        <v>2264</v>
      </c>
      <c r="Z734">
        <v>692</v>
      </c>
      <c r="AA734">
        <v>19.513275398666853</v>
      </c>
      <c r="AB734">
        <v>-7.5132753986668526</v>
      </c>
      <c r="AJ734">
        <v>694</v>
      </c>
      <c r="AK734">
        <v>41.209136325603239</v>
      </c>
      <c r="AL734">
        <v>-13.209136325603239</v>
      </c>
      <c r="AT734">
        <v>694</v>
      </c>
      <c r="AU734">
        <v>31.384737440206088</v>
      </c>
      <c r="AV734">
        <v>-3.3847374402060879</v>
      </c>
      <c r="BD734" s="152">
        <v>9.0583685364906774</v>
      </c>
      <c r="BE734" s="152">
        <v>22.004241051719998</v>
      </c>
    </row>
    <row r="735" spans="1:57" ht="14.25" customHeight="1">
      <c r="A735" s="134" t="s">
        <v>398</v>
      </c>
      <c r="B735" s="135">
        <v>28710</v>
      </c>
      <c r="C735" s="135">
        <v>3589200</v>
      </c>
      <c r="D735" s="145">
        <f t="shared" si="77"/>
        <v>1157142.8571428573</v>
      </c>
      <c r="E735" s="141">
        <f t="shared" si="78"/>
        <v>125.01567398119123</v>
      </c>
      <c r="F735" s="135">
        <v>36</v>
      </c>
      <c r="G735" s="135">
        <v>0.7</v>
      </c>
      <c r="H735" s="135">
        <v>810000</v>
      </c>
      <c r="I735" s="134" t="s">
        <v>1815</v>
      </c>
      <c r="J735" s="138">
        <f t="shared" si="79"/>
        <v>0.7</v>
      </c>
      <c r="K735" s="140">
        <f t="shared" si="80"/>
        <v>1157142.8571428573</v>
      </c>
      <c r="L735" s="134" t="s">
        <v>1025</v>
      </c>
      <c r="M735" s="134" t="s">
        <v>16</v>
      </c>
      <c r="N735" s="137">
        <f t="shared" si="81"/>
        <v>1157142.8571428573</v>
      </c>
      <c r="P735">
        <v>694</v>
      </c>
      <c r="Q735">
        <v>35.131560928189316</v>
      </c>
      <c r="R735">
        <v>-7.131560928189316</v>
      </c>
      <c r="S735" s="70">
        <f t="shared" si="75"/>
        <v>-0.20299584589385558</v>
      </c>
      <c r="T735">
        <f t="shared" si="76"/>
        <v>28</v>
      </c>
      <c r="U735" s="134" t="s">
        <v>1653</v>
      </c>
      <c r="Z735">
        <v>693</v>
      </c>
      <c r="AA735">
        <v>20.091184785199065</v>
      </c>
      <c r="AB735">
        <v>-8.091184785199065</v>
      </c>
      <c r="AJ735">
        <v>695</v>
      </c>
      <c r="AK735">
        <v>32.581147239245709</v>
      </c>
      <c r="AL735">
        <v>-20.581147239245709</v>
      </c>
      <c r="AT735">
        <v>695</v>
      </c>
      <c r="AU735">
        <v>20.725443941588516</v>
      </c>
      <c r="AV735">
        <v>-8.7254439415885159</v>
      </c>
      <c r="BD735" s="152">
        <v>15.924036752640356</v>
      </c>
      <c r="BE735" s="152">
        <v>24.848790148279999</v>
      </c>
    </row>
    <row r="736" spans="1:57" ht="14.25" customHeight="1">
      <c r="A736" s="134" t="s">
        <v>398</v>
      </c>
      <c r="B736" s="135">
        <v>21146</v>
      </c>
      <c r="C736" s="135">
        <v>2152700</v>
      </c>
      <c r="D736" s="145">
        <f t="shared" si="77"/>
        <v>575000</v>
      </c>
      <c r="E736" s="141">
        <f t="shared" si="78"/>
        <v>101.80175919795705</v>
      </c>
      <c r="F736" s="135">
        <v>23</v>
      </c>
      <c r="G736" s="135">
        <v>1.8</v>
      </c>
      <c r="H736" s="135">
        <v>1035000</v>
      </c>
      <c r="I736" s="134" t="s">
        <v>1815</v>
      </c>
      <c r="J736" s="138">
        <f t="shared" si="79"/>
        <v>1.8</v>
      </c>
      <c r="K736" s="140">
        <f t="shared" si="80"/>
        <v>575000</v>
      </c>
      <c r="L736" s="134" t="s">
        <v>2279</v>
      </c>
      <c r="M736" s="134" t="s">
        <v>180</v>
      </c>
      <c r="N736" s="137">
        <f t="shared" si="81"/>
        <v>575000</v>
      </c>
      <c r="P736">
        <v>695</v>
      </c>
      <c r="Q736">
        <v>24.356775045681932</v>
      </c>
      <c r="R736">
        <v>-12.356775045681932</v>
      </c>
      <c r="S736" s="70">
        <f t="shared" si="75"/>
        <v>-0.50732393851428992</v>
      </c>
      <c r="T736">
        <f t="shared" si="76"/>
        <v>12</v>
      </c>
      <c r="U736" s="134" t="s">
        <v>2265</v>
      </c>
      <c r="Z736">
        <v>694</v>
      </c>
      <c r="AA736">
        <v>36.762341543335879</v>
      </c>
      <c r="AB736">
        <v>-8.7623415433358787</v>
      </c>
      <c r="AJ736">
        <v>696</v>
      </c>
      <c r="AK736">
        <v>25.772228321382283</v>
      </c>
      <c r="AL736">
        <v>-13.772228321382283</v>
      </c>
      <c r="AT736">
        <v>696</v>
      </c>
      <c r="AU736">
        <v>18.295039631319831</v>
      </c>
      <c r="AV736">
        <v>-6.2950396313198311</v>
      </c>
      <c r="BD736" s="152">
        <v>87.960661187786911</v>
      </c>
      <c r="BE736" s="152">
        <v>72.387911865199996</v>
      </c>
    </row>
    <row r="737" spans="1:57" ht="14.25" customHeight="1">
      <c r="A737" s="134" t="s">
        <v>398</v>
      </c>
      <c r="B737" s="135">
        <v>11120</v>
      </c>
      <c r="C737" s="135">
        <v>1020500</v>
      </c>
      <c r="D737" s="145">
        <f t="shared" si="77"/>
        <v>1512000</v>
      </c>
      <c r="E737" s="141">
        <f t="shared" si="78"/>
        <v>91.771582733812949</v>
      </c>
      <c r="F737" s="135">
        <v>12</v>
      </c>
      <c r="G737" s="135">
        <v>0.5</v>
      </c>
      <c r="H737" s="135">
        <v>756000</v>
      </c>
      <c r="I737" s="134" t="s">
        <v>1815</v>
      </c>
      <c r="J737" s="138">
        <f t="shared" si="79"/>
        <v>0.5</v>
      </c>
      <c r="K737" s="140">
        <f t="shared" si="80"/>
        <v>1512000</v>
      </c>
      <c r="L737" s="134" t="s">
        <v>1429</v>
      </c>
      <c r="M737" s="134" t="s">
        <v>32</v>
      </c>
      <c r="N737" s="137">
        <f t="shared" si="81"/>
        <v>1512000</v>
      </c>
      <c r="P737">
        <v>696</v>
      </c>
      <c r="Q737">
        <v>19.085206972760471</v>
      </c>
      <c r="R737">
        <v>-7.0852069727604707</v>
      </c>
      <c r="S737" s="70">
        <f t="shared" si="75"/>
        <v>-0.37124077212643775</v>
      </c>
      <c r="T737">
        <f t="shared" si="76"/>
        <v>12</v>
      </c>
      <c r="U737" s="134" t="s">
        <v>2266</v>
      </c>
      <c r="Z737">
        <v>695</v>
      </c>
      <c r="AA737">
        <v>26.02832106421355</v>
      </c>
      <c r="AB737">
        <v>-14.02832106421355</v>
      </c>
      <c r="AJ737">
        <v>697</v>
      </c>
      <c r="AK737">
        <v>22.170071452935385</v>
      </c>
      <c r="AL737">
        <v>-8.1700714529353853</v>
      </c>
      <c r="AT737">
        <v>697</v>
      </c>
      <c r="AU737">
        <v>14.438414953842807</v>
      </c>
      <c r="AV737">
        <v>-0.43841495384280726</v>
      </c>
      <c r="BD737" s="152">
        <v>42.888602050323207</v>
      </c>
      <c r="BE737" s="152">
        <v>55.0150193196</v>
      </c>
    </row>
    <row r="738" spans="1:57" ht="14.25" customHeight="1">
      <c r="A738" s="134" t="s">
        <v>398</v>
      </c>
      <c r="B738" s="135">
        <v>13660</v>
      </c>
      <c r="C738" s="135">
        <v>2014500</v>
      </c>
      <c r="D738" s="145">
        <f t="shared" si="77"/>
        <v>22650000</v>
      </c>
      <c r="E738" s="141">
        <f t="shared" si="78"/>
        <v>147.47437774524158</v>
      </c>
      <c r="F738" s="135">
        <v>12</v>
      </c>
      <c r="G738" s="135">
        <v>0.1</v>
      </c>
      <c r="H738" s="135">
        <v>2265000</v>
      </c>
      <c r="I738" s="134" t="s">
        <v>1815</v>
      </c>
      <c r="J738" s="138">
        <f t="shared" si="79"/>
        <v>0.1</v>
      </c>
      <c r="K738" s="140">
        <f t="shared" si="80"/>
        <v>22650000</v>
      </c>
      <c r="L738" s="134" t="s">
        <v>1150</v>
      </c>
      <c r="M738" s="134" t="s">
        <v>7</v>
      </c>
      <c r="N738" s="137">
        <f t="shared" si="81"/>
        <v>22650000</v>
      </c>
      <c r="P738">
        <v>697</v>
      </c>
      <c r="Q738">
        <v>14.907459019183996</v>
      </c>
      <c r="R738">
        <v>-0.90745901918399596</v>
      </c>
      <c r="S738" s="70">
        <f t="shared" si="75"/>
        <v>-6.0872816622619057E-2</v>
      </c>
      <c r="T738">
        <f t="shared" si="76"/>
        <v>14</v>
      </c>
      <c r="U738" s="134" t="s">
        <v>1479</v>
      </c>
      <c r="Z738">
        <v>696</v>
      </c>
      <c r="AA738">
        <v>21.105157762576834</v>
      </c>
      <c r="AB738">
        <v>-9.1051577625768338</v>
      </c>
      <c r="AJ738">
        <v>698</v>
      </c>
      <c r="AK738">
        <v>22.89016415868555</v>
      </c>
      <c r="AL738">
        <v>-10.89016415868555</v>
      </c>
      <c r="AT738">
        <v>698</v>
      </c>
      <c r="AU738">
        <v>15.138798358119558</v>
      </c>
      <c r="AV738">
        <v>-3.1387983581195584</v>
      </c>
      <c r="BD738" s="152">
        <v>17.588845754641646</v>
      </c>
      <c r="BE738" s="152">
        <v>26.680296034079998</v>
      </c>
    </row>
    <row r="739" spans="1:57" ht="14.25" customHeight="1">
      <c r="A739" s="134" t="s">
        <v>398</v>
      </c>
      <c r="B739" s="135">
        <v>28718</v>
      </c>
      <c r="C739" s="135">
        <v>3056200</v>
      </c>
      <c r="D739" s="145">
        <f t="shared" si="77"/>
        <v>1103649.6350364962</v>
      </c>
      <c r="E739" s="141">
        <f t="shared" si="78"/>
        <v>106.42105996239293</v>
      </c>
      <c r="F739" s="135">
        <v>36</v>
      </c>
      <c r="G739" s="135">
        <v>1.37</v>
      </c>
      <c r="H739" s="135">
        <v>1512000</v>
      </c>
      <c r="I739" s="134" t="s">
        <v>1815</v>
      </c>
      <c r="J739" s="138">
        <f t="shared" si="79"/>
        <v>1.37</v>
      </c>
      <c r="K739" s="140">
        <f t="shared" si="80"/>
        <v>1103649.6350364962</v>
      </c>
      <c r="L739" s="134" t="s">
        <v>2280</v>
      </c>
      <c r="M739" s="134" t="s">
        <v>62</v>
      </c>
      <c r="N739" s="137">
        <f t="shared" si="81"/>
        <v>1103649.6350364962</v>
      </c>
      <c r="P739">
        <v>698</v>
      </c>
      <c r="Q739">
        <v>15.70448558544258</v>
      </c>
      <c r="R739">
        <v>-3.7044855854425798</v>
      </c>
      <c r="S739" s="70">
        <f t="shared" si="75"/>
        <v>-0.23588710150916931</v>
      </c>
      <c r="T739">
        <f t="shared" si="76"/>
        <v>12</v>
      </c>
      <c r="U739" s="134" t="s">
        <v>1685</v>
      </c>
      <c r="Z739">
        <v>697</v>
      </c>
      <c r="AA739">
        <v>17.811274908676634</v>
      </c>
      <c r="AB739">
        <v>-3.8112749086766335</v>
      </c>
      <c r="AJ739">
        <v>699</v>
      </c>
      <c r="AK739">
        <v>35.776902580637838</v>
      </c>
      <c r="AL739">
        <v>18.223097419362162</v>
      </c>
      <c r="AT739">
        <v>699</v>
      </c>
      <c r="AU739">
        <v>41.744335812726348</v>
      </c>
      <c r="AV739">
        <v>12.255664187273652</v>
      </c>
      <c r="BD739" s="152">
        <v>5.0776161048083797</v>
      </c>
      <c r="BE739" s="152">
        <v>14.699514520759999</v>
      </c>
    </row>
    <row r="740" spans="1:57" ht="14.25" customHeight="1">
      <c r="A740" s="134" t="s">
        <v>398</v>
      </c>
      <c r="B740" s="135">
        <v>435381</v>
      </c>
      <c r="C740" s="135">
        <v>100766700</v>
      </c>
      <c r="D740" s="145">
        <f t="shared" si="77"/>
        <v>6606635.0710900482</v>
      </c>
      <c r="E740" s="141">
        <f t="shared" si="78"/>
        <v>231.4448724220855</v>
      </c>
      <c r="F740" s="135">
        <v>160</v>
      </c>
      <c r="G740" s="135">
        <v>4.22</v>
      </c>
      <c r="H740" s="135">
        <v>27880000</v>
      </c>
      <c r="I740" s="134" t="s">
        <v>1815</v>
      </c>
      <c r="J740" s="138">
        <f t="shared" si="79"/>
        <v>4.22</v>
      </c>
      <c r="K740" s="140">
        <f t="shared" si="80"/>
        <v>6606635.0710900482</v>
      </c>
      <c r="L740" s="134" t="s">
        <v>1346</v>
      </c>
      <c r="M740" s="134" t="s">
        <v>78</v>
      </c>
      <c r="N740" s="137">
        <f t="shared" si="81"/>
        <v>6606635.0710900482</v>
      </c>
      <c r="P740">
        <v>699</v>
      </c>
      <c r="Q740">
        <v>37.570158125535357</v>
      </c>
      <c r="R740">
        <v>16.429841874464643</v>
      </c>
      <c r="S740" s="70">
        <f t="shared" si="75"/>
        <v>0.43731095886172888</v>
      </c>
      <c r="T740">
        <f t="shared" si="76"/>
        <v>54</v>
      </c>
      <c r="U740" s="134" t="s">
        <v>2267</v>
      </c>
      <c r="Z740">
        <v>698</v>
      </c>
      <c r="AA740">
        <v>11.332850710887458</v>
      </c>
      <c r="AB740">
        <v>0.66714928911254212</v>
      </c>
      <c r="AJ740">
        <v>700</v>
      </c>
      <c r="AK740">
        <v>23.905321306474441</v>
      </c>
      <c r="AL740">
        <v>-5.9053213064744412</v>
      </c>
      <c r="AT740">
        <v>700</v>
      </c>
      <c r="AU740">
        <v>20.919219420380209</v>
      </c>
      <c r="AV740">
        <v>-2.9192194203802089</v>
      </c>
      <c r="BD740" s="152">
        <v>56.026317505968187</v>
      </c>
      <c r="BE740" s="152">
        <v>46.960766355559997</v>
      </c>
    </row>
    <row r="741" spans="1:57" ht="14.25" customHeight="1">
      <c r="A741" s="134" t="s">
        <v>398</v>
      </c>
      <c r="B741" s="135">
        <v>17395</v>
      </c>
      <c r="C741" s="135">
        <v>1751600</v>
      </c>
      <c r="D741" s="145">
        <f t="shared" si="77"/>
        <v>1477777.7777777778</v>
      </c>
      <c r="E741" s="141">
        <f t="shared" si="78"/>
        <v>100.69560218453579</v>
      </c>
      <c r="F741" s="135">
        <v>21</v>
      </c>
      <c r="G741" s="135">
        <v>0.54</v>
      </c>
      <c r="H741" s="135">
        <v>798000</v>
      </c>
      <c r="I741" s="134" t="s">
        <v>1815</v>
      </c>
      <c r="J741" s="138">
        <f t="shared" si="79"/>
        <v>0.54</v>
      </c>
      <c r="K741" s="140">
        <f t="shared" si="80"/>
        <v>1477777.7777777778</v>
      </c>
      <c r="L741" s="134" t="s">
        <v>2281</v>
      </c>
      <c r="M741" s="134" t="s">
        <v>156</v>
      </c>
      <c r="N741" s="137">
        <f t="shared" si="81"/>
        <v>1477777.7777777778</v>
      </c>
      <c r="P741">
        <v>700</v>
      </c>
      <c r="Q741">
        <v>19.417543694118844</v>
      </c>
      <c r="R741">
        <v>-1.4175436941188444</v>
      </c>
      <c r="S741" s="70">
        <f t="shared" si="75"/>
        <v>-7.3003244717723376E-2</v>
      </c>
      <c r="T741">
        <f t="shared" si="76"/>
        <v>18</v>
      </c>
      <c r="U741" s="134" t="s">
        <v>2268</v>
      </c>
      <c r="Z741">
        <v>699</v>
      </c>
      <c r="AA741">
        <v>37.878453283136324</v>
      </c>
      <c r="AB741">
        <v>16.121546716863676</v>
      </c>
      <c r="AJ741">
        <v>701</v>
      </c>
      <c r="AK741">
        <v>50.155049939896323</v>
      </c>
      <c r="AL741">
        <v>-18.155049939896323</v>
      </c>
      <c r="AT741">
        <v>701</v>
      </c>
      <c r="AU741">
        <v>35.644513643474305</v>
      </c>
      <c r="AV741">
        <v>-3.6445136434743048</v>
      </c>
      <c r="BD741" s="152">
        <v>261.74371561631153</v>
      </c>
      <c r="BE741" s="152">
        <v>261.61727076175998</v>
      </c>
    </row>
    <row r="742" spans="1:57" ht="14.25" customHeight="1">
      <c r="A742" s="134" t="s">
        <v>398</v>
      </c>
      <c r="B742" s="135">
        <v>8850</v>
      </c>
      <c r="C742" s="135">
        <v>658000</v>
      </c>
      <c r="D742" s="145">
        <f t="shared" si="77"/>
        <v>4732000</v>
      </c>
      <c r="E742" s="141">
        <f t="shared" si="78"/>
        <v>74.350282485875709</v>
      </c>
      <c r="F742" s="135">
        <v>14</v>
      </c>
      <c r="G742" s="135">
        <v>0.25</v>
      </c>
      <c r="H742" s="135">
        <v>1183000</v>
      </c>
      <c r="I742" s="134" t="s">
        <v>1815</v>
      </c>
      <c r="J742" s="138">
        <f t="shared" si="79"/>
        <v>0.25</v>
      </c>
      <c r="K742" s="140">
        <f t="shared" si="80"/>
        <v>4732000</v>
      </c>
      <c r="L742" s="134" t="s">
        <v>2282</v>
      </c>
      <c r="M742" s="134" t="s">
        <v>28</v>
      </c>
      <c r="N742" s="137">
        <f t="shared" si="81"/>
        <v>4732000</v>
      </c>
      <c r="P742">
        <v>701</v>
      </c>
      <c r="Q742">
        <v>42.633844156268538</v>
      </c>
      <c r="R742">
        <v>-10.633844156268538</v>
      </c>
      <c r="S742" s="70">
        <f t="shared" si="75"/>
        <v>-0.24942259762670316</v>
      </c>
      <c r="T742">
        <f t="shared" si="76"/>
        <v>32</v>
      </c>
      <c r="U742" s="134" t="s">
        <v>2269</v>
      </c>
      <c r="Z742">
        <v>700</v>
      </c>
      <c r="AA742">
        <v>22.878960067516438</v>
      </c>
      <c r="AB742">
        <v>-4.878960067516438</v>
      </c>
      <c r="AJ742">
        <v>702</v>
      </c>
      <c r="AK742">
        <v>26.696368460507863</v>
      </c>
      <c r="AL742">
        <v>-15.696368460507863</v>
      </c>
      <c r="AT742">
        <v>702</v>
      </c>
      <c r="AU742">
        <v>26.398303191469029</v>
      </c>
      <c r="AV742">
        <v>-15.398303191469029</v>
      </c>
      <c r="BD742" s="152">
        <v>23.83521734635778</v>
      </c>
      <c r="BE742" s="152">
        <v>29.045700481239997</v>
      </c>
    </row>
    <row r="743" spans="1:57" ht="14.25" customHeight="1">
      <c r="A743" s="134" t="s">
        <v>398</v>
      </c>
      <c r="B743" s="135">
        <v>50085</v>
      </c>
      <c r="C743" s="135">
        <v>2087500</v>
      </c>
      <c r="D743" s="145">
        <f t="shared" si="77"/>
        <v>24881.391671059569</v>
      </c>
      <c r="E743" s="141">
        <f t="shared" si="78"/>
        <v>41.67914545273036</v>
      </c>
      <c r="F743" s="135">
        <v>48</v>
      </c>
      <c r="G743" s="135">
        <v>56.91</v>
      </c>
      <c r="H743" s="135">
        <v>1416000</v>
      </c>
      <c r="I743" s="134" t="s">
        <v>1815</v>
      </c>
      <c r="J743" s="138">
        <f t="shared" si="79"/>
        <v>56.91</v>
      </c>
      <c r="K743" s="140">
        <f t="shared" si="80"/>
        <v>24881.391671059569</v>
      </c>
      <c r="L743" s="134" t="s">
        <v>2283</v>
      </c>
      <c r="M743" s="134" t="s">
        <v>103</v>
      </c>
      <c r="N743" s="137">
        <f t="shared" si="81"/>
        <v>24881.391671059569</v>
      </c>
      <c r="P743">
        <v>702</v>
      </c>
      <c r="Q743">
        <v>24.000264597491199</v>
      </c>
      <c r="R743">
        <v>-13.000264597491199</v>
      </c>
      <c r="S743" s="70">
        <f t="shared" si="75"/>
        <v>-0.5416717196880465</v>
      </c>
      <c r="T743">
        <f t="shared" si="76"/>
        <v>11</v>
      </c>
      <c r="U743" s="134" t="s">
        <v>1539</v>
      </c>
      <c r="Z743">
        <v>701</v>
      </c>
      <c r="AA743">
        <v>21.186073045342116</v>
      </c>
      <c r="AB743">
        <v>10.813926954657884</v>
      </c>
      <c r="AJ743">
        <v>703</v>
      </c>
      <c r="AK743">
        <v>25.381490186516082</v>
      </c>
      <c r="AL743">
        <v>-7.381490186516082</v>
      </c>
      <c r="AT743">
        <v>703</v>
      </c>
      <c r="AU743">
        <v>25.55340926063576</v>
      </c>
      <c r="AV743">
        <v>-7.5534092606357603</v>
      </c>
      <c r="BD743" s="152">
        <v>34.639529931831923</v>
      </c>
      <c r="BE743" s="152">
        <v>31.494251799159997</v>
      </c>
    </row>
    <row r="744" spans="1:57" ht="14.25" customHeight="1">
      <c r="A744" s="134" t="s">
        <v>398</v>
      </c>
      <c r="B744" s="135">
        <v>8256</v>
      </c>
      <c r="C744" s="135">
        <v>1868200</v>
      </c>
      <c r="D744" s="145">
        <f t="shared" si="77"/>
        <v>1125000</v>
      </c>
      <c r="E744" s="141">
        <f t="shared" si="78"/>
        <v>226.28391472868216</v>
      </c>
      <c r="F744" s="135">
        <v>9</v>
      </c>
      <c r="G744" s="135">
        <v>0.18</v>
      </c>
      <c r="H744" s="135">
        <v>202500</v>
      </c>
      <c r="I744" s="134" t="s">
        <v>1815</v>
      </c>
      <c r="J744" s="138">
        <f t="shared" si="79"/>
        <v>0.18</v>
      </c>
      <c r="K744" s="140">
        <f t="shared" si="80"/>
        <v>1125000</v>
      </c>
      <c r="L744" s="134" t="s">
        <v>1026</v>
      </c>
      <c r="M744" s="134" t="s">
        <v>16</v>
      </c>
      <c r="N744" s="137">
        <f t="shared" si="81"/>
        <v>1125000</v>
      </c>
      <c r="P744">
        <v>703</v>
      </c>
      <c r="Q744">
        <v>22.779372126178245</v>
      </c>
      <c r="R744">
        <v>-4.7793721261782451</v>
      </c>
      <c r="S744" s="70">
        <f t="shared" si="75"/>
        <v>-0.20981140743057403</v>
      </c>
      <c r="T744">
        <f t="shared" si="76"/>
        <v>18</v>
      </c>
      <c r="U744" s="134" t="s">
        <v>2270</v>
      </c>
      <c r="Z744">
        <v>702</v>
      </c>
      <c r="AA744">
        <v>27.714578169667508</v>
      </c>
      <c r="AB744">
        <v>-16.714578169667508</v>
      </c>
      <c r="AJ744">
        <v>704</v>
      </c>
      <c r="AK744">
        <v>78.440172887984161</v>
      </c>
      <c r="AL744">
        <v>-18.440172887984161</v>
      </c>
      <c r="AT744">
        <v>704</v>
      </c>
      <c r="AU744">
        <v>64.827429182518046</v>
      </c>
      <c r="AV744">
        <v>-4.8274291825180455</v>
      </c>
      <c r="BD744" s="152">
        <v>2.1269706620263253</v>
      </c>
      <c r="BE744" s="152">
        <v>34.327294311279999</v>
      </c>
    </row>
    <row r="745" spans="1:57" ht="14.25" customHeight="1">
      <c r="A745" s="134" t="s">
        <v>398</v>
      </c>
      <c r="B745" s="135">
        <v>46992</v>
      </c>
      <c r="C745" s="135">
        <v>5820200</v>
      </c>
      <c r="D745" s="145">
        <f t="shared" si="77"/>
        <v>173076.92307692306</v>
      </c>
      <c r="E745" s="141">
        <f t="shared" si="78"/>
        <v>123.85512427647259</v>
      </c>
      <c r="F745" s="135">
        <v>18</v>
      </c>
      <c r="G745" s="135">
        <v>6.24</v>
      </c>
      <c r="H745" s="135">
        <v>1080000</v>
      </c>
      <c r="I745" s="134" t="s">
        <v>1815</v>
      </c>
      <c r="J745" s="138">
        <f t="shared" si="79"/>
        <v>6.24</v>
      </c>
      <c r="K745" s="140">
        <f t="shared" si="80"/>
        <v>173076.92307692306</v>
      </c>
      <c r="L745" s="134" t="s">
        <v>2284</v>
      </c>
      <c r="M745" s="134" t="s">
        <v>156</v>
      </c>
      <c r="N745" s="137">
        <f t="shared" si="81"/>
        <v>173076.92307692306</v>
      </c>
      <c r="P745">
        <v>704</v>
      </c>
      <c r="Q745">
        <v>74.84419791977723</v>
      </c>
      <c r="R745">
        <v>-14.84419791977723</v>
      </c>
      <c r="S745" s="70">
        <f t="shared" si="75"/>
        <v>-0.19833465161438679</v>
      </c>
      <c r="T745">
        <f t="shared" si="76"/>
        <v>60</v>
      </c>
      <c r="U745" s="134" t="s">
        <v>2271</v>
      </c>
      <c r="Z745">
        <v>703</v>
      </c>
      <c r="AA745">
        <v>25.06477253132298</v>
      </c>
      <c r="AB745">
        <v>-7.0647725313229799</v>
      </c>
      <c r="AJ745">
        <v>705</v>
      </c>
      <c r="AK745">
        <v>96.020002277570995</v>
      </c>
      <c r="AL745">
        <v>51.979997722429005</v>
      </c>
      <c r="AT745">
        <v>705</v>
      </c>
      <c r="AU745">
        <v>163.09622940602355</v>
      </c>
      <c r="AV745">
        <v>-15.096229406023554</v>
      </c>
      <c r="BD745" s="152">
        <v>11.026150182286157</v>
      </c>
      <c r="BE745" s="152">
        <v>19.623874050720001</v>
      </c>
    </row>
    <row r="746" spans="1:57" ht="14.25" customHeight="1">
      <c r="A746" s="134" t="s">
        <v>398</v>
      </c>
      <c r="B746" s="135">
        <v>13572</v>
      </c>
      <c r="C746" s="135">
        <v>728900</v>
      </c>
      <c r="D746" s="145">
        <f t="shared" si="77"/>
        <v>1954545.4545454546</v>
      </c>
      <c r="E746" s="141">
        <f t="shared" si="78"/>
        <v>53.706159740642498</v>
      </c>
      <c r="F746" s="135">
        <v>10</v>
      </c>
      <c r="G746" s="135">
        <v>0.22</v>
      </c>
      <c r="H746" s="135">
        <v>430000</v>
      </c>
      <c r="I746" s="134" t="s">
        <v>1815</v>
      </c>
      <c r="J746" s="138">
        <f t="shared" si="79"/>
        <v>0.22</v>
      </c>
      <c r="K746" s="140">
        <f t="shared" si="80"/>
        <v>1954545.4545454546</v>
      </c>
      <c r="L746" s="134" t="s">
        <v>1271</v>
      </c>
      <c r="M746" s="134" t="s">
        <v>15</v>
      </c>
      <c r="N746" s="137">
        <f t="shared" si="81"/>
        <v>1954545.4545454546</v>
      </c>
      <c r="P746">
        <v>705</v>
      </c>
      <c r="Q746">
        <v>138.1543678596021</v>
      </c>
      <c r="R746">
        <v>9.8456321403978961</v>
      </c>
      <c r="S746" s="70">
        <f t="shared" ref="S746:S809" si="82">R746/Q746</f>
        <v>7.1265442366638843E-2</v>
      </c>
      <c r="T746">
        <f t="shared" ref="T746:T809" si="83">R746+Q746</f>
        <v>148</v>
      </c>
      <c r="U746" s="134" t="s">
        <v>2272</v>
      </c>
      <c r="Z746">
        <v>704</v>
      </c>
      <c r="AA746">
        <v>79.007440484340933</v>
      </c>
      <c r="AB746">
        <v>-19.007440484340933</v>
      </c>
      <c r="AJ746">
        <v>706</v>
      </c>
      <c r="AK746">
        <v>203.98056793967012</v>
      </c>
      <c r="AL746">
        <v>91.019432060329876</v>
      </c>
      <c r="AT746">
        <v>706</v>
      </c>
      <c r="AU746">
        <v>307.81695309207646</v>
      </c>
      <c r="AV746">
        <v>-12.81695309207646</v>
      </c>
      <c r="BD746" s="152">
        <v>27.144294832137028</v>
      </c>
      <c r="BE746" s="152">
        <v>228.31547383955998</v>
      </c>
    </row>
    <row r="747" spans="1:57" ht="14.25" customHeight="1">
      <c r="A747" s="134" t="s">
        <v>398</v>
      </c>
      <c r="B747" s="135">
        <v>16336</v>
      </c>
      <c r="C747" s="135">
        <v>2264400</v>
      </c>
      <c r="D747" s="145">
        <f t="shared" si="77"/>
        <v>9786562.5</v>
      </c>
      <c r="E747" s="141">
        <f t="shared" si="78"/>
        <v>138.61410381978453</v>
      </c>
      <c r="F747" s="135">
        <v>10</v>
      </c>
      <c r="G747" s="135">
        <v>0.32</v>
      </c>
      <c r="H747" s="135">
        <v>3131700</v>
      </c>
      <c r="I747" s="134" t="s">
        <v>1815</v>
      </c>
      <c r="J747" s="138">
        <f t="shared" si="79"/>
        <v>0.32</v>
      </c>
      <c r="K747" s="140">
        <f t="shared" si="80"/>
        <v>9786562.5</v>
      </c>
      <c r="L747" s="134" t="s">
        <v>1202</v>
      </c>
      <c r="M747" s="134" t="s">
        <v>7</v>
      </c>
      <c r="N747" s="137">
        <f t="shared" si="81"/>
        <v>9786562.5</v>
      </c>
      <c r="P747">
        <v>706</v>
      </c>
      <c r="Q747">
        <v>279.10537545003513</v>
      </c>
      <c r="R747">
        <v>15.894624549964874</v>
      </c>
      <c r="S747" s="70">
        <f t="shared" si="82"/>
        <v>5.6948471609821423E-2</v>
      </c>
      <c r="T747">
        <f t="shared" si="83"/>
        <v>295</v>
      </c>
      <c r="U747" s="134" t="s">
        <v>2273</v>
      </c>
      <c r="Z747">
        <v>705</v>
      </c>
      <c r="AA747">
        <v>140.46062861769352</v>
      </c>
      <c r="AB747">
        <v>7.5393713823064843</v>
      </c>
      <c r="AJ747">
        <v>707</v>
      </c>
      <c r="AK747">
        <v>207.52091790921079</v>
      </c>
      <c r="AL747">
        <v>-17.520917909210795</v>
      </c>
      <c r="AT747">
        <v>707</v>
      </c>
      <c r="AU747">
        <v>184.35159304789022</v>
      </c>
      <c r="AV747">
        <v>5.6484069521097808</v>
      </c>
      <c r="BD747" s="152">
        <v>26.515754974502983</v>
      </c>
      <c r="BE747" s="152">
        <v>24.08254196044</v>
      </c>
    </row>
    <row r="748" spans="1:57" ht="14.25" customHeight="1">
      <c r="A748" s="134" t="s">
        <v>398</v>
      </c>
      <c r="B748" s="135">
        <v>20448</v>
      </c>
      <c r="C748" s="135">
        <v>4615100</v>
      </c>
      <c r="D748" s="145">
        <f t="shared" si="77"/>
        <v>21681153.846153844</v>
      </c>
      <c r="E748" s="141">
        <f t="shared" si="78"/>
        <v>225.69933489827855</v>
      </c>
      <c r="F748" s="135">
        <v>33</v>
      </c>
      <c r="G748" s="135">
        <v>0.26</v>
      </c>
      <c r="H748" s="135">
        <v>5637100</v>
      </c>
      <c r="I748" s="134" t="s">
        <v>1815</v>
      </c>
      <c r="J748" s="138">
        <f t="shared" si="79"/>
        <v>0.26</v>
      </c>
      <c r="K748" s="140">
        <f t="shared" si="80"/>
        <v>21681153.846153844</v>
      </c>
      <c r="L748" s="134" t="s">
        <v>2285</v>
      </c>
      <c r="M748" s="134" t="s">
        <v>7</v>
      </c>
      <c r="N748" s="137">
        <f t="shared" si="81"/>
        <v>21681153.846153844</v>
      </c>
      <c r="P748">
        <v>707</v>
      </c>
      <c r="Q748">
        <v>214.46154419278446</v>
      </c>
      <c r="R748">
        <v>-24.461544192784459</v>
      </c>
      <c r="S748" s="70">
        <f t="shared" si="82"/>
        <v>-0.11406028192539455</v>
      </c>
      <c r="T748">
        <f t="shared" si="83"/>
        <v>190</v>
      </c>
      <c r="U748" s="134" t="s">
        <v>1342</v>
      </c>
      <c r="Z748">
        <v>706</v>
      </c>
      <c r="AA748">
        <v>279.28214431643624</v>
      </c>
      <c r="AB748">
        <v>15.717855683563755</v>
      </c>
      <c r="AJ748">
        <v>708</v>
      </c>
      <c r="AK748">
        <v>23.833777704315843</v>
      </c>
      <c r="AL748">
        <v>3.1662222956841575</v>
      </c>
      <c r="AT748">
        <v>708</v>
      </c>
      <c r="AU748">
        <v>22.06216631223629</v>
      </c>
      <c r="AV748">
        <v>4.9378336877637103</v>
      </c>
      <c r="BD748" s="152">
        <v>7.5219377733852282</v>
      </c>
      <c r="BE748" s="152">
        <v>18.369755532079999</v>
      </c>
    </row>
    <row r="749" spans="1:57" ht="14.25" customHeight="1">
      <c r="A749" s="134" t="s">
        <v>398</v>
      </c>
      <c r="B749" s="135">
        <v>226200</v>
      </c>
      <c r="C749" s="135">
        <v>7186700</v>
      </c>
      <c r="D749" s="145">
        <f t="shared" si="77"/>
        <v>523155.47378104879</v>
      </c>
      <c r="E749" s="141">
        <f t="shared" si="78"/>
        <v>31.771441202475685</v>
      </c>
      <c r="F749" s="135">
        <v>226</v>
      </c>
      <c r="G749" s="135">
        <v>10.87</v>
      </c>
      <c r="H749" s="135">
        <v>5686700</v>
      </c>
      <c r="I749" s="134" t="s">
        <v>1815</v>
      </c>
      <c r="J749" s="138">
        <f t="shared" si="79"/>
        <v>10.87</v>
      </c>
      <c r="K749" s="140">
        <f t="shared" si="80"/>
        <v>523155.47378104879</v>
      </c>
      <c r="L749" s="134" t="s">
        <v>2286</v>
      </c>
      <c r="M749" s="134" t="s">
        <v>44</v>
      </c>
      <c r="N749" s="137">
        <f t="shared" si="81"/>
        <v>523155.47378104879</v>
      </c>
      <c r="P749">
        <v>708</v>
      </c>
      <c r="Q749">
        <v>19.993426503359387</v>
      </c>
      <c r="R749">
        <v>7.0065734966406126</v>
      </c>
      <c r="S749" s="70">
        <f t="shared" si="82"/>
        <v>0.35044385690783597</v>
      </c>
      <c r="T749">
        <f t="shared" si="83"/>
        <v>27</v>
      </c>
      <c r="U749" s="134" t="s">
        <v>1119</v>
      </c>
      <c r="Z749">
        <v>707</v>
      </c>
      <c r="AA749">
        <v>215.8051920355127</v>
      </c>
      <c r="AB749">
        <v>-25.805192035512704</v>
      </c>
      <c r="AJ749">
        <v>709</v>
      </c>
      <c r="AK749">
        <v>24.606363940643917</v>
      </c>
      <c r="AL749">
        <v>-15.606363940643917</v>
      </c>
      <c r="AT749">
        <v>709</v>
      </c>
      <c r="AU749">
        <v>22.27728993699656</v>
      </c>
      <c r="AV749">
        <v>-13.27728993699656</v>
      </c>
      <c r="BD749" s="152">
        <v>7.3432352648422157</v>
      </c>
      <c r="BE749" s="152">
        <v>16.272444023359999</v>
      </c>
    </row>
    <row r="750" spans="1:57" ht="14.25" customHeight="1">
      <c r="A750" s="134" t="s">
        <v>398</v>
      </c>
      <c r="B750" s="135">
        <v>7221</v>
      </c>
      <c r="C750" s="135">
        <v>1050800</v>
      </c>
      <c r="D750" s="145">
        <f t="shared" si="77"/>
        <v>1726973.6842105263</v>
      </c>
      <c r="E750" s="141">
        <f t="shared" si="78"/>
        <v>145.52001107879795</v>
      </c>
      <c r="F750" s="135">
        <v>12</v>
      </c>
      <c r="G750" s="135">
        <v>0.18240000000000001</v>
      </c>
      <c r="H750" s="135">
        <v>315000</v>
      </c>
      <c r="I750" s="134" t="s">
        <v>1815</v>
      </c>
      <c r="J750" s="138">
        <f t="shared" si="79"/>
        <v>0.18240000000000001</v>
      </c>
      <c r="K750" s="140">
        <f t="shared" si="80"/>
        <v>1726973.6842105263</v>
      </c>
      <c r="L750" s="134" t="s">
        <v>2287</v>
      </c>
      <c r="M750" s="134" t="s">
        <v>10</v>
      </c>
      <c r="N750" s="137">
        <f t="shared" si="81"/>
        <v>1726973.6842105263</v>
      </c>
      <c r="P750">
        <v>709</v>
      </c>
      <c r="Q750">
        <v>20.558810175376962</v>
      </c>
      <c r="R750">
        <v>-11.558810175376962</v>
      </c>
      <c r="S750" s="70">
        <f t="shared" si="82"/>
        <v>-0.56223147530302164</v>
      </c>
      <c r="T750">
        <f t="shared" si="83"/>
        <v>9</v>
      </c>
      <c r="U750" s="134" t="s">
        <v>2274</v>
      </c>
      <c r="Z750">
        <v>708</v>
      </c>
      <c r="AA750">
        <v>22.799755480941279</v>
      </c>
      <c r="AB750">
        <v>4.200244519058721</v>
      </c>
      <c r="AJ750">
        <v>710</v>
      </c>
      <c r="AK750">
        <v>23.69831052863092</v>
      </c>
      <c r="AL750">
        <v>-14.69831052863092</v>
      </c>
      <c r="AT750">
        <v>710</v>
      </c>
      <c r="AU750">
        <v>18.098800904916381</v>
      </c>
      <c r="AV750">
        <v>-9.0988009049163807</v>
      </c>
      <c r="BD750" s="152">
        <v>13.581390649269014</v>
      </c>
      <c r="BE750" s="152">
        <v>21.981242665679996</v>
      </c>
    </row>
    <row r="751" spans="1:57" ht="14.25" customHeight="1">
      <c r="A751" s="134" t="s">
        <v>398</v>
      </c>
      <c r="B751" s="135">
        <v>124842</v>
      </c>
      <c r="C751" s="135">
        <v>130521300</v>
      </c>
      <c r="D751" s="145">
        <f t="shared" si="77"/>
        <v>513430.13515022898</v>
      </c>
      <c r="E751" s="141">
        <f t="shared" si="78"/>
        <v>1045.4919017638294</v>
      </c>
      <c r="F751" s="135">
        <v>1572</v>
      </c>
      <c r="G751" s="135">
        <v>89.53</v>
      </c>
      <c r="H751" s="135">
        <v>45967400</v>
      </c>
      <c r="I751" s="134" t="s">
        <v>1815</v>
      </c>
      <c r="J751" s="138">
        <f t="shared" si="79"/>
        <v>89.53</v>
      </c>
      <c r="K751" s="140">
        <f t="shared" si="80"/>
        <v>513430.13515022898</v>
      </c>
      <c r="L751" s="134" t="s">
        <v>2288</v>
      </c>
      <c r="M751" s="134" t="s">
        <v>27</v>
      </c>
      <c r="N751" s="137">
        <f t="shared" si="81"/>
        <v>513430.13515022898</v>
      </c>
      <c r="P751">
        <v>710</v>
      </c>
      <c r="Q751">
        <v>17.773462700152432</v>
      </c>
      <c r="R751">
        <v>-8.7734627001524323</v>
      </c>
      <c r="S751" s="70">
        <f t="shared" si="82"/>
        <v>-0.49362709158959711</v>
      </c>
      <c r="T751">
        <f t="shared" si="83"/>
        <v>9</v>
      </c>
      <c r="U751" s="134" t="s">
        <v>2275</v>
      </c>
      <c r="Z751">
        <v>709</v>
      </c>
      <c r="AA751">
        <v>21.693597680532065</v>
      </c>
      <c r="AB751">
        <v>-12.693597680532065</v>
      </c>
      <c r="AJ751">
        <v>711</v>
      </c>
      <c r="AK751">
        <v>26.31536702889402</v>
      </c>
      <c r="AL751">
        <v>-11.31536702889402</v>
      </c>
      <c r="AT751">
        <v>711</v>
      </c>
      <c r="AU751">
        <v>18.424770672205796</v>
      </c>
      <c r="AV751">
        <v>-3.4247706722057956</v>
      </c>
      <c r="BD751" s="152">
        <v>8.6680986902473141</v>
      </c>
      <c r="BE751" s="152">
        <v>19.739500105440001</v>
      </c>
    </row>
    <row r="752" spans="1:57" ht="14.25" customHeight="1">
      <c r="A752" s="134" t="s">
        <v>398</v>
      </c>
      <c r="B752" s="135">
        <v>13950</v>
      </c>
      <c r="C752" s="135">
        <v>212200</v>
      </c>
      <c r="D752" s="145">
        <f t="shared" si="77"/>
        <v>13320000</v>
      </c>
      <c r="E752" s="141">
        <f t="shared" si="78"/>
        <v>15.211469534050179</v>
      </c>
      <c r="F752" s="135">
        <v>20</v>
      </c>
      <c r="G752" s="135">
        <v>0.01</v>
      </c>
      <c r="H752" s="135">
        <v>133200</v>
      </c>
      <c r="I752" s="134" t="s">
        <v>1815</v>
      </c>
      <c r="J752" s="138">
        <f t="shared" si="79"/>
        <v>0.01</v>
      </c>
      <c r="K752" s="140">
        <f t="shared" si="80"/>
        <v>13320000</v>
      </c>
      <c r="L752" s="134" t="s">
        <v>2289</v>
      </c>
      <c r="M752" s="134" t="s">
        <v>7</v>
      </c>
      <c r="N752" s="137">
        <f t="shared" si="81"/>
        <v>13320000</v>
      </c>
      <c r="P752">
        <v>711</v>
      </c>
      <c r="Q752">
        <v>19.471062013012347</v>
      </c>
      <c r="R752">
        <v>-4.4710620130123466</v>
      </c>
      <c r="S752" s="70">
        <f t="shared" si="82"/>
        <v>-0.22962599626175365</v>
      </c>
      <c r="T752">
        <f t="shared" si="83"/>
        <v>15</v>
      </c>
      <c r="U752" s="134" t="s">
        <v>2276</v>
      </c>
      <c r="Z752">
        <v>710</v>
      </c>
      <c r="AA752">
        <v>20.204816065359616</v>
      </c>
      <c r="AB752">
        <v>-11.204816065359616</v>
      </c>
      <c r="AJ752">
        <v>712</v>
      </c>
      <c r="AK752">
        <v>26.488087677892295</v>
      </c>
      <c r="AL752">
        <v>-10.488087677892295</v>
      </c>
      <c r="AT752">
        <v>712</v>
      </c>
      <c r="AU752">
        <v>18.774551833075549</v>
      </c>
      <c r="AV752">
        <v>-2.7745518330755488</v>
      </c>
      <c r="BD752" s="152">
        <v>11.539663137869528</v>
      </c>
      <c r="BE752" s="152">
        <v>23.526345892919998</v>
      </c>
    </row>
    <row r="753" spans="1:57" ht="14.25" customHeight="1">
      <c r="A753" s="134" t="s">
        <v>398</v>
      </c>
      <c r="B753" s="135">
        <v>6915</v>
      </c>
      <c r="C753" s="135">
        <v>362400</v>
      </c>
      <c r="D753" s="145">
        <f t="shared" si="77"/>
        <v>1740000</v>
      </c>
      <c r="E753" s="141">
        <f t="shared" si="78"/>
        <v>52.407809110629067</v>
      </c>
      <c r="F753" s="135">
        <v>11</v>
      </c>
      <c r="G753" s="135">
        <v>0.1</v>
      </c>
      <c r="H753" s="135">
        <v>174000</v>
      </c>
      <c r="I753" s="134" t="s">
        <v>1815</v>
      </c>
      <c r="J753" s="138">
        <f t="shared" si="79"/>
        <v>0.1</v>
      </c>
      <c r="K753" s="140">
        <f t="shared" si="80"/>
        <v>1740000</v>
      </c>
      <c r="L753" s="134" t="s">
        <v>2290</v>
      </c>
      <c r="M753" s="134" t="s">
        <v>11</v>
      </c>
      <c r="N753" s="137">
        <f t="shared" si="81"/>
        <v>1740000</v>
      </c>
      <c r="P753">
        <v>712</v>
      </c>
      <c r="Q753">
        <v>19.760446800789275</v>
      </c>
      <c r="R753">
        <v>-3.7604468007892748</v>
      </c>
      <c r="S753" s="70">
        <f t="shared" si="82"/>
        <v>-0.1903017092021965</v>
      </c>
      <c r="T753">
        <f t="shared" si="83"/>
        <v>16</v>
      </c>
      <c r="U753" s="134" t="s">
        <v>2277</v>
      </c>
      <c r="Z753">
        <v>711</v>
      </c>
      <c r="AA753">
        <v>22.667202107625464</v>
      </c>
      <c r="AB753">
        <v>-7.6672021076254637</v>
      </c>
      <c r="AJ753">
        <v>713</v>
      </c>
      <c r="AK753">
        <v>156.5175262638374</v>
      </c>
      <c r="AL753">
        <v>-18.517526263837397</v>
      </c>
      <c r="AT753">
        <v>713</v>
      </c>
      <c r="AU753">
        <v>14.184700449831652</v>
      </c>
      <c r="AV753">
        <v>123.81529955016835</v>
      </c>
      <c r="BD753" s="152">
        <v>4.6585895330523481</v>
      </c>
      <c r="BE753" s="152">
        <v>15.620149184599999</v>
      </c>
    </row>
    <row r="754" spans="1:57" ht="14.25" customHeight="1">
      <c r="A754" s="134" t="s">
        <v>398</v>
      </c>
      <c r="B754" s="135">
        <v>22440</v>
      </c>
      <c r="C754" s="135">
        <v>5150600</v>
      </c>
      <c r="D754" s="145">
        <f t="shared" si="77"/>
        <v>452287.22682231572</v>
      </c>
      <c r="E754" s="141">
        <f t="shared" si="78"/>
        <v>229.52762923351159</v>
      </c>
      <c r="F754" s="135">
        <v>34</v>
      </c>
      <c r="G754" s="135">
        <v>2.2101000000000002</v>
      </c>
      <c r="H754" s="135">
        <v>999600</v>
      </c>
      <c r="I754" s="134" t="s">
        <v>1815</v>
      </c>
      <c r="J754" s="138">
        <f t="shared" si="79"/>
        <v>2.2101000000000002</v>
      </c>
      <c r="K754" s="140">
        <f t="shared" si="80"/>
        <v>452287.22682231572</v>
      </c>
      <c r="L754" s="134" t="s">
        <v>2291</v>
      </c>
      <c r="M754" s="134" t="s">
        <v>10</v>
      </c>
      <c r="N754" s="137">
        <f t="shared" si="81"/>
        <v>452287.22682231572</v>
      </c>
      <c r="P754">
        <v>713</v>
      </c>
      <c r="Q754">
        <v>92.876798848686562</v>
      </c>
      <c r="R754">
        <v>45.123201151313438</v>
      </c>
      <c r="S754" s="70">
        <f t="shared" si="82"/>
        <v>0.4858393238210918</v>
      </c>
      <c r="T754">
        <f t="shared" si="83"/>
        <v>138</v>
      </c>
      <c r="U754" s="134" t="s">
        <v>1038</v>
      </c>
      <c r="Z754">
        <v>712</v>
      </c>
      <c r="AA754">
        <v>22.568169349493157</v>
      </c>
      <c r="AB754">
        <v>-6.5681693494931572</v>
      </c>
      <c r="AJ754">
        <v>714</v>
      </c>
      <c r="AK754">
        <v>21.437702034388771</v>
      </c>
      <c r="AL754">
        <v>-9.4377020343887708</v>
      </c>
      <c r="AT754">
        <v>714</v>
      </c>
      <c r="AU754">
        <v>14.699519200689242</v>
      </c>
      <c r="AV754">
        <v>-2.6995192006892417</v>
      </c>
      <c r="BD754" s="152">
        <v>5.3138320643767303</v>
      </c>
      <c r="BE754" s="152">
        <v>17.261723923399998</v>
      </c>
    </row>
    <row r="755" spans="1:57" ht="14.25" customHeight="1">
      <c r="A755" s="134" t="s">
        <v>398</v>
      </c>
      <c r="B755" s="135">
        <v>9060</v>
      </c>
      <c r="C755" s="135">
        <v>1869800</v>
      </c>
      <c r="D755" s="145">
        <f t="shared" si="77"/>
        <v>10249230.769230768</v>
      </c>
      <c r="E755" s="141">
        <f t="shared" si="78"/>
        <v>206.37969094922738</v>
      </c>
      <c r="F755" s="135">
        <v>12</v>
      </c>
      <c r="G755" s="135">
        <v>0.26</v>
      </c>
      <c r="H755" s="135">
        <v>2664800</v>
      </c>
      <c r="I755" s="134" t="s">
        <v>1815</v>
      </c>
      <c r="J755" s="138">
        <f t="shared" si="79"/>
        <v>0.26</v>
      </c>
      <c r="K755" s="140">
        <f t="shared" si="80"/>
        <v>10249230.769230768</v>
      </c>
      <c r="L755" s="134" t="s">
        <v>2292</v>
      </c>
      <c r="M755" s="134" t="s">
        <v>7</v>
      </c>
      <c r="N755" s="137">
        <f t="shared" si="81"/>
        <v>10249230.769230768</v>
      </c>
      <c r="P755">
        <v>714</v>
      </c>
      <c r="Q755">
        <v>14.622738344560247</v>
      </c>
      <c r="R755">
        <v>-2.622738344560247</v>
      </c>
      <c r="S755" s="70">
        <f t="shared" si="82"/>
        <v>-0.17936027321010792</v>
      </c>
      <c r="T755">
        <f t="shared" si="83"/>
        <v>12</v>
      </c>
      <c r="U755" s="134" t="s">
        <v>2278</v>
      </c>
      <c r="Z755">
        <v>713</v>
      </c>
      <c r="AA755">
        <v>103.24046944278371</v>
      </c>
      <c r="AB755">
        <v>34.759530557216294</v>
      </c>
      <c r="AJ755">
        <v>715</v>
      </c>
      <c r="AK755">
        <v>28.27583106200926</v>
      </c>
      <c r="AL755">
        <v>-17.27583106200926</v>
      </c>
      <c r="AT755">
        <v>715</v>
      </c>
      <c r="AU755">
        <v>17.447682452874808</v>
      </c>
      <c r="AV755">
        <v>-6.4476824528748082</v>
      </c>
      <c r="BD755" s="152">
        <v>6.501074017685486</v>
      </c>
      <c r="BE755" s="152">
        <v>194.38229650407999</v>
      </c>
    </row>
    <row r="756" spans="1:57" ht="14.25" customHeight="1">
      <c r="A756" s="134" t="s">
        <v>398</v>
      </c>
      <c r="B756" s="135">
        <v>8425</v>
      </c>
      <c r="C756" s="135">
        <v>1111400</v>
      </c>
      <c r="D756" s="145">
        <f t="shared" si="77"/>
        <v>4125000</v>
      </c>
      <c r="E756" s="141">
        <f t="shared" si="78"/>
        <v>131.91691394658753</v>
      </c>
      <c r="F756" s="135">
        <v>12</v>
      </c>
      <c r="G756" s="135">
        <v>0.16</v>
      </c>
      <c r="H756" s="135">
        <v>660000</v>
      </c>
      <c r="I756" s="134" t="s">
        <v>1815</v>
      </c>
      <c r="J756" s="138">
        <f t="shared" si="79"/>
        <v>0.16</v>
      </c>
      <c r="K756" s="140">
        <f t="shared" si="80"/>
        <v>4125000</v>
      </c>
      <c r="L756" s="134" t="s">
        <v>2293</v>
      </c>
      <c r="M756" s="134" t="s">
        <v>78</v>
      </c>
      <c r="N756" s="137">
        <f t="shared" si="81"/>
        <v>4125000</v>
      </c>
      <c r="P756">
        <v>715</v>
      </c>
      <c r="Q756">
        <v>20.082957607650009</v>
      </c>
      <c r="R756">
        <v>-9.0829576076500089</v>
      </c>
      <c r="S756" s="70">
        <f t="shared" si="82"/>
        <v>-0.45227191059697924</v>
      </c>
      <c r="T756">
        <f t="shared" si="83"/>
        <v>11</v>
      </c>
      <c r="U756" s="134" t="s">
        <v>1078</v>
      </c>
      <c r="Z756">
        <v>714</v>
      </c>
      <c r="AA756">
        <v>17.344632127138059</v>
      </c>
      <c r="AB756">
        <v>-5.344632127138059</v>
      </c>
      <c r="AJ756">
        <v>716</v>
      </c>
      <c r="AK756">
        <v>62.281902173240994</v>
      </c>
      <c r="AL756">
        <v>337.71809782675899</v>
      </c>
      <c r="AT756">
        <v>716</v>
      </c>
      <c r="AU756">
        <v>78.596162249712478</v>
      </c>
      <c r="AV756">
        <v>321.40383775028749</v>
      </c>
      <c r="BD756" s="152">
        <v>6.6448576452488295</v>
      </c>
      <c r="BE756" s="152">
        <v>15.678908931119999</v>
      </c>
    </row>
    <row r="757" spans="1:57" ht="14.25" customHeight="1">
      <c r="A757" s="134" t="s">
        <v>398</v>
      </c>
      <c r="B757" s="135">
        <v>14595</v>
      </c>
      <c r="C757" s="135">
        <v>1188600</v>
      </c>
      <c r="D757" s="145">
        <f t="shared" si="77"/>
        <v>3368421.0526315789</v>
      </c>
      <c r="E757" s="141">
        <f t="shared" si="78"/>
        <v>81.438848920863308</v>
      </c>
      <c r="F757" s="135">
        <v>16</v>
      </c>
      <c r="G757" s="135">
        <v>0.19</v>
      </c>
      <c r="H757" s="135">
        <v>640000</v>
      </c>
      <c r="I757" s="134" t="s">
        <v>1815</v>
      </c>
      <c r="J757" s="138">
        <f t="shared" si="79"/>
        <v>0.19</v>
      </c>
      <c r="K757" s="140">
        <f t="shared" si="80"/>
        <v>3368421.0526315789</v>
      </c>
      <c r="L757" s="134" t="s">
        <v>2294</v>
      </c>
      <c r="M757" s="134" t="s">
        <v>32</v>
      </c>
      <c r="N757" s="137">
        <f t="shared" si="81"/>
        <v>3368421.0526315789</v>
      </c>
      <c r="P757">
        <v>716</v>
      </c>
      <c r="Q757">
        <v>72.888716321151321</v>
      </c>
      <c r="R757">
        <v>327.11128367884868</v>
      </c>
      <c r="S757" s="70">
        <f t="shared" si="82"/>
        <v>4.4878178707055296</v>
      </c>
      <c r="T757">
        <f t="shared" si="83"/>
        <v>400</v>
      </c>
      <c r="U757" s="134" t="s">
        <v>1094</v>
      </c>
      <c r="Z757">
        <v>715</v>
      </c>
      <c r="AA757">
        <v>22.368344562578745</v>
      </c>
      <c r="AB757">
        <v>-11.368344562578745</v>
      </c>
      <c r="AJ757">
        <v>717</v>
      </c>
      <c r="AK757">
        <v>29.290988209798151</v>
      </c>
      <c r="AL757">
        <v>-14.290988209798151</v>
      </c>
      <c r="AT757">
        <v>717</v>
      </c>
      <c r="AU757">
        <v>35.076324527695277</v>
      </c>
      <c r="AV757">
        <v>-20.076324527695277</v>
      </c>
      <c r="BD757" s="152">
        <v>11.839554703930217</v>
      </c>
      <c r="BE757" s="152">
        <v>25.67747760468</v>
      </c>
    </row>
    <row r="758" spans="1:57" ht="14.25" customHeight="1">
      <c r="A758" s="134" t="s">
        <v>398</v>
      </c>
      <c r="B758" s="135">
        <v>260972</v>
      </c>
      <c r="C758" s="135">
        <v>26722000</v>
      </c>
      <c r="D758" s="145">
        <f t="shared" si="77"/>
        <v>775000.00000000012</v>
      </c>
      <c r="E758" s="141">
        <f t="shared" si="78"/>
        <v>102.39412657296569</v>
      </c>
      <c r="F758" s="135">
        <v>187</v>
      </c>
      <c r="G758" s="135">
        <v>16.079999999999998</v>
      </c>
      <c r="H758" s="135">
        <v>12462000</v>
      </c>
      <c r="I758" s="134" t="s">
        <v>1815</v>
      </c>
      <c r="J758" s="138">
        <f t="shared" si="79"/>
        <v>16.079999999999998</v>
      </c>
      <c r="K758" s="140">
        <f t="shared" si="80"/>
        <v>775000.00000000012</v>
      </c>
      <c r="L758" s="134" t="s">
        <v>2295</v>
      </c>
      <c r="M758" s="134" t="s">
        <v>45</v>
      </c>
      <c r="N758" s="137">
        <f t="shared" si="81"/>
        <v>775000.00000000012</v>
      </c>
      <c r="P758">
        <v>717</v>
      </c>
      <c r="Q758">
        <v>30.197011898476049</v>
      </c>
      <c r="R758">
        <v>-15.197011898476049</v>
      </c>
      <c r="S758" s="70">
        <f t="shared" si="82"/>
        <v>-0.50326210916395331</v>
      </c>
      <c r="T758">
        <f t="shared" si="83"/>
        <v>15</v>
      </c>
      <c r="U758" s="134" t="s">
        <v>1333</v>
      </c>
      <c r="Z758">
        <v>716</v>
      </c>
      <c r="AA758">
        <v>76.752032487471823</v>
      </c>
      <c r="AB758">
        <v>323.24796751252819</v>
      </c>
      <c r="AJ758">
        <v>718</v>
      </c>
      <c r="AK758">
        <v>35.125813467502176</v>
      </c>
      <c r="AL758">
        <v>0.87418653249782352</v>
      </c>
      <c r="AT758">
        <v>718</v>
      </c>
      <c r="AU758">
        <v>33.361904189911151</v>
      </c>
      <c r="AV758">
        <v>2.6380958100888492</v>
      </c>
      <c r="BD758" s="152">
        <v>10.475664293900783</v>
      </c>
      <c r="BE758" s="152">
        <v>20.813834135560001</v>
      </c>
    </row>
    <row r="759" spans="1:57" ht="14.25" customHeight="1">
      <c r="A759" s="134" t="s">
        <v>398</v>
      </c>
      <c r="B759" s="135">
        <v>22048</v>
      </c>
      <c r="C759" s="135">
        <v>2329600</v>
      </c>
      <c r="D759" s="145">
        <f t="shared" si="77"/>
        <v>5633333.333333334</v>
      </c>
      <c r="E759" s="141">
        <f t="shared" si="78"/>
        <v>105.66037735849056</v>
      </c>
      <c r="F759" s="135">
        <v>24</v>
      </c>
      <c r="G759" s="135">
        <v>0.36</v>
      </c>
      <c r="H759" s="135">
        <v>2028000</v>
      </c>
      <c r="I759" s="134" t="s">
        <v>1815</v>
      </c>
      <c r="J759" s="138">
        <f t="shared" si="79"/>
        <v>0.36</v>
      </c>
      <c r="K759" s="140">
        <f t="shared" si="80"/>
        <v>5633333.333333334</v>
      </c>
      <c r="L759" s="134" t="s">
        <v>2296</v>
      </c>
      <c r="M759" s="134" t="s">
        <v>28</v>
      </c>
      <c r="N759" s="137">
        <f t="shared" si="81"/>
        <v>5633333.333333334</v>
      </c>
      <c r="P759">
        <v>718</v>
      </c>
      <c r="Q759">
        <v>32.663025438155756</v>
      </c>
      <c r="R759">
        <v>3.3369745618442437</v>
      </c>
      <c r="S759" s="70">
        <f t="shared" si="82"/>
        <v>0.10216367029938726</v>
      </c>
      <c r="T759">
        <f t="shared" si="83"/>
        <v>36</v>
      </c>
      <c r="U759" s="134" t="s">
        <v>1025</v>
      </c>
      <c r="Z759">
        <v>717</v>
      </c>
      <c r="AA759">
        <v>31.579988634251087</v>
      </c>
      <c r="AB759">
        <v>-16.579988634251087</v>
      </c>
      <c r="AJ759">
        <v>719</v>
      </c>
      <c r="AK759">
        <v>29.044607284021197</v>
      </c>
      <c r="AL759">
        <v>-6.0446072840211968</v>
      </c>
      <c r="AT759">
        <v>719</v>
      </c>
      <c r="AU759">
        <v>27.151235878129967</v>
      </c>
      <c r="AV759">
        <v>-4.1512358781299667</v>
      </c>
      <c r="BD759" s="152">
        <v>7.3124244875072133</v>
      </c>
      <c r="BE759" s="152">
        <v>24.860673794519997</v>
      </c>
    </row>
    <row r="760" spans="1:57" ht="14.25" customHeight="1">
      <c r="A760" s="134" t="s">
        <v>398</v>
      </c>
      <c r="B760" s="135">
        <v>37010</v>
      </c>
      <c r="C760" s="135">
        <v>2381200</v>
      </c>
      <c r="D760" s="145">
        <f t="shared" si="77"/>
        <v>6229428.8480154891</v>
      </c>
      <c r="E760" s="141">
        <f t="shared" si="78"/>
        <v>64.33936773844907</v>
      </c>
      <c r="F760" s="135">
        <v>39</v>
      </c>
      <c r="G760" s="135">
        <v>0.41320000000000001</v>
      </c>
      <c r="H760" s="135">
        <v>2574000</v>
      </c>
      <c r="I760" s="134" t="s">
        <v>1815</v>
      </c>
      <c r="J760" s="138">
        <f t="shared" si="79"/>
        <v>0.41320000000000001</v>
      </c>
      <c r="K760" s="140">
        <f t="shared" si="80"/>
        <v>6229428.8480154891</v>
      </c>
      <c r="L760" s="134" t="s">
        <v>2297</v>
      </c>
      <c r="M760" s="134" t="s">
        <v>41</v>
      </c>
      <c r="N760" s="137">
        <f t="shared" si="81"/>
        <v>6229428.8480154891</v>
      </c>
      <c r="P760">
        <v>719</v>
      </c>
      <c r="Q760">
        <v>25.772246247597668</v>
      </c>
      <c r="R760">
        <v>-2.7722462475976677</v>
      </c>
      <c r="S760" s="70">
        <f t="shared" si="82"/>
        <v>-0.10756711778105409</v>
      </c>
      <c r="T760">
        <f t="shared" si="83"/>
        <v>23</v>
      </c>
      <c r="U760" s="134" t="s">
        <v>2279</v>
      </c>
      <c r="Z760">
        <v>718</v>
      </c>
      <c r="AA760">
        <v>35.673402906436095</v>
      </c>
      <c r="AB760">
        <v>0.32659709356390465</v>
      </c>
      <c r="AJ760">
        <v>720</v>
      </c>
      <c r="AK760">
        <v>24.251609274319023</v>
      </c>
      <c r="AL760">
        <v>-12.251609274319023</v>
      </c>
      <c r="AT760">
        <v>720</v>
      </c>
      <c r="AU760">
        <v>18.919062359632065</v>
      </c>
      <c r="AV760">
        <v>-6.9190623596320648</v>
      </c>
      <c r="BD760" s="152">
        <v>14.514957202519584</v>
      </c>
      <c r="BE760" s="152">
        <v>24.225911263559997</v>
      </c>
    </row>
    <row r="761" spans="1:57" ht="14.25" customHeight="1">
      <c r="A761" s="134" t="s">
        <v>398</v>
      </c>
      <c r="B761" s="135">
        <v>4986</v>
      </c>
      <c r="C761" s="135">
        <v>407100</v>
      </c>
      <c r="D761" s="145">
        <f t="shared" si="77"/>
        <v>352112.67605633807</v>
      </c>
      <c r="E761" s="141">
        <f t="shared" si="78"/>
        <v>81.648616125150426</v>
      </c>
      <c r="F761" s="135">
        <v>10</v>
      </c>
      <c r="G761" s="135">
        <v>0.71</v>
      </c>
      <c r="H761" s="135">
        <v>250000</v>
      </c>
      <c r="I761" s="134" t="s">
        <v>1815</v>
      </c>
      <c r="J761" s="138">
        <f t="shared" si="79"/>
        <v>0.71</v>
      </c>
      <c r="K761" s="140">
        <f t="shared" si="80"/>
        <v>352112.67605633807</v>
      </c>
      <c r="L761" s="134" t="s">
        <v>2298</v>
      </c>
      <c r="M761" s="134" t="s">
        <v>185</v>
      </c>
      <c r="N761" s="137">
        <f t="shared" si="81"/>
        <v>352112.67605633807</v>
      </c>
      <c r="P761">
        <v>720</v>
      </c>
      <c r="Q761">
        <v>18.53828329635482</v>
      </c>
      <c r="R761">
        <v>-6.5382832963548196</v>
      </c>
      <c r="S761" s="70">
        <f t="shared" si="82"/>
        <v>-0.35269087174001928</v>
      </c>
      <c r="T761">
        <f t="shared" si="83"/>
        <v>12</v>
      </c>
      <c r="U761" s="134" t="s">
        <v>1429</v>
      </c>
      <c r="Z761">
        <v>719</v>
      </c>
      <c r="AA761">
        <v>29.378675127256148</v>
      </c>
      <c r="AB761">
        <v>-6.3786751272561482</v>
      </c>
      <c r="AJ761">
        <v>721</v>
      </c>
      <c r="AK761">
        <v>28.459558419031936</v>
      </c>
      <c r="AL761">
        <v>-16.459558419031936</v>
      </c>
      <c r="AT761">
        <v>721</v>
      </c>
      <c r="AU761">
        <v>21.004612004254511</v>
      </c>
      <c r="AV761">
        <v>-9.0046120042545112</v>
      </c>
      <c r="BD761" s="152">
        <v>20.157437558469674</v>
      </c>
      <c r="BE761" s="152">
        <v>27.019612530719996</v>
      </c>
    </row>
    <row r="762" spans="1:57" ht="14.25" customHeight="1">
      <c r="A762" s="134" t="s">
        <v>398</v>
      </c>
      <c r="B762" s="135">
        <v>10777</v>
      </c>
      <c r="C762" s="135">
        <v>967000</v>
      </c>
      <c r="D762" s="145">
        <f t="shared" si="77"/>
        <v>5230769.230769231</v>
      </c>
      <c r="E762" s="141">
        <f t="shared" si="78"/>
        <v>89.728124710030627</v>
      </c>
      <c r="F762" s="135">
        <v>17</v>
      </c>
      <c r="G762" s="135">
        <v>0.13</v>
      </c>
      <c r="H762" s="135">
        <v>680000</v>
      </c>
      <c r="I762" s="134" t="s">
        <v>1815</v>
      </c>
      <c r="J762" s="138">
        <f t="shared" si="79"/>
        <v>0.13</v>
      </c>
      <c r="K762" s="140">
        <f t="shared" si="80"/>
        <v>5230769.230769231</v>
      </c>
      <c r="L762" s="134" t="s">
        <v>1417</v>
      </c>
      <c r="M762" s="134" t="s">
        <v>32</v>
      </c>
      <c r="N762" s="137">
        <f t="shared" si="81"/>
        <v>5230769.230769231</v>
      </c>
      <c r="P762">
        <v>721</v>
      </c>
      <c r="Q762">
        <v>22.111401938225718</v>
      </c>
      <c r="R762">
        <v>-10.111401938225718</v>
      </c>
      <c r="S762" s="70">
        <f t="shared" si="82"/>
        <v>-0.45729357037037727</v>
      </c>
      <c r="T762">
        <f t="shared" si="83"/>
        <v>12</v>
      </c>
      <c r="U762" s="134" t="s">
        <v>1150</v>
      </c>
      <c r="Z762">
        <v>720</v>
      </c>
      <c r="AA762">
        <v>21.119701574304727</v>
      </c>
      <c r="AB762">
        <v>-9.1197015743047274</v>
      </c>
      <c r="AJ762">
        <v>722</v>
      </c>
      <c r="AK762">
        <v>32.869438322500187</v>
      </c>
      <c r="AL762">
        <v>3.1305616774998128</v>
      </c>
      <c r="AT762">
        <v>722</v>
      </c>
      <c r="AU762">
        <v>33.368472850209173</v>
      </c>
      <c r="AV762">
        <v>2.631527149790827</v>
      </c>
      <c r="BD762" s="152">
        <v>31.428019907613514</v>
      </c>
      <c r="BE762" s="152">
        <v>30.525547624160001</v>
      </c>
    </row>
    <row r="763" spans="1:57" ht="14.25" customHeight="1">
      <c r="A763" s="134" t="s">
        <v>398</v>
      </c>
      <c r="B763" s="135">
        <v>36572</v>
      </c>
      <c r="C763" s="135">
        <v>5408000</v>
      </c>
      <c r="D763" s="145">
        <f t="shared" si="77"/>
        <v>359312.67598269094</v>
      </c>
      <c r="E763" s="141">
        <f t="shared" si="78"/>
        <v>147.87268948922673</v>
      </c>
      <c r="F763" s="135">
        <v>1</v>
      </c>
      <c r="G763" s="135">
        <v>3.38423908</v>
      </c>
      <c r="H763" s="135">
        <v>1216000</v>
      </c>
      <c r="I763" s="134" t="s">
        <v>1815</v>
      </c>
      <c r="J763" s="138">
        <f t="shared" si="79"/>
        <v>3.38423908</v>
      </c>
      <c r="K763" s="140">
        <f t="shared" si="80"/>
        <v>359312.67598269094</v>
      </c>
      <c r="L763" s="134" t="s">
        <v>2299</v>
      </c>
      <c r="M763" s="134" t="s">
        <v>50</v>
      </c>
      <c r="N763" s="137">
        <f t="shared" si="81"/>
        <v>359312.67598269094</v>
      </c>
      <c r="P763">
        <v>722</v>
      </c>
      <c r="Q763">
        <v>31.354771409882677</v>
      </c>
      <c r="R763">
        <v>4.6452285901173234</v>
      </c>
      <c r="S763" s="70">
        <f t="shared" si="82"/>
        <v>0.14815061253016179</v>
      </c>
      <c r="T763">
        <f t="shared" si="83"/>
        <v>36</v>
      </c>
      <c r="U763" s="134" t="s">
        <v>2280</v>
      </c>
      <c r="Z763">
        <v>721</v>
      </c>
      <c r="AA763">
        <v>0.45313393975856187</v>
      </c>
      <c r="AB763">
        <v>11.546866060241438</v>
      </c>
      <c r="AJ763">
        <v>723</v>
      </c>
      <c r="AK763">
        <v>446.5121092525514</v>
      </c>
      <c r="AL763">
        <v>-286.5121092525514</v>
      </c>
      <c r="AT763">
        <v>723</v>
      </c>
      <c r="AU763">
        <v>367.27236069709863</v>
      </c>
      <c r="AV763">
        <v>-207.27236069709863</v>
      </c>
      <c r="BD763" s="152">
        <v>14.292092579796401</v>
      </c>
      <c r="BE763" s="152">
        <v>24.382906678920001</v>
      </c>
    </row>
    <row r="764" spans="1:57" ht="14.25" customHeight="1">
      <c r="A764" s="134" t="s">
        <v>398</v>
      </c>
      <c r="B764" s="135">
        <v>31382</v>
      </c>
      <c r="C764" s="135">
        <v>4714400</v>
      </c>
      <c r="D764" s="145">
        <f t="shared" si="77"/>
        <v>8764375</v>
      </c>
      <c r="E764" s="141">
        <f t="shared" si="78"/>
        <v>150.22624434389141</v>
      </c>
      <c r="F764" s="135">
        <v>25</v>
      </c>
      <c r="G764" s="135">
        <v>0.48</v>
      </c>
      <c r="H764" s="135">
        <v>4206900</v>
      </c>
      <c r="I764" s="134" t="s">
        <v>1815</v>
      </c>
      <c r="J764" s="138">
        <f t="shared" si="79"/>
        <v>0.48</v>
      </c>
      <c r="K764" s="140">
        <f t="shared" si="80"/>
        <v>8764375</v>
      </c>
      <c r="L764" s="134" t="s">
        <v>1207</v>
      </c>
      <c r="M764" s="134" t="s">
        <v>24</v>
      </c>
      <c r="N764" s="137">
        <f t="shared" si="81"/>
        <v>8764375</v>
      </c>
      <c r="P764">
        <v>723</v>
      </c>
      <c r="Q764">
        <v>452.22819226115968</v>
      </c>
      <c r="R764">
        <v>-292.22819226115968</v>
      </c>
      <c r="S764" s="70">
        <f t="shared" si="82"/>
        <v>-0.64619631695230373</v>
      </c>
      <c r="T764">
        <f t="shared" si="83"/>
        <v>160</v>
      </c>
      <c r="U764" s="134" t="s">
        <v>1346</v>
      </c>
      <c r="Z764">
        <v>722</v>
      </c>
      <c r="AA764">
        <v>34.319841157681317</v>
      </c>
      <c r="AB764">
        <v>1.6801588423186828</v>
      </c>
      <c r="AJ764">
        <v>724</v>
      </c>
      <c r="AK764">
        <v>27.346610903795494</v>
      </c>
      <c r="AL764">
        <v>-6.3466109037954936</v>
      </c>
      <c r="AT764">
        <v>724</v>
      </c>
      <c r="AU764">
        <v>24.071355280894217</v>
      </c>
      <c r="AV764">
        <v>-3.0713552808942168</v>
      </c>
      <c r="BD764" s="152">
        <v>20.404950803060856</v>
      </c>
      <c r="BE764" s="152">
        <v>26.846436515800001</v>
      </c>
    </row>
    <row r="765" spans="1:57" ht="14.25" customHeight="1">
      <c r="A765" s="134" t="s">
        <v>398</v>
      </c>
      <c r="B765" s="135">
        <v>246204</v>
      </c>
      <c r="C765" s="135">
        <v>45712700</v>
      </c>
      <c r="D765" s="145">
        <f t="shared" si="77"/>
        <v>1871186.440677966</v>
      </c>
      <c r="E765" s="141">
        <f t="shared" si="78"/>
        <v>185.67001348475247</v>
      </c>
      <c r="F765" s="135">
        <v>184</v>
      </c>
      <c r="G765" s="135">
        <v>5.9</v>
      </c>
      <c r="H765" s="135">
        <v>11040000</v>
      </c>
      <c r="I765" s="134" t="s">
        <v>1815</v>
      </c>
      <c r="J765" s="138">
        <f t="shared" si="79"/>
        <v>5.9</v>
      </c>
      <c r="K765" s="140">
        <f t="shared" si="80"/>
        <v>1871186.440677966</v>
      </c>
      <c r="L765" s="134" t="s">
        <v>1499</v>
      </c>
      <c r="M765" s="134" t="s">
        <v>156</v>
      </c>
      <c r="N765" s="137">
        <f t="shared" si="81"/>
        <v>1871186.440677966</v>
      </c>
      <c r="P765">
        <v>724</v>
      </c>
      <c r="Q765">
        <v>23.12116747643622</v>
      </c>
      <c r="R765">
        <v>-2.1211674764362201</v>
      </c>
      <c r="S765" s="70">
        <f t="shared" si="82"/>
        <v>-9.1741365508380732E-2</v>
      </c>
      <c r="T765">
        <f t="shared" si="83"/>
        <v>21</v>
      </c>
      <c r="U765" s="134" t="s">
        <v>2281</v>
      </c>
      <c r="Z765">
        <v>723</v>
      </c>
      <c r="AA765">
        <v>456.98499493745345</v>
      </c>
      <c r="AB765">
        <v>-296.98499493745345</v>
      </c>
      <c r="AJ765">
        <v>725</v>
      </c>
      <c r="AK765">
        <v>22.71702017476326</v>
      </c>
      <c r="AL765">
        <v>-8.7170201747632596</v>
      </c>
      <c r="AT765">
        <v>725</v>
      </c>
      <c r="AU765">
        <v>17.055205000067904</v>
      </c>
      <c r="AV765">
        <v>-3.0552050000679039</v>
      </c>
      <c r="BD765" s="152">
        <v>11.41025787306252</v>
      </c>
      <c r="BE765" s="152">
        <v>19.426507880879999</v>
      </c>
    </row>
    <row r="766" spans="1:57" ht="14.25" customHeight="1">
      <c r="A766" s="134" t="s">
        <v>398</v>
      </c>
      <c r="B766" s="135">
        <v>26910</v>
      </c>
      <c r="C766" s="135">
        <v>2219000</v>
      </c>
      <c r="D766" s="145">
        <f t="shared" si="77"/>
        <v>812000</v>
      </c>
      <c r="E766" s="141">
        <f t="shared" si="78"/>
        <v>82.46005202526942</v>
      </c>
      <c r="F766" s="135">
        <v>29</v>
      </c>
      <c r="G766" s="135">
        <v>1.5</v>
      </c>
      <c r="H766" s="135">
        <v>1218000</v>
      </c>
      <c r="I766" s="134" t="s">
        <v>1815</v>
      </c>
      <c r="J766" s="138">
        <f t="shared" si="79"/>
        <v>1.5</v>
      </c>
      <c r="K766" s="140">
        <f t="shared" si="80"/>
        <v>812000</v>
      </c>
      <c r="L766" s="134" t="s">
        <v>2300</v>
      </c>
      <c r="M766" s="134" t="s">
        <v>62</v>
      </c>
      <c r="N766" s="137">
        <f t="shared" si="81"/>
        <v>812000</v>
      </c>
      <c r="P766">
        <v>725</v>
      </c>
      <c r="Q766">
        <v>16.639161642902494</v>
      </c>
      <c r="R766">
        <v>-2.6391616429024936</v>
      </c>
      <c r="S766" s="70">
        <f t="shared" si="82"/>
        <v>-0.15861145528496259</v>
      </c>
      <c r="T766">
        <f t="shared" si="83"/>
        <v>14</v>
      </c>
      <c r="U766" s="134" t="s">
        <v>2282</v>
      </c>
      <c r="Z766">
        <v>724</v>
      </c>
      <c r="AA766">
        <v>25.712029832876581</v>
      </c>
      <c r="AB766">
        <v>-4.7120298328765813</v>
      </c>
      <c r="AJ766">
        <v>726</v>
      </c>
      <c r="AK766">
        <v>28.768592913563168</v>
      </c>
      <c r="AL766">
        <v>19.231407086436832</v>
      </c>
      <c r="AT766">
        <v>726</v>
      </c>
      <c r="AU766">
        <v>50.91254342369259</v>
      </c>
      <c r="AV766">
        <v>-2.9125434236925898</v>
      </c>
      <c r="BD766" s="152">
        <v>7.3945865604005521</v>
      </c>
      <c r="BE766" s="152">
        <v>17.0492177048</v>
      </c>
    </row>
    <row r="767" spans="1:57" ht="14.25" customHeight="1">
      <c r="A767" s="134" t="s">
        <v>398</v>
      </c>
      <c r="B767" s="135">
        <v>6138</v>
      </c>
      <c r="C767" s="135">
        <v>456400</v>
      </c>
      <c r="D767" s="145">
        <f t="shared" si="77"/>
        <v>5625000</v>
      </c>
      <c r="E767" s="141">
        <f t="shared" si="78"/>
        <v>74.356467904854995</v>
      </c>
      <c r="F767" s="135">
        <v>9</v>
      </c>
      <c r="G767" s="135">
        <v>0.08</v>
      </c>
      <c r="H767" s="135">
        <v>450000</v>
      </c>
      <c r="I767" s="134" t="s">
        <v>1815</v>
      </c>
      <c r="J767" s="138">
        <f t="shared" si="79"/>
        <v>0.08</v>
      </c>
      <c r="K767" s="140">
        <f t="shared" si="80"/>
        <v>5625000</v>
      </c>
      <c r="L767" s="134" t="s">
        <v>2301</v>
      </c>
      <c r="M767" s="134" t="s">
        <v>95</v>
      </c>
      <c r="N767" s="137">
        <f t="shared" si="81"/>
        <v>5625000</v>
      </c>
      <c r="P767">
        <v>726</v>
      </c>
      <c r="Q767">
        <v>38.448814002661052</v>
      </c>
      <c r="R767">
        <v>9.5511859973389477</v>
      </c>
      <c r="S767" s="70">
        <f t="shared" si="82"/>
        <v>0.24841301988347178</v>
      </c>
      <c r="T767">
        <f t="shared" si="83"/>
        <v>48</v>
      </c>
      <c r="U767" s="134" t="s">
        <v>2283</v>
      </c>
      <c r="Z767">
        <v>725</v>
      </c>
      <c r="AA767">
        <v>15.499869145467439</v>
      </c>
      <c r="AB767">
        <v>-1.4998691454674393</v>
      </c>
      <c r="AJ767">
        <v>727</v>
      </c>
      <c r="AK767">
        <v>27.840219425197429</v>
      </c>
      <c r="AL767">
        <v>-18.840219425197429</v>
      </c>
      <c r="AT767">
        <v>727</v>
      </c>
      <c r="AU767">
        <v>16.567481972939664</v>
      </c>
      <c r="AV767">
        <v>-7.5674819729396638</v>
      </c>
      <c r="BD767" s="152">
        <v>6.2114527107364639</v>
      </c>
      <c r="BE767" s="152">
        <v>18.437732947919997</v>
      </c>
    </row>
    <row r="768" spans="1:57" ht="14.25" customHeight="1">
      <c r="A768" s="134" t="s">
        <v>398</v>
      </c>
      <c r="B768" s="135">
        <v>7794</v>
      </c>
      <c r="C768" s="135">
        <v>1408600</v>
      </c>
      <c r="D768" s="145">
        <f t="shared" si="77"/>
        <v>4500000</v>
      </c>
      <c r="E768" s="141">
        <f t="shared" si="78"/>
        <v>180.72876571721838</v>
      </c>
      <c r="F768" s="135">
        <v>9</v>
      </c>
      <c r="G768" s="135">
        <v>0.11</v>
      </c>
      <c r="H768" s="135">
        <v>495000</v>
      </c>
      <c r="I768" s="134" t="s">
        <v>1815</v>
      </c>
      <c r="J768" s="138">
        <f t="shared" si="79"/>
        <v>0.11</v>
      </c>
      <c r="K768" s="140">
        <f t="shared" si="80"/>
        <v>4500000</v>
      </c>
      <c r="L768" s="134" t="s">
        <v>2302</v>
      </c>
      <c r="M768" s="134" t="s">
        <v>44</v>
      </c>
      <c r="N768" s="137">
        <f t="shared" si="81"/>
        <v>4500000</v>
      </c>
      <c r="P768">
        <v>727</v>
      </c>
      <c r="Q768">
        <v>19.354175460316718</v>
      </c>
      <c r="R768">
        <v>-10.354175460316718</v>
      </c>
      <c r="S768" s="70">
        <f t="shared" si="82"/>
        <v>-0.53498406488804662</v>
      </c>
      <c r="T768">
        <f t="shared" si="83"/>
        <v>9</v>
      </c>
      <c r="U768" s="134" t="s">
        <v>1026</v>
      </c>
      <c r="Z768">
        <v>726</v>
      </c>
      <c r="AA768">
        <v>41.862688826975507</v>
      </c>
      <c r="AB768">
        <v>6.1373111730244929</v>
      </c>
      <c r="AJ768">
        <v>728</v>
      </c>
      <c r="AK768">
        <v>44.570415622285381</v>
      </c>
      <c r="AL768">
        <v>-26.570415622285381</v>
      </c>
      <c r="AT768">
        <v>728</v>
      </c>
      <c r="AU768">
        <v>48.372935135969271</v>
      </c>
      <c r="AV768">
        <v>-30.372935135969271</v>
      </c>
      <c r="BD768" s="152">
        <v>37.958877676722835</v>
      </c>
      <c r="BE768" s="152">
        <v>53.755322915320001</v>
      </c>
    </row>
    <row r="769" spans="1:57" ht="14.25" customHeight="1">
      <c r="A769" s="134" t="s">
        <v>398</v>
      </c>
      <c r="B769" s="135">
        <v>12260</v>
      </c>
      <c r="C769" s="135">
        <v>1244700</v>
      </c>
      <c r="D769" s="145">
        <f t="shared" si="77"/>
        <v>7398928.5714285709</v>
      </c>
      <c r="E769" s="141">
        <f t="shared" si="78"/>
        <v>101.52528548123981</v>
      </c>
      <c r="F769" s="135">
        <v>11</v>
      </c>
      <c r="G769" s="135">
        <v>0.28000000000000003</v>
      </c>
      <c r="H769" s="135">
        <v>2071700</v>
      </c>
      <c r="I769" s="134" t="s">
        <v>1815</v>
      </c>
      <c r="J769" s="138">
        <f t="shared" si="79"/>
        <v>0.28000000000000003</v>
      </c>
      <c r="K769" s="140">
        <f t="shared" si="80"/>
        <v>7398928.5714285709</v>
      </c>
      <c r="L769" s="134" t="s">
        <v>2303</v>
      </c>
      <c r="M769" s="134" t="s">
        <v>7</v>
      </c>
      <c r="N769" s="137">
        <f t="shared" si="81"/>
        <v>7398928.5714285709</v>
      </c>
      <c r="P769">
        <v>728</v>
      </c>
      <c r="Q769">
        <v>46.263594939049973</v>
      </c>
      <c r="R769">
        <v>-28.263594939049973</v>
      </c>
      <c r="S769" s="70">
        <f t="shared" si="82"/>
        <v>-0.61092517726488571</v>
      </c>
      <c r="T769">
        <f t="shared" si="83"/>
        <v>18</v>
      </c>
      <c r="U769" s="134" t="s">
        <v>2284</v>
      </c>
      <c r="Z769">
        <v>727</v>
      </c>
      <c r="AA769">
        <v>22.632018695724383</v>
      </c>
      <c r="AB769">
        <v>-13.632018695724383</v>
      </c>
      <c r="AJ769">
        <v>729</v>
      </c>
      <c r="AK769">
        <v>23.017164635890168</v>
      </c>
      <c r="AL769">
        <v>-13.017164635890168</v>
      </c>
      <c r="AT769">
        <v>729</v>
      </c>
      <c r="AU769">
        <v>20.932356740976253</v>
      </c>
      <c r="AV769">
        <v>-10.932356740976253</v>
      </c>
      <c r="BD769" s="152">
        <v>8.9197200384831667</v>
      </c>
      <c r="BE769" s="152">
        <v>16.800268463879998</v>
      </c>
    </row>
    <row r="770" spans="1:57" ht="14.25" customHeight="1">
      <c r="A770" s="134" t="s">
        <v>398</v>
      </c>
      <c r="B770" s="135">
        <v>14067</v>
      </c>
      <c r="C770" s="135">
        <v>2281000</v>
      </c>
      <c r="D770" s="145">
        <f t="shared" si="77"/>
        <v>2506578.9473684211</v>
      </c>
      <c r="E770" s="141">
        <f t="shared" si="78"/>
        <v>162.15255562664393</v>
      </c>
      <c r="F770" s="135">
        <v>15</v>
      </c>
      <c r="G770" s="135">
        <v>0.38</v>
      </c>
      <c r="H770" s="135">
        <v>952500</v>
      </c>
      <c r="I770" s="134" t="s">
        <v>1815</v>
      </c>
      <c r="J770" s="138">
        <f t="shared" si="79"/>
        <v>0.38</v>
      </c>
      <c r="K770" s="140">
        <f t="shared" si="80"/>
        <v>2506578.9473684211</v>
      </c>
      <c r="L770" s="134" t="s">
        <v>2304</v>
      </c>
      <c r="M770" s="134" t="s">
        <v>31</v>
      </c>
      <c r="N770" s="137">
        <f t="shared" si="81"/>
        <v>2506578.9473684211</v>
      </c>
      <c r="P770">
        <v>729</v>
      </c>
      <c r="Q770">
        <v>18.908288000617443</v>
      </c>
      <c r="R770">
        <v>-8.9082880006174427</v>
      </c>
      <c r="S770" s="70">
        <f t="shared" si="82"/>
        <v>-0.47113138959627365</v>
      </c>
      <c r="T770">
        <f t="shared" si="83"/>
        <v>10</v>
      </c>
      <c r="U770" s="134" t="s">
        <v>1271</v>
      </c>
      <c r="Z770">
        <v>728</v>
      </c>
      <c r="AA770">
        <v>50.341176917387081</v>
      </c>
      <c r="AB770">
        <v>-32.341176917387081</v>
      </c>
      <c r="AJ770">
        <v>730</v>
      </c>
      <c r="AK770">
        <v>29.517472394146381</v>
      </c>
      <c r="AL770">
        <v>-19.517472394146381</v>
      </c>
      <c r="AT770">
        <v>730</v>
      </c>
      <c r="AU770">
        <v>23.201828873943363</v>
      </c>
      <c r="AV770">
        <v>-13.201828873943363</v>
      </c>
      <c r="BD770" s="152">
        <v>15.842901705658184</v>
      </c>
      <c r="BE770" s="152">
        <v>25.094812048560001</v>
      </c>
    </row>
    <row r="771" spans="1:57" ht="14.25" customHeight="1">
      <c r="A771" s="134" t="s">
        <v>398</v>
      </c>
      <c r="B771" s="135">
        <v>106526</v>
      </c>
      <c r="C771" s="135">
        <v>16199900</v>
      </c>
      <c r="D771" s="145">
        <f t="shared" si="77"/>
        <v>4446090.5349794235</v>
      </c>
      <c r="E771" s="141">
        <f t="shared" si="78"/>
        <v>152.07461089311531</v>
      </c>
      <c r="F771" s="135">
        <v>146</v>
      </c>
      <c r="G771" s="135">
        <v>2.4300000000000002</v>
      </c>
      <c r="H771" s="135">
        <v>10804000</v>
      </c>
      <c r="I771" s="134" t="s">
        <v>1815</v>
      </c>
      <c r="J771" s="138">
        <f t="shared" si="79"/>
        <v>2.4300000000000002</v>
      </c>
      <c r="K771" s="140">
        <f t="shared" si="80"/>
        <v>4446090.5349794235</v>
      </c>
      <c r="L771" s="134" t="s">
        <v>2305</v>
      </c>
      <c r="M771" s="134" t="s">
        <v>31</v>
      </c>
      <c r="N771" s="137">
        <f t="shared" si="81"/>
        <v>4446090.5349794235</v>
      </c>
      <c r="P771">
        <v>730</v>
      </c>
      <c r="Q771">
        <v>23.913493361083482</v>
      </c>
      <c r="R771">
        <v>-13.913493361083482</v>
      </c>
      <c r="S771" s="70">
        <f t="shared" si="82"/>
        <v>-0.58182604904250945</v>
      </c>
      <c r="T771">
        <f t="shared" si="83"/>
        <v>10</v>
      </c>
      <c r="U771" s="134" t="s">
        <v>1202</v>
      </c>
      <c r="Z771">
        <v>729</v>
      </c>
      <c r="AA771">
        <v>20.852208711697838</v>
      </c>
      <c r="AB771">
        <v>-10.852208711697838</v>
      </c>
      <c r="AJ771">
        <v>731</v>
      </c>
      <c r="AK771">
        <v>39.468806452975997</v>
      </c>
      <c r="AL771">
        <v>-6.468806452975997</v>
      </c>
      <c r="AT771">
        <v>731</v>
      </c>
      <c r="AU771">
        <v>26.578120267127421</v>
      </c>
      <c r="AV771">
        <v>6.4218797328725792</v>
      </c>
      <c r="BD771" s="152">
        <v>20.348464377946687</v>
      </c>
      <c r="BE771" s="152">
        <v>34.176256416839998</v>
      </c>
    </row>
    <row r="772" spans="1:57" ht="14.25" customHeight="1">
      <c r="A772" s="134" t="s">
        <v>398</v>
      </c>
      <c r="B772" s="135">
        <v>71403</v>
      </c>
      <c r="C772" s="135">
        <v>5885900</v>
      </c>
      <c r="D772" s="145">
        <f t="shared" si="77"/>
        <v>113684.21052631579</v>
      </c>
      <c r="E772" s="141">
        <f t="shared" si="78"/>
        <v>82.432110695629035</v>
      </c>
      <c r="F772" s="135">
        <v>73</v>
      </c>
      <c r="G772" s="135">
        <v>19</v>
      </c>
      <c r="H772" s="135">
        <v>2160000</v>
      </c>
      <c r="I772" s="134" t="s">
        <v>1815</v>
      </c>
      <c r="J772" s="138">
        <f t="shared" si="79"/>
        <v>19</v>
      </c>
      <c r="K772" s="140">
        <f t="shared" si="80"/>
        <v>113684.21052631579</v>
      </c>
      <c r="L772" s="134" t="s">
        <v>1167</v>
      </c>
      <c r="M772" s="134" t="s">
        <v>15</v>
      </c>
      <c r="N772" s="137">
        <f t="shared" si="81"/>
        <v>113684.21052631579</v>
      </c>
      <c r="P772">
        <v>731</v>
      </c>
      <c r="Q772">
        <v>31.52300179891035</v>
      </c>
      <c r="R772">
        <v>1.4769982010896499</v>
      </c>
      <c r="S772" s="70">
        <f t="shared" si="82"/>
        <v>4.6854617796605429E-2</v>
      </c>
      <c r="T772">
        <f t="shared" si="83"/>
        <v>33</v>
      </c>
      <c r="U772" s="134" t="s">
        <v>2285</v>
      </c>
      <c r="Z772">
        <v>730</v>
      </c>
      <c r="AA772">
        <v>17.058678478466028</v>
      </c>
      <c r="AB772">
        <v>-7.0586784784660281</v>
      </c>
      <c r="AJ772">
        <v>732</v>
      </c>
      <c r="AK772">
        <v>50.355287358955593</v>
      </c>
      <c r="AL772">
        <v>175.64471264104441</v>
      </c>
      <c r="AT772">
        <v>732</v>
      </c>
      <c r="AU772">
        <v>195.51749447199285</v>
      </c>
      <c r="AV772">
        <v>30.482505528007152</v>
      </c>
      <c r="BD772" s="152">
        <v>16.255766121947214</v>
      </c>
      <c r="BE772" s="152">
        <v>24.454796333559997</v>
      </c>
    </row>
    <row r="773" spans="1:57" ht="14.25" customHeight="1">
      <c r="A773" s="134" t="s">
        <v>398</v>
      </c>
      <c r="B773" s="135">
        <v>19767</v>
      </c>
      <c r="C773" s="135">
        <v>1533500</v>
      </c>
      <c r="D773" s="145">
        <f t="shared" si="77"/>
        <v>3966666.6666666665</v>
      </c>
      <c r="E773" s="141">
        <f t="shared" si="78"/>
        <v>77.578792937724486</v>
      </c>
      <c r="F773" s="135">
        <v>17</v>
      </c>
      <c r="G773" s="135">
        <v>0.27</v>
      </c>
      <c r="H773" s="135">
        <v>1071000</v>
      </c>
      <c r="I773" s="134" t="s">
        <v>1815</v>
      </c>
      <c r="J773" s="138">
        <f t="shared" si="79"/>
        <v>0.27</v>
      </c>
      <c r="K773" s="140">
        <f t="shared" si="80"/>
        <v>3966666.6666666665</v>
      </c>
      <c r="L773" s="134" t="s">
        <v>2306</v>
      </c>
      <c r="M773" s="134" t="s">
        <v>32</v>
      </c>
      <c r="N773" s="137">
        <f t="shared" si="81"/>
        <v>3966666.6666666665</v>
      </c>
      <c r="P773">
        <v>732</v>
      </c>
      <c r="Q773">
        <v>129.12156487894225</v>
      </c>
      <c r="R773">
        <v>96.878435121057748</v>
      </c>
      <c r="S773" s="70">
        <f t="shared" si="82"/>
        <v>0.75028857659745674</v>
      </c>
      <c r="T773">
        <f t="shared" si="83"/>
        <v>226</v>
      </c>
      <c r="U773" s="134" t="s">
        <v>2286</v>
      </c>
      <c r="Z773">
        <v>731</v>
      </c>
      <c r="AA773">
        <v>11.311585400785525</v>
      </c>
      <c r="AB773">
        <v>21.688414599214475</v>
      </c>
      <c r="AJ773">
        <v>733</v>
      </c>
      <c r="AK773">
        <v>24.379879756295686</v>
      </c>
      <c r="AL773">
        <v>-12.379879756295686</v>
      </c>
      <c r="AT773">
        <v>733</v>
      </c>
      <c r="AU773">
        <v>15.717661546882876</v>
      </c>
      <c r="AV773">
        <v>-3.7176615468828764</v>
      </c>
      <c r="BD773" s="152">
        <v>29.52494089422154</v>
      </c>
      <c r="BE773" s="152">
        <v>32.456394062559994</v>
      </c>
    </row>
    <row r="774" spans="1:57" ht="14.25" customHeight="1">
      <c r="A774" s="134" t="s">
        <v>398</v>
      </c>
      <c r="B774" s="135">
        <v>8259</v>
      </c>
      <c r="C774" s="135">
        <v>912200</v>
      </c>
      <c r="D774" s="145">
        <f t="shared" si="77"/>
        <v>3420000</v>
      </c>
      <c r="E774" s="141">
        <f t="shared" si="78"/>
        <v>110.44920692577794</v>
      </c>
      <c r="F774" s="135">
        <v>9</v>
      </c>
      <c r="G774" s="135">
        <v>0.15</v>
      </c>
      <c r="H774" s="135">
        <v>513000</v>
      </c>
      <c r="I774" s="134" t="s">
        <v>1815</v>
      </c>
      <c r="J774" s="138">
        <f t="shared" si="79"/>
        <v>0.15</v>
      </c>
      <c r="K774" s="140">
        <f t="shared" si="80"/>
        <v>3420000</v>
      </c>
      <c r="L774" s="134" t="s">
        <v>2307</v>
      </c>
      <c r="M774" s="134" t="s">
        <v>13</v>
      </c>
      <c r="N774" s="137">
        <f t="shared" si="81"/>
        <v>3420000</v>
      </c>
      <c r="P774">
        <v>733</v>
      </c>
      <c r="Q774">
        <v>16.883301319460831</v>
      </c>
      <c r="R774">
        <v>-4.8833013194608306</v>
      </c>
      <c r="S774" s="70">
        <f t="shared" si="82"/>
        <v>-0.28923853380689285</v>
      </c>
      <c r="T774">
        <f t="shared" si="83"/>
        <v>12</v>
      </c>
      <c r="U774" s="134" t="s">
        <v>2287</v>
      </c>
      <c r="Z774">
        <v>732</v>
      </c>
      <c r="AA774">
        <v>128.03059362363513</v>
      </c>
      <c r="AB774">
        <v>97.969406376364873</v>
      </c>
      <c r="AJ774">
        <v>734</v>
      </c>
      <c r="AK774">
        <v>572.47372255363268</v>
      </c>
      <c r="AL774">
        <v>999.52627744636732</v>
      </c>
      <c r="AT774">
        <v>734</v>
      </c>
      <c r="AU774">
        <v>112.2942106611101</v>
      </c>
      <c r="AV774">
        <v>1459.7057893388899</v>
      </c>
      <c r="BD774" s="152">
        <v>9.2925304442366947</v>
      </c>
      <c r="BE774" s="152">
        <v>23.20207598276</v>
      </c>
    </row>
    <row r="775" spans="1:57" ht="14.25" customHeight="1">
      <c r="A775" s="134" t="s">
        <v>398</v>
      </c>
      <c r="B775" s="135">
        <v>7290</v>
      </c>
      <c r="C775" s="135">
        <v>664600</v>
      </c>
      <c r="D775" s="145">
        <f t="shared" si="77"/>
        <v>1285714.2857142857</v>
      </c>
      <c r="E775" s="141">
        <f t="shared" si="78"/>
        <v>91.165980795610423</v>
      </c>
      <c r="F775" s="135">
        <v>12</v>
      </c>
      <c r="G775" s="135">
        <v>0.14000000000000001</v>
      </c>
      <c r="H775" s="135">
        <v>180000</v>
      </c>
      <c r="I775" s="134" t="s">
        <v>1815</v>
      </c>
      <c r="J775" s="138">
        <f t="shared" si="79"/>
        <v>0.14000000000000001</v>
      </c>
      <c r="K775" s="140">
        <f t="shared" si="80"/>
        <v>1285714.2857142857</v>
      </c>
      <c r="L775" s="134" t="s">
        <v>1490</v>
      </c>
      <c r="M775" s="134" t="s">
        <v>11</v>
      </c>
      <c r="N775" s="137">
        <f t="shared" si="81"/>
        <v>1285714.2857142857</v>
      </c>
      <c r="P775">
        <v>734</v>
      </c>
      <c r="Q775">
        <v>387.70743958173432</v>
      </c>
      <c r="R775">
        <v>1184.2925604182656</v>
      </c>
      <c r="S775" s="70">
        <f t="shared" si="82"/>
        <v>3.0546036508762935</v>
      </c>
      <c r="T775">
        <f t="shared" si="83"/>
        <v>1572</v>
      </c>
      <c r="U775" s="134" t="s">
        <v>2288</v>
      </c>
      <c r="Z775">
        <v>733</v>
      </c>
      <c r="AA775">
        <v>19.33259744006315</v>
      </c>
      <c r="AB775">
        <v>-7.3325974400631502</v>
      </c>
      <c r="AJ775">
        <v>735</v>
      </c>
      <c r="AK775">
        <v>20.829793083502679</v>
      </c>
      <c r="AL775">
        <v>-0.829793083502679</v>
      </c>
      <c r="AT775">
        <v>735</v>
      </c>
      <c r="AU775">
        <v>21.242725940057863</v>
      </c>
      <c r="AV775">
        <v>-1.2427259400578627</v>
      </c>
      <c r="BD775" s="152">
        <v>6.9673437813551873</v>
      </c>
      <c r="BE775" s="152">
        <v>16.798233134</v>
      </c>
    </row>
    <row r="776" spans="1:57" ht="14.25" customHeight="1">
      <c r="A776" s="134" t="s">
        <v>398</v>
      </c>
      <c r="B776" s="135">
        <v>126208</v>
      </c>
      <c r="C776" s="135">
        <v>7232700</v>
      </c>
      <c r="D776" s="145">
        <f t="shared" si="77"/>
        <v>370262.94165981922</v>
      </c>
      <c r="E776" s="141">
        <f t="shared" si="78"/>
        <v>57.307777636916839</v>
      </c>
      <c r="F776" s="135">
        <v>138</v>
      </c>
      <c r="G776" s="135">
        <v>12.17</v>
      </c>
      <c r="H776" s="135">
        <v>4506100</v>
      </c>
      <c r="I776" s="134" t="s">
        <v>1815</v>
      </c>
      <c r="J776" s="138">
        <f t="shared" si="79"/>
        <v>12.17</v>
      </c>
      <c r="K776" s="140">
        <f t="shared" si="80"/>
        <v>370262.94165981922</v>
      </c>
      <c r="L776" s="134" t="s">
        <v>1396</v>
      </c>
      <c r="M776" s="134" t="s">
        <v>175</v>
      </c>
      <c r="N776" s="137">
        <f t="shared" si="81"/>
        <v>370262.94165981922</v>
      </c>
      <c r="P776">
        <v>735</v>
      </c>
      <c r="Q776">
        <v>17.804279124098514</v>
      </c>
      <c r="R776">
        <v>2.1957208759014861</v>
      </c>
      <c r="S776" s="70">
        <f t="shared" si="82"/>
        <v>0.12332545791924403</v>
      </c>
      <c r="T776">
        <f t="shared" si="83"/>
        <v>20</v>
      </c>
      <c r="U776" s="134" t="s">
        <v>2289</v>
      </c>
      <c r="Z776">
        <v>734</v>
      </c>
      <c r="AA776">
        <v>414.1787571359194</v>
      </c>
      <c r="AB776">
        <v>1157.8212428640807</v>
      </c>
      <c r="AJ776">
        <v>736</v>
      </c>
      <c r="AK776">
        <v>21.465642139373784</v>
      </c>
      <c r="AL776">
        <v>-10.465642139373784</v>
      </c>
      <c r="AT776">
        <v>736</v>
      </c>
      <c r="AU776">
        <v>15.466410290483481</v>
      </c>
      <c r="AV776">
        <v>-4.4664102904834806</v>
      </c>
      <c r="BD776" s="152">
        <v>17.426575660677301</v>
      </c>
      <c r="BE776" s="152">
        <v>31.311778966600002</v>
      </c>
    </row>
    <row r="777" spans="1:57" ht="14.25" customHeight="1">
      <c r="A777" s="134" t="s">
        <v>398</v>
      </c>
      <c r="B777" s="135">
        <v>44056</v>
      </c>
      <c r="C777" s="135">
        <v>6608900</v>
      </c>
      <c r="D777" s="145">
        <f t="shared" si="77"/>
        <v>9556736.8421052638</v>
      </c>
      <c r="E777" s="141">
        <f t="shared" si="78"/>
        <v>150.01134919193754</v>
      </c>
      <c r="F777" s="135">
        <v>37</v>
      </c>
      <c r="G777" s="135">
        <v>0.95</v>
      </c>
      <c r="H777" s="135">
        <v>9078900</v>
      </c>
      <c r="I777" s="134" t="s">
        <v>1815</v>
      </c>
      <c r="J777" s="138">
        <f t="shared" si="79"/>
        <v>0.95</v>
      </c>
      <c r="K777" s="140">
        <f t="shared" si="80"/>
        <v>9556736.8421052638</v>
      </c>
      <c r="L777" s="134" t="s">
        <v>1209</v>
      </c>
      <c r="M777" s="134" t="s">
        <v>24</v>
      </c>
      <c r="N777" s="137">
        <f t="shared" si="81"/>
        <v>9556736.8421052638</v>
      </c>
      <c r="P777">
        <v>736</v>
      </c>
      <c r="Q777">
        <v>15.053294629235735</v>
      </c>
      <c r="R777">
        <v>-4.0532946292357348</v>
      </c>
      <c r="S777" s="70">
        <f t="shared" si="82"/>
        <v>-0.26926295731723965</v>
      </c>
      <c r="T777">
        <f t="shared" si="83"/>
        <v>11</v>
      </c>
      <c r="U777" s="134" t="s">
        <v>2290</v>
      </c>
      <c r="Z777">
        <v>735</v>
      </c>
      <c r="AA777">
        <v>6.5322817077624951</v>
      </c>
      <c r="AB777">
        <v>13.467718292237505</v>
      </c>
      <c r="AJ777">
        <v>737</v>
      </c>
      <c r="AK777">
        <v>41.735764971078375</v>
      </c>
      <c r="AL777">
        <v>-7.7357649710783747</v>
      </c>
      <c r="AT777">
        <v>737</v>
      </c>
      <c r="AU777">
        <v>28.213716681335264</v>
      </c>
      <c r="AV777">
        <v>5.7862833186647364</v>
      </c>
      <c r="BD777" s="152">
        <v>3.9848605353269644</v>
      </c>
      <c r="BE777" s="152">
        <v>18.584050009599999</v>
      </c>
    </row>
    <row r="778" spans="1:57" ht="14.25" customHeight="1">
      <c r="A778" s="134" t="s">
        <v>398</v>
      </c>
      <c r="B778" s="135">
        <v>214649</v>
      </c>
      <c r="C778" s="135">
        <v>15458500</v>
      </c>
      <c r="D778" s="145">
        <f t="shared" si="77"/>
        <v>5155932.2033898309</v>
      </c>
      <c r="E778" s="141">
        <f t="shared" si="78"/>
        <v>72.017572874786282</v>
      </c>
      <c r="F778" s="135">
        <v>108</v>
      </c>
      <c r="G778" s="135">
        <v>1.77</v>
      </c>
      <c r="H778" s="135">
        <v>9126000</v>
      </c>
      <c r="I778" s="134" t="s">
        <v>1815</v>
      </c>
      <c r="J778" s="138">
        <f t="shared" si="79"/>
        <v>1.77</v>
      </c>
      <c r="K778" s="140">
        <f t="shared" si="80"/>
        <v>5155932.2033898309</v>
      </c>
      <c r="L778" s="134" t="s">
        <v>2308</v>
      </c>
      <c r="M778" s="134" t="s">
        <v>28</v>
      </c>
      <c r="N778" s="137">
        <f t="shared" si="81"/>
        <v>5155932.2033898309</v>
      </c>
      <c r="P778">
        <v>737</v>
      </c>
      <c r="Q778">
        <v>33.724587706146927</v>
      </c>
      <c r="R778">
        <v>0.27541229385307275</v>
      </c>
      <c r="S778" s="70">
        <f t="shared" si="82"/>
        <v>8.1665132944790247E-3</v>
      </c>
      <c r="T778">
        <f t="shared" si="83"/>
        <v>34</v>
      </c>
      <c r="U778" s="134" t="s">
        <v>2291</v>
      </c>
      <c r="Z778">
        <v>736</v>
      </c>
      <c r="AA778">
        <v>17.358306260054867</v>
      </c>
      <c r="AB778">
        <v>-6.3583062600548672</v>
      </c>
      <c r="AJ778">
        <v>738</v>
      </c>
      <c r="AK778">
        <v>27.846992783981676</v>
      </c>
      <c r="AL778">
        <v>-15.846992783981676</v>
      </c>
      <c r="AT778">
        <v>738</v>
      </c>
      <c r="AU778">
        <v>17.227632332891019</v>
      </c>
      <c r="AV778">
        <v>-5.2276323328910195</v>
      </c>
      <c r="BD778" s="152">
        <v>56.098209319749856</v>
      </c>
      <c r="BE778" s="152">
        <v>55.751854271680003</v>
      </c>
    </row>
    <row r="779" spans="1:57" ht="14.25" customHeight="1">
      <c r="A779" s="134" t="s">
        <v>398</v>
      </c>
      <c r="B779" s="135">
        <v>11044</v>
      </c>
      <c r="C779" s="135">
        <v>1148600</v>
      </c>
      <c r="D779" s="145">
        <f t="shared" si="77"/>
        <v>2250000</v>
      </c>
      <c r="E779" s="141">
        <f t="shared" si="78"/>
        <v>104.00217312567911</v>
      </c>
      <c r="F779" s="135">
        <v>12</v>
      </c>
      <c r="G779" s="135">
        <v>0.32</v>
      </c>
      <c r="H779" s="135">
        <v>720000</v>
      </c>
      <c r="I779" s="134" t="s">
        <v>1815</v>
      </c>
      <c r="J779" s="138">
        <f t="shared" si="79"/>
        <v>0.32</v>
      </c>
      <c r="K779" s="140">
        <f t="shared" si="80"/>
        <v>2250000</v>
      </c>
      <c r="L779" s="134" t="s">
        <v>1698</v>
      </c>
      <c r="M779" s="134" t="s">
        <v>13</v>
      </c>
      <c r="N779" s="137">
        <f t="shared" si="81"/>
        <v>2250000</v>
      </c>
      <c r="P779">
        <v>738</v>
      </c>
      <c r="Q779">
        <v>19.714759270843423</v>
      </c>
      <c r="R779">
        <v>-7.7147592708434232</v>
      </c>
      <c r="S779" s="70">
        <f t="shared" si="82"/>
        <v>-0.3913189689438889</v>
      </c>
      <c r="T779">
        <f t="shared" si="83"/>
        <v>12</v>
      </c>
      <c r="U779" s="134" t="s">
        <v>2292</v>
      </c>
      <c r="Z779">
        <v>737</v>
      </c>
      <c r="AA779">
        <v>38.036508963957125</v>
      </c>
      <c r="AB779">
        <v>-4.0365089639571252</v>
      </c>
      <c r="AJ779">
        <v>739</v>
      </c>
      <c r="AK779">
        <v>24.636420720249006</v>
      </c>
      <c r="AL779">
        <v>-12.636420720249006</v>
      </c>
      <c r="AT779">
        <v>739</v>
      </c>
      <c r="AU779">
        <v>16.706244921735408</v>
      </c>
      <c r="AV779">
        <v>-4.7062449217354079</v>
      </c>
      <c r="BD779" s="152">
        <v>8.5571798918413062</v>
      </c>
      <c r="BE779" s="152">
        <v>17.040914126640001</v>
      </c>
    </row>
    <row r="780" spans="1:57" ht="14.25" customHeight="1">
      <c r="A780" s="134" t="s">
        <v>398</v>
      </c>
      <c r="B780" s="135">
        <v>11256</v>
      </c>
      <c r="C780" s="135">
        <v>2404700</v>
      </c>
      <c r="D780" s="145">
        <f t="shared" si="77"/>
        <v>7664782.6086956514</v>
      </c>
      <c r="E780" s="141">
        <f t="shared" si="78"/>
        <v>213.63717128642503</v>
      </c>
      <c r="F780" s="135">
        <v>12</v>
      </c>
      <c r="G780" s="135">
        <v>0.23</v>
      </c>
      <c r="H780" s="135">
        <v>1762900</v>
      </c>
      <c r="I780" s="134" t="s">
        <v>1815</v>
      </c>
      <c r="J780" s="138">
        <f t="shared" si="79"/>
        <v>0.23</v>
      </c>
      <c r="K780" s="140">
        <f t="shared" si="80"/>
        <v>7664782.6086956514</v>
      </c>
      <c r="L780" s="134" t="s">
        <v>2309</v>
      </c>
      <c r="M780" s="134" t="s">
        <v>7</v>
      </c>
      <c r="N780" s="137">
        <f t="shared" si="81"/>
        <v>7664782.6086956514</v>
      </c>
      <c r="P780">
        <v>739</v>
      </c>
      <c r="Q780">
        <v>17.566529855743003</v>
      </c>
      <c r="R780">
        <v>-5.5665298557430027</v>
      </c>
      <c r="S780" s="70">
        <f t="shared" si="82"/>
        <v>-0.31688272535643369</v>
      </c>
      <c r="T780">
        <f t="shared" si="83"/>
        <v>12</v>
      </c>
      <c r="U780" s="134" t="s">
        <v>2293</v>
      </c>
      <c r="Z780">
        <v>738</v>
      </c>
      <c r="AA780">
        <v>12.452136777080687</v>
      </c>
      <c r="AB780">
        <v>-0.45213677708068722</v>
      </c>
      <c r="AJ780">
        <v>740</v>
      </c>
      <c r="AK780">
        <v>24.963235281588883</v>
      </c>
      <c r="AL780">
        <v>-8.9632352815888829</v>
      </c>
      <c r="AT780">
        <v>740</v>
      </c>
      <c r="AU780">
        <v>21.772324176586004</v>
      </c>
      <c r="AV780">
        <v>-5.7723241765860038</v>
      </c>
      <c r="BD780" s="152">
        <v>6.2853985763404694</v>
      </c>
      <c r="BE780" s="152">
        <v>17.80860152368</v>
      </c>
    </row>
    <row r="781" spans="1:57" ht="14.25" customHeight="1">
      <c r="A781" s="134" t="s">
        <v>398</v>
      </c>
      <c r="B781" s="135">
        <v>202283</v>
      </c>
      <c r="C781" s="135">
        <v>8680800</v>
      </c>
      <c r="D781" s="145">
        <f t="shared" si="77"/>
        <v>358333.33333333331</v>
      </c>
      <c r="E781" s="141">
        <f t="shared" si="78"/>
        <v>42.914135147293642</v>
      </c>
      <c r="F781" s="135">
        <v>201</v>
      </c>
      <c r="G781" s="135">
        <v>24</v>
      </c>
      <c r="H781" s="135">
        <v>8600000</v>
      </c>
      <c r="I781" s="134" t="s">
        <v>1815</v>
      </c>
      <c r="J781" s="138">
        <f t="shared" si="79"/>
        <v>24</v>
      </c>
      <c r="K781" s="140">
        <f t="shared" si="80"/>
        <v>358333.33333333331</v>
      </c>
      <c r="L781" s="134" t="s">
        <v>2310</v>
      </c>
      <c r="M781" s="134" t="s">
        <v>15</v>
      </c>
      <c r="N781" s="137">
        <f t="shared" si="81"/>
        <v>358333.33333333331</v>
      </c>
      <c r="P781">
        <v>740</v>
      </c>
      <c r="Q781">
        <v>20.493479139833205</v>
      </c>
      <c r="R781">
        <v>-4.4934791398332052</v>
      </c>
      <c r="S781" s="70">
        <f t="shared" si="82"/>
        <v>-0.21926385018243308</v>
      </c>
      <c r="T781">
        <f t="shared" si="83"/>
        <v>16</v>
      </c>
      <c r="U781" s="134" t="s">
        <v>2294</v>
      </c>
      <c r="Z781">
        <v>739</v>
      </c>
      <c r="AA781">
        <v>17.229727175474103</v>
      </c>
      <c r="AB781">
        <v>-5.2297271754741033</v>
      </c>
      <c r="AJ781">
        <v>741</v>
      </c>
      <c r="AK781">
        <v>133.05503477013281</v>
      </c>
      <c r="AL781">
        <v>53.944965229867194</v>
      </c>
      <c r="AT781">
        <v>741</v>
      </c>
      <c r="AU781">
        <v>224.06817645735185</v>
      </c>
      <c r="AV781">
        <v>-37.068176457351854</v>
      </c>
      <c r="BD781" s="152">
        <v>12.59544577454894</v>
      </c>
      <c r="BE781" s="152">
        <v>20.517768628240002</v>
      </c>
    </row>
    <row r="782" spans="1:57" ht="14.25" customHeight="1">
      <c r="A782" s="134" t="s">
        <v>398</v>
      </c>
      <c r="B782" s="135">
        <v>9868</v>
      </c>
      <c r="C782" s="135">
        <v>607100</v>
      </c>
      <c r="D782" s="145">
        <f t="shared" si="77"/>
        <v>297029.70297029702</v>
      </c>
      <c r="E782" s="141">
        <f t="shared" si="78"/>
        <v>61.522091609241997</v>
      </c>
      <c r="F782" s="135">
        <v>12</v>
      </c>
      <c r="G782" s="135">
        <v>1.01</v>
      </c>
      <c r="H782" s="135">
        <v>300000</v>
      </c>
      <c r="I782" s="134" t="s">
        <v>1815</v>
      </c>
      <c r="J782" s="138">
        <f t="shared" si="79"/>
        <v>1.01</v>
      </c>
      <c r="K782" s="140">
        <f t="shared" si="80"/>
        <v>297029.70297029702</v>
      </c>
      <c r="L782" s="134" t="s">
        <v>1733</v>
      </c>
      <c r="M782" s="134" t="s">
        <v>185</v>
      </c>
      <c r="N782" s="137">
        <f t="shared" si="81"/>
        <v>297029.70297029702</v>
      </c>
      <c r="P782">
        <v>741</v>
      </c>
      <c r="Q782">
        <v>192.62572080773725</v>
      </c>
      <c r="R782">
        <v>-5.6257208077372525</v>
      </c>
      <c r="S782" s="70">
        <f t="shared" si="82"/>
        <v>-2.9205449740288693E-2</v>
      </c>
      <c r="T782">
        <f t="shared" si="83"/>
        <v>187</v>
      </c>
      <c r="U782" s="134" t="s">
        <v>2295</v>
      </c>
      <c r="Z782">
        <v>740</v>
      </c>
      <c r="AA782">
        <v>20.870825095117944</v>
      </c>
      <c r="AB782">
        <v>-4.8708250951179437</v>
      </c>
      <c r="AJ782">
        <v>742</v>
      </c>
      <c r="AK782">
        <v>29.79348676460441</v>
      </c>
      <c r="AL782">
        <v>-5.7934867646044097</v>
      </c>
      <c r="AT782">
        <v>742</v>
      </c>
      <c r="AU782">
        <v>27.891852326732113</v>
      </c>
      <c r="AV782">
        <v>-3.8918523267321135</v>
      </c>
      <c r="BD782" s="152">
        <v>50.394107409129766</v>
      </c>
      <c r="BE782" s="152">
        <v>38.509583074200002</v>
      </c>
    </row>
    <row r="783" spans="1:57" ht="14.25" customHeight="1">
      <c r="A783" s="134" t="s">
        <v>398</v>
      </c>
      <c r="B783" s="135">
        <v>12612</v>
      </c>
      <c r="C783" s="135">
        <v>733800</v>
      </c>
      <c r="D783" s="145">
        <f t="shared" si="77"/>
        <v>1517948.717948718</v>
      </c>
      <c r="E783" s="141">
        <f t="shared" si="78"/>
        <v>58.182683158896289</v>
      </c>
      <c r="F783" s="135">
        <v>37</v>
      </c>
      <c r="G783" s="135">
        <v>1.17</v>
      </c>
      <c r="H783" s="135">
        <v>1776000</v>
      </c>
      <c r="I783" s="134" t="s">
        <v>1815</v>
      </c>
      <c r="J783" s="138">
        <f t="shared" si="79"/>
        <v>1.17</v>
      </c>
      <c r="K783" s="140">
        <f t="shared" si="80"/>
        <v>1517948.717948718</v>
      </c>
      <c r="L783" s="134" t="s">
        <v>1526</v>
      </c>
      <c r="M783" s="134" t="s">
        <v>138</v>
      </c>
      <c r="N783" s="137">
        <f t="shared" si="81"/>
        <v>1517948.717948718</v>
      </c>
      <c r="P783">
        <v>742</v>
      </c>
      <c r="Q783">
        <v>26.607744643280796</v>
      </c>
      <c r="R783">
        <v>-2.607744643280796</v>
      </c>
      <c r="S783" s="70">
        <f t="shared" si="82"/>
        <v>-9.800697797734334E-2</v>
      </c>
      <c r="T783">
        <f t="shared" si="83"/>
        <v>24</v>
      </c>
      <c r="U783" s="134" t="s">
        <v>2296</v>
      </c>
      <c r="Z783">
        <v>741</v>
      </c>
      <c r="AA783">
        <v>194.17926797307121</v>
      </c>
      <c r="AB783">
        <v>-7.1792679730712052</v>
      </c>
      <c r="AJ783">
        <v>743</v>
      </c>
      <c r="AK783">
        <v>30.011927585396347</v>
      </c>
      <c r="AL783">
        <v>8.9880724146036535</v>
      </c>
      <c r="AT783">
        <v>743</v>
      </c>
      <c r="AU783">
        <v>40.176889249110495</v>
      </c>
      <c r="AV783">
        <v>-1.176889249110495</v>
      </c>
      <c r="BD783" s="152">
        <v>15.706307259473007</v>
      </c>
      <c r="BE783" s="152">
        <v>22.647743013039999</v>
      </c>
    </row>
    <row r="784" spans="1:57" ht="14.25" customHeight="1">
      <c r="A784" s="134" t="s">
        <v>398</v>
      </c>
      <c r="B784" s="135">
        <v>10344</v>
      </c>
      <c r="C784" s="135">
        <v>4276600</v>
      </c>
      <c r="D784" s="145">
        <f t="shared" si="77"/>
        <v>18790000</v>
      </c>
      <c r="E784" s="141">
        <f t="shared" si="78"/>
        <v>413.43774168600157</v>
      </c>
      <c r="F784" s="135">
        <v>11</v>
      </c>
      <c r="G784" s="135">
        <v>0.1</v>
      </c>
      <c r="H784" s="135">
        <v>1879000</v>
      </c>
      <c r="I784" s="134" t="s">
        <v>1815</v>
      </c>
      <c r="J784" s="138">
        <f t="shared" si="79"/>
        <v>0.1</v>
      </c>
      <c r="K784" s="140">
        <f t="shared" si="80"/>
        <v>18790000</v>
      </c>
      <c r="L784" s="134" t="s">
        <v>1273</v>
      </c>
      <c r="M784" s="134" t="s">
        <v>7</v>
      </c>
      <c r="N784" s="137">
        <f t="shared" si="81"/>
        <v>18790000</v>
      </c>
      <c r="P784">
        <v>743</v>
      </c>
      <c r="Q784">
        <v>33.371726716437486</v>
      </c>
      <c r="R784">
        <v>5.628273283562514</v>
      </c>
      <c r="S784" s="70">
        <f t="shared" si="82"/>
        <v>0.16865394264391681</v>
      </c>
      <c r="T784">
        <f t="shared" si="83"/>
        <v>39</v>
      </c>
      <c r="U784" s="134" t="s">
        <v>2297</v>
      </c>
      <c r="Z784">
        <v>742</v>
      </c>
      <c r="AA784">
        <v>24.393124123656975</v>
      </c>
      <c r="AB784">
        <v>-0.39312412365697469</v>
      </c>
      <c r="AJ784">
        <v>744</v>
      </c>
      <c r="AK784">
        <v>21.654872850408662</v>
      </c>
      <c r="AL784">
        <v>-11.654872850408662</v>
      </c>
      <c r="AT784">
        <v>744</v>
      </c>
      <c r="AU784">
        <v>13.882542076122572</v>
      </c>
      <c r="AV784">
        <v>-3.8825420761225722</v>
      </c>
      <c r="BD784" s="152">
        <v>5.0529674829403772</v>
      </c>
      <c r="BE784" s="152">
        <v>17.709952595759997</v>
      </c>
    </row>
    <row r="785" spans="1:57" ht="14.25" customHeight="1">
      <c r="A785" s="134" t="s">
        <v>398</v>
      </c>
      <c r="B785" s="135">
        <v>48768</v>
      </c>
      <c r="C785" s="135">
        <v>4232300</v>
      </c>
      <c r="D785" s="145">
        <f t="shared" si="77"/>
        <v>7646341.4634146346</v>
      </c>
      <c r="E785" s="141">
        <f t="shared" si="78"/>
        <v>86.784366797900262</v>
      </c>
      <c r="F785" s="135">
        <v>55</v>
      </c>
      <c r="G785" s="135">
        <v>0.41</v>
      </c>
      <c r="H785" s="135">
        <v>3135000</v>
      </c>
      <c r="I785" s="134" t="s">
        <v>1815</v>
      </c>
      <c r="J785" s="138">
        <f t="shared" si="79"/>
        <v>0.41</v>
      </c>
      <c r="K785" s="140">
        <f t="shared" si="80"/>
        <v>7646341.4634146346</v>
      </c>
      <c r="L785" s="134" t="s">
        <v>2311</v>
      </c>
      <c r="M785" s="134" t="s">
        <v>13</v>
      </c>
      <c r="N785" s="137">
        <f t="shared" si="81"/>
        <v>7646341.4634146346</v>
      </c>
      <c r="P785">
        <v>744</v>
      </c>
      <c r="Q785">
        <v>14.307624750602505</v>
      </c>
      <c r="R785">
        <v>-4.3076247506025052</v>
      </c>
      <c r="S785" s="70">
        <f t="shared" si="82"/>
        <v>-0.30107196866629504</v>
      </c>
      <c r="T785">
        <f t="shared" si="83"/>
        <v>10</v>
      </c>
      <c r="U785" s="134" t="s">
        <v>2298</v>
      </c>
      <c r="Z785">
        <v>743</v>
      </c>
      <c r="AA785">
        <v>30.059600251380083</v>
      </c>
      <c r="AB785">
        <v>8.9403997486199174</v>
      </c>
      <c r="AJ785">
        <v>745</v>
      </c>
      <c r="AK785">
        <v>24.025125089970793</v>
      </c>
      <c r="AL785">
        <v>-7.0251250899707927</v>
      </c>
      <c r="AT785">
        <v>745</v>
      </c>
      <c r="AU785">
        <v>18.637431049354305</v>
      </c>
      <c r="AV785">
        <v>-1.6374310493543049</v>
      </c>
      <c r="BD785" s="152">
        <v>29.019644145927501</v>
      </c>
      <c r="BE785" s="152">
        <v>41.396402007799999</v>
      </c>
    </row>
    <row r="786" spans="1:57" ht="14.25" customHeight="1">
      <c r="A786" s="134" t="s">
        <v>398</v>
      </c>
      <c r="B786" s="135">
        <v>27018</v>
      </c>
      <c r="C786" s="135">
        <v>44034600</v>
      </c>
      <c r="D786" s="145">
        <f t="shared" si="77"/>
        <v>294738.02395209583</v>
      </c>
      <c r="E786" s="141">
        <f t="shared" si="78"/>
        <v>1629.8245614035088</v>
      </c>
      <c r="F786" s="135">
        <v>354</v>
      </c>
      <c r="G786" s="135">
        <v>13.36</v>
      </c>
      <c r="H786" s="135">
        <v>3937700</v>
      </c>
      <c r="I786" s="134" t="s">
        <v>1815</v>
      </c>
      <c r="J786" s="138">
        <f t="shared" si="79"/>
        <v>13.36</v>
      </c>
      <c r="K786" s="140">
        <f t="shared" si="80"/>
        <v>294738.02395209583</v>
      </c>
      <c r="L786" s="134" t="s">
        <v>1831</v>
      </c>
      <c r="M786" s="134" t="s">
        <v>37</v>
      </c>
      <c r="N786" s="137">
        <f t="shared" si="81"/>
        <v>294738.02395209583</v>
      </c>
      <c r="P786">
        <v>745</v>
      </c>
      <c r="Q786">
        <v>18.254459596967944</v>
      </c>
      <c r="R786">
        <v>-1.2544595969679442</v>
      </c>
      <c r="S786" s="70">
        <f t="shared" si="82"/>
        <v>-6.8720719466070043E-2</v>
      </c>
      <c r="T786">
        <f t="shared" si="83"/>
        <v>17</v>
      </c>
      <c r="U786" s="134" t="s">
        <v>1417</v>
      </c>
      <c r="Z786">
        <v>744</v>
      </c>
      <c r="AA786">
        <v>18.275746365500083</v>
      </c>
      <c r="AB786">
        <v>-8.2757463655000834</v>
      </c>
      <c r="AJ786">
        <v>746</v>
      </c>
      <c r="AK786">
        <v>42.825429065493978</v>
      </c>
      <c r="AL786">
        <v>-41.825429065493978</v>
      </c>
      <c r="AT786">
        <v>746</v>
      </c>
      <c r="AU786">
        <v>39.817255097793712</v>
      </c>
      <c r="AV786">
        <v>-38.817255097793712</v>
      </c>
      <c r="BD786" s="152">
        <v>10.651285724710295</v>
      </c>
      <c r="BE786" s="152">
        <v>20.137800908359999</v>
      </c>
    </row>
    <row r="787" spans="1:57" ht="14.25" customHeight="1">
      <c r="A787" s="134" t="s">
        <v>398</v>
      </c>
      <c r="B787" s="135">
        <v>22458</v>
      </c>
      <c r="C787" s="135">
        <v>44034600</v>
      </c>
      <c r="D787" s="145">
        <f t="shared" ref="D787:D850" si="84">K787</f>
        <v>294738.02395209583</v>
      </c>
      <c r="E787" s="141">
        <f t="shared" ref="E787:E850" si="85">C787/B787</f>
        <v>1960.753406358536</v>
      </c>
      <c r="F787" s="135">
        <v>354</v>
      </c>
      <c r="G787" s="135">
        <v>13.36</v>
      </c>
      <c r="H787" s="135">
        <v>3937700</v>
      </c>
      <c r="I787" s="134" t="s">
        <v>1815</v>
      </c>
      <c r="J787" s="138">
        <f t="shared" ref="J787:J850" si="86">IF(I787="Acres",1,1/43560)*G787</f>
        <v>13.36</v>
      </c>
      <c r="K787" s="140">
        <f t="shared" ref="K787:K850" si="87">H787/J787</f>
        <v>294738.02395209583</v>
      </c>
      <c r="L787" s="134" t="s">
        <v>1831</v>
      </c>
      <c r="M787" s="134" t="s">
        <v>37</v>
      </c>
      <c r="N787" s="137">
        <f t="shared" si="81"/>
        <v>294738.02395209583</v>
      </c>
      <c r="P787">
        <v>746</v>
      </c>
      <c r="Q787">
        <v>40.626898963387148</v>
      </c>
      <c r="R787">
        <v>-39.626898963387148</v>
      </c>
      <c r="S787" s="70">
        <f t="shared" si="82"/>
        <v>-0.97538576594533599</v>
      </c>
      <c r="T787">
        <f t="shared" si="83"/>
        <v>1</v>
      </c>
      <c r="U787" s="134" t="s">
        <v>2299</v>
      </c>
      <c r="Z787">
        <v>745</v>
      </c>
      <c r="AA787">
        <v>16.547904508053076</v>
      </c>
      <c r="AB787">
        <v>0.452095491946924</v>
      </c>
      <c r="AJ787">
        <v>747</v>
      </c>
      <c r="AK787">
        <v>39.889178032523276</v>
      </c>
      <c r="AL787">
        <v>-14.889178032523276</v>
      </c>
      <c r="AT787">
        <v>747</v>
      </c>
      <c r="AU787">
        <v>35.555836729450988</v>
      </c>
      <c r="AV787">
        <v>-10.555836729450988</v>
      </c>
      <c r="BD787" s="152">
        <v>8.4462610934352984</v>
      </c>
      <c r="BE787" s="152">
        <v>16.168515100640001</v>
      </c>
    </row>
    <row r="788" spans="1:57" ht="14.25" customHeight="1">
      <c r="A788" s="134" t="s">
        <v>398</v>
      </c>
      <c r="B788" s="135">
        <v>35323</v>
      </c>
      <c r="C788" s="135">
        <v>26154400</v>
      </c>
      <c r="D788" s="145">
        <f t="shared" si="84"/>
        <v>455758.11471765232</v>
      </c>
      <c r="E788" s="141">
        <f t="shared" si="85"/>
        <v>740.43541035585883</v>
      </c>
      <c r="F788" s="135">
        <v>24</v>
      </c>
      <c r="G788" s="135">
        <v>22.49</v>
      </c>
      <c r="H788" s="135">
        <v>10250000</v>
      </c>
      <c r="I788" s="134" t="s">
        <v>1815</v>
      </c>
      <c r="J788" s="138">
        <f t="shared" si="86"/>
        <v>22.49</v>
      </c>
      <c r="K788" s="140">
        <f t="shared" si="87"/>
        <v>455758.11471765232</v>
      </c>
      <c r="L788" s="134" t="s">
        <v>1659</v>
      </c>
      <c r="M788" s="134" t="s">
        <v>81</v>
      </c>
      <c r="N788" s="137">
        <f t="shared" ref="N788:N851" si="88">H788/(G788*IF(I788="Acres",1,1/43560))</f>
        <v>455758.11471765232</v>
      </c>
      <c r="P788">
        <v>747</v>
      </c>
      <c r="Q788">
        <v>36.617603182112958</v>
      </c>
      <c r="R788">
        <v>-11.617603182112958</v>
      </c>
      <c r="S788" s="70">
        <f t="shared" si="82"/>
        <v>-0.31726825822908988</v>
      </c>
      <c r="T788">
        <f t="shared" si="83"/>
        <v>25</v>
      </c>
      <c r="U788" s="134" t="s">
        <v>1207</v>
      </c>
      <c r="Z788">
        <v>746</v>
      </c>
      <c r="AA788">
        <v>44.700210544270803</v>
      </c>
      <c r="AB788">
        <v>-43.700210544270803</v>
      </c>
      <c r="AJ788">
        <v>748</v>
      </c>
      <c r="AK788">
        <v>213.44930018512221</v>
      </c>
      <c r="AL788">
        <v>-29.449300185122212</v>
      </c>
      <c r="AT788">
        <v>748</v>
      </c>
      <c r="AU788">
        <v>211.94242954720056</v>
      </c>
      <c r="AV788">
        <v>-27.942429547200561</v>
      </c>
      <c r="BD788" s="152">
        <v>18.036629051910346</v>
      </c>
      <c r="BE788" s="152">
        <v>24.185120477919998</v>
      </c>
    </row>
    <row r="789" spans="1:57" ht="14.25" customHeight="1">
      <c r="A789" s="134" t="s">
        <v>398</v>
      </c>
      <c r="B789" s="135">
        <v>37671</v>
      </c>
      <c r="C789" s="135">
        <v>13485400</v>
      </c>
      <c r="D789" s="145">
        <f t="shared" si="84"/>
        <v>8775238.0952380951</v>
      </c>
      <c r="E789" s="141">
        <f t="shared" si="85"/>
        <v>357.97828568394789</v>
      </c>
      <c r="F789" s="135">
        <v>56</v>
      </c>
      <c r="G789" s="135">
        <v>0.42</v>
      </c>
      <c r="H789" s="135">
        <v>3685600</v>
      </c>
      <c r="I789" s="134" t="s">
        <v>1815</v>
      </c>
      <c r="J789" s="138">
        <f t="shared" si="86"/>
        <v>0.42</v>
      </c>
      <c r="K789" s="140">
        <f t="shared" si="87"/>
        <v>8775238.0952380951</v>
      </c>
      <c r="L789" s="134" t="s">
        <v>1155</v>
      </c>
      <c r="M789" s="134" t="s">
        <v>24</v>
      </c>
      <c r="N789" s="137">
        <f t="shared" si="88"/>
        <v>8775238.0952380951</v>
      </c>
      <c r="P789">
        <v>748</v>
      </c>
      <c r="Q789">
        <v>232.81410164899484</v>
      </c>
      <c r="R789">
        <v>-48.814101648994836</v>
      </c>
      <c r="S789" s="70">
        <f t="shared" si="82"/>
        <v>-0.20966986665863582</v>
      </c>
      <c r="T789">
        <f t="shared" si="83"/>
        <v>184</v>
      </c>
      <c r="U789" s="134" t="s">
        <v>1499</v>
      </c>
      <c r="Z789">
        <v>747</v>
      </c>
      <c r="AA789">
        <v>31.008783818025606</v>
      </c>
      <c r="AB789">
        <v>-6.0087838180256057</v>
      </c>
      <c r="AJ789">
        <v>749</v>
      </c>
      <c r="AK789">
        <v>29.325278338643393</v>
      </c>
      <c r="AL789">
        <v>-0.32527833864339328</v>
      </c>
      <c r="AT789">
        <v>749</v>
      </c>
      <c r="AU789">
        <v>31.883955622855872</v>
      </c>
      <c r="AV789">
        <v>-2.883955622855872</v>
      </c>
      <c r="BD789" s="152">
        <v>15.39306435656715</v>
      </c>
      <c r="BE789" s="152">
        <v>21.217627672799999</v>
      </c>
    </row>
    <row r="790" spans="1:57" ht="14.25" customHeight="1">
      <c r="A790" s="134" t="s">
        <v>398</v>
      </c>
      <c r="B790" s="135">
        <v>46749</v>
      </c>
      <c r="C790" s="135">
        <v>4282200</v>
      </c>
      <c r="D790" s="145">
        <f t="shared" si="84"/>
        <v>872340.42553191492</v>
      </c>
      <c r="E790" s="141">
        <f t="shared" si="85"/>
        <v>91.599820317012131</v>
      </c>
      <c r="F790" s="135">
        <v>41</v>
      </c>
      <c r="G790" s="135">
        <v>1.88</v>
      </c>
      <c r="H790" s="135">
        <v>1640000</v>
      </c>
      <c r="I790" s="134" t="s">
        <v>1815</v>
      </c>
      <c r="J790" s="138">
        <f t="shared" si="86"/>
        <v>1.88</v>
      </c>
      <c r="K790" s="140">
        <f t="shared" si="87"/>
        <v>872340.42553191492</v>
      </c>
      <c r="L790" s="134" t="s">
        <v>1124</v>
      </c>
      <c r="M790" s="134" t="s">
        <v>26</v>
      </c>
      <c r="N790" s="137">
        <f t="shared" si="88"/>
        <v>872340.42553191492</v>
      </c>
      <c r="P790">
        <v>749</v>
      </c>
      <c r="Q790">
        <v>28.492271467916609</v>
      </c>
      <c r="R790">
        <v>0.50772853208339086</v>
      </c>
      <c r="S790" s="70">
        <f t="shared" si="82"/>
        <v>1.7819868544180925E-2</v>
      </c>
      <c r="T790">
        <f t="shared" si="83"/>
        <v>29</v>
      </c>
      <c r="U790" s="134" t="s">
        <v>2300</v>
      </c>
      <c r="Z790">
        <v>748</v>
      </c>
      <c r="AA790">
        <v>237.32264297624025</v>
      </c>
      <c r="AB790">
        <v>-53.322642976240246</v>
      </c>
      <c r="AJ790">
        <v>750</v>
      </c>
      <c r="AK790">
        <v>21.863576967948248</v>
      </c>
      <c r="AL790">
        <v>-12.863576967948248</v>
      </c>
      <c r="AT790">
        <v>750</v>
      </c>
      <c r="AU790">
        <v>14.828429159037951</v>
      </c>
      <c r="AV790">
        <v>-5.8284291590379507</v>
      </c>
      <c r="BD790" s="152">
        <v>4.1409684738243095</v>
      </c>
      <c r="BE790" s="152">
        <v>16.297860196679999</v>
      </c>
    </row>
    <row r="791" spans="1:57" ht="14.25" customHeight="1">
      <c r="A791" s="134" t="s">
        <v>398</v>
      </c>
      <c r="B791" s="135">
        <v>33739</v>
      </c>
      <c r="C791" s="135">
        <v>6347300</v>
      </c>
      <c r="D791" s="145">
        <f t="shared" si="84"/>
        <v>8675238.0952380951</v>
      </c>
      <c r="E791" s="141">
        <f t="shared" si="85"/>
        <v>188.12946441803254</v>
      </c>
      <c r="F791" s="135">
        <v>26</v>
      </c>
      <c r="G791" s="135">
        <v>0.42</v>
      </c>
      <c r="H791" s="135">
        <v>3643600</v>
      </c>
      <c r="I791" s="134" t="s">
        <v>1815</v>
      </c>
      <c r="J791" s="138">
        <f t="shared" si="86"/>
        <v>0.42</v>
      </c>
      <c r="K791" s="140">
        <f t="shared" si="87"/>
        <v>8675238.0952380951</v>
      </c>
      <c r="L791" s="134" t="s">
        <v>2312</v>
      </c>
      <c r="M791" s="134" t="s">
        <v>24</v>
      </c>
      <c r="N791" s="137">
        <f t="shared" si="88"/>
        <v>8675238.0952380951</v>
      </c>
      <c r="P791">
        <v>750</v>
      </c>
      <c r="Q791">
        <v>14.939975431333647</v>
      </c>
      <c r="R791">
        <v>-5.9399754313336466</v>
      </c>
      <c r="S791" s="70">
        <f t="shared" si="82"/>
        <v>-0.39758937078810197</v>
      </c>
      <c r="T791">
        <f t="shared" si="83"/>
        <v>9</v>
      </c>
      <c r="U791" s="134" t="s">
        <v>2301</v>
      </c>
      <c r="Z791">
        <v>749</v>
      </c>
      <c r="AA791">
        <v>31.676708697087491</v>
      </c>
      <c r="AB791">
        <v>-2.6767086970874914</v>
      </c>
      <c r="AJ791">
        <v>751</v>
      </c>
      <c r="AK791">
        <v>25.894572114422729</v>
      </c>
      <c r="AL791">
        <v>-16.894572114422729</v>
      </c>
      <c r="AT791">
        <v>751</v>
      </c>
      <c r="AU791">
        <v>16.188141840728807</v>
      </c>
      <c r="AV791">
        <v>-7.1881418407288074</v>
      </c>
      <c r="BD791" s="152">
        <v>14.000417221025046</v>
      </c>
      <c r="BE791" s="152">
        <v>22.653476190319996</v>
      </c>
    </row>
    <row r="792" spans="1:57" ht="14.25" customHeight="1">
      <c r="A792" s="134" t="s">
        <v>398</v>
      </c>
      <c r="B792" s="135">
        <v>11168</v>
      </c>
      <c r="C792" s="135">
        <v>1831400</v>
      </c>
      <c r="D792" s="145">
        <f t="shared" si="84"/>
        <v>5499999.9999999991</v>
      </c>
      <c r="E792" s="141">
        <f t="shared" si="85"/>
        <v>163.98638968481376</v>
      </c>
      <c r="F792" s="135">
        <v>14</v>
      </c>
      <c r="G792" s="135">
        <v>0.14000000000000001</v>
      </c>
      <c r="H792" s="135">
        <v>770000</v>
      </c>
      <c r="I792" s="134" t="s">
        <v>1815</v>
      </c>
      <c r="J792" s="138">
        <f t="shared" si="86"/>
        <v>0.14000000000000001</v>
      </c>
      <c r="K792" s="140">
        <f t="shared" si="87"/>
        <v>5499999.9999999991</v>
      </c>
      <c r="L792" s="134" t="s">
        <v>2313</v>
      </c>
      <c r="M792" s="134" t="s">
        <v>44</v>
      </c>
      <c r="N792" s="137">
        <f t="shared" si="88"/>
        <v>5499999.9999999991</v>
      </c>
      <c r="P792">
        <v>751</v>
      </c>
      <c r="Q792">
        <v>18.018084135664484</v>
      </c>
      <c r="R792">
        <v>-9.0180841356644841</v>
      </c>
      <c r="S792" s="70">
        <f t="shared" si="82"/>
        <v>-0.50050183292319883</v>
      </c>
      <c r="T792">
        <f t="shared" si="83"/>
        <v>9</v>
      </c>
      <c r="U792" s="134" t="s">
        <v>2302</v>
      </c>
      <c r="Z792">
        <v>750</v>
      </c>
      <c r="AA792">
        <v>12.807130662253165</v>
      </c>
      <c r="AB792">
        <v>-3.8071306622531651</v>
      </c>
      <c r="AJ792">
        <v>752</v>
      </c>
      <c r="AK792">
        <v>25.200726173961513</v>
      </c>
      <c r="AL792">
        <v>-14.200726173961513</v>
      </c>
      <c r="AT792">
        <v>752</v>
      </c>
      <c r="AU792">
        <v>19.855096452100405</v>
      </c>
      <c r="AV792">
        <v>-8.8550964521004047</v>
      </c>
      <c r="BD792" s="152">
        <v>7.2076678445682054</v>
      </c>
      <c r="BE792" s="152">
        <v>16.363283197239998</v>
      </c>
    </row>
    <row r="793" spans="1:57" ht="14.25" customHeight="1">
      <c r="A793" s="134" t="s">
        <v>398</v>
      </c>
      <c r="B793" s="135">
        <v>6843</v>
      </c>
      <c r="C793" s="135">
        <v>1344400</v>
      </c>
      <c r="D793" s="145">
        <f t="shared" si="84"/>
        <v>14709166.666666668</v>
      </c>
      <c r="E793" s="141">
        <f t="shared" si="85"/>
        <v>196.4635393833114</v>
      </c>
      <c r="F793" s="135">
        <v>10</v>
      </c>
      <c r="G793" s="135">
        <v>0.12</v>
      </c>
      <c r="H793" s="135">
        <v>1765100</v>
      </c>
      <c r="I793" s="134" t="s">
        <v>1815</v>
      </c>
      <c r="J793" s="138">
        <f t="shared" si="86"/>
        <v>0.12</v>
      </c>
      <c r="K793" s="140">
        <f t="shared" si="87"/>
        <v>14709166.666666668</v>
      </c>
      <c r="L793" s="134" t="s">
        <v>2314</v>
      </c>
      <c r="M793" s="134" t="s">
        <v>24</v>
      </c>
      <c r="N793" s="137">
        <f t="shared" si="88"/>
        <v>14709166.666666668</v>
      </c>
      <c r="P793">
        <v>752</v>
      </c>
      <c r="Q793">
        <v>19.595769252200842</v>
      </c>
      <c r="R793">
        <v>-8.5957692522008422</v>
      </c>
      <c r="S793" s="70">
        <f t="shared" si="82"/>
        <v>-0.43865434122906061</v>
      </c>
      <c r="T793">
        <f t="shared" si="83"/>
        <v>11</v>
      </c>
      <c r="U793" s="134" t="s">
        <v>2303</v>
      </c>
      <c r="Z793">
        <v>751</v>
      </c>
      <c r="AA793">
        <v>17.326255176496755</v>
      </c>
      <c r="AB793">
        <v>-8.3262551764967547</v>
      </c>
      <c r="AJ793">
        <v>753</v>
      </c>
      <c r="AK793">
        <v>29.587745991532934</v>
      </c>
      <c r="AL793">
        <v>-14.587745991532934</v>
      </c>
      <c r="AT793">
        <v>753</v>
      </c>
      <c r="AU793">
        <v>21.338792596916456</v>
      </c>
      <c r="AV793">
        <v>-6.3387925969164556</v>
      </c>
      <c r="BD793" s="152">
        <v>12.837823889584293</v>
      </c>
      <c r="BE793" s="152">
        <v>20.199626901119998</v>
      </c>
    </row>
    <row r="794" spans="1:57" ht="14.25" customHeight="1">
      <c r="A794" s="134" t="s">
        <v>398</v>
      </c>
      <c r="B794" s="135">
        <v>38736</v>
      </c>
      <c r="C794" s="135">
        <v>4544700</v>
      </c>
      <c r="D794" s="145">
        <f t="shared" si="84"/>
        <v>5923076.923076923</v>
      </c>
      <c r="E794" s="141">
        <f t="shared" si="85"/>
        <v>117.32496902106567</v>
      </c>
      <c r="F794" s="135">
        <v>43</v>
      </c>
      <c r="G794" s="135">
        <v>0.39</v>
      </c>
      <c r="H794" s="135">
        <v>2310000</v>
      </c>
      <c r="I794" s="134" t="s">
        <v>1815</v>
      </c>
      <c r="J794" s="138">
        <f t="shared" si="86"/>
        <v>0.39</v>
      </c>
      <c r="K794" s="140">
        <f t="shared" si="87"/>
        <v>5923076.923076923</v>
      </c>
      <c r="L794" s="134" t="s">
        <v>1292</v>
      </c>
      <c r="M794" s="134" t="s">
        <v>44</v>
      </c>
      <c r="N794" s="137">
        <f t="shared" si="88"/>
        <v>5923076.923076923</v>
      </c>
      <c r="P794">
        <v>753</v>
      </c>
      <c r="Q794">
        <v>22.947844228236381</v>
      </c>
      <c r="R794">
        <v>-7.9478442282363808</v>
      </c>
      <c r="S794" s="70">
        <f t="shared" si="82"/>
        <v>-0.34634382860490592</v>
      </c>
      <c r="T794">
        <f t="shared" si="83"/>
        <v>15</v>
      </c>
      <c r="U794" s="134" t="s">
        <v>2304</v>
      </c>
      <c r="Z794">
        <v>752</v>
      </c>
      <c r="AA794">
        <v>15.403736145347255</v>
      </c>
      <c r="AB794">
        <v>-4.4037361453472545</v>
      </c>
      <c r="AJ794">
        <v>754</v>
      </c>
      <c r="AK794">
        <v>88.511310730310129</v>
      </c>
      <c r="AL794">
        <v>57.488689269689871</v>
      </c>
      <c r="AT794">
        <v>754</v>
      </c>
      <c r="AU794">
        <v>97.255262908785383</v>
      </c>
      <c r="AV794">
        <v>48.744737091214617</v>
      </c>
      <c r="BD794" s="152">
        <v>10.414042739230778</v>
      </c>
      <c r="BE794" s="152">
        <v>21.23465921068</v>
      </c>
    </row>
    <row r="795" spans="1:57" ht="14.25" customHeight="1">
      <c r="A795" s="134" t="s">
        <v>398</v>
      </c>
      <c r="B795" s="135">
        <v>10752</v>
      </c>
      <c r="C795" s="135">
        <v>773200</v>
      </c>
      <c r="D795" s="145">
        <f t="shared" si="84"/>
        <v>327272.72727272724</v>
      </c>
      <c r="E795" s="141">
        <f t="shared" si="85"/>
        <v>71.91220238095238</v>
      </c>
      <c r="F795" s="135">
        <v>12</v>
      </c>
      <c r="G795" s="135">
        <v>0.55000000000000004</v>
      </c>
      <c r="H795" s="135">
        <v>180000</v>
      </c>
      <c r="I795" s="134" t="s">
        <v>1815</v>
      </c>
      <c r="J795" s="138">
        <f t="shared" si="86"/>
        <v>0.55000000000000004</v>
      </c>
      <c r="K795" s="140">
        <f t="shared" si="87"/>
        <v>327272.72727272724</v>
      </c>
      <c r="L795" s="134" t="s">
        <v>2315</v>
      </c>
      <c r="M795" s="134" t="s">
        <v>11</v>
      </c>
      <c r="N795" s="137">
        <f t="shared" si="88"/>
        <v>327272.72727272724</v>
      </c>
      <c r="P795">
        <v>754</v>
      </c>
      <c r="Q795">
        <v>98.218440369047627</v>
      </c>
      <c r="R795">
        <v>47.781559630952373</v>
      </c>
      <c r="S795" s="70">
        <f t="shared" si="82"/>
        <v>0.48648257344972218</v>
      </c>
      <c r="T795">
        <f t="shared" si="83"/>
        <v>146</v>
      </c>
      <c r="U795" s="134" t="s">
        <v>2305</v>
      </c>
      <c r="Z795">
        <v>753</v>
      </c>
      <c r="AA795">
        <v>24.552329393921621</v>
      </c>
      <c r="AB795">
        <v>-9.5523293939216209</v>
      </c>
      <c r="AJ795">
        <v>755</v>
      </c>
      <c r="AK795">
        <v>44.848546667363493</v>
      </c>
      <c r="AL795">
        <v>28.151453332636507</v>
      </c>
      <c r="AT795">
        <v>755</v>
      </c>
      <c r="AU795">
        <v>68.416380952850616</v>
      </c>
      <c r="AV795">
        <v>4.5836190471493836</v>
      </c>
      <c r="BD795" s="152">
        <v>67.516683400101712</v>
      </c>
      <c r="BE795" s="152">
        <v>54.786225053599999</v>
      </c>
    </row>
    <row r="796" spans="1:57" ht="14.25" customHeight="1">
      <c r="A796" s="134" t="s">
        <v>398</v>
      </c>
      <c r="B796" s="135">
        <v>31680</v>
      </c>
      <c r="C796" s="135">
        <v>4624100</v>
      </c>
      <c r="D796" s="145">
        <f t="shared" si="84"/>
        <v>3467796.6101694917</v>
      </c>
      <c r="E796" s="141">
        <f t="shared" si="85"/>
        <v>145.96275252525251</v>
      </c>
      <c r="F796" s="135">
        <v>32</v>
      </c>
      <c r="G796" s="135">
        <v>0.59</v>
      </c>
      <c r="H796" s="135">
        <v>2046000</v>
      </c>
      <c r="I796" s="134" t="s">
        <v>1815</v>
      </c>
      <c r="J796" s="138">
        <f t="shared" si="86"/>
        <v>0.59</v>
      </c>
      <c r="K796" s="140">
        <f t="shared" si="87"/>
        <v>3467796.6101694917</v>
      </c>
      <c r="L796" s="134" t="s">
        <v>1290</v>
      </c>
      <c r="M796" s="134" t="s">
        <v>44</v>
      </c>
      <c r="N796" s="137">
        <f t="shared" si="88"/>
        <v>3467796.6101694917</v>
      </c>
      <c r="P796">
        <v>755</v>
      </c>
      <c r="Q796">
        <v>57.253756473488963</v>
      </c>
      <c r="R796">
        <v>15.746243526511037</v>
      </c>
      <c r="S796" s="70">
        <f t="shared" si="82"/>
        <v>0.27502550917863788</v>
      </c>
      <c r="T796">
        <f t="shared" si="83"/>
        <v>73</v>
      </c>
      <c r="U796" s="134" t="s">
        <v>1167</v>
      </c>
      <c r="Z796">
        <v>754</v>
      </c>
      <c r="AA796">
        <v>97.775153516201485</v>
      </c>
      <c r="AB796">
        <v>48.224846483798515</v>
      </c>
      <c r="AJ796">
        <v>756</v>
      </c>
      <c r="AK796">
        <v>26.423317434517941</v>
      </c>
      <c r="AL796">
        <v>-9.4233174345179407</v>
      </c>
      <c r="AT796">
        <v>756</v>
      </c>
      <c r="AU796">
        <v>26.018963059258173</v>
      </c>
      <c r="AV796">
        <v>-9.0189630592581729</v>
      </c>
      <c r="BD796" s="152">
        <v>5.3775076708690683</v>
      </c>
      <c r="BE796" s="152">
        <v>17.163214619319998</v>
      </c>
    </row>
    <row r="797" spans="1:57" ht="14.25" customHeight="1">
      <c r="A797" s="134" t="s">
        <v>398</v>
      </c>
      <c r="B797" s="135">
        <v>7398</v>
      </c>
      <c r="C797" s="135">
        <v>854900</v>
      </c>
      <c r="D797" s="145">
        <f t="shared" si="84"/>
        <v>1703225.8064516129</v>
      </c>
      <c r="E797" s="141">
        <f t="shared" si="85"/>
        <v>115.55825898891592</v>
      </c>
      <c r="F797" s="135">
        <v>10</v>
      </c>
      <c r="G797" s="135">
        <v>0.31</v>
      </c>
      <c r="H797" s="135">
        <v>528000</v>
      </c>
      <c r="I797" s="134" t="s">
        <v>1815</v>
      </c>
      <c r="J797" s="138">
        <f t="shared" si="86"/>
        <v>0.31</v>
      </c>
      <c r="K797" s="140">
        <f t="shared" si="87"/>
        <v>1703225.8064516129</v>
      </c>
      <c r="L797" s="134" t="s">
        <v>1524</v>
      </c>
      <c r="M797" s="134" t="s">
        <v>138</v>
      </c>
      <c r="N797" s="137">
        <f t="shared" si="88"/>
        <v>1703225.8064516129</v>
      </c>
      <c r="P797">
        <v>756</v>
      </c>
      <c r="Q797">
        <v>23.636580897972085</v>
      </c>
      <c r="R797">
        <v>-6.6365808979720846</v>
      </c>
      <c r="S797" s="70">
        <f t="shared" si="82"/>
        <v>-0.2807758417606615</v>
      </c>
      <c r="T797">
        <f t="shared" si="83"/>
        <v>17</v>
      </c>
      <c r="U797" s="134" t="s">
        <v>2306</v>
      </c>
      <c r="Z797">
        <v>755</v>
      </c>
      <c r="AA797">
        <v>60.726615305287595</v>
      </c>
      <c r="AB797">
        <v>12.273384694712405</v>
      </c>
      <c r="AJ797">
        <v>757</v>
      </c>
      <c r="AK797">
        <v>23.793137551610364</v>
      </c>
      <c r="AL797">
        <v>-14.793137551610364</v>
      </c>
      <c r="AT797">
        <v>757</v>
      </c>
      <c r="AU797">
        <v>16.569945220551421</v>
      </c>
      <c r="AV797">
        <v>-7.5699452205514213</v>
      </c>
      <c r="BD797" s="152">
        <v>6.8841546825506805</v>
      </c>
      <c r="BE797" s="152">
        <v>19.813905124159998</v>
      </c>
    </row>
    <row r="798" spans="1:57" ht="14.25" customHeight="1">
      <c r="A798" s="134" t="s">
        <v>398</v>
      </c>
      <c r="B798" s="135">
        <v>45672</v>
      </c>
      <c r="C798" s="135">
        <v>11354700</v>
      </c>
      <c r="D798" s="145">
        <f t="shared" si="84"/>
        <v>4448888.888888889</v>
      </c>
      <c r="E798" s="141">
        <f t="shared" si="85"/>
        <v>248.61403047819232</v>
      </c>
      <c r="F798" s="135">
        <v>44</v>
      </c>
      <c r="G798" s="135">
        <v>0.9</v>
      </c>
      <c r="H798" s="135">
        <v>4004000</v>
      </c>
      <c r="I798" s="134" t="s">
        <v>1815</v>
      </c>
      <c r="J798" s="138">
        <f t="shared" si="86"/>
        <v>0.9</v>
      </c>
      <c r="K798" s="140">
        <f t="shared" si="87"/>
        <v>4448888.888888889</v>
      </c>
      <c r="L798" s="134" t="s">
        <v>2316</v>
      </c>
      <c r="M798" s="134" t="s">
        <v>66</v>
      </c>
      <c r="N798" s="137">
        <f t="shared" si="88"/>
        <v>4448888.888888889</v>
      </c>
      <c r="P798">
        <v>757</v>
      </c>
      <c r="Q798">
        <v>17.002629261840909</v>
      </c>
      <c r="R798">
        <v>-8.0026292618409087</v>
      </c>
      <c r="S798" s="70">
        <f t="shared" si="82"/>
        <v>-0.47067010275882754</v>
      </c>
      <c r="T798">
        <f t="shared" si="83"/>
        <v>9</v>
      </c>
      <c r="U798" s="134" t="s">
        <v>2307</v>
      </c>
      <c r="Z798">
        <v>756</v>
      </c>
      <c r="AA798">
        <v>23.247942913212995</v>
      </c>
      <c r="AB798">
        <v>-6.2479429132129951</v>
      </c>
      <c r="AJ798">
        <v>758</v>
      </c>
      <c r="AK798">
        <v>22.744960279748273</v>
      </c>
      <c r="AL798">
        <v>-10.744960279748273</v>
      </c>
      <c r="AT798">
        <v>758</v>
      </c>
      <c r="AU798">
        <v>15.774316241953329</v>
      </c>
      <c r="AV798">
        <v>-3.7743162419533292</v>
      </c>
      <c r="BD798" s="152">
        <v>4.5148059054890037</v>
      </c>
      <c r="BE798" s="152">
        <v>16.875756285959998</v>
      </c>
    </row>
    <row r="799" spans="1:57" ht="14.25" customHeight="1">
      <c r="A799" s="134" t="s">
        <v>398</v>
      </c>
      <c r="B799" s="135">
        <v>11475</v>
      </c>
      <c r="C799" s="135">
        <v>937400</v>
      </c>
      <c r="D799" s="145">
        <f t="shared" si="84"/>
        <v>1778947.3684210528</v>
      </c>
      <c r="E799" s="141">
        <f t="shared" si="85"/>
        <v>81.690631808278866</v>
      </c>
      <c r="F799" s="135">
        <v>12</v>
      </c>
      <c r="G799" s="135">
        <v>0.56999999999999995</v>
      </c>
      <c r="H799" s="135">
        <v>1014000</v>
      </c>
      <c r="I799" s="134" t="s">
        <v>1815</v>
      </c>
      <c r="J799" s="138">
        <f t="shared" si="86"/>
        <v>0.56999999999999995</v>
      </c>
      <c r="K799" s="140">
        <f t="shared" si="87"/>
        <v>1778947.3684210528</v>
      </c>
      <c r="L799" s="134" t="s">
        <v>2317</v>
      </c>
      <c r="M799" s="134" t="s">
        <v>28</v>
      </c>
      <c r="N799" s="137">
        <f t="shared" si="88"/>
        <v>1778947.3684210528</v>
      </c>
      <c r="P799">
        <v>758</v>
      </c>
      <c r="Q799">
        <v>15.963405766920909</v>
      </c>
      <c r="R799">
        <v>-3.9634057669209088</v>
      </c>
      <c r="S799" s="70">
        <f t="shared" si="82"/>
        <v>-0.24828071307526425</v>
      </c>
      <c r="T799">
        <f t="shared" si="83"/>
        <v>12</v>
      </c>
      <c r="U799" s="134" t="s">
        <v>1490</v>
      </c>
      <c r="Z799">
        <v>757</v>
      </c>
      <c r="AA799">
        <v>17.443304454924885</v>
      </c>
      <c r="AB799">
        <v>-8.4433044549248848</v>
      </c>
      <c r="AJ799">
        <v>759</v>
      </c>
      <c r="AK799">
        <v>50.550021424002679</v>
      </c>
      <c r="AL799">
        <v>87.449978575997321</v>
      </c>
      <c r="AT799">
        <v>759</v>
      </c>
      <c r="AU799">
        <v>113.41580940699761</v>
      </c>
      <c r="AV799">
        <v>24.58419059300239</v>
      </c>
      <c r="BD799" s="152">
        <v>72.11365137848405</v>
      </c>
      <c r="BE799" s="152">
        <v>126.95022352571999</v>
      </c>
    </row>
    <row r="800" spans="1:57" ht="14.25" customHeight="1">
      <c r="A800" s="134" t="s">
        <v>398</v>
      </c>
      <c r="B800" s="135">
        <v>12800</v>
      </c>
      <c r="C800" s="135">
        <v>1608900</v>
      </c>
      <c r="D800" s="145">
        <f t="shared" si="84"/>
        <v>11555294.117647057</v>
      </c>
      <c r="E800" s="141">
        <f t="shared" si="85"/>
        <v>125.6953125</v>
      </c>
      <c r="F800" s="135">
        <v>10</v>
      </c>
      <c r="G800" s="135">
        <v>0.17</v>
      </c>
      <c r="H800" s="135">
        <v>1964400</v>
      </c>
      <c r="I800" s="134" t="s">
        <v>1815</v>
      </c>
      <c r="J800" s="138">
        <f t="shared" si="86"/>
        <v>0.17</v>
      </c>
      <c r="K800" s="140">
        <f t="shared" si="87"/>
        <v>11555294.117647057</v>
      </c>
      <c r="L800" s="134" t="s">
        <v>1156</v>
      </c>
      <c r="M800" s="134" t="s">
        <v>7</v>
      </c>
      <c r="N800" s="137">
        <f t="shared" si="88"/>
        <v>11555294.117647057</v>
      </c>
      <c r="P800">
        <v>759</v>
      </c>
      <c r="Q800">
        <v>84.879379438798367</v>
      </c>
      <c r="R800">
        <v>53.120620561201633</v>
      </c>
      <c r="S800" s="70">
        <f t="shared" si="82"/>
        <v>0.62583658024389599</v>
      </c>
      <c r="T800">
        <f t="shared" si="83"/>
        <v>138</v>
      </c>
      <c r="U800" s="134" t="s">
        <v>1396</v>
      </c>
      <c r="Z800">
        <v>758</v>
      </c>
      <c r="AA800">
        <v>18.842086910202212</v>
      </c>
      <c r="AB800">
        <v>-6.8420869102022124</v>
      </c>
      <c r="AJ800">
        <v>760</v>
      </c>
      <c r="AK800">
        <v>47.909258167994707</v>
      </c>
      <c r="AL800">
        <v>-10.909258167994707</v>
      </c>
      <c r="AT800">
        <v>760</v>
      </c>
      <c r="AU800">
        <v>45.96223680659466</v>
      </c>
      <c r="AV800">
        <v>-8.9622368065946603</v>
      </c>
      <c r="BD800" s="152">
        <v>9.8840973690687388</v>
      </c>
      <c r="BE800" s="152">
        <v>19.259814423719998</v>
      </c>
    </row>
    <row r="801" spans="1:57" ht="14.25" customHeight="1">
      <c r="A801" s="134" t="s">
        <v>398</v>
      </c>
      <c r="B801" s="135">
        <v>14899</v>
      </c>
      <c r="C801" s="135">
        <v>400400</v>
      </c>
      <c r="D801" s="145">
        <f t="shared" si="84"/>
        <v>2535000</v>
      </c>
      <c r="E801" s="141">
        <f t="shared" si="85"/>
        <v>26.874286864890262</v>
      </c>
      <c r="F801" s="135">
        <v>17</v>
      </c>
      <c r="G801" s="135">
        <v>0.6</v>
      </c>
      <c r="H801" s="135">
        <v>1521000</v>
      </c>
      <c r="I801" s="134" t="s">
        <v>1815</v>
      </c>
      <c r="J801" s="138">
        <f t="shared" si="86"/>
        <v>0.6</v>
      </c>
      <c r="K801" s="140">
        <f t="shared" si="87"/>
        <v>2535000</v>
      </c>
      <c r="L801" s="134" t="s">
        <v>2318</v>
      </c>
      <c r="M801" s="134" t="s">
        <v>28</v>
      </c>
      <c r="N801" s="137">
        <f t="shared" si="88"/>
        <v>2535000</v>
      </c>
      <c r="P801">
        <v>760</v>
      </c>
      <c r="Q801">
        <v>46.902339726372489</v>
      </c>
      <c r="R801">
        <v>-9.9023397263724888</v>
      </c>
      <c r="S801" s="70">
        <f t="shared" si="82"/>
        <v>-0.21112677499976723</v>
      </c>
      <c r="T801">
        <f t="shared" si="83"/>
        <v>37</v>
      </c>
      <c r="U801" s="134" t="s">
        <v>1209</v>
      </c>
      <c r="Z801">
        <v>759</v>
      </c>
      <c r="AA801">
        <v>86.785280141796079</v>
      </c>
      <c r="AB801">
        <v>51.214719858203921</v>
      </c>
      <c r="AJ801">
        <v>761</v>
      </c>
      <c r="AK801">
        <v>85.37270560366008</v>
      </c>
      <c r="AL801">
        <v>22.62729439633992</v>
      </c>
      <c r="AT801">
        <v>761</v>
      </c>
      <c r="AU801">
        <v>186.03317008418423</v>
      </c>
      <c r="AV801">
        <v>-78.033170084184235</v>
      </c>
      <c r="BD801" s="152">
        <v>26.538349544548648</v>
      </c>
      <c r="BE801" s="152">
        <v>42.239479998999997</v>
      </c>
    </row>
    <row r="802" spans="1:57" ht="14.25" customHeight="1">
      <c r="A802" s="134" t="s">
        <v>398</v>
      </c>
      <c r="B802" s="135">
        <v>56086</v>
      </c>
      <c r="C802" s="135">
        <v>6215900</v>
      </c>
      <c r="D802" s="145">
        <f t="shared" si="84"/>
        <v>402094.24083769636</v>
      </c>
      <c r="E802" s="141">
        <f t="shared" si="85"/>
        <v>110.82801412117107</v>
      </c>
      <c r="F802" s="135">
        <v>12</v>
      </c>
      <c r="G802" s="135">
        <v>3.82</v>
      </c>
      <c r="H802" s="135">
        <v>1536000</v>
      </c>
      <c r="I802" s="134" t="s">
        <v>1815</v>
      </c>
      <c r="J802" s="138">
        <f t="shared" si="86"/>
        <v>3.82</v>
      </c>
      <c r="K802" s="140">
        <f t="shared" si="87"/>
        <v>402094.24083769636</v>
      </c>
      <c r="L802" s="134" t="s">
        <v>1432</v>
      </c>
      <c r="M802" s="134" t="s">
        <v>227</v>
      </c>
      <c r="N802" s="137">
        <f t="shared" si="88"/>
        <v>402094.24083769636</v>
      </c>
      <c r="P802">
        <v>761</v>
      </c>
      <c r="Q802">
        <v>144.35595537476649</v>
      </c>
      <c r="R802">
        <v>-36.355955374766495</v>
      </c>
      <c r="S802" s="70">
        <f t="shared" si="82"/>
        <v>-0.25184936278092435</v>
      </c>
      <c r="T802">
        <f t="shared" si="83"/>
        <v>108</v>
      </c>
      <c r="U802" s="134" t="s">
        <v>2308</v>
      </c>
      <c r="Z802">
        <v>760</v>
      </c>
      <c r="AA802">
        <v>40.403186922713388</v>
      </c>
      <c r="AB802">
        <v>-3.4031869227133882</v>
      </c>
      <c r="AJ802">
        <v>762</v>
      </c>
      <c r="AK802">
        <v>24.793901311982729</v>
      </c>
      <c r="AL802">
        <v>-12.793901311982729</v>
      </c>
      <c r="AT802">
        <v>762</v>
      </c>
      <c r="AU802">
        <v>18.85666008680084</v>
      </c>
      <c r="AV802">
        <v>-6.85666008680084</v>
      </c>
      <c r="BD802" s="152">
        <v>2.0797274701126556</v>
      </c>
      <c r="BE802" s="152">
        <v>13.453409364079999</v>
      </c>
    </row>
    <row r="803" spans="1:57" ht="14.25" customHeight="1">
      <c r="A803" s="134" t="s">
        <v>398</v>
      </c>
      <c r="B803" s="135">
        <v>79713</v>
      </c>
      <c r="C803" s="135">
        <v>10105300</v>
      </c>
      <c r="D803" s="145">
        <f t="shared" si="84"/>
        <v>2192226.1484098937</v>
      </c>
      <c r="E803" s="141">
        <f t="shared" si="85"/>
        <v>126.77104110998206</v>
      </c>
      <c r="F803" s="135">
        <v>94</v>
      </c>
      <c r="G803" s="135">
        <v>2.83</v>
      </c>
      <c r="H803" s="135">
        <v>6204000</v>
      </c>
      <c r="I803" s="134" t="s">
        <v>1815</v>
      </c>
      <c r="J803" s="138">
        <f t="shared" si="86"/>
        <v>2.83</v>
      </c>
      <c r="K803" s="140">
        <f t="shared" si="87"/>
        <v>2192226.1484098937</v>
      </c>
      <c r="L803" s="134" t="s">
        <v>2319</v>
      </c>
      <c r="M803" s="134" t="s">
        <v>44</v>
      </c>
      <c r="N803" s="137">
        <f t="shared" si="88"/>
        <v>2192226.1484098937</v>
      </c>
      <c r="P803">
        <v>762</v>
      </c>
      <c r="Q803">
        <v>18.819846164842694</v>
      </c>
      <c r="R803">
        <v>-6.8198461648426942</v>
      </c>
      <c r="S803" s="70">
        <f t="shared" si="82"/>
        <v>-0.36237523437268215</v>
      </c>
      <c r="T803">
        <f t="shared" si="83"/>
        <v>12</v>
      </c>
      <c r="U803" s="134" t="s">
        <v>1698</v>
      </c>
      <c r="Z803">
        <v>761</v>
      </c>
      <c r="AA803">
        <v>139.90587224697114</v>
      </c>
      <c r="AB803">
        <v>-31.905872246971143</v>
      </c>
      <c r="AJ803">
        <v>763</v>
      </c>
      <c r="AK803">
        <v>30.111411292539962</v>
      </c>
      <c r="AL803">
        <v>-18.111411292539962</v>
      </c>
      <c r="AT803">
        <v>763</v>
      </c>
      <c r="AU803">
        <v>19.030729584698463</v>
      </c>
      <c r="AV803">
        <v>-7.030729584698463</v>
      </c>
      <c r="BD803" s="152">
        <v>12.940526480700967</v>
      </c>
      <c r="BE803" s="152">
        <v>20.068996727879998</v>
      </c>
    </row>
    <row r="804" spans="1:57" ht="14.25" customHeight="1">
      <c r="A804" s="134" t="s">
        <v>398</v>
      </c>
      <c r="B804" s="135">
        <v>6662</v>
      </c>
      <c r="C804" s="135">
        <v>596300</v>
      </c>
      <c r="D804" s="145">
        <f t="shared" si="84"/>
        <v>4042105.2631578948</v>
      </c>
      <c r="E804" s="141">
        <f t="shared" si="85"/>
        <v>89.507655358751123</v>
      </c>
      <c r="F804" s="135">
        <v>15</v>
      </c>
      <c r="G804" s="135">
        <v>0.19</v>
      </c>
      <c r="H804" s="135">
        <v>768000</v>
      </c>
      <c r="I804" s="134" t="s">
        <v>1815</v>
      </c>
      <c r="J804" s="138">
        <f t="shared" si="86"/>
        <v>0.19</v>
      </c>
      <c r="K804" s="140">
        <f t="shared" si="87"/>
        <v>4042105.2631578948</v>
      </c>
      <c r="L804" s="134" t="s">
        <v>1525</v>
      </c>
      <c r="M804" s="134" t="s">
        <v>138</v>
      </c>
      <c r="N804" s="137">
        <f t="shared" si="88"/>
        <v>4042105.2631578948</v>
      </c>
      <c r="P804">
        <v>763</v>
      </c>
      <c r="Q804">
        <v>22.00536073077328</v>
      </c>
      <c r="R804">
        <v>-10.00536073077328</v>
      </c>
      <c r="S804" s="70">
        <f t="shared" si="82"/>
        <v>-0.45467833284738368</v>
      </c>
      <c r="T804">
        <f t="shared" si="83"/>
        <v>12</v>
      </c>
      <c r="U804" s="134" t="s">
        <v>2309</v>
      </c>
      <c r="Z804">
        <v>762</v>
      </c>
      <c r="AA804">
        <v>20.578309366011982</v>
      </c>
      <c r="AB804">
        <v>-8.5783093660119825</v>
      </c>
      <c r="AJ804">
        <v>764</v>
      </c>
      <c r="AK804">
        <v>56.680334458669435</v>
      </c>
      <c r="AL804">
        <v>144.31966554133055</v>
      </c>
      <c r="AT804">
        <v>764</v>
      </c>
      <c r="AU804">
        <v>175.87966342851445</v>
      </c>
      <c r="AV804">
        <v>25.120336571485552</v>
      </c>
      <c r="BD804" s="152">
        <v>9.083017158358679</v>
      </c>
      <c r="BE804" s="152">
        <v>17.079013961519998</v>
      </c>
    </row>
    <row r="805" spans="1:57" ht="14.25" customHeight="1">
      <c r="A805" s="134" t="s">
        <v>398</v>
      </c>
      <c r="B805" s="135">
        <v>60840</v>
      </c>
      <c r="C805" s="135">
        <v>4161300</v>
      </c>
      <c r="D805" s="145">
        <f t="shared" si="84"/>
        <v>1717948.717948718</v>
      </c>
      <c r="E805" s="141">
        <f t="shared" si="85"/>
        <v>68.397435897435898</v>
      </c>
      <c r="F805" s="135">
        <v>60</v>
      </c>
      <c r="G805" s="135">
        <v>1.17</v>
      </c>
      <c r="H805" s="135">
        <v>2010000</v>
      </c>
      <c r="I805" s="134" t="s">
        <v>1815</v>
      </c>
      <c r="J805" s="138">
        <f t="shared" si="86"/>
        <v>1.17</v>
      </c>
      <c r="K805" s="140">
        <f t="shared" si="87"/>
        <v>1717948.717948718</v>
      </c>
      <c r="L805" s="134" t="s">
        <v>1712</v>
      </c>
      <c r="M805" s="134" t="s">
        <v>162</v>
      </c>
      <c r="N805" s="137">
        <f t="shared" si="88"/>
        <v>1717948.717948718</v>
      </c>
      <c r="P805">
        <v>764</v>
      </c>
      <c r="Q805">
        <v>122.18946697913398</v>
      </c>
      <c r="R805">
        <v>78.810533020866018</v>
      </c>
      <c r="S805" s="70">
        <f t="shared" si="82"/>
        <v>0.64498630667015111</v>
      </c>
      <c r="T805">
        <f t="shared" si="83"/>
        <v>201</v>
      </c>
      <c r="U805" s="134" t="s">
        <v>2310</v>
      </c>
      <c r="Z805">
        <v>763</v>
      </c>
      <c r="AA805">
        <v>17.767409666100171</v>
      </c>
      <c r="AB805">
        <v>-5.7674096661001713</v>
      </c>
      <c r="AJ805">
        <v>765</v>
      </c>
      <c r="AK805">
        <v>22.50154269843943</v>
      </c>
      <c r="AL805">
        <v>-10.50154269843943</v>
      </c>
      <c r="AT805">
        <v>765</v>
      </c>
      <c r="AU805">
        <v>17.89106702299139</v>
      </c>
      <c r="AV805">
        <v>-5.8910670229913897</v>
      </c>
      <c r="BD805" s="152">
        <v>190.17644202256821</v>
      </c>
      <c r="BE805" s="152">
        <v>141.56564883984001</v>
      </c>
    </row>
    <row r="806" spans="1:57" ht="14.25" customHeight="1">
      <c r="A806" s="134" t="s">
        <v>398</v>
      </c>
      <c r="B806" s="135">
        <v>22848</v>
      </c>
      <c r="C806" s="135">
        <v>1902800</v>
      </c>
      <c r="D806" s="145">
        <f t="shared" si="84"/>
        <v>544680.85106382985</v>
      </c>
      <c r="E806" s="141">
        <f t="shared" si="85"/>
        <v>83.280812324929968</v>
      </c>
      <c r="F806" s="135">
        <v>24</v>
      </c>
      <c r="G806" s="135">
        <v>1.41</v>
      </c>
      <c r="H806" s="135">
        <v>768000</v>
      </c>
      <c r="I806" s="134" t="s">
        <v>1815</v>
      </c>
      <c r="J806" s="138">
        <f t="shared" si="86"/>
        <v>1.41</v>
      </c>
      <c r="K806" s="140">
        <f t="shared" si="87"/>
        <v>544680.85106382985</v>
      </c>
      <c r="L806" s="134" t="s">
        <v>2320</v>
      </c>
      <c r="M806" s="134" t="s">
        <v>52</v>
      </c>
      <c r="N806" s="137">
        <f t="shared" si="88"/>
        <v>544680.85106382985</v>
      </c>
      <c r="P806">
        <v>765</v>
      </c>
      <c r="Q806">
        <v>16.965462262227696</v>
      </c>
      <c r="R806">
        <v>-4.965462262227696</v>
      </c>
      <c r="S806" s="70">
        <f t="shared" si="82"/>
        <v>-0.29268063466109723</v>
      </c>
      <c r="T806">
        <f t="shared" si="83"/>
        <v>12</v>
      </c>
      <c r="U806" s="134" t="s">
        <v>1733</v>
      </c>
      <c r="Z806">
        <v>764</v>
      </c>
      <c r="AA806">
        <v>122.26019289078016</v>
      </c>
      <c r="AB806">
        <v>78.739807109219839</v>
      </c>
      <c r="AJ806">
        <v>766</v>
      </c>
      <c r="AK806">
        <v>23.037908047166919</v>
      </c>
      <c r="AL806">
        <v>13.962091952833081</v>
      </c>
      <c r="AT806">
        <v>766</v>
      </c>
      <c r="AU806">
        <v>20.144117505213437</v>
      </c>
      <c r="AV806">
        <v>16.855882494786563</v>
      </c>
      <c r="BD806" s="152">
        <v>100.43491790481816</v>
      </c>
      <c r="BE806" s="152">
        <v>78.739045170959997</v>
      </c>
    </row>
    <row r="807" spans="1:57" ht="14.25" customHeight="1">
      <c r="A807" s="134" t="s">
        <v>398</v>
      </c>
      <c r="B807" s="135">
        <v>10887</v>
      </c>
      <c r="C807" s="135">
        <v>1446400</v>
      </c>
      <c r="D807" s="145">
        <f t="shared" si="84"/>
        <v>2622413.7931034486</v>
      </c>
      <c r="E807" s="141">
        <f t="shared" si="85"/>
        <v>132.85569945806927</v>
      </c>
      <c r="F807" s="135">
        <v>9</v>
      </c>
      <c r="G807" s="135">
        <v>0.28999999999999998</v>
      </c>
      <c r="H807" s="135">
        <v>760500</v>
      </c>
      <c r="I807" s="134" t="s">
        <v>1815</v>
      </c>
      <c r="J807" s="138">
        <f t="shared" si="86"/>
        <v>0.28999999999999998</v>
      </c>
      <c r="K807" s="140">
        <f t="shared" si="87"/>
        <v>2622413.7931034486</v>
      </c>
      <c r="L807" s="134" t="s">
        <v>2321</v>
      </c>
      <c r="M807" s="134" t="s">
        <v>28</v>
      </c>
      <c r="N807" s="137">
        <f t="shared" si="88"/>
        <v>2622413.7931034486</v>
      </c>
      <c r="P807">
        <v>766</v>
      </c>
      <c r="Q807">
        <v>18.494501825805099</v>
      </c>
      <c r="R807">
        <v>18.505498174194901</v>
      </c>
      <c r="S807" s="70">
        <f t="shared" si="82"/>
        <v>1.0005945739167983</v>
      </c>
      <c r="T807">
        <f t="shared" si="83"/>
        <v>37</v>
      </c>
      <c r="U807" s="134" t="s">
        <v>1526</v>
      </c>
      <c r="Z807">
        <v>765</v>
      </c>
      <c r="AA807">
        <v>20.89987386805258</v>
      </c>
      <c r="AB807">
        <v>-8.8998738680525804</v>
      </c>
      <c r="AJ807">
        <v>767</v>
      </c>
      <c r="AK807">
        <v>38.035817735183926</v>
      </c>
      <c r="AL807">
        <v>-27.035817735183926</v>
      </c>
      <c r="AT807">
        <v>767</v>
      </c>
      <c r="AU807">
        <v>18.281902310723787</v>
      </c>
      <c r="AV807">
        <v>-7.2819023107237868</v>
      </c>
      <c r="BD807" s="152">
        <v>4.5189140091336713</v>
      </c>
      <c r="BE807" s="152">
        <v>14.882507536919999</v>
      </c>
    </row>
    <row r="808" spans="1:57" ht="14.25" customHeight="1">
      <c r="A808" s="134" t="s">
        <v>398</v>
      </c>
      <c r="B808" s="135">
        <v>23542</v>
      </c>
      <c r="C808" s="135">
        <v>2337200</v>
      </c>
      <c r="D808" s="145">
        <f t="shared" si="84"/>
        <v>840000</v>
      </c>
      <c r="E808" s="141">
        <f t="shared" si="85"/>
        <v>99.277886330813018</v>
      </c>
      <c r="F808" s="135">
        <v>24</v>
      </c>
      <c r="G808" s="135">
        <v>1.2</v>
      </c>
      <c r="H808" s="135">
        <v>1008000</v>
      </c>
      <c r="I808" s="134" t="s">
        <v>1815</v>
      </c>
      <c r="J808" s="138">
        <f t="shared" si="86"/>
        <v>1.2</v>
      </c>
      <c r="K808" s="140">
        <f t="shared" si="87"/>
        <v>840000</v>
      </c>
      <c r="L808" s="134" t="s">
        <v>1144</v>
      </c>
      <c r="M808" s="134" t="s">
        <v>62</v>
      </c>
      <c r="N808" s="137">
        <f t="shared" si="88"/>
        <v>840000</v>
      </c>
      <c r="P808">
        <v>767</v>
      </c>
      <c r="Q808">
        <v>26.207868207884793</v>
      </c>
      <c r="R808">
        <v>-15.207868207884793</v>
      </c>
      <c r="S808" s="70">
        <f t="shared" si="82"/>
        <v>-0.58027871962929878</v>
      </c>
      <c r="T808">
        <f t="shared" si="83"/>
        <v>11</v>
      </c>
      <c r="U808" s="134" t="s">
        <v>1273</v>
      </c>
      <c r="Z808">
        <v>766</v>
      </c>
      <c r="AA808">
        <v>20.969693171059706</v>
      </c>
      <c r="AB808">
        <v>16.030306828940294</v>
      </c>
      <c r="AJ808">
        <v>768</v>
      </c>
      <c r="AK808">
        <v>37.848280363845106</v>
      </c>
      <c r="AL808">
        <v>17.151719636154894</v>
      </c>
      <c r="AT808">
        <v>768</v>
      </c>
      <c r="AU808">
        <v>49.831177722130477</v>
      </c>
      <c r="AV808">
        <v>5.1688222778695234</v>
      </c>
      <c r="BD808" s="152">
        <v>25.470242596935236</v>
      </c>
      <c r="BE808" s="152">
        <v>37.498175591399999</v>
      </c>
    </row>
    <row r="809" spans="1:57" ht="14.25" customHeight="1">
      <c r="A809" s="134" t="s">
        <v>398</v>
      </c>
      <c r="B809" s="135">
        <v>29290</v>
      </c>
      <c r="C809" s="135">
        <v>5682500</v>
      </c>
      <c r="D809" s="145">
        <f t="shared" si="84"/>
        <v>22206800</v>
      </c>
      <c r="E809" s="141">
        <f t="shared" si="85"/>
        <v>194.00819392284055</v>
      </c>
      <c r="F809" s="135">
        <v>25</v>
      </c>
      <c r="G809" s="135">
        <v>0.25</v>
      </c>
      <c r="H809" s="135">
        <v>5551700</v>
      </c>
      <c r="I809" s="134" t="s">
        <v>1815</v>
      </c>
      <c r="J809" s="138">
        <f t="shared" si="86"/>
        <v>0.25</v>
      </c>
      <c r="K809" s="140">
        <f t="shared" si="87"/>
        <v>22206800</v>
      </c>
      <c r="L809" s="134" t="s">
        <v>1191</v>
      </c>
      <c r="M809" s="134" t="s">
        <v>7</v>
      </c>
      <c r="N809" s="137">
        <f t="shared" si="88"/>
        <v>22206800</v>
      </c>
      <c r="P809">
        <v>768</v>
      </c>
      <c r="Q809">
        <v>43.143320590427869</v>
      </c>
      <c r="R809">
        <v>11.856679409572131</v>
      </c>
      <c r="S809" s="70">
        <f t="shared" si="82"/>
        <v>0.27482074275485302</v>
      </c>
      <c r="T809">
        <f t="shared" si="83"/>
        <v>55</v>
      </c>
      <c r="U809" s="134" t="s">
        <v>2311</v>
      </c>
      <c r="Z809">
        <v>767</v>
      </c>
      <c r="AA809">
        <v>9.5455934550627717</v>
      </c>
      <c r="AB809">
        <v>1.4544065449372283</v>
      </c>
      <c r="AJ809">
        <v>769</v>
      </c>
      <c r="AK809">
        <v>206.34531682522007</v>
      </c>
      <c r="AL809">
        <v>147.65468317477993</v>
      </c>
      <c r="AT809">
        <v>769</v>
      </c>
      <c r="AU809">
        <v>31.972632536879189</v>
      </c>
      <c r="AV809">
        <v>322.02736746312081</v>
      </c>
      <c r="BD809" s="152">
        <v>22.594570045668355</v>
      </c>
      <c r="BE809" s="152">
        <v>26.223173408800001</v>
      </c>
    </row>
    <row r="810" spans="1:57" ht="14.25" customHeight="1">
      <c r="A810" s="134" t="s">
        <v>398</v>
      </c>
      <c r="B810" s="135">
        <v>135204</v>
      </c>
      <c r="C810" s="135">
        <v>9170000</v>
      </c>
      <c r="D810" s="145">
        <f t="shared" si="84"/>
        <v>475862.06896551722</v>
      </c>
      <c r="E810" s="141">
        <f t="shared" si="85"/>
        <v>67.823437176414899</v>
      </c>
      <c r="F810" s="135">
        <v>120</v>
      </c>
      <c r="G810" s="135">
        <v>1.74</v>
      </c>
      <c r="H810" s="135">
        <v>828000</v>
      </c>
      <c r="I810" s="134" t="s">
        <v>1815</v>
      </c>
      <c r="J810" s="138">
        <f t="shared" si="86"/>
        <v>1.74</v>
      </c>
      <c r="K810" s="140">
        <f t="shared" si="87"/>
        <v>475862.06896551722</v>
      </c>
      <c r="L810" s="134" t="s">
        <v>2322</v>
      </c>
      <c r="M810" s="134" t="s">
        <v>11</v>
      </c>
      <c r="N810" s="137">
        <f t="shared" si="88"/>
        <v>475862.06896551722</v>
      </c>
      <c r="P810">
        <v>769</v>
      </c>
      <c r="Q810">
        <v>131.45541145135795</v>
      </c>
      <c r="R810">
        <v>222.54458854864205</v>
      </c>
      <c r="S810" s="70">
        <f t="shared" ref="S810:S873" si="89">R810/Q810</f>
        <v>1.6929283176066856</v>
      </c>
      <c r="T810">
        <f t="shared" ref="T810:T873" si="90">R810+Q810</f>
        <v>354</v>
      </c>
      <c r="U810" s="134" t="s">
        <v>1831</v>
      </c>
      <c r="Z810">
        <v>768</v>
      </c>
      <c r="AA810">
        <v>38.23795695292624</v>
      </c>
      <c r="AB810">
        <v>16.76204304707376</v>
      </c>
      <c r="AJ810">
        <v>770</v>
      </c>
      <c r="AK810">
        <v>206.34531682522007</v>
      </c>
      <c r="AL810">
        <v>147.65468317477993</v>
      </c>
      <c r="AT810">
        <v>770</v>
      </c>
      <c r="AU810">
        <v>28.228496167005815</v>
      </c>
      <c r="AV810">
        <v>325.7715038329942</v>
      </c>
      <c r="BD810" s="152">
        <v>38.612066156224884</v>
      </c>
      <c r="BE810" s="152">
        <v>109.76469713316</v>
      </c>
    </row>
    <row r="811" spans="1:57" ht="14.25" customHeight="1">
      <c r="A811" s="134" t="s">
        <v>398</v>
      </c>
      <c r="B811" s="135">
        <v>18460</v>
      </c>
      <c r="C811" s="135">
        <v>2188400</v>
      </c>
      <c r="D811" s="145">
        <f t="shared" si="84"/>
        <v>2481608.6316821971</v>
      </c>
      <c r="E811" s="141">
        <f t="shared" si="85"/>
        <v>118.54821235102925</v>
      </c>
      <c r="F811" s="135">
        <v>23</v>
      </c>
      <c r="G811" s="135">
        <v>0.61170000000000002</v>
      </c>
      <c r="H811" s="135">
        <v>1518000</v>
      </c>
      <c r="I811" s="134" t="s">
        <v>1815</v>
      </c>
      <c r="J811" s="138">
        <f t="shared" si="86"/>
        <v>0.61170000000000002</v>
      </c>
      <c r="K811" s="140">
        <f t="shared" si="87"/>
        <v>2481608.6316821971</v>
      </c>
      <c r="L811" s="134" t="s">
        <v>2323</v>
      </c>
      <c r="M811" s="134" t="s">
        <v>41</v>
      </c>
      <c r="N811" s="137">
        <f t="shared" si="88"/>
        <v>2481608.6316821971</v>
      </c>
      <c r="P811">
        <v>770</v>
      </c>
      <c r="Q811">
        <v>129.43264342706115</v>
      </c>
      <c r="R811">
        <v>224.56735657293885</v>
      </c>
      <c r="S811" s="70">
        <f t="shared" si="89"/>
        <v>1.7350132905188538</v>
      </c>
      <c r="T811">
        <f t="shared" si="90"/>
        <v>354</v>
      </c>
      <c r="U811" s="134" t="s">
        <v>1831</v>
      </c>
      <c r="Z811">
        <v>769</v>
      </c>
      <c r="AA811">
        <v>143.60786199499574</v>
      </c>
      <c r="AB811">
        <v>210.39213800500426</v>
      </c>
      <c r="AJ811">
        <v>771</v>
      </c>
      <c r="AK811">
        <v>130.65218574142148</v>
      </c>
      <c r="AL811">
        <v>-106.65218574142148</v>
      </c>
      <c r="AT811">
        <v>771</v>
      </c>
      <c r="AU811">
        <v>38.791723008764798</v>
      </c>
      <c r="AV811">
        <v>-14.791723008764798</v>
      </c>
      <c r="BD811" s="152">
        <v>6.5072361731524859</v>
      </c>
      <c r="BE811" s="152">
        <v>16.546836258239999</v>
      </c>
    </row>
    <row r="812" spans="1:57" ht="14.25" customHeight="1">
      <c r="A812" s="134" t="s">
        <v>398</v>
      </c>
      <c r="B812" s="135">
        <v>23040</v>
      </c>
      <c r="C812" s="135">
        <v>2870800</v>
      </c>
      <c r="D812" s="145">
        <f t="shared" si="84"/>
        <v>2262857.1428571432</v>
      </c>
      <c r="E812" s="141">
        <f t="shared" si="85"/>
        <v>124.60069444444444</v>
      </c>
      <c r="F812" s="135">
        <v>24</v>
      </c>
      <c r="G812" s="135">
        <v>0.7</v>
      </c>
      <c r="H812" s="135">
        <v>1584000</v>
      </c>
      <c r="I812" s="134" t="s">
        <v>1815</v>
      </c>
      <c r="J812" s="138">
        <f t="shared" si="86"/>
        <v>0.7</v>
      </c>
      <c r="K812" s="140">
        <f t="shared" si="87"/>
        <v>2262857.1428571432</v>
      </c>
      <c r="L812" s="134" t="s">
        <v>2324</v>
      </c>
      <c r="M812" s="134" t="s">
        <v>44</v>
      </c>
      <c r="N812" s="137">
        <f t="shared" si="88"/>
        <v>2262857.1428571432</v>
      </c>
      <c r="P812">
        <v>771</v>
      </c>
      <c r="Q812">
        <v>91.133239288159885</v>
      </c>
      <c r="R812">
        <v>-67.133239288159885</v>
      </c>
      <c r="S812" s="70">
        <f t="shared" si="89"/>
        <v>-0.73664932589400345</v>
      </c>
      <c r="T812">
        <f t="shared" si="90"/>
        <v>24</v>
      </c>
      <c r="U812" s="134" t="s">
        <v>1659</v>
      </c>
      <c r="Z812">
        <v>770</v>
      </c>
      <c r="AA812">
        <v>141.71330445678493</v>
      </c>
      <c r="AB812">
        <v>212.28669554321507</v>
      </c>
      <c r="AJ812">
        <v>772</v>
      </c>
      <c r="AK812">
        <v>77.019884217912562</v>
      </c>
      <c r="AL812">
        <v>-21.019884217912562</v>
      </c>
      <c r="AT812">
        <v>772</v>
      </c>
      <c r="AU812">
        <v>40.719624806234684</v>
      </c>
      <c r="AV812">
        <v>15.280375193765316</v>
      </c>
      <c r="BD812" s="152">
        <v>97.318921290338267</v>
      </c>
      <c r="BE812" s="152">
        <v>57.830599117559998</v>
      </c>
    </row>
    <row r="813" spans="1:57" ht="14.25" customHeight="1">
      <c r="A813" s="134" t="s">
        <v>398</v>
      </c>
      <c r="B813" s="135">
        <v>11200</v>
      </c>
      <c r="C813" s="135">
        <v>2618000</v>
      </c>
      <c r="D813" s="145">
        <f t="shared" si="84"/>
        <v>10249000</v>
      </c>
      <c r="E813" s="141">
        <f t="shared" si="85"/>
        <v>233.75</v>
      </c>
      <c r="F813" s="135">
        <v>12</v>
      </c>
      <c r="G813" s="135">
        <v>0.2</v>
      </c>
      <c r="H813" s="135">
        <v>2049800</v>
      </c>
      <c r="I813" s="134" t="s">
        <v>1815</v>
      </c>
      <c r="J813" s="138">
        <f t="shared" si="86"/>
        <v>0.2</v>
      </c>
      <c r="K813" s="140">
        <f t="shared" si="87"/>
        <v>10249000</v>
      </c>
      <c r="L813" s="134" t="s">
        <v>2325</v>
      </c>
      <c r="M813" s="134" t="s">
        <v>7</v>
      </c>
      <c r="N813" s="137">
        <f t="shared" si="88"/>
        <v>10249000</v>
      </c>
      <c r="P813">
        <v>772</v>
      </c>
      <c r="Q813">
        <v>60.99424523653505</v>
      </c>
      <c r="R813">
        <v>-4.9942452365350505</v>
      </c>
      <c r="S813" s="70">
        <f t="shared" si="89"/>
        <v>-8.1880597377136474E-2</v>
      </c>
      <c r="T813">
        <f t="shared" si="90"/>
        <v>56</v>
      </c>
      <c r="U813" s="134" t="s">
        <v>1155</v>
      </c>
      <c r="Z813">
        <v>771</v>
      </c>
      <c r="AA813">
        <v>99.285545115505315</v>
      </c>
      <c r="AB813">
        <v>-75.285545115505315</v>
      </c>
      <c r="AJ813">
        <v>773</v>
      </c>
      <c r="AK813">
        <v>38.059524490928787</v>
      </c>
      <c r="AL813">
        <v>2.9404755090712129</v>
      </c>
      <c r="AT813">
        <v>773</v>
      </c>
      <c r="AU813">
        <v>48.173412079416806</v>
      </c>
      <c r="AV813">
        <v>-7.1734120794168064</v>
      </c>
      <c r="BD813" s="152">
        <v>36.10920401071153</v>
      </c>
      <c r="BE813" s="152">
        <v>38.579996151399996</v>
      </c>
    </row>
    <row r="814" spans="1:57" ht="14.25" customHeight="1">
      <c r="A814" s="134" t="s">
        <v>398</v>
      </c>
      <c r="B814" s="135">
        <v>15285</v>
      </c>
      <c r="C814" s="135">
        <v>3551900</v>
      </c>
      <c r="D814" s="145">
        <f t="shared" si="84"/>
        <v>16228000</v>
      </c>
      <c r="E814" s="141">
        <f t="shared" si="85"/>
        <v>232.37814851161269</v>
      </c>
      <c r="F814" s="135">
        <v>19</v>
      </c>
      <c r="G814" s="135">
        <v>0.2</v>
      </c>
      <c r="H814" s="135">
        <v>3245600</v>
      </c>
      <c r="I814" s="134" t="s">
        <v>1815</v>
      </c>
      <c r="J814" s="138">
        <f t="shared" si="86"/>
        <v>0.2</v>
      </c>
      <c r="K814" s="140">
        <f t="shared" si="87"/>
        <v>16228000</v>
      </c>
      <c r="L814" s="134" t="s">
        <v>2326</v>
      </c>
      <c r="M814" s="134" t="s">
        <v>7</v>
      </c>
      <c r="N814" s="137">
        <f t="shared" si="88"/>
        <v>16228000</v>
      </c>
      <c r="P814">
        <v>773</v>
      </c>
      <c r="Q814">
        <v>42.370525734235763</v>
      </c>
      <c r="R814">
        <v>-1.3705257342357626</v>
      </c>
      <c r="S814" s="70">
        <f t="shared" si="89"/>
        <v>-3.2346205539960191E-2</v>
      </c>
      <c r="T814">
        <f t="shared" si="90"/>
        <v>41</v>
      </c>
      <c r="U814" s="134" t="s">
        <v>1124</v>
      </c>
      <c r="Z814">
        <v>772</v>
      </c>
      <c r="AA814">
        <v>56.952721809368185</v>
      </c>
      <c r="AB814">
        <v>-0.95272180936818529</v>
      </c>
      <c r="AJ814">
        <v>774</v>
      </c>
      <c r="AK814">
        <v>46.801814006770471</v>
      </c>
      <c r="AL814">
        <v>-20.801814006770471</v>
      </c>
      <c r="AT814">
        <v>774</v>
      </c>
      <c r="AU814">
        <v>37.491128269756153</v>
      </c>
      <c r="AV814">
        <v>-11.491128269756153</v>
      </c>
      <c r="BD814" s="152">
        <v>37.627148307415979</v>
      </c>
      <c r="BE814" s="152">
        <v>36.273358407159996</v>
      </c>
    </row>
    <row r="815" spans="1:57" ht="14.25" customHeight="1">
      <c r="A815" s="134" t="s">
        <v>398</v>
      </c>
      <c r="B815" s="135">
        <v>39952</v>
      </c>
      <c r="C815" s="135">
        <v>11052100</v>
      </c>
      <c r="D815" s="145">
        <f t="shared" si="84"/>
        <v>15617857.142857144</v>
      </c>
      <c r="E815" s="141">
        <f t="shared" si="85"/>
        <v>276.63446135362437</v>
      </c>
      <c r="F815" s="135">
        <v>49</v>
      </c>
      <c r="G815" s="135">
        <v>0.42</v>
      </c>
      <c r="H815" s="135">
        <v>6559500</v>
      </c>
      <c r="I815" s="134" t="s">
        <v>1815</v>
      </c>
      <c r="J815" s="138">
        <f t="shared" si="86"/>
        <v>0.42</v>
      </c>
      <c r="K815" s="140">
        <f t="shared" si="87"/>
        <v>15617857.142857144</v>
      </c>
      <c r="L815" s="134" t="s">
        <v>2327</v>
      </c>
      <c r="M815" s="134" t="s">
        <v>7</v>
      </c>
      <c r="N815" s="137">
        <f t="shared" si="88"/>
        <v>15617857.142857144</v>
      </c>
      <c r="P815">
        <v>774</v>
      </c>
      <c r="Q815">
        <v>41.681985424387989</v>
      </c>
      <c r="R815">
        <v>-15.681985424387989</v>
      </c>
      <c r="S815" s="70">
        <f t="shared" si="89"/>
        <v>-0.37622932940263715</v>
      </c>
      <c r="T815">
        <f t="shared" si="90"/>
        <v>26</v>
      </c>
      <c r="U815" s="134" t="s">
        <v>2312</v>
      </c>
      <c r="Z815">
        <v>773</v>
      </c>
      <c r="AA815">
        <v>45.340818588864543</v>
      </c>
      <c r="AB815">
        <v>-4.3408185888645434</v>
      </c>
      <c r="AJ815">
        <v>775</v>
      </c>
      <c r="AK815">
        <v>27.68443217315977</v>
      </c>
      <c r="AL815">
        <v>-13.68443217315977</v>
      </c>
      <c r="AT815">
        <v>775</v>
      </c>
      <c r="AU815">
        <v>18.958474321420205</v>
      </c>
      <c r="AV815">
        <v>-4.9584743214202049</v>
      </c>
      <c r="BD815" s="152">
        <v>6.5524253132438233</v>
      </c>
      <c r="BE815" s="152">
        <v>17.428501464759997</v>
      </c>
    </row>
    <row r="816" spans="1:57" ht="14.25" customHeight="1">
      <c r="A816" s="134" t="s">
        <v>398</v>
      </c>
      <c r="B816" s="135">
        <v>6772</v>
      </c>
      <c r="C816" s="135">
        <v>1422500</v>
      </c>
      <c r="D816" s="145">
        <f t="shared" si="84"/>
        <v>2045454.5454545454</v>
      </c>
      <c r="E816" s="141">
        <f t="shared" si="85"/>
        <v>210.05611340815122</v>
      </c>
      <c r="F816" s="135">
        <v>12</v>
      </c>
      <c r="G816" s="135">
        <v>0.44</v>
      </c>
      <c r="H816" s="135">
        <v>900000</v>
      </c>
      <c r="I816" s="134" t="s">
        <v>1815</v>
      </c>
      <c r="J816" s="138">
        <f t="shared" si="86"/>
        <v>0.44</v>
      </c>
      <c r="K816" s="140">
        <f t="shared" si="87"/>
        <v>2045454.5454545454</v>
      </c>
      <c r="L816" s="134" t="s">
        <v>2328</v>
      </c>
      <c r="M816" s="134" t="s">
        <v>49</v>
      </c>
      <c r="N816" s="137">
        <f t="shared" si="88"/>
        <v>2045454.5454545454</v>
      </c>
      <c r="P816">
        <v>775</v>
      </c>
      <c r="Q816">
        <v>20.555337026985104</v>
      </c>
      <c r="R816">
        <v>-6.5553370269851037</v>
      </c>
      <c r="S816" s="70">
        <f t="shared" si="89"/>
        <v>-0.3189116781874819</v>
      </c>
      <c r="T816">
        <f t="shared" si="90"/>
        <v>14</v>
      </c>
      <c r="U816" s="134" t="s">
        <v>2313</v>
      </c>
      <c r="Z816">
        <v>774</v>
      </c>
      <c r="AA816">
        <v>36.436685288352294</v>
      </c>
      <c r="AB816">
        <v>-10.436685288352294</v>
      </c>
      <c r="AJ816">
        <v>776</v>
      </c>
      <c r="AK816">
        <v>25.622791093204853</v>
      </c>
      <c r="AL816">
        <v>-15.622791093204853</v>
      </c>
      <c r="AT816">
        <v>776</v>
      </c>
      <c r="AU816">
        <v>15.407292347801269</v>
      </c>
      <c r="AV816">
        <v>-5.4072923478012687</v>
      </c>
      <c r="BD816" s="152">
        <v>4.1841035620933127</v>
      </c>
      <c r="BE816" s="152">
        <v>14.761278622719999</v>
      </c>
    </row>
    <row r="817" spans="1:57" ht="14.25" customHeight="1">
      <c r="A817" s="134" t="s">
        <v>398</v>
      </c>
      <c r="B817" s="135">
        <v>776099</v>
      </c>
      <c r="C817" s="135">
        <v>70275900</v>
      </c>
      <c r="D817" s="145">
        <f t="shared" si="84"/>
        <v>1673431.3725490195</v>
      </c>
      <c r="E817" s="141">
        <f t="shared" si="85"/>
        <v>90.550174655552965</v>
      </c>
      <c r="F817" s="135">
        <v>730</v>
      </c>
      <c r="G817" s="135">
        <v>35.700000000000003</v>
      </c>
      <c r="H817" s="135">
        <v>59741500</v>
      </c>
      <c r="I817" s="134" t="s">
        <v>1815</v>
      </c>
      <c r="J817" s="138">
        <f t="shared" si="86"/>
        <v>35.700000000000003</v>
      </c>
      <c r="K817" s="140">
        <f t="shared" si="87"/>
        <v>1673431.3725490195</v>
      </c>
      <c r="L817" s="134" t="s">
        <v>2329</v>
      </c>
      <c r="M817" s="134" t="s">
        <v>28</v>
      </c>
      <c r="N817" s="137">
        <f t="shared" si="88"/>
        <v>1673431.3725490195</v>
      </c>
      <c r="P817">
        <v>776</v>
      </c>
      <c r="Q817">
        <v>17.438223531420913</v>
      </c>
      <c r="R817">
        <v>-7.4382235314209133</v>
      </c>
      <c r="S817" s="70">
        <f t="shared" si="89"/>
        <v>-0.42654709168158178</v>
      </c>
      <c r="T817">
        <f t="shared" si="90"/>
        <v>10</v>
      </c>
      <c r="U817" s="134" t="s">
        <v>2314</v>
      </c>
      <c r="Z817">
        <v>775</v>
      </c>
      <c r="AA817">
        <v>18.700546773713633</v>
      </c>
      <c r="AB817">
        <v>-4.7005467737136328</v>
      </c>
      <c r="AJ817">
        <v>777</v>
      </c>
      <c r="AK817">
        <v>39.170778666469168</v>
      </c>
      <c r="AL817">
        <v>3.8292213335308318</v>
      </c>
      <c r="AT817">
        <v>777</v>
      </c>
      <c r="AU817">
        <v>41.59407770840906</v>
      </c>
      <c r="AV817">
        <v>1.4059222915909402</v>
      </c>
      <c r="BD817" s="152">
        <v>6.3963173747464781</v>
      </c>
      <c r="BE817" s="152">
        <v>18.041588999359998</v>
      </c>
    </row>
    <row r="818" spans="1:57" ht="14.25" customHeight="1">
      <c r="A818" s="134" t="s">
        <v>398</v>
      </c>
      <c r="B818" s="135">
        <v>5960</v>
      </c>
      <c r="C818" s="135">
        <v>75000</v>
      </c>
      <c r="D818" s="145">
        <f t="shared" si="84"/>
        <v>3373333.3333333335</v>
      </c>
      <c r="E818" s="141">
        <f t="shared" si="85"/>
        <v>12.583892617449665</v>
      </c>
      <c r="F818" s="135">
        <v>11</v>
      </c>
      <c r="G818" s="135">
        <v>0.15</v>
      </c>
      <c r="H818" s="135">
        <v>506000</v>
      </c>
      <c r="I818" s="134" t="s">
        <v>1815</v>
      </c>
      <c r="J818" s="138">
        <f t="shared" si="86"/>
        <v>0.15</v>
      </c>
      <c r="K818" s="140">
        <f t="shared" si="87"/>
        <v>3373333.3333333335</v>
      </c>
      <c r="L818" s="134" t="s">
        <v>2330</v>
      </c>
      <c r="M818" s="134" t="s">
        <v>154</v>
      </c>
      <c r="N818" s="137">
        <f t="shared" si="88"/>
        <v>3373333.3333333335</v>
      </c>
      <c r="P818">
        <v>777</v>
      </c>
      <c r="Q818">
        <v>39.46209993745979</v>
      </c>
      <c r="R818">
        <v>3.5379000625402099</v>
      </c>
      <c r="S818" s="70">
        <f t="shared" si="89"/>
        <v>8.9653111926307372E-2</v>
      </c>
      <c r="T818">
        <f t="shared" si="90"/>
        <v>43</v>
      </c>
      <c r="U818" s="134" t="s">
        <v>1292</v>
      </c>
      <c r="Z818">
        <v>776</v>
      </c>
      <c r="AA818">
        <v>4.9914082425051696</v>
      </c>
      <c r="AB818">
        <v>5.0085917574948304</v>
      </c>
      <c r="AJ818">
        <v>778</v>
      </c>
      <c r="AK818">
        <v>23.204702007228981</v>
      </c>
      <c r="AL818">
        <v>-11.204702007228981</v>
      </c>
      <c r="AT818">
        <v>778</v>
      </c>
      <c r="AU818">
        <v>18.616903985922981</v>
      </c>
      <c r="AV818">
        <v>-6.6169039859229812</v>
      </c>
      <c r="BD818" s="152">
        <v>16.810360113977257</v>
      </c>
      <c r="BE818" s="152">
        <v>24.863662779479998</v>
      </c>
    </row>
    <row r="819" spans="1:57" ht="14.25" customHeight="1">
      <c r="A819" s="134" t="s">
        <v>398</v>
      </c>
      <c r="B819" s="135">
        <v>9792</v>
      </c>
      <c r="C819" s="135">
        <v>566700</v>
      </c>
      <c r="D819" s="145">
        <f t="shared" si="84"/>
        <v>1666666.6666666667</v>
      </c>
      <c r="E819" s="141">
        <f t="shared" si="85"/>
        <v>57.873774509803923</v>
      </c>
      <c r="F819" s="135">
        <v>15</v>
      </c>
      <c r="G819" s="135">
        <v>0.24</v>
      </c>
      <c r="H819" s="135">
        <v>400000</v>
      </c>
      <c r="I819" s="134" t="s">
        <v>1815</v>
      </c>
      <c r="J819" s="138">
        <f t="shared" si="86"/>
        <v>0.24</v>
      </c>
      <c r="K819" s="140">
        <f t="shared" si="87"/>
        <v>1666666.6666666667</v>
      </c>
      <c r="L819" s="134" t="s">
        <v>2331</v>
      </c>
      <c r="M819" s="134" t="s">
        <v>183</v>
      </c>
      <c r="N819" s="137">
        <f t="shared" si="88"/>
        <v>1666666.6666666667</v>
      </c>
      <c r="P819">
        <v>778</v>
      </c>
      <c r="Q819">
        <v>17.766395428833942</v>
      </c>
      <c r="R819">
        <v>-5.7663954288339418</v>
      </c>
      <c r="S819" s="70">
        <f t="shared" si="89"/>
        <v>-0.32456754955906136</v>
      </c>
      <c r="T819">
        <f t="shared" si="90"/>
        <v>12</v>
      </c>
      <c r="U819" s="134" t="s">
        <v>2315</v>
      </c>
      <c r="Z819">
        <v>777</v>
      </c>
      <c r="AA819">
        <v>36.887901790138891</v>
      </c>
      <c r="AB819">
        <v>6.1120982098611094</v>
      </c>
      <c r="AJ819">
        <v>779</v>
      </c>
      <c r="AK819">
        <v>39.506906596137384</v>
      </c>
      <c r="AL819">
        <v>-7.5069065961373838</v>
      </c>
      <c r="AT819">
        <v>779</v>
      </c>
      <c r="AU819">
        <v>35.800519325552358</v>
      </c>
      <c r="AV819">
        <v>-3.8005193255523579</v>
      </c>
      <c r="BD819" s="152">
        <v>24.467865307636494</v>
      </c>
      <c r="BE819" s="152">
        <v>34.325952298200001</v>
      </c>
    </row>
    <row r="820" spans="1:57" ht="14.25" customHeight="1">
      <c r="A820" s="134" t="s">
        <v>398</v>
      </c>
      <c r="B820" s="135">
        <v>4800</v>
      </c>
      <c r="C820" s="135">
        <v>1178700</v>
      </c>
      <c r="D820" s="145">
        <f t="shared" si="84"/>
        <v>2812500</v>
      </c>
      <c r="E820" s="141">
        <f t="shared" si="85"/>
        <v>245.5625</v>
      </c>
      <c r="F820" s="135">
        <v>15</v>
      </c>
      <c r="G820" s="135">
        <v>0.12</v>
      </c>
      <c r="H820" s="135">
        <v>337500</v>
      </c>
      <c r="I820" s="134" t="s">
        <v>1815</v>
      </c>
      <c r="J820" s="138">
        <f t="shared" si="86"/>
        <v>0.12</v>
      </c>
      <c r="K820" s="140">
        <f t="shared" si="87"/>
        <v>2812500</v>
      </c>
      <c r="L820" s="134" t="s">
        <v>1028</v>
      </c>
      <c r="M820" s="134" t="s">
        <v>16</v>
      </c>
      <c r="N820" s="137">
        <f t="shared" si="88"/>
        <v>2812500</v>
      </c>
      <c r="P820">
        <v>779</v>
      </c>
      <c r="Q820">
        <v>36.527549342557172</v>
      </c>
      <c r="R820">
        <v>-4.5275493425571725</v>
      </c>
      <c r="S820" s="70">
        <f t="shared" si="89"/>
        <v>-0.12394889402783608</v>
      </c>
      <c r="T820">
        <f t="shared" si="90"/>
        <v>32</v>
      </c>
      <c r="U820" s="134" t="s">
        <v>1290</v>
      </c>
      <c r="Z820">
        <v>778</v>
      </c>
      <c r="AA820">
        <v>21.674355057498385</v>
      </c>
      <c r="AB820">
        <v>-9.674355057498385</v>
      </c>
      <c r="AJ820">
        <v>780</v>
      </c>
      <c r="AK820">
        <v>23.550566640149551</v>
      </c>
      <c r="AL820">
        <v>-13.550566640149551</v>
      </c>
      <c r="AT820">
        <v>780</v>
      </c>
      <c r="AU820">
        <v>15.862993155976646</v>
      </c>
      <c r="AV820">
        <v>-5.8629931559766462</v>
      </c>
      <c r="BD820" s="152">
        <v>7.148100341720534</v>
      </c>
      <c r="BE820" s="152">
        <v>18.362604394759998</v>
      </c>
    </row>
    <row r="821" spans="1:57" ht="14.25" customHeight="1">
      <c r="A821" s="134" t="s">
        <v>398</v>
      </c>
      <c r="B821" s="135">
        <v>7236</v>
      </c>
      <c r="C821" s="135">
        <v>944700</v>
      </c>
      <c r="D821" s="145">
        <f t="shared" si="84"/>
        <v>746666.66666666663</v>
      </c>
      <c r="E821" s="141">
        <f t="shared" si="85"/>
        <v>130.55555555555554</v>
      </c>
      <c r="F821" s="135">
        <v>12</v>
      </c>
      <c r="G821" s="135">
        <v>0.33750000000000002</v>
      </c>
      <c r="H821" s="135">
        <v>252000</v>
      </c>
      <c r="I821" s="134" t="s">
        <v>1815</v>
      </c>
      <c r="J821" s="138">
        <f t="shared" si="86"/>
        <v>0.33750000000000002</v>
      </c>
      <c r="K821" s="140">
        <f t="shared" si="87"/>
        <v>746666.66666666663</v>
      </c>
      <c r="L821" s="134" t="s">
        <v>2332</v>
      </c>
      <c r="M821" s="134" t="s">
        <v>10</v>
      </c>
      <c r="N821" s="137">
        <f t="shared" si="88"/>
        <v>746666.66666666663</v>
      </c>
      <c r="P821">
        <v>780</v>
      </c>
      <c r="Q821">
        <v>16.479673772498934</v>
      </c>
      <c r="R821">
        <v>-6.4796737724989342</v>
      </c>
      <c r="S821" s="70">
        <f t="shared" si="89"/>
        <v>-0.39319187151095975</v>
      </c>
      <c r="T821">
        <f t="shared" si="90"/>
        <v>10</v>
      </c>
      <c r="U821" s="134" t="s">
        <v>1524</v>
      </c>
      <c r="Z821">
        <v>779</v>
      </c>
      <c r="AA821">
        <v>36.998026717659528</v>
      </c>
      <c r="AB821">
        <v>-4.9980267176595277</v>
      </c>
      <c r="AJ821">
        <v>781</v>
      </c>
      <c r="AK821">
        <v>67.999886991916782</v>
      </c>
      <c r="AL821">
        <v>-23.999886991916782</v>
      </c>
      <c r="AT821">
        <v>781</v>
      </c>
      <c r="AU821">
        <v>47.289106186795401</v>
      </c>
      <c r="AV821">
        <v>-3.2891061867954008</v>
      </c>
      <c r="BD821" s="152">
        <v>6.9324249003755183</v>
      </c>
      <c r="BE821" s="152">
        <v>16.693318461400001</v>
      </c>
    </row>
    <row r="822" spans="1:57" ht="14.25" customHeight="1">
      <c r="A822" s="134" t="s">
        <v>398</v>
      </c>
      <c r="B822" s="135">
        <v>16512</v>
      </c>
      <c r="C822" s="135">
        <v>2134700</v>
      </c>
      <c r="D822" s="145">
        <f t="shared" si="84"/>
        <v>3037500</v>
      </c>
      <c r="E822" s="141">
        <f t="shared" si="85"/>
        <v>129.28173449612405</v>
      </c>
      <c r="F822" s="135">
        <v>18</v>
      </c>
      <c r="G822" s="135">
        <v>0.48</v>
      </c>
      <c r="H822" s="135">
        <v>1458000</v>
      </c>
      <c r="I822" s="134" t="s">
        <v>1815</v>
      </c>
      <c r="J822" s="138">
        <f t="shared" si="86"/>
        <v>0.48</v>
      </c>
      <c r="K822" s="140">
        <f t="shared" si="87"/>
        <v>3037500</v>
      </c>
      <c r="L822" s="134" t="s">
        <v>2333</v>
      </c>
      <c r="M822" s="134" t="s">
        <v>44</v>
      </c>
      <c r="N822" s="137">
        <f t="shared" si="88"/>
        <v>3037500</v>
      </c>
      <c r="P822">
        <v>781</v>
      </c>
      <c r="Q822">
        <v>59.299393200581093</v>
      </c>
      <c r="R822">
        <v>-15.299393200581093</v>
      </c>
      <c r="S822" s="70">
        <f t="shared" si="89"/>
        <v>-0.2580025254024213</v>
      </c>
      <c r="T822">
        <f t="shared" si="90"/>
        <v>44</v>
      </c>
      <c r="U822" s="134" t="s">
        <v>2316</v>
      </c>
      <c r="Z822">
        <v>780</v>
      </c>
      <c r="AA822">
        <v>18.912134702071832</v>
      </c>
      <c r="AB822">
        <v>-8.9121347020718318</v>
      </c>
      <c r="AJ822">
        <v>782</v>
      </c>
      <c r="AK822">
        <v>23.899817952462239</v>
      </c>
      <c r="AL822">
        <v>-11.899817952462239</v>
      </c>
      <c r="AT822">
        <v>782</v>
      </c>
      <c r="AU822">
        <v>19.210546660356854</v>
      </c>
      <c r="AV822">
        <v>-7.2105466603568544</v>
      </c>
      <c r="BD822" s="152">
        <v>195.43070658409727</v>
      </c>
      <c r="BE822" s="152">
        <v>203.74899534291998</v>
      </c>
    </row>
    <row r="823" spans="1:57" ht="14.25" customHeight="1">
      <c r="A823" s="134" t="s">
        <v>398</v>
      </c>
      <c r="B823" s="135">
        <v>37878</v>
      </c>
      <c r="C823" s="135">
        <v>12011400</v>
      </c>
      <c r="D823" s="145">
        <f t="shared" si="84"/>
        <v>12526833.333333334</v>
      </c>
      <c r="E823" s="141">
        <f t="shared" si="85"/>
        <v>317.10755583716139</v>
      </c>
      <c r="F823" s="135">
        <v>44</v>
      </c>
      <c r="G823" s="135">
        <v>0.6</v>
      </c>
      <c r="H823" s="135">
        <v>7516100</v>
      </c>
      <c r="I823" s="134" t="s">
        <v>1815</v>
      </c>
      <c r="J823" s="138">
        <f t="shared" si="86"/>
        <v>0.6</v>
      </c>
      <c r="K823" s="140">
        <f t="shared" si="87"/>
        <v>12526833.333333334</v>
      </c>
      <c r="L823" s="134" t="s">
        <v>2334</v>
      </c>
      <c r="M823" s="134" t="s">
        <v>7</v>
      </c>
      <c r="N823" s="137">
        <f t="shared" si="88"/>
        <v>12526833.333333334</v>
      </c>
      <c r="P823">
        <v>782</v>
      </c>
      <c r="Q823">
        <v>18.491234469405857</v>
      </c>
      <c r="R823">
        <v>-6.4912344694058568</v>
      </c>
      <c r="S823" s="70">
        <f t="shared" si="89"/>
        <v>-0.35104386784699221</v>
      </c>
      <c r="T823">
        <f t="shared" si="90"/>
        <v>12</v>
      </c>
      <c r="U823" s="134" t="s">
        <v>2317</v>
      </c>
      <c r="Z823">
        <v>781</v>
      </c>
      <c r="AA823">
        <v>59.593482771690667</v>
      </c>
      <c r="AB823">
        <v>-15.593482771690667</v>
      </c>
      <c r="AJ823">
        <v>783</v>
      </c>
      <c r="AK823">
        <v>26.742511967225539</v>
      </c>
      <c r="AL823">
        <v>-16.742511967225539</v>
      </c>
      <c r="AT823">
        <v>783</v>
      </c>
      <c r="AU823">
        <v>20.29848102221699</v>
      </c>
      <c r="AV823">
        <v>-10.29848102221699</v>
      </c>
      <c r="BD823" s="152">
        <v>1.6514576651561235</v>
      </c>
      <c r="BE823" s="152">
        <v>26.131483276840001</v>
      </c>
    </row>
    <row r="824" spans="1:57" ht="14.25" customHeight="1">
      <c r="A824" s="134" t="s">
        <v>398</v>
      </c>
      <c r="B824" s="135">
        <v>204358</v>
      </c>
      <c r="C824" s="135">
        <v>11141300</v>
      </c>
      <c r="D824" s="145">
        <f t="shared" si="84"/>
        <v>185407.7253218884</v>
      </c>
      <c r="E824" s="141">
        <f t="shared" si="85"/>
        <v>54.518540991788917</v>
      </c>
      <c r="F824" s="135">
        <v>126</v>
      </c>
      <c r="G824" s="135">
        <v>4.66</v>
      </c>
      <c r="H824" s="135">
        <v>864000</v>
      </c>
      <c r="I824" s="134" t="s">
        <v>1815</v>
      </c>
      <c r="J824" s="138">
        <f t="shared" si="86"/>
        <v>4.66</v>
      </c>
      <c r="K824" s="140">
        <f t="shared" si="87"/>
        <v>185407.7253218884</v>
      </c>
      <c r="L824" s="134" t="s">
        <v>2335</v>
      </c>
      <c r="M824" s="134" t="s">
        <v>11</v>
      </c>
      <c r="N824" s="137">
        <f t="shared" si="88"/>
        <v>185407.7253218884</v>
      </c>
      <c r="P824">
        <v>783</v>
      </c>
      <c r="Q824">
        <v>20.731665093199851</v>
      </c>
      <c r="R824">
        <v>-10.731665093199851</v>
      </c>
      <c r="S824" s="70">
        <f t="shared" si="89"/>
        <v>-0.51764607642248284</v>
      </c>
      <c r="T824">
        <f t="shared" si="90"/>
        <v>10</v>
      </c>
      <c r="U824" s="134" t="s">
        <v>1156</v>
      </c>
      <c r="Z824">
        <v>782</v>
      </c>
      <c r="AA824">
        <v>20.738298188082105</v>
      </c>
      <c r="AB824">
        <v>-8.7382981880821049</v>
      </c>
      <c r="AJ824">
        <v>784</v>
      </c>
      <c r="AK824">
        <v>21.626509410499633</v>
      </c>
      <c r="AL824">
        <v>-4.6265094104996329</v>
      </c>
      <c r="AT824">
        <v>784</v>
      </c>
      <c r="AU824">
        <v>22.021933267910896</v>
      </c>
      <c r="AV824">
        <v>-5.0219332679108959</v>
      </c>
      <c r="BD824" s="152">
        <v>48.506433784405289</v>
      </c>
      <c r="BE824" s="152">
        <v>50.041948354999995</v>
      </c>
    </row>
    <row r="825" spans="1:57" ht="14.25" customHeight="1">
      <c r="A825" s="134" t="s">
        <v>398</v>
      </c>
      <c r="B825" s="135">
        <v>75684</v>
      </c>
      <c r="C825" s="135">
        <v>6961000</v>
      </c>
      <c r="D825" s="145">
        <f t="shared" si="84"/>
        <v>3257142.8571428573</v>
      </c>
      <c r="E825" s="141">
        <f t="shared" si="85"/>
        <v>91.974525659320335</v>
      </c>
      <c r="F825" s="135">
        <v>76</v>
      </c>
      <c r="G825" s="135">
        <v>1.47</v>
      </c>
      <c r="H825" s="135">
        <v>4788000</v>
      </c>
      <c r="I825" s="134" t="s">
        <v>1815</v>
      </c>
      <c r="J825" s="138">
        <f t="shared" si="86"/>
        <v>1.47</v>
      </c>
      <c r="K825" s="140">
        <f t="shared" si="87"/>
        <v>3257142.8571428573</v>
      </c>
      <c r="L825" s="134" t="s">
        <v>1425</v>
      </c>
      <c r="M825" s="134" t="s">
        <v>32</v>
      </c>
      <c r="N825" s="137">
        <f t="shared" si="88"/>
        <v>3257142.8571428573</v>
      </c>
      <c r="P825">
        <v>784</v>
      </c>
      <c r="Q825">
        <v>18.688437427937611</v>
      </c>
      <c r="R825">
        <v>-1.6884374279376111</v>
      </c>
      <c r="S825" s="70">
        <f t="shared" si="89"/>
        <v>-9.0346634620909611E-2</v>
      </c>
      <c r="T825">
        <f t="shared" si="90"/>
        <v>17</v>
      </c>
      <c r="U825" s="134" t="s">
        <v>2318</v>
      </c>
      <c r="Z825">
        <v>783</v>
      </c>
      <c r="AA825">
        <v>11.806038326061215</v>
      </c>
      <c r="AB825">
        <v>-1.8060383260612145</v>
      </c>
      <c r="AJ825">
        <v>785</v>
      </c>
      <c r="AK825">
        <v>46.245551916614261</v>
      </c>
      <c r="AL825">
        <v>-34.245551916614261</v>
      </c>
      <c r="AT825">
        <v>785</v>
      </c>
      <c r="AU825">
        <v>55.839859729747445</v>
      </c>
      <c r="AV825">
        <v>-43.839859729747445</v>
      </c>
      <c r="BD825" s="152">
        <v>5.902317911475274</v>
      </c>
      <c r="BE825" s="152">
        <v>15.586590511639999</v>
      </c>
    </row>
    <row r="826" spans="1:57" ht="14.25" customHeight="1">
      <c r="A826" s="134" t="s">
        <v>398</v>
      </c>
      <c r="B826" s="135">
        <v>12807</v>
      </c>
      <c r="C826" s="135">
        <v>1903900</v>
      </c>
      <c r="D826" s="145">
        <f t="shared" si="84"/>
        <v>9900000</v>
      </c>
      <c r="E826" s="141">
        <f t="shared" si="85"/>
        <v>148.6608885765597</v>
      </c>
      <c r="F826" s="135">
        <v>18</v>
      </c>
      <c r="G826" s="135">
        <v>0.1</v>
      </c>
      <c r="H826" s="135">
        <v>990000</v>
      </c>
      <c r="I826" s="134" t="s">
        <v>1815</v>
      </c>
      <c r="J826" s="138">
        <f t="shared" si="86"/>
        <v>0.1</v>
      </c>
      <c r="K826" s="140">
        <f t="shared" si="87"/>
        <v>9900000</v>
      </c>
      <c r="L826" s="134" t="s">
        <v>1321</v>
      </c>
      <c r="M826" s="134" t="s">
        <v>44</v>
      </c>
      <c r="N826" s="137">
        <f t="shared" si="88"/>
        <v>9900000</v>
      </c>
      <c r="P826">
        <v>785</v>
      </c>
      <c r="Q826">
        <v>51.271481987347656</v>
      </c>
      <c r="R826">
        <v>-39.271481987347656</v>
      </c>
      <c r="S826" s="70">
        <f t="shared" si="89"/>
        <v>-0.76595176236643092</v>
      </c>
      <c r="T826">
        <f t="shared" si="90"/>
        <v>12</v>
      </c>
      <c r="U826" s="134" t="s">
        <v>1432</v>
      </c>
      <c r="Z826">
        <v>784</v>
      </c>
      <c r="AA826">
        <v>19.860123089421094</v>
      </c>
      <c r="AB826">
        <v>-2.8601230894210943</v>
      </c>
      <c r="AJ826">
        <v>786</v>
      </c>
      <c r="AK826">
        <v>62.710740451268578</v>
      </c>
      <c r="AL826">
        <v>31.289259548731422</v>
      </c>
      <c r="AT826">
        <v>786</v>
      </c>
      <c r="AU826">
        <v>75.23957683742249</v>
      </c>
      <c r="AV826">
        <v>18.76042316257751</v>
      </c>
      <c r="BD826" s="152">
        <v>6.0707501609066199</v>
      </c>
      <c r="BE826" s="152">
        <v>17.217012587999999</v>
      </c>
    </row>
    <row r="827" spans="1:57" ht="14.25" customHeight="1">
      <c r="A827" s="134" t="s">
        <v>398</v>
      </c>
      <c r="B827" s="135">
        <v>10962</v>
      </c>
      <c r="C827" s="135">
        <v>1439400</v>
      </c>
      <c r="D827" s="145">
        <f t="shared" si="84"/>
        <v>3436363.6363636362</v>
      </c>
      <c r="E827" s="141">
        <f t="shared" si="85"/>
        <v>131.30815544608649</v>
      </c>
      <c r="F827" s="135">
        <v>12</v>
      </c>
      <c r="G827" s="135">
        <v>0.22</v>
      </c>
      <c r="H827" s="135">
        <v>756000</v>
      </c>
      <c r="I827" s="134" t="s">
        <v>1815</v>
      </c>
      <c r="J827" s="138">
        <f t="shared" si="86"/>
        <v>0.22</v>
      </c>
      <c r="K827" s="140">
        <f t="shared" si="87"/>
        <v>3436363.6363636362</v>
      </c>
      <c r="L827" s="134" t="s">
        <v>2336</v>
      </c>
      <c r="M827" s="134" t="s">
        <v>32</v>
      </c>
      <c r="N827" s="137">
        <f t="shared" si="88"/>
        <v>3436363.6363636362</v>
      </c>
      <c r="P827">
        <v>786</v>
      </c>
      <c r="Q827">
        <v>71.324638887379635</v>
      </c>
      <c r="R827">
        <v>22.675361112620365</v>
      </c>
      <c r="S827" s="70">
        <f t="shared" si="89"/>
        <v>0.31791764341666512</v>
      </c>
      <c r="T827">
        <f t="shared" si="90"/>
        <v>94</v>
      </c>
      <c r="U827" s="134" t="s">
        <v>2319</v>
      </c>
      <c r="Z827">
        <v>785</v>
      </c>
      <c r="AA827">
        <v>54.908618874026502</v>
      </c>
      <c r="AB827">
        <v>-42.908618874026502</v>
      </c>
      <c r="AJ827">
        <v>787</v>
      </c>
      <c r="AK827">
        <v>22.455822526645768</v>
      </c>
      <c r="AL827">
        <v>-7.4558225266457683</v>
      </c>
      <c r="AT827">
        <v>787</v>
      </c>
      <c r="AU827">
        <v>15.258676408558488</v>
      </c>
      <c r="AV827">
        <v>-0.25867640855848784</v>
      </c>
      <c r="BD827" s="152">
        <v>17.022954477588772</v>
      </c>
      <c r="BE827" s="152">
        <v>27.012530251199998</v>
      </c>
    </row>
    <row r="828" spans="1:57" ht="14.25" customHeight="1">
      <c r="A828" s="134" t="s">
        <v>398</v>
      </c>
      <c r="B828" s="135">
        <v>97875</v>
      </c>
      <c r="C828" s="135">
        <v>8920800</v>
      </c>
      <c r="D828" s="145">
        <f t="shared" si="84"/>
        <v>510000</v>
      </c>
      <c r="E828" s="141">
        <f t="shared" si="85"/>
        <v>91.144827586206901</v>
      </c>
      <c r="F828" s="135">
        <v>102</v>
      </c>
      <c r="G828" s="135">
        <v>5</v>
      </c>
      <c r="H828" s="135">
        <v>2550000</v>
      </c>
      <c r="I828" s="134" t="s">
        <v>1815</v>
      </c>
      <c r="J828" s="138">
        <f t="shared" si="86"/>
        <v>5</v>
      </c>
      <c r="K828" s="140">
        <f t="shared" si="87"/>
        <v>510000</v>
      </c>
      <c r="L828" s="134" t="s">
        <v>2337</v>
      </c>
      <c r="M828" s="134" t="s">
        <v>62</v>
      </c>
      <c r="N828" s="137">
        <f t="shared" si="88"/>
        <v>510000</v>
      </c>
      <c r="P828">
        <v>787</v>
      </c>
      <c r="Q828">
        <v>15.516733774059091</v>
      </c>
      <c r="R828">
        <v>-0.51673377405909093</v>
      </c>
      <c r="S828" s="70">
        <f t="shared" si="89"/>
        <v>-3.3301710371738645E-2</v>
      </c>
      <c r="T828">
        <f t="shared" si="90"/>
        <v>15</v>
      </c>
      <c r="U828" s="134" t="s">
        <v>1525</v>
      </c>
      <c r="Z828">
        <v>786</v>
      </c>
      <c r="AA828">
        <v>73.012815699275336</v>
      </c>
      <c r="AB828">
        <v>20.987184300724664</v>
      </c>
      <c r="AJ828">
        <v>788</v>
      </c>
      <c r="AK828">
        <v>37.547712567794193</v>
      </c>
      <c r="AL828">
        <v>22.452287432205807</v>
      </c>
      <c r="AT828">
        <v>788</v>
      </c>
      <c r="AU828">
        <v>59.743286111847887</v>
      </c>
      <c r="AV828">
        <v>0.25671388815211316</v>
      </c>
      <c r="BD828" s="152">
        <v>114.5688484942949</v>
      </c>
      <c r="BE828" s="152">
        <v>92.637745078080002</v>
      </c>
    </row>
    <row r="829" spans="1:57" ht="14.25" customHeight="1">
      <c r="A829" s="134" t="s">
        <v>398</v>
      </c>
      <c r="B829" s="135">
        <v>72494</v>
      </c>
      <c r="C829" s="135">
        <v>6800400</v>
      </c>
      <c r="D829" s="145">
        <f t="shared" si="84"/>
        <v>1726208.167389883</v>
      </c>
      <c r="E829" s="141">
        <f t="shared" si="85"/>
        <v>93.806383976604963</v>
      </c>
      <c r="F829" s="135">
        <v>44</v>
      </c>
      <c r="G829" s="135">
        <v>1.6822999999999999</v>
      </c>
      <c r="H829" s="135">
        <v>2904000</v>
      </c>
      <c r="I829" s="134" t="s">
        <v>1815</v>
      </c>
      <c r="J829" s="138">
        <f t="shared" si="86"/>
        <v>1.6822999999999999</v>
      </c>
      <c r="K829" s="140">
        <f t="shared" si="87"/>
        <v>1726208.167389883</v>
      </c>
      <c r="L829" s="134" t="s">
        <v>1724</v>
      </c>
      <c r="M829" s="134" t="s">
        <v>41</v>
      </c>
      <c r="N829" s="137">
        <f t="shared" si="88"/>
        <v>1726208.167389883</v>
      </c>
      <c r="P829">
        <v>788</v>
      </c>
      <c r="Q829">
        <v>48.323589826410604</v>
      </c>
      <c r="R829">
        <v>11.676410173589396</v>
      </c>
      <c r="S829" s="70">
        <f t="shared" si="89"/>
        <v>0.24162961020763843</v>
      </c>
      <c r="T829">
        <f t="shared" si="90"/>
        <v>60</v>
      </c>
      <c r="U829" s="134" t="s">
        <v>1712</v>
      </c>
      <c r="Z829">
        <v>787</v>
      </c>
      <c r="AA829">
        <v>15.221895702922055</v>
      </c>
      <c r="AB829">
        <v>-0.22189570292205474</v>
      </c>
      <c r="AJ829">
        <v>789</v>
      </c>
      <c r="AK829">
        <v>27.986693308906752</v>
      </c>
      <c r="AL829">
        <v>-3.9866933089067516</v>
      </c>
      <c r="AT829">
        <v>789</v>
      </c>
      <c r="AU829">
        <v>28.548718356534458</v>
      </c>
      <c r="AV829">
        <v>-4.548718356534458</v>
      </c>
      <c r="BD829" s="152">
        <v>34.690881227390257</v>
      </c>
      <c r="BE829" s="152">
        <v>75.711878324799997</v>
      </c>
    </row>
    <row r="830" spans="1:57" ht="14.25" customHeight="1">
      <c r="A830" s="134" t="s">
        <v>398</v>
      </c>
      <c r="B830" s="135">
        <v>12832</v>
      </c>
      <c r="C830" s="135">
        <v>1301100</v>
      </c>
      <c r="D830" s="145">
        <f t="shared" si="84"/>
        <v>1560468.1404421327</v>
      </c>
      <c r="E830" s="141">
        <f t="shared" si="85"/>
        <v>101.39495012468828</v>
      </c>
      <c r="F830" s="135">
        <v>18</v>
      </c>
      <c r="G830" s="135">
        <v>0.46139999999999998</v>
      </c>
      <c r="H830" s="135">
        <v>720000</v>
      </c>
      <c r="I830" s="134" t="s">
        <v>1815</v>
      </c>
      <c r="J830" s="138">
        <f t="shared" si="86"/>
        <v>0.46139999999999998</v>
      </c>
      <c r="K830" s="140">
        <f t="shared" si="87"/>
        <v>1560468.1404421327</v>
      </c>
      <c r="L830" s="134" t="s">
        <v>2338</v>
      </c>
      <c r="M830" s="134" t="s">
        <v>26</v>
      </c>
      <c r="N830" s="137">
        <f t="shared" si="88"/>
        <v>1560468.1404421327</v>
      </c>
      <c r="P830">
        <v>789</v>
      </c>
      <c r="Q830">
        <v>25.912189563856455</v>
      </c>
      <c r="R830">
        <v>-1.9121895638564546</v>
      </c>
      <c r="S830" s="70">
        <f t="shared" si="89"/>
        <v>-7.3794982054456212E-2</v>
      </c>
      <c r="T830">
        <f t="shared" si="90"/>
        <v>24</v>
      </c>
      <c r="U830" s="134" t="s">
        <v>2320</v>
      </c>
      <c r="Z830">
        <v>788</v>
      </c>
      <c r="AA830">
        <v>49.898686061120884</v>
      </c>
      <c r="AB830">
        <v>10.101313938879116</v>
      </c>
      <c r="AJ830">
        <v>790</v>
      </c>
      <c r="AK830">
        <v>26.054592715700544</v>
      </c>
      <c r="AL830">
        <v>-17.054592715700544</v>
      </c>
      <c r="AT830">
        <v>790</v>
      </c>
      <c r="AU830">
        <v>18.727750128452129</v>
      </c>
      <c r="AV830">
        <v>-9.7277501284521293</v>
      </c>
      <c r="BD830" s="152">
        <v>100.58383666193734</v>
      </c>
      <c r="BE830" s="152">
        <v>87.330575731440007</v>
      </c>
    </row>
    <row r="831" spans="1:57" ht="14.25" customHeight="1">
      <c r="A831" s="134" t="s">
        <v>398</v>
      </c>
      <c r="B831" s="135">
        <v>53884</v>
      </c>
      <c r="C831" s="135">
        <v>15191100</v>
      </c>
      <c r="D831" s="145">
        <f t="shared" si="84"/>
        <v>18082571.428571429</v>
      </c>
      <c r="E831" s="141">
        <f t="shared" si="85"/>
        <v>281.92227748496771</v>
      </c>
      <c r="F831" s="135">
        <v>57</v>
      </c>
      <c r="G831" s="135">
        <v>0.7</v>
      </c>
      <c r="H831" s="135">
        <v>12657800</v>
      </c>
      <c r="I831" s="134" t="s">
        <v>1815</v>
      </c>
      <c r="J831" s="138">
        <f t="shared" si="86"/>
        <v>0.7</v>
      </c>
      <c r="K831" s="140">
        <f t="shared" si="87"/>
        <v>18082571.428571429</v>
      </c>
      <c r="L831" s="134" t="s">
        <v>2339</v>
      </c>
      <c r="M831" s="134" t="s">
        <v>7</v>
      </c>
      <c r="N831" s="137">
        <f t="shared" si="88"/>
        <v>18082571.428571429</v>
      </c>
      <c r="P831">
        <v>790</v>
      </c>
      <c r="Q831">
        <v>19.483138558841343</v>
      </c>
      <c r="R831">
        <v>-10.483138558841343</v>
      </c>
      <c r="S831" s="70">
        <f t="shared" si="89"/>
        <v>-0.5380621057116155</v>
      </c>
      <c r="T831">
        <f t="shared" si="90"/>
        <v>9</v>
      </c>
      <c r="U831" s="134" t="s">
        <v>2321</v>
      </c>
      <c r="Z831">
        <v>789</v>
      </c>
      <c r="AA831">
        <v>29.455665999842566</v>
      </c>
      <c r="AB831">
        <v>-5.4556659998425658</v>
      </c>
      <c r="AJ831">
        <v>791</v>
      </c>
      <c r="AK831">
        <v>29.825660218829576</v>
      </c>
      <c r="AL831">
        <v>-5.8256602188295759</v>
      </c>
      <c r="AT831">
        <v>791</v>
      </c>
      <c r="AU831">
        <v>29.118549637387996</v>
      </c>
      <c r="AV831">
        <v>-5.1185496373879964</v>
      </c>
      <c r="BD831" s="152">
        <v>11.270582349143842</v>
      </c>
      <c r="BE831" s="152">
        <v>24.440616783999999</v>
      </c>
    </row>
    <row r="832" spans="1:57" ht="14.25" customHeight="1">
      <c r="A832" s="134" t="s">
        <v>398</v>
      </c>
      <c r="B832" s="135">
        <v>13918</v>
      </c>
      <c r="C832" s="135">
        <v>862200</v>
      </c>
      <c r="D832" s="145">
        <f t="shared" si="84"/>
        <v>1339534.8837209302</v>
      </c>
      <c r="E832" s="141">
        <f t="shared" si="85"/>
        <v>61.948555826986635</v>
      </c>
      <c r="F832" s="135">
        <v>12</v>
      </c>
      <c r="G832" s="135">
        <v>0.43</v>
      </c>
      <c r="H832" s="135">
        <v>576000</v>
      </c>
      <c r="I832" s="134" t="s">
        <v>1815</v>
      </c>
      <c r="J832" s="138">
        <f t="shared" si="86"/>
        <v>0.43</v>
      </c>
      <c r="K832" s="140">
        <f t="shared" si="87"/>
        <v>1339534.8837209302</v>
      </c>
      <c r="L832" s="134" t="s">
        <v>2340</v>
      </c>
      <c r="M832" s="134" t="s">
        <v>138</v>
      </c>
      <c r="N832" s="137">
        <f t="shared" si="88"/>
        <v>1339534.8837209302</v>
      </c>
      <c r="P832">
        <v>791</v>
      </c>
      <c r="Q832">
        <v>27.289172204578694</v>
      </c>
      <c r="R832">
        <v>-3.2891722045786942</v>
      </c>
      <c r="S832" s="70">
        <f t="shared" si="89"/>
        <v>-0.12053030337163627</v>
      </c>
      <c r="T832">
        <f t="shared" si="90"/>
        <v>24</v>
      </c>
      <c r="U832" s="134" t="s">
        <v>1144</v>
      </c>
      <c r="Z832">
        <v>790</v>
      </c>
      <c r="AA832">
        <v>20.876349818932194</v>
      </c>
      <c r="AB832">
        <v>-11.876349818932194</v>
      </c>
      <c r="AJ832">
        <v>792</v>
      </c>
      <c r="AK832">
        <v>43.987483431916203</v>
      </c>
      <c r="AL832">
        <v>-18.987483431916203</v>
      </c>
      <c r="AT832">
        <v>792</v>
      </c>
      <c r="AU832">
        <v>33.838132061517854</v>
      </c>
      <c r="AV832">
        <v>-8.8381320615178538</v>
      </c>
      <c r="BD832" s="152">
        <v>13.874093033951537</v>
      </c>
      <c r="BE832" s="152">
        <v>19.408009912720001</v>
      </c>
    </row>
    <row r="833" spans="1:57" ht="14.25" customHeight="1">
      <c r="A833" s="134" t="s">
        <v>398</v>
      </c>
      <c r="B833" s="135">
        <v>6390</v>
      </c>
      <c r="C833" s="135">
        <v>627100</v>
      </c>
      <c r="D833" s="145">
        <f t="shared" si="84"/>
        <v>2453225.8064516131</v>
      </c>
      <c r="E833" s="141">
        <f t="shared" si="85"/>
        <v>98.137715179968694</v>
      </c>
      <c r="F833" s="135">
        <v>9</v>
      </c>
      <c r="G833" s="135">
        <v>0.31</v>
      </c>
      <c r="H833" s="135">
        <v>760500</v>
      </c>
      <c r="I833" s="134" t="s">
        <v>1815</v>
      </c>
      <c r="J833" s="138">
        <f t="shared" si="86"/>
        <v>0.31</v>
      </c>
      <c r="K833" s="140">
        <f t="shared" si="87"/>
        <v>2453225.8064516131</v>
      </c>
      <c r="L833" s="134" t="s">
        <v>1060</v>
      </c>
      <c r="M833" s="134" t="s">
        <v>28</v>
      </c>
      <c r="N833" s="137">
        <f t="shared" si="88"/>
        <v>2453225.8064516131</v>
      </c>
      <c r="P833">
        <v>792</v>
      </c>
      <c r="Q833">
        <v>38.072271096274463</v>
      </c>
      <c r="R833">
        <v>-13.072271096274463</v>
      </c>
      <c r="S833" s="70">
        <f t="shared" si="89"/>
        <v>-0.34335411888663614</v>
      </c>
      <c r="T833">
        <f t="shared" si="90"/>
        <v>25</v>
      </c>
      <c r="U833" s="134" t="s">
        <v>1191</v>
      </c>
      <c r="Z833">
        <v>791</v>
      </c>
      <c r="AA833">
        <v>30.559700475189839</v>
      </c>
      <c r="AB833">
        <v>-6.5597004751898389</v>
      </c>
      <c r="AJ833">
        <v>793</v>
      </c>
      <c r="AK833">
        <v>58.751288906952695</v>
      </c>
      <c r="AL833">
        <v>61.248711093047305</v>
      </c>
      <c r="AT833">
        <v>793</v>
      </c>
      <c r="AU833">
        <v>120.80226791212499</v>
      </c>
      <c r="AV833">
        <v>-0.80226791212498938</v>
      </c>
      <c r="BD833" s="152">
        <v>6.6551279043604969</v>
      </c>
      <c r="BE833" s="152">
        <v>17.929653219799999</v>
      </c>
    </row>
    <row r="834" spans="1:57" ht="14.25" customHeight="1">
      <c r="A834" s="134" t="s">
        <v>398</v>
      </c>
      <c r="B834" s="135">
        <v>44000</v>
      </c>
      <c r="C834" s="135">
        <v>2544200</v>
      </c>
      <c r="D834" s="145">
        <f t="shared" si="84"/>
        <v>8094117.6470588231</v>
      </c>
      <c r="E834" s="141">
        <f t="shared" si="85"/>
        <v>57.822727272727271</v>
      </c>
      <c r="F834" s="135">
        <v>32</v>
      </c>
      <c r="G834" s="135">
        <v>0.17</v>
      </c>
      <c r="H834" s="135">
        <v>1376000</v>
      </c>
      <c r="I834" s="134" t="s">
        <v>1815</v>
      </c>
      <c r="J834" s="138">
        <f t="shared" si="86"/>
        <v>0.17</v>
      </c>
      <c r="K834" s="140">
        <f t="shared" si="87"/>
        <v>8094117.6470588231</v>
      </c>
      <c r="L834" s="134" t="s">
        <v>2341</v>
      </c>
      <c r="M834" s="134" t="s">
        <v>15</v>
      </c>
      <c r="N834" s="137">
        <f t="shared" si="88"/>
        <v>8094117.6470588231</v>
      </c>
      <c r="P834">
        <v>793</v>
      </c>
      <c r="Q834">
        <v>93.637931885718558</v>
      </c>
      <c r="R834">
        <v>26.362068114281442</v>
      </c>
      <c r="S834" s="70">
        <f t="shared" si="89"/>
        <v>0.28153193458453696</v>
      </c>
      <c r="T834">
        <f t="shared" si="90"/>
        <v>120</v>
      </c>
      <c r="U834" s="134" t="s">
        <v>2322</v>
      </c>
      <c r="Z834">
        <v>792</v>
      </c>
      <c r="AA834">
        <v>17.220075795395587</v>
      </c>
      <c r="AB834">
        <v>7.7799242046044128</v>
      </c>
      <c r="AJ834">
        <v>794</v>
      </c>
      <c r="AK834">
        <v>29.195737851894688</v>
      </c>
      <c r="AL834">
        <v>-6.1957378518946875</v>
      </c>
      <c r="AT834">
        <v>794</v>
      </c>
      <c r="AU834">
        <v>24.945808183068589</v>
      </c>
      <c r="AV834">
        <v>-1.9458081830685892</v>
      </c>
      <c r="BD834" s="152">
        <v>6.2853985763404694</v>
      </c>
      <c r="BE834" s="152">
        <v>17.504893343119999</v>
      </c>
    </row>
    <row r="835" spans="1:57" ht="14.25" customHeight="1">
      <c r="A835" s="134" t="s">
        <v>398</v>
      </c>
      <c r="B835" s="135">
        <v>31696</v>
      </c>
      <c r="C835" s="135">
        <v>2827700</v>
      </c>
      <c r="D835" s="145">
        <f t="shared" si="84"/>
        <v>176935.22906793049</v>
      </c>
      <c r="E835" s="141">
        <f t="shared" si="85"/>
        <v>89.213149924280671</v>
      </c>
      <c r="F835" s="135">
        <v>28</v>
      </c>
      <c r="G835" s="135">
        <v>6.33</v>
      </c>
      <c r="H835" s="135">
        <v>1120000</v>
      </c>
      <c r="I835" s="134" t="s">
        <v>1815</v>
      </c>
      <c r="J835" s="138">
        <f t="shared" si="86"/>
        <v>6.33</v>
      </c>
      <c r="K835" s="140">
        <f t="shared" si="87"/>
        <v>176935.22906793049</v>
      </c>
      <c r="L835" s="134" t="s">
        <v>2342</v>
      </c>
      <c r="M835" s="134" t="s">
        <v>12</v>
      </c>
      <c r="N835" s="137">
        <f t="shared" si="88"/>
        <v>176935.22906793049</v>
      </c>
      <c r="P835">
        <v>794</v>
      </c>
      <c r="Q835">
        <v>24.66862861797312</v>
      </c>
      <c r="R835">
        <v>-1.6686286179731198</v>
      </c>
      <c r="S835" s="70">
        <f t="shared" si="89"/>
        <v>-6.7641726008124625E-2</v>
      </c>
      <c r="T835">
        <f t="shared" si="90"/>
        <v>23</v>
      </c>
      <c r="U835" s="134" t="s">
        <v>2323</v>
      </c>
      <c r="Z835">
        <v>793</v>
      </c>
      <c r="AA835">
        <v>95.557165496713125</v>
      </c>
      <c r="AB835">
        <v>24.442834503286875</v>
      </c>
      <c r="AJ835">
        <v>795</v>
      </c>
      <c r="AK835">
        <v>32.084575373375664</v>
      </c>
      <c r="AL835">
        <v>-8.0845753733756638</v>
      </c>
      <c r="AT835">
        <v>795</v>
      </c>
      <c r="AU835">
        <v>28.706366203687022</v>
      </c>
      <c r="AV835">
        <v>-4.706366203687022</v>
      </c>
      <c r="BD835" s="152">
        <v>6.4086416856804789</v>
      </c>
      <c r="BE835" s="152">
        <v>15.2697296448</v>
      </c>
    </row>
    <row r="836" spans="1:57" ht="14.25" customHeight="1">
      <c r="A836" s="134" t="s">
        <v>398</v>
      </c>
      <c r="B836" s="135">
        <v>11712</v>
      </c>
      <c r="C836" s="135">
        <v>1677700</v>
      </c>
      <c r="D836" s="145">
        <f t="shared" si="84"/>
        <v>424545.45454545453</v>
      </c>
      <c r="E836" s="141">
        <f t="shared" si="85"/>
        <v>143.24624316939889</v>
      </c>
      <c r="F836" s="135">
        <v>25</v>
      </c>
      <c r="G836" s="135">
        <v>0.33</v>
      </c>
      <c r="H836" s="135">
        <v>140100</v>
      </c>
      <c r="I836" s="134" t="s">
        <v>1815</v>
      </c>
      <c r="J836" s="138">
        <f t="shared" si="86"/>
        <v>0.33</v>
      </c>
      <c r="K836" s="140">
        <f t="shared" si="87"/>
        <v>424545.45454545453</v>
      </c>
      <c r="L836" s="134" t="s">
        <v>2343</v>
      </c>
      <c r="M836" s="134" t="s">
        <v>11</v>
      </c>
      <c r="N836" s="137">
        <f t="shared" si="88"/>
        <v>424545.45454545453</v>
      </c>
      <c r="P836">
        <v>795</v>
      </c>
      <c r="Q836">
        <v>28.379769731244878</v>
      </c>
      <c r="R836">
        <v>-4.3797697312448776</v>
      </c>
      <c r="S836" s="70">
        <f t="shared" si="89"/>
        <v>-0.15432717646129962</v>
      </c>
      <c r="T836">
        <f t="shared" si="90"/>
        <v>24</v>
      </c>
      <c r="U836" s="134" t="s">
        <v>2324</v>
      </c>
      <c r="Z836">
        <v>794</v>
      </c>
      <c r="AA836">
        <v>26.159838084598846</v>
      </c>
      <c r="AB836">
        <v>-3.1598380845988459</v>
      </c>
      <c r="AJ836">
        <v>796</v>
      </c>
      <c r="AK836">
        <v>31.014384685464776</v>
      </c>
      <c r="AL836">
        <v>-19.014384685464776</v>
      </c>
      <c r="AT836">
        <v>796</v>
      </c>
      <c r="AU836">
        <v>18.984748962612297</v>
      </c>
      <c r="AV836">
        <v>-6.9847489626122972</v>
      </c>
      <c r="BD836" s="152">
        <v>4.6092922893163442</v>
      </c>
      <c r="BE836" s="152">
        <v>15.764247429079999</v>
      </c>
    </row>
    <row r="837" spans="1:57" ht="14.25" customHeight="1">
      <c r="A837" s="134" t="s">
        <v>398</v>
      </c>
      <c r="B837" s="135">
        <v>225971</v>
      </c>
      <c r="C837" s="135">
        <v>30238500</v>
      </c>
      <c r="D837" s="145">
        <f t="shared" si="84"/>
        <v>1503797.4683544303</v>
      </c>
      <c r="E837" s="141">
        <f t="shared" si="85"/>
        <v>133.815843625952</v>
      </c>
      <c r="F837" s="135">
        <v>180</v>
      </c>
      <c r="G837" s="135">
        <v>7.9</v>
      </c>
      <c r="H837" s="135">
        <v>11880000</v>
      </c>
      <c r="I837" s="134" t="s">
        <v>1815</v>
      </c>
      <c r="J837" s="138">
        <f t="shared" si="86"/>
        <v>7.9</v>
      </c>
      <c r="K837" s="140">
        <f t="shared" si="87"/>
        <v>1503797.4683544303</v>
      </c>
      <c r="L837" s="134" t="s">
        <v>1651</v>
      </c>
      <c r="M837" s="134" t="s">
        <v>98</v>
      </c>
      <c r="N837" s="137">
        <f t="shared" si="88"/>
        <v>1503797.4683544303</v>
      </c>
      <c r="P837">
        <v>796</v>
      </c>
      <c r="Q837">
        <v>22.505486934428195</v>
      </c>
      <c r="R837">
        <v>-10.505486934428195</v>
      </c>
      <c r="S837" s="70">
        <f t="shared" si="89"/>
        <v>-0.46679669562524451</v>
      </c>
      <c r="T837">
        <f t="shared" si="90"/>
        <v>12</v>
      </c>
      <c r="U837" s="134" t="s">
        <v>2325</v>
      </c>
      <c r="Z837">
        <v>795</v>
      </c>
      <c r="AA837">
        <v>30.131047537855157</v>
      </c>
      <c r="AB837">
        <v>-6.1310475378551565</v>
      </c>
      <c r="AJ837">
        <v>797</v>
      </c>
      <c r="AK837">
        <v>34.967909540844438</v>
      </c>
      <c r="AL837">
        <v>-15.967909540844438</v>
      </c>
      <c r="AT837">
        <v>797</v>
      </c>
      <c r="AU837">
        <v>22.338871127290528</v>
      </c>
      <c r="AV837">
        <v>-3.3388711272905276</v>
      </c>
      <c r="BD837" s="152">
        <v>6.4949118622184852</v>
      </c>
      <c r="BE837" s="152">
        <v>14.94224596392</v>
      </c>
    </row>
    <row r="838" spans="1:57" ht="14.25" customHeight="1">
      <c r="A838" s="134" t="s">
        <v>398</v>
      </c>
      <c r="B838" s="135">
        <v>9424</v>
      </c>
      <c r="C838" s="135">
        <v>1550200</v>
      </c>
      <c r="D838" s="145">
        <f t="shared" si="84"/>
        <v>3666666.6666666665</v>
      </c>
      <c r="E838" s="141">
        <f t="shared" si="85"/>
        <v>164.4949066213922</v>
      </c>
      <c r="F838" s="135">
        <v>18</v>
      </c>
      <c r="G838" s="135">
        <v>0.27</v>
      </c>
      <c r="H838" s="135">
        <v>990000</v>
      </c>
      <c r="I838" s="134" t="s">
        <v>1815</v>
      </c>
      <c r="J838" s="138">
        <f t="shared" si="86"/>
        <v>0.27</v>
      </c>
      <c r="K838" s="140">
        <f t="shared" si="87"/>
        <v>3666666.6666666665</v>
      </c>
      <c r="L838" s="134" t="s">
        <v>2344</v>
      </c>
      <c r="M838" s="134" t="s">
        <v>78</v>
      </c>
      <c r="N838" s="137">
        <f t="shared" si="88"/>
        <v>3666666.6666666665</v>
      </c>
      <c r="P838">
        <v>797</v>
      </c>
      <c r="Q838">
        <v>26.616035102009892</v>
      </c>
      <c r="R838">
        <v>-7.6160351020098922</v>
      </c>
      <c r="S838" s="70">
        <f t="shared" si="89"/>
        <v>-0.28614461443337863</v>
      </c>
      <c r="T838">
        <f t="shared" si="90"/>
        <v>19</v>
      </c>
      <c r="U838" s="134" t="s">
        <v>2326</v>
      </c>
      <c r="Z838">
        <v>796</v>
      </c>
      <c r="AA838">
        <v>15.332809843944176</v>
      </c>
      <c r="AB838">
        <v>-3.332809843944176</v>
      </c>
      <c r="AJ838">
        <v>798</v>
      </c>
      <c r="AK838">
        <v>66.718875511846235</v>
      </c>
      <c r="AL838">
        <v>-17.718875511846235</v>
      </c>
      <c r="AT838">
        <v>798</v>
      </c>
      <c r="AU838">
        <v>42.592514073708621</v>
      </c>
      <c r="AV838">
        <v>6.407485926291379</v>
      </c>
      <c r="BD838" s="152">
        <v>20.726409913256049</v>
      </c>
      <c r="BE838" s="152">
        <v>27.437642624719999</v>
      </c>
    </row>
    <row r="839" spans="1:57" ht="14.25" customHeight="1">
      <c r="A839" s="134" t="s">
        <v>398</v>
      </c>
      <c r="B839" s="135">
        <v>92464</v>
      </c>
      <c r="C839" s="135">
        <v>15407900</v>
      </c>
      <c r="D839" s="145">
        <f t="shared" si="84"/>
        <v>4415384.615384615</v>
      </c>
      <c r="E839" s="141">
        <f t="shared" si="85"/>
        <v>166.63674511161099</v>
      </c>
      <c r="F839" s="135">
        <v>84</v>
      </c>
      <c r="G839" s="135">
        <v>1.56</v>
      </c>
      <c r="H839" s="135">
        <v>6888000</v>
      </c>
      <c r="I839" s="134" t="s">
        <v>1815</v>
      </c>
      <c r="J839" s="138">
        <f t="shared" si="86"/>
        <v>1.56</v>
      </c>
      <c r="K839" s="140">
        <f t="shared" si="87"/>
        <v>4415384.615384615</v>
      </c>
      <c r="L839" s="134" t="s">
        <v>2345</v>
      </c>
      <c r="M839" s="134" t="s">
        <v>44</v>
      </c>
      <c r="N839" s="137">
        <f t="shared" si="88"/>
        <v>4415384.615384615</v>
      </c>
      <c r="P839">
        <v>798</v>
      </c>
      <c r="Q839">
        <v>56.017311830224152</v>
      </c>
      <c r="R839">
        <v>-7.0173118302241519</v>
      </c>
      <c r="S839" s="70">
        <f t="shared" si="89"/>
        <v>-0.12527041375159242</v>
      </c>
      <c r="T839">
        <f t="shared" si="90"/>
        <v>49</v>
      </c>
      <c r="U839" s="134" t="s">
        <v>2327</v>
      </c>
      <c r="Z839">
        <v>797</v>
      </c>
      <c r="AA839">
        <v>12.623104039639514</v>
      </c>
      <c r="AB839">
        <v>6.3768959603604856</v>
      </c>
      <c r="AJ839">
        <v>799</v>
      </c>
      <c r="AK839">
        <v>25.953415668860867</v>
      </c>
      <c r="AL839">
        <v>-13.953415668860867</v>
      </c>
      <c r="AT839">
        <v>799</v>
      </c>
      <c r="AU839">
        <v>15.34899548765631</v>
      </c>
      <c r="AV839">
        <v>-3.3489954876563104</v>
      </c>
      <c r="BD839" s="152">
        <v>6.303885042741471</v>
      </c>
      <c r="BE839" s="152">
        <v>17.111953612760001</v>
      </c>
    </row>
    <row r="840" spans="1:57" ht="14.25" customHeight="1">
      <c r="A840" s="134" t="s">
        <v>398</v>
      </c>
      <c r="B840" s="135">
        <v>15845</v>
      </c>
      <c r="C840" s="135">
        <v>1627200</v>
      </c>
      <c r="D840" s="145">
        <f t="shared" si="84"/>
        <v>794964.02877697838</v>
      </c>
      <c r="E840" s="141">
        <f t="shared" si="85"/>
        <v>102.69485642158409</v>
      </c>
      <c r="F840" s="135">
        <v>12</v>
      </c>
      <c r="G840" s="135">
        <v>0.30580000000000002</v>
      </c>
      <c r="H840" s="135">
        <v>243100</v>
      </c>
      <c r="I840" s="134" t="s">
        <v>1815</v>
      </c>
      <c r="J840" s="138">
        <f t="shared" si="86"/>
        <v>0.30580000000000002</v>
      </c>
      <c r="K840" s="140">
        <f t="shared" si="87"/>
        <v>794964.02877697838</v>
      </c>
      <c r="L840" s="134" t="s">
        <v>2346</v>
      </c>
      <c r="M840" s="134" t="s">
        <v>27</v>
      </c>
      <c r="N840" s="137">
        <f t="shared" si="88"/>
        <v>794964.02877697838</v>
      </c>
      <c r="P840">
        <v>799</v>
      </c>
      <c r="Q840">
        <v>17.598945928532252</v>
      </c>
      <c r="R840">
        <v>-5.5989459285322525</v>
      </c>
      <c r="S840" s="70">
        <f t="shared" si="89"/>
        <v>-0.31814098135587621</v>
      </c>
      <c r="T840">
        <f t="shared" si="90"/>
        <v>12</v>
      </c>
      <c r="U840" s="134" t="s">
        <v>2328</v>
      </c>
      <c r="Z840">
        <v>798</v>
      </c>
      <c r="AA840">
        <v>43.536320686499153</v>
      </c>
      <c r="AB840">
        <v>5.4636793135008475</v>
      </c>
      <c r="AJ840">
        <v>800</v>
      </c>
      <c r="AK840">
        <v>317.43390424086886</v>
      </c>
      <c r="AL840">
        <v>412.56609575913114</v>
      </c>
      <c r="AT840">
        <v>800</v>
      </c>
      <c r="AU840">
        <v>647.0299606248434</v>
      </c>
      <c r="AV840">
        <v>82.970039375156603</v>
      </c>
      <c r="BD840" s="152">
        <v>6.7044251480965009</v>
      </c>
      <c r="BE840" s="152">
        <v>18.771499036359998</v>
      </c>
    </row>
    <row r="841" spans="1:57" ht="14.25" customHeight="1">
      <c r="A841" s="134" t="s">
        <v>398</v>
      </c>
      <c r="B841" s="135">
        <v>108381</v>
      </c>
      <c r="C841" s="135">
        <v>13588900</v>
      </c>
      <c r="D841" s="145">
        <f t="shared" si="84"/>
        <v>1577312.1387283236</v>
      </c>
      <c r="E841" s="141">
        <f t="shared" si="85"/>
        <v>125.38083243372915</v>
      </c>
      <c r="F841" s="135">
        <v>59</v>
      </c>
      <c r="G841" s="135">
        <v>3.46</v>
      </c>
      <c r="H841" s="135">
        <v>5457500</v>
      </c>
      <c r="I841" s="134" t="s">
        <v>1815</v>
      </c>
      <c r="J841" s="138">
        <f t="shared" si="86"/>
        <v>3.46</v>
      </c>
      <c r="K841" s="140">
        <f t="shared" si="87"/>
        <v>1577312.1387283236</v>
      </c>
      <c r="L841" s="134" t="s">
        <v>2347</v>
      </c>
      <c r="M841" s="134" t="s">
        <v>41</v>
      </c>
      <c r="N841" s="137">
        <f t="shared" si="88"/>
        <v>1577312.1387283236</v>
      </c>
      <c r="P841">
        <v>800</v>
      </c>
      <c r="Q841">
        <v>528.32411966970903</v>
      </c>
      <c r="R841">
        <v>201.67588033029097</v>
      </c>
      <c r="S841" s="70">
        <f t="shared" si="89"/>
        <v>0.38172756613188913</v>
      </c>
      <c r="T841">
        <f t="shared" si="90"/>
        <v>730</v>
      </c>
      <c r="U841" s="134" t="s">
        <v>2329</v>
      </c>
      <c r="Z841">
        <v>799</v>
      </c>
      <c r="AA841">
        <v>19.768173164088594</v>
      </c>
      <c r="AB841">
        <v>-7.7681731640885943</v>
      </c>
      <c r="AJ841">
        <v>801</v>
      </c>
      <c r="AK841">
        <v>20.248977567753574</v>
      </c>
      <c r="AL841">
        <v>-9.2489775677535739</v>
      </c>
      <c r="AT841">
        <v>801</v>
      </c>
      <c r="AU841">
        <v>14.682276467406929</v>
      </c>
      <c r="AV841">
        <v>-3.682276467406929</v>
      </c>
      <c r="BD841" s="152">
        <v>9.9919350897412471</v>
      </c>
      <c r="BE841" s="152">
        <v>17.273958403999998</v>
      </c>
    </row>
    <row r="842" spans="1:57" ht="14.25" customHeight="1">
      <c r="A842" s="134" t="s">
        <v>398</v>
      </c>
      <c r="B842" s="135">
        <v>96810</v>
      </c>
      <c r="C842" s="135">
        <v>6452800</v>
      </c>
      <c r="D842" s="145">
        <f t="shared" si="84"/>
        <v>274193.54838709679</v>
      </c>
      <c r="E842" s="141">
        <f t="shared" si="85"/>
        <v>66.654271252969735</v>
      </c>
      <c r="F842" s="135">
        <v>90</v>
      </c>
      <c r="G842" s="135">
        <v>5.58</v>
      </c>
      <c r="H842" s="135">
        <v>1530000</v>
      </c>
      <c r="I842" s="134" t="s">
        <v>1815</v>
      </c>
      <c r="J842" s="138">
        <f t="shared" si="86"/>
        <v>5.58</v>
      </c>
      <c r="K842" s="140">
        <f t="shared" si="87"/>
        <v>274193.54838709679</v>
      </c>
      <c r="L842" s="134" t="s">
        <v>1442</v>
      </c>
      <c r="M842" s="134" t="s">
        <v>74</v>
      </c>
      <c r="N842" s="137">
        <f t="shared" si="88"/>
        <v>274193.54838709679</v>
      </c>
      <c r="P842">
        <v>801</v>
      </c>
      <c r="Q842">
        <v>13.922326885679722</v>
      </c>
      <c r="R842">
        <v>-2.9223268856797215</v>
      </c>
      <c r="S842" s="70">
        <f t="shared" si="89"/>
        <v>-0.20990218874156585</v>
      </c>
      <c r="T842">
        <f t="shared" si="90"/>
        <v>11</v>
      </c>
      <c r="U842" s="134" t="s">
        <v>2330</v>
      </c>
      <c r="Z842">
        <v>800</v>
      </c>
      <c r="AA842">
        <v>523.08140240650891</v>
      </c>
      <c r="AB842">
        <v>206.91859759349109</v>
      </c>
      <c r="AJ842">
        <v>802</v>
      </c>
      <c r="AK842">
        <v>22.330515389137215</v>
      </c>
      <c r="AL842">
        <v>-7.330515389137215</v>
      </c>
      <c r="AT842">
        <v>802</v>
      </c>
      <c r="AU842">
        <v>17.828664750160165</v>
      </c>
      <c r="AV842">
        <v>-2.8286647501601649</v>
      </c>
      <c r="BD842" s="152">
        <v>10.749880212182303</v>
      </c>
      <c r="BE842" s="152">
        <v>18.001513067839998</v>
      </c>
    </row>
    <row r="843" spans="1:57" ht="14.25" customHeight="1">
      <c r="A843" s="134" t="s">
        <v>398</v>
      </c>
      <c r="B843" s="135">
        <v>19185</v>
      </c>
      <c r="C843" s="135">
        <v>3824700</v>
      </c>
      <c r="D843" s="145">
        <f t="shared" si="84"/>
        <v>14237368.421052631</v>
      </c>
      <c r="E843" s="141">
        <f t="shared" si="85"/>
        <v>199.35887412040657</v>
      </c>
      <c r="F843" s="135">
        <v>19</v>
      </c>
      <c r="G843" s="135">
        <v>0.19</v>
      </c>
      <c r="H843" s="135">
        <v>2705100</v>
      </c>
      <c r="I843" s="134" t="s">
        <v>1815</v>
      </c>
      <c r="J843" s="138">
        <f t="shared" si="86"/>
        <v>0.19</v>
      </c>
      <c r="K843" s="140">
        <f t="shared" si="87"/>
        <v>14237368.421052631</v>
      </c>
      <c r="L843" s="134" t="s">
        <v>1164</v>
      </c>
      <c r="M843" s="134" t="s">
        <v>24</v>
      </c>
      <c r="N843" s="137">
        <f t="shared" si="88"/>
        <v>14237368.421052631</v>
      </c>
      <c r="P843">
        <v>802</v>
      </c>
      <c r="Q843">
        <v>16.832318259455302</v>
      </c>
      <c r="R843">
        <v>-1.8323182594553025</v>
      </c>
      <c r="S843" s="70">
        <f t="shared" si="89"/>
        <v>-0.10885715391140642</v>
      </c>
      <c r="T843">
        <f t="shared" si="90"/>
        <v>15</v>
      </c>
      <c r="U843" s="134" t="s">
        <v>2331</v>
      </c>
      <c r="Z843">
        <v>801</v>
      </c>
      <c r="AA843">
        <v>14.313764559473011</v>
      </c>
      <c r="AB843">
        <v>-3.313764559473011</v>
      </c>
      <c r="AJ843">
        <v>803</v>
      </c>
      <c r="AK843">
        <v>24.921325124111362</v>
      </c>
      <c r="AL843">
        <v>-9.9213251241113625</v>
      </c>
      <c r="AT843">
        <v>803</v>
      </c>
      <c r="AU843">
        <v>13.729820724193527</v>
      </c>
      <c r="AV843">
        <v>1.2701792758064734</v>
      </c>
      <c r="BD843" s="152">
        <v>10.444853516565781</v>
      </c>
      <c r="BE843" s="152">
        <v>19.673065221519998</v>
      </c>
    </row>
    <row r="844" spans="1:57" ht="14.25" customHeight="1">
      <c r="A844" s="134" t="s">
        <v>398</v>
      </c>
      <c r="B844" s="135">
        <v>20170</v>
      </c>
      <c r="C844" s="135">
        <v>912700</v>
      </c>
      <c r="D844" s="145">
        <f t="shared" si="84"/>
        <v>212598.42519685038</v>
      </c>
      <c r="E844" s="141">
        <f t="shared" si="85"/>
        <v>45.250371839365393</v>
      </c>
      <c r="F844" s="135">
        <v>18</v>
      </c>
      <c r="G844" s="135">
        <v>1.27</v>
      </c>
      <c r="H844" s="135">
        <v>270000</v>
      </c>
      <c r="I844" s="134" t="s">
        <v>1815</v>
      </c>
      <c r="J844" s="138">
        <f t="shared" si="86"/>
        <v>1.27</v>
      </c>
      <c r="K844" s="140">
        <f t="shared" si="87"/>
        <v>212598.42519685038</v>
      </c>
      <c r="L844" s="134" t="s">
        <v>1467</v>
      </c>
      <c r="M844" s="134" t="s">
        <v>11</v>
      </c>
      <c r="N844" s="137">
        <f t="shared" si="88"/>
        <v>212598.42519685038</v>
      </c>
      <c r="P844">
        <v>803</v>
      </c>
      <c r="Q844">
        <v>16.124154625989402</v>
      </c>
      <c r="R844">
        <v>-1.1241546259894015</v>
      </c>
      <c r="S844" s="70">
        <f t="shared" si="89"/>
        <v>-6.9718670656845172E-2</v>
      </c>
      <c r="T844">
        <f t="shared" si="90"/>
        <v>15</v>
      </c>
      <c r="U844" s="134" t="s">
        <v>1028</v>
      </c>
      <c r="Z844">
        <v>802</v>
      </c>
      <c r="AA844">
        <v>19.181892879602589</v>
      </c>
      <c r="AB844">
        <v>-4.1818928796025894</v>
      </c>
      <c r="AJ844">
        <v>804</v>
      </c>
      <c r="AK844">
        <v>23.930721401915363</v>
      </c>
      <c r="AL844">
        <v>-11.930721401915363</v>
      </c>
      <c r="AT844">
        <v>804</v>
      </c>
      <c r="AU844">
        <v>15.729977784941671</v>
      </c>
      <c r="AV844">
        <v>-3.7299777849416706</v>
      </c>
      <c r="BD844" s="152">
        <v>3.366590936804585</v>
      </c>
      <c r="BE844" s="152">
        <v>57.204208502119997</v>
      </c>
    </row>
    <row r="845" spans="1:57" ht="14.25" customHeight="1">
      <c r="A845" s="134" t="s">
        <v>398</v>
      </c>
      <c r="B845" s="135">
        <v>23570</v>
      </c>
      <c r="C845" s="135">
        <v>786400</v>
      </c>
      <c r="D845" s="145">
        <f t="shared" si="84"/>
        <v>174493.11847620856</v>
      </c>
      <c r="E845" s="141">
        <f t="shared" si="85"/>
        <v>33.364446330080611</v>
      </c>
      <c r="F845" s="135">
        <v>20</v>
      </c>
      <c r="G845" s="135">
        <v>252633</v>
      </c>
      <c r="H845" s="135">
        <v>1012000</v>
      </c>
      <c r="I845" s="134" t="s">
        <v>1819</v>
      </c>
      <c r="J845" s="138">
        <f t="shared" si="86"/>
        <v>5.7996556473829202</v>
      </c>
      <c r="K845" s="140">
        <f t="shared" si="87"/>
        <v>174493.11847620856</v>
      </c>
      <c r="L845" s="134" t="s">
        <v>1448</v>
      </c>
      <c r="M845" s="134" t="s">
        <v>18</v>
      </c>
      <c r="N845" s="137">
        <f t="shared" si="88"/>
        <v>174493.11847620856</v>
      </c>
      <c r="P845">
        <v>804</v>
      </c>
      <c r="Q845">
        <v>16.628825197012699</v>
      </c>
      <c r="R845">
        <v>-4.6288251970126986</v>
      </c>
      <c r="S845" s="70">
        <f t="shared" si="89"/>
        <v>-0.27836152838050449</v>
      </c>
      <c r="T845">
        <f t="shared" si="90"/>
        <v>12</v>
      </c>
      <c r="U845" s="134" t="s">
        <v>2332</v>
      </c>
      <c r="Z845">
        <v>803</v>
      </c>
      <c r="AA845">
        <v>17.415768940998269</v>
      </c>
      <c r="AB845">
        <v>-2.4157689409982694</v>
      </c>
      <c r="AJ845">
        <v>805</v>
      </c>
      <c r="AK845">
        <v>28.968406997698427</v>
      </c>
      <c r="AL845">
        <v>-10.968406997698427</v>
      </c>
      <c r="AT845">
        <v>805</v>
      </c>
      <c r="AU845">
        <v>23.346339400499879</v>
      </c>
      <c r="AV845">
        <v>-5.346339400499879</v>
      </c>
      <c r="BD845" s="152">
        <v>30.441048006982275</v>
      </c>
      <c r="BE845" s="152">
        <v>29.253601132919997</v>
      </c>
    </row>
    <row r="846" spans="1:57" ht="14.25" customHeight="1">
      <c r="A846" s="134" t="s">
        <v>398</v>
      </c>
      <c r="B846" s="135">
        <v>13058</v>
      </c>
      <c r="C846" s="135">
        <v>1768400</v>
      </c>
      <c r="D846" s="145">
        <f t="shared" si="84"/>
        <v>2709677.4193548388</v>
      </c>
      <c r="E846" s="141">
        <f t="shared" si="85"/>
        <v>135.42655843161282</v>
      </c>
      <c r="F846" s="135">
        <v>14</v>
      </c>
      <c r="G846" s="135">
        <v>0.31</v>
      </c>
      <c r="H846" s="135">
        <v>840000</v>
      </c>
      <c r="I846" s="134" t="s">
        <v>1815</v>
      </c>
      <c r="J846" s="138">
        <f t="shared" si="86"/>
        <v>0.31</v>
      </c>
      <c r="K846" s="140">
        <f t="shared" si="87"/>
        <v>2709677.4193548388</v>
      </c>
      <c r="L846" s="134" t="s">
        <v>2348</v>
      </c>
      <c r="M846" s="134" t="s">
        <v>77</v>
      </c>
      <c r="N846" s="137">
        <f t="shared" si="88"/>
        <v>2709677.4193548388</v>
      </c>
      <c r="P846">
        <v>805</v>
      </c>
      <c r="Q846">
        <v>23.672351571096165</v>
      </c>
      <c r="R846">
        <v>-5.6723515710961649</v>
      </c>
      <c r="S846" s="70">
        <f t="shared" si="89"/>
        <v>-0.23961926866708422</v>
      </c>
      <c r="T846">
        <f t="shared" si="90"/>
        <v>18</v>
      </c>
      <c r="U846" s="134" t="s">
        <v>2333</v>
      </c>
      <c r="Z846">
        <v>804</v>
      </c>
      <c r="AA846">
        <v>20.186522969746527</v>
      </c>
      <c r="AB846">
        <v>-8.1865229697465267</v>
      </c>
      <c r="AJ846">
        <v>806</v>
      </c>
      <c r="AK846">
        <v>70.779927437925807</v>
      </c>
      <c r="AL846">
        <v>-26.779927437925807</v>
      </c>
      <c r="AT846">
        <v>806</v>
      </c>
      <c r="AU846">
        <v>40.889588891446039</v>
      </c>
      <c r="AV846">
        <v>3.1104111085539614</v>
      </c>
      <c r="BD846" s="152">
        <v>8.9289632716836671</v>
      </c>
      <c r="BE846" s="152">
        <v>22.338444029119998</v>
      </c>
    </row>
    <row r="847" spans="1:57" ht="14.25" customHeight="1">
      <c r="A847" s="134" t="s">
        <v>398</v>
      </c>
      <c r="B847" s="135">
        <v>5371</v>
      </c>
      <c r="C847" s="135">
        <v>1513500</v>
      </c>
      <c r="D847" s="145">
        <f t="shared" si="84"/>
        <v>17082222.222222224</v>
      </c>
      <c r="E847" s="141">
        <f t="shared" si="85"/>
        <v>281.79110035375163</v>
      </c>
      <c r="F847" s="135">
        <v>9</v>
      </c>
      <c r="G847" s="135">
        <v>0.09</v>
      </c>
      <c r="H847" s="135">
        <v>1537400</v>
      </c>
      <c r="I847" s="134" t="s">
        <v>1815</v>
      </c>
      <c r="J847" s="138">
        <f t="shared" si="86"/>
        <v>0.09</v>
      </c>
      <c r="K847" s="140">
        <f t="shared" si="87"/>
        <v>17082222.222222224</v>
      </c>
      <c r="L847" s="134" t="s">
        <v>2349</v>
      </c>
      <c r="M847" s="134" t="s">
        <v>7</v>
      </c>
      <c r="N847" s="137">
        <f t="shared" si="88"/>
        <v>17082222.222222224</v>
      </c>
      <c r="P847">
        <v>806</v>
      </c>
      <c r="Q847">
        <v>57.458306073304087</v>
      </c>
      <c r="R847">
        <v>-13.458306073304087</v>
      </c>
      <c r="S847" s="70">
        <f t="shared" si="89"/>
        <v>-0.23422733792629155</v>
      </c>
      <c r="T847">
        <f t="shared" si="90"/>
        <v>44</v>
      </c>
      <c r="U847" s="134" t="s">
        <v>2334</v>
      </c>
      <c r="Z847">
        <v>805</v>
      </c>
      <c r="AA847">
        <v>24.566759306049313</v>
      </c>
      <c r="AB847">
        <v>-6.5667593060493132</v>
      </c>
      <c r="AJ847">
        <v>807</v>
      </c>
      <c r="AK847">
        <v>67.096490264067953</v>
      </c>
      <c r="AL847">
        <v>58.903509735932047</v>
      </c>
      <c r="AT847">
        <v>807</v>
      </c>
      <c r="AU847">
        <v>177.58340969331431</v>
      </c>
      <c r="AV847">
        <v>-51.583409693314309</v>
      </c>
      <c r="BD847" s="152">
        <v>19.395384332383948</v>
      </c>
      <c r="BE847" s="152">
        <v>29.021442084359997</v>
      </c>
    </row>
    <row r="848" spans="1:57" ht="14.25" customHeight="1">
      <c r="A848" s="134" t="s">
        <v>398</v>
      </c>
      <c r="B848" s="135">
        <v>16431</v>
      </c>
      <c r="C848" s="135">
        <v>1526000</v>
      </c>
      <c r="D848" s="145">
        <f t="shared" si="84"/>
        <v>4180000</v>
      </c>
      <c r="E848" s="141">
        <f t="shared" si="85"/>
        <v>92.873227435944258</v>
      </c>
      <c r="F848" s="135">
        <v>19</v>
      </c>
      <c r="G848" s="135">
        <v>0.25</v>
      </c>
      <c r="H848" s="135">
        <v>1045000</v>
      </c>
      <c r="I848" s="134" t="s">
        <v>1815</v>
      </c>
      <c r="J848" s="138">
        <f t="shared" si="86"/>
        <v>0.25</v>
      </c>
      <c r="K848" s="140">
        <f t="shared" si="87"/>
        <v>4180000</v>
      </c>
      <c r="L848" s="134" t="s">
        <v>2350</v>
      </c>
      <c r="M848" s="134" t="s">
        <v>78</v>
      </c>
      <c r="N848" s="137">
        <f t="shared" si="88"/>
        <v>4180000</v>
      </c>
      <c r="P848">
        <v>807</v>
      </c>
      <c r="Q848">
        <v>129.16561993583491</v>
      </c>
      <c r="R848">
        <v>-3.1656199358349113</v>
      </c>
      <c r="S848" s="70">
        <f t="shared" si="89"/>
        <v>-2.450822391753691E-2</v>
      </c>
      <c r="T848">
        <f t="shared" si="90"/>
        <v>126</v>
      </c>
      <c r="U848" s="134" t="s">
        <v>2335</v>
      </c>
      <c r="Z848">
        <v>806</v>
      </c>
      <c r="AA848">
        <v>48.791008775758073</v>
      </c>
      <c r="AB848">
        <v>-4.7910087757580726</v>
      </c>
      <c r="AJ848">
        <v>808</v>
      </c>
      <c r="AK848">
        <v>49.399820435452881</v>
      </c>
      <c r="AL848">
        <v>26.600179564547119</v>
      </c>
      <c r="AT848">
        <v>808</v>
      </c>
      <c r="AU848">
        <v>71.931435294830422</v>
      </c>
      <c r="AV848">
        <v>4.0685647051695781</v>
      </c>
      <c r="BD848" s="152">
        <v>11.41025787306252</v>
      </c>
      <c r="BE848" s="152">
        <v>57.611043373199998</v>
      </c>
    </row>
    <row r="849" spans="1:57" ht="14.25" customHeight="1">
      <c r="A849" s="134" t="s">
        <v>398</v>
      </c>
      <c r="B849" s="135">
        <v>8960</v>
      </c>
      <c r="C849" s="135">
        <v>2206600</v>
      </c>
      <c r="D849" s="145">
        <f t="shared" si="84"/>
        <v>12659999.999999998</v>
      </c>
      <c r="E849" s="141">
        <f t="shared" si="85"/>
        <v>246.27232142857142</v>
      </c>
      <c r="F849" s="135">
        <v>11</v>
      </c>
      <c r="G849" s="135">
        <v>0.14000000000000001</v>
      </c>
      <c r="H849" s="135">
        <v>1772400</v>
      </c>
      <c r="I849" s="134" t="s">
        <v>1815</v>
      </c>
      <c r="J849" s="138">
        <f t="shared" si="86"/>
        <v>0.14000000000000001</v>
      </c>
      <c r="K849" s="140">
        <f t="shared" si="87"/>
        <v>12659999.999999998</v>
      </c>
      <c r="L849" s="134" t="s">
        <v>2351</v>
      </c>
      <c r="M849" s="134" t="s">
        <v>24</v>
      </c>
      <c r="N849" s="137">
        <f t="shared" si="88"/>
        <v>12659999.999999998</v>
      </c>
      <c r="P849">
        <v>808</v>
      </c>
      <c r="Q849">
        <v>61.798765153568077</v>
      </c>
      <c r="R849">
        <v>14.201234846431923</v>
      </c>
      <c r="S849" s="70">
        <f t="shared" si="89"/>
        <v>0.22979803578829255</v>
      </c>
      <c r="T849">
        <f t="shared" si="90"/>
        <v>76</v>
      </c>
      <c r="U849" s="134" t="s">
        <v>1425</v>
      </c>
      <c r="Z849">
        <v>807</v>
      </c>
      <c r="AA849">
        <v>129.87013380645652</v>
      </c>
      <c r="AB849">
        <v>-3.8701338064565221</v>
      </c>
      <c r="AJ849">
        <v>809</v>
      </c>
      <c r="AK849">
        <v>27.991349993070919</v>
      </c>
      <c r="AL849">
        <v>-9.9913499930709193</v>
      </c>
      <c r="AT849">
        <v>809</v>
      </c>
      <c r="AU849">
        <v>20.304228599977762</v>
      </c>
      <c r="AV849">
        <v>-2.3042285999777619</v>
      </c>
      <c r="BD849" s="152">
        <v>8.7440986076736529</v>
      </c>
      <c r="BE849" s="152">
        <v>19.706858611999998</v>
      </c>
    </row>
    <row r="850" spans="1:57" ht="14.25" customHeight="1">
      <c r="A850" s="134" t="s">
        <v>398</v>
      </c>
      <c r="B850" s="135">
        <v>12756</v>
      </c>
      <c r="C850" s="135">
        <v>1672500</v>
      </c>
      <c r="D850" s="145">
        <f t="shared" si="84"/>
        <v>267519.1300845751</v>
      </c>
      <c r="E850" s="141">
        <f t="shared" si="85"/>
        <v>131.11476952022576</v>
      </c>
      <c r="F850" s="135">
        <v>11</v>
      </c>
      <c r="G850" s="135">
        <v>0.99319999999999997</v>
      </c>
      <c r="H850" s="135">
        <v>265700</v>
      </c>
      <c r="I850" s="134" t="s">
        <v>1815</v>
      </c>
      <c r="J850" s="138">
        <f t="shared" si="86"/>
        <v>0.99319999999999997</v>
      </c>
      <c r="K850" s="140">
        <f t="shared" si="87"/>
        <v>267519.1300845751</v>
      </c>
      <c r="L850" s="134" t="s">
        <v>2352</v>
      </c>
      <c r="M850" s="134" t="s">
        <v>10</v>
      </c>
      <c r="N850" s="137">
        <f t="shared" si="88"/>
        <v>267519.1300845751</v>
      </c>
      <c r="P850">
        <v>809</v>
      </c>
      <c r="Q850">
        <v>21.460814890305333</v>
      </c>
      <c r="R850">
        <v>-3.4608148903053326</v>
      </c>
      <c r="S850" s="70">
        <f t="shared" si="89"/>
        <v>-0.16126204470775779</v>
      </c>
      <c r="T850">
        <f t="shared" si="90"/>
        <v>18</v>
      </c>
      <c r="U850" s="134" t="s">
        <v>1321</v>
      </c>
      <c r="Z850">
        <v>808</v>
      </c>
      <c r="AA850">
        <v>61.742878319045644</v>
      </c>
      <c r="AB850">
        <v>14.257121680954356</v>
      </c>
      <c r="AJ850">
        <v>810</v>
      </c>
      <c r="AK850">
        <v>26.024959271019465</v>
      </c>
      <c r="AL850">
        <v>-14.024959271019465</v>
      </c>
      <c r="AT850">
        <v>810</v>
      </c>
      <c r="AU850">
        <v>18.7893313187461</v>
      </c>
      <c r="AV850">
        <v>-6.7893313187461004</v>
      </c>
      <c r="BD850" s="152">
        <v>5.9711286475234457</v>
      </c>
      <c r="BE850" s="152">
        <v>17.130421774319998</v>
      </c>
    </row>
    <row r="851" spans="1:57" ht="14.25" customHeight="1">
      <c r="A851" s="134" t="s">
        <v>398</v>
      </c>
      <c r="B851" s="135">
        <v>19800</v>
      </c>
      <c r="C851" s="135">
        <v>1131400</v>
      </c>
      <c r="D851" s="145">
        <f t="shared" ref="D851:D914" si="91">K851</f>
        <v>420000</v>
      </c>
      <c r="E851" s="141">
        <f t="shared" ref="E851:E914" si="92">C851/B851</f>
        <v>57.141414141414138</v>
      </c>
      <c r="F851" s="135">
        <v>24</v>
      </c>
      <c r="G851" s="135">
        <v>2</v>
      </c>
      <c r="H851" s="135">
        <v>840000</v>
      </c>
      <c r="I851" s="134" t="s">
        <v>1815</v>
      </c>
      <c r="J851" s="138">
        <f t="shared" ref="J851:J914" si="93">IF(I851="Acres",1,1/43560)*G851</f>
        <v>2</v>
      </c>
      <c r="K851" s="140">
        <f t="shared" ref="K851:K914" si="94">H851/J851</f>
        <v>420000</v>
      </c>
      <c r="L851" s="134" t="s">
        <v>2353</v>
      </c>
      <c r="M851" s="134" t="s">
        <v>165</v>
      </c>
      <c r="N851" s="137">
        <f t="shared" si="88"/>
        <v>420000</v>
      </c>
      <c r="P851">
        <v>810</v>
      </c>
      <c r="Q851">
        <v>19.499179591139253</v>
      </c>
      <c r="R851">
        <v>-7.4991795911392529</v>
      </c>
      <c r="S851" s="70">
        <f t="shared" si="89"/>
        <v>-0.38458949291112754</v>
      </c>
      <c r="T851">
        <f t="shared" si="90"/>
        <v>12</v>
      </c>
      <c r="U851" s="134" t="s">
        <v>2336</v>
      </c>
      <c r="Z851">
        <v>809</v>
      </c>
      <c r="AA851">
        <v>14.502254314006784</v>
      </c>
      <c r="AB851">
        <v>3.4977456859932161</v>
      </c>
      <c r="AJ851">
        <v>811</v>
      </c>
      <c r="AK851">
        <v>57.696338276306363</v>
      </c>
      <c r="AL851">
        <v>44.303661723693637</v>
      </c>
      <c r="AT851">
        <v>811</v>
      </c>
      <c r="AU851">
        <v>90.15207787901025</v>
      </c>
      <c r="AV851">
        <v>11.84792212098975</v>
      </c>
      <c r="BD851" s="152">
        <v>4.5189140091336713</v>
      </c>
      <c r="BE851" s="152">
        <v>15.85368458756</v>
      </c>
    </row>
    <row r="852" spans="1:57" ht="14.25" customHeight="1">
      <c r="A852" s="134" t="s">
        <v>398</v>
      </c>
      <c r="B852" s="135">
        <v>19296</v>
      </c>
      <c r="C852" s="135">
        <v>2190200</v>
      </c>
      <c r="D852" s="145">
        <f t="shared" si="91"/>
        <v>6412500</v>
      </c>
      <c r="E852" s="141">
        <f t="shared" si="92"/>
        <v>113.50538971807629</v>
      </c>
      <c r="F852" s="135">
        <v>27</v>
      </c>
      <c r="G852" s="135">
        <v>0.24</v>
      </c>
      <c r="H852" s="135">
        <v>1539000</v>
      </c>
      <c r="I852" s="134" t="s">
        <v>1815</v>
      </c>
      <c r="J852" s="138">
        <f t="shared" si="93"/>
        <v>0.24</v>
      </c>
      <c r="K852" s="140">
        <f t="shared" si="94"/>
        <v>6412500</v>
      </c>
      <c r="L852" s="134" t="s">
        <v>1709</v>
      </c>
      <c r="M852" s="134" t="s">
        <v>13</v>
      </c>
      <c r="N852" s="137">
        <f t="shared" ref="N852:N915" si="95">H852/(G852*IF(I852="Acres",1,1/43560))</f>
        <v>6412500</v>
      </c>
      <c r="P852">
        <v>811</v>
      </c>
      <c r="Q852">
        <v>76.465857064504888</v>
      </c>
      <c r="R852">
        <v>25.534142935495112</v>
      </c>
      <c r="S852" s="70">
        <f t="shared" si="89"/>
        <v>0.33392868288856137</v>
      </c>
      <c r="T852">
        <f t="shared" si="90"/>
        <v>102</v>
      </c>
      <c r="U852" s="134" t="s">
        <v>2337</v>
      </c>
      <c r="Z852">
        <v>810</v>
      </c>
      <c r="AA852">
        <v>19.950579546383423</v>
      </c>
      <c r="AB852">
        <v>-7.9505795463834232</v>
      </c>
      <c r="AJ852">
        <v>812</v>
      </c>
      <c r="AK852">
        <v>48.719944547484175</v>
      </c>
      <c r="AL852">
        <v>-4.7199445474841752</v>
      </c>
      <c r="AT852">
        <v>812</v>
      </c>
      <c r="AU852">
        <v>69.312182000993573</v>
      </c>
      <c r="AV852">
        <v>-25.312182000993573</v>
      </c>
      <c r="BD852" s="152">
        <v>15.571766865110163</v>
      </c>
      <c r="BE852" s="152">
        <v>22.285186322959998</v>
      </c>
    </row>
    <row r="853" spans="1:57" ht="14.25" customHeight="1">
      <c r="A853" s="134" t="s">
        <v>398</v>
      </c>
      <c r="B853" s="135">
        <v>182122</v>
      </c>
      <c r="C853" s="135">
        <v>20017200</v>
      </c>
      <c r="D853" s="145">
        <f t="shared" si="91"/>
        <v>810115.7308186884</v>
      </c>
      <c r="E853" s="141">
        <f t="shared" si="92"/>
        <v>109.91093882122972</v>
      </c>
      <c r="F853" s="135">
        <v>252</v>
      </c>
      <c r="G853" s="135">
        <v>23.33</v>
      </c>
      <c r="H853" s="135">
        <v>18900000</v>
      </c>
      <c r="I853" s="134" t="s">
        <v>1815</v>
      </c>
      <c r="J853" s="138">
        <f t="shared" si="93"/>
        <v>23.33</v>
      </c>
      <c r="K853" s="140">
        <f t="shared" si="94"/>
        <v>810115.7308186884</v>
      </c>
      <c r="L853" s="134" t="s">
        <v>2354</v>
      </c>
      <c r="M853" s="134" t="s">
        <v>49</v>
      </c>
      <c r="N853" s="137">
        <f t="shared" si="95"/>
        <v>810115.7308186884</v>
      </c>
      <c r="P853">
        <v>812</v>
      </c>
      <c r="Q853">
        <v>59.988451074423985</v>
      </c>
      <c r="R853">
        <v>-15.988451074423985</v>
      </c>
      <c r="S853" s="70">
        <f t="shared" si="89"/>
        <v>-0.26652548595709025</v>
      </c>
      <c r="T853">
        <f t="shared" si="90"/>
        <v>44</v>
      </c>
      <c r="U853" s="134" t="s">
        <v>1724</v>
      </c>
      <c r="Z853">
        <v>811</v>
      </c>
      <c r="AA853">
        <v>79.345382606475695</v>
      </c>
      <c r="AB853">
        <v>22.654617393524305</v>
      </c>
      <c r="AJ853">
        <v>813</v>
      </c>
      <c r="AK853">
        <v>25.439487071106189</v>
      </c>
      <c r="AL853">
        <v>-7.4394870711061891</v>
      </c>
      <c r="AT853">
        <v>813</v>
      </c>
      <c r="AU853">
        <v>20.324755663409086</v>
      </c>
      <c r="AV853">
        <v>-2.3247556634090856</v>
      </c>
      <c r="BD853" s="152">
        <v>87.543688667853203</v>
      </c>
      <c r="BE853" s="152">
        <v>107.34714656220001</v>
      </c>
    </row>
    <row r="854" spans="1:57" ht="14.25" customHeight="1">
      <c r="A854" s="134" t="s">
        <v>398</v>
      </c>
      <c r="B854" s="135">
        <v>13469</v>
      </c>
      <c r="C854" s="135">
        <v>1072900</v>
      </c>
      <c r="D854" s="145">
        <f t="shared" si="91"/>
        <v>3591250</v>
      </c>
      <c r="E854" s="141">
        <f t="shared" si="92"/>
        <v>79.656990125473314</v>
      </c>
      <c r="F854" s="135">
        <v>17</v>
      </c>
      <c r="G854" s="135">
        <v>0.4</v>
      </c>
      <c r="H854" s="135">
        <v>1436500</v>
      </c>
      <c r="I854" s="134" t="s">
        <v>1815</v>
      </c>
      <c r="J854" s="138">
        <f t="shared" si="93"/>
        <v>0.4</v>
      </c>
      <c r="K854" s="140">
        <f t="shared" si="94"/>
        <v>3591250</v>
      </c>
      <c r="L854" s="134" t="s">
        <v>2355</v>
      </c>
      <c r="M854" s="134" t="s">
        <v>28</v>
      </c>
      <c r="N854" s="137">
        <f t="shared" si="95"/>
        <v>3591250</v>
      </c>
      <c r="P854">
        <v>813</v>
      </c>
      <c r="Q854">
        <v>19.988312330570327</v>
      </c>
      <c r="R854">
        <v>-1.9883123305703272</v>
      </c>
      <c r="S854" s="70">
        <f t="shared" si="89"/>
        <v>-9.9473747342309751E-2</v>
      </c>
      <c r="T854">
        <f t="shared" si="90"/>
        <v>18</v>
      </c>
      <c r="U854" s="134" t="s">
        <v>2338</v>
      </c>
      <c r="Z854">
        <v>812</v>
      </c>
      <c r="AA854">
        <v>61.754913113511527</v>
      </c>
      <c r="AB854">
        <v>-17.754913113511527</v>
      </c>
      <c r="AJ854">
        <v>814</v>
      </c>
      <c r="AK854">
        <v>84.240708016842945</v>
      </c>
      <c r="AL854">
        <v>-27.240708016842945</v>
      </c>
      <c r="AT854">
        <v>814</v>
      </c>
      <c r="AU854">
        <v>54.031835982716487</v>
      </c>
      <c r="AV854">
        <v>2.9681640172835131</v>
      </c>
      <c r="BD854" s="152">
        <v>125.14413430157884</v>
      </c>
      <c r="BE854" s="152">
        <v>97.945208232119995</v>
      </c>
    </row>
    <row r="855" spans="1:57" ht="14.25" customHeight="1">
      <c r="A855" s="134" t="s">
        <v>398</v>
      </c>
      <c r="B855" s="135">
        <v>11880</v>
      </c>
      <c r="C855" s="135">
        <v>673300</v>
      </c>
      <c r="D855" s="145">
        <f t="shared" si="91"/>
        <v>288117.64705882355</v>
      </c>
      <c r="E855" s="141">
        <f t="shared" si="92"/>
        <v>56.675084175084173</v>
      </c>
      <c r="F855" s="135">
        <v>15</v>
      </c>
      <c r="G855" s="135">
        <v>1.7</v>
      </c>
      <c r="H855" s="135">
        <v>489800</v>
      </c>
      <c r="I855" s="134" t="s">
        <v>1815</v>
      </c>
      <c r="J855" s="138">
        <f t="shared" si="93"/>
        <v>1.7</v>
      </c>
      <c r="K855" s="140">
        <f t="shared" si="94"/>
        <v>288117.64705882355</v>
      </c>
      <c r="L855" s="134" t="s">
        <v>1406</v>
      </c>
      <c r="M855" s="134" t="s">
        <v>175</v>
      </c>
      <c r="N855" s="137">
        <f t="shared" si="95"/>
        <v>288117.64705882355</v>
      </c>
      <c r="P855">
        <v>814</v>
      </c>
      <c r="Q855">
        <v>72.384176357738141</v>
      </c>
      <c r="R855">
        <v>-15.384176357738141</v>
      </c>
      <c r="S855" s="70">
        <f t="shared" si="89"/>
        <v>-0.21253507509301811</v>
      </c>
      <c r="T855">
        <f t="shared" si="90"/>
        <v>57</v>
      </c>
      <c r="U855" s="134" t="s">
        <v>2339</v>
      </c>
      <c r="Z855">
        <v>813</v>
      </c>
      <c r="AA855">
        <v>22.521920739215616</v>
      </c>
      <c r="AB855">
        <v>-4.5219207392156164</v>
      </c>
      <c r="AJ855">
        <v>815</v>
      </c>
      <c r="AK855">
        <v>23.581470089602671</v>
      </c>
      <c r="AL855">
        <v>-11.581470089602671</v>
      </c>
      <c r="AT855">
        <v>815</v>
      </c>
      <c r="AU855">
        <v>21.216451298865771</v>
      </c>
      <c r="AV855">
        <v>-9.2164512988657705</v>
      </c>
      <c r="BD855" s="152">
        <v>9.2535034596123573</v>
      </c>
      <c r="BE855" s="152">
        <v>23.193341456479999</v>
      </c>
    </row>
    <row r="856" spans="1:57" ht="14.25" customHeight="1">
      <c r="A856" s="134" t="s">
        <v>398</v>
      </c>
      <c r="B856" s="135">
        <v>134355</v>
      </c>
      <c r="C856" s="135">
        <v>9645200</v>
      </c>
      <c r="D856" s="145">
        <f t="shared" si="91"/>
        <v>458823.5294117647</v>
      </c>
      <c r="E856" s="141">
        <f t="shared" si="92"/>
        <v>71.788917420267197</v>
      </c>
      <c r="F856" s="135">
        <v>151</v>
      </c>
      <c r="G856" s="135">
        <v>2.21</v>
      </c>
      <c r="H856" s="135">
        <v>1014000</v>
      </c>
      <c r="I856" s="134" t="s">
        <v>1815</v>
      </c>
      <c r="J856" s="138">
        <f t="shared" si="93"/>
        <v>2.21</v>
      </c>
      <c r="K856" s="140">
        <f t="shared" si="94"/>
        <v>458823.5294117647</v>
      </c>
      <c r="L856" s="134" t="s">
        <v>1469</v>
      </c>
      <c r="M856" s="134" t="s">
        <v>11</v>
      </c>
      <c r="N856" s="137">
        <f t="shared" si="95"/>
        <v>458823.5294117647</v>
      </c>
      <c r="P856">
        <v>815</v>
      </c>
      <c r="Q856">
        <v>19.389843704800818</v>
      </c>
      <c r="R856">
        <v>-7.3898437048008176</v>
      </c>
      <c r="S856" s="70">
        <f t="shared" si="89"/>
        <v>-0.38111930231655933</v>
      </c>
      <c r="T856">
        <f t="shared" si="90"/>
        <v>12</v>
      </c>
      <c r="U856" s="134" t="s">
        <v>2340</v>
      </c>
      <c r="Z856">
        <v>814</v>
      </c>
      <c r="AA856">
        <v>57.499161134893917</v>
      </c>
      <c r="AB856">
        <v>-0.49916113489391734</v>
      </c>
      <c r="AJ856">
        <v>816</v>
      </c>
      <c r="AK856">
        <v>22.586209683242505</v>
      </c>
      <c r="AL856">
        <v>-13.586209683242505</v>
      </c>
      <c r="AT856">
        <v>816</v>
      </c>
      <c r="AU856">
        <v>15.03534195842569</v>
      </c>
      <c r="AV856">
        <v>-6.0353419584256898</v>
      </c>
      <c r="BD856" s="152">
        <v>8.0108021071005986</v>
      </c>
      <c r="BE856" s="152">
        <v>18.04486141856</v>
      </c>
    </row>
    <row r="857" spans="1:57" ht="14.25" customHeight="1">
      <c r="A857" s="134" t="s">
        <v>398</v>
      </c>
      <c r="B857" s="135">
        <v>18839</v>
      </c>
      <c r="C857" s="135">
        <v>2194300</v>
      </c>
      <c r="D857" s="145">
        <f t="shared" si="91"/>
        <v>1175894.1695247428</v>
      </c>
      <c r="E857" s="141">
        <f t="shared" si="92"/>
        <v>116.47645841074367</v>
      </c>
      <c r="F857" s="135">
        <v>24</v>
      </c>
      <c r="G857" s="135">
        <v>0.81640000000000001</v>
      </c>
      <c r="H857" s="135">
        <v>960000</v>
      </c>
      <c r="I857" s="134" t="s">
        <v>1815</v>
      </c>
      <c r="J857" s="138">
        <f t="shared" si="93"/>
        <v>0.81640000000000001</v>
      </c>
      <c r="K857" s="140">
        <f t="shared" si="94"/>
        <v>1175894.1695247428</v>
      </c>
      <c r="L857" s="134" t="s">
        <v>2356</v>
      </c>
      <c r="M857" s="134" t="s">
        <v>26</v>
      </c>
      <c r="N857" s="137">
        <f t="shared" si="95"/>
        <v>1175894.1695247428</v>
      </c>
      <c r="P857">
        <v>816</v>
      </c>
      <c r="Q857">
        <v>15.471881421731004</v>
      </c>
      <c r="R857">
        <v>-6.4718814217310037</v>
      </c>
      <c r="S857" s="70">
        <f t="shared" si="89"/>
        <v>-0.41829957490760844</v>
      </c>
      <c r="T857">
        <f t="shared" si="90"/>
        <v>9</v>
      </c>
      <c r="U857" s="134" t="s">
        <v>1060</v>
      </c>
      <c r="Z857">
        <v>815</v>
      </c>
      <c r="AA857">
        <v>22.059701789750342</v>
      </c>
      <c r="AB857">
        <v>-10.059701789750342</v>
      </c>
      <c r="AJ857">
        <v>817</v>
      </c>
      <c r="AK857">
        <v>30.701963511541422</v>
      </c>
      <c r="AL857">
        <v>1.2980364884585782</v>
      </c>
      <c r="AT857">
        <v>817</v>
      </c>
      <c r="AU857">
        <v>45.916256184508498</v>
      </c>
      <c r="AV857">
        <v>-13.916256184508498</v>
      </c>
      <c r="BD857" s="152">
        <v>12.480418872498266</v>
      </c>
      <c r="BE857" s="152">
        <v>20.941123226719998</v>
      </c>
    </row>
    <row r="858" spans="1:57" ht="14.25" customHeight="1">
      <c r="A858" s="134" t="s">
        <v>398</v>
      </c>
      <c r="B858" s="135">
        <v>32096</v>
      </c>
      <c r="C858" s="135">
        <v>3755100</v>
      </c>
      <c r="D858" s="145">
        <f t="shared" si="91"/>
        <v>5625000</v>
      </c>
      <c r="E858" s="141">
        <f t="shared" si="92"/>
        <v>116.99588733798605</v>
      </c>
      <c r="F858" s="135">
        <v>45</v>
      </c>
      <c r="G858" s="135">
        <v>0.6</v>
      </c>
      <c r="H858" s="135">
        <v>3375000</v>
      </c>
      <c r="I858" s="134" t="s">
        <v>1815</v>
      </c>
      <c r="J858" s="138">
        <f t="shared" si="93"/>
        <v>0.6</v>
      </c>
      <c r="K858" s="140">
        <f t="shared" si="94"/>
        <v>5625000</v>
      </c>
      <c r="L858" s="134" t="s">
        <v>1506</v>
      </c>
      <c r="M858" s="134" t="s">
        <v>49</v>
      </c>
      <c r="N858" s="137">
        <f t="shared" si="95"/>
        <v>5625000</v>
      </c>
      <c r="P858">
        <v>817</v>
      </c>
      <c r="Q858">
        <v>36.873587619929964</v>
      </c>
      <c r="R858">
        <v>-4.8735876199299639</v>
      </c>
      <c r="S858" s="70">
        <f t="shared" si="89"/>
        <v>-0.13217015035704899</v>
      </c>
      <c r="T858">
        <f t="shared" si="90"/>
        <v>32</v>
      </c>
      <c r="U858" s="134" t="s">
        <v>2341</v>
      </c>
      <c r="Z858">
        <v>816</v>
      </c>
      <c r="AA858">
        <v>17.022479304787943</v>
      </c>
      <c r="AB858">
        <v>-8.022479304787943</v>
      </c>
      <c r="AJ858">
        <v>818</v>
      </c>
      <c r="AK858">
        <v>31.902118021125034</v>
      </c>
      <c r="AL858">
        <v>-3.9021180211250339</v>
      </c>
      <c r="AT858">
        <v>818</v>
      </c>
      <c r="AU858">
        <v>35.813656646148409</v>
      </c>
      <c r="AV858">
        <v>-7.8136566461484094</v>
      </c>
      <c r="BD858" s="152">
        <v>9.4527464863787056</v>
      </c>
      <c r="BE858" s="152">
        <v>17.004648886680002</v>
      </c>
    </row>
    <row r="859" spans="1:57" ht="14.25" customHeight="1">
      <c r="A859" s="134" t="s">
        <v>398</v>
      </c>
      <c r="B859" s="135">
        <v>6104</v>
      </c>
      <c r="C859" s="135">
        <v>738300</v>
      </c>
      <c r="D859" s="145">
        <f t="shared" si="91"/>
        <v>2000000</v>
      </c>
      <c r="E859" s="141">
        <f t="shared" si="92"/>
        <v>120.95347313237221</v>
      </c>
      <c r="F859" s="135">
        <v>10</v>
      </c>
      <c r="G859" s="135">
        <v>0.23</v>
      </c>
      <c r="H859" s="135">
        <v>460000</v>
      </c>
      <c r="I859" s="134" t="s">
        <v>1815</v>
      </c>
      <c r="J859" s="138">
        <f t="shared" si="93"/>
        <v>0.23</v>
      </c>
      <c r="K859" s="140">
        <f t="shared" si="94"/>
        <v>2000000</v>
      </c>
      <c r="L859" s="134" t="s">
        <v>2357</v>
      </c>
      <c r="M859" s="134" t="s">
        <v>154</v>
      </c>
      <c r="N859" s="137">
        <f t="shared" si="95"/>
        <v>2000000</v>
      </c>
      <c r="P859">
        <v>818</v>
      </c>
      <c r="Q859">
        <v>32.1134039045956</v>
      </c>
      <c r="R859">
        <v>-4.1134039045956001</v>
      </c>
      <c r="S859" s="70">
        <f t="shared" si="89"/>
        <v>-0.12808993767262866</v>
      </c>
      <c r="T859">
        <f t="shared" si="90"/>
        <v>28</v>
      </c>
      <c r="U859" s="134" t="s">
        <v>2342</v>
      </c>
      <c r="Z859">
        <v>817</v>
      </c>
      <c r="AA859">
        <v>31.248007648458799</v>
      </c>
      <c r="AB859">
        <v>0.75199235154120103</v>
      </c>
      <c r="AJ859">
        <v>819</v>
      </c>
      <c r="AK859">
        <v>27.033766394948124</v>
      </c>
      <c r="AL859">
        <v>-2.0337663949481239</v>
      </c>
      <c r="AT859">
        <v>819</v>
      </c>
      <c r="AU859">
        <v>19.405143221685798</v>
      </c>
      <c r="AV859">
        <v>5.5948567783142025</v>
      </c>
      <c r="BD859" s="152">
        <v>6.0132367098812827</v>
      </c>
      <c r="BE859" s="152">
        <v>15.677814687479998</v>
      </c>
    </row>
    <row r="860" spans="1:57" ht="14.25" customHeight="1">
      <c r="A860" s="134" t="s">
        <v>398</v>
      </c>
      <c r="B860" s="135">
        <v>14603</v>
      </c>
      <c r="C860" s="135">
        <v>1113700</v>
      </c>
      <c r="D860" s="145">
        <f t="shared" si="91"/>
        <v>114822.54697286013</v>
      </c>
      <c r="E860" s="141">
        <f t="shared" si="92"/>
        <v>76.265150996370608</v>
      </c>
      <c r="F860" s="135">
        <v>22</v>
      </c>
      <c r="G860" s="135">
        <v>4.79</v>
      </c>
      <c r="H860" s="135">
        <v>550000</v>
      </c>
      <c r="I860" s="134" t="s">
        <v>1815</v>
      </c>
      <c r="J860" s="138">
        <f t="shared" si="93"/>
        <v>4.79</v>
      </c>
      <c r="K860" s="140">
        <f t="shared" si="94"/>
        <v>114822.54697286013</v>
      </c>
      <c r="L860" s="134" t="s">
        <v>2358</v>
      </c>
      <c r="M860" s="134" t="s">
        <v>216</v>
      </c>
      <c r="N860" s="137">
        <f t="shared" si="95"/>
        <v>114822.54697286013</v>
      </c>
      <c r="P860">
        <v>819</v>
      </c>
      <c r="Q860">
        <v>20.41836812426401</v>
      </c>
      <c r="R860">
        <v>4.5816318757359902</v>
      </c>
      <c r="S860" s="70">
        <f t="shared" si="89"/>
        <v>0.22438775948463008</v>
      </c>
      <c r="T860">
        <f t="shared" si="90"/>
        <v>25</v>
      </c>
      <c r="U860" s="134" t="s">
        <v>2343</v>
      </c>
      <c r="Z860">
        <v>818</v>
      </c>
      <c r="AA860">
        <v>36.017272326429179</v>
      </c>
      <c r="AB860">
        <v>-8.017272326429179</v>
      </c>
      <c r="AJ860">
        <v>820</v>
      </c>
      <c r="AK860">
        <v>147.94160737313376</v>
      </c>
      <c r="AL860">
        <v>32.058392626866237</v>
      </c>
      <c r="AT860">
        <v>820</v>
      </c>
      <c r="AU860">
        <v>195.32946657096193</v>
      </c>
      <c r="AV860">
        <v>-15.329466570961927</v>
      </c>
      <c r="BD860" s="152">
        <v>26.669808861177991</v>
      </c>
      <c r="BE860" s="152">
        <v>36.75223145316</v>
      </c>
    </row>
    <row r="861" spans="1:57" ht="14.25" customHeight="1">
      <c r="A861" s="134" t="s">
        <v>398</v>
      </c>
      <c r="B861" s="135">
        <v>10788</v>
      </c>
      <c r="C861" s="135">
        <v>997300</v>
      </c>
      <c r="D861" s="145">
        <f t="shared" si="91"/>
        <v>1404878.0487804879</v>
      </c>
      <c r="E861" s="141">
        <f t="shared" si="92"/>
        <v>92.445309603262885</v>
      </c>
      <c r="F861" s="135">
        <v>12</v>
      </c>
      <c r="G861" s="135">
        <v>0.41</v>
      </c>
      <c r="H861" s="135">
        <v>576000</v>
      </c>
      <c r="I861" s="134" t="s">
        <v>1815</v>
      </c>
      <c r="J861" s="138">
        <f t="shared" si="93"/>
        <v>0.41</v>
      </c>
      <c r="K861" s="140">
        <f t="shared" si="94"/>
        <v>1404878.0487804879</v>
      </c>
      <c r="L861" s="134" t="s">
        <v>2359</v>
      </c>
      <c r="M861" s="134" t="s">
        <v>138</v>
      </c>
      <c r="N861" s="137">
        <f t="shared" si="95"/>
        <v>1404878.0487804879</v>
      </c>
      <c r="P861">
        <v>820</v>
      </c>
      <c r="Q861">
        <v>185.75434404502829</v>
      </c>
      <c r="R861">
        <v>-5.7543440450282901</v>
      </c>
      <c r="S861" s="70">
        <f t="shared" si="89"/>
        <v>-3.0978247505390199E-2</v>
      </c>
      <c r="T861">
        <f t="shared" si="90"/>
        <v>180</v>
      </c>
      <c r="U861" s="134" t="s">
        <v>1651</v>
      </c>
      <c r="Z861">
        <v>819</v>
      </c>
      <c r="AA861">
        <v>24.368354407222117</v>
      </c>
      <c r="AB861">
        <v>0.63164559277788257</v>
      </c>
      <c r="AJ861">
        <v>821</v>
      </c>
      <c r="AK861">
        <v>26.494014366828509</v>
      </c>
      <c r="AL861">
        <v>-8.4940143668285089</v>
      </c>
      <c r="AT861">
        <v>821</v>
      </c>
      <c r="AU861">
        <v>17.526506376451088</v>
      </c>
      <c r="AV861">
        <v>0.47349362354891156</v>
      </c>
      <c r="BD861" s="152">
        <v>22.430245899881676</v>
      </c>
      <c r="BE861" s="152">
        <v>29.878900360080003</v>
      </c>
    </row>
    <row r="862" spans="1:57" ht="14.25" customHeight="1">
      <c r="A862" s="134" t="s">
        <v>398</v>
      </c>
      <c r="B862" s="135">
        <v>5370</v>
      </c>
      <c r="C862" s="135">
        <v>502500</v>
      </c>
      <c r="D862" s="145">
        <f t="shared" si="91"/>
        <v>429722.22222222225</v>
      </c>
      <c r="E862" s="141">
        <f t="shared" si="92"/>
        <v>93.575418994413411</v>
      </c>
      <c r="F862" s="135">
        <v>6</v>
      </c>
      <c r="G862" s="135">
        <v>0.36</v>
      </c>
      <c r="H862" s="135">
        <v>154700</v>
      </c>
      <c r="I862" s="134" t="s">
        <v>1815</v>
      </c>
      <c r="J862" s="138">
        <f t="shared" si="93"/>
        <v>0.36</v>
      </c>
      <c r="K862" s="140">
        <f t="shared" si="94"/>
        <v>429722.22222222225</v>
      </c>
      <c r="L862" s="134" t="s">
        <v>1322</v>
      </c>
      <c r="M862" s="134" t="s">
        <v>15</v>
      </c>
      <c r="N862" s="137">
        <f t="shared" si="95"/>
        <v>429722.22222222225</v>
      </c>
      <c r="P862">
        <v>821</v>
      </c>
      <c r="Q862">
        <v>19.08963642841594</v>
      </c>
      <c r="R862">
        <v>-1.0896364284159397</v>
      </c>
      <c r="S862" s="70">
        <f t="shared" si="89"/>
        <v>-5.7079999008988871E-2</v>
      </c>
      <c r="T862">
        <f t="shared" si="90"/>
        <v>18</v>
      </c>
      <c r="U862" s="134" t="s">
        <v>2344</v>
      </c>
      <c r="Z862">
        <v>820</v>
      </c>
      <c r="AA862">
        <v>188.15613105799983</v>
      </c>
      <c r="AB862">
        <v>-8.1561310579998292</v>
      </c>
      <c r="AJ862">
        <v>822</v>
      </c>
      <c r="AK862">
        <v>85.158498132108292</v>
      </c>
      <c r="AL862">
        <v>-1.1584981321082921</v>
      </c>
      <c r="AT862">
        <v>822</v>
      </c>
      <c r="AU862">
        <v>85.709200269934641</v>
      </c>
      <c r="AV862">
        <v>-1.7092002699346409</v>
      </c>
      <c r="BD862" s="152">
        <v>20.401869725327359</v>
      </c>
      <c r="BE862" s="152">
        <v>23.668229578080002</v>
      </c>
    </row>
    <row r="863" spans="1:57" ht="14.25" customHeight="1">
      <c r="A863" s="134" t="s">
        <v>398</v>
      </c>
      <c r="B863" s="135">
        <v>31304</v>
      </c>
      <c r="C863" s="135">
        <v>2017900</v>
      </c>
      <c r="D863" s="145">
        <f t="shared" si="91"/>
        <v>681818.18181818177</v>
      </c>
      <c r="E863" s="141">
        <f t="shared" si="92"/>
        <v>64.461410682340912</v>
      </c>
      <c r="F863" s="135">
        <v>32</v>
      </c>
      <c r="G863" s="135">
        <v>0.44</v>
      </c>
      <c r="H863" s="135">
        <v>300000</v>
      </c>
      <c r="I863" s="134" t="s">
        <v>1815</v>
      </c>
      <c r="J863" s="138">
        <f t="shared" si="93"/>
        <v>0.44</v>
      </c>
      <c r="K863" s="140">
        <f t="shared" si="94"/>
        <v>681818.18181818177</v>
      </c>
      <c r="L863" s="134" t="s">
        <v>2360</v>
      </c>
      <c r="M863" s="134" t="s">
        <v>11</v>
      </c>
      <c r="N863" s="137">
        <f t="shared" si="95"/>
        <v>681818.18181818177</v>
      </c>
      <c r="P863">
        <v>822</v>
      </c>
      <c r="Q863">
        <v>90.031439761832416</v>
      </c>
      <c r="R863">
        <v>-6.0314397618324165</v>
      </c>
      <c r="S863" s="70">
        <f t="shared" si="89"/>
        <v>-6.699259478453172E-2</v>
      </c>
      <c r="T863">
        <f t="shared" si="90"/>
        <v>84</v>
      </c>
      <c r="U863" s="134" t="s">
        <v>2345</v>
      </c>
      <c r="Z863">
        <v>821</v>
      </c>
      <c r="AA863">
        <v>19.340982695793226</v>
      </c>
      <c r="AB863">
        <v>-1.340982695793226</v>
      </c>
      <c r="AJ863">
        <v>823</v>
      </c>
      <c r="AK863">
        <v>26.819982258320355</v>
      </c>
      <c r="AL863">
        <v>-14.819982258320355</v>
      </c>
      <c r="AT863">
        <v>823</v>
      </c>
      <c r="AU863">
        <v>22.798677348152168</v>
      </c>
      <c r="AV863">
        <v>-10.798677348152168</v>
      </c>
      <c r="BD863" s="152">
        <v>4.3381574487683237</v>
      </c>
      <c r="BE863" s="152">
        <v>17.18069396312</v>
      </c>
    </row>
    <row r="864" spans="1:57" ht="14.25" customHeight="1">
      <c r="A864" s="134" t="s">
        <v>398</v>
      </c>
      <c r="B864" s="135">
        <v>529540</v>
      </c>
      <c r="C864" s="135">
        <v>30990500</v>
      </c>
      <c r="D864" s="145">
        <f t="shared" si="91"/>
        <v>1014461.1186903139</v>
      </c>
      <c r="E864" s="141">
        <f t="shared" si="92"/>
        <v>58.523435434528082</v>
      </c>
      <c r="F864" s="135">
        <v>265</v>
      </c>
      <c r="G864" s="135">
        <v>21.99</v>
      </c>
      <c r="H864" s="135">
        <v>22308000</v>
      </c>
      <c r="I864" s="134" t="s">
        <v>1815</v>
      </c>
      <c r="J864" s="138">
        <f t="shared" si="93"/>
        <v>21.99</v>
      </c>
      <c r="K864" s="140">
        <f t="shared" si="94"/>
        <v>1014461.1186903139</v>
      </c>
      <c r="L864" s="134" t="s">
        <v>2361</v>
      </c>
      <c r="M864" s="134" t="s">
        <v>28</v>
      </c>
      <c r="N864" s="137">
        <f t="shared" si="95"/>
        <v>1014461.1186903139</v>
      </c>
      <c r="P864">
        <v>823</v>
      </c>
      <c r="Q864">
        <v>22.12743443806319</v>
      </c>
      <c r="R864">
        <v>-10.12743443806319</v>
      </c>
      <c r="S864" s="70">
        <f t="shared" si="89"/>
        <v>-0.45768678996251688</v>
      </c>
      <c r="T864">
        <f t="shared" si="90"/>
        <v>12</v>
      </c>
      <c r="U864" s="134" t="s">
        <v>2346</v>
      </c>
      <c r="Z864">
        <v>822</v>
      </c>
      <c r="AA864">
        <v>89.860301277868729</v>
      </c>
      <c r="AB864">
        <v>-5.8603012778687287</v>
      </c>
      <c r="AJ864">
        <v>824</v>
      </c>
      <c r="AK864">
        <v>77.458035864268481</v>
      </c>
      <c r="AL864">
        <v>-18.458035864268481</v>
      </c>
      <c r="AT864">
        <v>824</v>
      </c>
      <c r="AU864">
        <v>98.778371015389567</v>
      </c>
      <c r="AV864">
        <v>-39.778371015389567</v>
      </c>
      <c r="BD864" s="152">
        <v>18.289277426057367</v>
      </c>
      <c r="BE864" s="152">
        <v>24.064370243360003</v>
      </c>
    </row>
    <row r="865" spans="1:57" ht="14.25" customHeight="1">
      <c r="A865" s="134" t="s">
        <v>398</v>
      </c>
      <c r="B865" s="135">
        <v>8459</v>
      </c>
      <c r="C865" s="135">
        <v>1350900</v>
      </c>
      <c r="D865" s="145">
        <f t="shared" si="91"/>
        <v>2794000</v>
      </c>
      <c r="E865" s="141">
        <f t="shared" si="92"/>
        <v>159.69972810024825</v>
      </c>
      <c r="F865" s="135">
        <v>11</v>
      </c>
      <c r="G865" s="135">
        <v>0.25</v>
      </c>
      <c r="H865" s="135">
        <v>698500</v>
      </c>
      <c r="I865" s="134" t="s">
        <v>1815</v>
      </c>
      <c r="J865" s="138">
        <f t="shared" si="93"/>
        <v>0.25</v>
      </c>
      <c r="K865" s="140">
        <f t="shared" si="94"/>
        <v>2794000</v>
      </c>
      <c r="L865" s="134" t="s">
        <v>1112</v>
      </c>
      <c r="M865" s="134" t="s">
        <v>31</v>
      </c>
      <c r="N865" s="137">
        <f t="shared" si="95"/>
        <v>2794000</v>
      </c>
      <c r="P865">
        <v>824</v>
      </c>
      <c r="Q865">
        <v>92.61518822436318</v>
      </c>
      <c r="R865">
        <v>-33.61518822436318</v>
      </c>
      <c r="S865" s="70">
        <f t="shared" si="89"/>
        <v>-0.36295545977760513</v>
      </c>
      <c r="T865">
        <f t="shared" si="90"/>
        <v>59</v>
      </c>
      <c r="U865" s="134" t="s">
        <v>2347</v>
      </c>
      <c r="Z865">
        <v>823</v>
      </c>
      <c r="AA865">
        <v>25.524092758332202</v>
      </c>
      <c r="AB865">
        <v>-13.524092758332202</v>
      </c>
      <c r="AJ865">
        <v>825</v>
      </c>
      <c r="AK865">
        <v>47.248432351606695</v>
      </c>
      <c r="AL865">
        <v>42.751567648393305</v>
      </c>
      <c r="AT865">
        <v>825</v>
      </c>
      <c r="AU865">
        <v>89.277624976835881</v>
      </c>
      <c r="AV865">
        <v>0.72237502316411906</v>
      </c>
      <c r="BD865" s="152">
        <v>23.724298547951772</v>
      </c>
      <c r="BE865" s="152">
        <v>38.554755883280002</v>
      </c>
    </row>
    <row r="866" spans="1:57" ht="14.25" customHeight="1">
      <c r="A866" s="134" t="s">
        <v>398</v>
      </c>
      <c r="B866" s="135">
        <v>20152</v>
      </c>
      <c r="C866" s="135">
        <v>4921000</v>
      </c>
      <c r="D866" s="145">
        <f t="shared" si="91"/>
        <v>14600000</v>
      </c>
      <c r="E866" s="141">
        <f t="shared" si="92"/>
        <v>244.19412465263994</v>
      </c>
      <c r="F866" s="135">
        <v>12</v>
      </c>
      <c r="G866" s="135">
        <v>0.18</v>
      </c>
      <c r="H866" s="135">
        <v>2628000</v>
      </c>
      <c r="I866" s="134" t="s">
        <v>1815</v>
      </c>
      <c r="J866" s="138">
        <f t="shared" si="93"/>
        <v>0.18</v>
      </c>
      <c r="K866" s="140">
        <f t="shared" si="94"/>
        <v>14600000</v>
      </c>
      <c r="L866" s="134" t="s">
        <v>2362</v>
      </c>
      <c r="M866" s="134" t="s">
        <v>7</v>
      </c>
      <c r="N866" s="137">
        <f t="shared" si="95"/>
        <v>14600000</v>
      </c>
      <c r="P866">
        <v>825</v>
      </c>
      <c r="Q866">
        <v>69.919270718790813</v>
      </c>
      <c r="R866">
        <v>20.080729281209187</v>
      </c>
      <c r="S866" s="70">
        <f t="shared" si="89"/>
        <v>0.28719878046171454</v>
      </c>
      <c r="T866">
        <f t="shared" si="90"/>
        <v>90</v>
      </c>
      <c r="U866" s="134" t="s">
        <v>1442</v>
      </c>
      <c r="Z866">
        <v>824</v>
      </c>
      <c r="AA866">
        <v>94.903873149822402</v>
      </c>
      <c r="AB866">
        <v>-35.903873149822402</v>
      </c>
      <c r="AJ866">
        <v>826</v>
      </c>
      <c r="AK866">
        <v>36.122767213558404</v>
      </c>
      <c r="AL866">
        <v>-17.122767213558404</v>
      </c>
      <c r="AT866">
        <v>826</v>
      </c>
      <c r="AU866">
        <v>25.541093022576966</v>
      </c>
      <c r="AV866">
        <v>-6.5410930225769661</v>
      </c>
      <c r="BD866" s="152">
        <v>24.64862186800184</v>
      </c>
      <c r="BE866" s="152">
        <v>22.910367534199999</v>
      </c>
    </row>
    <row r="867" spans="1:57" ht="14.25" customHeight="1">
      <c r="A867" s="134" t="s">
        <v>398</v>
      </c>
      <c r="B867" s="135">
        <v>96000</v>
      </c>
      <c r="C867" s="135">
        <v>4282100</v>
      </c>
      <c r="D867" s="145">
        <f t="shared" si="91"/>
        <v>1413725.4901960783</v>
      </c>
      <c r="E867" s="141">
        <f t="shared" si="92"/>
        <v>44.60520833333333</v>
      </c>
      <c r="F867" s="135">
        <v>139</v>
      </c>
      <c r="G867" s="135">
        <v>4.08</v>
      </c>
      <c r="H867" s="135">
        <v>5768000</v>
      </c>
      <c r="I867" s="134" t="s">
        <v>1815</v>
      </c>
      <c r="J867" s="138">
        <f t="shared" si="93"/>
        <v>4.08</v>
      </c>
      <c r="K867" s="140">
        <f t="shared" si="94"/>
        <v>1413725.4901960783</v>
      </c>
      <c r="L867" s="134" t="s">
        <v>1272</v>
      </c>
      <c r="M867" s="134" t="s">
        <v>93</v>
      </c>
      <c r="N867" s="137">
        <f t="shared" si="95"/>
        <v>1413725.4901960783</v>
      </c>
      <c r="P867">
        <v>826</v>
      </c>
      <c r="Q867">
        <v>29.017440802976285</v>
      </c>
      <c r="R867">
        <v>-10.017440802976285</v>
      </c>
      <c r="S867" s="70">
        <f t="shared" si="89"/>
        <v>-0.34522137465509389</v>
      </c>
      <c r="T867">
        <f t="shared" si="90"/>
        <v>19</v>
      </c>
      <c r="U867" s="134" t="s">
        <v>1164</v>
      </c>
      <c r="Z867">
        <v>825</v>
      </c>
      <c r="AA867">
        <v>72.60628461460783</v>
      </c>
      <c r="AB867">
        <v>17.39371538539217</v>
      </c>
      <c r="AJ867">
        <v>827</v>
      </c>
      <c r="AK867">
        <v>23.795254226230441</v>
      </c>
      <c r="AL867">
        <v>-5.7952542262304405</v>
      </c>
      <c r="AT867">
        <v>827</v>
      </c>
      <c r="AU867">
        <v>26.349859321771106</v>
      </c>
      <c r="AV867">
        <v>-8.3498593217711061</v>
      </c>
      <c r="BD867" s="152">
        <v>11.122690617935831</v>
      </c>
      <c r="BE867" s="152">
        <v>20.806815203799999</v>
      </c>
    </row>
    <row r="868" spans="1:57" ht="14.25" customHeight="1">
      <c r="A868" s="134" t="s">
        <v>398</v>
      </c>
      <c r="B868" s="135">
        <v>8704</v>
      </c>
      <c r="C868" s="135">
        <v>1517800</v>
      </c>
      <c r="D868" s="145">
        <f t="shared" si="91"/>
        <v>7872380.9523809524</v>
      </c>
      <c r="E868" s="141">
        <f t="shared" si="92"/>
        <v>174.3795955882353</v>
      </c>
      <c r="F868" s="135">
        <v>6</v>
      </c>
      <c r="G868" s="135">
        <v>0.21</v>
      </c>
      <c r="H868" s="135">
        <v>1653200</v>
      </c>
      <c r="I868" s="134" t="s">
        <v>1815</v>
      </c>
      <c r="J868" s="138">
        <f t="shared" si="93"/>
        <v>0.21</v>
      </c>
      <c r="K868" s="140">
        <f t="shared" si="94"/>
        <v>7872380.9523809524</v>
      </c>
      <c r="L868" s="134" t="s">
        <v>2363</v>
      </c>
      <c r="M868" s="134" t="s">
        <v>24</v>
      </c>
      <c r="N868" s="137">
        <f t="shared" si="95"/>
        <v>7872380.9523809524</v>
      </c>
      <c r="P868">
        <v>827</v>
      </c>
      <c r="Q868">
        <v>22.287454130546017</v>
      </c>
      <c r="R868">
        <v>-4.287454130546017</v>
      </c>
      <c r="S868" s="70">
        <f t="shared" si="89"/>
        <v>-0.19237074389173311</v>
      </c>
      <c r="T868">
        <f t="shared" si="90"/>
        <v>18</v>
      </c>
      <c r="U868" s="134" t="s">
        <v>1467</v>
      </c>
      <c r="Z868">
        <v>826</v>
      </c>
      <c r="AA868">
        <v>17.264241336219456</v>
      </c>
      <c r="AB868">
        <v>1.735758663780544</v>
      </c>
      <c r="AJ868">
        <v>828</v>
      </c>
      <c r="AK868">
        <v>23.260582217199012</v>
      </c>
      <c r="AL868">
        <v>-3.260582217199012</v>
      </c>
      <c r="AT868">
        <v>828</v>
      </c>
      <c r="AU868">
        <v>29.141539948431078</v>
      </c>
      <c r="AV868">
        <v>-9.1415399484310775</v>
      </c>
      <c r="BD868" s="152">
        <v>9.4958815746477097</v>
      </c>
      <c r="BE868" s="152">
        <v>18.853404446919999</v>
      </c>
    </row>
    <row r="869" spans="1:57" ht="14.25" customHeight="1">
      <c r="A869" s="134" t="s">
        <v>398</v>
      </c>
      <c r="B869" s="135">
        <v>10752</v>
      </c>
      <c r="C869" s="135">
        <v>773400</v>
      </c>
      <c r="D869" s="145">
        <f t="shared" si="91"/>
        <v>187500</v>
      </c>
      <c r="E869" s="141">
        <f t="shared" si="92"/>
        <v>71.930803571428569</v>
      </c>
      <c r="F869" s="135">
        <v>12</v>
      </c>
      <c r="G869" s="135">
        <v>0.96</v>
      </c>
      <c r="H869" s="135">
        <v>180000</v>
      </c>
      <c r="I869" s="134" t="s">
        <v>1815</v>
      </c>
      <c r="J869" s="138">
        <f t="shared" si="93"/>
        <v>0.96</v>
      </c>
      <c r="K869" s="140">
        <f t="shared" si="94"/>
        <v>187500</v>
      </c>
      <c r="L869" s="134" t="s">
        <v>1453</v>
      </c>
      <c r="M869" s="134" t="s">
        <v>11</v>
      </c>
      <c r="N869" s="137">
        <f t="shared" si="95"/>
        <v>187500</v>
      </c>
      <c r="P869">
        <v>828</v>
      </c>
      <c r="Q869">
        <v>23.484812793371333</v>
      </c>
      <c r="R869">
        <v>-3.4848127933713329</v>
      </c>
      <c r="S869" s="70">
        <f t="shared" si="89"/>
        <v>-0.14838580251978559</v>
      </c>
      <c r="T869">
        <f t="shared" si="90"/>
        <v>20</v>
      </c>
      <c r="U869" s="134" t="s">
        <v>1448</v>
      </c>
      <c r="Z869">
        <v>827</v>
      </c>
      <c r="AA869">
        <v>26.090746574991726</v>
      </c>
      <c r="AB869">
        <v>-8.0907465749917264</v>
      </c>
      <c r="AJ869">
        <v>829</v>
      </c>
      <c r="AK869">
        <v>27.417731171030077</v>
      </c>
      <c r="AL869">
        <v>-13.417731171030077</v>
      </c>
      <c r="AT869">
        <v>829</v>
      </c>
      <c r="AU869">
        <v>20.510320316828249</v>
      </c>
      <c r="AV869">
        <v>-6.5103203168282491</v>
      </c>
      <c r="BD869" s="152">
        <v>252.33307719229069</v>
      </c>
      <c r="BE869" s="152">
        <v>174.64746885023999</v>
      </c>
    </row>
    <row r="870" spans="1:57" ht="14.25" customHeight="1">
      <c r="A870" s="134" t="s">
        <v>398</v>
      </c>
      <c r="B870" s="135">
        <v>21744</v>
      </c>
      <c r="C870" s="135">
        <v>2448200</v>
      </c>
      <c r="D870" s="145">
        <f t="shared" si="91"/>
        <v>784121.53883852006</v>
      </c>
      <c r="E870" s="141">
        <f t="shared" si="92"/>
        <v>112.59197939661516</v>
      </c>
      <c r="F870" s="135">
        <v>24</v>
      </c>
      <c r="G870" s="135">
        <v>1.2242999999999999</v>
      </c>
      <c r="H870" s="135">
        <v>960000</v>
      </c>
      <c r="I870" s="134" t="s">
        <v>1815</v>
      </c>
      <c r="J870" s="138">
        <f t="shared" si="93"/>
        <v>1.2242999999999999</v>
      </c>
      <c r="K870" s="140">
        <f t="shared" si="94"/>
        <v>784121.53883852006</v>
      </c>
      <c r="L870" s="134" t="s">
        <v>1140</v>
      </c>
      <c r="M870" s="134" t="s">
        <v>26</v>
      </c>
      <c r="N870" s="137">
        <f t="shared" si="95"/>
        <v>784121.53883852006</v>
      </c>
      <c r="P870">
        <v>829</v>
      </c>
      <c r="Q870">
        <v>21.238667534666444</v>
      </c>
      <c r="R870">
        <v>-7.238667534666444</v>
      </c>
      <c r="S870" s="70">
        <f t="shared" si="89"/>
        <v>-0.34082493748024706</v>
      </c>
      <c r="T870">
        <f t="shared" si="90"/>
        <v>14</v>
      </c>
      <c r="U870" s="134" t="s">
        <v>2348</v>
      </c>
      <c r="Z870">
        <v>828</v>
      </c>
      <c r="AA870">
        <v>27.211141358230321</v>
      </c>
      <c r="AB870">
        <v>-7.2111413582303214</v>
      </c>
      <c r="AJ870">
        <v>830</v>
      </c>
      <c r="AK870">
        <v>26.338650449714866</v>
      </c>
      <c r="AL870">
        <v>-17.338650449714866</v>
      </c>
      <c r="AT870">
        <v>830</v>
      </c>
      <c r="AU870">
        <v>14.19865885296495</v>
      </c>
      <c r="AV870">
        <v>-5.1986588529649502</v>
      </c>
      <c r="BD870" s="152">
        <v>7.345289316664549</v>
      </c>
      <c r="BE870" s="152">
        <v>16.363409964799999</v>
      </c>
    </row>
    <row r="871" spans="1:57" ht="14.25" customHeight="1">
      <c r="A871" s="134" t="s">
        <v>398</v>
      </c>
      <c r="B871" s="135">
        <v>12240</v>
      </c>
      <c r="C871" s="135">
        <v>2303400</v>
      </c>
      <c r="D871" s="145">
        <f t="shared" si="91"/>
        <v>8306896.5517241387</v>
      </c>
      <c r="E871" s="141">
        <f t="shared" si="92"/>
        <v>188.18627450980392</v>
      </c>
      <c r="F871" s="135">
        <v>11</v>
      </c>
      <c r="G871" s="135">
        <v>0.28999999999999998</v>
      </c>
      <c r="H871" s="135">
        <v>2409000</v>
      </c>
      <c r="I871" s="134" t="s">
        <v>1815</v>
      </c>
      <c r="J871" s="138">
        <f t="shared" si="93"/>
        <v>0.28999999999999998</v>
      </c>
      <c r="K871" s="140">
        <f t="shared" si="94"/>
        <v>8306896.5517241387</v>
      </c>
      <c r="L871" s="134" t="s">
        <v>2364</v>
      </c>
      <c r="M871" s="134" t="s">
        <v>7</v>
      </c>
      <c r="N871" s="137">
        <f t="shared" si="95"/>
        <v>8306896.5517241387</v>
      </c>
      <c r="P871">
        <v>830</v>
      </c>
      <c r="Q871">
        <v>17.201443390600097</v>
      </c>
      <c r="R871">
        <v>-8.2014433906000974</v>
      </c>
      <c r="S871" s="70">
        <f t="shared" si="89"/>
        <v>-0.47678809297374769</v>
      </c>
      <c r="T871">
        <f t="shared" si="90"/>
        <v>9</v>
      </c>
      <c r="U871" s="134" t="s">
        <v>2349</v>
      </c>
      <c r="Z871">
        <v>829</v>
      </c>
      <c r="AA871">
        <v>22.53473260848477</v>
      </c>
      <c r="AB871">
        <v>-8.5347326084847701</v>
      </c>
      <c r="AJ871">
        <v>831</v>
      </c>
      <c r="AK871">
        <v>26.39156731521679</v>
      </c>
      <c r="AL871">
        <v>-7.3915673152167898</v>
      </c>
      <c r="AT871">
        <v>831</v>
      </c>
      <c r="AU871">
        <v>23.279831714982389</v>
      </c>
      <c r="AV871">
        <v>-4.2798317149823895</v>
      </c>
      <c r="BD871" s="152">
        <v>6.7105873035635017</v>
      </c>
      <c r="BE871" s="152">
        <v>14.923908725399999</v>
      </c>
    </row>
    <row r="872" spans="1:57" ht="14.25" customHeight="1">
      <c r="A872" s="134" t="s">
        <v>398</v>
      </c>
      <c r="B872" s="135">
        <v>24668</v>
      </c>
      <c r="C872" s="135">
        <v>1570000</v>
      </c>
      <c r="D872" s="145">
        <f t="shared" si="91"/>
        <v>108108.10810810811</v>
      </c>
      <c r="E872" s="141">
        <f t="shared" si="92"/>
        <v>63.645208367115288</v>
      </c>
      <c r="F872" s="135">
        <v>32</v>
      </c>
      <c r="G872" s="135">
        <v>11.84</v>
      </c>
      <c r="H872" s="135">
        <v>1280000</v>
      </c>
      <c r="I872" s="134" t="s">
        <v>1815</v>
      </c>
      <c r="J872" s="138">
        <f t="shared" si="93"/>
        <v>11.84</v>
      </c>
      <c r="K872" s="140">
        <f t="shared" si="94"/>
        <v>108108.10810810811</v>
      </c>
      <c r="L872" s="134" t="s">
        <v>1540</v>
      </c>
      <c r="M872" s="134" t="s">
        <v>12</v>
      </c>
      <c r="N872" s="137">
        <f t="shared" si="95"/>
        <v>108108.10810810811</v>
      </c>
      <c r="P872">
        <v>831</v>
      </c>
      <c r="Q872">
        <v>22.13830763317079</v>
      </c>
      <c r="R872">
        <v>-3.1383076331707898</v>
      </c>
      <c r="S872" s="70">
        <f t="shared" si="89"/>
        <v>-0.14175914822271812</v>
      </c>
      <c r="T872">
        <f t="shared" si="90"/>
        <v>19</v>
      </c>
      <c r="U872" s="134" t="s">
        <v>2350</v>
      </c>
      <c r="Z872">
        <v>830</v>
      </c>
      <c r="AA872">
        <v>2.0942844798206508</v>
      </c>
      <c r="AB872">
        <v>6.9057155201793492</v>
      </c>
      <c r="AJ872">
        <v>832</v>
      </c>
      <c r="AK872">
        <v>29.272784808065488</v>
      </c>
      <c r="AL872">
        <v>-18.272784808065488</v>
      </c>
      <c r="AT872">
        <v>832</v>
      </c>
      <c r="AU872">
        <v>17.145524079165728</v>
      </c>
      <c r="AV872">
        <v>-6.1455240791657282</v>
      </c>
      <c r="BD872" s="152">
        <v>14.30852499437507</v>
      </c>
      <c r="BE872" s="152">
        <v>23.911060732279999</v>
      </c>
    </row>
    <row r="873" spans="1:57" ht="14.25" customHeight="1">
      <c r="A873" s="134" t="s">
        <v>398</v>
      </c>
      <c r="B873" s="135">
        <v>23520</v>
      </c>
      <c r="C873" s="135">
        <v>640000</v>
      </c>
      <c r="D873" s="145">
        <f t="shared" si="91"/>
        <v>2863.6363636363635</v>
      </c>
      <c r="E873" s="141">
        <f t="shared" si="92"/>
        <v>27.210884353741495</v>
      </c>
      <c r="F873" s="135">
        <v>55</v>
      </c>
      <c r="G873" s="135">
        <v>2.2000000000000002</v>
      </c>
      <c r="H873" s="135">
        <v>6300</v>
      </c>
      <c r="I873" s="134" t="s">
        <v>1815</v>
      </c>
      <c r="J873" s="138">
        <f t="shared" si="93"/>
        <v>2.2000000000000002</v>
      </c>
      <c r="K873" s="140">
        <f t="shared" si="94"/>
        <v>2863.6363636363635</v>
      </c>
      <c r="L873" s="134" t="s">
        <v>1633</v>
      </c>
      <c r="M873" s="134" t="s">
        <v>171</v>
      </c>
      <c r="N873" s="137">
        <f t="shared" si="95"/>
        <v>2863.6363636363635</v>
      </c>
      <c r="P873">
        <v>832</v>
      </c>
      <c r="Q873">
        <v>20.499321831787626</v>
      </c>
      <c r="R873">
        <v>-9.4993218317876256</v>
      </c>
      <c r="S873" s="70">
        <f t="shared" si="89"/>
        <v>-0.46339688257673672</v>
      </c>
      <c r="T873">
        <f t="shared" si="90"/>
        <v>11</v>
      </c>
      <c r="U873" s="134" t="s">
        <v>2351</v>
      </c>
      <c r="Z873">
        <v>831</v>
      </c>
      <c r="AA873">
        <v>21.596038423998777</v>
      </c>
      <c r="AB873">
        <v>-2.5960384239987775</v>
      </c>
      <c r="AJ873">
        <v>833</v>
      </c>
      <c r="AK873">
        <v>27.011752978899324</v>
      </c>
      <c r="AL873">
        <v>-16.011752978899324</v>
      </c>
      <c r="AT873">
        <v>833</v>
      </c>
      <c r="AU873">
        <v>20.262353390577861</v>
      </c>
      <c r="AV873">
        <v>-9.2623533905778608</v>
      </c>
      <c r="BD873" s="152">
        <v>5.9464800256554442</v>
      </c>
      <c r="BE873" s="152">
        <v>15.02802861516</v>
      </c>
    </row>
    <row r="874" spans="1:57" ht="14.25" customHeight="1">
      <c r="A874" s="134" t="s">
        <v>398</v>
      </c>
      <c r="B874" s="135">
        <v>45712</v>
      </c>
      <c r="C874" s="135">
        <v>5580600</v>
      </c>
      <c r="D874" s="145">
        <f t="shared" si="91"/>
        <v>8217391.3043478271</v>
      </c>
      <c r="E874" s="141">
        <f t="shared" si="92"/>
        <v>122.08172908645432</v>
      </c>
      <c r="F874" s="135">
        <v>32</v>
      </c>
      <c r="G874" s="135">
        <v>0.69</v>
      </c>
      <c r="H874" s="135">
        <v>5670000</v>
      </c>
      <c r="I874" s="134" t="s">
        <v>1815</v>
      </c>
      <c r="J874" s="138">
        <f t="shared" si="93"/>
        <v>0.69</v>
      </c>
      <c r="K874" s="140">
        <f t="shared" si="94"/>
        <v>8217391.3043478271</v>
      </c>
      <c r="L874" s="134" t="s">
        <v>1193</v>
      </c>
      <c r="M874" s="134" t="s">
        <v>24</v>
      </c>
      <c r="N874" s="137">
        <f t="shared" si="95"/>
        <v>8217391.3043478271</v>
      </c>
      <c r="P874">
        <v>833</v>
      </c>
      <c r="Q874">
        <v>20.868677464800768</v>
      </c>
      <c r="R874">
        <v>-9.8686774648007685</v>
      </c>
      <c r="S874" s="70">
        <f t="shared" ref="S874:S937" si="96">R874/Q874</f>
        <v>-0.47289424456563106</v>
      </c>
      <c r="T874">
        <f t="shared" ref="T874:T937" si="97">R874+Q874</f>
        <v>11</v>
      </c>
      <c r="U874" s="134" t="s">
        <v>2352</v>
      </c>
      <c r="Z874">
        <v>832</v>
      </c>
      <c r="AA874">
        <v>10.527891437265776</v>
      </c>
      <c r="AB874">
        <v>0.47210856273422408</v>
      </c>
      <c r="AJ874">
        <v>834</v>
      </c>
      <c r="AK874">
        <v>24.721087705052085</v>
      </c>
      <c r="AL874">
        <v>-0.72108770505208497</v>
      </c>
      <c r="AT874">
        <v>834</v>
      </c>
      <c r="AU874">
        <v>26.046058782987519</v>
      </c>
      <c r="AV874">
        <v>-2.0460587829875188</v>
      </c>
      <c r="BD874" s="152">
        <v>33.02915330312247</v>
      </c>
      <c r="BE874" s="152">
        <v>35.26203314056</v>
      </c>
    </row>
    <row r="875" spans="1:57" ht="14.25" customHeight="1">
      <c r="A875" s="134" t="s">
        <v>398</v>
      </c>
      <c r="B875" s="135">
        <v>9644</v>
      </c>
      <c r="C875" s="135">
        <v>1296000</v>
      </c>
      <c r="D875" s="145">
        <f t="shared" si="91"/>
        <v>4541284.4036697252</v>
      </c>
      <c r="E875" s="141">
        <f t="shared" si="92"/>
        <v>134.3840729987557</v>
      </c>
      <c r="F875" s="135">
        <v>12</v>
      </c>
      <c r="G875" s="135">
        <v>0.1744</v>
      </c>
      <c r="H875" s="135">
        <v>792000</v>
      </c>
      <c r="I875" s="134" t="s">
        <v>1815</v>
      </c>
      <c r="J875" s="138">
        <f t="shared" si="93"/>
        <v>0.1744</v>
      </c>
      <c r="K875" s="140">
        <f t="shared" si="94"/>
        <v>4541284.4036697252</v>
      </c>
      <c r="L875" s="134" t="s">
        <v>1749</v>
      </c>
      <c r="M875" s="134" t="s">
        <v>41</v>
      </c>
      <c r="N875" s="137">
        <f t="shared" si="95"/>
        <v>4541284.4036697252</v>
      </c>
      <c r="P875">
        <v>834</v>
      </c>
      <c r="Q875">
        <v>22.661583547018349</v>
      </c>
      <c r="R875">
        <v>1.3384164529816509</v>
      </c>
      <c r="S875" s="70">
        <f t="shared" si="96"/>
        <v>5.9061029437978099E-2</v>
      </c>
      <c r="T875">
        <f t="shared" si="97"/>
        <v>24</v>
      </c>
      <c r="U875" s="134" t="s">
        <v>2353</v>
      </c>
      <c r="Z875">
        <v>833</v>
      </c>
      <c r="AA875">
        <v>24.969284790459518</v>
      </c>
      <c r="AB875">
        <v>-13.969284790459518</v>
      </c>
      <c r="AJ875">
        <v>835</v>
      </c>
      <c r="AK875">
        <v>29.203357880526966</v>
      </c>
      <c r="AL875">
        <v>-2.2033578805269656</v>
      </c>
      <c r="AT875">
        <v>835</v>
      </c>
      <c r="AU875">
        <v>25.632233184212041</v>
      </c>
      <c r="AV875">
        <v>1.3677668157879594</v>
      </c>
      <c r="BD875" s="152">
        <v>23.02181282471372</v>
      </c>
      <c r="BE875" s="152">
        <v>29.527729613479998</v>
      </c>
    </row>
    <row r="876" spans="1:57" ht="14.25" customHeight="1">
      <c r="A876" s="134" t="s">
        <v>398</v>
      </c>
      <c r="B876" s="135">
        <v>74778</v>
      </c>
      <c r="C876" s="135">
        <v>5930100</v>
      </c>
      <c r="D876" s="145">
        <f t="shared" si="91"/>
        <v>3274576.2711864407</v>
      </c>
      <c r="E876" s="141">
        <f t="shared" si="92"/>
        <v>79.302736098852606</v>
      </c>
      <c r="F876" s="135">
        <v>92</v>
      </c>
      <c r="G876" s="135">
        <v>1.77</v>
      </c>
      <c r="H876" s="135">
        <v>5796000</v>
      </c>
      <c r="I876" s="134" t="s">
        <v>1815</v>
      </c>
      <c r="J876" s="138">
        <f t="shared" si="93"/>
        <v>1.77</v>
      </c>
      <c r="K876" s="140">
        <f t="shared" si="94"/>
        <v>3274576.2711864407</v>
      </c>
      <c r="L876" s="134" t="s">
        <v>2365</v>
      </c>
      <c r="M876" s="134" t="s">
        <v>32</v>
      </c>
      <c r="N876" s="137">
        <f t="shared" si="95"/>
        <v>3274576.2711864407</v>
      </c>
      <c r="P876">
        <v>835</v>
      </c>
      <c r="Q876">
        <v>25.043899525503313</v>
      </c>
      <c r="R876">
        <v>1.9561004744966866</v>
      </c>
      <c r="S876" s="70">
        <f t="shared" si="96"/>
        <v>7.8106864807723039E-2</v>
      </c>
      <c r="T876">
        <f t="shared" si="97"/>
        <v>27</v>
      </c>
      <c r="U876" s="134" t="s">
        <v>1709</v>
      </c>
      <c r="Z876">
        <v>834</v>
      </c>
      <c r="AA876">
        <v>26.279992683324355</v>
      </c>
      <c r="AB876">
        <v>-2.2799926833243553</v>
      </c>
      <c r="AJ876">
        <v>836</v>
      </c>
      <c r="AK876">
        <v>104.67127478474937</v>
      </c>
      <c r="AL876">
        <v>147.32872521525064</v>
      </c>
      <c r="AT876">
        <v>836</v>
      </c>
      <c r="AU876">
        <v>159.32581839495811</v>
      </c>
      <c r="AV876">
        <v>92.674181605041895</v>
      </c>
      <c r="BD876" s="152">
        <v>13.645066255761353</v>
      </c>
      <c r="BE876" s="152">
        <v>21.073008957999999</v>
      </c>
    </row>
    <row r="877" spans="1:57" ht="14.25" customHeight="1">
      <c r="A877" s="134" t="s">
        <v>398</v>
      </c>
      <c r="B877" s="135">
        <v>35250</v>
      </c>
      <c r="C877" s="135">
        <v>2777900</v>
      </c>
      <c r="D877" s="145">
        <f t="shared" si="91"/>
        <v>487142.8571428571</v>
      </c>
      <c r="E877" s="141">
        <f t="shared" si="92"/>
        <v>78.805673758865254</v>
      </c>
      <c r="F877" s="135">
        <v>62</v>
      </c>
      <c r="G877" s="135">
        <v>4.2</v>
      </c>
      <c r="H877" s="135">
        <v>2046000</v>
      </c>
      <c r="I877" s="134" t="s">
        <v>1815</v>
      </c>
      <c r="J877" s="138">
        <f t="shared" si="93"/>
        <v>4.2</v>
      </c>
      <c r="K877" s="140">
        <f t="shared" si="94"/>
        <v>487142.8571428571</v>
      </c>
      <c r="L877" s="134" t="s">
        <v>1500</v>
      </c>
      <c r="M877" s="134" t="s">
        <v>49</v>
      </c>
      <c r="N877" s="137">
        <f t="shared" si="95"/>
        <v>487142.8571428571</v>
      </c>
      <c r="P877">
        <v>836</v>
      </c>
      <c r="Q877">
        <v>141.14704866400942</v>
      </c>
      <c r="R877">
        <v>110.85295133599058</v>
      </c>
      <c r="S877" s="70">
        <f t="shared" si="96"/>
        <v>0.78537208099808165</v>
      </c>
      <c r="T877">
        <f t="shared" si="97"/>
        <v>252</v>
      </c>
      <c r="U877" s="134" t="s">
        <v>2354</v>
      </c>
      <c r="Z877">
        <v>835</v>
      </c>
      <c r="AA877">
        <v>21.98053287196765</v>
      </c>
      <c r="AB877">
        <v>5.0194671280323497</v>
      </c>
      <c r="AJ877">
        <v>837</v>
      </c>
      <c r="AK877">
        <v>24.473436774503085</v>
      </c>
      <c r="AL877">
        <v>-7.4734367745030852</v>
      </c>
      <c r="AT877">
        <v>837</v>
      </c>
      <c r="AU877">
        <v>20.847785239639201</v>
      </c>
      <c r="AV877">
        <v>-3.8477852396392009</v>
      </c>
      <c r="BD877" s="152">
        <v>4.2272386503623158</v>
      </c>
      <c r="BE877" s="152">
        <v>15.713922768519998</v>
      </c>
    </row>
    <row r="878" spans="1:57" ht="14.25" customHeight="1">
      <c r="A878" s="134" t="s">
        <v>398</v>
      </c>
      <c r="B878" s="135">
        <v>8460</v>
      </c>
      <c r="C878" s="135">
        <v>805100</v>
      </c>
      <c r="D878" s="145">
        <f t="shared" si="91"/>
        <v>4225000</v>
      </c>
      <c r="E878" s="141">
        <f t="shared" si="92"/>
        <v>95.165484633569733</v>
      </c>
      <c r="F878" s="135">
        <v>9</v>
      </c>
      <c r="G878" s="135">
        <v>0.18</v>
      </c>
      <c r="H878" s="135">
        <v>760500</v>
      </c>
      <c r="I878" s="134" t="s">
        <v>1815</v>
      </c>
      <c r="J878" s="138">
        <f t="shared" si="93"/>
        <v>0.18</v>
      </c>
      <c r="K878" s="140">
        <f t="shared" si="94"/>
        <v>4225000</v>
      </c>
      <c r="L878" s="134" t="s">
        <v>2366</v>
      </c>
      <c r="M878" s="134" t="s">
        <v>28</v>
      </c>
      <c r="N878" s="137">
        <f t="shared" si="95"/>
        <v>4225000</v>
      </c>
      <c r="P878">
        <v>837</v>
      </c>
      <c r="Q878">
        <v>19.709240205427715</v>
      </c>
      <c r="R878">
        <v>-2.7092402054277152</v>
      </c>
      <c r="S878" s="70">
        <f t="shared" si="96"/>
        <v>-0.13746040827497852</v>
      </c>
      <c r="T878">
        <f t="shared" si="97"/>
        <v>17</v>
      </c>
      <c r="U878" s="134" t="s">
        <v>2355</v>
      </c>
      <c r="Z878">
        <v>836</v>
      </c>
      <c r="AA878">
        <v>143.53426136232355</v>
      </c>
      <c r="AB878">
        <v>108.46573863767645</v>
      </c>
      <c r="AJ878">
        <v>838</v>
      </c>
      <c r="AK878">
        <v>22.781790418137614</v>
      </c>
      <c r="AL878">
        <v>-7.7817904181376143</v>
      </c>
      <c r="AT878">
        <v>838</v>
      </c>
      <c r="AU878">
        <v>19.543085087944291</v>
      </c>
      <c r="AV878">
        <v>-4.5430850879442914</v>
      </c>
      <c r="BD878" s="152">
        <v>13.667660825807021</v>
      </c>
      <c r="BE878" s="152">
        <v>24.154798312879997</v>
      </c>
    </row>
    <row r="879" spans="1:57" ht="14.25" customHeight="1">
      <c r="A879" s="134" t="s">
        <v>398</v>
      </c>
      <c r="B879" s="135">
        <v>7941</v>
      </c>
      <c r="C879" s="135">
        <v>720500</v>
      </c>
      <c r="D879" s="145">
        <f t="shared" si="91"/>
        <v>510712.21771858714</v>
      </c>
      <c r="E879" s="141">
        <f t="shared" si="92"/>
        <v>90.731645888427153</v>
      </c>
      <c r="F879" s="135">
        <v>9</v>
      </c>
      <c r="G879" s="135">
        <v>0.5181</v>
      </c>
      <c r="H879" s="135">
        <v>264600</v>
      </c>
      <c r="I879" s="134" t="s">
        <v>1815</v>
      </c>
      <c r="J879" s="138">
        <f t="shared" si="93"/>
        <v>0.5181</v>
      </c>
      <c r="K879" s="140">
        <f t="shared" si="94"/>
        <v>510712.21771858714</v>
      </c>
      <c r="L879" s="134" t="s">
        <v>1380</v>
      </c>
      <c r="M879" s="134" t="s">
        <v>10</v>
      </c>
      <c r="N879" s="137">
        <f t="shared" si="95"/>
        <v>510712.21771858714</v>
      </c>
      <c r="P879">
        <v>838</v>
      </c>
      <c r="Q879">
        <v>18.02089364045435</v>
      </c>
      <c r="R879">
        <v>-3.02089364045435</v>
      </c>
      <c r="S879" s="70">
        <f t="shared" si="96"/>
        <v>-0.16763284333873835</v>
      </c>
      <c r="T879">
        <f t="shared" si="97"/>
        <v>15</v>
      </c>
      <c r="U879" s="134" t="s">
        <v>1406</v>
      </c>
      <c r="Z879">
        <v>837</v>
      </c>
      <c r="AA879">
        <v>19.83820140683693</v>
      </c>
      <c r="AB879">
        <v>-2.8382014068369301</v>
      </c>
      <c r="AJ879">
        <v>839</v>
      </c>
      <c r="AK879">
        <v>60.762976465873805</v>
      </c>
      <c r="AL879">
        <v>90.237023534126195</v>
      </c>
      <c r="AT879">
        <v>839</v>
      </c>
      <c r="AU879">
        <v>120.10516883799725</v>
      </c>
      <c r="AV879">
        <v>30.894831162002745</v>
      </c>
      <c r="BD879" s="152">
        <v>6.5493442355103229</v>
      </c>
      <c r="BE879" s="152">
        <v>15.299982849639999</v>
      </c>
    </row>
    <row r="880" spans="1:57" ht="14.25" customHeight="1">
      <c r="A880" s="134" t="s">
        <v>398</v>
      </c>
      <c r="B880" s="135">
        <v>18546</v>
      </c>
      <c r="C880" s="135">
        <v>3484100</v>
      </c>
      <c r="D880" s="145">
        <f t="shared" si="91"/>
        <v>8861739.1304347813</v>
      </c>
      <c r="E880" s="141">
        <f t="shared" si="92"/>
        <v>187.86261188396421</v>
      </c>
      <c r="F880" s="135">
        <v>14</v>
      </c>
      <c r="G880" s="135">
        <v>0.23</v>
      </c>
      <c r="H880" s="135">
        <v>2038200</v>
      </c>
      <c r="I880" s="134" t="s">
        <v>1815</v>
      </c>
      <c r="J880" s="138">
        <f t="shared" si="93"/>
        <v>0.23</v>
      </c>
      <c r="K880" s="140">
        <f t="shared" si="94"/>
        <v>8861739.1304347813</v>
      </c>
      <c r="L880" s="134" t="s">
        <v>2367</v>
      </c>
      <c r="M880" s="134" t="s">
        <v>24</v>
      </c>
      <c r="N880" s="137">
        <f t="shared" si="95"/>
        <v>8861739.1304347813</v>
      </c>
      <c r="P880">
        <v>839</v>
      </c>
      <c r="Q880">
        <v>94.430871630042191</v>
      </c>
      <c r="R880">
        <v>56.569128369957809</v>
      </c>
      <c r="S880" s="70">
        <f t="shared" si="96"/>
        <v>0.59905333280817596</v>
      </c>
      <c r="T880">
        <f t="shared" si="97"/>
        <v>151</v>
      </c>
      <c r="U880" s="134" t="s">
        <v>1469</v>
      </c>
      <c r="Z880">
        <v>838</v>
      </c>
      <c r="AA880">
        <v>21.922267205040313</v>
      </c>
      <c r="AB880">
        <v>-6.9222672050403133</v>
      </c>
      <c r="AJ880">
        <v>840</v>
      </c>
      <c r="AK880">
        <v>29.220714612411598</v>
      </c>
      <c r="AL880">
        <v>-5.220714612411598</v>
      </c>
      <c r="AT880">
        <v>840</v>
      </c>
      <c r="AU880">
        <v>25.256998464687452</v>
      </c>
      <c r="AV880">
        <v>-1.2569984646874524</v>
      </c>
      <c r="BD880" s="152">
        <v>36.217041731384036</v>
      </c>
      <c r="BE880" s="152">
        <v>35.487106585359996</v>
      </c>
    </row>
    <row r="881" spans="1:57" ht="14.25" customHeight="1">
      <c r="A881" s="134" t="s">
        <v>398</v>
      </c>
      <c r="B881" s="135">
        <v>137347</v>
      </c>
      <c r="C881" s="135">
        <v>8757700</v>
      </c>
      <c r="D881" s="145">
        <f t="shared" si="91"/>
        <v>220605.21415270018</v>
      </c>
      <c r="E881" s="141">
        <f t="shared" si="92"/>
        <v>63.763314815758626</v>
      </c>
      <c r="F881" s="135">
        <v>162</v>
      </c>
      <c r="G881" s="135">
        <v>21.48</v>
      </c>
      <c r="H881" s="135">
        <v>4738600</v>
      </c>
      <c r="I881" s="134" t="s">
        <v>1815</v>
      </c>
      <c r="J881" s="138">
        <f t="shared" si="93"/>
        <v>21.48</v>
      </c>
      <c r="K881" s="140">
        <f t="shared" si="94"/>
        <v>220605.21415270018</v>
      </c>
      <c r="L881" s="134" t="s">
        <v>2368</v>
      </c>
      <c r="M881" s="134" t="s">
        <v>93</v>
      </c>
      <c r="N881" s="137">
        <f t="shared" si="95"/>
        <v>220605.21415270018</v>
      </c>
      <c r="P881">
        <v>840</v>
      </c>
      <c r="Q881">
        <v>24.851269923933891</v>
      </c>
      <c r="R881">
        <v>-0.85126992393389145</v>
      </c>
      <c r="S881" s="70">
        <f t="shared" si="96"/>
        <v>-3.425458443530268E-2</v>
      </c>
      <c r="T881">
        <f t="shared" si="97"/>
        <v>24</v>
      </c>
      <c r="U881" s="134" t="s">
        <v>2356</v>
      </c>
      <c r="Z881">
        <v>839</v>
      </c>
      <c r="AA881">
        <v>96.488789921586658</v>
      </c>
      <c r="AB881">
        <v>54.511210078413342</v>
      </c>
      <c r="AJ881">
        <v>841</v>
      </c>
      <c r="AK881">
        <v>35.828126106443698</v>
      </c>
      <c r="AL881">
        <v>9.1718738935563024</v>
      </c>
      <c r="AT881">
        <v>841</v>
      </c>
      <c r="AU881">
        <v>36.142089661049582</v>
      </c>
      <c r="AV881">
        <v>8.8579103389504183</v>
      </c>
      <c r="BD881" s="152">
        <v>27.17510560947203</v>
      </c>
      <c r="BE881" s="152">
        <v>147.6913061688</v>
      </c>
    </row>
    <row r="882" spans="1:57" ht="14.25" customHeight="1">
      <c r="A882" s="134" t="s">
        <v>398</v>
      </c>
      <c r="B882" s="135">
        <v>8430</v>
      </c>
      <c r="C882" s="135">
        <v>1082500</v>
      </c>
      <c r="D882" s="145">
        <f t="shared" si="91"/>
        <v>3190000</v>
      </c>
      <c r="E882" s="141">
        <f t="shared" si="92"/>
        <v>128.41043890865956</v>
      </c>
      <c r="F882" s="135">
        <v>11</v>
      </c>
      <c r="G882" s="135">
        <v>0.2</v>
      </c>
      <c r="H882" s="135">
        <v>638000</v>
      </c>
      <c r="I882" s="134" t="s">
        <v>1815</v>
      </c>
      <c r="J882" s="138">
        <f t="shared" si="93"/>
        <v>0.2</v>
      </c>
      <c r="K882" s="140">
        <f t="shared" si="94"/>
        <v>3190000</v>
      </c>
      <c r="L882" s="134" t="s">
        <v>1646</v>
      </c>
      <c r="M882" s="134" t="s">
        <v>66</v>
      </c>
      <c r="N882" s="137">
        <f t="shared" si="95"/>
        <v>3190000</v>
      </c>
      <c r="P882">
        <v>841</v>
      </c>
      <c r="Q882">
        <v>34.573327247576081</v>
      </c>
      <c r="R882">
        <v>10.426672752423919</v>
      </c>
      <c r="S882" s="70">
        <f t="shared" si="96"/>
        <v>0.30158140921061993</v>
      </c>
      <c r="T882">
        <f t="shared" si="97"/>
        <v>45</v>
      </c>
      <c r="U882" s="134" t="s">
        <v>1506</v>
      </c>
      <c r="Z882">
        <v>840</v>
      </c>
      <c r="AA882">
        <v>27.838199290084756</v>
      </c>
      <c r="AB882">
        <v>-3.8381992900847557</v>
      </c>
      <c r="AJ882">
        <v>842</v>
      </c>
      <c r="AK882">
        <v>23.056958118747612</v>
      </c>
      <c r="AL882">
        <v>-13.056958118747612</v>
      </c>
      <c r="AT882">
        <v>842</v>
      </c>
      <c r="AU882">
        <v>14.800512352771351</v>
      </c>
      <c r="AV882">
        <v>-4.8005123527713511</v>
      </c>
      <c r="BD882" s="152">
        <v>17.745980719050159</v>
      </c>
      <c r="BE882" s="152">
        <v>26.883037179399999</v>
      </c>
    </row>
    <row r="883" spans="1:57" ht="14.25" customHeight="1">
      <c r="A883" s="134" t="s">
        <v>398</v>
      </c>
      <c r="B883" s="135">
        <v>7264</v>
      </c>
      <c r="C883" s="135">
        <v>600600</v>
      </c>
      <c r="D883" s="145">
        <f t="shared" si="91"/>
        <v>558620.68965517241</v>
      </c>
      <c r="E883" s="141">
        <f t="shared" si="92"/>
        <v>82.681718061674005</v>
      </c>
      <c r="F883" s="135">
        <v>9</v>
      </c>
      <c r="G883" s="135">
        <v>0.28999999999999998</v>
      </c>
      <c r="H883" s="135">
        <v>162000</v>
      </c>
      <c r="I883" s="134" t="s">
        <v>1815</v>
      </c>
      <c r="J883" s="138">
        <f t="shared" si="93"/>
        <v>0.28999999999999998</v>
      </c>
      <c r="K883" s="140">
        <f t="shared" si="94"/>
        <v>558620.68965517241</v>
      </c>
      <c r="L883" s="134" t="s">
        <v>2369</v>
      </c>
      <c r="M883" s="134" t="s">
        <v>11</v>
      </c>
      <c r="N883" s="137">
        <f t="shared" si="95"/>
        <v>558620.68965517241</v>
      </c>
      <c r="P883">
        <v>842</v>
      </c>
      <c r="Q883">
        <v>15.618696754081462</v>
      </c>
      <c r="R883">
        <v>-5.6186967540814621</v>
      </c>
      <c r="S883" s="70">
        <f t="shared" si="96"/>
        <v>-0.35974171485294953</v>
      </c>
      <c r="T883">
        <f t="shared" si="97"/>
        <v>10</v>
      </c>
      <c r="U883" s="134" t="s">
        <v>2357</v>
      </c>
      <c r="Z883">
        <v>841</v>
      </c>
      <c r="AA883">
        <v>32.371297178667028</v>
      </c>
      <c r="AB883">
        <v>12.628702821332972</v>
      </c>
      <c r="AJ883">
        <v>843</v>
      </c>
      <c r="AK883">
        <v>24.646157423501361</v>
      </c>
      <c r="AL883">
        <v>-2.6461574235013607</v>
      </c>
      <c r="AT883">
        <v>843</v>
      </c>
      <c r="AU883">
        <v>21.778892836884026</v>
      </c>
      <c r="AV883">
        <v>0.221107163115974</v>
      </c>
      <c r="BD883" s="152">
        <v>13.73749858776636</v>
      </c>
      <c r="BE883" s="152">
        <v>24.908791991319998</v>
      </c>
    </row>
    <row r="884" spans="1:57" ht="14.25" customHeight="1">
      <c r="A884" s="134" t="s">
        <v>398</v>
      </c>
      <c r="B884" s="135">
        <v>112034</v>
      </c>
      <c r="C884" s="135">
        <v>9012100</v>
      </c>
      <c r="D884" s="145">
        <f t="shared" si="91"/>
        <v>5954056.6037735846</v>
      </c>
      <c r="E884" s="141">
        <f t="shared" si="92"/>
        <v>80.44075905528679</v>
      </c>
      <c r="F884" s="135">
        <v>99</v>
      </c>
      <c r="G884" s="135">
        <v>1.06</v>
      </c>
      <c r="H884" s="135">
        <v>6311300</v>
      </c>
      <c r="I884" s="134" t="s">
        <v>1815</v>
      </c>
      <c r="J884" s="138">
        <f t="shared" si="93"/>
        <v>1.06</v>
      </c>
      <c r="K884" s="140">
        <f t="shared" si="94"/>
        <v>5954056.6037735846</v>
      </c>
      <c r="L884" s="134" t="s">
        <v>1504</v>
      </c>
      <c r="M884" s="134" t="s">
        <v>49</v>
      </c>
      <c r="N884" s="137">
        <f t="shared" si="95"/>
        <v>5954056.6037735846</v>
      </c>
      <c r="P884">
        <v>843</v>
      </c>
      <c r="Q884">
        <v>20.312686344345462</v>
      </c>
      <c r="R884">
        <v>1.6873136556545383</v>
      </c>
      <c r="S884" s="70">
        <f t="shared" si="96"/>
        <v>8.3066987155258454E-2</v>
      </c>
      <c r="T884">
        <f t="shared" si="97"/>
        <v>22</v>
      </c>
      <c r="U884" s="134" t="s">
        <v>2358</v>
      </c>
      <c r="Z884">
        <v>842</v>
      </c>
      <c r="AA884">
        <v>17.722074028569583</v>
      </c>
      <c r="AB884">
        <v>-7.7220740285695832</v>
      </c>
      <c r="AJ884">
        <v>844</v>
      </c>
      <c r="AK884">
        <v>24.153395571947456</v>
      </c>
      <c r="AL884">
        <v>-12.153395571947456</v>
      </c>
      <c r="AT884">
        <v>844</v>
      </c>
      <c r="AU884">
        <v>18.646462957264088</v>
      </c>
      <c r="AV884">
        <v>-6.6464629572640881</v>
      </c>
      <c r="BD884" s="152">
        <v>4.8064812642603592</v>
      </c>
      <c r="BE884" s="152">
        <v>16.423114871119999</v>
      </c>
    </row>
    <row r="885" spans="1:57" ht="14.25" customHeight="1">
      <c r="A885" s="134" t="s">
        <v>398</v>
      </c>
      <c r="B885" s="135">
        <v>9739</v>
      </c>
      <c r="C885" s="135">
        <v>1106100</v>
      </c>
      <c r="D885" s="145">
        <f t="shared" si="91"/>
        <v>19751111.111111112</v>
      </c>
      <c r="E885" s="141">
        <f t="shared" si="92"/>
        <v>113.57428894136974</v>
      </c>
      <c r="F885" s="135">
        <v>9</v>
      </c>
      <c r="G885" s="135">
        <v>0.09</v>
      </c>
      <c r="H885" s="135">
        <v>1777600</v>
      </c>
      <c r="I885" s="134" t="s">
        <v>1815</v>
      </c>
      <c r="J885" s="138">
        <f t="shared" si="93"/>
        <v>0.09</v>
      </c>
      <c r="K885" s="140">
        <f t="shared" si="94"/>
        <v>19751111.111111112</v>
      </c>
      <c r="L885" s="134" t="s">
        <v>2370</v>
      </c>
      <c r="M885" s="134" t="s">
        <v>24</v>
      </c>
      <c r="N885" s="137">
        <f t="shared" si="95"/>
        <v>19751111.111111112</v>
      </c>
      <c r="P885">
        <v>844</v>
      </c>
      <c r="Q885">
        <v>18.333912483012664</v>
      </c>
      <c r="R885">
        <v>-6.3339124830126643</v>
      </c>
      <c r="S885" s="70">
        <f t="shared" si="96"/>
        <v>-0.3454752218808379</v>
      </c>
      <c r="T885">
        <f t="shared" si="97"/>
        <v>12</v>
      </c>
      <c r="U885" s="134" t="s">
        <v>2359</v>
      </c>
      <c r="Z885">
        <v>843</v>
      </c>
      <c r="AA885">
        <v>24.425471931854258</v>
      </c>
      <c r="AB885">
        <v>-2.4254719318542577</v>
      </c>
      <c r="AJ885">
        <v>845</v>
      </c>
      <c r="AK885">
        <v>22.058734367919339</v>
      </c>
      <c r="AL885">
        <v>-16.058734367919339</v>
      </c>
      <c r="AT885">
        <v>845</v>
      </c>
      <c r="AU885">
        <v>14.197837770427698</v>
      </c>
      <c r="AV885">
        <v>-8.1978377704276983</v>
      </c>
      <c r="BD885" s="152">
        <v>37.07460836720827</v>
      </c>
      <c r="BE885" s="152">
        <v>44.890237545199994</v>
      </c>
    </row>
    <row r="886" spans="1:57" ht="14.25" customHeight="1">
      <c r="A886" s="134" t="s">
        <v>398</v>
      </c>
      <c r="B886" s="135">
        <v>11776</v>
      </c>
      <c r="C886" s="135">
        <v>767400</v>
      </c>
      <c r="D886" s="145">
        <f t="shared" si="91"/>
        <v>28461.975028376844</v>
      </c>
      <c r="E886" s="141">
        <f t="shared" si="92"/>
        <v>65.166440217391298</v>
      </c>
      <c r="F886" s="135">
        <v>17</v>
      </c>
      <c r="G886" s="135">
        <v>17.62</v>
      </c>
      <c r="H886" s="135">
        <v>501500</v>
      </c>
      <c r="I886" s="134" t="s">
        <v>1815</v>
      </c>
      <c r="J886" s="138">
        <f t="shared" si="93"/>
        <v>17.62</v>
      </c>
      <c r="K886" s="140">
        <f t="shared" si="94"/>
        <v>28461.975028376844</v>
      </c>
      <c r="L886" s="134" t="s">
        <v>1737</v>
      </c>
      <c r="M886" s="134" t="s">
        <v>103</v>
      </c>
      <c r="N886" s="137">
        <f t="shared" si="95"/>
        <v>28461.975028376844</v>
      </c>
      <c r="P886">
        <v>845</v>
      </c>
      <c r="Q886">
        <v>14.712758573559487</v>
      </c>
      <c r="R886">
        <v>-8.712758573559487</v>
      </c>
      <c r="S886" s="70">
        <f t="shared" si="96"/>
        <v>-0.59219068470390812</v>
      </c>
      <c r="T886">
        <f t="shared" si="97"/>
        <v>6</v>
      </c>
      <c r="U886" s="134" t="s">
        <v>1322</v>
      </c>
      <c r="Z886">
        <v>844</v>
      </c>
      <c r="AA886">
        <v>21.043506378765727</v>
      </c>
      <c r="AB886">
        <v>-9.043506378765727</v>
      </c>
      <c r="AJ886">
        <v>846</v>
      </c>
      <c r="AK886">
        <v>28.473951806448461</v>
      </c>
      <c r="AL886">
        <v>3.5260481935515386</v>
      </c>
      <c r="AT886">
        <v>846</v>
      </c>
      <c r="AU886">
        <v>35.491792291545259</v>
      </c>
      <c r="AV886">
        <v>-3.4917922915452593</v>
      </c>
      <c r="BD886" s="152">
        <v>6.6900467853401668</v>
      </c>
      <c r="BE886" s="152">
        <v>18.5046510568</v>
      </c>
    </row>
    <row r="887" spans="1:57" ht="14.25" customHeight="1">
      <c r="A887" s="134" t="s">
        <v>398</v>
      </c>
      <c r="B887" s="135">
        <v>8580</v>
      </c>
      <c r="C887" s="135">
        <v>815200</v>
      </c>
      <c r="D887" s="145">
        <f t="shared" si="91"/>
        <v>3442592.5925925924</v>
      </c>
      <c r="E887" s="141">
        <f t="shared" si="92"/>
        <v>95.011655011655009</v>
      </c>
      <c r="F887" s="135">
        <v>11</v>
      </c>
      <c r="G887" s="135">
        <v>0.27</v>
      </c>
      <c r="H887" s="135">
        <v>929500</v>
      </c>
      <c r="I887" s="134" t="s">
        <v>1815</v>
      </c>
      <c r="J887" s="138">
        <f t="shared" si="93"/>
        <v>0.27</v>
      </c>
      <c r="K887" s="140">
        <f t="shared" si="94"/>
        <v>3442592.5925925924</v>
      </c>
      <c r="L887" s="134" t="s">
        <v>2371</v>
      </c>
      <c r="M887" s="134" t="s">
        <v>28</v>
      </c>
      <c r="N887" s="137">
        <f t="shared" si="95"/>
        <v>3442592.5925925924</v>
      </c>
      <c r="P887">
        <v>846</v>
      </c>
      <c r="Q887">
        <v>29.946462678398007</v>
      </c>
      <c r="R887">
        <v>2.0535373216019934</v>
      </c>
      <c r="S887" s="70">
        <f t="shared" si="96"/>
        <v>6.8573618983163581E-2</v>
      </c>
      <c r="T887">
        <f t="shared" si="97"/>
        <v>32</v>
      </c>
      <c r="U887" s="134" t="s">
        <v>2360</v>
      </c>
      <c r="Z887">
        <v>845</v>
      </c>
      <c r="AA887">
        <v>18.599723773410467</v>
      </c>
      <c r="AB887">
        <v>-12.599723773410467</v>
      </c>
      <c r="AJ887">
        <v>847</v>
      </c>
      <c r="AK887">
        <v>151.12508600172944</v>
      </c>
      <c r="AL887">
        <v>113.87491399827056</v>
      </c>
      <c r="AT887">
        <v>847</v>
      </c>
      <c r="AU887">
        <v>444.58467132229754</v>
      </c>
      <c r="AV887">
        <v>-179.58467132229754</v>
      </c>
      <c r="BD887" s="152">
        <v>4.2457251167633174</v>
      </c>
      <c r="BE887" s="152">
        <v>13.918855400679998</v>
      </c>
    </row>
    <row r="888" spans="1:57" ht="14.25" customHeight="1">
      <c r="A888" s="134" t="s">
        <v>398</v>
      </c>
      <c r="B888" s="135">
        <v>10092</v>
      </c>
      <c r="C888" s="135">
        <v>1509400</v>
      </c>
      <c r="D888" s="145">
        <f t="shared" si="91"/>
        <v>2540000</v>
      </c>
      <c r="E888" s="141">
        <f t="shared" si="92"/>
        <v>149.56401109789934</v>
      </c>
      <c r="F888" s="135">
        <v>12</v>
      </c>
      <c r="G888" s="135">
        <v>0.3</v>
      </c>
      <c r="H888" s="135">
        <v>762000</v>
      </c>
      <c r="I888" s="134" t="s">
        <v>1815</v>
      </c>
      <c r="J888" s="138">
        <f t="shared" si="93"/>
        <v>0.3</v>
      </c>
      <c r="K888" s="140">
        <f t="shared" si="94"/>
        <v>2540000</v>
      </c>
      <c r="L888" s="134" t="s">
        <v>2372</v>
      </c>
      <c r="M888" s="134" t="s">
        <v>31</v>
      </c>
      <c r="N888" s="137">
        <f t="shared" si="95"/>
        <v>2540000</v>
      </c>
      <c r="P888">
        <v>847</v>
      </c>
      <c r="Q888">
        <v>322.26515721768601</v>
      </c>
      <c r="R888">
        <v>-57.26515721768601</v>
      </c>
      <c r="S888" s="70">
        <f t="shared" si="96"/>
        <v>-0.17769577608727996</v>
      </c>
      <c r="T888">
        <f t="shared" si="97"/>
        <v>265</v>
      </c>
      <c r="U888" s="134" t="s">
        <v>2361</v>
      </c>
      <c r="Z888">
        <v>846</v>
      </c>
      <c r="AA888">
        <v>33.117151018688872</v>
      </c>
      <c r="AB888">
        <v>-1.1171510186888725</v>
      </c>
      <c r="AJ888">
        <v>848</v>
      </c>
      <c r="AK888">
        <v>25.650307863265851</v>
      </c>
      <c r="AL888">
        <v>-14.650307863265851</v>
      </c>
      <c r="AT888">
        <v>848</v>
      </c>
      <c r="AU888">
        <v>16.734161728002007</v>
      </c>
      <c r="AV888">
        <v>-5.7341617280020074</v>
      </c>
      <c r="BD888" s="152">
        <v>3.5925366372612686</v>
      </c>
      <c r="BE888" s="152">
        <v>18.187433168279998</v>
      </c>
    </row>
    <row r="889" spans="1:57" ht="14.25" customHeight="1">
      <c r="A889" s="134" t="s">
        <v>398</v>
      </c>
      <c r="B889" s="135">
        <v>6737</v>
      </c>
      <c r="C889" s="135">
        <v>1011000</v>
      </c>
      <c r="D889" s="145">
        <f t="shared" si="91"/>
        <v>4753125</v>
      </c>
      <c r="E889" s="141">
        <f t="shared" si="92"/>
        <v>150.06679530948495</v>
      </c>
      <c r="F889" s="135">
        <v>9</v>
      </c>
      <c r="G889" s="135">
        <v>0.16</v>
      </c>
      <c r="H889" s="135">
        <v>760500</v>
      </c>
      <c r="I889" s="134" t="s">
        <v>1815</v>
      </c>
      <c r="J889" s="138">
        <f t="shared" si="93"/>
        <v>0.16</v>
      </c>
      <c r="K889" s="140">
        <f t="shared" si="94"/>
        <v>4753125</v>
      </c>
      <c r="L889" s="134" t="s">
        <v>2373</v>
      </c>
      <c r="M889" s="134" t="s">
        <v>28</v>
      </c>
      <c r="N889" s="137">
        <f t="shared" si="95"/>
        <v>4753125</v>
      </c>
      <c r="P889">
        <v>848</v>
      </c>
      <c r="Q889">
        <v>18.171061723945353</v>
      </c>
      <c r="R889">
        <v>-7.1710617239453534</v>
      </c>
      <c r="S889" s="70">
        <f t="shared" si="96"/>
        <v>-0.39464186699093728</v>
      </c>
      <c r="T889">
        <f t="shared" si="97"/>
        <v>11</v>
      </c>
      <c r="U889" s="134" t="s">
        <v>1112</v>
      </c>
      <c r="Z889">
        <v>847</v>
      </c>
      <c r="AA889">
        <v>316.84640049455413</v>
      </c>
      <c r="AB889">
        <v>-51.846400494554132</v>
      </c>
      <c r="AJ889">
        <v>849</v>
      </c>
      <c r="AK889">
        <v>40.763787985539054</v>
      </c>
      <c r="AL889">
        <v>-28.763787985539054</v>
      </c>
      <c r="AT889">
        <v>849</v>
      </c>
      <c r="AU889">
        <v>26.335079836100551</v>
      </c>
      <c r="AV889">
        <v>-14.335079836100551</v>
      </c>
      <c r="BD889" s="152">
        <v>6.1375068451324584</v>
      </c>
      <c r="BE889" s="152">
        <v>17.630280377079998</v>
      </c>
    </row>
    <row r="890" spans="1:57" ht="14.25" customHeight="1">
      <c r="A890" s="134" t="s">
        <v>398</v>
      </c>
      <c r="B890" s="135">
        <v>84557</v>
      </c>
      <c r="C890" s="135">
        <v>4084000</v>
      </c>
      <c r="D890" s="145">
        <f t="shared" si="91"/>
        <v>141097.42441209406</v>
      </c>
      <c r="E890" s="141">
        <f t="shared" si="92"/>
        <v>48.298780704140405</v>
      </c>
      <c r="F890" s="135">
        <v>72</v>
      </c>
      <c r="G890" s="135">
        <v>17.86</v>
      </c>
      <c r="H890" s="135">
        <v>2520000</v>
      </c>
      <c r="I890" s="134" t="s">
        <v>1815</v>
      </c>
      <c r="J890" s="138">
        <f t="shared" si="93"/>
        <v>17.86</v>
      </c>
      <c r="K890" s="140">
        <f t="shared" si="94"/>
        <v>141097.42441209406</v>
      </c>
      <c r="L890" s="134" t="s">
        <v>1629</v>
      </c>
      <c r="M890" s="134" t="s">
        <v>165</v>
      </c>
      <c r="N890" s="137">
        <f t="shared" si="95"/>
        <v>141097.42441209406</v>
      </c>
      <c r="P890">
        <v>849</v>
      </c>
      <c r="Q890">
        <v>32.14457071916727</v>
      </c>
      <c r="R890">
        <v>-20.14457071916727</v>
      </c>
      <c r="S890" s="70">
        <f t="shared" si="96"/>
        <v>-0.62668656847718918</v>
      </c>
      <c r="T890">
        <f t="shared" si="97"/>
        <v>12</v>
      </c>
      <c r="U890" s="134" t="s">
        <v>2362</v>
      </c>
      <c r="Z890">
        <v>848</v>
      </c>
      <c r="AA890">
        <v>19.415612647510507</v>
      </c>
      <c r="AB890">
        <v>-8.4156126475105069</v>
      </c>
      <c r="AJ890">
        <v>850</v>
      </c>
      <c r="AK890">
        <v>38.059101156004772</v>
      </c>
      <c r="AL890">
        <v>100.94089884399523</v>
      </c>
      <c r="AT890">
        <v>850</v>
      </c>
      <c r="AU890">
        <v>88.612548121661007</v>
      </c>
      <c r="AV890">
        <v>50.387451878338993</v>
      </c>
      <c r="BD890" s="152">
        <v>6.0882096013964544</v>
      </c>
      <c r="BE890" s="152">
        <v>16.009966995599999</v>
      </c>
    </row>
    <row r="891" spans="1:57" ht="14.25" customHeight="1">
      <c r="A891" s="134" t="s">
        <v>398</v>
      </c>
      <c r="B891" s="135">
        <v>51083</v>
      </c>
      <c r="C891" s="135">
        <v>6743900</v>
      </c>
      <c r="D891" s="145">
        <f t="shared" si="91"/>
        <v>2696575.3424657537</v>
      </c>
      <c r="E891" s="141">
        <f t="shared" si="92"/>
        <v>132.01847972906839</v>
      </c>
      <c r="F891" s="135">
        <v>62</v>
      </c>
      <c r="G891" s="135">
        <v>1.46</v>
      </c>
      <c r="H891" s="135">
        <v>3937000</v>
      </c>
      <c r="I891" s="134" t="s">
        <v>1815</v>
      </c>
      <c r="J891" s="138">
        <f t="shared" si="93"/>
        <v>1.46</v>
      </c>
      <c r="K891" s="140">
        <f t="shared" si="94"/>
        <v>2696575.3424657537</v>
      </c>
      <c r="L891" s="134" t="s">
        <v>2374</v>
      </c>
      <c r="M891" s="134" t="s">
        <v>31</v>
      </c>
      <c r="N891" s="137">
        <f t="shared" si="95"/>
        <v>2696575.3424657537</v>
      </c>
      <c r="P891">
        <v>850</v>
      </c>
      <c r="Q891">
        <v>64.21750504824081</v>
      </c>
      <c r="R891">
        <v>74.78249495175919</v>
      </c>
      <c r="S891" s="70">
        <f t="shared" si="96"/>
        <v>1.1645188472454957</v>
      </c>
      <c r="T891">
        <f t="shared" si="97"/>
        <v>139</v>
      </c>
      <c r="U891" s="134" t="s">
        <v>1272</v>
      </c>
      <c r="Z891">
        <v>849</v>
      </c>
      <c r="AA891">
        <v>20.165715578784003</v>
      </c>
      <c r="AB891">
        <v>-8.1657155787840026</v>
      </c>
      <c r="AJ891">
        <v>851</v>
      </c>
      <c r="AK891">
        <v>26.356853851447525</v>
      </c>
      <c r="AL891">
        <v>-20.356853851447525</v>
      </c>
      <c r="AT891">
        <v>851</v>
      </c>
      <c r="AU891">
        <v>16.935326949628976</v>
      </c>
      <c r="AV891">
        <v>-10.935326949628976</v>
      </c>
      <c r="BD891" s="152">
        <v>341.48611546294217</v>
      </c>
      <c r="BE891" s="152">
        <v>204.57865011711996</v>
      </c>
    </row>
    <row r="892" spans="1:57" ht="14.25" customHeight="1">
      <c r="A892" s="134" t="s">
        <v>398</v>
      </c>
      <c r="B892" s="135">
        <v>18058</v>
      </c>
      <c r="C892" s="135">
        <v>1912800</v>
      </c>
      <c r="D892" s="145">
        <f t="shared" si="91"/>
        <v>3479411.7647058819</v>
      </c>
      <c r="E892" s="141">
        <f t="shared" si="92"/>
        <v>105.92535164470041</v>
      </c>
      <c r="F892" s="135">
        <v>28</v>
      </c>
      <c r="G892" s="135">
        <v>0.68</v>
      </c>
      <c r="H892" s="135">
        <v>2366000</v>
      </c>
      <c r="I892" s="134" t="s">
        <v>1815</v>
      </c>
      <c r="J892" s="138">
        <f t="shared" si="93"/>
        <v>0.68</v>
      </c>
      <c r="K892" s="140">
        <f t="shared" si="94"/>
        <v>3479411.7647058819</v>
      </c>
      <c r="L892" s="134" t="s">
        <v>2375</v>
      </c>
      <c r="M892" s="134" t="s">
        <v>28</v>
      </c>
      <c r="N892" s="137">
        <f t="shared" si="95"/>
        <v>3479411.7647058819</v>
      </c>
      <c r="P892">
        <v>851</v>
      </c>
      <c r="Q892">
        <v>18.690510148162979</v>
      </c>
      <c r="R892">
        <v>-12.690510148162979</v>
      </c>
      <c r="S892" s="70">
        <f t="shared" si="96"/>
        <v>-0.67898147496045114</v>
      </c>
      <c r="T892">
        <f t="shared" si="97"/>
        <v>6</v>
      </c>
      <c r="U892" s="134" t="s">
        <v>2363</v>
      </c>
      <c r="Z892">
        <v>850</v>
      </c>
      <c r="AA892">
        <v>65.178925374394979</v>
      </c>
      <c r="AB892">
        <v>73.821074625605021</v>
      </c>
      <c r="AJ892">
        <v>852</v>
      </c>
      <c r="AK892">
        <v>23.205548677077012</v>
      </c>
      <c r="AL892">
        <v>-11.205548677077012</v>
      </c>
      <c r="AT892">
        <v>852</v>
      </c>
      <c r="AU892">
        <v>18.616903985922981</v>
      </c>
      <c r="AV892">
        <v>-6.6169039859229812</v>
      </c>
      <c r="BD892" s="152">
        <v>83.521855199724243</v>
      </c>
      <c r="BE892" s="152">
        <v>60.254410178800001</v>
      </c>
    </row>
    <row r="893" spans="1:57" ht="14.25" customHeight="1">
      <c r="A893" s="134" t="s">
        <v>398</v>
      </c>
      <c r="B893" s="135">
        <v>8064</v>
      </c>
      <c r="C893" s="135">
        <v>544200</v>
      </c>
      <c r="D893" s="145">
        <f t="shared" si="91"/>
        <v>52631.57894736842</v>
      </c>
      <c r="E893" s="141">
        <f t="shared" si="92"/>
        <v>67.485119047619051</v>
      </c>
      <c r="F893" s="135">
        <v>12</v>
      </c>
      <c r="G893" s="135">
        <v>5.7</v>
      </c>
      <c r="H893" s="135">
        <v>300000</v>
      </c>
      <c r="I893" s="134" t="s">
        <v>1815</v>
      </c>
      <c r="J893" s="138">
        <f t="shared" si="93"/>
        <v>5.7</v>
      </c>
      <c r="K893" s="140">
        <f t="shared" si="94"/>
        <v>52631.57894736842</v>
      </c>
      <c r="L893" s="134" t="s">
        <v>1624</v>
      </c>
      <c r="M893" s="134" t="s">
        <v>183</v>
      </c>
      <c r="N893" s="137">
        <f t="shared" si="95"/>
        <v>52631.57894736842</v>
      </c>
      <c r="P893">
        <v>852</v>
      </c>
      <c r="Q893">
        <v>17.766887662509028</v>
      </c>
      <c r="R893">
        <v>-5.7668876625090277</v>
      </c>
      <c r="S893" s="70">
        <f t="shared" si="96"/>
        <v>-0.3245862624931255</v>
      </c>
      <c r="T893">
        <f t="shared" si="97"/>
        <v>12</v>
      </c>
      <c r="U893" s="134" t="s">
        <v>1453</v>
      </c>
      <c r="Z893">
        <v>851</v>
      </c>
      <c r="AA893">
        <v>14.10737093564874</v>
      </c>
      <c r="AB893">
        <v>-8.1073709356487402</v>
      </c>
      <c r="AJ893">
        <v>853</v>
      </c>
      <c r="AK893">
        <v>30.295561984486653</v>
      </c>
      <c r="AL893">
        <v>-6.2955619844866533</v>
      </c>
      <c r="AT893">
        <v>853</v>
      </c>
      <c r="AU893">
        <v>27.642243235407221</v>
      </c>
      <c r="AV893">
        <v>-3.6422432354072214</v>
      </c>
      <c r="BD893" s="152">
        <v>47.395191748522876</v>
      </c>
      <c r="BE893" s="152">
        <v>47.750565114600001</v>
      </c>
    </row>
    <row r="894" spans="1:57" ht="14.25" customHeight="1">
      <c r="A894" s="134" t="s">
        <v>398</v>
      </c>
      <c r="B894" s="135">
        <v>23808</v>
      </c>
      <c r="C894" s="135">
        <v>1644800</v>
      </c>
      <c r="D894" s="145">
        <f t="shared" si="91"/>
        <v>3520833.3333333335</v>
      </c>
      <c r="E894" s="141">
        <f t="shared" si="92"/>
        <v>69.086021505376351</v>
      </c>
      <c r="F894" s="135">
        <v>30</v>
      </c>
      <c r="G894" s="135">
        <v>0.72</v>
      </c>
      <c r="H894" s="135">
        <v>2535000</v>
      </c>
      <c r="I894" s="134" t="s">
        <v>1815</v>
      </c>
      <c r="J894" s="138">
        <f t="shared" si="93"/>
        <v>0.72</v>
      </c>
      <c r="K894" s="140">
        <f t="shared" si="94"/>
        <v>3520833.3333333335</v>
      </c>
      <c r="L894" s="134" t="s">
        <v>2376</v>
      </c>
      <c r="M894" s="134" t="s">
        <v>28</v>
      </c>
      <c r="N894" s="137">
        <f t="shared" si="95"/>
        <v>3520833.3333333335</v>
      </c>
      <c r="P894">
        <v>853</v>
      </c>
      <c r="Q894">
        <v>26.764788010987228</v>
      </c>
      <c r="R894">
        <v>-2.7647880109872283</v>
      </c>
      <c r="S894" s="70">
        <f t="shared" si="96"/>
        <v>-0.10329945486032818</v>
      </c>
      <c r="T894">
        <f t="shared" si="97"/>
        <v>24</v>
      </c>
      <c r="U894" s="134" t="s">
        <v>1140</v>
      </c>
      <c r="Z894">
        <v>852</v>
      </c>
      <c r="AA894">
        <v>21.836013783864509</v>
      </c>
      <c r="AB894">
        <v>-9.8360137838645088</v>
      </c>
      <c r="AJ894">
        <v>854</v>
      </c>
      <c r="AK894">
        <v>29.682573014512379</v>
      </c>
      <c r="AL894">
        <v>-18.682573014512379</v>
      </c>
      <c r="AT894">
        <v>854</v>
      </c>
      <c r="AU894">
        <v>19.838674801355346</v>
      </c>
      <c r="AV894">
        <v>-8.8386748013553458</v>
      </c>
      <c r="BD894" s="152">
        <v>10.562961496349956</v>
      </c>
      <c r="BE894" s="152">
        <v>17.481461310439997</v>
      </c>
    </row>
    <row r="895" spans="1:57" ht="14.25" customHeight="1">
      <c r="A895" s="134" t="s">
        <v>398</v>
      </c>
      <c r="B895" s="135">
        <v>24617</v>
      </c>
      <c r="C895" s="135">
        <v>1684900</v>
      </c>
      <c r="D895" s="145">
        <f t="shared" si="91"/>
        <v>1281553.3980582524</v>
      </c>
      <c r="E895" s="141">
        <f t="shared" si="92"/>
        <v>68.444570825039605</v>
      </c>
      <c r="F895" s="135">
        <v>24</v>
      </c>
      <c r="G895" s="135">
        <v>1.03</v>
      </c>
      <c r="H895" s="135">
        <v>1320000</v>
      </c>
      <c r="I895" s="134" t="s">
        <v>1815</v>
      </c>
      <c r="J895" s="138">
        <f t="shared" si="93"/>
        <v>1.03</v>
      </c>
      <c r="K895" s="140">
        <f t="shared" si="94"/>
        <v>1281553.3980582524</v>
      </c>
      <c r="L895" s="134" t="s">
        <v>2377</v>
      </c>
      <c r="M895" s="134" t="s">
        <v>254</v>
      </c>
      <c r="N895" s="137">
        <f t="shared" si="95"/>
        <v>1281553.3980582524</v>
      </c>
      <c r="P895">
        <v>854</v>
      </c>
      <c r="Q895">
        <v>22.192536421690292</v>
      </c>
      <c r="R895">
        <v>-11.192536421690292</v>
      </c>
      <c r="S895" s="70">
        <f t="shared" si="96"/>
        <v>-0.50433786427183946</v>
      </c>
      <c r="T895">
        <f t="shared" si="97"/>
        <v>11</v>
      </c>
      <c r="U895" s="134" t="s">
        <v>2364</v>
      </c>
      <c r="Z895">
        <v>853</v>
      </c>
      <c r="AA895">
        <v>30.172515624636297</v>
      </c>
      <c r="AB895">
        <v>-6.1725156246362971</v>
      </c>
      <c r="AJ895">
        <v>855</v>
      </c>
      <c r="AK895">
        <v>26.577834681783557</v>
      </c>
      <c r="AL895">
        <v>5.4221653182164431</v>
      </c>
      <c r="AT895">
        <v>855</v>
      </c>
      <c r="AU895">
        <v>30.043088574334796</v>
      </c>
      <c r="AV895">
        <v>1.9569114256652043</v>
      </c>
      <c r="BD895" s="152">
        <v>5.9834529584574474</v>
      </c>
      <c r="BE895" s="152">
        <v>16.64572621388</v>
      </c>
    </row>
    <row r="896" spans="1:57" ht="14.25" customHeight="1">
      <c r="A896" s="134" t="s">
        <v>398</v>
      </c>
      <c r="B896" s="135">
        <v>225792</v>
      </c>
      <c r="C896" s="135">
        <v>45234000</v>
      </c>
      <c r="D896" s="145">
        <f t="shared" si="91"/>
        <v>1272727.2727272727</v>
      </c>
      <c r="E896" s="141">
        <f t="shared" si="92"/>
        <v>200.33482142857142</v>
      </c>
      <c r="F896" s="135">
        <v>252</v>
      </c>
      <c r="G896" s="135">
        <v>9.9</v>
      </c>
      <c r="H896" s="135">
        <v>12600000</v>
      </c>
      <c r="I896" s="134" t="s">
        <v>1815</v>
      </c>
      <c r="J896" s="138">
        <f t="shared" si="93"/>
        <v>9.9</v>
      </c>
      <c r="K896" s="140">
        <f t="shared" si="94"/>
        <v>1272727.2727272727</v>
      </c>
      <c r="L896" s="134" t="s">
        <v>2378</v>
      </c>
      <c r="M896" s="134" t="s">
        <v>29</v>
      </c>
      <c r="N896" s="137">
        <f t="shared" si="95"/>
        <v>1272727.2727272727</v>
      </c>
      <c r="P896">
        <v>855</v>
      </c>
      <c r="Q896">
        <v>25.900445580315409</v>
      </c>
      <c r="R896">
        <v>6.0995544196845906</v>
      </c>
      <c r="S896" s="70">
        <f t="shared" si="96"/>
        <v>0.23549998013626111</v>
      </c>
      <c r="T896">
        <f t="shared" si="97"/>
        <v>32</v>
      </c>
      <c r="U896" s="134" t="s">
        <v>1540</v>
      </c>
      <c r="Z896">
        <v>854</v>
      </c>
      <c r="AA896">
        <v>17.166418091791975</v>
      </c>
      <c r="AB896">
        <v>-6.1664180917919751</v>
      </c>
      <c r="AJ896">
        <v>856</v>
      </c>
      <c r="AK896">
        <v>22.64081988844049</v>
      </c>
      <c r="AL896">
        <v>32.35918011155951</v>
      </c>
      <c r="AT896">
        <v>856</v>
      </c>
      <c r="AU896">
        <v>29.10048582156843</v>
      </c>
      <c r="AV896">
        <v>25.89951417843157</v>
      </c>
      <c r="BD896" s="152">
        <v>7.0166410250911913</v>
      </c>
      <c r="BE896" s="152">
        <v>18.08653489832</v>
      </c>
    </row>
    <row r="897" spans="1:57" ht="14.25" customHeight="1">
      <c r="A897" s="134" t="s">
        <v>398</v>
      </c>
      <c r="B897" s="135">
        <v>9048</v>
      </c>
      <c r="C897" s="135">
        <v>813800</v>
      </c>
      <c r="D897" s="145">
        <f t="shared" si="91"/>
        <v>3718000</v>
      </c>
      <c r="E897" s="141">
        <f t="shared" si="92"/>
        <v>89.94252873563218</v>
      </c>
      <c r="F897" s="135">
        <v>11</v>
      </c>
      <c r="G897" s="135">
        <v>0.25</v>
      </c>
      <c r="H897" s="135">
        <v>929500</v>
      </c>
      <c r="I897" s="134" t="s">
        <v>1815</v>
      </c>
      <c r="J897" s="138">
        <f t="shared" si="93"/>
        <v>0.25</v>
      </c>
      <c r="K897" s="140">
        <f t="shared" si="94"/>
        <v>3718000</v>
      </c>
      <c r="L897" s="134" t="s">
        <v>2379</v>
      </c>
      <c r="M897" s="134" t="s">
        <v>28</v>
      </c>
      <c r="N897" s="137">
        <f t="shared" si="95"/>
        <v>3718000</v>
      </c>
      <c r="P897">
        <v>856</v>
      </c>
      <c r="Q897">
        <v>23.102318269257488</v>
      </c>
      <c r="R897">
        <v>31.897681730742512</v>
      </c>
      <c r="S897" s="70">
        <f t="shared" si="96"/>
        <v>1.3807134573671385</v>
      </c>
      <c r="T897">
        <f t="shared" si="97"/>
        <v>55</v>
      </c>
      <c r="U897" s="134" t="s">
        <v>1633</v>
      </c>
      <c r="Z897">
        <v>855</v>
      </c>
      <c r="AA897">
        <v>29.829367549047106</v>
      </c>
      <c r="AB897">
        <v>2.170632450952894</v>
      </c>
      <c r="AJ897">
        <v>857</v>
      </c>
      <c r="AK897">
        <v>43.556105144344528</v>
      </c>
      <c r="AL897">
        <v>-11.556105144344528</v>
      </c>
      <c r="AT897">
        <v>857</v>
      </c>
      <c r="AU897">
        <v>47.321949488285519</v>
      </c>
      <c r="AV897">
        <v>-15.321949488285519</v>
      </c>
      <c r="BD897" s="152">
        <v>23.364839479043411</v>
      </c>
      <c r="BE897" s="152">
        <v>31.604459897720002</v>
      </c>
    </row>
    <row r="898" spans="1:57" ht="14.25" customHeight="1">
      <c r="A898" s="134" t="s">
        <v>398</v>
      </c>
      <c r="B898" s="135">
        <v>85901</v>
      </c>
      <c r="C898" s="135">
        <v>8319000</v>
      </c>
      <c r="D898" s="145">
        <f t="shared" si="91"/>
        <v>1143893.1297709923</v>
      </c>
      <c r="E898" s="141">
        <f t="shared" si="92"/>
        <v>96.844041396491306</v>
      </c>
      <c r="F898" s="135">
        <v>111</v>
      </c>
      <c r="G898" s="135">
        <v>2.62</v>
      </c>
      <c r="H898" s="135">
        <v>2997000</v>
      </c>
      <c r="I898" s="134" t="s">
        <v>1815</v>
      </c>
      <c r="J898" s="138">
        <f t="shared" si="93"/>
        <v>2.62</v>
      </c>
      <c r="K898" s="140">
        <f t="shared" si="94"/>
        <v>1143893.1297709923</v>
      </c>
      <c r="L898" s="134" t="s">
        <v>2380</v>
      </c>
      <c r="M898" s="134" t="s">
        <v>45</v>
      </c>
      <c r="N898" s="137">
        <f t="shared" si="95"/>
        <v>1143893.1297709923</v>
      </c>
      <c r="P898">
        <v>857</v>
      </c>
      <c r="Q898">
        <v>45.106104463160555</v>
      </c>
      <c r="R898">
        <v>-13.106104463160555</v>
      </c>
      <c r="S898" s="70">
        <f t="shared" si="96"/>
        <v>-0.29056165721126914</v>
      </c>
      <c r="T898">
        <f t="shared" si="97"/>
        <v>32</v>
      </c>
      <c r="U898" s="134" t="s">
        <v>1193</v>
      </c>
      <c r="Z898">
        <v>856</v>
      </c>
      <c r="AA898">
        <v>26.998581978012652</v>
      </c>
      <c r="AB898">
        <v>28.001418021987348</v>
      </c>
      <c r="AJ898">
        <v>858</v>
      </c>
      <c r="AK898">
        <v>25.417896989981408</v>
      </c>
      <c r="AL898">
        <v>-13.417896989981408</v>
      </c>
      <c r="AT898">
        <v>858</v>
      </c>
      <c r="AU898">
        <v>17.707144534646734</v>
      </c>
      <c r="AV898">
        <v>-5.7071445346467335</v>
      </c>
      <c r="BD898" s="152">
        <v>41.40865771233193</v>
      </c>
      <c r="BE898" s="152">
        <v>50.735247273319999</v>
      </c>
    </row>
    <row r="899" spans="1:57" ht="14.25" customHeight="1">
      <c r="A899" s="134" t="s">
        <v>398</v>
      </c>
      <c r="B899" s="135">
        <v>8276</v>
      </c>
      <c r="C899" s="135">
        <v>906700</v>
      </c>
      <c r="D899" s="145">
        <f t="shared" si="91"/>
        <v>2304545.4545454546</v>
      </c>
      <c r="E899" s="141">
        <f t="shared" si="92"/>
        <v>109.55775737071049</v>
      </c>
      <c r="F899" s="135">
        <v>9</v>
      </c>
      <c r="G899" s="135">
        <v>0.33</v>
      </c>
      <c r="H899" s="135">
        <v>760500</v>
      </c>
      <c r="I899" s="134" t="s">
        <v>1815</v>
      </c>
      <c r="J899" s="138">
        <f t="shared" si="93"/>
        <v>0.33</v>
      </c>
      <c r="K899" s="140">
        <f t="shared" si="94"/>
        <v>2304545.4545454546</v>
      </c>
      <c r="L899" s="134" t="s">
        <v>1085</v>
      </c>
      <c r="M899" s="134" t="s">
        <v>28</v>
      </c>
      <c r="N899" s="137">
        <f t="shared" si="95"/>
        <v>2304545.4545454546</v>
      </c>
      <c r="P899">
        <v>858</v>
      </c>
      <c r="Q899">
        <v>18.561597112763906</v>
      </c>
      <c r="R899">
        <v>-6.5615971127639057</v>
      </c>
      <c r="S899" s="70">
        <f t="shared" si="96"/>
        <v>-0.35350390771340551</v>
      </c>
      <c r="T899">
        <f t="shared" si="97"/>
        <v>12</v>
      </c>
      <c r="U899" s="134" t="s">
        <v>1749</v>
      </c>
      <c r="Z899">
        <v>857</v>
      </c>
      <c r="AA899">
        <v>39.89840807567645</v>
      </c>
      <c r="AB899">
        <v>-7.8984080756764499</v>
      </c>
      <c r="AJ899">
        <v>859</v>
      </c>
      <c r="AK899">
        <v>45.035660703778291</v>
      </c>
      <c r="AL899">
        <v>46.964339296221709</v>
      </c>
      <c r="AT899">
        <v>859</v>
      </c>
      <c r="AU899">
        <v>71.187534516079268</v>
      </c>
      <c r="AV899">
        <v>20.812465483920732</v>
      </c>
      <c r="BD899" s="152">
        <v>23.752028247553273</v>
      </c>
      <c r="BE899" s="152">
        <v>28.738056780879997</v>
      </c>
    </row>
    <row r="900" spans="1:57" ht="14.25" customHeight="1">
      <c r="A900" s="134" t="s">
        <v>398</v>
      </c>
      <c r="B900" s="135">
        <v>27356</v>
      </c>
      <c r="C900" s="135">
        <v>980000</v>
      </c>
      <c r="D900" s="145">
        <f t="shared" si="91"/>
        <v>170000</v>
      </c>
      <c r="E900" s="141">
        <f t="shared" si="92"/>
        <v>35.823950870010236</v>
      </c>
      <c r="F900" s="135">
        <v>50</v>
      </c>
      <c r="G900" s="135">
        <v>1.71</v>
      </c>
      <c r="H900" s="135">
        <v>290700</v>
      </c>
      <c r="I900" s="134" t="s">
        <v>1815</v>
      </c>
      <c r="J900" s="138">
        <f t="shared" si="93"/>
        <v>1.71</v>
      </c>
      <c r="K900" s="140">
        <f t="shared" si="94"/>
        <v>170000</v>
      </c>
      <c r="L900" s="134" t="s">
        <v>2381</v>
      </c>
      <c r="M900" s="134" t="s">
        <v>11</v>
      </c>
      <c r="N900" s="137">
        <f t="shared" si="95"/>
        <v>170000</v>
      </c>
      <c r="P900">
        <v>859</v>
      </c>
      <c r="Q900">
        <v>58.859654607350095</v>
      </c>
      <c r="R900">
        <v>33.140345392649905</v>
      </c>
      <c r="S900" s="70">
        <f t="shared" si="96"/>
        <v>0.56304009280597289</v>
      </c>
      <c r="T900">
        <f t="shared" si="97"/>
        <v>92</v>
      </c>
      <c r="U900" s="134" t="s">
        <v>2365</v>
      </c>
      <c r="Z900">
        <v>858</v>
      </c>
      <c r="AA900">
        <v>17.747609973093127</v>
      </c>
      <c r="AB900">
        <v>-5.7476099730931267</v>
      </c>
      <c r="AJ900">
        <v>860</v>
      </c>
      <c r="AK900">
        <v>31.691297228965375</v>
      </c>
      <c r="AL900">
        <v>30.308702771034625</v>
      </c>
      <c r="AT900">
        <v>860</v>
      </c>
      <c r="AU900">
        <v>38.731783983545334</v>
      </c>
      <c r="AV900">
        <v>23.268216016454666</v>
      </c>
      <c r="BD900" s="152">
        <v>11.344528214747848</v>
      </c>
      <c r="BE900" s="152">
        <v>51.662313091000001</v>
      </c>
    </row>
    <row r="901" spans="1:57" ht="14.25" customHeight="1">
      <c r="A901" s="134" t="s">
        <v>398</v>
      </c>
      <c r="B901" s="135">
        <v>23726</v>
      </c>
      <c r="C901" s="135">
        <v>3308200</v>
      </c>
      <c r="D901" s="145">
        <f t="shared" si="91"/>
        <v>5958333.333333334</v>
      </c>
      <c r="E901" s="141">
        <f t="shared" si="92"/>
        <v>139.43353283317879</v>
      </c>
      <c r="F901" s="135">
        <v>26</v>
      </c>
      <c r="G901" s="135">
        <v>0.24</v>
      </c>
      <c r="H901" s="135">
        <v>1430000</v>
      </c>
      <c r="I901" s="134" t="s">
        <v>1815</v>
      </c>
      <c r="J901" s="138">
        <f t="shared" si="93"/>
        <v>0.24</v>
      </c>
      <c r="K901" s="140">
        <f t="shared" si="94"/>
        <v>5958333.333333334</v>
      </c>
      <c r="L901" s="134" t="s">
        <v>2382</v>
      </c>
      <c r="M901" s="134" t="s">
        <v>44</v>
      </c>
      <c r="N901" s="137">
        <f t="shared" si="95"/>
        <v>5958333.333333334</v>
      </c>
      <c r="P901">
        <v>860</v>
      </c>
      <c r="Q901">
        <v>33.567354727909368</v>
      </c>
      <c r="R901">
        <v>28.432645272090632</v>
      </c>
      <c r="S901" s="70">
        <f t="shared" si="96"/>
        <v>0.84703264533533484</v>
      </c>
      <c r="T901">
        <f t="shared" si="97"/>
        <v>62</v>
      </c>
      <c r="U901" s="134" t="s">
        <v>1500</v>
      </c>
      <c r="Z901">
        <v>859</v>
      </c>
      <c r="AA901">
        <v>58.602677324977947</v>
      </c>
      <c r="AB901">
        <v>33.397322675022053</v>
      </c>
      <c r="AJ901">
        <v>861</v>
      </c>
      <c r="AK901">
        <v>23.339745847989889</v>
      </c>
      <c r="AL901">
        <v>-14.339745847989889</v>
      </c>
      <c r="AT901">
        <v>861</v>
      </c>
      <c r="AU901">
        <v>16.734982810539261</v>
      </c>
      <c r="AV901">
        <v>-7.7349828105392611</v>
      </c>
      <c r="BD901" s="152">
        <v>4.0916712300883056</v>
      </c>
      <c r="BE901" s="152">
        <v>16.134804624839997</v>
      </c>
    </row>
    <row r="902" spans="1:57" ht="14.25" customHeight="1">
      <c r="A902" s="134" t="s">
        <v>398</v>
      </c>
      <c r="B902" s="135">
        <v>68181</v>
      </c>
      <c r="C902" s="135">
        <v>6658200</v>
      </c>
      <c r="D902" s="145">
        <f t="shared" si="91"/>
        <v>972972.9729729729</v>
      </c>
      <c r="E902" s="141">
        <f t="shared" si="92"/>
        <v>97.65477185726229</v>
      </c>
      <c r="F902" s="135">
        <v>22</v>
      </c>
      <c r="G902" s="135">
        <v>4.07</v>
      </c>
      <c r="H902" s="135">
        <v>3960000</v>
      </c>
      <c r="I902" s="134" t="s">
        <v>1815</v>
      </c>
      <c r="J902" s="138">
        <f t="shared" si="93"/>
        <v>4.07</v>
      </c>
      <c r="K902" s="140">
        <f t="shared" si="94"/>
        <v>972972.9729729729</v>
      </c>
      <c r="L902" s="134" t="s">
        <v>2383</v>
      </c>
      <c r="M902" s="134" t="s">
        <v>77</v>
      </c>
      <c r="N902" s="137">
        <f t="shared" si="95"/>
        <v>972972.9729729729</v>
      </c>
      <c r="P902">
        <v>861</v>
      </c>
      <c r="Q902">
        <v>16.828199614113661</v>
      </c>
      <c r="R902">
        <v>-7.8281996141136609</v>
      </c>
      <c r="S902" s="70">
        <f t="shared" si="96"/>
        <v>-0.46518342981552346</v>
      </c>
      <c r="T902">
        <f t="shared" si="97"/>
        <v>9</v>
      </c>
      <c r="U902" s="134" t="s">
        <v>2366</v>
      </c>
      <c r="Z902">
        <v>860</v>
      </c>
      <c r="AA902">
        <v>37.003724383609736</v>
      </c>
      <c r="AB902">
        <v>24.996275616390264</v>
      </c>
      <c r="AJ902">
        <v>862</v>
      </c>
      <c r="AK902">
        <v>22.981604502272873</v>
      </c>
      <c r="AL902">
        <v>-13.981604502272873</v>
      </c>
      <c r="AT902">
        <v>862</v>
      </c>
      <c r="AU902">
        <v>16.308840973704989</v>
      </c>
      <c r="AV902">
        <v>-7.3088409737049886</v>
      </c>
      <c r="BD902" s="152">
        <v>16.394414619954723</v>
      </c>
      <c r="BE902" s="152">
        <v>27.502293169319998</v>
      </c>
    </row>
    <row r="903" spans="1:57" ht="14.25" customHeight="1">
      <c r="A903" s="134" t="s">
        <v>398</v>
      </c>
      <c r="B903" s="135">
        <v>264580</v>
      </c>
      <c r="C903" s="135">
        <v>27108800</v>
      </c>
      <c r="D903" s="145">
        <f t="shared" si="91"/>
        <v>4050885.2459016396</v>
      </c>
      <c r="E903" s="141">
        <f t="shared" si="92"/>
        <v>102.45974752437826</v>
      </c>
      <c r="F903" s="135">
        <v>208</v>
      </c>
      <c r="G903" s="135">
        <v>3.05</v>
      </c>
      <c r="H903" s="135">
        <v>12355200</v>
      </c>
      <c r="I903" s="134" t="s">
        <v>1815</v>
      </c>
      <c r="J903" s="138">
        <f t="shared" si="93"/>
        <v>3.05</v>
      </c>
      <c r="K903" s="140">
        <f t="shared" si="94"/>
        <v>4050885.2459016396</v>
      </c>
      <c r="L903" s="134" t="s">
        <v>1331</v>
      </c>
      <c r="M903" s="134" t="s">
        <v>44</v>
      </c>
      <c r="N903" s="137">
        <f t="shared" si="95"/>
        <v>4050885.2459016396</v>
      </c>
      <c r="P903">
        <v>862</v>
      </c>
      <c r="Q903">
        <v>16.389761829944661</v>
      </c>
      <c r="R903">
        <v>-7.3897618299446606</v>
      </c>
      <c r="S903" s="70">
        <f t="shared" si="96"/>
        <v>-0.45087670624006937</v>
      </c>
      <c r="T903">
        <f t="shared" si="97"/>
        <v>9</v>
      </c>
      <c r="U903" s="134" t="s">
        <v>1380</v>
      </c>
      <c r="Z903">
        <v>861</v>
      </c>
      <c r="AA903">
        <v>16.313790122732922</v>
      </c>
      <c r="AB903">
        <v>-7.3137901227329216</v>
      </c>
      <c r="AJ903">
        <v>863</v>
      </c>
      <c r="AK903">
        <v>34.680888462362013</v>
      </c>
      <c r="AL903">
        <v>-20.680888462362013</v>
      </c>
      <c r="AT903">
        <v>863</v>
      </c>
      <c r="AU903">
        <v>25.016421281272343</v>
      </c>
      <c r="AV903">
        <v>-11.016421281272343</v>
      </c>
      <c r="BD903" s="152">
        <v>39.07628186807225</v>
      </c>
      <c r="BE903" s="152">
        <v>45.131378550480001</v>
      </c>
    </row>
    <row r="904" spans="1:57" ht="14.25" customHeight="1">
      <c r="A904" s="134" t="s">
        <v>398</v>
      </c>
      <c r="B904" s="135">
        <v>104598</v>
      </c>
      <c r="C904" s="135">
        <v>15876100</v>
      </c>
      <c r="D904" s="145">
        <f t="shared" si="91"/>
        <v>33309821.428571425</v>
      </c>
      <c r="E904" s="141">
        <f t="shared" si="92"/>
        <v>151.78206084246352</v>
      </c>
      <c r="F904" s="135">
        <v>84</v>
      </c>
      <c r="G904" s="135">
        <v>0.56000000000000005</v>
      </c>
      <c r="H904" s="135">
        <v>18653500</v>
      </c>
      <c r="I904" s="134" t="s">
        <v>1815</v>
      </c>
      <c r="J904" s="138">
        <f t="shared" si="93"/>
        <v>0.56000000000000005</v>
      </c>
      <c r="K904" s="140">
        <f t="shared" si="94"/>
        <v>33309821.428571425</v>
      </c>
      <c r="L904" s="134" t="s">
        <v>2384</v>
      </c>
      <c r="M904" s="134" t="s">
        <v>7</v>
      </c>
      <c r="N904" s="137">
        <f t="shared" si="95"/>
        <v>33309821.428571425</v>
      </c>
      <c r="P904">
        <v>863</v>
      </c>
      <c r="Q904">
        <v>27.895713177215242</v>
      </c>
      <c r="R904">
        <v>-13.895713177215242</v>
      </c>
      <c r="S904" s="70">
        <f t="shared" si="96"/>
        <v>-0.49813077331770933</v>
      </c>
      <c r="T904">
        <f t="shared" si="97"/>
        <v>14</v>
      </c>
      <c r="U904" s="134" t="s">
        <v>2367</v>
      </c>
      <c r="Z904">
        <v>862</v>
      </c>
      <c r="AA904">
        <v>20.154737432704334</v>
      </c>
      <c r="AB904">
        <v>-11.154737432704334</v>
      </c>
      <c r="AJ904">
        <v>864</v>
      </c>
      <c r="AK904">
        <v>57.005879015237269</v>
      </c>
      <c r="AL904">
        <v>104.99412098476273</v>
      </c>
      <c r="AT904">
        <v>864</v>
      </c>
      <c r="AU904">
        <v>122.56184778945803</v>
      </c>
      <c r="AV904">
        <v>39.438152210541972</v>
      </c>
      <c r="BD904" s="152">
        <v>5.8971827819194402</v>
      </c>
      <c r="BE904" s="152">
        <v>15.170650158599999</v>
      </c>
    </row>
    <row r="905" spans="1:57" ht="14.25" customHeight="1">
      <c r="A905" s="134" t="s">
        <v>398</v>
      </c>
      <c r="B905" s="135">
        <v>53017</v>
      </c>
      <c r="C905" s="135">
        <v>14218000</v>
      </c>
      <c r="D905" s="145">
        <f t="shared" si="91"/>
        <v>40325217.391304344</v>
      </c>
      <c r="E905" s="141">
        <f t="shared" si="92"/>
        <v>268.17813154271272</v>
      </c>
      <c r="F905" s="135">
        <v>46</v>
      </c>
      <c r="G905" s="135">
        <v>0.23</v>
      </c>
      <c r="H905" s="135">
        <v>9274800</v>
      </c>
      <c r="I905" s="134" t="s">
        <v>1815</v>
      </c>
      <c r="J905" s="138">
        <f t="shared" si="93"/>
        <v>0.23</v>
      </c>
      <c r="K905" s="140">
        <f t="shared" si="94"/>
        <v>40325217.391304344</v>
      </c>
      <c r="L905" s="134" t="s">
        <v>1251</v>
      </c>
      <c r="M905" s="134" t="s">
        <v>7</v>
      </c>
      <c r="N905" s="137">
        <f t="shared" si="95"/>
        <v>40325217.391304344</v>
      </c>
      <c r="P905">
        <v>864</v>
      </c>
      <c r="Q905">
        <v>93.573804418051708</v>
      </c>
      <c r="R905">
        <v>68.426195581948292</v>
      </c>
      <c r="S905" s="70">
        <f t="shared" si="96"/>
        <v>0.73125375213180832</v>
      </c>
      <c r="T905">
        <f t="shared" si="97"/>
        <v>162</v>
      </c>
      <c r="U905" s="134" t="s">
        <v>2368</v>
      </c>
      <c r="Z905">
        <v>863</v>
      </c>
      <c r="AA905">
        <v>22.289153623080303</v>
      </c>
      <c r="AB905">
        <v>-8.2891536230803027</v>
      </c>
      <c r="AJ905">
        <v>865</v>
      </c>
      <c r="AK905">
        <v>24.514076927208563</v>
      </c>
      <c r="AL905">
        <v>-13.514076927208563</v>
      </c>
      <c r="AT905">
        <v>865</v>
      </c>
      <c r="AU905">
        <v>16.710350334421673</v>
      </c>
      <c r="AV905">
        <v>-5.7103503344216726</v>
      </c>
      <c r="BD905" s="152">
        <v>6.7989115319238413</v>
      </c>
      <c r="BE905" s="152">
        <v>19.077869294719999</v>
      </c>
    </row>
    <row r="906" spans="1:57" ht="14.25" customHeight="1">
      <c r="A906" s="134" t="s">
        <v>398</v>
      </c>
      <c r="B906" s="135">
        <v>19860</v>
      </c>
      <c r="C906" s="135">
        <v>1334300</v>
      </c>
      <c r="D906" s="145">
        <f t="shared" si="91"/>
        <v>867469.87951807235</v>
      </c>
      <c r="E906" s="141">
        <f t="shared" si="92"/>
        <v>67.185297079556904</v>
      </c>
      <c r="F906" s="135">
        <v>16</v>
      </c>
      <c r="G906" s="135">
        <v>0.83</v>
      </c>
      <c r="H906" s="135">
        <v>720000</v>
      </c>
      <c r="I906" s="134" t="s">
        <v>1815</v>
      </c>
      <c r="J906" s="138">
        <f t="shared" si="93"/>
        <v>0.83</v>
      </c>
      <c r="K906" s="140">
        <f t="shared" si="94"/>
        <v>867469.87951807235</v>
      </c>
      <c r="L906" s="134" t="s">
        <v>2385</v>
      </c>
      <c r="M906" s="134" t="s">
        <v>138</v>
      </c>
      <c r="N906" s="137">
        <f t="shared" si="95"/>
        <v>867469.87951807235</v>
      </c>
      <c r="P906">
        <v>865</v>
      </c>
      <c r="Q906">
        <v>17.497620037088083</v>
      </c>
      <c r="R906">
        <v>-6.4976200370880832</v>
      </c>
      <c r="S906" s="70">
        <f t="shared" si="96"/>
        <v>-0.37134307541915301</v>
      </c>
      <c r="T906">
        <f t="shared" si="97"/>
        <v>11</v>
      </c>
      <c r="U906" s="134" t="s">
        <v>1646</v>
      </c>
      <c r="Z906">
        <v>864</v>
      </c>
      <c r="AA906">
        <v>95.644463515240147</v>
      </c>
      <c r="AB906">
        <v>66.355536484759853</v>
      </c>
      <c r="AJ906">
        <v>866</v>
      </c>
      <c r="AK906">
        <v>22.474025928378431</v>
      </c>
      <c r="AL906">
        <v>-13.474025928378431</v>
      </c>
      <c r="AT906">
        <v>866</v>
      </c>
      <c r="AU906">
        <v>15.752968095984754</v>
      </c>
      <c r="AV906">
        <v>-6.7529680959847536</v>
      </c>
      <c r="BD906" s="152">
        <v>7.5424782916085631</v>
      </c>
      <c r="BE906" s="152">
        <v>21.045549390319998</v>
      </c>
    </row>
    <row r="907" spans="1:57" ht="14.25" customHeight="1">
      <c r="A907" s="134" t="s">
        <v>398</v>
      </c>
      <c r="B907" s="135">
        <v>13514</v>
      </c>
      <c r="C907" s="135">
        <v>1883300</v>
      </c>
      <c r="D907" s="145">
        <f t="shared" si="91"/>
        <v>497596.15384615381</v>
      </c>
      <c r="E907" s="141">
        <f t="shared" si="92"/>
        <v>139.35918306940951</v>
      </c>
      <c r="F907" s="135">
        <v>23</v>
      </c>
      <c r="G907" s="135">
        <v>1.04</v>
      </c>
      <c r="H907" s="135">
        <v>517500</v>
      </c>
      <c r="I907" s="134" t="s">
        <v>1815</v>
      </c>
      <c r="J907" s="138">
        <f t="shared" si="93"/>
        <v>1.04</v>
      </c>
      <c r="K907" s="140">
        <f t="shared" si="94"/>
        <v>497596.15384615381</v>
      </c>
      <c r="L907" s="134" t="s">
        <v>1030</v>
      </c>
      <c r="M907" s="134" t="s">
        <v>16</v>
      </c>
      <c r="N907" s="137">
        <f t="shared" si="95"/>
        <v>497596.15384615381</v>
      </c>
      <c r="P907">
        <v>866</v>
      </c>
      <c r="Q907">
        <v>15.794357664438948</v>
      </c>
      <c r="R907">
        <v>-6.7943576644389481</v>
      </c>
      <c r="S907" s="70">
        <f t="shared" si="96"/>
        <v>-0.43017625716659996</v>
      </c>
      <c r="T907">
        <f t="shared" si="97"/>
        <v>9</v>
      </c>
      <c r="U907" s="134" t="s">
        <v>2369</v>
      </c>
      <c r="Z907">
        <v>865</v>
      </c>
      <c r="AA907">
        <v>18.23273289357455</v>
      </c>
      <c r="AB907">
        <v>-7.2327328935745498</v>
      </c>
      <c r="AJ907">
        <v>867</v>
      </c>
      <c r="AK907">
        <v>58.082843061932408</v>
      </c>
      <c r="AL907">
        <v>40.917156938067592</v>
      </c>
      <c r="AT907">
        <v>867</v>
      </c>
      <c r="AU907">
        <v>101.77778552397453</v>
      </c>
      <c r="AV907">
        <v>-2.7777855239745293</v>
      </c>
      <c r="BD907" s="152">
        <v>12.293500156665919</v>
      </c>
      <c r="BE907" s="152">
        <v>19.910132909479998</v>
      </c>
    </row>
    <row r="908" spans="1:57" ht="14.25" customHeight="1">
      <c r="A908" s="134" t="s">
        <v>398</v>
      </c>
      <c r="B908" s="135">
        <v>40860</v>
      </c>
      <c r="C908" s="135">
        <v>4013300</v>
      </c>
      <c r="D908" s="145">
        <f t="shared" si="91"/>
        <v>4000000</v>
      </c>
      <c r="E908" s="141">
        <f t="shared" si="92"/>
        <v>98.22075379344102</v>
      </c>
      <c r="F908" s="135">
        <v>40</v>
      </c>
      <c r="G908" s="135">
        <v>0.6</v>
      </c>
      <c r="H908" s="135">
        <v>2400000</v>
      </c>
      <c r="I908" s="134" t="s">
        <v>1815</v>
      </c>
      <c r="J908" s="138">
        <f t="shared" si="93"/>
        <v>0.6</v>
      </c>
      <c r="K908" s="140">
        <f t="shared" si="94"/>
        <v>4000000</v>
      </c>
      <c r="L908" s="134" t="s">
        <v>1703</v>
      </c>
      <c r="M908" s="134" t="s">
        <v>13</v>
      </c>
      <c r="N908" s="137">
        <f t="shared" si="95"/>
        <v>4000000</v>
      </c>
      <c r="P908">
        <v>867</v>
      </c>
      <c r="Q908">
        <v>82.971345170519214</v>
      </c>
      <c r="R908">
        <v>16.028654829480786</v>
      </c>
      <c r="S908" s="70">
        <f t="shared" si="96"/>
        <v>0.1931830175410483</v>
      </c>
      <c r="T908">
        <f t="shared" si="97"/>
        <v>99</v>
      </c>
      <c r="U908" s="134" t="s">
        <v>1504</v>
      </c>
      <c r="Z908">
        <v>866</v>
      </c>
      <c r="AA908">
        <v>19.499126974691777</v>
      </c>
      <c r="AB908">
        <v>-10.499126974691777</v>
      </c>
      <c r="AJ908">
        <v>868</v>
      </c>
      <c r="AK908">
        <v>24.613983969276191</v>
      </c>
      <c r="AL908">
        <v>-15.613983969276191</v>
      </c>
      <c r="AT908">
        <v>868</v>
      </c>
      <c r="AU908">
        <v>17.78514737568576</v>
      </c>
      <c r="AV908">
        <v>-8.7851473756857601</v>
      </c>
      <c r="BD908" s="152">
        <v>8.4657745857474662</v>
      </c>
      <c r="BE908" s="152">
        <v>20.973022152719999</v>
      </c>
    </row>
    <row r="909" spans="1:57" ht="14.25" customHeight="1">
      <c r="A909" s="134" t="s">
        <v>398</v>
      </c>
      <c r="B909" s="135">
        <v>15729</v>
      </c>
      <c r="C909" s="135">
        <v>1005300</v>
      </c>
      <c r="D909" s="145">
        <f t="shared" si="91"/>
        <v>9500000</v>
      </c>
      <c r="E909" s="141">
        <f t="shared" si="92"/>
        <v>63.913789814991418</v>
      </c>
      <c r="F909" s="135">
        <v>25</v>
      </c>
      <c r="G909" s="135">
        <v>0.15</v>
      </c>
      <c r="H909" s="135">
        <v>1425000</v>
      </c>
      <c r="I909" s="134" t="s">
        <v>1815</v>
      </c>
      <c r="J909" s="138">
        <f t="shared" si="93"/>
        <v>0.15</v>
      </c>
      <c r="K909" s="140">
        <f t="shared" si="94"/>
        <v>9500000</v>
      </c>
      <c r="L909" s="134" t="s">
        <v>2386</v>
      </c>
      <c r="M909" s="134" t="s">
        <v>13</v>
      </c>
      <c r="N909" s="137">
        <f t="shared" si="95"/>
        <v>9500000</v>
      </c>
      <c r="P909">
        <v>868</v>
      </c>
      <c r="Q909">
        <v>18.136362238775583</v>
      </c>
      <c r="R909">
        <v>-9.1363622387755825</v>
      </c>
      <c r="S909" s="70">
        <f t="shared" si="96"/>
        <v>-0.50375936025594037</v>
      </c>
      <c r="T909">
        <f t="shared" si="97"/>
        <v>9</v>
      </c>
      <c r="U909" s="134" t="s">
        <v>2370</v>
      </c>
      <c r="Z909">
        <v>867</v>
      </c>
      <c r="AA909">
        <v>79.195287275841366</v>
      </c>
      <c r="AB909">
        <v>19.804712724158634</v>
      </c>
      <c r="AJ909">
        <v>869</v>
      </c>
      <c r="AK909">
        <v>23.180148581636089</v>
      </c>
      <c r="AL909">
        <v>-6.1801485816360895</v>
      </c>
      <c r="AT909">
        <v>869</v>
      </c>
      <c r="AU909">
        <v>19.457692504069989</v>
      </c>
      <c r="AV909">
        <v>-2.4576925040699891</v>
      </c>
      <c r="BD909" s="152">
        <v>14.234579128771063</v>
      </c>
      <c r="BE909" s="152">
        <v>26.70823540008</v>
      </c>
    </row>
    <row r="910" spans="1:57" ht="14.25" customHeight="1">
      <c r="A910" s="134" t="s">
        <v>398</v>
      </c>
      <c r="B910" s="135">
        <v>17832</v>
      </c>
      <c r="C910" s="135">
        <v>1196400</v>
      </c>
      <c r="D910" s="145">
        <f t="shared" si="91"/>
        <v>246387.83269961979</v>
      </c>
      <c r="E910" s="141">
        <f t="shared" si="92"/>
        <v>67.092866756393008</v>
      </c>
      <c r="F910" s="135">
        <v>24</v>
      </c>
      <c r="G910" s="135">
        <v>2.63</v>
      </c>
      <c r="H910" s="135">
        <v>648000</v>
      </c>
      <c r="I910" s="134" t="s">
        <v>1815</v>
      </c>
      <c r="J910" s="138">
        <f t="shared" si="93"/>
        <v>2.63</v>
      </c>
      <c r="K910" s="140">
        <f t="shared" si="94"/>
        <v>246387.83269961979</v>
      </c>
      <c r="L910" s="134" t="s">
        <v>2387</v>
      </c>
      <c r="M910" s="134" t="s">
        <v>246</v>
      </c>
      <c r="N910" s="137">
        <f t="shared" si="95"/>
        <v>246387.83269961979</v>
      </c>
      <c r="P910">
        <v>869</v>
      </c>
      <c r="Q910">
        <v>18.206356278765195</v>
      </c>
      <c r="R910">
        <v>-1.2063562787651954</v>
      </c>
      <c r="S910" s="70">
        <f t="shared" si="96"/>
        <v>-6.6260170914716046E-2</v>
      </c>
      <c r="T910">
        <f t="shared" si="97"/>
        <v>17</v>
      </c>
      <c r="U910" s="134" t="s">
        <v>1737</v>
      </c>
      <c r="Z910">
        <v>868</v>
      </c>
      <c r="AA910">
        <v>-0.25182933890651071</v>
      </c>
      <c r="AB910">
        <v>9.2518293389065107</v>
      </c>
      <c r="AJ910">
        <v>870</v>
      </c>
      <c r="AK910">
        <v>23.382502675315443</v>
      </c>
      <c r="AL910">
        <v>-12.382502675315443</v>
      </c>
      <c r="AT910">
        <v>870</v>
      </c>
      <c r="AU910">
        <v>16.833512715009611</v>
      </c>
      <c r="AV910">
        <v>-5.8335127150096113</v>
      </c>
      <c r="BD910" s="152">
        <v>12.755661816690953</v>
      </c>
      <c r="BE910" s="152">
        <v>20.759742533920001</v>
      </c>
    </row>
    <row r="911" spans="1:57" ht="14.25" customHeight="1">
      <c r="A911" s="134" t="s">
        <v>398</v>
      </c>
      <c r="B911" s="135">
        <v>16576</v>
      </c>
      <c r="C911" s="135">
        <v>2746300</v>
      </c>
      <c r="D911" s="145">
        <f t="shared" si="91"/>
        <v>1500000</v>
      </c>
      <c r="E911" s="141">
        <f t="shared" si="92"/>
        <v>165.67929536679537</v>
      </c>
      <c r="F911" s="135">
        <v>18</v>
      </c>
      <c r="G911" s="135">
        <v>1.08</v>
      </c>
      <c r="H911" s="135">
        <v>1620000</v>
      </c>
      <c r="I911" s="134" t="s">
        <v>1815</v>
      </c>
      <c r="J911" s="138">
        <f t="shared" si="93"/>
        <v>1.08</v>
      </c>
      <c r="K911" s="140">
        <f t="shared" si="94"/>
        <v>1500000</v>
      </c>
      <c r="L911" s="134" t="s">
        <v>2388</v>
      </c>
      <c r="M911" s="134" t="s">
        <v>102</v>
      </c>
      <c r="N911" s="137">
        <f t="shared" si="95"/>
        <v>1500000</v>
      </c>
      <c r="P911">
        <v>870</v>
      </c>
      <c r="Q911">
        <v>16.906288152187017</v>
      </c>
      <c r="R911">
        <v>-5.9062881521870167</v>
      </c>
      <c r="S911" s="70">
        <f t="shared" si="96"/>
        <v>-0.34935451821356617</v>
      </c>
      <c r="T911">
        <f t="shared" si="97"/>
        <v>11</v>
      </c>
      <c r="U911" s="134" t="s">
        <v>2371</v>
      </c>
      <c r="Z911">
        <v>869</v>
      </c>
      <c r="AA911">
        <v>22.428824583824284</v>
      </c>
      <c r="AB911">
        <v>-5.4288245838242837</v>
      </c>
      <c r="AJ911">
        <v>871</v>
      </c>
      <c r="AK911">
        <v>26.321293717830233</v>
      </c>
      <c r="AL911">
        <v>-14.321293717830233</v>
      </c>
      <c r="AT911">
        <v>871</v>
      </c>
      <c r="AU911">
        <v>18.074989511336049</v>
      </c>
      <c r="AV911">
        <v>-6.0749895113360495</v>
      </c>
      <c r="BD911" s="152">
        <v>6.8605330865938461</v>
      </c>
      <c r="BE911" s="152">
        <v>17.347702630799997</v>
      </c>
    </row>
    <row r="912" spans="1:57" ht="14.25" customHeight="1">
      <c r="A912" s="134" t="s">
        <v>398</v>
      </c>
      <c r="B912" s="135">
        <v>173788</v>
      </c>
      <c r="C912" s="135">
        <v>10174700</v>
      </c>
      <c r="D912" s="145">
        <f t="shared" si="91"/>
        <v>336809.81595092022</v>
      </c>
      <c r="E912" s="141">
        <f t="shared" si="92"/>
        <v>58.546620019794233</v>
      </c>
      <c r="F912" s="135">
        <v>184</v>
      </c>
      <c r="G912" s="135">
        <v>16.3</v>
      </c>
      <c r="H912" s="135">
        <v>5490000</v>
      </c>
      <c r="I912" s="134" t="s">
        <v>1815</v>
      </c>
      <c r="J912" s="138">
        <f t="shared" si="93"/>
        <v>16.3</v>
      </c>
      <c r="K912" s="140">
        <f t="shared" si="94"/>
        <v>336809.81595092022</v>
      </c>
      <c r="L912" s="134" t="s">
        <v>2389</v>
      </c>
      <c r="M912" s="134" t="s">
        <v>15</v>
      </c>
      <c r="N912" s="137">
        <f t="shared" si="95"/>
        <v>336809.81595092022</v>
      </c>
      <c r="P912">
        <v>871</v>
      </c>
      <c r="Q912">
        <v>19.285538530678643</v>
      </c>
      <c r="R912">
        <v>-7.2855385306786431</v>
      </c>
      <c r="S912" s="70">
        <f t="shared" si="96"/>
        <v>-0.37777210727556854</v>
      </c>
      <c r="T912">
        <f t="shared" si="97"/>
        <v>12</v>
      </c>
      <c r="U912" s="134" t="s">
        <v>2372</v>
      </c>
      <c r="Z912">
        <v>870</v>
      </c>
      <c r="AA912">
        <v>17.292466827589482</v>
      </c>
      <c r="AB912">
        <v>-6.2924668275894824</v>
      </c>
      <c r="AJ912">
        <v>872</v>
      </c>
      <c r="AK912">
        <v>24.211392456537563</v>
      </c>
      <c r="AL912">
        <v>-15.211392456537563</v>
      </c>
      <c r="AT912">
        <v>872</v>
      </c>
      <c r="AU912">
        <v>15.320257598852457</v>
      </c>
      <c r="AV912">
        <v>-6.3202575988524572</v>
      </c>
      <c r="BD912" s="152">
        <v>7.0659382688271943</v>
      </c>
      <c r="BE912" s="152">
        <v>17.993382839719999</v>
      </c>
    </row>
    <row r="913" spans="1:57" ht="14.25" customHeight="1">
      <c r="A913" s="134" t="s">
        <v>398</v>
      </c>
      <c r="B913" s="135">
        <v>26736</v>
      </c>
      <c r="C913" s="135">
        <v>3543100</v>
      </c>
      <c r="D913" s="145">
        <f t="shared" si="91"/>
        <v>43444444.444444448</v>
      </c>
      <c r="E913" s="141">
        <f t="shared" si="92"/>
        <v>132.5216935966487</v>
      </c>
      <c r="F913" s="135">
        <v>23</v>
      </c>
      <c r="G913" s="135">
        <v>4.4999999999999998E-2</v>
      </c>
      <c r="H913" s="135">
        <v>1955000</v>
      </c>
      <c r="I913" s="134" t="s">
        <v>1815</v>
      </c>
      <c r="J913" s="138">
        <f t="shared" si="93"/>
        <v>4.4999999999999998E-2</v>
      </c>
      <c r="K913" s="140">
        <f t="shared" si="94"/>
        <v>43444444.444444448</v>
      </c>
      <c r="L913" s="134" t="s">
        <v>2390</v>
      </c>
      <c r="M913" s="134" t="s">
        <v>100</v>
      </c>
      <c r="N913" s="137">
        <f t="shared" si="95"/>
        <v>43444444.444444448</v>
      </c>
      <c r="P913">
        <v>872</v>
      </c>
      <c r="Q913">
        <v>16.570649510276613</v>
      </c>
      <c r="R913">
        <v>-7.5706495102766134</v>
      </c>
      <c r="S913" s="70">
        <f t="shared" si="96"/>
        <v>-0.45687101797557944</v>
      </c>
      <c r="T913">
        <f t="shared" si="97"/>
        <v>9</v>
      </c>
      <c r="U913" s="134" t="s">
        <v>2373</v>
      </c>
      <c r="Z913">
        <v>871</v>
      </c>
      <c r="AA913">
        <v>20.808724338885732</v>
      </c>
      <c r="AB913">
        <v>-8.8087243388857317</v>
      </c>
      <c r="AJ913">
        <v>873</v>
      </c>
      <c r="AK913">
        <v>37.220474671530297</v>
      </c>
      <c r="AL913">
        <v>34.779525328469703</v>
      </c>
      <c r="AT913">
        <v>873</v>
      </c>
      <c r="AU913">
        <v>79.21690064787569</v>
      </c>
      <c r="AV913">
        <v>-7.2169006478756899</v>
      </c>
      <c r="BD913" s="152">
        <v>9.4065303203762021</v>
      </c>
      <c r="BE913" s="152">
        <v>17.37773597516</v>
      </c>
    </row>
    <row r="914" spans="1:57" ht="14.25" customHeight="1">
      <c r="A914" s="134" t="s">
        <v>398</v>
      </c>
      <c r="B914" s="135">
        <v>9577</v>
      </c>
      <c r="C914" s="135">
        <v>734000</v>
      </c>
      <c r="D914" s="145">
        <f t="shared" si="91"/>
        <v>56250</v>
      </c>
      <c r="E914" s="141">
        <f t="shared" si="92"/>
        <v>76.641954683094909</v>
      </c>
      <c r="F914" s="135">
        <v>10</v>
      </c>
      <c r="G914" s="135">
        <v>4.8</v>
      </c>
      <c r="H914" s="135">
        <v>270000</v>
      </c>
      <c r="I914" s="134" t="s">
        <v>1815</v>
      </c>
      <c r="J914" s="138">
        <f t="shared" si="93"/>
        <v>4.8</v>
      </c>
      <c r="K914" s="140">
        <f t="shared" si="94"/>
        <v>56250</v>
      </c>
      <c r="L914" s="134" t="s">
        <v>2391</v>
      </c>
      <c r="M914" s="134" t="s">
        <v>246</v>
      </c>
      <c r="N914" s="137">
        <f t="shared" si="95"/>
        <v>56250</v>
      </c>
      <c r="P914">
        <v>873</v>
      </c>
      <c r="Q914">
        <v>58.653953184728202</v>
      </c>
      <c r="R914">
        <v>13.346046815271798</v>
      </c>
      <c r="S914" s="70">
        <f t="shared" si="96"/>
        <v>0.22753874360759579</v>
      </c>
      <c r="T914">
        <f t="shared" si="97"/>
        <v>72</v>
      </c>
      <c r="U914" s="134" t="s">
        <v>1629</v>
      </c>
      <c r="Z914">
        <v>872</v>
      </c>
      <c r="AA914">
        <v>15.537112758544197</v>
      </c>
      <c r="AB914">
        <v>-6.5371127585441968</v>
      </c>
      <c r="AJ914">
        <v>874</v>
      </c>
      <c r="AK914">
        <v>48.48076031541548</v>
      </c>
      <c r="AL914">
        <v>13.51923968458452</v>
      </c>
      <c r="AT914">
        <v>874</v>
      </c>
      <c r="AU914">
        <v>51.731983795871017</v>
      </c>
      <c r="AV914">
        <v>10.268016204128983</v>
      </c>
      <c r="BD914" s="152">
        <v>12.262689379330917</v>
      </c>
      <c r="BE914" s="152">
        <v>25.894200396599999</v>
      </c>
    </row>
    <row r="915" spans="1:57" ht="14.25" customHeight="1">
      <c r="A915" s="134" t="s">
        <v>398</v>
      </c>
      <c r="B915" s="135">
        <v>9068</v>
      </c>
      <c r="C915" s="135">
        <v>723700</v>
      </c>
      <c r="D915" s="145">
        <f t="shared" ref="D915:D978" si="98">K915</f>
        <v>281250</v>
      </c>
      <c r="E915" s="141">
        <f t="shared" ref="E915:E978" si="99">C915/B915</f>
        <v>79.808116453462731</v>
      </c>
      <c r="F915" s="135">
        <v>9</v>
      </c>
      <c r="G915" s="135">
        <v>0.72</v>
      </c>
      <c r="H915" s="135">
        <v>202500</v>
      </c>
      <c r="I915" s="134" t="s">
        <v>1815</v>
      </c>
      <c r="J915" s="138">
        <f t="shared" ref="J915:J978" si="100">IF(I915="Acres",1,1/43560)*G915</f>
        <v>0.72</v>
      </c>
      <c r="K915" s="140">
        <f t="shared" ref="K915:K978" si="101">H915/J915</f>
        <v>281250</v>
      </c>
      <c r="L915" s="134" t="s">
        <v>1031</v>
      </c>
      <c r="M915" s="134" t="s">
        <v>16</v>
      </c>
      <c r="N915" s="137">
        <f t="shared" si="95"/>
        <v>281250</v>
      </c>
      <c r="P915">
        <v>874</v>
      </c>
      <c r="Q915">
        <v>50.351700726076338</v>
      </c>
      <c r="R915">
        <v>11.648299273923662</v>
      </c>
      <c r="S915" s="70">
        <f t="shared" si="96"/>
        <v>0.23133874538405005</v>
      </c>
      <c r="T915">
        <f t="shared" si="97"/>
        <v>62</v>
      </c>
      <c r="U915" s="134" t="s">
        <v>2374</v>
      </c>
      <c r="Z915">
        <v>873</v>
      </c>
      <c r="AA915">
        <v>61.364486761196467</v>
      </c>
      <c r="AB915">
        <v>10.635513238803533</v>
      </c>
      <c r="AJ915">
        <v>875</v>
      </c>
      <c r="AK915">
        <v>28.029026801308291</v>
      </c>
      <c r="AL915">
        <v>-2.9026801308290828E-2</v>
      </c>
      <c r="AT915">
        <v>875</v>
      </c>
      <c r="AU915">
        <v>24.615733003092913</v>
      </c>
      <c r="AV915">
        <v>3.3842669969070869</v>
      </c>
      <c r="BD915" s="152">
        <v>6.7085332517411675</v>
      </c>
      <c r="BE915" s="152">
        <v>25.261651645279997</v>
      </c>
    </row>
    <row r="916" spans="1:57" ht="14.25" customHeight="1">
      <c r="A916" s="134" t="s">
        <v>398</v>
      </c>
      <c r="B916" s="135">
        <v>8028</v>
      </c>
      <c r="C916" s="135">
        <v>998500</v>
      </c>
      <c r="D916" s="145">
        <f t="shared" si="98"/>
        <v>466428.99584076053</v>
      </c>
      <c r="E916" s="141">
        <f t="shared" si="99"/>
        <v>124.37717987045342</v>
      </c>
      <c r="F916" s="135">
        <v>13</v>
      </c>
      <c r="G916" s="135">
        <v>0.67320000000000002</v>
      </c>
      <c r="H916" s="135">
        <v>314000</v>
      </c>
      <c r="I916" s="134" t="s">
        <v>1815</v>
      </c>
      <c r="J916" s="138">
        <f t="shared" si="100"/>
        <v>0.67320000000000002</v>
      </c>
      <c r="K916" s="140">
        <f t="shared" si="101"/>
        <v>466428.99584076053</v>
      </c>
      <c r="L916" s="134" t="s">
        <v>1400</v>
      </c>
      <c r="M916" s="134" t="s">
        <v>10</v>
      </c>
      <c r="N916" s="137">
        <f t="shared" ref="N916:N979" si="102">H916/(G916*IF(I916="Acres",1,1/43560))</f>
        <v>466428.99584076053</v>
      </c>
      <c r="P916">
        <v>875</v>
      </c>
      <c r="Q916">
        <v>23.812007643141094</v>
      </c>
      <c r="R916">
        <v>4.1879923568589064</v>
      </c>
      <c r="S916" s="70">
        <f t="shared" si="96"/>
        <v>0.17587733128689939</v>
      </c>
      <c r="T916">
        <f t="shared" si="97"/>
        <v>28</v>
      </c>
      <c r="U916" s="134" t="s">
        <v>2375</v>
      </c>
      <c r="Z916">
        <v>874</v>
      </c>
      <c r="AA916">
        <v>51.590231331006663</v>
      </c>
      <c r="AB916">
        <v>10.409768668993337</v>
      </c>
      <c r="AJ916">
        <v>876</v>
      </c>
      <c r="AK916">
        <v>22.235265031233752</v>
      </c>
      <c r="AL916">
        <v>-10.235265031233752</v>
      </c>
      <c r="AT916">
        <v>876</v>
      </c>
      <c r="AU916">
        <v>16.4098341257871</v>
      </c>
      <c r="AV916">
        <v>-4.4098341257870999</v>
      </c>
      <c r="BD916" s="152">
        <v>10.370907650961774</v>
      </c>
      <c r="BE916" s="152">
        <v>22.220185179879998</v>
      </c>
    </row>
    <row r="917" spans="1:57" ht="14.25" customHeight="1">
      <c r="A917" s="134" t="s">
        <v>398</v>
      </c>
      <c r="B917" s="135">
        <v>59746</v>
      </c>
      <c r="C917" s="135">
        <v>15284000</v>
      </c>
      <c r="D917" s="145">
        <f t="shared" si="98"/>
        <v>41590869.565217391</v>
      </c>
      <c r="E917" s="141">
        <f t="shared" si="99"/>
        <v>255.81628895658287</v>
      </c>
      <c r="F917" s="135">
        <v>56</v>
      </c>
      <c r="G917" s="135">
        <v>0.23</v>
      </c>
      <c r="H917" s="135">
        <v>9565900</v>
      </c>
      <c r="I917" s="134" t="s">
        <v>1815</v>
      </c>
      <c r="J917" s="138">
        <f t="shared" si="100"/>
        <v>0.23</v>
      </c>
      <c r="K917" s="140">
        <f t="shared" si="101"/>
        <v>41590869.565217391</v>
      </c>
      <c r="L917" s="134" t="s">
        <v>2392</v>
      </c>
      <c r="M917" s="134" t="s">
        <v>7</v>
      </c>
      <c r="N917" s="137">
        <f t="shared" si="102"/>
        <v>41590869.565217391</v>
      </c>
      <c r="P917">
        <v>876</v>
      </c>
      <c r="Q917">
        <v>16.010419351274557</v>
      </c>
      <c r="R917">
        <v>-4.0104193512745567</v>
      </c>
      <c r="S917" s="70">
        <f t="shared" si="96"/>
        <v>-0.2504880892426653</v>
      </c>
      <c r="T917">
        <f t="shared" si="97"/>
        <v>12</v>
      </c>
      <c r="U917" s="134" t="s">
        <v>1624</v>
      </c>
      <c r="Z917">
        <v>875</v>
      </c>
      <c r="AA917">
        <v>24.109081119733215</v>
      </c>
      <c r="AB917">
        <v>3.8909188802667849</v>
      </c>
      <c r="AJ917">
        <v>877</v>
      </c>
      <c r="AK917">
        <v>26.894489204947064</v>
      </c>
      <c r="AL917">
        <v>3.1055107950529361</v>
      </c>
      <c r="AT917">
        <v>877</v>
      </c>
      <c r="AU917">
        <v>29.336957592297274</v>
      </c>
      <c r="AV917">
        <v>0.66304240770272571</v>
      </c>
      <c r="BD917" s="152">
        <v>5.5746966458130833</v>
      </c>
      <c r="BE917" s="152">
        <v>14.769248777999998</v>
      </c>
    </row>
    <row r="918" spans="1:57" ht="14.25" customHeight="1">
      <c r="A918" s="134" t="s">
        <v>398</v>
      </c>
      <c r="B918" s="135">
        <v>231643</v>
      </c>
      <c r="C918" s="135">
        <v>3534100</v>
      </c>
      <c r="D918" s="145">
        <f t="shared" si="98"/>
        <v>706435.64356435637</v>
      </c>
      <c r="E918" s="141">
        <f t="shared" si="99"/>
        <v>15.256666508377116</v>
      </c>
      <c r="F918" s="135">
        <v>190</v>
      </c>
      <c r="G918" s="135">
        <v>1.01</v>
      </c>
      <c r="H918" s="135">
        <v>713500</v>
      </c>
      <c r="I918" s="134" t="s">
        <v>1815</v>
      </c>
      <c r="J918" s="138">
        <f t="shared" si="100"/>
        <v>1.01</v>
      </c>
      <c r="K918" s="140">
        <f t="shared" si="101"/>
        <v>706435.64356435637</v>
      </c>
      <c r="L918" s="134" t="s">
        <v>2393</v>
      </c>
      <c r="M918" s="134" t="s">
        <v>171</v>
      </c>
      <c r="N918" s="137">
        <f t="shared" si="102"/>
        <v>706435.64356435637</v>
      </c>
      <c r="P918">
        <v>877</v>
      </c>
      <c r="Q918">
        <v>25.703054022846995</v>
      </c>
      <c r="R918">
        <v>4.2969459771530047</v>
      </c>
      <c r="S918" s="70">
        <f t="shared" si="96"/>
        <v>0.16717647534544045</v>
      </c>
      <c r="T918">
        <f t="shared" si="97"/>
        <v>30</v>
      </c>
      <c r="U918" s="134" t="s">
        <v>2376</v>
      </c>
      <c r="Z918">
        <v>876</v>
      </c>
      <c r="AA918">
        <v>20.26469123780938</v>
      </c>
      <c r="AB918">
        <v>-8.2646912378093802</v>
      </c>
      <c r="AJ918">
        <v>878</v>
      </c>
      <c r="AK918">
        <v>27.064246509477233</v>
      </c>
      <c r="AL918">
        <v>-3.0642465094772326</v>
      </c>
      <c r="AT918">
        <v>878</v>
      </c>
      <c r="AU918">
        <v>30.001213364934898</v>
      </c>
      <c r="AV918">
        <v>-6.0012133649348982</v>
      </c>
      <c r="BD918" s="152">
        <v>10.800204481829473</v>
      </c>
      <c r="BE918" s="152">
        <v>30.890483440879997</v>
      </c>
    </row>
    <row r="919" spans="1:57" ht="14.25" customHeight="1">
      <c r="A919" s="134" t="s">
        <v>398</v>
      </c>
      <c r="B919" s="135">
        <v>15976</v>
      </c>
      <c r="C919" s="135">
        <v>1220200</v>
      </c>
      <c r="D919" s="145">
        <f t="shared" si="98"/>
        <v>117727.27272727272</v>
      </c>
      <c r="E919" s="141">
        <f t="shared" si="99"/>
        <v>76.377065598397593</v>
      </c>
      <c r="F919" s="135">
        <v>14</v>
      </c>
      <c r="G919" s="135">
        <v>4.4000000000000004</v>
      </c>
      <c r="H919" s="135">
        <v>518000</v>
      </c>
      <c r="I919" s="134" t="s">
        <v>1815</v>
      </c>
      <c r="J919" s="138">
        <f t="shared" si="100"/>
        <v>4.4000000000000004</v>
      </c>
      <c r="K919" s="140">
        <f t="shared" si="101"/>
        <v>117727.27272727272</v>
      </c>
      <c r="L919" s="134" t="s">
        <v>2394</v>
      </c>
      <c r="M919" s="134" t="s">
        <v>172</v>
      </c>
      <c r="N919" s="137">
        <f t="shared" si="102"/>
        <v>117727.27272727272</v>
      </c>
      <c r="P919">
        <v>878</v>
      </c>
      <c r="Q919">
        <v>26.160610763222891</v>
      </c>
      <c r="R919">
        <v>-2.1606107632228913</v>
      </c>
      <c r="S919" s="70">
        <f t="shared" si="96"/>
        <v>-8.259022630543171E-2</v>
      </c>
      <c r="T919">
        <f t="shared" si="97"/>
        <v>24</v>
      </c>
      <c r="U919" s="134" t="s">
        <v>2377</v>
      </c>
      <c r="Z919">
        <v>877</v>
      </c>
      <c r="AA919">
        <v>25.737034222689022</v>
      </c>
      <c r="AB919">
        <v>4.2629657773109777</v>
      </c>
      <c r="AJ919">
        <v>879</v>
      </c>
      <c r="AK919">
        <v>211.42279590386059</v>
      </c>
      <c r="AL919">
        <v>40.577204096139411</v>
      </c>
      <c r="AT919">
        <v>879</v>
      </c>
      <c r="AU919">
        <v>195.18249279679367</v>
      </c>
      <c r="AV919">
        <v>56.817507203206333</v>
      </c>
      <c r="BD919" s="152">
        <v>157.06307259473007</v>
      </c>
      <c r="BE919" s="152">
        <v>115.37625504668</v>
      </c>
    </row>
    <row r="920" spans="1:57" ht="14.25" customHeight="1">
      <c r="A920" s="134" t="s">
        <v>398</v>
      </c>
      <c r="B920" s="135">
        <v>342121</v>
      </c>
      <c r="C920" s="135">
        <v>80224200</v>
      </c>
      <c r="D920" s="145">
        <f t="shared" si="98"/>
        <v>2159027.4599542334</v>
      </c>
      <c r="E920" s="141">
        <f t="shared" si="99"/>
        <v>234.49072111913623</v>
      </c>
      <c r="F920" s="135">
        <v>331</v>
      </c>
      <c r="G920" s="135">
        <v>8.74</v>
      </c>
      <c r="H920" s="135">
        <v>18869900</v>
      </c>
      <c r="I920" s="134" t="s">
        <v>1815</v>
      </c>
      <c r="J920" s="138">
        <f t="shared" si="100"/>
        <v>8.74</v>
      </c>
      <c r="K920" s="140">
        <f t="shared" si="101"/>
        <v>2159027.4599542334</v>
      </c>
      <c r="L920" s="134" t="s">
        <v>2395</v>
      </c>
      <c r="M920" s="134" t="s">
        <v>13</v>
      </c>
      <c r="N920" s="137">
        <f t="shared" si="102"/>
        <v>2159027.4599542334</v>
      </c>
      <c r="P920">
        <v>879</v>
      </c>
      <c r="Q920">
        <v>222.58139190207331</v>
      </c>
      <c r="R920">
        <v>29.418608097926693</v>
      </c>
      <c r="S920" s="70">
        <f t="shared" si="96"/>
        <v>0.13217011470064702</v>
      </c>
      <c r="T920">
        <f t="shared" si="97"/>
        <v>252</v>
      </c>
      <c r="U920" s="134" t="s">
        <v>2378</v>
      </c>
      <c r="Z920">
        <v>878</v>
      </c>
      <c r="AA920">
        <v>28.761260841140508</v>
      </c>
      <c r="AB920">
        <v>-4.7612608411405084</v>
      </c>
      <c r="AJ920">
        <v>880</v>
      </c>
      <c r="AK920">
        <v>23.376575986379226</v>
      </c>
      <c r="AL920">
        <v>-12.376575986379226</v>
      </c>
      <c r="AT920">
        <v>880</v>
      </c>
      <c r="AU920">
        <v>17.217779342443986</v>
      </c>
      <c r="AV920">
        <v>-6.2177793424439862</v>
      </c>
      <c r="BD920" s="152">
        <v>13.587552804736015</v>
      </c>
      <c r="BE920" s="152">
        <v>20.839460893679998</v>
      </c>
    </row>
    <row r="921" spans="1:57" ht="14.25" customHeight="1">
      <c r="A921" s="134" t="s">
        <v>398</v>
      </c>
      <c r="B921" s="135">
        <v>50904</v>
      </c>
      <c r="C921" s="135">
        <v>6802400</v>
      </c>
      <c r="D921" s="145">
        <f t="shared" si="98"/>
        <v>9168365.384615384</v>
      </c>
      <c r="E921" s="141">
        <f t="shared" si="99"/>
        <v>133.63193462203364</v>
      </c>
      <c r="F921" s="135">
        <v>51</v>
      </c>
      <c r="G921" s="135">
        <v>1.04</v>
      </c>
      <c r="H921" s="135">
        <v>9535100</v>
      </c>
      <c r="I921" s="134" t="s">
        <v>1815</v>
      </c>
      <c r="J921" s="138">
        <f t="shared" si="100"/>
        <v>1.04</v>
      </c>
      <c r="K921" s="140">
        <f t="shared" si="101"/>
        <v>9168365.384615384</v>
      </c>
      <c r="L921" s="134" t="s">
        <v>2396</v>
      </c>
      <c r="M921" s="134" t="s">
        <v>24</v>
      </c>
      <c r="N921" s="137">
        <f t="shared" si="102"/>
        <v>9168365.384615384</v>
      </c>
      <c r="P921">
        <v>880</v>
      </c>
      <c r="Q921">
        <v>17.110442392639243</v>
      </c>
      <c r="R921">
        <v>-6.1104423926392428</v>
      </c>
      <c r="S921" s="70">
        <f t="shared" si="96"/>
        <v>-0.35711773269333469</v>
      </c>
      <c r="T921">
        <f t="shared" si="97"/>
        <v>11</v>
      </c>
      <c r="U921" s="134" t="s">
        <v>2379</v>
      </c>
      <c r="Z921">
        <v>879</v>
      </c>
      <c r="AA921">
        <v>228.25785903290821</v>
      </c>
      <c r="AB921">
        <v>23.742140967091785</v>
      </c>
      <c r="AJ921">
        <v>881</v>
      </c>
      <c r="AK921">
        <v>55.148708703581789</v>
      </c>
      <c r="AL921">
        <v>55.851291296418211</v>
      </c>
      <c r="AT921">
        <v>881</v>
      </c>
      <c r="AU921">
        <v>80.320435577943641</v>
      </c>
      <c r="AV921">
        <v>30.679564422056359</v>
      </c>
      <c r="BD921" s="152">
        <v>4.7428056577680211</v>
      </c>
      <c r="BE921" s="152">
        <v>82.00986966344</v>
      </c>
    </row>
    <row r="922" spans="1:57" ht="14.25" customHeight="1">
      <c r="A922" s="134" t="s">
        <v>398</v>
      </c>
      <c r="B922" s="135">
        <v>152040</v>
      </c>
      <c r="C922" s="135">
        <v>24329400</v>
      </c>
      <c r="D922" s="145">
        <f t="shared" si="98"/>
        <v>821428.57142857148</v>
      </c>
      <c r="E922" s="141">
        <f t="shared" si="99"/>
        <v>160.0197316495659</v>
      </c>
      <c r="F922" s="135">
        <v>115</v>
      </c>
      <c r="G922" s="135">
        <v>9.1</v>
      </c>
      <c r="H922" s="135">
        <v>7475000</v>
      </c>
      <c r="I922" s="134" t="s">
        <v>1815</v>
      </c>
      <c r="J922" s="138">
        <f t="shared" si="100"/>
        <v>9.1</v>
      </c>
      <c r="K922" s="140">
        <f t="shared" si="101"/>
        <v>821428.57142857148</v>
      </c>
      <c r="L922" s="134" t="s">
        <v>2397</v>
      </c>
      <c r="M922" s="134" t="s">
        <v>46</v>
      </c>
      <c r="N922" s="137">
        <f t="shared" si="102"/>
        <v>821428.57142857148</v>
      </c>
      <c r="P922">
        <v>881</v>
      </c>
      <c r="Q922">
        <v>69.673185514474824</v>
      </c>
      <c r="R922">
        <v>41.326814485525176</v>
      </c>
      <c r="S922" s="70">
        <f t="shared" si="96"/>
        <v>0.59315236098885415</v>
      </c>
      <c r="T922">
        <f t="shared" si="97"/>
        <v>111</v>
      </c>
      <c r="U922" s="134" t="s">
        <v>2380</v>
      </c>
      <c r="Z922">
        <v>880</v>
      </c>
      <c r="AA922">
        <v>17.165699594843549</v>
      </c>
      <c r="AB922">
        <v>-6.1656995948435487</v>
      </c>
      <c r="AJ922">
        <v>882</v>
      </c>
      <c r="AK922">
        <v>23.769854130789518</v>
      </c>
      <c r="AL922">
        <v>-14.769854130789518</v>
      </c>
      <c r="AT922">
        <v>882</v>
      </c>
      <c r="AU922">
        <v>16.583903623684719</v>
      </c>
      <c r="AV922">
        <v>-7.5839036236847193</v>
      </c>
      <c r="BD922" s="152">
        <v>3.3275639521802485</v>
      </c>
      <c r="BE922" s="152">
        <v>16.192408431840001</v>
      </c>
    </row>
    <row r="923" spans="1:57" ht="14.25" customHeight="1">
      <c r="A923" s="134" t="s">
        <v>398</v>
      </c>
      <c r="B923" s="135">
        <v>95160</v>
      </c>
      <c r="C923" s="135">
        <v>8704500</v>
      </c>
      <c r="D923" s="145">
        <f t="shared" si="98"/>
        <v>5096629.2134831464</v>
      </c>
      <c r="E923" s="141">
        <f t="shared" si="99"/>
        <v>91.472257250945773</v>
      </c>
      <c r="F923" s="135">
        <v>72</v>
      </c>
      <c r="G923" s="135">
        <v>0.89</v>
      </c>
      <c r="H923" s="135">
        <v>4536000</v>
      </c>
      <c r="I923" s="134" t="s">
        <v>1815</v>
      </c>
      <c r="J923" s="138">
        <f t="shared" si="100"/>
        <v>0.89</v>
      </c>
      <c r="K923" s="140">
        <f t="shared" si="101"/>
        <v>5096629.2134831464</v>
      </c>
      <c r="L923" s="134" t="s">
        <v>2398</v>
      </c>
      <c r="M923" s="134" t="s">
        <v>32</v>
      </c>
      <c r="N923" s="137">
        <f t="shared" si="102"/>
        <v>5096629.2134831464</v>
      </c>
      <c r="P923">
        <v>882</v>
      </c>
      <c r="Q923">
        <v>16.996633856919242</v>
      </c>
      <c r="R923">
        <v>-7.9966338569192423</v>
      </c>
      <c r="S923" s="70">
        <f t="shared" si="96"/>
        <v>-0.47048338654796956</v>
      </c>
      <c r="T923">
        <f t="shared" si="97"/>
        <v>9</v>
      </c>
      <c r="U923" s="134" t="s">
        <v>1085</v>
      </c>
      <c r="Z923">
        <v>881</v>
      </c>
      <c r="AA923">
        <v>72.03811263672938</v>
      </c>
      <c r="AB923">
        <v>38.96188736327062</v>
      </c>
      <c r="AJ923">
        <v>883</v>
      </c>
      <c r="AK923">
        <v>24.080158630092793</v>
      </c>
      <c r="AL923">
        <v>25.919841369907207</v>
      </c>
      <c r="AT923">
        <v>883</v>
      </c>
      <c r="AU923">
        <v>32.250158434470677</v>
      </c>
      <c r="AV923">
        <v>17.749841565529323</v>
      </c>
      <c r="BD923" s="152">
        <v>1.0270259111667434E-3</v>
      </c>
      <c r="BE923" s="152">
        <v>18.2108579776</v>
      </c>
    </row>
    <row r="924" spans="1:57" ht="14.25" customHeight="1">
      <c r="A924" s="134" t="s">
        <v>398</v>
      </c>
      <c r="B924" s="135">
        <v>303954</v>
      </c>
      <c r="C924" s="135">
        <v>89299100</v>
      </c>
      <c r="D924" s="145">
        <f t="shared" si="98"/>
        <v>12987282.608695652</v>
      </c>
      <c r="E924" s="141">
        <f t="shared" si="99"/>
        <v>293.79149476565533</v>
      </c>
      <c r="F924" s="135">
        <v>244</v>
      </c>
      <c r="G924" s="135">
        <v>2.76</v>
      </c>
      <c r="H924" s="135">
        <v>35844900</v>
      </c>
      <c r="I924" s="134" t="s">
        <v>1815</v>
      </c>
      <c r="J924" s="138">
        <f t="shared" si="100"/>
        <v>2.76</v>
      </c>
      <c r="K924" s="140">
        <f t="shared" si="101"/>
        <v>12987282.608695652</v>
      </c>
      <c r="L924" s="134" t="s">
        <v>2399</v>
      </c>
      <c r="M924" s="134" t="s">
        <v>7</v>
      </c>
      <c r="N924" s="137">
        <f t="shared" si="102"/>
        <v>12987282.608695652</v>
      </c>
      <c r="P924">
        <v>883</v>
      </c>
      <c r="Q924">
        <v>25.640724758396107</v>
      </c>
      <c r="R924">
        <v>24.359275241603893</v>
      </c>
      <c r="S924" s="70">
        <f t="shared" si="96"/>
        <v>0.95002288239248767</v>
      </c>
      <c r="T924">
        <f t="shared" si="97"/>
        <v>50</v>
      </c>
      <c r="U924" s="134" t="s">
        <v>2381</v>
      </c>
      <c r="Z924">
        <v>882</v>
      </c>
      <c r="AA924">
        <v>18.721597106385296</v>
      </c>
      <c r="AB924">
        <v>-9.7215971063852962</v>
      </c>
      <c r="AJ924">
        <v>884</v>
      </c>
      <c r="AK924">
        <v>33.936242331018953</v>
      </c>
      <c r="AL924">
        <v>-7.9362423310189527</v>
      </c>
      <c r="AT924">
        <v>884</v>
      </c>
      <c r="AU924">
        <v>29.269628824242535</v>
      </c>
      <c r="AV924">
        <v>-3.2696288242425346</v>
      </c>
      <c r="BD924" s="152">
        <v>11.050798804154159</v>
      </c>
      <c r="BE924" s="152">
        <v>20.01452458768</v>
      </c>
    </row>
    <row r="925" spans="1:57" ht="14.25" customHeight="1">
      <c r="A925" s="134" t="s">
        <v>398</v>
      </c>
      <c r="B925" s="135">
        <v>20562</v>
      </c>
      <c r="C925" s="135">
        <v>1310600</v>
      </c>
      <c r="D925" s="145">
        <f t="shared" si="98"/>
        <v>392727.27272727271</v>
      </c>
      <c r="E925" s="141">
        <f t="shared" si="99"/>
        <v>63.73893590117693</v>
      </c>
      <c r="F925" s="135">
        <v>18</v>
      </c>
      <c r="G925" s="135">
        <v>0.55000000000000004</v>
      </c>
      <c r="H925" s="135">
        <v>216000</v>
      </c>
      <c r="I925" s="134" t="s">
        <v>1815</v>
      </c>
      <c r="J925" s="138">
        <f t="shared" si="100"/>
        <v>0.55000000000000004</v>
      </c>
      <c r="K925" s="140">
        <f t="shared" si="101"/>
        <v>392727.27272727271</v>
      </c>
      <c r="L925" s="134" t="s">
        <v>2400</v>
      </c>
      <c r="M925" s="134" t="s">
        <v>11</v>
      </c>
      <c r="N925" s="137">
        <f t="shared" si="102"/>
        <v>392727.27272727271</v>
      </c>
      <c r="P925">
        <v>884</v>
      </c>
      <c r="Q925">
        <v>29.760587161261309</v>
      </c>
      <c r="R925">
        <v>-3.7605871612613093</v>
      </c>
      <c r="S925" s="70">
        <f t="shared" si="96"/>
        <v>-0.12636132280872406</v>
      </c>
      <c r="T925">
        <f t="shared" si="97"/>
        <v>26</v>
      </c>
      <c r="U925" s="134" t="s">
        <v>2382</v>
      </c>
      <c r="Z925">
        <v>883</v>
      </c>
      <c r="AA925">
        <v>29.30455834012368</v>
      </c>
      <c r="AB925">
        <v>20.69544165987632</v>
      </c>
      <c r="AJ925">
        <v>885</v>
      </c>
      <c r="AK925">
        <v>48.117962285534297</v>
      </c>
      <c r="AL925">
        <v>-26.117962285534297</v>
      </c>
      <c r="AT925">
        <v>885</v>
      </c>
      <c r="AU925">
        <v>65.770853017821665</v>
      </c>
      <c r="AV925">
        <v>-43.770853017821665</v>
      </c>
      <c r="BD925" s="152">
        <v>21.56754413450161</v>
      </c>
      <c r="BE925" s="152">
        <v>28.006695693959998</v>
      </c>
    </row>
    <row r="926" spans="1:57" ht="14.25" customHeight="1">
      <c r="A926" s="134" t="s">
        <v>398</v>
      </c>
      <c r="B926" s="135">
        <v>193798</v>
      </c>
      <c r="C926" s="135">
        <v>6898800</v>
      </c>
      <c r="D926" s="145">
        <f t="shared" si="98"/>
        <v>161769.67229867191</v>
      </c>
      <c r="E926" s="141">
        <f t="shared" si="99"/>
        <v>35.597890587106164</v>
      </c>
      <c r="F926" s="135">
        <v>85</v>
      </c>
      <c r="G926" s="135">
        <v>8.5899908200000006</v>
      </c>
      <c r="H926" s="135">
        <v>1389600</v>
      </c>
      <c r="I926" s="134" t="s">
        <v>1815</v>
      </c>
      <c r="J926" s="138">
        <f t="shared" si="100"/>
        <v>8.5899908200000006</v>
      </c>
      <c r="K926" s="140">
        <f t="shared" si="101"/>
        <v>161769.67229867191</v>
      </c>
      <c r="L926" s="134" t="s">
        <v>1661</v>
      </c>
      <c r="M926" s="134" t="s">
        <v>65</v>
      </c>
      <c r="N926" s="137">
        <f t="shared" si="102"/>
        <v>161769.67229867191</v>
      </c>
      <c r="P926">
        <v>885</v>
      </c>
      <c r="Q926">
        <v>57.725271508456842</v>
      </c>
      <c r="R926">
        <v>-35.725271508456842</v>
      </c>
      <c r="S926" s="70">
        <f t="shared" si="96"/>
        <v>-0.6188844257445032</v>
      </c>
      <c r="T926">
        <f t="shared" si="97"/>
        <v>22</v>
      </c>
      <c r="U926" s="134" t="s">
        <v>2383</v>
      </c>
      <c r="Z926">
        <v>884</v>
      </c>
      <c r="AA926">
        <v>27.320128205695841</v>
      </c>
      <c r="AB926">
        <v>-1.3201282056958412</v>
      </c>
      <c r="AJ926">
        <v>886</v>
      </c>
      <c r="AK926">
        <v>134.69249425622431</v>
      </c>
      <c r="AL926">
        <v>73.307505743775693</v>
      </c>
      <c r="AT926">
        <v>886</v>
      </c>
      <c r="AU926">
        <v>227.03064225176041</v>
      </c>
      <c r="AV926">
        <v>-19.030642251760412</v>
      </c>
      <c r="BD926" s="152">
        <v>6.2853985763404694</v>
      </c>
      <c r="BE926" s="152">
        <v>17.988512933719999</v>
      </c>
    </row>
    <row r="927" spans="1:57" ht="14.25" customHeight="1">
      <c r="A927" s="134" t="s">
        <v>398</v>
      </c>
      <c r="B927" s="135">
        <v>19572</v>
      </c>
      <c r="C927" s="135">
        <v>1872900</v>
      </c>
      <c r="D927" s="145">
        <f t="shared" si="98"/>
        <v>10408695.652173912</v>
      </c>
      <c r="E927" s="141">
        <f t="shared" si="99"/>
        <v>95.692826486817907</v>
      </c>
      <c r="F927" s="135">
        <v>42</v>
      </c>
      <c r="G927" s="135">
        <v>0.23</v>
      </c>
      <c r="H927" s="135">
        <v>2394000</v>
      </c>
      <c r="I927" s="134" t="s">
        <v>1815</v>
      </c>
      <c r="J927" s="138">
        <f t="shared" si="100"/>
        <v>0.23</v>
      </c>
      <c r="K927" s="140">
        <f t="shared" si="101"/>
        <v>10408695.652173912</v>
      </c>
      <c r="L927" s="134" t="s">
        <v>2401</v>
      </c>
      <c r="M927" s="134" t="s">
        <v>13</v>
      </c>
      <c r="N927" s="137">
        <f t="shared" si="102"/>
        <v>10408695.652173912</v>
      </c>
      <c r="P927">
        <v>886</v>
      </c>
      <c r="Q927">
        <v>195.17817157563121</v>
      </c>
      <c r="R927">
        <v>12.821828424368789</v>
      </c>
      <c r="S927" s="70">
        <f t="shared" si="96"/>
        <v>6.5692942611670857E-2</v>
      </c>
      <c r="T927">
        <f t="shared" si="97"/>
        <v>208</v>
      </c>
      <c r="U927" s="134" t="s">
        <v>1331</v>
      </c>
      <c r="Z927">
        <v>885</v>
      </c>
      <c r="AA927">
        <v>60.452830034827777</v>
      </c>
      <c r="AB927">
        <v>-38.452830034827777</v>
      </c>
      <c r="AJ927">
        <v>887</v>
      </c>
      <c r="AK927">
        <v>87.140552246348321</v>
      </c>
      <c r="AL927">
        <v>-3.1405522463483209</v>
      </c>
      <c r="AT927">
        <v>887</v>
      </c>
      <c r="AU927">
        <v>95.672215776961721</v>
      </c>
      <c r="AV927">
        <v>-11.672215776961721</v>
      </c>
      <c r="BD927" s="152">
        <v>15.923009726729189</v>
      </c>
      <c r="BE927" s="152">
        <v>22.564136167240001</v>
      </c>
    </row>
    <row r="928" spans="1:57" ht="14.25" customHeight="1">
      <c r="A928" s="134" t="s">
        <v>398</v>
      </c>
      <c r="B928" s="135">
        <v>96600</v>
      </c>
      <c r="C928" s="135">
        <v>9518300</v>
      </c>
      <c r="D928" s="145">
        <f t="shared" si="98"/>
        <v>1521741.7417417418</v>
      </c>
      <c r="E928" s="141">
        <f t="shared" si="99"/>
        <v>98.533126293995863</v>
      </c>
      <c r="F928" s="135">
        <v>92</v>
      </c>
      <c r="G928" s="135">
        <v>3.33</v>
      </c>
      <c r="H928" s="135">
        <v>5067400</v>
      </c>
      <c r="I928" s="134" t="s">
        <v>1815</v>
      </c>
      <c r="J928" s="138">
        <f t="shared" si="100"/>
        <v>3.33</v>
      </c>
      <c r="K928" s="140">
        <f t="shared" si="101"/>
        <v>1521741.7417417418</v>
      </c>
      <c r="L928" s="134" t="s">
        <v>2402</v>
      </c>
      <c r="M928" s="134" t="s">
        <v>79</v>
      </c>
      <c r="N928" s="137">
        <f t="shared" si="102"/>
        <v>1521741.7417417418</v>
      </c>
      <c r="P928">
        <v>887</v>
      </c>
      <c r="Q928">
        <v>96.566273533546777</v>
      </c>
      <c r="R928">
        <v>-12.566273533546777</v>
      </c>
      <c r="S928" s="70">
        <f t="shared" si="96"/>
        <v>-0.13013108069435131</v>
      </c>
      <c r="T928">
        <f t="shared" si="97"/>
        <v>84</v>
      </c>
      <c r="U928" s="134" t="s">
        <v>2384</v>
      </c>
      <c r="Z928">
        <v>886</v>
      </c>
      <c r="AA928">
        <v>192.93138570439208</v>
      </c>
      <c r="AB928">
        <v>15.068614295607915</v>
      </c>
      <c r="AJ928">
        <v>888</v>
      </c>
      <c r="AK928">
        <v>80.121235871249255</v>
      </c>
      <c r="AL928">
        <v>-34.121235871249255</v>
      </c>
      <c r="AT928">
        <v>888</v>
      </c>
      <c r="AU928">
        <v>53.319957422918193</v>
      </c>
      <c r="AV928">
        <v>-7.3199574229181934</v>
      </c>
      <c r="BD928" s="152">
        <v>397.27929808707552</v>
      </c>
      <c r="BE928" s="152">
        <v>431.79685059411997</v>
      </c>
    </row>
    <row r="929" spans="1:57" ht="14.25" customHeight="1">
      <c r="A929" s="134" t="s">
        <v>398</v>
      </c>
      <c r="B929" s="135">
        <v>21253</v>
      </c>
      <c r="C929" s="135">
        <v>4011800</v>
      </c>
      <c r="D929" s="145">
        <f t="shared" si="98"/>
        <v>1915789.4736842108</v>
      </c>
      <c r="E929" s="141">
        <f t="shared" si="99"/>
        <v>188.76393920858231</v>
      </c>
      <c r="F929" s="135">
        <v>12</v>
      </c>
      <c r="G929" s="135">
        <v>0.56999999999999995</v>
      </c>
      <c r="H929" s="135">
        <v>1092000</v>
      </c>
      <c r="I929" s="134" t="s">
        <v>1815</v>
      </c>
      <c r="J929" s="138">
        <f t="shared" si="100"/>
        <v>0.56999999999999995</v>
      </c>
      <c r="K929" s="140">
        <f t="shared" si="101"/>
        <v>1915789.4736842108</v>
      </c>
      <c r="L929" s="134" t="s">
        <v>2403</v>
      </c>
      <c r="M929" s="134" t="s">
        <v>66</v>
      </c>
      <c r="N929" s="137">
        <f t="shared" si="102"/>
        <v>1915789.4736842108</v>
      </c>
      <c r="P929">
        <v>888</v>
      </c>
      <c r="Q929">
        <v>69.604621333301608</v>
      </c>
      <c r="R929">
        <v>-23.604621333301608</v>
      </c>
      <c r="S929" s="70">
        <f t="shared" si="96"/>
        <v>-0.33912434090074162</v>
      </c>
      <c r="T929">
        <f t="shared" si="97"/>
        <v>46</v>
      </c>
      <c r="U929" s="134" t="s">
        <v>1251</v>
      </c>
      <c r="Z929">
        <v>887</v>
      </c>
      <c r="AA929">
        <v>62.838971614522009</v>
      </c>
      <c r="AB929">
        <v>21.161028385477991</v>
      </c>
      <c r="AJ929">
        <v>889</v>
      </c>
      <c r="AK929">
        <v>25.580034265879299</v>
      </c>
      <c r="AL929">
        <v>-9.5800342658792985</v>
      </c>
      <c r="AT929">
        <v>889</v>
      </c>
      <c r="AU929">
        <v>26.095323735222696</v>
      </c>
      <c r="AV929">
        <v>-10.095323735222696</v>
      </c>
      <c r="BD929" s="152">
        <v>2.0663761332674877</v>
      </c>
      <c r="BE929" s="152">
        <v>54.556292375440002</v>
      </c>
    </row>
    <row r="930" spans="1:57" ht="14.25" customHeight="1">
      <c r="A930" s="134" t="s">
        <v>398</v>
      </c>
      <c r="B930" s="135">
        <v>11765</v>
      </c>
      <c r="C930" s="135">
        <v>891800</v>
      </c>
      <c r="D930" s="145">
        <f t="shared" si="98"/>
        <v>1992307.6923076923</v>
      </c>
      <c r="E930" s="141">
        <f t="shared" si="99"/>
        <v>75.801104972375697</v>
      </c>
      <c r="F930" s="135">
        <v>14</v>
      </c>
      <c r="G930" s="135">
        <v>0.26</v>
      </c>
      <c r="H930" s="135">
        <v>518000</v>
      </c>
      <c r="I930" s="134" t="s">
        <v>1815</v>
      </c>
      <c r="J930" s="138">
        <f t="shared" si="100"/>
        <v>0.26</v>
      </c>
      <c r="K930" s="140">
        <f t="shared" si="101"/>
        <v>1992307.6923076923</v>
      </c>
      <c r="L930" s="134" t="s">
        <v>2404</v>
      </c>
      <c r="M930" s="134" t="s">
        <v>74</v>
      </c>
      <c r="N930" s="137">
        <f t="shared" si="102"/>
        <v>1992307.6923076923</v>
      </c>
      <c r="P930">
        <v>889</v>
      </c>
      <c r="Q930">
        <v>23.187569979134221</v>
      </c>
      <c r="R930">
        <v>-7.1875699791342207</v>
      </c>
      <c r="S930" s="70">
        <f t="shared" si="96"/>
        <v>-0.30997512829512075</v>
      </c>
      <c r="T930">
        <f t="shared" si="97"/>
        <v>16</v>
      </c>
      <c r="U930" s="134" t="s">
        <v>2385</v>
      </c>
      <c r="Z930">
        <v>888</v>
      </c>
      <c r="AA930">
        <v>28.908336744852733</v>
      </c>
      <c r="AB930">
        <v>17.091663255147267</v>
      </c>
      <c r="AJ930">
        <v>890</v>
      </c>
      <c r="AK930">
        <v>27.904142998723753</v>
      </c>
      <c r="AL930">
        <v>-4.9041429987237528</v>
      </c>
      <c r="AT930">
        <v>890</v>
      </c>
      <c r="AU930">
        <v>20.884733953815584</v>
      </c>
      <c r="AV930">
        <v>2.1152660461844164</v>
      </c>
      <c r="BD930" s="152">
        <v>8.0149102107452652</v>
      </c>
      <c r="BE930" s="152">
        <v>18.683093922799998</v>
      </c>
    </row>
    <row r="931" spans="1:57" ht="14.25" customHeight="1">
      <c r="A931" s="134" t="s">
        <v>398</v>
      </c>
      <c r="B931" s="135">
        <v>10096</v>
      </c>
      <c r="C931" s="135">
        <v>787800</v>
      </c>
      <c r="D931" s="145">
        <f t="shared" si="98"/>
        <v>576623.37662337662</v>
      </c>
      <c r="E931" s="141">
        <f t="shared" si="99"/>
        <v>78.030903328050712</v>
      </c>
      <c r="F931" s="135">
        <v>12</v>
      </c>
      <c r="G931" s="135">
        <v>0.77</v>
      </c>
      <c r="H931" s="135">
        <v>444000</v>
      </c>
      <c r="I931" s="134" t="s">
        <v>1815</v>
      </c>
      <c r="J931" s="138">
        <f t="shared" si="100"/>
        <v>0.77</v>
      </c>
      <c r="K931" s="140">
        <f t="shared" si="101"/>
        <v>576623.37662337662</v>
      </c>
      <c r="L931" s="134" t="s">
        <v>1451</v>
      </c>
      <c r="M931" s="134" t="s">
        <v>74</v>
      </c>
      <c r="N931" s="137">
        <f t="shared" si="102"/>
        <v>576623.37662337662</v>
      </c>
      <c r="P931">
        <v>890</v>
      </c>
      <c r="Q931">
        <v>21.723732583433243</v>
      </c>
      <c r="R931">
        <v>1.2762674165667569</v>
      </c>
      <c r="S931" s="70">
        <f t="shared" si="96"/>
        <v>5.8749913794282869E-2</v>
      </c>
      <c r="T931">
        <f t="shared" si="97"/>
        <v>23</v>
      </c>
      <c r="U931" s="134" t="s">
        <v>1030</v>
      </c>
      <c r="Z931">
        <v>889</v>
      </c>
      <c r="AA931">
        <v>26.329096761914322</v>
      </c>
      <c r="AB931">
        <v>-10.329096761914322</v>
      </c>
      <c r="AJ931">
        <v>891</v>
      </c>
      <c r="AK931">
        <v>36.921176880251423</v>
      </c>
      <c r="AL931">
        <v>3.0788231197485771</v>
      </c>
      <c r="AT931">
        <v>891</v>
      </c>
      <c r="AU931">
        <v>43.33805701753429</v>
      </c>
      <c r="AV931">
        <v>-3.3380570175342896</v>
      </c>
      <c r="BD931" s="152">
        <v>17.368035183740798</v>
      </c>
      <c r="BE931" s="152">
        <v>278.82638196248001</v>
      </c>
    </row>
    <row r="932" spans="1:57" ht="14.25" customHeight="1">
      <c r="A932" s="134" t="s">
        <v>398</v>
      </c>
      <c r="B932" s="135">
        <v>63336</v>
      </c>
      <c r="C932" s="135">
        <v>32264300</v>
      </c>
      <c r="D932" s="145">
        <f t="shared" si="98"/>
        <v>329918.200408998</v>
      </c>
      <c r="E932" s="141">
        <f t="shared" si="99"/>
        <v>509.41486674245294</v>
      </c>
      <c r="F932" s="135">
        <v>138</v>
      </c>
      <c r="G932" s="135">
        <v>4.8899999999999997</v>
      </c>
      <c r="H932" s="135">
        <v>1613300</v>
      </c>
      <c r="I932" s="134" t="s">
        <v>1815</v>
      </c>
      <c r="J932" s="138">
        <f t="shared" si="100"/>
        <v>4.8899999999999997</v>
      </c>
      <c r="K932" s="140">
        <f t="shared" si="101"/>
        <v>329918.200408998</v>
      </c>
      <c r="L932" s="134" t="s">
        <v>1038</v>
      </c>
      <c r="M932" s="134" t="s">
        <v>37</v>
      </c>
      <c r="N932" s="137">
        <f t="shared" si="102"/>
        <v>329918.200408998</v>
      </c>
      <c r="P932">
        <v>891</v>
      </c>
      <c r="Q932">
        <v>39.096419116177771</v>
      </c>
      <c r="R932">
        <v>0.90358088382222945</v>
      </c>
      <c r="S932" s="70">
        <f t="shared" si="96"/>
        <v>2.3111602142824771E-2</v>
      </c>
      <c r="T932">
        <f t="shared" si="97"/>
        <v>40</v>
      </c>
      <c r="U932" s="134" t="s">
        <v>1703</v>
      </c>
      <c r="Z932">
        <v>890</v>
      </c>
      <c r="AA932">
        <v>25.58001949617886</v>
      </c>
      <c r="AB932">
        <v>-2.5800194961788598</v>
      </c>
      <c r="AJ932">
        <v>892</v>
      </c>
      <c r="AK932">
        <v>24.187262365868687</v>
      </c>
      <c r="AL932">
        <v>0.81273763413131306</v>
      </c>
      <c r="AT932">
        <v>892</v>
      </c>
      <c r="AU932">
        <v>22.703431773830829</v>
      </c>
      <c r="AV932">
        <v>2.2965682261691711</v>
      </c>
      <c r="BD932" s="152">
        <v>33.231477407622315</v>
      </c>
      <c r="BE932" s="152">
        <v>40.728795945439998</v>
      </c>
    </row>
    <row r="933" spans="1:57" ht="14.25" customHeight="1">
      <c r="A933" s="134" t="s">
        <v>398</v>
      </c>
      <c r="B933" s="135">
        <v>7354</v>
      </c>
      <c r="C933" s="135">
        <v>671500</v>
      </c>
      <c r="D933" s="145">
        <f t="shared" si="98"/>
        <v>516129.03225806449</v>
      </c>
      <c r="E933" s="141">
        <f t="shared" si="99"/>
        <v>91.310851237421815</v>
      </c>
      <c r="F933" s="135">
        <v>12</v>
      </c>
      <c r="G933" s="135">
        <v>0.93</v>
      </c>
      <c r="H933" s="135">
        <v>480000</v>
      </c>
      <c r="I933" s="134" t="s">
        <v>1815</v>
      </c>
      <c r="J933" s="138">
        <f t="shared" si="100"/>
        <v>0.93</v>
      </c>
      <c r="K933" s="140">
        <f t="shared" si="101"/>
        <v>516129.03225806449</v>
      </c>
      <c r="L933" s="134" t="s">
        <v>1549</v>
      </c>
      <c r="M933" s="134" t="s">
        <v>12</v>
      </c>
      <c r="N933" s="137">
        <f t="shared" si="102"/>
        <v>516129.03225806449</v>
      </c>
      <c r="P933">
        <v>892</v>
      </c>
      <c r="Q933">
        <v>20.54537744581668</v>
      </c>
      <c r="R933">
        <v>4.4546225541833202</v>
      </c>
      <c r="S933" s="70">
        <f t="shared" si="96"/>
        <v>0.21681872557130083</v>
      </c>
      <c r="T933">
        <f t="shared" si="97"/>
        <v>25</v>
      </c>
      <c r="U933" s="134" t="s">
        <v>2386</v>
      </c>
      <c r="Z933">
        <v>891</v>
      </c>
      <c r="AA933">
        <v>38.572947961960395</v>
      </c>
      <c r="AB933">
        <v>1.427052038039605</v>
      </c>
      <c r="AJ933">
        <v>893</v>
      </c>
      <c r="AK933">
        <v>24.996255405662083</v>
      </c>
      <c r="AL933">
        <v>-0.99625540566208315</v>
      </c>
      <c r="AT933">
        <v>893</v>
      </c>
      <c r="AU933">
        <v>24.43016834967375</v>
      </c>
      <c r="AV933">
        <v>-0.43016834967374962</v>
      </c>
      <c r="BD933" s="152">
        <v>72.572731960775585</v>
      </c>
      <c r="BE933" s="152">
        <v>75.651758557639994</v>
      </c>
    </row>
    <row r="934" spans="1:57" ht="14.25" customHeight="1">
      <c r="A934" s="134" t="s">
        <v>398</v>
      </c>
      <c r="B934" s="135">
        <v>18648</v>
      </c>
      <c r="C934" s="135">
        <v>69100</v>
      </c>
      <c r="D934" s="145">
        <f t="shared" si="98"/>
        <v>298947.36842105264</v>
      </c>
      <c r="E934" s="141">
        <f t="shared" si="99"/>
        <v>3.7054912054912057</v>
      </c>
      <c r="F934" s="135">
        <v>14</v>
      </c>
      <c r="G934" s="135">
        <v>0.38</v>
      </c>
      <c r="H934" s="135">
        <v>113600</v>
      </c>
      <c r="I934" s="134" t="s">
        <v>1815</v>
      </c>
      <c r="J934" s="138">
        <f t="shared" si="100"/>
        <v>0.38</v>
      </c>
      <c r="K934" s="140">
        <f t="shared" si="101"/>
        <v>298947.36842105264</v>
      </c>
      <c r="L934" s="134" t="s">
        <v>2405</v>
      </c>
      <c r="M934" s="134" t="s">
        <v>14</v>
      </c>
      <c r="N934" s="137">
        <f t="shared" si="102"/>
        <v>298947.36842105264</v>
      </c>
      <c r="P934">
        <v>893</v>
      </c>
      <c r="Q934">
        <v>21.948575396724905</v>
      </c>
      <c r="R934">
        <v>2.0514246032750947</v>
      </c>
      <c r="S934" s="70">
        <f t="shared" si="96"/>
        <v>9.3465045735095939E-2</v>
      </c>
      <c r="T934">
        <f t="shared" si="97"/>
        <v>24</v>
      </c>
      <c r="U934" s="134" t="s">
        <v>2387</v>
      </c>
      <c r="Z934">
        <v>892</v>
      </c>
      <c r="AA934">
        <v>13.785800529951533</v>
      </c>
      <c r="AB934">
        <v>11.214199470048467</v>
      </c>
      <c r="AJ934">
        <v>894</v>
      </c>
      <c r="AK934">
        <v>31.557523392976513</v>
      </c>
      <c r="AL934">
        <v>-13.557523392976513</v>
      </c>
      <c r="AT934">
        <v>894</v>
      </c>
      <c r="AU934">
        <v>23.398888682884063</v>
      </c>
      <c r="AV934">
        <v>-5.3988886828840634</v>
      </c>
      <c r="BD934" s="152">
        <v>108.84831416909613</v>
      </c>
      <c r="BE934" s="152">
        <v>86.765127385599996</v>
      </c>
    </row>
    <row r="935" spans="1:57" ht="14.25" customHeight="1">
      <c r="A935" s="134" t="s">
        <v>398</v>
      </c>
      <c r="B935" s="135">
        <v>45194</v>
      </c>
      <c r="C935" s="135">
        <v>3149600</v>
      </c>
      <c r="D935" s="145">
        <f t="shared" si="98"/>
        <v>68345.927791771624</v>
      </c>
      <c r="E935" s="141">
        <f t="shared" si="99"/>
        <v>69.690666902686203</v>
      </c>
      <c r="F935" s="135">
        <v>22</v>
      </c>
      <c r="G935" s="135">
        <v>11.91</v>
      </c>
      <c r="H935" s="135">
        <v>814000</v>
      </c>
      <c r="I935" s="134" t="s">
        <v>1815</v>
      </c>
      <c r="J935" s="138">
        <f t="shared" si="100"/>
        <v>11.91</v>
      </c>
      <c r="K935" s="140">
        <f t="shared" si="101"/>
        <v>68345.927791771624</v>
      </c>
      <c r="L935" s="134" t="s">
        <v>1443</v>
      </c>
      <c r="M935" s="134" t="s">
        <v>74</v>
      </c>
      <c r="N935" s="137">
        <f t="shared" si="102"/>
        <v>68345.927791771624</v>
      </c>
      <c r="P935">
        <v>894</v>
      </c>
      <c r="Q935">
        <v>25.205991876167079</v>
      </c>
      <c r="R935">
        <v>-7.2059918761670794</v>
      </c>
      <c r="S935" s="70">
        <f t="shared" si="96"/>
        <v>-0.28588408310091268</v>
      </c>
      <c r="T935">
        <f t="shared" si="97"/>
        <v>18</v>
      </c>
      <c r="U935" s="134" t="s">
        <v>2388</v>
      </c>
      <c r="Z935">
        <v>893</v>
      </c>
      <c r="AA935">
        <v>25.835471259610717</v>
      </c>
      <c r="AB935">
        <v>-1.835471259610717</v>
      </c>
      <c r="AJ935">
        <v>895</v>
      </c>
      <c r="AK935">
        <v>63.004534888535261</v>
      </c>
      <c r="AL935">
        <v>120.99546511146474</v>
      </c>
      <c r="AT935">
        <v>895</v>
      </c>
      <c r="AU935">
        <v>152.48291652949217</v>
      </c>
      <c r="AV935">
        <v>31.517083470507828</v>
      </c>
      <c r="BD935" s="152">
        <v>13.581390649269014</v>
      </c>
      <c r="BE935" s="152">
        <v>22.916732774519996</v>
      </c>
    </row>
    <row r="936" spans="1:57" ht="14.25" customHeight="1">
      <c r="A936" s="134" t="s">
        <v>398</v>
      </c>
      <c r="B936" s="135">
        <v>216337</v>
      </c>
      <c r="C936" s="135">
        <v>26605600</v>
      </c>
      <c r="D936" s="145">
        <f t="shared" si="98"/>
        <v>1241029.2072322669</v>
      </c>
      <c r="E936" s="141">
        <f t="shared" si="99"/>
        <v>122.98219906904505</v>
      </c>
      <c r="F936" s="135">
        <v>163</v>
      </c>
      <c r="G936" s="135">
        <v>7.19</v>
      </c>
      <c r="H936" s="135">
        <v>8923000</v>
      </c>
      <c r="I936" s="134" t="s">
        <v>1815</v>
      </c>
      <c r="J936" s="138">
        <f t="shared" si="100"/>
        <v>7.19</v>
      </c>
      <c r="K936" s="140">
        <f t="shared" si="101"/>
        <v>1241029.2072322669</v>
      </c>
      <c r="L936" s="134" t="s">
        <v>2406</v>
      </c>
      <c r="M936" s="134" t="s">
        <v>79</v>
      </c>
      <c r="N936" s="137">
        <f t="shared" si="102"/>
        <v>1241029.2072322669</v>
      </c>
      <c r="P936">
        <v>895</v>
      </c>
      <c r="Q936">
        <v>113.22612421073164</v>
      </c>
      <c r="R936">
        <v>70.773875789268359</v>
      </c>
      <c r="S936" s="70">
        <f t="shared" si="96"/>
        <v>0.62506666445233994</v>
      </c>
      <c r="T936">
        <f t="shared" si="97"/>
        <v>184</v>
      </c>
      <c r="U936" s="134" t="s">
        <v>2389</v>
      </c>
      <c r="Z936">
        <v>894</v>
      </c>
      <c r="AA936">
        <v>27.993481271341405</v>
      </c>
      <c r="AB936">
        <v>-9.9934812713414054</v>
      </c>
      <c r="AJ936">
        <v>896</v>
      </c>
      <c r="AK936">
        <v>34.930656067531089</v>
      </c>
      <c r="AL936">
        <v>-11.930656067531089</v>
      </c>
      <c r="AT936">
        <v>896</v>
      </c>
      <c r="AU936">
        <v>31.741087261373863</v>
      </c>
      <c r="AV936">
        <v>-8.7410872613738633</v>
      </c>
      <c r="BD936" s="152">
        <v>22.122138126531652</v>
      </c>
      <c r="BE936" s="152">
        <v>31.663073843679996</v>
      </c>
    </row>
    <row r="937" spans="1:57" ht="14.25" customHeight="1">
      <c r="A937" s="134" t="s">
        <v>398</v>
      </c>
      <c r="B937" s="135">
        <v>170356</v>
      </c>
      <c r="C937" s="135">
        <v>19869800</v>
      </c>
      <c r="D937" s="145">
        <f t="shared" si="98"/>
        <v>1719745.2229299361</v>
      </c>
      <c r="E937" s="141">
        <f t="shared" si="99"/>
        <v>116.63692502758929</v>
      </c>
      <c r="F937" s="135">
        <v>240</v>
      </c>
      <c r="G937" s="135">
        <v>6.28</v>
      </c>
      <c r="H937" s="135">
        <v>10800000</v>
      </c>
      <c r="I937" s="134" t="s">
        <v>1815</v>
      </c>
      <c r="J937" s="138">
        <f t="shared" si="100"/>
        <v>6.28</v>
      </c>
      <c r="K937" s="140">
        <f t="shared" si="101"/>
        <v>1719745.2229299361</v>
      </c>
      <c r="L937" s="134" t="s">
        <v>1260</v>
      </c>
      <c r="M937" s="134" t="s">
        <v>102</v>
      </c>
      <c r="N937" s="137">
        <f t="shared" si="102"/>
        <v>1719745.2229299361</v>
      </c>
      <c r="P937">
        <v>896</v>
      </c>
      <c r="Q937">
        <v>31.673919944477753</v>
      </c>
      <c r="R937">
        <v>-8.6739199444777526</v>
      </c>
      <c r="S937" s="70">
        <f t="shared" si="96"/>
        <v>-0.27385053569885098</v>
      </c>
      <c r="T937">
        <f t="shared" si="97"/>
        <v>23</v>
      </c>
      <c r="U937" s="134" t="s">
        <v>2390</v>
      </c>
      <c r="Z937">
        <v>895</v>
      </c>
      <c r="AA937">
        <v>114.4220328139603</v>
      </c>
      <c r="AB937">
        <v>69.5779671860397</v>
      </c>
      <c r="AJ937">
        <v>897</v>
      </c>
      <c r="AK937">
        <v>23.03875471701495</v>
      </c>
      <c r="AL937">
        <v>-13.03875471701495</v>
      </c>
      <c r="AT937">
        <v>897</v>
      </c>
      <c r="AU937">
        <v>17.652132004650788</v>
      </c>
      <c r="AV937">
        <v>-7.6521320046507881</v>
      </c>
      <c r="BD937" s="152">
        <v>22.393272967079675</v>
      </c>
      <c r="BE937" s="152">
        <v>34.421507266559999</v>
      </c>
    </row>
    <row r="938" spans="1:57" ht="14.25" customHeight="1">
      <c r="A938" s="134" t="s">
        <v>398</v>
      </c>
      <c r="B938" s="135">
        <v>56144</v>
      </c>
      <c r="C938" s="135">
        <v>6869700</v>
      </c>
      <c r="D938" s="145">
        <f t="shared" si="98"/>
        <v>2195794.3925233642</v>
      </c>
      <c r="E938" s="141">
        <f t="shared" si="99"/>
        <v>122.35857794243374</v>
      </c>
      <c r="F938" s="135">
        <v>79</v>
      </c>
      <c r="G938" s="135">
        <v>2.14</v>
      </c>
      <c r="H938" s="135">
        <v>4699000</v>
      </c>
      <c r="I938" s="134" t="s">
        <v>1815</v>
      </c>
      <c r="J938" s="138">
        <f t="shared" si="100"/>
        <v>2.14</v>
      </c>
      <c r="K938" s="140">
        <f t="shared" si="101"/>
        <v>2195794.3925233642</v>
      </c>
      <c r="L938" s="134" t="s">
        <v>1149</v>
      </c>
      <c r="M938" s="134" t="s">
        <v>31</v>
      </c>
      <c r="N938" s="137">
        <f t="shared" si="102"/>
        <v>2195794.3925233642</v>
      </c>
      <c r="P938">
        <v>897</v>
      </c>
      <c r="Q938">
        <v>17.148699990677372</v>
      </c>
      <c r="R938">
        <v>-7.1486999906773718</v>
      </c>
      <c r="S938" s="70">
        <f t="shared" ref="S938:S1001" si="103">R938/Q938</f>
        <v>-0.4168654180528934</v>
      </c>
      <c r="T938">
        <f t="shared" ref="T938:T1001" si="104">R938+Q938</f>
        <v>10</v>
      </c>
      <c r="U938" s="134" t="s">
        <v>2391</v>
      </c>
      <c r="Z938">
        <v>896</v>
      </c>
      <c r="AA938">
        <v>-14.017157087576848</v>
      </c>
      <c r="AB938">
        <v>37.017157087576848</v>
      </c>
      <c r="AJ938">
        <v>898</v>
      </c>
      <c r="AK938">
        <v>22.995151219841368</v>
      </c>
      <c r="AL938">
        <v>-13.995151219841368</v>
      </c>
      <c r="AT938">
        <v>898</v>
      </c>
      <c r="AU938">
        <v>17.234200993189045</v>
      </c>
      <c r="AV938">
        <v>-8.2342009931890452</v>
      </c>
      <c r="BD938" s="152">
        <v>55.65248007430349</v>
      </c>
      <c r="BE938" s="152">
        <v>116.4260001124</v>
      </c>
    </row>
    <row r="939" spans="1:57" ht="14.25" customHeight="1">
      <c r="A939" s="134" t="s">
        <v>398</v>
      </c>
      <c r="B939" s="135">
        <v>6546</v>
      </c>
      <c r="C939" s="135">
        <v>513000</v>
      </c>
      <c r="D939" s="145">
        <f t="shared" si="98"/>
        <v>3250000</v>
      </c>
      <c r="E939" s="141">
        <f t="shared" si="99"/>
        <v>78.368469294225477</v>
      </c>
      <c r="F939" s="135">
        <v>10</v>
      </c>
      <c r="G939" s="135">
        <v>0.26</v>
      </c>
      <c r="H939" s="135">
        <v>845000</v>
      </c>
      <c r="I939" s="134" t="s">
        <v>1815</v>
      </c>
      <c r="J939" s="138">
        <f t="shared" si="100"/>
        <v>0.26</v>
      </c>
      <c r="K939" s="140">
        <f t="shared" si="101"/>
        <v>3250000</v>
      </c>
      <c r="L939" s="134" t="s">
        <v>1081</v>
      </c>
      <c r="M939" s="134" t="s">
        <v>28</v>
      </c>
      <c r="N939" s="137">
        <f t="shared" si="102"/>
        <v>3250000</v>
      </c>
      <c r="P939">
        <v>898</v>
      </c>
      <c r="Q939">
        <v>16.897562911593084</v>
      </c>
      <c r="R939">
        <v>-7.8975629115930843</v>
      </c>
      <c r="S939" s="70">
        <f t="shared" si="103"/>
        <v>-0.4673788139101836</v>
      </c>
      <c r="T939">
        <f t="shared" si="104"/>
        <v>9</v>
      </c>
      <c r="U939" s="134" t="s">
        <v>1031</v>
      </c>
      <c r="Z939">
        <v>897</v>
      </c>
      <c r="AA939">
        <v>21.394273488685197</v>
      </c>
      <c r="AB939">
        <v>-11.394273488685197</v>
      </c>
      <c r="AJ939">
        <v>899</v>
      </c>
      <c r="AK939">
        <v>24.158475591035639</v>
      </c>
      <c r="AL939">
        <v>-11.158475591035639</v>
      </c>
      <c r="AT939">
        <v>899</v>
      </c>
      <c r="AU939">
        <v>16.380275154445993</v>
      </c>
      <c r="AV939">
        <v>-3.380275154445993</v>
      </c>
      <c r="BD939" s="152">
        <v>29.270238468252188</v>
      </c>
      <c r="BE939" s="152">
        <v>38.228084232879993</v>
      </c>
    </row>
    <row r="940" spans="1:57" ht="14.25" customHeight="1">
      <c r="A940" s="134" t="s">
        <v>398</v>
      </c>
      <c r="B940" s="135">
        <v>5973</v>
      </c>
      <c r="C940" s="135">
        <v>275800</v>
      </c>
      <c r="D940" s="145">
        <f t="shared" si="98"/>
        <v>4970588.2352941176</v>
      </c>
      <c r="E940" s="141">
        <f t="shared" si="99"/>
        <v>46.174451699313579</v>
      </c>
      <c r="F940" s="135">
        <v>10</v>
      </c>
      <c r="G940" s="135">
        <v>0.17</v>
      </c>
      <c r="H940" s="135">
        <v>845000</v>
      </c>
      <c r="I940" s="134" t="s">
        <v>1815</v>
      </c>
      <c r="J940" s="138">
        <f t="shared" si="100"/>
        <v>0.17</v>
      </c>
      <c r="K940" s="140">
        <f t="shared" si="101"/>
        <v>4970588.2352941176</v>
      </c>
      <c r="L940" s="134" t="s">
        <v>2407</v>
      </c>
      <c r="M940" s="134" t="s">
        <v>28</v>
      </c>
      <c r="N940" s="137">
        <f t="shared" si="102"/>
        <v>4970588.2352941176</v>
      </c>
      <c r="P940">
        <v>899</v>
      </c>
      <c r="Q940">
        <v>17.112558922988796</v>
      </c>
      <c r="R940">
        <v>-4.1125589229887964</v>
      </c>
      <c r="S940" s="70">
        <f t="shared" si="103"/>
        <v>-0.24032401825445501</v>
      </c>
      <c r="T940">
        <f t="shared" si="104"/>
        <v>13</v>
      </c>
      <c r="U940" s="134" t="s">
        <v>1400</v>
      </c>
      <c r="Z940">
        <v>898</v>
      </c>
      <c r="AA940">
        <v>20.896010491494</v>
      </c>
      <c r="AB940">
        <v>-11.896010491494</v>
      </c>
      <c r="AJ940">
        <v>900</v>
      </c>
      <c r="AK940">
        <v>84.633986161253233</v>
      </c>
      <c r="AL940">
        <v>-28.633986161253233</v>
      </c>
      <c r="AT940">
        <v>900</v>
      </c>
      <c r="AU940">
        <v>58.84502181609318</v>
      </c>
      <c r="AV940">
        <v>-2.8450218160931797</v>
      </c>
      <c r="BD940" s="152">
        <v>13.626579789360351</v>
      </c>
      <c r="BE940" s="152">
        <v>50.282785016600002</v>
      </c>
    </row>
    <row r="941" spans="1:57" ht="14.25" customHeight="1">
      <c r="A941" s="134" t="s">
        <v>398</v>
      </c>
      <c r="B941" s="135">
        <v>10080</v>
      </c>
      <c r="C941" s="135">
        <v>13350900</v>
      </c>
      <c r="D941" s="145">
        <f t="shared" si="98"/>
        <v>459107.67568075552</v>
      </c>
      <c r="E941" s="141">
        <f t="shared" si="99"/>
        <v>1324.4940476190477</v>
      </c>
      <c r="F941" s="135">
        <v>102</v>
      </c>
      <c r="G941" s="135">
        <v>4.2563000000000004</v>
      </c>
      <c r="H941" s="135">
        <v>1954100</v>
      </c>
      <c r="I941" s="134" t="s">
        <v>1815</v>
      </c>
      <c r="J941" s="138">
        <f t="shared" si="100"/>
        <v>4.2563000000000004</v>
      </c>
      <c r="K941" s="140">
        <f t="shared" si="101"/>
        <v>459107.67568075552</v>
      </c>
      <c r="L941" s="134" t="s">
        <v>2408</v>
      </c>
      <c r="M941" s="134" t="s">
        <v>27</v>
      </c>
      <c r="N941" s="137">
        <f t="shared" si="102"/>
        <v>459107.67568075552</v>
      </c>
      <c r="P941">
        <v>900</v>
      </c>
      <c r="Q941">
        <v>75.21314042578679</v>
      </c>
      <c r="R941">
        <v>-19.21314042578679</v>
      </c>
      <c r="S941" s="70">
        <f t="shared" si="103"/>
        <v>-0.25544925151402897</v>
      </c>
      <c r="T941">
        <f t="shared" si="104"/>
        <v>56</v>
      </c>
      <c r="U941" s="134" t="s">
        <v>2392</v>
      </c>
      <c r="Z941">
        <v>899</v>
      </c>
      <c r="AA941">
        <v>20.981814382438287</v>
      </c>
      <c r="AB941">
        <v>-7.9818143824382872</v>
      </c>
      <c r="AJ941">
        <v>901</v>
      </c>
      <c r="AK941">
        <v>34.892555924369702</v>
      </c>
      <c r="AL941">
        <v>155.1074440756303</v>
      </c>
      <c r="AT941">
        <v>901</v>
      </c>
      <c r="AU941">
        <v>199.98664672226056</v>
      </c>
      <c r="AV941">
        <v>-9.9866467222605593</v>
      </c>
      <c r="BD941" s="152">
        <v>11.831338496640884</v>
      </c>
      <c r="BE941" s="152">
        <v>23.300378087719999</v>
      </c>
    </row>
    <row r="942" spans="1:57" ht="14.25" customHeight="1">
      <c r="A942" s="134" t="s">
        <v>398</v>
      </c>
      <c r="B942" s="135">
        <v>32280</v>
      </c>
      <c r="C942" s="135">
        <v>2369100</v>
      </c>
      <c r="D942" s="145">
        <f t="shared" si="98"/>
        <v>6300000</v>
      </c>
      <c r="E942" s="141">
        <f t="shared" si="99"/>
        <v>73.392193308550191</v>
      </c>
      <c r="F942" s="135">
        <v>24</v>
      </c>
      <c r="G942" s="135">
        <v>0.24</v>
      </c>
      <c r="H942" s="135">
        <v>1512000</v>
      </c>
      <c r="I942" s="134" t="s">
        <v>1815</v>
      </c>
      <c r="J942" s="138">
        <f t="shared" si="100"/>
        <v>0.24</v>
      </c>
      <c r="K942" s="140">
        <f t="shared" si="101"/>
        <v>6300000</v>
      </c>
      <c r="L942" s="134" t="s">
        <v>1398</v>
      </c>
      <c r="M942" s="134" t="s">
        <v>32</v>
      </c>
      <c r="N942" s="137">
        <f t="shared" si="102"/>
        <v>6300000</v>
      </c>
      <c r="P942">
        <v>901</v>
      </c>
      <c r="Q942">
        <v>122.54635880510469</v>
      </c>
      <c r="R942">
        <v>67.453641194895312</v>
      </c>
      <c r="S942" s="70">
        <f t="shared" si="103"/>
        <v>0.55043366324879761</v>
      </c>
      <c r="T942">
        <f t="shared" si="104"/>
        <v>190</v>
      </c>
      <c r="U942" s="134" t="s">
        <v>2393</v>
      </c>
      <c r="Z942">
        <v>900</v>
      </c>
      <c r="AA942">
        <v>33.082146283745715</v>
      </c>
      <c r="AB942">
        <v>22.917853716254285</v>
      </c>
      <c r="AJ942">
        <v>902</v>
      </c>
      <c r="AK942">
        <v>25.097009117577745</v>
      </c>
      <c r="AL942">
        <v>-11.097009117577745</v>
      </c>
      <c r="AT942">
        <v>902</v>
      </c>
      <c r="AU942">
        <v>22.906239160532305</v>
      </c>
      <c r="AV942">
        <v>-8.906239160532305</v>
      </c>
      <c r="BD942" s="152">
        <v>5.2378321469503915</v>
      </c>
      <c r="BE942" s="152">
        <v>17.04037283796</v>
      </c>
    </row>
    <row r="943" spans="1:57" ht="14.25" customHeight="1">
      <c r="A943" s="134" t="s">
        <v>398</v>
      </c>
      <c r="B943" s="135">
        <v>32760</v>
      </c>
      <c r="C943" s="135">
        <v>10908100</v>
      </c>
      <c r="D943" s="145">
        <f t="shared" si="98"/>
        <v>17081923.076923076</v>
      </c>
      <c r="E943" s="141">
        <f t="shared" si="99"/>
        <v>332.97008547008545</v>
      </c>
      <c r="F943" s="135">
        <v>26</v>
      </c>
      <c r="G943" s="135">
        <v>0.26</v>
      </c>
      <c r="H943" s="135">
        <v>4441300</v>
      </c>
      <c r="I943" s="134" t="s">
        <v>1815</v>
      </c>
      <c r="J943" s="138">
        <f t="shared" si="100"/>
        <v>0.26</v>
      </c>
      <c r="K943" s="140">
        <f t="shared" si="101"/>
        <v>17081923.076923076</v>
      </c>
      <c r="L943" s="134" t="s">
        <v>2409</v>
      </c>
      <c r="M943" s="134" t="s">
        <v>7</v>
      </c>
      <c r="N943" s="137">
        <f t="shared" si="102"/>
        <v>17081923.076923076</v>
      </c>
      <c r="P943">
        <v>902</v>
      </c>
      <c r="Q943">
        <v>21.183849131013059</v>
      </c>
      <c r="R943">
        <v>-7.1838491310130586</v>
      </c>
      <c r="S943" s="70">
        <f t="shared" si="103"/>
        <v>-0.33911916038412188</v>
      </c>
      <c r="T943">
        <f t="shared" si="104"/>
        <v>14</v>
      </c>
      <c r="U943" s="134" t="s">
        <v>2394</v>
      </c>
      <c r="Z943">
        <v>901</v>
      </c>
      <c r="AA943">
        <v>120.35953257440661</v>
      </c>
      <c r="AB943">
        <v>69.640467425593386</v>
      </c>
      <c r="AJ943">
        <v>903</v>
      </c>
      <c r="AK943">
        <v>359.54853248669127</v>
      </c>
      <c r="AL943">
        <v>-28.548532486691272</v>
      </c>
      <c r="AT943">
        <v>903</v>
      </c>
      <c r="AU943">
        <v>290.69820327289011</v>
      </c>
      <c r="AV943">
        <v>40.301796727109888</v>
      </c>
      <c r="BD943" s="152">
        <v>49.736810825983049</v>
      </c>
      <c r="BE943" s="152">
        <v>40.849045511759996</v>
      </c>
    </row>
    <row r="944" spans="1:57" ht="14.25" customHeight="1">
      <c r="A944" s="134" t="s">
        <v>398</v>
      </c>
      <c r="B944" s="135">
        <v>34251</v>
      </c>
      <c r="C944" s="135">
        <v>3541400</v>
      </c>
      <c r="D944" s="145">
        <f t="shared" si="98"/>
        <v>6900000</v>
      </c>
      <c r="E944" s="141">
        <f t="shared" si="99"/>
        <v>103.39552129864822</v>
      </c>
      <c r="F944" s="135">
        <v>46</v>
      </c>
      <c r="G944" s="135">
        <v>0.4</v>
      </c>
      <c r="H944" s="135">
        <v>2760000</v>
      </c>
      <c r="I944" s="134" t="s">
        <v>1815</v>
      </c>
      <c r="J944" s="138">
        <f t="shared" si="100"/>
        <v>0.4</v>
      </c>
      <c r="K944" s="140">
        <f t="shared" si="101"/>
        <v>6900000</v>
      </c>
      <c r="L944" s="134" t="s">
        <v>2410</v>
      </c>
      <c r="M944" s="134" t="s">
        <v>13</v>
      </c>
      <c r="N944" s="137">
        <f t="shared" si="102"/>
        <v>6900000</v>
      </c>
      <c r="P944">
        <v>903</v>
      </c>
      <c r="Q944">
        <v>360.30048609614903</v>
      </c>
      <c r="R944">
        <v>-29.300486096149029</v>
      </c>
      <c r="S944" s="70">
        <f t="shared" si="103"/>
        <v>-8.1322360715133657E-2</v>
      </c>
      <c r="T944">
        <f t="shared" si="104"/>
        <v>331</v>
      </c>
      <c r="U944" s="134" t="s">
        <v>2395</v>
      </c>
      <c r="Z944">
        <v>902</v>
      </c>
      <c r="AA944">
        <v>25.276012151900296</v>
      </c>
      <c r="AB944">
        <v>-11.276012151900296</v>
      </c>
      <c r="AJ944">
        <v>904</v>
      </c>
      <c r="AK944">
        <v>48.72841124596448</v>
      </c>
      <c r="AL944">
        <v>2.2715887540355197</v>
      </c>
      <c r="AT944">
        <v>904</v>
      </c>
      <c r="AU944">
        <v>51.585010021702743</v>
      </c>
      <c r="AV944">
        <v>-0.58501002170274319</v>
      </c>
      <c r="BD944" s="152">
        <v>9.3418276879726978</v>
      </c>
      <c r="BE944" s="152">
        <v>19.242920601439998</v>
      </c>
    </row>
    <row r="945" spans="1:57" ht="14.25" customHeight="1">
      <c r="A945" s="134" t="s">
        <v>398</v>
      </c>
      <c r="B945" s="135">
        <v>75810</v>
      </c>
      <c r="C945" s="135">
        <v>1095500</v>
      </c>
      <c r="D945" s="145">
        <f t="shared" si="98"/>
        <v>1567916.6666666667</v>
      </c>
      <c r="E945" s="141">
        <f t="shared" si="99"/>
        <v>14.450600184672206</v>
      </c>
      <c r="F945" s="135">
        <v>76</v>
      </c>
      <c r="G945" s="135">
        <v>1.2</v>
      </c>
      <c r="H945" s="135">
        <v>1881500</v>
      </c>
      <c r="I945" s="134" t="s">
        <v>1815</v>
      </c>
      <c r="J945" s="138">
        <f t="shared" si="100"/>
        <v>1.2</v>
      </c>
      <c r="K945" s="140">
        <f t="shared" si="101"/>
        <v>1567916.6666666667</v>
      </c>
      <c r="L945" s="134" t="s">
        <v>2411</v>
      </c>
      <c r="M945" s="134" t="s">
        <v>44</v>
      </c>
      <c r="N945" s="137">
        <f t="shared" si="102"/>
        <v>1567916.6666666667</v>
      </c>
      <c r="P945">
        <v>904</v>
      </c>
      <c r="Q945">
        <v>50.416276559295866</v>
      </c>
      <c r="R945">
        <v>0.58372344070413362</v>
      </c>
      <c r="S945" s="70">
        <f t="shared" si="103"/>
        <v>1.1578075188031818E-2</v>
      </c>
      <c r="T945">
        <f t="shared" si="104"/>
        <v>51</v>
      </c>
      <c r="U945" s="134" t="s">
        <v>2396</v>
      </c>
      <c r="Z945">
        <v>903</v>
      </c>
      <c r="AA945">
        <v>368.69228680985935</v>
      </c>
      <c r="AB945">
        <v>-37.692286809859354</v>
      </c>
      <c r="AJ945">
        <v>905</v>
      </c>
      <c r="AK945">
        <v>122.92632337814074</v>
      </c>
      <c r="AL945">
        <v>-7.9263233781407365</v>
      </c>
      <c r="AT945">
        <v>905</v>
      </c>
      <c r="AU945">
        <v>134.62601350931538</v>
      </c>
      <c r="AV945">
        <v>-19.626013509315385</v>
      </c>
      <c r="BD945" s="152">
        <v>6.4127497893251455</v>
      </c>
      <c r="BE945" s="152">
        <v>14.719217811839998</v>
      </c>
    </row>
    <row r="946" spans="1:57" ht="14.25" customHeight="1">
      <c r="A946" s="134" t="s">
        <v>398</v>
      </c>
      <c r="B946" s="135">
        <v>7049</v>
      </c>
      <c r="C946" s="135">
        <v>571500</v>
      </c>
      <c r="D946" s="145">
        <f t="shared" si="98"/>
        <v>1300909.0909090908</v>
      </c>
      <c r="E946" s="141">
        <f t="shared" si="99"/>
        <v>81.075329834019016</v>
      </c>
      <c r="F946" s="135">
        <v>9</v>
      </c>
      <c r="G946" s="135">
        <v>0.11</v>
      </c>
      <c r="H946" s="135">
        <v>143100</v>
      </c>
      <c r="I946" s="134" t="s">
        <v>1815</v>
      </c>
      <c r="J946" s="138">
        <f t="shared" si="100"/>
        <v>0.11</v>
      </c>
      <c r="K946" s="140">
        <f t="shared" si="101"/>
        <v>1300909.0909090908</v>
      </c>
      <c r="L946" s="134" t="s">
        <v>1172</v>
      </c>
      <c r="M946" s="134" t="s">
        <v>14</v>
      </c>
      <c r="N946" s="137">
        <f t="shared" si="102"/>
        <v>1300909.0909090908</v>
      </c>
      <c r="P946">
        <v>905</v>
      </c>
      <c r="Q946">
        <v>138.41604022489386</v>
      </c>
      <c r="R946">
        <v>-23.416040224893862</v>
      </c>
      <c r="S946" s="70">
        <f t="shared" si="103"/>
        <v>-0.16917143552761837</v>
      </c>
      <c r="T946">
        <f t="shared" si="104"/>
        <v>115</v>
      </c>
      <c r="U946" s="134" t="s">
        <v>2397</v>
      </c>
      <c r="Z946">
        <v>904</v>
      </c>
      <c r="AA946">
        <v>44.211041691536863</v>
      </c>
      <c r="AB946">
        <v>6.7889583084631369</v>
      </c>
      <c r="AJ946">
        <v>906</v>
      </c>
      <c r="AK946">
        <v>56.780664835661085</v>
      </c>
      <c r="AL946">
        <v>15.219335164338915</v>
      </c>
      <c r="AT946">
        <v>906</v>
      </c>
      <c r="AU946">
        <v>87.922838790368544</v>
      </c>
      <c r="AV946">
        <v>-15.922838790368544</v>
      </c>
      <c r="BD946" s="152">
        <v>8.4092881606332952</v>
      </c>
      <c r="BE946" s="152">
        <v>21.1780056526</v>
      </c>
    </row>
    <row r="947" spans="1:57" ht="14.25" customHeight="1">
      <c r="A947" s="134" t="s">
        <v>398</v>
      </c>
      <c r="B947" s="135">
        <v>5400</v>
      </c>
      <c r="C947" s="135">
        <v>499500</v>
      </c>
      <c r="D947" s="145">
        <f t="shared" si="98"/>
        <v>1535714.2857142857</v>
      </c>
      <c r="E947" s="141">
        <f t="shared" si="99"/>
        <v>92.5</v>
      </c>
      <c r="F947" s="135">
        <v>10</v>
      </c>
      <c r="G947" s="135">
        <v>0.28000000000000003</v>
      </c>
      <c r="H947" s="135">
        <v>430000</v>
      </c>
      <c r="I947" s="134" t="s">
        <v>1815</v>
      </c>
      <c r="J947" s="138">
        <f t="shared" si="100"/>
        <v>0.28000000000000003</v>
      </c>
      <c r="K947" s="140">
        <f t="shared" si="101"/>
        <v>1535714.2857142857</v>
      </c>
      <c r="L947" s="134" t="s">
        <v>2412</v>
      </c>
      <c r="M947" s="134" t="s">
        <v>15</v>
      </c>
      <c r="N947" s="137">
        <f t="shared" si="102"/>
        <v>1535714.2857142857</v>
      </c>
      <c r="P947">
        <v>906</v>
      </c>
      <c r="Q947">
        <v>74.729160909380155</v>
      </c>
      <c r="R947">
        <v>-2.7291609093801554</v>
      </c>
      <c r="S947" s="70">
        <f t="shared" si="103"/>
        <v>-3.6520695216819776E-2</v>
      </c>
      <c r="T947">
        <f t="shared" si="104"/>
        <v>72</v>
      </c>
      <c r="U947" s="134" t="s">
        <v>2398</v>
      </c>
      <c r="Z947">
        <v>905</v>
      </c>
      <c r="AA947">
        <v>142.49964807065871</v>
      </c>
      <c r="AB947">
        <v>-27.499648070658708</v>
      </c>
      <c r="AJ947">
        <v>907</v>
      </c>
      <c r="AK947">
        <v>397.96575350616331</v>
      </c>
      <c r="AL947">
        <v>-153.96575350616331</v>
      </c>
      <c r="AT947">
        <v>907</v>
      </c>
      <c r="AU947">
        <v>259.35994607355741</v>
      </c>
      <c r="AV947">
        <v>-15.35994607355741</v>
      </c>
      <c r="BD947" s="152">
        <v>9.2319359154778571</v>
      </c>
      <c r="BE947" s="152">
        <v>19.3834898442</v>
      </c>
    </row>
    <row r="948" spans="1:57" ht="14.25" customHeight="1">
      <c r="A948" s="134" t="s">
        <v>398</v>
      </c>
      <c r="B948" s="135">
        <v>8196</v>
      </c>
      <c r="C948" s="135">
        <v>1212300</v>
      </c>
      <c r="D948" s="145">
        <f t="shared" si="98"/>
        <v>7499999.9999999991</v>
      </c>
      <c r="E948" s="141">
        <f t="shared" si="99"/>
        <v>147.91361639824305</v>
      </c>
      <c r="F948" s="135">
        <v>14</v>
      </c>
      <c r="G948" s="135">
        <v>0.14000000000000001</v>
      </c>
      <c r="H948" s="135">
        <v>1050000</v>
      </c>
      <c r="I948" s="134" t="s">
        <v>1815</v>
      </c>
      <c r="J948" s="138">
        <f t="shared" si="100"/>
        <v>0.14000000000000001</v>
      </c>
      <c r="K948" s="140">
        <f t="shared" si="101"/>
        <v>7499999.9999999991</v>
      </c>
      <c r="L948" s="134" t="s">
        <v>1512</v>
      </c>
      <c r="M948" s="134" t="s">
        <v>49</v>
      </c>
      <c r="N948" s="137">
        <f t="shared" si="102"/>
        <v>7499999.9999999991</v>
      </c>
      <c r="P948">
        <v>907</v>
      </c>
      <c r="Q948">
        <v>365.70486334088707</v>
      </c>
      <c r="R948">
        <v>-121.70486334088707</v>
      </c>
      <c r="S948" s="70">
        <f t="shared" si="103"/>
        <v>-0.33279530993669465</v>
      </c>
      <c r="T948">
        <f t="shared" si="104"/>
        <v>244</v>
      </c>
      <c r="U948" s="134" t="s">
        <v>2399</v>
      </c>
      <c r="Z948">
        <v>906</v>
      </c>
      <c r="AA948">
        <v>72.354352833898929</v>
      </c>
      <c r="AB948">
        <v>-0.35435283389892902</v>
      </c>
      <c r="AJ948">
        <v>908</v>
      </c>
      <c r="AK948">
        <v>25.479703888887652</v>
      </c>
      <c r="AL948">
        <v>-7.4797038888876521</v>
      </c>
      <c r="AT948">
        <v>908</v>
      </c>
      <c r="AU948">
        <v>26.671723676374256</v>
      </c>
      <c r="AV948">
        <v>-8.6717236763742562</v>
      </c>
      <c r="BD948" s="152">
        <v>15.405388667501152</v>
      </c>
      <c r="BE948" s="152">
        <v>25.01462677784</v>
      </c>
    </row>
    <row r="949" spans="1:57" ht="14.25" customHeight="1">
      <c r="A949" s="134" t="s">
        <v>398</v>
      </c>
      <c r="B949" s="135">
        <v>11700</v>
      </c>
      <c r="C949" s="135">
        <v>2582800</v>
      </c>
      <c r="D949" s="145">
        <f t="shared" si="98"/>
        <v>5700000</v>
      </c>
      <c r="E949" s="141">
        <f t="shared" si="99"/>
        <v>220.75213675213675</v>
      </c>
      <c r="F949" s="135">
        <v>19</v>
      </c>
      <c r="G949" s="135">
        <v>0.22</v>
      </c>
      <c r="H949" s="135">
        <v>1254000</v>
      </c>
      <c r="I949" s="134" t="s">
        <v>1815</v>
      </c>
      <c r="J949" s="138">
        <f t="shared" si="100"/>
        <v>0.22</v>
      </c>
      <c r="K949" s="140">
        <f t="shared" si="101"/>
        <v>5700000</v>
      </c>
      <c r="L949" s="134" t="s">
        <v>2413</v>
      </c>
      <c r="M949" s="134" t="s">
        <v>44</v>
      </c>
      <c r="N949" s="137">
        <f t="shared" si="102"/>
        <v>5700000</v>
      </c>
      <c r="P949">
        <v>908</v>
      </c>
      <c r="Q949">
        <v>23.440640102903235</v>
      </c>
      <c r="R949">
        <v>-5.4406401029032345</v>
      </c>
      <c r="S949" s="70">
        <f t="shared" si="103"/>
        <v>-0.23210288110815649</v>
      </c>
      <c r="T949">
        <f t="shared" si="104"/>
        <v>18</v>
      </c>
      <c r="U949" s="134" t="s">
        <v>2400</v>
      </c>
      <c r="Z949">
        <v>907</v>
      </c>
      <c r="AA949">
        <v>364.50475057665881</v>
      </c>
      <c r="AB949">
        <v>-120.50475057665881</v>
      </c>
      <c r="AJ949">
        <v>909</v>
      </c>
      <c r="AK949">
        <v>49.13650611271531</v>
      </c>
      <c r="AL949">
        <v>35.86349388728469</v>
      </c>
      <c r="AT949">
        <v>909</v>
      </c>
      <c r="AU949">
        <v>168.91277809992334</v>
      </c>
      <c r="AV949">
        <v>-83.912778099923344</v>
      </c>
      <c r="BD949" s="152">
        <v>6.9550194704211865</v>
      </c>
      <c r="BE949" s="152">
        <v>16.844348485560001</v>
      </c>
    </row>
    <row r="950" spans="1:57" ht="14.25" customHeight="1">
      <c r="A950" s="134" t="s">
        <v>398</v>
      </c>
      <c r="B950" s="135">
        <v>6280</v>
      </c>
      <c r="C950" s="135">
        <v>1483900</v>
      </c>
      <c r="D950" s="145">
        <f t="shared" si="98"/>
        <v>23120000</v>
      </c>
      <c r="E950" s="141">
        <f t="shared" si="99"/>
        <v>236.28980891719746</v>
      </c>
      <c r="F950" s="135">
        <v>9</v>
      </c>
      <c r="G950" s="135">
        <v>0.05</v>
      </c>
      <c r="H950" s="135">
        <v>1156000</v>
      </c>
      <c r="I950" s="134" t="s">
        <v>1815</v>
      </c>
      <c r="J950" s="138">
        <f t="shared" si="100"/>
        <v>0.05</v>
      </c>
      <c r="K950" s="140">
        <f t="shared" si="101"/>
        <v>23120000</v>
      </c>
      <c r="L950" s="134" t="s">
        <v>1222</v>
      </c>
      <c r="M950" s="134" t="s">
        <v>24</v>
      </c>
      <c r="N950" s="137">
        <f t="shared" si="102"/>
        <v>23120000</v>
      </c>
      <c r="P950">
        <v>909</v>
      </c>
      <c r="Q950">
        <v>114.03980820469374</v>
      </c>
      <c r="R950">
        <v>-29.039808204693742</v>
      </c>
      <c r="S950" s="70">
        <f t="shared" si="103"/>
        <v>-0.25464623855355184</v>
      </c>
      <c r="T950">
        <f t="shared" si="104"/>
        <v>85</v>
      </c>
      <c r="U950" s="134" t="s">
        <v>1661</v>
      </c>
      <c r="Z950">
        <v>908</v>
      </c>
      <c r="AA950">
        <v>27.104953794803833</v>
      </c>
      <c r="AB950">
        <v>-9.1049537948038335</v>
      </c>
      <c r="AJ950">
        <v>910</v>
      </c>
      <c r="AK950">
        <v>27.860116166626153</v>
      </c>
      <c r="AL950">
        <v>14.139883833373847</v>
      </c>
      <c r="AT950">
        <v>910</v>
      </c>
      <c r="AU950">
        <v>25.858851964493851</v>
      </c>
      <c r="AV950">
        <v>16.141148035506149</v>
      </c>
      <c r="BD950" s="152">
        <v>5.4062643963817374</v>
      </c>
      <c r="BE950" s="152">
        <v>15.841927955359999</v>
      </c>
    </row>
    <row r="951" spans="1:57" ht="14.25" customHeight="1">
      <c r="A951" s="134" t="s">
        <v>398</v>
      </c>
      <c r="B951" s="135">
        <v>8931</v>
      </c>
      <c r="C951" s="135">
        <v>2303400</v>
      </c>
      <c r="D951" s="145">
        <f t="shared" si="98"/>
        <v>10725000</v>
      </c>
      <c r="E951" s="141">
        <f t="shared" si="99"/>
        <v>257.91064830366139</v>
      </c>
      <c r="F951" s="135">
        <v>12</v>
      </c>
      <c r="G951" s="135">
        <v>0.16</v>
      </c>
      <c r="H951" s="135">
        <v>1716000</v>
      </c>
      <c r="I951" s="134" t="s">
        <v>1815</v>
      </c>
      <c r="J951" s="138">
        <f t="shared" si="100"/>
        <v>0.16</v>
      </c>
      <c r="K951" s="140">
        <f t="shared" si="101"/>
        <v>10725000</v>
      </c>
      <c r="L951" s="134" t="s">
        <v>2414</v>
      </c>
      <c r="M951" s="134" t="s">
        <v>24</v>
      </c>
      <c r="N951" s="137">
        <f t="shared" si="102"/>
        <v>10725000</v>
      </c>
      <c r="P951">
        <v>910</v>
      </c>
      <c r="Q951">
        <v>24.385401496186226</v>
      </c>
      <c r="R951">
        <v>17.614598503813774</v>
      </c>
      <c r="S951" s="70">
        <f t="shared" si="103"/>
        <v>0.72234195145684288</v>
      </c>
      <c r="T951">
        <f t="shared" si="104"/>
        <v>42</v>
      </c>
      <c r="U951" s="134" t="s">
        <v>2401</v>
      </c>
      <c r="Z951">
        <v>909</v>
      </c>
      <c r="AA951">
        <v>114.21879859993014</v>
      </c>
      <c r="AB951">
        <v>-29.218798599930139</v>
      </c>
      <c r="AJ951">
        <v>911</v>
      </c>
      <c r="AK951">
        <v>60.225764447298275</v>
      </c>
      <c r="AL951">
        <v>31.774235552701725</v>
      </c>
      <c r="AT951">
        <v>911</v>
      </c>
      <c r="AU951">
        <v>89.105197644012762</v>
      </c>
      <c r="AV951">
        <v>2.8948023559872382</v>
      </c>
      <c r="BD951" s="152">
        <v>47.001840824546008</v>
      </c>
      <c r="BE951" s="152">
        <v>50.576158587240002</v>
      </c>
    </row>
    <row r="952" spans="1:57" ht="14.25" customHeight="1">
      <c r="A952" s="134" t="s">
        <v>398</v>
      </c>
      <c r="B952" s="135">
        <v>10471</v>
      </c>
      <c r="C952" s="135">
        <v>100</v>
      </c>
      <c r="D952" s="145">
        <f t="shared" si="98"/>
        <v>7154800</v>
      </c>
      <c r="E952" s="141">
        <f t="shared" si="99"/>
        <v>9.550186228631458E-3</v>
      </c>
      <c r="F952" s="135">
        <v>17</v>
      </c>
      <c r="G952" s="135">
        <v>0.5</v>
      </c>
      <c r="H952" s="135">
        <v>3577400</v>
      </c>
      <c r="I952" s="134" t="s">
        <v>1815</v>
      </c>
      <c r="J952" s="138">
        <f t="shared" si="100"/>
        <v>0.5</v>
      </c>
      <c r="K952" s="140">
        <f t="shared" si="101"/>
        <v>7154800</v>
      </c>
      <c r="L952" s="134" t="s">
        <v>2415</v>
      </c>
      <c r="M952" s="134" t="s">
        <v>24</v>
      </c>
      <c r="N952" s="137">
        <f t="shared" si="102"/>
        <v>7154800</v>
      </c>
      <c r="P952">
        <v>911</v>
      </c>
      <c r="Q952">
        <v>77.370828583084531</v>
      </c>
      <c r="R952">
        <v>14.629171416915469</v>
      </c>
      <c r="S952" s="70">
        <f t="shared" si="103"/>
        <v>0.18907864481774236</v>
      </c>
      <c r="T952">
        <f t="shared" si="104"/>
        <v>92</v>
      </c>
      <c r="U952" s="134" t="s">
        <v>2402</v>
      </c>
      <c r="Z952">
        <v>910</v>
      </c>
      <c r="AA952">
        <v>16.644013903503293</v>
      </c>
      <c r="AB952">
        <v>25.355986096496707</v>
      </c>
      <c r="AJ952">
        <v>912</v>
      </c>
      <c r="AK952">
        <v>36.914826856391187</v>
      </c>
      <c r="AL952">
        <v>-24.914826856391187</v>
      </c>
      <c r="AT952">
        <v>912</v>
      </c>
      <c r="AU952">
        <v>27.23909170961603</v>
      </c>
      <c r="AV952">
        <v>-15.23909170961603</v>
      </c>
      <c r="BD952" s="152">
        <v>21.197814806481585</v>
      </c>
      <c r="BE952" s="152">
        <v>29.94490359812</v>
      </c>
    </row>
    <row r="953" spans="1:57" ht="14.25" customHeight="1">
      <c r="A953" s="134" t="s">
        <v>398</v>
      </c>
      <c r="B953" s="135">
        <v>191520</v>
      </c>
      <c r="C953" s="135">
        <v>6608000</v>
      </c>
      <c r="D953" s="145">
        <f t="shared" si="98"/>
        <v>183272.72727272726</v>
      </c>
      <c r="E953" s="141">
        <f t="shared" si="99"/>
        <v>34.502923976608187</v>
      </c>
      <c r="F953" s="135">
        <v>168</v>
      </c>
      <c r="G953" s="135">
        <v>24.75</v>
      </c>
      <c r="H953" s="135">
        <v>4536000</v>
      </c>
      <c r="I953" s="134" t="s">
        <v>1815</v>
      </c>
      <c r="J953" s="138">
        <f t="shared" si="100"/>
        <v>24.75</v>
      </c>
      <c r="K953" s="140">
        <f t="shared" si="101"/>
        <v>183272.72727272726</v>
      </c>
      <c r="L953" s="134" t="s">
        <v>1436</v>
      </c>
      <c r="M953" s="134" t="s">
        <v>45</v>
      </c>
      <c r="N953" s="137">
        <f t="shared" si="102"/>
        <v>183272.72727272726</v>
      </c>
      <c r="P953">
        <v>912</v>
      </c>
      <c r="Q953">
        <v>30.395268448617351</v>
      </c>
      <c r="R953">
        <v>-18.395268448617351</v>
      </c>
      <c r="S953" s="70">
        <f t="shared" si="103"/>
        <v>-0.60520171025020619</v>
      </c>
      <c r="T953">
        <f t="shared" si="104"/>
        <v>12</v>
      </c>
      <c r="U953" s="134" t="s">
        <v>2403</v>
      </c>
      <c r="Z953">
        <v>911</v>
      </c>
      <c r="AA953">
        <v>79.23955873507235</v>
      </c>
      <c r="AB953">
        <v>12.76044126492765</v>
      </c>
      <c r="AJ953">
        <v>913</v>
      </c>
      <c r="AK953">
        <v>23.706777227111225</v>
      </c>
      <c r="AL953">
        <v>-9.7067772271112247</v>
      </c>
      <c r="AT953">
        <v>913</v>
      </c>
      <c r="AU953">
        <v>19.448660596160202</v>
      </c>
      <c r="AV953">
        <v>-5.4486605961602024</v>
      </c>
      <c r="BD953" s="152">
        <v>1.7777818522296327</v>
      </c>
      <c r="BE953" s="152">
        <v>41.15314811476</v>
      </c>
    </row>
    <row r="954" spans="1:57" ht="14.25" customHeight="1">
      <c r="A954" s="134" t="s">
        <v>398</v>
      </c>
      <c r="B954" s="135">
        <v>65492</v>
      </c>
      <c r="C954" s="135">
        <v>8391200</v>
      </c>
      <c r="D954" s="145">
        <f t="shared" si="98"/>
        <v>1814035.0877192982</v>
      </c>
      <c r="E954" s="141">
        <f t="shared" si="99"/>
        <v>128.1255725890185</v>
      </c>
      <c r="F954" s="135">
        <v>47</v>
      </c>
      <c r="G954" s="135">
        <v>1.71</v>
      </c>
      <c r="H954" s="135">
        <v>3102000</v>
      </c>
      <c r="I954" s="134" t="s">
        <v>1815</v>
      </c>
      <c r="J954" s="138">
        <f t="shared" si="100"/>
        <v>1.71</v>
      </c>
      <c r="K954" s="140">
        <f t="shared" si="101"/>
        <v>1814035.0877192982</v>
      </c>
      <c r="L954" s="134" t="s">
        <v>1294</v>
      </c>
      <c r="M954" s="134" t="s">
        <v>44</v>
      </c>
      <c r="N954" s="137">
        <f t="shared" si="102"/>
        <v>1814035.0877192982</v>
      </c>
      <c r="P954">
        <v>913</v>
      </c>
      <c r="Q954">
        <v>18.507646140399778</v>
      </c>
      <c r="R954">
        <v>-4.5076461403997783</v>
      </c>
      <c r="S954" s="70">
        <f t="shared" si="103"/>
        <v>-0.24355588529219685</v>
      </c>
      <c r="T954">
        <f t="shared" si="104"/>
        <v>14</v>
      </c>
      <c r="U954" s="134" t="s">
        <v>2404</v>
      </c>
      <c r="Z954">
        <v>912</v>
      </c>
      <c r="AA954">
        <v>32.825398615915695</v>
      </c>
      <c r="AB954">
        <v>-20.825398615915695</v>
      </c>
      <c r="AJ954">
        <v>914</v>
      </c>
      <c r="AK954">
        <v>23.266508906135229</v>
      </c>
      <c r="AL954">
        <v>-11.266508906135229</v>
      </c>
      <c r="AT954">
        <v>914</v>
      </c>
      <c r="AU954">
        <v>18.078273841485057</v>
      </c>
      <c r="AV954">
        <v>-6.078273841485057</v>
      </c>
      <c r="BD954" s="152">
        <v>7.795126665755582</v>
      </c>
      <c r="BE954" s="152">
        <v>20.680405133640001</v>
      </c>
    </row>
    <row r="955" spans="1:57" ht="14.25" customHeight="1">
      <c r="A955" s="134" t="s">
        <v>398</v>
      </c>
      <c r="B955" s="135">
        <v>11940</v>
      </c>
      <c r="C955" s="135">
        <v>601800</v>
      </c>
      <c r="D955" s="145">
        <f t="shared" si="98"/>
        <v>1011494.2528735632</v>
      </c>
      <c r="E955" s="141">
        <f t="shared" si="99"/>
        <v>50.402010050251256</v>
      </c>
      <c r="F955" s="135">
        <v>22</v>
      </c>
      <c r="G955" s="135">
        <v>0.87</v>
      </c>
      <c r="H955" s="135">
        <v>880000</v>
      </c>
      <c r="I955" s="134" t="s">
        <v>1815</v>
      </c>
      <c r="J955" s="138">
        <f t="shared" si="100"/>
        <v>0.87</v>
      </c>
      <c r="K955" s="140">
        <f t="shared" si="101"/>
        <v>1011494.2528735632</v>
      </c>
      <c r="L955" s="134" t="s">
        <v>2416</v>
      </c>
      <c r="M955" s="134" t="s">
        <v>268</v>
      </c>
      <c r="N955" s="137">
        <f t="shared" si="102"/>
        <v>1011494.2528735632</v>
      </c>
      <c r="P955">
        <v>914</v>
      </c>
      <c r="Q955">
        <v>17.511333788883071</v>
      </c>
      <c r="R955">
        <v>-5.5113337888830713</v>
      </c>
      <c r="S955" s="70">
        <f t="shared" si="103"/>
        <v>-0.31472952633578927</v>
      </c>
      <c r="T955">
        <f t="shared" si="104"/>
        <v>12</v>
      </c>
      <c r="U955" s="134" t="s">
        <v>1451</v>
      </c>
      <c r="Z955">
        <v>913</v>
      </c>
      <c r="AA955">
        <v>20.491467082277179</v>
      </c>
      <c r="AB955">
        <v>-6.4914670822771789</v>
      </c>
      <c r="AJ955">
        <v>915</v>
      </c>
      <c r="AK955">
        <v>156.5175262638374</v>
      </c>
      <c r="AL955">
        <v>-18.517526263837397</v>
      </c>
      <c r="AT955">
        <v>915</v>
      </c>
      <c r="AU955">
        <v>61.792708124831208</v>
      </c>
      <c r="AV955">
        <v>76.207291875168792</v>
      </c>
      <c r="BD955" s="152">
        <v>5.523345350254746</v>
      </c>
      <c r="BE955" s="152">
        <v>15.573775793559999</v>
      </c>
    </row>
    <row r="956" spans="1:57" ht="14.25" customHeight="1">
      <c r="A956" s="134" t="s">
        <v>398</v>
      </c>
      <c r="B956" s="135">
        <v>20070</v>
      </c>
      <c r="C956" s="135">
        <v>4843400</v>
      </c>
      <c r="D956" s="145">
        <f t="shared" si="98"/>
        <v>16627692.307692308</v>
      </c>
      <c r="E956" s="141">
        <f t="shared" si="99"/>
        <v>241.32536123567513</v>
      </c>
      <c r="F956" s="135">
        <v>20</v>
      </c>
      <c r="G956" s="135">
        <v>0.13</v>
      </c>
      <c r="H956" s="135">
        <v>2161600</v>
      </c>
      <c r="I956" s="134" t="s">
        <v>1815</v>
      </c>
      <c r="J956" s="138">
        <f t="shared" si="100"/>
        <v>0.13</v>
      </c>
      <c r="K956" s="140">
        <f t="shared" si="101"/>
        <v>16627692.307692308</v>
      </c>
      <c r="L956" s="134" t="s">
        <v>2417</v>
      </c>
      <c r="M956" s="134" t="s">
        <v>24</v>
      </c>
      <c r="N956" s="137">
        <f t="shared" si="102"/>
        <v>16627692.307692308</v>
      </c>
      <c r="P956">
        <v>915</v>
      </c>
      <c r="Q956">
        <v>118.59700402078693</v>
      </c>
      <c r="R956">
        <v>19.402995979213074</v>
      </c>
      <c r="S956" s="70">
        <f t="shared" si="103"/>
        <v>0.16360443621166215</v>
      </c>
      <c r="T956">
        <f t="shared" si="104"/>
        <v>138</v>
      </c>
      <c r="U956" s="134" t="s">
        <v>1038</v>
      </c>
      <c r="Z956">
        <v>914</v>
      </c>
      <c r="AA956">
        <v>21.153216726144965</v>
      </c>
      <c r="AB956">
        <v>-9.1532167261449651</v>
      </c>
      <c r="AJ956">
        <v>916</v>
      </c>
      <c r="AK956">
        <v>22.774170389505336</v>
      </c>
      <c r="AL956">
        <v>-10.774170389505336</v>
      </c>
      <c r="AT956">
        <v>916</v>
      </c>
      <c r="AU956">
        <v>15.826865524337517</v>
      </c>
      <c r="AV956">
        <v>-3.8268655243375171</v>
      </c>
      <c r="BD956" s="152">
        <v>120.69197697667101</v>
      </c>
      <c r="BE956" s="152">
        <v>130.63366112631999</v>
      </c>
    </row>
    <row r="957" spans="1:57" ht="14.25" customHeight="1">
      <c r="A957" s="134" t="s">
        <v>398</v>
      </c>
      <c r="B957" s="135">
        <v>11609</v>
      </c>
      <c r="C957" s="135">
        <v>1384600</v>
      </c>
      <c r="D957" s="145">
        <f t="shared" si="98"/>
        <v>4950000</v>
      </c>
      <c r="E957" s="141">
        <f t="shared" si="99"/>
        <v>119.26953225945387</v>
      </c>
      <c r="F957" s="135">
        <v>15</v>
      </c>
      <c r="G957" s="135">
        <v>0.2</v>
      </c>
      <c r="H957" s="135">
        <v>990000</v>
      </c>
      <c r="I957" s="134" t="s">
        <v>1815</v>
      </c>
      <c r="J957" s="138">
        <f t="shared" si="100"/>
        <v>0.2</v>
      </c>
      <c r="K957" s="140">
        <f t="shared" si="101"/>
        <v>4950000</v>
      </c>
      <c r="L957" s="134" t="s">
        <v>2418</v>
      </c>
      <c r="M957" s="134" t="s">
        <v>44</v>
      </c>
      <c r="N957" s="137">
        <f t="shared" si="102"/>
        <v>4950000</v>
      </c>
      <c r="P957">
        <v>916</v>
      </c>
      <c r="Q957">
        <v>16.008777555368187</v>
      </c>
      <c r="R957">
        <v>-4.0087775553681873</v>
      </c>
      <c r="S957" s="70">
        <f t="shared" si="103"/>
        <v>-0.25041122231247026</v>
      </c>
      <c r="T957">
        <f t="shared" si="104"/>
        <v>12</v>
      </c>
      <c r="U957" s="134" t="s">
        <v>1549</v>
      </c>
      <c r="Z957">
        <v>915</v>
      </c>
      <c r="AA957">
        <v>127.33043329816515</v>
      </c>
      <c r="AB957">
        <v>10.669566701834853</v>
      </c>
      <c r="AJ957">
        <v>917</v>
      </c>
      <c r="AK957">
        <v>20.224000807236667</v>
      </c>
      <c r="AL957">
        <v>-6.224000807236667</v>
      </c>
      <c r="AT957">
        <v>917</v>
      </c>
      <c r="AU957">
        <v>25.100171700072142</v>
      </c>
      <c r="AV957">
        <v>-11.100171700072142</v>
      </c>
      <c r="BD957" s="152">
        <v>7.6246403645019027</v>
      </c>
      <c r="BE957" s="152">
        <v>19.715334165159998</v>
      </c>
    </row>
    <row r="958" spans="1:57" ht="14.25" customHeight="1">
      <c r="A958" s="134" t="s">
        <v>398</v>
      </c>
      <c r="B958" s="135">
        <v>21034</v>
      </c>
      <c r="C958" s="135">
        <v>232000</v>
      </c>
      <c r="D958" s="145">
        <f t="shared" si="98"/>
        <v>8972916.6666666679</v>
      </c>
      <c r="E958" s="141">
        <f t="shared" si="99"/>
        <v>11.029761338784825</v>
      </c>
      <c r="F958" s="135">
        <v>12</v>
      </c>
      <c r="G958" s="135">
        <v>0.24</v>
      </c>
      <c r="H958" s="135">
        <v>2153500</v>
      </c>
      <c r="I958" s="134" t="s">
        <v>1815</v>
      </c>
      <c r="J958" s="138">
        <f t="shared" si="100"/>
        <v>0.24</v>
      </c>
      <c r="K958" s="140">
        <f t="shared" si="101"/>
        <v>8972916.6666666679</v>
      </c>
      <c r="L958" s="134" t="s">
        <v>1180</v>
      </c>
      <c r="M958" s="134" t="s">
        <v>24</v>
      </c>
      <c r="N958" s="137">
        <f t="shared" si="102"/>
        <v>8972916.6666666679</v>
      </c>
      <c r="P958">
        <v>917</v>
      </c>
      <c r="Q958">
        <v>19.536069301974749</v>
      </c>
      <c r="R958">
        <v>-5.5360693019747487</v>
      </c>
      <c r="S958" s="70">
        <f t="shared" si="103"/>
        <v>-0.28337682552217147</v>
      </c>
      <c r="T958">
        <f t="shared" si="104"/>
        <v>14</v>
      </c>
      <c r="U958" s="134" t="s">
        <v>2405</v>
      </c>
      <c r="Z958">
        <v>916</v>
      </c>
      <c r="AA958">
        <v>19.774199436920775</v>
      </c>
      <c r="AB958">
        <v>-7.7741994369207745</v>
      </c>
      <c r="AJ958">
        <v>918</v>
      </c>
      <c r="AK958">
        <v>33.264833141530552</v>
      </c>
      <c r="AL958">
        <v>-11.264833141530552</v>
      </c>
      <c r="AT958">
        <v>918</v>
      </c>
      <c r="AU958">
        <v>46.8966287339885</v>
      </c>
      <c r="AV958">
        <v>-24.8966287339885</v>
      </c>
      <c r="BD958" s="152">
        <v>13.156201922045982</v>
      </c>
      <c r="BE958" s="152">
        <v>21.02355935788</v>
      </c>
    </row>
    <row r="959" spans="1:57" ht="14.25" customHeight="1">
      <c r="A959" s="134" t="s">
        <v>398</v>
      </c>
      <c r="B959" s="135">
        <v>37344</v>
      </c>
      <c r="C959" s="135">
        <v>3889300</v>
      </c>
      <c r="D959" s="145">
        <f t="shared" si="98"/>
        <v>1935474.8603351954</v>
      </c>
      <c r="E959" s="141">
        <f t="shared" si="99"/>
        <v>104.14792202227935</v>
      </c>
      <c r="F959" s="135">
        <v>41</v>
      </c>
      <c r="G959" s="135">
        <v>1.79</v>
      </c>
      <c r="H959" s="135">
        <v>3464500</v>
      </c>
      <c r="I959" s="134" t="s">
        <v>1815</v>
      </c>
      <c r="J959" s="138">
        <f t="shared" si="100"/>
        <v>1.79</v>
      </c>
      <c r="K959" s="140">
        <f t="shared" si="101"/>
        <v>1935474.8603351954</v>
      </c>
      <c r="L959" s="134" t="s">
        <v>2419</v>
      </c>
      <c r="M959" s="134" t="s">
        <v>28</v>
      </c>
      <c r="N959" s="137">
        <f t="shared" si="102"/>
        <v>1935474.8603351954</v>
      </c>
      <c r="P959">
        <v>918</v>
      </c>
      <c r="Q959">
        <v>38.893224792357273</v>
      </c>
      <c r="R959">
        <v>-16.893224792357273</v>
      </c>
      <c r="S959" s="70">
        <f t="shared" si="103"/>
        <v>-0.43434878137636151</v>
      </c>
      <c r="T959">
        <f t="shared" si="104"/>
        <v>22</v>
      </c>
      <c r="U959" s="134" t="s">
        <v>1443</v>
      </c>
      <c r="Z959">
        <v>917</v>
      </c>
      <c r="AA959">
        <v>23.113659048695485</v>
      </c>
      <c r="AB959">
        <v>-9.1136590486954852</v>
      </c>
      <c r="AJ959">
        <v>919</v>
      </c>
      <c r="AK959">
        <v>132.56227291857888</v>
      </c>
      <c r="AL959">
        <v>30.437727081421116</v>
      </c>
      <c r="AT959">
        <v>919</v>
      </c>
      <c r="AU959">
        <v>187.41915740706719</v>
      </c>
      <c r="AV959">
        <v>-24.419157407067189</v>
      </c>
      <c r="BD959" s="152">
        <v>31.057263553682319</v>
      </c>
      <c r="BE959" s="152">
        <v>32.489892558039998</v>
      </c>
    </row>
    <row r="960" spans="1:57" ht="14.25" customHeight="1">
      <c r="A960" s="134" t="s">
        <v>398</v>
      </c>
      <c r="B960" s="135">
        <v>247652</v>
      </c>
      <c r="C960" s="135">
        <v>44389800</v>
      </c>
      <c r="D960" s="145">
        <f t="shared" si="98"/>
        <v>947368.42105263157</v>
      </c>
      <c r="E960" s="141">
        <f t="shared" si="99"/>
        <v>179.24264694006106</v>
      </c>
      <c r="F960" s="135">
        <v>181</v>
      </c>
      <c r="G960" s="135">
        <v>9.5</v>
      </c>
      <c r="H960" s="135">
        <v>9000000</v>
      </c>
      <c r="I960" s="134" t="s">
        <v>1815</v>
      </c>
      <c r="J960" s="138">
        <f t="shared" si="100"/>
        <v>9.5</v>
      </c>
      <c r="K960" s="140">
        <f t="shared" si="101"/>
        <v>947368.42105263157</v>
      </c>
      <c r="L960" s="134" t="s">
        <v>2420</v>
      </c>
      <c r="M960" s="134" t="s">
        <v>29</v>
      </c>
      <c r="N960" s="137">
        <f t="shared" si="102"/>
        <v>947368.42105263157</v>
      </c>
      <c r="P960">
        <v>919</v>
      </c>
      <c r="Q960">
        <v>172.53962441311586</v>
      </c>
      <c r="R960">
        <v>-9.5396244131158596</v>
      </c>
      <c r="S960" s="70">
        <f t="shared" si="103"/>
        <v>-5.5289470146723529E-2</v>
      </c>
      <c r="T960">
        <f t="shared" si="104"/>
        <v>163</v>
      </c>
      <c r="U960" s="134" t="s">
        <v>2406</v>
      </c>
      <c r="Z960">
        <v>918</v>
      </c>
      <c r="AA960">
        <v>42.607227539583363</v>
      </c>
      <c r="AB960">
        <v>-20.607227539583363</v>
      </c>
      <c r="AJ960">
        <v>920</v>
      </c>
      <c r="AK960">
        <v>104.04727910675069</v>
      </c>
      <c r="AL960">
        <v>135.95272089324931</v>
      </c>
      <c r="AT960">
        <v>920</v>
      </c>
      <c r="AU960">
        <v>149.66496126164009</v>
      </c>
      <c r="AV960">
        <v>90.335038738359913</v>
      </c>
      <c r="BD960" s="152">
        <v>32.930558815650457</v>
      </c>
      <c r="BE960" s="152">
        <v>35.091713956599996</v>
      </c>
    </row>
    <row r="961" spans="1:57" ht="14.25" customHeight="1">
      <c r="A961" s="134" t="s">
        <v>398</v>
      </c>
      <c r="B961" s="135">
        <v>65184</v>
      </c>
      <c r="C961" s="135">
        <v>10160700</v>
      </c>
      <c r="D961" s="145">
        <f t="shared" si="98"/>
        <v>18681746.03174603</v>
      </c>
      <c r="E961" s="141">
        <f t="shared" si="99"/>
        <v>155.87720913107512</v>
      </c>
      <c r="F961" s="135">
        <v>53</v>
      </c>
      <c r="G961" s="135">
        <v>0.63</v>
      </c>
      <c r="H961" s="135">
        <v>11769500</v>
      </c>
      <c r="I961" s="134" t="s">
        <v>1815</v>
      </c>
      <c r="J961" s="138">
        <f t="shared" si="100"/>
        <v>0.63</v>
      </c>
      <c r="K961" s="140">
        <f t="shared" si="101"/>
        <v>18681746.03174603</v>
      </c>
      <c r="L961" s="134" t="s">
        <v>2421</v>
      </c>
      <c r="M961" s="134" t="s">
        <v>7</v>
      </c>
      <c r="N961" s="137">
        <f t="shared" si="102"/>
        <v>18681746.03174603</v>
      </c>
      <c r="P961">
        <v>920</v>
      </c>
      <c r="Q961">
        <v>135.56499863541021</v>
      </c>
      <c r="R961">
        <v>104.43500136458979</v>
      </c>
      <c r="S961" s="70">
        <f t="shared" si="103"/>
        <v>0.77036847575573897</v>
      </c>
      <c r="T961">
        <f t="shared" si="104"/>
        <v>240</v>
      </c>
      <c r="U961" s="134" t="s">
        <v>1260</v>
      </c>
      <c r="Z961">
        <v>919</v>
      </c>
      <c r="AA961">
        <v>174.78760517466725</v>
      </c>
      <c r="AB961">
        <v>-11.787605174667249</v>
      </c>
      <c r="AJ961">
        <v>921</v>
      </c>
      <c r="AK961">
        <v>49.013315649826836</v>
      </c>
      <c r="AL961">
        <v>29.986684350173164</v>
      </c>
      <c r="AT961">
        <v>921</v>
      </c>
      <c r="AU961">
        <v>55.887482516908115</v>
      </c>
      <c r="AV961">
        <v>23.112517483091885</v>
      </c>
      <c r="BD961" s="152">
        <v>30.617696463702956</v>
      </c>
      <c r="BE961" s="152">
        <v>102.27130019488</v>
      </c>
    </row>
    <row r="962" spans="1:57" ht="14.25" customHeight="1">
      <c r="A962" s="134" t="s">
        <v>398</v>
      </c>
      <c r="B962" s="135">
        <v>13050</v>
      </c>
      <c r="C962" s="135">
        <v>1363000</v>
      </c>
      <c r="D962" s="145">
        <f t="shared" si="98"/>
        <v>1501251.0425354461</v>
      </c>
      <c r="E962" s="141">
        <f t="shared" si="99"/>
        <v>104.44444444444444</v>
      </c>
      <c r="F962" s="135">
        <v>18</v>
      </c>
      <c r="G962" s="135">
        <v>0.47960000000000003</v>
      </c>
      <c r="H962" s="135">
        <v>720000</v>
      </c>
      <c r="I962" s="134" t="s">
        <v>1815</v>
      </c>
      <c r="J962" s="138">
        <f t="shared" si="100"/>
        <v>0.47960000000000003</v>
      </c>
      <c r="K962" s="140">
        <f t="shared" si="101"/>
        <v>1501251.0425354461</v>
      </c>
      <c r="L962" s="134" t="s">
        <v>2422</v>
      </c>
      <c r="M962" s="134" t="s">
        <v>26</v>
      </c>
      <c r="N962" s="137">
        <f t="shared" si="102"/>
        <v>1501251.0425354461</v>
      </c>
      <c r="P962">
        <v>921</v>
      </c>
      <c r="Q962">
        <v>52.906322060987719</v>
      </c>
      <c r="R962">
        <v>26.093677939012281</v>
      </c>
      <c r="S962" s="70">
        <f t="shared" si="103"/>
        <v>0.49320529045532241</v>
      </c>
      <c r="T962">
        <f t="shared" si="104"/>
        <v>79</v>
      </c>
      <c r="U962" s="134" t="s">
        <v>1149</v>
      </c>
      <c r="Z962">
        <v>920</v>
      </c>
      <c r="AA962">
        <v>137.20490939343173</v>
      </c>
      <c r="AB962">
        <v>102.79509060656827</v>
      </c>
      <c r="AJ962">
        <v>922</v>
      </c>
      <c r="AK962">
        <v>22.103184534940954</v>
      </c>
      <c r="AL962">
        <v>-12.103184534940954</v>
      </c>
      <c r="AT962">
        <v>922</v>
      </c>
      <c r="AU962">
        <v>15.163430834237147</v>
      </c>
      <c r="AV962">
        <v>-5.1634308342371469</v>
      </c>
      <c r="BD962" s="152">
        <v>4.2005359766719801</v>
      </c>
      <c r="BE962" s="152">
        <v>17.32676059852</v>
      </c>
    </row>
    <row r="963" spans="1:57" ht="14.25" customHeight="1">
      <c r="A963" s="134" t="s">
        <v>398</v>
      </c>
      <c r="B963" s="135">
        <v>5441</v>
      </c>
      <c r="C963" s="135">
        <v>1167000</v>
      </c>
      <c r="D963" s="145">
        <f t="shared" si="98"/>
        <v>4762500</v>
      </c>
      <c r="E963" s="141">
        <f t="shared" si="99"/>
        <v>214.4826318691417</v>
      </c>
      <c r="F963" s="135">
        <v>15</v>
      </c>
      <c r="G963" s="135">
        <v>0.2</v>
      </c>
      <c r="H963" s="135">
        <v>952500</v>
      </c>
      <c r="I963" s="134" t="s">
        <v>1815</v>
      </c>
      <c r="J963" s="138">
        <f t="shared" si="100"/>
        <v>0.2</v>
      </c>
      <c r="K963" s="140">
        <f t="shared" si="101"/>
        <v>4762500</v>
      </c>
      <c r="L963" s="134" t="s">
        <v>2423</v>
      </c>
      <c r="M963" s="134" t="s">
        <v>31</v>
      </c>
      <c r="N963" s="137">
        <f t="shared" si="102"/>
        <v>4762500</v>
      </c>
      <c r="P963">
        <v>922</v>
      </c>
      <c r="Q963">
        <v>15.260262068820172</v>
      </c>
      <c r="R963">
        <v>-5.2602620688201718</v>
      </c>
      <c r="S963" s="70">
        <f t="shared" si="103"/>
        <v>-0.3447032590330123</v>
      </c>
      <c r="T963">
        <f t="shared" si="104"/>
        <v>10</v>
      </c>
      <c r="U963" s="134" t="s">
        <v>1081</v>
      </c>
      <c r="Z963">
        <v>921</v>
      </c>
      <c r="AA963">
        <v>54.605038438386522</v>
      </c>
      <c r="AB963">
        <v>24.394961561613478</v>
      </c>
      <c r="AJ963">
        <v>923</v>
      </c>
      <c r="AK963">
        <v>21.099034095176464</v>
      </c>
      <c r="AL963">
        <v>-11.099034095176464</v>
      </c>
      <c r="AT963">
        <v>923</v>
      </c>
      <c r="AU963">
        <v>14.692950540391216</v>
      </c>
      <c r="AV963">
        <v>-4.692950540391216</v>
      </c>
      <c r="BD963" s="152">
        <v>9.5605842070512139</v>
      </c>
      <c r="BE963" s="152">
        <v>17.87054869204</v>
      </c>
    </row>
    <row r="964" spans="1:57" ht="14.25" customHeight="1">
      <c r="A964" s="134" t="s">
        <v>398</v>
      </c>
      <c r="B964" s="135">
        <v>34404</v>
      </c>
      <c r="C964" s="135">
        <v>2136000</v>
      </c>
      <c r="D964" s="145">
        <f t="shared" si="98"/>
        <v>336000</v>
      </c>
      <c r="E964" s="141">
        <f t="shared" si="99"/>
        <v>62.085803976281831</v>
      </c>
      <c r="F964" s="135">
        <v>48</v>
      </c>
      <c r="G964" s="135">
        <v>6</v>
      </c>
      <c r="H964" s="135">
        <v>2016000</v>
      </c>
      <c r="I964" s="134" t="s">
        <v>1815</v>
      </c>
      <c r="J964" s="138">
        <f t="shared" si="100"/>
        <v>6</v>
      </c>
      <c r="K964" s="140">
        <f t="shared" si="101"/>
        <v>336000</v>
      </c>
      <c r="L964" s="134" t="s">
        <v>1390</v>
      </c>
      <c r="M964" s="134" t="s">
        <v>207</v>
      </c>
      <c r="N964" s="137">
        <f t="shared" si="102"/>
        <v>336000</v>
      </c>
      <c r="P964">
        <v>923</v>
      </c>
      <c r="Q964">
        <v>14.422296158693598</v>
      </c>
      <c r="R964">
        <v>-4.422296158693598</v>
      </c>
      <c r="S964" s="70">
        <f t="shared" si="103"/>
        <v>-0.30662913242340317</v>
      </c>
      <c r="T964">
        <f t="shared" si="104"/>
        <v>10</v>
      </c>
      <c r="U964" s="134" t="s">
        <v>2407</v>
      </c>
      <c r="Z964">
        <v>922</v>
      </c>
      <c r="AA964">
        <v>15.865121053328773</v>
      </c>
      <c r="AB964">
        <v>-5.8651210533287728</v>
      </c>
      <c r="AJ964">
        <v>924</v>
      </c>
      <c r="AK964">
        <v>76.450498745111858</v>
      </c>
      <c r="AL964">
        <v>25.549501254888142</v>
      </c>
      <c r="AT964">
        <v>924</v>
      </c>
      <c r="AU964">
        <v>18.065136520889013</v>
      </c>
      <c r="AV964">
        <v>83.934863479110987</v>
      </c>
      <c r="BD964" s="152">
        <v>1.5662145145292836</v>
      </c>
      <c r="BE964" s="152">
        <v>14.07308834004</v>
      </c>
    </row>
    <row r="965" spans="1:57" ht="14.25" customHeight="1">
      <c r="A965" s="134" t="s">
        <v>398</v>
      </c>
      <c r="B965" s="135">
        <v>472329</v>
      </c>
      <c r="C965" s="135">
        <v>85978000</v>
      </c>
      <c r="D965" s="145">
        <f t="shared" si="98"/>
        <v>667763.33615982928</v>
      </c>
      <c r="E965" s="141">
        <f t="shared" si="99"/>
        <v>182.02989865115205</v>
      </c>
      <c r="F965" s="135">
        <v>1</v>
      </c>
      <c r="G965" s="135">
        <v>22.13808276</v>
      </c>
      <c r="H965" s="135">
        <v>14783000</v>
      </c>
      <c r="I965" s="134" t="s">
        <v>1815</v>
      </c>
      <c r="J965" s="138">
        <f t="shared" si="100"/>
        <v>22.13808276</v>
      </c>
      <c r="K965" s="140">
        <f t="shared" si="101"/>
        <v>667763.33615982928</v>
      </c>
      <c r="L965" s="134" t="s">
        <v>2424</v>
      </c>
      <c r="M965" s="134" t="s">
        <v>50</v>
      </c>
      <c r="N965" s="137">
        <f t="shared" si="102"/>
        <v>667763.33615982928</v>
      </c>
      <c r="P965">
        <v>924</v>
      </c>
      <c r="Q965">
        <v>48.424140774606727</v>
      </c>
      <c r="R965">
        <v>53.575859225393273</v>
      </c>
      <c r="S965" s="70">
        <f t="shared" si="103"/>
        <v>1.1063874003416097</v>
      </c>
      <c r="T965">
        <f t="shared" si="104"/>
        <v>102</v>
      </c>
      <c r="U965" s="134" t="s">
        <v>2408</v>
      </c>
      <c r="Z965">
        <v>923</v>
      </c>
      <c r="AA965">
        <v>13.01230949767529</v>
      </c>
      <c r="AB965">
        <v>-3.0123094976752895</v>
      </c>
      <c r="AJ965">
        <v>925</v>
      </c>
      <c r="AK965">
        <v>29.960704059590483</v>
      </c>
      <c r="AL965">
        <v>-5.9607040595904834</v>
      </c>
      <c r="AT965">
        <v>925</v>
      </c>
      <c r="AU965">
        <v>36.293168847904127</v>
      </c>
      <c r="AV965">
        <v>-12.293168847904127</v>
      </c>
      <c r="BD965" s="152">
        <v>5.058102612496211</v>
      </c>
      <c r="BE965" s="152">
        <v>18.215479478559999</v>
      </c>
    </row>
    <row r="966" spans="1:57" ht="14.25" customHeight="1">
      <c r="A966" s="134" t="s">
        <v>398</v>
      </c>
      <c r="B966" s="135">
        <v>57876</v>
      </c>
      <c r="C966" s="135">
        <v>3647400</v>
      </c>
      <c r="D966" s="145">
        <f t="shared" si="98"/>
        <v>1810588.2352941176</v>
      </c>
      <c r="E966" s="141">
        <f t="shared" si="99"/>
        <v>63.020941322828115</v>
      </c>
      <c r="F966" s="135">
        <v>48</v>
      </c>
      <c r="G966" s="135">
        <v>1.36</v>
      </c>
      <c r="H966" s="135">
        <v>2462400</v>
      </c>
      <c r="I966" s="134" t="s">
        <v>1815</v>
      </c>
      <c r="J966" s="138">
        <f t="shared" si="100"/>
        <v>1.36</v>
      </c>
      <c r="K966" s="140">
        <f t="shared" si="101"/>
        <v>1810588.2352941176</v>
      </c>
      <c r="L966" s="134" t="s">
        <v>2425</v>
      </c>
      <c r="M966" s="134" t="s">
        <v>13</v>
      </c>
      <c r="N966" s="137">
        <f t="shared" si="102"/>
        <v>1810588.2352941176</v>
      </c>
      <c r="P966">
        <v>925</v>
      </c>
      <c r="Q966">
        <v>31.243768343365829</v>
      </c>
      <c r="R966">
        <v>-7.2437683433658293</v>
      </c>
      <c r="S966" s="70">
        <f t="shared" si="103"/>
        <v>-0.23184682026052536</v>
      </c>
      <c r="T966">
        <f t="shared" si="104"/>
        <v>24</v>
      </c>
      <c r="U966" s="134" t="s">
        <v>1398</v>
      </c>
      <c r="Z966">
        <v>924</v>
      </c>
      <c r="AA966">
        <v>54.718060844142578</v>
      </c>
      <c r="AB966">
        <v>47.281939155857422</v>
      </c>
      <c r="AJ966">
        <v>926</v>
      </c>
      <c r="AK966">
        <v>66.109273221264075</v>
      </c>
      <c r="AL966">
        <v>-40.109273221264075</v>
      </c>
      <c r="AT966">
        <v>926</v>
      </c>
      <c r="AU966">
        <v>36.687288465785528</v>
      </c>
      <c r="AV966">
        <v>-10.687288465785528</v>
      </c>
      <c r="BD966" s="152">
        <v>6.2135067625587972</v>
      </c>
      <c r="BE966" s="152">
        <v>18.300794695519997</v>
      </c>
    </row>
    <row r="967" spans="1:57" ht="14.25" customHeight="1">
      <c r="A967" s="134" t="s">
        <v>398</v>
      </c>
      <c r="B967" s="135">
        <v>12474</v>
      </c>
      <c r="C967" s="135">
        <v>3691300</v>
      </c>
      <c r="D967" s="145">
        <f t="shared" si="98"/>
        <v>12232857.142857144</v>
      </c>
      <c r="E967" s="141">
        <f t="shared" si="99"/>
        <v>295.91951258617928</v>
      </c>
      <c r="F967" s="135">
        <v>17</v>
      </c>
      <c r="G967" s="135">
        <v>0.35</v>
      </c>
      <c r="H967" s="135">
        <v>4281500</v>
      </c>
      <c r="I967" s="134" t="s">
        <v>1815</v>
      </c>
      <c r="J967" s="138">
        <f t="shared" si="100"/>
        <v>0.35</v>
      </c>
      <c r="K967" s="140">
        <f t="shared" si="101"/>
        <v>12232857.142857144</v>
      </c>
      <c r="L967" s="134" t="s">
        <v>1175</v>
      </c>
      <c r="M967" s="134" t="s">
        <v>7</v>
      </c>
      <c r="N967" s="137">
        <f t="shared" si="102"/>
        <v>12232857.142857144</v>
      </c>
      <c r="P967">
        <v>926</v>
      </c>
      <c r="Q967">
        <v>52.472608051104359</v>
      </c>
      <c r="R967">
        <v>-26.472608051104359</v>
      </c>
      <c r="S967" s="70">
        <f t="shared" si="103"/>
        <v>-0.50450337870231332</v>
      </c>
      <c r="T967">
        <f t="shared" si="104"/>
        <v>26</v>
      </c>
      <c r="U967" s="134" t="s">
        <v>2409</v>
      </c>
      <c r="Z967">
        <v>925</v>
      </c>
      <c r="AA967">
        <v>27.980856147018315</v>
      </c>
      <c r="AB967">
        <v>-3.980856147018315</v>
      </c>
      <c r="AJ967">
        <v>927</v>
      </c>
      <c r="AK967">
        <v>34.923459373822823</v>
      </c>
      <c r="AL967">
        <v>11.076540626177177</v>
      </c>
      <c r="AT967">
        <v>927</v>
      </c>
      <c r="AU967">
        <v>37.91152252882965</v>
      </c>
      <c r="AV967">
        <v>8.08847747117035</v>
      </c>
      <c r="BD967" s="152">
        <v>30.040507901627244</v>
      </c>
      <c r="BE967" s="152">
        <v>41.372168646199995</v>
      </c>
    </row>
    <row r="968" spans="1:57" ht="14.25" customHeight="1">
      <c r="A968" s="134" t="s">
        <v>398</v>
      </c>
      <c r="B968" s="135">
        <v>17364</v>
      </c>
      <c r="C968" s="135">
        <v>2514200</v>
      </c>
      <c r="D968" s="145">
        <f t="shared" si="98"/>
        <v>4041304.3478260869</v>
      </c>
      <c r="E968" s="141">
        <f t="shared" si="99"/>
        <v>144.79382630730245</v>
      </c>
      <c r="F968" s="135">
        <v>22</v>
      </c>
      <c r="G968" s="135">
        <v>0.46</v>
      </c>
      <c r="H968" s="135">
        <v>1859000</v>
      </c>
      <c r="I968" s="134" t="s">
        <v>1815</v>
      </c>
      <c r="J968" s="138">
        <f t="shared" si="100"/>
        <v>0.46</v>
      </c>
      <c r="K968" s="140">
        <f t="shared" si="101"/>
        <v>4041304.3478260869</v>
      </c>
      <c r="L968" s="134" t="s">
        <v>2426</v>
      </c>
      <c r="M968" s="134" t="s">
        <v>28</v>
      </c>
      <c r="N968" s="137">
        <f t="shared" si="102"/>
        <v>4041304.3478260869</v>
      </c>
      <c r="P968">
        <v>927</v>
      </c>
      <c r="Q968">
        <v>35.003310893018138</v>
      </c>
      <c r="R968">
        <v>10.996689106981862</v>
      </c>
      <c r="S968" s="70">
        <f t="shared" si="103"/>
        <v>0.31416139863430154</v>
      </c>
      <c r="T968">
        <f t="shared" si="104"/>
        <v>46</v>
      </c>
      <c r="U968" s="134" t="s">
        <v>2410</v>
      </c>
      <c r="Z968">
        <v>926</v>
      </c>
      <c r="AA968">
        <v>38.477251602097603</v>
      </c>
      <c r="AB968">
        <v>-12.477251602097603</v>
      </c>
      <c r="AJ968">
        <v>928</v>
      </c>
      <c r="AK968">
        <v>24.56911046733056</v>
      </c>
      <c r="AL968">
        <v>51.43088953266944</v>
      </c>
      <c r="AT968">
        <v>928</v>
      </c>
      <c r="AU968">
        <v>72.034891694524291</v>
      </c>
      <c r="AV968">
        <v>3.9651083054757095</v>
      </c>
      <c r="BD968" s="152">
        <v>8.1063155168391052</v>
      </c>
      <c r="BE968" s="152">
        <v>17.0219059794</v>
      </c>
    </row>
    <row r="969" spans="1:57" ht="14.25" customHeight="1">
      <c r="A969" s="134" t="s">
        <v>398</v>
      </c>
      <c r="B969" s="135">
        <v>10440</v>
      </c>
      <c r="C969" s="135">
        <v>817500</v>
      </c>
      <c r="D969" s="145">
        <f t="shared" si="98"/>
        <v>1585510.2040816327</v>
      </c>
      <c r="E969" s="141">
        <f t="shared" si="99"/>
        <v>78.304597701149419</v>
      </c>
      <c r="F969" s="135">
        <v>17</v>
      </c>
      <c r="G969" s="135">
        <v>0.49</v>
      </c>
      <c r="H969" s="135">
        <v>776900</v>
      </c>
      <c r="I969" s="134" t="s">
        <v>1815</v>
      </c>
      <c r="J969" s="138">
        <f t="shared" si="100"/>
        <v>0.49</v>
      </c>
      <c r="K969" s="140">
        <f t="shared" si="101"/>
        <v>1585510.2040816327</v>
      </c>
      <c r="L969" s="134" t="s">
        <v>1298</v>
      </c>
      <c r="M969" s="134" t="s">
        <v>72</v>
      </c>
      <c r="N969" s="137">
        <f t="shared" si="102"/>
        <v>1585510.2040816327</v>
      </c>
      <c r="P969">
        <v>928</v>
      </c>
      <c r="Q969">
        <v>47.418674321828142</v>
      </c>
      <c r="R969">
        <v>28.581325678171858</v>
      </c>
      <c r="S969" s="70">
        <f t="shared" si="103"/>
        <v>0.60274408947394542</v>
      </c>
      <c r="T969">
        <f t="shared" si="104"/>
        <v>76</v>
      </c>
      <c r="U969" s="134" t="s">
        <v>2411</v>
      </c>
      <c r="Z969">
        <v>927</v>
      </c>
      <c r="AA969">
        <v>31.228103120121116</v>
      </c>
      <c r="AB969">
        <v>14.771896879878884</v>
      </c>
      <c r="AJ969">
        <v>929</v>
      </c>
      <c r="AK969">
        <v>22.350835465489954</v>
      </c>
      <c r="AL969">
        <v>-13.350835465489954</v>
      </c>
      <c r="AT969">
        <v>929</v>
      </c>
      <c r="AU969">
        <v>15.576435350475371</v>
      </c>
      <c r="AV969">
        <v>-6.5764353504753714</v>
      </c>
      <c r="BD969" s="152">
        <v>3.050266956165228</v>
      </c>
      <c r="BE969" s="152">
        <v>14.48912365328</v>
      </c>
    </row>
    <row r="970" spans="1:57" ht="14.25" customHeight="1">
      <c r="A970" s="134" t="s">
        <v>398</v>
      </c>
      <c r="B970" s="135">
        <v>5995</v>
      </c>
      <c r="C970" s="135">
        <v>333500</v>
      </c>
      <c r="D970" s="145">
        <f t="shared" si="98"/>
        <v>6000000</v>
      </c>
      <c r="E970" s="141">
        <f t="shared" si="99"/>
        <v>55.62969140950792</v>
      </c>
      <c r="F970" s="135">
        <v>12</v>
      </c>
      <c r="G970" s="135">
        <v>0.06</v>
      </c>
      <c r="H970" s="135">
        <v>360000</v>
      </c>
      <c r="I970" s="134" t="s">
        <v>1815</v>
      </c>
      <c r="J970" s="138">
        <f t="shared" si="100"/>
        <v>0.06</v>
      </c>
      <c r="K970" s="140">
        <f t="shared" si="101"/>
        <v>6000000</v>
      </c>
      <c r="L970" s="134" t="s">
        <v>1282</v>
      </c>
      <c r="M970" s="134" t="s">
        <v>15</v>
      </c>
      <c r="N970" s="137">
        <f t="shared" si="102"/>
        <v>6000000</v>
      </c>
      <c r="P970">
        <v>929</v>
      </c>
      <c r="Q970">
        <v>15.627365926726203</v>
      </c>
      <c r="R970">
        <v>-6.6273659267262026</v>
      </c>
      <c r="S970" s="70">
        <f t="shared" si="103"/>
        <v>-0.42408720431841695</v>
      </c>
      <c r="T970">
        <f t="shared" si="104"/>
        <v>9</v>
      </c>
      <c r="U970" s="134" t="s">
        <v>1172</v>
      </c>
      <c r="Z970">
        <v>928</v>
      </c>
      <c r="AA970">
        <v>48.131808485744244</v>
      </c>
      <c r="AB970">
        <v>27.868191514255756</v>
      </c>
      <c r="AJ970">
        <v>930</v>
      </c>
      <c r="AK970">
        <v>22.046034320198878</v>
      </c>
      <c r="AL970">
        <v>-12.046034320198878</v>
      </c>
      <c r="AT970">
        <v>930</v>
      </c>
      <c r="AU970">
        <v>14.222470246545285</v>
      </c>
      <c r="AV970">
        <v>-4.222470246545285</v>
      </c>
      <c r="BD970" s="152">
        <v>9.0070172409323401</v>
      </c>
      <c r="BE970" s="152">
        <v>17.806443294280001</v>
      </c>
    </row>
    <row r="971" spans="1:57" ht="14.25" customHeight="1">
      <c r="A971" s="134" t="s">
        <v>398</v>
      </c>
      <c r="B971" s="135">
        <v>20905</v>
      </c>
      <c r="C971" s="135">
        <v>1969000</v>
      </c>
      <c r="D971" s="145">
        <f t="shared" si="98"/>
        <v>2358620.6896551726</v>
      </c>
      <c r="E971" s="141">
        <f t="shared" si="99"/>
        <v>94.187993303037544</v>
      </c>
      <c r="F971" s="135">
        <v>24</v>
      </c>
      <c r="G971" s="135">
        <v>0.57999999999999996</v>
      </c>
      <c r="H971" s="135">
        <v>1368000</v>
      </c>
      <c r="I971" s="134" t="s">
        <v>1815</v>
      </c>
      <c r="J971" s="138">
        <f t="shared" si="100"/>
        <v>0.57999999999999996</v>
      </c>
      <c r="K971" s="140">
        <f t="shared" si="101"/>
        <v>2358620.6896551726</v>
      </c>
      <c r="L971" s="134" t="s">
        <v>1421</v>
      </c>
      <c r="M971" s="134" t="s">
        <v>45</v>
      </c>
      <c r="N971" s="137">
        <f t="shared" si="102"/>
        <v>2358620.6896551726</v>
      </c>
      <c r="P971">
        <v>930</v>
      </c>
      <c r="Q971">
        <v>14.718682752803566</v>
      </c>
      <c r="R971">
        <v>-4.7186827528035664</v>
      </c>
      <c r="S971" s="70">
        <f t="shared" si="103"/>
        <v>-0.32059137574011282</v>
      </c>
      <c r="T971">
        <f t="shared" si="104"/>
        <v>10</v>
      </c>
      <c r="U971" s="134" t="s">
        <v>2412</v>
      </c>
      <c r="Z971">
        <v>929</v>
      </c>
      <c r="AA971">
        <v>18.476660999087919</v>
      </c>
      <c r="AB971">
        <v>-9.4766609990879189</v>
      </c>
      <c r="AJ971">
        <v>931</v>
      </c>
      <c r="AK971">
        <v>25.063565658580529</v>
      </c>
      <c r="AL971">
        <v>-11.063565658580529</v>
      </c>
      <c r="AT971">
        <v>931</v>
      </c>
      <c r="AU971">
        <v>16.518217020704487</v>
      </c>
      <c r="AV971">
        <v>-2.5182170207044869</v>
      </c>
      <c r="BD971" s="152">
        <v>3.517563745746096</v>
      </c>
      <c r="BE971" s="152">
        <v>17.961849451879999</v>
      </c>
    </row>
    <row r="972" spans="1:57" ht="14.25" customHeight="1">
      <c r="A972" s="134" t="s">
        <v>398</v>
      </c>
      <c r="B972" s="135">
        <v>17280</v>
      </c>
      <c r="C972" s="135">
        <v>2299600</v>
      </c>
      <c r="D972" s="145">
        <f t="shared" si="98"/>
        <v>6794117.6470588231</v>
      </c>
      <c r="E972" s="141">
        <f t="shared" si="99"/>
        <v>133.0787037037037</v>
      </c>
      <c r="F972" s="135">
        <v>21</v>
      </c>
      <c r="G972" s="135">
        <v>0.17</v>
      </c>
      <c r="H972" s="135">
        <v>1155000</v>
      </c>
      <c r="I972" s="134" t="s">
        <v>1815</v>
      </c>
      <c r="J972" s="138">
        <f t="shared" si="100"/>
        <v>0.17</v>
      </c>
      <c r="K972" s="140">
        <f t="shared" si="101"/>
        <v>6794117.6470588231</v>
      </c>
      <c r="L972" s="134" t="s">
        <v>2427</v>
      </c>
      <c r="M972" s="134" t="s">
        <v>44</v>
      </c>
      <c r="N972" s="137">
        <f t="shared" si="102"/>
        <v>6794117.6470588231</v>
      </c>
      <c r="P972">
        <v>931</v>
      </c>
      <c r="Q972">
        <v>17.71327975413022</v>
      </c>
      <c r="R972">
        <v>-3.7132797541302196</v>
      </c>
      <c r="S972" s="70">
        <f t="shared" si="103"/>
        <v>-0.20963253590935868</v>
      </c>
      <c r="T972">
        <f t="shared" si="104"/>
        <v>14</v>
      </c>
      <c r="U972" s="134" t="s">
        <v>1512</v>
      </c>
      <c r="Z972">
        <v>930</v>
      </c>
      <c r="AA972">
        <v>17.329244169732192</v>
      </c>
      <c r="AB972">
        <v>-7.3292441697321919</v>
      </c>
      <c r="AJ972">
        <v>932</v>
      </c>
      <c r="AK972">
        <v>30.865370792211358</v>
      </c>
      <c r="AL972">
        <v>-11.865370792211358</v>
      </c>
      <c r="AT972">
        <v>932</v>
      </c>
      <c r="AU972">
        <v>19.395290231238764</v>
      </c>
      <c r="AV972">
        <v>-0.39529023123876428</v>
      </c>
      <c r="BD972" s="152">
        <v>7.8310725726464181</v>
      </c>
      <c r="BE972" s="152">
        <v>18.521734584080001</v>
      </c>
    </row>
    <row r="973" spans="1:57" ht="14.25" customHeight="1">
      <c r="A973" s="134" t="s">
        <v>398</v>
      </c>
      <c r="B973" s="135">
        <v>9120</v>
      </c>
      <c r="C973" s="135">
        <v>751600</v>
      </c>
      <c r="D973" s="145">
        <f t="shared" si="98"/>
        <v>3200000</v>
      </c>
      <c r="E973" s="141">
        <f t="shared" si="99"/>
        <v>82.412280701754383</v>
      </c>
      <c r="F973" s="135">
        <v>12</v>
      </c>
      <c r="G973" s="135">
        <v>0.15</v>
      </c>
      <c r="H973" s="135">
        <v>480000</v>
      </c>
      <c r="I973" s="134" t="s">
        <v>1815</v>
      </c>
      <c r="J973" s="138">
        <f t="shared" si="100"/>
        <v>0.15</v>
      </c>
      <c r="K973" s="140">
        <f t="shared" si="101"/>
        <v>3200000</v>
      </c>
      <c r="L973" s="134" t="s">
        <v>2428</v>
      </c>
      <c r="M973" s="134" t="s">
        <v>32</v>
      </c>
      <c r="N973" s="137">
        <f t="shared" si="102"/>
        <v>3200000</v>
      </c>
      <c r="P973">
        <v>932</v>
      </c>
      <c r="Q973">
        <v>22.640648547119223</v>
      </c>
      <c r="R973">
        <v>-3.6406485471192234</v>
      </c>
      <c r="S973" s="70">
        <f t="shared" si="103"/>
        <v>-0.16080142490363672</v>
      </c>
      <c r="T973">
        <f t="shared" si="104"/>
        <v>19</v>
      </c>
      <c r="U973" s="134" t="s">
        <v>2413</v>
      </c>
      <c r="Z973">
        <v>931</v>
      </c>
      <c r="AA973">
        <v>13.512509843253474</v>
      </c>
      <c r="AB973">
        <v>0.48749015674652618</v>
      </c>
      <c r="AJ973">
        <v>933</v>
      </c>
      <c r="AK973">
        <v>26.213343312206312</v>
      </c>
      <c r="AL973">
        <v>-17.213343312206312</v>
      </c>
      <c r="AT973">
        <v>933</v>
      </c>
      <c r="AU973">
        <v>14.945022879327867</v>
      </c>
      <c r="AV973">
        <v>-5.9450228793278672</v>
      </c>
      <c r="BD973" s="152">
        <v>23.796190361733444</v>
      </c>
      <c r="BE973" s="152">
        <v>33.604402271679994</v>
      </c>
    </row>
    <row r="974" spans="1:57" ht="14.25" customHeight="1">
      <c r="A974" s="134" t="s">
        <v>398</v>
      </c>
      <c r="B974" s="135">
        <v>14004</v>
      </c>
      <c r="C974" s="135">
        <v>1294400</v>
      </c>
      <c r="D974" s="145">
        <f t="shared" si="98"/>
        <v>4925925.9259259254</v>
      </c>
      <c r="E974" s="141">
        <f t="shared" si="99"/>
        <v>92.430734075978293</v>
      </c>
      <c r="F974" s="135">
        <v>20</v>
      </c>
      <c r="G974" s="135">
        <v>0.27</v>
      </c>
      <c r="H974" s="135">
        <v>1330000</v>
      </c>
      <c r="I974" s="134" t="s">
        <v>1815</v>
      </c>
      <c r="J974" s="138">
        <f t="shared" si="100"/>
        <v>0.27</v>
      </c>
      <c r="K974" s="140">
        <f t="shared" si="101"/>
        <v>4925925.9259259254</v>
      </c>
      <c r="L974" s="134" t="s">
        <v>2429</v>
      </c>
      <c r="M974" s="134" t="s">
        <v>28</v>
      </c>
      <c r="N974" s="137">
        <f t="shared" si="102"/>
        <v>4925925.9259259254</v>
      </c>
      <c r="P974">
        <v>933</v>
      </c>
      <c r="Q974">
        <v>17.531815643109638</v>
      </c>
      <c r="R974">
        <v>-8.5318156431096384</v>
      </c>
      <c r="S974" s="70">
        <f t="shared" si="103"/>
        <v>-0.48664757928040475</v>
      </c>
      <c r="T974">
        <f t="shared" si="104"/>
        <v>9</v>
      </c>
      <c r="U974" s="134" t="s">
        <v>1222</v>
      </c>
      <c r="Z974">
        <v>932</v>
      </c>
      <c r="AA974">
        <v>20.690834727692959</v>
      </c>
      <c r="AB974">
        <v>-1.6908347276929589</v>
      </c>
      <c r="AJ974">
        <v>934</v>
      </c>
      <c r="AK974">
        <v>29.682573014512379</v>
      </c>
      <c r="AL974">
        <v>-17.682573014512379</v>
      </c>
      <c r="AT974">
        <v>934</v>
      </c>
      <c r="AU974">
        <v>17.121712685585393</v>
      </c>
      <c r="AV974">
        <v>-5.1217126855853934</v>
      </c>
      <c r="BD974" s="152">
        <v>14.122633304453888</v>
      </c>
      <c r="BE974" s="152">
        <v>20.736836327639999</v>
      </c>
    </row>
    <row r="975" spans="1:57" ht="14.25" customHeight="1">
      <c r="A975" s="134" t="s">
        <v>398</v>
      </c>
      <c r="B975" s="135">
        <v>39292</v>
      </c>
      <c r="C975" s="135">
        <v>11182300</v>
      </c>
      <c r="D975" s="145">
        <f t="shared" si="98"/>
        <v>5090909.0909090908</v>
      </c>
      <c r="E975" s="141">
        <f t="shared" si="99"/>
        <v>284.59482846380945</v>
      </c>
      <c r="F975" s="135">
        <v>40</v>
      </c>
      <c r="G975" s="135">
        <v>0.55000000000000004</v>
      </c>
      <c r="H975" s="135">
        <v>2800000</v>
      </c>
      <c r="I975" s="134" t="s">
        <v>1815</v>
      </c>
      <c r="J975" s="138">
        <f t="shared" si="100"/>
        <v>0.55000000000000004</v>
      </c>
      <c r="K975" s="140">
        <f t="shared" si="101"/>
        <v>5090909.0909090908</v>
      </c>
      <c r="L975" s="134" t="s">
        <v>2430</v>
      </c>
      <c r="M975" s="134" t="s">
        <v>77</v>
      </c>
      <c r="N975" s="137">
        <f t="shared" si="102"/>
        <v>5090909.0909090908</v>
      </c>
      <c r="P975">
        <v>934</v>
      </c>
      <c r="Q975">
        <v>20.724698835638069</v>
      </c>
      <c r="R975">
        <v>-8.724698835638069</v>
      </c>
      <c r="S975" s="70">
        <f t="shared" si="103"/>
        <v>-0.42098072955516869</v>
      </c>
      <c r="T975">
        <f t="shared" si="104"/>
        <v>12</v>
      </c>
      <c r="U975" s="134" t="s">
        <v>2414</v>
      </c>
      <c r="Z975">
        <v>933</v>
      </c>
      <c r="AA975">
        <v>-4.5670255689216965</v>
      </c>
      <c r="AB975">
        <v>13.567025568921697</v>
      </c>
      <c r="AJ975">
        <v>935</v>
      </c>
      <c r="AK975">
        <v>19.931899709666052</v>
      </c>
      <c r="AL975">
        <v>-2.9318997096660517</v>
      </c>
      <c r="AT975">
        <v>935</v>
      </c>
      <c r="AU975">
        <v>18.386179792954909</v>
      </c>
      <c r="AV975">
        <v>-1.3861797929549091</v>
      </c>
      <c r="BD975" s="152">
        <v>12.32431093400092</v>
      </c>
      <c r="BE975" s="152">
        <v>26.590499658239999</v>
      </c>
    </row>
    <row r="976" spans="1:57" ht="14.25" customHeight="1">
      <c r="A976" s="134" t="s">
        <v>398</v>
      </c>
      <c r="B976" s="135">
        <v>5348</v>
      </c>
      <c r="C976" s="135">
        <v>411100</v>
      </c>
      <c r="D976" s="145">
        <f t="shared" si="98"/>
        <v>27867.74628879892</v>
      </c>
      <c r="E976" s="141">
        <f t="shared" si="99"/>
        <v>76.869857890800304</v>
      </c>
      <c r="F976" s="135">
        <v>14</v>
      </c>
      <c r="G976" s="135">
        <v>14.82</v>
      </c>
      <c r="H976" s="135">
        <v>413000</v>
      </c>
      <c r="I976" s="134" t="s">
        <v>1815</v>
      </c>
      <c r="J976" s="138">
        <f t="shared" si="100"/>
        <v>14.82</v>
      </c>
      <c r="K976" s="140">
        <f t="shared" si="101"/>
        <v>27867.74628879892</v>
      </c>
      <c r="L976" s="134" t="s">
        <v>2431</v>
      </c>
      <c r="M976" s="134" t="s">
        <v>103</v>
      </c>
      <c r="N976" s="137">
        <f t="shared" si="102"/>
        <v>27867.74628879892</v>
      </c>
      <c r="P976">
        <v>935</v>
      </c>
      <c r="Q976">
        <v>15.739017514185077</v>
      </c>
      <c r="R976">
        <v>1.2609824858149228</v>
      </c>
      <c r="S976" s="70">
        <f t="shared" si="103"/>
        <v>8.011824656008161E-2</v>
      </c>
      <c r="T976">
        <f t="shared" si="104"/>
        <v>17</v>
      </c>
      <c r="U976" s="134" t="s">
        <v>2415</v>
      </c>
      <c r="Z976">
        <v>934</v>
      </c>
      <c r="AA976">
        <v>13.004089442756841</v>
      </c>
      <c r="AB976">
        <v>-1.0040894427568414</v>
      </c>
      <c r="AJ976">
        <v>936</v>
      </c>
      <c r="AK976">
        <v>47.905448153678577</v>
      </c>
      <c r="AL976">
        <v>120.09455184632142</v>
      </c>
      <c r="AT976">
        <v>936</v>
      </c>
      <c r="AU976">
        <v>167.04235208006116</v>
      </c>
      <c r="AV976">
        <v>0.95764791993883591</v>
      </c>
      <c r="BD976" s="152">
        <v>25.242242844656218</v>
      </c>
      <c r="BE976" s="152">
        <v>31.268189998479997</v>
      </c>
    </row>
    <row r="977" spans="1:57" ht="14.25" customHeight="1">
      <c r="A977" s="134" t="s">
        <v>398</v>
      </c>
      <c r="B977" s="135">
        <v>13144</v>
      </c>
      <c r="C977" s="135">
        <v>3522400</v>
      </c>
      <c r="D977" s="145">
        <f t="shared" si="98"/>
        <v>490062.61911244213</v>
      </c>
      <c r="E977" s="141">
        <f t="shared" si="99"/>
        <v>267.98539257455872</v>
      </c>
      <c r="F977" s="135">
        <v>32</v>
      </c>
      <c r="G977" s="135">
        <v>1.8365</v>
      </c>
      <c r="H977" s="135">
        <v>900000</v>
      </c>
      <c r="I977" s="134" t="s">
        <v>1815</v>
      </c>
      <c r="J977" s="138">
        <f t="shared" si="100"/>
        <v>1.8365</v>
      </c>
      <c r="K977" s="140">
        <f t="shared" si="101"/>
        <v>490062.61911244213</v>
      </c>
      <c r="L977" s="134" t="s">
        <v>2432</v>
      </c>
      <c r="M977" s="134" t="s">
        <v>27</v>
      </c>
      <c r="N977" s="137">
        <f t="shared" si="102"/>
        <v>490062.61911244213</v>
      </c>
      <c r="P977">
        <v>936</v>
      </c>
      <c r="Q977">
        <v>112.31360360792777</v>
      </c>
      <c r="R977">
        <v>55.686396392072226</v>
      </c>
      <c r="S977" s="70">
        <f t="shared" si="103"/>
        <v>0.49581167911294355</v>
      </c>
      <c r="T977">
        <f t="shared" si="104"/>
        <v>168</v>
      </c>
      <c r="U977" s="134" t="s">
        <v>1436</v>
      </c>
      <c r="Z977">
        <v>935</v>
      </c>
      <c r="AA977">
        <v>11.629443167995136</v>
      </c>
      <c r="AB977">
        <v>5.3705568320048638</v>
      </c>
      <c r="AJ977">
        <v>937</v>
      </c>
      <c r="AK977">
        <v>55.454356518720886</v>
      </c>
      <c r="AL977">
        <v>-8.4543565187208856</v>
      </c>
      <c r="AT977">
        <v>937</v>
      </c>
      <c r="AU977">
        <v>63.562962075148526</v>
      </c>
      <c r="AV977">
        <v>-16.562962075148526</v>
      </c>
      <c r="BD977" s="152">
        <v>12.57695930814794</v>
      </c>
      <c r="BE977" s="152">
        <v>22.888011051159999</v>
      </c>
    </row>
    <row r="978" spans="1:57" ht="14.25" customHeight="1">
      <c r="A978" s="134" t="s">
        <v>398</v>
      </c>
      <c r="B978" s="135">
        <v>7168</v>
      </c>
      <c r="C978" s="135">
        <v>1171800</v>
      </c>
      <c r="D978" s="145">
        <f t="shared" si="98"/>
        <v>2241176.4705882352</v>
      </c>
      <c r="E978" s="141">
        <f t="shared" si="99"/>
        <v>163.4765625</v>
      </c>
      <c r="F978" s="135">
        <v>12</v>
      </c>
      <c r="G978" s="135">
        <v>0.34</v>
      </c>
      <c r="H978" s="135">
        <v>762000</v>
      </c>
      <c r="I978" s="134" t="s">
        <v>1815</v>
      </c>
      <c r="J978" s="138">
        <f t="shared" si="100"/>
        <v>0.34</v>
      </c>
      <c r="K978" s="140">
        <f t="shared" si="101"/>
        <v>2241176.4705882352</v>
      </c>
      <c r="L978" s="134" t="s">
        <v>2433</v>
      </c>
      <c r="M978" s="134" t="s">
        <v>31</v>
      </c>
      <c r="N978" s="137">
        <f t="shared" si="102"/>
        <v>2241176.4705882352</v>
      </c>
      <c r="P978">
        <v>937</v>
      </c>
      <c r="Q978">
        <v>60.797664194015738</v>
      </c>
      <c r="R978">
        <v>-13.797664194015738</v>
      </c>
      <c r="S978" s="70">
        <f t="shared" si="103"/>
        <v>-0.22694398505154792</v>
      </c>
      <c r="T978">
        <f t="shared" si="104"/>
        <v>47</v>
      </c>
      <c r="U978" s="134" t="s">
        <v>1294</v>
      </c>
      <c r="Z978">
        <v>936</v>
      </c>
      <c r="AA978">
        <v>112.47361386731009</v>
      </c>
      <c r="AB978">
        <v>55.526386132689908</v>
      </c>
      <c r="AJ978">
        <v>938</v>
      </c>
      <c r="AK978">
        <v>22.479105947466614</v>
      </c>
      <c r="AL978">
        <v>-0.47910594746661417</v>
      </c>
      <c r="AT978">
        <v>938</v>
      </c>
      <c r="AU978">
        <v>19.592350040179468</v>
      </c>
      <c r="AV978">
        <v>2.4076499598205316</v>
      </c>
      <c r="BD978" s="152">
        <v>56.693884348226568</v>
      </c>
      <c r="BE978" s="152">
        <v>55.90601293572</v>
      </c>
    </row>
    <row r="979" spans="1:57" ht="14.25" customHeight="1">
      <c r="A979" s="134" t="s">
        <v>398</v>
      </c>
      <c r="B979" s="135">
        <v>10557</v>
      </c>
      <c r="C979" s="135">
        <v>1002700</v>
      </c>
      <c r="D979" s="145">
        <f t="shared" ref="D979:D1042" si="105">K979</f>
        <v>3717391.3043478257</v>
      </c>
      <c r="E979" s="141">
        <f t="shared" ref="E979:E1042" si="106">C979/B979</f>
        <v>94.979634365823628</v>
      </c>
      <c r="F979" s="135">
        <v>15</v>
      </c>
      <c r="G979" s="135">
        <v>0.23</v>
      </c>
      <c r="H979" s="135">
        <v>855000</v>
      </c>
      <c r="I979" s="134" t="s">
        <v>1815</v>
      </c>
      <c r="J979" s="138">
        <f t="shared" ref="J979:J1042" si="107">IF(I979="Acres",1,1/43560)*G979</f>
        <v>0.23</v>
      </c>
      <c r="K979" s="140">
        <f t="shared" ref="K979:K1042" si="108">H979/J979</f>
        <v>3717391.3043478257</v>
      </c>
      <c r="L979" s="134" t="s">
        <v>1689</v>
      </c>
      <c r="M979" s="134" t="s">
        <v>13</v>
      </c>
      <c r="N979" s="137">
        <f t="shared" si="102"/>
        <v>3717391.3043478257</v>
      </c>
      <c r="P979">
        <v>938</v>
      </c>
      <c r="Q979">
        <v>17.871535470351724</v>
      </c>
      <c r="R979">
        <v>4.1284645296482765</v>
      </c>
      <c r="S979" s="70">
        <f t="shared" si="103"/>
        <v>0.2310078245093859</v>
      </c>
      <c r="T979">
        <f t="shared" si="104"/>
        <v>22</v>
      </c>
      <c r="U979" s="134" t="s">
        <v>2416</v>
      </c>
      <c r="Z979">
        <v>937</v>
      </c>
      <c r="AA979">
        <v>62.978355128149019</v>
      </c>
      <c r="AB979">
        <v>-15.978355128149019</v>
      </c>
      <c r="AJ979">
        <v>939</v>
      </c>
      <c r="AK979">
        <v>40.43528008450312</v>
      </c>
      <c r="AL979">
        <v>-20.43528008450312</v>
      </c>
      <c r="AT979">
        <v>939</v>
      </c>
      <c r="AU979">
        <v>26.267751068045811</v>
      </c>
      <c r="AV979">
        <v>-6.2677510680458113</v>
      </c>
      <c r="BD979" s="152">
        <v>28.990887420414833</v>
      </c>
      <c r="BE979" s="152">
        <v>33.436130401679996</v>
      </c>
    </row>
    <row r="980" spans="1:57" ht="14.25" customHeight="1">
      <c r="A980" s="134" t="s">
        <v>398</v>
      </c>
      <c r="B980" s="135">
        <v>7547</v>
      </c>
      <c r="C980" s="135">
        <v>434400</v>
      </c>
      <c r="D980" s="145">
        <f t="shared" si="105"/>
        <v>85714.28571428571</v>
      </c>
      <c r="E980" s="141">
        <f t="shared" si="106"/>
        <v>57.559295084139393</v>
      </c>
      <c r="F980" s="135">
        <v>9</v>
      </c>
      <c r="G980" s="135">
        <v>2.1</v>
      </c>
      <c r="H980" s="135">
        <v>180000</v>
      </c>
      <c r="I980" s="134" t="s">
        <v>1815</v>
      </c>
      <c r="J980" s="138">
        <f t="shared" si="107"/>
        <v>2.1</v>
      </c>
      <c r="K980" s="140">
        <f t="shared" si="108"/>
        <v>85714.28571428571</v>
      </c>
      <c r="L980" s="134" t="s">
        <v>2434</v>
      </c>
      <c r="M980" s="134" t="s">
        <v>205</v>
      </c>
      <c r="N980" s="137">
        <f t="shared" ref="N980:N1043" si="109">H980/(G980*IF(I980="Acres",1,1/43560))</f>
        <v>85714.28571428571</v>
      </c>
      <c r="P980">
        <v>939</v>
      </c>
      <c r="Q980">
        <v>31.917209715954737</v>
      </c>
      <c r="R980">
        <v>-11.917209715954737</v>
      </c>
      <c r="S980" s="70">
        <f t="shared" si="103"/>
        <v>-0.37337880792247252</v>
      </c>
      <c r="T980">
        <f t="shared" si="104"/>
        <v>20</v>
      </c>
      <c r="U980" s="134" t="s">
        <v>2417</v>
      </c>
      <c r="Z980">
        <v>938</v>
      </c>
      <c r="AA980">
        <v>20.923012034524376</v>
      </c>
      <c r="AB980">
        <v>1.0769879654756238</v>
      </c>
      <c r="AJ980">
        <v>940</v>
      </c>
      <c r="AK980">
        <v>25.792971732659034</v>
      </c>
      <c r="AL980">
        <v>-10.792971732659034</v>
      </c>
      <c r="AT980">
        <v>940</v>
      </c>
      <c r="AU980">
        <v>19.320571720348745</v>
      </c>
      <c r="AV980">
        <v>-4.3205717203487453</v>
      </c>
      <c r="BD980" s="152">
        <v>8.984422670886671</v>
      </c>
      <c r="BE980" s="152">
        <v>18.4853192546</v>
      </c>
    </row>
    <row r="981" spans="1:57" ht="14.25" customHeight="1">
      <c r="A981" s="134" t="s">
        <v>398</v>
      </c>
      <c r="B981" s="135">
        <v>11452</v>
      </c>
      <c r="C981" s="135">
        <v>1583500</v>
      </c>
      <c r="D981" s="145">
        <f t="shared" si="105"/>
        <v>9614984.391259104</v>
      </c>
      <c r="E981" s="141">
        <f t="shared" si="106"/>
        <v>138.27279077890324</v>
      </c>
      <c r="F981" s="135">
        <v>14</v>
      </c>
      <c r="G981" s="135">
        <v>9.6100000000000005E-2</v>
      </c>
      <c r="H981" s="135">
        <v>924000</v>
      </c>
      <c r="I981" s="134" t="s">
        <v>1815</v>
      </c>
      <c r="J981" s="138">
        <f t="shared" si="107"/>
        <v>9.6100000000000005E-2</v>
      </c>
      <c r="K981" s="140">
        <f t="shared" si="108"/>
        <v>9614984.391259104</v>
      </c>
      <c r="L981" s="134" t="s">
        <v>2435</v>
      </c>
      <c r="M981" s="134" t="s">
        <v>41</v>
      </c>
      <c r="N981" s="137">
        <f t="shared" si="109"/>
        <v>9614984.391259104</v>
      </c>
      <c r="P981">
        <v>940</v>
      </c>
      <c r="Q981">
        <v>19.651309957086649</v>
      </c>
      <c r="R981">
        <v>-4.6513099570866494</v>
      </c>
      <c r="S981" s="70">
        <f t="shared" si="103"/>
        <v>-0.23669210689994208</v>
      </c>
      <c r="T981">
        <f t="shared" si="104"/>
        <v>15</v>
      </c>
      <c r="U981" s="134" t="s">
        <v>2418</v>
      </c>
      <c r="Z981">
        <v>939</v>
      </c>
      <c r="AA981">
        <v>17.5876465038215</v>
      </c>
      <c r="AB981">
        <v>2.4123534961785005</v>
      </c>
      <c r="AJ981">
        <v>941</v>
      </c>
      <c r="AK981">
        <v>20.913613398457727</v>
      </c>
      <c r="AL981">
        <v>-8.913613398457727</v>
      </c>
      <c r="AT981">
        <v>941</v>
      </c>
      <c r="AU981">
        <v>27.059274633957639</v>
      </c>
      <c r="AV981">
        <v>-15.059274633957639</v>
      </c>
      <c r="BD981" s="152">
        <v>13.499228576375675</v>
      </c>
      <c r="BE981" s="152">
        <v>22.892567029159999</v>
      </c>
    </row>
    <row r="982" spans="1:57" ht="14.25" customHeight="1">
      <c r="A982" s="134" t="s">
        <v>398</v>
      </c>
      <c r="B982" s="135">
        <v>9100</v>
      </c>
      <c r="C982" s="135">
        <v>584300</v>
      </c>
      <c r="D982" s="145">
        <f t="shared" si="105"/>
        <v>578571.42857142852</v>
      </c>
      <c r="E982" s="141">
        <f t="shared" si="106"/>
        <v>64.208791208791212</v>
      </c>
      <c r="F982" s="135">
        <v>9</v>
      </c>
      <c r="G982" s="135">
        <v>0.28000000000000003</v>
      </c>
      <c r="H982" s="135">
        <v>162000</v>
      </c>
      <c r="I982" s="134" t="s">
        <v>1815</v>
      </c>
      <c r="J982" s="138">
        <f t="shared" si="107"/>
        <v>0.28000000000000003</v>
      </c>
      <c r="K982" s="140">
        <f t="shared" si="108"/>
        <v>578571.42857142852</v>
      </c>
      <c r="L982" s="134" t="s">
        <v>2436</v>
      </c>
      <c r="M982" s="134" t="s">
        <v>11</v>
      </c>
      <c r="N982" s="137">
        <f t="shared" si="109"/>
        <v>578571.42857142852</v>
      </c>
      <c r="P982">
        <v>941</v>
      </c>
      <c r="Q982">
        <v>20.995398127256323</v>
      </c>
      <c r="R982">
        <v>-8.9953981272563226</v>
      </c>
      <c r="S982" s="70">
        <f t="shared" si="103"/>
        <v>-0.42844618009784036</v>
      </c>
      <c r="T982">
        <f t="shared" si="104"/>
        <v>12</v>
      </c>
      <c r="U982" s="134" t="s">
        <v>1180</v>
      </c>
      <c r="Z982">
        <v>940</v>
      </c>
      <c r="AA982">
        <v>18.328661969532515</v>
      </c>
      <c r="AB982">
        <v>-3.328661969532515</v>
      </c>
      <c r="AJ982">
        <v>942</v>
      </c>
      <c r="AK982">
        <v>36.396241574472342</v>
      </c>
      <c r="AL982">
        <v>4.6037584255276585</v>
      </c>
      <c r="AT982">
        <v>942</v>
      </c>
      <c r="AU982">
        <v>40.451130816552975</v>
      </c>
      <c r="AV982">
        <v>0.54886918344702451</v>
      </c>
      <c r="BD982" s="152">
        <v>8.7749093850086552</v>
      </c>
      <c r="BE982" s="152">
        <v>21.182838662119998</v>
      </c>
    </row>
    <row r="983" spans="1:57" ht="14.25" customHeight="1">
      <c r="A983" s="134" t="s">
        <v>398</v>
      </c>
      <c r="B983" s="135">
        <v>23943</v>
      </c>
      <c r="C983" s="135">
        <v>2283900</v>
      </c>
      <c r="D983" s="145">
        <f t="shared" si="105"/>
        <v>7200000</v>
      </c>
      <c r="E983" s="141">
        <f t="shared" si="106"/>
        <v>95.389048991354471</v>
      </c>
      <c r="F983" s="135">
        <v>48</v>
      </c>
      <c r="G983" s="135">
        <v>0.38</v>
      </c>
      <c r="H983" s="135">
        <v>2736000</v>
      </c>
      <c r="I983" s="134" t="s">
        <v>1815</v>
      </c>
      <c r="J983" s="138">
        <f t="shared" si="107"/>
        <v>0.38</v>
      </c>
      <c r="K983" s="140">
        <f t="shared" si="108"/>
        <v>7200000</v>
      </c>
      <c r="L983" s="134" t="s">
        <v>2437</v>
      </c>
      <c r="M983" s="134" t="s">
        <v>13</v>
      </c>
      <c r="N983" s="137">
        <f t="shared" si="109"/>
        <v>7200000</v>
      </c>
      <c r="P983">
        <v>942</v>
      </c>
      <c r="Q983">
        <v>37.231573629416417</v>
      </c>
      <c r="R983">
        <v>3.7684263705835832</v>
      </c>
      <c r="S983" s="70">
        <f t="shared" si="103"/>
        <v>0.10121587682789145</v>
      </c>
      <c r="T983">
        <f t="shared" si="104"/>
        <v>41</v>
      </c>
      <c r="U983" s="134" t="s">
        <v>2419</v>
      </c>
      <c r="Z983">
        <v>941</v>
      </c>
      <c r="AA983">
        <v>14.539396962947892</v>
      </c>
      <c r="AB983">
        <v>-2.5393969629478921</v>
      </c>
      <c r="AJ983">
        <v>943</v>
      </c>
      <c r="AK983">
        <v>207.84900247532272</v>
      </c>
      <c r="AL983">
        <v>-26.84900247532272</v>
      </c>
      <c r="AT983">
        <v>943</v>
      </c>
      <c r="AU983">
        <v>213.13135706114281</v>
      </c>
      <c r="AV983">
        <v>-32.131357061142808</v>
      </c>
      <c r="BD983" s="152">
        <v>23.779757947154778</v>
      </c>
      <c r="BE983" s="152">
        <v>29.030606881479997</v>
      </c>
    </row>
    <row r="984" spans="1:57" ht="14.25" customHeight="1">
      <c r="A984" s="134" t="s">
        <v>398</v>
      </c>
      <c r="B984" s="135">
        <v>6450</v>
      </c>
      <c r="C984" s="135">
        <v>377700</v>
      </c>
      <c r="D984" s="145">
        <f t="shared" si="105"/>
        <v>477777.77777777775</v>
      </c>
      <c r="E984" s="141">
        <f t="shared" si="106"/>
        <v>58.558139534883722</v>
      </c>
      <c r="F984" s="135">
        <v>10</v>
      </c>
      <c r="G984" s="135">
        <v>0.9</v>
      </c>
      <c r="H984" s="135">
        <v>430000</v>
      </c>
      <c r="I984" s="134" t="s">
        <v>1815</v>
      </c>
      <c r="J984" s="138">
        <f t="shared" si="107"/>
        <v>0.9</v>
      </c>
      <c r="K984" s="140">
        <f t="shared" si="108"/>
        <v>477777.77777777775</v>
      </c>
      <c r="L984" s="134" t="s">
        <v>2438</v>
      </c>
      <c r="M984" s="134" t="s">
        <v>15</v>
      </c>
      <c r="N984" s="137">
        <f t="shared" si="109"/>
        <v>477777.77777777775</v>
      </c>
      <c r="P984">
        <v>943</v>
      </c>
      <c r="Q984">
        <v>230.20053957074612</v>
      </c>
      <c r="R984">
        <v>-49.200539570746116</v>
      </c>
      <c r="S984" s="70">
        <f t="shared" si="103"/>
        <v>-0.21372903670204307</v>
      </c>
      <c r="T984">
        <f t="shared" si="104"/>
        <v>181</v>
      </c>
      <c r="U984" s="134" t="s">
        <v>2420</v>
      </c>
      <c r="Z984">
        <v>942</v>
      </c>
      <c r="AA984">
        <v>39.162056933803228</v>
      </c>
      <c r="AB984">
        <v>1.8379430661967717</v>
      </c>
      <c r="AJ984">
        <v>944</v>
      </c>
      <c r="AK984">
        <v>62.945267999173097</v>
      </c>
      <c r="AL984">
        <v>-9.9452679991730975</v>
      </c>
      <c r="AT984">
        <v>944</v>
      </c>
      <c r="AU984">
        <v>63.310068653674627</v>
      </c>
      <c r="AV984">
        <v>-10.310068653674627</v>
      </c>
      <c r="BD984" s="152">
        <v>6.3264796127871392</v>
      </c>
      <c r="BE984" s="152">
        <v>18.575524744639999</v>
      </c>
    </row>
    <row r="985" spans="1:57" ht="14.25" customHeight="1">
      <c r="A985" s="134" t="s">
        <v>398</v>
      </c>
      <c r="B985" s="135">
        <v>8925</v>
      </c>
      <c r="C985" s="135">
        <v>867800</v>
      </c>
      <c r="D985" s="145">
        <f t="shared" si="105"/>
        <v>5294117.6470588231</v>
      </c>
      <c r="E985" s="141">
        <f t="shared" si="106"/>
        <v>97.232492997198875</v>
      </c>
      <c r="F985" s="135">
        <v>15</v>
      </c>
      <c r="G985" s="135">
        <v>0.17</v>
      </c>
      <c r="H985" s="135">
        <v>900000</v>
      </c>
      <c r="I985" s="134" t="s">
        <v>1815</v>
      </c>
      <c r="J985" s="138">
        <f t="shared" si="107"/>
        <v>0.17</v>
      </c>
      <c r="K985" s="140">
        <f t="shared" si="108"/>
        <v>5294117.6470588231</v>
      </c>
      <c r="L985" s="134" t="s">
        <v>2439</v>
      </c>
      <c r="M985" s="134" t="s">
        <v>13</v>
      </c>
      <c r="N985" s="137">
        <f t="shared" si="109"/>
        <v>5294117.6470588231</v>
      </c>
      <c r="P985">
        <v>944</v>
      </c>
      <c r="Q985">
        <v>65.016076074806548</v>
      </c>
      <c r="R985">
        <v>-12.016076074806548</v>
      </c>
      <c r="S985" s="70">
        <f t="shared" si="103"/>
        <v>-0.18481699912158689</v>
      </c>
      <c r="T985">
        <f t="shared" si="104"/>
        <v>53</v>
      </c>
      <c r="U985" s="134" t="s">
        <v>2421</v>
      </c>
      <c r="Z985">
        <v>943</v>
      </c>
      <c r="AA985">
        <v>235.46837395054371</v>
      </c>
      <c r="AB985">
        <v>-54.468373950543707</v>
      </c>
      <c r="AJ985">
        <v>945</v>
      </c>
      <c r="AK985">
        <v>25.701531389071711</v>
      </c>
      <c r="AL985">
        <v>-7.701531389071711</v>
      </c>
      <c r="AT985">
        <v>945</v>
      </c>
      <c r="AU985">
        <v>20.503751656530223</v>
      </c>
      <c r="AV985">
        <v>-2.5037516565302234</v>
      </c>
      <c r="BD985" s="152">
        <v>190.57595510201207</v>
      </c>
      <c r="BE985" s="152">
        <v>213.41850402663999</v>
      </c>
    </row>
    <row r="986" spans="1:57" ht="14.25" customHeight="1">
      <c r="A986" s="134" t="s">
        <v>398</v>
      </c>
      <c r="B986" s="135">
        <v>7399</v>
      </c>
      <c r="C986" s="135">
        <v>1813000</v>
      </c>
      <c r="D986" s="145">
        <f t="shared" si="105"/>
        <v>13363636.363636363</v>
      </c>
      <c r="E986" s="141">
        <f t="shared" si="106"/>
        <v>245.03311258278146</v>
      </c>
      <c r="F986" s="135">
        <v>11</v>
      </c>
      <c r="G986" s="135">
        <v>0.11</v>
      </c>
      <c r="H986" s="135">
        <v>1470000</v>
      </c>
      <c r="I986" s="134" t="s">
        <v>1815</v>
      </c>
      <c r="J986" s="138">
        <f t="shared" si="107"/>
        <v>0.11</v>
      </c>
      <c r="K986" s="140">
        <f t="shared" si="108"/>
        <v>13363636.363636363</v>
      </c>
      <c r="L986" s="134" t="s">
        <v>2440</v>
      </c>
      <c r="M986" s="134" t="s">
        <v>24</v>
      </c>
      <c r="N986" s="137">
        <f t="shared" si="109"/>
        <v>13363636.363636363</v>
      </c>
      <c r="P986">
        <v>945</v>
      </c>
      <c r="Q986">
        <v>20.237361159434272</v>
      </c>
      <c r="R986">
        <v>-2.2373611594342719</v>
      </c>
      <c r="S986" s="70">
        <f t="shared" si="103"/>
        <v>-0.11055597327180459</v>
      </c>
      <c r="T986">
        <f t="shared" si="104"/>
        <v>18</v>
      </c>
      <c r="U986" s="134" t="s">
        <v>2422</v>
      </c>
      <c r="Z986">
        <v>944</v>
      </c>
      <c r="AA986">
        <v>48.115152358062986</v>
      </c>
      <c r="AB986">
        <v>4.8848476419370144</v>
      </c>
      <c r="AJ986">
        <v>946</v>
      </c>
      <c r="AK986">
        <v>24.87179493800156</v>
      </c>
      <c r="AL986">
        <v>-9.8717949380015604</v>
      </c>
      <c r="AT986">
        <v>946</v>
      </c>
      <c r="AU986">
        <v>14.256134630572657</v>
      </c>
      <c r="AV986">
        <v>0.74386536942734338</v>
      </c>
      <c r="BD986" s="152">
        <v>10.674907320667131</v>
      </c>
      <c r="BE986" s="152">
        <v>21.635287519479999</v>
      </c>
    </row>
    <row r="987" spans="1:57" ht="14.25" customHeight="1">
      <c r="A987" s="134" t="s">
        <v>398</v>
      </c>
      <c r="B987" s="135">
        <v>14720</v>
      </c>
      <c r="C987" s="135">
        <v>1863800</v>
      </c>
      <c r="D987" s="145">
        <f t="shared" si="105"/>
        <v>4050000</v>
      </c>
      <c r="E987" s="141">
        <f t="shared" si="106"/>
        <v>126.61684782608695</v>
      </c>
      <c r="F987" s="135">
        <v>16</v>
      </c>
      <c r="G987" s="135">
        <v>0.32</v>
      </c>
      <c r="H987" s="135">
        <v>1296000</v>
      </c>
      <c r="I987" s="134" t="s">
        <v>1815</v>
      </c>
      <c r="J987" s="138">
        <f t="shared" si="107"/>
        <v>0.32</v>
      </c>
      <c r="K987" s="140">
        <f t="shared" si="108"/>
        <v>4050000</v>
      </c>
      <c r="L987" s="134" t="s">
        <v>2441</v>
      </c>
      <c r="M987" s="134" t="s">
        <v>44</v>
      </c>
      <c r="N987" s="137">
        <f t="shared" si="109"/>
        <v>4050000</v>
      </c>
      <c r="P987">
        <v>946</v>
      </c>
      <c r="Q987">
        <v>16.379699812043835</v>
      </c>
      <c r="R987">
        <v>-1.3796998120438353</v>
      </c>
      <c r="S987" s="70">
        <f t="shared" si="103"/>
        <v>-8.4232301438720833E-2</v>
      </c>
      <c r="T987">
        <f t="shared" si="104"/>
        <v>15</v>
      </c>
      <c r="U987" s="134" t="s">
        <v>2423</v>
      </c>
      <c r="Z987">
        <v>945</v>
      </c>
      <c r="AA987">
        <v>22.845501403977398</v>
      </c>
      <c r="AB987">
        <v>-4.8455014039773978</v>
      </c>
      <c r="AJ987">
        <v>947</v>
      </c>
      <c r="AK987">
        <v>28.973910351710629</v>
      </c>
      <c r="AL987">
        <v>19.026089648289371</v>
      </c>
      <c r="AT987">
        <v>947</v>
      </c>
      <c r="AU987">
        <v>38.03714815702935</v>
      </c>
      <c r="AV987">
        <v>9.9628518429706503</v>
      </c>
      <c r="BD987" s="152">
        <v>16.588522517165238</v>
      </c>
      <c r="BE987" s="152">
        <v>22.957165963599998</v>
      </c>
    </row>
    <row r="988" spans="1:57" ht="14.25" customHeight="1">
      <c r="A988" s="134" t="s">
        <v>398</v>
      </c>
      <c r="B988" s="135">
        <v>8163</v>
      </c>
      <c r="C988" s="135">
        <v>835000</v>
      </c>
      <c r="D988" s="145">
        <f t="shared" si="105"/>
        <v>3621428.5714285714</v>
      </c>
      <c r="E988" s="141">
        <f t="shared" si="106"/>
        <v>102.29082445179468</v>
      </c>
      <c r="F988" s="135">
        <v>9</v>
      </c>
      <c r="G988" s="135">
        <v>0.21</v>
      </c>
      <c r="H988" s="135">
        <v>760500</v>
      </c>
      <c r="I988" s="134" t="s">
        <v>1815</v>
      </c>
      <c r="J988" s="138">
        <f t="shared" si="107"/>
        <v>0.21</v>
      </c>
      <c r="K988" s="140">
        <f t="shared" si="108"/>
        <v>3621428.5714285714</v>
      </c>
      <c r="L988" s="134" t="s">
        <v>1065</v>
      </c>
      <c r="M988" s="134" t="s">
        <v>28</v>
      </c>
      <c r="N988" s="137">
        <f t="shared" si="109"/>
        <v>3621428.5714285714</v>
      </c>
      <c r="P988">
        <v>947</v>
      </c>
      <c r="Q988">
        <v>31.61225404847513</v>
      </c>
      <c r="R988">
        <v>16.38774595152487</v>
      </c>
      <c r="S988" s="70">
        <f t="shared" si="103"/>
        <v>0.51839852755818783</v>
      </c>
      <c r="T988">
        <f t="shared" si="104"/>
        <v>48</v>
      </c>
      <c r="U988" s="134" t="s">
        <v>1390</v>
      </c>
      <c r="Z988">
        <v>946</v>
      </c>
      <c r="AA988">
        <v>15.403038006866527</v>
      </c>
      <c r="AB988">
        <v>-0.40303800686652735</v>
      </c>
      <c r="AJ988">
        <v>948</v>
      </c>
      <c r="AK988">
        <v>383.90637734468839</v>
      </c>
      <c r="AL988">
        <v>-382.90637734468839</v>
      </c>
      <c r="AT988">
        <v>948</v>
      </c>
      <c r="AU988">
        <v>397.60971828351995</v>
      </c>
      <c r="AV988">
        <v>-396.60971828351995</v>
      </c>
      <c r="BD988" s="152">
        <v>3.9663740689259628</v>
      </c>
      <c r="BE988" s="152">
        <v>14.87520648452</v>
      </c>
    </row>
    <row r="989" spans="1:57" ht="14.25" customHeight="1">
      <c r="A989" s="134" t="s">
        <v>398</v>
      </c>
      <c r="B989" s="135">
        <v>57302</v>
      </c>
      <c r="C989" s="135">
        <v>6293500</v>
      </c>
      <c r="D989" s="145">
        <f t="shared" si="105"/>
        <v>1824884.7926267281</v>
      </c>
      <c r="E989" s="141">
        <f t="shared" si="106"/>
        <v>109.83037241283027</v>
      </c>
      <c r="F989" s="135">
        <v>22</v>
      </c>
      <c r="G989" s="135">
        <v>2.17</v>
      </c>
      <c r="H989" s="135">
        <v>3960000</v>
      </c>
      <c r="I989" s="134" t="s">
        <v>1815</v>
      </c>
      <c r="J989" s="138">
        <f t="shared" si="107"/>
        <v>2.17</v>
      </c>
      <c r="K989" s="140">
        <f t="shared" si="108"/>
        <v>1824884.7926267281</v>
      </c>
      <c r="L989" s="134" t="s">
        <v>2442</v>
      </c>
      <c r="M989" s="134" t="s">
        <v>77</v>
      </c>
      <c r="N989" s="137">
        <f t="shared" si="109"/>
        <v>1824884.7926267281</v>
      </c>
      <c r="P989">
        <v>948</v>
      </c>
      <c r="Q989">
        <v>432.22045557796298</v>
      </c>
      <c r="R989">
        <v>-431.22045557796298</v>
      </c>
      <c r="S989" s="70">
        <f t="shared" si="103"/>
        <v>-0.99768636586470016</v>
      </c>
      <c r="T989">
        <f t="shared" si="104"/>
        <v>1</v>
      </c>
      <c r="U989" s="134" t="s">
        <v>2424</v>
      </c>
      <c r="Z989">
        <v>947</v>
      </c>
      <c r="AA989">
        <v>35.118085020590868</v>
      </c>
      <c r="AB989">
        <v>12.881914979409132</v>
      </c>
      <c r="AJ989">
        <v>949</v>
      </c>
      <c r="AK989">
        <v>35.372194393279131</v>
      </c>
      <c r="AL989">
        <v>12.627805606720869</v>
      </c>
      <c r="AT989">
        <v>949</v>
      </c>
      <c r="AU989">
        <v>57.309597471430195</v>
      </c>
      <c r="AV989">
        <v>-9.3095974714301946</v>
      </c>
      <c r="BD989" s="152">
        <v>18.738087749237234</v>
      </c>
      <c r="BE989" s="152">
        <v>28.140465670519998</v>
      </c>
    </row>
    <row r="990" spans="1:57" ht="14.25" customHeight="1">
      <c r="A990" s="134" t="s">
        <v>398</v>
      </c>
      <c r="B990" s="135">
        <v>19200</v>
      </c>
      <c r="C990" s="135">
        <v>2445600</v>
      </c>
      <c r="D990" s="145">
        <f t="shared" si="105"/>
        <v>2778947.3684210526</v>
      </c>
      <c r="E990" s="141">
        <f t="shared" si="106"/>
        <v>127.375</v>
      </c>
      <c r="F990" s="135">
        <v>16</v>
      </c>
      <c r="G990" s="135">
        <v>0.38</v>
      </c>
      <c r="H990" s="135">
        <v>1056000</v>
      </c>
      <c r="I990" s="134" t="s">
        <v>1815</v>
      </c>
      <c r="J990" s="138">
        <f t="shared" si="107"/>
        <v>0.38</v>
      </c>
      <c r="K990" s="140">
        <f t="shared" si="108"/>
        <v>2778947.3684210526</v>
      </c>
      <c r="L990" s="134" t="s">
        <v>2443</v>
      </c>
      <c r="M990" s="134" t="s">
        <v>44</v>
      </c>
      <c r="N990" s="137">
        <f t="shared" si="109"/>
        <v>2778947.3684210526</v>
      </c>
      <c r="P990">
        <v>949</v>
      </c>
      <c r="Q990">
        <v>45.743996182483244</v>
      </c>
      <c r="R990">
        <v>2.2560038175167563</v>
      </c>
      <c r="S990" s="70">
        <f t="shared" si="103"/>
        <v>4.9318030906548745E-2</v>
      </c>
      <c r="T990">
        <f t="shared" si="104"/>
        <v>48</v>
      </c>
      <c r="U990" s="134" t="s">
        <v>2425</v>
      </c>
      <c r="Z990">
        <v>948</v>
      </c>
      <c r="AA990">
        <v>439.82273798723935</v>
      </c>
      <c r="AB990">
        <v>-438.82273798723935</v>
      </c>
      <c r="AJ990">
        <v>950</v>
      </c>
      <c r="AK990">
        <v>35.558038424921889</v>
      </c>
      <c r="AL990">
        <v>-18.558038424921889</v>
      </c>
      <c r="AT990">
        <v>950</v>
      </c>
      <c r="AU990">
        <v>20.030808115072531</v>
      </c>
      <c r="AV990">
        <v>-3.0308081150725315</v>
      </c>
      <c r="BD990" s="152">
        <v>11.732744009168876</v>
      </c>
      <c r="BE990" s="152">
        <v>20.805731466800001</v>
      </c>
    </row>
    <row r="991" spans="1:57" ht="14.25" customHeight="1">
      <c r="A991" s="134" t="s">
        <v>398</v>
      </c>
      <c r="B991" s="135">
        <v>14753</v>
      </c>
      <c r="C991" s="135">
        <v>797500</v>
      </c>
      <c r="D991" s="145">
        <f t="shared" si="105"/>
        <v>354545.45454545453</v>
      </c>
      <c r="E991" s="141">
        <f t="shared" si="106"/>
        <v>54.056802006371584</v>
      </c>
      <c r="F991" s="135">
        <v>21</v>
      </c>
      <c r="G991" s="135">
        <v>0.66</v>
      </c>
      <c r="H991" s="135">
        <v>234000</v>
      </c>
      <c r="I991" s="134" t="s">
        <v>1815</v>
      </c>
      <c r="J991" s="138">
        <f t="shared" si="107"/>
        <v>0.66</v>
      </c>
      <c r="K991" s="140">
        <f t="shared" si="108"/>
        <v>354545.45454545453</v>
      </c>
      <c r="L991" s="134" t="s">
        <v>1493</v>
      </c>
      <c r="M991" s="134" t="s">
        <v>11</v>
      </c>
      <c r="N991" s="137">
        <f t="shared" si="109"/>
        <v>354545.45454545453</v>
      </c>
      <c r="P991">
        <v>950</v>
      </c>
      <c r="Q991">
        <v>25.71219194804107</v>
      </c>
      <c r="R991">
        <v>-8.7121919480410703</v>
      </c>
      <c r="S991" s="70">
        <f t="shared" si="103"/>
        <v>-0.33883505403376646</v>
      </c>
      <c r="T991">
        <f t="shared" si="104"/>
        <v>17</v>
      </c>
      <c r="U991" s="134" t="s">
        <v>1175</v>
      </c>
      <c r="Z991">
        <v>949</v>
      </c>
      <c r="AA991">
        <v>47.19271366478042</v>
      </c>
      <c r="AB991">
        <v>0.8072863352195796</v>
      </c>
      <c r="AJ991">
        <v>951</v>
      </c>
      <c r="AK991">
        <v>30.574963034336808</v>
      </c>
      <c r="AL991">
        <v>-8.5749630343368075</v>
      </c>
      <c r="AT991">
        <v>951</v>
      </c>
      <c r="AU991">
        <v>24.045901722239375</v>
      </c>
      <c r="AV991">
        <v>-2.0459017222393747</v>
      </c>
      <c r="BD991" s="152">
        <v>72.872623526836279</v>
      </c>
      <c r="BE991" s="152">
        <v>74.236903374639994</v>
      </c>
    </row>
    <row r="992" spans="1:57" ht="14.25" customHeight="1">
      <c r="A992" s="134" t="s">
        <v>398</v>
      </c>
      <c r="B992" s="135">
        <v>127674</v>
      </c>
      <c r="C992" s="135">
        <v>6718000</v>
      </c>
      <c r="D992" s="145">
        <f t="shared" si="105"/>
        <v>124102.56410256411</v>
      </c>
      <c r="E992" s="141">
        <f t="shared" si="106"/>
        <v>52.618387455550859</v>
      </c>
      <c r="F992" s="135">
        <v>98</v>
      </c>
      <c r="G992" s="135">
        <v>14.04</v>
      </c>
      <c r="H992" s="135">
        <v>1742400</v>
      </c>
      <c r="I992" s="134" t="s">
        <v>1815</v>
      </c>
      <c r="J992" s="138">
        <f t="shared" si="107"/>
        <v>14.04</v>
      </c>
      <c r="K992" s="140">
        <f t="shared" si="108"/>
        <v>124102.56410256411</v>
      </c>
      <c r="L992" s="134" t="s">
        <v>2444</v>
      </c>
      <c r="M992" s="134" t="s">
        <v>49</v>
      </c>
      <c r="N992" s="137">
        <f t="shared" si="109"/>
        <v>124102.56410256411</v>
      </c>
      <c r="P992">
        <v>951</v>
      </c>
      <c r="Q992">
        <v>24.984303205691162</v>
      </c>
      <c r="R992">
        <v>-2.9843032056911625</v>
      </c>
      <c r="S992" s="70">
        <f t="shared" si="103"/>
        <v>-0.11944712570616615</v>
      </c>
      <c r="T992">
        <f t="shared" si="104"/>
        <v>22</v>
      </c>
      <c r="U992" s="134" t="s">
        <v>2426</v>
      </c>
      <c r="Z992">
        <v>950</v>
      </c>
      <c r="AA992">
        <v>16.431713562077896</v>
      </c>
      <c r="AB992">
        <v>0.56828643792210443</v>
      </c>
      <c r="AJ992">
        <v>952</v>
      </c>
      <c r="AK992">
        <v>23.392239378567798</v>
      </c>
      <c r="AL992">
        <v>-6.3922393785677976</v>
      </c>
      <c r="AT992">
        <v>952</v>
      </c>
      <c r="AU992">
        <v>18.360726234300067</v>
      </c>
      <c r="AV992">
        <v>-1.360726234300067</v>
      </c>
      <c r="BD992" s="152">
        <v>15.689874844894339</v>
      </c>
      <c r="BE992" s="152">
        <v>41.813639658719993</v>
      </c>
    </row>
    <row r="993" spans="1:57" ht="14.25" customHeight="1">
      <c r="A993" s="134" t="s">
        <v>398</v>
      </c>
      <c r="B993" s="135">
        <v>16016</v>
      </c>
      <c r="C993" s="135">
        <v>1655900</v>
      </c>
      <c r="D993" s="145">
        <f t="shared" si="105"/>
        <v>876712.32876712328</v>
      </c>
      <c r="E993" s="141">
        <f t="shared" si="106"/>
        <v>103.39035964035963</v>
      </c>
      <c r="F993" s="135">
        <v>16</v>
      </c>
      <c r="G993" s="135">
        <v>0.73</v>
      </c>
      <c r="H993" s="135">
        <v>640000</v>
      </c>
      <c r="I993" s="134" t="s">
        <v>1815</v>
      </c>
      <c r="J993" s="138">
        <f t="shared" si="107"/>
        <v>0.73</v>
      </c>
      <c r="K993" s="140">
        <f t="shared" si="108"/>
        <v>876712.32876712328</v>
      </c>
      <c r="L993" s="134" t="s">
        <v>2445</v>
      </c>
      <c r="M993" s="134" t="s">
        <v>102</v>
      </c>
      <c r="N993" s="137">
        <f t="shared" si="109"/>
        <v>876712.32876712328</v>
      </c>
      <c r="P993">
        <v>952</v>
      </c>
      <c r="Q993">
        <v>17.737025270413682</v>
      </c>
      <c r="R993">
        <v>-0.73702527041368171</v>
      </c>
      <c r="S993" s="70">
        <f t="shared" si="103"/>
        <v>-4.1552924415295261E-2</v>
      </c>
      <c r="T993">
        <f t="shared" si="104"/>
        <v>17</v>
      </c>
      <c r="U993" s="134" t="s">
        <v>1298</v>
      </c>
      <c r="Z993">
        <v>951</v>
      </c>
      <c r="AA993">
        <v>24.773601430591221</v>
      </c>
      <c r="AB993">
        <v>-2.7736014305912207</v>
      </c>
      <c r="AJ993">
        <v>953</v>
      </c>
      <c r="AK993">
        <v>21.343298346333341</v>
      </c>
      <c r="AL993">
        <v>-9.3432983463333414</v>
      </c>
      <c r="AT993">
        <v>953</v>
      </c>
      <c r="AU993">
        <v>14.711014356210782</v>
      </c>
      <c r="AV993">
        <v>-2.7110143562107822</v>
      </c>
      <c r="BD993" s="152">
        <v>7.6205322608572361</v>
      </c>
      <c r="BE993" s="152">
        <v>17.322780825399999</v>
      </c>
    </row>
    <row r="994" spans="1:57" ht="14.25" customHeight="1">
      <c r="A994" s="134" t="s">
        <v>398</v>
      </c>
      <c r="B994" s="135">
        <v>49566</v>
      </c>
      <c r="C994" s="135">
        <v>5778800</v>
      </c>
      <c r="D994" s="145">
        <f t="shared" si="105"/>
        <v>4650000</v>
      </c>
      <c r="E994" s="141">
        <f t="shared" si="106"/>
        <v>116.58798369850301</v>
      </c>
      <c r="F994" s="135">
        <v>62</v>
      </c>
      <c r="G994" s="135">
        <v>0.88</v>
      </c>
      <c r="H994" s="135">
        <v>4092000</v>
      </c>
      <c r="I994" s="134" t="s">
        <v>1815</v>
      </c>
      <c r="J994" s="138">
        <f t="shared" si="107"/>
        <v>0.88</v>
      </c>
      <c r="K994" s="140">
        <f t="shared" si="108"/>
        <v>4650000</v>
      </c>
      <c r="L994" s="134" t="s">
        <v>1338</v>
      </c>
      <c r="M994" s="134" t="s">
        <v>44</v>
      </c>
      <c r="N994" s="137">
        <f t="shared" si="109"/>
        <v>4650000</v>
      </c>
      <c r="P994">
        <v>953</v>
      </c>
      <c r="Q994">
        <v>14.574064542494291</v>
      </c>
      <c r="R994">
        <v>-2.5740645424942912</v>
      </c>
      <c r="S994" s="70">
        <f t="shared" si="103"/>
        <v>-0.17661953774041339</v>
      </c>
      <c r="T994">
        <f t="shared" si="104"/>
        <v>12</v>
      </c>
      <c r="U994" s="134" t="s">
        <v>1282</v>
      </c>
      <c r="Z994">
        <v>952</v>
      </c>
      <c r="AA994">
        <v>20.212165441661952</v>
      </c>
      <c r="AB994">
        <v>-3.2121654416619521</v>
      </c>
      <c r="AJ994">
        <v>954</v>
      </c>
      <c r="AK994">
        <v>28.266941028604936</v>
      </c>
      <c r="AL994">
        <v>-4.2669410286049363</v>
      </c>
      <c r="AT994">
        <v>954</v>
      </c>
      <c r="AU994">
        <v>26.953354986652013</v>
      </c>
      <c r="AV994">
        <v>-2.9533549866520126</v>
      </c>
      <c r="BD994" s="152">
        <v>5.9156692483204418</v>
      </c>
      <c r="BE994" s="152">
        <v>36.148773995959999</v>
      </c>
    </row>
    <row r="995" spans="1:57" ht="14.25" customHeight="1">
      <c r="A995" s="134" t="s">
        <v>398</v>
      </c>
      <c r="B995" s="135">
        <v>8437</v>
      </c>
      <c r="C995" s="135">
        <v>696900</v>
      </c>
      <c r="D995" s="145">
        <f t="shared" si="105"/>
        <v>4892105.2631578948</v>
      </c>
      <c r="E995" s="141">
        <f t="shared" si="106"/>
        <v>82.60045039706057</v>
      </c>
      <c r="F995" s="135">
        <v>11</v>
      </c>
      <c r="G995" s="135">
        <v>0.19</v>
      </c>
      <c r="H995" s="135">
        <v>929500</v>
      </c>
      <c r="I995" s="134" t="s">
        <v>1815</v>
      </c>
      <c r="J995" s="138">
        <f t="shared" si="107"/>
        <v>0.19</v>
      </c>
      <c r="K995" s="140">
        <f t="shared" si="108"/>
        <v>4892105.2631578948</v>
      </c>
      <c r="L995" s="134" t="s">
        <v>2446</v>
      </c>
      <c r="M995" s="134" t="s">
        <v>28</v>
      </c>
      <c r="N995" s="137">
        <f t="shared" si="109"/>
        <v>4892105.2631578948</v>
      </c>
      <c r="P995">
        <v>954</v>
      </c>
      <c r="Q995">
        <v>25.213224552588837</v>
      </c>
      <c r="R995">
        <v>-1.2132245525888372</v>
      </c>
      <c r="S995" s="70">
        <f t="shared" si="103"/>
        <v>-4.8118579599302623E-2</v>
      </c>
      <c r="T995">
        <f t="shared" si="104"/>
        <v>24</v>
      </c>
      <c r="U995" s="134" t="s">
        <v>1421</v>
      </c>
      <c r="Z995">
        <v>953</v>
      </c>
      <c r="AA995">
        <v>11.98833574731124</v>
      </c>
      <c r="AB995">
        <v>1.1664252688760257E-2</v>
      </c>
      <c r="AJ995">
        <v>955</v>
      </c>
      <c r="AK995">
        <v>29.666486287399792</v>
      </c>
      <c r="AL995">
        <v>-8.6664862873997919</v>
      </c>
      <c r="AT995">
        <v>955</v>
      </c>
      <c r="AU995">
        <v>23.976930789110128</v>
      </c>
      <c r="AV995">
        <v>-2.9769307891101278</v>
      </c>
      <c r="BD995" s="152">
        <v>17.67306187935732</v>
      </c>
      <c r="BE995" s="152">
        <v>26.01400675388</v>
      </c>
    </row>
    <row r="996" spans="1:57" ht="14.25" customHeight="1">
      <c r="A996" s="134" t="s">
        <v>398</v>
      </c>
      <c r="B996" s="135">
        <v>29319</v>
      </c>
      <c r="C996" s="135">
        <v>2682700</v>
      </c>
      <c r="D996" s="145">
        <f t="shared" si="105"/>
        <v>511538.4615384615</v>
      </c>
      <c r="E996" s="141">
        <f t="shared" si="106"/>
        <v>91.500392237115861</v>
      </c>
      <c r="F996" s="135">
        <v>28</v>
      </c>
      <c r="G996" s="135">
        <v>3.12</v>
      </c>
      <c r="H996" s="135">
        <v>1596000</v>
      </c>
      <c r="I996" s="134" t="s">
        <v>1815</v>
      </c>
      <c r="J996" s="138">
        <f t="shared" si="107"/>
        <v>3.12</v>
      </c>
      <c r="K996" s="140">
        <f t="shared" si="108"/>
        <v>511538.4615384615</v>
      </c>
      <c r="L996" s="134" t="s">
        <v>1411</v>
      </c>
      <c r="M996" s="134" t="s">
        <v>45</v>
      </c>
      <c r="N996" s="137">
        <f t="shared" si="109"/>
        <v>511538.4615384615</v>
      </c>
      <c r="P996">
        <v>955</v>
      </c>
      <c r="Q996">
        <v>24.418874956086441</v>
      </c>
      <c r="R996">
        <v>-3.4188749560864409</v>
      </c>
      <c r="S996" s="70">
        <f t="shared" si="103"/>
        <v>-0.14000951977659729</v>
      </c>
      <c r="T996">
        <f t="shared" si="104"/>
        <v>21</v>
      </c>
      <c r="U996" s="134" t="s">
        <v>2427</v>
      </c>
      <c r="Z996">
        <v>954</v>
      </c>
      <c r="AA996">
        <v>26.733525853959751</v>
      </c>
      <c r="AB996">
        <v>-2.7335258539597511</v>
      </c>
      <c r="AJ996">
        <v>956</v>
      </c>
      <c r="AK996">
        <v>23.113261663641659</v>
      </c>
      <c r="AL996">
        <v>-11.113261663641659</v>
      </c>
      <c r="AT996">
        <v>956</v>
      </c>
      <c r="AU996">
        <v>17.276897285126196</v>
      </c>
      <c r="AV996">
        <v>-5.2768972851261964</v>
      </c>
      <c r="BD996" s="152">
        <v>7.3268028502635474</v>
      </c>
      <c r="BE996" s="152">
        <v>17.515127912879997</v>
      </c>
    </row>
    <row r="997" spans="1:57" ht="14.25" customHeight="1">
      <c r="A997" s="134" t="s">
        <v>398</v>
      </c>
      <c r="B997" s="135">
        <v>19460</v>
      </c>
      <c r="C997" s="135">
        <v>1427900</v>
      </c>
      <c r="D997" s="145">
        <f t="shared" si="105"/>
        <v>1014084.5070422536</v>
      </c>
      <c r="E997" s="141">
        <f t="shared" si="106"/>
        <v>73.376156217882837</v>
      </c>
      <c r="F997" s="135">
        <v>18</v>
      </c>
      <c r="G997" s="135">
        <v>0.71</v>
      </c>
      <c r="H997" s="135">
        <v>720000</v>
      </c>
      <c r="I997" s="134" t="s">
        <v>1815</v>
      </c>
      <c r="J997" s="138">
        <f t="shared" si="107"/>
        <v>0.71</v>
      </c>
      <c r="K997" s="140">
        <f t="shared" si="108"/>
        <v>1014084.5070422536</v>
      </c>
      <c r="L997" s="134" t="s">
        <v>1433</v>
      </c>
      <c r="M997" s="134" t="s">
        <v>32</v>
      </c>
      <c r="N997" s="137">
        <f t="shared" si="109"/>
        <v>1014084.5070422536</v>
      </c>
      <c r="P997">
        <v>956</v>
      </c>
      <c r="Q997">
        <v>16.989296162176281</v>
      </c>
      <c r="R997">
        <v>-4.9892961621762808</v>
      </c>
      <c r="S997" s="70">
        <f t="shared" si="103"/>
        <v>-0.29367291702666781</v>
      </c>
      <c r="T997">
        <f t="shared" si="104"/>
        <v>12</v>
      </c>
      <c r="U997" s="134" t="s">
        <v>2428</v>
      </c>
      <c r="Z997">
        <v>955</v>
      </c>
      <c r="AA997">
        <v>20.994182199849401</v>
      </c>
      <c r="AB997">
        <v>5.8178001505986288E-3</v>
      </c>
      <c r="AJ997">
        <v>957</v>
      </c>
      <c r="AK997">
        <v>25.41112363119716</v>
      </c>
      <c r="AL997">
        <v>-5.4111236311971602</v>
      </c>
      <c r="AT997">
        <v>957</v>
      </c>
      <c r="AU997">
        <v>21.287064397069521</v>
      </c>
      <c r="AV997">
        <v>-1.2870643970695212</v>
      </c>
      <c r="BD997" s="152">
        <v>21.502841502098107</v>
      </c>
      <c r="BE997" s="152">
        <v>30.671760050239996</v>
      </c>
    </row>
    <row r="998" spans="1:57" ht="14.25" customHeight="1">
      <c r="A998" s="134" t="s">
        <v>398</v>
      </c>
      <c r="B998" s="135">
        <v>16287</v>
      </c>
      <c r="C998" s="135">
        <v>44034600</v>
      </c>
      <c r="D998" s="145">
        <f t="shared" si="105"/>
        <v>294738.02395209583</v>
      </c>
      <c r="E998" s="141">
        <f t="shared" si="106"/>
        <v>2703.6655000920978</v>
      </c>
      <c r="F998" s="135">
        <v>354</v>
      </c>
      <c r="G998" s="135">
        <v>13.36</v>
      </c>
      <c r="H998" s="135">
        <v>3937700</v>
      </c>
      <c r="I998" s="134" t="s">
        <v>1815</v>
      </c>
      <c r="J998" s="138">
        <f t="shared" si="107"/>
        <v>13.36</v>
      </c>
      <c r="K998" s="140">
        <f t="shared" si="108"/>
        <v>294738.02395209583</v>
      </c>
      <c r="L998" s="134" t="s">
        <v>1831</v>
      </c>
      <c r="M998" s="134" t="s">
        <v>37</v>
      </c>
      <c r="N998" s="137">
        <f t="shared" si="109"/>
        <v>294738.02395209583</v>
      </c>
      <c r="P998">
        <v>957</v>
      </c>
      <c r="Q998">
        <v>20.491709371857532</v>
      </c>
      <c r="R998">
        <v>-0.49170937185753161</v>
      </c>
      <c r="S998" s="70">
        <f t="shared" si="103"/>
        <v>-2.3995527309831212E-2</v>
      </c>
      <c r="T998">
        <f t="shared" si="104"/>
        <v>20</v>
      </c>
      <c r="U998" s="134" t="s">
        <v>2429</v>
      </c>
      <c r="Z998">
        <v>956</v>
      </c>
      <c r="AA998">
        <v>17.627208864306116</v>
      </c>
      <c r="AB998">
        <v>-5.627208864306116</v>
      </c>
      <c r="AJ998">
        <v>958</v>
      </c>
      <c r="AK998">
        <v>67.270057582914262</v>
      </c>
      <c r="AL998">
        <v>-27.270057582914262</v>
      </c>
      <c r="AT998">
        <v>958</v>
      </c>
      <c r="AU998">
        <v>42.050599599121689</v>
      </c>
      <c r="AV998">
        <v>-2.0505995991216892</v>
      </c>
      <c r="BD998" s="152">
        <v>39.404930159645609</v>
      </c>
      <c r="BE998" s="152">
        <v>43.291102001119995</v>
      </c>
    </row>
    <row r="999" spans="1:57" ht="14.25" customHeight="1">
      <c r="A999" s="134" t="s">
        <v>398</v>
      </c>
      <c r="B999" s="135">
        <v>80670</v>
      </c>
      <c r="C999" s="135">
        <v>20809600</v>
      </c>
      <c r="D999" s="145">
        <f t="shared" si="105"/>
        <v>33480769.230769228</v>
      </c>
      <c r="E999" s="141">
        <f t="shared" si="106"/>
        <v>257.9595884467584</v>
      </c>
      <c r="F999" s="135">
        <v>98</v>
      </c>
      <c r="G999" s="135">
        <v>0.65</v>
      </c>
      <c r="H999" s="135">
        <v>21762500</v>
      </c>
      <c r="I999" s="134" t="s">
        <v>1815</v>
      </c>
      <c r="J999" s="138">
        <f t="shared" si="107"/>
        <v>0.65</v>
      </c>
      <c r="K999" s="140">
        <f t="shared" si="108"/>
        <v>33480769.230769228</v>
      </c>
      <c r="L999" s="134" t="s">
        <v>2447</v>
      </c>
      <c r="M999" s="134" t="s">
        <v>7</v>
      </c>
      <c r="N999" s="137">
        <f t="shared" si="109"/>
        <v>33480769.230769228</v>
      </c>
      <c r="P999">
        <v>958</v>
      </c>
      <c r="Q999">
        <v>56.044986896557155</v>
      </c>
      <c r="R999">
        <v>-16.044986896557155</v>
      </c>
      <c r="S999" s="70">
        <f t="shared" si="103"/>
        <v>-0.28628763757535641</v>
      </c>
      <c r="T999">
        <f t="shared" si="104"/>
        <v>40</v>
      </c>
      <c r="U999" s="134" t="s">
        <v>2430</v>
      </c>
      <c r="Z999">
        <v>957</v>
      </c>
      <c r="AA999">
        <v>19.111409625700968</v>
      </c>
      <c r="AB999">
        <v>0.88859037429903154</v>
      </c>
      <c r="AJ999">
        <v>959</v>
      </c>
      <c r="AK999">
        <v>21.671806247369279</v>
      </c>
      <c r="AL999">
        <v>-7.671806247369279</v>
      </c>
      <c r="AT999">
        <v>959</v>
      </c>
      <c r="AU999">
        <v>14.179773954608134</v>
      </c>
      <c r="AV999">
        <v>-0.17977395460813383</v>
      </c>
      <c r="BD999" s="152">
        <v>27.97926689791559</v>
      </c>
      <c r="BE999" s="152">
        <v>35.498757863720002</v>
      </c>
    </row>
    <row r="1000" spans="1:57" ht="14.25" customHeight="1">
      <c r="A1000" s="134" t="s">
        <v>398</v>
      </c>
      <c r="B1000" s="135">
        <v>18252</v>
      </c>
      <c r="C1000" s="135">
        <v>2750000</v>
      </c>
      <c r="D1000" s="145">
        <f t="shared" si="105"/>
        <v>24519230.769230772</v>
      </c>
      <c r="E1000" s="141">
        <f t="shared" si="106"/>
        <v>150.66841989918913</v>
      </c>
      <c r="F1000" s="135">
        <v>15</v>
      </c>
      <c r="G1000" s="135">
        <v>5.1999999999999998E-2</v>
      </c>
      <c r="H1000" s="135">
        <v>1275000</v>
      </c>
      <c r="I1000" s="134" t="s">
        <v>1815</v>
      </c>
      <c r="J1000" s="138">
        <f t="shared" si="107"/>
        <v>5.1999999999999998E-2</v>
      </c>
      <c r="K1000" s="140">
        <f t="shared" si="108"/>
        <v>24519230.769230772</v>
      </c>
      <c r="L1000" s="134" t="s">
        <v>2448</v>
      </c>
      <c r="M1000" s="134" t="s">
        <v>100</v>
      </c>
      <c r="N1000" s="137">
        <f t="shared" si="109"/>
        <v>24519230.769230772</v>
      </c>
      <c r="P1000">
        <v>959</v>
      </c>
      <c r="Q1000">
        <v>14.478048815506742</v>
      </c>
      <c r="R1000">
        <v>-0.47804881550674239</v>
      </c>
      <c r="S1000" s="70">
        <f t="shared" si="103"/>
        <v>-3.3018870263424399E-2</v>
      </c>
      <c r="T1000">
        <f t="shared" si="104"/>
        <v>14</v>
      </c>
      <c r="U1000" s="134" t="s">
        <v>2431</v>
      </c>
      <c r="Z1000">
        <v>958</v>
      </c>
      <c r="AA1000">
        <v>55.743826155548639</v>
      </c>
      <c r="AB1000">
        <v>-15.743826155548639</v>
      </c>
      <c r="AJ1000">
        <v>960</v>
      </c>
      <c r="AK1000">
        <v>34.843025738259904</v>
      </c>
      <c r="AL1000">
        <v>-2.8430257382599038</v>
      </c>
      <c r="AT1000">
        <v>960</v>
      </c>
      <c r="AU1000">
        <v>20.580933415032</v>
      </c>
      <c r="AV1000">
        <v>11.419066584968</v>
      </c>
      <c r="BD1000" s="152">
        <v>12.940526480700967</v>
      </c>
      <c r="BE1000" s="152">
        <v>20.543017761719998</v>
      </c>
    </row>
    <row r="1001" spans="1:57" ht="14.25" customHeight="1">
      <c r="A1001" s="134" t="s">
        <v>398</v>
      </c>
      <c r="B1001" s="135">
        <v>21741</v>
      </c>
      <c r="C1001" s="135">
        <v>2685600</v>
      </c>
      <c r="D1001" s="145">
        <f t="shared" si="105"/>
        <v>2059302.3255813953</v>
      </c>
      <c r="E1001" s="141">
        <f t="shared" si="106"/>
        <v>123.52697668000552</v>
      </c>
      <c r="F1001" s="135">
        <v>23</v>
      </c>
      <c r="G1001" s="135">
        <v>1.29</v>
      </c>
      <c r="H1001" s="135">
        <v>2656500</v>
      </c>
      <c r="I1001" s="134" t="s">
        <v>1815</v>
      </c>
      <c r="J1001" s="138">
        <f t="shared" si="107"/>
        <v>1.29</v>
      </c>
      <c r="K1001" s="140">
        <f t="shared" si="108"/>
        <v>2059302.3255813953</v>
      </c>
      <c r="L1001" s="134" t="s">
        <v>2449</v>
      </c>
      <c r="M1001" s="134" t="s">
        <v>28</v>
      </c>
      <c r="N1001" s="137">
        <f t="shared" si="109"/>
        <v>2059302.3255813953</v>
      </c>
      <c r="P1001">
        <v>960</v>
      </c>
      <c r="Q1001">
        <v>25.593705560368981</v>
      </c>
      <c r="R1001">
        <v>6.4062944396310186</v>
      </c>
      <c r="S1001" s="70">
        <f t="shared" si="103"/>
        <v>0.25030742127278971</v>
      </c>
      <c r="T1001">
        <f t="shared" si="104"/>
        <v>32</v>
      </c>
      <c r="U1001" s="134" t="s">
        <v>2432</v>
      </c>
      <c r="Z1001">
        <v>959</v>
      </c>
      <c r="AA1001">
        <v>18.810574720633458</v>
      </c>
      <c r="AB1001">
        <v>-4.8105747206334577</v>
      </c>
      <c r="AJ1001">
        <v>961</v>
      </c>
      <c r="AK1001">
        <v>24.8921150143543</v>
      </c>
      <c r="AL1001">
        <v>-12.8921150143543</v>
      </c>
      <c r="AT1001">
        <v>961</v>
      </c>
      <c r="AU1001">
        <v>15.674144172408472</v>
      </c>
      <c r="AV1001">
        <v>-3.6741441724084716</v>
      </c>
      <c r="BD1001" s="152">
        <v>20.651437021740875</v>
      </c>
      <c r="BE1001" s="152">
        <v>32.807771382559999</v>
      </c>
    </row>
    <row r="1002" spans="1:57" ht="14.25" customHeight="1">
      <c r="A1002" s="134" t="s">
        <v>398</v>
      </c>
      <c r="B1002" s="135">
        <v>53622</v>
      </c>
      <c r="C1002" s="135">
        <v>6178600</v>
      </c>
      <c r="D1002" s="145">
        <f t="shared" si="105"/>
        <v>1884320.5574912892</v>
      </c>
      <c r="E1002" s="141">
        <f t="shared" si="106"/>
        <v>115.22509417776286</v>
      </c>
      <c r="F1002" s="135">
        <v>64</v>
      </c>
      <c r="G1002" s="135">
        <v>2.87</v>
      </c>
      <c r="H1002" s="135">
        <v>5408000</v>
      </c>
      <c r="I1002" s="134" t="s">
        <v>1815</v>
      </c>
      <c r="J1002" s="138">
        <f t="shared" si="107"/>
        <v>2.87</v>
      </c>
      <c r="K1002" s="140">
        <f t="shared" si="108"/>
        <v>1884320.5574912892</v>
      </c>
      <c r="L1002" s="134" t="s">
        <v>2450</v>
      </c>
      <c r="M1002" s="134" t="s">
        <v>28</v>
      </c>
      <c r="N1002" s="137">
        <f t="shared" si="109"/>
        <v>1884320.5574912892</v>
      </c>
      <c r="P1002">
        <v>961</v>
      </c>
      <c r="Q1002">
        <v>17.157592450500424</v>
      </c>
      <c r="R1002">
        <v>-5.1575924505004238</v>
      </c>
      <c r="S1002" s="70">
        <f t="shared" ref="S1002:S1065" si="110">R1002/Q1002</f>
        <v>-0.30060117498303185</v>
      </c>
      <c r="T1002">
        <f t="shared" ref="T1002:T1065" si="111">R1002+Q1002</f>
        <v>12</v>
      </c>
      <c r="U1002" s="134" t="s">
        <v>2433</v>
      </c>
      <c r="Z1002">
        <v>960</v>
      </c>
      <c r="AA1002">
        <v>29.797356387394991</v>
      </c>
      <c r="AB1002">
        <v>2.2026436126050086</v>
      </c>
      <c r="AJ1002">
        <v>962</v>
      </c>
      <c r="AK1002">
        <v>24.176255657844287</v>
      </c>
      <c r="AL1002">
        <v>-9.1762556578442869</v>
      </c>
      <c r="AT1002">
        <v>962</v>
      </c>
      <c r="AU1002">
        <v>18.456792891158663</v>
      </c>
      <c r="AV1002">
        <v>-3.4567928911586634</v>
      </c>
      <c r="BD1002" s="152">
        <v>155.06448017159957</v>
      </c>
      <c r="BE1002" s="152">
        <v>145.51636672631162</v>
      </c>
    </row>
    <row r="1003" spans="1:57" ht="14.25" customHeight="1">
      <c r="A1003" s="134" t="s">
        <v>398</v>
      </c>
      <c r="B1003" s="135">
        <v>5769</v>
      </c>
      <c r="C1003" s="135">
        <v>766700</v>
      </c>
      <c r="D1003" s="145">
        <f t="shared" si="105"/>
        <v>1452631.5789473683</v>
      </c>
      <c r="E1003" s="141">
        <f t="shared" si="106"/>
        <v>132.89998266597331</v>
      </c>
      <c r="F1003" s="135">
        <v>12</v>
      </c>
      <c r="G1003" s="135">
        <v>0.38</v>
      </c>
      <c r="H1003" s="135">
        <v>552000</v>
      </c>
      <c r="I1003" s="134" t="s">
        <v>1815</v>
      </c>
      <c r="J1003" s="138">
        <f t="shared" si="107"/>
        <v>0.38</v>
      </c>
      <c r="K1003" s="140">
        <f t="shared" si="108"/>
        <v>1452631.5789473683</v>
      </c>
      <c r="L1003" s="134" t="s">
        <v>1518</v>
      </c>
      <c r="M1003" s="134" t="s">
        <v>154</v>
      </c>
      <c r="N1003" s="137">
        <f t="shared" si="109"/>
        <v>1452631.5789473683</v>
      </c>
      <c r="P1003">
        <v>962</v>
      </c>
      <c r="Q1003">
        <v>18.244733622588118</v>
      </c>
      <c r="R1003">
        <v>-3.244733622588118</v>
      </c>
      <c r="S1003" s="70">
        <f t="shared" si="110"/>
        <v>-0.17784494362641368</v>
      </c>
      <c r="T1003">
        <f t="shared" si="111"/>
        <v>15</v>
      </c>
      <c r="U1003" s="134" t="s">
        <v>1689</v>
      </c>
      <c r="Z1003">
        <v>961</v>
      </c>
      <c r="AA1003">
        <v>19.039852564611852</v>
      </c>
      <c r="AB1003">
        <v>-7.0398525646118522</v>
      </c>
      <c r="AJ1003">
        <v>963</v>
      </c>
      <c r="AK1003">
        <v>21.770443284664861</v>
      </c>
      <c r="AL1003">
        <v>-12.770443284664861</v>
      </c>
      <c r="AT1003">
        <v>963</v>
      </c>
      <c r="AU1003">
        <v>15.985334454027333</v>
      </c>
      <c r="AV1003">
        <v>-6.985334454027333</v>
      </c>
      <c r="BD1003" s="152">
        <v>6.2956688354521368</v>
      </c>
      <c r="BE1003" s="152">
        <v>21.342845132960001</v>
      </c>
    </row>
    <row r="1004" spans="1:57" ht="14.25" customHeight="1">
      <c r="A1004" s="134" t="s">
        <v>398</v>
      </c>
      <c r="B1004" s="135">
        <v>66480</v>
      </c>
      <c r="C1004" s="135">
        <v>3676100</v>
      </c>
      <c r="D1004" s="145">
        <f t="shared" si="105"/>
        <v>461538.46153846156</v>
      </c>
      <c r="E1004" s="141">
        <f t="shared" si="106"/>
        <v>55.296329723225028</v>
      </c>
      <c r="F1004" s="135">
        <v>72</v>
      </c>
      <c r="G1004" s="135">
        <v>1.17</v>
      </c>
      <c r="H1004" s="135">
        <v>540000</v>
      </c>
      <c r="I1004" s="134" t="s">
        <v>1815</v>
      </c>
      <c r="J1004" s="138">
        <f t="shared" si="107"/>
        <v>1.17</v>
      </c>
      <c r="K1004" s="140">
        <f t="shared" si="108"/>
        <v>461538.46153846156</v>
      </c>
      <c r="L1004" s="134" t="s">
        <v>2451</v>
      </c>
      <c r="M1004" s="134" t="s">
        <v>11</v>
      </c>
      <c r="N1004" s="137">
        <f t="shared" si="109"/>
        <v>461538.46153846156</v>
      </c>
      <c r="P1004">
        <v>963</v>
      </c>
      <c r="Q1004">
        <v>15.5108473030027</v>
      </c>
      <c r="R1004">
        <v>-6.5108473030027003</v>
      </c>
      <c r="S1004" s="70">
        <f t="shared" si="110"/>
        <v>-0.41976090511459579</v>
      </c>
      <c r="T1004">
        <f t="shared" si="111"/>
        <v>9</v>
      </c>
      <c r="U1004" s="134" t="s">
        <v>2434</v>
      </c>
      <c r="Z1004">
        <v>962</v>
      </c>
      <c r="AA1004">
        <v>18.296097563383452</v>
      </c>
      <c r="AB1004">
        <v>-3.2960975633834515</v>
      </c>
      <c r="AJ1004">
        <v>964</v>
      </c>
      <c r="AK1004">
        <v>26.634984896525634</v>
      </c>
      <c r="AL1004">
        <v>-12.634984896525634</v>
      </c>
      <c r="AT1004">
        <v>964</v>
      </c>
      <c r="AU1004">
        <v>19.191661762000038</v>
      </c>
      <c r="AV1004">
        <v>-5.191661762000038</v>
      </c>
      <c r="BD1004" s="152">
        <v>8.1720451751537766</v>
      </c>
      <c r="BE1004" s="152">
        <v>19.602527306199999</v>
      </c>
    </row>
    <row r="1005" spans="1:57" ht="14.25" customHeight="1">
      <c r="A1005" s="134" t="s">
        <v>398</v>
      </c>
      <c r="B1005" s="135">
        <v>18880</v>
      </c>
      <c r="C1005" s="135">
        <v>1727800</v>
      </c>
      <c r="D1005" s="145">
        <f t="shared" si="105"/>
        <v>1882352.9411764706</v>
      </c>
      <c r="E1005" s="141">
        <f t="shared" si="106"/>
        <v>91.514830508474574</v>
      </c>
      <c r="F1005" s="135">
        <v>24</v>
      </c>
      <c r="G1005" s="135">
        <v>0.51</v>
      </c>
      <c r="H1005" s="135">
        <v>960000</v>
      </c>
      <c r="I1005" s="134" t="s">
        <v>1815</v>
      </c>
      <c r="J1005" s="138">
        <f t="shared" si="107"/>
        <v>0.51</v>
      </c>
      <c r="K1005" s="140">
        <f t="shared" si="108"/>
        <v>1882352.9411764706</v>
      </c>
      <c r="L1005" s="134" t="s">
        <v>2452</v>
      </c>
      <c r="M1005" s="134" t="s">
        <v>26</v>
      </c>
      <c r="N1005" s="137">
        <f t="shared" si="109"/>
        <v>1882352.9411764706</v>
      </c>
      <c r="P1005">
        <v>964</v>
      </c>
      <c r="Q1005">
        <v>20.071192798755085</v>
      </c>
      <c r="R1005">
        <v>-6.0711927987550851</v>
      </c>
      <c r="S1005" s="70">
        <f t="shared" si="110"/>
        <v>-0.30248290969192676</v>
      </c>
      <c r="T1005">
        <f t="shared" si="111"/>
        <v>14</v>
      </c>
      <c r="U1005" s="134" t="s">
        <v>2435</v>
      </c>
      <c r="Z1005">
        <v>963</v>
      </c>
      <c r="AA1005">
        <v>19.719527859964245</v>
      </c>
      <c r="AB1005">
        <v>-10.719527859964245</v>
      </c>
      <c r="AJ1005">
        <v>965</v>
      </c>
      <c r="AK1005">
        <v>22.40502233576392</v>
      </c>
      <c r="AL1005">
        <v>-13.40502233576392</v>
      </c>
      <c r="AT1005">
        <v>965</v>
      </c>
      <c r="AU1005">
        <v>17.260475634381137</v>
      </c>
      <c r="AV1005">
        <v>-8.2604756343811374</v>
      </c>
      <c r="BD1005" s="152">
        <v>20.283761745543181</v>
      </c>
      <c r="BE1005" s="152">
        <v>43.475646312159995</v>
      </c>
    </row>
    <row r="1006" spans="1:57" ht="14.25" customHeight="1">
      <c r="A1006" s="134" t="s">
        <v>398</v>
      </c>
      <c r="B1006" s="135">
        <v>10416</v>
      </c>
      <c r="C1006" s="135">
        <v>220000</v>
      </c>
      <c r="D1006" s="145">
        <f t="shared" si="105"/>
        <v>8545.4545454545441</v>
      </c>
      <c r="E1006" s="141">
        <f t="shared" si="106"/>
        <v>21.121351766513058</v>
      </c>
      <c r="F1006" s="135">
        <v>11</v>
      </c>
      <c r="G1006" s="135">
        <v>0.55000000000000004</v>
      </c>
      <c r="H1006" s="135">
        <v>4700</v>
      </c>
      <c r="I1006" s="134" t="s">
        <v>1815</v>
      </c>
      <c r="J1006" s="138">
        <f t="shared" si="107"/>
        <v>0.55000000000000004</v>
      </c>
      <c r="K1006" s="140">
        <f t="shared" si="108"/>
        <v>8545.4545454545441</v>
      </c>
      <c r="L1006" s="134" t="s">
        <v>2453</v>
      </c>
      <c r="M1006" s="134" t="s">
        <v>171</v>
      </c>
      <c r="N1006" s="137">
        <f t="shared" si="109"/>
        <v>8545.4545454545441</v>
      </c>
      <c r="P1006">
        <v>965</v>
      </c>
      <c r="Q1006">
        <v>16.56867090338628</v>
      </c>
      <c r="R1006">
        <v>-7.5686709033862805</v>
      </c>
      <c r="S1006" s="70">
        <f t="shared" si="110"/>
        <v>-0.45680615829235927</v>
      </c>
      <c r="T1006">
        <f t="shared" si="111"/>
        <v>9</v>
      </c>
      <c r="U1006" s="134" t="s">
        <v>2436</v>
      </c>
      <c r="Z1006">
        <v>964</v>
      </c>
      <c r="AA1006">
        <v>13.415119369600998</v>
      </c>
      <c r="AB1006">
        <v>0.5848806303990024</v>
      </c>
      <c r="AJ1006">
        <v>966</v>
      </c>
      <c r="AK1006">
        <v>29.600022704329376</v>
      </c>
      <c r="AL1006">
        <v>18.399977295670624</v>
      </c>
      <c r="AT1006">
        <v>966</v>
      </c>
      <c r="AU1006">
        <v>29.447803734826422</v>
      </c>
      <c r="AV1006">
        <v>18.552196265173578</v>
      </c>
      <c r="BD1006" s="152">
        <v>16.268090432881216</v>
      </c>
      <c r="BE1006" s="152">
        <v>21.466108042959998</v>
      </c>
    </row>
    <row r="1007" spans="1:57" ht="14.25" customHeight="1">
      <c r="A1007" s="134" t="s">
        <v>398</v>
      </c>
      <c r="B1007" s="135">
        <v>15717</v>
      </c>
      <c r="C1007" s="135">
        <v>2005100</v>
      </c>
      <c r="D1007" s="145">
        <f t="shared" si="105"/>
        <v>4800000</v>
      </c>
      <c r="E1007" s="141">
        <f t="shared" si="106"/>
        <v>127.5752370045174</v>
      </c>
      <c r="F1007" s="135">
        <v>16</v>
      </c>
      <c r="G1007" s="135">
        <v>0.27</v>
      </c>
      <c r="H1007" s="135">
        <v>1296000</v>
      </c>
      <c r="I1007" s="134" t="s">
        <v>1815</v>
      </c>
      <c r="J1007" s="138">
        <f t="shared" si="107"/>
        <v>0.27</v>
      </c>
      <c r="K1007" s="140">
        <f t="shared" si="108"/>
        <v>4800000</v>
      </c>
      <c r="L1007" s="134" t="s">
        <v>1313</v>
      </c>
      <c r="M1007" s="134" t="s">
        <v>44</v>
      </c>
      <c r="N1007" s="137">
        <f t="shared" si="109"/>
        <v>4800000</v>
      </c>
      <c r="P1007">
        <v>966</v>
      </c>
      <c r="Q1007">
        <v>27.335871311252177</v>
      </c>
      <c r="R1007">
        <v>20.664128688747823</v>
      </c>
      <c r="S1007" s="70">
        <f t="shared" si="110"/>
        <v>0.75593451745004059</v>
      </c>
      <c r="T1007">
        <f t="shared" si="111"/>
        <v>48</v>
      </c>
      <c r="U1007" s="134" t="s">
        <v>2437</v>
      </c>
      <c r="Z1007">
        <v>965</v>
      </c>
      <c r="AA1007">
        <v>20.195555381239952</v>
      </c>
      <c r="AB1007">
        <v>-11.195555381239952</v>
      </c>
      <c r="AJ1007">
        <v>967</v>
      </c>
      <c r="AK1007">
        <v>21.530412382748139</v>
      </c>
      <c r="AL1007">
        <v>-11.530412382748139</v>
      </c>
      <c r="AT1007">
        <v>967</v>
      </c>
      <c r="AU1007">
        <v>15.084606910660867</v>
      </c>
      <c r="AV1007">
        <v>-5.0846069106608667</v>
      </c>
      <c r="BD1007" s="152">
        <v>15.750469373653177</v>
      </c>
      <c r="BE1007" s="152">
        <v>21.002329151119998</v>
      </c>
    </row>
    <row r="1008" spans="1:57" ht="14.25" customHeight="1">
      <c r="A1008" s="134" t="s">
        <v>398</v>
      </c>
      <c r="B1008" s="135">
        <v>15441</v>
      </c>
      <c r="C1008" s="135">
        <v>1643200</v>
      </c>
      <c r="D1008" s="145">
        <f t="shared" si="105"/>
        <v>928571.42857142864</v>
      </c>
      <c r="E1008" s="141">
        <f t="shared" si="106"/>
        <v>106.41797811022602</v>
      </c>
      <c r="F1008" s="135">
        <v>15</v>
      </c>
      <c r="G1008" s="135">
        <v>0.84</v>
      </c>
      <c r="H1008" s="135">
        <v>780000</v>
      </c>
      <c r="I1008" s="134" t="s">
        <v>1815</v>
      </c>
      <c r="J1008" s="138">
        <f t="shared" si="107"/>
        <v>0.84</v>
      </c>
      <c r="K1008" s="140">
        <f t="shared" si="108"/>
        <v>928571.42857142864</v>
      </c>
      <c r="L1008" s="134" t="s">
        <v>1132</v>
      </c>
      <c r="M1008" s="134" t="s">
        <v>46</v>
      </c>
      <c r="N1008" s="137">
        <f t="shared" si="109"/>
        <v>928571.42857142864</v>
      </c>
      <c r="P1008">
        <v>967</v>
      </c>
      <c r="Q1008">
        <v>14.884681397639048</v>
      </c>
      <c r="R1008">
        <v>-4.8846813976390475</v>
      </c>
      <c r="S1008" s="70">
        <f t="shared" si="110"/>
        <v>-0.3281683542392676</v>
      </c>
      <c r="T1008">
        <f t="shared" si="111"/>
        <v>10</v>
      </c>
      <c r="U1008" s="134" t="s">
        <v>2438</v>
      </c>
      <c r="Z1008">
        <v>966</v>
      </c>
      <c r="AA1008">
        <v>23.252804215520442</v>
      </c>
      <c r="AB1008">
        <v>24.747195784479558</v>
      </c>
      <c r="AJ1008">
        <v>968</v>
      </c>
      <c r="AK1008">
        <v>23.605176845347533</v>
      </c>
      <c r="AL1008">
        <v>-8.6051768453475326</v>
      </c>
      <c r="AT1008">
        <v>968</v>
      </c>
      <c r="AU1008">
        <v>17.116786190361875</v>
      </c>
      <c r="AV1008">
        <v>-2.116786190361875</v>
      </c>
      <c r="BD1008" s="152">
        <v>10.84539362192081</v>
      </c>
      <c r="BE1008" s="152">
        <v>20.924302807559997</v>
      </c>
    </row>
    <row r="1009" spans="1:57" ht="14.25" customHeight="1">
      <c r="A1009" s="134" t="s">
        <v>398</v>
      </c>
      <c r="B1009" s="135">
        <v>14400</v>
      </c>
      <c r="C1009" s="135">
        <v>1806900</v>
      </c>
      <c r="D1009" s="145">
        <f t="shared" si="105"/>
        <v>1495343.2835820895</v>
      </c>
      <c r="E1009" s="141">
        <f t="shared" si="106"/>
        <v>125.47916666666667</v>
      </c>
      <c r="F1009" s="135">
        <v>17</v>
      </c>
      <c r="G1009" s="135">
        <v>20502</v>
      </c>
      <c r="H1009" s="135">
        <v>703800</v>
      </c>
      <c r="I1009" s="134" t="s">
        <v>1819</v>
      </c>
      <c r="J1009" s="138">
        <f t="shared" si="107"/>
        <v>0.47066115702479339</v>
      </c>
      <c r="K1009" s="140">
        <f t="shared" si="108"/>
        <v>1495343.2835820895</v>
      </c>
      <c r="L1009" s="134" t="s">
        <v>2454</v>
      </c>
      <c r="M1009" s="134" t="s">
        <v>18</v>
      </c>
      <c r="N1009" s="137">
        <f t="shared" si="109"/>
        <v>1495343.2835820895</v>
      </c>
      <c r="P1009">
        <v>968</v>
      </c>
      <c r="Q1009">
        <v>17.188783978994032</v>
      </c>
      <c r="R1009">
        <v>-2.1887839789940315</v>
      </c>
      <c r="S1009" s="70">
        <f t="shared" si="110"/>
        <v>-0.12733791882362872</v>
      </c>
      <c r="T1009">
        <f t="shared" si="111"/>
        <v>15</v>
      </c>
      <c r="U1009" s="134" t="s">
        <v>2439</v>
      </c>
      <c r="Z1009">
        <v>967</v>
      </c>
      <c r="AA1009">
        <v>18.660888986331141</v>
      </c>
      <c r="AB1009">
        <v>-8.6608889863311411</v>
      </c>
      <c r="AJ1009">
        <v>969</v>
      </c>
      <c r="AK1009">
        <v>27.606538547140939</v>
      </c>
      <c r="AL1009">
        <v>-16.606538547140939</v>
      </c>
      <c r="AT1009">
        <v>969</v>
      </c>
      <c r="AU1009">
        <v>15.8638142385139</v>
      </c>
      <c r="AV1009">
        <v>-4.8638142385138998</v>
      </c>
      <c r="BD1009" s="152">
        <v>29.446886924972866</v>
      </c>
      <c r="BE1009" s="152">
        <v>32.953309205599993</v>
      </c>
    </row>
    <row r="1010" spans="1:57" ht="14.25" customHeight="1">
      <c r="A1010" s="134" t="s">
        <v>398</v>
      </c>
      <c r="B1010" s="135">
        <v>11886</v>
      </c>
      <c r="C1010" s="135">
        <v>1101500</v>
      </c>
      <c r="D1010" s="145">
        <f t="shared" si="105"/>
        <v>5400000</v>
      </c>
      <c r="E1010" s="141">
        <f t="shared" si="106"/>
        <v>92.672051152616518</v>
      </c>
      <c r="F1010" s="135">
        <v>18</v>
      </c>
      <c r="G1010" s="135">
        <v>0.19</v>
      </c>
      <c r="H1010" s="135">
        <v>1026000</v>
      </c>
      <c r="I1010" s="134" t="s">
        <v>1815</v>
      </c>
      <c r="J1010" s="138">
        <f t="shared" si="107"/>
        <v>0.19</v>
      </c>
      <c r="K1010" s="140">
        <f t="shared" si="108"/>
        <v>5400000</v>
      </c>
      <c r="L1010" s="134" t="s">
        <v>2455</v>
      </c>
      <c r="M1010" s="134" t="s">
        <v>13</v>
      </c>
      <c r="N1010" s="137">
        <f t="shared" si="109"/>
        <v>5400000</v>
      </c>
      <c r="P1010">
        <v>969</v>
      </c>
      <c r="Q1010">
        <v>18.838162782479202</v>
      </c>
      <c r="R1010">
        <v>-7.838162782479202</v>
      </c>
      <c r="S1010" s="70">
        <f t="shared" si="110"/>
        <v>-0.41607893895944231</v>
      </c>
      <c r="T1010">
        <f t="shared" si="111"/>
        <v>11</v>
      </c>
      <c r="U1010" s="134" t="s">
        <v>2440</v>
      </c>
      <c r="Z1010">
        <v>968</v>
      </c>
      <c r="AA1010">
        <v>15.441406280410142</v>
      </c>
      <c r="AB1010">
        <v>-0.44140628041014196</v>
      </c>
      <c r="AJ1010">
        <v>970</v>
      </c>
      <c r="AK1010">
        <v>27.821592688540754</v>
      </c>
      <c r="AL1010">
        <v>-11.821592688540754</v>
      </c>
      <c r="AT1010">
        <v>970</v>
      </c>
      <c r="AU1010">
        <v>21.874959493742622</v>
      </c>
      <c r="AV1010">
        <v>-5.8749594937426224</v>
      </c>
      <c r="BD1010" s="152">
        <v>11.348636318392515</v>
      </c>
      <c r="BE1010" s="152">
        <v>20.069084228839998</v>
      </c>
    </row>
    <row r="1011" spans="1:57" ht="14.25" customHeight="1">
      <c r="A1011" s="134" t="s">
        <v>398</v>
      </c>
      <c r="B1011" s="135">
        <v>8430</v>
      </c>
      <c r="C1011" s="135">
        <v>1082500</v>
      </c>
      <c r="D1011" s="145">
        <f t="shared" si="105"/>
        <v>3038095.2380952383</v>
      </c>
      <c r="E1011" s="141">
        <f t="shared" si="106"/>
        <v>128.41043890865956</v>
      </c>
      <c r="F1011" s="135">
        <v>11</v>
      </c>
      <c r="G1011" s="135">
        <v>0.21</v>
      </c>
      <c r="H1011" s="135">
        <v>638000</v>
      </c>
      <c r="I1011" s="134" t="s">
        <v>1815</v>
      </c>
      <c r="J1011" s="138">
        <f t="shared" si="107"/>
        <v>0.21</v>
      </c>
      <c r="K1011" s="140">
        <f t="shared" si="108"/>
        <v>3038095.2380952383</v>
      </c>
      <c r="L1011" s="134" t="s">
        <v>1647</v>
      </c>
      <c r="M1011" s="134" t="s">
        <v>66</v>
      </c>
      <c r="N1011" s="137">
        <f t="shared" si="109"/>
        <v>3038095.2380952383</v>
      </c>
      <c r="P1011">
        <v>970</v>
      </c>
      <c r="Q1011">
        <v>22.210708711801349</v>
      </c>
      <c r="R1011">
        <v>-6.2107087118013489</v>
      </c>
      <c r="S1011" s="70">
        <f t="shared" si="110"/>
        <v>-0.27962676888835047</v>
      </c>
      <c r="T1011">
        <f t="shared" si="111"/>
        <v>16</v>
      </c>
      <c r="U1011" s="134" t="s">
        <v>2441</v>
      </c>
      <c r="Z1011">
        <v>969</v>
      </c>
      <c r="AA1011">
        <v>8.0206583260086948</v>
      </c>
      <c r="AB1011">
        <v>2.9793416739913052</v>
      </c>
      <c r="AJ1011">
        <v>971</v>
      </c>
      <c r="AK1011">
        <v>23.466322990270488</v>
      </c>
      <c r="AL1011">
        <v>-14.466322990270488</v>
      </c>
      <c r="AT1011">
        <v>971</v>
      </c>
      <c r="AU1011">
        <v>16.491121296975141</v>
      </c>
      <c r="AV1011">
        <v>-7.4911212969751411</v>
      </c>
      <c r="BD1011" s="152">
        <v>24.474027463103496</v>
      </c>
      <c r="BE1011" s="152">
        <v>30.18129896136</v>
      </c>
    </row>
    <row r="1012" spans="1:57" ht="14.25" customHeight="1">
      <c r="A1012" s="134" t="s">
        <v>398</v>
      </c>
      <c r="B1012" s="135">
        <v>208900</v>
      </c>
      <c r="C1012" s="135">
        <v>26557200</v>
      </c>
      <c r="D1012" s="145">
        <f t="shared" si="105"/>
        <v>576860.64924782258</v>
      </c>
      <c r="E1012" s="141">
        <f t="shared" si="106"/>
        <v>127.12876974629009</v>
      </c>
      <c r="F1012" s="135">
        <v>151</v>
      </c>
      <c r="G1012" s="135">
        <v>25.26</v>
      </c>
      <c r="H1012" s="135">
        <v>14571500</v>
      </c>
      <c r="I1012" s="134" t="s">
        <v>1815</v>
      </c>
      <c r="J1012" s="138">
        <f t="shared" si="107"/>
        <v>25.26</v>
      </c>
      <c r="K1012" s="140">
        <f t="shared" si="108"/>
        <v>576860.64924782258</v>
      </c>
      <c r="L1012" s="134" t="s">
        <v>1049</v>
      </c>
      <c r="M1012" s="134" t="s">
        <v>28</v>
      </c>
      <c r="N1012" s="137">
        <f t="shared" si="109"/>
        <v>576860.64924782258</v>
      </c>
      <c r="P1012">
        <v>971</v>
      </c>
      <c r="Q1012">
        <v>16.770042473272373</v>
      </c>
      <c r="R1012">
        <v>-7.7700424732723725</v>
      </c>
      <c r="S1012" s="70">
        <f t="shared" si="110"/>
        <v>-0.46332872952802895</v>
      </c>
      <c r="T1012">
        <f t="shared" si="111"/>
        <v>9</v>
      </c>
      <c r="U1012" s="134" t="s">
        <v>1065</v>
      </c>
      <c r="Z1012">
        <v>970</v>
      </c>
      <c r="AA1012">
        <v>21.934061297006657</v>
      </c>
      <c r="AB1012">
        <v>-5.9340612970066573</v>
      </c>
      <c r="AJ1012">
        <v>972</v>
      </c>
      <c r="AK1012">
        <v>46.574059817650195</v>
      </c>
      <c r="AL1012">
        <v>-24.574059817650195</v>
      </c>
      <c r="AT1012">
        <v>972</v>
      </c>
      <c r="AU1012">
        <v>56.838296095047006</v>
      </c>
      <c r="AV1012">
        <v>-34.838296095047006</v>
      </c>
      <c r="BD1012" s="152">
        <v>2.2224840717648329</v>
      </c>
      <c r="BE1012" s="152">
        <v>51.424691217119999</v>
      </c>
    </row>
    <row r="1013" spans="1:57" ht="14.25" customHeight="1">
      <c r="A1013" s="134" t="s">
        <v>398</v>
      </c>
      <c r="B1013" s="135">
        <v>8529</v>
      </c>
      <c r="C1013" s="135">
        <v>1356200</v>
      </c>
      <c r="D1013" s="145">
        <f t="shared" si="105"/>
        <v>4400000</v>
      </c>
      <c r="E1013" s="141">
        <f t="shared" si="106"/>
        <v>159.0104349865166</v>
      </c>
      <c r="F1013" s="135">
        <v>15</v>
      </c>
      <c r="G1013" s="135">
        <v>0.15</v>
      </c>
      <c r="H1013" s="135">
        <v>660000</v>
      </c>
      <c r="I1013" s="134" t="s">
        <v>1815</v>
      </c>
      <c r="J1013" s="138">
        <f t="shared" si="107"/>
        <v>0.15</v>
      </c>
      <c r="K1013" s="140">
        <f t="shared" si="108"/>
        <v>4400000</v>
      </c>
      <c r="L1013" s="134" t="s">
        <v>1510</v>
      </c>
      <c r="M1013" s="134" t="s">
        <v>49</v>
      </c>
      <c r="N1013" s="137">
        <f t="shared" si="109"/>
        <v>4400000</v>
      </c>
      <c r="P1013">
        <v>972</v>
      </c>
      <c r="Q1013">
        <v>52.001873459760311</v>
      </c>
      <c r="R1013">
        <v>-30.001873459760311</v>
      </c>
      <c r="S1013" s="70">
        <f t="shared" si="110"/>
        <v>-0.57693831901991244</v>
      </c>
      <c r="T1013">
        <f t="shared" si="111"/>
        <v>22</v>
      </c>
      <c r="U1013" s="134" t="s">
        <v>2442</v>
      </c>
      <c r="Z1013">
        <v>971</v>
      </c>
      <c r="AA1013">
        <v>16.965753615868426</v>
      </c>
      <c r="AB1013">
        <v>-7.9657536158684259</v>
      </c>
      <c r="AJ1013">
        <v>973</v>
      </c>
      <c r="AK1013">
        <v>30.284555276462253</v>
      </c>
      <c r="AL1013">
        <v>-14.284555276462253</v>
      </c>
      <c r="AT1013">
        <v>973</v>
      </c>
      <c r="AU1013">
        <v>25.55340926063576</v>
      </c>
      <c r="AV1013">
        <v>-9.5534092606357603</v>
      </c>
      <c r="BD1013" s="152">
        <v>5.340534738067066</v>
      </c>
      <c r="BE1013" s="152">
        <v>14.796337359639999</v>
      </c>
    </row>
    <row r="1014" spans="1:57" ht="14.25" customHeight="1">
      <c r="A1014" s="134" t="s">
        <v>398</v>
      </c>
      <c r="B1014" s="135">
        <v>52797</v>
      </c>
      <c r="C1014" s="135">
        <v>11358900</v>
      </c>
      <c r="D1014" s="145">
        <f t="shared" si="105"/>
        <v>9086041.6666666679</v>
      </c>
      <c r="E1014" s="141">
        <f t="shared" si="106"/>
        <v>215.14290584692313</v>
      </c>
      <c r="F1014" s="135">
        <v>39</v>
      </c>
      <c r="G1014" s="135">
        <v>0.48</v>
      </c>
      <c r="H1014" s="135">
        <v>4361300</v>
      </c>
      <c r="I1014" s="134" t="s">
        <v>1815</v>
      </c>
      <c r="J1014" s="138">
        <f t="shared" si="107"/>
        <v>0.48</v>
      </c>
      <c r="K1014" s="140">
        <f t="shared" si="108"/>
        <v>9086041.6666666679</v>
      </c>
      <c r="L1014" s="134" t="s">
        <v>2456</v>
      </c>
      <c r="M1014" s="134" t="s">
        <v>24</v>
      </c>
      <c r="N1014" s="137">
        <f t="shared" si="109"/>
        <v>9086041.6666666679</v>
      </c>
      <c r="P1014">
        <v>973</v>
      </c>
      <c r="Q1014">
        <v>25.62989733860341</v>
      </c>
      <c r="R1014">
        <v>-9.6298973386034099</v>
      </c>
      <c r="S1014" s="70">
        <f t="shared" si="110"/>
        <v>-0.37572906404502004</v>
      </c>
      <c r="T1014">
        <f t="shared" si="111"/>
        <v>16</v>
      </c>
      <c r="U1014" s="134" t="s">
        <v>2443</v>
      </c>
      <c r="Z1014">
        <v>972</v>
      </c>
      <c r="AA1014">
        <v>53.980205811805739</v>
      </c>
      <c r="AB1014">
        <v>-31.980205811805739</v>
      </c>
      <c r="AJ1014">
        <v>974</v>
      </c>
      <c r="AK1014">
        <v>23.307572393764719</v>
      </c>
      <c r="AL1014">
        <v>-2.307572393764719</v>
      </c>
      <c r="AT1014">
        <v>974</v>
      </c>
      <c r="AU1014">
        <v>21.902055217471968</v>
      </c>
      <c r="AV1014">
        <v>-0.90205521747196826</v>
      </c>
      <c r="BD1014" s="152">
        <v>18.249223415521865</v>
      </c>
      <c r="BE1014" s="152">
        <v>29.94329140824</v>
      </c>
    </row>
    <row r="1015" spans="1:57" ht="14.25" customHeight="1">
      <c r="A1015" s="134" t="s">
        <v>398</v>
      </c>
      <c r="B1015" s="135">
        <v>49248</v>
      </c>
      <c r="C1015" s="135">
        <v>2901400</v>
      </c>
      <c r="D1015" s="145">
        <f t="shared" si="105"/>
        <v>2917894.7368421056</v>
      </c>
      <c r="E1015" s="141">
        <f t="shared" si="106"/>
        <v>58.91406757634828</v>
      </c>
      <c r="F1015" s="135">
        <v>44</v>
      </c>
      <c r="G1015" s="135">
        <v>0.95</v>
      </c>
      <c r="H1015" s="135">
        <v>2772000</v>
      </c>
      <c r="I1015" s="134" t="s">
        <v>1815</v>
      </c>
      <c r="J1015" s="138">
        <f t="shared" si="107"/>
        <v>0.95</v>
      </c>
      <c r="K1015" s="140">
        <f t="shared" si="108"/>
        <v>2917894.7368421056</v>
      </c>
      <c r="L1015" s="134" t="s">
        <v>1403</v>
      </c>
      <c r="M1015" s="134" t="s">
        <v>32</v>
      </c>
      <c r="N1015" s="137">
        <f t="shared" si="109"/>
        <v>2917894.7368421056</v>
      </c>
      <c r="P1015">
        <v>974</v>
      </c>
      <c r="Q1015">
        <v>19.601003325885781</v>
      </c>
      <c r="R1015">
        <v>1.398996674114219</v>
      </c>
      <c r="S1015" s="70">
        <f t="shared" si="110"/>
        <v>7.1373727704369824E-2</v>
      </c>
      <c r="T1015">
        <f t="shared" si="111"/>
        <v>21</v>
      </c>
      <c r="U1015" s="134" t="s">
        <v>1493</v>
      </c>
      <c r="Z1015">
        <v>973</v>
      </c>
      <c r="AA1015">
        <v>26.809047818187178</v>
      </c>
      <c r="AB1015">
        <v>-10.809047818187178</v>
      </c>
      <c r="AJ1015">
        <v>975</v>
      </c>
      <c r="AK1015">
        <v>48.371116570095495</v>
      </c>
      <c r="AL1015">
        <v>49.628883429904505</v>
      </c>
      <c r="AT1015">
        <v>975</v>
      </c>
      <c r="AU1015">
        <v>114.6195164066104</v>
      </c>
      <c r="AV1015">
        <v>-16.619516406610401</v>
      </c>
      <c r="BD1015" s="152">
        <v>39.437794988802949</v>
      </c>
      <c r="BE1015" s="152">
        <v>38.940414691719994</v>
      </c>
    </row>
    <row r="1016" spans="1:57" ht="14.25" customHeight="1">
      <c r="A1016" s="134" t="s">
        <v>398</v>
      </c>
      <c r="B1016" s="135">
        <v>70256</v>
      </c>
      <c r="C1016" s="135">
        <v>7058900</v>
      </c>
      <c r="D1016" s="145">
        <f t="shared" si="105"/>
        <v>1130578.5123966942</v>
      </c>
      <c r="E1016" s="141">
        <f t="shared" si="106"/>
        <v>100.47398086996128</v>
      </c>
      <c r="F1016" s="135">
        <v>73</v>
      </c>
      <c r="G1016" s="135">
        <v>3.63</v>
      </c>
      <c r="H1016" s="135">
        <v>4104000</v>
      </c>
      <c r="I1016" s="134" t="s">
        <v>1815</v>
      </c>
      <c r="J1016" s="138">
        <f t="shared" si="107"/>
        <v>3.63</v>
      </c>
      <c r="K1016" s="140">
        <f t="shared" si="108"/>
        <v>1130578.5123966942</v>
      </c>
      <c r="L1016" s="134" t="s">
        <v>2457</v>
      </c>
      <c r="M1016" s="134" t="s">
        <v>45</v>
      </c>
      <c r="N1016" s="137">
        <f t="shared" si="109"/>
        <v>1130578.5123966942</v>
      </c>
      <c r="P1016">
        <v>975</v>
      </c>
      <c r="Q1016">
        <v>84.26291825219586</v>
      </c>
      <c r="R1016">
        <v>13.73708174780414</v>
      </c>
      <c r="S1016" s="70">
        <f t="shared" si="110"/>
        <v>0.16302641817708655</v>
      </c>
      <c r="T1016">
        <f t="shared" si="111"/>
        <v>98</v>
      </c>
      <c r="U1016" s="134" t="s">
        <v>2444</v>
      </c>
      <c r="Z1016">
        <v>974</v>
      </c>
      <c r="AA1016">
        <v>23.369896961042365</v>
      </c>
      <c r="AB1016">
        <v>-2.3698969610423646</v>
      </c>
      <c r="AJ1016">
        <v>976</v>
      </c>
      <c r="AK1016">
        <v>26.941479381512771</v>
      </c>
      <c r="AL1016">
        <v>-10.941479381512771</v>
      </c>
      <c r="AT1016">
        <v>976</v>
      </c>
      <c r="AU1016">
        <v>22.939082462022419</v>
      </c>
      <c r="AV1016">
        <v>-6.9390824620224194</v>
      </c>
      <c r="BD1016" s="152">
        <v>5.76161536164543</v>
      </c>
      <c r="BE1016" s="152">
        <v>19.818588741919999</v>
      </c>
    </row>
    <row r="1017" spans="1:57" ht="14.25" customHeight="1">
      <c r="A1017" s="134" t="s">
        <v>398</v>
      </c>
      <c r="B1017" s="135">
        <v>6650</v>
      </c>
      <c r="C1017" s="135">
        <v>5637500</v>
      </c>
      <c r="D1017" s="145">
        <f t="shared" si="105"/>
        <v>93169.014084507042</v>
      </c>
      <c r="E1017" s="141">
        <f t="shared" si="106"/>
        <v>847.74436090225561</v>
      </c>
      <c r="F1017" s="135">
        <v>10</v>
      </c>
      <c r="G1017" s="135">
        <v>5.68</v>
      </c>
      <c r="H1017" s="135">
        <v>529200</v>
      </c>
      <c r="I1017" s="134" t="s">
        <v>1815</v>
      </c>
      <c r="J1017" s="138">
        <f t="shared" si="107"/>
        <v>5.68</v>
      </c>
      <c r="K1017" s="140">
        <f t="shared" si="108"/>
        <v>93169.014084507042</v>
      </c>
      <c r="L1017" s="134" t="s">
        <v>2458</v>
      </c>
      <c r="M1017" s="134" t="s">
        <v>10</v>
      </c>
      <c r="N1017" s="137">
        <f t="shared" si="109"/>
        <v>93169.014084507042</v>
      </c>
      <c r="P1017">
        <v>976</v>
      </c>
      <c r="Q1017">
        <v>22.273923771349214</v>
      </c>
      <c r="R1017">
        <v>-6.2739237713492138</v>
      </c>
      <c r="S1017" s="70">
        <f t="shared" si="110"/>
        <v>-0.28167124193085891</v>
      </c>
      <c r="T1017">
        <f t="shared" si="111"/>
        <v>16</v>
      </c>
      <c r="U1017" s="134" t="s">
        <v>2445</v>
      </c>
      <c r="Z1017">
        <v>975</v>
      </c>
      <c r="AA1017">
        <v>86.308284499812927</v>
      </c>
      <c r="AB1017">
        <v>11.691715500187073</v>
      </c>
      <c r="AJ1017">
        <v>977</v>
      </c>
      <c r="AK1017">
        <v>44.395154963743011</v>
      </c>
      <c r="AL1017">
        <v>17.604845036256989</v>
      </c>
      <c r="AT1017">
        <v>977</v>
      </c>
      <c r="AU1017">
        <v>50.486401586858321</v>
      </c>
      <c r="AV1017">
        <v>11.513598413141679</v>
      </c>
      <c r="BD1017" s="152">
        <v>12.622148448239276</v>
      </c>
      <c r="BE1017" s="152">
        <v>22.778563742999999</v>
      </c>
    </row>
    <row r="1018" spans="1:57" ht="14.25" customHeight="1">
      <c r="A1018" s="134" t="s">
        <v>398</v>
      </c>
      <c r="B1018" s="135">
        <v>19470</v>
      </c>
      <c r="C1018" s="135">
        <v>2488400</v>
      </c>
      <c r="D1018" s="145">
        <f t="shared" si="105"/>
        <v>990000</v>
      </c>
      <c r="E1018" s="141">
        <f t="shared" si="106"/>
        <v>127.80688238315356</v>
      </c>
      <c r="F1018" s="135">
        <v>22</v>
      </c>
      <c r="G1018" s="135">
        <v>0.5</v>
      </c>
      <c r="H1018" s="135">
        <v>495000</v>
      </c>
      <c r="I1018" s="134" t="s">
        <v>1815</v>
      </c>
      <c r="J1018" s="138">
        <f t="shared" si="107"/>
        <v>0.5</v>
      </c>
      <c r="K1018" s="140">
        <f t="shared" si="108"/>
        <v>990000</v>
      </c>
      <c r="L1018" s="134" t="s">
        <v>1034</v>
      </c>
      <c r="M1018" s="134" t="s">
        <v>16</v>
      </c>
      <c r="N1018" s="137">
        <f t="shared" si="109"/>
        <v>990000</v>
      </c>
      <c r="P1018">
        <v>977</v>
      </c>
      <c r="Q1018">
        <v>47.303501887285158</v>
      </c>
      <c r="R1018">
        <v>14.696498112714842</v>
      </c>
      <c r="S1018" s="70">
        <f t="shared" si="110"/>
        <v>0.31068520355498574</v>
      </c>
      <c r="T1018">
        <f t="shared" si="111"/>
        <v>62</v>
      </c>
      <c r="U1018" s="134" t="s">
        <v>1338</v>
      </c>
      <c r="Z1018">
        <v>976</v>
      </c>
      <c r="AA1018">
        <v>25.577284833487106</v>
      </c>
      <c r="AB1018">
        <v>-9.5772848334871057</v>
      </c>
      <c r="AJ1018">
        <v>978</v>
      </c>
      <c r="AK1018">
        <v>22.881697460205245</v>
      </c>
      <c r="AL1018">
        <v>-11.881697460205245</v>
      </c>
      <c r="AT1018">
        <v>978</v>
      </c>
      <c r="AU1018">
        <v>16.716097912182445</v>
      </c>
      <c r="AV1018">
        <v>-5.7160979121824447</v>
      </c>
      <c r="BD1018" s="152">
        <v>15.117821412374463</v>
      </c>
      <c r="BE1018" s="152">
        <v>33.829139369800004</v>
      </c>
    </row>
    <row r="1019" spans="1:57" ht="14.25" customHeight="1">
      <c r="A1019" s="134" t="s">
        <v>398</v>
      </c>
      <c r="B1019" s="135">
        <v>29280</v>
      </c>
      <c r="C1019" s="135">
        <v>4816100</v>
      </c>
      <c r="D1019" s="145">
        <f t="shared" si="105"/>
        <v>1094594.5945945946</v>
      </c>
      <c r="E1019" s="141">
        <f t="shared" si="106"/>
        <v>164.48428961748633</v>
      </c>
      <c r="F1019" s="135">
        <v>36</v>
      </c>
      <c r="G1019" s="135">
        <v>0.74</v>
      </c>
      <c r="H1019" s="135">
        <v>810000</v>
      </c>
      <c r="I1019" s="134" t="s">
        <v>1815</v>
      </c>
      <c r="J1019" s="138">
        <f t="shared" si="107"/>
        <v>0.74</v>
      </c>
      <c r="K1019" s="140">
        <f t="shared" si="108"/>
        <v>1094594.5945945946</v>
      </c>
      <c r="L1019" s="134" t="s">
        <v>2459</v>
      </c>
      <c r="M1019" s="134" t="s">
        <v>16</v>
      </c>
      <c r="N1019" s="137">
        <f t="shared" si="109"/>
        <v>1094594.5945945946</v>
      </c>
      <c r="P1019">
        <v>978</v>
      </c>
      <c r="Q1019">
        <v>16.551698637874647</v>
      </c>
      <c r="R1019">
        <v>-5.5516986378746473</v>
      </c>
      <c r="S1019" s="70">
        <f t="shared" si="110"/>
        <v>-0.33541564278912728</v>
      </c>
      <c r="T1019">
        <f t="shared" si="111"/>
        <v>11</v>
      </c>
      <c r="U1019" s="134" t="s">
        <v>2446</v>
      </c>
      <c r="Z1019">
        <v>977</v>
      </c>
      <c r="AA1019">
        <v>46.139538092283502</v>
      </c>
      <c r="AB1019">
        <v>15.860461907716498</v>
      </c>
      <c r="AJ1019">
        <v>979</v>
      </c>
      <c r="AK1019">
        <v>31.288282381302729</v>
      </c>
      <c r="AL1019">
        <v>-3.2882823813027287</v>
      </c>
      <c r="AT1019">
        <v>979</v>
      </c>
      <c r="AU1019">
        <v>33.861943455098185</v>
      </c>
      <c r="AV1019">
        <v>-5.861943455098185</v>
      </c>
      <c r="BD1019" s="152">
        <v>8.9351254271506679</v>
      </c>
      <c r="BE1019" s="152">
        <v>18.925988291279999</v>
      </c>
    </row>
    <row r="1020" spans="1:57" ht="14.25" customHeight="1">
      <c r="A1020" s="134" t="s">
        <v>398</v>
      </c>
      <c r="B1020" s="135">
        <v>9984</v>
      </c>
      <c r="C1020" s="135">
        <v>681000</v>
      </c>
      <c r="D1020" s="145">
        <f t="shared" si="105"/>
        <v>2210526.3157894737</v>
      </c>
      <c r="E1020" s="141">
        <f t="shared" si="106"/>
        <v>68.209134615384613</v>
      </c>
      <c r="F1020" s="135">
        <v>9</v>
      </c>
      <c r="G1020" s="135">
        <v>0.1197</v>
      </c>
      <c r="H1020" s="135">
        <v>264600</v>
      </c>
      <c r="I1020" s="134" t="s">
        <v>1815</v>
      </c>
      <c r="J1020" s="138">
        <f t="shared" si="107"/>
        <v>0.1197</v>
      </c>
      <c r="K1020" s="140">
        <f t="shared" si="108"/>
        <v>2210526.3157894737</v>
      </c>
      <c r="L1020" s="134" t="s">
        <v>1382</v>
      </c>
      <c r="M1020" s="134" t="s">
        <v>10</v>
      </c>
      <c r="N1020" s="137">
        <f t="shared" si="109"/>
        <v>2210526.3157894737</v>
      </c>
      <c r="P1020">
        <v>979</v>
      </c>
      <c r="Q1020">
        <v>30.702122298545369</v>
      </c>
      <c r="R1020">
        <v>-2.702122298545369</v>
      </c>
      <c r="S1020" s="70">
        <f t="shared" si="110"/>
        <v>-8.8010928764797228E-2</v>
      </c>
      <c r="T1020">
        <f t="shared" si="111"/>
        <v>28</v>
      </c>
      <c r="U1020" s="134" t="s">
        <v>1411</v>
      </c>
      <c r="Z1020">
        <v>978</v>
      </c>
      <c r="AA1020">
        <v>15.247243752207956</v>
      </c>
      <c r="AB1020">
        <v>-4.2472437522079556</v>
      </c>
      <c r="AJ1020">
        <v>980</v>
      </c>
      <c r="AK1020">
        <v>25.976275754757697</v>
      </c>
      <c r="AL1020">
        <v>-7.9762757547576975</v>
      </c>
      <c r="AT1020">
        <v>980</v>
      </c>
      <c r="AU1020">
        <v>25.766890720321523</v>
      </c>
      <c r="AV1020">
        <v>-7.7668907203215234</v>
      </c>
      <c r="BD1020" s="152">
        <v>7.6441538568140714</v>
      </c>
      <c r="BE1020" s="152">
        <v>17.492959318400001</v>
      </c>
    </row>
    <row r="1021" spans="1:57" ht="14.25" customHeight="1">
      <c r="A1021" s="134" t="s">
        <v>398</v>
      </c>
      <c r="B1021" s="135">
        <v>49349</v>
      </c>
      <c r="C1021" s="135">
        <v>9613500</v>
      </c>
      <c r="D1021" s="145">
        <f t="shared" si="105"/>
        <v>9131346.153846154</v>
      </c>
      <c r="E1021" s="141">
        <f t="shared" si="106"/>
        <v>194.8063790553</v>
      </c>
      <c r="F1021" s="135">
        <v>31</v>
      </c>
      <c r="G1021" s="135">
        <v>0.52</v>
      </c>
      <c r="H1021" s="135">
        <v>4748300</v>
      </c>
      <c r="I1021" s="134" t="s">
        <v>1815</v>
      </c>
      <c r="J1021" s="138">
        <f t="shared" si="107"/>
        <v>0.52</v>
      </c>
      <c r="K1021" s="140">
        <f t="shared" si="108"/>
        <v>9131346.153846154</v>
      </c>
      <c r="L1021" s="134" t="s">
        <v>2460</v>
      </c>
      <c r="M1021" s="134" t="s">
        <v>24</v>
      </c>
      <c r="N1021" s="137">
        <f t="shared" si="109"/>
        <v>9131346.153846154</v>
      </c>
      <c r="P1021">
        <v>980</v>
      </c>
      <c r="Q1021">
        <v>23.240499547469657</v>
      </c>
      <c r="R1021">
        <v>-5.240499547469657</v>
      </c>
      <c r="S1021" s="70">
        <f t="shared" si="110"/>
        <v>-0.22548997007425445</v>
      </c>
      <c r="T1021">
        <f t="shared" si="111"/>
        <v>18</v>
      </c>
      <c r="U1021" s="134" t="s">
        <v>1433</v>
      </c>
      <c r="Z1021">
        <v>979</v>
      </c>
      <c r="AA1021">
        <v>34.258060796069074</v>
      </c>
      <c r="AB1021">
        <v>-6.2580607960690742</v>
      </c>
      <c r="AJ1021">
        <v>981</v>
      </c>
      <c r="AK1021">
        <v>206.34531682522007</v>
      </c>
      <c r="AL1021">
        <v>147.65468317477993</v>
      </c>
      <c r="AT1021">
        <v>981</v>
      </c>
      <c r="AU1021">
        <v>23.161595829617966</v>
      </c>
      <c r="AV1021">
        <v>330.83840417038203</v>
      </c>
      <c r="BD1021" s="152">
        <v>20.971869106024901</v>
      </c>
      <c r="BE1021" s="152">
        <v>28.3760275486</v>
      </c>
    </row>
    <row r="1022" spans="1:57" ht="14.25" customHeight="1">
      <c r="A1022" s="134" t="s">
        <v>398</v>
      </c>
      <c r="B1022" s="135">
        <v>11042</v>
      </c>
      <c r="C1022" s="135">
        <v>954300</v>
      </c>
      <c r="D1022" s="145">
        <f t="shared" si="105"/>
        <v>8450000</v>
      </c>
      <c r="E1022" s="141">
        <f t="shared" si="106"/>
        <v>86.424560767976814</v>
      </c>
      <c r="F1022" s="135">
        <v>16</v>
      </c>
      <c r="G1022" s="135">
        <v>0.16</v>
      </c>
      <c r="H1022" s="135">
        <v>1352000</v>
      </c>
      <c r="I1022" s="134" t="s">
        <v>1815</v>
      </c>
      <c r="J1022" s="138">
        <f t="shared" si="107"/>
        <v>0.16</v>
      </c>
      <c r="K1022" s="140">
        <f t="shared" si="108"/>
        <v>8450000</v>
      </c>
      <c r="L1022" s="134" t="s">
        <v>2461</v>
      </c>
      <c r="M1022" s="134" t="s">
        <v>28</v>
      </c>
      <c r="N1022" s="137">
        <f t="shared" si="109"/>
        <v>8450000</v>
      </c>
      <c r="P1022">
        <v>981</v>
      </c>
      <c r="Q1022">
        <v>126.69525275207526</v>
      </c>
      <c r="R1022">
        <v>227.30474724792475</v>
      </c>
      <c r="S1022" s="70">
        <f t="shared" si="110"/>
        <v>1.7941062692595757</v>
      </c>
      <c r="T1022">
        <f t="shared" si="111"/>
        <v>354</v>
      </c>
      <c r="U1022" s="134" t="s">
        <v>1831</v>
      </c>
      <c r="Z1022">
        <v>980</v>
      </c>
      <c r="AA1022">
        <v>26.243005321621279</v>
      </c>
      <c r="AB1022">
        <v>-8.2430053216212791</v>
      </c>
      <c r="AJ1022">
        <v>982</v>
      </c>
      <c r="AK1022">
        <v>108.02578072264727</v>
      </c>
      <c r="AL1022">
        <v>-10.025780722647269</v>
      </c>
      <c r="AT1022">
        <v>982</v>
      </c>
      <c r="AU1022">
        <v>76.025352825573549</v>
      </c>
      <c r="AV1022">
        <v>21.974647174426451</v>
      </c>
      <c r="BD1022" s="152">
        <v>8.4236665233896293</v>
      </c>
      <c r="BE1022" s="152">
        <v>16.845422126239999</v>
      </c>
    </row>
    <row r="1023" spans="1:57" ht="14.25" customHeight="1">
      <c r="A1023" s="134" t="s">
        <v>398</v>
      </c>
      <c r="B1023" s="135">
        <v>16497</v>
      </c>
      <c r="C1023" s="135">
        <v>1952200</v>
      </c>
      <c r="D1023" s="145">
        <f t="shared" si="105"/>
        <v>5945639.86409966</v>
      </c>
      <c r="E1023" s="141">
        <f t="shared" si="106"/>
        <v>118.33666727283749</v>
      </c>
      <c r="F1023" s="135">
        <v>21</v>
      </c>
      <c r="G1023" s="135">
        <v>0.17660000000000001</v>
      </c>
      <c r="H1023" s="135">
        <v>1050000</v>
      </c>
      <c r="I1023" s="134" t="s">
        <v>1815</v>
      </c>
      <c r="J1023" s="138">
        <f t="shared" si="107"/>
        <v>0.17660000000000001</v>
      </c>
      <c r="K1023" s="140">
        <f t="shared" si="108"/>
        <v>5945639.86409966</v>
      </c>
      <c r="L1023" s="134" t="s">
        <v>1742</v>
      </c>
      <c r="M1023" s="134" t="s">
        <v>41</v>
      </c>
      <c r="N1023" s="137">
        <f t="shared" si="109"/>
        <v>5945639.86409966</v>
      </c>
      <c r="P1023">
        <v>982</v>
      </c>
      <c r="Q1023">
        <v>98.094238659929687</v>
      </c>
      <c r="R1023">
        <v>-9.4238659929686719E-2</v>
      </c>
      <c r="S1023" s="70">
        <f t="shared" si="110"/>
        <v>-9.6069515617925965E-4</v>
      </c>
      <c r="T1023">
        <f t="shared" si="111"/>
        <v>98</v>
      </c>
      <c r="U1023" s="134" t="s">
        <v>2447</v>
      </c>
      <c r="Z1023">
        <v>981</v>
      </c>
      <c r="AA1023">
        <v>139.14941968303515</v>
      </c>
      <c r="AB1023">
        <v>214.85058031696485</v>
      </c>
      <c r="AJ1023">
        <v>983</v>
      </c>
      <c r="AK1023">
        <v>31.573186785165081</v>
      </c>
      <c r="AL1023">
        <v>-16.573186785165081</v>
      </c>
      <c r="AT1023">
        <v>983</v>
      </c>
      <c r="AU1023">
        <v>24.775023015319981</v>
      </c>
      <c r="AV1023">
        <v>-9.7750230153199809</v>
      </c>
      <c r="BD1023" s="152">
        <v>30.995641999012314</v>
      </c>
      <c r="BE1023" s="152">
        <v>54.820777080479999</v>
      </c>
    </row>
    <row r="1024" spans="1:57" ht="14.25" customHeight="1">
      <c r="A1024" s="134" t="s">
        <v>398</v>
      </c>
      <c r="B1024" s="135">
        <v>66207</v>
      </c>
      <c r="C1024" s="135">
        <v>5249200</v>
      </c>
      <c r="D1024" s="145">
        <f t="shared" si="105"/>
        <v>2066985.6459330146</v>
      </c>
      <c r="E1024" s="141">
        <f t="shared" si="106"/>
        <v>79.284667784373255</v>
      </c>
      <c r="F1024" s="135">
        <v>72</v>
      </c>
      <c r="G1024" s="135">
        <v>2.09</v>
      </c>
      <c r="H1024" s="135">
        <v>4320000</v>
      </c>
      <c r="I1024" s="134" t="s">
        <v>1815</v>
      </c>
      <c r="J1024" s="138">
        <f t="shared" si="107"/>
        <v>2.09</v>
      </c>
      <c r="K1024" s="140">
        <f t="shared" si="108"/>
        <v>2066985.6459330146</v>
      </c>
      <c r="L1024" s="134" t="s">
        <v>1704</v>
      </c>
      <c r="M1024" s="134" t="s">
        <v>13</v>
      </c>
      <c r="N1024" s="137">
        <f t="shared" si="109"/>
        <v>2066985.6459330146</v>
      </c>
      <c r="P1024">
        <v>983</v>
      </c>
      <c r="Q1024">
        <v>25.958554165981056</v>
      </c>
      <c r="R1024">
        <v>-10.958554165981056</v>
      </c>
      <c r="S1024" s="70">
        <f t="shared" si="110"/>
        <v>-0.42215579865932407</v>
      </c>
      <c r="T1024">
        <f t="shared" si="111"/>
        <v>15</v>
      </c>
      <c r="U1024" s="134" t="s">
        <v>2448</v>
      </c>
      <c r="Z1024">
        <v>982</v>
      </c>
      <c r="AA1024">
        <v>65.830713849970778</v>
      </c>
      <c r="AB1024">
        <v>32.169286150029222</v>
      </c>
      <c r="AJ1024">
        <v>984</v>
      </c>
      <c r="AK1024">
        <v>31.300559094099174</v>
      </c>
      <c r="AL1024">
        <v>-8.3005590940991745</v>
      </c>
      <c r="AT1024">
        <v>984</v>
      </c>
      <c r="AU1024">
        <v>27.639779987795464</v>
      </c>
      <c r="AV1024">
        <v>-4.639779987795464</v>
      </c>
      <c r="BD1024" s="152">
        <v>10.509556148969285</v>
      </c>
      <c r="BE1024" s="152">
        <v>19.915132979319999</v>
      </c>
    </row>
    <row r="1025" spans="1:57" ht="14.25" customHeight="1">
      <c r="A1025" s="134" t="s">
        <v>398</v>
      </c>
      <c r="B1025" s="135">
        <v>31970</v>
      </c>
      <c r="C1025" s="135">
        <v>3077100</v>
      </c>
      <c r="D1025" s="145">
        <f t="shared" si="105"/>
        <v>1328155.3398058251</v>
      </c>
      <c r="E1025" s="141">
        <f t="shared" si="106"/>
        <v>96.249609008445418</v>
      </c>
      <c r="F1025" s="135">
        <v>38</v>
      </c>
      <c r="G1025" s="135">
        <v>1.03</v>
      </c>
      <c r="H1025" s="135">
        <v>1368000</v>
      </c>
      <c r="I1025" s="134" t="s">
        <v>1815</v>
      </c>
      <c r="J1025" s="138">
        <f t="shared" si="107"/>
        <v>1.03</v>
      </c>
      <c r="K1025" s="140">
        <f t="shared" si="108"/>
        <v>1328155.3398058251</v>
      </c>
      <c r="L1025" s="134" t="s">
        <v>1639</v>
      </c>
      <c r="M1025" s="134" t="s">
        <v>29</v>
      </c>
      <c r="N1025" s="137">
        <f t="shared" si="109"/>
        <v>1328155.3398058251</v>
      </c>
      <c r="P1025">
        <v>984</v>
      </c>
      <c r="Q1025">
        <v>27.347738614877713</v>
      </c>
      <c r="R1025">
        <v>-4.3477386148777128</v>
      </c>
      <c r="S1025" s="70">
        <f t="shared" si="110"/>
        <v>-0.15897982191889376</v>
      </c>
      <c r="T1025">
        <f t="shared" si="111"/>
        <v>23</v>
      </c>
      <c r="U1025" s="134" t="s">
        <v>2449</v>
      </c>
      <c r="Z1025">
        <v>983</v>
      </c>
      <c r="AA1025">
        <v>2.1636791755007003</v>
      </c>
      <c r="AB1025">
        <v>12.8363208244993</v>
      </c>
      <c r="AJ1025">
        <v>985</v>
      </c>
      <c r="AK1025">
        <v>46.087647989956523</v>
      </c>
      <c r="AL1025">
        <v>17.912352010043477</v>
      </c>
      <c r="AT1025">
        <v>985</v>
      </c>
      <c r="AU1025">
        <v>53.816712357956213</v>
      </c>
      <c r="AV1025">
        <v>10.183287642043787</v>
      </c>
      <c r="BD1025" s="152">
        <v>20.934896173222896</v>
      </c>
      <c r="BE1025" s="152">
        <v>47.450357156039999</v>
      </c>
    </row>
    <row r="1026" spans="1:57" ht="14.25" customHeight="1">
      <c r="A1026" s="134" t="s">
        <v>398</v>
      </c>
      <c r="B1026" s="135">
        <v>308814</v>
      </c>
      <c r="C1026" s="135">
        <v>42308200</v>
      </c>
      <c r="D1026" s="145">
        <f t="shared" si="105"/>
        <v>375622.84400153317</v>
      </c>
      <c r="E1026" s="141">
        <f t="shared" si="106"/>
        <v>137.00220844909882</v>
      </c>
      <c r="F1026" s="135">
        <v>308</v>
      </c>
      <c r="G1026" s="135">
        <v>26.09</v>
      </c>
      <c r="H1026" s="135">
        <v>9800000</v>
      </c>
      <c r="I1026" s="134" t="s">
        <v>1815</v>
      </c>
      <c r="J1026" s="138">
        <f t="shared" si="107"/>
        <v>26.09</v>
      </c>
      <c r="K1026" s="140">
        <f t="shared" si="108"/>
        <v>375622.84400153317</v>
      </c>
      <c r="L1026" s="134" t="s">
        <v>1665</v>
      </c>
      <c r="M1026" s="134" t="s">
        <v>65</v>
      </c>
      <c r="N1026" s="137">
        <f t="shared" si="109"/>
        <v>375622.84400153317</v>
      </c>
      <c r="P1026">
        <v>985</v>
      </c>
      <c r="Q1026">
        <v>50.086675930657343</v>
      </c>
      <c r="R1026">
        <v>13.913324069342657</v>
      </c>
      <c r="S1026" s="70">
        <f t="shared" si="110"/>
        <v>0.27778493602979371</v>
      </c>
      <c r="T1026">
        <f t="shared" si="111"/>
        <v>64</v>
      </c>
      <c r="U1026" s="134" t="s">
        <v>2450</v>
      </c>
      <c r="Z1026">
        <v>984</v>
      </c>
      <c r="AA1026">
        <v>29.333100776168607</v>
      </c>
      <c r="AB1026">
        <v>-6.3331007761686067</v>
      </c>
      <c r="AJ1026">
        <v>986</v>
      </c>
      <c r="AK1026">
        <v>23.177185237167983</v>
      </c>
      <c r="AL1026">
        <v>-11.177185237167983</v>
      </c>
      <c r="AT1026">
        <v>986</v>
      </c>
      <c r="AU1026">
        <v>14.525449702791619</v>
      </c>
      <c r="AV1026">
        <v>-2.5254497027916187</v>
      </c>
      <c r="BD1026" s="152">
        <v>12.903553547898964</v>
      </c>
      <c r="BE1026" s="152">
        <v>23.742811189159998</v>
      </c>
    </row>
    <row r="1027" spans="1:57" ht="14.25" customHeight="1">
      <c r="A1027" s="134" t="s">
        <v>398</v>
      </c>
      <c r="B1027" s="135">
        <v>6624</v>
      </c>
      <c r="C1027" s="135">
        <v>634400</v>
      </c>
      <c r="D1027" s="145">
        <f t="shared" si="105"/>
        <v>1797872.3404255321</v>
      </c>
      <c r="E1027" s="141">
        <f t="shared" si="106"/>
        <v>95.772946859903385</v>
      </c>
      <c r="F1027" s="135">
        <v>10</v>
      </c>
      <c r="G1027" s="135">
        <v>0.47</v>
      </c>
      <c r="H1027" s="135">
        <v>845000</v>
      </c>
      <c r="I1027" s="134" t="s">
        <v>1815</v>
      </c>
      <c r="J1027" s="138">
        <f t="shared" si="107"/>
        <v>0.47</v>
      </c>
      <c r="K1027" s="140">
        <f t="shared" si="108"/>
        <v>1797872.3404255321</v>
      </c>
      <c r="L1027" s="134" t="s">
        <v>1048</v>
      </c>
      <c r="M1027" s="134" t="s">
        <v>28</v>
      </c>
      <c r="N1027" s="137">
        <f t="shared" si="109"/>
        <v>1797872.3404255321</v>
      </c>
      <c r="P1027">
        <v>986</v>
      </c>
      <c r="Q1027">
        <v>15.539991460474553</v>
      </c>
      <c r="R1027">
        <v>-3.5399914604745533</v>
      </c>
      <c r="S1027" s="70">
        <f t="shared" si="110"/>
        <v>-0.22779880345998921</v>
      </c>
      <c r="T1027">
        <f t="shared" si="111"/>
        <v>12</v>
      </c>
      <c r="U1027" s="134" t="s">
        <v>1518</v>
      </c>
      <c r="Z1027">
        <v>985</v>
      </c>
      <c r="AA1027">
        <v>52.076948366001588</v>
      </c>
      <c r="AB1027">
        <v>11.923051633998412</v>
      </c>
      <c r="AJ1027">
        <v>987</v>
      </c>
      <c r="AK1027">
        <v>35.493691516471543</v>
      </c>
      <c r="AL1027">
        <v>36.506308483528457</v>
      </c>
      <c r="AT1027">
        <v>987</v>
      </c>
      <c r="AU1027">
        <v>64.374191621954424</v>
      </c>
      <c r="AV1027">
        <v>7.6258083780455763</v>
      </c>
      <c r="BD1027" s="152">
        <v>27.836510296263413</v>
      </c>
      <c r="BE1027" s="152">
        <v>77.104433887879992</v>
      </c>
    </row>
    <row r="1028" spans="1:57" ht="14.25" customHeight="1">
      <c r="A1028" s="134" t="s">
        <v>398</v>
      </c>
      <c r="B1028" s="135">
        <v>19360</v>
      </c>
      <c r="C1028" s="135">
        <v>1755400</v>
      </c>
      <c r="D1028" s="145">
        <f t="shared" si="105"/>
        <v>1200000</v>
      </c>
      <c r="E1028" s="141">
        <f t="shared" si="106"/>
        <v>90.671487603305792</v>
      </c>
      <c r="F1028" s="135">
        <v>26</v>
      </c>
      <c r="G1028" s="135">
        <v>1.3</v>
      </c>
      <c r="H1028" s="135">
        <v>1560000</v>
      </c>
      <c r="I1028" s="134" t="s">
        <v>1815</v>
      </c>
      <c r="J1028" s="138">
        <f t="shared" si="107"/>
        <v>1.3</v>
      </c>
      <c r="K1028" s="140">
        <f t="shared" si="108"/>
        <v>1200000</v>
      </c>
      <c r="L1028" s="134" t="s">
        <v>2462</v>
      </c>
      <c r="M1028" s="134" t="s">
        <v>77</v>
      </c>
      <c r="N1028" s="137">
        <f t="shared" si="109"/>
        <v>1200000</v>
      </c>
      <c r="P1028">
        <v>987</v>
      </c>
      <c r="Q1028">
        <v>49.631275592281334</v>
      </c>
      <c r="R1028">
        <v>22.368724407718666</v>
      </c>
      <c r="S1028" s="70">
        <f t="shared" si="110"/>
        <v>0.45069815636971972</v>
      </c>
      <c r="T1028">
        <f t="shared" si="111"/>
        <v>72</v>
      </c>
      <c r="U1028" s="134" t="s">
        <v>2451</v>
      </c>
      <c r="Z1028">
        <v>986</v>
      </c>
      <c r="AA1028">
        <v>18.289467977609345</v>
      </c>
      <c r="AB1028">
        <v>-6.2894679776093447</v>
      </c>
      <c r="AJ1028">
        <v>988</v>
      </c>
      <c r="AK1028">
        <v>27.245857191879832</v>
      </c>
      <c r="AL1028">
        <v>-3.245857191879832</v>
      </c>
      <c r="AT1028">
        <v>988</v>
      </c>
      <c r="AU1028">
        <v>25.290662848714824</v>
      </c>
      <c r="AV1028">
        <v>-1.290662848714824</v>
      </c>
      <c r="BD1028" s="152">
        <v>14.594038197679424</v>
      </c>
      <c r="BE1028" s="152">
        <v>23.045727127999999</v>
      </c>
    </row>
    <row r="1029" spans="1:57" ht="14.25" customHeight="1">
      <c r="A1029" s="134" t="s">
        <v>398</v>
      </c>
      <c r="B1029" s="135">
        <v>10788</v>
      </c>
      <c r="C1029" s="135">
        <v>980600</v>
      </c>
      <c r="D1029" s="145">
        <f t="shared" si="105"/>
        <v>1711111.111111111</v>
      </c>
      <c r="E1029" s="141">
        <f t="shared" si="106"/>
        <v>90.89729328883945</v>
      </c>
      <c r="F1029" s="135">
        <v>11</v>
      </c>
      <c r="G1029" s="135">
        <v>0.27</v>
      </c>
      <c r="H1029" s="135">
        <v>462000</v>
      </c>
      <c r="I1029" s="134" t="s">
        <v>1815</v>
      </c>
      <c r="J1029" s="138">
        <f t="shared" si="107"/>
        <v>0.27</v>
      </c>
      <c r="K1029" s="140">
        <f t="shared" si="108"/>
        <v>1711111.111111111</v>
      </c>
      <c r="L1029" s="134" t="s">
        <v>1268</v>
      </c>
      <c r="M1029" s="134" t="s">
        <v>62</v>
      </c>
      <c r="N1029" s="137">
        <f t="shared" si="109"/>
        <v>1711111.111111111</v>
      </c>
      <c r="P1029">
        <v>988</v>
      </c>
      <c r="Q1029">
        <v>23.721322045434441</v>
      </c>
      <c r="R1029">
        <v>0.27867795456555911</v>
      </c>
      <c r="S1029" s="70">
        <f t="shared" si="110"/>
        <v>1.1747994232016055E-2</v>
      </c>
      <c r="T1029">
        <f t="shared" si="111"/>
        <v>24</v>
      </c>
      <c r="U1029" s="134" t="s">
        <v>2452</v>
      </c>
      <c r="Z1029">
        <v>987</v>
      </c>
      <c r="AA1029">
        <v>52.398978312601315</v>
      </c>
      <c r="AB1029">
        <v>19.601021687398685</v>
      </c>
      <c r="AJ1029">
        <v>989</v>
      </c>
      <c r="AK1029">
        <v>20.862813207575879</v>
      </c>
      <c r="AL1029">
        <v>-9.8628132075758792</v>
      </c>
      <c r="AT1029">
        <v>989</v>
      </c>
      <c r="AU1029">
        <v>18.341020253405997</v>
      </c>
      <c r="AV1029">
        <v>-7.341020253405997</v>
      </c>
      <c r="BD1029" s="152">
        <v>36.07736620746536</v>
      </c>
      <c r="BE1029" s="152">
        <v>39.071276648079994</v>
      </c>
    </row>
    <row r="1030" spans="1:57" ht="14.25" customHeight="1">
      <c r="A1030" s="134" t="s">
        <v>398</v>
      </c>
      <c r="B1030" s="135">
        <v>28476</v>
      </c>
      <c r="C1030" s="135">
        <v>3647600</v>
      </c>
      <c r="D1030" s="145">
        <f t="shared" si="105"/>
        <v>5080000</v>
      </c>
      <c r="E1030" s="141">
        <f t="shared" si="106"/>
        <v>128.09383340356791</v>
      </c>
      <c r="F1030" s="135">
        <v>32</v>
      </c>
      <c r="G1030" s="135">
        <v>0.4</v>
      </c>
      <c r="H1030" s="135">
        <v>2032000</v>
      </c>
      <c r="I1030" s="134" t="s">
        <v>1815</v>
      </c>
      <c r="J1030" s="138">
        <f t="shared" si="107"/>
        <v>0.4</v>
      </c>
      <c r="K1030" s="140">
        <f t="shared" si="108"/>
        <v>5080000</v>
      </c>
      <c r="L1030" s="134" t="s">
        <v>1131</v>
      </c>
      <c r="M1030" s="134" t="s">
        <v>31</v>
      </c>
      <c r="N1030" s="137">
        <f t="shared" si="109"/>
        <v>5080000</v>
      </c>
      <c r="P1030">
        <v>989</v>
      </c>
      <c r="Q1030">
        <v>16.255831018596854</v>
      </c>
      <c r="R1030">
        <v>-5.2558310185968544</v>
      </c>
      <c r="S1030" s="70">
        <f t="shared" si="110"/>
        <v>-0.32331973755042881</v>
      </c>
      <c r="T1030">
        <f t="shared" si="111"/>
        <v>11</v>
      </c>
      <c r="U1030" s="134" t="s">
        <v>2453</v>
      </c>
      <c r="Z1030">
        <v>988</v>
      </c>
      <c r="AA1030">
        <v>25.799281082646946</v>
      </c>
      <c r="AB1030">
        <v>-1.7992810826469459</v>
      </c>
      <c r="AJ1030">
        <v>990</v>
      </c>
      <c r="AK1030">
        <v>28.419764936174488</v>
      </c>
      <c r="AL1030">
        <v>-12.419764936174488</v>
      </c>
      <c r="AT1030">
        <v>990</v>
      </c>
      <c r="AU1030">
        <v>22.693578783383796</v>
      </c>
      <c r="AV1030">
        <v>-6.6935787833837956</v>
      </c>
      <c r="BD1030" s="152">
        <v>23.251866628815069</v>
      </c>
      <c r="BE1030" s="152">
        <v>94.095923086439996</v>
      </c>
    </row>
    <row r="1031" spans="1:57" ht="14.25" customHeight="1">
      <c r="A1031" s="134" t="s">
        <v>398</v>
      </c>
      <c r="B1031" s="135">
        <v>32075</v>
      </c>
      <c r="C1031" s="135">
        <v>5212300</v>
      </c>
      <c r="D1031" s="145">
        <f t="shared" si="105"/>
        <v>37010952.380952381</v>
      </c>
      <c r="E1031" s="141">
        <f t="shared" si="106"/>
        <v>162.50350740452066</v>
      </c>
      <c r="F1031" s="135">
        <v>35</v>
      </c>
      <c r="G1031" s="135">
        <v>0.21</v>
      </c>
      <c r="H1031" s="135">
        <v>7772300</v>
      </c>
      <c r="I1031" s="134" t="s">
        <v>1815</v>
      </c>
      <c r="J1031" s="138">
        <f t="shared" si="107"/>
        <v>0.21</v>
      </c>
      <c r="K1031" s="140">
        <f t="shared" si="108"/>
        <v>37010952.380952381</v>
      </c>
      <c r="L1031" s="134" t="s">
        <v>2463</v>
      </c>
      <c r="M1031" s="134" t="s">
        <v>7</v>
      </c>
      <c r="N1031" s="137">
        <f t="shared" si="109"/>
        <v>37010952.380952381</v>
      </c>
      <c r="P1031">
        <v>990</v>
      </c>
      <c r="Q1031">
        <v>23.000730513825289</v>
      </c>
      <c r="R1031">
        <v>-7.0007305138252889</v>
      </c>
      <c r="S1031" s="70">
        <f t="shared" si="110"/>
        <v>-0.30436992032132576</v>
      </c>
      <c r="T1031">
        <f t="shared" si="111"/>
        <v>16</v>
      </c>
      <c r="U1031" s="134" t="s">
        <v>1313</v>
      </c>
      <c r="Z1031">
        <v>989</v>
      </c>
      <c r="AA1031">
        <v>20.429864373637603</v>
      </c>
      <c r="AB1031">
        <v>-9.4298643736376029</v>
      </c>
      <c r="AJ1031">
        <v>991</v>
      </c>
      <c r="AK1031">
        <v>26.887715846162816</v>
      </c>
      <c r="AL1031">
        <v>-11.887715846162816</v>
      </c>
      <c r="AT1031">
        <v>991</v>
      </c>
      <c r="AU1031">
        <v>22.466960003101985</v>
      </c>
      <c r="AV1031">
        <v>-7.4669600031019847</v>
      </c>
      <c r="BD1031" s="152">
        <v>12.601607930015941</v>
      </c>
      <c r="BE1031" s="152">
        <v>19.772727202319999</v>
      </c>
    </row>
    <row r="1032" spans="1:57" ht="14.25" customHeight="1">
      <c r="A1032" s="134" t="s">
        <v>398</v>
      </c>
      <c r="B1032" s="135">
        <v>7552</v>
      </c>
      <c r="C1032" s="135">
        <v>735200</v>
      </c>
      <c r="D1032" s="145">
        <f t="shared" si="105"/>
        <v>5633333.333333334</v>
      </c>
      <c r="E1032" s="141">
        <f t="shared" si="106"/>
        <v>97.351694915254242</v>
      </c>
      <c r="F1032" s="135">
        <v>12</v>
      </c>
      <c r="G1032" s="135">
        <v>0.18</v>
      </c>
      <c r="H1032" s="135">
        <v>1014000</v>
      </c>
      <c r="I1032" s="134" t="s">
        <v>1815</v>
      </c>
      <c r="J1032" s="138">
        <f t="shared" si="107"/>
        <v>0.18</v>
      </c>
      <c r="K1032" s="140">
        <f t="shared" si="108"/>
        <v>5633333.333333334</v>
      </c>
      <c r="L1032" s="134" t="s">
        <v>1043</v>
      </c>
      <c r="M1032" s="134" t="s">
        <v>28</v>
      </c>
      <c r="N1032" s="137">
        <f t="shared" si="109"/>
        <v>5633333.333333334</v>
      </c>
      <c r="P1032">
        <v>991</v>
      </c>
      <c r="Q1032">
        <v>21.987602982549063</v>
      </c>
      <c r="R1032">
        <v>-6.9876029825490633</v>
      </c>
      <c r="S1032" s="70">
        <f t="shared" si="110"/>
        <v>-0.31779739647359129</v>
      </c>
      <c r="T1032">
        <f t="shared" si="111"/>
        <v>15</v>
      </c>
      <c r="U1032" s="134" t="s">
        <v>1132</v>
      </c>
      <c r="Z1032">
        <v>990</v>
      </c>
      <c r="AA1032">
        <v>21.859769576557554</v>
      </c>
      <c r="AB1032">
        <v>-5.8597695765575537</v>
      </c>
      <c r="AJ1032">
        <v>992</v>
      </c>
      <c r="AK1032">
        <v>27.580715116775998</v>
      </c>
      <c r="AL1032">
        <v>-10.580715116775998</v>
      </c>
      <c r="AT1032">
        <v>992</v>
      </c>
      <c r="AU1032">
        <v>21.612213081821682</v>
      </c>
      <c r="AV1032">
        <v>-4.6122130818216824</v>
      </c>
      <c r="BD1032" s="152">
        <v>11.646473832630869</v>
      </c>
      <c r="BE1032" s="152">
        <v>22.040647936759999</v>
      </c>
    </row>
    <row r="1033" spans="1:57" ht="14.25" customHeight="1">
      <c r="A1033" s="134" t="s">
        <v>398</v>
      </c>
      <c r="B1033" s="135">
        <v>21324</v>
      </c>
      <c r="C1033" s="135">
        <v>2237400</v>
      </c>
      <c r="D1033" s="145">
        <f t="shared" si="105"/>
        <v>2880000</v>
      </c>
      <c r="E1033" s="141">
        <f t="shared" si="106"/>
        <v>104.92402926280248</v>
      </c>
      <c r="F1033" s="135">
        <v>24</v>
      </c>
      <c r="G1033" s="135">
        <v>0.5</v>
      </c>
      <c r="H1033" s="135">
        <v>1440000</v>
      </c>
      <c r="I1033" s="134" t="s">
        <v>1815</v>
      </c>
      <c r="J1033" s="138">
        <f t="shared" si="107"/>
        <v>0.5</v>
      </c>
      <c r="K1033" s="140">
        <f t="shared" si="108"/>
        <v>2880000</v>
      </c>
      <c r="L1033" s="134" t="s">
        <v>2464</v>
      </c>
      <c r="M1033" s="134" t="s">
        <v>13</v>
      </c>
      <c r="N1033" s="137">
        <f t="shared" si="109"/>
        <v>2880000</v>
      </c>
      <c r="P1033">
        <v>992</v>
      </c>
      <c r="Q1033">
        <v>21.92871959795529</v>
      </c>
      <c r="R1033">
        <v>-4.9287195979552898</v>
      </c>
      <c r="S1033" s="70">
        <f t="shared" si="110"/>
        <v>-0.22476093854630988</v>
      </c>
      <c r="T1033">
        <f t="shared" si="111"/>
        <v>17</v>
      </c>
      <c r="U1033" s="134" t="s">
        <v>2454</v>
      </c>
      <c r="Z1033">
        <v>991</v>
      </c>
      <c r="AA1033">
        <v>25.244805552540218</v>
      </c>
      <c r="AB1033">
        <v>-10.244805552540218</v>
      </c>
      <c r="AJ1033">
        <v>993</v>
      </c>
      <c r="AK1033">
        <v>24.594510562771486</v>
      </c>
      <c r="AL1033">
        <v>-6.594510562771486</v>
      </c>
      <c r="AT1033">
        <v>993</v>
      </c>
      <c r="AU1033">
        <v>19.54801158316781</v>
      </c>
      <c r="AV1033">
        <v>-1.5480115831678098</v>
      </c>
      <c r="BD1033" s="152">
        <v>60.703393505421538</v>
      </c>
      <c r="BE1033" s="152">
        <v>63.498072468960004</v>
      </c>
    </row>
    <row r="1034" spans="1:57" ht="14.25" customHeight="1">
      <c r="A1034" s="134" t="s">
        <v>398</v>
      </c>
      <c r="B1034" s="135">
        <v>6751</v>
      </c>
      <c r="C1034" s="135">
        <v>410500</v>
      </c>
      <c r="D1034" s="145">
        <f t="shared" si="105"/>
        <v>1246153.846153846</v>
      </c>
      <c r="E1034" s="141">
        <f t="shared" si="106"/>
        <v>60.805806547178193</v>
      </c>
      <c r="F1034" s="135">
        <v>9</v>
      </c>
      <c r="G1034" s="135">
        <v>0.13</v>
      </c>
      <c r="H1034" s="135">
        <v>162000</v>
      </c>
      <c r="I1034" s="134" t="s">
        <v>1815</v>
      </c>
      <c r="J1034" s="138">
        <f t="shared" si="107"/>
        <v>0.13</v>
      </c>
      <c r="K1034" s="140">
        <f t="shared" si="108"/>
        <v>1246153.846153846</v>
      </c>
      <c r="L1034" s="134" t="s">
        <v>1491</v>
      </c>
      <c r="M1034" s="134" t="s">
        <v>11</v>
      </c>
      <c r="N1034" s="137">
        <f t="shared" si="109"/>
        <v>1246153.846153846</v>
      </c>
      <c r="P1034">
        <v>993</v>
      </c>
      <c r="Q1034">
        <v>19.077427475688342</v>
      </c>
      <c r="R1034">
        <v>-1.0774274756883422</v>
      </c>
      <c r="S1034" s="70">
        <f t="shared" si="110"/>
        <v>-5.6476559906275675E-2</v>
      </c>
      <c r="T1034">
        <f t="shared" si="111"/>
        <v>18</v>
      </c>
      <c r="U1034" s="134" t="s">
        <v>2455</v>
      </c>
      <c r="Z1034">
        <v>992</v>
      </c>
      <c r="AA1034">
        <v>24.594616707562608</v>
      </c>
      <c r="AB1034">
        <v>-7.5946167075626079</v>
      </c>
      <c r="AJ1034">
        <v>994</v>
      </c>
      <c r="AK1034">
        <v>24.514076927208563</v>
      </c>
      <c r="AL1034">
        <v>-13.514076927208563</v>
      </c>
      <c r="AT1034">
        <v>994</v>
      </c>
      <c r="AU1034">
        <v>16.710350334421673</v>
      </c>
      <c r="AV1034">
        <v>-5.7103503344216726</v>
      </c>
      <c r="BD1034" s="152">
        <v>9.8840973690687388</v>
      </c>
      <c r="BE1034" s="152">
        <v>16.67066526692</v>
      </c>
    </row>
    <row r="1035" spans="1:57" ht="14.25" customHeight="1">
      <c r="A1035" s="134" t="s">
        <v>398</v>
      </c>
      <c r="B1035" s="135">
        <v>208852</v>
      </c>
      <c r="C1035" s="135">
        <v>74566800</v>
      </c>
      <c r="D1035" s="145">
        <f t="shared" si="105"/>
        <v>750525.66481137904</v>
      </c>
      <c r="E1035" s="141">
        <f t="shared" si="106"/>
        <v>357.0317736962059</v>
      </c>
      <c r="F1035" s="135">
        <v>165</v>
      </c>
      <c r="G1035" s="135">
        <v>16.170000000000002</v>
      </c>
      <c r="H1035" s="135">
        <v>12136000</v>
      </c>
      <c r="I1035" s="134" t="s">
        <v>1815</v>
      </c>
      <c r="J1035" s="138">
        <f t="shared" si="107"/>
        <v>16.170000000000002</v>
      </c>
      <c r="K1035" s="140">
        <f t="shared" si="108"/>
        <v>750525.66481137904</v>
      </c>
      <c r="L1035" s="134" t="s">
        <v>1118</v>
      </c>
      <c r="M1035" s="134" t="s">
        <v>31</v>
      </c>
      <c r="N1035" s="137">
        <f t="shared" si="109"/>
        <v>750525.66481137904</v>
      </c>
      <c r="P1035">
        <v>994</v>
      </c>
      <c r="Q1035">
        <v>17.497620037088083</v>
      </c>
      <c r="R1035">
        <v>-6.4976200370880832</v>
      </c>
      <c r="S1035" s="70">
        <f t="shared" si="110"/>
        <v>-0.37134307541915301</v>
      </c>
      <c r="T1035">
        <f t="shared" si="111"/>
        <v>11</v>
      </c>
      <c r="U1035" s="134" t="s">
        <v>1647</v>
      </c>
      <c r="Z1035">
        <v>993</v>
      </c>
      <c r="AA1035">
        <v>17.171543905999741</v>
      </c>
      <c r="AB1035">
        <v>0.82845609400025921</v>
      </c>
      <c r="AJ1035">
        <v>995</v>
      </c>
      <c r="AK1035">
        <v>132.35737881535545</v>
      </c>
      <c r="AL1035">
        <v>18.642621184644554</v>
      </c>
      <c r="AT1035">
        <v>995</v>
      </c>
      <c r="AU1035">
        <v>181.31276657751715</v>
      </c>
      <c r="AV1035">
        <v>-30.312766577517152</v>
      </c>
      <c r="BD1035" s="152">
        <v>12.410581110538928</v>
      </c>
      <c r="BE1035" s="152">
        <v>23.15382193764</v>
      </c>
    </row>
    <row r="1036" spans="1:57" ht="14.25" customHeight="1">
      <c r="A1036" s="134" t="s">
        <v>398</v>
      </c>
      <c r="B1036" s="135">
        <v>398138</v>
      </c>
      <c r="C1036" s="135">
        <v>37229700</v>
      </c>
      <c r="D1036" s="145">
        <f t="shared" si="105"/>
        <v>1519400.9530292717</v>
      </c>
      <c r="E1036" s="141">
        <f t="shared" si="106"/>
        <v>93.5095368942427</v>
      </c>
      <c r="F1036" s="135">
        <v>372</v>
      </c>
      <c r="G1036" s="135">
        <v>14.69</v>
      </c>
      <c r="H1036" s="135">
        <v>22320000</v>
      </c>
      <c r="I1036" s="134" t="s">
        <v>1815</v>
      </c>
      <c r="J1036" s="138">
        <f t="shared" si="107"/>
        <v>14.69</v>
      </c>
      <c r="K1036" s="140">
        <f t="shared" si="108"/>
        <v>1519400.9530292717</v>
      </c>
      <c r="L1036" s="134" t="s">
        <v>1379</v>
      </c>
      <c r="M1036" s="134" t="s">
        <v>44</v>
      </c>
      <c r="N1036" s="137">
        <f t="shared" si="109"/>
        <v>1519400.9530292717</v>
      </c>
      <c r="P1036">
        <v>995</v>
      </c>
      <c r="Q1036">
        <v>169.12152890832931</v>
      </c>
      <c r="R1036">
        <v>-18.12152890832931</v>
      </c>
      <c r="S1036" s="70">
        <f t="shared" si="110"/>
        <v>-0.10715092883385598</v>
      </c>
      <c r="T1036">
        <f t="shared" si="111"/>
        <v>151</v>
      </c>
      <c r="U1036" s="134" t="s">
        <v>1049</v>
      </c>
      <c r="Z1036">
        <v>994</v>
      </c>
      <c r="AA1036">
        <v>18.407844830837654</v>
      </c>
      <c r="AB1036">
        <v>-7.4078448308376537</v>
      </c>
      <c r="AJ1036">
        <v>996</v>
      </c>
      <c r="AK1036">
        <v>25.672744614238667</v>
      </c>
      <c r="AL1036">
        <v>-10.672744614238667</v>
      </c>
      <c r="AT1036">
        <v>996</v>
      </c>
      <c r="AU1036">
        <v>16.791637505609714</v>
      </c>
      <c r="AV1036">
        <v>-1.7916375056097138</v>
      </c>
      <c r="BD1036" s="152">
        <v>6.9611816258881865</v>
      </c>
      <c r="BE1036" s="152">
        <v>19.14155731888</v>
      </c>
    </row>
    <row r="1037" spans="1:57" ht="14.25" customHeight="1">
      <c r="A1037" s="134" t="s">
        <v>398</v>
      </c>
      <c r="B1037" s="135">
        <v>12780</v>
      </c>
      <c r="C1037" s="135">
        <v>1931300</v>
      </c>
      <c r="D1037" s="145">
        <f t="shared" si="105"/>
        <v>14235000</v>
      </c>
      <c r="E1037" s="141">
        <f t="shared" si="106"/>
        <v>151.11893583724569</v>
      </c>
      <c r="F1037" s="135">
        <v>15</v>
      </c>
      <c r="G1037" s="135">
        <v>0.18</v>
      </c>
      <c r="H1037" s="135">
        <v>2562300</v>
      </c>
      <c r="I1037" s="134" t="s">
        <v>1815</v>
      </c>
      <c r="J1037" s="138">
        <f t="shared" si="107"/>
        <v>0.18</v>
      </c>
      <c r="K1037" s="140">
        <f t="shared" si="108"/>
        <v>14235000</v>
      </c>
      <c r="L1037" s="134" t="s">
        <v>2465</v>
      </c>
      <c r="M1037" s="134" t="s">
        <v>7</v>
      </c>
      <c r="N1037" s="137">
        <f t="shared" si="109"/>
        <v>14235000</v>
      </c>
      <c r="P1037">
        <v>996</v>
      </c>
      <c r="Q1037">
        <v>18.215157179866011</v>
      </c>
      <c r="R1037">
        <v>-3.2151571798660115</v>
      </c>
      <c r="S1037" s="70">
        <f t="shared" si="110"/>
        <v>-0.17650998825417008</v>
      </c>
      <c r="T1037">
        <f t="shared" si="111"/>
        <v>15</v>
      </c>
      <c r="U1037" s="134" t="s">
        <v>1510</v>
      </c>
      <c r="Z1037">
        <v>995</v>
      </c>
      <c r="AA1037">
        <v>172.33455395701404</v>
      </c>
      <c r="AB1037">
        <v>-21.334553957014037</v>
      </c>
      <c r="AJ1037">
        <v>997</v>
      </c>
      <c r="AK1037">
        <v>68.017667058725422</v>
      </c>
      <c r="AL1037">
        <v>-29.017667058725422</v>
      </c>
      <c r="AT1037">
        <v>997</v>
      </c>
      <c r="AU1037">
        <v>53.139319264722545</v>
      </c>
      <c r="AV1037">
        <v>-14.139319264722545</v>
      </c>
      <c r="BD1037" s="152">
        <v>12.517391805300269</v>
      </c>
      <c r="BE1037" s="152">
        <v>25.249370120320002</v>
      </c>
    </row>
    <row r="1038" spans="1:57" ht="14.25" customHeight="1">
      <c r="A1038" s="134" t="s">
        <v>398</v>
      </c>
      <c r="B1038" s="135">
        <v>16048</v>
      </c>
      <c r="C1038" s="135">
        <v>1720100</v>
      </c>
      <c r="D1038" s="145">
        <f t="shared" si="105"/>
        <v>4500000</v>
      </c>
      <c r="E1038" s="141">
        <f t="shared" si="106"/>
        <v>107.18469591226321</v>
      </c>
      <c r="F1038" s="135">
        <v>24</v>
      </c>
      <c r="G1038" s="135">
        <v>0.32</v>
      </c>
      <c r="H1038" s="135">
        <v>1440000</v>
      </c>
      <c r="I1038" s="134" t="s">
        <v>1815</v>
      </c>
      <c r="J1038" s="138">
        <f t="shared" si="107"/>
        <v>0.32</v>
      </c>
      <c r="K1038" s="140">
        <f t="shared" si="108"/>
        <v>4500000</v>
      </c>
      <c r="L1038" s="134" t="s">
        <v>2466</v>
      </c>
      <c r="M1038" s="134" t="s">
        <v>13</v>
      </c>
      <c r="N1038" s="137">
        <f t="shared" si="109"/>
        <v>4500000</v>
      </c>
      <c r="P1038">
        <v>997</v>
      </c>
      <c r="Q1038">
        <v>62.470305145721667</v>
      </c>
      <c r="R1038">
        <v>-23.470305145721667</v>
      </c>
      <c r="S1038" s="70">
        <f t="shared" si="110"/>
        <v>-0.37570338564816586</v>
      </c>
      <c r="T1038">
        <f t="shared" si="111"/>
        <v>39</v>
      </c>
      <c r="U1038" s="134" t="s">
        <v>2456</v>
      </c>
      <c r="Z1038">
        <v>996</v>
      </c>
      <c r="AA1038">
        <v>17.607445574919826</v>
      </c>
      <c r="AB1038">
        <v>-2.6074455749198258</v>
      </c>
      <c r="AJ1038">
        <v>998</v>
      </c>
      <c r="AK1038">
        <v>32.214115860124373</v>
      </c>
      <c r="AL1038">
        <v>11.785884139875627</v>
      </c>
      <c r="AT1038">
        <v>998</v>
      </c>
      <c r="AU1038">
        <v>50.225297340011885</v>
      </c>
      <c r="AV1038">
        <v>-6.2252973400118847</v>
      </c>
      <c r="BD1038" s="152">
        <v>12.289392053021251</v>
      </c>
      <c r="BE1038" s="152">
        <v>37.902452959560001</v>
      </c>
    </row>
    <row r="1039" spans="1:57" ht="14.25" customHeight="1">
      <c r="A1039" s="134" t="s">
        <v>398</v>
      </c>
      <c r="B1039" s="135">
        <v>10167</v>
      </c>
      <c r="C1039" s="135">
        <v>1049600</v>
      </c>
      <c r="D1039" s="145">
        <f t="shared" si="105"/>
        <v>964285.7142857142</v>
      </c>
      <c r="E1039" s="141">
        <f t="shared" si="106"/>
        <v>103.23595947673847</v>
      </c>
      <c r="F1039" s="135">
        <v>12</v>
      </c>
      <c r="G1039" s="135">
        <v>0.28000000000000003</v>
      </c>
      <c r="H1039" s="135">
        <v>270000</v>
      </c>
      <c r="I1039" s="134" t="s">
        <v>1815</v>
      </c>
      <c r="J1039" s="138">
        <f t="shared" si="107"/>
        <v>0.28000000000000003</v>
      </c>
      <c r="K1039" s="140">
        <f t="shared" si="108"/>
        <v>964285.7142857142</v>
      </c>
      <c r="L1039" s="134" t="s">
        <v>1018</v>
      </c>
      <c r="M1039" s="134" t="s">
        <v>16</v>
      </c>
      <c r="N1039" s="137">
        <f t="shared" si="109"/>
        <v>964285.7142857142</v>
      </c>
      <c r="P1039">
        <v>998</v>
      </c>
      <c r="Q1039">
        <v>40.080674549491597</v>
      </c>
      <c r="R1039">
        <v>3.9193254505084028</v>
      </c>
      <c r="S1039" s="70">
        <f t="shared" si="110"/>
        <v>9.7785915395930317E-2</v>
      </c>
      <c r="T1039">
        <f t="shared" si="111"/>
        <v>44</v>
      </c>
      <c r="U1039" s="134" t="s">
        <v>1403</v>
      </c>
      <c r="Z1039">
        <v>997</v>
      </c>
      <c r="AA1039">
        <v>57.219315486963879</v>
      </c>
      <c r="AB1039">
        <v>-18.219315486963879</v>
      </c>
      <c r="AJ1039">
        <v>999</v>
      </c>
      <c r="AK1039">
        <v>49.814265326063939</v>
      </c>
      <c r="AL1039">
        <v>23.185734673936061</v>
      </c>
      <c r="AT1039">
        <v>999</v>
      </c>
      <c r="AU1039">
        <v>67.474599282621512</v>
      </c>
      <c r="AV1039">
        <v>5.5254007173784885</v>
      </c>
      <c r="BD1039" s="152">
        <v>8.3753963055647915</v>
      </c>
      <c r="BE1039" s="152">
        <v>19.974868995240001</v>
      </c>
    </row>
    <row r="1040" spans="1:57" ht="14.25" customHeight="1">
      <c r="A1040" s="134" t="s">
        <v>398</v>
      </c>
      <c r="B1040" s="135">
        <v>12753</v>
      </c>
      <c r="C1040" s="135">
        <v>1216300</v>
      </c>
      <c r="D1040" s="145">
        <f t="shared" si="105"/>
        <v>2039999.9999999998</v>
      </c>
      <c r="E1040" s="141">
        <f t="shared" si="106"/>
        <v>95.373637575472443</v>
      </c>
      <c r="F1040" s="135">
        <v>16</v>
      </c>
      <c r="G1040" s="135">
        <v>0.28000000000000003</v>
      </c>
      <c r="H1040" s="135">
        <v>571200</v>
      </c>
      <c r="I1040" s="134" t="s">
        <v>1815</v>
      </c>
      <c r="J1040" s="138">
        <f t="shared" si="107"/>
        <v>0.28000000000000003</v>
      </c>
      <c r="K1040" s="140">
        <f t="shared" si="108"/>
        <v>2039999.9999999998</v>
      </c>
      <c r="L1040" s="134" t="s">
        <v>2467</v>
      </c>
      <c r="M1040" s="134" t="s">
        <v>79</v>
      </c>
      <c r="N1040" s="137">
        <f t="shared" si="109"/>
        <v>2039999.9999999998</v>
      </c>
      <c r="P1040">
        <v>999</v>
      </c>
      <c r="Q1040">
        <v>59.631909845443232</v>
      </c>
      <c r="R1040">
        <v>13.368090154556768</v>
      </c>
      <c r="S1040" s="70">
        <f t="shared" si="110"/>
        <v>0.22417679039971733</v>
      </c>
      <c r="T1040">
        <f t="shared" si="111"/>
        <v>73</v>
      </c>
      <c r="U1040" s="134" t="s">
        <v>2457</v>
      </c>
      <c r="Z1040">
        <v>998</v>
      </c>
      <c r="AA1040">
        <v>40.346097337084288</v>
      </c>
      <c r="AB1040">
        <v>3.6539026629157121</v>
      </c>
      <c r="AJ1040">
        <v>1000</v>
      </c>
      <c r="AK1040">
        <v>43.796982716109277</v>
      </c>
      <c r="AL1040">
        <v>-33.796982716109277</v>
      </c>
      <c r="AT1040">
        <v>1000</v>
      </c>
      <c r="AU1040">
        <v>15.248823418111453</v>
      </c>
      <c r="AV1040">
        <v>-5.2488234181114528</v>
      </c>
      <c r="BD1040" s="152">
        <v>4.1081036446669739</v>
      </c>
      <c r="BE1040" s="152">
        <v>15.861821084920001</v>
      </c>
    </row>
    <row r="1041" spans="1:57" ht="14.25" customHeight="1">
      <c r="A1041" s="134" t="s">
        <v>398</v>
      </c>
      <c r="B1041" s="135">
        <v>21060</v>
      </c>
      <c r="C1041" s="135">
        <v>1639500</v>
      </c>
      <c r="D1041" s="145">
        <f t="shared" si="105"/>
        <v>3000000</v>
      </c>
      <c r="E1041" s="141">
        <f t="shared" si="106"/>
        <v>77.849002849002844</v>
      </c>
      <c r="F1041" s="135">
        <v>22</v>
      </c>
      <c r="G1041" s="135">
        <v>0.44</v>
      </c>
      <c r="H1041" s="135">
        <v>1320000</v>
      </c>
      <c r="I1041" s="134" t="s">
        <v>1815</v>
      </c>
      <c r="J1041" s="138">
        <f t="shared" si="107"/>
        <v>0.44</v>
      </c>
      <c r="K1041" s="140">
        <f t="shared" si="108"/>
        <v>3000000</v>
      </c>
      <c r="L1041" s="134" t="s">
        <v>2468</v>
      </c>
      <c r="M1041" s="134" t="s">
        <v>13</v>
      </c>
      <c r="N1041" s="137">
        <f t="shared" si="109"/>
        <v>3000000</v>
      </c>
      <c r="P1041">
        <v>1000</v>
      </c>
      <c r="Q1041">
        <v>27.918652714537977</v>
      </c>
      <c r="R1041">
        <v>-17.918652714537977</v>
      </c>
      <c r="S1041" s="70">
        <f t="shared" si="110"/>
        <v>-0.64181652666954314</v>
      </c>
      <c r="T1041">
        <f t="shared" si="111"/>
        <v>10</v>
      </c>
      <c r="U1041" s="134" t="s">
        <v>2458</v>
      </c>
      <c r="Z1041">
        <v>999</v>
      </c>
      <c r="AA1041">
        <v>62.199694903111862</v>
      </c>
      <c r="AB1041">
        <v>10.800305096888138</v>
      </c>
      <c r="AJ1041">
        <v>1001</v>
      </c>
      <c r="AK1041">
        <v>30.465742623940837</v>
      </c>
      <c r="AL1041">
        <v>-8.4657426239408373</v>
      </c>
      <c r="AT1041">
        <v>1001</v>
      </c>
      <c r="AU1041">
        <v>25.775101545694053</v>
      </c>
      <c r="AV1041">
        <v>-3.7751015456940529</v>
      </c>
      <c r="BD1041" s="152">
        <v>236.14201370274697</v>
      </c>
      <c r="BE1041" s="152">
        <v>203.32178683488002</v>
      </c>
    </row>
    <row r="1042" spans="1:57" ht="14.25" customHeight="1">
      <c r="A1042" s="134" t="s">
        <v>398</v>
      </c>
      <c r="B1042" s="135">
        <v>18502</v>
      </c>
      <c r="C1042" s="135">
        <v>1189500</v>
      </c>
      <c r="D1042" s="145">
        <f t="shared" si="105"/>
        <v>39787.798408488066</v>
      </c>
      <c r="E1042" s="141">
        <f t="shared" si="106"/>
        <v>64.290346989514646</v>
      </c>
      <c r="F1042" s="135">
        <v>24</v>
      </c>
      <c r="G1042" s="135">
        <v>15.08</v>
      </c>
      <c r="H1042" s="135">
        <v>600000</v>
      </c>
      <c r="I1042" s="134" t="s">
        <v>1815</v>
      </c>
      <c r="J1042" s="138">
        <f t="shared" si="107"/>
        <v>15.08</v>
      </c>
      <c r="K1042" s="140">
        <f t="shared" si="108"/>
        <v>39787.798408488066</v>
      </c>
      <c r="L1042" s="134" t="s">
        <v>2469</v>
      </c>
      <c r="M1042" s="134" t="s">
        <v>216</v>
      </c>
      <c r="N1042" s="137">
        <f t="shared" si="109"/>
        <v>39787.798408488066</v>
      </c>
      <c r="P1042">
        <v>1001</v>
      </c>
      <c r="Q1042">
        <v>25.855004504405258</v>
      </c>
      <c r="R1042">
        <v>-3.8550045044052581</v>
      </c>
      <c r="S1042" s="70">
        <f t="shared" si="110"/>
        <v>-0.14910090244805141</v>
      </c>
      <c r="T1042">
        <f t="shared" si="111"/>
        <v>22</v>
      </c>
      <c r="U1042" s="134" t="s">
        <v>1034</v>
      </c>
      <c r="Z1042">
        <v>1000</v>
      </c>
      <c r="AA1042">
        <v>33.18602879417724</v>
      </c>
      <c r="AB1042">
        <v>-23.18602879417724</v>
      </c>
      <c r="AJ1042">
        <v>1002</v>
      </c>
      <c r="AK1042">
        <v>40.319709650246921</v>
      </c>
      <c r="AL1042">
        <v>-4.3197096502469208</v>
      </c>
      <c r="AT1042">
        <v>1002</v>
      </c>
      <c r="AU1042">
        <v>33.829921236145324</v>
      </c>
      <c r="AV1042">
        <v>2.1700787638546757</v>
      </c>
      <c r="BD1042" s="152">
        <v>7.2056137927458712</v>
      </c>
      <c r="BE1042" s="152">
        <v>15.474406460519999</v>
      </c>
    </row>
    <row r="1043" spans="1:57" ht="14.25" customHeight="1">
      <c r="A1043" s="134" t="s">
        <v>398</v>
      </c>
      <c r="B1043" s="135">
        <v>4463</v>
      </c>
      <c r="C1043" s="135">
        <v>1742400</v>
      </c>
      <c r="D1043" s="145">
        <f t="shared" ref="D1043:D1106" si="112">K1043</f>
        <v>13140000</v>
      </c>
      <c r="E1043" s="141">
        <f t="shared" ref="E1043:E1106" si="113">C1043/B1043</f>
        <v>390.4100380909702</v>
      </c>
      <c r="F1043" s="135">
        <v>10</v>
      </c>
      <c r="G1043" s="135">
        <v>0.13</v>
      </c>
      <c r="H1043" s="135">
        <v>1708200</v>
      </c>
      <c r="I1043" s="134" t="s">
        <v>1815</v>
      </c>
      <c r="J1043" s="138">
        <f t="shared" ref="J1043:J1106" si="114">IF(I1043="Acres",1,1/43560)*G1043</f>
        <v>0.13</v>
      </c>
      <c r="K1043" s="140">
        <f t="shared" ref="K1043:K1106" si="115">H1043/J1043</f>
        <v>13140000</v>
      </c>
      <c r="L1043" s="134" t="s">
        <v>2470</v>
      </c>
      <c r="M1043" s="134" t="s">
        <v>7</v>
      </c>
      <c r="N1043" s="137">
        <f t="shared" si="109"/>
        <v>13140000</v>
      </c>
      <c r="P1043">
        <v>1002</v>
      </c>
      <c r="Q1043">
        <v>35.935478921010187</v>
      </c>
      <c r="R1043">
        <v>6.4521078989812963E-2</v>
      </c>
      <c r="S1043" s="70">
        <f t="shared" si="110"/>
        <v>1.7954701294405123E-3</v>
      </c>
      <c r="T1043">
        <f t="shared" si="111"/>
        <v>36</v>
      </c>
      <c r="U1043" s="134" t="s">
        <v>2459</v>
      </c>
      <c r="Z1043">
        <v>1001</v>
      </c>
      <c r="AA1043">
        <v>29.097388414784898</v>
      </c>
      <c r="AB1043">
        <v>-7.0973884147848985</v>
      </c>
      <c r="AJ1043">
        <v>1003</v>
      </c>
      <c r="AK1043">
        <v>22.814387207286799</v>
      </c>
      <c r="AL1043">
        <v>-13.814387207286799</v>
      </c>
      <c r="AT1043">
        <v>1003</v>
      </c>
      <c r="AU1043">
        <v>17.986312597312732</v>
      </c>
      <c r="AV1043">
        <v>-8.9863125973127325</v>
      </c>
      <c r="BD1043" s="152">
        <v>5.0632377420520447</v>
      </c>
      <c r="BE1043" s="152">
        <v>17.912758658799998</v>
      </c>
    </row>
    <row r="1044" spans="1:57" ht="14.25" customHeight="1">
      <c r="A1044" s="134" t="s">
        <v>398</v>
      </c>
      <c r="B1044" s="135">
        <v>12098</v>
      </c>
      <c r="C1044" s="135">
        <v>1770100</v>
      </c>
      <c r="D1044" s="145">
        <f t="shared" si="112"/>
        <v>1511904.7619047619</v>
      </c>
      <c r="E1044" s="141">
        <f t="shared" si="113"/>
        <v>146.31344023805588</v>
      </c>
      <c r="F1044" s="135">
        <v>10</v>
      </c>
      <c r="G1044" s="135">
        <v>0.42</v>
      </c>
      <c r="H1044" s="135">
        <v>635000</v>
      </c>
      <c r="I1044" s="134" t="s">
        <v>1815</v>
      </c>
      <c r="J1044" s="138">
        <f t="shared" si="114"/>
        <v>0.42</v>
      </c>
      <c r="K1044" s="140">
        <f t="shared" si="115"/>
        <v>1511904.7619047619</v>
      </c>
      <c r="L1044" s="134" t="s">
        <v>2471</v>
      </c>
      <c r="M1044" s="134" t="s">
        <v>31</v>
      </c>
      <c r="N1044" s="137">
        <f t="shared" ref="N1044:N1107" si="116">H1044/(G1044*IF(I1044="Acres",1,1/43560))</f>
        <v>1511904.7619047619</v>
      </c>
      <c r="P1044">
        <v>1003</v>
      </c>
      <c r="Q1044">
        <v>17.198798984737557</v>
      </c>
      <c r="R1044">
        <v>-8.1987989847375573</v>
      </c>
      <c r="S1044" s="70">
        <f t="shared" si="110"/>
        <v>-0.47670764638933688</v>
      </c>
      <c r="T1044">
        <f t="shared" si="111"/>
        <v>9</v>
      </c>
      <c r="U1044" s="134" t="s">
        <v>1382</v>
      </c>
      <c r="Z1044">
        <v>1002</v>
      </c>
      <c r="AA1044">
        <v>39.247655748657976</v>
      </c>
      <c r="AB1044">
        <v>-3.2476557486579765</v>
      </c>
      <c r="AJ1044">
        <v>1004</v>
      </c>
      <c r="AK1044">
        <v>60.628779294960921</v>
      </c>
      <c r="AL1044">
        <v>-29.628779294960921</v>
      </c>
      <c r="AT1044">
        <v>1004</v>
      </c>
      <c r="AU1044">
        <v>50.308226676274437</v>
      </c>
      <c r="AV1044">
        <v>-19.308226676274437</v>
      </c>
      <c r="BD1044" s="152">
        <v>63.100471982084713</v>
      </c>
      <c r="BE1044" s="152">
        <v>93.861676316720008</v>
      </c>
    </row>
    <row r="1045" spans="1:57" ht="14.25" customHeight="1">
      <c r="A1045" s="134" t="s">
        <v>398</v>
      </c>
      <c r="B1045" s="135">
        <v>12300</v>
      </c>
      <c r="C1045" s="135">
        <v>866900</v>
      </c>
      <c r="D1045" s="145">
        <f t="shared" si="112"/>
        <v>1567500</v>
      </c>
      <c r="E1045" s="141">
        <f t="shared" si="113"/>
        <v>70.479674796747972</v>
      </c>
      <c r="F1045" s="135">
        <v>11</v>
      </c>
      <c r="G1045" s="135">
        <v>0.4</v>
      </c>
      <c r="H1045" s="135">
        <v>627000</v>
      </c>
      <c r="I1045" s="134" t="s">
        <v>1815</v>
      </c>
      <c r="J1045" s="138">
        <f t="shared" si="114"/>
        <v>0.4</v>
      </c>
      <c r="K1045" s="140">
        <f t="shared" si="115"/>
        <v>1567500</v>
      </c>
      <c r="L1045" s="134" t="s">
        <v>1439</v>
      </c>
      <c r="M1045" s="134" t="s">
        <v>45</v>
      </c>
      <c r="N1045" s="137">
        <f t="shared" si="116"/>
        <v>1567500</v>
      </c>
      <c r="P1045">
        <v>1004</v>
      </c>
      <c r="Q1045">
        <v>56.645085339607967</v>
      </c>
      <c r="R1045">
        <v>-25.645085339607967</v>
      </c>
      <c r="S1045" s="70">
        <f t="shared" si="110"/>
        <v>-0.45273275140917024</v>
      </c>
      <c r="T1045">
        <f t="shared" si="111"/>
        <v>31</v>
      </c>
      <c r="U1045" s="134" t="s">
        <v>2460</v>
      </c>
      <c r="Z1045">
        <v>1003</v>
      </c>
      <c r="AA1045">
        <v>18.938919555422149</v>
      </c>
      <c r="AB1045">
        <v>-9.9389195554221494</v>
      </c>
      <c r="AJ1045">
        <v>1005</v>
      </c>
      <c r="AK1045">
        <v>23.971361554620842</v>
      </c>
      <c r="AL1045">
        <v>-7.9713615546208416</v>
      </c>
      <c r="AT1045">
        <v>1005</v>
      </c>
      <c r="AU1045">
        <v>18.855017921726336</v>
      </c>
      <c r="AV1045">
        <v>-2.8550179217263363</v>
      </c>
      <c r="BD1045" s="152">
        <v>3.8410769077636204</v>
      </c>
      <c r="BE1045" s="152">
        <v>17.325327473519998</v>
      </c>
    </row>
    <row r="1046" spans="1:57" ht="14.25" customHeight="1">
      <c r="A1046" s="134" t="s">
        <v>398</v>
      </c>
      <c r="B1046" s="135">
        <v>12844</v>
      </c>
      <c r="C1046" s="135">
        <v>841100</v>
      </c>
      <c r="D1046" s="145">
        <f t="shared" si="112"/>
        <v>696774.19354838715</v>
      </c>
      <c r="E1046" s="141">
        <f t="shared" si="113"/>
        <v>65.485829959514163</v>
      </c>
      <c r="F1046" s="135">
        <v>18</v>
      </c>
      <c r="G1046" s="135">
        <v>0.31</v>
      </c>
      <c r="H1046" s="135">
        <v>216000</v>
      </c>
      <c r="I1046" s="134" t="s">
        <v>1815</v>
      </c>
      <c r="J1046" s="138">
        <f t="shared" si="114"/>
        <v>0.31</v>
      </c>
      <c r="K1046" s="140">
        <f t="shared" si="115"/>
        <v>696774.19354838715</v>
      </c>
      <c r="L1046" s="134" t="s">
        <v>2472</v>
      </c>
      <c r="M1046" s="134" t="s">
        <v>11</v>
      </c>
      <c r="N1046" s="137">
        <f t="shared" si="116"/>
        <v>696774.19354838715</v>
      </c>
      <c r="P1046">
        <v>1005</v>
      </c>
      <c r="Q1046">
        <v>18.340753970538259</v>
      </c>
      <c r="R1046">
        <v>-2.340753970538259</v>
      </c>
      <c r="S1046" s="70">
        <f t="shared" si="110"/>
        <v>-0.12762583121164692</v>
      </c>
      <c r="T1046">
        <f t="shared" si="111"/>
        <v>16</v>
      </c>
      <c r="U1046" s="134" t="s">
        <v>2461</v>
      </c>
      <c r="Z1046">
        <v>1004</v>
      </c>
      <c r="AA1046">
        <v>51.089248942193748</v>
      </c>
      <c r="AB1046">
        <v>-20.089248942193748</v>
      </c>
      <c r="AJ1046">
        <v>1006</v>
      </c>
      <c r="AK1046">
        <v>28.195820761370353</v>
      </c>
      <c r="AL1046">
        <v>-7.1958207613703529</v>
      </c>
      <c r="AT1046">
        <v>1006</v>
      </c>
      <c r="AU1046">
        <v>23.334023162441085</v>
      </c>
      <c r="AV1046">
        <v>-2.3340231624410848</v>
      </c>
      <c r="BD1046" s="152">
        <v>67.617331939396053</v>
      </c>
      <c r="BE1046" s="152">
        <v>48.914524643039996</v>
      </c>
    </row>
    <row r="1047" spans="1:57" ht="14.25" customHeight="1">
      <c r="A1047" s="134" t="s">
        <v>398</v>
      </c>
      <c r="B1047" s="135">
        <v>24724</v>
      </c>
      <c r="C1047" s="135">
        <v>2763200</v>
      </c>
      <c r="D1047" s="145">
        <f t="shared" si="112"/>
        <v>2727272.7272727271</v>
      </c>
      <c r="E1047" s="141">
        <f t="shared" si="113"/>
        <v>111.76185083319851</v>
      </c>
      <c r="F1047" s="135">
        <v>30</v>
      </c>
      <c r="G1047" s="135">
        <v>0.66</v>
      </c>
      <c r="H1047" s="135">
        <v>1800000</v>
      </c>
      <c r="I1047" s="134" t="s">
        <v>1815</v>
      </c>
      <c r="J1047" s="138">
        <f t="shared" si="114"/>
        <v>0.66</v>
      </c>
      <c r="K1047" s="140">
        <f t="shared" si="115"/>
        <v>2727272.7272727271</v>
      </c>
      <c r="L1047" s="134" t="s">
        <v>1679</v>
      </c>
      <c r="M1047" s="134" t="s">
        <v>13</v>
      </c>
      <c r="N1047" s="137">
        <f t="shared" si="116"/>
        <v>2727272.7272727271</v>
      </c>
      <c r="P1047">
        <v>1006</v>
      </c>
      <c r="Q1047">
        <v>23.216534500394665</v>
      </c>
      <c r="R1047">
        <v>-2.2165345003946655</v>
      </c>
      <c r="S1047" s="70">
        <f t="shared" si="110"/>
        <v>-9.5472237700117812E-2</v>
      </c>
      <c r="T1047">
        <f t="shared" si="111"/>
        <v>21</v>
      </c>
      <c r="U1047" s="134" t="s">
        <v>1742</v>
      </c>
      <c r="Z1047">
        <v>1005</v>
      </c>
      <c r="AA1047">
        <v>12.913157348488399</v>
      </c>
      <c r="AB1047">
        <v>3.086842651511601</v>
      </c>
      <c r="AJ1047">
        <v>1007</v>
      </c>
      <c r="AK1047">
        <v>42.153173206157547</v>
      </c>
      <c r="AL1047">
        <v>29.846826793842453</v>
      </c>
      <c r="AT1047">
        <v>1007</v>
      </c>
      <c r="AU1047">
        <v>64.150036089284384</v>
      </c>
      <c r="AV1047">
        <v>7.8499639107156156</v>
      </c>
      <c r="BD1047" s="152">
        <v>7.5815052762328996</v>
      </c>
      <c r="BE1047" s="152">
        <v>17.756318260599997</v>
      </c>
    </row>
    <row r="1048" spans="1:57" ht="14.25" customHeight="1">
      <c r="A1048" s="134" t="s">
        <v>398</v>
      </c>
      <c r="B1048" s="135">
        <v>255627</v>
      </c>
      <c r="C1048" s="135">
        <v>35476100</v>
      </c>
      <c r="D1048" s="145">
        <f t="shared" si="112"/>
        <v>83424.011606819011</v>
      </c>
      <c r="E1048" s="141">
        <f t="shared" si="113"/>
        <v>138.78072347600215</v>
      </c>
      <c r="F1048" s="135">
        <v>201</v>
      </c>
      <c r="G1048" s="135">
        <v>82.71</v>
      </c>
      <c r="H1048" s="135">
        <v>6900000</v>
      </c>
      <c r="I1048" s="134" t="s">
        <v>1815</v>
      </c>
      <c r="J1048" s="138">
        <f t="shared" si="114"/>
        <v>82.71</v>
      </c>
      <c r="K1048" s="140">
        <f t="shared" si="115"/>
        <v>83424.011606819011</v>
      </c>
      <c r="L1048" s="134" t="s">
        <v>2473</v>
      </c>
      <c r="M1048" s="134" t="s">
        <v>76</v>
      </c>
      <c r="N1048" s="137">
        <f t="shared" si="116"/>
        <v>83424.011606819011</v>
      </c>
      <c r="P1048">
        <v>1007</v>
      </c>
      <c r="Q1048">
        <v>53.381839635902779</v>
      </c>
      <c r="R1048">
        <v>18.618160364097221</v>
      </c>
      <c r="S1048" s="70">
        <f t="shared" si="110"/>
        <v>0.34877329989158506</v>
      </c>
      <c r="T1048">
        <f t="shared" si="111"/>
        <v>72</v>
      </c>
      <c r="U1048" s="134" t="s">
        <v>1704</v>
      </c>
      <c r="Z1048">
        <v>1006</v>
      </c>
      <c r="AA1048">
        <v>20.722383660798897</v>
      </c>
      <c r="AB1048">
        <v>0.27761633920110285</v>
      </c>
      <c r="AJ1048">
        <v>1008</v>
      </c>
      <c r="AK1048">
        <v>32.957915321619403</v>
      </c>
      <c r="AL1048">
        <v>5.042084678380597</v>
      </c>
      <c r="AT1048">
        <v>1008</v>
      </c>
      <c r="AU1048">
        <v>36.038633261355713</v>
      </c>
      <c r="AV1048">
        <v>1.961366738644287</v>
      </c>
      <c r="BD1048" s="152">
        <v>14.008633428314379</v>
      </c>
      <c r="BE1048" s="152">
        <v>24.175073571439999</v>
      </c>
    </row>
    <row r="1049" spans="1:57" ht="14.25" customHeight="1">
      <c r="A1049" s="134" t="s">
        <v>398</v>
      </c>
      <c r="B1049" s="135">
        <v>10638</v>
      </c>
      <c r="C1049" s="135">
        <v>3543100</v>
      </c>
      <c r="D1049" s="145">
        <f t="shared" si="112"/>
        <v>11608181.818181818</v>
      </c>
      <c r="E1049" s="141">
        <f t="shared" si="113"/>
        <v>333.06072570031961</v>
      </c>
      <c r="F1049" s="135">
        <v>13</v>
      </c>
      <c r="G1049" s="135">
        <v>0.22</v>
      </c>
      <c r="H1049" s="135">
        <v>2553800</v>
      </c>
      <c r="I1049" s="134" t="s">
        <v>1815</v>
      </c>
      <c r="J1049" s="138">
        <f t="shared" si="114"/>
        <v>0.22</v>
      </c>
      <c r="K1049" s="140">
        <f t="shared" si="115"/>
        <v>11608181.818181818</v>
      </c>
      <c r="L1049" s="134" t="s">
        <v>2474</v>
      </c>
      <c r="M1049" s="134" t="s">
        <v>7</v>
      </c>
      <c r="N1049" s="137">
        <f t="shared" si="116"/>
        <v>11608181.818181818</v>
      </c>
      <c r="P1049">
        <v>1008</v>
      </c>
      <c r="Q1049">
        <v>32.848762814677713</v>
      </c>
      <c r="R1049">
        <v>5.1512371853222874</v>
      </c>
      <c r="S1049" s="70">
        <f t="shared" si="110"/>
        <v>0.15681677920060283</v>
      </c>
      <c r="T1049">
        <f t="shared" si="111"/>
        <v>38</v>
      </c>
      <c r="U1049" s="134" t="s">
        <v>1639</v>
      </c>
      <c r="Z1049">
        <v>1007</v>
      </c>
      <c r="AA1049">
        <v>54.621557552570614</v>
      </c>
      <c r="AB1049">
        <v>17.378442447429386</v>
      </c>
      <c r="AJ1049">
        <v>1009</v>
      </c>
      <c r="AK1049">
        <v>199.03686269701848</v>
      </c>
      <c r="AL1049">
        <v>108.96313730298152</v>
      </c>
      <c r="AT1049">
        <v>1009</v>
      </c>
      <c r="AU1049">
        <v>263.35040720460665</v>
      </c>
      <c r="AV1049">
        <v>44.649592795393346</v>
      </c>
      <c r="BD1049" s="152">
        <v>4.8372920415953615</v>
      </c>
      <c r="BE1049" s="152">
        <v>14.549444728839999</v>
      </c>
    </row>
    <row r="1050" spans="1:57" ht="14.25" customHeight="1">
      <c r="A1050" s="134" t="s">
        <v>398</v>
      </c>
      <c r="B1050" s="135">
        <v>29809</v>
      </c>
      <c r="C1050" s="135">
        <v>1893700</v>
      </c>
      <c r="D1050" s="145">
        <f t="shared" si="112"/>
        <v>467246.37681159418</v>
      </c>
      <c r="E1050" s="141">
        <f t="shared" si="113"/>
        <v>63.527793619376695</v>
      </c>
      <c r="F1050" s="135">
        <v>32</v>
      </c>
      <c r="G1050" s="135">
        <v>3.45</v>
      </c>
      <c r="H1050" s="135">
        <v>1612000</v>
      </c>
      <c r="I1050" s="134" t="s">
        <v>1815</v>
      </c>
      <c r="J1050" s="138">
        <f t="shared" si="114"/>
        <v>3.45</v>
      </c>
      <c r="K1050" s="140">
        <f t="shared" si="115"/>
        <v>467246.37681159418</v>
      </c>
      <c r="L1050" s="134" t="s">
        <v>2475</v>
      </c>
      <c r="M1050" s="134" t="s">
        <v>15</v>
      </c>
      <c r="N1050" s="137">
        <f t="shared" si="116"/>
        <v>467246.37681159418</v>
      </c>
      <c r="P1050">
        <v>1009</v>
      </c>
      <c r="Q1050">
        <v>252.20819119580713</v>
      </c>
      <c r="R1050">
        <v>55.791808804192868</v>
      </c>
      <c r="S1050" s="70">
        <f t="shared" si="110"/>
        <v>0.22121331008189868</v>
      </c>
      <c r="T1050">
        <f t="shared" si="111"/>
        <v>308</v>
      </c>
      <c r="U1050" s="134" t="s">
        <v>1665</v>
      </c>
      <c r="Z1050">
        <v>1008</v>
      </c>
      <c r="AA1050">
        <v>35.467779608193581</v>
      </c>
      <c r="AB1050">
        <v>2.532220391806419</v>
      </c>
      <c r="AJ1050">
        <v>1010</v>
      </c>
      <c r="AK1050">
        <v>22.617113132695629</v>
      </c>
      <c r="AL1050">
        <v>-12.617113132695629</v>
      </c>
      <c r="AT1050">
        <v>1010</v>
      </c>
      <c r="AU1050">
        <v>15.227475272142875</v>
      </c>
      <c r="AV1050">
        <v>-5.2274752721428754</v>
      </c>
      <c r="BD1050" s="152">
        <v>43.911519857845278</v>
      </c>
      <c r="BE1050" s="152">
        <v>32.500777946280003</v>
      </c>
    </row>
    <row r="1051" spans="1:57" ht="14.25" customHeight="1">
      <c r="A1051" s="134" t="s">
        <v>398</v>
      </c>
      <c r="B1051" s="135">
        <v>9702</v>
      </c>
      <c r="C1051" s="135">
        <v>1797000</v>
      </c>
      <c r="D1051" s="145">
        <f t="shared" si="112"/>
        <v>10518947.368421052</v>
      </c>
      <c r="E1051" s="141">
        <f t="shared" si="113"/>
        <v>185.21954236239949</v>
      </c>
      <c r="F1051" s="135">
        <v>9</v>
      </c>
      <c r="G1051" s="135">
        <v>0.19</v>
      </c>
      <c r="H1051" s="135">
        <v>1998600</v>
      </c>
      <c r="I1051" s="134" t="s">
        <v>1815</v>
      </c>
      <c r="J1051" s="138">
        <f t="shared" si="114"/>
        <v>0.19</v>
      </c>
      <c r="K1051" s="140">
        <f t="shared" si="115"/>
        <v>10518947.368421052</v>
      </c>
      <c r="L1051" s="134" t="s">
        <v>2476</v>
      </c>
      <c r="M1051" s="134" t="s">
        <v>7</v>
      </c>
      <c r="N1051" s="137">
        <f t="shared" si="116"/>
        <v>10518947.368421052</v>
      </c>
      <c r="P1051">
        <v>1010</v>
      </c>
      <c r="Q1051">
        <v>15.593647888960572</v>
      </c>
      <c r="R1051">
        <v>-5.5936478889605716</v>
      </c>
      <c r="S1051" s="70">
        <f t="shared" si="110"/>
        <v>-0.35871323559387031</v>
      </c>
      <c r="T1051">
        <f t="shared" si="111"/>
        <v>10</v>
      </c>
      <c r="U1051" s="134" t="s">
        <v>1048</v>
      </c>
      <c r="Z1051">
        <v>1009</v>
      </c>
      <c r="AA1051">
        <v>255.99856842452033</v>
      </c>
      <c r="AB1051">
        <v>52.001431575479671</v>
      </c>
      <c r="AJ1051">
        <v>1011</v>
      </c>
      <c r="AK1051">
        <v>27.362697630908077</v>
      </c>
      <c r="AL1051">
        <v>-1.3626976309080767</v>
      </c>
      <c r="AT1051">
        <v>1011</v>
      </c>
      <c r="AU1051">
        <v>25.684782466596232</v>
      </c>
      <c r="AV1051">
        <v>0.3152175334037679</v>
      </c>
      <c r="BD1051" s="152">
        <v>22.229975847204162</v>
      </c>
      <c r="BE1051" s="152">
        <v>35.3898357972</v>
      </c>
    </row>
    <row r="1052" spans="1:57" ht="14.25" customHeight="1">
      <c r="A1052" s="134" t="s">
        <v>398</v>
      </c>
      <c r="B1052" s="135">
        <v>16909</v>
      </c>
      <c r="C1052" s="135">
        <v>2910000</v>
      </c>
      <c r="D1052" s="145">
        <f t="shared" si="112"/>
        <v>1646666.6666666665</v>
      </c>
      <c r="E1052" s="141">
        <f t="shared" si="113"/>
        <v>172.09769944999704</v>
      </c>
      <c r="F1052" s="135">
        <v>13</v>
      </c>
      <c r="G1052" s="135">
        <v>0.45</v>
      </c>
      <c r="H1052" s="135">
        <v>741000</v>
      </c>
      <c r="I1052" s="134" t="s">
        <v>1815</v>
      </c>
      <c r="J1052" s="138">
        <f t="shared" si="114"/>
        <v>0.45</v>
      </c>
      <c r="K1052" s="140">
        <f t="shared" si="115"/>
        <v>1646666.6666666665</v>
      </c>
      <c r="L1052" s="134" t="s">
        <v>2477</v>
      </c>
      <c r="M1052" s="134" t="s">
        <v>13</v>
      </c>
      <c r="N1052" s="137">
        <f t="shared" si="116"/>
        <v>1646666.6666666665</v>
      </c>
      <c r="P1052">
        <v>1011</v>
      </c>
      <c r="Q1052">
        <v>24.002173242522343</v>
      </c>
      <c r="R1052">
        <v>1.9978267574776574</v>
      </c>
      <c r="S1052" s="70">
        <f t="shared" si="110"/>
        <v>8.3235244462709732E-2</v>
      </c>
      <c r="T1052">
        <f t="shared" si="111"/>
        <v>26</v>
      </c>
      <c r="U1052" s="134" t="s">
        <v>2462</v>
      </c>
      <c r="Z1052">
        <v>1010</v>
      </c>
      <c r="AA1052">
        <v>17.894603352149787</v>
      </c>
      <c r="AB1052">
        <v>-7.8946033521497867</v>
      </c>
      <c r="AJ1052">
        <v>1012</v>
      </c>
      <c r="AK1052">
        <v>24.082698639636888</v>
      </c>
      <c r="AL1052">
        <v>-13.082698639636888</v>
      </c>
      <c r="AT1052">
        <v>1012</v>
      </c>
      <c r="AU1052">
        <v>18.646462957264088</v>
      </c>
      <c r="AV1052">
        <v>-7.6464629572640881</v>
      </c>
      <c r="BD1052" s="152">
        <v>9.1333414280058491</v>
      </c>
      <c r="BE1052" s="152">
        <v>21.1203300534</v>
      </c>
    </row>
    <row r="1053" spans="1:57" ht="14.25" customHeight="1">
      <c r="A1053" s="134" t="s">
        <v>398</v>
      </c>
      <c r="B1053" s="135">
        <v>21849</v>
      </c>
      <c r="C1053" s="135">
        <v>2993200</v>
      </c>
      <c r="D1053" s="145">
        <f t="shared" si="112"/>
        <v>2795294.1176470588</v>
      </c>
      <c r="E1053" s="141">
        <f t="shared" si="113"/>
        <v>136.99482813858756</v>
      </c>
      <c r="F1053" s="135">
        <v>22</v>
      </c>
      <c r="G1053" s="135">
        <v>0.51</v>
      </c>
      <c r="H1053" s="135">
        <v>1425600</v>
      </c>
      <c r="I1053" s="134" t="s">
        <v>1815</v>
      </c>
      <c r="J1053" s="138">
        <f t="shared" si="114"/>
        <v>0.51</v>
      </c>
      <c r="K1053" s="140">
        <f t="shared" si="115"/>
        <v>2795294.1176470588</v>
      </c>
      <c r="L1053" s="134" t="s">
        <v>2478</v>
      </c>
      <c r="M1053" s="134" t="s">
        <v>44</v>
      </c>
      <c r="N1053" s="137">
        <f t="shared" si="116"/>
        <v>2795294.1176470588</v>
      </c>
      <c r="P1053">
        <v>1012</v>
      </c>
      <c r="Q1053">
        <v>18.292810971142952</v>
      </c>
      <c r="R1053">
        <v>-7.2928109711429521</v>
      </c>
      <c r="S1053" s="70">
        <f t="shared" si="110"/>
        <v>-0.3986708758237002</v>
      </c>
      <c r="T1053">
        <f t="shared" si="111"/>
        <v>11</v>
      </c>
      <c r="U1053" s="134" t="s">
        <v>1268</v>
      </c>
      <c r="Z1053">
        <v>1011</v>
      </c>
      <c r="AA1053">
        <v>26.858763200727161</v>
      </c>
      <c r="AB1053">
        <v>-0.85876320072716084</v>
      </c>
      <c r="AJ1053">
        <v>1013</v>
      </c>
      <c r="AK1053">
        <v>35.373041063127161</v>
      </c>
      <c r="AL1053">
        <v>-3.373041063127161</v>
      </c>
      <c r="AT1053">
        <v>1013</v>
      </c>
      <c r="AU1053">
        <v>33.169770876193965</v>
      </c>
      <c r="AV1053">
        <v>-1.1697708761939651</v>
      </c>
      <c r="BD1053" s="152">
        <v>8.2778288440039525</v>
      </c>
      <c r="BE1053" s="152">
        <v>16.166648154559997</v>
      </c>
    </row>
    <row r="1054" spans="1:57" ht="14.25" customHeight="1">
      <c r="A1054" s="134" t="s">
        <v>398</v>
      </c>
      <c r="B1054" s="135">
        <v>120906</v>
      </c>
      <c r="C1054" s="135">
        <v>9311400</v>
      </c>
      <c r="D1054" s="145">
        <f t="shared" si="112"/>
        <v>206684.21052631579</v>
      </c>
      <c r="E1054" s="141">
        <f t="shared" si="113"/>
        <v>77.013547714753614</v>
      </c>
      <c r="F1054" s="135">
        <v>101</v>
      </c>
      <c r="G1054" s="135">
        <v>3.8</v>
      </c>
      <c r="H1054" s="135">
        <v>785400</v>
      </c>
      <c r="I1054" s="134" t="s">
        <v>1815</v>
      </c>
      <c r="J1054" s="138">
        <f t="shared" si="114"/>
        <v>3.8</v>
      </c>
      <c r="K1054" s="140">
        <f t="shared" si="115"/>
        <v>206684.21052631579</v>
      </c>
      <c r="L1054" s="134" t="s">
        <v>2479</v>
      </c>
      <c r="M1054" s="134" t="s">
        <v>11</v>
      </c>
      <c r="N1054" s="137">
        <f t="shared" si="116"/>
        <v>206684.21052631579</v>
      </c>
      <c r="P1054">
        <v>1013</v>
      </c>
      <c r="Q1054">
        <v>32.702957733192058</v>
      </c>
      <c r="R1054">
        <v>-0.70295773319205779</v>
      </c>
      <c r="S1054" s="70">
        <f t="shared" si="110"/>
        <v>-2.1495234129192745E-2</v>
      </c>
      <c r="T1054">
        <f t="shared" si="111"/>
        <v>32</v>
      </c>
      <c r="U1054" s="134" t="s">
        <v>1131</v>
      </c>
      <c r="Z1054">
        <v>1012</v>
      </c>
      <c r="AA1054">
        <v>20.64604254886514</v>
      </c>
      <c r="AB1054">
        <v>-9.6460425488651396</v>
      </c>
      <c r="AJ1054">
        <v>1014</v>
      </c>
      <c r="AK1054">
        <v>41.99696261919587</v>
      </c>
      <c r="AL1054">
        <v>-6.9969626191958696</v>
      </c>
      <c r="AT1054">
        <v>1014</v>
      </c>
      <c r="AU1054">
        <v>36.124846927767273</v>
      </c>
      <c r="AV1054">
        <v>-1.1248469277672726</v>
      </c>
      <c r="BD1054" s="152">
        <v>21.918786996120637</v>
      </c>
      <c r="BE1054" s="152">
        <v>23.790813689319997</v>
      </c>
    </row>
    <row r="1055" spans="1:57" ht="14.25" customHeight="1">
      <c r="A1055" s="134" t="s">
        <v>398</v>
      </c>
      <c r="B1055" s="135">
        <v>134774</v>
      </c>
      <c r="C1055" s="135">
        <v>14118800</v>
      </c>
      <c r="D1055" s="145">
        <f t="shared" si="112"/>
        <v>131626.98412698414</v>
      </c>
      <c r="E1055" s="141">
        <f t="shared" si="113"/>
        <v>104.75907816047605</v>
      </c>
      <c r="F1055" s="135">
        <v>99</v>
      </c>
      <c r="G1055" s="135">
        <v>32.76</v>
      </c>
      <c r="H1055" s="135">
        <v>4312100</v>
      </c>
      <c r="I1055" s="134" t="s">
        <v>1815</v>
      </c>
      <c r="J1055" s="138">
        <f t="shared" si="114"/>
        <v>32.76</v>
      </c>
      <c r="K1055" s="140">
        <f t="shared" si="115"/>
        <v>131626.98412698414</v>
      </c>
      <c r="L1055" s="134" t="s">
        <v>2480</v>
      </c>
      <c r="M1055" s="134" t="s">
        <v>93</v>
      </c>
      <c r="N1055" s="137">
        <f t="shared" si="116"/>
        <v>131626.98412698414</v>
      </c>
      <c r="P1055">
        <v>1014</v>
      </c>
      <c r="Q1055">
        <v>38.150426425196109</v>
      </c>
      <c r="R1055">
        <v>-3.1504264251961089</v>
      </c>
      <c r="S1055" s="70">
        <f t="shared" si="110"/>
        <v>-8.2579061897862238E-2</v>
      </c>
      <c r="T1055">
        <f t="shared" si="111"/>
        <v>35</v>
      </c>
      <c r="U1055" s="134" t="s">
        <v>2463</v>
      </c>
      <c r="Z1055">
        <v>1013</v>
      </c>
      <c r="AA1055">
        <v>31.209440969854136</v>
      </c>
      <c r="AB1055">
        <v>0.79055903014586448</v>
      </c>
      <c r="AJ1055">
        <v>1015</v>
      </c>
      <c r="AK1055">
        <v>23.043834736103136</v>
      </c>
      <c r="AL1055">
        <v>-11.043834736103136</v>
      </c>
      <c r="AT1055">
        <v>1015</v>
      </c>
      <c r="AU1055">
        <v>15.989439866713598</v>
      </c>
      <c r="AV1055">
        <v>-3.9894398667135977</v>
      </c>
      <c r="BD1055" s="152">
        <v>11.042582596864825</v>
      </c>
      <c r="BE1055" s="152">
        <v>27.5527342038</v>
      </c>
    </row>
    <row r="1056" spans="1:57" ht="14.25" customHeight="1">
      <c r="A1056" s="134" t="s">
        <v>398</v>
      </c>
      <c r="B1056" s="135">
        <v>4868</v>
      </c>
      <c r="C1056" s="135">
        <v>414100</v>
      </c>
      <c r="D1056" s="145">
        <f t="shared" si="112"/>
        <v>6639285.7142857136</v>
      </c>
      <c r="E1056" s="141">
        <f t="shared" si="113"/>
        <v>85.065735414954801</v>
      </c>
      <c r="F1056" s="135">
        <v>11</v>
      </c>
      <c r="G1056" s="135">
        <v>0.14000000000000001</v>
      </c>
      <c r="H1056" s="135">
        <v>929500</v>
      </c>
      <c r="I1056" s="134" t="s">
        <v>1815</v>
      </c>
      <c r="J1056" s="138">
        <f t="shared" si="114"/>
        <v>0.14000000000000001</v>
      </c>
      <c r="K1056" s="140">
        <f t="shared" si="115"/>
        <v>6639285.7142857136</v>
      </c>
      <c r="L1056" s="134" t="s">
        <v>2481</v>
      </c>
      <c r="M1056" s="134" t="s">
        <v>28</v>
      </c>
      <c r="N1056" s="137">
        <f t="shared" si="116"/>
        <v>6639285.7142857136</v>
      </c>
      <c r="P1056">
        <v>1015</v>
      </c>
      <c r="Q1056">
        <v>16.253384697727661</v>
      </c>
      <c r="R1056">
        <v>-4.253384697727661</v>
      </c>
      <c r="S1056" s="70">
        <f t="shared" si="110"/>
        <v>-0.26169224298999794</v>
      </c>
      <c r="T1056">
        <f t="shared" si="111"/>
        <v>12</v>
      </c>
      <c r="U1056" s="134" t="s">
        <v>1043</v>
      </c>
      <c r="Z1056">
        <v>1014</v>
      </c>
      <c r="AA1056">
        <v>5.9906719535668174E-2</v>
      </c>
      <c r="AB1056">
        <v>34.940093280464332</v>
      </c>
      <c r="AJ1056">
        <v>1016</v>
      </c>
      <c r="AK1056">
        <v>29.403171964662228</v>
      </c>
      <c r="AL1056">
        <v>-5.4031719646622278</v>
      </c>
      <c r="AT1056">
        <v>1016</v>
      </c>
      <c r="AU1056">
        <v>27.29738856976099</v>
      </c>
      <c r="AV1056">
        <v>-3.2973885697609902</v>
      </c>
      <c r="BD1056" s="152">
        <v>17.058900384479607</v>
      </c>
      <c r="BE1056" s="152">
        <v>30.2460335492</v>
      </c>
    </row>
    <row r="1057" spans="1:57" ht="14.25" customHeight="1">
      <c r="A1057" s="134" t="s">
        <v>398</v>
      </c>
      <c r="B1057" s="135">
        <v>21410</v>
      </c>
      <c r="C1057" s="135">
        <v>2150700</v>
      </c>
      <c r="D1057" s="145">
        <f t="shared" si="112"/>
        <v>7216148.023549201</v>
      </c>
      <c r="E1057" s="141">
        <f t="shared" si="113"/>
        <v>100.45305931807566</v>
      </c>
      <c r="F1057" s="135">
        <v>26</v>
      </c>
      <c r="G1057" s="135">
        <v>0.23780000000000001</v>
      </c>
      <c r="H1057" s="135">
        <v>1716000</v>
      </c>
      <c r="I1057" s="134" t="s">
        <v>1815</v>
      </c>
      <c r="J1057" s="138">
        <f t="shared" si="114"/>
        <v>0.23780000000000001</v>
      </c>
      <c r="K1057" s="140">
        <f t="shared" si="115"/>
        <v>7216148.023549201</v>
      </c>
      <c r="L1057" s="134" t="s">
        <v>1747</v>
      </c>
      <c r="M1057" s="134" t="s">
        <v>41</v>
      </c>
      <c r="N1057" s="137">
        <f t="shared" si="116"/>
        <v>7216148.023549201</v>
      </c>
      <c r="P1057">
        <v>1016</v>
      </c>
      <c r="Q1057">
        <v>26.059666136260962</v>
      </c>
      <c r="R1057">
        <v>-2.0596661362609616</v>
      </c>
      <c r="S1057" s="70">
        <f t="shared" si="110"/>
        <v>-7.9036551178029879E-2</v>
      </c>
      <c r="T1057">
        <f t="shared" si="111"/>
        <v>24</v>
      </c>
      <c r="U1057" s="134" t="s">
        <v>2464</v>
      </c>
      <c r="Z1057">
        <v>1015</v>
      </c>
      <c r="AA1057">
        <v>14.127014608411482</v>
      </c>
      <c r="AB1057">
        <v>-2.127014608411482</v>
      </c>
      <c r="AJ1057">
        <v>1017</v>
      </c>
      <c r="AK1057">
        <v>21.669266237825184</v>
      </c>
      <c r="AL1057">
        <v>-12.669266237825184</v>
      </c>
      <c r="AT1057">
        <v>1017</v>
      </c>
      <c r="AU1057">
        <v>15.331752754373998</v>
      </c>
      <c r="AV1057">
        <v>-6.3317527543739978</v>
      </c>
      <c r="BD1057" s="152">
        <v>5.2378321469503915</v>
      </c>
      <c r="BE1057" s="152">
        <v>15.425846367559998</v>
      </c>
    </row>
    <row r="1058" spans="1:57" ht="14.25" customHeight="1">
      <c r="A1058" s="134" t="s">
        <v>398</v>
      </c>
      <c r="B1058" s="135">
        <v>32391</v>
      </c>
      <c r="C1058" s="135">
        <v>1220700</v>
      </c>
      <c r="D1058" s="145">
        <f t="shared" si="112"/>
        <v>481751.82481751824</v>
      </c>
      <c r="E1058" s="141">
        <f t="shared" si="113"/>
        <v>37.686394368806148</v>
      </c>
      <c r="F1058" s="135">
        <v>33</v>
      </c>
      <c r="G1058" s="135">
        <v>2.74</v>
      </c>
      <c r="H1058" s="135">
        <v>1320000</v>
      </c>
      <c r="I1058" s="134" t="s">
        <v>1815</v>
      </c>
      <c r="J1058" s="138">
        <f t="shared" si="114"/>
        <v>2.74</v>
      </c>
      <c r="K1058" s="140">
        <f t="shared" si="115"/>
        <v>481751.82481751824</v>
      </c>
      <c r="L1058" s="134" t="s">
        <v>1551</v>
      </c>
      <c r="M1058" s="134" t="s">
        <v>12</v>
      </c>
      <c r="N1058" s="137">
        <f t="shared" si="116"/>
        <v>481751.82481751824</v>
      </c>
      <c r="P1058">
        <v>1017</v>
      </c>
      <c r="Q1058">
        <v>15.098928153535962</v>
      </c>
      <c r="R1058">
        <v>-6.0989281535359616</v>
      </c>
      <c r="S1058" s="70">
        <f t="shared" si="110"/>
        <v>-0.40393119905717789</v>
      </c>
      <c r="T1058">
        <f t="shared" si="111"/>
        <v>9</v>
      </c>
      <c r="U1058" s="134" t="s">
        <v>1491</v>
      </c>
      <c r="Z1058">
        <v>1016</v>
      </c>
      <c r="AA1058">
        <v>27.020908650481289</v>
      </c>
      <c r="AB1058">
        <v>-3.0209086504812888</v>
      </c>
      <c r="AJ1058">
        <v>1018</v>
      </c>
      <c r="AK1058">
        <v>335.59878249544499</v>
      </c>
      <c r="AL1058">
        <v>-170.59878249544499</v>
      </c>
      <c r="AT1058">
        <v>1018</v>
      </c>
      <c r="AU1058">
        <v>181.27335461572898</v>
      </c>
      <c r="AV1058">
        <v>-16.273354615728977</v>
      </c>
      <c r="BD1058" s="152">
        <v>8.7779904627421566</v>
      </c>
      <c r="BE1058" s="152">
        <v>17.827874082040001</v>
      </c>
    </row>
    <row r="1059" spans="1:57" ht="14.25" customHeight="1">
      <c r="A1059" s="134" t="s">
        <v>398</v>
      </c>
      <c r="B1059" s="135">
        <v>7020</v>
      </c>
      <c r="C1059" s="135">
        <v>1978200</v>
      </c>
      <c r="D1059" s="145">
        <f t="shared" si="112"/>
        <v>10400000</v>
      </c>
      <c r="E1059" s="141">
        <f t="shared" si="113"/>
        <v>281.79487179487177</v>
      </c>
      <c r="F1059" s="135">
        <v>9</v>
      </c>
      <c r="G1059" s="135">
        <v>0.17</v>
      </c>
      <c r="H1059" s="135">
        <v>1768000</v>
      </c>
      <c r="I1059" s="134" t="s">
        <v>1815</v>
      </c>
      <c r="J1059" s="138">
        <f t="shared" si="114"/>
        <v>0.17</v>
      </c>
      <c r="K1059" s="140">
        <f t="shared" si="115"/>
        <v>10400000</v>
      </c>
      <c r="L1059" s="134" t="s">
        <v>2482</v>
      </c>
      <c r="M1059" s="134" t="s">
        <v>7</v>
      </c>
      <c r="N1059" s="137">
        <f t="shared" si="116"/>
        <v>10400000</v>
      </c>
      <c r="P1059">
        <v>1018</v>
      </c>
      <c r="Q1059">
        <v>287.25994585046959</v>
      </c>
      <c r="R1059">
        <v>-122.25994585046959</v>
      </c>
      <c r="S1059" s="70">
        <f t="shared" si="110"/>
        <v>-0.42560735534675215</v>
      </c>
      <c r="T1059">
        <f t="shared" si="111"/>
        <v>165</v>
      </c>
      <c r="U1059" s="134" t="s">
        <v>1118</v>
      </c>
      <c r="Z1059">
        <v>1017</v>
      </c>
      <c r="AA1059">
        <v>17.987477513913923</v>
      </c>
      <c r="AB1059">
        <v>-8.9874775139139231</v>
      </c>
      <c r="AJ1059">
        <v>1019</v>
      </c>
      <c r="AK1059">
        <v>177.53779858089723</v>
      </c>
      <c r="AL1059">
        <v>194.46220141910277</v>
      </c>
      <c r="AT1059">
        <v>1019</v>
      </c>
      <c r="AU1059">
        <v>336.69278376218762</v>
      </c>
      <c r="AV1059">
        <v>35.307216237812383</v>
      </c>
      <c r="BD1059" s="152">
        <v>6.1744797779344616</v>
      </c>
      <c r="BE1059" s="152">
        <v>18.918673643879998</v>
      </c>
    </row>
    <row r="1060" spans="1:57" ht="14.25" customHeight="1">
      <c r="A1060" s="134" t="s">
        <v>398</v>
      </c>
      <c r="B1060" s="135">
        <v>64040</v>
      </c>
      <c r="C1060" s="135">
        <v>5310900</v>
      </c>
      <c r="D1060" s="145">
        <f t="shared" si="112"/>
        <v>970954.35684647295</v>
      </c>
      <c r="E1060" s="141">
        <f t="shared" si="113"/>
        <v>82.930980637101811</v>
      </c>
      <c r="F1060" s="135">
        <v>52</v>
      </c>
      <c r="G1060" s="135">
        <v>2.41</v>
      </c>
      <c r="H1060" s="135">
        <v>2340000</v>
      </c>
      <c r="I1060" s="134" t="s">
        <v>1815</v>
      </c>
      <c r="J1060" s="138">
        <f t="shared" si="114"/>
        <v>2.41</v>
      </c>
      <c r="K1060" s="140">
        <f t="shared" si="115"/>
        <v>970954.35684647295</v>
      </c>
      <c r="L1060" s="134" t="s">
        <v>2483</v>
      </c>
      <c r="M1060" s="134" t="s">
        <v>102</v>
      </c>
      <c r="N1060" s="137">
        <f t="shared" si="116"/>
        <v>970954.35684647295</v>
      </c>
      <c r="P1060">
        <v>1019</v>
      </c>
      <c r="Q1060">
        <v>279.33233422448535</v>
      </c>
      <c r="R1060">
        <v>92.667665775514649</v>
      </c>
      <c r="S1060" s="70">
        <f t="shared" si="110"/>
        <v>0.33174700677882246</v>
      </c>
      <c r="T1060">
        <f t="shared" si="111"/>
        <v>372</v>
      </c>
      <c r="U1060" s="134" t="s">
        <v>1379</v>
      </c>
      <c r="Z1060">
        <v>1018</v>
      </c>
      <c r="AA1060">
        <v>299.88941204373327</v>
      </c>
      <c r="AB1060">
        <v>-134.88941204373327</v>
      </c>
      <c r="AJ1060">
        <v>1020</v>
      </c>
      <c r="AK1060">
        <v>28.107343762251137</v>
      </c>
      <c r="AL1060">
        <v>-13.107343762251137</v>
      </c>
      <c r="AT1060">
        <v>1020</v>
      </c>
      <c r="AU1060">
        <v>20.282059371471931</v>
      </c>
      <c r="AV1060">
        <v>-5.2820593714719308</v>
      </c>
      <c r="BD1060" s="152">
        <v>4.5106978018443371</v>
      </c>
      <c r="BE1060" s="152">
        <v>16.730249695399998</v>
      </c>
    </row>
    <row r="1061" spans="1:57" ht="14.25" customHeight="1">
      <c r="A1061" s="134" t="s">
        <v>398</v>
      </c>
      <c r="B1061" s="135">
        <v>23450</v>
      </c>
      <c r="C1061" s="135">
        <v>6119800</v>
      </c>
      <c r="D1061" s="145">
        <f t="shared" si="112"/>
        <v>14641904.761904763</v>
      </c>
      <c r="E1061" s="141">
        <f t="shared" si="113"/>
        <v>260.97228144989339</v>
      </c>
      <c r="F1061" s="135">
        <v>18</v>
      </c>
      <c r="G1061" s="135">
        <v>0.21</v>
      </c>
      <c r="H1061" s="135">
        <v>3074800</v>
      </c>
      <c r="I1061" s="134" t="s">
        <v>1815</v>
      </c>
      <c r="J1061" s="138">
        <f t="shared" si="114"/>
        <v>0.21</v>
      </c>
      <c r="K1061" s="140">
        <f t="shared" si="115"/>
        <v>14641904.761904763</v>
      </c>
      <c r="L1061" s="134" t="s">
        <v>2484</v>
      </c>
      <c r="M1061" s="134" t="s">
        <v>7</v>
      </c>
      <c r="N1061" s="137">
        <f t="shared" si="116"/>
        <v>14641904.761904763</v>
      </c>
      <c r="P1061">
        <v>1020</v>
      </c>
      <c r="Q1061">
        <v>21.516273987858831</v>
      </c>
      <c r="R1061">
        <v>-6.5162739878588312</v>
      </c>
      <c r="S1061" s="70">
        <f t="shared" si="110"/>
        <v>-0.30285327243628818</v>
      </c>
      <c r="T1061">
        <f t="shared" si="111"/>
        <v>15</v>
      </c>
      <c r="U1061" s="134" t="s">
        <v>2465</v>
      </c>
      <c r="Z1061">
        <v>1019</v>
      </c>
      <c r="AA1061">
        <v>278.2756156309722</v>
      </c>
      <c r="AB1061">
        <v>93.724384369027803</v>
      </c>
      <c r="AJ1061">
        <v>1021</v>
      </c>
      <c r="AK1061">
        <v>27.213260402730647</v>
      </c>
      <c r="AL1061">
        <v>-3.2132604027306471</v>
      </c>
      <c r="AT1061">
        <v>1021</v>
      </c>
      <c r="AU1061">
        <v>22.965357103214515</v>
      </c>
      <c r="AV1061">
        <v>1.0346428967854848</v>
      </c>
      <c r="BD1061" s="152">
        <v>7.8772887386489217</v>
      </c>
      <c r="BE1061" s="152">
        <v>17.820327631040001</v>
      </c>
    </row>
    <row r="1062" spans="1:57" ht="14.25" customHeight="1">
      <c r="A1062" s="134" t="s">
        <v>398</v>
      </c>
      <c r="B1062" s="135">
        <v>212532</v>
      </c>
      <c r="C1062" s="135">
        <v>36990700</v>
      </c>
      <c r="D1062" s="145">
        <f t="shared" si="112"/>
        <v>1172595.5204216074</v>
      </c>
      <c r="E1062" s="141">
        <f t="shared" si="113"/>
        <v>174.04767282103401</v>
      </c>
      <c r="F1062" s="135">
        <v>179</v>
      </c>
      <c r="G1062" s="135">
        <v>7.59</v>
      </c>
      <c r="H1062" s="135">
        <v>8900000</v>
      </c>
      <c r="I1062" s="134" t="s">
        <v>1815</v>
      </c>
      <c r="J1062" s="138">
        <f t="shared" si="114"/>
        <v>7.59</v>
      </c>
      <c r="K1062" s="140">
        <f t="shared" si="115"/>
        <v>1172595.5204216074</v>
      </c>
      <c r="L1062" s="134" t="s">
        <v>1638</v>
      </c>
      <c r="M1062" s="134" t="s">
        <v>29</v>
      </c>
      <c r="N1062" s="137">
        <f t="shared" si="116"/>
        <v>1172595.5204216074</v>
      </c>
      <c r="P1062">
        <v>1021</v>
      </c>
      <c r="Q1062">
        <v>22.446125644380338</v>
      </c>
      <c r="R1062">
        <v>1.5538743556196621</v>
      </c>
      <c r="S1062" s="70">
        <f t="shared" si="110"/>
        <v>6.9226840312581681E-2</v>
      </c>
      <c r="T1062">
        <f t="shared" si="111"/>
        <v>24</v>
      </c>
      <c r="U1062" s="134" t="s">
        <v>2466</v>
      </c>
      <c r="Z1062">
        <v>1020</v>
      </c>
      <c r="AA1062">
        <v>9.5666826871588917</v>
      </c>
      <c r="AB1062">
        <v>5.4333173128411083</v>
      </c>
      <c r="AJ1062">
        <v>1022</v>
      </c>
      <c r="AK1062">
        <v>24.3747997372075</v>
      </c>
      <c r="AL1062">
        <v>-12.3747997372075</v>
      </c>
      <c r="AT1062">
        <v>1022</v>
      </c>
      <c r="AU1062">
        <v>18.136570701630017</v>
      </c>
      <c r="AV1062">
        <v>-6.1365707016300171</v>
      </c>
      <c r="BD1062" s="152">
        <v>15.097280894151128</v>
      </c>
      <c r="BE1062" s="152">
        <v>24.875151039999999</v>
      </c>
    </row>
    <row r="1063" spans="1:57" ht="14.25" customHeight="1">
      <c r="A1063" s="134" t="s">
        <v>398</v>
      </c>
      <c r="B1063" s="135">
        <v>4688</v>
      </c>
      <c r="C1063" s="135">
        <v>487600</v>
      </c>
      <c r="D1063" s="145">
        <f t="shared" si="112"/>
        <v>3456818.1818181816</v>
      </c>
      <c r="E1063" s="141">
        <f t="shared" si="113"/>
        <v>104.01023890784982</v>
      </c>
      <c r="F1063" s="135">
        <v>9</v>
      </c>
      <c r="G1063" s="135">
        <v>0.22</v>
      </c>
      <c r="H1063" s="135">
        <v>760500</v>
      </c>
      <c r="I1063" s="134" t="s">
        <v>1815</v>
      </c>
      <c r="J1063" s="138">
        <f t="shared" si="114"/>
        <v>0.22</v>
      </c>
      <c r="K1063" s="140">
        <f t="shared" si="115"/>
        <v>3456818.1818181816</v>
      </c>
      <c r="L1063" s="134" t="s">
        <v>2485</v>
      </c>
      <c r="M1063" s="134" t="s">
        <v>28</v>
      </c>
      <c r="N1063" s="137">
        <f t="shared" si="116"/>
        <v>3456818.1818181816</v>
      </c>
      <c r="P1063">
        <v>1022</v>
      </c>
      <c r="Q1063">
        <v>18.187162522581012</v>
      </c>
      <c r="R1063">
        <v>-6.1871625225810121</v>
      </c>
      <c r="S1063" s="70">
        <f t="shared" si="110"/>
        <v>-0.34019394256245794</v>
      </c>
      <c r="T1063">
        <f t="shared" si="111"/>
        <v>12</v>
      </c>
      <c r="U1063" s="134" t="s">
        <v>1018</v>
      </c>
      <c r="Z1063">
        <v>1021</v>
      </c>
      <c r="AA1063">
        <v>21.584611195326822</v>
      </c>
      <c r="AB1063">
        <v>2.415388804673178</v>
      </c>
      <c r="AJ1063">
        <v>1023</v>
      </c>
      <c r="AK1063">
        <v>25.080499055541146</v>
      </c>
      <c r="AL1063">
        <v>-9.0804990555411464</v>
      </c>
      <c r="AT1063">
        <v>1023</v>
      </c>
      <c r="AU1063">
        <v>20.2598901429661</v>
      </c>
      <c r="AV1063">
        <v>-4.2598901429660998</v>
      </c>
      <c r="BD1063" s="152">
        <v>13.187012699380984</v>
      </c>
      <c r="BE1063" s="152">
        <v>26.630118333719999</v>
      </c>
    </row>
    <row r="1064" spans="1:57" ht="14.25" customHeight="1">
      <c r="A1064" s="134" t="s">
        <v>398</v>
      </c>
      <c r="B1064" s="135">
        <v>19464</v>
      </c>
      <c r="C1064" s="135">
        <v>1750100</v>
      </c>
      <c r="D1064" s="145">
        <f t="shared" si="112"/>
        <v>331380.75313807529</v>
      </c>
      <c r="E1064" s="141">
        <f t="shared" si="113"/>
        <v>89.914714344430749</v>
      </c>
      <c r="F1064" s="135">
        <v>24</v>
      </c>
      <c r="G1064" s="135">
        <v>2.39</v>
      </c>
      <c r="H1064" s="135">
        <v>792000</v>
      </c>
      <c r="I1064" s="134" t="s">
        <v>1815</v>
      </c>
      <c r="J1064" s="138">
        <f t="shared" si="114"/>
        <v>2.39</v>
      </c>
      <c r="K1064" s="140">
        <f t="shared" si="115"/>
        <v>331380.75313807529</v>
      </c>
      <c r="L1064" s="134" t="s">
        <v>2486</v>
      </c>
      <c r="M1064" s="134" t="s">
        <v>190</v>
      </c>
      <c r="N1064" s="137">
        <f t="shared" si="116"/>
        <v>331380.75313807529</v>
      </c>
      <c r="P1064">
        <v>1023</v>
      </c>
      <c r="Q1064">
        <v>19.744561683491721</v>
      </c>
      <c r="R1064">
        <v>-3.744561683491721</v>
      </c>
      <c r="S1064" s="70">
        <f t="shared" si="110"/>
        <v>-0.18965028160754366</v>
      </c>
      <c r="T1064">
        <f t="shared" si="111"/>
        <v>16</v>
      </c>
      <c r="U1064" s="134" t="s">
        <v>2467</v>
      </c>
      <c r="Z1064">
        <v>1022</v>
      </c>
      <c r="AA1064">
        <v>21.432594836881194</v>
      </c>
      <c r="AB1064">
        <v>-9.4325948368811936</v>
      </c>
      <c r="AJ1064">
        <v>1024</v>
      </c>
      <c r="AK1064">
        <v>26.872052453974248</v>
      </c>
      <c r="AL1064">
        <v>-4.8720524539742485</v>
      </c>
      <c r="AT1064">
        <v>1024</v>
      </c>
      <c r="AU1064">
        <v>27.080622779926216</v>
      </c>
      <c r="AV1064">
        <v>-5.080622779926216</v>
      </c>
      <c r="BD1064" s="152">
        <v>29.954237725089239</v>
      </c>
      <c r="BE1064" s="152">
        <v>33.609053445759997</v>
      </c>
    </row>
    <row r="1065" spans="1:57" ht="14.25" customHeight="1">
      <c r="A1065" s="134" t="s">
        <v>398</v>
      </c>
      <c r="B1065" s="135">
        <v>7309</v>
      </c>
      <c r="C1065" s="135">
        <v>690300</v>
      </c>
      <c r="D1065" s="145">
        <f t="shared" si="112"/>
        <v>915789.47368421056</v>
      </c>
      <c r="E1065" s="141">
        <f t="shared" si="113"/>
        <v>94.445204542345053</v>
      </c>
      <c r="F1065" s="135">
        <v>11</v>
      </c>
      <c r="G1065" s="135">
        <v>0.19</v>
      </c>
      <c r="H1065" s="135">
        <v>174000</v>
      </c>
      <c r="I1065" s="134" t="s">
        <v>1815</v>
      </c>
      <c r="J1065" s="138">
        <f t="shared" si="114"/>
        <v>0.19</v>
      </c>
      <c r="K1065" s="140">
        <f t="shared" si="115"/>
        <v>915789.47368421056</v>
      </c>
      <c r="L1065" s="134" t="s">
        <v>2487</v>
      </c>
      <c r="M1065" s="134" t="s">
        <v>11</v>
      </c>
      <c r="N1065" s="137">
        <f t="shared" si="116"/>
        <v>915789.47368421056</v>
      </c>
      <c r="P1065">
        <v>1024</v>
      </c>
      <c r="Q1065">
        <v>24.471025942130971</v>
      </c>
      <c r="R1065">
        <v>-2.4710259421309715</v>
      </c>
      <c r="S1065" s="70">
        <f t="shared" si="110"/>
        <v>-0.10097761932721776</v>
      </c>
      <c r="T1065">
        <f t="shared" si="111"/>
        <v>22</v>
      </c>
      <c r="U1065" s="134" t="s">
        <v>2468</v>
      </c>
      <c r="Z1065">
        <v>1023</v>
      </c>
      <c r="AA1065">
        <v>21.710615566435848</v>
      </c>
      <c r="AB1065">
        <v>-5.7106155664358482</v>
      </c>
      <c r="AJ1065">
        <v>1025</v>
      </c>
      <c r="AK1065">
        <v>24.967045295905024</v>
      </c>
      <c r="AL1065">
        <v>-0.96704529590502375</v>
      </c>
      <c r="AT1065">
        <v>1025</v>
      </c>
      <c r="AU1065">
        <v>24.980293649633211</v>
      </c>
      <c r="AV1065">
        <v>-0.98029364963321086</v>
      </c>
      <c r="BD1065" s="152">
        <v>24.131000808773802</v>
      </c>
      <c r="BE1065" s="152">
        <v>27.445221662759998</v>
      </c>
    </row>
    <row r="1066" spans="1:57" ht="14.25" customHeight="1">
      <c r="A1066" s="134" t="s">
        <v>398</v>
      </c>
      <c r="B1066" s="135">
        <v>62892</v>
      </c>
      <c r="C1066" s="135">
        <v>6460100</v>
      </c>
      <c r="D1066" s="145">
        <f t="shared" si="112"/>
        <v>1608000</v>
      </c>
      <c r="E1066" s="141">
        <f t="shared" si="113"/>
        <v>102.7173567385359</v>
      </c>
      <c r="F1066" s="135">
        <v>23</v>
      </c>
      <c r="G1066" s="135">
        <v>2.5</v>
      </c>
      <c r="H1066" s="135">
        <v>4020000</v>
      </c>
      <c r="I1066" s="134" t="s">
        <v>1815</v>
      </c>
      <c r="J1066" s="138">
        <f t="shared" si="114"/>
        <v>2.5</v>
      </c>
      <c r="K1066" s="140">
        <f t="shared" si="115"/>
        <v>1608000</v>
      </c>
      <c r="L1066" s="134" t="s">
        <v>2488</v>
      </c>
      <c r="M1066" s="134" t="s">
        <v>77</v>
      </c>
      <c r="N1066" s="137">
        <f t="shared" si="116"/>
        <v>1608000</v>
      </c>
      <c r="P1066">
        <v>1025</v>
      </c>
      <c r="Q1066">
        <v>22.22879828587277</v>
      </c>
      <c r="R1066">
        <v>1.7712017141272298</v>
      </c>
      <c r="S1066" s="70">
        <f t="shared" ref="S1066:S1129" si="117">R1066/Q1066</f>
        <v>7.9680497854573387E-2</v>
      </c>
      <c r="T1066">
        <f t="shared" ref="T1066:T1129" si="118">R1066+Q1066</f>
        <v>24</v>
      </c>
      <c r="U1066" s="134" t="s">
        <v>2469</v>
      </c>
      <c r="Z1066">
        <v>1024</v>
      </c>
      <c r="AA1066">
        <v>25.181611743778433</v>
      </c>
      <c r="AB1066">
        <v>-3.1816117437784328</v>
      </c>
      <c r="AJ1066">
        <v>1026</v>
      </c>
      <c r="AK1066">
        <v>27.307664090786076</v>
      </c>
      <c r="AL1066">
        <v>-17.307664090786076</v>
      </c>
      <c r="AT1066">
        <v>1026</v>
      </c>
      <c r="AU1066">
        <v>13.453115909139289</v>
      </c>
      <c r="AV1066">
        <v>-3.4531159091392887</v>
      </c>
      <c r="BD1066" s="152">
        <v>6.5760469092006577</v>
      </c>
      <c r="BE1066" s="152">
        <v>18.770196116159998</v>
      </c>
    </row>
    <row r="1067" spans="1:57" ht="14.25" customHeight="1">
      <c r="A1067" s="134" t="s">
        <v>398</v>
      </c>
      <c r="B1067" s="135">
        <v>9200</v>
      </c>
      <c r="C1067" s="135">
        <v>1210300</v>
      </c>
      <c r="D1067" s="145">
        <f t="shared" si="112"/>
        <v>1810714.2857142854</v>
      </c>
      <c r="E1067" s="141">
        <f t="shared" si="113"/>
        <v>131.55434782608697</v>
      </c>
      <c r="F1067" s="135">
        <v>12</v>
      </c>
      <c r="G1067" s="135">
        <v>0.56000000000000005</v>
      </c>
      <c r="H1067" s="135">
        <v>1014000</v>
      </c>
      <c r="I1067" s="134" t="s">
        <v>1815</v>
      </c>
      <c r="J1067" s="138">
        <f t="shared" si="114"/>
        <v>0.56000000000000005</v>
      </c>
      <c r="K1067" s="140">
        <f t="shared" si="115"/>
        <v>1810714.2857142854</v>
      </c>
      <c r="L1067" s="134" t="s">
        <v>2489</v>
      </c>
      <c r="M1067" s="134" t="s">
        <v>28</v>
      </c>
      <c r="N1067" s="137">
        <f t="shared" si="116"/>
        <v>1810714.2857142854</v>
      </c>
      <c r="P1067">
        <v>1026</v>
      </c>
      <c r="Q1067">
        <v>17.362025584793138</v>
      </c>
      <c r="R1067">
        <v>-7.3620255847931375</v>
      </c>
      <c r="S1067" s="70">
        <f t="shared" si="117"/>
        <v>-0.42403033844399518</v>
      </c>
      <c r="T1067">
        <f t="shared" si="118"/>
        <v>10</v>
      </c>
      <c r="U1067" s="134" t="s">
        <v>2470</v>
      </c>
      <c r="Z1067">
        <v>1025</v>
      </c>
      <c r="AA1067">
        <v>26.333637536254393</v>
      </c>
      <c r="AB1067">
        <v>-2.3336375362543933</v>
      </c>
      <c r="AJ1067">
        <v>1027</v>
      </c>
      <c r="AK1067">
        <v>27.42492786473834</v>
      </c>
      <c r="AL1067">
        <v>-17.42492786473834</v>
      </c>
      <c r="AT1067">
        <v>1027</v>
      </c>
      <c r="AU1067">
        <v>19.722081081065433</v>
      </c>
      <c r="AV1067">
        <v>-9.7220810810654328</v>
      </c>
      <c r="BD1067" s="152">
        <v>10.444853516565781</v>
      </c>
      <c r="BE1067" s="152">
        <v>20.062668179239999</v>
      </c>
    </row>
    <row r="1068" spans="1:57" ht="14.25" customHeight="1">
      <c r="A1068" s="134" t="s">
        <v>398</v>
      </c>
      <c r="B1068" s="135">
        <v>5084</v>
      </c>
      <c r="C1068" s="135">
        <v>368900</v>
      </c>
      <c r="D1068" s="145">
        <f t="shared" si="112"/>
        <v>267326.73267326731</v>
      </c>
      <c r="E1068" s="141">
        <f t="shared" si="113"/>
        <v>72.560975609756099</v>
      </c>
      <c r="F1068" s="135">
        <v>10</v>
      </c>
      <c r="G1068" s="135">
        <v>1.01</v>
      </c>
      <c r="H1068" s="135">
        <v>270000</v>
      </c>
      <c r="I1068" s="134" t="s">
        <v>1815</v>
      </c>
      <c r="J1068" s="138">
        <f t="shared" si="114"/>
        <v>1.01</v>
      </c>
      <c r="K1068" s="140">
        <f t="shared" si="115"/>
        <v>267326.73267326731</v>
      </c>
      <c r="L1068" s="134" t="s">
        <v>2490</v>
      </c>
      <c r="M1068" s="134" t="s">
        <v>246</v>
      </c>
      <c r="N1068" s="137">
        <f t="shared" si="116"/>
        <v>267326.73267326731</v>
      </c>
      <c r="P1068">
        <v>1027</v>
      </c>
      <c r="Q1068">
        <v>20.817005621052719</v>
      </c>
      <c r="R1068">
        <v>-10.817005621052719</v>
      </c>
      <c r="S1068" s="70">
        <f t="shared" si="117"/>
        <v>-0.51962351444596</v>
      </c>
      <c r="T1068">
        <f t="shared" si="118"/>
        <v>10</v>
      </c>
      <c r="U1068" s="134" t="s">
        <v>2471</v>
      </c>
      <c r="Z1068">
        <v>1026</v>
      </c>
      <c r="AA1068">
        <v>6.8707333277014175</v>
      </c>
      <c r="AB1068">
        <v>3.1292666722985825</v>
      </c>
      <c r="AJ1068">
        <v>1028</v>
      </c>
      <c r="AK1068">
        <v>23.601366831031395</v>
      </c>
      <c r="AL1068">
        <v>-12.601366831031395</v>
      </c>
      <c r="AT1068">
        <v>1028</v>
      </c>
      <c r="AU1068">
        <v>19.887939753590523</v>
      </c>
      <c r="AV1068">
        <v>-8.8879397535905227</v>
      </c>
      <c r="BD1068" s="152">
        <v>7.2405326737255411</v>
      </c>
      <c r="BE1068" s="152">
        <v>19.780781708759999</v>
      </c>
    </row>
    <row r="1069" spans="1:57" ht="14.25" customHeight="1">
      <c r="A1069" s="134" t="s">
        <v>398</v>
      </c>
      <c r="B1069" s="135">
        <v>96768</v>
      </c>
      <c r="C1069" s="135">
        <v>7466600</v>
      </c>
      <c r="D1069" s="145">
        <f t="shared" si="112"/>
        <v>117209.30232558139</v>
      </c>
      <c r="E1069" s="141">
        <f t="shared" si="113"/>
        <v>77.159804894179899</v>
      </c>
      <c r="F1069" s="135">
        <v>109</v>
      </c>
      <c r="G1069" s="135">
        <v>6.45</v>
      </c>
      <c r="H1069" s="135">
        <v>756000</v>
      </c>
      <c r="I1069" s="134" t="s">
        <v>1815</v>
      </c>
      <c r="J1069" s="138">
        <f t="shared" si="114"/>
        <v>6.45</v>
      </c>
      <c r="K1069" s="140">
        <f t="shared" si="115"/>
        <v>117209.30232558139</v>
      </c>
      <c r="L1069" s="134" t="s">
        <v>2491</v>
      </c>
      <c r="M1069" s="134" t="s">
        <v>11</v>
      </c>
      <c r="N1069" s="137">
        <f t="shared" si="116"/>
        <v>117209.30232558139</v>
      </c>
      <c r="P1069">
        <v>1028</v>
      </c>
      <c r="Q1069">
        <v>18.683683419123188</v>
      </c>
      <c r="R1069">
        <v>-7.683683419123188</v>
      </c>
      <c r="S1069" s="70">
        <f t="shared" si="117"/>
        <v>-0.41125099621730682</v>
      </c>
      <c r="T1069">
        <f t="shared" si="118"/>
        <v>11</v>
      </c>
      <c r="U1069" s="134" t="s">
        <v>1439</v>
      </c>
      <c r="Z1069">
        <v>1027</v>
      </c>
      <c r="AA1069">
        <v>23.521164636154175</v>
      </c>
      <c r="AB1069">
        <v>-13.521164636154175</v>
      </c>
      <c r="AJ1069">
        <v>1029</v>
      </c>
      <c r="AK1069">
        <v>23.492146420635425</v>
      </c>
      <c r="AL1069">
        <v>-5.4921464206354251</v>
      </c>
      <c r="AT1069">
        <v>1029</v>
      </c>
      <c r="AU1069">
        <v>20.334608653856119</v>
      </c>
      <c r="AV1069">
        <v>-2.3346086538561188</v>
      </c>
      <c r="BD1069" s="152">
        <v>15.966144814998193</v>
      </c>
      <c r="BE1069" s="152">
        <v>22.073797280119997</v>
      </c>
    </row>
    <row r="1070" spans="1:57" ht="14.25" customHeight="1">
      <c r="A1070" s="134" t="s">
        <v>398</v>
      </c>
      <c r="B1070" s="135">
        <v>7092</v>
      </c>
      <c r="C1070" s="135">
        <v>2197200</v>
      </c>
      <c r="D1070" s="145">
        <f t="shared" si="112"/>
        <v>14606000</v>
      </c>
      <c r="E1070" s="141">
        <f t="shared" si="113"/>
        <v>309.8138747884941</v>
      </c>
      <c r="F1070" s="135">
        <v>9</v>
      </c>
      <c r="G1070" s="135">
        <v>0.1</v>
      </c>
      <c r="H1070" s="135">
        <v>1460600</v>
      </c>
      <c r="I1070" s="134" t="s">
        <v>1815</v>
      </c>
      <c r="J1070" s="138">
        <f t="shared" si="114"/>
        <v>0.1</v>
      </c>
      <c r="K1070" s="140">
        <f t="shared" si="115"/>
        <v>14606000</v>
      </c>
      <c r="L1070" s="134" t="s">
        <v>1225</v>
      </c>
      <c r="M1070" s="134" t="s">
        <v>7</v>
      </c>
      <c r="N1070" s="137">
        <f t="shared" si="116"/>
        <v>14606000</v>
      </c>
      <c r="P1070">
        <v>1029</v>
      </c>
      <c r="Q1070">
        <v>18.861497951619828</v>
      </c>
      <c r="R1070">
        <v>-0.86149795161982823</v>
      </c>
      <c r="S1070" s="70">
        <f t="shared" si="117"/>
        <v>-4.5674948714550141E-2</v>
      </c>
      <c r="T1070">
        <f t="shared" si="118"/>
        <v>18</v>
      </c>
      <c r="U1070" s="134" t="s">
        <v>2472</v>
      </c>
      <c r="Z1070">
        <v>1028</v>
      </c>
      <c r="AA1070">
        <v>21.137182667366716</v>
      </c>
      <c r="AB1070">
        <v>-10.137182667366716</v>
      </c>
      <c r="AJ1070">
        <v>1030</v>
      </c>
      <c r="AK1070">
        <v>31.629066995135112</v>
      </c>
      <c r="AL1070">
        <v>-1.629066995135112</v>
      </c>
      <c r="AT1070">
        <v>1030</v>
      </c>
      <c r="AU1070">
        <v>30.089069196420962</v>
      </c>
      <c r="AV1070">
        <v>-8.9069196420961561E-2</v>
      </c>
      <c r="BD1070" s="152">
        <v>137.60503968176494</v>
      </c>
      <c r="BE1070" s="152">
        <v>104.58443838784</v>
      </c>
    </row>
    <row r="1071" spans="1:57" ht="14.25" customHeight="1">
      <c r="A1071" s="134" t="s">
        <v>398</v>
      </c>
      <c r="B1071" s="135">
        <v>20698</v>
      </c>
      <c r="C1071" s="135">
        <v>3198400</v>
      </c>
      <c r="D1071" s="145">
        <f t="shared" si="112"/>
        <v>821917.80821917811</v>
      </c>
      <c r="E1071" s="141">
        <f t="shared" si="113"/>
        <v>154.5270074403324</v>
      </c>
      <c r="F1071" s="135">
        <v>24</v>
      </c>
      <c r="G1071" s="135">
        <v>2.19</v>
      </c>
      <c r="H1071" s="135">
        <v>1800000</v>
      </c>
      <c r="I1071" s="134" t="s">
        <v>1815</v>
      </c>
      <c r="J1071" s="138">
        <f t="shared" si="114"/>
        <v>2.19</v>
      </c>
      <c r="K1071" s="140">
        <f t="shared" si="115"/>
        <v>821917.80821917811</v>
      </c>
      <c r="L1071" s="134" t="s">
        <v>2492</v>
      </c>
      <c r="M1071" s="134" t="s">
        <v>49</v>
      </c>
      <c r="N1071" s="137">
        <f t="shared" si="116"/>
        <v>821917.80821917811</v>
      </c>
      <c r="P1071">
        <v>1030</v>
      </c>
      <c r="Q1071">
        <v>28.861952696705387</v>
      </c>
      <c r="R1071">
        <v>1.1380473032946128</v>
      </c>
      <c r="S1071" s="70">
        <f t="shared" si="117"/>
        <v>3.9430710570893625E-2</v>
      </c>
      <c r="T1071">
        <f t="shared" si="118"/>
        <v>30</v>
      </c>
      <c r="U1071" s="134" t="s">
        <v>1679</v>
      </c>
      <c r="Z1071">
        <v>1029</v>
      </c>
      <c r="AA1071">
        <v>22.298285243535357</v>
      </c>
      <c r="AB1071">
        <v>-4.2982852435353571</v>
      </c>
      <c r="AJ1071">
        <v>1031</v>
      </c>
      <c r="AK1071">
        <v>170.11419735336347</v>
      </c>
      <c r="AL1071">
        <v>30.885802646636535</v>
      </c>
      <c r="AT1071">
        <v>1031</v>
      </c>
      <c r="AU1071">
        <v>219.67949029573492</v>
      </c>
      <c r="AV1071">
        <v>-18.679490295734922</v>
      </c>
      <c r="BD1071" s="152">
        <v>6.0296691244599501</v>
      </c>
      <c r="BE1071" s="152">
        <v>17.923837004959999</v>
      </c>
    </row>
    <row r="1072" spans="1:57" ht="14.25" customHeight="1">
      <c r="A1072" s="134" t="s">
        <v>398</v>
      </c>
      <c r="B1072" s="135">
        <v>44432</v>
      </c>
      <c r="C1072" s="135">
        <v>5309000</v>
      </c>
      <c r="D1072" s="145">
        <f t="shared" si="112"/>
        <v>2299651.567944251</v>
      </c>
      <c r="E1072" s="141">
        <f t="shared" si="113"/>
        <v>119.48595606769895</v>
      </c>
      <c r="F1072" s="135">
        <v>20</v>
      </c>
      <c r="G1072" s="135">
        <v>0.57399999999999995</v>
      </c>
      <c r="H1072" s="135">
        <v>1320000</v>
      </c>
      <c r="I1072" s="134" t="s">
        <v>1815</v>
      </c>
      <c r="J1072" s="138">
        <f t="shared" si="114"/>
        <v>0.57399999999999995</v>
      </c>
      <c r="K1072" s="140">
        <f t="shared" si="115"/>
        <v>2299651.567944251</v>
      </c>
      <c r="L1072" s="134" t="s">
        <v>1732</v>
      </c>
      <c r="M1072" s="134" t="s">
        <v>41</v>
      </c>
      <c r="N1072" s="137">
        <f t="shared" si="116"/>
        <v>2299651.567944251</v>
      </c>
      <c r="P1072">
        <v>1031</v>
      </c>
      <c r="Q1072">
        <v>211.8000491177836</v>
      </c>
      <c r="R1072">
        <v>-10.800049117783601</v>
      </c>
      <c r="S1072" s="70">
        <f t="shared" si="117"/>
        <v>-5.099172149756024E-2</v>
      </c>
      <c r="T1072">
        <f t="shared" si="118"/>
        <v>201</v>
      </c>
      <c r="U1072" s="134" t="s">
        <v>2473</v>
      </c>
      <c r="Z1072">
        <v>1030</v>
      </c>
      <c r="AA1072">
        <v>30.008966187636343</v>
      </c>
      <c r="AB1072">
        <v>-8.9661876363429371E-3</v>
      </c>
      <c r="AJ1072">
        <v>1032</v>
      </c>
      <c r="AK1072">
        <v>34.930656067531089</v>
      </c>
      <c r="AL1072">
        <v>-21.930656067531089</v>
      </c>
      <c r="AT1072">
        <v>1032</v>
      </c>
      <c r="AU1072">
        <v>18.523300576676149</v>
      </c>
      <c r="AV1072">
        <v>-5.5233005766761494</v>
      </c>
      <c r="BD1072" s="152">
        <v>133.866665365118</v>
      </c>
      <c r="BE1072" s="152">
        <v>114.32572848385999</v>
      </c>
    </row>
    <row r="1073" spans="1:57" ht="14.25" customHeight="1">
      <c r="A1073" s="134" t="s">
        <v>398</v>
      </c>
      <c r="B1073" s="135">
        <v>226431</v>
      </c>
      <c r="C1073" s="135">
        <v>49081300</v>
      </c>
      <c r="D1073" s="145">
        <f t="shared" si="112"/>
        <v>3393271.4617169378</v>
      </c>
      <c r="E1073" s="141">
        <f t="shared" si="113"/>
        <v>216.76051424054126</v>
      </c>
      <c r="F1073" s="135">
        <v>195</v>
      </c>
      <c r="G1073" s="135">
        <v>4.3099999999999996</v>
      </c>
      <c r="H1073" s="135">
        <v>14625000</v>
      </c>
      <c r="I1073" s="134" t="s">
        <v>1815</v>
      </c>
      <c r="J1073" s="138">
        <f t="shared" si="114"/>
        <v>4.3099999999999996</v>
      </c>
      <c r="K1073" s="140">
        <f t="shared" si="115"/>
        <v>3393271.4617169378</v>
      </c>
      <c r="L1073" s="134" t="s">
        <v>2493</v>
      </c>
      <c r="M1073" s="134" t="s">
        <v>32</v>
      </c>
      <c r="N1073" s="137">
        <f t="shared" si="116"/>
        <v>3393271.4617169378</v>
      </c>
      <c r="P1073">
        <v>1032</v>
      </c>
      <c r="Q1073">
        <v>24.533016511335198</v>
      </c>
      <c r="R1073">
        <v>-11.533016511335198</v>
      </c>
      <c r="S1073" s="70">
        <f t="shared" si="117"/>
        <v>-0.47010185257921711</v>
      </c>
      <c r="T1073">
        <f t="shared" si="118"/>
        <v>13</v>
      </c>
      <c r="U1073" s="134" t="s">
        <v>2474</v>
      </c>
      <c r="Z1073">
        <v>1031</v>
      </c>
      <c r="AA1073">
        <v>216.05436682127348</v>
      </c>
      <c r="AB1073">
        <v>-15.054366821273476</v>
      </c>
      <c r="AJ1073">
        <v>1033</v>
      </c>
      <c r="AK1073">
        <v>27.948169830821353</v>
      </c>
      <c r="AL1073">
        <v>4.0518301691786469</v>
      </c>
      <c r="AT1073">
        <v>1033</v>
      </c>
      <c r="AU1073">
        <v>34.26427389835213</v>
      </c>
      <c r="AV1073">
        <v>-2.2642738983521298</v>
      </c>
      <c r="BD1073" s="152">
        <v>30.951479884832146</v>
      </c>
      <c r="BE1073" s="152">
        <v>28.288766164480002</v>
      </c>
    </row>
    <row r="1074" spans="1:57" ht="14.25" customHeight="1">
      <c r="A1074" s="134" t="s">
        <v>398</v>
      </c>
      <c r="B1074" s="135">
        <v>45002</v>
      </c>
      <c r="C1074" s="135">
        <v>2343700</v>
      </c>
      <c r="D1074" s="145">
        <f t="shared" si="112"/>
        <v>372960.37296037294</v>
      </c>
      <c r="E1074" s="141">
        <f t="shared" si="113"/>
        <v>52.079907559664015</v>
      </c>
      <c r="F1074" s="135">
        <v>39</v>
      </c>
      <c r="G1074" s="135">
        <v>4.29</v>
      </c>
      <c r="H1074" s="135">
        <v>1600000</v>
      </c>
      <c r="I1074" s="134" t="s">
        <v>1815</v>
      </c>
      <c r="J1074" s="138">
        <f t="shared" si="114"/>
        <v>4.29</v>
      </c>
      <c r="K1074" s="140">
        <f t="shared" si="115"/>
        <v>372960.37296037294</v>
      </c>
      <c r="L1074" s="134" t="s">
        <v>2494</v>
      </c>
      <c r="M1074" s="134" t="s">
        <v>12</v>
      </c>
      <c r="N1074" s="137">
        <f t="shared" si="116"/>
        <v>372960.37296037294</v>
      </c>
      <c r="P1074">
        <v>1033</v>
      </c>
      <c r="Q1074">
        <v>28.977619295045749</v>
      </c>
      <c r="R1074">
        <v>3.0223807049542515</v>
      </c>
      <c r="S1074" s="70">
        <f t="shared" si="117"/>
        <v>0.10430051807157886</v>
      </c>
      <c r="T1074">
        <f t="shared" si="118"/>
        <v>32</v>
      </c>
      <c r="U1074" s="134" t="s">
        <v>2475</v>
      </c>
      <c r="Z1074">
        <v>1032</v>
      </c>
      <c r="AA1074">
        <v>15.994588240325822</v>
      </c>
      <c r="AB1074">
        <v>-2.9945882403258217</v>
      </c>
      <c r="AJ1074">
        <v>1034</v>
      </c>
      <c r="AK1074">
        <v>27.538804959298478</v>
      </c>
      <c r="AL1074">
        <v>-18.538804959298478</v>
      </c>
      <c r="AT1074">
        <v>1034</v>
      </c>
      <c r="AU1074">
        <v>17.754767321807403</v>
      </c>
      <c r="AV1074">
        <v>-8.7547673218074031</v>
      </c>
      <c r="BD1074" s="152">
        <v>12.034689627051899</v>
      </c>
      <c r="BE1074" s="152">
        <v>23.697823694439997</v>
      </c>
    </row>
    <row r="1075" spans="1:57" ht="14.25" customHeight="1">
      <c r="A1075" s="134" t="s">
        <v>398</v>
      </c>
      <c r="B1075" s="135">
        <v>9396</v>
      </c>
      <c r="C1075" s="135">
        <v>1422700</v>
      </c>
      <c r="D1075" s="145">
        <f t="shared" si="112"/>
        <v>3319642.8571428568</v>
      </c>
      <c r="E1075" s="141">
        <f t="shared" si="113"/>
        <v>151.41549595572585</v>
      </c>
      <c r="F1075" s="135">
        <v>11</v>
      </c>
      <c r="G1075" s="135">
        <v>0.28000000000000003</v>
      </c>
      <c r="H1075" s="135">
        <v>929500</v>
      </c>
      <c r="I1075" s="134" t="s">
        <v>1815</v>
      </c>
      <c r="J1075" s="138">
        <f t="shared" si="114"/>
        <v>0.28000000000000003</v>
      </c>
      <c r="K1075" s="140">
        <f t="shared" si="115"/>
        <v>3319642.8571428568</v>
      </c>
      <c r="L1075" s="134" t="s">
        <v>1091</v>
      </c>
      <c r="M1075" s="134" t="s">
        <v>28</v>
      </c>
      <c r="N1075" s="137">
        <f t="shared" si="116"/>
        <v>3319642.8571428568</v>
      </c>
      <c r="P1075">
        <v>1034</v>
      </c>
      <c r="Q1075">
        <v>19.820370658637984</v>
      </c>
      <c r="R1075">
        <v>-10.820370658637984</v>
      </c>
      <c r="S1075" s="70">
        <f t="shared" si="117"/>
        <v>-0.54592171079920349</v>
      </c>
      <c r="T1075">
        <f t="shared" si="118"/>
        <v>9</v>
      </c>
      <c r="U1075" s="134" t="s">
        <v>2476</v>
      </c>
      <c r="Z1075">
        <v>1033</v>
      </c>
      <c r="AA1075">
        <v>32.412819879540848</v>
      </c>
      <c r="AB1075">
        <v>-0.41281987954084798</v>
      </c>
      <c r="AJ1075">
        <v>1035</v>
      </c>
      <c r="AK1075">
        <v>32.250522663589692</v>
      </c>
      <c r="AL1075">
        <v>-19.250522663589692</v>
      </c>
      <c r="AT1075">
        <v>1035</v>
      </c>
      <c r="AU1075">
        <v>23.67230916778929</v>
      </c>
      <c r="AV1075">
        <v>-10.67230916778929</v>
      </c>
      <c r="BD1075" s="152">
        <v>16.735387222462084</v>
      </c>
      <c r="BE1075" s="152">
        <v>30.913566249399999</v>
      </c>
    </row>
    <row r="1076" spans="1:57" ht="14.25" customHeight="1">
      <c r="A1076" s="134" t="s">
        <v>398</v>
      </c>
      <c r="B1076" s="135">
        <v>142884</v>
      </c>
      <c r="C1076" s="135">
        <v>47838400</v>
      </c>
      <c r="D1076" s="145">
        <f t="shared" si="112"/>
        <v>519272.72727272724</v>
      </c>
      <c r="E1076" s="141">
        <f t="shared" si="113"/>
        <v>334.80585649897819</v>
      </c>
      <c r="F1076" s="135">
        <v>286</v>
      </c>
      <c r="G1076" s="135">
        <v>17.600000000000001</v>
      </c>
      <c r="H1076" s="135">
        <v>9139200</v>
      </c>
      <c r="I1076" s="134" t="s">
        <v>1815</v>
      </c>
      <c r="J1076" s="138">
        <f t="shared" si="114"/>
        <v>17.600000000000001</v>
      </c>
      <c r="K1076" s="140">
        <f t="shared" si="115"/>
        <v>519272.72727272724</v>
      </c>
      <c r="L1076" s="134" t="s">
        <v>2495</v>
      </c>
      <c r="M1076" s="134" t="s">
        <v>27</v>
      </c>
      <c r="N1076" s="137">
        <f t="shared" si="116"/>
        <v>519272.72727272724</v>
      </c>
      <c r="P1076">
        <v>1035</v>
      </c>
      <c r="Q1076">
        <v>25.75660043573642</v>
      </c>
      <c r="R1076">
        <v>-12.75660043573642</v>
      </c>
      <c r="S1076" s="70">
        <f t="shared" si="117"/>
        <v>-0.49527500601504321</v>
      </c>
      <c r="T1076">
        <f t="shared" si="118"/>
        <v>13</v>
      </c>
      <c r="U1076" s="134" t="s">
        <v>2477</v>
      </c>
      <c r="Z1076">
        <v>1034</v>
      </c>
      <c r="AA1076">
        <v>12.214194786924082</v>
      </c>
      <c r="AB1076">
        <v>-3.2141947869240823</v>
      </c>
      <c r="AJ1076">
        <v>1036</v>
      </c>
      <c r="AK1076">
        <v>32.602737320370494</v>
      </c>
      <c r="AL1076">
        <v>-10.602737320370494</v>
      </c>
      <c r="AT1076">
        <v>1036</v>
      </c>
      <c r="AU1076">
        <v>27.728456901818781</v>
      </c>
      <c r="AV1076">
        <v>-5.728456901818781</v>
      </c>
      <c r="BD1076" s="152">
        <v>4.6092922893163442</v>
      </c>
      <c r="BE1076" s="152">
        <v>15.764247429079999</v>
      </c>
    </row>
    <row r="1077" spans="1:57" ht="14.25" customHeight="1">
      <c r="A1077" s="134" t="s">
        <v>398</v>
      </c>
      <c r="B1077" s="135">
        <v>12636</v>
      </c>
      <c r="C1077" s="135">
        <v>1636900</v>
      </c>
      <c r="D1077" s="145">
        <f t="shared" si="112"/>
        <v>2017391.3043478259</v>
      </c>
      <c r="E1077" s="141">
        <f t="shared" si="113"/>
        <v>129.54257676479898</v>
      </c>
      <c r="F1077" s="135">
        <v>16</v>
      </c>
      <c r="G1077" s="135">
        <v>0.46</v>
      </c>
      <c r="H1077" s="135">
        <v>928000</v>
      </c>
      <c r="I1077" s="134" t="s">
        <v>1815</v>
      </c>
      <c r="J1077" s="138">
        <f t="shared" si="114"/>
        <v>0.46</v>
      </c>
      <c r="K1077" s="140">
        <f t="shared" si="115"/>
        <v>2017391.3043478259</v>
      </c>
      <c r="L1077" s="134" t="s">
        <v>1644</v>
      </c>
      <c r="M1077" s="134" t="s">
        <v>66</v>
      </c>
      <c r="N1077" s="137">
        <f t="shared" si="116"/>
        <v>2017391.3043478259</v>
      </c>
      <c r="P1077">
        <v>1036</v>
      </c>
      <c r="Q1077">
        <v>28.152701670893894</v>
      </c>
      <c r="R1077">
        <v>-6.1527016708938937</v>
      </c>
      <c r="S1077" s="70">
        <f t="shared" si="117"/>
        <v>-0.2185474681193727</v>
      </c>
      <c r="T1077">
        <f t="shared" si="118"/>
        <v>22</v>
      </c>
      <c r="U1077" s="134" t="s">
        <v>2478</v>
      </c>
      <c r="Z1077">
        <v>1035</v>
      </c>
      <c r="AA1077">
        <v>28.398439078758667</v>
      </c>
      <c r="AB1077">
        <v>-15.398439078758667</v>
      </c>
      <c r="AJ1077">
        <v>1037</v>
      </c>
      <c r="AK1077">
        <v>59.349884489510444</v>
      </c>
      <c r="AL1077">
        <v>41.650115510489556</v>
      </c>
      <c r="AT1077">
        <v>1037</v>
      </c>
      <c r="AU1077">
        <v>109.06242979448255</v>
      </c>
      <c r="AV1077">
        <v>-8.0624297944825543</v>
      </c>
      <c r="BD1077" s="152">
        <v>12.517391805300269</v>
      </c>
      <c r="BE1077" s="152">
        <v>24.805867574640001</v>
      </c>
    </row>
    <row r="1078" spans="1:57" ht="14.25" customHeight="1">
      <c r="A1078" s="134" t="s">
        <v>398</v>
      </c>
      <c r="B1078" s="135">
        <v>6611</v>
      </c>
      <c r="C1078" s="135">
        <v>1893200</v>
      </c>
      <c r="D1078" s="145">
        <f t="shared" si="112"/>
        <v>18468333.333333336</v>
      </c>
      <c r="E1078" s="141">
        <f t="shared" si="113"/>
        <v>286.37119951595827</v>
      </c>
      <c r="F1078" s="135">
        <v>10</v>
      </c>
      <c r="G1078" s="135">
        <v>0.06</v>
      </c>
      <c r="H1078" s="135">
        <v>1108100</v>
      </c>
      <c r="I1078" s="134" t="s">
        <v>1815</v>
      </c>
      <c r="J1078" s="138">
        <f t="shared" si="114"/>
        <v>0.06</v>
      </c>
      <c r="K1078" s="140">
        <f t="shared" si="115"/>
        <v>18468333.333333336</v>
      </c>
      <c r="L1078" s="134" t="s">
        <v>2496</v>
      </c>
      <c r="M1078" s="134" t="s">
        <v>24</v>
      </c>
      <c r="N1078" s="137">
        <f t="shared" si="116"/>
        <v>18468333.333333336</v>
      </c>
      <c r="P1078">
        <v>1037</v>
      </c>
      <c r="Q1078">
        <v>87.643498723084491</v>
      </c>
      <c r="R1078">
        <v>13.356501276915509</v>
      </c>
      <c r="S1078" s="70">
        <f t="shared" si="117"/>
        <v>0.15239580198773522</v>
      </c>
      <c r="T1078">
        <f t="shared" si="118"/>
        <v>101</v>
      </c>
      <c r="U1078" s="134" t="s">
        <v>2479</v>
      </c>
      <c r="Z1078">
        <v>1036</v>
      </c>
      <c r="AA1078">
        <v>29.34820034210513</v>
      </c>
      <c r="AB1078">
        <v>-7.3482003421051303</v>
      </c>
      <c r="AJ1078">
        <v>1038</v>
      </c>
      <c r="AK1078">
        <v>79.701287626625998</v>
      </c>
      <c r="AL1078">
        <v>19.298712373374002</v>
      </c>
      <c r="AT1078">
        <v>1038</v>
      </c>
      <c r="AU1078">
        <v>120.44920242110622</v>
      </c>
      <c r="AV1078">
        <v>-21.449202421106222</v>
      </c>
      <c r="BD1078" s="152">
        <v>53.721671361310015</v>
      </c>
      <c r="BE1078" s="152">
        <v>43.316889324319995</v>
      </c>
    </row>
    <row r="1079" spans="1:57" ht="14.25" customHeight="1">
      <c r="A1079" s="134" t="s">
        <v>398</v>
      </c>
      <c r="B1079" s="135">
        <v>4844</v>
      </c>
      <c r="C1079" s="135">
        <v>374500</v>
      </c>
      <c r="D1079" s="145">
        <f t="shared" si="112"/>
        <v>310344.8275862069</v>
      </c>
      <c r="E1079" s="141">
        <f t="shared" si="113"/>
        <v>77.312138728323703</v>
      </c>
      <c r="F1079" s="135">
        <v>9</v>
      </c>
      <c r="G1079" s="135">
        <v>0.87</v>
      </c>
      <c r="H1079" s="135">
        <v>270000</v>
      </c>
      <c r="I1079" s="134" t="s">
        <v>1815</v>
      </c>
      <c r="J1079" s="138">
        <f t="shared" si="114"/>
        <v>0.87</v>
      </c>
      <c r="K1079" s="140">
        <f t="shared" si="115"/>
        <v>310344.8275862069</v>
      </c>
      <c r="L1079" s="134" t="s">
        <v>2497</v>
      </c>
      <c r="M1079" s="134" t="s">
        <v>206</v>
      </c>
      <c r="N1079" s="137">
        <f t="shared" si="116"/>
        <v>310344.8275862069</v>
      </c>
      <c r="P1079">
        <v>1038</v>
      </c>
      <c r="Q1079">
        <v>105.62701846608033</v>
      </c>
      <c r="R1079">
        <v>-6.6270184660803295</v>
      </c>
      <c r="S1079" s="70">
        <f t="shared" si="117"/>
        <v>-6.273980428793835E-2</v>
      </c>
      <c r="T1079">
        <f t="shared" si="118"/>
        <v>99</v>
      </c>
      <c r="U1079" s="134" t="s">
        <v>2480</v>
      </c>
      <c r="Z1079">
        <v>1037</v>
      </c>
      <c r="AA1079">
        <v>90.30336043316494</v>
      </c>
      <c r="AB1079">
        <v>10.69663956683506</v>
      </c>
      <c r="AJ1079">
        <v>1039</v>
      </c>
      <c r="AK1079">
        <v>21.68450629508974</v>
      </c>
      <c r="AL1079">
        <v>-10.68450629508974</v>
      </c>
      <c r="AT1079">
        <v>1039</v>
      </c>
      <c r="AU1079">
        <v>13.785654336726726</v>
      </c>
      <c r="AV1079">
        <v>-2.7856543367267257</v>
      </c>
      <c r="BD1079" s="152">
        <v>163.40803867391821</v>
      </c>
      <c r="BE1079" s="152">
        <v>124.57066978399999</v>
      </c>
    </row>
    <row r="1080" spans="1:57" ht="14.25" customHeight="1">
      <c r="A1080" s="134" t="s">
        <v>398</v>
      </c>
      <c r="B1080" s="135">
        <v>89572</v>
      </c>
      <c r="C1080" s="135">
        <v>2536300</v>
      </c>
      <c r="D1080" s="145">
        <f t="shared" si="112"/>
        <v>560000</v>
      </c>
      <c r="E1080" s="141">
        <f t="shared" si="113"/>
        <v>28.315768320457284</v>
      </c>
      <c r="F1080" s="135">
        <v>56</v>
      </c>
      <c r="G1080" s="135">
        <v>4.5</v>
      </c>
      <c r="H1080" s="135">
        <v>2520000</v>
      </c>
      <c r="I1080" s="134" t="s">
        <v>1815</v>
      </c>
      <c r="J1080" s="138">
        <f t="shared" si="114"/>
        <v>4.5</v>
      </c>
      <c r="K1080" s="140">
        <f t="shared" si="115"/>
        <v>560000</v>
      </c>
      <c r="L1080" s="134" t="s">
        <v>2498</v>
      </c>
      <c r="M1080" s="134" t="s">
        <v>180</v>
      </c>
      <c r="N1080" s="137">
        <f t="shared" si="116"/>
        <v>560000</v>
      </c>
      <c r="P1080">
        <v>1039</v>
      </c>
      <c r="Q1080">
        <v>14.272509370707057</v>
      </c>
      <c r="R1080">
        <v>-3.2725093707070574</v>
      </c>
      <c r="S1080" s="70">
        <f t="shared" si="117"/>
        <v>-0.22928759657524317</v>
      </c>
      <c r="T1080">
        <f t="shared" si="118"/>
        <v>11</v>
      </c>
      <c r="U1080" s="134" t="s">
        <v>2481</v>
      </c>
      <c r="Z1080">
        <v>1038</v>
      </c>
      <c r="AA1080">
        <v>108.94630551381974</v>
      </c>
      <c r="AB1080">
        <v>-9.9463055138197376</v>
      </c>
      <c r="AJ1080">
        <v>1040</v>
      </c>
      <c r="AK1080">
        <v>29.036140585540888</v>
      </c>
      <c r="AL1080">
        <v>-3.0361405855408883</v>
      </c>
      <c r="AT1080">
        <v>1040</v>
      </c>
      <c r="AU1080">
        <v>27.368001667964741</v>
      </c>
      <c r="AV1080">
        <v>-1.3680016679647409</v>
      </c>
      <c r="BD1080" s="152">
        <v>18.440250234998878</v>
      </c>
      <c r="BE1080" s="152">
        <v>24.515489031479998</v>
      </c>
    </row>
    <row r="1081" spans="1:57" ht="14.25" customHeight="1">
      <c r="A1081" s="134" t="s">
        <v>398</v>
      </c>
      <c r="B1081" s="135">
        <v>23868</v>
      </c>
      <c r="C1081" s="135">
        <v>3618400</v>
      </c>
      <c r="D1081" s="145">
        <f t="shared" si="112"/>
        <v>2182051.282051282</v>
      </c>
      <c r="E1081" s="141">
        <f t="shared" si="113"/>
        <v>151.60046924752808</v>
      </c>
      <c r="F1081" s="135">
        <v>23</v>
      </c>
      <c r="G1081" s="135">
        <v>0.78</v>
      </c>
      <c r="H1081" s="135">
        <v>1702000</v>
      </c>
      <c r="I1081" s="134" t="s">
        <v>1815</v>
      </c>
      <c r="J1081" s="138">
        <f t="shared" si="114"/>
        <v>0.78</v>
      </c>
      <c r="K1081" s="140">
        <f t="shared" si="115"/>
        <v>2182051.282051282</v>
      </c>
      <c r="L1081" s="134" t="s">
        <v>2499</v>
      </c>
      <c r="M1081" s="134" t="s">
        <v>31</v>
      </c>
      <c r="N1081" s="137">
        <f t="shared" si="116"/>
        <v>2182051.282051282</v>
      </c>
      <c r="P1081">
        <v>1040</v>
      </c>
      <c r="Q1081">
        <v>25.884431533306092</v>
      </c>
      <c r="R1081">
        <v>0.11556846669390808</v>
      </c>
      <c r="S1081" s="70">
        <f t="shared" si="117"/>
        <v>4.4647867404468003E-3</v>
      </c>
      <c r="T1081">
        <f t="shared" si="118"/>
        <v>26</v>
      </c>
      <c r="U1081" s="134" t="s">
        <v>1747</v>
      </c>
      <c r="Z1081">
        <v>1039</v>
      </c>
      <c r="AA1081">
        <v>10.997657852421803</v>
      </c>
      <c r="AB1081">
        <v>2.3421475781972845E-3</v>
      </c>
      <c r="AJ1081">
        <v>1041</v>
      </c>
      <c r="AK1081">
        <v>25.099125792197821</v>
      </c>
      <c r="AL1081">
        <v>7.900874207802179</v>
      </c>
      <c r="AT1081">
        <v>1041</v>
      </c>
      <c r="AU1081">
        <v>36.384309009539194</v>
      </c>
      <c r="AV1081">
        <v>-3.3843090095391943</v>
      </c>
      <c r="BD1081" s="152">
        <v>295.39935472524576</v>
      </c>
      <c r="BE1081" s="152">
        <v>209.56406394452</v>
      </c>
    </row>
    <row r="1082" spans="1:57" ht="14.25" customHeight="1">
      <c r="A1082" s="134" t="s">
        <v>398</v>
      </c>
      <c r="B1082" s="135">
        <v>14310</v>
      </c>
      <c r="C1082" s="135">
        <v>2155600</v>
      </c>
      <c r="D1082" s="145">
        <f t="shared" si="112"/>
        <v>6339130.4347826084</v>
      </c>
      <c r="E1082" s="141">
        <f t="shared" si="113"/>
        <v>150.63591893780574</v>
      </c>
      <c r="F1082" s="135">
        <v>18</v>
      </c>
      <c r="G1082" s="135">
        <v>0.23</v>
      </c>
      <c r="H1082" s="135">
        <v>1458000</v>
      </c>
      <c r="I1082" s="134" t="s">
        <v>1815</v>
      </c>
      <c r="J1082" s="138">
        <f t="shared" si="114"/>
        <v>0.23</v>
      </c>
      <c r="K1082" s="140">
        <f t="shared" si="115"/>
        <v>6339130.4347826084</v>
      </c>
      <c r="L1082" s="134" t="s">
        <v>1320</v>
      </c>
      <c r="M1082" s="134" t="s">
        <v>44</v>
      </c>
      <c r="N1082" s="137">
        <f t="shared" si="116"/>
        <v>6339130.4347826084</v>
      </c>
      <c r="P1082">
        <v>1041</v>
      </c>
      <c r="Q1082">
        <v>28.466601013190282</v>
      </c>
      <c r="R1082">
        <v>4.5333989868097184</v>
      </c>
      <c r="S1082" s="70">
        <f t="shared" si="117"/>
        <v>0.15925325909858795</v>
      </c>
      <c r="T1082">
        <f t="shared" si="118"/>
        <v>33</v>
      </c>
      <c r="U1082" s="134" t="s">
        <v>1551</v>
      </c>
      <c r="Z1082">
        <v>1040</v>
      </c>
      <c r="AA1082">
        <v>21.827290994140252</v>
      </c>
      <c r="AB1082">
        <v>4.1727090058597476</v>
      </c>
      <c r="AJ1082">
        <v>1042</v>
      </c>
      <c r="AK1082">
        <v>28.30588784161435</v>
      </c>
      <c r="AL1082">
        <v>-19.30588784161435</v>
      </c>
      <c r="AT1082">
        <v>1042</v>
      </c>
      <c r="AU1082">
        <v>15.552623956895037</v>
      </c>
      <c r="AV1082">
        <v>-6.5526239568950366</v>
      </c>
      <c r="BD1082" s="152">
        <v>10.674907320667131</v>
      </c>
      <c r="BE1082" s="152">
        <v>19.186917195159999</v>
      </c>
    </row>
    <row r="1083" spans="1:57" ht="14.25" customHeight="1">
      <c r="A1083" s="134" t="s">
        <v>398</v>
      </c>
      <c r="B1083" s="135">
        <v>19891</v>
      </c>
      <c r="C1083" s="135">
        <v>2146300</v>
      </c>
      <c r="D1083" s="145">
        <f t="shared" si="112"/>
        <v>8742857.1428571437</v>
      </c>
      <c r="E1083" s="141">
        <f t="shared" si="113"/>
        <v>107.90307174098838</v>
      </c>
      <c r="F1083" s="135">
        <v>18</v>
      </c>
      <c r="G1083" s="135">
        <v>0.17499999999999999</v>
      </c>
      <c r="H1083" s="135">
        <v>1530000</v>
      </c>
      <c r="I1083" s="134" t="s">
        <v>1815</v>
      </c>
      <c r="J1083" s="138">
        <f t="shared" si="114"/>
        <v>0.17499999999999999</v>
      </c>
      <c r="K1083" s="140">
        <f t="shared" si="115"/>
        <v>8742857.1428571437</v>
      </c>
      <c r="L1083" s="134" t="s">
        <v>2500</v>
      </c>
      <c r="M1083" s="134" t="s">
        <v>100</v>
      </c>
      <c r="N1083" s="137">
        <f t="shared" si="116"/>
        <v>8742857.1428571437</v>
      </c>
      <c r="P1083">
        <v>1042</v>
      </c>
      <c r="Q1083">
        <v>19.076627385554822</v>
      </c>
      <c r="R1083">
        <v>-10.076627385554822</v>
      </c>
      <c r="S1083" s="70">
        <f t="shared" si="117"/>
        <v>-0.52821849386150055</v>
      </c>
      <c r="T1083">
        <f t="shared" si="118"/>
        <v>9</v>
      </c>
      <c r="U1083" s="134" t="s">
        <v>2482</v>
      </c>
      <c r="Z1083">
        <v>1041</v>
      </c>
      <c r="AA1083">
        <v>31.677696315561892</v>
      </c>
      <c r="AB1083">
        <v>1.3223036844381078</v>
      </c>
      <c r="AJ1083">
        <v>1043</v>
      </c>
      <c r="AK1083">
        <v>42.414370854275035</v>
      </c>
      <c r="AL1083">
        <v>9.5856291457249654</v>
      </c>
      <c r="AT1083">
        <v>1043</v>
      </c>
      <c r="AU1083">
        <v>62.370750231057272</v>
      </c>
      <c r="AV1083">
        <v>-10.370750231057272</v>
      </c>
      <c r="BD1083" s="152">
        <v>19.903762158411485</v>
      </c>
      <c r="BE1083" s="152">
        <v>29.421668399920001</v>
      </c>
    </row>
    <row r="1084" spans="1:57" ht="14.25" customHeight="1">
      <c r="A1084" s="134" t="s">
        <v>398</v>
      </c>
      <c r="B1084" s="135">
        <v>9256</v>
      </c>
      <c r="C1084" s="135">
        <v>1340100</v>
      </c>
      <c r="D1084" s="145">
        <f t="shared" si="112"/>
        <v>34163333.333333336</v>
      </c>
      <c r="E1084" s="141">
        <f t="shared" si="113"/>
        <v>144.78176318063959</v>
      </c>
      <c r="F1084" s="135">
        <v>12</v>
      </c>
      <c r="G1084" s="135">
        <v>0.06</v>
      </c>
      <c r="H1084" s="135">
        <v>2049800</v>
      </c>
      <c r="I1084" s="134" t="s">
        <v>1815</v>
      </c>
      <c r="J1084" s="138">
        <f t="shared" si="114"/>
        <v>0.06</v>
      </c>
      <c r="K1084" s="140">
        <f t="shared" si="115"/>
        <v>34163333.333333336</v>
      </c>
      <c r="L1084" s="134" t="s">
        <v>1264</v>
      </c>
      <c r="M1084" s="134" t="s">
        <v>7</v>
      </c>
      <c r="N1084" s="137">
        <f t="shared" si="116"/>
        <v>34163333.333333336</v>
      </c>
      <c r="P1084">
        <v>1043</v>
      </c>
      <c r="Q1084">
        <v>52.572435323646921</v>
      </c>
      <c r="R1084">
        <v>-0.57243532364692129</v>
      </c>
      <c r="S1084" s="70">
        <f t="shared" si="117"/>
        <v>-1.0888506878612139E-2</v>
      </c>
      <c r="T1084">
        <f t="shared" si="118"/>
        <v>52</v>
      </c>
      <c r="U1084" s="134" t="s">
        <v>2483</v>
      </c>
      <c r="Z1084">
        <v>1042</v>
      </c>
      <c r="AA1084">
        <v>11.719269472330941</v>
      </c>
      <c r="AB1084">
        <v>-2.7192694723309412</v>
      </c>
      <c r="AJ1084">
        <v>1044</v>
      </c>
      <c r="AK1084">
        <v>45.83872705463547</v>
      </c>
      <c r="AL1084">
        <v>-27.83872705463547</v>
      </c>
      <c r="AT1084">
        <v>1044</v>
      </c>
      <c r="AU1084">
        <v>29.043010043960724</v>
      </c>
      <c r="AV1084">
        <v>-11.043010043960724</v>
      </c>
      <c r="BD1084" s="152">
        <v>10.309286096291769</v>
      </c>
      <c r="BE1084" s="152">
        <v>21.770741108759999</v>
      </c>
    </row>
    <row r="1085" spans="1:57" ht="14.25" customHeight="1">
      <c r="A1085" s="134" t="s">
        <v>398</v>
      </c>
      <c r="B1085" s="135">
        <v>9853</v>
      </c>
      <c r="C1085" s="135">
        <v>948200</v>
      </c>
      <c r="D1085" s="145">
        <f t="shared" si="112"/>
        <v>2285714.2857142859</v>
      </c>
      <c r="E1085" s="141">
        <f t="shared" si="113"/>
        <v>96.234649345377036</v>
      </c>
      <c r="F1085" s="135">
        <v>12</v>
      </c>
      <c r="G1085" s="135">
        <v>0.21</v>
      </c>
      <c r="H1085" s="135">
        <v>480000</v>
      </c>
      <c r="I1085" s="134" t="s">
        <v>1815</v>
      </c>
      <c r="J1085" s="138">
        <f t="shared" si="114"/>
        <v>0.21</v>
      </c>
      <c r="K1085" s="140">
        <f t="shared" si="115"/>
        <v>2285714.2857142859</v>
      </c>
      <c r="L1085" s="134" t="s">
        <v>2501</v>
      </c>
      <c r="M1085" s="134" t="s">
        <v>32</v>
      </c>
      <c r="N1085" s="137">
        <f t="shared" si="116"/>
        <v>2285714.2857142859</v>
      </c>
      <c r="P1085">
        <v>1044</v>
      </c>
      <c r="Q1085">
        <v>36.557977469418056</v>
      </c>
      <c r="R1085">
        <v>-18.557977469418056</v>
      </c>
      <c r="S1085" s="70">
        <f t="shared" si="117"/>
        <v>-0.50763140507273441</v>
      </c>
      <c r="T1085">
        <f t="shared" si="118"/>
        <v>18</v>
      </c>
      <c r="U1085" s="134" t="s">
        <v>2484</v>
      </c>
      <c r="Z1085">
        <v>1043</v>
      </c>
      <c r="AA1085">
        <v>55.148915448482668</v>
      </c>
      <c r="AB1085">
        <v>-3.1489154484826685</v>
      </c>
      <c r="AJ1085">
        <v>1045</v>
      </c>
      <c r="AK1085">
        <v>176.52602811250048</v>
      </c>
      <c r="AL1085">
        <v>2.4739718874995162</v>
      </c>
      <c r="AT1085">
        <v>1045</v>
      </c>
      <c r="AU1085">
        <v>184.29493835281977</v>
      </c>
      <c r="AV1085">
        <v>-5.29493835281977</v>
      </c>
      <c r="BD1085" s="152">
        <v>593.76065217829637</v>
      </c>
      <c r="BE1085" s="152">
        <v>514.80064693007989</v>
      </c>
    </row>
    <row r="1086" spans="1:57" ht="14.25" customHeight="1">
      <c r="A1086" s="134" t="s">
        <v>398</v>
      </c>
      <c r="B1086" s="135">
        <v>30384</v>
      </c>
      <c r="C1086" s="135">
        <v>4934900</v>
      </c>
      <c r="D1086" s="145">
        <f t="shared" si="112"/>
        <v>494484.99594484991</v>
      </c>
      <c r="E1086" s="141">
        <f t="shared" si="113"/>
        <v>162.41771985255397</v>
      </c>
      <c r="F1086" s="135">
        <v>24</v>
      </c>
      <c r="G1086" s="135">
        <v>1.2330000000000001</v>
      </c>
      <c r="H1086" s="135">
        <v>609700</v>
      </c>
      <c r="I1086" s="134" t="s">
        <v>1815</v>
      </c>
      <c r="J1086" s="138">
        <f t="shared" si="114"/>
        <v>1.2330000000000001</v>
      </c>
      <c r="K1086" s="140">
        <f t="shared" si="115"/>
        <v>494484.99594484991</v>
      </c>
      <c r="L1086" s="134" t="s">
        <v>1040</v>
      </c>
      <c r="M1086" s="134" t="s">
        <v>37</v>
      </c>
      <c r="N1086" s="137">
        <f t="shared" si="116"/>
        <v>494484.99594484991</v>
      </c>
      <c r="P1086">
        <v>1045</v>
      </c>
      <c r="Q1086">
        <v>196.41124614117075</v>
      </c>
      <c r="R1086">
        <v>-17.41124614117075</v>
      </c>
      <c r="S1086" s="70">
        <f t="shared" si="117"/>
        <v>-8.8646890049546359E-2</v>
      </c>
      <c r="T1086">
        <f t="shared" si="118"/>
        <v>179</v>
      </c>
      <c r="U1086" s="134" t="s">
        <v>1638</v>
      </c>
      <c r="Z1086">
        <v>1044</v>
      </c>
      <c r="AA1086">
        <v>24.678181719108537</v>
      </c>
      <c r="AB1086">
        <v>-6.6781817191085366</v>
      </c>
      <c r="AJ1086">
        <v>1046</v>
      </c>
      <c r="AK1086">
        <v>21.995657464241045</v>
      </c>
      <c r="AL1086">
        <v>-12.995657464241045</v>
      </c>
      <c r="AT1086">
        <v>1046</v>
      </c>
      <c r="AU1086">
        <v>13.637859480021199</v>
      </c>
      <c r="AV1086">
        <v>-4.6378594800211985</v>
      </c>
      <c r="BD1086" s="152">
        <v>21.395003781425597</v>
      </c>
      <c r="BE1086" s="152">
        <v>31.830171253880003</v>
      </c>
    </row>
    <row r="1087" spans="1:57" ht="14.25" customHeight="1">
      <c r="A1087" s="134" t="s">
        <v>398</v>
      </c>
      <c r="B1087" s="135">
        <v>48564</v>
      </c>
      <c r="C1087" s="135">
        <v>4334600</v>
      </c>
      <c r="D1087" s="145">
        <f t="shared" si="112"/>
        <v>2067167.3819742489</v>
      </c>
      <c r="E1087" s="141">
        <f t="shared" si="113"/>
        <v>89.255415534140511</v>
      </c>
      <c r="F1087" s="135">
        <v>57</v>
      </c>
      <c r="G1087" s="135">
        <v>2.33</v>
      </c>
      <c r="H1087" s="135">
        <v>4816500</v>
      </c>
      <c r="I1087" s="134" t="s">
        <v>1815</v>
      </c>
      <c r="J1087" s="138">
        <f t="shared" si="114"/>
        <v>2.33</v>
      </c>
      <c r="K1087" s="140">
        <f t="shared" si="115"/>
        <v>2067167.3819742489</v>
      </c>
      <c r="L1087" s="134" t="s">
        <v>1073</v>
      </c>
      <c r="M1087" s="134" t="s">
        <v>28</v>
      </c>
      <c r="N1087" s="137">
        <f t="shared" si="116"/>
        <v>2067167.3819742489</v>
      </c>
      <c r="P1087">
        <v>1046</v>
      </c>
      <c r="Q1087">
        <v>14.373559140079056</v>
      </c>
      <c r="R1087">
        <v>-5.3735591400790561</v>
      </c>
      <c r="S1087" s="70">
        <f t="shared" si="117"/>
        <v>-0.37385028215422927</v>
      </c>
      <c r="T1087">
        <f t="shared" si="118"/>
        <v>9</v>
      </c>
      <c r="U1087" s="134" t="s">
        <v>2485</v>
      </c>
      <c r="Z1087">
        <v>1045</v>
      </c>
      <c r="AA1087">
        <v>200.92500987320275</v>
      </c>
      <c r="AB1087">
        <v>-21.925009873202754</v>
      </c>
      <c r="AJ1087">
        <v>1047</v>
      </c>
      <c r="AK1087">
        <v>27.340260879935261</v>
      </c>
      <c r="AL1087">
        <v>-3.3402608799352613</v>
      </c>
      <c r="AT1087">
        <v>1047</v>
      </c>
      <c r="AU1087">
        <v>25.770175050470534</v>
      </c>
      <c r="AV1087">
        <v>-1.7701750504705345</v>
      </c>
      <c r="BD1087" s="152">
        <v>16.432414578667895</v>
      </c>
      <c r="BE1087" s="152">
        <v>22.297829435400001</v>
      </c>
    </row>
    <row r="1088" spans="1:57" ht="14.25" customHeight="1">
      <c r="A1088" s="134" t="s">
        <v>398</v>
      </c>
      <c r="B1088" s="135">
        <v>447498</v>
      </c>
      <c r="C1088" s="135">
        <v>56364300</v>
      </c>
      <c r="D1088" s="145">
        <f t="shared" si="112"/>
        <v>1674948.9448604493</v>
      </c>
      <c r="E1088" s="141">
        <f t="shared" si="113"/>
        <v>125.95430594103213</v>
      </c>
      <c r="F1088" s="135">
        <v>266</v>
      </c>
      <c r="G1088" s="135">
        <v>14.69</v>
      </c>
      <c r="H1088" s="135">
        <v>24605000</v>
      </c>
      <c r="I1088" s="134" t="s">
        <v>1815</v>
      </c>
      <c r="J1088" s="138">
        <f t="shared" si="114"/>
        <v>14.69</v>
      </c>
      <c r="K1088" s="140">
        <f t="shared" si="115"/>
        <v>1674948.9448604493</v>
      </c>
      <c r="L1088" s="134" t="s">
        <v>1741</v>
      </c>
      <c r="M1088" s="134" t="s">
        <v>41</v>
      </c>
      <c r="N1088" s="137">
        <f t="shared" si="116"/>
        <v>1674948.9448604493</v>
      </c>
      <c r="P1088">
        <v>1047</v>
      </c>
      <c r="Q1088">
        <v>24.03526235594985</v>
      </c>
      <c r="R1088">
        <v>-3.5262355949850388E-2</v>
      </c>
      <c r="S1088" s="70">
        <f t="shared" si="117"/>
        <v>-1.4671092592056232E-3</v>
      </c>
      <c r="T1088">
        <f t="shared" si="118"/>
        <v>24</v>
      </c>
      <c r="U1088" s="134" t="s">
        <v>2486</v>
      </c>
      <c r="Z1088">
        <v>1046</v>
      </c>
      <c r="AA1088">
        <v>14.787156473907855</v>
      </c>
      <c r="AB1088">
        <v>-5.7871564739078547</v>
      </c>
      <c r="AJ1088">
        <v>1048</v>
      </c>
      <c r="AK1088">
        <v>22.853757355220228</v>
      </c>
      <c r="AL1088">
        <v>-11.853757355220228</v>
      </c>
      <c r="AT1088">
        <v>1048</v>
      </c>
      <c r="AU1088">
        <v>15.789916810161134</v>
      </c>
      <c r="AV1088">
        <v>-4.7899168101611345</v>
      </c>
      <c r="BD1088" s="152">
        <v>6.071777186817787</v>
      </c>
      <c r="BE1088" s="152">
        <v>17.833486627519999</v>
      </c>
    </row>
    <row r="1089" spans="1:57" ht="14.25" customHeight="1">
      <c r="A1089" s="134" t="s">
        <v>398</v>
      </c>
      <c r="B1089" s="135">
        <v>28683</v>
      </c>
      <c r="C1089" s="135">
        <v>3059600</v>
      </c>
      <c r="D1089" s="145">
        <f t="shared" si="112"/>
        <v>1311428.5714285714</v>
      </c>
      <c r="E1089" s="141">
        <f t="shared" si="113"/>
        <v>106.66945577519785</v>
      </c>
      <c r="F1089" s="135">
        <v>36</v>
      </c>
      <c r="G1089" s="135">
        <v>0.98</v>
      </c>
      <c r="H1089" s="135">
        <v>1285200</v>
      </c>
      <c r="I1089" s="134" t="s">
        <v>1815</v>
      </c>
      <c r="J1089" s="138">
        <f t="shared" si="114"/>
        <v>0.98</v>
      </c>
      <c r="K1089" s="140">
        <f t="shared" si="115"/>
        <v>1311428.5714285714</v>
      </c>
      <c r="L1089" s="134" t="s">
        <v>1239</v>
      </c>
      <c r="M1089" s="134" t="s">
        <v>79</v>
      </c>
      <c r="N1089" s="137">
        <f t="shared" si="116"/>
        <v>1311428.5714285714</v>
      </c>
      <c r="P1089">
        <v>1048</v>
      </c>
      <c r="Q1089">
        <v>16.035085994270744</v>
      </c>
      <c r="R1089">
        <v>-5.0350859942707444</v>
      </c>
      <c r="S1089" s="70">
        <f t="shared" si="117"/>
        <v>-0.3140043025693629</v>
      </c>
      <c r="T1089">
        <f t="shared" si="118"/>
        <v>11</v>
      </c>
      <c r="U1089" s="134" t="s">
        <v>2487</v>
      </c>
      <c r="Z1089">
        <v>1047</v>
      </c>
      <c r="AA1089">
        <v>27.88918886506287</v>
      </c>
      <c r="AB1089">
        <v>-3.8891888650628701</v>
      </c>
      <c r="AJ1089">
        <v>1049</v>
      </c>
      <c r="AK1089">
        <v>47.279335801059823</v>
      </c>
      <c r="AL1089">
        <v>-24.279335801059823</v>
      </c>
      <c r="AT1089">
        <v>1049</v>
      </c>
      <c r="AU1089">
        <v>61.428147478290903</v>
      </c>
      <c r="AV1089">
        <v>-38.428147478290903</v>
      </c>
      <c r="BD1089" s="152">
        <v>6.6612900598274978</v>
      </c>
      <c r="BE1089" s="152">
        <v>21.779859313519999</v>
      </c>
    </row>
    <row r="1090" spans="1:57" ht="14.25" customHeight="1">
      <c r="A1090" s="134" t="s">
        <v>398</v>
      </c>
      <c r="B1090" s="135">
        <v>23262</v>
      </c>
      <c r="C1090" s="135">
        <v>3873900</v>
      </c>
      <c r="D1090" s="145">
        <f t="shared" si="112"/>
        <v>10571250</v>
      </c>
      <c r="E1090" s="141">
        <f t="shared" si="113"/>
        <v>166.5334021150374</v>
      </c>
      <c r="F1090" s="135">
        <v>19</v>
      </c>
      <c r="G1090" s="135">
        <v>0.24</v>
      </c>
      <c r="H1090" s="135">
        <v>2537100</v>
      </c>
      <c r="I1090" s="134" t="s">
        <v>1815</v>
      </c>
      <c r="J1090" s="138">
        <f t="shared" si="114"/>
        <v>0.24</v>
      </c>
      <c r="K1090" s="140">
        <f t="shared" si="115"/>
        <v>10571250</v>
      </c>
      <c r="L1090" s="134" t="s">
        <v>2502</v>
      </c>
      <c r="M1090" s="134" t="s">
        <v>24</v>
      </c>
      <c r="N1090" s="137">
        <f t="shared" si="116"/>
        <v>10571250</v>
      </c>
      <c r="P1090">
        <v>1049</v>
      </c>
      <c r="Q1090">
        <v>54.891569298786905</v>
      </c>
      <c r="R1090">
        <v>-31.891569298786905</v>
      </c>
      <c r="S1090" s="70">
        <f t="shared" si="117"/>
        <v>-0.58099212148944157</v>
      </c>
      <c r="T1090">
        <f t="shared" si="118"/>
        <v>23</v>
      </c>
      <c r="U1090" s="134" t="s">
        <v>2488</v>
      </c>
      <c r="Z1090">
        <v>1048</v>
      </c>
      <c r="AA1090">
        <v>19.344819976717158</v>
      </c>
      <c r="AB1090">
        <v>-8.344819976717158</v>
      </c>
      <c r="AJ1090">
        <v>1050</v>
      </c>
      <c r="AK1090">
        <v>25.055098960100224</v>
      </c>
      <c r="AL1090">
        <v>-13.055098960100224</v>
      </c>
      <c r="AT1090">
        <v>1050</v>
      </c>
      <c r="AU1090">
        <v>17.342583888106432</v>
      </c>
      <c r="AV1090">
        <v>-5.3425838881064323</v>
      </c>
      <c r="BD1090" s="152">
        <v>6.3624255196779753</v>
      </c>
      <c r="BE1090" s="152">
        <v>17.84531633444</v>
      </c>
    </row>
    <row r="1091" spans="1:57" ht="14.25" customHeight="1">
      <c r="A1091" s="134" t="s">
        <v>398</v>
      </c>
      <c r="B1091" s="135">
        <v>6320</v>
      </c>
      <c r="C1091" s="135">
        <v>413600</v>
      </c>
      <c r="D1091" s="145">
        <f t="shared" si="112"/>
        <v>480000</v>
      </c>
      <c r="E1091" s="141">
        <f t="shared" si="113"/>
        <v>65.443037974683548</v>
      </c>
      <c r="F1091" s="135">
        <v>12</v>
      </c>
      <c r="G1091" s="135">
        <v>1</v>
      </c>
      <c r="H1091" s="135">
        <v>480000</v>
      </c>
      <c r="I1091" s="134" t="s">
        <v>1815</v>
      </c>
      <c r="J1091" s="138">
        <f t="shared" si="114"/>
        <v>1</v>
      </c>
      <c r="K1091" s="140">
        <f t="shared" si="115"/>
        <v>480000</v>
      </c>
      <c r="L1091" s="134" t="s">
        <v>1635</v>
      </c>
      <c r="M1091" s="134" t="s">
        <v>58</v>
      </c>
      <c r="N1091" s="137">
        <f t="shared" si="116"/>
        <v>480000</v>
      </c>
      <c r="P1091">
        <v>1050</v>
      </c>
      <c r="Q1091">
        <v>18.153721254307868</v>
      </c>
      <c r="R1091">
        <v>-6.1537212543078681</v>
      </c>
      <c r="S1091" s="70">
        <f t="shared" si="117"/>
        <v>-0.33897850298035137</v>
      </c>
      <c r="T1091">
        <f t="shared" si="118"/>
        <v>12</v>
      </c>
      <c r="U1091" s="134" t="s">
        <v>2489</v>
      </c>
      <c r="Z1091">
        <v>1049</v>
      </c>
      <c r="AA1091">
        <v>56.996116989677176</v>
      </c>
      <c r="AB1091">
        <v>-33.996116989677176</v>
      </c>
      <c r="AJ1091">
        <v>1051</v>
      </c>
      <c r="AK1091">
        <v>21.493158909434786</v>
      </c>
      <c r="AL1091">
        <v>-11.493158909434786</v>
      </c>
      <c r="AT1091">
        <v>1051</v>
      </c>
      <c r="AU1091">
        <v>13.96300816477336</v>
      </c>
      <c r="AV1091">
        <v>-3.9630081647733597</v>
      </c>
      <c r="BD1091" s="152">
        <v>4.7263732431893528</v>
      </c>
      <c r="BE1091" s="152">
        <v>17.847495556639998</v>
      </c>
    </row>
    <row r="1092" spans="1:57" ht="14.25" customHeight="1">
      <c r="A1092" s="134" t="s">
        <v>398</v>
      </c>
      <c r="B1092" s="135">
        <v>82096</v>
      </c>
      <c r="C1092" s="135">
        <v>3356700</v>
      </c>
      <c r="D1092" s="145">
        <f t="shared" si="112"/>
        <v>6347619.0476190476</v>
      </c>
      <c r="E1092" s="141">
        <f t="shared" si="113"/>
        <v>40.887497563827715</v>
      </c>
      <c r="F1092" s="135">
        <v>62</v>
      </c>
      <c r="G1092" s="135">
        <v>0.42</v>
      </c>
      <c r="H1092" s="135">
        <v>2666000</v>
      </c>
      <c r="I1092" s="134" t="s">
        <v>1815</v>
      </c>
      <c r="J1092" s="138">
        <f t="shared" si="114"/>
        <v>0.42</v>
      </c>
      <c r="K1092" s="140">
        <f t="shared" si="115"/>
        <v>6347619.0476190476</v>
      </c>
      <c r="L1092" s="134" t="s">
        <v>2503</v>
      </c>
      <c r="M1092" s="134" t="s">
        <v>15</v>
      </c>
      <c r="N1092" s="137">
        <f t="shared" si="116"/>
        <v>6347619.0476190476</v>
      </c>
      <c r="P1092">
        <v>1051</v>
      </c>
      <c r="Q1092">
        <v>14.257079887604229</v>
      </c>
      <c r="R1092">
        <v>-4.2570798876042293</v>
      </c>
      <c r="S1092" s="70">
        <f t="shared" si="117"/>
        <v>-0.29859409648854762</v>
      </c>
      <c r="T1092">
        <f t="shared" si="118"/>
        <v>10</v>
      </c>
      <c r="U1092" s="134" t="s">
        <v>2490</v>
      </c>
      <c r="Z1092">
        <v>1050</v>
      </c>
      <c r="AA1092">
        <v>20.482785530262298</v>
      </c>
      <c r="AB1092">
        <v>-8.4827855302622979</v>
      </c>
      <c r="AJ1092">
        <v>1052</v>
      </c>
      <c r="AK1092">
        <v>51.540201811274656</v>
      </c>
      <c r="AL1092">
        <v>57.459798188725344</v>
      </c>
      <c r="AT1092">
        <v>1052</v>
      </c>
      <c r="AU1092">
        <v>89.243139510271263</v>
      </c>
      <c r="AV1092">
        <v>19.756860489728737</v>
      </c>
      <c r="BD1092" s="152">
        <v>10.824853103697475</v>
      </c>
      <c r="BE1092" s="152">
        <v>19.247743319719998</v>
      </c>
    </row>
    <row r="1093" spans="1:57" ht="14.25" customHeight="1">
      <c r="A1093" s="134" t="s">
        <v>398</v>
      </c>
      <c r="B1093" s="135">
        <v>8018</v>
      </c>
      <c r="C1093" s="135">
        <v>871900</v>
      </c>
      <c r="D1093" s="145">
        <f t="shared" si="112"/>
        <v>17803333.333333336</v>
      </c>
      <c r="E1093" s="141">
        <f t="shared" si="113"/>
        <v>108.74282863556996</v>
      </c>
      <c r="F1093" s="135">
        <v>9</v>
      </c>
      <c r="G1093" s="135">
        <v>0.09</v>
      </c>
      <c r="H1093" s="135">
        <v>1602300</v>
      </c>
      <c r="I1093" s="134" t="s">
        <v>1815</v>
      </c>
      <c r="J1093" s="138">
        <f t="shared" si="114"/>
        <v>0.09</v>
      </c>
      <c r="K1093" s="140">
        <f t="shared" si="115"/>
        <v>17803333.333333336</v>
      </c>
      <c r="L1093" s="134" t="s">
        <v>2504</v>
      </c>
      <c r="M1093" s="134" t="s">
        <v>24</v>
      </c>
      <c r="N1093" s="137">
        <f t="shared" si="116"/>
        <v>17803333.333333336</v>
      </c>
      <c r="P1093">
        <v>1052</v>
      </c>
      <c r="Q1093">
        <v>72.395772459685091</v>
      </c>
      <c r="R1093">
        <v>36.604227540314909</v>
      </c>
      <c r="S1093" s="70">
        <f t="shared" si="117"/>
        <v>0.50561277677779659</v>
      </c>
      <c r="T1093">
        <f t="shared" si="118"/>
        <v>109</v>
      </c>
      <c r="U1093" s="134" t="s">
        <v>2491</v>
      </c>
      <c r="Z1093">
        <v>1051</v>
      </c>
      <c r="AA1093">
        <v>18.312534539223599</v>
      </c>
      <c r="AB1093">
        <v>-8.3125345392235985</v>
      </c>
      <c r="AJ1093">
        <v>1053</v>
      </c>
      <c r="AK1093">
        <v>29.23299132520804</v>
      </c>
      <c r="AL1093">
        <v>-20.23299132520804</v>
      </c>
      <c r="AT1093">
        <v>1053</v>
      </c>
      <c r="AU1093">
        <v>15.611741899577249</v>
      </c>
      <c r="AV1093">
        <v>-6.6117418995772486</v>
      </c>
      <c r="BD1093" s="152">
        <v>39.263200583904599</v>
      </c>
      <c r="BE1093" s="152">
        <v>50.714299823520001</v>
      </c>
    </row>
    <row r="1094" spans="1:57" ht="14.25" customHeight="1">
      <c r="A1094" s="134" t="s">
        <v>398</v>
      </c>
      <c r="B1094" s="135">
        <v>14920</v>
      </c>
      <c r="C1094" s="135">
        <v>1059400</v>
      </c>
      <c r="D1094" s="145">
        <f t="shared" si="112"/>
        <v>2420833.3333333335</v>
      </c>
      <c r="E1094" s="141">
        <f t="shared" si="113"/>
        <v>71.00536193029491</v>
      </c>
      <c r="F1094" s="135">
        <v>14</v>
      </c>
      <c r="G1094" s="135">
        <v>0.24</v>
      </c>
      <c r="H1094" s="135">
        <v>581000</v>
      </c>
      <c r="I1094" s="134" t="s">
        <v>1815</v>
      </c>
      <c r="J1094" s="138">
        <f t="shared" si="114"/>
        <v>0.24</v>
      </c>
      <c r="K1094" s="140">
        <f t="shared" si="115"/>
        <v>2420833.3333333335</v>
      </c>
      <c r="L1094" s="134" t="s">
        <v>1675</v>
      </c>
      <c r="M1094" s="134" t="s">
        <v>13</v>
      </c>
      <c r="N1094" s="137">
        <f t="shared" si="116"/>
        <v>2420833.3333333335</v>
      </c>
      <c r="P1094">
        <v>1053</v>
      </c>
      <c r="Q1094">
        <v>19.647561702263296</v>
      </c>
      <c r="R1094">
        <v>-10.647561702263296</v>
      </c>
      <c r="S1094" s="70">
        <f t="shared" si="117"/>
        <v>-0.54192789230618643</v>
      </c>
      <c r="T1094">
        <f t="shared" si="118"/>
        <v>9</v>
      </c>
      <c r="U1094" s="134" t="s">
        <v>1225</v>
      </c>
      <c r="Z1094">
        <v>1052</v>
      </c>
      <c r="AA1094">
        <v>75.46797696896931</v>
      </c>
      <c r="AB1094">
        <v>33.53202303103069</v>
      </c>
      <c r="AJ1094">
        <v>1054</v>
      </c>
      <c r="AK1094">
        <v>33.471420584450058</v>
      </c>
      <c r="AL1094">
        <v>-9.4714205844500583</v>
      </c>
      <c r="AT1094">
        <v>1054</v>
      </c>
      <c r="AU1094">
        <v>26.783390901440654</v>
      </c>
      <c r="AV1094">
        <v>-2.7833909014406544</v>
      </c>
      <c r="BD1094" s="152">
        <v>107.61588307569603</v>
      </c>
      <c r="BE1094" s="152">
        <v>59.529881796120002</v>
      </c>
    </row>
    <row r="1095" spans="1:57" ht="14.25" customHeight="1">
      <c r="A1095" s="134" t="s">
        <v>398</v>
      </c>
      <c r="B1095" s="135">
        <v>21741</v>
      </c>
      <c r="C1095" s="135">
        <v>2692800</v>
      </c>
      <c r="D1095" s="145">
        <f t="shared" si="112"/>
        <v>2630198.0198019804</v>
      </c>
      <c r="E1095" s="141">
        <f t="shared" si="113"/>
        <v>123.85814819925487</v>
      </c>
      <c r="F1095" s="135">
        <v>23</v>
      </c>
      <c r="G1095" s="135">
        <v>1.01</v>
      </c>
      <c r="H1095" s="135">
        <v>2656500</v>
      </c>
      <c r="I1095" s="134" t="s">
        <v>1815</v>
      </c>
      <c r="J1095" s="138">
        <f t="shared" si="114"/>
        <v>1.01</v>
      </c>
      <c r="K1095" s="140">
        <f t="shared" si="115"/>
        <v>2630198.0198019804</v>
      </c>
      <c r="L1095" s="134" t="s">
        <v>1074</v>
      </c>
      <c r="M1095" s="134" t="s">
        <v>28</v>
      </c>
      <c r="N1095" s="137">
        <f t="shared" si="116"/>
        <v>2630198.0198019804</v>
      </c>
      <c r="P1095">
        <v>1054</v>
      </c>
      <c r="Q1095">
        <v>28.147161931189171</v>
      </c>
      <c r="R1095">
        <v>-4.1471619311891708</v>
      </c>
      <c r="S1095" s="70">
        <f t="shared" si="117"/>
        <v>-0.14733854664735502</v>
      </c>
      <c r="T1095">
        <f t="shared" si="118"/>
        <v>24</v>
      </c>
      <c r="U1095" s="134" t="s">
        <v>2492</v>
      </c>
      <c r="Z1095">
        <v>1053</v>
      </c>
      <c r="AA1095">
        <v>7.4834708097014975</v>
      </c>
      <c r="AB1095">
        <v>1.5165291902985025</v>
      </c>
      <c r="AJ1095">
        <v>1055</v>
      </c>
      <c r="AK1095">
        <v>42.406327490718745</v>
      </c>
      <c r="AL1095">
        <v>-22.406327490718745</v>
      </c>
      <c r="AT1095">
        <v>1055</v>
      </c>
      <c r="AU1095">
        <v>46.270963840601766</v>
      </c>
      <c r="AV1095">
        <v>-26.270963840601766</v>
      </c>
      <c r="BD1095" s="152">
        <v>39.084498075361587</v>
      </c>
      <c r="BE1095" s="152">
        <v>39.416402485079999</v>
      </c>
    </row>
    <row r="1096" spans="1:57" ht="14.25" customHeight="1">
      <c r="A1096" s="134" t="s">
        <v>398</v>
      </c>
      <c r="B1096" s="135">
        <v>76135</v>
      </c>
      <c r="C1096" s="135">
        <v>5671500</v>
      </c>
      <c r="D1096" s="145">
        <f t="shared" si="112"/>
        <v>450000</v>
      </c>
      <c r="E1096" s="141">
        <f t="shared" si="113"/>
        <v>74.492677480790704</v>
      </c>
      <c r="F1096" s="135">
        <v>72</v>
      </c>
      <c r="G1096" s="135">
        <v>5.28</v>
      </c>
      <c r="H1096" s="135">
        <v>2376000</v>
      </c>
      <c r="I1096" s="134" t="s">
        <v>1815</v>
      </c>
      <c r="J1096" s="138">
        <f t="shared" si="114"/>
        <v>5.28</v>
      </c>
      <c r="K1096" s="140">
        <f t="shared" si="115"/>
        <v>450000</v>
      </c>
      <c r="L1096" s="134" t="s">
        <v>2505</v>
      </c>
      <c r="M1096" s="134" t="s">
        <v>49</v>
      </c>
      <c r="N1096" s="137">
        <f t="shared" si="116"/>
        <v>450000</v>
      </c>
      <c r="P1096">
        <v>1055</v>
      </c>
      <c r="Q1096">
        <v>43.869856599257318</v>
      </c>
      <c r="R1096">
        <v>-23.869856599257318</v>
      </c>
      <c r="S1096" s="70">
        <f t="shared" si="117"/>
        <v>-0.5441061003983636</v>
      </c>
      <c r="T1096">
        <f t="shared" si="118"/>
        <v>20</v>
      </c>
      <c r="U1096" s="134" t="s">
        <v>1732</v>
      </c>
      <c r="Z1096">
        <v>1054</v>
      </c>
      <c r="AA1096">
        <v>31.690977546514695</v>
      </c>
      <c r="AB1096">
        <v>-7.690977546514695</v>
      </c>
      <c r="AJ1096">
        <v>1056</v>
      </c>
      <c r="AK1096">
        <v>227.70976043550442</v>
      </c>
      <c r="AL1096">
        <v>-32.709760435504421</v>
      </c>
      <c r="AT1096">
        <v>1056</v>
      </c>
      <c r="AU1096">
        <v>195.70716453809831</v>
      </c>
      <c r="AV1096">
        <v>-0.70716453809831137</v>
      </c>
      <c r="BD1096" s="152">
        <v>14.727551566131099</v>
      </c>
      <c r="BE1096" s="152">
        <v>24.353175011520001</v>
      </c>
    </row>
    <row r="1097" spans="1:57" ht="14.25" customHeight="1">
      <c r="A1097" s="134" t="s">
        <v>398</v>
      </c>
      <c r="B1097" s="135">
        <v>8493</v>
      </c>
      <c r="C1097" s="135">
        <v>788800</v>
      </c>
      <c r="D1097" s="145">
        <f t="shared" si="112"/>
        <v>3946153.846153846</v>
      </c>
      <c r="E1097" s="141">
        <f t="shared" si="113"/>
        <v>92.876486518309193</v>
      </c>
      <c r="F1097" s="135">
        <v>9</v>
      </c>
      <c r="G1097" s="135">
        <v>0.13</v>
      </c>
      <c r="H1097" s="135">
        <v>513000</v>
      </c>
      <c r="I1097" s="134" t="s">
        <v>1815</v>
      </c>
      <c r="J1097" s="138">
        <f t="shared" si="114"/>
        <v>0.13</v>
      </c>
      <c r="K1097" s="140">
        <f t="shared" si="115"/>
        <v>3946153.846153846</v>
      </c>
      <c r="L1097" s="134" t="s">
        <v>1673</v>
      </c>
      <c r="M1097" s="134" t="s">
        <v>13</v>
      </c>
      <c r="N1097" s="137">
        <f t="shared" si="116"/>
        <v>3946153.846153846</v>
      </c>
      <c r="P1097">
        <v>1056</v>
      </c>
      <c r="Q1097">
        <v>232.33369866996122</v>
      </c>
      <c r="R1097">
        <v>-37.333698669961223</v>
      </c>
      <c r="S1097" s="70">
        <f t="shared" si="117"/>
        <v>-0.1606899854979503</v>
      </c>
      <c r="T1097">
        <f t="shared" si="118"/>
        <v>195</v>
      </c>
      <c r="U1097" s="134" t="s">
        <v>2493</v>
      </c>
      <c r="Z1097">
        <v>1055</v>
      </c>
      <c r="AA1097">
        <v>45.465573010572797</v>
      </c>
      <c r="AB1097">
        <v>-25.465573010572797</v>
      </c>
      <c r="AJ1097">
        <v>1057</v>
      </c>
      <c r="AK1097">
        <v>29.853176988890578</v>
      </c>
      <c r="AL1097">
        <v>9.1468230111094222</v>
      </c>
      <c r="AT1097">
        <v>1057</v>
      </c>
      <c r="AU1097">
        <v>46.738980886835932</v>
      </c>
      <c r="AV1097">
        <v>-7.7389808868359324</v>
      </c>
      <c r="BD1097" s="152">
        <v>71.430679147558166</v>
      </c>
      <c r="BE1097" s="152">
        <v>162.83195115232002</v>
      </c>
    </row>
    <row r="1098" spans="1:57" ht="14.25" customHeight="1">
      <c r="A1098" s="134" t="s">
        <v>398</v>
      </c>
      <c r="B1098" s="135">
        <v>18344</v>
      </c>
      <c r="C1098" s="135">
        <v>1852600</v>
      </c>
      <c r="D1098" s="145">
        <f t="shared" si="112"/>
        <v>1022727.2727272727</v>
      </c>
      <c r="E1098" s="141">
        <f t="shared" si="113"/>
        <v>100.9921500218055</v>
      </c>
      <c r="F1098" s="135">
        <v>10</v>
      </c>
      <c r="G1098" s="135">
        <v>0.44</v>
      </c>
      <c r="H1098" s="135">
        <v>450000</v>
      </c>
      <c r="I1098" s="134" t="s">
        <v>1815</v>
      </c>
      <c r="J1098" s="138">
        <f t="shared" si="114"/>
        <v>0.44</v>
      </c>
      <c r="K1098" s="140">
        <f t="shared" si="115"/>
        <v>1022727.2727272727</v>
      </c>
      <c r="L1098" s="134" t="s">
        <v>2506</v>
      </c>
      <c r="M1098" s="134" t="s">
        <v>102</v>
      </c>
      <c r="N1098" s="137">
        <f t="shared" si="116"/>
        <v>1022727.2727272727</v>
      </c>
      <c r="P1098">
        <v>1057</v>
      </c>
      <c r="Q1098">
        <v>36.824600018626363</v>
      </c>
      <c r="R1098">
        <v>2.1753999813736371</v>
      </c>
      <c r="S1098" s="70">
        <f t="shared" si="117"/>
        <v>5.9074639786264926E-2</v>
      </c>
      <c r="T1098">
        <f t="shared" si="118"/>
        <v>39</v>
      </c>
      <c r="U1098" s="134" t="s">
        <v>2494</v>
      </c>
      <c r="Z1098">
        <v>1056</v>
      </c>
      <c r="AA1098">
        <v>236.31822144935583</v>
      </c>
      <c r="AB1098">
        <v>-41.318221449355832</v>
      </c>
      <c r="AJ1098">
        <v>1058</v>
      </c>
      <c r="AK1098">
        <v>25.954262338708897</v>
      </c>
      <c r="AL1098">
        <v>-14.954262338708897</v>
      </c>
      <c r="AT1098">
        <v>1058</v>
      </c>
      <c r="AU1098">
        <v>17.503516065408007</v>
      </c>
      <c r="AV1098">
        <v>-6.5035160654080073</v>
      </c>
      <c r="BD1098" s="152">
        <v>4.4367519362403316</v>
      </c>
      <c r="BE1098" s="152">
        <v>20.23304134348</v>
      </c>
    </row>
    <row r="1099" spans="1:57" ht="14.25" customHeight="1">
      <c r="A1099" s="134" t="s">
        <v>398</v>
      </c>
      <c r="B1099" s="135">
        <v>7254</v>
      </c>
      <c r="C1099" s="135">
        <v>865100</v>
      </c>
      <c r="D1099" s="145">
        <f t="shared" si="112"/>
        <v>15200000</v>
      </c>
      <c r="E1099" s="141">
        <f t="shared" si="113"/>
        <v>119.25834022608217</v>
      </c>
      <c r="F1099" s="135">
        <v>16</v>
      </c>
      <c r="G1099" s="135">
        <v>0.06</v>
      </c>
      <c r="H1099" s="135">
        <v>912000</v>
      </c>
      <c r="I1099" s="134" t="s">
        <v>1815</v>
      </c>
      <c r="J1099" s="138">
        <f t="shared" si="114"/>
        <v>0.06</v>
      </c>
      <c r="K1099" s="140">
        <f t="shared" si="115"/>
        <v>15200000</v>
      </c>
      <c r="L1099" s="134" t="s">
        <v>1702</v>
      </c>
      <c r="M1099" s="134" t="s">
        <v>13</v>
      </c>
      <c r="N1099" s="137">
        <f t="shared" si="116"/>
        <v>15200000</v>
      </c>
      <c r="P1099">
        <v>1058</v>
      </c>
      <c r="Q1099">
        <v>18.763416955136034</v>
      </c>
      <c r="R1099">
        <v>-7.7634169551360337</v>
      </c>
      <c r="S1099" s="70">
        <f t="shared" si="117"/>
        <v>-0.41375283476877517</v>
      </c>
      <c r="T1099">
        <f t="shared" si="118"/>
        <v>11</v>
      </c>
      <c r="U1099" s="134" t="s">
        <v>1091</v>
      </c>
      <c r="Z1099">
        <v>1057</v>
      </c>
      <c r="AA1099">
        <v>40.031444933743451</v>
      </c>
      <c r="AB1099">
        <v>-1.031444933743451</v>
      </c>
      <c r="AJ1099">
        <v>1059</v>
      </c>
      <c r="AK1099">
        <v>222.44813066491722</v>
      </c>
      <c r="AL1099">
        <v>63.551869335082785</v>
      </c>
      <c r="AT1099">
        <v>1059</v>
      </c>
      <c r="AU1099">
        <v>127.10818179822751</v>
      </c>
      <c r="AV1099">
        <v>158.89181820177248</v>
      </c>
      <c r="BD1099" s="152">
        <v>30.306507612619431</v>
      </c>
      <c r="BE1099" s="152">
        <v>28.644681485999996</v>
      </c>
    </row>
    <row r="1100" spans="1:57" ht="14.25" customHeight="1">
      <c r="A1100" s="134" t="s">
        <v>398</v>
      </c>
      <c r="B1100" s="135">
        <v>12468</v>
      </c>
      <c r="C1100" s="135">
        <v>1228900</v>
      </c>
      <c r="D1100" s="145">
        <f t="shared" si="112"/>
        <v>1684090.9090909092</v>
      </c>
      <c r="E1100" s="141">
        <f t="shared" si="113"/>
        <v>98.564324671158161</v>
      </c>
      <c r="F1100" s="135">
        <v>13</v>
      </c>
      <c r="G1100" s="135">
        <v>0.44</v>
      </c>
      <c r="H1100" s="135">
        <v>741000</v>
      </c>
      <c r="I1100" s="134" t="s">
        <v>1815</v>
      </c>
      <c r="J1100" s="138">
        <f t="shared" si="114"/>
        <v>0.44</v>
      </c>
      <c r="K1100" s="140">
        <f t="shared" si="115"/>
        <v>1684090.9090909092</v>
      </c>
      <c r="L1100" s="134" t="s">
        <v>2507</v>
      </c>
      <c r="M1100" s="134" t="s">
        <v>45</v>
      </c>
      <c r="N1100" s="137">
        <f t="shared" si="116"/>
        <v>1684090.9090909092</v>
      </c>
      <c r="P1100">
        <v>1059</v>
      </c>
      <c r="Q1100">
        <v>192.21414229308311</v>
      </c>
      <c r="R1100">
        <v>93.785857706916886</v>
      </c>
      <c r="S1100" s="70">
        <f t="shared" si="117"/>
        <v>0.48792381553233816</v>
      </c>
      <c r="T1100">
        <f t="shared" si="118"/>
        <v>286</v>
      </c>
      <c r="U1100" s="134" t="s">
        <v>2495</v>
      </c>
      <c r="Z1100">
        <v>1058</v>
      </c>
      <c r="AA1100">
        <v>19.390055179306369</v>
      </c>
      <c r="AB1100">
        <v>-8.3900551793063691</v>
      </c>
      <c r="AJ1100">
        <v>1060</v>
      </c>
      <c r="AK1100">
        <v>26.861045745949848</v>
      </c>
      <c r="AL1100">
        <v>-10.861045745949848</v>
      </c>
      <c r="AT1100">
        <v>1060</v>
      </c>
      <c r="AU1100">
        <v>20.163823486107511</v>
      </c>
      <c r="AV1100">
        <v>-4.1638234861075105</v>
      </c>
      <c r="BD1100" s="152">
        <v>4.2960493864104876</v>
      </c>
      <c r="BE1100" s="152">
        <v>14.570158138399998</v>
      </c>
    </row>
    <row r="1101" spans="1:57" ht="14.25" customHeight="1">
      <c r="A1101" s="134" t="s">
        <v>398</v>
      </c>
      <c r="B1101" s="135">
        <v>54873</v>
      </c>
      <c r="C1101" s="135">
        <v>7388000</v>
      </c>
      <c r="D1101" s="145">
        <f t="shared" si="112"/>
        <v>875675.67567567562</v>
      </c>
      <c r="E1101" s="141">
        <f t="shared" si="113"/>
        <v>134.63816448891075</v>
      </c>
      <c r="F1101" s="135">
        <v>72</v>
      </c>
      <c r="G1101" s="135">
        <v>1.85</v>
      </c>
      <c r="H1101" s="135">
        <v>1620000</v>
      </c>
      <c r="I1101" s="134" t="s">
        <v>1815</v>
      </c>
      <c r="J1101" s="138">
        <f t="shared" si="114"/>
        <v>1.85</v>
      </c>
      <c r="K1101" s="140">
        <f t="shared" si="115"/>
        <v>875675.67567567562</v>
      </c>
      <c r="L1101" s="134" t="s">
        <v>2508</v>
      </c>
      <c r="M1101" s="134" t="s">
        <v>16</v>
      </c>
      <c r="N1101" s="137">
        <f t="shared" si="116"/>
        <v>875675.67567567562</v>
      </c>
      <c r="P1101">
        <v>1060</v>
      </c>
      <c r="Q1101">
        <v>20.7278291331539</v>
      </c>
      <c r="R1101">
        <v>-4.7278291331539002</v>
      </c>
      <c r="S1101" s="70">
        <f t="shared" si="117"/>
        <v>-0.22809089667725008</v>
      </c>
      <c r="T1101">
        <f t="shared" si="118"/>
        <v>16</v>
      </c>
      <c r="U1101" s="134" t="s">
        <v>1644</v>
      </c>
      <c r="Z1101">
        <v>1059</v>
      </c>
      <c r="AA1101">
        <v>201.6118468812146</v>
      </c>
      <c r="AB1101">
        <v>84.388153118785397</v>
      </c>
      <c r="AJ1101">
        <v>1061</v>
      </c>
      <c r="AK1101">
        <v>27.946053156201273</v>
      </c>
      <c r="AL1101">
        <v>-17.946053156201273</v>
      </c>
      <c r="AT1101">
        <v>1061</v>
      </c>
      <c r="AU1101">
        <v>15.216801199158589</v>
      </c>
      <c r="AV1101">
        <v>-5.2168011991585885</v>
      </c>
      <c r="BD1101" s="152">
        <v>3.894482255144291</v>
      </c>
      <c r="BE1101" s="152">
        <v>15.309808315799998</v>
      </c>
    </row>
    <row r="1102" spans="1:57" ht="14.25" customHeight="1">
      <c r="A1102" s="134" t="s">
        <v>398</v>
      </c>
      <c r="B1102" s="135">
        <v>11136</v>
      </c>
      <c r="C1102" s="135">
        <v>924200</v>
      </c>
      <c r="D1102" s="145">
        <f t="shared" si="112"/>
        <v>2294536.817102138</v>
      </c>
      <c r="E1102" s="141">
        <f t="shared" si="113"/>
        <v>82.992097701149419</v>
      </c>
      <c r="F1102" s="135">
        <v>12</v>
      </c>
      <c r="G1102" s="135">
        <v>0.1263</v>
      </c>
      <c r="H1102" s="135">
        <v>289800</v>
      </c>
      <c r="I1102" s="134" t="s">
        <v>1815</v>
      </c>
      <c r="J1102" s="138">
        <f t="shared" si="114"/>
        <v>0.1263</v>
      </c>
      <c r="K1102" s="140">
        <f t="shared" si="115"/>
        <v>2294536.817102138</v>
      </c>
      <c r="L1102" s="134" t="s">
        <v>2509</v>
      </c>
      <c r="M1102" s="134" t="s">
        <v>10</v>
      </c>
      <c r="N1102" s="137">
        <f t="shared" si="116"/>
        <v>2294536.817102138</v>
      </c>
      <c r="P1102">
        <v>1061</v>
      </c>
      <c r="Q1102">
        <v>18.685999976727018</v>
      </c>
      <c r="R1102">
        <v>-8.6859999767270182</v>
      </c>
      <c r="S1102" s="70">
        <f t="shared" si="117"/>
        <v>-0.46483998648963026</v>
      </c>
      <c r="T1102">
        <f t="shared" si="118"/>
        <v>10</v>
      </c>
      <c r="U1102" s="134" t="s">
        <v>2496</v>
      </c>
      <c r="Z1102">
        <v>1060</v>
      </c>
      <c r="AA1102">
        <v>22.807472470384965</v>
      </c>
      <c r="AB1102">
        <v>-6.8074724703849654</v>
      </c>
      <c r="AJ1102">
        <v>1062</v>
      </c>
      <c r="AK1102">
        <v>21.516865665179647</v>
      </c>
      <c r="AL1102">
        <v>-12.516865665179647</v>
      </c>
      <c r="AT1102">
        <v>1062</v>
      </c>
      <c r="AU1102">
        <v>13.765948355832656</v>
      </c>
      <c r="AV1102">
        <v>-4.7659483558326556</v>
      </c>
      <c r="BD1102" s="152">
        <v>9.8594487472007373</v>
      </c>
      <c r="BE1102" s="152">
        <v>21.843485898159997</v>
      </c>
    </row>
    <row r="1103" spans="1:57" ht="14.25" customHeight="1">
      <c r="A1103" s="134" t="s">
        <v>398</v>
      </c>
      <c r="B1103" s="135">
        <v>34543</v>
      </c>
      <c r="C1103" s="135">
        <v>4667200</v>
      </c>
      <c r="D1103" s="145">
        <f t="shared" si="112"/>
        <v>4050000</v>
      </c>
      <c r="E1103" s="141">
        <f t="shared" si="113"/>
        <v>135.11275801175347</v>
      </c>
      <c r="F1103" s="135">
        <v>40</v>
      </c>
      <c r="G1103" s="135">
        <v>0.8</v>
      </c>
      <c r="H1103" s="135">
        <v>3240000</v>
      </c>
      <c r="I1103" s="134" t="s">
        <v>1815</v>
      </c>
      <c r="J1103" s="138">
        <f t="shared" si="114"/>
        <v>0.8</v>
      </c>
      <c r="K1103" s="140">
        <f t="shared" si="115"/>
        <v>4050000</v>
      </c>
      <c r="L1103" s="134" t="s">
        <v>1278</v>
      </c>
      <c r="M1103" s="134" t="s">
        <v>44</v>
      </c>
      <c r="N1103" s="137">
        <f t="shared" si="116"/>
        <v>4050000</v>
      </c>
      <c r="P1103">
        <v>1062</v>
      </c>
      <c r="Q1103">
        <v>14.164400955543657</v>
      </c>
      <c r="R1103">
        <v>-5.1644009555436572</v>
      </c>
      <c r="S1103" s="70">
        <f t="shared" si="117"/>
        <v>-0.36460426189237577</v>
      </c>
      <c r="T1103">
        <f t="shared" si="118"/>
        <v>9</v>
      </c>
      <c r="U1103" s="134" t="s">
        <v>2497</v>
      </c>
      <c r="Z1103">
        <v>1061</v>
      </c>
      <c r="AA1103">
        <v>2.0221489825415695</v>
      </c>
      <c r="AB1103">
        <v>7.9778510174584305</v>
      </c>
      <c r="AJ1103">
        <v>1063</v>
      </c>
      <c r="AK1103">
        <v>30.668520052544206</v>
      </c>
      <c r="AL1103">
        <v>25.331479947455794</v>
      </c>
      <c r="AT1103">
        <v>1063</v>
      </c>
      <c r="AU1103">
        <v>83.334629572199148</v>
      </c>
      <c r="AV1103">
        <v>-27.334629572199148</v>
      </c>
      <c r="BD1103" s="152">
        <v>12.195932695105078</v>
      </c>
      <c r="BE1103" s="152">
        <v>25.083700027759996</v>
      </c>
    </row>
    <row r="1104" spans="1:57" ht="14.25" customHeight="1">
      <c r="A1104" s="134" t="s">
        <v>398</v>
      </c>
      <c r="B1104" s="135">
        <v>51590</v>
      </c>
      <c r="C1104" s="135">
        <v>6183300</v>
      </c>
      <c r="D1104" s="145">
        <f t="shared" si="112"/>
        <v>2130252.1008403362</v>
      </c>
      <c r="E1104" s="141">
        <f t="shared" si="113"/>
        <v>119.85462298895135</v>
      </c>
      <c r="F1104" s="135">
        <v>60</v>
      </c>
      <c r="G1104" s="135">
        <v>2.38</v>
      </c>
      <c r="H1104" s="135">
        <v>5070000</v>
      </c>
      <c r="I1104" s="134" t="s">
        <v>1815</v>
      </c>
      <c r="J1104" s="138">
        <f t="shared" si="114"/>
        <v>2.38</v>
      </c>
      <c r="K1104" s="140">
        <f t="shared" si="115"/>
        <v>2130252.1008403362</v>
      </c>
      <c r="L1104" s="134" t="s">
        <v>1079</v>
      </c>
      <c r="M1104" s="134" t="s">
        <v>28</v>
      </c>
      <c r="N1104" s="137">
        <f t="shared" si="116"/>
        <v>2130252.1008403362</v>
      </c>
      <c r="P1104">
        <v>1063</v>
      </c>
      <c r="Q1104">
        <v>57.069404127319807</v>
      </c>
      <c r="R1104">
        <v>-1.0694041273198067</v>
      </c>
      <c r="S1104" s="70">
        <f t="shared" si="117"/>
        <v>-1.8738659421325028E-2</v>
      </c>
      <c r="T1104">
        <f t="shared" si="118"/>
        <v>56</v>
      </c>
      <c r="U1104" s="134" t="s">
        <v>2498</v>
      </c>
      <c r="Z1104">
        <v>1062</v>
      </c>
      <c r="AA1104">
        <v>18.178134923565157</v>
      </c>
      <c r="AB1104">
        <v>-9.1781349235651568</v>
      </c>
      <c r="AJ1104">
        <v>1064</v>
      </c>
      <c r="AK1104">
        <v>35.249427265314672</v>
      </c>
      <c r="AL1104">
        <v>-12.249427265314672</v>
      </c>
      <c r="AT1104">
        <v>1064</v>
      </c>
      <c r="AU1104">
        <v>29.386222544532451</v>
      </c>
      <c r="AV1104">
        <v>-6.3862225445324512</v>
      </c>
      <c r="BD1104" s="152">
        <v>2.9927535051398904</v>
      </c>
      <c r="BE1104" s="152">
        <v>15.926955049399998</v>
      </c>
    </row>
    <row r="1105" spans="1:57" ht="14.25" customHeight="1">
      <c r="A1105" s="134" t="s">
        <v>398</v>
      </c>
      <c r="B1105" s="135">
        <v>19240</v>
      </c>
      <c r="C1105" s="135">
        <v>3769800</v>
      </c>
      <c r="D1105" s="145">
        <f t="shared" si="112"/>
        <v>22775833.333333336</v>
      </c>
      <c r="E1105" s="141">
        <f t="shared" si="113"/>
        <v>195.93555093555094</v>
      </c>
      <c r="F1105" s="135">
        <v>16</v>
      </c>
      <c r="G1105" s="135">
        <v>0.12</v>
      </c>
      <c r="H1105" s="135">
        <v>2733100</v>
      </c>
      <c r="I1105" s="134" t="s">
        <v>1815</v>
      </c>
      <c r="J1105" s="138">
        <f t="shared" si="114"/>
        <v>0.12</v>
      </c>
      <c r="K1105" s="140">
        <f t="shared" si="115"/>
        <v>22775833.333333336</v>
      </c>
      <c r="L1105" s="134" t="s">
        <v>1231</v>
      </c>
      <c r="M1105" s="134" t="s">
        <v>7</v>
      </c>
      <c r="N1105" s="137">
        <f t="shared" si="116"/>
        <v>22775833.333333336</v>
      </c>
      <c r="P1105">
        <v>1064</v>
      </c>
      <c r="Q1105">
        <v>30.58703129734004</v>
      </c>
      <c r="R1105">
        <v>-7.5870312973400402</v>
      </c>
      <c r="S1105" s="70">
        <f t="shared" si="117"/>
        <v>-0.2480473251420067</v>
      </c>
      <c r="T1105">
        <f t="shared" si="118"/>
        <v>23</v>
      </c>
      <c r="U1105" s="134" t="s">
        <v>2499</v>
      </c>
      <c r="Z1105">
        <v>1063</v>
      </c>
      <c r="AA1105">
        <v>58.846063121160498</v>
      </c>
      <c r="AB1105">
        <v>-2.8460631211604976</v>
      </c>
      <c r="AJ1105">
        <v>1065</v>
      </c>
      <c r="AK1105">
        <v>29.056883996817643</v>
      </c>
      <c r="AL1105">
        <v>-11.056883996817643</v>
      </c>
      <c r="AT1105">
        <v>1065</v>
      </c>
      <c r="AU1105">
        <v>21.538315653468921</v>
      </c>
      <c r="AV1105">
        <v>-3.5383156534689206</v>
      </c>
      <c r="BD1105" s="152">
        <v>12.016203160650898</v>
      </c>
      <c r="BE1105" s="152">
        <v>21.914106091839997</v>
      </c>
    </row>
    <row r="1106" spans="1:57" ht="14.25" customHeight="1">
      <c r="A1106" s="134" t="s">
        <v>398</v>
      </c>
      <c r="B1106" s="135">
        <v>159760</v>
      </c>
      <c r="C1106" s="135">
        <v>14033500</v>
      </c>
      <c r="D1106" s="145">
        <f t="shared" si="112"/>
        <v>844574.780058651</v>
      </c>
      <c r="E1106" s="141">
        <f t="shared" si="113"/>
        <v>87.841136705057593</v>
      </c>
      <c r="F1106" s="135">
        <v>96</v>
      </c>
      <c r="G1106" s="135">
        <v>6.82</v>
      </c>
      <c r="H1106" s="135">
        <v>5760000</v>
      </c>
      <c r="I1106" s="134" t="s">
        <v>1815</v>
      </c>
      <c r="J1106" s="138">
        <f t="shared" si="114"/>
        <v>6.82</v>
      </c>
      <c r="K1106" s="140">
        <f t="shared" si="115"/>
        <v>844574.780058651</v>
      </c>
      <c r="L1106" s="134" t="s">
        <v>1498</v>
      </c>
      <c r="M1106" s="134" t="s">
        <v>156</v>
      </c>
      <c r="N1106" s="137">
        <f t="shared" si="116"/>
        <v>844574.780058651</v>
      </c>
      <c r="P1106">
        <v>1065</v>
      </c>
      <c r="Q1106">
        <v>22.747005957357253</v>
      </c>
      <c r="R1106">
        <v>-4.7470059573572527</v>
      </c>
      <c r="S1106" s="70">
        <f t="shared" si="117"/>
        <v>-0.20868706704769158</v>
      </c>
      <c r="T1106">
        <f t="shared" si="118"/>
        <v>18</v>
      </c>
      <c r="U1106" s="134" t="s">
        <v>1320</v>
      </c>
      <c r="Z1106">
        <v>1064</v>
      </c>
      <c r="AA1106">
        <v>32.557907882842976</v>
      </c>
      <c r="AB1106">
        <v>-9.5579078828429758</v>
      </c>
      <c r="AJ1106">
        <v>1066</v>
      </c>
      <c r="AK1106">
        <v>29.017513848884214</v>
      </c>
      <c r="AL1106">
        <v>-11.017513848884214</v>
      </c>
      <c r="AT1106">
        <v>1066</v>
      </c>
      <c r="AU1106">
        <v>26.120777293877538</v>
      </c>
      <c r="AV1106">
        <v>-8.1207772938775378</v>
      </c>
      <c r="BD1106" s="152">
        <v>73.247487984412132</v>
      </c>
      <c r="BE1106" s="152">
        <v>60.495426951200002</v>
      </c>
    </row>
    <row r="1107" spans="1:57" ht="14.25" customHeight="1">
      <c r="A1107" s="134" t="s">
        <v>398</v>
      </c>
      <c r="B1107" s="135">
        <v>33492</v>
      </c>
      <c r="C1107" s="135">
        <v>881300</v>
      </c>
      <c r="D1107" s="145">
        <f t="shared" ref="D1107:D1170" si="119">K1107</f>
        <v>262500</v>
      </c>
      <c r="E1107" s="141">
        <f t="shared" ref="E1107:E1170" si="120">C1107/B1107</f>
        <v>26.3137465663442</v>
      </c>
      <c r="F1107" s="135">
        <v>24</v>
      </c>
      <c r="G1107" s="135">
        <v>0.96</v>
      </c>
      <c r="H1107" s="135">
        <v>252000</v>
      </c>
      <c r="I1107" s="134" t="s">
        <v>1815</v>
      </c>
      <c r="J1107" s="138">
        <f t="shared" ref="J1107:J1170" si="121">IF(I1107="Acres",1,1/43560)*G1107</f>
        <v>0.96</v>
      </c>
      <c r="K1107" s="140">
        <f t="shared" ref="K1107:K1170" si="122">H1107/J1107</f>
        <v>262500</v>
      </c>
      <c r="L1107" s="134" t="s">
        <v>2510</v>
      </c>
      <c r="M1107" s="134" t="s">
        <v>11</v>
      </c>
      <c r="N1107" s="137">
        <f t="shared" si="116"/>
        <v>262500</v>
      </c>
      <c r="P1107">
        <v>1066</v>
      </c>
      <c r="Q1107">
        <v>25.199789973834271</v>
      </c>
      <c r="R1107">
        <v>-7.199789973834271</v>
      </c>
      <c r="S1107" s="70">
        <f t="shared" si="117"/>
        <v>-0.28570833254205841</v>
      </c>
      <c r="T1107">
        <f t="shared" si="118"/>
        <v>18</v>
      </c>
      <c r="U1107" s="134" t="s">
        <v>2500</v>
      </c>
      <c r="Z1107">
        <v>1065</v>
      </c>
      <c r="AA1107">
        <v>19.901476278676924</v>
      </c>
      <c r="AB1107">
        <v>-1.9014762786769239</v>
      </c>
      <c r="AJ1107">
        <v>1067</v>
      </c>
      <c r="AK1107">
        <v>25.60458769147219</v>
      </c>
      <c r="AL1107">
        <v>-13.60458769147219</v>
      </c>
      <c r="AT1107">
        <v>1067</v>
      </c>
      <c r="AU1107">
        <v>17.388564510192595</v>
      </c>
      <c r="AV1107">
        <v>-5.3885645101925945</v>
      </c>
      <c r="BD1107" s="152">
        <v>10.451015672032781</v>
      </c>
      <c r="BE1107" s="152">
        <v>19.981157753959998</v>
      </c>
    </row>
    <row r="1108" spans="1:57" ht="14.25" customHeight="1">
      <c r="A1108" s="134" t="s">
        <v>398</v>
      </c>
      <c r="B1108" s="135">
        <v>7942</v>
      </c>
      <c r="C1108" s="135">
        <v>621800</v>
      </c>
      <c r="D1108" s="145">
        <f t="shared" si="119"/>
        <v>1165909.0909090908</v>
      </c>
      <c r="E1108" s="141">
        <f t="shared" si="120"/>
        <v>78.292621505917907</v>
      </c>
      <c r="F1108" s="135">
        <v>9</v>
      </c>
      <c r="G1108" s="135">
        <v>0.44</v>
      </c>
      <c r="H1108" s="135">
        <v>513000</v>
      </c>
      <c r="I1108" s="134" t="s">
        <v>1815</v>
      </c>
      <c r="J1108" s="138">
        <f t="shared" si="121"/>
        <v>0.44</v>
      </c>
      <c r="K1108" s="140">
        <f t="shared" si="122"/>
        <v>1165909.0909090908</v>
      </c>
      <c r="L1108" s="134" t="s">
        <v>1413</v>
      </c>
      <c r="M1108" s="134" t="s">
        <v>45</v>
      </c>
      <c r="N1108" s="137">
        <f t="shared" ref="N1108:N1171" si="123">H1108/(G1108*IF(I1108="Acres",1,1/43560))</f>
        <v>1165909.0909090908</v>
      </c>
      <c r="P1108">
        <v>1067</v>
      </c>
      <c r="Q1108">
        <v>18.498021920263618</v>
      </c>
      <c r="R1108">
        <v>-6.4980219202636178</v>
      </c>
      <c r="S1108" s="70">
        <f t="shared" si="117"/>
        <v>-0.35128198832683694</v>
      </c>
      <c r="T1108">
        <f t="shared" si="118"/>
        <v>12</v>
      </c>
      <c r="U1108" s="134" t="s">
        <v>1264</v>
      </c>
      <c r="Z1108">
        <v>1066</v>
      </c>
      <c r="AA1108">
        <v>19.424525567030166</v>
      </c>
      <c r="AB1108">
        <v>-1.424525567030166</v>
      </c>
      <c r="AJ1108">
        <v>1068</v>
      </c>
      <c r="AK1108">
        <v>23.945538124255904</v>
      </c>
      <c r="AL1108">
        <v>-11.945538124255904</v>
      </c>
      <c r="AT1108">
        <v>1068</v>
      </c>
      <c r="AU1108">
        <v>17.878750784932599</v>
      </c>
      <c r="AV1108">
        <v>-5.8787507849325991</v>
      </c>
      <c r="BD1108" s="152">
        <v>50.008972692442235</v>
      </c>
      <c r="BE1108" s="152">
        <v>72.415652528799995</v>
      </c>
    </row>
    <row r="1109" spans="1:57" ht="14.25" customHeight="1">
      <c r="A1109" s="134" t="s">
        <v>398</v>
      </c>
      <c r="B1109" s="135">
        <v>21060</v>
      </c>
      <c r="C1109" s="135">
        <v>4246400</v>
      </c>
      <c r="D1109" s="145">
        <f t="shared" si="119"/>
        <v>8532000</v>
      </c>
      <c r="E1109" s="141">
        <f t="shared" si="120"/>
        <v>201.63342830009498</v>
      </c>
      <c r="F1109" s="135">
        <v>18</v>
      </c>
      <c r="G1109" s="135">
        <v>0.3</v>
      </c>
      <c r="H1109" s="135">
        <v>2559600</v>
      </c>
      <c r="I1109" s="134" t="s">
        <v>1815</v>
      </c>
      <c r="J1109" s="138">
        <f t="shared" si="121"/>
        <v>0.3</v>
      </c>
      <c r="K1109" s="140">
        <f t="shared" si="122"/>
        <v>8532000</v>
      </c>
      <c r="L1109" s="134" t="s">
        <v>1169</v>
      </c>
      <c r="M1109" s="134" t="s">
        <v>24</v>
      </c>
      <c r="N1109" s="137">
        <f t="shared" si="123"/>
        <v>8532000</v>
      </c>
      <c r="P1109">
        <v>1068</v>
      </c>
      <c r="Q1109">
        <v>17.798312952902315</v>
      </c>
      <c r="R1109">
        <v>-5.7983129529023145</v>
      </c>
      <c r="S1109" s="70">
        <f t="shared" si="117"/>
        <v>-0.32577879534120685</v>
      </c>
      <c r="T1109">
        <f t="shared" si="118"/>
        <v>12</v>
      </c>
      <c r="U1109" s="134" t="s">
        <v>2501</v>
      </c>
      <c r="Z1109">
        <v>1067</v>
      </c>
      <c r="AA1109">
        <v>-16.44376670147615</v>
      </c>
      <c r="AB1109">
        <v>28.44376670147615</v>
      </c>
      <c r="AJ1109">
        <v>1069</v>
      </c>
      <c r="AK1109">
        <v>40.822631539977195</v>
      </c>
      <c r="AL1109">
        <v>-16.822631539977195</v>
      </c>
      <c r="AT1109">
        <v>1069</v>
      </c>
      <c r="AU1109">
        <v>34.736396357272561</v>
      </c>
      <c r="AV1109">
        <v>-10.736396357272561</v>
      </c>
      <c r="BD1109" s="152">
        <v>7.1635057303880352</v>
      </c>
      <c r="BE1109" s="152">
        <v>18.650815894719997</v>
      </c>
    </row>
    <row r="1110" spans="1:57" ht="14.25" customHeight="1">
      <c r="A1110" s="134" t="s">
        <v>398</v>
      </c>
      <c r="B1110" s="135">
        <v>162182</v>
      </c>
      <c r="C1110" s="135">
        <v>22814100</v>
      </c>
      <c r="D1110" s="145">
        <f t="shared" si="119"/>
        <v>605981.11227702</v>
      </c>
      <c r="E1110" s="141">
        <f t="shared" si="120"/>
        <v>140.66974140163521</v>
      </c>
      <c r="F1110" s="135">
        <v>175</v>
      </c>
      <c r="G1110" s="135">
        <v>9.5299999999999994</v>
      </c>
      <c r="H1110" s="135">
        <v>5775000</v>
      </c>
      <c r="I1110" s="134" t="s">
        <v>1815</v>
      </c>
      <c r="J1110" s="138">
        <f t="shared" si="121"/>
        <v>9.5299999999999994</v>
      </c>
      <c r="K1110" s="140">
        <f t="shared" si="122"/>
        <v>605981.11227702</v>
      </c>
      <c r="L1110" s="134" t="s">
        <v>2511</v>
      </c>
      <c r="M1110" s="134" t="s">
        <v>49</v>
      </c>
      <c r="N1110" s="137">
        <f t="shared" si="123"/>
        <v>605981.11227702</v>
      </c>
      <c r="P1110">
        <v>1069</v>
      </c>
      <c r="Q1110">
        <v>36.717588508841246</v>
      </c>
      <c r="R1110">
        <v>-12.717588508841246</v>
      </c>
      <c r="S1110" s="70">
        <f t="shared" si="117"/>
        <v>-0.3463623027906359</v>
      </c>
      <c r="T1110">
        <f t="shared" si="118"/>
        <v>24</v>
      </c>
      <c r="U1110" s="134" t="s">
        <v>1040</v>
      </c>
      <c r="Z1110">
        <v>1068</v>
      </c>
      <c r="AA1110">
        <v>19.508956389573445</v>
      </c>
      <c r="AB1110">
        <v>-7.508956389573445</v>
      </c>
      <c r="AJ1110">
        <v>1070</v>
      </c>
      <c r="AK1110">
        <v>38.281351991112842</v>
      </c>
      <c r="AL1110">
        <v>18.718648008887158</v>
      </c>
      <c r="AT1110">
        <v>1070</v>
      </c>
      <c r="AU1110">
        <v>49.663676884530879</v>
      </c>
      <c r="AV1110">
        <v>7.3363231154691206</v>
      </c>
      <c r="BD1110" s="152">
        <v>18.769925552483404</v>
      </c>
      <c r="BE1110" s="152">
        <v>20.876541970719998</v>
      </c>
    </row>
    <row r="1111" spans="1:57" ht="14.25" customHeight="1">
      <c r="A1111" s="134" t="s">
        <v>398</v>
      </c>
      <c r="B1111" s="135">
        <v>16875</v>
      </c>
      <c r="C1111" s="135">
        <v>3184200</v>
      </c>
      <c r="D1111" s="145">
        <f t="shared" si="119"/>
        <v>2181818.1818181816</v>
      </c>
      <c r="E1111" s="141">
        <f t="shared" si="120"/>
        <v>188.69333333333333</v>
      </c>
      <c r="F1111" s="135">
        <v>16</v>
      </c>
      <c r="G1111" s="135">
        <v>0.66</v>
      </c>
      <c r="H1111" s="135">
        <v>1440000</v>
      </c>
      <c r="I1111" s="134" t="s">
        <v>1815</v>
      </c>
      <c r="J1111" s="138">
        <f t="shared" si="121"/>
        <v>0.66</v>
      </c>
      <c r="K1111" s="140">
        <f t="shared" si="122"/>
        <v>2181818.1818181816</v>
      </c>
      <c r="L1111" s="134" t="s">
        <v>1388</v>
      </c>
      <c r="M1111" s="134" t="s">
        <v>32</v>
      </c>
      <c r="N1111" s="137">
        <f t="shared" si="123"/>
        <v>2181818.1818181816</v>
      </c>
      <c r="P1111">
        <v>1070</v>
      </c>
      <c r="Q1111">
        <v>43.304605861516002</v>
      </c>
      <c r="R1111">
        <v>13.695394138483998</v>
      </c>
      <c r="S1111" s="70">
        <f t="shared" si="117"/>
        <v>0.31625721712560001</v>
      </c>
      <c r="T1111">
        <f t="shared" si="118"/>
        <v>57</v>
      </c>
      <c r="U1111" s="134" t="s">
        <v>1073</v>
      </c>
      <c r="Z1111">
        <v>1069</v>
      </c>
      <c r="AA1111">
        <v>40.714309030311064</v>
      </c>
      <c r="AB1111">
        <v>-16.714309030311064</v>
      </c>
      <c r="AJ1111">
        <v>1071</v>
      </c>
      <c r="AK1111">
        <v>258.5412429515448</v>
      </c>
      <c r="AL1111">
        <v>7.4587570484551975</v>
      </c>
      <c r="AT1111">
        <v>1071</v>
      </c>
      <c r="AU1111">
        <v>377.22141780099241</v>
      </c>
      <c r="AV1111">
        <v>-111.22141780099241</v>
      </c>
      <c r="BD1111" s="152">
        <v>14.789173120801104</v>
      </c>
      <c r="BE1111" s="152">
        <v>22.99784429492</v>
      </c>
    </row>
    <row r="1112" spans="1:57" ht="14.25" customHeight="1">
      <c r="A1112" s="134" t="s">
        <v>398</v>
      </c>
      <c r="B1112" s="135">
        <v>61000</v>
      </c>
      <c r="C1112" s="135">
        <v>5539300</v>
      </c>
      <c r="D1112" s="145">
        <f t="shared" si="119"/>
        <v>2914772.7272727271</v>
      </c>
      <c r="E1112" s="141">
        <f t="shared" si="120"/>
        <v>90.808196721311475</v>
      </c>
      <c r="F1112" s="135">
        <v>46</v>
      </c>
      <c r="G1112" s="135">
        <v>0.44</v>
      </c>
      <c r="H1112" s="135">
        <v>1282500</v>
      </c>
      <c r="I1112" s="134" t="s">
        <v>1815</v>
      </c>
      <c r="J1112" s="138">
        <f t="shared" si="121"/>
        <v>0.44</v>
      </c>
      <c r="K1112" s="140">
        <f t="shared" si="122"/>
        <v>2914772.7272727271</v>
      </c>
      <c r="L1112" s="134" t="s">
        <v>1024</v>
      </c>
      <c r="M1112" s="134" t="s">
        <v>16</v>
      </c>
      <c r="N1112" s="137">
        <f t="shared" si="123"/>
        <v>2914772.7272727271</v>
      </c>
      <c r="P1112">
        <v>1071</v>
      </c>
      <c r="Q1112">
        <v>348.32138330507854</v>
      </c>
      <c r="R1112">
        <v>-82.321383305078541</v>
      </c>
      <c r="S1112" s="70">
        <f t="shared" si="117"/>
        <v>-0.23633743792575909</v>
      </c>
      <c r="T1112">
        <f t="shared" si="118"/>
        <v>266</v>
      </c>
      <c r="U1112" s="134" t="s">
        <v>1741</v>
      </c>
      <c r="Z1112">
        <v>1070</v>
      </c>
      <c r="AA1112">
        <v>44.85699610177376</v>
      </c>
      <c r="AB1112">
        <v>12.14300389822624</v>
      </c>
      <c r="AJ1112">
        <v>1072</v>
      </c>
      <c r="AK1112">
        <v>32.883831709916706</v>
      </c>
      <c r="AL1112">
        <v>3.1161682900832943</v>
      </c>
      <c r="AT1112">
        <v>1072</v>
      </c>
      <c r="AU1112">
        <v>33.339734961405327</v>
      </c>
      <c r="AV1112">
        <v>2.6602650385946731</v>
      </c>
      <c r="BD1112" s="152">
        <v>11.028204234108491</v>
      </c>
      <c r="BE1112" s="152">
        <v>22.049750453239998</v>
      </c>
    </row>
    <row r="1113" spans="1:57" ht="14.25" customHeight="1">
      <c r="A1113" s="134" t="s">
        <v>398</v>
      </c>
      <c r="B1113" s="135">
        <v>224115</v>
      </c>
      <c r="C1113" s="135">
        <v>78835900</v>
      </c>
      <c r="D1113" s="145">
        <f t="shared" si="119"/>
        <v>13440255.319148935</v>
      </c>
      <c r="E1113" s="141">
        <f t="shared" si="120"/>
        <v>351.76538830511123</v>
      </c>
      <c r="F1113" s="135">
        <v>215</v>
      </c>
      <c r="G1113" s="135">
        <v>2.35</v>
      </c>
      <c r="H1113" s="135">
        <v>31584600</v>
      </c>
      <c r="I1113" s="134" t="s">
        <v>1815</v>
      </c>
      <c r="J1113" s="138">
        <f t="shared" si="121"/>
        <v>2.35</v>
      </c>
      <c r="K1113" s="140">
        <f t="shared" si="122"/>
        <v>13440255.319148935</v>
      </c>
      <c r="L1113" s="134" t="s">
        <v>2512</v>
      </c>
      <c r="M1113" s="134" t="s">
        <v>7</v>
      </c>
      <c r="N1113" s="137">
        <f t="shared" si="123"/>
        <v>13440255.319148935</v>
      </c>
      <c r="P1113">
        <v>1072</v>
      </c>
      <c r="Q1113">
        <v>31.347613750593709</v>
      </c>
      <c r="R1113">
        <v>4.6523862494062911</v>
      </c>
      <c r="S1113" s="70">
        <f t="shared" si="117"/>
        <v>0.14841277190734101</v>
      </c>
      <c r="T1113">
        <f t="shared" si="118"/>
        <v>36</v>
      </c>
      <c r="U1113" s="134" t="s">
        <v>1239</v>
      </c>
      <c r="Z1113">
        <v>1071</v>
      </c>
      <c r="AA1113">
        <v>349.52977865818139</v>
      </c>
      <c r="AB1113">
        <v>-83.529778658181385</v>
      </c>
      <c r="AJ1113">
        <v>1073</v>
      </c>
      <c r="AK1113">
        <v>36.331047996173979</v>
      </c>
      <c r="AL1113">
        <v>-17.331047996173979</v>
      </c>
      <c r="AT1113">
        <v>1073</v>
      </c>
      <c r="AU1113">
        <v>28.888646526957174</v>
      </c>
      <c r="AV1113">
        <v>-9.8886465269571744</v>
      </c>
      <c r="BD1113" s="152">
        <v>16.320468754350721</v>
      </c>
      <c r="BE1113" s="152">
        <v>22.22831218616</v>
      </c>
    </row>
    <row r="1114" spans="1:57" ht="14.25" customHeight="1">
      <c r="A1114" s="134" t="s">
        <v>398</v>
      </c>
      <c r="B1114" s="135">
        <v>7710</v>
      </c>
      <c r="C1114" s="135">
        <v>1338300</v>
      </c>
      <c r="D1114" s="145">
        <f t="shared" si="119"/>
        <v>4033333.3333333335</v>
      </c>
      <c r="E1114" s="141">
        <f t="shared" si="120"/>
        <v>173.57976653696497</v>
      </c>
      <c r="F1114" s="135">
        <v>11</v>
      </c>
      <c r="G1114" s="135">
        <v>0.18</v>
      </c>
      <c r="H1114" s="135">
        <v>726000</v>
      </c>
      <c r="I1114" s="134" t="s">
        <v>1815</v>
      </c>
      <c r="J1114" s="138">
        <f t="shared" si="121"/>
        <v>0.18</v>
      </c>
      <c r="K1114" s="140">
        <f t="shared" si="122"/>
        <v>4033333.3333333335</v>
      </c>
      <c r="L1114" s="134" t="s">
        <v>1323</v>
      </c>
      <c r="M1114" s="134" t="s">
        <v>44</v>
      </c>
      <c r="N1114" s="137">
        <f t="shared" si="123"/>
        <v>4033333.3333333335</v>
      </c>
      <c r="P1114">
        <v>1073</v>
      </c>
      <c r="Q1114">
        <v>30.947044592981328</v>
      </c>
      <c r="R1114">
        <v>-11.947044592981328</v>
      </c>
      <c r="S1114" s="70">
        <f t="shared" si="117"/>
        <v>-0.38604799747795215</v>
      </c>
      <c r="T1114">
        <f t="shared" si="118"/>
        <v>19</v>
      </c>
      <c r="U1114" s="134" t="s">
        <v>2502</v>
      </c>
      <c r="Z1114">
        <v>1072</v>
      </c>
      <c r="AA1114">
        <v>34.074826255525224</v>
      </c>
      <c r="AB1114">
        <v>1.9251737444747761</v>
      </c>
      <c r="AJ1114">
        <v>1074</v>
      </c>
      <c r="AK1114">
        <v>21.682389620469664</v>
      </c>
      <c r="AL1114">
        <v>-9.6823896204696638</v>
      </c>
      <c r="AT1114">
        <v>1074</v>
      </c>
      <c r="AU1114">
        <v>14.977866180817983</v>
      </c>
      <c r="AV1114">
        <v>-2.9778661808179834</v>
      </c>
      <c r="BD1114" s="152">
        <v>10.703664046179799</v>
      </c>
      <c r="BE1114" s="152">
        <v>18.843944970199999</v>
      </c>
    </row>
    <row r="1115" spans="1:57" ht="14.25" customHeight="1">
      <c r="A1115" s="134" t="s">
        <v>398</v>
      </c>
      <c r="B1115" s="135">
        <v>8460</v>
      </c>
      <c r="C1115" s="135">
        <v>1391600</v>
      </c>
      <c r="D1115" s="145">
        <f t="shared" si="119"/>
        <v>17082222.222222224</v>
      </c>
      <c r="E1115" s="141">
        <f t="shared" si="120"/>
        <v>164.49172576832152</v>
      </c>
      <c r="F1115" s="135">
        <v>9</v>
      </c>
      <c r="G1115" s="135">
        <v>0.09</v>
      </c>
      <c r="H1115" s="135">
        <v>1537400</v>
      </c>
      <c r="I1115" s="134" t="s">
        <v>1815</v>
      </c>
      <c r="J1115" s="138">
        <f t="shared" si="121"/>
        <v>0.09</v>
      </c>
      <c r="K1115" s="140">
        <f t="shared" si="122"/>
        <v>17082222.222222224</v>
      </c>
      <c r="L1115" s="134" t="s">
        <v>2513</v>
      </c>
      <c r="M1115" s="134" t="s">
        <v>7</v>
      </c>
      <c r="N1115" s="137">
        <f t="shared" si="123"/>
        <v>17082222.222222224</v>
      </c>
      <c r="P1115">
        <v>1074</v>
      </c>
      <c r="Q1115">
        <v>14.915370710045432</v>
      </c>
      <c r="R1115">
        <v>-2.9153707100454316</v>
      </c>
      <c r="S1115" s="70">
        <f t="shared" si="117"/>
        <v>-0.19546082807596216</v>
      </c>
      <c r="T1115">
        <f t="shared" si="118"/>
        <v>12</v>
      </c>
      <c r="U1115" s="134" t="s">
        <v>1635</v>
      </c>
      <c r="Z1115">
        <v>1073</v>
      </c>
      <c r="AA1115">
        <v>23.315276390813892</v>
      </c>
      <c r="AB1115">
        <v>-4.3152763908138922</v>
      </c>
      <c r="AJ1115">
        <v>1075</v>
      </c>
      <c r="AK1115">
        <v>34.141559769166413</v>
      </c>
      <c r="AL1115">
        <v>27.858440230833587</v>
      </c>
      <c r="AT1115">
        <v>1075</v>
      </c>
      <c r="AU1115">
        <v>77.196216523696222</v>
      </c>
      <c r="AV1115">
        <v>-15.196216523696222</v>
      </c>
      <c r="BD1115" s="152">
        <v>11.769716941970879</v>
      </c>
      <c r="BE1115" s="152">
        <v>19.306851520599999</v>
      </c>
    </row>
    <row r="1116" spans="1:57" ht="14.25" customHeight="1">
      <c r="A1116" s="134" t="s">
        <v>398</v>
      </c>
      <c r="B1116" s="135">
        <v>7554</v>
      </c>
      <c r="C1116" s="135">
        <v>793400</v>
      </c>
      <c r="D1116" s="145">
        <f t="shared" si="119"/>
        <v>1882352.9411764704</v>
      </c>
      <c r="E1116" s="141">
        <f t="shared" si="120"/>
        <v>105.03044744506222</v>
      </c>
      <c r="F1116" s="135">
        <v>10</v>
      </c>
      <c r="G1116" s="135">
        <v>0.17</v>
      </c>
      <c r="H1116" s="135">
        <v>320000</v>
      </c>
      <c r="I1116" s="134" t="s">
        <v>1815</v>
      </c>
      <c r="J1116" s="138">
        <f t="shared" si="121"/>
        <v>0.17</v>
      </c>
      <c r="K1116" s="140">
        <f t="shared" si="122"/>
        <v>1882352.9411764704</v>
      </c>
      <c r="L1116" s="134" t="s">
        <v>1419</v>
      </c>
      <c r="M1116" s="134" t="s">
        <v>32</v>
      </c>
      <c r="N1116" s="137">
        <f t="shared" si="123"/>
        <v>1882352.9411764704</v>
      </c>
      <c r="P1116">
        <v>1075</v>
      </c>
      <c r="Q1116">
        <v>55.772271717426953</v>
      </c>
      <c r="R1116">
        <v>6.2277282825730467</v>
      </c>
      <c r="S1116" s="70">
        <f t="shared" si="117"/>
        <v>0.11166352186846805</v>
      </c>
      <c r="T1116">
        <f t="shared" si="118"/>
        <v>62</v>
      </c>
      <c r="U1116" s="134" t="s">
        <v>2503</v>
      </c>
      <c r="Z1116">
        <v>1074</v>
      </c>
      <c r="AA1116">
        <v>18.699861697387103</v>
      </c>
      <c r="AB1116">
        <v>-6.699861697387103</v>
      </c>
      <c r="AJ1116">
        <v>1076</v>
      </c>
      <c r="AK1116">
        <v>23.622533577232165</v>
      </c>
      <c r="AL1116">
        <v>-14.622533577232165</v>
      </c>
      <c r="AT1116">
        <v>1076</v>
      </c>
      <c r="AU1116">
        <v>16.372064329073464</v>
      </c>
      <c r="AV1116">
        <v>-7.3720643290734635</v>
      </c>
      <c r="BD1116" s="152">
        <v>7.148100341720534</v>
      </c>
      <c r="BE1116" s="152">
        <v>16.03606190624</v>
      </c>
    </row>
    <row r="1117" spans="1:57" ht="14.25" customHeight="1">
      <c r="A1117" s="134" t="s">
        <v>398</v>
      </c>
      <c r="B1117" s="135">
        <v>11340</v>
      </c>
      <c r="C1117" s="135">
        <v>1115000</v>
      </c>
      <c r="D1117" s="145">
        <f t="shared" si="119"/>
        <v>3600000</v>
      </c>
      <c r="E1117" s="141">
        <f t="shared" si="120"/>
        <v>98.324514991181658</v>
      </c>
      <c r="F1117" s="135">
        <v>12</v>
      </c>
      <c r="G1117" s="135">
        <v>0.19</v>
      </c>
      <c r="H1117" s="135">
        <v>684000</v>
      </c>
      <c r="I1117" s="134" t="s">
        <v>1815</v>
      </c>
      <c r="J1117" s="138">
        <f t="shared" si="121"/>
        <v>0.19</v>
      </c>
      <c r="K1117" s="140">
        <f t="shared" si="122"/>
        <v>3600000</v>
      </c>
      <c r="L1117" s="134" t="s">
        <v>1677</v>
      </c>
      <c r="M1117" s="134" t="s">
        <v>13</v>
      </c>
      <c r="N1117" s="137">
        <f t="shared" si="123"/>
        <v>3600000</v>
      </c>
      <c r="P1117">
        <v>1076</v>
      </c>
      <c r="Q1117">
        <v>16.796539111869002</v>
      </c>
      <c r="R1117">
        <v>-7.7965391118690022</v>
      </c>
      <c r="S1117" s="70">
        <f t="shared" si="117"/>
        <v>-0.46417533159314373</v>
      </c>
      <c r="T1117">
        <f t="shared" si="118"/>
        <v>9</v>
      </c>
      <c r="U1117" s="134" t="s">
        <v>2504</v>
      </c>
      <c r="Z1117">
        <v>1075</v>
      </c>
      <c r="AA1117">
        <v>51.251617164003811</v>
      </c>
      <c r="AB1117">
        <v>10.748382835996189</v>
      </c>
      <c r="AJ1117">
        <v>1077</v>
      </c>
      <c r="AK1117">
        <v>24.416286559761009</v>
      </c>
      <c r="AL1117">
        <v>-10.416286559761009</v>
      </c>
      <c r="AT1117">
        <v>1077</v>
      </c>
      <c r="AU1117">
        <v>22.039176001193205</v>
      </c>
      <c r="AV1117">
        <v>-8.039176001193205</v>
      </c>
      <c r="BD1117" s="152">
        <v>14.404038404113576</v>
      </c>
      <c r="BE1117" s="152">
        <v>25.498666614999998</v>
      </c>
    </row>
    <row r="1118" spans="1:57" ht="14.25" customHeight="1">
      <c r="A1118" s="134" t="s">
        <v>398</v>
      </c>
      <c r="B1118" s="135">
        <v>75016</v>
      </c>
      <c r="C1118" s="135">
        <v>5610900</v>
      </c>
      <c r="D1118" s="145">
        <f t="shared" si="119"/>
        <v>2044354.8387096773</v>
      </c>
      <c r="E1118" s="141">
        <f t="shared" si="120"/>
        <v>74.796043510717709</v>
      </c>
      <c r="F1118" s="135">
        <v>60</v>
      </c>
      <c r="G1118" s="135">
        <v>2.48</v>
      </c>
      <c r="H1118" s="135">
        <v>5070000</v>
      </c>
      <c r="I1118" s="134" t="s">
        <v>1815</v>
      </c>
      <c r="J1118" s="138">
        <f t="shared" si="121"/>
        <v>2.48</v>
      </c>
      <c r="K1118" s="140">
        <f t="shared" si="122"/>
        <v>2044354.8387096773</v>
      </c>
      <c r="L1118" s="134" t="s">
        <v>2514</v>
      </c>
      <c r="M1118" s="134" t="s">
        <v>28</v>
      </c>
      <c r="N1118" s="137">
        <f t="shared" si="123"/>
        <v>2044354.8387096773</v>
      </c>
      <c r="P1118">
        <v>1077</v>
      </c>
      <c r="Q1118">
        <v>20.319662766406459</v>
      </c>
      <c r="R1118">
        <v>-6.3196627664064593</v>
      </c>
      <c r="S1118" s="70">
        <f t="shared" si="117"/>
        <v>-0.31101218750807519</v>
      </c>
      <c r="T1118">
        <f t="shared" si="118"/>
        <v>14</v>
      </c>
      <c r="U1118" s="134" t="s">
        <v>1675</v>
      </c>
      <c r="Z1118">
        <v>1076</v>
      </c>
      <c r="AA1118">
        <v>0.65517910439069382</v>
      </c>
      <c r="AB1118">
        <v>8.3448208956093062</v>
      </c>
      <c r="AJ1118">
        <v>1078</v>
      </c>
      <c r="AK1118">
        <v>31.331039208628283</v>
      </c>
      <c r="AL1118">
        <v>-8.3310392086282832</v>
      </c>
      <c r="AT1118">
        <v>1078</v>
      </c>
      <c r="AU1118">
        <v>27.639779987795464</v>
      </c>
      <c r="AV1118">
        <v>-4.639779987795464</v>
      </c>
      <c r="BD1118" s="152">
        <v>3.426158439652256</v>
      </c>
      <c r="BE1118" s="152">
        <v>13.606711241479999</v>
      </c>
    </row>
    <row r="1119" spans="1:57" ht="14.25" customHeight="1">
      <c r="A1119" s="134" t="s">
        <v>398</v>
      </c>
      <c r="B1119" s="135">
        <v>12474</v>
      </c>
      <c r="C1119" s="135">
        <v>1425700</v>
      </c>
      <c r="D1119" s="145">
        <f t="shared" si="119"/>
        <v>436363.63636363635</v>
      </c>
      <c r="E1119" s="141">
        <f t="shared" si="120"/>
        <v>114.29373096039762</v>
      </c>
      <c r="F1119" s="135">
        <v>12</v>
      </c>
      <c r="G1119" s="135">
        <v>1.1000000000000001</v>
      </c>
      <c r="H1119" s="135">
        <v>480000</v>
      </c>
      <c r="I1119" s="134" t="s">
        <v>1815</v>
      </c>
      <c r="J1119" s="138">
        <f t="shared" si="121"/>
        <v>1.1000000000000001</v>
      </c>
      <c r="K1119" s="140">
        <f t="shared" si="122"/>
        <v>436363.63636363635</v>
      </c>
      <c r="L1119" s="134" t="s">
        <v>2515</v>
      </c>
      <c r="M1119" s="134" t="s">
        <v>58</v>
      </c>
      <c r="N1119" s="137">
        <f t="shared" si="123"/>
        <v>436363.63636363635</v>
      </c>
      <c r="P1119">
        <v>1078</v>
      </c>
      <c r="Q1119">
        <v>27.365459027180822</v>
      </c>
      <c r="R1119">
        <v>-4.3654590271808225</v>
      </c>
      <c r="S1119" s="70">
        <f t="shared" si="117"/>
        <v>-0.1595244217480444</v>
      </c>
      <c r="T1119">
        <f t="shared" si="118"/>
        <v>23</v>
      </c>
      <c r="U1119" s="134" t="s">
        <v>1074</v>
      </c>
      <c r="Z1119">
        <v>1077</v>
      </c>
      <c r="AA1119">
        <v>21.754349904975616</v>
      </c>
      <c r="AB1119">
        <v>-7.7543499049756157</v>
      </c>
      <c r="AJ1119">
        <v>1079</v>
      </c>
      <c r="AK1119">
        <v>43.940916590274512</v>
      </c>
      <c r="AL1119">
        <v>28.059083409725488</v>
      </c>
      <c r="AT1119">
        <v>1079</v>
      </c>
      <c r="AU1119">
        <v>72.301743519131492</v>
      </c>
      <c r="AV1119">
        <v>-0.30174351913149167</v>
      </c>
      <c r="BD1119" s="152">
        <v>29.224022302249683</v>
      </c>
      <c r="BE1119" s="152">
        <v>47.308785120560003</v>
      </c>
    </row>
    <row r="1120" spans="1:57" ht="14.25" customHeight="1">
      <c r="A1120" s="134" t="s">
        <v>398</v>
      </c>
      <c r="B1120" s="135">
        <v>50444</v>
      </c>
      <c r="C1120" s="135">
        <v>8018800</v>
      </c>
      <c r="D1120" s="145">
        <f t="shared" si="119"/>
        <v>651315.78947368416</v>
      </c>
      <c r="E1120" s="141">
        <f t="shared" si="120"/>
        <v>158.96439616208073</v>
      </c>
      <c r="F1120" s="135">
        <v>110</v>
      </c>
      <c r="G1120" s="135">
        <v>2.66</v>
      </c>
      <c r="H1120" s="135">
        <v>1732500</v>
      </c>
      <c r="I1120" s="134" t="s">
        <v>1815</v>
      </c>
      <c r="J1120" s="138">
        <f t="shared" si="121"/>
        <v>2.66</v>
      </c>
      <c r="K1120" s="140">
        <f t="shared" si="122"/>
        <v>651315.78947368416</v>
      </c>
      <c r="L1120" s="134" t="s">
        <v>1036</v>
      </c>
      <c r="M1120" s="134" t="s">
        <v>16</v>
      </c>
      <c r="N1120" s="137">
        <f t="shared" si="123"/>
        <v>651315.78947368416</v>
      </c>
      <c r="P1120">
        <v>1079</v>
      </c>
      <c r="Q1120">
        <v>58.82514738848333</v>
      </c>
      <c r="R1120">
        <v>13.17485261151667</v>
      </c>
      <c r="S1120" s="70">
        <f t="shared" si="117"/>
        <v>0.2239663340664407</v>
      </c>
      <c r="T1120">
        <f t="shared" si="118"/>
        <v>72</v>
      </c>
      <c r="U1120" s="134" t="s">
        <v>2505</v>
      </c>
      <c r="Z1120">
        <v>1078</v>
      </c>
      <c r="AA1120">
        <v>28.694149189911972</v>
      </c>
      <c r="AB1120">
        <v>-5.6941491899119718</v>
      </c>
      <c r="AJ1120">
        <v>1080</v>
      </c>
      <c r="AK1120">
        <v>23.270742255375382</v>
      </c>
      <c r="AL1120">
        <v>-14.270742255375382</v>
      </c>
      <c r="AT1120">
        <v>1080</v>
      </c>
      <c r="AU1120">
        <v>16.762078534268607</v>
      </c>
      <c r="AV1120">
        <v>-7.7620785342686069</v>
      </c>
      <c r="BD1120" s="152">
        <v>4.3135088269003221</v>
      </c>
      <c r="BE1120" s="152">
        <v>15.56881166608</v>
      </c>
    </row>
    <row r="1121" spans="1:57" ht="14.25" customHeight="1">
      <c r="A1121" s="134" t="s">
        <v>398</v>
      </c>
      <c r="B1121" s="135">
        <v>142122</v>
      </c>
      <c r="C1121" s="135">
        <v>19230000</v>
      </c>
      <c r="D1121" s="145">
        <f t="shared" si="119"/>
        <v>14496250</v>
      </c>
      <c r="E1121" s="141">
        <f t="shared" si="120"/>
        <v>135.30628614852029</v>
      </c>
      <c r="F1121" s="135">
        <v>60</v>
      </c>
      <c r="G1121" s="135">
        <v>0.96</v>
      </c>
      <c r="H1121" s="135">
        <v>13916400</v>
      </c>
      <c r="I1121" s="134" t="s">
        <v>1815</v>
      </c>
      <c r="J1121" s="138">
        <f t="shared" si="121"/>
        <v>0.96</v>
      </c>
      <c r="K1121" s="140">
        <f t="shared" si="122"/>
        <v>14496250</v>
      </c>
      <c r="L1121" s="134" t="s">
        <v>1213</v>
      </c>
      <c r="M1121" s="134" t="s">
        <v>24</v>
      </c>
      <c r="N1121" s="137">
        <f t="shared" si="123"/>
        <v>14496250</v>
      </c>
      <c r="P1121">
        <v>1080</v>
      </c>
      <c r="Q1121">
        <v>16.802721022401531</v>
      </c>
      <c r="R1121">
        <v>-7.8027210224015313</v>
      </c>
      <c r="S1121" s="70">
        <f t="shared" si="117"/>
        <v>-0.46437246753063843</v>
      </c>
      <c r="T1121">
        <f t="shared" si="118"/>
        <v>9</v>
      </c>
      <c r="U1121" s="134" t="s">
        <v>1673</v>
      </c>
      <c r="Z1121">
        <v>1079</v>
      </c>
      <c r="AA1121">
        <v>61.734323756488074</v>
      </c>
      <c r="AB1121">
        <v>10.265676243511926</v>
      </c>
      <c r="AJ1121">
        <v>1081</v>
      </c>
      <c r="AK1121">
        <v>27.774179177051032</v>
      </c>
      <c r="AL1121">
        <v>-17.774179177051032</v>
      </c>
      <c r="AT1121">
        <v>1081</v>
      </c>
      <c r="AU1121">
        <v>24.85056260874725</v>
      </c>
      <c r="AV1121">
        <v>-14.85056260874725</v>
      </c>
      <c r="BD1121" s="152">
        <v>33.596071606086511</v>
      </c>
      <c r="BE1121" s="152">
        <v>34.491170069879999</v>
      </c>
    </row>
    <row r="1122" spans="1:57" ht="14.25" customHeight="1">
      <c r="A1122" s="134" t="s">
        <v>398</v>
      </c>
      <c r="B1122" s="135">
        <v>45696</v>
      </c>
      <c r="C1122" s="135">
        <v>3794300</v>
      </c>
      <c r="D1122" s="145">
        <f t="shared" si="119"/>
        <v>556521.73913043481</v>
      </c>
      <c r="E1122" s="141">
        <f t="shared" si="120"/>
        <v>83.033525910364148</v>
      </c>
      <c r="F1122" s="135">
        <v>48</v>
      </c>
      <c r="G1122" s="135">
        <v>2.76</v>
      </c>
      <c r="H1122" s="135">
        <v>1536000</v>
      </c>
      <c r="I1122" s="134" t="s">
        <v>1815</v>
      </c>
      <c r="J1122" s="138">
        <f t="shared" si="121"/>
        <v>2.76</v>
      </c>
      <c r="K1122" s="140">
        <f t="shared" si="122"/>
        <v>556521.73913043481</v>
      </c>
      <c r="L1122" s="134" t="s">
        <v>1752</v>
      </c>
      <c r="M1122" s="134" t="s">
        <v>52</v>
      </c>
      <c r="N1122" s="137">
        <f t="shared" si="123"/>
        <v>556521.73913043481</v>
      </c>
      <c r="P1122">
        <v>1081</v>
      </c>
      <c r="Q1122">
        <v>23.790711897937662</v>
      </c>
      <c r="R1122">
        <v>-13.790711897937662</v>
      </c>
      <c r="S1122" s="70">
        <f t="shared" si="117"/>
        <v>-0.57966789548374686</v>
      </c>
      <c r="T1122">
        <f t="shared" si="118"/>
        <v>10</v>
      </c>
      <c r="U1122" s="134" t="s">
        <v>2506</v>
      </c>
      <c r="Z1122">
        <v>1080</v>
      </c>
      <c r="AA1122">
        <v>16.605565891261932</v>
      </c>
      <c r="AB1122">
        <v>-7.6055658912619322</v>
      </c>
      <c r="AJ1122">
        <v>1082</v>
      </c>
      <c r="AK1122">
        <v>23.593746802399117</v>
      </c>
      <c r="AL1122">
        <v>-7.5937468023991173</v>
      </c>
      <c r="AT1122">
        <v>1082</v>
      </c>
      <c r="AU1122">
        <v>15.744757270612224</v>
      </c>
      <c r="AV1122">
        <v>0.25524272938777592</v>
      </c>
      <c r="BD1122" s="152">
        <v>6.8112358428578421</v>
      </c>
      <c r="BE1122" s="152">
        <v>18.75068851188</v>
      </c>
    </row>
    <row r="1123" spans="1:57" ht="14.25" customHeight="1">
      <c r="A1123" s="134" t="s">
        <v>398</v>
      </c>
      <c r="B1123" s="135">
        <v>320</v>
      </c>
      <c r="C1123" s="135">
        <v>2476100</v>
      </c>
      <c r="D1123" s="145">
        <f t="shared" si="119"/>
        <v>98049.556067193087</v>
      </c>
      <c r="E1123" s="141">
        <f t="shared" si="120"/>
        <v>7737.8125</v>
      </c>
      <c r="F1123" s="135">
        <v>2</v>
      </c>
      <c r="G1123" s="135">
        <v>299257</v>
      </c>
      <c r="H1123" s="135">
        <v>673600</v>
      </c>
      <c r="I1123" s="134" t="s">
        <v>1819</v>
      </c>
      <c r="J1123" s="138">
        <f t="shared" si="121"/>
        <v>6.8699954086317723</v>
      </c>
      <c r="K1123" s="140">
        <f t="shared" si="122"/>
        <v>98049.556067193087</v>
      </c>
      <c r="L1123" s="134" t="s">
        <v>2516</v>
      </c>
      <c r="M1123" s="134" t="s">
        <v>177</v>
      </c>
      <c r="N1123" s="137">
        <f t="shared" si="123"/>
        <v>98049.556067193087</v>
      </c>
      <c r="P1123">
        <v>1082</v>
      </c>
      <c r="Q1123">
        <v>16.440900804950548</v>
      </c>
      <c r="R1123">
        <v>-0.44090080495054806</v>
      </c>
      <c r="S1123" s="70">
        <f t="shared" si="117"/>
        <v>-2.6817314341911706E-2</v>
      </c>
      <c r="T1123">
        <f t="shared" si="118"/>
        <v>16</v>
      </c>
      <c r="U1123" s="134" t="s">
        <v>1702</v>
      </c>
      <c r="Z1123">
        <v>1081</v>
      </c>
      <c r="AA1123">
        <v>26.899690598358269</v>
      </c>
      <c r="AB1123">
        <v>-16.899690598358269</v>
      </c>
      <c r="AJ1123">
        <v>1083</v>
      </c>
      <c r="AK1123">
        <v>25.133839255967082</v>
      </c>
      <c r="AL1123">
        <v>-12.133839255967082</v>
      </c>
      <c r="AT1123">
        <v>1083</v>
      </c>
      <c r="AU1123">
        <v>20.025881619849017</v>
      </c>
      <c r="AV1123">
        <v>-7.0258816198490166</v>
      </c>
      <c r="BD1123" s="152">
        <v>22.122138126531652</v>
      </c>
      <c r="BE1123" s="152">
        <v>27.011219450839995</v>
      </c>
    </row>
    <row r="1124" spans="1:57" ht="14.25" customHeight="1">
      <c r="A1124" s="134" t="s">
        <v>398</v>
      </c>
      <c r="B1124" s="135">
        <v>85979</v>
      </c>
      <c r="C1124" s="135">
        <v>5244400</v>
      </c>
      <c r="D1124" s="145">
        <f t="shared" si="119"/>
        <v>612242.6470588235</v>
      </c>
      <c r="E1124" s="141">
        <f t="shared" si="120"/>
        <v>60.996289791693322</v>
      </c>
      <c r="F1124" s="135">
        <v>102</v>
      </c>
      <c r="G1124" s="135">
        <v>5.44</v>
      </c>
      <c r="H1124" s="135">
        <v>3330600</v>
      </c>
      <c r="I1124" s="134" t="s">
        <v>1815</v>
      </c>
      <c r="J1124" s="138">
        <f t="shared" si="121"/>
        <v>5.44</v>
      </c>
      <c r="K1124" s="140">
        <f t="shared" si="122"/>
        <v>612242.6470588235</v>
      </c>
      <c r="L1124" s="134" t="s">
        <v>2517</v>
      </c>
      <c r="M1124" s="134" t="s">
        <v>175</v>
      </c>
      <c r="N1124" s="137">
        <f t="shared" si="123"/>
        <v>612242.6470588235</v>
      </c>
      <c r="P1124">
        <v>1083</v>
      </c>
      <c r="Q1124">
        <v>19.649149403503611</v>
      </c>
      <c r="R1124">
        <v>-6.6491494035036105</v>
      </c>
      <c r="S1124" s="70">
        <f t="shared" si="117"/>
        <v>-0.33839375267399668</v>
      </c>
      <c r="T1124">
        <f t="shared" si="118"/>
        <v>13</v>
      </c>
      <c r="U1124" s="134" t="s">
        <v>2507</v>
      </c>
      <c r="Z1124">
        <v>1082</v>
      </c>
      <c r="AA1124">
        <v>3.3207160878438167</v>
      </c>
      <c r="AB1124">
        <v>12.679283912156183</v>
      </c>
      <c r="AJ1124">
        <v>1084</v>
      </c>
      <c r="AK1124">
        <v>51.20746056099857</v>
      </c>
      <c r="AL1124">
        <v>20.79253943900143</v>
      </c>
      <c r="AT1124">
        <v>1084</v>
      </c>
      <c r="AU1124">
        <v>54.843886612059634</v>
      </c>
      <c r="AV1124">
        <v>17.156113387940366</v>
      </c>
      <c r="BD1124" s="152">
        <v>4.3083736973444884</v>
      </c>
      <c r="BE1124" s="152">
        <v>16.257443690959999</v>
      </c>
    </row>
    <row r="1125" spans="1:57" ht="14.25" customHeight="1">
      <c r="A1125" s="134" t="s">
        <v>398</v>
      </c>
      <c r="B1125" s="135">
        <v>12133</v>
      </c>
      <c r="C1125" s="135">
        <v>1139500</v>
      </c>
      <c r="D1125" s="145">
        <f t="shared" si="119"/>
        <v>3902862.0988725065</v>
      </c>
      <c r="E1125" s="141">
        <f t="shared" si="120"/>
        <v>93.91741531360752</v>
      </c>
      <c r="F1125" s="135">
        <v>9</v>
      </c>
      <c r="G1125" s="135">
        <v>0.1153</v>
      </c>
      <c r="H1125" s="135">
        <v>450000</v>
      </c>
      <c r="I1125" s="134" t="s">
        <v>1815</v>
      </c>
      <c r="J1125" s="138">
        <f t="shared" si="121"/>
        <v>0.1153</v>
      </c>
      <c r="K1125" s="140">
        <f t="shared" si="122"/>
        <v>3902862.0988725065</v>
      </c>
      <c r="L1125" s="134" t="s">
        <v>1750</v>
      </c>
      <c r="M1125" s="134" t="s">
        <v>41</v>
      </c>
      <c r="N1125" s="137">
        <f t="shared" si="123"/>
        <v>3902862.0988725065</v>
      </c>
      <c r="P1125">
        <v>1084</v>
      </c>
      <c r="Q1125">
        <v>53.618143402149215</v>
      </c>
      <c r="R1125">
        <v>18.381856597850785</v>
      </c>
      <c r="S1125" s="70">
        <f t="shared" si="117"/>
        <v>0.34282903941642207</v>
      </c>
      <c r="T1125">
        <f t="shared" si="118"/>
        <v>72</v>
      </c>
      <c r="U1125" s="134" t="s">
        <v>2508</v>
      </c>
      <c r="Z1125">
        <v>1083</v>
      </c>
      <c r="AA1125">
        <v>22.03602287765851</v>
      </c>
      <c r="AB1125">
        <v>-9.0360228776585103</v>
      </c>
      <c r="AJ1125">
        <v>1085</v>
      </c>
      <c r="AK1125">
        <v>23.843937742492209</v>
      </c>
      <c r="AL1125">
        <v>-11.843937742492209</v>
      </c>
      <c r="AT1125">
        <v>1085</v>
      </c>
      <c r="AU1125">
        <v>18.932199680228109</v>
      </c>
      <c r="AV1125">
        <v>-6.9321996802281092</v>
      </c>
      <c r="BD1125" s="152">
        <v>8.7810715404756561</v>
      </c>
      <c r="BE1125" s="152">
        <v>19.628318949440001</v>
      </c>
    </row>
    <row r="1126" spans="1:57" ht="14.25" customHeight="1">
      <c r="A1126" s="134" t="s">
        <v>398</v>
      </c>
      <c r="B1126" s="135">
        <v>316020</v>
      </c>
      <c r="C1126" s="135">
        <v>90934100</v>
      </c>
      <c r="D1126" s="145">
        <f t="shared" si="119"/>
        <v>5697132.6164874556</v>
      </c>
      <c r="E1126" s="141">
        <f t="shared" si="120"/>
        <v>287.74792734637049</v>
      </c>
      <c r="F1126" s="135">
        <v>289</v>
      </c>
      <c r="G1126" s="135">
        <v>2.79</v>
      </c>
      <c r="H1126" s="135">
        <v>15895000</v>
      </c>
      <c r="I1126" s="134" t="s">
        <v>1815</v>
      </c>
      <c r="J1126" s="138">
        <f t="shared" si="121"/>
        <v>2.79</v>
      </c>
      <c r="K1126" s="140">
        <f t="shared" si="122"/>
        <v>5697132.6164874556</v>
      </c>
      <c r="L1126" s="134" t="s">
        <v>1364</v>
      </c>
      <c r="M1126" s="134" t="s">
        <v>78</v>
      </c>
      <c r="N1126" s="137">
        <f t="shared" si="123"/>
        <v>5697132.6164874556</v>
      </c>
      <c r="P1126">
        <v>1085</v>
      </c>
      <c r="Q1126">
        <v>18.308370213464933</v>
      </c>
      <c r="R1126">
        <v>-6.3083702134649329</v>
      </c>
      <c r="S1126" s="70">
        <f t="shared" si="117"/>
        <v>-0.34456208498697649</v>
      </c>
      <c r="T1126">
        <f t="shared" si="118"/>
        <v>12</v>
      </c>
      <c r="U1126" s="134" t="s">
        <v>2509</v>
      </c>
      <c r="Z1126">
        <v>1084</v>
      </c>
      <c r="AA1126">
        <v>56.978199165508038</v>
      </c>
      <c r="AB1126">
        <v>15.021800834491962</v>
      </c>
      <c r="AJ1126">
        <v>1086</v>
      </c>
      <c r="AK1126">
        <v>39.689363948388014</v>
      </c>
      <c r="AL1126">
        <v>0.31063605161198637</v>
      </c>
      <c r="AT1126">
        <v>1086</v>
      </c>
      <c r="AU1126">
        <v>38.151278629707505</v>
      </c>
      <c r="AV1126">
        <v>1.8487213702924947</v>
      </c>
      <c r="BD1126" s="152">
        <v>22.594570045668355</v>
      </c>
      <c r="BE1126" s="152">
        <v>26.52122090204</v>
      </c>
    </row>
    <row r="1127" spans="1:57" ht="14.25" customHeight="1">
      <c r="A1127" s="134" t="s">
        <v>398</v>
      </c>
      <c r="B1127" s="135">
        <v>18865</v>
      </c>
      <c r="C1127" s="135">
        <v>897700</v>
      </c>
      <c r="D1127" s="145">
        <f t="shared" si="119"/>
        <v>410958.90410958906</v>
      </c>
      <c r="E1127" s="141">
        <f t="shared" si="120"/>
        <v>47.585475748741054</v>
      </c>
      <c r="F1127" s="135">
        <v>24</v>
      </c>
      <c r="G1127" s="135">
        <v>1.46</v>
      </c>
      <c r="H1127" s="135">
        <v>600000</v>
      </c>
      <c r="I1127" s="134" t="s">
        <v>1815</v>
      </c>
      <c r="J1127" s="138">
        <f t="shared" si="121"/>
        <v>1.46</v>
      </c>
      <c r="K1127" s="140">
        <f t="shared" si="122"/>
        <v>410958.90410958906</v>
      </c>
      <c r="L1127" s="134" t="s">
        <v>1668</v>
      </c>
      <c r="M1127" s="134" t="s">
        <v>255</v>
      </c>
      <c r="N1127" s="137">
        <f t="shared" si="123"/>
        <v>410958.90410958906</v>
      </c>
      <c r="P1127">
        <v>1086</v>
      </c>
      <c r="Q1127">
        <v>37.903622377950953</v>
      </c>
      <c r="R1127">
        <v>2.0963776220490473</v>
      </c>
      <c r="S1127" s="70">
        <f t="shared" si="117"/>
        <v>5.5308107524534078E-2</v>
      </c>
      <c r="T1127">
        <f t="shared" si="118"/>
        <v>40</v>
      </c>
      <c r="U1127" s="134" t="s">
        <v>1278</v>
      </c>
      <c r="Z1127">
        <v>1085</v>
      </c>
      <c r="AA1127">
        <v>19.967963320726355</v>
      </c>
      <c r="AB1127">
        <v>-7.9679633207263549</v>
      </c>
      <c r="AJ1127">
        <v>1087</v>
      </c>
      <c r="AK1127">
        <v>46.107544731385239</v>
      </c>
      <c r="AL1127">
        <v>13.892455268614761</v>
      </c>
      <c r="AT1127">
        <v>1087</v>
      </c>
      <c r="AU1127">
        <v>52.148272642258256</v>
      </c>
      <c r="AV1127">
        <v>7.8517273577417441</v>
      </c>
      <c r="BD1127" s="152">
        <v>22.775326606033701</v>
      </c>
      <c r="BE1127" s="152">
        <v>33.391625116359997</v>
      </c>
    </row>
    <row r="1128" spans="1:57" ht="14.25" customHeight="1">
      <c r="A1128" s="134" t="s">
        <v>398</v>
      </c>
      <c r="B1128" s="135">
        <v>9176</v>
      </c>
      <c r="C1128" s="135">
        <v>1922600</v>
      </c>
      <c r="D1128" s="145">
        <f t="shared" si="119"/>
        <v>39478888.888888888</v>
      </c>
      <c r="E1128" s="141">
        <f t="shared" si="120"/>
        <v>209.52484742807323</v>
      </c>
      <c r="F1128" s="135">
        <v>16</v>
      </c>
      <c r="G1128" s="135">
        <v>0.09</v>
      </c>
      <c r="H1128" s="135">
        <v>3553100</v>
      </c>
      <c r="I1128" s="134" t="s">
        <v>1815</v>
      </c>
      <c r="J1128" s="138">
        <f t="shared" si="121"/>
        <v>0.09</v>
      </c>
      <c r="K1128" s="140">
        <f t="shared" si="122"/>
        <v>39478888.888888888</v>
      </c>
      <c r="L1128" s="134" t="s">
        <v>2518</v>
      </c>
      <c r="M1128" s="134" t="s">
        <v>7</v>
      </c>
      <c r="N1128" s="137">
        <f t="shared" si="123"/>
        <v>39478888.888888888</v>
      </c>
      <c r="P1128">
        <v>1087</v>
      </c>
      <c r="Q1128">
        <v>49.196869600668563</v>
      </c>
      <c r="R1128">
        <v>10.803130399331437</v>
      </c>
      <c r="S1128" s="70">
        <f t="shared" si="117"/>
        <v>0.21958979274536256</v>
      </c>
      <c r="T1128">
        <f t="shared" si="118"/>
        <v>60</v>
      </c>
      <c r="U1128" s="134" t="s">
        <v>1079</v>
      </c>
      <c r="Z1128">
        <v>1086</v>
      </c>
      <c r="AA1128">
        <v>37.631085461361707</v>
      </c>
      <c r="AB1128">
        <v>2.3689145386382933</v>
      </c>
      <c r="AJ1128">
        <v>1088</v>
      </c>
      <c r="AK1128">
        <v>35.890356340273961</v>
      </c>
      <c r="AL1128">
        <v>-19.890356340273961</v>
      </c>
      <c r="AT1128">
        <v>1088</v>
      </c>
      <c r="AU1128">
        <v>25.586252562125878</v>
      </c>
      <c r="AV1128">
        <v>-9.5862525621258783</v>
      </c>
      <c r="BD1128" s="152">
        <v>2.5264837414701886</v>
      </c>
      <c r="BE1128" s="152">
        <v>14.2439422666</v>
      </c>
    </row>
    <row r="1129" spans="1:57" ht="14.25" customHeight="1">
      <c r="A1129" s="134" t="s">
        <v>398</v>
      </c>
      <c r="B1129" s="135">
        <v>28338</v>
      </c>
      <c r="C1129" s="135">
        <v>1980500</v>
      </c>
      <c r="D1129" s="145">
        <f t="shared" si="119"/>
        <v>763636.36363636365</v>
      </c>
      <c r="E1129" s="141">
        <f t="shared" si="120"/>
        <v>69.88848895476039</v>
      </c>
      <c r="F1129" s="135">
        <v>24</v>
      </c>
      <c r="G1129" s="135">
        <v>1.32</v>
      </c>
      <c r="H1129" s="135">
        <v>1008000</v>
      </c>
      <c r="I1129" s="134" t="s">
        <v>1815</v>
      </c>
      <c r="J1129" s="138">
        <f t="shared" si="121"/>
        <v>1.32</v>
      </c>
      <c r="K1129" s="140">
        <f t="shared" si="122"/>
        <v>763636.36363636365</v>
      </c>
      <c r="L1129" s="134" t="s">
        <v>2519</v>
      </c>
      <c r="M1129" s="134" t="s">
        <v>62</v>
      </c>
      <c r="N1129" s="137">
        <f t="shared" si="123"/>
        <v>763636.36363636365</v>
      </c>
      <c r="P1129">
        <v>1088</v>
      </c>
      <c r="Q1129">
        <v>28.906720080510762</v>
      </c>
      <c r="R1129">
        <v>-12.906720080510762</v>
      </c>
      <c r="S1129" s="70">
        <f t="shared" si="117"/>
        <v>-0.44649548771230602</v>
      </c>
      <c r="T1129">
        <f t="shared" si="118"/>
        <v>16</v>
      </c>
      <c r="U1129" s="134" t="s">
        <v>1231</v>
      </c>
      <c r="Z1129">
        <v>1087</v>
      </c>
      <c r="AA1129">
        <v>50.961712122721949</v>
      </c>
      <c r="AB1129">
        <v>9.0382878772780515</v>
      </c>
      <c r="AJ1129">
        <v>1089</v>
      </c>
      <c r="AK1129">
        <v>79.340182936440868</v>
      </c>
      <c r="AL1129">
        <v>16.659817063559132</v>
      </c>
      <c r="AT1129">
        <v>1089</v>
      </c>
      <c r="AU1129">
        <v>140.96477069690803</v>
      </c>
      <c r="AV1129">
        <v>-44.964770696908033</v>
      </c>
      <c r="BD1129" s="152">
        <v>7.2056137927458712</v>
      </c>
      <c r="BE1129" s="152">
        <v>16.52360254944</v>
      </c>
    </row>
    <row r="1130" spans="1:57" ht="14.25" customHeight="1">
      <c r="A1130" s="134" t="s">
        <v>398</v>
      </c>
      <c r="B1130" s="135">
        <v>13728</v>
      </c>
      <c r="C1130" s="135">
        <v>1722200</v>
      </c>
      <c r="D1130" s="145">
        <f t="shared" si="119"/>
        <v>3175000</v>
      </c>
      <c r="E1130" s="141">
        <f t="shared" si="120"/>
        <v>125.4516317016317</v>
      </c>
      <c r="F1130" s="135">
        <v>16</v>
      </c>
      <c r="G1130" s="135">
        <v>0.32</v>
      </c>
      <c r="H1130" s="135">
        <v>1016000</v>
      </c>
      <c r="I1130" s="134" t="s">
        <v>1815</v>
      </c>
      <c r="J1130" s="138">
        <f t="shared" si="121"/>
        <v>0.32</v>
      </c>
      <c r="K1130" s="140">
        <f t="shared" si="122"/>
        <v>3175000</v>
      </c>
      <c r="L1130" s="134" t="s">
        <v>2520</v>
      </c>
      <c r="M1130" s="134" t="s">
        <v>31</v>
      </c>
      <c r="N1130" s="137">
        <f t="shared" si="123"/>
        <v>3175000</v>
      </c>
      <c r="P1130">
        <v>1089</v>
      </c>
      <c r="Q1130">
        <v>116.50060752626129</v>
      </c>
      <c r="R1130">
        <v>-20.500607526261291</v>
      </c>
      <c r="S1130" s="70">
        <f t="shared" ref="S1130:S1193" si="124">R1130/Q1130</f>
        <v>-0.17596996240247154</v>
      </c>
      <c r="T1130">
        <f t="shared" ref="T1130:T1193" si="125">R1130+Q1130</f>
        <v>96</v>
      </c>
      <c r="U1130" s="134" t="s">
        <v>1498</v>
      </c>
      <c r="Z1130">
        <v>1088</v>
      </c>
      <c r="AA1130">
        <v>7.2980542348708646</v>
      </c>
      <c r="AB1130">
        <v>8.7019457651291354</v>
      </c>
      <c r="AJ1130">
        <v>1090</v>
      </c>
      <c r="AK1130">
        <v>23.662327060089609</v>
      </c>
      <c r="AL1130">
        <v>0.33767293991039082</v>
      </c>
      <c r="AT1130">
        <v>1090</v>
      </c>
      <c r="AU1130">
        <v>37.288320883054681</v>
      </c>
      <c r="AV1130">
        <v>-13.288320883054681</v>
      </c>
      <c r="BD1130" s="152">
        <v>9.1857197494753535</v>
      </c>
      <c r="BE1130" s="152">
        <v>20.131658996839999</v>
      </c>
    </row>
    <row r="1131" spans="1:57" ht="14.25" customHeight="1">
      <c r="A1131" s="134" t="s">
        <v>398</v>
      </c>
      <c r="B1131" s="135">
        <v>6916</v>
      </c>
      <c r="C1131" s="135">
        <v>858700</v>
      </c>
      <c r="D1131" s="145">
        <f t="shared" si="119"/>
        <v>446130.50075872539</v>
      </c>
      <c r="E1131" s="141">
        <f t="shared" si="120"/>
        <v>124.16136495083863</v>
      </c>
      <c r="F1131" s="135">
        <v>12</v>
      </c>
      <c r="G1131" s="135">
        <v>0.79079999999999995</v>
      </c>
      <c r="H1131" s="135">
        <v>352800</v>
      </c>
      <c r="I1131" s="134" t="s">
        <v>1815</v>
      </c>
      <c r="J1131" s="138">
        <f t="shared" si="121"/>
        <v>0.79079999999999995</v>
      </c>
      <c r="K1131" s="140">
        <f t="shared" si="122"/>
        <v>446130.50075872539</v>
      </c>
      <c r="L1131" s="134" t="s">
        <v>2521</v>
      </c>
      <c r="M1131" s="134" t="s">
        <v>10</v>
      </c>
      <c r="N1131" s="137">
        <f t="shared" si="123"/>
        <v>446130.50075872539</v>
      </c>
      <c r="P1131">
        <v>1090</v>
      </c>
      <c r="Q1131">
        <v>28.119672482961427</v>
      </c>
      <c r="R1131">
        <v>-4.1196724829614269</v>
      </c>
      <c r="S1131" s="70">
        <f t="shared" si="124"/>
        <v>-0.14650499522914653</v>
      </c>
      <c r="T1131">
        <f t="shared" si="125"/>
        <v>24</v>
      </c>
      <c r="U1131" s="134" t="s">
        <v>2510</v>
      </c>
      <c r="Z1131">
        <v>1089</v>
      </c>
      <c r="AA1131">
        <v>118.2784280392633</v>
      </c>
      <c r="AB1131">
        <v>-22.278428039263304</v>
      </c>
      <c r="AJ1131">
        <v>1091</v>
      </c>
      <c r="AK1131">
        <v>22.563772932269689</v>
      </c>
      <c r="AL1131">
        <v>-13.563772932269689</v>
      </c>
      <c r="AT1131">
        <v>1091</v>
      </c>
      <c r="AU1131">
        <v>16.309662056242242</v>
      </c>
      <c r="AV1131">
        <v>-7.3096620562422423</v>
      </c>
      <c r="BD1131" s="152">
        <v>43.906384728289446</v>
      </c>
      <c r="BE1131" s="152">
        <v>45.679593484319994</v>
      </c>
    </row>
    <row r="1132" spans="1:57" ht="14.25" customHeight="1">
      <c r="A1132" s="134" t="s">
        <v>398</v>
      </c>
      <c r="B1132" s="135">
        <v>36081</v>
      </c>
      <c r="C1132" s="135">
        <v>4519800</v>
      </c>
      <c r="D1132" s="145">
        <f t="shared" si="119"/>
        <v>1014234.8754448398</v>
      </c>
      <c r="E1132" s="141">
        <f t="shared" si="120"/>
        <v>125.26814666999252</v>
      </c>
      <c r="F1132" s="135">
        <v>38</v>
      </c>
      <c r="G1132" s="135">
        <v>2.81</v>
      </c>
      <c r="H1132" s="135">
        <v>2850000</v>
      </c>
      <c r="I1132" s="134" t="s">
        <v>1815</v>
      </c>
      <c r="J1132" s="138">
        <f t="shared" si="121"/>
        <v>2.81</v>
      </c>
      <c r="K1132" s="140">
        <f t="shared" si="122"/>
        <v>1014234.8754448398</v>
      </c>
      <c r="L1132" s="134" t="s">
        <v>1502</v>
      </c>
      <c r="M1132" s="134" t="s">
        <v>49</v>
      </c>
      <c r="N1132" s="137">
        <f t="shared" si="123"/>
        <v>1014234.8754448398</v>
      </c>
      <c r="P1132">
        <v>1091</v>
      </c>
      <c r="Q1132">
        <v>16.147288100768549</v>
      </c>
      <c r="R1132">
        <v>-7.1472881007685487</v>
      </c>
      <c r="S1132" s="70">
        <f t="shared" si="124"/>
        <v>-0.44263086508181926</v>
      </c>
      <c r="T1132">
        <f t="shared" si="125"/>
        <v>9</v>
      </c>
      <c r="U1132" s="134" t="s">
        <v>1413</v>
      </c>
      <c r="Z1132">
        <v>1090</v>
      </c>
      <c r="AA1132">
        <v>31.484585110328489</v>
      </c>
      <c r="AB1132">
        <v>-7.4845851103284886</v>
      </c>
      <c r="AJ1132">
        <v>1092</v>
      </c>
      <c r="AK1132">
        <v>37.907970588131278</v>
      </c>
      <c r="AL1132">
        <v>-19.907970588131278</v>
      </c>
      <c r="AT1132">
        <v>1092</v>
      </c>
      <c r="AU1132">
        <v>27.080622779926216</v>
      </c>
      <c r="AV1132">
        <v>-9.080622779926216</v>
      </c>
      <c r="BD1132" s="152">
        <v>7.6513430381922385</v>
      </c>
      <c r="BE1132" s="152">
        <v>18.710897163639999</v>
      </c>
    </row>
    <row r="1133" spans="1:57" ht="14.25" customHeight="1">
      <c r="A1133" s="134" t="s">
        <v>398</v>
      </c>
      <c r="B1133" s="135">
        <v>14157</v>
      </c>
      <c r="C1133" s="135">
        <v>1725500</v>
      </c>
      <c r="D1133" s="145">
        <f t="shared" si="119"/>
        <v>1033846.1538461538</v>
      </c>
      <c r="E1133" s="141">
        <f t="shared" si="120"/>
        <v>121.88316733771279</v>
      </c>
      <c r="F1133" s="135">
        <v>16</v>
      </c>
      <c r="G1133" s="135">
        <v>0.65</v>
      </c>
      <c r="H1133" s="135">
        <v>672000</v>
      </c>
      <c r="I1133" s="134" t="s">
        <v>1815</v>
      </c>
      <c r="J1133" s="138">
        <f t="shared" si="121"/>
        <v>0.65</v>
      </c>
      <c r="K1133" s="140">
        <f t="shared" si="122"/>
        <v>1033846.1538461538</v>
      </c>
      <c r="L1133" s="134" t="s">
        <v>2522</v>
      </c>
      <c r="M1133" s="134" t="s">
        <v>62</v>
      </c>
      <c r="N1133" s="137">
        <f t="shared" si="123"/>
        <v>1033846.1538461538</v>
      </c>
      <c r="P1133">
        <v>1092</v>
      </c>
      <c r="Q1133">
        <v>30.887045780044254</v>
      </c>
      <c r="R1133">
        <v>-12.887045780044254</v>
      </c>
      <c r="S1133" s="70">
        <f t="shared" si="124"/>
        <v>-0.41723141383661944</v>
      </c>
      <c r="T1133">
        <f t="shared" si="125"/>
        <v>18</v>
      </c>
      <c r="U1133" s="134" t="s">
        <v>1169</v>
      </c>
      <c r="Z1133">
        <v>1091</v>
      </c>
      <c r="AA1133">
        <v>19.137173850856762</v>
      </c>
      <c r="AB1133">
        <v>-10.137173850856762</v>
      </c>
      <c r="AJ1133">
        <v>1093</v>
      </c>
      <c r="AK1133">
        <v>116.51152927453563</v>
      </c>
      <c r="AL1133">
        <v>58.488470725464367</v>
      </c>
      <c r="AT1133">
        <v>1093</v>
      </c>
      <c r="AU1133">
        <v>142.95343260213463</v>
      </c>
      <c r="AV1133">
        <v>32.046567397865374</v>
      </c>
      <c r="BD1133" s="152">
        <v>21.296409293953591</v>
      </c>
      <c r="BE1133" s="152">
        <v>28.589790607760001</v>
      </c>
    </row>
    <row r="1134" spans="1:57" ht="14.25" customHeight="1">
      <c r="A1134" s="134" t="s">
        <v>398</v>
      </c>
      <c r="B1134" s="135">
        <v>12750</v>
      </c>
      <c r="C1134" s="135">
        <v>827800</v>
      </c>
      <c r="D1134" s="145">
        <f t="shared" si="119"/>
        <v>1143968.8715953308</v>
      </c>
      <c r="E1134" s="141">
        <f t="shared" si="120"/>
        <v>64.925490196078428</v>
      </c>
      <c r="F1134" s="135">
        <v>10</v>
      </c>
      <c r="G1134" s="135">
        <v>0.25700000000000001</v>
      </c>
      <c r="H1134" s="135">
        <v>294000</v>
      </c>
      <c r="I1134" s="134" t="s">
        <v>1815</v>
      </c>
      <c r="J1134" s="138">
        <f t="shared" si="121"/>
        <v>0.25700000000000001</v>
      </c>
      <c r="K1134" s="140">
        <f t="shared" si="122"/>
        <v>1143968.8715953308</v>
      </c>
      <c r="L1134" s="134" t="s">
        <v>2523</v>
      </c>
      <c r="M1134" s="134" t="s">
        <v>10</v>
      </c>
      <c r="N1134" s="137">
        <f t="shared" si="123"/>
        <v>1143968.8715953308</v>
      </c>
      <c r="P1134">
        <v>1093</v>
      </c>
      <c r="Q1134">
        <v>139.18551628174635</v>
      </c>
      <c r="R1134">
        <v>35.814483718253655</v>
      </c>
      <c r="S1134" s="70">
        <f t="shared" si="124"/>
        <v>0.25731473126669424</v>
      </c>
      <c r="T1134">
        <f t="shared" si="125"/>
        <v>175</v>
      </c>
      <c r="U1134" s="134" t="s">
        <v>2511</v>
      </c>
      <c r="Z1134">
        <v>1092</v>
      </c>
      <c r="AA1134">
        <v>25.742588885310987</v>
      </c>
      <c r="AB1134">
        <v>-7.7425888853109868</v>
      </c>
      <c r="AJ1134">
        <v>1094</v>
      </c>
      <c r="AK1134">
        <v>33.411307025239878</v>
      </c>
      <c r="AL1134">
        <v>-17.411307025239878</v>
      </c>
      <c r="AT1134">
        <v>1094</v>
      </c>
      <c r="AU1134">
        <v>23.644392361522691</v>
      </c>
      <c r="AV1134">
        <v>-7.6443923615226907</v>
      </c>
      <c r="BD1134" s="152">
        <v>8.8683687429248295</v>
      </c>
      <c r="BE1134" s="152">
        <v>17.19501094084</v>
      </c>
    </row>
    <row r="1135" spans="1:57" ht="14.25" customHeight="1">
      <c r="A1135" s="134" t="s">
        <v>398</v>
      </c>
      <c r="B1135" s="135">
        <v>9816</v>
      </c>
      <c r="C1135" s="135">
        <v>648300</v>
      </c>
      <c r="D1135" s="145">
        <f t="shared" si="119"/>
        <v>242424.24242424243</v>
      </c>
      <c r="E1135" s="141">
        <f t="shared" si="120"/>
        <v>66.045232273838636</v>
      </c>
      <c r="F1135" s="135">
        <v>16</v>
      </c>
      <c r="G1135" s="135">
        <v>0.99</v>
      </c>
      <c r="H1135" s="135">
        <v>240000</v>
      </c>
      <c r="I1135" s="134" t="s">
        <v>1815</v>
      </c>
      <c r="J1135" s="138">
        <f t="shared" si="121"/>
        <v>0.99</v>
      </c>
      <c r="K1135" s="140">
        <f t="shared" si="122"/>
        <v>242424.24242424243</v>
      </c>
      <c r="L1135" s="134" t="s">
        <v>2524</v>
      </c>
      <c r="M1135" s="134" t="s">
        <v>185</v>
      </c>
      <c r="N1135" s="137">
        <f t="shared" si="123"/>
        <v>242424.24242424243</v>
      </c>
      <c r="P1135">
        <v>1094</v>
      </c>
      <c r="Q1135">
        <v>26.416370761993406</v>
      </c>
      <c r="R1135">
        <v>-10.416370761993406</v>
      </c>
      <c r="S1135" s="70">
        <f t="shared" si="124"/>
        <v>-0.39431498201789228</v>
      </c>
      <c r="T1135">
        <f t="shared" si="125"/>
        <v>16</v>
      </c>
      <c r="U1135" s="134" t="s">
        <v>1388</v>
      </c>
      <c r="Z1135">
        <v>1093</v>
      </c>
      <c r="AA1135">
        <v>142.92884866834214</v>
      </c>
      <c r="AB1135">
        <v>32.071151331657859</v>
      </c>
      <c r="AJ1135">
        <v>1095</v>
      </c>
      <c r="AK1135">
        <v>43.381267820726173</v>
      </c>
      <c r="AL1135">
        <v>2.6187321792738274</v>
      </c>
      <c r="AT1135">
        <v>1095</v>
      </c>
      <c r="AU1135">
        <v>59.874659317808359</v>
      </c>
      <c r="AV1135">
        <v>-13.874659317808359</v>
      </c>
      <c r="BD1135" s="152">
        <v>22.362462189744672</v>
      </c>
      <c r="BE1135" s="152">
        <v>26.847736388599998</v>
      </c>
    </row>
    <row r="1136" spans="1:57" ht="14.25" customHeight="1">
      <c r="A1136" s="134" t="s">
        <v>398</v>
      </c>
      <c r="B1136" s="135">
        <v>13376</v>
      </c>
      <c r="C1136" s="135">
        <v>1237500</v>
      </c>
      <c r="D1136" s="145">
        <f t="shared" si="119"/>
        <v>12436363.636363637</v>
      </c>
      <c r="E1136" s="141">
        <f t="shared" si="120"/>
        <v>92.516447368421055</v>
      </c>
      <c r="F1136" s="135">
        <v>24</v>
      </c>
      <c r="G1136" s="135">
        <v>0.11</v>
      </c>
      <c r="H1136" s="135">
        <v>1368000</v>
      </c>
      <c r="I1136" s="134" t="s">
        <v>1815</v>
      </c>
      <c r="J1136" s="138">
        <f t="shared" si="121"/>
        <v>0.11</v>
      </c>
      <c r="K1136" s="140">
        <f t="shared" si="122"/>
        <v>12436363.636363637</v>
      </c>
      <c r="L1136" s="134" t="s">
        <v>1695</v>
      </c>
      <c r="M1136" s="134" t="s">
        <v>13</v>
      </c>
      <c r="N1136" s="137">
        <f t="shared" si="123"/>
        <v>12436363.636363637</v>
      </c>
      <c r="P1136">
        <v>1095</v>
      </c>
      <c r="Q1136">
        <v>51.786054164397683</v>
      </c>
      <c r="R1136">
        <v>-5.7860541643976831</v>
      </c>
      <c r="S1136" s="70">
        <f t="shared" si="124"/>
        <v>-0.11172996780232639</v>
      </c>
      <c r="T1136">
        <f t="shared" si="125"/>
        <v>46</v>
      </c>
      <c r="U1136" s="134" t="s">
        <v>1024</v>
      </c>
      <c r="Z1136">
        <v>1094</v>
      </c>
      <c r="AA1136">
        <v>28.497172685837647</v>
      </c>
      <c r="AB1136">
        <v>-12.497172685837647</v>
      </c>
      <c r="AJ1136">
        <v>1096</v>
      </c>
      <c r="AK1136">
        <v>353.67137373658568</v>
      </c>
      <c r="AL1136">
        <v>-138.67137373658568</v>
      </c>
      <c r="AT1136">
        <v>1096</v>
      </c>
      <c r="AU1136">
        <v>193.8055373818205</v>
      </c>
      <c r="AV1136">
        <v>21.1944626181795</v>
      </c>
      <c r="BD1136" s="152">
        <v>32.043208428402394</v>
      </c>
      <c r="BE1136" s="152">
        <v>57.89192103808</v>
      </c>
    </row>
    <row r="1137" spans="1:57" ht="14.25" customHeight="1">
      <c r="A1137" s="134" t="s">
        <v>398</v>
      </c>
      <c r="B1137" s="135">
        <v>22600</v>
      </c>
      <c r="C1137" s="135">
        <v>3612200</v>
      </c>
      <c r="D1137" s="145">
        <f t="shared" si="119"/>
        <v>3224137.931034483</v>
      </c>
      <c r="E1137" s="141">
        <f t="shared" si="120"/>
        <v>159.83185840707964</v>
      </c>
      <c r="F1137" s="135">
        <v>17</v>
      </c>
      <c r="G1137" s="135">
        <v>0.28999999999999998</v>
      </c>
      <c r="H1137" s="135">
        <v>935000</v>
      </c>
      <c r="I1137" s="134" t="s">
        <v>1815</v>
      </c>
      <c r="J1137" s="138">
        <f t="shared" si="121"/>
        <v>0.28999999999999998</v>
      </c>
      <c r="K1137" s="140">
        <f t="shared" si="122"/>
        <v>3224137.931034483</v>
      </c>
      <c r="L1137" s="134" t="s">
        <v>2525</v>
      </c>
      <c r="M1137" s="134" t="s">
        <v>78</v>
      </c>
      <c r="N1137" s="137">
        <f t="shared" si="123"/>
        <v>3224137.931034483</v>
      </c>
      <c r="P1137">
        <v>1096</v>
      </c>
      <c r="Q1137">
        <v>304.53742598019284</v>
      </c>
      <c r="R1137">
        <v>-89.537425980192836</v>
      </c>
      <c r="S1137" s="70">
        <f t="shared" si="124"/>
        <v>-0.29401123915067295</v>
      </c>
      <c r="T1137">
        <f t="shared" si="125"/>
        <v>215</v>
      </c>
      <c r="U1137" s="134" t="s">
        <v>2512</v>
      </c>
      <c r="Z1137">
        <v>1095</v>
      </c>
      <c r="AA1137">
        <v>52.252967277251265</v>
      </c>
      <c r="AB1137">
        <v>-6.2529672772512654</v>
      </c>
      <c r="AJ1137">
        <v>1097</v>
      </c>
      <c r="AK1137">
        <v>25.596967662839912</v>
      </c>
      <c r="AL1137">
        <v>-14.596967662839912</v>
      </c>
      <c r="AT1137">
        <v>1097</v>
      </c>
      <c r="AU1137">
        <v>16.11917090759956</v>
      </c>
      <c r="AV1137">
        <v>-5.1191709075995604</v>
      </c>
      <c r="BD1137" s="152">
        <v>28.093266774055099</v>
      </c>
      <c r="BE1137" s="152">
        <v>34.07720200688</v>
      </c>
    </row>
    <row r="1138" spans="1:57" ht="14.25" customHeight="1">
      <c r="A1138" s="134" t="s">
        <v>398</v>
      </c>
      <c r="B1138" s="135">
        <v>17884</v>
      </c>
      <c r="C1138" s="135">
        <v>1531900</v>
      </c>
      <c r="D1138" s="145">
        <f t="shared" si="119"/>
        <v>3358778.6259541982</v>
      </c>
      <c r="E1138" s="141">
        <f t="shared" si="120"/>
        <v>85.657571013196147</v>
      </c>
      <c r="F1138" s="135">
        <v>15</v>
      </c>
      <c r="G1138" s="135">
        <v>0.27510000000000001</v>
      </c>
      <c r="H1138" s="135">
        <v>924000</v>
      </c>
      <c r="I1138" s="134" t="s">
        <v>1815</v>
      </c>
      <c r="J1138" s="138">
        <f t="shared" si="121"/>
        <v>0.27510000000000001</v>
      </c>
      <c r="K1138" s="140">
        <f t="shared" si="122"/>
        <v>3358778.6259541982</v>
      </c>
      <c r="L1138" s="134" t="s">
        <v>1744</v>
      </c>
      <c r="M1138" s="134" t="s">
        <v>41</v>
      </c>
      <c r="N1138" s="137">
        <f t="shared" si="123"/>
        <v>3358778.6259541982</v>
      </c>
      <c r="P1138">
        <v>1097</v>
      </c>
      <c r="Q1138">
        <v>17.807802482634578</v>
      </c>
      <c r="R1138">
        <v>-6.8078024826345782</v>
      </c>
      <c r="S1138" s="70">
        <f t="shared" si="124"/>
        <v>-0.38229323855502451</v>
      </c>
      <c r="T1138">
        <f t="shared" si="125"/>
        <v>11</v>
      </c>
      <c r="U1138" s="134" t="s">
        <v>1323</v>
      </c>
      <c r="Z1138">
        <v>1096</v>
      </c>
      <c r="AA1138">
        <v>302.96436441165781</v>
      </c>
      <c r="AB1138">
        <v>-87.964364411657812</v>
      </c>
      <c r="AJ1138">
        <v>1098</v>
      </c>
      <c r="AK1138">
        <v>25.822605177340112</v>
      </c>
      <c r="AL1138">
        <v>-16.822605177340112</v>
      </c>
      <c r="AT1138">
        <v>1098</v>
      </c>
      <c r="AU1138">
        <v>16.734982810539261</v>
      </c>
      <c r="AV1138">
        <v>-7.7349828105392611</v>
      </c>
      <c r="BD1138" s="152">
        <v>13.145931662934315</v>
      </c>
      <c r="BE1138" s="152">
        <v>22.395654954000001</v>
      </c>
    </row>
    <row r="1139" spans="1:57" ht="14.25" customHeight="1">
      <c r="A1139" s="134" t="s">
        <v>398</v>
      </c>
      <c r="B1139" s="135">
        <v>88943</v>
      </c>
      <c r="C1139" s="135">
        <v>3722500</v>
      </c>
      <c r="D1139" s="145">
        <f t="shared" si="119"/>
        <v>1839506.1728395061</v>
      </c>
      <c r="E1139" s="141">
        <f t="shared" si="120"/>
        <v>41.852647201016381</v>
      </c>
      <c r="F1139" s="135">
        <v>149</v>
      </c>
      <c r="G1139" s="135">
        <v>2.4300000000000002</v>
      </c>
      <c r="H1139" s="135">
        <v>4470000</v>
      </c>
      <c r="I1139" s="134" t="s">
        <v>1815</v>
      </c>
      <c r="J1139" s="138">
        <f t="shared" si="121"/>
        <v>2.4300000000000002</v>
      </c>
      <c r="K1139" s="140">
        <f t="shared" si="122"/>
        <v>1839506.1728395061</v>
      </c>
      <c r="L1139" s="134" t="s">
        <v>1312</v>
      </c>
      <c r="M1139" s="134" t="s">
        <v>15</v>
      </c>
      <c r="N1139" s="137">
        <f t="shared" si="123"/>
        <v>1839506.1728395061</v>
      </c>
      <c r="P1139">
        <v>1098</v>
      </c>
      <c r="Q1139">
        <v>18.271674866304441</v>
      </c>
      <c r="R1139">
        <v>-9.2716748663044406</v>
      </c>
      <c r="S1139" s="70">
        <f t="shared" si="124"/>
        <v>-0.50743431755140977</v>
      </c>
      <c r="T1139">
        <f t="shared" si="125"/>
        <v>9</v>
      </c>
      <c r="U1139" s="134" t="s">
        <v>2513</v>
      </c>
      <c r="Z1139">
        <v>1097</v>
      </c>
      <c r="AA1139">
        <v>17.642217158064479</v>
      </c>
      <c r="AB1139">
        <v>-6.6422171580644793</v>
      </c>
      <c r="AJ1139">
        <v>1099</v>
      </c>
      <c r="AK1139">
        <v>23.29021566188009</v>
      </c>
      <c r="AL1139">
        <v>-13.29021566188009</v>
      </c>
      <c r="AT1139">
        <v>1099</v>
      </c>
      <c r="AU1139">
        <v>15.991082031788103</v>
      </c>
      <c r="AV1139">
        <v>-5.9910820317881033</v>
      </c>
      <c r="BD1139" s="152">
        <v>15.29857797273981</v>
      </c>
      <c r="BE1139" s="152">
        <v>28.357030174959998</v>
      </c>
    </row>
    <row r="1140" spans="1:57" ht="14.25" customHeight="1">
      <c r="A1140" s="134" t="s">
        <v>398</v>
      </c>
      <c r="B1140" s="135">
        <v>6811</v>
      </c>
      <c r="C1140" s="135">
        <v>463700</v>
      </c>
      <c r="D1140" s="145">
        <f t="shared" si="119"/>
        <v>642857.14285714284</v>
      </c>
      <c r="E1140" s="141">
        <f t="shared" si="120"/>
        <v>68.081045367787397</v>
      </c>
      <c r="F1140" s="135">
        <v>12</v>
      </c>
      <c r="G1140" s="135">
        <v>0.28000000000000003</v>
      </c>
      <c r="H1140" s="135">
        <v>180000</v>
      </c>
      <c r="I1140" s="134" t="s">
        <v>1815</v>
      </c>
      <c r="J1140" s="138">
        <f t="shared" si="121"/>
        <v>0.28000000000000003</v>
      </c>
      <c r="K1140" s="140">
        <f t="shared" si="122"/>
        <v>642857.14285714284</v>
      </c>
      <c r="L1140" s="134" t="s">
        <v>1489</v>
      </c>
      <c r="M1140" s="134" t="s">
        <v>11</v>
      </c>
      <c r="N1140" s="137">
        <f t="shared" si="123"/>
        <v>642857.14285714284</v>
      </c>
      <c r="P1140">
        <v>1099</v>
      </c>
      <c r="Q1140">
        <v>16.397511876135823</v>
      </c>
      <c r="R1140">
        <v>-6.3975118761358232</v>
      </c>
      <c r="S1140" s="70">
        <f t="shared" si="124"/>
        <v>-0.39015137933496269</v>
      </c>
      <c r="T1140">
        <f t="shared" si="125"/>
        <v>10</v>
      </c>
      <c r="U1140" s="134" t="s">
        <v>1419</v>
      </c>
      <c r="Z1140">
        <v>1098</v>
      </c>
      <c r="AA1140">
        <v>3.0532506549589407</v>
      </c>
      <c r="AB1140">
        <v>5.9467493450410593</v>
      </c>
      <c r="AJ1140">
        <v>1100</v>
      </c>
      <c r="AK1140">
        <v>24.651660777513563</v>
      </c>
      <c r="AL1140">
        <v>-12.651660777513563</v>
      </c>
      <c r="AT1140">
        <v>1100</v>
      </c>
      <c r="AU1140">
        <v>19.099700517827706</v>
      </c>
      <c r="AV1140">
        <v>-7.0997005178277064</v>
      </c>
      <c r="BD1140" s="152">
        <v>3.6438879328196054</v>
      </c>
      <c r="BE1140" s="152">
        <v>16.51189865596</v>
      </c>
    </row>
    <row r="1141" spans="1:57" ht="14.25" customHeight="1">
      <c r="A1141" s="134" t="s">
        <v>398</v>
      </c>
      <c r="B1141" s="135">
        <v>45816</v>
      </c>
      <c r="C1141" s="135">
        <v>9315900</v>
      </c>
      <c r="D1141" s="145">
        <f t="shared" si="119"/>
        <v>641601.5625</v>
      </c>
      <c r="E1141" s="141">
        <f t="shared" si="120"/>
        <v>203.33289680460973</v>
      </c>
      <c r="F1141" s="135">
        <v>72</v>
      </c>
      <c r="G1141" s="135">
        <v>2.56</v>
      </c>
      <c r="H1141" s="135">
        <v>1642500</v>
      </c>
      <c r="I1141" s="134" t="s">
        <v>1815</v>
      </c>
      <c r="J1141" s="138">
        <f t="shared" si="121"/>
        <v>2.56</v>
      </c>
      <c r="K1141" s="140">
        <f t="shared" si="122"/>
        <v>641601.5625</v>
      </c>
      <c r="L1141" s="134" t="s">
        <v>1021</v>
      </c>
      <c r="M1141" s="134" t="s">
        <v>16</v>
      </c>
      <c r="N1141" s="137">
        <f t="shared" si="123"/>
        <v>641601.5625</v>
      </c>
      <c r="P1141">
        <v>1100</v>
      </c>
      <c r="Q1141">
        <v>18.868453393215873</v>
      </c>
      <c r="R1141">
        <v>-6.8684533932158729</v>
      </c>
      <c r="S1141" s="70">
        <f t="shared" si="124"/>
        <v>-0.36401782647884728</v>
      </c>
      <c r="T1141">
        <f t="shared" si="125"/>
        <v>12</v>
      </c>
      <c r="U1141" s="134" t="s">
        <v>1677</v>
      </c>
      <c r="Z1141">
        <v>1099</v>
      </c>
      <c r="AA1141">
        <v>18.60677633825145</v>
      </c>
      <c r="AB1141">
        <v>-8.6067763382514499</v>
      </c>
      <c r="AJ1141">
        <v>1101</v>
      </c>
      <c r="AK1141">
        <v>43.684375626321184</v>
      </c>
      <c r="AL1141">
        <v>16.315624373678816</v>
      </c>
      <c r="AT1141">
        <v>1101</v>
      </c>
      <c r="AU1141">
        <v>71.382952159945461</v>
      </c>
      <c r="AV1141">
        <v>-11.382952159945461</v>
      </c>
      <c r="BD1141" s="152">
        <v>5.1854538254808871</v>
      </c>
      <c r="BE1141" s="152">
        <v>16.52502388528</v>
      </c>
    </row>
    <row r="1142" spans="1:57" ht="14.25" customHeight="1">
      <c r="A1142" s="134" t="s">
        <v>398</v>
      </c>
      <c r="B1142" s="135">
        <v>26180</v>
      </c>
      <c r="C1142" s="135">
        <v>3289500</v>
      </c>
      <c r="D1142" s="145">
        <f t="shared" si="119"/>
        <v>2946774.1935483869</v>
      </c>
      <c r="E1142" s="141">
        <f t="shared" si="120"/>
        <v>125.64935064935065</v>
      </c>
      <c r="F1142" s="135">
        <v>29</v>
      </c>
      <c r="G1142" s="135">
        <v>0.62</v>
      </c>
      <c r="H1142" s="135">
        <v>1827000</v>
      </c>
      <c r="I1142" s="134" t="s">
        <v>1815</v>
      </c>
      <c r="J1142" s="138">
        <f t="shared" si="121"/>
        <v>0.62</v>
      </c>
      <c r="K1142" s="140">
        <f t="shared" si="122"/>
        <v>2946774.1935483869</v>
      </c>
      <c r="L1142" s="134" t="s">
        <v>2526</v>
      </c>
      <c r="M1142" s="134" t="s">
        <v>32</v>
      </c>
      <c r="N1142" s="137">
        <f t="shared" si="123"/>
        <v>2946774.1935483869</v>
      </c>
      <c r="P1142">
        <v>1101</v>
      </c>
      <c r="Q1142">
        <v>58.179623957917222</v>
      </c>
      <c r="R1142">
        <v>1.8203760420827777</v>
      </c>
      <c r="S1142" s="70">
        <f t="shared" si="124"/>
        <v>3.1288893228314803E-2</v>
      </c>
      <c r="T1142">
        <f t="shared" si="125"/>
        <v>60</v>
      </c>
      <c r="U1142" s="134" t="s">
        <v>2514</v>
      </c>
      <c r="Z1142">
        <v>1100</v>
      </c>
      <c r="AA1142">
        <v>19.055619216831591</v>
      </c>
      <c r="AB1142">
        <v>-7.055619216831591</v>
      </c>
      <c r="AJ1142">
        <v>1102</v>
      </c>
      <c r="AK1142">
        <v>25.966962386429358</v>
      </c>
      <c r="AL1142">
        <v>-13.966962386429358</v>
      </c>
      <c r="AT1142">
        <v>1102</v>
      </c>
      <c r="AU1142">
        <v>20.030808115072531</v>
      </c>
      <c r="AV1142">
        <v>-8.0308081150725315</v>
      </c>
      <c r="BD1142" s="152">
        <v>18.398142172641041</v>
      </c>
      <c r="BE1142" s="152">
        <v>27.210740043479998</v>
      </c>
    </row>
    <row r="1143" spans="1:57" ht="14.25" customHeight="1">
      <c r="A1143" s="134" t="s">
        <v>398</v>
      </c>
      <c r="B1143" s="135">
        <v>4320</v>
      </c>
      <c r="C1143" s="135">
        <v>1024200</v>
      </c>
      <c r="D1143" s="145">
        <f t="shared" si="119"/>
        <v>20188181.818181816</v>
      </c>
      <c r="E1143" s="141">
        <f t="shared" si="120"/>
        <v>237.08333333333334</v>
      </c>
      <c r="F1143" s="135">
        <v>10</v>
      </c>
      <c r="G1143" s="135">
        <v>0.11</v>
      </c>
      <c r="H1143" s="135">
        <v>2220700</v>
      </c>
      <c r="I1143" s="134" t="s">
        <v>1815</v>
      </c>
      <c r="J1143" s="138">
        <f t="shared" si="121"/>
        <v>0.11</v>
      </c>
      <c r="K1143" s="140">
        <f t="shared" si="122"/>
        <v>20188181.818181816</v>
      </c>
      <c r="L1143" s="134" t="s">
        <v>2527</v>
      </c>
      <c r="M1143" s="134" t="s">
        <v>7</v>
      </c>
      <c r="N1143" s="137">
        <f t="shared" si="123"/>
        <v>20188181.818181816</v>
      </c>
      <c r="P1143">
        <v>1102</v>
      </c>
      <c r="Q1143">
        <v>20.136168876662676</v>
      </c>
      <c r="R1143">
        <v>-8.1361688766626763</v>
      </c>
      <c r="S1143" s="70">
        <f t="shared" si="124"/>
        <v>-0.40405744143774519</v>
      </c>
      <c r="T1143">
        <f t="shared" si="125"/>
        <v>12</v>
      </c>
      <c r="U1143" s="134" t="s">
        <v>2515</v>
      </c>
      <c r="Z1143">
        <v>1101</v>
      </c>
      <c r="AA1143">
        <v>59.270194014710668</v>
      </c>
      <c r="AB1143">
        <v>0.72980598528933172</v>
      </c>
      <c r="AJ1143">
        <v>1103</v>
      </c>
      <c r="AK1143">
        <v>53.877857261687609</v>
      </c>
      <c r="AL1143">
        <v>56.122142738312391</v>
      </c>
      <c r="AT1143">
        <v>1103</v>
      </c>
      <c r="AU1143">
        <v>51.207312054566394</v>
      </c>
      <c r="AV1143">
        <v>58.792687945433606</v>
      </c>
      <c r="BD1143" s="152">
        <v>6.367560649233809</v>
      </c>
      <c r="BE1143" s="152">
        <v>17.831290568</v>
      </c>
    </row>
    <row r="1144" spans="1:57" ht="14.25" customHeight="1">
      <c r="A1144" s="134" t="s">
        <v>398</v>
      </c>
      <c r="B1144" s="135">
        <v>21455</v>
      </c>
      <c r="C1144" s="135">
        <v>3527200</v>
      </c>
      <c r="D1144" s="145">
        <f t="shared" si="119"/>
        <v>13200000</v>
      </c>
      <c r="E1144" s="141">
        <f t="shared" si="120"/>
        <v>164.39990678163599</v>
      </c>
      <c r="F1144" s="135">
        <v>36</v>
      </c>
      <c r="G1144" s="135">
        <v>0.15</v>
      </c>
      <c r="H1144" s="135">
        <v>1980000</v>
      </c>
      <c r="I1144" s="134" t="s">
        <v>1815</v>
      </c>
      <c r="J1144" s="138">
        <f t="shared" si="121"/>
        <v>0.15</v>
      </c>
      <c r="K1144" s="140">
        <f t="shared" si="122"/>
        <v>13200000</v>
      </c>
      <c r="L1144" s="134" t="s">
        <v>1340</v>
      </c>
      <c r="M1144" s="134" t="s">
        <v>44</v>
      </c>
      <c r="N1144" s="137">
        <f t="shared" si="123"/>
        <v>13200000</v>
      </c>
      <c r="P1144">
        <v>1103</v>
      </c>
      <c r="Q1144">
        <v>53.205990610825438</v>
      </c>
      <c r="R1144">
        <v>56.794009389174562</v>
      </c>
      <c r="S1144" s="70">
        <f t="shared" si="124"/>
        <v>1.067436368295323</v>
      </c>
      <c r="T1144">
        <f t="shared" si="125"/>
        <v>110</v>
      </c>
      <c r="U1144" s="134" t="s">
        <v>1036</v>
      </c>
      <c r="Z1144">
        <v>1102</v>
      </c>
      <c r="AA1144">
        <v>24.000636645040853</v>
      </c>
      <c r="AB1144">
        <v>-12.000636645040853</v>
      </c>
      <c r="AJ1144">
        <v>1104</v>
      </c>
      <c r="AK1144">
        <v>101.33878226290027</v>
      </c>
      <c r="AL1144">
        <v>-41.338782262900267</v>
      </c>
      <c r="AT1144">
        <v>1104</v>
      </c>
      <c r="AU1144">
        <v>126.48251690484078</v>
      </c>
      <c r="AV1144">
        <v>-66.482516904840779</v>
      </c>
      <c r="BD1144" s="152">
        <v>19.968464790814991</v>
      </c>
      <c r="BE1144" s="152">
        <v>25.145030975319997</v>
      </c>
    </row>
    <row r="1145" spans="1:57" ht="14.25" customHeight="1">
      <c r="A1145" s="134" t="s">
        <v>398</v>
      </c>
      <c r="B1145" s="135">
        <v>19296</v>
      </c>
      <c r="C1145" s="135">
        <v>1665100</v>
      </c>
      <c r="D1145" s="145">
        <f t="shared" si="119"/>
        <v>1690000</v>
      </c>
      <c r="E1145" s="141">
        <f t="shared" si="120"/>
        <v>86.29249585406302</v>
      </c>
      <c r="F1145" s="135">
        <v>18</v>
      </c>
      <c r="G1145" s="135">
        <v>0.9</v>
      </c>
      <c r="H1145" s="135">
        <v>1521000</v>
      </c>
      <c r="I1145" s="134" t="s">
        <v>1815</v>
      </c>
      <c r="J1145" s="138">
        <f t="shared" si="121"/>
        <v>0.9</v>
      </c>
      <c r="K1145" s="140">
        <f t="shared" si="122"/>
        <v>1690000</v>
      </c>
      <c r="L1145" s="134" t="s">
        <v>2528</v>
      </c>
      <c r="M1145" s="134" t="s">
        <v>28</v>
      </c>
      <c r="N1145" s="137">
        <f t="shared" si="123"/>
        <v>1690000</v>
      </c>
      <c r="P1145">
        <v>1104</v>
      </c>
      <c r="Q1145">
        <v>121.46603775837114</v>
      </c>
      <c r="R1145">
        <v>-61.466037758371144</v>
      </c>
      <c r="S1145" s="70">
        <f t="shared" si="124"/>
        <v>-0.50603476406008852</v>
      </c>
      <c r="T1145">
        <f t="shared" si="125"/>
        <v>60</v>
      </c>
      <c r="U1145" s="134" t="s">
        <v>1213</v>
      </c>
      <c r="Z1145">
        <v>1103</v>
      </c>
      <c r="AA1145">
        <v>57.075545622820883</v>
      </c>
      <c r="AB1145">
        <v>52.924454377179117</v>
      </c>
      <c r="AJ1145">
        <v>1105</v>
      </c>
      <c r="AK1145">
        <v>35.994073396657726</v>
      </c>
      <c r="AL1145">
        <v>12.005926603342274</v>
      </c>
      <c r="AT1145">
        <v>1105</v>
      </c>
      <c r="AU1145">
        <v>47.308812167689467</v>
      </c>
      <c r="AV1145">
        <v>0.69118783231053271</v>
      </c>
      <c r="BD1145" s="152">
        <v>5.1453998149453843</v>
      </c>
      <c r="BE1145" s="152">
        <v>15.12676232504</v>
      </c>
    </row>
    <row r="1146" spans="1:57" ht="14.25" customHeight="1">
      <c r="A1146" s="134" t="s">
        <v>398</v>
      </c>
      <c r="B1146" s="135">
        <v>18396</v>
      </c>
      <c r="C1146" s="135">
        <v>2056200</v>
      </c>
      <c r="D1146" s="145">
        <f t="shared" si="119"/>
        <v>208955.22388059704</v>
      </c>
      <c r="E1146" s="141">
        <f t="shared" si="120"/>
        <v>111.77429876060013</v>
      </c>
      <c r="F1146" s="135">
        <v>24</v>
      </c>
      <c r="G1146" s="135">
        <v>4.0199999999999996</v>
      </c>
      <c r="H1146" s="135">
        <v>840000</v>
      </c>
      <c r="I1146" s="134" t="s">
        <v>1815</v>
      </c>
      <c r="J1146" s="138">
        <f t="shared" si="121"/>
        <v>4.0199999999999996</v>
      </c>
      <c r="K1146" s="140">
        <f t="shared" si="122"/>
        <v>208955.22388059704</v>
      </c>
      <c r="L1146" s="134" t="s">
        <v>1541</v>
      </c>
      <c r="M1146" s="134" t="s">
        <v>12</v>
      </c>
      <c r="N1146" s="137">
        <f t="shared" si="123"/>
        <v>208955.22388059704</v>
      </c>
      <c r="P1146">
        <v>1105</v>
      </c>
      <c r="Q1146">
        <v>40.702621962462445</v>
      </c>
      <c r="R1146">
        <v>7.2973780375375554</v>
      </c>
      <c r="S1146" s="70">
        <f t="shared" si="124"/>
        <v>0.17928520782438742</v>
      </c>
      <c r="T1146">
        <f t="shared" si="125"/>
        <v>48</v>
      </c>
      <c r="U1146" s="134" t="s">
        <v>1752</v>
      </c>
      <c r="Z1146">
        <v>1104</v>
      </c>
      <c r="AA1146">
        <v>109.04321794218185</v>
      </c>
      <c r="AB1146">
        <v>-49.043217942181855</v>
      </c>
      <c r="AJ1146">
        <v>1106</v>
      </c>
      <c r="AK1146">
        <v>30.413672428286944</v>
      </c>
      <c r="AL1146">
        <v>-28.413672428286944</v>
      </c>
      <c r="AT1146">
        <v>1106</v>
      </c>
      <c r="AU1146">
        <v>10.051370957300387</v>
      </c>
      <c r="AV1146">
        <v>-8.0513709573003869</v>
      </c>
      <c r="BD1146" s="152">
        <v>19.843167629652648</v>
      </c>
      <c r="BE1146" s="152">
        <v>26.75737024096</v>
      </c>
    </row>
    <row r="1147" spans="1:57" ht="14.25" customHeight="1">
      <c r="A1147" s="134" t="s">
        <v>398</v>
      </c>
      <c r="B1147" s="135">
        <v>23474</v>
      </c>
      <c r="C1147" s="135">
        <v>1352100</v>
      </c>
      <c r="D1147" s="145">
        <f t="shared" si="119"/>
        <v>3913043.4782608696</v>
      </c>
      <c r="E1147" s="141">
        <f t="shared" si="120"/>
        <v>57.599897759222969</v>
      </c>
      <c r="F1147" s="135">
        <v>31</v>
      </c>
      <c r="G1147" s="135">
        <v>0.46</v>
      </c>
      <c r="H1147" s="135">
        <v>1800000</v>
      </c>
      <c r="I1147" s="134" t="s">
        <v>1815</v>
      </c>
      <c r="J1147" s="138">
        <f t="shared" si="121"/>
        <v>0.46</v>
      </c>
      <c r="K1147" s="140">
        <f t="shared" si="122"/>
        <v>3913043.4782608696</v>
      </c>
      <c r="L1147" s="134" t="s">
        <v>2529</v>
      </c>
      <c r="M1147" s="134" t="s">
        <v>13</v>
      </c>
      <c r="N1147" s="137">
        <f t="shared" si="123"/>
        <v>3913043.4782608696</v>
      </c>
      <c r="P1147">
        <v>1106</v>
      </c>
      <c r="Q1147">
        <v>17.329993610298867</v>
      </c>
      <c r="R1147">
        <v>-15.329993610298867</v>
      </c>
      <c r="S1147" s="70">
        <f t="shared" si="124"/>
        <v>-0.88459314844689618</v>
      </c>
      <c r="T1147">
        <f t="shared" si="125"/>
        <v>2</v>
      </c>
      <c r="U1147" s="134" t="s">
        <v>2516</v>
      </c>
      <c r="Z1147">
        <v>1105</v>
      </c>
      <c r="AA1147">
        <v>43.968873193887845</v>
      </c>
      <c r="AB1147">
        <v>4.0311268061121552</v>
      </c>
      <c r="AJ1147">
        <v>1107</v>
      </c>
      <c r="AK1147">
        <v>42.132853129804801</v>
      </c>
      <c r="AL1147">
        <v>59.867146870195199</v>
      </c>
      <c r="AT1147">
        <v>1107</v>
      </c>
      <c r="AU1147">
        <v>80.384480015849363</v>
      </c>
      <c r="AV1147">
        <v>21.615519984150637</v>
      </c>
      <c r="BD1147" s="152">
        <v>6.7105873035635017</v>
      </c>
      <c r="BE1147" s="152">
        <v>14.918494154919998</v>
      </c>
    </row>
    <row r="1148" spans="1:57" ht="14.25" customHeight="1">
      <c r="A1148" s="134" t="s">
        <v>398</v>
      </c>
      <c r="B1148" s="135">
        <v>9000</v>
      </c>
      <c r="C1148" s="135">
        <v>963400</v>
      </c>
      <c r="D1148" s="145">
        <f t="shared" si="119"/>
        <v>1428000</v>
      </c>
      <c r="E1148" s="141">
        <f t="shared" si="120"/>
        <v>107.04444444444445</v>
      </c>
      <c r="F1148" s="135">
        <v>12</v>
      </c>
      <c r="G1148" s="135">
        <v>0.3</v>
      </c>
      <c r="H1148" s="135">
        <v>428400</v>
      </c>
      <c r="I1148" s="134" t="s">
        <v>1815</v>
      </c>
      <c r="J1148" s="138">
        <f t="shared" si="121"/>
        <v>0.3</v>
      </c>
      <c r="K1148" s="140">
        <f t="shared" si="122"/>
        <v>1428000</v>
      </c>
      <c r="L1148" s="134" t="s">
        <v>2530</v>
      </c>
      <c r="M1148" s="134" t="s">
        <v>79</v>
      </c>
      <c r="N1148" s="137">
        <f t="shared" si="123"/>
        <v>1428000</v>
      </c>
      <c r="P1148">
        <v>1107</v>
      </c>
      <c r="Q1148">
        <v>62.140677206735035</v>
      </c>
      <c r="R1148">
        <v>39.859322793264965</v>
      </c>
      <c r="S1148" s="70">
        <f t="shared" si="124"/>
        <v>0.64143689101838219</v>
      </c>
      <c r="T1148">
        <f t="shared" si="125"/>
        <v>102</v>
      </c>
      <c r="U1148" s="134" t="s">
        <v>2517</v>
      </c>
      <c r="Z1148">
        <v>1106</v>
      </c>
      <c r="AA1148">
        <v>22.136559639389116</v>
      </c>
      <c r="AB1148">
        <v>-20.136559639389116</v>
      </c>
      <c r="AJ1148">
        <v>1108</v>
      </c>
      <c r="AK1148">
        <v>24.755377833897331</v>
      </c>
      <c r="AL1148">
        <v>-15.755377833897331</v>
      </c>
      <c r="AT1148">
        <v>1108</v>
      </c>
      <c r="AU1148">
        <v>19.750818969869286</v>
      </c>
      <c r="AV1148">
        <v>-10.750818969869286</v>
      </c>
      <c r="BD1148" s="152">
        <v>6.7105873035635017</v>
      </c>
      <c r="BE1148" s="152">
        <v>14.923908725399999</v>
      </c>
    </row>
    <row r="1149" spans="1:57" ht="14.25" customHeight="1">
      <c r="A1149" s="134" t="s">
        <v>398</v>
      </c>
      <c r="B1149" s="135">
        <v>5454</v>
      </c>
      <c r="C1149" s="135">
        <v>302700</v>
      </c>
      <c r="D1149" s="145">
        <f t="shared" si="119"/>
        <v>29079.956188389922</v>
      </c>
      <c r="E1149" s="141">
        <f t="shared" si="120"/>
        <v>55.500550055005498</v>
      </c>
      <c r="F1149" s="135">
        <v>9</v>
      </c>
      <c r="G1149" s="135">
        <v>9.1300000000000008</v>
      </c>
      <c r="H1149" s="135">
        <v>265500</v>
      </c>
      <c r="I1149" s="134" t="s">
        <v>1815</v>
      </c>
      <c r="J1149" s="138">
        <f t="shared" si="121"/>
        <v>9.1300000000000008</v>
      </c>
      <c r="K1149" s="140">
        <f t="shared" si="122"/>
        <v>29079.956188389922</v>
      </c>
      <c r="L1149" s="134" t="s">
        <v>1734</v>
      </c>
      <c r="M1149" s="134" t="s">
        <v>103</v>
      </c>
      <c r="N1149" s="137">
        <f t="shared" si="123"/>
        <v>29079.956188389922</v>
      </c>
      <c r="P1149">
        <v>1108</v>
      </c>
      <c r="Q1149">
        <v>19.280518475270831</v>
      </c>
      <c r="R1149">
        <v>-10.280518475270831</v>
      </c>
      <c r="S1149" s="70">
        <f t="shared" si="124"/>
        <v>-0.53320757366855109</v>
      </c>
      <c r="T1149">
        <f t="shared" si="125"/>
        <v>9</v>
      </c>
      <c r="U1149" s="134" t="s">
        <v>1750</v>
      </c>
      <c r="Z1149">
        <v>1107</v>
      </c>
      <c r="AA1149">
        <v>64.500508263506546</v>
      </c>
      <c r="AB1149">
        <v>37.499491736493454</v>
      </c>
      <c r="AJ1149">
        <v>1109</v>
      </c>
      <c r="AK1149">
        <v>404.8872795138148</v>
      </c>
      <c r="AL1149">
        <v>-115.8872795138148</v>
      </c>
      <c r="AT1149">
        <v>1109</v>
      </c>
      <c r="AU1149">
        <v>269.26712796805128</v>
      </c>
      <c r="AV1149">
        <v>19.732872031948716</v>
      </c>
      <c r="BD1149" s="152">
        <v>23.318623313040909</v>
      </c>
      <c r="BE1149" s="152">
        <v>26.448532175599997</v>
      </c>
    </row>
    <row r="1150" spans="1:57" ht="14.25" customHeight="1">
      <c r="A1150" s="134" t="s">
        <v>398</v>
      </c>
      <c r="B1150" s="135">
        <v>11712</v>
      </c>
      <c r="C1150" s="135">
        <v>2050400</v>
      </c>
      <c r="D1150" s="145">
        <f t="shared" si="119"/>
        <v>11826153.846153846</v>
      </c>
      <c r="E1150" s="141">
        <f t="shared" si="120"/>
        <v>175.06830601092895</v>
      </c>
      <c r="F1150" s="135">
        <v>9</v>
      </c>
      <c r="G1150" s="135">
        <v>0.13</v>
      </c>
      <c r="H1150" s="135">
        <v>1537400</v>
      </c>
      <c r="I1150" s="134" t="s">
        <v>1815</v>
      </c>
      <c r="J1150" s="138">
        <f t="shared" si="121"/>
        <v>0.13</v>
      </c>
      <c r="K1150" s="140">
        <f t="shared" si="122"/>
        <v>11826153.846153846</v>
      </c>
      <c r="L1150" s="134" t="s">
        <v>2531</v>
      </c>
      <c r="M1150" s="134" t="s">
        <v>7</v>
      </c>
      <c r="N1150" s="137">
        <f t="shared" si="123"/>
        <v>11826153.846153846</v>
      </c>
      <c r="P1150">
        <v>1109</v>
      </c>
      <c r="Q1150">
        <v>375.08122428848242</v>
      </c>
      <c r="R1150">
        <v>-86.081224288482417</v>
      </c>
      <c r="S1150" s="70">
        <f t="shared" si="124"/>
        <v>-0.22950022212329038</v>
      </c>
      <c r="T1150">
        <f t="shared" si="125"/>
        <v>289</v>
      </c>
      <c r="U1150" s="134" t="s">
        <v>1364</v>
      </c>
      <c r="Z1150">
        <v>1108</v>
      </c>
      <c r="AA1150">
        <v>19.101163160253925</v>
      </c>
      <c r="AB1150">
        <v>-10.101163160253925</v>
      </c>
      <c r="AJ1150">
        <v>1110</v>
      </c>
      <c r="AK1150">
        <v>23.731753987628135</v>
      </c>
      <c r="AL1150">
        <v>0.26824601237186485</v>
      </c>
      <c r="AT1150">
        <v>1110</v>
      </c>
      <c r="AU1150">
        <v>25.27834661065603</v>
      </c>
      <c r="AV1150">
        <v>-1.2783466106560297</v>
      </c>
      <c r="BD1150" s="152">
        <v>7.0782625797611951</v>
      </c>
      <c r="BE1150" s="152">
        <v>18.320134500759998</v>
      </c>
    </row>
    <row r="1151" spans="1:57" ht="14.25" customHeight="1">
      <c r="A1151" s="134" t="s">
        <v>398</v>
      </c>
      <c r="B1151" s="135">
        <v>23040</v>
      </c>
      <c r="C1151" s="135">
        <v>1487600</v>
      </c>
      <c r="D1151" s="145">
        <f t="shared" si="119"/>
        <v>5744117.6470588231</v>
      </c>
      <c r="E1151" s="141">
        <f t="shared" si="120"/>
        <v>64.565972222222229</v>
      </c>
      <c r="F1151" s="135">
        <v>31</v>
      </c>
      <c r="G1151" s="135">
        <v>0.34</v>
      </c>
      <c r="H1151" s="135">
        <v>1953000</v>
      </c>
      <c r="I1151" s="134" t="s">
        <v>1815</v>
      </c>
      <c r="J1151" s="138">
        <f t="shared" si="121"/>
        <v>0.34</v>
      </c>
      <c r="K1151" s="140">
        <f t="shared" si="122"/>
        <v>5744117.6470588231</v>
      </c>
      <c r="L1151" s="134" t="s">
        <v>2532</v>
      </c>
      <c r="M1151" s="134" t="s">
        <v>32</v>
      </c>
      <c r="N1151" s="137">
        <f t="shared" si="123"/>
        <v>5744117.6470588231</v>
      </c>
      <c r="P1151">
        <v>1110</v>
      </c>
      <c r="Q1151">
        <v>21.67165233480328</v>
      </c>
      <c r="R1151">
        <v>2.3283476651967199</v>
      </c>
      <c r="S1151" s="70">
        <f t="shared" si="124"/>
        <v>0.10743747773479843</v>
      </c>
      <c r="T1151">
        <f t="shared" si="125"/>
        <v>24</v>
      </c>
      <c r="U1151" s="134" t="s">
        <v>1668</v>
      </c>
      <c r="Z1151">
        <v>1109</v>
      </c>
      <c r="AA1151">
        <v>382.2732141672634</v>
      </c>
      <c r="AB1151">
        <v>-93.273214167263404</v>
      </c>
      <c r="AJ1151">
        <v>1111</v>
      </c>
      <c r="AK1151">
        <v>28.0705136238618</v>
      </c>
      <c r="AL1151">
        <v>-12.0705136238618</v>
      </c>
      <c r="AT1151">
        <v>1111</v>
      </c>
      <c r="AU1151">
        <v>17.322877907212362</v>
      </c>
      <c r="AV1151">
        <v>-1.3228779072123622</v>
      </c>
      <c r="BD1151" s="152">
        <v>28.132293758679435</v>
      </c>
      <c r="BE1151" s="152">
        <v>38.798581785479996</v>
      </c>
    </row>
    <row r="1152" spans="1:57" ht="14.25" customHeight="1">
      <c r="A1152" s="134" t="s">
        <v>398</v>
      </c>
      <c r="B1152" s="135">
        <v>7938</v>
      </c>
      <c r="C1152" s="135">
        <v>566900</v>
      </c>
      <c r="D1152" s="145">
        <f t="shared" si="119"/>
        <v>1565217.3913043477</v>
      </c>
      <c r="E1152" s="141">
        <f t="shared" si="120"/>
        <v>71.415973796926181</v>
      </c>
      <c r="F1152" s="135">
        <v>12</v>
      </c>
      <c r="G1152" s="135">
        <v>0.23</v>
      </c>
      <c r="H1152" s="135">
        <v>360000</v>
      </c>
      <c r="I1152" s="134" t="s">
        <v>1815</v>
      </c>
      <c r="J1152" s="138">
        <f t="shared" si="121"/>
        <v>0.23</v>
      </c>
      <c r="K1152" s="140">
        <f t="shared" si="122"/>
        <v>1565217.3913043477</v>
      </c>
      <c r="L1152" s="134" t="s">
        <v>1625</v>
      </c>
      <c r="M1152" s="134" t="s">
        <v>206</v>
      </c>
      <c r="N1152" s="137">
        <f t="shared" si="123"/>
        <v>1565217.3913043477</v>
      </c>
      <c r="P1152">
        <v>1111</v>
      </c>
      <c r="Q1152">
        <v>19.896165340631672</v>
      </c>
      <c r="R1152">
        <v>-3.8961653406316721</v>
      </c>
      <c r="S1152" s="70">
        <f t="shared" si="124"/>
        <v>-0.19582493781728771</v>
      </c>
      <c r="T1152">
        <f t="shared" si="125"/>
        <v>16</v>
      </c>
      <c r="U1152" s="134" t="s">
        <v>2518</v>
      </c>
      <c r="Z1152">
        <v>1110</v>
      </c>
      <c r="AA1152">
        <v>25.279967515664996</v>
      </c>
      <c r="AB1152">
        <v>-1.2799675156649961</v>
      </c>
      <c r="AJ1152">
        <v>1112</v>
      </c>
      <c r="AK1152">
        <v>28.315624544866708</v>
      </c>
      <c r="AL1152">
        <v>-4.3156245448667079</v>
      </c>
      <c r="AT1152">
        <v>1112</v>
      </c>
      <c r="AU1152">
        <v>33.05646148605306</v>
      </c>
      <c r="AV1152">
        <v>-9.0564614860530597</v>
      </c>
      <c r="BD1152" s="152">
        <v>7.1686408599438689</v>
      </c>
      <c r="BE1152" s="152">
        <v>19.700014877079997</v>
      </c>
    </row>
    <row r="1153" spans="1:57" ht="14.25" customHeight="1">
      <c r="A1153" s="134" t="s">
        <v>398</v>
      </c>
      <c r="B1153" s="135">
        <v>35496</v>
      </c>
      <c r="C1153" s="135">
        <v>4777400</v>
      </c>
      <c r="D1153" s="145">
        <f t="shared" si="119"/>
        <v>1616326.530612245</v>
      </c>
      <c r="E1153" s="141">
        <f t="shared" si="120"/>
        <v>134.58981293666892</v>
      </c>
      <c r="F1153" s="135">
        <v>36</v>
      </c>
      <c r="G1153" s="135">
        <v>0.98</v>
      </c>
      <c r="H1153" s="135">
        <v>1584000</v>
      </c>
      <c r="I1153" s="134" t="s">
        <v>1815</v>
      </c>
      <c r="J1153" s="138">
        <f t="shared" si="121"/>
        <v>0.98</v>
      </c>
      <c r="K1153" s="140">
        <f t="shared" si="122"/>
        <v>1616326.530612245</v>
      </c>
      <c r="L1153" s="134" t="s">
        <v>1367</v>
      </c>
      <c r="M1153" s="134" t="s">
        <v>44</v>
      </c>
      <c r="N1153" s="137">
        <f t="shared" si="123"/>
        <v>1616326.530612245</v>
      </c>
      <c r="P1153">
        <v>1112</v>
      </c>
      <c r="Q1153">
        <v>28.538728586405902</v>
      </c>
      <c r="R1153">
        <v>-4.5387285864059024</v>
      </c>
      <c r="S1153" s="70">
        <f t="shared" si="124"/>
        <v>-0.1590375188811976</v>
      </c>
      <c r="T1153">
        <f t="shared" si="125"/>
        <v>24</v>
      </c>
      <c r="U1153" s="134" t="s">
        <v>2519</v>
      </c>
      <c r="Z1153">
        <v>1111</v>
      </c>
      <c r="AA1153">
        <v>-21.054348722183132</v>
      </c>
      <c r="AB1153">
        <v>37.054348722183136</v>
      </c>
      <c r="AJ1153">
        <v>1113</v>
      </c>
      <c r="AK1153">
        <v>27.222150436134971</v>
      </c>
      <c r="AL1153">
        <v>-11.222150436134971</v>
      </c>
      <c r="AT1153">
        <v>1113</v>
      </c>
      <c r="AU1153">
        <v>21.06044561678771</v>
      </c>
      <c r="AV1153">
        <v>-5.0604456167877103</v>
      </c>
      <c r="BD1153" s="152">
        <v>5.0036702392043741</v>
      </c>
      <c r="BE1153" s="152">
        <v>16.8496480162</v>
      </c>
    </row>
    <row r="1154" spans="1:57" ht="14.25" customHeight="1">
      <c r="A1154" s="134" t="s">
        <v>398</v>
      </c>
      <c r="B1154" s="135">
        <v>31025</v>
      </c>
      <c r="C1154" s="135">
        <v>6931000</v>
      </c>
      <c r="D1154" s="145">
        <f t="shared" si="119"/>
        <v>9087173.9130434785</v>
      </c>
      <c r="E1154" s="141">
        <f t="shared" si="120"/>
        <v>223.40048348106365</v>
      </c>
      <c r="F1154" s="135">
        <v>25</v>
      </c>
      <c r="G1154" s="135">
        <v>0.46</v>
      </c>
      <c r="H1154" s="135">
        <v>4180100</v>
      </c>
      <c r="I1154" s="134" t="s">
        <v>1815</v>
      </c>
      <c r="J1154" s="138">
        <f t="shared" si="121"/>
        <v>0.46</v>
      </c>
      <c r="K1154" s="140">
        <f t="shared" si="122"/>
        <v>9087173.9130434785</v>
      </c>
      <c r="L1154" s="134" t="s">
        <v>1197</v>
      </c>
      <c r="M1154" s="134" t="s">
        <v>24</v>
      </c>
      <c r="N1154" s="137">
        <f t="shared" si="123"/>
        <v>9087173.9130434785</v>
      </c>
      <c r="P1154">
        <v>1113</v>
      </c>
      <c r="Q1154">
        <v>21.422166506659842</v>
      </c>
      <c r="R1154">
        <v>-5.4221665066598419</v>
      </c>
      <c r="S1154" s="70">
        <f t="shared" si="124"/>
        <v>-0.25311009066119289</v>
      </c>
      <c r="T1154">
        <f t="shared" si="125"/>
        <v>16</v>
      </c>
      <c r="U1154" s="134" t="s">
        <v>2520</v>
      </c>
      <c r="Z1154">
        <v>1112</v>
      </c>
      <c r="AA1154">
        <v>31.691001647035069</v>
      </c>
      <c r="AB1154">
        <v>-7.6910016470350691</v>
      </c>
      <c r="AJ1154">
        <v>1114</v>
      </c>
      <c r="AK1154">
        <v>23.566653367262134</v>
      </c>
      <c r="AL1154">
        <v>-11.566653367262134</v>
      </c>
      <c r="AT1154">
        <v>1114</v>
      </c>
      <c r="AU1154">
        <v>15.467231373020732</v>
      </c>
      <c r="AV1154">
        <v>-3.4672313730207325</v>
      </c>
      <c r="BD1154" s="152">
        <v>22.183759681201657</v>
      </c>
      <c r="BE1154" s="152">
        <v>28.414612393799995</v>
      </c>
    </row>
    <row r="1155" spans="1:57" ht="14.25" customHeight="1">
      <c r="A1155" s="134" t="s">
        <v>398</v>
      </c>
      <c r="B1155" s="135">
        <v>447312</v>
      </c>
      <c r="C1155" s="135">
        <v>69458300</v>
      </c>
      <c r="D1155" s="145">
        <f t="shared" si="119"/>
        <v>444234.80083857442</v>
      </c>
      <c r="E1155" s="141">
        <f t="shared" si="120"/>
        <v>155.27931287334121</v>
      </c>
      <c r="F1155" s="135">
        <v>327</v>
      </c>
      <c r="G1155" s="135">
        <v>62.01</v>
      </c>
      <c r="H1155" s="135">
        <v>27547000</v>
      </c>
      <c r="I1155" s="134" t="s">
        <v>1815</v>
      </c>
      <c r="J1155" s="138">
        <f t="shared" si="121"/>
        <v>62.01</v>
      </c>
      <c r="K1155" s="140">
        <f t="shared" si="122"/>
        <v>444234.80083857442</v>
      </c>
      <c r="L1155" s="134" t="s">
        <v>2533</v>
      </c>
      <c r="M1155" s="134" t="s">
        <v>28</v>
      </c>
      <c r="N1155" s="137">
        <f t="shared" si="123"/>
        <v>444234.80083857442</v>
      </c>
      <c r="P1155">
        <v>1114</v>
      </c>
      <c r="Q1155">
        <v>16.275216083441574</v>
      </c>
      <c r="R1155">
        <v>-4.275216083441574</v>
      </c>
      <c r="S1155" s="70">
        <f t="shared" si="124"/>
        <v>-0.26268260043509867</v>
      </c>
      <c r="T1155">
        <f t="shared" si="125"/>
        <v>12</v>
      </c>
      <c r="U1155" s="134" t="s">
        <v>2521</v>
      </c>
      <c r="Z1155">
        <v>1113</v>
      </c>
      <c r="AA1155">
        <v>22.153728762709108</v>
      </c>
      <c r="AB1155">
        <v>-6.1537287627091075</v>
      </c>
      <c r="AJ1155">
        <v>1115</v>
      </c>
      <c r="AK1155">
        <v>39.065368270389342</v>
      </c>
      <c r="AL1155">
        <v>-1.0653682703893423</v>
      </c>
      <c r="AT1155">
        <v>1115</v>
      </c>
      <c r="AU1155">
        <v>39.414103572002517</v>
      </c>
      <c r="AV1155">
        <v>-1.4141035720025172</v>
      </c>
      <c r="BD1155" s="152">
        <v>14.231498051037564</v>
      </c>
      <c r="BE1155" s="152">
        <v>25.756155280160002</v>
      </c>
    </row>
    <row r="1156" spans="1:57" ht="14.25" customHeight="1">
      <c r="A1156" s="134" t="s">
        <v>398</v>
      </c>
      <c r="B1156" s="135">
        <v>60600</v>
      </c>
      <c r="C1156" s="135">
        <v>19019000</v>
      </c>
      <c r="D1156" s="145">
        <f t="shared" si="119"/>
        <v>35160416.666666672</v>
      </c>
      <c r="E1156" s="141">
        <f t="shared" si="120"/>
        <v>313.84488448844883</v>
      </c>
      <c r="F1156" s="135">
        <v>104</v>
      </c>
      <c r="G1156" s="135">
        <v>0.48</v>
      </c>
      <c r="H1156" s="135">
        <v>16877000</v>
      </c>
      <c r="I1156" s="134" t="s">
        <v>1815</v>
      </c>
      <c r="J1156" s="138">
        <f t="shared" si="121"/>
        <v>0.48</v>
      </c>
      <c r="K1156" s="140">
        <f t="shared" si="122"/>
        <v>35160416.666666672</v>
      </c>
      <c r="L1156" s="134" t="s">
        <v>2534</v>
      </c>
      <c r="M1156" s="134" t="s">
        <v>7</v>
      </c>
      <c r="N1156" s="137">
        <f t="shared" si="123"/>
        <v>35160416.666666672</v>
      </c>
      <c r="P1156">
        <v>1115</v>
      </c>
      <c r="Q1156">
        <v>38.223086778133464</v>
      </c>
      <c r="R1156">
        <v>-0.22308677813346378</v>
      </c>
      <c r="S1156" s="70">
        <f t="shared" si="124"/>
        <v>-5.8364406681327089E-3</v>
      </c>
      <c r="T1156">
        <f t="shared" si="125"/>
        <v>38</v>
      </c>
      <c r="U1156" s="134" t="s">
        <v>1502</v>
      </c>
      <c r="Z1156">
        <v>1114</v>
      </c>
      <c r="AA1156">
        <v>20.171137567745163</v>
      </c>
      <c r="AB1156">
        <v>-8.1711375677451628</v>
      </c>
      <c r="AJ1156">
        <v>1116</v>
      </c>
      <c r="AK1156">
        <v>27.236120488627478</v>
      </c>
      <c r="AL1156">
        <v>-11.236120488627478</v>
      </c>
      <c r="AT1156">
        <v>1116</v>
      </c>
      <c r="AU1156">
        <v>21.412690025269221</v>
      </c>
      <c r="AV1156">
        <v>-5.4126900252692209</v>
      </c>
      <c r="BD1156" s="152">
        <v>29.824832460282227</v>
      </c>
      <c r="BE1156" s="152">
        <v>32.240866240879996</v>
      </c>
    </row>
    <row r="1157" spans="1:57" ht="14.25" customHeight="1">
      <c r="A1157" s="134" t="s">
        <v>398</v>
      </c>
      <c r="B1157" s="135">
        <v>71040</v>
      </c>
      <c r="C1157" s="135">
        <v>7798000</v>
      </c>
      <c r="D1157" s="145">
        <f t="shared" si="119"/>
        <v>161401.22226346319</v>
      </c>
      <c r="E1157" s="141">
        <f t="shared" si="120"/>
        <v>109.76914414414415</v>
      </c>
      <c r="F1157" s="135">
        <v>40</v>
      </c>
      <c r="G1157" s="135">
        <v>7.9305471299999999</v>
      </c>
      <c r="H1157" s="135">
        <v>1280000</v>
      </c>
      <c r="I1157" s="134" t="s">
        <v>1815</v>
      </c>
      <c r="J1157" s="138">
        <f t="shared" si="121"/>
        <v>7.9305471299999999</v>
      </c>
      <c r="K1157" s="140">
        <f t="shared" si="122"/>
        <v>161401.22226346319</v>
      </c>
      <c r="L1157" s="134" t="s">
        <v>1080</v>
      </c>
      <c r="M1157" s="134" t="s">
        <v>50</v>
      </c>
      <c r="N1157" s="137">
        <f t="shared" si="123"/>
        <v>161401.22226346319</v>
      </c>
      <c r="P1157">
        <v>1116</v>
      </c>
      <c r="Q1157">
        <v>21.620588248795109</v>
      </c>
      <c r="R1157">
        <v>-5.6205882487951087</v>
      </c>
      <c r="S1157" s="70">
        <f t="shared" si="124"/>
        <v>-0.25996463112461049</v>
      </c>
      <c r="T1157">
        <f t="shared" si="125"/>
        <v>16</v>
      </c>
      <c r="U1157" s="134" t="s">
        <v>2522</v>
      </c>
      <c r="Z1157">
        <v>1115</v>
      </c>
      <c r="AA1157">
        <v>41.377338545402253</v>
      </c>
      <c r="AB1157">
        <v>-3.3773385454022531</v>
      </c>
      <c r="AJ1157">
        <v>1117</v>
      </c>
      <c r="AK1157">
        <v>23.435842875741379</v>
      </c>
      <c r="AL1157">
        <v>-13.435842875741379</v>
      </c>
      <c r="AT1157">
        <v>1117</v>
      </c>
      <c r="AU1157">
        <v>20.257426895354342</v>
      </c>
      <c r="AV1157">
        <v>-10.257426895354342</v>
      </c>
      <c r="BD1157" s="152">
        <v>45.632815284960742</v>
      </c>
      <c r="BE1157" s="152">
        <v>75.248501959399988</v>
      </c>
    </row>
    <row r="1158" spans="1:57" ht="14.25" customHeight="1">
      <c r="A1158" s="134" t="s">
        <v>398</v>
      </c>
      <c r="B1158" s="135">
        <v>9612</v>
      </c>
      <c r="C1158" s="135">
        <v>925300</v>
      </c>
      <c r="D1158" s="145">
        <f t="shared" si="119"/>
        <v>2850000</v>
      </c>
      <c r="E1158" s="141">
        <f t="shared" si="120"/>
        <v>96.265085310029136</v>
      </c>
      <c r="F1158" s="135">
        <v>12</v>
      </c>
      <c r="G1158" s="135">
        <v>0.24</v>
      </c>
      <c r="H1158" s="135">
        <v>684000</v>
      </c>
      <c r="I1158" s="134" t="s">
        <v>1815</v>
      </c>
      <c r="J1158" s="138">
        <f t="shared" si="121"/>
        <v>0.24</v>
      </c>
      <c r="K1158" s="140">
        <f t="shared" si="122"/>
        <v>2850000</v>
      </c>
      <c r="L1158" s="134" t="s">
        <v>1692</v>
      </c>
      <c r="M1158" s="134" t="s">
        <v>13</v>
      </c>
      <c r="N1158" s="137">
        <f t="shared" si="123"/>
        <v>2850000</v>
      </c>
      <c r="P1158">
        <v>1117</v>
      </c>
      <c r="Q1158">
        <v>18.787067001199411</v>
      </c>
      <c r="R1158">
        <v>-8.7870670011994108</v>
      </c>
      <c r="S1158" s="70">
        <f t="shared" si="124"/>
        <v>-0.46771893668332709</v>
      </c>
      <c r="T1158">
        <f t="shared" si="125"/>
        <v>10</v>
      </c>
      <c r="U1158" s="134" t="s">
        <v>2523</v>
      </c>
      <c r="Z1158">
        <v>1116</v>
      </c>
      <c r="AA1158">
        <v>24.809017089047455</v>
      </c>
      <c r="AB1158">
        <v>-8.8090170890474546</v>
      </c>
      <c r="AJ1158">
        <v>1118</v>
      </c>
      <c r="AK1158">
        <v>22.675956687133766</v>
      </c>
      <c r="AL1158">
        <v>-6.6759566871337661</v>
      </c>
      <c r="AT1158">
        <v>1118</v>
      </c>
      <c r="AU1158">
        <v>17.848370731054239</v>
      </c>
      <c r="AV1158">
        <v>-1.8483707310542385</v>
      </c>
      <c r="BD1158" s="152">
        <v>23.580514920388428</v>
      </c>
      <c r="BE1158" s="152">
        <v>94.533211774439991</v>
      </c>
    </row>
    <row r="1159" spans="1:57" ht="14.25" customHeight="1">
      <c r="A1159" s="134" t="s">
        <v>398</v>
      </c>
      <c r="B1159" s="135">
        <v>10640</v>
      </c>
      <c r="C1159" s="135">
        <v>877200</v>
      </c>
      <c r="D1159" s="145">
        <f t="shared" si="119"/>
        <v>1293750</v>
      </c>
      <c r="E1159" s="141">
        <f t="shared" si="120"/>
        <v>82.443609022556387</v>
      </c>
      <c r="F1159" s="135">
        <v>9</v>
      </c>
      <c r="G1159" s="135">
        <v>0.32</v>
      </c>
      <c r="H1159" s="135">
        <v>414000</v>
      </c>
      <c r="I1159" s="134" t="s">
        <v>1815</v>
      </c>
      <c r="J1159" s="138">
        <f t="shared" si="121"/>
        <v>0.32</v>
      </c>
      <c r="K1159" s="140">
        <f t="shared" si="122"/>
        <v>1293750</v>
      </c>
      <c r="L1159" s="134" t="s">
        <v>2535</v>
      </c>
      <c r="M1159" s="134" t="s">
        <v>154</v>
      </c>
      <c r="N1159" s="137">
        <f t="shared" si="123"/>
        <v>1293750</v>
      </c>
      <c r="P1159">
        <v>1118</v>
      </c>
      <c r="Q1159">
        <v>17.043795746386841</v>
      </c>
      <c r="R1159">
        <v>-1.0437957463868415</v>
      </c>
      <c r="S1159" s="70">
        <f t="shared" si="124"/>
        <v>-6.1241976958572648E-2</v>
      </c>
      <c r="T1159">
        <f t="shared" si="125"/>
        <v>16</v>
      </c>
      <c r="U1159" s="134" t="s">
        <v>2524</v>
      </c>
      <c r="Z1159">
        <v>1117</v>
      </c>
      <c r="AA1159">
        <v>21.70831889997222</v>
      </c>
      <c r="AB1159">
        <v>-11.70831889997222</v>
      </c>
      <c r="AJ1159">
        <v>1119</v>
      </c>
      <c r="AK1159">
        <v>25.170246059432408</v>
      </c>
      <c r="AL1159">
        <v>-1.170246059432408</v>
      </c>
      <c r="AT1159">
        <v>1119</v>
      </c>
      <c r="AU1159">
        <v>20.771424563674678</v>
      </c>
      <c r="AV1159">
        <v>3.2285754363253218</v>
      </c>
      <c r="BD1159" s="152">
        <v>10.922420565258316</v>
      </c>
      <c r="BE1159" s="152">
        <v>19.742493143479997</v>
      </c>
    </row>
    <row r="1160" spans="1:57" ht="14.25" customHeight="1">
      <c r="A1160" s="134" t="s">
        <v>398</v>
      </c>
      <c r="B1160" s="135">
        <v>317877</v>
      </c>
      <c r="C1160" s="135">
        <v>38865100</v>
      </c>
      <c r="D1160" s="145">
        <f t="shared" si="119"/>
        <v>348968.95535916608</v>
      </c>
      <c r="E1160" s="141">
        <f t="shared" si="120"/>
        <v>122.26458661683607</v>
      </c>
      <c r="F1160" s="135">
        <v>308</v>
      </c>
      <c r="G1160" s="135">
        <v>44.13</v>
      </c>
      <c r="H1160" s="135">
        <v>15400000</v>
      </c>
      <c r="I1160" s="134" t="s">
        <v>1815</v>
      </c>
      <c r="J1160" s="138">
        <f t="shared" si="121"/>
        <v>44.13</v>
      </c>
      <c r="K1160" s="140">
        <f t="shared" si="122"/>
        <v>348968.95535916608</v>
      </c>
      <c r="L1160" s="134" t="s">
        <v>2536</v>
      </c>
      <c r="M1160" s="134" t="s">
        <v>26</v>
      </c>
      <c r="N1160" s="137">
        <f t="shared" si="123"/>
        <v>348968.95535916608</v>
      </c>
      <c r="P1160">
        <v>1119</v>
      </c>
      <c r="Q1160">
        <v>20.073094698475639</v>
      </c>
      <c r="R1160">
        <v>3.9269053015243607</v>
      </c>
      <c r="S1160" s="70">
        <f t="shared" si="124"/>
        <v>0.19563028822967551</v>
      </c>
      <c r="T1160">
        <f t="shared" si="125"/>
        <v>24</v>
      </c>
      <c r="U1160" s="134" t="s">
        <v>1695</v>
      </c>
      <c r="Z1160">
        <v>1118</v>
      </c>
      <c r="AA1160">
        <v>21.050868656609801</v>
      </c>
      <c r="AB1160">
        <v>-5.0508686566098007</v>
      </c>
      <c r="AJ1160">
        <v>1120</v>
      </c>
      <c r="AK1160">
        <v>35.22318050002572</v>
      </c>
      <c r="AL1160">
        <v>-18.22318050002572</v>
      </c>
      <c r="AT1160">
        <v>1120</v>
      </c>
      <c r="AU1160">
        <v>28.345089887295732</v>
      </c>
      <c r="AV1160">
        <v>-11.345089887295732</v>
      </c>
      <c r="BD1160" s="152">
        <v>8.44215298979063</v>
      </c>
      <c r="BE1160" s="152">
        <v>19.267320694959999</v>
      </c>
    </row>
    <row r="1161" spans="1:57" ht="14.25" customHeight="1">
      <c r="A1161" s="134" t="s">
        <v>398</v>
      </c>
      <c r="B1161" s="135">
        <v>39374</v>
      </c>
      <c r="C1161" s="135">
        <v>5315600</v>
      </c>
      <c r="D1161" s="145">
        <f t="shared" si="119"/>
        <v>457630.76923076925</v>
      </c>
      <c r="E1161" s="141">
        <f t="shared" si="120"/>
        <v>135.00279372174532</v>
      </c>
      <c r="F1161" s="135">
        <v>38</v>
      </c>
      <c r="G1161" s="135">
        <v>3.25</v>
      </c>
      <c r="H1161" s="135">
        <v>1487300</v>
      </c>
      <c r="I1161" s="134" t="s">
        <v>1815</v>
      </c>
      <c r="J1161" s="138">
        <f t="shared" si="121"/>
        <v>3.25</v>
      </c>
      <c r="K1161" s="140">
        <f t="shared" si="122"/>
        <v>457630.76923076925</v>
      </c>
      <c r="L1161" s="134" t="s">
        <v>2537</v>
      </c>
      <c r="M1161" s="134" t="s">
        <v>93</v>
      </c>
      <c r="N1161" s="137">
        <f t="shared" si="123"/>
        <v>457630.76923076925</v>
      </c>
      <c r="P1161">
        <v>1120</v>
      </c>
      <c r="Q1161">
        <v>30.009300594024566</v>
      </c>
      <c r="R1161">
        <v>-13.009300594024566</v>
      </c>
      <c r="S1161" s="70">
        <f t="shared" si="124"/>
        <v>-0.43350895677372003</v>
      </c>
      <c r="T1161">
        <f t="shared" si="125"/>
        <v>17</v>
      </c>
      <c r="U1161" s="134" t="s">
        <v>2525</v>
      </c>
      <c r="Z1161">
        <v>1119</v>
      </c>
      <c r="AA1161">
        <v>10.041215025580163</v>
      </c>
      <c r="AB1161">
        <v>13.958784974419837</v>
      </c>
      <c r="AJ1161">
        <v>1121</v>
      </c>
      <c r="AK1161">
        <v>26.416544075733697</v>
      </c>
      <c r="AL1161">
        <v>-11.416544075733697</v>
      </c>
      <c r="AT1161">
        <v>1121</v>
      </c>
      <c r="AU1161">
        <v>24.472864641610901</v>
      </c>
      <c r="AV1161">
        <v>-9.4728646416109008</v>
      </c>
      <c r="BD1161" s="152">
        <v>16.232144525990378</v>
      </c>
      <c r="BE1161" s="152">
        <v>22.888643124079998</v>
      </c>
    </row>
    <row r="1162" spans="1:57" ht="14.25" customHeight="1">
      <c r="A1162" s="134" t="s">
        <v>398</v>
      </c>
      <c r="B1162" s="135">
        <v>8986</v>
      </c>
      <c r="C1162" s="135">
        <v>425900</v>
      </c>
      <c r="D1162" s="145">
        <f t="shared" si="119"/>
        <v>763636.36363636353</v>
      </c>
      <c r="E1162" s="141">
        <f t="shared" si="120"/>
        <v>47.395949254395724</v>
      </c>
      <c r="F1162" s="135">
        <v>14</v>
      </c>
      <c r="G1162" s="135">
        <v>0.55000000000000004</v>
      </c>
      <c r="H1162" s="135">
        <v>420000</v>
      </c>
      <c r="I1162" s="134" t="s">
        <v>1815</v>
      </c>
      <c r="J1162" s="138">
        <f t="shared" si="121"/>
        <v>0.55000000000000004</v>
      </c>
      <c r="K1162" s="140">
        <f t="shared" si="122"/>
        <v>763636.36363636353</v>
      </c>
      <c r="L1162" s="134" t="s">
        <v>1309</v>
      </c>
      <c r="M1162" s="134" t="s">
        <v>15</v>
      </c>
      <c r="N1162" s="137">
        <f t="shared" si="123"/>
        <v>763636.36363636353</v>
      </c>
      <c r="P1162">
        <v>1121</v>
      </c>
      <c r="Q1162">
        <v>22.797364039590938</v>
      </c>
      <c r="R1162">
        <v>-7.7973640395909385</v>
      </c>
      <c r="S1162" s="70">
        <f t="shared" si="124"/>
        <v>-0.34202919364053153</v>
      </c>
      <c r="T1162">
        <f t="shared" si="125"/>
        <v>15</v>
      </c>
      <c r="U1162" s="134" t="s">
        <v>1744</v>
      </c>
      <c r="Z1162">
        <v>1120</v>
      </c>
      <c r="AA1162">
        <v>30.813296040780656</v>
      </c>
      <c r="AB1162">
        <v>-13.813296040780656</v>
      </c>
      <c r="AJ1162">
        <v>1122</v>
      </c>
      <c r="AK1162">
        <v>35.690118921214683</v>
      </c>
      <c r="AL1162">
        <v>113.30988107878531</v>
      </c>
      <c r="AT1162">
        <v>1122</v>
      </c>
      <c r="AU1162">
        <v>82.818168656267062</v>
      </c>
      <c r="AV1162">
        <v>66.181831343732938</v>
      </c>
      <c r="BD1162" s="152">
        <v>21.049923075273572</v>
      </c>
      <c r="BE1162" s="152">
        <v>49.435501953799999</v>
      </c>
    </row>
    <row r="1163" spans="1:57" ht="14.25" customHeight="1">
      <c r="A1163" s="134" t="s">
        <v>398</v>
      </c>
      <c r="B1163" s="135">
        <v>4224</v>
      </c>
      <c r="C1163" s="135">
        <v>461800</v>
      </c>
      <c r="D1163" s="145">
        <f t="shared" si="119"/>
        <v>4473529.4117647056</v>
      </c>
      <c r="E1163" s="141">
        <f t="shared" si="120"/>
        <v>109.32765151515152</v>
      </c>
      <c r="F1163" s="135">
        <v>9</v>
      </c>
      <c r="G1163" s="135">
        <v>0.17</v>
      </c>
      <c r="H1163" s="135">
        <v>760500</v>
      </c>
      <c r="I1163" s="134" t="s">
        <v>1815</v>
      </c>
      <c r="J1163" s="138">
        <f t="shared" si="121"/>
        <v>0.17</v>
      </c>
      <c r="K1163" s="140">
        <f t="shared" si="122"/>
        <v>4473529.4117647056</v>
      </c>
      <c r="L1163" s="134" t="s">
        <v>2538</v>
      </c>
      <c r="M1163" s="134" t="s">
        <v>28</v>
      </c>
      <c r="N1163" s="137">
        <f t="shared" si="123"/>
        <v>4473529.4117647056</v>
      </c>
      <c r="P1163">
        <v>1122</v>
      </c>
      <c r="Q1163">
        <v>59.709824271958226</v>
      </c>
      <c r="R1163">
        <v>89.290175728041774</v>
      </c>
      <c r="S1163" s="70">
        <f t="shared" si="124"/>
        <v>1.495401750327634</v>
      </c>
      <c r="T1163">
        <f t="shared" si="125"/>
        <v>149</v>
      </c>
      <c r="U1163" s="134" t="s">
        <v>1312</v>
      </c>
      <c r="Z1163">
        <v>1121</v>
      </c>
      <c r="AA1163">
        <v>23.162106504928808</v>
      </c>
      <c r="AB1163">
        <v>-8.1621065049288077</v>
      </c>
      <c r="AJ1163">
        <v>1123</v>
      </c>
      <c r="AK1163">
        <v>21.894480417401368</v>
      </c>
      <c r="AL1163">
        <v>-9.8944804174013683</v>
      </c>
      <c r="AT1163">
        <v>1123</v>
      </c>
      <c r="AU1163">
        <v>15.381017706609175</v>
      </c>
      <c r="AV1163">
        <v>-3.3810177066091747</v>
      </c>
      <c r="BD1163" s="152">
        <v>6.8194520501471763</v>
      </c>
      <c r="BE1163" s="152">
        <v>15.598773218239998</v>
      </c>
    </row>
    <row r="1164" spans="1:57" ht="14.25" customHeight="1">
      <c r="A1164" s="134" t="s">
        <v>398</v>
      </c>
      <c r="B1164" s="135">
        <v>65058</v>
      </c>
      <c r="C1164" s="135">
        <v>6947800</v>
      </c>
      <c r="D1164" s="145">
        <f t="shared" si="119"/>
        <v>196721.31147540986</v>
      </c>
      <c r="E1164" s="141">
        <f t="shared" si="120"/>
        <v>106.79393771711396</v>
      </c>
      <c r="F1164" s="135">
        <v>49</v>
      </c>
      <c r="G1164" s="135">
        <v>8.5399999999999991</v>
      </c>
      <c r="H1164" s="135">
        <v>1680000</v>
      </c>
      <c r="I1164" s="134" t="s">
        <v>1815</v>
      </c>
      <c r="J1164" s="138">
        <f t="shared" si="121"/>
        <v>8.5399999999999991</v>
      </c>
      <c r="K1164" s="140">
        <f t="shared" si="122"/>
        <v>196721.31147540986</v>
      </c>
      <c r="L1164" s="134" t="s">
        <v>1666</v>
      </c>
      <c r="M1164" s="134" t="s">
        <v>255</v>
      </c>
      <c r="N1164" s="137">
        <f t="shared" si="123"/>
        <v>196721.31147540986</v>
      </c>
      <c r="P1164">
        <v>1123</v>
      </c>
      <c r="Q1164">
        <v>15.256477679849684</v>
      </c>
      <c r="R1164">
        <v>-3.2564776798496844</v>
      </c>
      <c r="S1164" s="70">
        <f t="shared" si="124"/>
        <v>-0.21344885419724019</v>
      </c>
      <c r="T1164">
        <f t="shared" si="125"/>
        <v>12</v>
      </c>
      <c r="U1164" s="134" t="s">
        <v>1489</v>
      </c>
      <c r="Z1164">
        <v>1122</v>
      </c>
      <c r="AA1164">
        <v>60.266756635304283</v>
      </c>
      <c r="AB1164">
        <v>88.73324336469571</v>
      </c>
      <c r="AJ1164">
        <v>1124</v>
      </c>
      <c r="AK1164">
        <v>59.368934561091137</v>
      </c>
      <c r="AL1164">
        <v>12.631065438908863</v>
      </c>
      <c r="AT1164">
        <v>1124</v>
      </c>
      <c r="AU1164">
        <v>47.407342072159821</v>
      </c>
      <c r="AV1164">
        <v>24.592657927840179</v>
      </c>
      <c r="BD1164" s="152">
        <v>32.513586295716763</v>
      </c>
      <c r="BE1164" s="152">
        <v>36.886704463599997</v>
      </c>
    </row>
    <row r="1165" spans="1:57" ht="14.25" customHeight="1">
      <c r="A1165" s="134" t="s">
        <v>398</v>
      </c>
      <c r="B1165" s="135">
        <v>13400</v>
      </c>
      <c r="C1165" s="135">
        <v>870700</v>
      </c>
      <c r="D1165" s="145">
        <f t="shared" si="119"/>
        <v>906408.28011451219</v>
      </c>
      <c r="E1165" s="141">
        <f t="shared" si="120"/>
        <v>64.977611940298502</v>
      </c>
      <c r="F1165" s="135">
        <v>14</v>
      </c>
      <c r="G1165" s="135">
        <v>0.4541</v>
      </c>
      <c r="H1165" s="135">
        <v>411600</v>
      </c>
      <c r="I1165" s="134" t="s">
        <v>1815</v>
      </c>
      <c r="J1165" s="138">
        <f t="shared" si="121"/>
        <v>0.4541</v>
      </c>
      <c r="K1165" s="140">
        <f t="shared" si="122"/>
        <v>906408.28011451219</v>
      </c>
      <c r="L1165" s="134" t="s">
        <v>1372</v>
      </c>
      <c r="M1165" s="134" t="s">
        <v>10</v>
      </c>
      <c r="N1165" s="137">
        <f t="shared" si="123"/>
        <v>906408.28011451219</v>
      </c>
      <c r="P1165">
        <v>1124</v>
      </c>
      <c r="Q1165">
        <v>54.345440001728434</v>
      </c>
      <c r="R1165">
        <v>17.654559998271566</v>
      </c>
      <c r="S1165" s="70">
        <f t="shared" si="124"/>
        <v>0.32485816653080868</v>
      </c>
      <c r="T1165">
        <f t="shared" si="125"/>
        <v>72</v>
      </c>
      <c r="U1165" s="134" t="s">
        <v>1021</v>
      </c>
      <c r="Z1165">
        <v>1123</v>
      </c>
      <c r="AA1165">
        <v>18.849459934266186</v>
      </c>
      <c r="AB1165">
        <v>-6.8494599342661857</v>
      </c>
      <c r="AJ1165">
        <v>1125</v>
      </c>
      <c r="AK1165">
        <v>33.857078700228072</v>
      </c>
      <c r="AL1165">
        <v>-4.8570787002280724</v>
      </c>
      <c r="AT1165">
        <v>1125</v>
      </c>
      <c r="AU1165">
        <v>31.28456537066123</v>
      </c>
      <c r="AV1165">
        <v>-2.2845653706612303</v>
      </c>
      <c r="BD1165" s="152">
        <v>19.225925057041437</v>
      </c>
      <c r="BE1165" s="152">
        <v>25.769650910759999</v>
      </c>
    </row>
    <row r="1166" spans="1:57" ht="14.25" customHeight="1">
      <c r="A1166" s="134" t="s">
        <v>398</v>
      </c>
      <c r="B1166" s="135">
        <v>21929</v>
      </c>
      <c r="C1166" s="135">
        <v>2938400</v>
      </c>
      <c r="D1166" s="145">
        <f t="shared" si="119"/>
        <v>4426829.2682926832</v>
      </c>
      <c r="E1166" s="141">
        <f t="shared" si="120"/>
        <v>133.9960782525423</v>
      </c>
      <c r="F1166" s="135">
        <v>33</v>
      </c>
      <c r="G1166" s="135">
        <v>0.41</v>
      </c>
      <c r="H1166" s="135">
        <v>1815000</v>
      </c>
      <c r="I1166" s="134" t="s">
        <v>1815</v>
      </c>
      <c r="J1166" s="138">
        <f t="shared" si="121"/>
        <v>0.41</v>
      </c>
      <c r="K1166" s="140">
        <f t="shared" si="122"/>
        <v>4426829.2682926832</v>
      </c>
      <c r="L1166" s="134" t="s">
        <v>2539</v>
      </c>
      <c r="M1166" s="134" t="s">
        <v>44</v>
      </c>
      <c r="N1166" s="137">
        <f t="shared" si="123"/>
        <v>4426829.2682926832</v>
      </c>
      <c r="P1166">
        <v>1125</v>
      </c>
      <c r="Q1166">
        <v>30.803131894137309</v>
      </c>
      <c r="R1166">
        <v>-1.8031318941373087</v>
      </c>
      <c r="S1166" s="70">
        <f t="shared" si="124"/>
        <v>-5.8537290959056493E-2</v>
      </c>
      <c r="T1166">
        <f t="shared" si="125"/>
        <v>29</v>
      </c>
      <c r="U1166" s="134" t="s">
        <v>2526</v>
      </c>
      <c r="Z1166">
        <v>1124</v>
      </c>
      <c r="AA1166">
        <v>58.616096898326852</v>
      </c>
      <c r="AB1166">
        <v>13.383903101673148</v>
      </c>
      <c r="AJ1166">
        <v>1126</v>
      </c>
      <c r="AK1166">
        <v>24.267272666507594</v>
      </c>
      <c r="AL1166">
        <v>-14.267272666507594</v>
      </c>
      <c r="AT1166">
        <v>1126</v>
      </c>
      <c r="AU1166">
        <v>13.335701106312118</v>
      </c>
      <c r="AV1166">
        <v>-3.3357011063121185</v>
      </c>
      <c r="BD1166" s="152">
        <v>4.5846436674483426</v>
      </c>
      <c r="BE1166" s="152">
        <v>16.087827961799999</v>
      </c>
    </row>
    <row r="1167" spans="1:57" ht="14.25" customHeight="1">
      <c r="A1167" s="134" t="s">
        <v>398</v>
      </c>
      <c r="B1167" s="135">
        <v>41020</v>
      </c>
      <c r="C1167" s="135">
        <v>3190000</v>
      </c>
      <c r="D1167" s="145">
        <f t="shared" si="119"/>
        <v>1681203.0075187969</v>
      </c>
      <c r="E1167" s="141">
        <f t="shared" si="120"/>
        <v>77.766942954656258</v>
      </c>
      <c r="F1167" s="135">
        <v>43</v>
      </c>
      <c r="G1167" s="135">
        <v>1.33</v>
      </c>
      <c r="H1167" s="135">
        <v>2236000</v>
      </c>
      <c r="I1167" s="134" t="s">
        <v>1815</v>
      </c>
      <c r="J1167" s="138">
        <f t="shared" si="121"/>
        <v>1.33</v>
      </c>
      <c r="K1167" s="140">
        <f t="shared" si="122"/>
        <v>1681203.0075187969</v>
      </c>
      <c r="L1167" s="134" t="s">
        <v>2540</v>
      </c>
      <c r="M1167" s="134" t="s">
        <v>72</v>
      </c>
      <c r="N1167" s="137">
        <f t="shared" si="123"/>
        <v>1681203.0075187969</v>
      </c>
      <c r="P1167">
        <v>1126</v>
      </c>
      <c r="Q1167">
        <v>15.5309811620592</v>
      </c>
      <c r="R1167">
        <v>-5.5309811620592004</v>
      </c>
      <c r="S1167" s="70">
        <f t="shared" si="124"/>
        <v>-0.35612567579251808</v>
      </c>
      <c r="T1167">
        <f t="shared" si="125"/>
        <v>10</v>
      </c>
      <c r="U1167" s="134" t="s">
        <v>2527</v>
      </c>
      <c r="Z1167">
        <v>1125</v>
      </c>
      <c r="AA1167">
        <v>31.761578853895781</v>
      </c>
      <c r="AB1167">
        <v>-2.7615788538957808</v>
      </c>
      <c r="AJ1167">
        <v>1127</v>
      </c>
      <c r="AK1167">
        <v>34.863345814612643</v>
      </c>
      <c r="AL1167">
        <v>1.1366541853873571</v>
      </c>
      <c r="AT1167">
        <v>1127</v>
      </c>
      <c r="AU1167">
        <v>27.404950382141124</v>
      </c>
      <c r="AV1167">
        <v>8.5950496178588764</v>
      </c>
      <c r="BD1167" s="152">
        <v>13.398580037081334</v>
      </c>
      <c r="BE1167" s="152">
        <v>20.73421330104</v>
      </c>
    </row>
    <row r="1168" spans="1:57" ht="14.25" customHeight="1">
      <c r="A1168" s="134" t="s">
        <v>398</v>
      </c>
      <c r="B1168" s="135">
        <v>14261</v>
      </c>
      <c r="C1168" s="135">
        <v>1396900</v>
      </c>
      <c r="D1168" s="145">
        <f t="shared" si="119"/>
        <v>1612258.064516129</v>
      </c>
      <c r="E1168" s="141">
        <f t="shared" si="120"/>
        <v>97.952457751910799</v>
      </c>
      <c r="F1168" s="135">
        <v>14</v>
      </c>
      <c r="G1168" s="135">
        <v>0.31</v>
      </c>
      <c r="H1168" s="135">
        <v>499800</v>
      </c>
      <c r="I1168" s="134" t="s">
        <v>1815</v>
      </c>
      <c r="J1168" s="138">
        <f t="shared" si="121"/>
        <v>0.31</v>
      </c>
      <c r="K1168" s="140">
        <f t="shared" si="122"/>
        <v>1612258.064516129</v>
      </c>
      <c r="L1168" s="134" t="s">
        <v>2541</v>
      </c>
      <c r="M1168" s="134" t="s">
        <v>79</v>
      </c>
      <c r="N1168" s="137">
        <f t="shared" si="123"/>
        <v>1612258.064516129</v>
      </c>
      <c r="P1168">
        <v>1127</v>
      </c>
      <c r="Q1168">
        <v>29.292191328643597</v>
      </c>
      <c r="R1168">
        <v>6.7078086713564034</v>
      </c>
      <c r="S1168" s="70">
        <f t="shared" si="124"/>
        <v>0.22899647882598392</v>
      </c>
      <c r="T1168">
        <f t="shared" si="125"/>
        <v>36</v>
      </c>
      <c r="U1168" s="134" t="s">
        <v>1340</v>
      </c>
      <c r="Z1168">
        <v>1126</v>
      </c>
      <c r="AA1168">
        <v>-3.2250947725044696</v>
      </c>
      <c r="AB1168">
        <v>13.22509477250447</v>
      </c>
      <c r="AJ1168">
        <v>1128</v>
      </c>
      <c r="AK1168">
        <v>26.980426194522188</v>
      </c>
      <c r="AL1168">
        <v>-8.9804261945221882</v>
      </c>
      <c r="AT1168">
        <v>1128</v>
      </c>
      <c r="AU1168">
        <v>25.632233184212041</v>
      </c>
      <c r="AV1168">
        <v>-7.6322331842120406</v>
      </c>
      <c r="BD1168" s="152">
        <v>20.204680750383343</v>
      </c>
      <c r="BE1168" s="152">
        <v>28.41285735824</v>
      </c>
    </row>
    <row r="1169" spans="1:57" ht="14.25" customHeight="1">
      <c r="A1169" s="134" t="s">
        <v>398</v>
      </c>
      <c r="B1169" s="135">
        <v>8728</v>
      </c>
      <c r="C1169" s="135">
        <v>816400</v>
      </c>
      <c r="D1169" s="145">
        <f t="shared" si="119"/>
        <v>2400000</v>
      </c>
      <c r="E1169" s="141">
        <f t="shared" si="120"/>
        <v>93.538038496791927</v>
      </c>
      <c r="F1169" s="135">
        <v>10</v>
      </c>
      <c r="G1169" s="135">
        <v>0.25</v>
      </c>
      <c r="H1169" s="135">
        <v>600000</v>
      </c>
      <c r="I1169" s="134" t="s">
        <v>1815</v>
      </c>
      <c r="J1169" s="138">
        <f t="shared" si="121"/>
        <v>0.25</v>
      </c>
      <c r="K1169" s="140">
        <f t="shared" si="122"/>
        <v>2400000</v>
      </c>
      <c r="L1169" s="134" t="s">
        <v>1353</v>
      </c>
      <c r="M1169" s="134" t="s">
        <v>77</v>
      </c>
      <c r="N1169" s="137">
        <f t="shared" si="123"/>
        <v>2400000</v>
      </c>
      <c r="P1169">
        <v>1128</v>
      </c>
      <c r="Q1169">
        <v>23.75154001156405</v>
      </c>
      <c r="R1169">
        <v>-5.7515400115640496</v>
      </c>
      <c r="S1169" s="70">
        <f t="shared" si="124"/>
        <v>-0.24215440383081535</v>
      </c>
      <c r="T1169">
        <f t="shared" si="125"/>
        <v>18</v>
      </c>
      <c r="U1169" s="134" t="s">
        <v>2528</v>
      </c>
      <c r="Z1169">
        <v>1127</v>
      </c>
      <c r="AA1169">
        <v>18.611436815840484</v>
      </c>
      <c r="AB1169">
        <v>17.388563184159516</v>
      </c>
      <c r="AJ1169">
        <v>1129</v>
      </c>
      <c r="AK1169">
        <v>28.636089082346352</v>
      </c>
      <c r="AL1169">
        <v>-4.6360890823463521</v>
      </c>
      <c r="AT1169">
        <v>1129</v>
      </c>
      <c r="AU1169">
        <v>24.893258900684401</v>
      </c>
      <c r="AV1169">
        <v>-0.89325890068440117</v>
      </c>
      <c r="BD1169" s="152">
        <v>7.5229647992963953</v>
      </c>
      <c r="BE1169" s="152">
        <v>16.2604855686</v>
      </c>
    </row>
    <row r="1170" spans="1:57" ht="14.25" customHeight="1">
      <c r="A1170" s="134" t="s">
        <v>398</v>
      </c>
      <c r="B1170" s="135">
        <v>14305</v>
      </c>
      <c r="C1170" s="135">
        <v>1528300</v>
      </c>
      <c r="D1170" s="145">
        <f t="shared" si="119"/>
        <v>6981664.31593794</v>
      </c>
      <c r="E1170" s="141">
        <f t="shared" si="120"/>
        <v>106.83677036001399</v>
      </c>
      <c r="F1170" s="135">
        <v>15</v>
      </c>
      <c r="G1170" s="135">
        <v>0.14180000000000001</v>
      </c>
      <c r="H1170" s="135">
        <v>990000</v>
      </c>
      <c r="I1170" s="134" t="s">
        <v>1815</v>
      </c>
      <c r="J1170" s="138">
        <f t="shared" si="121"/>
        <v>0.14180000000000001</v>
      </c>
      <c r="K1170" s="140">
        <f t="shared" si="122"/>
        <v>6981664.31593794</v>
      </c>
      <c r="L1170" s="134" t="s">
        <v>2542</v>
      </c>
      <c r="M1170" s="134" t="s">
        <v>41</v>
      </c>
      <c r="N1170" s="137">
        <f t="shared" si="123"/>
        <v>6981664.31593794</v>
      </c>
      <c r="P1170">
        <v>1129</v>
      </c>
      <c r="Q1170">
        <v>24.314872432084236</v>
      </c>
      <c r="R1170">
        <v>-0.31487243208423621</v>
      </c>
      <c r="S1170" s="70">
        <f t="shared" si="124"/>
        <v>-1.2949787541091606E-2</v>
      </c>
      <c r="T1170">
        <f t="shared" si="125"/>
        <v>24</v>
      </c>
      <c r="U1170" s="134" t="s">
        <v>1541</v>
      </c>
      <c r="Z1170">
        <v>1128</v>
      </c>
      <c r="AA1170">
        <v>26.026984762130802</v>
      </c>
      <c r="AB1170">
        <v>-8.0269847621308017</v>
      </c>
      <c r="AJ1170">
        <v>1130</v>
      </c>
      <c r="AK1170">
        <v>25.655387882354034</v>
      </c>
      <c r="AL1170">
        <v>5.3446121176459656</v>
      </c>
      <c r="AT1170">
        <v>1130</v>
      </c>
      <c r="AU1170">
        <v>29.062716024854794</v>
      </c>
      <c r="AV1170">
        <v>1.9372839751452062</v>
      </c>
      <c r="BD1170" s="152">
        <v>210.85355469208824</v>
      </c>
      <c r="BE1170" s="152">
        <v>162.11191044064</v>
      </c>
    </row>
    <row r="1171" spans="1:57" ht="14.25" customHeight="1">
      <c r="A1171" s="134" t="s">
        <v>398</v>
      </c>
      <c r="B1171" s="135">
        <v>51698</v>
      </c>
      <c r="C1171" s="135">
        <v>12286400</v>
      </c>
      <c r="D1171" s="145">
        <f t="shared" ref="D1171:D1234" si="126">K1171</f>
        <v>8273928.5714285718</v>
      </c>
      <c r="E1171" s="141">
        <f t="shared" ref="E1171:E1234" si="127">C1171/B1171</f>
        <v>237.65716275291115</v>
      </c>
      <c r="F1171" s="135">
        <v>62</v>
      </c>
      <c r="G1171" s="135">
        <v>0.84</v>
      </c>
      <c r="H1171" s="135">
        <v>6950100</v>
      </c>
      <c r="I1171" s="134" t="s">
        <v>1815</v>
      </c>
      <c r="J1171" s="138">
        <f t="shared" ref="J1171:J1234" si="128">IF(I1171="Acres",1,1/43560)*G1171</f>
        <v>0.84</v>
      </c>
      <c r="K1171" s="140">
        <f t="shared" ref="K1171:K1234" si="129">H1171/J1171</f>
        <v>8273928.5714285718</v>
      </c>
      <c r="L1171" s="134" t="s">
        <v>2543</v>
      </c>
      <c r="M1171" s="134" t="s">
        <v>24</v>
      </c>
      <c r="N1171" s="137">
        <f t="shared" si="123"/>
        <v>8273928.5714285718</v>
      </c>
      <c r="P1171">
        <v>1130</v>
      </c>
      <c r="Q1171">
        <v>24.834511153367931</v>
      </c>
      <c r="R1171">
        <v>6.1654888466320692</v>
      </c>
      <c r="S1171" s="70">
        <f t="shared" si="124"/>
        <v>0.24826294379448402</v>
      </c>
      <c r="T1171">
        <f t="shared" si="125"/>
        <v>31</v>
      </c>
      <c r="U1171" s="134" t="s">
        <v>2529</v>
      </c>
      <c r="Z1171">
        <v>1129</v>
      </c>
      <c r="AA1171">
        <v>28.401261448802106</v>
      </c>
      <c r="AB1171">
        <v>-4.4012614488021065</v>
      </c>
      <c r="AJ1171">
        <v>1131</v>
      </c>
      <c r="AK1171">
        <v>24.00988503270624</v>
      </c>
      <c r="AL1171">
        <v>-12.00988503270624</v>
      </c>
      <c r="AT1171">
        <v>1131</v>
      </c>
      <c r="AU1171">
        <v>17.178367380655843</v>
      </c>
      <c r="AV1171">
        <v>-5.1783673806558426</v>
      </c>
      <c r="BD1171" s="152">
        <v>3.9448065247914612</v>
      </c>
      <c r="BE1171" s="152">
        <v>16.679526109480001</v>
      </c>
    </row>
    <row r="1172" spans="1:57" ht="14.25" customHeight="1">
      <c r="A1172" s="134" t="s">
        <v>398</v>
      </c>
      <c r="B1172" s="135">
        <v>6090</v>
      </c>
      <c r="C1172" s="135">
        <v>520900</v>
      </c>
      <c r="D1172" s="145">
        <f t="shared" si="126"/>
        <v>7041666.666666667</v>
      </c>
      <c r="E1172" s="141">
        <f t="shared" si="127"/>
        <v>85.533661740558287</v>
      </c>
      <c r="F1172" s="135">
        <v>10</v>
      </c>
      <c r="G1172" s="135">
        <v>0.12</v>
      </c>
      <c r="H1172" s="135">
        <v>845000</v>
      </c>
      <c r="I1172" s="134" t="s">
        <v>1815</v>
      </c>
      <c r="J1172" s="138">
        <f t="shared" si="128"/>
        <v>0.12</v>
      </c>
      <c r="K1172" s="140">
        <f t="shared" si="129"/>
        <v>7041666.666666667</v>
      </c>
      <c r="L1172" s="134" t="s">
        <v>2544</v>
      </c>
      <c r="M1172" s="134" t="s">
        <v>28</v>
      </c>
      <c r="N1172" s="137">
        <f t="shared" ref="N1172:N1235" si="130">H1172/(G1172*IF(I1172="Acres",1,1/43560))</f>
        <v>7041666.666666667</v>
      </c>
      <c r="P1172">
        <v>1131</v>
      </c>
      <c r="Q1172">
        <v>17.457340886611252</v>
      </c>
      <c r="R1172">
        <v>-5.4573408866112523</v>
      </c>
      <c r="S1172" s="70">
        <f t="shared" si="124"/>
        <v>-0.3126100889051614</v>
      </c>
      <c r="T1172">
        <f t="shared" si="125"/>
        <v>12</v>
      </c>
      <c r="U1172" s="134" t="s">
        <v>2530</v>
      </c>
      <c r="Z1172">
        <v>1130</v>
      </c>
      <c r="AA1172">
        <v>24.367130850244422</v>
      </c>
      <c r="AB1172">
        <v>6.6328691497555781</v>
      </c>
      <c r="AJ1172">
        <v>1132</v>
      </c>
      <c r="AK1172">
        <v>21.212911189736602</v>
      </c>
      <c r="AL1172">
        <v>-12.212911189736602</v>
      </c>
      <c r="AT1172">
        <v>1132</v>
      </c>
      <c r="AU1172">
        <v>14.266808703556944</v>
      </c>
      <c r="AV1172">
        <v>-5.2668087035569435</v>
      </c>
      <c r="BD1172" s="152">
        <v>7.641072779080571</v>
      </c>
      <c r="BE1172" s="152">
        <v>16.826866966559997</v>
      </c>
    </row>
    <row r="1173" spans="1:57" ht="14.25" customHeight="1">
      <c r="A1173" s="134" t="s">
        <v>398</v>
      </c>
      <c r="B1173" s="135">
        <v>289946</v>
      </c>
      <c r="C1173" s="135">
        <v>75438696</v>
      </c>
      <c r="D1173" s="145">
        <f t="shared" si="126"/>
        <v>10158088.235294117</v>
      </c>
      <c r="E1173" s="141">
        <f t="shared" si="127"/>
        <v>260.18188214357156</v>
      </c>
      <c r="F1173" s="135">
        <v>307</v>
      </c>
      <c r="G1173" s="135">
        <v>2.72</v>
      </c>
      <c r="H1173" s="135">
        <v>27630000</v>
      </c>
      <c r="I1173" s="134" t="s">
        <v>1815</v>
      </c>
      <c r="J1173" s="138">
        <f t="shared" si="128"/>
        <v>2.72</v>
      </c>
      <c r="K1173" s="140">
        <f t="shared" si="129"/>
        <v>10158088.235294117</v>
      </c>
      <c r="L1173" s="134" t="s">
        <v>2545</v>
      </c>
      <c r="M1173" s="134" t="s">
        <v>32</v>
      </c>
      <c r="N1173" s="137">
        <f t="shared" si="130"/>
        <v>10158088.235294117</v>
      </c>
      <c r="P1173">
        <v>1132</v>
      </c>
      <c r="Q1173">
        <v>14.25827864838525</v>
      </c>
      <c r="R1173">
        <v>-5.2582786483852502</v>
      </c>
      <c r="S1173" s="70">
        <f t="shared" si="124"/>
        <v>-0.36878776029396437</v>
      </c>
      <c r="T1173">
        <f t="shared" si="125"/>
        <v>9</v>
      </c>
      <c r="U1173" s="134" t="s">
        <v>1734</v>
      </c>
      <c r="Z1173">
        <v>1131</v>
      </c>
      <c r="AA1173">
        <v>20.183762953417457</v>
      </c>
      <c r="AB1173">
        <v>-8.1837629534174567</v>
      </c>
      <c r="AJ1173">
        <v>1133</v>
      </c>
      <c r="AK1173">
        <v>28.61153565675346</v>
      </c>
      <c r="AL1173">
        <v>-19.61153565675346</v>
      </c>
      <c r="AT1173">
        <v>1133</v>
      </c>
      <c r="AU1173">
        <v>19.405143221685798</v>
      </c>
      <c r="AV1173">
        <v>-10.405143221685798</v>
      </c>
      <c r="BD1173" s="152">
        <v>3.1057263553682319</v>
      </c>
      <c r="BE1173" s="152">
        <v>14.30929271576</v>
      </c>
    </row>
    <row r="1174" spans="1:57" ht="14.25" customHeight="1">
      <c r="A1174" s="134" t="s">
        <v>398</v>
      </c>
      <c r="B1174" s="135">
        <v>11423</v>
      </c>
      <c r="C1174" s="135">
        <v>1140300</v>
      </c>
      <c r="D1174" s="145">
        <f t="shared" si="126"/>
        <v>1490625</v>
      </c>
      <c r="E1174" s="141">
        <f t="shared" si="127"/>
        <v>99.824914645889876</v>
      </c>
      <c r="F1174" s="135">
        <v>15</v>
      </c>
      <c r="G1174" s="135">
        <v>0.16</v>
      </c>
      <c r="H1174" s="135">
        <v>238500</v>
      </c>
      <c r="I1174" s="134" t="s">
        <v>1815</v>
      </c>
      <c r="J1174" s="138">
        <f t="shared" si="128"/>
        <v>0.16</v>
      </c>
      <c r="K1174" s="140">
        <f t="shared" si="129"/>
        <v>1490625</v>
      </c>
      <c r="L1174" s="134" t="s">
        <v>2546</v>
      </c>
      <c r="M1174" s="134" t="s">
        <v>14</v>
      </c>
      <c r="N1174" s="137">
        <f t="shared" si="130"/>
        <v>1490625</v>
      </c>
      <c r="P1174">
        <v>1133</v>
      </c>
      <c r="Q1174">
        <v>21.33564557778746</v>
      </c>
      <c r="R1174">
        <v>-12.33564557778746</v>
      </c>
      <c r="S1174" s="70">
        <f t="shared" si="124"/>
        <v>-0.57817072058180885</v>
      </c>
      <c r="T1174">
        <f t="shared" si="125"/>
        <v>9</v>
      </c>
      <c r="U1174" s="134" t="s">
        <v>2531</v>
      </c>
      <c r="Z1174">
        <v>1132</v>
      </c>
      <c r="AA1174">
        <v>18.564716633633321</v>
      </c>
      <c r="AB1174">
        <v>-9.5647166336333207</v>
      </c>
      <c r="AJ1174">
        <v>1134</v>
      </c>
      <c r="AK1174">
        <v>26.22900670439488</v>
      </c>
      <c r="AL1174">
        <v>4.7709932956051198</v>
      </c>
      <c r="AT1174">
        <v>1134</v>
      </c>
      <c r="AU1174">
        <v>28.706366203687022</v>
      </c>
      <c r="AV1174">
        <v>2.293633796312978</v>
      </c>
      <c r="BD1174" s="152">
        <v>10.208637556997429</v>
      </c>
      <c r="BE1174" s="152">
        <v>22.048697979799996</v>
      </c>
    </row>
    <row r="1175" spans="1:57" ht="14.25" customHeight="1">
      <c r="A1175" s="134" t="s">
        <v>398</v>
      </c>
      <c r="B1175" s="135">
        <v>23522</v>
      </c>
      <c r="C1175" s="135">
        <v>1741300</v>
      </c>
      <c r="D1175" s="145">
        <f t="shared" si="126"/>
        <v>1153846.1538461538</v>
      </c>
      <c r="E1175" s="141">
        <f t="shared" si="127"/>
        <v>74.028568999234764</v>
      </c>
      <c r="F1175" s="135">
        <v>30</v>
      </c>
      <c r="G1175" s="135">
        <v>0.78</v>
      </c>
      <c r="H1175" s="135">
        <v>900000</v>
      </c>
      <c r="I1175" s="134" t="s">
        <v>1815</v>
      </c>
      <c r="J1175" s="138">
        <f t="shared" si="128"/>
        <v>0.78</v>
      </c>
      <c r="K1175" s="140">
        <f t="shared" si="129"/>
        <v>1153846.1538461538</v>
      </c>
      <c r="L1175" s="134" t="s">
        <v>2547</v>
      </c>
      <c r="M1175" s="134" t="s">
        <v>15</v>
      </c>
      <c r="N1175" s="137">
        <f t="shared" si="130"/>
        <v>1153846.1538461538</v>
      </c>
      <c r="P1175">
        <v>1134</v>
      </c>
      <c r="Q1175">
        <v>24.975481634347542</v>
      </c>
      <c r="R1175">
        <v>6.0245183656524581</v>
      </c>
      <c r="S1175" s="70">
        <f t="shared" si="124"/>
        <v>0.24121730478931933</v>
      </c>
      <c r="T1175">
        <f t="shared" si="125"/>
        <v>31</v>
      </c>
      <c r="U1175" s="134" t="s">
        <v>2532</v>
      </c>
      <c r="Z1175">
        <v>1133</v>
      </c>
      <c r="AA1175">
        <v>12.216792126997802</v>
      </c>
      <c r="AB1175">
        <v>-3.2167921269978024</v>
      </c>
      <c r="AJ1175">
        <v>1135</v>
      </c>
      <c r="AK1175">
        <v>22.331362058985246</v>
      </c>
      <c r="AL1175">
        <v>-10.331362058985246</v>
      </c>
      <c r="AT1175">
        <v>1135</v>
      </c>
      <c r="AU1175">
        <v>16.306377726093231</v>
      </c>
      <c r="AV1175">
        <v>-4.3063777260932312</v>
      </c>
      <c r="BD1175" s="152">
        <v>12.110689544478237</v>
      </c>
      <c r="BE1175" s="152">
        <v>18.997330213560002</v>
      </c>
    </row>
    <row r="1176" spans="1:57" ht="14.25" customHeight="1">
      <c r="A1176" s="134" t="s">
        <v>398</v>
      </c>
      <c r="B1176" s="135">
        <v>158000</v>
      </c>
      <c r="C1176" s="135">
        <v>10434800</v>
      </c>
      <c r="D1176" s="145">
        <f t="shared" si="126"/>
        <v>5110887.0967741935</v>
      </c>
      <c r="E1176" s="141">
        <f t="shared" si="127"/>
        <v>66.043037974683543</v>
      </c>
      <c r="F1176" s="135">
        <v>150</v>
      </c>
      <c r="G1176" s="135">
        <v>2.48</v>
      </c>
      <c r="H1176" s="135">
        <v>12675000</v>
      </c>
      <c r="I1176" s="134" t="s">
        <v>1815</v>
      </c>
      <c r="J1176" s="138">
        <f t="shared" si="128"/>
        <v>2.48</v>
      </c>
      <c r="K1176" s="140">
        <f t="shared" si="129"/>
        <v>5110887.0967741935</v>
      </c>
      <c r="L1176" s="134" t="s">
        <v>1068</v>
      </c>
      <c r="M1176" s="134" t="s">
        <v>28</v>
      </c>
      <c r="N1176" s="137">
        <f t="shared" si="130"/>
        <v>5110887.0967741935</v>
      </c>
      <c r="P1176">
        <v>1135</v>
      </c>
      <c r="Q1176">
        <v>16.010395599041292</v>
      </c>
      <c r="R1176">
        <v>-4.0103955990412921</v>
      </c>
      <c r="S1176" s="70">
        <f t="shared" si="124"/>
        <v>-0.25048697730376107</v>
      </c>
      <c r="T1176">
        <f t="shared" si="125"/>
        <v>12</v>
      </c>
      <c r="U1176" s="134" t="s">
        <v>1625</v>
      </c>
      <c r="Z1176">
        <v>1134</v>
      </c>
      <c r="AA1176">
        <v>22.436625924937012</v>
      </c>
      <c r="AB1176">
        <v>8.5633740750629883</v>
      </c>
      <c r="AJ1176">
        <v>1136</v>
      </c>
      <c r="AK1176">
        <v>40.155879034652969</v>
      </c>
      <c r="AL1176">
        <v>-4.155879034652969</v>
      </c>
      <c r="AT1176">
        <v>1136</v>
      </c>
      <c r="AU1176">
        <v>38.93377028770955</v>
      </c>
      <c r="AV1176">
        <v>-2.9337702877095495</v>
      </c>
      <c r="BD1176" s="152">
        <v>12.077824715320903</v>
      </c>
      <c r="BE1176" s="152">
        <v>19.497519561160001</v>
      </c>
    </row>
    <row r="1177" spans="1:57" ht="14.25" customHeight="1">
      <c r="A1177" s="134" t="s">
        <v>398</v>
      </c>
      <c r="B1177" s="135">
        <v>21741</v>
      </c>
      <c r="C1177" s="135">
        <v>2692800</v>
      </c>
      <c r="D1177" s="145">
        <f t="shared" si="126"/>
        <v>2125200</v>
      </c>
      <c r="E1177" s="141">
        <f t="shared" si="127"/>
        <v>123.85814819925487</v>
      </c>
      <c r="F1177" s="135">
        <v>23</v>
      </c>
      <c r="G1177" s="135">
        <v>1.25</v>
      </c>
      <c r="H1177" s="135">
        <v>2656500</v>
      </c>
      <c r="I1177" s="134" t="s">
        <v>1815</v>
      </c>
      <c r="J1177" s="138">
        <f t="shared" si="128"/>
        <v>1.25</v>
      </c>
      <c r="K1177" s="140">
        <f t="shared" si="129"/>
        <v>2125200</v>
      </c>
      <c r="L1177" s="134" t="s">
        <v>1070</v>
      </c>
      <c r="M1177" s="134" t="s">
        <v>28</v>
      </c>
      <c r="N1177" s="137">
        <f t="shared" si="130"/>
        <v>2125200</v>
      </c>
      <c r="P1177">
        <v>1136</v>
      </c>
      <c r="Q1177">
        <v>38.597583906422415</v>
      </c>
      <c r="R1177">
        <v>-2.5975839064224147</v>
      </c>
      <c r="S1177" s="70">
        <f t="shared" si="124"/>
        <v>-6.7299132316678292E-2</v>
      </c>
      <c r="T1177">
        <f t="shared" si="125"/>
        <v>36</v>
      </c>
      <c r="U1177" s="134" t="s">
        <v>1367</v>
      </c>
      <c r="Z1177">
        <v>1135</v>
      </c>
      <c r="AA1177">
        <v>18.529086097909079</v>
      </c>
      <c r="AB1177">
        <v>-6.5290860979090795</v>
      </c>
      <c r="AJ1177">
        <v>1137</v>
      </c>
      <c r="AK1177">
        <v>49.272819958248263</v>
      </c>
      <c r="AL1177">
        <v>-24.272819958248263</v>
      </c>
      <c r="AT1177">
        <v>1137</v>
      </c>
      <c r="AU1177">
        <v>35.262710263651691</v>
      </c>
      <c r="AV1177">
        <v>-10.262710263651691</v>
      </c>
      <c r="BD1177" s="152">
        <v>4.3874546925043276</v>
      </c>
      <c r="BE1177" s="152">
        <v>13.88900745188</v>
      </c>
    </row>
    <row r="1178" spans="1:57" ht="14.25" customHeight="1">
      <c r="A1178" s="134" t="s">
        <v>398</v>
      </c>
      <c r="B1178" s="135">
        <v>8760</v>
      </c>
      <c r="C1178" s="135">
        <v>886100</v>
      </c>
      <c r="D1178" s="145">
        <f t="shared" si="126"/>
        <v>1818181.8181818181</v>
      </c>
      <c r="E1178" s="141">
        <f t="shared" si="127"/>
        <v>101.15296803652969</v>
      </c>
      <c r="F1178" s="135">
        <v>10</v>
      </c>
      <c r="G1178" s="135">
        <v>0.22</v>
      </c>
      <c r="H1178" s="135">
        <v>400000</v>
      </c>
      <c r="I1178" s="134" t="s">
        <v>1815</v>
      </c>
      <c r="J1178" s="138">
        <f t="shared" si="128"/>
        <v>0.22</v>
      </c>
      <c r="K1178" s="140">
        <f t="shared" si="129"/>
        <v>1818181.8181818181</v>
      </c>
      <c r="L1178" s="134" t="s">
        <v>1414</v>
      </c>
      <c r="M1178" s="134" t="s">
        <v>32</v>
      </c>
      <c r="N1178" s="137">
        <f t="shared" si="130"/>
        <v>1818181.8181818181</v>
      </c>
      <c r="P1178">
        <v>1137</v>
      </c>
      <c r="Q1178">
        <v>41.914667559087746</v>
      </c>
      <c r="R1178">
        <v>-16.914667559087746</v>
      </c>
      <c r="S1178" s="70">
        <f t="shared" si="124"/>
        <v>-0.4035500826827001</v>
      </c>
      <c r="T1178">
        <f t="shared" si="125"/>
        <v>25</v>
      </c>
      <c r="U1178" s="134" t="s">
        <v>1197</v>
      </c>
      <c r="Z1178">
        <v>1136</v>
      </c>
      <c r="AA1178">
        <v>41.125799545668819</v>
      </c>
      <c r="AB1178">
        <v>-5.1257995456688192</v>
      </c>
      <c r="AJ1178">
        <v>1138</v>
      </c>
      <c r="AK1178">
        <v>313.97271790211909</v>
      </c>
      <c r="AL1178">
        <v>13.027282097880914</v>
      </c>
      <c r="AT1178">
        <v>1138</v>
      </c>
      <c r="AU1178">
        <v>377.06869644906334</v>
      </c>
      <c r="AV1178">
        <v>-50.068696449063339</v>
      </c>
      <c r="BD1178" s="152">
        <v>5.0899404157423804</v>
      </c>
      <c r="BE1178" s="152">
        <v>16.069309349720001</v>
      </c>
    </row>
    <row r="1179" spans="1:57" ht="14.25" customHeight="1">
      <c r="A1179" s="134" t="s">
        <v>398</v>
      </c>
      <c r="B1179" s="135">
        <v>8041</v>
      </c>
      <c r="C1179" s="135">
        <v>1253200</v>
      </c>
      <c r="D1179" s="145">
        <f t="shared" si="126"/>
        <v>2554838.7096774192</v>
      </c>
      <c r="E1179" s="141">
        <f t="shared" si="127"/>
        <v>155.85126228081086</v>
      </c>
      <c r="F1179" s="135">
        <v>12</v>
      </c>
      <c r="G1179" s="135">
        <v>0.31</v>
      </c>
      <c r="H1179" s="135">
        <v>792000</v>
      </c>
      <c r="I1179" s="134" t="s">
        <v>1815</v>
      </c>
      <c r="J1179" s="138">
        <f t="shared" si="128"/>
        <v>0.31</v>
      </c>
      <c r="K1179" s="140">
        <f t="shared" si="129"/>
        <v>2554838.7096774192</v>
      </c>
      <c r="L1179" s="134" t="s">
        <v>2548</v>
      </c>
      <c r="M1179" s="134" t="s">
        <v>44</v>
      </c>
      <c r="N1179" s="137">
        <f t="shared" si="130"/>
        <v>2554838.7096774192</v>
      </c>
      <c r="P1179">
        <v>1138</v>
      </c>
      <c r="Q1179">
        <v>380.46541436988684</v>
      </c>
      <c r="R1179">
        <v>-53.465414369886844</v>
      </c>
      <c r="S1179" s="70">
        <f t="shared" si="124"/>
        <v>-0.14052634576111037</v>
      </c>
      <c r="T1179">
        <f t="shared" si="125"/>
        <v>327</v>
      </c>
      <c r="U1179" s="134" t="s">
        <v>2533</v>
      </c>
      <c r="Z1179">
        <v>1137</v>
      </c>
      <c r="AA1179">
        <v>36.38770857531604</v>
      </c>
      <c r="AB1179">
        <v>-11.38770857531604</v>
      </c>
      <c r="AJ1179">
        <v>1139</v>
      </c>
      <c r="AK1179">
        <v>100.4455455732278</v>
      </c>
      <c r="AL1179">
        <v>3.554454426772196</v>
      </c>
      <c r="AT1179">
        <v>1139</v>
      </c>
      <c r="AU1179">
        <v>59.546226302907179</v>
      </c>
      <c r="AV1179">
        <v>44.453773697092821</v>
      </c>
      <c r="BD1179" s="152">
        <v>16.481711822403899</v>
      </c>
      <c r="BE1179" s="152">
        <v>23.70943573656</v>
      </c>
    </row>
    <row r="1180" spans="1:57" ht="14.25" customHeight="1">
      <c r="A1180" s="134" t="s">
        <v>398</v>
      </c>
      <c r="B1180" s="135">
        <v>17868</v>
      </c>
      <c r="C1180" s="135">
        <v>4314200</v>
      </c>
      <c r="D1180" s="145">
        <f t="shared" si="126"/>
        <v>4153846.1538461535</v>
      </c>
      <c r="E1180" s="141">
        <f t="shared" si="127"/>
        <v>241.4483993731811</v>
      </c>
      <c r="F1180" s="135">
        <v>18</v>
      </c>
      <c r="G1180" s="135">
        <v>0.26</v>
      </c>
      <c r="H1180" s="135">
        <v>1080000</v>
      </c>
      <c r="I1180" s="134" t="s">
        <v>1815</v>
      </c>
      <c r="J1180" s="138">
        <f t="shared" si="128"/>
        <v>0.26</v>
      </c>
      <c r="K1180" s="140">
        <f t="shared" si="129"/>
        <v>4153846.1538461535</v>
      </c>
      <c r="L1180" s="134" t="s">
        <v>2549</v>
      </c>
      <c r="M1180" s="134" t="s">
        <v>78</v>
      </c>
      <c r="N1180" s="137">
        <f t="shared" si="130"/>
        <v>4153846.1538461535</v>
      </c>
      <c r="P1180">
        <v>1139</v>
      </c>
      <c r="Q1180">
        <v>84.784429723101383</v>
      </c>
      <c r="R1180">
        <v>19.215570276898617</v>
      </c>
      <c r="S1180" s="70">
        <f t="shared" si="124"/>
        <v>0.22664031992259673</v>
      </c>
      <c r="T1180">
        <f t="shared" si="125"/>
        <v>104</v>
      </c>
      <c r="U1180" s="134" t="s">
        <v>2534</v>
      </c>
      <c r="Z1180">
        <v>1138</v>
      </c>
      <c r="AA1180">
        <v>385.72022124827674</v>
      </c>
      <c r="AB1180">
        <v>-58.720221248276744</v>
      </c>
      <c r="AJ1180">
        <v>1140</v>
      </c>
      <c r="AK1180">
        <v>52.943133749461637</v>
      </c>
      <c r="AL1180">
        <v>-12.943133749461637</v>
      </c>
      <c r="AT1180">
        <v>1140</v>
      </c>
      <c r="AU1180">
        <v>68.118327991827812</v>
      </c>
      <c r="AV1180">
        <v>-28.118327991827812</v>
      </c>
      <c r="BD1180" s="152">
        <v>4.699670569499018</v>
      </c>
      <c r="BE1180" s="152">
        <v>16.35630780056</v>
      </c>
    </row>
    <row r="1181" spans="1:57" ht="14.25" customHeight="1">
      <c r="A1181" s="134" t="s">
        <v>398</v>
      </c>
      <c r="B1181" s="135">
        <v>188424</v>
      </c>
      <c r="C1181" s="135">
        <v>32357000</v>
      </c>
      <c r="D1181" s="145">
        <f t="shared" si="126"/>
        <v>986802.03045685275</v>
      </c>
      <c r="E1181" s="141">
        <f t="shared" si="127"/>
        <v>171.72440878019785</v>
      </c>
      <c r="F1181" s="135">
        <v>217</v>
      </c>
      <c r="G1181" s="135">
        <v>7.88</v>
      </c>
      <c r="H1181" s="135">
        <v>7776000</v>
      </c>
      <c r="I1181" s="134" t="s">
        <v>1815</v>
      </c>
      <c r="J1181" s="138">
        <f t="shared" si="128"/>
        <v>7.88</v>
      </c>
      <c r="K1181" s="140">
        <f t="shared" si="129"/>
        <v>986802.03045685275</v>
      </c>
      <c r="L1181" s="134" t="s">
        <v>1640</v>
      </c>
      <c r="M1181" s="134" t="s">
        <v>29</v>
      </c>
      <c r="N1181" s="137">
        <f t="shared" si="130"/>
        <v>986802.03045685275</v>
      </c>
      <c r="P1181">
        <v>1140</v>
      </c>
      <c r="Q1181">
        <v>61.798733543270686</v>
      </c>
      <c r="R1181">
        <v>-21.798733543270686</v>
      </c>
      <c r="S1181" s="70">
        <f t="shared" si="124"/>
        <v>-0.35273754482375419</v>
      </c>
      <c r="T1181">
        <f t="shared" si="125"/>
        <v>40</v>
      </c>
      <c r="U1181" s="134" t="s">
        <v>1080</v>
      </c>
      <c r="Z1181">
        <v>1139</v>
      </c>
      <c r="AA1181">
        <v>50.790326413861514</v>
      </c>
      <c r="AB1181">
        <v>53.209673586138486</v>
      </c>
      <c r="AJ1181">
        <v>1141</v>
      </c>
      <c r="AK1181">
        <v>23.84859442665638</v>
      </c>
      <c r="AL1181">
        <v>-11.84859442665638</v>
      </c>
      <c r="AT1181">
        <v>1141</v>
      </c>
      <c r="AU1181">
        <v>17.680869893454641</v>
      </c>
      <c r="AV1181">
        <v>-5.6808698934546413</v>
      </c>
      <c r="BD1181" s="152">
        <v>5.4391292255390731</v>
      </c>
      <c r="BE1181" s="152">
        <v>14.577545819559999</v>
      </c>
    </row>
    <row r="1182" spans="1:57" ht="14.25" customHeight="1">
      <c r="A1182" s="134" t="s">
        <v>398</v>
      </c>
      <c r="B1182" s="135">
        <v>6731</v>
      </c>
      <c r="C1182" s="135">
        <v>972700</v>
      </c>
      <c r="D1182" s="145">
        <f t="shared" si="126"/>
        <v>1215789.4736842106</v>
      </c>
      <c r="E1182" s="141">
        <f t="shared" si="127"/>
        <v>144.51047392660823</v>
      </c>
      <c r="F1182" s="135">
        <v>11</v>
      </c>
      <c r="G1182" s="135">
        <v>0.38</v>
      </c>
      <c r="H1182" s="135">
        <v>462000</v>
      </c>
      <c r="I1182" s="134" t="s">
        <v>1815</v>
      </c>
      <c r="J1182" s="138">
        <f t="shared" si="128"/>
        <v>0.38</v>
      </c>
      <c r="K1182" s="140">
        <f t="shared" si="129"/>
        <v>1215789.4736842106</v>
      </c>
      <c r="L1182" s="134" t="s">
        <v>2550</v>
      </c>
      <c r="M1182" s="134" t="s">
        <v>62</v>
      </c>
      <c r="N1182" s="137">
        <f t="shared" si="130"/>
        <v>1215789.4736842106</v>
      </c>
      <c r="P1182">
        <v>1141</v>
      </c>
      <c r="Q1182">
        <v>17.635047132662923</v>
      </c>
      <c r="R1182">
        <v>-5.6350471326629226</v>
      </c>
      <c r="S1182" s="70">
        <f t="shared" si="124"/>
        <v>-0.3195368342523971</v>
      </c>
      <c r="T1182">
        <f t="shared" si="125"/>
        <v>12</v>
      </c>
      <c r="U1182" s="134" t="s">
        <v>1692</v>
      </c>
      <c r="Z1182">
        <v>1140</v>
      </c>
      <c r="AA1182">
        <v>65.609744069674264</v>
      </c>
      <c r="AB1182">
        <v>-25.609744069674264</v>
      </c>
      <c r="AJ1182">
        <v>1142</v>
      </c>
      <c r="AK1182">
        <v>23.64497032820498</v>
      </c>
      <c r="AL1182">
        <v>-14.64497032820498</v>
      </c>
      <c r="AT1182">
        <v>1142</v>
      </c>
      <c r="AU1182">
        <v>18.524942741750657</v>
      </c>
      <c r="AV1182">
        <v>-9.5249427417506567</v>
      </c>
      <c r="BD1182" s="152">
        <v>12.102473337188904</v>
      </c>
      <c r="BE1182" s="152">
        <v>20.824890791160001</v>
      </c>
    </row>
    <row r="1183" spans="1:57" ht="14.25" customHeight="1">
      <c r="A1183" s="134" t="s">
        <v>398</v>
      </c>
      <c r="B1183" s="135">
        <v>12862</v>
      </c>
      <c r="C1183" s="135">
        <v>2616500</v>
      </c>
      <c r="D1183" s="145">
        <f t="shared" si="126"/>
        <v>12212000</v>
      </c>
      <c r="E1183" s="141">
        <f t="shared" si="127"/>
        <v>203.42870471155342</v>
      </c>
      <c r="F1183" s="135">
        <v>14</v>
      </c>
      <c r="G1183" s="135">
        <v>0.15</v>
      </c>
      <c r="H1183" s="135">
        <v>1831800</v>
      </c>
      <c r="I1183" s="134" t="s">
        <v>1815</v>
      </c>
      <c r="J1183" s="138">
        <f t="shared" si="128"/>
        <v>0.15</v>
      </c>
      <c r="K1183" s="140">
        <f t="shared" si="129"/>
        <v>12212000</v>
      </c>
      <c r="L1183" s="134" t="s">
        <v>1195</v>
      </c>
      <c r="M1183" s="134" t="s">
        <v>24</v>
      </c>
      <c r="N1183" s="137">
        <f t="shared" si="130"/>
        <v>12212000</v>
      </c>
      <c r="P1183">
        <v>1142</v>
      </c>
      <c r="Q1183">
        <v>17.972674918229458</v>
      </c>
      <c r="R1183">
        <v>-8.9726749182294583</v>
      </c>
      <c r="S1183" s="70">
        <f t="shared" si="124"/>
        <v>-0.49923981594573807</v>
      </c>
      <c r="T1183">
        <f t="shared" si="125"/>
        <v>9</v>
      </c>
      <c r="U1183" s="134" t="s">
        <v>2535</v>
      </c>
      <c r="Z1183">
        <v>1141</v>
      </c>
      <c r="AA1183">
        <v>18.697386042524492</v>
      </c>
      <c r="AB1183">
        <v>-6.6973860425244922</v>
      </c>
      <c r="AJ1183">
        <v>1143</v>
      </c>
      <c r="AK1183">
        <v>184.46101792824481</v>
      </c>
      <c r="AL1183">
        <v>123.53898207175519</v>
      </c>
      <c r="AT1183">
        <v>1143</v>
      </c>
      <c r="AU1183">
        <v>270.79187823973001</v>
      </c>
      <c r="AV1183">
        <v>37.208121760269989</v>
      </c>
      <c r="BD1183" s="152">
        <v>8.1422614237299413</v>
      </c>
      <c r="BE1183" s="152">
        <v>16.041888976599999</v>
      </c>
    </row>
    <row r="1184" spans="1:57" ht="14.25" customHeight="1">
      <c r="A1184" s="134" t="s">
        <v>398</v>
      </c>
      <c r="B1184" s="135">
        <v>10044</v>
      </c>
      <c r="C1184" s="135">
        <v>1294000</v>
      </c>
      <c r="D1184" s="145">
        <f t="shared" si="126"/>
        <v>2721428.5714285714</v>
      </c>
      <c r="E1184" s="141">
        <f t="shared" si="127"/>
        <v>128.83313420947829</v>
      </c>
      <c r="F1184" s="135">
        <v>12</v>
      </c>
      <c r="G1184" s="135">
        <v>0.28000000000000003</v>
      </c>
      <c r="H1184" s="135">
        <v>762000</v>
      </c>
      <c r="I1184" s="134" t="s">
        <v>1815</v>
      </c>
      <c r="J1184" s="138">
        <f t="shared" si="128"/>
        <v>0.28000000000000003</v>
      </c>
      <c r="K1184" s="140">
        <f t="shared" si="129"/>
        <v>2721428.5714285714</v>
      </c>
      <c r="L1184" s="134" t="s">
        <v>2551</v>
      </c>
      <c r="M1184" s="134" t="s">
        <v>31</v>
      </c>
      <c r="N1184" s="137">
        <f t="shared" si="130"/>
        <v>2721428.5714285714</v>
      </c>
      <c r="P1184">
        <v>1143</v>
      </c>
      <c r="Q1184">
        <v>247.75439381064766</v>
      </c>
      <c r="R1184">
        <v>60.245606189352344</v>
      </c>
      <c r="S1184" s="70">
        <f t="shared" si="124"/>
        <v>0.24316665090265369</v>
      </c>
      <c r="T1184">
        <f t="shared" si="125"/>
        <v>308</v>
      </c>
      <c r="U1184" s="134" t="s">
        <v>2536</v>
      </c>
      <c r="Z1184">
        <v>1142</v>
      </c>
      <c r="AA1184">
        <v>20.790482171770385</v>
      </c>
      <c r="AB1184">
        <v>-11.790482171770385</v>
      </c>
      <c r="AJ1184">
        <v>1144</v>
      </c>
      <c r="AK1184">
        <v>42.434267595703759</v>
      </c>
      <c r="AL1184">
        <v>-4.4342675957037585</v>
      </c>
      <c r="AT1184">
        <v>1144</v>
      </c>
      <c r="AU1184">
        <v>42.117928367176425</v>
      </c>
      <c r="AV1184">
        <v>-4.1179283671764253</v>
      </c>
      <c r="BD1184" s="152">
        <v>51.151025505659653</v>
      </c>
      <c r="BE1184" s="152">
        <v>48.310037572479999</v>
      </c>
    </row>
    <row r="1185" spans="1:57" ht="14.25" customHeight="1">
      <c r="A1185" s="134" t="s">
        <v>398</v>
      </c>
      <c r="B1185" s="135">
        <v>253078</v>
      </c>
      <c r="C1185" s="135">
        <v>44723800</v>
      </c>
      <c r="D1185" s="145">
        <f t="shared" si="126"/>
        <v>2523923.4449760769</v>
      </c>
      <c r="E1185" s="141">
        <f t="shared" si="127"/>
        <v>176.71943037324462</v>
      </c>
      <c r="F1185" s="135">
        <v>211</v>
      </c>
      <c r="G1185" s="135">
        <v>4.18</v>
      </c>
      <c r="H1185" s="135">
        <v>10550000</v>
      </c>
      <c r="I1185" s="134" t="s">
        <v>1815</v>
      </c>
      <c r="J1185" s="138">
        <f t="shared" si="128"/>
        <v>4.18</v>
      </c>
      <c r="K1185" s="140">
        <f t="shared" si="129"/>
        <v>2523923.4449760769</v>
      </c>
      <c r="L1185" s="134" t="s">
        <v>2552</v>
      </c>
      <c r="M1185" s="134" t="s">
        <v>29</v>
      </c>
      <c r="N1185" s="137">
        <f t="shared" si="130"/>
        <v>2523923.4449760769</v>
      </c>
      <c r="P1185">
        <v>1144</v>
      </c>
      <c r="Q1185">
        <v>41.642424725690148</v>
      </c>
      <c r="R1185">
        <v>-3.6424247256901481</v>
      </c>
      <c r="S1185" s="70">
        <f t="shared" si="124"/>
        <v>-8.7469083505194029E-2</v>
      </c>
      <c r="T1185">
        <f t="shared" si="125"/>
        <v>38</v>
      </c>
      <c r="U1185" s="134" t="s">
        <v>2537</v>
      </c>
      <c r="Z1185">
        <v>1143</v>
      </c>
      <c r="AA1185">
        <v>250.63109989831449</v>
      </c>
      <c r="AB1185">
        <v>57.368900101685512</v>
      </c>
      <c r="AJ1185">
        <v>1145</v>
      </c>
      <c r="AK1185">
        <v>21.734459816123554</v>
      </c>
      <c r="AL1185">
        <v>-7.7344598161235538</v>
      </c>
      <c r="AT1185">
        <v>1145</v>
      </c>
      <c r="AU1185">
        <v>17.166872225134306</v>
      </c>
      <c r="AV1185">
        <v>-3.1668722251343056</v>
      </c>
      <c r="BD1185" s="152">
        <v>8.16793707150911</v>
      </c>
      <c r="BE1185" s="152">
        <v>19.39746044036</v>
      </c>
    </row>
    <row r="1186" spans="1:57" ht="14.25" customHeight="1">
      <c r="A1186" s="134" t="s">
        <v>398</v>
      </c>
      <c r="B1186" s="135">
        <v>13888</v>
      </c>
      <c r="C1186" s="135">
        <v>1646300</v>
      </c>
      <c r="D1186" s="145">
        <f t="shared" si="126"/>
        <v>3320000</v>
      </c>
      <c r="E1186" s="141">
        <f t="shared" si="127"/>
        <v>118.5411866359447</v>
      </c>
      <c r="F1186" s="135">
        <v>19</v>
      </c>
      <c r="G1186" s="135">
        <v>0.45</v>
      </c>
      <c r="H1186" s="135">
        <v>1494000</v>
      </c>
      <c r="I1186" s="134" t="s">
        <v>1815</v>
      </c>
      <c r="J1186" s="138">
        <f t="shared" si="128"/>
        <v>0.45</v>
      </c>
      <c r="K1186" s="140">
        <f t="shared" si="129"/>
        <v>3320000</v>
      </c>
      <c r="L1186" s="134" t="s">
        <v>1716</v>
      </c>
      <c r="M1186" s="134" t="s">
        <v>13</v>
      </c>
      <c r="N1186" s="137">
        <f t="shared" si="130"/>
        <v>3320000</v>
      </c>
      <c r="P1186">
        <v>1145</v>
      </c>
      <c r="Q1186">
        <v>16.128252632110456</v>
      </c>
      <c r="R1186">
        <v>-2.1282526321104562</v>
      </c>
      <c r="S1186" s="70">
        <f t="shared" si="124"/>
        <v>-0.13195804162152219</v>
      </c>
      <c r="T1186">
        <f t="shared" si="125"/>
        <v>14</v>
      </c>
      <c r="U1186" s="134" t="s">
        <v>1309</v>
      </c>
      <c r="Z1186">
        <v>1144</v>
      </c>
      <c r="AA1186">
        <v>45.505110016631761</v>
      </c>
      <c r="AB1186">
        <v>-7.505110016631761</v>
      </c>
      <c r="AJ1186">
        <v>1146</v>
      </c>
      <c r="AK1186">
        <v>21.886437053845079</v>
      </c>
      <c r="AL1186">
        <v>-12.886437053845079</v>
      </c>
      <c r="AT1186">
        <v>1146</v>
      </c>
      <c r="AU1186">
        <v>13.256877182735838</v>
      </c>
      <c r="AV1186">
        <v>-4.2568771827358383</v>
      </c>
      <c r="BD1186" s="152">
        <v>54.56383260846674</v>
      </c>
      <c r="BE1186" s="152">
        <v>46.179948814520003</v>
      </c>
    </row>
    <row r="1187" spans="1:57" ht="14.25" customHeight="1">
      <c r="A1187" s="134" t="s">
        <v>398</v>
      </c>
      <c r="B1187" s="135">
        <v>14075</v>
      </c>
      <c r="C1187" s="135">
        <v>3728100</v>
      </c>
      <c r="D1187" s="145">
        <f t="shared" si="126"/>
        <v>9265384.615384616</v>
      </c>
      <c r="E1187" s="141">
        <f t="shared" si="127"/>
        <v>264.87388987566607</v>
      </c>
      <c r="F1187" s="135">
        <v>11</v>
      </c>
      <c r="G1187" s="135">
        <v>0.26</v>
      </c>
      <c r="H1187" s="135">
        <v>2409000</v>
      </c>
      <c r="I1187" s="134" t="s">
        <v>1815</v>
      </c>
      <c r="J1187" s="138">
        <f t="shared" si="128"/>
        <v>0.26</v>
      </c>
      <c r="K1187" s="140">
        <f t="shared" si="129"/>
        <v>9265384.615384616</v>
      </c>
      <c r="L1187" s="134" t="s">
        <v>1233</v>
      </c>
      <c r="M1187" s="134" t="s">
        <v>7</v>
      </c>
      <c r="N1187" s="137">
        <f t="shared" si="130"/>
        <v>9265384.615384616</v>
      </c>
      <c r="P1187">
        <v>1146</v>
      </c>
      <c r="Q1187">
        <v>14.104235477731134</v>
      </c>
      <c r="R1187">
        <v>-5.1042354777311338</v>
      </c>
      <c r="S1187" s="70">
        <f t="shared" si="124"/>
        <v>-0.36189380741622607</v>
      </c>
      <c r="T1187">
        <f t="shared" si="125"/>
        <v>9</v>
      </c>
      <c r="U1187" s="134" t="s">
        <v>2538</v>
      </c>
      <c r="Z1187">
        <v>1145</v>
      </c>
      <c r="AA1187">
        <v>19.513280126414102</v>
      </c>
      <c r="AB1187">
        <v>-5.5132801264141023</v>
      </c>
      <c r="AJ1187">
        <v>1147</v>
      </c>
      <c r="AK1187">
        <v>49.343940225482847</v>
      </c>
      <c r="AL1187">
        <v>-0.34394022548284653</v>
      </c>
      <c r="AT1187">
        <v>1147</v>
      </c>
      <c r="AU1187">
        <v>63.206612253980758</v>
      </c>
      <c r="AV1187">
        <v>-14.206612253980758</v>
      </c>
      <c r="BD1187" s="152">
        <v>42.60514289884118</v>
      </c>
      <c r="BE1187" s="152">
        <v>32.517122363839995</v>
      </c>
    </row>
    <row r="1188" spans="1:57" ht="14.25" customHeight="1">
      <c r="A1188" s="134" t="s">
        <v>398</v>
      </c>
      <c r="B1188" s="135">
        <v>7746</v>
      </c>
      <c r="C1188" s="135">
        <v>769900</v>
      </c>
      <c r="D1188" s="145">
        <f t="shared" si="126"/>
        <v>703949.94133750489</v>
      </c>
      <c r="E1188" s="141">
        <f t="shared" si="127"/>
        <v>99.393235218177125</v>
      </c>
      <c r="F1188" s="135">
        <v>9</v>
      </c>
      <c r="G1188" s="135">
        <v>0.51139999999999997</v>
      </c>
      <c r="H1188" s="135">
        <v>360000</v>
      </c>
      <c r="I1188" s="134" t="s">
        <v>1815</v>
      </c>
      <c r="J1188" s="138">
        <f t="shared" si="128"/>
        <v>0.51139999999999997</v>
      </c>
      <c r="K1188" s="140">
        <f t="shared" si="129"/>
        <v>703949.94133750489</v>
      </c>
      <c r="L1188" s="134" t="s">
        <v>1116</v>
      </c>
      <c r="M1188" s="134" t="s">
        <v>26</v>
      </c>
      <c r="N1188" s="137">
        <f t="shared" si="130"/>
        <v>703949.94133750489</v>
      </c>
      <c r="P1188">
        <v>1147</v>
      </c>
      <c r="Q1188">
        <v>57.052695927025994</v>
      </c>
      <c r="R1188">
        <v>-8.0526959270259937</v>
      </c>
      <c r="S1188" s="70">
        <f t="shared" si="124"/>
        <v>-0.14114488011795098</v>
      </c>
      <c r="T1188">
        <f t="shared" si="125"/>
        <v>49</v>
      </c>
      <c r="U1188" s="134" t="s">
        <v>1666</v>
      </c>
      <c r="Z1188">
        <v>1146</v>
      </c>
      <c r="AA1188">
        <v>13.353672818376031</v>
      </c>
      <c r="AB1188">
        <v>-4.3536728183760314</v>
      </c>
      <c r="AJ1188">
        <v>1148</v>
      </c>
      <c r="AK1188">
        <v>23.617453558143978</v>
      </c>
      <c r="AL1188">
        <v>-9.6174535581439784</v>
      </c>
      <c r="AT1188">
        <v>1148</v>
      </c>
      <c r="AU1188">
        <v>20.791130544568752</v>
      </c>
      <c r="AV1188">
        <v>-6.7911305445687518</v>
      </c>
      <c r="BD1188" s="152">
        <v>7.2097218963905387</v>
      </c>
      <c r="BE1188" s="152">
        <v>15.5320493392</v>
      </c>
    </row>
    <row r="1189" spans="1:57" ht="14.25" customHeight="1">
      <c r="A1189" s="134" t="s">
        <v>398</v>
      </c>
      <c r="B1189" s="135">
        <v>171573</v>
      </c>
      <c r="C1189" s="135">
        <v>44103000</v>
      </c>
      <c r="D1189" s="145">
        <f t="shared" si="126"/>
        <v>1221686.7469879519</v>
      </c>
      <c r="E1189" s="141">
        <f t="shared" si="127"/>
        <v>257.05093458760996</v>
      </c>
      <c r="F1189" s="135">
        <v>156</v>
      </c>
      <c r="G1189" s="135">
        <v>11.62</v>
      </c>
      <c r="H1189" s="135">
        <v>14196000</v>
      </c>
      <c r="I1189" s="134" t="s">
        <v>1815</v>
      </c>
      <c r="J1189" s="138">
        <f t="shared" si="128"/>
        <v>11.62</v>
      </c>
      <c r="K1189" s="140">
        <f t="shared" si="129"/>
        <v>1221686.7469879519</v>
      </c>
      <c r="L1189" s="134" t="s">
        <v>1642</v>
      </c>
      <c r="M1189" s="134" t="s">
        <v>66</v>
      </c>
      <c r="N1189" s="137">
        <f t="shared" si="130"/>
        <v>1221686.7469879519</v>
      </c>
      <c r="P1189">
        <v>1148</v>
      </c>
      <c r="Q1189">
        <v>19.180984285863534</v>
      </c>
      <c r="R1189">
        <v>-5.1809842858635342</v>
      </c>
      <c r="S1189" s="70">
        <f t="shared" si="124"/>
        <v>-0.2701104494247431</v>
      </c>
      <c r="T1189">
        <f t="shared" si="125"/>
        <v>14</v>
      </c>
      <c r="U1189" s="134" t="s">
        <v>1372</v>
      </c>
      <c r="Z1189">
        <v>1147</v>
      </c>
      <c r="AA1189">
        <v>60.820905532678751</v>
      </c>
      <c r="AB1189">
        <v>-11.820905532678751</v>
      </c>
      <c r="AJ1189">
        <v>1149</v>
      </c>
      <c r="AK1189">
        <v>32.370749782010066</v>
      </c>
      <c r="AL1189">
        <v>0.62925021798993441</v>
      </c>
      <c r="AT1189">
        <v>1149</v>
      </c>
      <c r="AU1189">
        <v>27.794143504799013</v>
      </c>
      <c r="AV1189">
        <v>5.2058564952009867</v>
      </c>
      <c r="BD1189" s="152">
        <v>15.454685911237155</v>
      </c>
      <c r="BE1189" s="152">
        <v>25.02164427312</v>
      </c>
    </row>
    <row r="1190" spans="1:57" ht="14.25" customHeight="1">
      <c r="A1190" s="134" t="s">
        <v>398</v>
      </c>
      <c r="B1190" s="135">
        <v>18104</v>
      </c>
      <c r="C1190" s="135">
        <v>1621000</v>
      </c>
      <c r="D1190" s="145">
        <f t="shared" si="126"/>
        <v>4216216.2162162159</v>
      </c>
      <c r="E1190" s="141">
        <f t="shared" si="127"/>
        <v>89.538223596995138</v>
      </c>
      <c r="F1190" s="135">
        <v>26</v>
      </c>
      <c r="G1190" s="135">
        <v>0.37</v>
      </c>
      <c r="H1190" s="135">
        <v>1560000</v>
      </c>
      <c r="I1190" s="134" t="s">
        <v>1815</v>
      </c>
      <c r="J1190" s="138">
        <f t="shared" si="128"/>
        <v>0.37</v>
      </c>
      <c r="K1190" s="140">
        <f t="shared" si="129"/>
        <v>4216216.2162162159</v>
      </c>
      <c r="L1190" s="134" t="s">
        <v>2553</v>
      </c>
      <c r="M1190" s="134" t="s">
        <v>77</v>
      </c>
      <c r="N1190" s="137">
        <f t="shared" si="130"/>
        <v>4216216.2162162159</v>
      </c>
      <c r="P1190">
        <v>1149</v>
      </c>
      <c r="Q1190">
        <v>28.053316802241227</v>
      </c>
      <c r="R1190">
        <v>4.9466831977587731</v>
      </c>
      <c r="S1190" s="70">
        <f t="shared" si="124"/>
        <v>0.17633149166032211</v>
      </c>
      <c r="T1190">
        <f t="shared" si="125"/>
        <v>33</v>
      </c>
      <c r="U1190" s="134" t="s">
        <v>2539</v>
      </c>
      <c r="Z1190">
        <v>1148</v>
      </c>
      <c r="AA1190">
        <v>22.366406306623016</v>
      </c>
      <c r="AB1190">
        <v>-8.3664063066230163</v>
      </c>
      <c r="AJ1190">
        <v>1150</v>
      </c>
      <c r="AK1190">
        <v>33.43586045083277</v>
      </c>
      <c r="AL1190">
        <v>9.5641395491672299</v>
      </c>
      <c r="AT1190">
        <v>1150</v>
      </c>
      <c r="AU1190">
        <v>43.469430223494754</v>
      </c>
      <c r="AV1190">
        <v>-0.46943022349475427</v>
      </c>
      <c r="BD1190" s="152">
        <v>11.923770828645891</v>
      </c>
      <c r="BE1190" s="152">
        <v>24.564978493559998</v>
      </c>
    </row>
    <row r="1191" spans="1:57" ht="14.25" customHeight="1">
      <c r="A1191" s="134" t="s">
        <v>398</v>
      </c>
      <c r="B1191" s="135">
        <v>10242</v>
      </c>
      <c r="C1191" s="135">
        <v>1519100</v>
      </c>
      <c r="D1191" s="145">
        <f t="shared" si="126"/>
        <v>3062068.9655172415</v>
      </c>
      <c r="E1191" s="141">
        <f t="shared" si="127"/>
        <v>148.32064049990237</v>
      </c>
      <c r="F1191" s="135">
        <v>12</v>
      </c>
      <c r="G1191" s="135">
        <v>0.28999999999999998</v>
      </c>
      <c r="H1191" s="135">
        <v>888000</v>
      </c>
      <c r="I1191" s="134" t="s">
        <v>1815</v>
      </c>
      <c r="J1191" s="138">
        <f t="shared" si="128"/>
        <v>0.28999999999999998</v>
      </c>
      <c r="K1191" s="140">
        <f t="shared" si="129"/>
        <v>3062068.9655172415</v>
      </c>
      <c r="L1191" s="134" t="s">
        <v>2554</v>
      </c>
      <c r="M1191" s="134" t="s">
        <v>31</v>
      </c>
      <c r="N1191" s="137">
        <f t="shared" si="130"/>
        <v>3062068.9655172415</v>
      </c>
      <c r="P1191">
        <v>1150</v>
      </c>
      <c r="Q1191">
        <v>37.141113509326722</v>
      </c>
      <c r="R1191">
        <v>5.858886490673278</v>
      </c>
      <c r="S1191" s="70">
        <f t="shared" si="124"/>
        <v>0.15774665692782794</v>
      </c>
      <c r="T1191">
        <f t="shared" si="125"/>
        <v>43</v>
      </c>
      <c r="U1191" s="134" t="s">
        <v>2540</v>
      </c>
      <c r="Z1191">
        <v>1149</v>
      </c>
      <c r="AA1191">
        <v>27.354798776148399</v>
      </c>
      <c r="AB1191">
        <v>5.6452012238516005</v>
      </c>
      <c r="AJ1191">
        <v>1151</v>
      </c>
      <c r="AK1191">
        <v>25.845041928312927</v>
      </c>
      <c r="AL1191">
        <v>-11.845041928312927</v>
      </c>
      <c r="AT1191">
        <v>1151</v>
      </c>
      <c r="AU1191">
        <v>21.498082609143523</v>
      </c>
      <c r="AV1191">
        <v>-7.4980826091435233</v>
      </c>
      <c r="BD1191" s="152">
        <v>56.026317505968187</v>
      </c>
      <c r="BE1191" s="152">
        <v>46.338582984039995</v>
      </c>
    </row>
    <row r="1192" spans="1:57" ht="14.25" customHeight="1">
      <c r="A1192" s="134" t="s">
        <v>398</v>
      </c>
      <c r="B1192" s="135">
        <v>10830</v>
      </c>
      <c r="C1192" s="135">
        <v>1238100</v>
      </c>
      <c r="D1192" s="145">
        <f t="shared" si="126"/>
        <v>1221428.5714285714</v>
      </c>
      <c r="E1192" s="141">
        <f t="shared" si="127"/>
        <v>114.3213296398892</v>
      </c>
      <c r="F1192" s="135">
        <v>12</v>
      </c>
      <c r="G1192" s="135">
        <v>0.56000000000000005</v>
      </c>
      <c r="H1192" s="135">
        <v>684000</v>
      </c>
      <c r="I1192" s="134" t="s">
        <v>1815</v>
      </c>
      <c r="J1192" s="138">
        <f t="shared" si="128"/>
        <v>0.56000000000000005</v>
      </c>
      <c r="K1192" s="140">
        <f t="shared" si="129"/>
        <v>1221428.5714285714</v>
      </c>
      <c r="L1192" s="134" t="s">
        <v>2555</v>
      </c>
      <c r="M1192" s="134" t="s">
        <v>45</v>
      </c>
      <c r="N1192" s="137">
        <f t="shared" si="130"/>
        <v>1221428.5714285714</v>
      </c>
      <c r="P1192">
        <v>1151</v>
      </c>
      <c r="Q1192">
        <v>20.8579816264455</v>
      </c>
      <c r="R1192">
        <v>-6.8579816264455005</v>
      </c>
      <c r="S1192" s="70">
        <f t="shared" si="124"/>
        <v>-0.32879411580986223</v>
      </c>
      <c r="T1192">
        <f t="shared" si="125"/>
        <v>14</v>
      </c>
      <c r="U1192" s="134" t="s">
        <v>2541</v>
      </c>
      <c r="Z1192">
        <v>1150</v>
      </c>
      <c r="AA1192">
        <v>39.121304559174284</v>
      </c>
      <c r="AB1192">
        <v>3.8786954408257159</v>
      </c>
      <c r="AJ1192">
        <v>1152</v>
      </c>
      <c r="AK1192">
        <v>23.387582694403626</v>
      </c>
      <c r="AL1192">
        <v>-13.387582694403626</v>
      </c>
      <c r="AT1192">
        <v>1152</v>
      </c>
      <c r="AU1192">
        <v>16.955032930523046</v>
      </c>
      <c r="AV1192">
        <v>-6.9550329305230463</v>
      </c>
      <c r="BD1192" s="152">
        <v>16.752846662951917</v>
      </c>
      <c r="BE1192" s="152">
        <v>26.861163869759999</v>
      </c>
    </row>
    <row r="1193" spans="1:57" ht="14.25" customHeight="1">
      <c r="A1193" s="134" t="s">
        <v>398</v>
      </c>
      <c r="B1193" s="135">
        <v>11990</v>
      </c>
      <c r="C1193" s="135">
        <v>1005000</v>
      </c>
      <c r="D1193" s="145">
        <f t="shared" si="126"/>
        <v>86886.657101865145</v>
      </c>
      <c r="E1193" s="141">
        <f t="shared" si="127"/>
        <v>83.819849874895752</v>
      </c>
      <c r="F1193" s="135">
        <v>12</v>
      </c>
      <c r="G1193" s="135">
        <v>6.97</v>
      </c>
      <c r="H1193" s="135">
        <v>605600</v>
      </c>
      <c r="I1193" s="134" t="s">
        <v>1815</v>
      </c>
      <c r="J1193" s="138">
        <f t="shared" si="128"/>
        <v>6.97</v>
      </c>
      <c r="K1193" s="140">
        <f t="shared" si="129"/>
        <v>86886.657101865145</v>
      </c>
      <c r="L1193" s="134" t="s">
        <v>2556</v>
      </c>
      <c r="M1193" s="134" t="s">
        <v>112</v>
      </c>
      <c r="N1193" s="137">
        <f t="shared" si="130"/>
        <v>86886.657101865145</v>
      </c>
      <c r="P1193">
        <v>1152</v>
      </c>
      <c r="Q1193">
        <v>16.974892797131378</v>
      </c>
      <c r="R1193">
        <v>-6.9748927971313783</v>
      </c>
      <c r="S1193" s="70">
        <f t="shared" si="124"/>
        <v>-0.4108946595709918</v>
      </c>
      <c r="T1193">
        <f t="shared" si="125"/>
        <v>10</v>
      </c>
      <c r="U1193" s="134" t="s">
        <v>1353</v>
      </c>
      <c r="Z1193">
        <v>1151</v>
      </c>
      <c r="AA1193">
        <v>23.310896363865186</v>
      </c>
      <c r="AB1193">
        <v>-9.3108963638651865</v>
      </c>
      <c r="AJ1193">
        <v>1153</v>
      </c>
      <c r="AK1193">
        <v>26.401304018469141</v>
      </c>
      <c r="AL1193">
        <v>-11.401304018469141</v>
      </c>
      <c r="AT1193">
        <v>1153</v>
      </c>
      <c r="AU1193">
        <v>21.534210240782656</v>
      </c>
      <c r="AV1193">
        <v>-6.5342102407826559</v>
      </c>
      <c r="BD1193" s="152">
        <v>12.878904926030962</v>
      </c>
      <c r="BE1193" s="152">
        <v>19.09384708652</v>
      </c>
    </row>
    <row r="1194" spans="1:57" ht="14.25" customHeight="1">
      <c r="A1194" s="134" t="s">
        <v>398</v>
      </c>
      <c r="B1194" s="135">
        <v>112830</v>
      </c>
      <c r="C1194" s="135">
        <v>8256500</v>
      </c>
      <c r="D1194" s="145">
        <f t="shared" si="126"/>
        <v>1331026.7857142857</v>
      </c>
      <c r="E1194" s="141">
        <f t="shared" si="127"/>
        <v>73.176460161304618</v>
      </c>
      <c r="F1194" s="135">
        <v>89</v>
      </c>
      <c r="G1194" s="135">
        <v>2.2400000000000002</v>
      </c>
      <c r="H1194" s="135">
        <v>2981500</v>
      </c>
      <c r="I1194" s="134" t="s">
        <v>1815</v>
      </c>
      <c r="J1194" s="138">
        <f t="shared" si="128"/>
        <v>2.2400000000000002</v>
      </c>
      <c r="K1194" s="140">
        <f t="shared" si="129"/>
        <v>1331026.7857142857</v>
      </c>
      <c r="L1194" s="134" t="s">
        <v>2557</v>
      </c>
      <c r="M1194" s="134" t="s">
        <v>162</v>
      </c>
      <c r="N1194" s="137">
        <f t="shared" si="130"/>
        <v>1331026.7857142857</v>
      </c>
      <c r="P1194">
        <v>1153</v>
      </c>
      <c r="Q1194">
        <v>21.200897088053793</v>
      </c>
      <c r="R1194">
        <v>-6.200897088053793</v>
      </c>
      <c r="S1194" s="70">
        <f t="shared" ref="S1194:S1257" si="131">R1194/Q1194</f>
        <v>-0.29248276911583393</v>
      </c>
      <c r="T1194">
        <f t="shared" ref="T1194:T1257" si="132">R1194+Q1194</f>
        <v>15</v>
      </c>
      <c r="U1194" s="134" t="s">
        <v>2542</v>
      </c>
      <c r="Z1194">
        <v>1152</v>
      </c>
      <c r="AA1194">
        <v>18.559024752765957</v>
      </c>
      <c r="AB1194">
        <v>-8.5590247527659571</v>
      </c>
      <c r="AJ1194">
        <v>1154</v>
      </c>
      <c r="AK1194">
        <v>71.944098478968101</v>
      </c>
      <c r="AL1194">
        <v>-9.9440984789681011</v>
      </c>
      <c r="AT1194">
        <v>1154</v>
      </c>
      <c r="AU1194">
        <v>52.236949556281573</v>
      </c>
      <c r="AV1194">
        <v>9.7630504437184271</v>
      </c>
      <c r="BD1194" s="152">
        <v>9.9467459496499089</v>
      </c>
      <c r="BE1194" s="152">
        <v>36.928282327079998</v>
      </c>
    </row>
    <row r="1195" spans="1:57" ht="14.25" customHeight="1">
      <c r="A1195" s="134" t="s">
        <v>398</v>
      </c>
      <c r="B1195" s="135">
        <v>39559</v>
      </c>
      <c r="C1195" s="135">
        <v>1420200</v>
      </c>
      <c r="D1195" s="145">
        <f t="shared" si="126"/>
        <v>4387500</v>
      </c>
      <c r="E1195" s="141">
        <f t="shared" si="127"/>
        <v>35.900806390454761</v>
      </c>
      <c r="F1195" s="135">
        <v>39</v>
      </c>
      <c r="G1195" s="135">
        <v>0.56000000000000005</v>
      </c>
      <c r="H1195" s="135">
        <v>2457000</v>
      </c>
      <c r="I1195" s="134" t="s">
        <v>1815</v>
      </c>
      <c r="J1195" s="138">
        <f t="shared" si="128"/>
        <v>0.56000000000000005</v>
      </c>
      <c r="K1195" s="140">
        <f t="shared" si="129"/>
        <v>4387500</v>
      </c>
      <c r="L1195" s="134" t="s">
        <v>1399</v>
      </c>
      <c r="M1195" s="134" t="s">
        <v>32</v>
      </c>
      <c r="N1195" s="137">
        <f t="shared" si="130"/>
        <v>4387500</v>
      </c>
      <c r="P1195">
        <v>1154</v>
      </c>
      <c r="Q1195">
        <v>64.265533976500024</v>
      </c>
      <c r="R1195">
        <v>-2.2655339765000235</v>
      </c>
      <c r="S1195" s="70">
        <f t="shared" si="131"/>
        <v>-3.5252706020126763E-2</v>
      </c>
      <c r="T1195">
        <f t="shared" si="132"/>
        <v>62</v>
      </c>
      <c r="U1195" s="134" t="s">
        <v>2543</v>
      </c>
      <c r="Z1195">
        <v>1153</v>
      </c>
      <c r="AA1195">
        <v>17.489176641668102</v>
      </c>
      <c r="AB1195">
        <v>-2.4891766416681023</v>
      </c>
      <c r="AJ1195">
        <v>1155</v>
      </c>
      <c r="AK1195">
        <v>22.13662799393817</v>
      </c>
      <c r="AL1195">
        <v>-12.13662799393817</v>
      </c>
      <c r="AT1195">
        <v>1155</v>
      </c>
      <c r="AU1195">
        <v>14.789017197249809</v>
      </c>
      <c r="AV1195">
        <v>-4.7890171972498088</v>
      </c>
      <c r="BD1195" s="152">
        <v>6.8061007133020084</v>
      </c>
      <c r="BE1195" s="152">
        <v>16.089178110679999</v>
      </c>
    </row>
    <row r="1196" spans="1:57" ht="14.25" customHeight="1">
      <c r="A1196" s="134" t="s">
        <v>398</v>
      </c>
      <c r="B1196" s="135">
        <v>8394</v>
      </c>
      <c r="C1196" s="135">
        <v>1632000</v>
      </c>
      <c r="D1196" s="145">
        <f t="shared" si="126"/>
        <v>2062500</v>
      </c>
      <c r="E1196" s="141">
        <f t="shared" si="127"/>
        <v>194.42458899213725</v>
      </c>
      <c r="F1196" s="135">
        <v>10</v>
      </c>
      <c r="G1196" s="135">
        <v>0.32</v>
      </c>
      <c r="H1196" s="135">
        <v>660000</v>
      </c>
      <c r="I1196" s="134" t="s">
        <v>1815</v>
      </c>
      <c r="J1196" s="138">
        <f t="shared" si="128"/>
        <v>0.32</v>
      </c>
      <c r="K1196" s="140">
        <f t="shared" si="129"/>
        <v>2062500</v>
      </c>
      <c r="L1196" s="134" t="s">
        <v>1303</v>
      </c>
      <c r="M1196" s="134" t="s">
        <v>44</v>
      </c>
      <c r="N1196" s="137">
        <f t="shared" si="130"/>
        <v>2062500</v>
      </c>
      <c r="P1196">
        <v>1155</v>
      </c>
      <c r="Q1196">
        <v>15.077428496556404</v>
      </c>
      <c r="R1196">
        <v>-5.0774284965564043</v>
      </c>
      <c r="S1196" s="70">
        <f t="shared" si="131"/>
        <v>-0.33675692759651016</v>
      </c>
      <c r="T1196">
        <f t="shared" si="132"/>
        <v>10</v>
      </c>
      <c r="U1196" s="134" t="s">
        <v>2544</v>
      </c>
      <c r="Z1196">
        <v>1154</v>
      </c>
      <c r="AA1196">
        <v>60.16738570411345</v>
      </c>
      <c r="AB1196">
        <v>1.8326142958865503</v>
      </c>
      <c r="AJ1196">
        <v>1156</v>
      </c>
      <c r="AK1196">
        <v>339.28982276453814</v>
      </c>
      <c r="AL1196">
        <v>-32.289822764538144</v>
      </c>
      <c r="AT1196">
        <v>1156</v>
      </c>
      <c r="AU1196">
        <v>247.8582218917183</v>
      </c>
      <c r="AV1196">
        <v>59.141778108281699</v>
      </c>
      <c r="BD1196" s="152">
        <v>40.799631347010049</v>
      </c>
      <c r="BE1196" s="152">
        <v>34.855839381479996</v>
      </c>
    </row>
    <row r="1197" spans="1:57" ht="14.25" customHeight="1">
      <c r="A1197" s="134" t="s">
        <v>398</v>
      </c>
      <c r="B1197" s="135">
        <v>8773</v>
      </c>
      <c r="C1197" s="135">
        <v>628500</v>
      </c>
      <c r="D1197" s="145">
        <f t="shared" si="126"/>
        <v>177777.77777777775</v>
      </c>
      <c r="E1197" s="141">
        <f t="shared" si="127"/>
        <v>71.640259888293627</v>
      </c>
      <c r="F1197" s="135">
        <v>16</v>
      </c>
      <c r="G1197" s="135">
        <v>1.35</v>
      </c>
      <c r="H1197" s="135">
        <v>240000</v>
      </c>
      <c r="I1197" s="134" t="s">
        <v>1815</v>
      </c>
      <c r="J1197" s="138">
        <f t="shared" si="128"/>
        <v>1.35</v>
      </c>
      <c r="K1197" s="140">
        <f t="shared" si="129"/>
        <v>177777.77777777775</v>
      </c>
      <c r="L1197" s="134" t="s">
        <v>1728</v>
      </c>
      <c r="M1197" s="134" t="s">
        <v>185</v>
      </c>
      <c r="N1197" s="137">
        <f t="shared" si="130"/>
        <v>177777.77777777775</v>
      </c>
      <c r="P1197">
        <v>1156</v>
      </c>
      <c r="Q1197">
        <v>325.37827392337141</v>
      </c>
      <c r="R1197">
        <v>-18.37827392337141</v>
      </c>
      <c r="S1197" s="70">
        <f t="shared" si="131"/>
        <v>-5.6482793708898971E-2</v>
      </c>
      <c r="T1197">
        <f t="shared" si="132"/>
        <v>307</v>
      </c>
      <c r="U1197" s="134" t="s">
        <v>2545</v>
      </c>
      <c r="Z1197">
        <v>1155</v>
      </c>
      <c r="AA1197">
        <v>11.325754050860565</v>
      </c>
      <c r="AB1197">
        <v>-1.3257540508605654</v>
      </c>
      <c r="AJ1197">
        <v>1157</v>
      </c>
      <c r="AK1197">
        <v>24.758764513289453</v>
      </c>
      <c r="AL1197">
        <v>-9.7587645132894529</v>
      </c>
      <c r="AT1197">
        <v>1157</v>
      </c>
      <c r="AU1197">
        <v>19.1678503684197</v>
      </c>
      <c r="AV1197">
        <v>-4.1678503684196997</v>
      </c>
      <c r="BD1197" s="152">
        <v>99.890594171899792</v>
      </c>
      <c r="BE1197" s="152">
        <v>84.922177954479992</v>
      </c>
    </row>
    <row r="1198" spans="1:57" ht="14.25" customHeight="1">
      <c r="A1198" s="134" t="s">
        <v>398</v>
      </c>
      <c r="B1198" s="135">
        <v>6369</v>
      </c>
      <c r="C1198" s="135">
        <v>540200</v>
      </c>
      <c r="D1198" s="145">
        <f t="shared" si="126"/>
        <v>2497398.5431841831</v>
      </c>
      <c r="E1198" s="141">
        <f t="shared" si="127"/>
        <v>84.817082744543882</v>
      </c>
      <c r="F1198" s="135">
        <v>12</v>
      </c>
      <c r="G1198" s="135">
        <v>0.19220000000000001</v>
      </c>
      <c r="H1198" s="135">
        <v>480000</v>
      </c>
      <c r="I1198" s="134" t="s">
        <v>1815</v>
      </c>
      <c r="J1198" s="138">
        <f t="shared" si="128"/>
        <v>0.19220000000000001</v>
      </c>
      <c r="K1198" s="140">
        <f t="shared" si="129"/>
        <v>2497398.5431841831</v>
      </c>
      <c r="L1198" s="134" t="s">
        <v>2558</v>
      </c>
      <c r="M1198" s="134" t="s">
        <v>26</v>
      </c>
      <c r="N1198" s="137">
        <f t="shared" si="130"/>
        <v>2497398.5431841831</v>
      </c>
      <c r="P1198">
        <v>1157</v>
      </c>
      <c r="Q1198">
        <v>18.967538879872333</v>
      </c>
      <c r="R1198">
        <v>-3.9675388798723326</v>
      </c>
      <c r="S1198" s="70">
        <f t="shared" si="131"/>
        <v>-0.20917520744257134</v>
      </c>
      <c r="T1198">
        <f t="shared" si="132"/>
        <v>15</v>
      </c>
      <c r="U1198" s="134" t="s">
        <v>2546</v>
      </c>
      <c r="Z1198">
        <v>1156</v>
      </c>
      <c r="AA1198">
        <v>325.05749773093936</v>
      </c>
      <c r="AB1198">
        <v>-18.05749773093936</v>
      </c>
      <c r="AJ1198">
        <v>1158</v>
      </c>
      <c r="AK1198">
        <v>27.303007406621909</v>
      </c>
      <c r="AL1198">
        <v>2.6969925933780914</v>
      </c>
      <c r="AT1198">
        <v>1158</v>
      </c>
      <c r="AU1198">
        <v>29.102127986642937</v>
      </c>
      <c r="AV1198">
        <v>0.89787201335706257</v>
      </c>
      <c r="BD1198" s="152">
        <v>9.0029091372876717</v>
      </c>
      <c r="BE1198" s="152">
        <v>18.261707910159998</v>
      </c>
    </row>
    <row r="1199" spans="1:57" ht="14.25" customHeight="1">
      <c r="A1199" s="134" t="s">
        <v>398</v>
      </c>
      <c r="B1199" s="135">
        <v>9947</v>
      </c>
      <c r="C1199" s="135">
        <v>643500</v>
      </c>
      <c r="D1199" s="145">
        <f t="shared" si="126"/>
        <v>763888.88888888888</v>
      </c>
      <c r="E1199" s="141">
        <f t="shared" si="127"/>
        <v>64.692872222780736</v>
      </c>
      <c r="F1199" s="135">
        <v>11</v>
      </c>
      <c r="G1199" s="135">
        <v>0.36</v>
      </c>
      <c r="H1199" s="135">
        <v>275000</v>
      </c>
      <c r="I1199" s="134" t="s">
        <v>1815</v>
      </c>
      <c r="J1199" s="138">
        <f t="shared" si="128"/>
        <v>0.36</v>
      </c>
      <c r="K1199" s="140">
        <f t="shared" si="129"/>
        <v>763888.88888888888</v>
      </c>
      <c r="L1199" s="134" t="s">
        <v>1253</v>
      </c>
      <c r="M1199" s="134" t="s">
        <v>62</v>
      </c>
      <c r="N1199" s="137">
        <f t="shared" si="130"/>
        <v>763888.88888888888</v>
      </c>
      <c r="P1199">
        <v>1158</v>
      </c>
      <c r="Q1199">
        <v>25.813690180078606</v>
      </c>
      <c r="R1199">
        <v>4.1863098199213944</v>
      </c>
      <c r="S1199" s="70">
        <f t="shared" si="131"/>
        <v>0.16217401660581357</v>
      </c>
      <c r="T1199">
        <f t="shared" si="132"/>
        <v>30</v>
      </c>
      <c r="U1199" s="134" t="s">
        <v>2547</v>
      </c>
      <c r="Z1199">
        <v>1157</v>
      </c>
      <c r="AA1199">
        <v>21.589071821576233</v>
      </c>
      <c r="AB1199">
        <v>-6.5890718215762334</v>
      </c>
      <c r="AJ1199">
        <v>1159</v>
      </c>
      <c r="AK1199">
        <v>64.105629025899262</v>
      </c>
      <c r="AL1199">
        <v>85.894370974100738</v>
      </c>
      <c r="AT1199">
        <v>1159</v>
      </c>
      <c r="AU1199">
        <v>139.51966543134284</v>
      </c>
      <c r="AV1199">
        <v>10.480334568657156</v>
      </c>
      <c r="BD1199" s="152">
        <v>12.969283206213635</v>
      </c>
      <c r="BE1199" s="152">
        <v>21.55098087152</v>
      </c>
    </row>
    <row r="1200" spans="1:57" ht="14.25" customHeight="1">
      <c r="A1200" s="134" t="s">
        <v>398</v>
      </c>
      <c r="B1200" s="135">
        <v>36489</v>
      </c>
      <c r="C1200" s="135">
        <v>3560300</v>
      </c>
      <c r="D1200" s="145">
        <f t="shared" si="126"/>
        <v>1181818.1818181816</v>
      </c>
      <c r="E1200" s="141">
        <f t="shared" si="127"/>
        <v>97.571870974814331</v>
      </c>
      <c r="F1200" s="135">
        <v>39</v>
      </c>
      <c r="G1200" s="135">
        <v>1.32</v>
      </c>
      <c r="H1200" s="135">
        <v>1560000</v>
      </c>
      <c r="I1200" s="134" t="s">
        <v>1815</v>
      </c>
      <c r="J1200" s="138">
        <f t="shared" si="128"/>
        <v>1.32</v>
      </c>
      <c r="K1200" s="140">
        <f t="shared" si="129"/>
        <v>1181818.1818181816</v>
      </c>
      <c r="L1200" s="134" t="s">
        <v>2559</v>
      </c>
      <c r="M1200" s="134" t="s">
        <v>102</v>
      </c>
      <c r="N1200" s="137">
        <f t="shared" si="130"/>
        <v>1181818.1818181816</v>
      </c>
      <c r="P1200">
        <v>1159</v>
      </c>
      <c r="Q1200">
        <v>106.86288341053277</v>
      </c>
      <c r="R1200">
        <v>43.137116589467226</v>
      </c>
      <c r="S1200" s="70">
        <f t="shared" si="131"/>
        <v>0.40366790800270957</v>
      </c>
      <c r="T1200">
        <f t="shared" si="132"/>
        <v>150</v>
      </c>
      <c r="U1200" s="134" t="s">
        <v>1068</v>
      </c>
      <c r="Z1200">
        <v>1158</v>
      </c>
      <c r="AA1200">
        <v>28.603641004603794</v>
      </c>
      <c r="AB1200">
        <v>1.3963589953962057</v>
      </c>
      <c r="AJ1200">
        <v>1160</v>
      </c>
      <c r="AK1200">
        <v>31.331039208628283</v>
      </c>
      <c r="AL1200">
        <v>-8.3310392086282832</v>
      </c>
      <c r="AT1200">
        <v>1160</v>
      </c>
      <c r="AU1200">
        <v>27.639779987795464</v>
      </c>
      <c r="AV1200">
        <v>-4.639779987795464</v>
      </c>
      <c r="BD1200" s="152">
        <v>28.487644723943127</v>
      </c>
      <c r="BE1200" s="152">
        <v>43.64452725092</v>
      </c>
    </row>
    <row r="1201" spans="1:57" ht="14.25" customHeight="1">
      <c r="A1201" s="134" t="s">
        <v>398</v>
      </c>
      <c r="B1201" s="135">
        <v>39963</v>
      </c>
      <c r="C1201" s="135">
        <v>5476200</v>
      </c>
      <c r="D1201" s="145">
        <f t="shared" si="126"/>
        <v>8303921.5686274506</v>
      </c>
      <c r="E1201" s="141">
        <f t="shared" si="127"/>
        <v>137.03175437279484</v>
      </c>
      <c r="F1201" s="135">
        <v>77</v>
      </c>
      <c r="G1201" s="135">
        <v>0.51</v>
      </c>
      <c r="H1201" s="135">
        <v>4235000</v>
      </c>
      <c r="I1201" s="134" t="s">
        <v>1815</v>
      </c>
      <c r="J1201" s="138">
        <f t="shared" si="128"/>
        <v>0.51</v>
      </c>
      <c r="K1201" s="140">
        <f t="shared" si="129"/>
        <v>8303921.5686274506</v>
      </c>
      <c r="L1201" s="134" t="s">
        <v>2560</v>
      </c>
      <c r="M1201" s="134" t="s">
        <v>44</v>
      </c>
      <c r="N1201" s="137">
        <f t="shared" si="130"/>
        <v>8303921.5686274506</v>
      </c>
      <c r="P1201">
        <v>1160</v>
      </c>
      <c r="Q1201">
        <v>27.365459027180822</v>
      </c>
      <c r="R1201">
        <v>-4.3654590271808225</v>
      </c>
      <c r="S1201" s="70">
        <f t="shared" si="131"/>
        <v>-0.1595244217480444</v>
      </c>
      <c r="T1201">
        <f t="shared" si="132"/>
        <v>23</v>
      </c>
      <c r="U1201" s="134" t="s">
        <v>1070</v>
      </c>
      <c r="Z1201">
        <v>1159</v>
      </c>
      <c r="AA1201">
        <v>103.05135053819475</v>
      </c>
      <c r="AB1201">
        <v>46.948649461805246</v>
      </c>
      <c r="AJ1201">
        <v>1161</v>
      </c>
      <c r="AK1201">
        <v>23.682647136442348</v>
      </c>
      <c r="AL1201">
        <v>-13.682647136442348</v>
      </c>
      <c r="AT1201">
        <v>1161</v>
      </c>
      <c r="AU1201">
        <v>16.981307571715142</v>
      </c>
      <c r="AV1201">
        <v>-6.981307571715142</v>
      </c>
      <c r="BD1201" s="152">
        <v>5.6209128118155869</v>
      </c>
      <c r="BE1201" s="152">
        <v>17.69265064448</v>
      </c>
    </row>
    <row r="1202" spans="1:57" ht="14.25" customHeight="1">
      <c r="A1202" s="134" t="s">
        <v>398</v>
      </c>
      <c r="B1202" s="135">
        <v>16182</v>
      </c>
      <c r="C1202" s="135">
        <v>1438800</v>
      </c>
      <c r="D1202" s="145">
        <f t="shared" si="126"/>
        <v>2400000</v>
      </c>
      <c r="E1202" s="141">
        <f t="shared" si="127"/>
        <v>88.913607712272892</v>
      </c>
      <c r="F1202" s="135">
        <v>12</v>
      </c>
      <c r="G1202" s="135">
        <v>0.18</v>
      </c>
      <c r="H1202" s="135">
        <v>432000</v>
      </c>
      <c r="I1202" s="134" t="s">
        <v>1815</v>
      </c>
      <c r="J1202" s="138">
        <f t="shared" si="128"/>
        <v>0.18</v>
      </c>
      <c r="K1202" s="140">
        <f t="shared" si="129"/>
        <v>2400000</v>
      </c>
      <c r="L1202" s="134" t="s">
        <v>1350</v>
      </c>
      <c r="M1202" s="134" t="s">
        <v>78</v>
      </c>
      <c r="N1202" s="137">
        <f t="shared" si="130"/>
        <v>2400000</v>
      </c>
      <c r="P1202">
        <v>1161</v>
      </c>
      <c r="Q1202">
        <v>17.160631096227377</v>
      </c>
      <c r="R1202">
        <v>-7.1606310962273767</v>
      </c>
      <c r="S1202" s="70">
        <f t="shared" si="131"/>
        <v>-0.41727084837815681</v>
      </c>
      <c r="T1202">
        <f t="shared" si="132"/>
        <v>10</v>
      </c>
      <c r="U1202" s="134" t="s">
        <v>1414</v>
      </c>
      <c r="Z1202">
        <v>1160</v>
      </c>
      <c r="AA1202">
        <v>29.276298034047603</v>
      </c>
      <c r="AB1202">
        <v>-6.2762980340476027</v>
      </c>
      <c r="AJ1202">
        <v>1162</v>
      </c>
      <c r="AK1202">
        <v>25.236709642502824</v>
      </c>
      <c r="AL1202">
        <v>-13.236709642502824</v>
      </c>
      <c r="AT1202">
        <v>1162</v>
      </c>
      <c r="AU1202">
        <v>16.390949227430283</v>
      </c>
      <c r="AV1202">
        <v>-4.3909492274302835</v>
      </c>
      <c r="BD1202" s="152">
        <v>18.565547396161222</v>
      </c>
      <c r="BE1202" s="152">
        <v>27.841976394119996</v>
      </c>
    </row>
    <row r="1203" spans="1:57" ht="14.25" customHeight="1">
      <c r="A1203" s="134" t="s">
        <v>398</v>
      </c>
      <c r="B1203" s="135">
        <v>17575</v>
      </c>
      <c r="C1203" s="135">
        <v>2105900</v>
      </c>
      <c r="D1203" s="145">
        <f t="shared" si="126"/>
        <v>2521594.6843853821</v>
      </c>
      <c r="E1203" s="141">
        <f t="shared" si="127"/>
        <v>119.82361308677098</v>
      </c>
      <c r="F1203" s="135">
        <v>23</v>
      </c>
      <c r="G1203" s="135">
        <v>0.60199999999999998</v>
      </c>
      <c r="H1203" s="135">
        <v>1518000</v>
      </c>
      <c r="I1203" s="134" t="s">
        <v>1815</v>
      </c>
      <c r="J1203" s="138">
        <f t="shared" si="128"/>
        <v>0.60199999999999998</v>
      </c>
      <c r="K1203" s="140">
        <f t="shared" si="129"/>
        <v>2521594.6843853821</v>
      </c>
      <c r="L1203" s="134" t="s">
        <v>1726</v>
      </c>
      <c r="M1203" s="134" t="s">
        <v>41</v>
      </c>
      <c r="N1203" s="137">
        <f t="shared" si="130"/>
        <v>2521594.6843853821</v>
      </c>
      <c r="P1203">
        <v>1162</v>
      </c>
      <c r="Q1203">
        <v>17.74518517143845</v>
      </c>
      <c r="R1203">
        <v>-5.7451851714384503</v>
      </c>
      <c r="S1203" s="70">
        <f t="shared" si="131"/>
        <v>-0.32376022655912007</v>
      </c>
      <c r="T1203">
        <f t="shared" si="132"/>
        <v>12</v>
      </c>
      <c r="U1203" s="134" t="s">
        <v>2548</v>
      </c>
      <c r="Z1203">
        <v>1161</v>
      </c>
      <c r="AA1203">
        <v>19.428527905615059</v>
      </c>
      <c r="AB1203">
        <v>-9.4285279056150593</v>
      </c>
      <c r="AJ1203">
        <v>1163</v>
      </c>
      <c r="AK1203">
        <v>38.19499166661371</v>
      </c>
      <c r="AL1203">
        <v>-20.19499166661371</v>
      </c>
      <c r="AT1203">
        <v>1163</v>
      </c>
      <c r="AU1203">
        <v>24.459727321014853</v>
      </c>
      <c r="AV1203">
        <v>-6.4597273210148529</v>
      </c>
      <c r="BD1203" s="152">
        <v>29.541373308800207</v>
      </c>
      <c r="BE1203" s="152">
        <v>42.475770654599998</v>
      </c>
    </row>
    <row r="1204" spans="1:57" ht="14.25" customHeight="1">
      <c r="A1204" s="134" t="s">
        <v>398</v>
      </c>
      <c r="B1204" s="135">
        <v>148004</v>
      </c>
      <c r="C1204" s="135">
        <v>14812700</v>
      </c>
      <c r="D1204" s="145">
        <f t="shared" si="126"/>
        <v>2097394.3661971833</v>
      </c>
      <c r="E1204" s="141">
        <f t="shared" si="127"/>
        <v>100.08310586200373</v>
      </c>
      <c r="F1204" s="135">
        <v>156</v>
      </c>
      <c r="G1204" s="135">
        <v>2.84</v>
      </c>
      <c r="H1204" s="135">
        <v>5956600</v>
      </c>
      <c r="I1204" s="134" t="s">
        <v>1815</v>
      </c>
      <c r="J1204" s="138">
        <f t="shared" si="128"/>
        <v>2.84</v>
      </c>
      <c r="K1204" s="140">
        <f t="shared" si="129"/>
        <v>2097394.3661971833</v>
      </c>
      <c r="L1204" s="134" t="s">
        <v>2561</v>
      </c>
      <c r="M1204" s="134" t="s">
        <v>66</v>
      </c>
      <c r="N1204" s="137">
        <f t="shared" si="130"/>
        <v>2097394.3661971833</v>
      </c>
      <c r="P1204">
        <v>1163</v>
      </c>
      <c r="Q1204">
        <v>29.637975378890772</v>
      </c>
      <c r="R1204">
        <v>-11.637975378890772</v>
      </c>
      <c r="S1204" s="70">
        <f t="shared" si="131"/>
        <v>-0.39267106575639288</v>
      </c>
      <c r="T1204">
        <f t="shared" si="132"/>
        <v>18</v>
      </c>
      <c r="U1204" s="134" t="s">
        <v>2549</v>
      </c>
      <c r="Z1204">
        <v>1162</v>
      </c>
      <c r="AA1204">
        <v>19.257620557487499</v>
      </c>
      <c r="AB1204">
        <v>-7.257620557487499</v>
      </c>
      <c r="AJ1204">
        <v>1164</v>
      </c>
      <c r="AK1204">
        <v>156.90995773839964</v>
      </c>
      <c r="AL1204">
        <v>60.09004226160036</v>
      </c>
      <c r="AT1204">
        <v>1164</v>
      </c>
      <c r="AU1204">
        <v>164.50028054472608</v>
      </c>
      <c r="AV1204">
        <v>52.499719455273919</v>
      </c>
      <c r="BD1204" s="152">
        <v>11.297285022834178</v>
      </c>
      <c r="BE1204" s="152">
        <v>23.234363973679997</v>
      </c>
    </row>
    <row r="1205" spans="1:57" ht="14.25" customHeight="1">
      <c r="A1205" s="134" t="s">
        <v>398</v>
      </c>
      <c r="B1205" s="135">
        <v>359892</v>
      </c>
      <c r="C1205" s="135">
        <v>56284864</v>
      </c>
      <c r="D1205" s="145">
        <f t="shared" si="126"/>
        <v>2271743.9293598235</v>
      </c>
      <c r="E1205" s="141">
        <f t="shared" si="127"/>
        <v>156.39376257321641</v>
      </c>
      <c r="F1205" s="135">
        <v>249</v>
      </c>
      <c r="G1205" s="135">
        <v>9.06</v>
      </c>
      <c r="H1205" s="135">
        <v>20582000</v>
      </c>
      <c r="I1205" s="134" t="s">
        <v>1815</v>
      </c>
      <c r="J1205" s="138">
        <f t="shared" si="128"/>
        <v>9.06</v>
      </c>
      <c r="K1205" s="140">
        <f t="shared" si="129"/>
        <v>2271743.9293598235</v>
      </c>
      <c r="L1205" s="134" t="s">
        <v>1389</v>
      </c>
      <c r="M1205" s="134" t="s">
        <v>44</v>
      </c>
      <c r="N1205" s="137">
        <f t="shared" si="130"/>
        <v>2271743.9293598235</v>
      </c>
      <c r="P1205">
        <v>1164</v>
      </c>
      <c r="Q1205">
        <v>174.31287507989987</v>
      </c>
      <c r="R1205">
        <v>42.687124920100132</v>
      </c>
      <c r="S1205" s="70">
        <f t="shared" si="131"/>
        <v>0.24488796309815677</v>
      </c>
      <c r="T1205">
        <f t="shared" si="132"/>
        <v>217</v>
      </c>
      <c r="U1205" s="134" t="s">
        <v>1640</v>
      </c>
      <c r="Z1205">
        <v>1163</v>
      </c>
      <c r="AA1205">
        <v>29.643868851873172</v>
      </c>
      <c r="AB1205">
        <v>-11.643868851873172</v>
      </c>
      <c r="AJ1205">
        <v>1165</v>
      </c>
      <c r="AK1205">
        <v>24.049255180639669</v>
      </c>
      <c r="AL1205">
        <v>-13.049255180639669</v>
      </c>
      <c r="AT1205">
        <v>1165</v>
      </c>
      <c r="AU1205">
        <v>15.315331103628939</v>
      </c>
      <c r="AV1205">
        <v>-4.3153311036289388</v>
      </c>
      <c r="BD1205" s="152">
        <v>9.3562060507290319</v>
      </c>
      <c r="BE1205" s="152">
        <v>23.8180438652</v>
      </c>
    </row>
    <row r="1206" spans="1:57" ht="14.25" customHeight="1">
      <c r="A1206" s="134" t="s">
        <v>398</v>
      </c>
      <c r="B1206" s="135">
        <v>5618</v>
      </c>
      <c r="C1206" s="135">
        <v>2570000</v>
      </c>
      <c r="D1206" s="145">
        <f t="shared" si="126"/>
        <v>15529090.909090908</v>
      </c>
      <c r="E1206" s="141">
        <f t="shared" si="127"/>
        <v>457.45817016731934</v>
      </c>
      <c r="F1206" s="135">
        <v>10</v>
      </c>
      <c r="G1206" s="135">
        <v>0.11</v>
      </c>
      <c r="H1206" s="135">
        <v>1708200</v>
      </c>
      <c r="I1206" s="134" t="s">
        <v>1815</v>
      </c>
      <c r="J1206" s="138">
        <f t="shared" si="128"/>
        <v>0.11</v>
      </c>
      <c r="K1206" s="140">
        <f t="shared" si="129"/>
        <v>15529090.909090908</v>
      </c>
      <c r="L1206" s="134" t="s">
        <v>1238</v>
      </c>
      <c r="M1206" s="134" t="s">
        <v>7</v>
      </c>
      <c r="N1206" s="137">
        <f t="shared" si="130"/>
        <v>15529090.909090908</v>
      </c>
      <c r="P1206">
        <v>1165</v>
      </c>
      <c r="Q1206">
        <v>16.473725224623497</v>
      </c>
      <c r="R1206">
        <v>-5.4737252246234966</v>
      </c>
      <c r="S1206" s="70">
        <f t="shared" si="131"/>
        <v>-0.33227003303671998</v>
      </c>
      <c r="T1206">
        <f t="shared" si="132"/>
        <v>11</v>
      </c>
      <c r="U1206" s="134" t="s">
        <v>2550</v>
      </c>
      <c r="Z1206">
        <v>1164</v>
      </c>
      <c r="AA1206">
        <v>178.79061516402342</v>
      </c>
      <c r="AB1206">
        <v>38.209384835976579</v>
      </c>
      <c r="AJ1206">
        <v>1166</v>
      </c>
      <c r="AK1206">
        <v>31.008034661604544</v>
      </c>
      <c r="AL1206">
        <v>-17.008034661604544</v>
      </c>
      <c r="AT1206">
        <v>1166</v>
      </c>
      <c r="AU1206">
        <v>20.349388139526674</v>
      </c>
      <c r="AV1206">
        <v>-6.349388139526674</v>
      </c>
      <c r="BD1206" s="152">
        <v>25.445593975067233</v>
      </c>
      <c r="BE1206" s="152">
        <v>45.082202904119995</v>
      </c>
    </row>
    <row r="1207" spans="1:57" ht="14.25" customHeight="1">
      <c r="A1207" s="134" t="s">
        <v>398</v>
      </c>
      <c r="B1207" s="135">
        <v>18597</v>
      </c>
      <c r="C1207" s="135">
        <v>2317700</v>
      </c>
      <c r="D1207" s="145">
        <f t="shared" si="126"/>
        <v>3000000</v>
      </c>
      <c r="E1207" s="141">
        <f t="shared" si="127"/>
        <v>124.62762811206109</v>
      </c>
      <c r="F1207" s="135">
        <v>21</v>
      </c>
      <c r="G1207" s="135">
        <v>0.42</v>
      </c>
      <c r="H1207" s="135">
        <v>1260000</v>
      </c>
      <c r="I1207" s="134" t="s">
        <v>1815</v>
      </c>
      <c r="J1207" s="138">
        <f t="shared" si="128"/>
        <v>0.42</v>
      </c>
      <c r="K1207" s="140">
        <f t="shared" si="129"/>
        <v>3000000</v>
      </c>
      <c r="L1207" s="134" t="s">
        <v>2562</v>
      </c>
      <c r="M1207" s="134" t="s">
        <v>13</v>
      </c>
      <c r="N1207" s="137">
        <f t="shared" si="130"/>
        <v>3000000</v>
      </c>
      <c r="P1207">
        <v>1166</v>
      </c>
      <c r="Q1207">
        <v>23.239040895983756</v>
      </c>
      <c r="R1207">
        <v>-9.2390408959837558</v>
      </c>
      <c r="S1207" s="70">
        <f t="shared" si="131"/>
        <v>-0.39756549925347717</v>
      </c>
      <c r="T1207">
        <f t="shared" si="132"/>
        <v>14</v>
      </c>
      <c r="U1207" s="134" t="s">
        <v>1195</v>
      </c>
      <c r="Z1207">
        <v>1165</v>
      </c>
      <c r="AA1207">
        <v>19.510436729554616</v>
      </c>
      <c r="AB1207">
        <v>-8.5104367295546162</v>
      </c>
      <c r="AJ1207">
        <v>1167</v>
      </c>
      <c r="AK1207">
        <v>25.409430291501099</v>
      </c>
      <c r="AL1207">
        <v>-13.409430291501099</v>
      </c>
      <c r="AT1207">
        <v>1167</v>
      </c>
      <c r="AU1207">
        <v>18.035577549547906</v>
      </c>
      <c r="AV1207">
        <v>-6.0355775495479058</v>
      </c>
      <c r="BD1207" s="152">
        <v>6.4620470330611495</v>
      </c>
      <c r="BE1207" s="152">
        <v>17.80244969028</v>
      </c>
    </row>
    <row r="1208" spans="1:57" ht="14.25" customHeight="1">
      <c r="A1208" s="134" t="s">
        <v>398</v>
      </c>
      <c r="B1208" s="135">
        <v>11464</v>
      </c>
      <c r="C1208" s="135">
        <v>844800</v>
      </c>
      <c r="D1208" s="145">
        <f t="shared" si="126"/>
        <v>1966691.3397483346</v>
      </c>
      <c r="E1208" s="141">
        <f t="shared" si="127"/>
        <v>73.691556175854856</v>
      </c>
      <c r="F1208" s="135">
        <v>11</v>
      </c>
      <c r="G1208" s="135">
        <v>0.1351</v>
      </c>
      <c r="H1208" s="135">
        <v>265700</v>
      </c>
      <c r="I1208" s="134" t="s">
        <v>1815</v>
      </c>
      <c r="J1208" s="138">
        <f t="shared" si="128"/>
        <v>0.1351</v>
      </c>
      <c r="K1208" s="140">
        <f t="shared" si="129"/>
        <v>1966691.3397483346</v>
      </c>
      <c r="L1208" s="134" t="s">
        <v>1397</v>
      </c>
      <c r="M1208" s="134" t="s">
        <v>10</v>
      </c>
      <c r="N1208" s="137">
        <f t="shared" si="130"/>
        <v>1966691.3397483346</v>
      </c>
      <c r="P1208">
        <v>1167</v>
      </c>
      <c r="Q1208">
        <v>18.734110567618025</v>
      </c>
      <c r="R1208">
        <v>-6.7341105676180248</v>
      </c>
      <c r="S1208" s="70">
        <f t="shared" si="131"/>
        <v>-0.35945718070320126</v>
      </c>
      <c r="T1208">
        <f t="shared" si="132"/>
        <v>12</v>
      </c>
      <c r="U1208" s="134" t="s">
        <v>2551</v>
      </c>
      <c r="Z1208">
        <v>1166</v>
      </c>
      <c r="AA1208">
        <v>13.756437679172087</v>
      </c>
      <c r="AB1208">
        <v>0.24356232082791252</v>
      </c>
      <c r="AJ1208">
        <v>1168</v>
      </c>
      <c r="AK1208">
        <v>209.26294112153408</v>
      </c>
      <c r="AL1208">
        <v>1.7370588784659162</v>
      </c>
      <c r="AT1208">
        <v>1168</v>
      </c>
      <c r="AU1208">
        <v>217.58655090827722</v>
      </c>
      <c r="AV1208">
        <v>-6.5865509082772178</v>
      </c>
      <c r="BD1208" s="152">
        <v>6.4897767326626514</v>
      </c>
      <c r="BE1208" s="152">
        <v>18.108043983399998</v>
      </c>
    </row>
    <row r="1209" spans="1:57" ht="14.25" customHeight="1">
      <c r="A1209" s="134" t="s">
        <v>398</v>
      </c>
      <c r="B1209" s="135">
        <v>13443</v>
      </c>
      <c r="C1209" s="135">
        <v>1560100</v>
      </c>
      <c r="D1209" s="145">
        <f t="shared" si="126"/>
        <v>2749999.9999999995</v>
      </c>
      <c r="E1209" s="141">
        <f t="shared" si="127"/>
        <v>116.05296436807261</v>
      </c>
      <c r="F1209" s="135">
        <v>14</v>
      </c>
      <c r="G1209" s="135">
        <v>0.28000000000000003</v>
      </c>
      <c r="H1209" s="135">
        <v>770000</v>
      </c>
      <c r="I1209" s="134" t="s">
        <v>1815</v>
      </c>
      <c r="J1209" s="138">
        <f t="shared" si="128"/>
        <v>0.28000000000000003</v>
      </c>
      <c r="K1209" s="140">
        <f t="shared" si="129"/>
        <v>2749999.9999999995</v>
      </c>
      <c r="L1209" s="134" t="s">
        <v>2563</v>
      </c>
      <c r="M1209" s="134" t="s">
        <v>78</v>
      </c>
      <c r="N1209" s="137">
        <f t="shared" si="130"/>
        <v>2749999.9999999995</v>
      </c>
      <c r="P1209">
        <v>1168</v>
      </c>
      <c r="Q1209">
        <v>233.42948632126195</v>
      </c>
      <c r="R1209">
        <v>-22.429486321261948</v>
      </c>
      <c r="S1209" s="70">
        <f t="shared" si="131"/>
        <v>-9.6086774103563435E-2</v>
      </c>
      <c r="T1209">
        <f t="shared" si="132"/>
        <v>211</v>
      </c>
      <c r="U1209" s="134" t="s">
        <v>2552</v>
      </c>
      <c r="Z1209">
        <v>1167</v>
      </c>
      <c r="AA1209">
        <v>20.006359749971256</v>
      </c>
      <c r="AB1209">
        <v>-8.0063597499712564</v>
      </c>
      <c r="AJ1209">
        <v>1169</v>
      </c>
      <c r="AK1209">
        <v>26.900839228807293</v>
      </c>
      <c r="AL1209">
        <v>-7.9008392288072926</v>
      </c>
      <c r="AT1209">
        <v>1169</v>
      </c>
      <c r="AU1209">
        <v>21.191818822748182</v>
      </c>
      <c r="AV1209">
        <v>-2.1918188227481821</v>
      </c>
      <c r="BD1209" s="152">
        <v>23.785920102621777</v>
      </c>
      <c r="BE1209" s="152">
        <v>33.144650227680003</v>
      </c>
    </row>
    <row r="1210" spans="1:57" ht="14.25" customHeight="1">
      <c r="A1210" s="134" t="s">
        <v>398</v>
      </c>
      <c r="B1210" s="135">
        <v>15724</v>
      </c>
      <c r="C1210" s="135">
        <v>1798300</v>
      </c>
      <c r="D1210" s="145">
        <f t="shared" si="126"/>
        <v>6563535.9116022103</v>
      </c>
      <c r="E1210" s="141">
        <f t="shared" si="127"/>
        <v>114.36657339099466</v>
      </c>
      <c r="F1210" s="135">
        <v>18</v>
      </c>
      <c r="G1210" s="135">
        <v>0.18099999999999999</v>
      </c>
      <c r="H1210" s="135">
        <v>1188000</v>
      </c>
      <c r="I1210" s="134" t="s">
        <v>1815</v>
      </c>
      <c r="J1210" s="138">
        <f t="shared" si="128"/>
        <v>0.18099999999999999</v>
      </c>
      <c r="K1210" s="140">
        <f t="shared" si="129"/>
        <v>6563535.9116022103</v>
      </c>
      <c r="L1210" s="134" t="s">
        <v>2564</v>
      </c>
      <c r="M1210" s="134" t="s">
        <v>41</v>
      </c>
      <c r="N1210" s="137">
        <f t="shared" si="130"/>
        <v>6563535.9116022103</v>
      </c>
      <c r="P1210">
        <v>1169</v>
      </c>
      <c r="Q1210">
        <v>21.306338143606556</v>
      </c>
      <c r="R1210">
        <v>-2.3063381436065562</v>
      </c>
      <c r="S1210" s="70">
        <f t="shared" si="131"/>
        <v>-0.10824657564625316</v>
      </c>
      <c r="T1210">
        <f t="shared" si="132"/>
        <v>19</v>
      </c>
      <c r="U1210" s="134" t="s">
        <v>1716</v>
      </c>
      <c r="Z1210">
        <v>1168</v>
      </c>
      <c r="AA1210">
        <v>236.79424202765918</v>
      </c>
      <c r="AB1210">
        <v>-25.79424202765918</v>
      </c>
      <c r="AJ1210">
        <v>1170</v>
      </c>
      <c r="AK1210">
        <v>35.713825676959544</v>
      </c>
      <c r="AL1210">
        <v>-24.713825676959544</v>
      </c>
      <c r="AT1210">
        <v>1170</v>
      </c>
      <c r="AU1210">
        <v>21.345361257214478</v>
      </c>
      <c r="AV1210">
        <v>-10.345361257214478</v>
      </c>
      <c r="BD1210" s="152">
        <v>7.4767486332938917</v>
      </c>
      <c r="BE1210" s="152">
        <v>18.109535346559998</v>
      </c>
    </row>
    <row r="1211" spans="1:57" ht="14.25" customHeight="1">
      <c r="A1211" s="134" t="s">
        <v>398</v>
      </c>
      <c r="B1211" s="135">
        <v>21647</v>
      </c>
      <c r="C1211" s="135">
        <v>4116100</v>
      </c>
      <c r="D1211" s="145">
        <f t="shared" si="126"/>
        <v>17976666.666666668</v>
      </c>
      <c r="E1211" s="141">
        <f t="shared" si="127"/>
        <v>190.14644061532775</v>
      </c>
      <c r="F1211" s="135">
        <v>18</v>
      </c>
      <c r="G1211" s="135">
        <v>0.21</v>
      </c>
      <c r="H1211" s="135">
        <v>3775100</v>
      </c>
      <c r="I1211" s="134" t="s">
        <v>1815</v>
      </c>
      <c r="J1211" s="138">
        <f t="shared" si="128"/>
        <v>0.21</v>
      </c>
      <c r="K1211" s="140">
        <f t="shared" si="129"/>
        <v>17976666.666666668</v>
      </c>
      <c r="L1211" s="134" t="s">
        <v>2565</v>
      </c>
      <c r="M1211" s="134" t="s">
        <v>7</v>
      </c>
      <c r="N1211" s="137">
        <f t="shared" si="130"/>
        <v>17976666.666666668</v>
      </c>
      <c r="P1211">
        <v>1170</v>
      </c>
      <c r="Q1211">
        <v>26.512949700155907</v>
      </c>
      <c r="R1211">
        <v>-15.512949700155907</v>
      </c>
      <c r="S1211" s="70">
        <f t="shared" si="131"/>
        <v>-0.58510840459463043</v>
      </c>
      <c r="T1211">
        <f t="shared" si="132"/>
        <v>11</v>
      </c>
      <c r="U1211" s="134" t="s">
        <v>1233</v>
      </c>
      <c r="Z1211">
        <v>1169</v>
      </c>
      <c r="AA1211">
        <v>21.851048348176111</v>
      </c>
      <c r="AB1211">
        <v>-2.8510483481761106</v>
      </c>
      <c r="AJ1211">
        <v>1171</v>
      </c>
      <c r="AK1211">
        <v>23.190731954736474</v>
      </c>
      <c r="AL1211">
        <v>-14.190731954736474</v>
      </c>
      <c r="AT1211">
        <v>1171</v>
      </c>
      <c r="AU1211">
        <v>16.148729878940667</v>
      </c>
      <c r="AV1211">
        <v>-7.1487298789406672</v>
      </c>
      <c r="BD1211" s="152">
        <v>283.02163844386416</v>
      </c>
      <c r="BE1211" s="152">
        <v>262.81588775212003</v>
      </c>
    </row>
    <row r="1212" spans="1:57" ht="14.25" customHeight="1">
      <c r="A1212" s="134" t="s">
        <v>398</v>
      </c>
      <c r="B1212" s="135">
        <v>8330</v>
      </c>
      <c r="C1212" s="135">
        <v>1111200</v>
      </c>
      <c r="D1212" s="145">
        <f t="shared" si="126"/>
        <v>6600000</v>
      </c>
      <c r="E1212" s="141">
        <f t="shared" si="127"/>
        <v>133.39735894357744</v>
      </c>
      <c r="F1212" s="135">
        <v>15</v>
      </c>
      <c r="G1212" s="135">
        <v>0.1</v>
      </c>
      <c r="H1212" s="135">
        <v>660000</v>
      </c>
      <c r="I1212" s="134" t="s">
        <v>1815</v>
      </c>
      <c r="J1212" s="138">
        <f t="shared" si="128"/>
        <v>0.1</v>
      </c>
      <c r="K1212" s="140">
        <f t="shared" si="129"/>
        <v>6600000</v>
      </c>
      <c r="L1212" s="134" t="s">
        <v>1509</v>
      </c>
      <c r="M1212" s="134" t="s">
        <v>49</v>
      </c>
      <c r="N1212" s="137">
        <f t="shared" si="130"/>
        <v>6600000</v>
      </c>
      <c r="P1212">
        <v>1171</v>
      </c>
      <c r="Q1212">
        <v>16.424843599283562</v>
      </c>
      <c r="R1212">
        <v>-7.4248435992835624</v>
      </c>
      <c r="S1212" s="70">
        <f t="shared" si="131"/>
        <v>-0.45204957687435315</v>
      </c>
      <c r="T1212">
        <f t="shared" si="132"/>
        <v>9</v>
      </c>
      <c r="U1212" s="134" t="s">
        <v>1116</v>
      </c>
      <c r="Z1212">
        <v>1170</v>
      </c>
      <c r="AA1212">
        <v>20.615653993991195</v>
      </c>
      <c r="AB1212">
        <v>-9.6156539939911951</v>
      </c>
      <c r="AJ1212">
        <v>1172</v>
      </c>
      <c r="AK1212">
        <v>206.63487791324658</v>
      </c>
      <c r="AL1212">
        <v>-50.634877913246584</v>
      </c>
      <c r="AT1212">
        <v>1172</v>
      </c>
      <c r="AU1212">
        <v>150.66421870947693</v>
      </c>
      <c r="AV1212">
        <v>5.335781290523073</v>
      </c>
      <c r="BD1212" s="152">
        <v>37.647688825639314</v>
      </c>
      <c r="BE1212" s="152">
        <v>40.952051109319996</v>
      </c>
    </row>
    <row r="1213" spans="1:57" ht="14.25" customHeight="1">
      <c r="A1213" s="134" t="s">
        <v>398</v>
      </c>
      <c r="B1213" s="135">
        <v>16964</v>
      </c>
      <c r="C1213" s="135">
        <v>2235100</v>
      </c>
      <c r="D1213" s="145">
        <f t="shared" si="126"/>
        <v>2048387.0967741935</v>
      </c>
      <c r="E1213" s="141">
        <f t="shared" si="127"/>
        <v>131.75548219759492</v>
      </c>
      <c r="F1213" s="135">
        <v>20</v>
      </c>
      <c r="G1213" s="135">
        <v>0.62</v>
      </c>
      <c r="H1213" s="135">
        <v>1270000</v>
      </c>
      <c r="I1213" s="134" t="s">
        <v>1815</v>
      </c>
      <c r="J1213" s="138">
        <f t="shared" si="128"/>
        <v>0.62</v>
      </c>
      <c r="K1213" s="140">
        <f t="shared" si="129"/>
        <v>2048387.0967741935</v>
      </c>
      <c r="L1213" s="134" t="s">
        <v>2566</v>
      </c>
      <c r="M1213" s="134" t="s">
        <v>31</v>
      </c>
      <c r="N1213" s="137">
        <f t="shared" si="130"/>
        <v>2048387.0967741935</v>
      </c>
      <c r="P1213">
        <v>1172</v>
      </c>
      <c r="Q1213">
        <v>195.74683250688344</v>
      </c>
      <c r="R1213">
        <v>-39.746832506883436</v>
      </c>
      <c r="S1213" s="70">
        <f t="shared" si="131"/>
        <v>-0.20305223843397691</v>
      </c>
      <c r="T1213">
        <f t="shared" si="132"/>
        <v>156</v>
      </c>
      <c r="U1213" s="134" t="s">
        <v>1642</v>
      </c>
      <c r="Z1213">
        <v>1171</v>
      </c>
      <c r="AA1213">
        <v>19.982436120727396</v>
      </c>
      <c r="AB1213">
        <v>-10.982436120727396</v>
      </c>
      <c r="AJ1213">
        <v>1173</v>
      </c>
      <c r="AK1213">
        <v>26.793735493031402</v>
      </c>
      <c r="AL1213">
        <v>-0.79373549303140223</v>
      </c>
      <c r="AT1213">
        <v>1173</v>
      </c>
      <c r="AU1213">
        <v>24.653502799806546</v>
      </c>
      <c r="AV1213">
        <v>1.3464972001934541</v>
      </c>
      <c r="BD1213" s="152">
        <v>9.982691856540745</v>
      </c>
      <c r="BE1213" s="152">
        <v>18.246803840959998</v>
      </c>
    </row>
    <row r="1214" spans="1:57" ht="14.25" customHeight="1">
      <c r="A1214" s="134" t="s">
        <v>398</v>
      </c>
      <c r="B1214" s="135">
        <v>97440</v>
      </c>
      <c r="C1214" s="135">
        <v>5225300</v>
      </c>
      <c r="D1214" s="145">
        <f t="shared" si="126"/>
        <v>550485.43689320388</v>
      </c>
      <c r="E1214" s="141">
        <f t="shared" si="127"/>
        <v>53.625821018062396</v>
      </c>
      <c r="F1214" s="135">
        <v>84</v>
      </c>
      <c r="G1214" s="135">
        <v>4.12</v>
      </c>
      <c r="H1214" s="135">
        <v>2268000</v>
      </c>
      <c r="I1214" s="134" t="s">
        <v>1815</v>
      </c>
      <c r="J1214" s="138">
        <f t="shared" si="128"/>
        <v>4.12</v>
      </c>
      <c r="K1214" s="140">
        <f t="shared" si="129"/>
        <v>550485.43689320388</v>
      </c>
      <c r="L1214" s="134" t="s">
        <v>2567</v>
      </c>
      <c r="M1214" s="134" t="s">
        <v>45</v>
      </c>
      <c r="N1214" s="137">
        <f t="shared" si="130"/>
        <v>550485.43689320388</v>
      </c>
      <c r="P1214">
        <v>1173</v>
      </c>
      <c r="Q1214">
        <v>23.114243827224652</v>
      </c>
      <c r="R1214">
        <v>2.8857561727753485</v>
      </c>
      <c r="S1214" s="70">
        <f t="shared" si="131"/>
        <v>0.12484752667428463</v>
      </c>
      <c r="T1214">
        <f t="shared" si="132"/>
        <v>26</v>
      </c>
      <c r="U1214" s="134" t="s">
        <v>2553</v>
      </c>
      <c r="Z1214">
        <v>1172</v>
      </c>
      <c r="AA1214">
        <v>202.78006247969338</v>
      </c>
      <c r="AB1214">
        <v>-46.780062479693385</v>
      </c>
      <c r="AJ1214">
        <v>1174</v>
      </c>
      <c r="AK1214">
        <v>26.362357205459727</v>
      </c>
      <c r="AL1214">
        <v>-14.362357205459727</v>
      </c>
      <c r="AT1214">
        <v>1174</v>
      </c>
      <c r="AU1214">
        <v>18.198151891923988</v>
      </c>
      <c r="AV1214">
        <v>-6.1981518919239882</v>
      </c>
      <c r="BD1214" s="152">
        <v>15.331442801897145</v>
      </c>
      <c r="BE1214" s="152">
        <v>29.113759529239999</v>
      </c>
    </row>
    <row r="1215" spans="1:57" ht="14.25" customHeight="1">
      <c r="A1215" s="134" t="s">
        <v>398</v>
      </c>
      <c r="B1215" s="135">
        <v>7767</v>
      </c>
      <c r="C1215" s="135">
        <v>1170900</v>
      </c>
      <c r="D1215" s="145">
        <f t="shared" si="126"/>
        <v>9446808.5106382985</v>
      </c>
      <c r="E1215" s="141">
        <f t="shared" si="127"/>
        <v>150.7531865585168</v>
      </c>
      <c r="F1215" s="135">
        <v>12</v>
      </c>
      <c r="G1215" s="135">
        <v>0.11749999999999999</v>
      </c>
      <c r="H1215" s="135">
        <v>1110000</v>
      </c>
      <c r="I1215" s="134" t="s">
        <v>1815</v>
      </c>
      <c r="J1215" s="138">
        <f t="shared" si="128"/>
        <v>0.11749999999999999</v>
      </c>
      <c r="K1215" s="140">
        <f t="shared" si="129"/>
        <v>9446808.5106382985</v>
      </c>
      <c r="L1215" s="134" t="s">
        <v>2568</v>
      </c>
      <c r="M1215" s="134" t="s">
        <v>41</v>
      </c>
      <c r="N1215" s="137">
        <f t="shared" si="130"/>
        <v>9446808.5106382985</v>
      </c>
      <c r="P1215">
        <v>1174</v>
      </c>
      <c r="Q1215">
        <v>19.375950285772202</v>
      </c>
      <c r="R1215">
        <v>-7.3759502857722019</v>
      </c>
      <c r="S1215" s="70">
        <f t="shared" si="131"/>
        <v>-0.38067553730194986</v>
      </c>
      <c r="T1215">
        <f t="shared" si="132"/>
        <v>12</v>
      </c>
      <c r="U1215" s="134" t="s">
        <v>2554</v>
      </c>
      <c r="Z1215">
        <v>1173</v>
      </c>
      <c r="AA1215">
        <v>22.50221331183316</v>
      </c>
      <c r="AB1215">
        <v>3.4977866881668405</v>
      </c>
      <c r="AJ1215">
        <v>1175</v>
      </c>
      <c r="AK1215">
        <v>25.1727860689765</v>
      </c>
      <c r="AL1215">
        <v>-13.1727860689765</v>
      </c>
      <c r="AT1215">
        <v>1175</v>
      </c>
      <c r="AU1215">
        <v>18.68094842382871</v>
      </c>
      <c r="AV1215">
        <v>-6.6809484238287098</v>
      </c>
      <c r="BD1215" s="152">
        <v>12.016203160650898</v>
      </c>
      <c r="BE1215" s="152">
        <v>22.05980726112</v>
      </c>
    </row>
    <row r="1216" spans="1:57" ht="14.25" customHeight="1">
      <c r="A1216" s="134" t="s">
        <v>398</v>
      </c>
      <c r="B1216" s="135">
        <v>8479</v>
      </c>
      <c r="C1216" s="135">
        <v>846500</v>
      </c>
      <c r="D1216" s="145">
        <f t="shared" si="126"/>
        <v>2142857.1428571427</v>
      </c>
      <c r="E1216" s="141">
        <f t="shared" si="127"/>
        <v>99.834886189409133</v>
      </c>
      <c r="F1216" s="135">
        <v>10</v>
      </c>
      <c r="G1216" s="135">
        <v>0.28000000000000003</v>
      </c>
      <c r="H1216" s="135">
        <v>600000</v>
      </c>
      <c r="I1216" s="134" t="s">
        <v>1815</v>
      </c>
      <c r="J1216" s="138">
        <f t="shared" si="128"/>
        <v>0.28000000000000003</v>
      </c>
      <c r="K1216" s="140">
        <f t="shared" si="129"/>
        <v>2142857.1428571427</v>
      </c>
      <c r="L1216" s="134" t="s">
        <v>1347</v>
      </c>
      <c r="M1216" s="134" t="s">
        <v>77</v>
      </c>
      <c r="N1216" s="137">
        <f t="shared" si="130"/>
        <v>2142857.1428571427</v>
      </c>
      <c r="P1216">
        <v>1175</v>
      </c>
      <c r="Q1216">
        <v>18.945192585935178</v>
      </c>
      <c r="R1216">
        <v>-6.9451925859351782</v>
      </c>
      <c r="S1216" s="70">
        <f t="shared" si="131"/>
        <v>-0.3665939290103209</v>
      </c>
      <c r="T1216">
        <f t="shared" si="132"/>
        <v>12</v>
      </c>
      <c r="U1216" s="134" t="s">
        <v>2555</v>
      </c>
      <c r="Z1216">
        <v>1174</v>
      </c>
      <c r="AA1216">
        <v>20.295033549527581</v>
      </c>
      <c r="AB1216">
        <v>-8.2950335495275809</v>
      </c>
      <c r="AJ1216">
        <v>1176</v>
      </c>
      <c r="AK1216">
        <v>24.185992361096641</v>
      </c>
      <c r="AL1216">
        <v>-12.185992361096641</v>
      </c>
      <c r="AT1216">
        <v>1176</v>
      </c>
      <c r="AU1216">
        <v>19.633404167042116</v>
      </c>
      <c r="AV1216">
        <v>-7.6334041670421158</v>
      </c>
      <c r="BD1216" s="152">
        <v>94.87665367358376</v>
      </c>
      <c r="BE1216" s="152">
        <v>75.215802595719992</v>
      </c>
    </row>
    <row r="1217" spans="1:57" ht="14.25" customHeight="1">
      <c r="A1217" s="134" t="s">
        <v>398</v>
      </c>
      <c r="B1217" s="135">
        <v>11852</v>
      </c>
      <c r="C1217" s="135">
        <v>3029300</v>
      </c>
      <c r="D1217" s="145">
        <f t="shared" si="126"/>
        <v>17081818.181818184</v>
      </c>
      <c r="E1217" s="141">
        <f t="shared" si="127"/>
        <v>255.59399257509281</v>
      </c>
      <c r="F1217" s="135">
        <v>11</v>
      </c>
      <c r="G1217" s="135">
        <v>0.11</v>
      </c>
      <c r="H1217" s="135">
        <v>1879000</v>
      </c>
      <c r="I1217" s="134" t="s">
        <v>1815</v>
      </c>
      <c r="J1217" s="138">
        <f t="shared" si="128"/>
        <v>0.11</v>
      </c>
      <c r="K1217" s="140">
        <f t="shared" si="129"/>
        <v>17081818.181818184</v>
      </c>
      <c r="L1217" s="134" t="s">
        <v>2569</v>
      </c>
      <c r="M1217" s="134" t="s">
        <v>7</v>
      </c>
      <c r="N1217" s="137">
        <f t="shared" si="130"/>
        <v>17081818.181818184</v>
      </c>
      <c r="P1217">
        <v>1176</v>
      </c>
      <c r="Q1217">
        <v>18.886058033276466</v>
      </c>
      <c r="R1217">
        <v>-6.8860580332764663</v>
      </c>
      <c r="S1217" s="70">
        <f t="shared" si="131"/>
        <v>-0.36461065729775438</v>
      </c>
      <c r="T1217">
        <f t="shared" si="132"/>
        <v>12</v>
      </c>
      <c r="U1217" s="134" t="s">
        <v>2556</v>
      </c>
      <c r="Z1217">
        <v>1175</v>
      </c>
      <c r="AA1217">
        <v>21.913308526954875</v>
      </c>
      <c r="AB1217">
        <v>-9.9133085269548751</v>
      </c>
      <c r="AJ1217">
        <v>1177</v>
      </c>
      <c r="AK1217">
        <v>54.884124376072165</v>
      </c>
      <c r="AL1217">
        <v>34.115875623927835</v>
      </c>
      <c r="AT1217">
        <v>1177</v>
      </c>
      <c r="AU1217">
        <v>102.43136722362787</v>
      </c>
      <c r="AV1217">
        <v>-13.431367223627873</v>
      </c>
      <c r="BD1217" s="152">
        <v>10.284637474423768</v>
      </c>
      <c r="BE1217" s="152">
        <v>22.677618552279998</v>
      </c>
    </row>
    <row r="1218" spans="1:57" ht="14.25" customHeight="1">
      <c r="A1218" s="134" t="s">
        <v>398</v>
      </c>
      <c r="B1218" s="135">
        <v>12509</v>
      </c>
      <c r="C1218" s="135">
        <v>1813200</v>
      </c>
      <c r="D1218" s="145">
        <f t="shared" si="126"/>
        <v>2215116.2790697673</v>
      </c>
      <c r="E1218" s="141">
        <f t="shared" si="127"/>
        <v>144.9516348229275</v>
      </c>
      <c r="F1218" s="135">
        <v>15</v>
      </c>
      <c r="G1218" s="135">
        <v>0.43</v>
      </c>
      <c r="H1218" s="135">
        <v>952500</v>
      </c>
      <c r="I1218" s="134" t="s">
        <v>1815</v>
      </c>
      <c r="J1218" s="138">
        <f t="shared" si="128"/>
        <v>0.43</v>
      </c>
      <c r="K1218" s="140">
        <f t="shared" si="129"/>
        <v>2215116.2790697673</v>
      </c>
      <c r="L1218" s="134" t="s">
        <v>2570</v>
      </c>
      <c r="M1218" s="134" t="s">
        <v>31</v>
      </c>
      <c r="N1218" s="137">
        <f t="shared" si="130"/>
        <v>2215116.2790697673</v>
      </c>
      <c r="P1218">
        <v>1177</v>
      </c>
      <c r="Q1218">
        <v>81.464783571336824</v>
      </c>
      <c r="R1218">
        <v>7.5352164286631762</v>
      </c>
      <c r="S1218" s="70">
        <f t="shared" si="131"/>
        <v>9.2496611398528564E-2</v>
      </c>
      <c r="T1218">
        <f t="shared" si="132"/>
        <v>89</v>
      </c>
      <c r="U1218" s="134" t="s">
        <v>2557</v>
      </c>
      <c r="Z1218">
        <v>1176</v>
      </c>
      <c r="AA1218">
        <v>23.08274511772504</v>
      </c>
      <c r="AB1218">
        <v>-11.08274511772504</v>
      </c>
      <c r="AJ1218">
        <v>1178</v>
      </c>
      <c r="AK1218">
        <v>25.943678965608512</v>
      </c>
      <c r="AL1218">
        <v>13.056321034391488</v>
      </c>
      <c r="AT1218">
        <v>1178</v>
      </c>
      <c r="AU1218">
        <v>42.269828636568221</v>
      </c>
      <c r="AV1218">
        <v>-3.2698286365682208</v>
      </c>
      <c r="BD1218" s="152">
        <v>24.093000850060633</v>
      </c>
      <c r="BE1218" s="152">
        <v>32.872913370559999</v>
      </c>
    </row>
    <row r="1219" spans="1:57" ht="14.25" customHeight="1">
      <c r="A1219" s="134" t="s">
        <v>398</v>
      </c>
      <c r="B1219" s="135">
        <v>9192</v>
      </c>
      <c r="C1219" s="135">
        <v>834800</v>
      </c>
      <c r="D1219" s="145">
        <f t="shared" si="126"/>
        <v>6226315.7894736845</v>
      </c>
      <c r="E1219" s="141">
        <f t="shared" si="127"/>
        <v>90.818102697998256</v>
      </c>
      <c r="F1219" s="135">
        <v>14</v>
      </c>
      <c r="G1219" s="135">
        <v>0.19</v>
      </c>
      <c r="H1219" s="135">
        <v>1183000</v>
      </c>
      <c r="I1219" s="134" t="s">
        <v>1815</v>
      </c>
      <c r="J1219" s="138">
        <f t="shared" si="128"/>
        <v>0.19</v>
      </c>
      <c r="K1219" s="140">
        <f t="shared" si="129"/>
        <v>6226315.7894736845</v>
      </c>
      <c r="L1219" s="134" t="s">
        <v>2571</v>
      </c>
      <c r="M1219" s="134" t="s">
        <v>28</v>
      </c>
      <c r="N1219" s="137">
        <f t="shared" si="130"/>
        <v>6226315.7894736845</v>
      </c>
      <c r="P1219">
        <v>1178</v>
      </c>
      <c r="Q1219">
        <v>32.137253489650234</v>
      </c>
      <c r="R1219">
        <v>6.8627465103497656</v>
      </c>
      <c r="S1219" s="70">
        <f t="shared" si="131"/>
        <v>0.21354489774802646</v>
      </c>
      <c r="T1219">
        <f t="shared" si="132"/>
        <v>39</v>
      </c>
      <c r="U1219" s="134" t="s">
        <v>1399</v>
      </c>
      <c r="Z1219">
        <v>1177</v>
      </c>
      <c r="AA1219">
        <v>82.844325606057112</v>
      </c>
      <c r="AB1219">
        <v>6.1556743939428884</v>
      </c>
      <c r="AJ1219">
        <v>1179</v>
      </c>
      <c r="AK1219">
        <v>26.840302334673094</v>
      </c>
      <c r="AL1219">
        <v>-16.840302334673094</v>
      </c>
      <c r="AT1219">
        <v>1179</v>
      </c>
      <c r="AU1219">
        <v>16.680791363080566</v>
      </c>
      <c r="AV1219">
        <v>-6.6807913630805658</v>
      </c>
      <c r="BD1219" s="152">
        <v>0.22697272636785029</v>
      </c>
      <c r="BE1219" s="152">
        <v>11.45483191412</v>
      </c>
    </row>
    <row r="1220" spans="1:57" ht="14.25" customHeight="1">
      <c r="A1220" s="134" t="s">
        <v>398</v>
      </c>
      <c r="B1220" s="135">
        <v>6669</v>
      </c>
      <c r="C1220" s="135">
        <v>842900</v>
      </c>
      <c r="D1220" s="145">
        <f t="shared" si="126"/>
        <v>978260.86956521741</v>
      </c>
      <c r="E1220" s="141">
        <f t="shared" si="127"/>
        <v>126.39076323286849</v>
      </c>
      <c r="F1220" s="135">
        <v>10</v>
      </c>
      <c r="G1220" s="135">
        <v>0.23</v>
      </c>
      <c r="H1220" s="135">
        <v>225000</v>
      </c>
      <c r="I1220" s="134" t="s">
        <v>1815</v>
      </c>
      <c r="J1220" s="138">
        <f t="shared" si="128"/>
        <v>0.23</v>
      </c>
      <c r="K1220" s="140">
        <f t="shared" si="129"/>
        <v>978260.86956521741</v>
      </c>
      <c r="L1220" s="134" t="s">
        <v>2572</v>
      </c>
      <c r="M1220" s="134" t="s">
        <v>16</v>
      </c>
      <c r="N1220" s="137">
        <f t="shared" si="130"/>
        <v>978260.86956521741</v>
      </c>
      <c r="P1220">
        <v>1179</v>
      </c>
      <c r="Q1220">
        <v>18.834062838143435</v>
      </c>
      <c r="R1220">
        <v>-8.834062838143435</v>
      </c>
      <c r="S1220" s="70">
        <f t="shared" si="131"/>
        <v>-0.46904711500974539</v>
      </c>
      <c r="T1220">
        <f t="shared" si="132"/>
        <v>10</v>
      </c>
      <c r="U1220" s="134" t="s">
        <v>1303</v>
      </c>
      <c r="Z1220">
        <v>1178</v>
      </c>
      <c r="AA1220">
        <v>30.684319521968295</v>
      </c>
      <c r="AB1220">
        <v>8.3156804780317053</v>
      </c>
      <c r="AJ1220">
        <v>1180</v>
      </c>
      <c r="AK1220">
        <v>22.592136372178722</v>
      </c>
      <c r="AL1220">
        <v>-6.5921363721787216</v>
      </c>
      <c r="AT1220">
        <v>1180</v>
      </c>
      <c r="AU1220">
        <v>16.991981644699429</v>
      </c>
      <c r="AV1220">
        <v>-0.99198164469942895</v>
      </c>
      <c r="BD1220" s="152">
        <v>3.9098876438117922</v>
      </c>
      <c r="BE1220" s="152">
        <v>14.549808194200001</v>
      </c>
    </row>
    <row r="1221" spans="1:57" ht="14.25" customHeight="1">
      <c r="A1221" s="134" t="s">
        <v>398</v>
      </c>
      <c r="B1221" s="135">
        <v>276312</v>
      </c>
      <c r="C1221" s="135">
        <v>100975100</v>
      </c>
      <c r="D1221" s="145">
        <f t="shared" si="126"/>
        <v>13801006.097560976</v>
      </c>
      <c r="E1221" s="141">
        <f t="shared" si="127"/>
        <v>365.43870696893367</v>
      </c>
      <c r="F1221" s="135">
        <v>265</v>
      </c>
      <c r="G1221" s="135">
        <v>3.28</v>
      </c>
      <c r="H1221" s="135">
        <v>45267300</v>
      </c>
      <c r="I1221" s="134" t="s">
        <v>1815</v>
      </c>
      <c r="J1221" s="138">
        <f t="shared" si="128"/>
        <v>3.28</v>
      </c>
      <c r="K1221" s="140">
        <f t="shared" si="129"/>
        <v>13801006.097560976</v>
      </c>
      <c r="L1221" s="134" t="s">
        <v>2573</v>
      </c>
      <c r="M1221" s="134" t="s">
        <v>7</v>
      </c>
      <c r="N1221" s="137">
        <f t="shared" si="130"/>
        <v>13801006.097560976</v>
      </c>
      <c r="P1221">
        <v>1180</v>
      </c>
      <c r="Q1221">
        <v>16.532400785943295</v>
      </c>
      <c r="R1221">
        <v>-0.53240078594329532</v>
      </c>
      <c r="S1221" s="70">
        <f t="shared" si="131"/>
        <v>-3.2203476847474571E-2</v>
      </c>
      <c r="T1221">
        <f t="shared" si="132"/>
        <v>16</v>
      </c>
      <c r="U1221" s="134" t="s">
        <v>1728</v>
      </c>
      <c r="Z1221">
        <v>1179</v>
      </c>
      <c r="AA1221">
        <v>20.97999414817696</v>
      </c>
      <c r="AB1221">
        <v>-10.97999414817696</v>
      </c>
      <c r="AJ1221">
        <v>1181</v>
      </c>
      <c r="AK1221">
        <v>22.218331634273138</v>
      </c>
      <c r="AL1221">
        <v>-10.218331634273138</v>
      </c>
      <c r="AT1221">
        <v>1181</v>
      </c>
      <c r="AU1221">
        <v>15.018099225143377</v>
      </c>
      <c r="AV1221">
        <v>-3.0180992251433771</v>
      </c>
      <c r="BD1221" s="152">
        <v>6.5770739351118248</v>
      </c>
      <c r="BE1221" s="152">
        <v>20.993320887199999</v>
      </c>
    </row>
    <row r="1222" spans="1:57" ht="14.25" customHeight="1">
      <c r="A1222" s="134" t="s">
        <v>398</v>
      </c>
      <c r="B1222" s="135">
        <v>188172</v>
      </c>
      <c r="C1222" s="135">
        <v>16481700</v>
      </c>
      <c r="D1222" s="145">
        <f t="shared" si="126"/>
        <v>10526582.278481012</v>
      </c>
      <c r="E1222" s="141">
        <f t="shared" si="127"/>
        <v>87.588482877367511</v>
      </c>
      <c r="F1222" s="135">
        <v>140</v>
      </c>
      <c r="G1222" s="135">
        <v>0.79</v>
      </c>
      <c r="H1222" s="135">
        <v>8316000</v>
      </c>
      <c r="I1222" s="134" t="s">
        <v>1815</v>
      </c>
      <c r="J1222" s="138">
        <f t="shared" si="128"/>
        <v>0.79</v>
      </c>
      <c r="K1222" s="140">
        <f t="shared" si="129"/>
        <v>10526582.278481012</v>
      </c>
      <c r="L1222" s="134" t="s">
        <v>2574</v>
      </c>
      <c r="M1222" s="134" t="s">
        <v>44</v>
      </c>
      <c r="N1222" s="137">
        <f t="shared" si="130"/>
        <v>10526582.278481012</v>
      </c>
      <c r="P1222">
        <v>1181</v>
      </c>
      <c r="Q1222">
        <v>15.248690510846714</v>
      </c>
      <c r="R1222">
        <v>-3.2486905108467141</v>
      </c>
      <c r="S1222" s="70">
        <f t="shared" si="131"/>
        <v>-0.21304717992248923</v>
      </c>
      <c r="T1222">
        <f t="shared" si="132"/>
        <v>12</v>
      </c>
      <c r="U1222" s="134" t="s">
        <v>2558</v>
      </c>
      <c r="Z1222">
        <v>1180</v>
      </c>
      <c r="AA1222">
        <v>20.639356316477574</v>
      </c>
      <c r="AB1222">
        <v>-4.6393563164775742</v>
      </c>
      <c r="AJ1222">
        <v>1182</v>
      </c>
      <c r="AK1222">
        <v>22.655636610781031</v>
      </c>
      <c r="AL1222">
        <v>-11.655636610781031</v>
      </c>
      <c r="AT1222">
        <v>1182</v>
      </c>
      <c r="AU1222">
        <v>17.955932543434372</v>
      </c>
      <c r="AV1222">
        <v>-6.955932543434372</v>
      </c>
      <c r="BD1222" s="152">
        <v>35.697366620333668</v>
      </c>
      <c r="BE1222" s="152">
        <v>28.307142536119997</v>
      </c>
    </row>
    <row r="1223" spans="1:57" ht="14.25" customHeight="1">
      <c r="A1223" s="134" t="s">
        <v>398</v>
      </c>
      <c r="B1223" s="135">
        <v>19192</v>
      </c>
      <c r="C1223" s="135">
        <v>2576400</v>
      </c>
      <c r="D1223" s="145">
        <f t="shared" si="126"/>
        <v>3451408.4507042253</v>
      </c>
      <c r="E1223" s="141">
        <f t="shared" si="127"/>
        <v>134.24343476448522</v>
      </c>
      <c r="F1223" s="135">
        <v>29</v>
      </c>
      <c r="G1223" s="135">
        <v>0.71</v>
      </c>
      <c r="H1223" s="135">
        <v>2450500</v>
      </c>
      <c r="I1223" s="134" t="s">
        <v>1815</v>
      </c>
      <c r="J1223" s="138">
        <f t="shared" si="128"/>
        <v>0.71</v>
      </c>
      <c r="K1223" s="140">
        <f t="shared" si="129"/>
        <v>3451408.4507042253</v>
      </c>
      <c r="L1223" s="134" t="s">
        <v>2575</v>
      </c>
      <c r="M1223" s="134" t="s">
        <v>28</v>
      </c>
      <c r="N1223" s="137">
        <f t="shared" si="130"/>
        <v>3451408.4507042253</v>
      </c>
      <c r="P1223">
        <v>1182</v>
      </c>
      <c r="Q1223">
        <v>17.090092359935401</v>
      </c>
      <c r="R1223">
        <v>-6.0900923599354009</v>
      </c>
      <c r="S1223" s="70">
        <f t="shared" si="131"/>
        <v>-0.35635222043694215</v>
      </c>
      <c r="T1223">
        <f t="shared" si="132"/>
        <v>11</v>
      </c>
      <c r="U1223" s="134" t="s">
        <v>1253</v>
      </c>
      <c r="Z1223">
        <v>1181</v>
      </c>
      <c r="AA1223">
        <v>16.731553434943436</v>
      </c>
      <c r="AB1223">
        <v>-4.7315534349434358</v>
      </c>
      <c r="AJ1223">
        <v>1183</v>
      </c>
      <c r="AK1223">
        <v>35.003469674461734</v>
      </c>
      <c r="AL1223">
        <v>3.9965303255382665</v>
      </c>
      <c r="AT1223">
        <v>1183</v>
      </c>
      <c r="AU1223">
        <v>39.749105247201719</v>
      </c>
      <c r="AV1223">
        <v>-0.74910524720171878</v>
      </c>
      <c r="BD1223" s="152">
        <v>8.1710181492426113</v>
      </c>
      <c r="BE1223" s="152">
        <v>18.431798142999998</v>
      </c>
    </row>
    <row r="1224" spans="1:57" ht="14.25" customHeight="1">
      <c r="A1224" s="134" t="s">
        <v>398</v>
      </c>
      <c r="B1224" s="135">
        <v>8273</v>
      </c>
      <c r="C1224" s="135">
        <v>372300</v>
      </c>
      <c r="D1224" s="145">
        <f t="shared" si="126"/>
        <v>1569230.7692307692</v>
      </c>
      <c r="E1224" s="141">
        <f t="shared" si="127"/>
        <v>45.001813127039767</v>
      </c>
      <c r="F1224" s="135">
        <v>14</v>
      </c>
      <c r="G1224" s="135">
        <v>0.13</v>
      </c>
      <c r="H1224" s="135">
        <v>204000</v>
      </c>
      <c r="I1224" s="134" t="s">
        <v>1815</v>
      </c>
      <c r="J1224" s="138">
        <f t="shared" si="128"/>
        <v>0.13</v>
      </c>
      <c r="K1224" s="140">
        <f t="shared" si="129"/>
        <v>1569230.7692307692</v>
      </c>
      <c r="L1224" s="134" t="s">
        <v>1486</v>
      </c>
      <c r="M1224" s="134" t="s">
        <v>11</v>
      </c>
      <c r="N1224" s="137">
        <f t="shared" si="130"/>
        <v>1569230.7692307692</v>
      </c>
      <c r="P1224">
        <v>1183</v>
      </c>
      <c r="Q1224">
        <v>36.042580229343685</v>
      </c>
      <c r="R1224">
        <v>2.9574197706563154</v>
      </c>
      <c r="S1224" s="70">
        <f t="shared" si="131"/>
        <v>8.2053497608602491E-2</v>
      </c>
      <c r="T1224">
        <f t="shared" si="132"/>
        <v>39</v>
      </c>
      <c r="U1224" s="134" t="s">
        <v>2559</v>
      </c>
      <c r="Z1224">
        <v>1182</v>
      </c>
      <c r="AA1224">
        <v>20.491389542172357</v>
      </c>
      <c r="AB1224">
        <v>-9.4913895421723566</v>
      </c>
      <c r="AJ1224">
        <v>1184</v>
      </c>
      <c r="AK1224">
        <v>43.114143483672464</v>
      </c>
      <c r="AL1224">
        <v>33.885856516327536</v>
      </c>
      <c r="AT1224">
        <v>1184</v>
      </c>
      <c r="AU1224">
        <v>42.601545981618408</v>
      </c>
      <c r="AV1224">
        <v>34.398454018381592</v>
      </c>
      <c r="BD1224" s="152">
        <v>19.324519544513443</v>
      </c>
      <c r="BE1224" s="152">
        <v>29.48257588968</v>
      </c>
    </row>
    <row r="1225" spans="1:57" ht="14.25" customHeight="1">
      <c r="A1225" s="134" t="s">
        <v>398</v>
      </c>
      <c r="B1225" s="135">
        <v>10519</v>
      </c>
      <c r="C1225" s="135">
        <v>1762200</v>
      </c>
      <c r="D1225" s="145">
        <f t="shared" si="126"/>
        <v>2273684.210526316</v>
      </c>
      <c r="E1225" s="141">
        <f t="shared" si="127"/>
        <v>167.5254301739709</v>
      </c>
      <c r="F1225" s="135">
        <v>4</v>
      </c>
      <c r="G1225" s="135">
        <v>0.19</v>
      </c>
      <c r="H1225" s="135">
        <v>432000</v>
      </c>
      <c r="I1225" s="134" t="s">
        <v>1815</v>
      </c>
      <c r="J1225" s="138">
        <f t="shared" si="128"/>
        <v>0.19</v>
      </c>
      <c r="K1225" s="140">
        <f t="shared" si="129"/>
        <v>2273684.210526316</v>
      </c>
      <c r="L1225" s="134" t="s">
        <v>1363</v>
      </c>
      <c r="M1225" s="134" t="s">
        <v>78</v>
      </c>
      <c r="N1225" s="137">
        <f t="shared" si="130"/>
        <v>2273684.210526316</v>
      </c>
      <c r="P1225">
        <v>1184</v>
      </c>
      <c r="Q1225">
        <v>42.29896256992285</v>
      </c>
      <c r="R1225">
        <v>34.70103743007715</v>
      </c>
      <c r="S1225" s="70">
        <f t="shared" si="131"/>
        <v>0.82037561495070122</v>
      </c>
      <c r="T1225">
        <f t="shared" si="132"/>
        <v>77</v>
      </c>
      <c r="U1225" s="134" t="s">
        <v>2560</v>
      </c>
      <c r="Z1225">
        <v>1183</v>
      </c>
      <c r="AA1225">
        <v>38.800007597824937</v>
      </c>
      <c r="AB1225">
        <v>0.19999240217506298</v>
      </c>
      <c r="AJ1225">
        <v>1185</v>
      </c>
      <c r="AK1225">
        <v>26.022419261475374</v>
      </c>
      <c r="AL1225">
        <v>-14.022419261475374</v>
      </c>
      <c r="AT1225">
        <v>1185</v>
      </c>
      <c r="AU1225">
        <v>23.07538216320641</v>
      </c>
      <c r="AV1225">
        <v>-11.07538216320641</v>
      </c>
      <c r="BD1225" s="152">
        <v>37.367310751890791</v>
      </c>
      <c r="BE1225" s="152">
        <v>44.806722745679998</v>
      </c>
    </row>
    <row r="1226" spans="1:57" ht="14.25" customHeight="1">
      <c r="A1226" s="134" t="s">
        <v>398</v>
      </c>
      <c r="B1226" s="135">
        <v>9918</v>
      </c>
      <c r="C1226" s="135">
        <v>1097000</v>
      </c>
      <c r="D1226" s="145">
        <f t="shared" si="126"/>
        <v>2740540.5405405406</v>
      </c>
      <c r="E1226" s="141">
        <f t="shared" si="127"/>
        <v>110.60697721314781</v>
      </c>
      <c r="F1226" s="135">
        <v>12</v>
      </c>
      <c r="G1226" s="135">
        <v>0.37</v>
      </c>
      <c r="H1226" s="135">
        <v>1014000</v>
      </c>
      <c r="I1226" s="134" t="s">
        <v>1815</v>
      </c>
      <c r="J1226" s="138">
        <f t="shared" si="128"/>
        <v>0.37</v>
      </c>
      <c r="K1226" s="140">
        <f t="shared" si="129"/>
        <v>2740540.5405405406</v>
      </c>
      <c r="L1226" s="134" t="s">
        <v>2576</v>
      </c>
      <c r="M1226" s="134" t="s">
        <v>28</v>
      </c>
      <c r="N1226" s="137">
        <f t="shared" si="130"/>
        <v>2740540.5405405406</v>
      </c>
      <c r="P1226">
        <v>1185</v>
      </c>
      <c r="Q1226">
        <v>21.813239970559028</v>
      </c>
      <c r="R1226">
        <v>-9.8132399705590281</v>
      </c>
      <c r="S1226" s="70">
        <f t="shared" si="131"/>
        <v>-0.44987539603487592</v>
      </c>
      <c r="T1226">
        <f t="shared" si="132"/>
        <v>12</v>
      </c>
      <c r="U1226" s="134" t="s">
        <v>1350</v>
      </c>
      <c r="Z1226">
        <v>1184</v>
      </c>
      <c r="AA1226">
        <v>37.132248037616911</v>
      </c>
      <c r="AB1226">
        <v>39.867751962383089</v>
      </c>
      <c r="AJ1226">
        <v>1186</v>
      </c>
      <c r="AK1226">
        <v>28.846486539581996</v>
      </c>
      <c r="AL1226">
        <v>-5.8464865395819956</v>
      </c>
      <c r="AT1226">
        <v>1186</v>
      </c>
      <c r="AU1226">
        <v>24.219150137599744</v>
      </c>
      <c r="AV1226">
        <v>-1.219150137599744</v>
      </c>
      <c r="BD1226" s="152">
        <v>13.371877363390999</v>
      </c>
      <c r="BE1226" s="152">
        <v>173.83885742256001</v>
      </c>
    </row>
    <row r="1227" spans="1:57" ht="14.25" customHeight="1">
      <c r="A1227" s="134" t="s">
        <v>398</v>
      </c>
      <c r="B1227" s="135">
        <v>12881</v>
      </c>
      <c r="C1227" s="135">
        <v>1361300</v>
      </c>
      <c r="D1227" s="145">
        <f t="shared" si="126"/>
        <v>8098159.5092024542</v>
      </c>
      <c r="E1227" s="141">
        <f t="shared" si="127"/>
        <v>105.6827886033693</v>
      </c>
      <c r="F1227" s="135">
        <v>22</v>
      </c>
      <c r="G1227" s="135">
        <v>0.17929999999999999</v>
      </c>
      <c r="H1227" s="135">
        <v>1452000</v>
      </c>
      <c r="I1227" s="134" t="s">
        <v>1815</v>
      </c>
      <c r="J1227" s="138">
        <f t="shared" si="128"/>
        <v>0.17929999999999999</v>
      </c>
      <c r="K1227" s="140">
        <f t="shared" si="129"/>
        <v>8098159.5092024542</v>
      </c>
      <c r="L1227" s="134" t="s">
        <v>2577</v>
      </c>
      <c r="M1227" s="134" t="s">
        <v>41</v>
      </c>
      <c r="N1227" s="137">
        <f t="shared" si="130"/>
        <v>8098159.5092024542</v>
      </c>
      <c r="P1227">
        <v>1186</v>
      </c>
      <c r="Q1227">
        <v>24.073005538073968</v>
      </c>
      <c r="R1227">
        <v>-1.0730055380739678</v>
      </c>
      <c r="S1227" s="70">
        <f t="shared" si="131"/>
        <v>-4.4572977660678789E-2</v>
      </c>
      <c r="T1227">
        <f t="shared" si="132"/>
        <v>23</v>
      </c>
      <c r="U1227" s="134" t="s">
        <v>1726</v>
      </c>
      <c r="Z1227">
        <v>1185</v>
      </c>
      <c r="AA1227">
        <v>23.312446073437314</v>
      </c>
      <c r="AB1227">
        <v>-11.312446073437314</v>
      </c>
      <c r="AJ1227">
        <v>1187</v>
      </c>
      <c r="AK1227">
        <v>82.638808664368739</v>
      </c>
      <c r="AL1227">
        <v>73.361191335631261</v>
      </c>
      <c r="AT1227">
        <v>1187</v>
      </c>
      <c r="AU1227">
        <v>131.31212438896253</v>
      </c>
      <c r="AV1227">
        <v>24.68787561103747</v>
      </c>
      <c r="BD1227" s="152">
        <v>5.0858323120977129</v>
      </c>
      <c r="BE1227" s="152">
        <v>16.390440287800001</v>
      </c>
    </row>
    <row r="1228" spans="1:57" ht="14.25" customHeight="1">
      <c r="A1228" s="134" t="s">
        <v>398</v>
      </c>
      <c r="B1228" s="135">
        <v>64040</v>
      </c>
      <c r="C1228" s="135">
        <v>5363000</v>
      </c>
      <c r="D1228" s="145">
        <f t="shared" si="126"/>
        <v>900000.00000000012</v>
      </c>
      <c r="E1228" s="141">
        <f t="shared" si="127"/>
        <v>83.744534665833854</v>
      </c>
      <c r="F1228" s="135">
        <v>51</v>
      </c>
      <c r="G1228" s="135">
        <v>2.5499999999999998</v>
      </c>
      <c r="H1228" s="135">
        <v>2295000</v>
      </c>
      <c r="I1228" s="134" t="s">
        <v>1815</v>
      </c>
      <c r="J1228" s="138">
        <f t="shared" si="128"/>
        <v>2.5499999999999998</v>
      </c>
      <c r="K1228" s="140">
        <f t="shared" si="129"/>
        <v>900000.00000000012</v>
      </c>
      <c r="L1228" s="134" t="s">
        <v>1252</v>
      </c>
      <c r="M1228" s="134" t="s">
        <v>102</v>
      </c>
      <c r="N1228" s="137">
        <f t="shared" si="130"/>
        <v>900000.00000000012</v>
      </c>
      <c r="P1228">
        <v>1187</v>
      </c>
      <c r="Q1228">
        <v>113.20351200912732</v>
      </c>
      <c r="R1228">
        <v>42.796487990872677</v>
      </c>
      <c r="S1228" s="70">
        <f t="shared" si="131"/>
        <v>0.37804911907169542</v>
      </c>
      <c r="T1228">
        <f t="shared" si="132"/>
        <v>156</v>
      </c>
      <c r="U1228" s="134" t="s">
        <v>2561</v>
      </c>
      <c r="Z1228">
        <v>1186</v>
      </c>
      <c r="AA1228">
        <v>25.526480086687325</v>
      </c>
      <c r="AB1228">
        <v>-2.5264800866873252</v>
      </c>
      <c r="AJ1228">
        <v>1188</v>
      </c>
      <c r="AK1228">
        <v>258.20496262130393</v>
      </c>
      <c r="AL1228">
        <v>-9.2049626213039346</v>
      </c>
      <c r="AT1228">
        <v>1188</v>
      </c>
      <c r="AU1228">
        <v>305.28966104241198</v>
      </c>
      <c r="AV1228">
        <v>-56.289661042411979</v>
      </c>
      <c r="BD1228" s="152">
        <v>14.518038280253085</v>
      </c>
      <c r="BE1228" s="152">
        <v>20.840674312159997</v>
      </c>
    </row>
    <row r="1229" spans="1:57" ht="14.25" customHeight="1">
      <c r="A1229" s="134" t="s">
        <v>398</v>
      </c>
      <c r="B1229" s="135">
        <v>17522</v>
      </c>
      <c r="C1229" s="135">
        <v>2820400</v>
      </c>
      <c r="D1229" s="145">
        <f t="shared" si="126"/>
        <v>2910416.666666667</v>
      </c>
      <c r="E1229" s="141">
        <f t="shared" si="127"/>
        <v>160.96336034699235</v>
      </c>
      <c r="F1229" s="135">
        <v>22</v>
      </c>
      <c r="G1229" s="135">
        <v>0.48</v>
      </c>
      <c r="H1229" s="135">
        <v>1397000</v>
      </c>
      <c r="I1229" s="134" t="s">
        <v>1815</v>
      </c>
      <c r="J1229" s="138">
        <f t="shared" si="128"/>
        <v>0.48</v>
      </c>
      <c r="K1229" s="140">
        <f t="shared" si="129"/>
        <v>2910416.666666667</v>
      </c>
      <c r="L1229" s="134" t="s">
        <v>2578</v>
      </c>
      <c r="M1229" s="134" t="s">
        <v>31</v>
      </c>
      <c r="N1229" s="137">
        <f t="shared" si="130"/>
        <v>2910416.666666667</v>
      </c>
      <c r="P1229">
        <v>1188</v>
      </c>
      <c r="Q1229">
        <v>309.26477803564228</v>
      </c>
      <c r="R1229">
        <v>-60.26477803564228</v>
      </c>
      <c r="S1229" s="70">
        <f t="shared" si="131"/>
        <v>-0.19486466715811027</v>
      </c>
      <c r="T1229">
        <f t="shared" si="132"/>
        <v>249</v>
      </c>
      <c r="U1229" s="134" t="s">
        <v>1389</v>
      </c>
      <c r="Z1229">
        <v>1187</v>
      </c>
      <c r="AA1229">
        <v>114.02370663613586</v>
      </c>
      <c r="AB1229">
        <v>41.976293363864144</v>
      </c>
      <c r="AJ1229">
        <v>1189</v>
      </c>
      <c r="AK1229">
        <v>30.811183921937392</v>
      </c>
      <c r="AL1229">
        <v>-20.811183921937392</v>
      </c>
      <c r="AT1229">
        <v>1189</v>
      </c>
      <c r="AU1229">
        <v>14.401466239666426</v>
      </c>
      <c r="AV1229">
        <v>-4.4014662396664264</v>
      </c>
      <c r="BD1229" s="152">
        <v>5.0324269647170423</v>
      </c>
      <c r="BE1229" s="152">
        <v>20.509520076999998</v>
      </c>
    </row>
    <row r="1230" spans="1:57" ht="14.25" customHeight="1">
      <c r="A1230" s="134" t="s">
        <v>398</v>
      </c>
      <c r="B1230" s="135">
        <v>31266</v>
      </c>
      <c r="C1230" s="135">
        <v>2534700</v>
      </c>
      <c r="D1230" s="145">
        <f t="shared" si="126"/>
        <v>3780000</v>
      </c>
      <c r="E1230" s="141">
        <f t="shared" si="127"/>
        <v>81.068892726923821</v>
      </c>
      <c r="F1230" s="135">
        <v>36</v>
      </c>
      <c r="G1230" s="135">
        <v>0.6</v>
      </c>
      <c r="H1230" s="135">
        <v>2268000</v>
      </c>
      <c r="I1230" s="134" t="s">
        <v>1815</v>
      </c>
      <c r="J1230" s="138">
        <f t="shared" si="128"/>
        <v>0.6</v>
      </c>
      <c r="K1230" s="140">
        <f t="shared" si="129"/>
        <v>3780000</v>
      </c>
      <c r="L1230" s="134" t="s">
        <v>2579</v>
      </c>
      <c r="M1230" s="134" t="s">
        <v>32</v>
      </c>
      <c r="N1230" s="137">
        <f t="shared" si="130"/>
        <v>3780000</v>
      </c>
      <c r="P1230">
        <v>1189</v>
      </c>
      <c r="Q1230">
        <v>19.911234380559922</v>
      </c>
      <c r="R1230">
        <v>-9.9112343805599217</v>
      </c>
      <c r="S1230" s="70">
        <f t="shared" si="131"/>
        <v>-0.49777096643674829</v>
      </c>
      <c r="T1230">
        <f t="shared" si="132"/>
        <v>10</v>
      </c>
      <c r="U1230" s="134" t="s">
        <v>1238</v>
      </c>
      <c r="Z1230">
        <v>1188</v>
      </c>
      <c r="AA1230">
        <v>312.2324536398873</v>
      </c>
      <c r="AB1230">
        <v>-63.232453639887297</v>
      </c>
      <c r="AJ1230">
        <v>1190</v>
      </c>
      <c r="AK1230">
        <v>29.743109908646581</v>
      </c>
      <c r="AL1230">
        <v>-8.7431099086465807</v>
      </c>
      <c r="AT1230">
        <v>1190</v>
      </c>
      <c r="AU1230">
        <v>25.058296490672241</v>
      </c>
      <c r="AV1230">
        <v>-4.058296490672241</v>
      </c>
      <c r="BD1230" s="152">
        <v>5.9865340361909469</v>
      </c>
      <c r="BE1230" s="152">
        <v>15.747253813839999</v>
      </c>
    </row>
    <row r="1231" spans="1:57" ht="14.25" customHeight="1">
      <c r="A1231" s="134" t="s">
        <v>398</v>
      </c>
      <c r="B1231" s="135">
        <v>5808</v>
      </c>
      <c r="C1231" s="135">
        <v>1068700</v>
      </c>
      <c r="D1231" s="145">
        <f t="shared" si="126"/>
        <v>1037899.5433789954</v>
      </c>
      <c r="E1231" s="141">
        <f t="shared" si="127"/>
        <v>184.00482093663911</v>
      </c>
      <c r="F1231" s="135">
        <v>12</v>
      </c>
      <c r="G1231" s="135">
        <v>0.219</v>
      </c>
      <c r="H1231" s="135">
        <v>227300</v>
      </c>
      <c r="I1231" s="134" t="s">
        <v>1815</v>
      </c>
      <c r="J1231" s="138">
        <f t="shared" si="128"/>
        <v>0.219</v>
      </c>
      <c r="K1231" s="140">
        <f t="shared" si="129"/>
        <v>1037899.5433789954</v>
      </c>
      <c r="L1231" s="134" t="s">
        <v>2580</v>
      </c>
      <c r="M1231" s="134" t="s">
        <v>27</v>
      </c>
      <c r="N1231" s="137">
        <f t="shared" si="130"/>
        <v>1037899.5433789954</v>
      </c>
      <c r="P1231">
        <v>1190</v>
      </c>
      <c r="Q1231">
        <v>25.047629447541169</v>
      </c>
      <c r="R1231">
        <v>-4.0476294475411692</v>
      </c>
      <c r="S1231" s="70">
        <f t="shared" si="131"/>
        <v>-0.16159730628474742</v>
      </c>
      <c r="T1231">
        <f t="shared" si="132"/>
        <v>21</v>
      </c>
      <c r="U1231" s="134" t="s">
        <v>2562</v>
      </c>
      <c r="Z1231">
        <v>1189</v>
      </c>
      <c r="AA1231">
        <v>6.799135101460724</v>
      </c>
      <c r="AB1231">
        <v>3.200864898539276</v>
      </c>
      <c r="AJ1231">
        <v>1191</v>
      </c>
      <c r="AK1231">
        <v>23.507809812823997</v>
      </c>
      <c r="AL1231">
        <v>-12.507809812823997</v>
      </c>
      <c r="AT1231">
        <v>1191</v>
      </c>
      <c r="AU1231">
        <v>19.201514752447071</v>
      </c>
      <c r="AV1231">
        <v>-8.2015147524470713</v>
      </c>
      <c r="BD1231" s="152">
        <v>30.430777747870607</v>
      </c>
      <c r="BE1231" s="152">
        <v>28.541825444759997</v>
      </c>
    </row>
    <row r="1232" spans="1:57" ht="14.25" customHeight="1">
      <c r="A1232" s="134" t="s">
        <v>398</v>
      </c>
      <c r="B1232" s="135">
        <v>11016</v>
      </c>
      <c r="C1232" s="135">
        <v>44034600</v>
      </c>
      <c r="D1232" s="145">
        <f t="shared" si="126"/>
        <v>294738.02395209583</v>
      </c>
      <c r="E1232" s="141">
        <f t="shared" si="127"/>
        <v>3997.331154684096</v>
      </c>
      <c r="F1232" s="135">
        <v>354</v>
      </c>
      <c r="G1232" s="135">
        <v>13.36</v>
      </c>
      <c r="H1232" s="135">
        <v>3937700</v>
      </c>
      <c r="I1232" s="134" t="s">
        <v>1815</v>
      </c>
      <c r="J1232" s="138">
        <f t="shared" si="128"/>
        <v>13.36</v>
      </c>
      <c r="K1232" s="140">
        <f t="shared" si="129"/>
        <v>294738.02395209583</v>
      </c>
      <c r="L1232" s="134" t="s">
        <v>1831</v>
      </c>
      <c r="M1232" s="134" t="s">
        <v>37</v>
      </c>
      <c r="N1232" s="137">
        <f t="shared" si="130"/>
        <v>294738.02395209583</v>
      </c>
      <c r="P1232">
        <v>1191</v>
      </c>
      <c r="Q1232">
        <v>18.258450793571733</v>
      </c>
      <c r="R1232">
        <v>-7.2584507935717326</v>
      </c>
      <c r="S1232" s="70">
        <f t="shared" si="131"/>
        <v>-0.39753924775081251</v>
      </c>
      <c r="T1232">
        <f t="shared" si="132"/>
        <v>11</v>
      </c>
      <c r="U1232" s="134" t="s">
        <v>1397</v>
      </c>
      <c r="Z1232">
        <v>1190</v>
      </c>
      <c r="AA1232">
        <v>25.963294624717292</v>
      </c>
      <c r="AB1232">
        <v>-4.9632946247172924</v>
      </c>
      <c r="AJ1232">
        <v>1192</v>
      </c>
      <c r="AK1232">
        <v>26.535924524306033</v>
      </c>
      <c r="AL1232">
        <v>-12.535924524306033</v>
      </c>
      <c r="AT1232">
        <v>1192</v>
      </c>
      <c r="AU1232">
        <v>20.826437093670627</v>
      </c>
      <c r="AV1232">
        <v>-6.8264370936706271</v>
      </c>
      <c r="BD1232" s="152">
        <v>12.580040385881439</v>
      </c>
      <c r="BE1232" s="152">
        <v>19.598021316840001</v>
      </c>
    </row>
    <row r="1233" spans="1:57" ht="14.25" customHeight="1">
      <c r="A1233" s="134" t="s">
        <v>398</v>
      </c>
      <c r="B1233" s="135">
        <v>53535</v>
      </c>
      <c r="C1233" s="135">
        <v>44034600</v>
      </c>
      <c r="D1233" s="145">
        <f t="shared" si="126"/>
        <v>294738.02395209583</v>
      </c>
      <c r="E1233" s="141">
        <f t="shared" si="127"/>
        <v>822.53852619781446</v>
      </c>
      <c r="F1233" s="135">
        <v>354</v>
      </c>
      <c r="G1233" s="135">
        <v>13.36</v>
      </c>
      <c r="H1233" s="135">
        <v>3937700</v>
      </c>
      <c r="I1233" s="134" t="s">
        <v>1815</v>
      </c>
      <c r="J1233" s="138">
        <f t="shared" si="128"/>
        <v>13.36</v>
      </c>
      <c r="K1233" s="140">
        <f t="shared" si="129"/>
        <v>294738.02395209583</v>
      </c>
      <c r="L1233" s="134" t="s">
        <v>1831</v>
      </c>
      <c r="M1233" s="134" t="s">
        <v>37</v>
      </c>
      <c r="N1233" s="137">
        <f t="shared" si="130"/>
        <v>294738.02395209583</v>
      </c>
      <c r="P1233">
        <v>1192</v>
      </c>
      <c r="Q1233">
        <v>20.896788111483787</v>
      </c>
      <c r="R1233">
        <v>-6.8967881114837866</v>
      </c>
      <c r="S1233" s="70">
        <f t="shared" si="131"/>
        <v>-0.33004058205929127</v>
      </c>
      <c r="T1233">
        <f t="shared" si="132"/>
        <v>14</v>
      </c>
      <c r="U1233" s="134" t="s">
        <v>2563</v>
      </c>
      <c r="Z1233">
        <v>1191</v>
      </c>
      <c r="AA1233">
        <v>20.270851543375983</v>
      </c>
      <c r="AB1233">
        <v>-9.2708515433759828</v>
      </c>
      <c r="AJ1233">
        <v>1193</v>
      </c>
      <c r="AK1233">
        <v>27.544308313310676</v>
      </c>
      <c r="AL1233">
        <v>-9.5443083133106761</v>
      </c>
      <c r="AT1233">
        <v>1193</v>
      </c>
      <c r="AU1233">
        <v>22.699326361144564</v>
      </c>
      <c r="AV1233">
        <v>-4.6993263611445641</v>
      </c>
      <c r="BD1233" s="152">
        <v>13.852525489817035</v>
      </c>
      <c r="BE1233" s="152">
        <v>23.736996082400001</v>
      </c>
    </row>
    <row r="1234" spans="1:57" ht="14.25" customHeight="1">
      <c r="A1234" s="134" t="s">
        <v>398</v>
      </c>
      <c r="B1234" s="135">
        <v>21741</v>
      </c>
      <c r="C1234" s="135">
        <v>2692800</v>
      </c>
      <c r="D1234" s="145">
        <f t="shared" si="126"/>
        <v>2656500</v>
      </c>
      <c r="E1234" s="141">
        <f t="shared" si="127"/>
        <v>123.85814819925487</v>
      </c>
      <c r="F1234" s="135">
        <v>23</v>
      </c>
      <c r="G1234" s="135">
        <v>1</v>
      </c>
      <c r="H1234" s="135">
        <v>2656500</v>
      </c>
      <c r="I1234" s="134" t="s">
        <v>1815</v>
      </c>
      <c r="J1234" s="138">
        <f t="shared" si="128"/>
        <v>1</v>
      </c>
      <c r="K1234" s="140">
        <f t="shared" si="129"/>
        <v>2656500</v>
      </c>
      <c r="L1234" s="134" t="s">
        <v>1075</v>
      </c>
      <c r="M1234" s="134" t="s">
        <v>28</v>
      </c>
      <c r="N1234" s="137">
        <f t="shared" si="130"/>
        <v>2656500</v>
      </c>
      <c r="P1234">
        <v>1193</v>
      </c>
      <c r="Q1234">
        <v>22.494866020139071</v>
      </c>
      <c r="R1234">
        <v>-4.4948660201390709</v>
      </c>
      <c r="S1234" s="70">
        <f t="shared" si="131"/>
        <v>-0.19981741683257565</v>
      </c>
      <c r="T1234">
        <f t="shared" si="132"/>
        <v>18</v>
      </c>
      <c r="U1234" s="134" t="s">
        <v>2564</v>
      </c>
      <c r="Z1234">
        <v>1192</v>
      </c>
      <c r="AA1234">
        <v>22.093827552705701</v>
      </c>
      <c r="AB1234">
        <v>-8.0938275527057009</v>
      </c>
      <c r="AJ1234">
        <v>1194</v>
      </c>
      <c r="AK1234">
        <v>37.356365182139236</v>
      </c>
      <c r="AL1234">
        <v>-19.356365182139236</v>
      </c>
      <c r="AT1234">
        <v>1194</v>
      </c>
      <c r="AU1234">
        <v>27.562598229293688</v>
      </c>
      <c r="AV1234">
        <v>-9.5625982292936875</v>
      </c>
      <c r="BD1234" s="152">
        <v>6.3223715091424726</v>
      </c>
      <c r="BE1234" s="152">
        <v>16.780296975559999</v>
      </c>
    </row>
    <row r="1235" spans="1:57" ht="14.25" customHeight="1">
      <c r="A1235" s="134" t="s">
        <v>398</v>
      </c>
      <c r="B1235" s="135">
        <v>77612</v>
      </c>
      <c r="C1235" s="135">
        <v>3547600</v>
      </c>
      <c r="D1235" s="145">
        <f t="shared" ref="D1235:D1298" si="133">K1235</f>
        <v>90090.090090090089</v>
      </c>
      <c r="E1235" s="141">
        <f t="shared" ref="E1235:E1298" si="134">C1235/B1235</f>
        <v>45.709426377364323</v>
      </c>
      <c r="F1235" s="135">
        <v>141</v>
      </c>
      <c r="G1235" s="135">
        <v>9.99</v>
      </c>
      <c r="H1235" s="135">
        <v>900000</v>
      </c>
      <c r="I1235" s="134" t="s">
        <v>1815</v>
      </c>
      <c r="J1235" s="138">
        <f t="shared" ref="J1235:J1298" si="135">IF(I1235="Acres",1,1/43560)*G1235</f>
        <v>9.99</v>
      </c>
      <c r="K1235" s="140">
        <f t="shared" ref="K1235:K1298" si="136">H1235/J1235</f>
        <v>90090.090090090089</v>
      </c>
      <c r="L1235" s="134" t="s">
        <v>2581</v>
      </c>
      <c r="M1235" s="134" t="s">
        <v>206</v>
      </c>
      <c r="N1235" s="137">
        <f t="shared" si="130"/>
        <v>90090.090090090089</v>
      </c>
      <c r="P1235">
        <v>1194</v>
      </c>
      <c r="Q1235">
        <v>30.8267425649058</v>
      </c>
      <c r="R1235">
        <v>-12.8267425649058</v>
      </c>
      <c r="S1235" s="70">
        <f t="shared" si="131"/>
        <v>-0.41609140303744563</v>
      </c>
      <c r="T1235">
        <f t="shared" si="132"/>
        <v>18</v>
      </c>
      <c r="U1235" s="134" t="s">
        <v>2565</v>
      </c>
      <c r="Z1235">
        <v>1193</v>
      </c>
      <c r="AA1235">
        <v>19.279331441594778</v>
      </c>
      <c r="AB1235">
        <v>-1.2793314415947776</v>
      </c>
      <c r="AJ1235">
        <v>1195</v>
      </c>
      <c r="AK1235">
        <v>24.635574050400976</v>
      </c>
      <c r="AL1235">
        <v>-9.6355740504009759</v>
      </c>
      <c r="AT1235">
        <v>1195</v>
      </c>
      <c r="AU1235">
        <v>16.628242080696381</v>
      </c>
      <c r="AV1235">
        <v>-1.6282420806963813</v>
      </c>
      <c r="BD1235" s="152">
        <v>12.509175598010934</v>
      </c>
      <c r="BE1235" s="152">
        <v>21.567605234520002</v>
      </c>
    </row>
    <row r="1236" spans="1:57" ht="14.25" customHeight="1">
      <c r="A1236" s="134" t="s">
        <v>398</v>
      </c>
      <c r="B1236" s="135">
        <v>6644</v>
      </c>
      <c r="C1236" s="135">
        <v>975500</v>
      </c>
      <c r="D1236" s="145">
        <f t="shared" si="133"/>
        <v>3125000</v>
      </c>
      <c r="E1236" s="141">
        <f t="shared" si="134"/>
        <v>146.82420228777843</v>
      </c>
      <c r="F1236" s="135">
        <v>10</v>
      </c>
      <c r="G1236" s="135">
        <v>0.24</v>
      </c>
      <c r="H1236" s="135">
        <v>750000</v>
      </c>
      <c r="I1236" s="134" t="s">
        <v>1815</v>
      </c>
      <c r="J1236" s="138">
        <f t="shared" si="135"/>
        <v>0.24</v>
      </c>
      <c r="K1236" s="140">
        <f t="shared" si="136"/>
        <v>3125000</v>
      </c>
      <c r="L1236" s="134" t="s">
        <v>2582</v>
      </c>
      <c r="M1236" s="134" t="s">
        <v>49</v>
      </c>
      <c r="N1236" s="137">
        <f t="shared" ref="N1236:N1299" si="137">H1236/(G1236*IF(I1236="Acres",1,1/43560))</f>
        <v>3125000</v>
      </c>
      <c r="P1236">
        <v>1195</v>
      </c>
      <c r="Q1236">
        <v>17.523896621561732</v>
      </c>
      <c r="R1236">
        <v>-2.5238966215617324</v>
      </c>
      <c r="S1236" s="70">
        <f t="shared" si="131"/>
        <v>-0.14402599353709281</v>
      </c>
      <c r="T1236">
        <f t="shared" si="132"/>
        <v>15</v>
      </c>
      <c r="U1236" s="134" t="s">
        <v>1509</v>
      </c>
      <c r="Z1236">
        <v>1194</v>
      </c>
      <c r="AA1236">
        <v>14.752114124157629</v>
      </c>
      <c r="AB1236">
        <v>3.2478858758423712</v>
      </c>
      <c r="AJ1236">
        <v>1196</v>
      </c>
      <c r="AK1236">
        <v>29.39343526140987</v>
      </c>
      <c r="AL1236">
        <v>-9.39343526140987</v>
      </c>
      <c r="AT1236">
        <v>1196</v>
      </c>
      <c r="AU1236">
        <v>23.717468707338202</v>
      </c>
      <c r="AV1236">
        <v>-3.7174687073382024</v>
      </c>
      <c r="BD1236" s="152">
        <v>15.282145558161142</v>
      </c>
      <c r="BE1236" s="152">
        <v>24.75884193852</v>
      </c>
    </row>
    <row r="1237" spans="1:57" ht="14.25" customHeight="1">
      <c r="A1237" s="134" t="s">
        <v>398</v>
      </c>
      <c r="B1237" s="135">
        <v>24106</v>
      </c>
      <c r="C1237" s="135">
        <v>2058300</v>
      </c>
      <c r="D1237" s="145">
        <f t="shared" si="133"/>
        <v>1339661.0169491526</v>
      </c>
      <c r="E1237" s="141">
        <f t="shared" si="134"/>
        <v>85.385381232888079</v>
      </c>
      <c r="F1237" s="135">
        <v>19</v>
      </c>
      <c r="G1237" s="135">
        <v>0.59</v>
      </c>
      <c r="H1237" s="135">
        <v>790400</v>
      </c>
      <c r="I1237" s="134" t="s">
        <v>1815</v>
      </c>
      <c r="J1237" s="138">
        <f t="shared" si="135"/>
        <v>0.59</v>
      </c>
      <c r="K1237" s="140">
        <f t="shared" si="136"/>
        <v>1339661.0169491526</v>
      </c>
      <c r="L1237" s="134" t="s">
        <v>1369</v>
      </c>
      <c r="M1237" s="134" t="s">
        <v>72</v>
      </c>
      <c r="N1237" s="137">
        <f t="shared" si="137"/>
        <v>1339661.0169491526</v>
      </c>
      <c r="P1237">
        <v>1196</v>
      </c>
      <c r="Q1237">
        <v>24.119955320503152</v>
      </c>
      <c r="R1237">
        <v>-4.1199553205031521</v>
      </c>
      <c r="S1237" s="70">
        <f t="shared" si="131"/>
        <v>-0.17081106767229318</v>
      </c>
      <c r="T1237">
        <f t="shared" si="132"/>
        <v>20</v>
      </c>
      <c r="U1237" s="134" t="s">
        <v>2566</v>
      </c>
      <c r="Z1237">
        <v>1195</v>
      </c>
      <c r="AA1237">
        <v>14.336608028541036</v>
      </c>
      <c r="AB1237">
        <v>0.66339197145896378</v>
      </c>
      <c r="AJ1237">
        <v>1197</v>
      </c>
      <c r="AK1237">
        <v>42.051996159317866</v>
      </c>
      <c r="AL1237">
        <v>41.948003840682134</v>
      </c>
      <c r="AT1237">
        <v>1197</v>
      </c>
      <c r="AU1237">
        <v>89.794906975305224</v>
      </c>
      <c r="AV1237">
        <v>-5.7949069753052243</v>
      </c>
      <c r="BD1237" s="152">
        <v>4.6092922893163442</v>
      </c>
      <c r="BE1237" s="152">
        <v>14.206820065559999</v>
      </c>
    </row>
    <row r="1238" spans="1:57" ht="14.25" customHeight="1">
      <c r="A1238" s="134" t="s">
        <v>398</v>
      </c>
      <c r="B1238" s="135">
        <v>8296</v>
      </c>
      <c r="C1238" s="135">
        <v>697100</v>
      </c>
      <c r="D1238" s="145">
        <f t="shared" si="133"/>
        <v>7323333.333333334</v>
      </c>
      <c r="E1238" s="141">
        <f t="shared" si="134"/>
        <v>84.028447444551588</v>
      </c>
      <c r="F1238" s="135">
        <v>13</v>
      </c>
      <c r="G1238" s="135">
        <v>0.15</v>
      </c>
      <c r="H1238" s="135">
        <v>1098500</v>
      </c>
      <c r="I1238" s="134" t="s">
        <v>1815</v>
      </c>
      <c r="J1238" s="138">
        <f t="shared" si="135"/>
        <v>0.15</v>
      </c>
      <c r="K1238" s="140">
        <f t="shared" si="136"/>
        <v>7323333.333333334</v>
      </c>
      <c r="L1238" s="134" t="s">
        <v>1056</v>
      </c>
      <c r="M1238" s="134" t="s">
        <v>28</v>
      </c>
      <c r="N1238" s="137">
        <f t="shared" si="137"/>
        <v>7323333.333333334</v>
      </c>
      <c r="P1238">
        <v>1197</v>
      </c>
      <c r="Q1238">
        <v>67.177647909726062</v>
      </c>
      <c r="R1238">
        <v>16.822352090273938</v>
      </c>
      <c r="S1238" s="70">
        <f t="shared" si="131"/>
        <v>0.25041591383014733</v>
      </c>
      <c r="T1238">
        <f t="shared" si="132"/>
        <v>84</v>
      </c>
      <c r="U1238" s="134" t="s">
        <v>2567</v>
      </c>
      <c r="Z1238">
        <v>1196</v>
      </c>
      <c r="AA1238">
        <v>26.161986569331432</v>
      </c>
      <c r="AB1238">
        <v>-6.1619865693314324</v>
      </c>
      <c r="AJ1238">
        <v>1198</v>
      </c>
      <c r="AK1238">
        <v>24.888305000038162</v>
      </c>
      <c r="AL1238">
        <v>-12.888305000038162</v>
      </c>
      <c r="AT1238">
        <v>1198</v>
      </c>
      <c r="AU1238">
        <v>16.16597261222298</v>
      </c>
      <c r="AV1238">
        <v>-4.1659726122229799</v>
      </c>
      <c r="BD1238" s="152">
        <v>16.499171262893732</v>
      </c>
      <c r="BE1238" s="152">
        <v>27.279025774880001</v>
      </c>
    </row>
    <row r="1239" spans="1:57" ht="14.25" customHeight="1">
      <c r="A1239" s="134" t="s">
        <v>398</v>
      </c>
      <c r="B1239" s="135">
        <v>60680</v>
      </c>
      <c r="C1239" s="135">
        <v>10377600</v>
      </c>
      <c r="D1239" s="145">
        <f t="shared" si="133"/>
        <v>9498550.7246376816</v>
      </c>
      <c r="E1239" s="141">
        <f t="shared" si="134"/>
        <v>171.02175346077786</v>
      </c>
      <c r="F1239" s="135">
        <v>40</v>
      </c>
      <c r="G1239" s="135">
        <v>0.69</v>
      </c>
      <c r="H1239" s="135">
        <v>6554000</v>
      </c>
      <c r="I1239" s="134" t="s">
        <v>1815</v>
      </c>
      <c r="J1239" s="138">
        <f t="shared" si="135"/>
        <v>0.69</v>
      </c>
      <c r="K1239" s="140">
        <f t="shared" si="136"/>
        <v>9498550.7246376816</v>
      </c>
      <c r="L1239" s="134" t="s">
        <v>2583</v>
      </c>
      <c r="M1239" s="134" t="s">
        <v>24</v>
      </c>
      <c r="N1239" s="137">
        <f t="shared" si="137"/>
        <v>9498550.7246376816</v>
      </c>
      <c r="P1239">
        <v>1198</v>
      </c>
      <c r="Q1239">
        <v>17.421087496890998</v>
      </c>
      <c r="R1239">
        <v>-5.4210874968909977</v>
      </c>
      <c r="S1239" s="70">
        <f t="shared" si="131"/>
        <v>-0.31117962629247203</v>
      </c>
      <c r="T1239">
        <f t="shared" si="132"/>
        <v>12</v>
      </c>
      <c r="U1239" s="134" t="s">
        <v>2568</v>
      </c>
      <c r="Z1239">
        <v>1197</v>
      </c>
      <c r="AA1239">
        <v>69.282604474119395</v>
      </c>
      <c r="AB1239">
        <v>14.717395525880605</v>
      </c>
      <c r="AJ1239">
        <v>1199</v>
      </c>
      <c r="AK1239">
        <v>23.515006506532256</v>
      </c>
      <c r="AL1239">
        <v>-13.515006506532256</v>
      </c>
      <c r="AT1239">
        <v>1199</v>
      </c>
      <c r="AU1239">
        <v>16.750583378747066</v>
      </c>
      <c r="AV1239">
        <v>-6.7505833787470664</v>
      </c>
      <c r="BD1239" s="152">
        <v>11.019988026819156</v>
      </c>
      <c r="BE1239" s="152">
        <v>20.953196854799998</v>
      </c>
    </row>
    <row r="1240" spans="1:57" ht="14.25" customHeight="1">
      <c r="A1240" s="134" t="s">
        <v>398</v>
      </c>
      <c r="B1240" s="135">
        <v>34088</v>
      </c>
      <c r="C1240" s="135">
        <v>1175400</v>
      </c>
      <c r="D1240" s="145">
        <f t="shared" si="133"/>
        <v>409756.09756097564</v>
      </c>
      <c r="E1240" s="141">
        <f t="shared" si="134"/>
        <v>34.481342407885471</v>
      </c>
      <c r="F1240" s="135">
        <v>38</v>
      </c>
      <c r="G1240" s="135">
        <v>0.82</v>
      </c>
      <c r="H1240" s="135">
        <v>336000</v>
      </c>
      <c r="I1240" s="134" t="s">
        <v>1815</v>
      </c>
      <c r="J1240" s="138">
        <f t="shared" si="135"/>
        <v>0.82</v>
      </c>
      <c r="K1240" s="140">
        <f t="shared" si="136"/>
        <v>409756.09756097564</v>
      </c>
      <c r="L1240" s="134" t="s">
        <v>2584</v>
      </c>
      <c r="M1240" s="134" t="s">
        <v>11</v>
      </c>
      <c r="N1240" s="137">
        <f t="shared" si="137"/>
        <v>409756.09756097564</v>
      </c>
      <c r="P1240">
        <v>1199</v>
      </c>
      <c r="Q1240">
        <v>16.938520184957778</v>
      </c>
      <c r="R1240">
        <v>-6.9385201849577776</v>
      </c>
      <c r="S1240" s="70">
        <f t="shared" si="131"/>
        <v>-0.4096296553177956</v>
      </c>
      <c r="T1240">
        <f t="shared" si="132"/>
        <v>10</v>
      </c>
      <c r="U1240" s="134" t="s">
        <v>1347</v>
      </c>
      <c r="Z1240">
        <v>1198</v>
      </c>
      <c r="AA1240">
        <v>10.979856741606358</v>
      </c>
      <c r="AB1240">
        <v>1.0201432583936416</v>
      </c>
      <c r="AJ1240">
        <v>1200</v>
      </c>
      <c r="AK1240">
        <v>32.755561227940049</v>
      </c>
      <c r="AL1240">
        <v>-21.755561227940049</v>
      </c>
      <c r="AT1240">
        <v>1200</v>
      </c>
      <c r="AU1240">
        <v>19.52009477690121</v>
      </c>
      <c r="AV1240">
        <v>-8.5200947769012103</v>
      </c>
      <c r="BD1240" s="152">
        <v>9.834800125332734</v>
      </c>
      <c r="BE1240" s="152">
        <v>21.498859210279999</v>
      </c>
    </row>
    <row r="1241" spans="1:57" ht="14.25" customHeight="1">
      <c r="A1241" s="134" t="s">
        <v>398</v>
      </c>
      <c r="B1241" s="135">
        <v>15168</v>
      </c>
      <c r="C1241" s="135">
        <v>1033600</v>
      </c>
      <c r="D1241" s="145">
        <f t="shared" si="133"/>
        <v>833333.33333333326</v>
      </c>
      <c r="E1241" s="141">
        <f t="shared" si="134"/>
        <v>68.143459915611814</v>
      </c>
      <c r="F1241" s="135">
        <v>18</v>
      </c>
      <c r="G1241" s="135">
        <v>0.54</v>
      </c>
      <c r="H1241" s="135">
        <v>450000</v>
      </c>
      <c r="I1241" s="134" t="s">
        <v>1815</v>
      </c>
      <c r="J1241" s="138">
        <f t="shared" si="135"/>
        <v>0.54</v>
      </c>
      <c r="K1241" s="140">
        <f t="shared" si="136"/>
        <v>833333.33333333326</v>
      </c>
      <c r="L1241" s="134" t="s">
        <v>2585</v>
      </c>
      <c r="M1241" s="134" t="s">
        <v>62</v>
      </c>
      <c r="N1241" s="137">
        <f t="shared" si="137"/>
        <v>833333.33333333326</v>
      </c>
      <c r="P1241">
        <v>1200</v>
      </c>
      <c r="Q1241">
        <v>23.806985827559437</v>
      </c>
      <c r="R1241">
        <v>-12.806985827559437</v>
      </c>
      <c r="S1241" s="70">
        <f t="shared" si="131"/>
        <v>-0.53795074774790752</v>
      </c>
      <c r="T1241">
        <f t="shared" si="132"/>
        <v>11</v>
      </c>
      <c r="U1241" s="134" t="s">
        <v>2569</v>
      </c>
      <c r="Z1241">
        <v>1199</v>
      </c>
      <c r="AA1241">
        <v>18.83210921999116</v>
      </c>
      <c r="AB1241">
        <v>-8.8321092199911604</v>
      </c>
      <c r="AJ1241">
        <v>1201</v>
      </c>
      <c r="AK1241">
        <v>27.60738521698897</v>
      </c>
      <c r="AL1241">
        <v>-12.60738521698897</v>
      </c>
      <c r="AT1241">
        <v>1201</v>
      </c>
      <c r="AU1241">
        <v>20.059546003876385</v>
      </c>
      <c r="AV1241">
        <v>-5.0595460038763846</v>
      </c>
      <c r="BD1241" s="152">
        <v>13.744687769144527</v>
      </c>
      <c r="BE1241" s="152">
        <v>18.482586902999998</v>
      </c>
    </row>
    <row r="1242" spans="1:57" ht="14.25" customHeight="1">
      <c r="A1242" s="134" t="s">
        <v>398</v>
      </c>
      <c r="B1242" s="135">
        <v>200081</v>
      </c>
      <c r="C1242" s="135">
        <v>9465800</v>
      </c>
      <c r="D1242" s="145">
        <f t="shared" si="133"/>
        <v>3219487.1794871795</v>
      </c>
      <c r="E1242" s="141">
        <f t="shared" si="134"/>
        <v>47.309839514996426</v>
      </c>
      <c r="F1242" s="135">
        <v>146</v>
      </c>
      <c r="G1242" s="135">
        <v>1.95</v>
      </c>
      <c r="H1242" s="135">
        <v>6278000</v>
      </c>
      <c r="I1242" s="134" t="s">
        <v>1815</v>
      </c>
      <c r="J1242" s="138">
        <f t="shared" si="135"/>
        <v>1.95</v>
      </c>
      <c r="K1242" s="140">
        <f t="shared" si="136"/>
        <v>3219487.1794871795</v>
      </c>
      <c r="L1242" s="134" t="s">
        <v>2586</v>
      </c>
      <c r="M1242" s="134" t="s">
        <v>15</v>
      </c>
      <c r="N1242" s="137">
        <f t="shared" si="137"/>
        <v>3219487.1794871795</v>
      </c>
      <c r="P1242">
        <v>1201</v>
      </c>
      <c r="Q1242">
        <v>21.105397253907952</v>
      </c>
      <c r="R1242">
        <v>-6.1053972539079524</v>
      </c>
      <c r="S1242" s="70">
        <f t="shared" si="131"/>
        <v>-0.28928132365655684</v>
      </c>
      <c r="T1242">
        <f t="shared" si="132"/>
        <v>15</v>
      </c>
      <c r="U1242" s="134" t="s">
        <v>2570</v>
      </c>
      <c r="Z1242">
        <v>1200</v>
      </c>
      <c r="AA1242">
        <v>8.8216527903239275</v>
      </c>
      <c r="AB1242">
        <v>2.1783472096760725</v>
      </c>
      <c r="AJ1242">
        <v>1202</v>
      </c>
      <c r="AK1242">
        <v>23.465476320422457</v>
      </c>
      <c r="AL1242">
        <v>-9.4654763204224572</v>
      </c>
      <c r="AT1242">
        <v>1202</v>
      </c>
      <c r="AU1242">
        <v>17.336015227808407</v>
      </c>
      <c r="AV1242">
        <v>-3.3360152278084065</v>
      </c>
      <c r="BD1242" s="152">
        <v>6.803019635568508</v>
      </c>
      <c r="BE1242" s="152">
        <v>16.894618345199998</v>
      </c>
    </row>
    <row r="1243" spans="1:57" ht="14.25" customHeight="1">
      <c r="A1243" s="134" t="s">
        <v>398</v>
      </c>
      <c r="B1243" s="135">
        <v>32898</v>
      </c>
      <c r="C1243" s="135">
        <v>3183200</v>
      </c>
      <c r="D1243" s="145">
        <f t="shared" si="133"/>
        <v>1230612.2448979593</v>
      </c>
      <c r="E1243" s="141">
        <f t="shared" si="134"/>
        <v>96.759681439601195</v>
      </c>
      <c r="F1243" s="135">
        <v>27</v>
      </c>
      <c r="G1243" s="135">
        <v>1.47</v>
      </c>
      <c r="H1243" s="135">
        <v>1809000</v>
      </c>
      <c r="I1243" s="134" t="s">
        <v>1815</v>
      </c>
      <c r="J1243" s="138">
        <f t="shared" si="135"/>
        <v>1.47</v>
      </c>
      <c r="K1243" s="140">
        <f t="shared" si="136"/>
        <v>1230612.2448979593</v>
      </c>
      <c r="L1243" s="134" t="s">
        <v>1408</v>
      </c>
      <c r="M1243" s="134" t="s">
        <v>45</v>
      </c>
      <c r="N1243" s="137">
        <f t="shared" si="137"/>
        <v>1230612.2448979593</v>
      </c>
      <c r="P1243">
        <v>1202</v>
      </c>
      <c r="Q1243">
        <v>17.226003813501109</v>
      </c>
      <c r="R1243">
        <v>-3.2260038135011087</v>
      </c>
      <c r="S1243" s="70">
        <f t="shared" si="131"/>
        <v>-0.18727522926546</v>
      </c>
      <c r="T1243">
        <f t="shared" si="132"/>
        <v>14</v>
      </c>
      <c r="U1243" s="134" t="s">
        <v>2571</v>
      </c>
      <c r="Z1243">
        <v>1201</v>
      </c>
      <c r="AA1243">
        <v>22.995988145395618</v>
      </c>
      <c r="AB1243">
        <v>-7.9959881453956179</v>
      </c>
      <c r="AJ1243">
        <v>1203</v>
      </c>
      <c r="AK1243">
        <v>23.499766449267703</v>
      </c>
      <c r="AL1243">
        <v>-13.499766449267703</v>
      </c>
      <c r="AT1243">
        <v>1203</v>
      </c>
      <c r="AU1243">
        <v>15.264423986319258</v>
      </c>
      <c r="AV1243">
        <v>-5.2644239863192581</v>
      </c>
      <c r="BD1243" s="152">
        <v>6.5750198832894915</v>
      </c>
      <c r="BE1243" s="152">
        <v>19.093150054919999</v>
      </c>
    </row>
    <row r="1244" spans="1:57" ht="14.25" customHeight="1">
      <c r="A1244" s="134" t="s">
        <v>398</v>
      </c>
      <c r="B1244" s="135">
        <v>5728</v>
      </c>
      <c r="C1244" s="135">
        <v>706600</v>
      </c>
      <c r="D1244" s="145">
        <f t="shared" si="133"/>
        <v>3286956.5217391304</v>
      </c>
      <c r="E1244" s="141">
        <f t="shared" si="134"/>
        <v>123.35893854748603</v>
      </c>
      <c r="F1244" s="135">
        <v>12</v>
      </c>
      <c r="G1244" s="135">
        <v>0.23</v>
      </c>
      <c r="H1244" s="135">
        <v>756000</v>
      </c>
      <c r="I1244" s="134" t="s">
        <v>1815</v>
      </c>
      <c r="J1244" s="138">
        <f t="shared" si="135"/>
        <v>0.23</v>
      </c>
      <c r="K1244" s="140">
        <f t="shared" si="136"/>
        <v>3286956.5217391304</v>
      </c>
      <c r="L1244" s="134" t="s">
        <v>1428</v>
      </c>
      <c r="M1244" s="134" t="s">
        <v>32</v>
      </c>
      <c r="N1244" s="137">
        <f t="shared" si="137"/>
        <v>3286956.5217391304</v>
      </c>
      <c r="P1244">
        <v>1203</v>
      </c>
      <c r="Q1244">
        <v>16.126763021793671</v>
      </c>
      <c r="R1244">
        <v>-6.1267630217936713</v>
      </c>
      <c r="S1244" s="70">
        <f t="shared" si="131"/>
        <v>-0.37991275828348053</v>
      </c>
      <c r="T1244">
        <f t="shared" si="132"/>
        <v>10</v>
      </c>
      <c r="U1244" s="134" t="s">
        <v>2572</v>
      </c>
      <c r="Z1244">
        <v>1202</v>
      </c>
      <c r="AA1244">
        <v>14.389895609219458</v>
      </c>
      <c r="AB1244">
        <v>-0.38989560921945809</v>
      </c>
      <c r="AJ1244">
        <v>1204</v>
      </c>
      <c r="AK1244">
        <v>447.39433923419949</v>
      </c>
      <c r="AL1244">
        <v>-182.39433923419949</v>
      </c>
      <c r="AT1244">
        <v>1204</v>
      </c>
      <c r="AU1244">
        <v>236.66358257881183</v>
      </c>
      <c r="AV1244">
        <v>28.336417421188173</v>
      </c>
      <c r="BD1244" s="152">
        <v>17.870250854301336</v>
      </c>
      <c r="BE1244" s="152">
        <v>23.380569227239999</v>
      </c>
    </row>
    <row r="1245" spans="1:57" ht="14.25" customHeight="1">
      <c r="A1245" s="134" t="s">
        <v>398</v>
      </c>
      <c r="B1245" s="135">
        <v>4208</v>
      </c>
      <c r="C1245" s="135">
        <v>645200</v>
      </c>
      <c r="D1245" s="145">
        <f t="shared" si="133"/>
        <v>3802500</v>
      </c>
      <c r="E1245" s="141">
        <f t="shared" si="134"/>
        <v>153.32699619771864</v>
      </c>
      <c r="F1245" s="135">
        <v>9</v>
      </c>
      <c r="G1245" s="135">
        <v>0.2</v>
      </c>
      <c r="H1245" s="135">
        <v>760500</v>
      </c>
      <c r="I1245" s="134" t="s">
        <v>1815</v>
      </c>
      <c r="J1245" s="138">
        <f t="shared" si="135"/>
        <v>0.2</v>
      </c>
      <c r="K1245" s="140">
        <f t="shared" si="136"/>
        <v>3802500</v>
      </c>
      <c r="L1245" s="134" t="s">
        <v>2587</v>
      </c>
      <c r="M1245" s="134" t="s">
        <v>28</v>
      </c>
      <c r="N1245" s="137">
        <f t="shared" si="137"/>
        <v>3802500</v>
      </c>
      <c r="P1245">
        <v>1204</v>
      </c>
      <c r="Q1245">
        <v>382.17976491356694</v>
      </c>
      <c r="R1245">
        <v>-117.17976491356694</v>
      </c>
      <c r="S1245" s="70">
        <f t="shared" si="131"/>
        <v>-0.30660902452558708</v>
      </c>
      <c r="T1245">
        <f t="shared" si="132"/>
        <v>265</v>
      </c>
      <c r="U1245" s="134" t="s">
        <v>2573</v>
      </c>
      <c r="Z1245">
        <v>1203</v>
      </c>
      <c r="AA1245">
        <v>19.413038516859086</v>
      </c>
      <c r="AB1245">
        <v>-9.4130385168590855</v>
      </c>
      <c r="AJ1245">
        <v>1205</v>
      </c>
      <c r="AK1245">
        <v>89.704268546185489</v>
      </c>
      <c r="AL1245">
        <v>50.295731453814511</v>
      </c>
      <c r="AT1245">
        <v>1205</v>
      </c>
      <c r="AU1245">
        <v>164.29336774533834</v>
      </c>
      <c r="AV1245">
        <v>-24.293367745338344</v>
      </c>
      <c r="BD1245" s="152">
        <v>5.8694530823179383</v>
      </c>
      <c r="BE1245" s="152">
        <v>16.658509278559997</v>
      </c>
    </row>
    <row r="1246" spans="1:57" ht="14.25" customHeight="1">
      <c r="A1246" s="134" t="s">
        <v>398</v>
      </c>
      <c r="B1246" s="135">
        <v>31040</v>
      </c>
      <c r="C1246" s="135">
        <v>14125400</v>
      </c>
      <c r="D1246" s="145">
        <f t="shared" si="133"/>
        <v>21096250</v>
      </c>
      <c r="E1246" s="141">
        <f t="shared" si="134"/>
        <v>455.0708762886598</v>
      </c>
      <c r="F1246" s="135">
        <v>19</v>
      </c>
      <c r="G1246" s="135">
        <v>0.4</v>
      </c>
      <c r="H1246" s="135">
        <v>8438500</v>
      </c>
      <c r="I1246" s="134" t="s">
        <v>1815</v>
      </c>
      <c r="J1246" s="138">
        <f t="shared" si="135"/>
        <v>0.4</v>
      </c>
      <c r="K1246" s="140">
        <f t="shared" si="136"/>
        <v>21096250</v>
      </c>
      <c r="L1246" s="134" t="s">
        <v>2588</v>
      </c>
      <c r="M1246" s="134" t="s">
        <v>7</v>
      </c>
      <c r="N1246" s="137">
        <f t="shared" si="137"/>
        <v>21096250</v>
      </c>
      <c r="P1246">
        <v>1205</v>
      </c>
      <c r="Q1246">
        <v>135.1293042206955</v>
      </c>
      <c r="R1246">
        <v>4.8706957793044978</v>
      </c>
      <c r="S1246" s="70">
        <f t="shared" si="131"/>
        <v>3.6044704051384692E-2</v>
      </c>
      <c r="T1246">
        <f t="shared" si="132"/>
        <v>140</v>
      </c>
      <c r="U1246" s="134" t="s">
        <v>2574</v>
      </c>
      <c r="Z1246">
        <v>1204</v>
      </c>
      <c r="AA1246">
        <v>383.15725533273439</v>
      </c>
      <c r="AB1246">
        <v>-118.15725533273439</v>
      </c>
      <c r="AJ1246">
        <v>1206</v>
      </c>
      <c r="AK1246">
        <v>30.838277357074375</v>
      </c>
      <c r="AL1246">
        <v>-1.8382773570743751</v>
      </c>
      <c r="AT1246">
        <v>1206</v>
      </c>
      <c r="AU1246">
        <v>25.546840600337738</v>
      </c>
      <c r="AV1246">
        <v>3.4531593996622618</v>
      </c>
      <c r="BD1246" s="152">
        <v>10.281556396690268</v>
      </c>
      <c r="BE1246" s="152">
        <v>20.671912240319998</v>
      </c>
    </row>
    <row r="1247" spans="1:57" ht="14.25" customHeight="1">
      <c r="A1247" s="134" t="s">
        <v>398</v>
      </c>
      <c r="B1247" s="135">
        <v>165986</v>
      </c>
      <c r="C1247" s="135">
        <v>63681500</v>
      </c>
      <c r="D1247" s="145">
        <f t="shared" si="133"/>
        <v>5897222.222222222</v>
      </c>
      <c r="E1247" s="141">
        <f t="shared" si="134"/>
        <v>383.65585049341513</v>
      </c>
      <c r="F1247" s="135">
        <v>264</v>
      </c>
      <c r="G1247" s="135">
        <v>4.32</v>
      </c>
      <c r="H1247" s="135">
        <v>25476000</v>
      </c>
      <c r="I1247" s="134" t="s">
        <v>1815</v>
      </c>
      <c r="J1247" s="138">
        <f t="shared" si="135"/>
        <v>4.32</v>
      </c>
      <c r="K1247" s="140">
        <f t="shared" si="136"/>
        <v>5897222.222222222</v>
      </c>
      <c r="L1247" s="134" t="s">
        <v>2589</v>
      </c>
      <c r="M1247" s="134" t="s">
        <v>28</v>
      </c>
      <c r="N1247" s="137">
        <f t="shared" si="137"/>
        <v>5897222.222222222</v>
      </c>
      <c r="P1247">
        <v>1206</v>
      </c>
      <c r="Q1247">
        <v>25.948269446277799</v>
      </c>
      <c r="R1247">
        <v>3.0517305537222015</v>
      </c>
      <c r="S1247" s="70">
        <f t="shared" si="131"/>
        <v>0.11760824975401059</v>
      </c>
      <c r="T1247">
        <f t="shared" si="132"/>
        <v>29</v>
      </c>
      <c r="U1247" s="134" t="s">
        <v>2575</v>
      </c>
      <c r="Z1247">
        <v>1205</v>
      </c>
      <c r="AA1247">
        <v>125.43743369227874</v>
      </c>
      <c r="AB1247">
        <v>14.562566307721255</v>
      </c>
      <c r="AJ1247">
        <v>1207</v>
      </c>
      <c r="AK1247">
        <v>21.507552296851308</v>
      </c>
      <c r="AL1247">
        <v>-7.5075522968513084</v>
      </c>
      <c r="AT1247">
        <v>1207</v>
      </c>
      <c r="AU1247">
        <v>16.581440376072962</v>
      </c>
      <c r="AV1247">
        <v>-2.5814403760729618</v>
      </c>
      <c r="BD1247" s="152">
        <v>5.508966987498412</v>
      </c>
      <c r="BE1247" s="152">
        <v>17.941608586199997</v>
      </c>
    </row>
    <row r="1248" spans="1:57" ht="14.25" customHeight="1">
      <c r="A1248" s="134" t="s">
        <v>398</v>
      </c>
      <c r="B1248" s="135">
        <v>10061</v>
      </c>
      <c r="C1248" s="135">
        <v>1099700</v>
      </c>
      <c r="D1248" s="145">
        <f t="shared" si="133"/>
        <v>7200000</v>
      </c>
      <c r="E1248" s="141">
        <f t="shared" si="134"/>
        <v>109.30325017393898</v>
      </c>
      <c r="F1248" s="135">
        <v>20</v>
      </c>
      <c r="G1248" s="135">
        <v>0.15</v>
      </c>
      <c r="H1248" s="135">
        <v>1080000</v>
      </c>
      <c r="I1248" s="134" t="s">
        <v>1815</v>
      </c>
      <c r="J1248" s="138">
        <f t="shared" si="135"/>
        <v>0.15</v>
      </c>
      <c r="K1248" s="140">
        <f t="shared" si="136"/>
        <v>7200000</v>
      </c>
      <c r="L1248" s="134" t="s">
        <v>2590</v>
      </c>
      <c r="M1248" s="134" t="s">
        <v>13</v>
      </c>
      <c r="N1248" s="137">
        <f t="shared" si="137"/>
        <v>7200000</v>
      </c>
      <c r="P1248">
        <v>1207</v>
      </c>
      <c r="Q1248">
        <v>15.680054708651427</v>
      </c>
      <c r="R1248">
        <v>-1.6800547086514275</v>
      </c>
      <c r="S1248" s="70">
        <f t="shared" si="131"/>
        <v>-0.10714597237498552</v>
      </c>
      <c r="T1248">
        <f t="shared" si="132"/>
        <v>14</v>
      </c>
      <c r="U1248" s="134" t="s">
        <v>1486</v>
      </c>
      <c r="Z1248">
        <v>1206</v>
      </c>
      <c r="AA1248">
        <v>26.378645283799422</v>
      </c>
      <c r="AB1248">
        <v>2.6213547162005781</v>
      </c>
      <c r="AJ1248">
        <v>1208</v>
      </c>
      <c r="AK1248">
        <v>27.391484405741124</v>
      </c>
      <c r="AL1248">
        <v>-23.391484405741124</v>
      </c>
      <c r="AT1248">
        <v>1208</v>
      </c>
      <c r="AU1248">
        <v>18.425591754743049</v>
      </c>
      <c r="AV1248">
        <v>-14.425591754743049</v>
      </c>
      <c r="BD1248" s="152">
        <v>3.9458335507026283</v>
      </c>
      <c r="BE1248" s="152">
        <v>24.077011324680001</v>
      </c>
    </row>
    <row r="1249" spans="1:57" ht="14.25" customHeight="1">
      <c r="A1249" s="134" t="s">
        <v>398</v>
      </c>
      <c r="B1249" s="135">
        <v>64040</v>
      </c>
      <c r="C1249" s="135">
        <v>5347900</v>
      </c>
      <c r="D1249" s="145">
        <f t="shared" si="133"/>
        <v>1022727.2727272726</v>
      </c>
      <c r="E1249" s="141">
        <f t="shared" si="134"/>
        <v>83.508744534665837</v>
      </c>
      <c r="F1249" s="135">
        <v>50</v>
      </c>
      <c r="G1249" s="135">
        <v>2.2000000000000002</v>
      </c>
      <c r="H1249" s="135">
        <v>2250000</v>
      </c>
      <c r="I1249" s="134" t="s">
        <v>1815</v>
      </c>
      <c r="J1249" s="138">
        <f t="shared" si="135"/>
        <v>2.2000000000000002</v>
      </c>
      <c r="K1249" s="140">
        <f t="shared" si="136"/>
        <v>1022727.2727272726</v>
      </c>
      <c r="L1249" s="134" t="s">
        <v>1246</v>
      </c>
      <c r="M1249" s="134" t="s">
        <v>102</v>
      </c>
      <c r="N1249" s="137">
        <f t="shared" si="137"/>
        <v>1022727.2727272726</v>
      </c>
      <c r="P1249">
        <v>1208</v>
      </c>
      <c r="Q1249">
        <v>20.097134603526136</v>
      </c>
      <c r="R1249">
        <v>-16.097134603526136</v>
      </c>
      <c r="S1249" s="70">
        <f t="shared" si="131"/>
        <v>-0.80096665127086419</v>
      </c>
      <c r="T1249">
        <f t="shared" si="132"/>
        <v>4</v>
      </c>
      <c r="U1249" s="134" t="s">
        <v>1363</v>
      </c>
      <c r="Z1249">
        <v>1207</v>
      </c>
      <c r="AA1249">
        <v>18.145725529712713</v>
      </c>
      <c r="AB1249">
        <v>-4.1457255297127134</v>
      </c>
      <c r="AJ1249">
        <v>1209</v>
      </c>
      <c r="AK1249">
        <v>24.575460491190793</v>
      </c>
      <c r="AL1249">
        <v>-12.575460491190793</v>
      </c>
      <c r="AT1249">
        <v>1209</v>
      </c>
      <c r="AU1249">
        <v>17.932121149854037</v>
      </c>
      <c r="AV1249">
        <v>-5.9321211498540372</v>
      </c>
      <c r="BD1249" s="152">
        <v>35.923312320790352</v>
      </c>
      <c r="BE1249" s="152">
        <v>41.747218246199999</v>
      </c>
    </row>
    <row r="1250" spans="1:57" ht="14.25" customHeight="1">
      <c r="A1250" s="134" t="s">
        <v>398</v>
      </c>
      <c r="B1250" s="135">
        <v>4107</v>
      </c>
      <c r="C1250" s="135">
        <v>290900</v>
      </c>
      <c r="D1250" s="145">
        <f t="shared" si="133"/>
        <v>1500000</v>
      </c>
      <c r="E1250" s="141">
        <f t="shared" si="134"/>
        <v>70.830289749208674</v>
      </c>
      <c r="F1250" s="135">
        <v>9</v>
      </c>
      <c r="G1250" s="135">
        <v>0.18</v>
      </c>
      <c r="H1250" s="135">
        <v>270000</v>
      </c>
      <c r="I1250" s="134" t="s">
        <v>1815</v>
      </c>
      <c r="J1250" s="138">
        <f t="shared" si="135"/>
        <v>0.18</v>
      </c>
      <c r="K1250" s="140">
        <f t="shared" si="136"/>
        <v>1500000</v>
      </c>
      <c r="L1250" s="134" t="s">
        <v>2591</v>
      </c>
      <c r="M1250" s="134" t="s">
        <v>15</v>
      </c>
      <c r="N1250" s="137">
        <f t="shared" si="137"/>
        <v>1500000</v>
      </c>
      <c r="P1250">
        <v>1209</v>
      </c>
      <c r="Q1250">
        <v>18.193368123302381</v>
      </c>
      <c r="R1250">
        <v>-6.1933681233023812</v>
      </c>
      <c r="S1250" s="70">
        <f t="shared" si="131"/>
        <v>-0.34041899670956516</v>
      </c>
      <c r="T1250">
        <f t="shared" si="132"/>
        <v>12</v>
      </c>
      <c r="U1250" s="134" t="s">
        <v>2576</v>
      </c>
      <c r="Z1250">
        <v>1208</v>
      </c>
      <c r="AA1250">
        <v>21.965947181763319</v>
      </c>
      <c r="AB1250">
        <v>-17.965947181763319</v>
      </c>
      <c r="AJ1250">
        <v>1210</v>
      </c>
      <c r="AK1250">
        <v>25.694334695363452</v>
      </c>
      <c r="AL1250">
        <v>-3.6943346953634517</v>
      </c>
      <c r="AT1250">
        <v>1210</v>
      </c>
      <c r="AU1250">
        <v>20.364988707734476</v>
      </c>
      <c r="AV1250">
        <v>1.6350112922655242</v>
      </c>
      <c r="BD1250" s="152">
        <v>38.909903670463237</v>
      </c>
      <c r="BE1250" s="152">
        <v>39.056973521719996</v>
      </c>
    </row>
    <row r="1251" spans="1:57" ht="14.25" customHeight="1">
      <c r="A1251" s="134" t="s">
        <v>398</v>
      </c>
      <c r="B1251" s="135">
        <v>36220</v>
      </c>
      <c r="C1251" s="135">
        <v>1457089</v>
      </c>
      <c r="D1251" s="145">
        <f t="shared" si="133"/>
        <v>21861428.571428571</v>
      </c>
      <c r="E1251" s="141">
        <f t="shared" si="134"/>
        <v>40.228851463279959</v>
      </c>
      <c r="F1251" s="135">
        <v>41</v>
      </c>
      <c r="G1251" s="135">
        <v>7.0000000000000007E-2</v>
      </c>
      <c r="H1251" s="135">
        <v>1530300</v>
      </c>
      <c r="I1251" s="134" t="s">
        <v>1815</v>
      </c>
      <c r="J1251" s="138">
        <f t="shared" si="135"/>
        <v>7.0000000000000007E-2</v>
      </c>
      <c r="K1251" s="140">
        <f t="shared" si="136"/>
        <v>21861428.571428571</v>
      </c>
      <c r="L1251" s="134" t="s">
        <v>2592</v>
      </c>
      <c r="M1251" s="134" t="s">
        <v>7</v>
      </c>
      <c r="N1251" s="137">
        <f t="shared" si="137"/>
        <v>21861428.571428571</v>
      </c>
      <c r="P1251">
        <v>1210</v>
      </c>
      <c r="Q1251">
        <v>20.158210551242934</v>
      </c>
      <c r="R1251">
        <v>1.8417894487570656</v>
      </c>
      <c r="S1251" s="70">
        <f t="shared" si="131"/>
        <v>9.1366713532194097E-2</v>
      </c>
      <c r="T1251">
        <f t="shared" si="132"/>
        <v>22</v>
      </c>
      <c r="U1251" s="134" t="s">
        <v>2577</v>
      </c>
      <c r="Z1251">
        <v>1209</v>
      </c>
      <c r="AA1251">
        <v>19.407673318821622</v>
      </c>
      <c r="AB1251">
        <v>-7.4076733188216224</v>
      </c>
      <c r="AJ1251">
        <v>1211</v>
      </c>
      <c r="AK1251">
        <v>42.634928349687051</v>
      </c>
      <c r="AL1251">
        <v>8.3650716503129487</v>
      </c>
      <c r="AT1251">
        <v>1211</v>
      </c>
      <c r="AU1251">
        <v>62.370750231057272</v>
      </c>
      <c r="AV1251">
        <v>-11.370750231057272</v>
      </c>
      <c r="BD1251" s="152">
        <v>15.78744230645518</v>
      </c>
      <c r="BE1251" s="152">
        <v>21.016083303559999</v>
      </c>
    </row>
    <row r="1252" spans="1:57" ht="14.25" customHeight="1">
      <c r="A1252" s="134" t="s">
        <v>398</v>
      </c>
      <c r="B1252" s="135">
        <v>11589</v>
      </c>
      <c r="C1252" s="135">
        <v>908700</v>
      </c>
      <c r="D1252" s="145">
        <f t="shared" si="133"/>
        <v>5454545.4545454541</v>
      </c>
      <c r="E1252" s="141">
        <f t="shared" si="134"/>
        <v>78.410561739580643</v>
      </c>
      <c r="F1252" s="135">
        <v>14</v>
      </c>
      <c r="G1252" s="135">
        <v>0.11</v>
      </c>
      <c r="H1252" s="135">
        <v>600000</v>
      </c>
      <c r="I1252" s="134" t="s">
        <v>1815</v>
      </c>
      <c r="J1252" s="138">
        <f t="shared" si="135"/>
        <v>0.11</v>
      </c>
      <c r="K1252" s="140">
        <f t="shared" si="136"/>
        <v>5454545.4545454541</v>
      </c>
      <c r="L1252" s="134" t="s">
        <v>2593</v>
      </c>
      <c r="M1252" s="134" t="s">
        <v>32</v>
      </c>
      <c r="N1252" s="137">
        <f t="shared" si="137"/>
        <v>5454545.4545454541</v>
      </c>
      <c r="P1252">
        <v>1211</v>
      </c>
      <c r="Q1252">
        <v>52.700662196006924</v>
      </c>
      <c r="R1252">
        <v>-1.7006621960069239</v>
      </c>
      <c r="S1252" s="70">
        <f t="shared" si="131"/>
        <v>-3.2270224417327749E-2</v>
      </c>
      <c r="T1252">
        <f t="shared" si="132"/>
        <v>51</v>
      </c>
      <c r="U1252" s="134" t="s">
        <v>1252</v>
      </c>
      <c r="Z1252">
        <v>1210</v>
      </c>
      <c r="AA1252">
        <v>15.166014066854105</v>
      </c>
      <c r="AB1252">
        <v>6.833985933145895</v>
      </c>
      <c r="AJ1252">
        <v>1212</v>
      </c>
      <c r="AK1252">
        <v>31.871214571671914</v>
      </c>
      <c r="AL1252">
        <v>-9.8712145716719135</v>
      </c>
      <c r="AT1252">
        <v>1212</v>
      </c>
      <c r="AU1252">
        <v>24.175632763125339</v>
      </c>
      <c r="AV1252">
        <v>-2.1756327631253392</v>
      </c>
      <c r="BD1252" s="152">
        <v>20.971869106024901</v>
      </c>
      <c r="BE1252" s="152">
        <v>28.146400536879998</v>
      </c>
    </row>
    <row r="1253" spans="1:57" ht="14.25" customHeight="1">
      <c r="A1253" s="134" t="s">
        <v>398</v>
      </c>
      <c r="B1253" s="135">
        <v>31455</v>
      </c>
      <c r="C1253" s="135">
        <v>5625500</v>
      </c>
      <c r="D1253" s="145">
        <f t="shared" si="133"/>
        <v>9078333.333333334</v>
      </c>
      <c r="E1253" s="141">
        <f t="shared" si="134"/>
        <v>178.84279128914321</v>
      </c>
      <c r="F1253" s="135">
        <v>36</v>
      </c>
      <c r="G1253" s="135">
        <v>0.6</v>
      </c>
      <c r="H1253" s="135">
        <v>5447000</v>
      </c>
      <c r="I1253" s="134" t="s">
        <v>1815</v>
      </c>
      <c r="J1253" s="138">
        <f t="shared" si="135"/>
        <v>0.6</v>
      </c>
      <c r="K1253" s="140">
        <f t="shared" si="136"/>
        <v>9078333.333333334</v>
      </c>
      <c r="L1253" s="134" t="s">
        <v>1189</v>
      </c>
      <c r="M1253" s="134" t="s">
        <v>24</v>
      </c>
      <c r="N1253" s="137">
        <f t="shared" si="137"/>
        <v>9078333.333333334</v>
      </c>
      <c r="P1253">
        <v>1212</v>
      </c>
      <c r="Q1253">
        <v>25.808000099932361</v>
      </c>
      <c r="R1253">
        <v>-3.8080000999323609</v>
      </c>
      <c r="S1253" s="70">
        <f t="shared" si="131"/>
        <v>-0.14755115023199109</v>
      </c>
      <c r="T1253">
        <f t="shared" si="132"/>
        <v>22</v>
      </c>
      <c r="U1253" s="134" t="s">
        <v>2578</v>
      </c>
      <c r="Z1253">
        <v>1211</v>
      </c>
      <c r="AA1253">
        <v>55.369371201817458</v>
      </c>
      <c r="AB1253">
        <v>-4.369371201817458</v>
      </c>
      <c r="AJ1253">
        <v>1213</v>
      </c>
      <c r="AK1253">
        <v>30.661746693759959</v>
      </c>
      <c r="AL1253">
        <v>5.3382533062400412</v>
      </c>
      <c r="AT1253">
        <v>1213</v>
      </c>
      <c r="AU1253">
        <v>35.460591155129649</v>
      </c>
      <c r="AV1253">
        <v>0.53940884487035134</v>
      </c>
      <c r="BD1253" s="152">
        <v>14.90420002285178</v>
      </c>
      <c r="BE1253" s="152">
        <v>23.793752521799998</v>
      </c>
    </row>
    <row r="1254" spans="1:57" ht="14.25" customHeight="1">
      <c r="A1254" s="134" t="s">
        <v>398</v>
      </c>
      <c r="B1254" s="135">
        <v>9471</v>
      </c>
      <c r="C1254" s="135">
        <v>1007400</v>
      </c>
      <c r="D1254" s="145">
        <f t="shared" si="133"/>
        <v>4885714.2857142854</v>
      </c>
      <c r="E1254" s="141">
        <f t="shared" si="134"/>
        <v>106.36680392777954</v>
      </c>
      <c r="F1254" s="135">
        <v>12</v>
      </c>
      <c r="G1254" s="135">
        <v>0.14000000000000001</v>
      </c>
      <c r="H1254" s="135">
        <v>684000</v>
      </c>
      <c r="I1254" s="134" t="s">
        <v>1815</v>
      </c>
      <c r="J1254" s="138">
        <f t="shared" si="135"/>
        <v>0.14000000000000001</v>
      </c>
      <c r="K1254" s="140">
        <f t="shared" si="136"/>
        <v>4885714.2857142854</v>
      </c>
      <c r="L1254" s="134" t="s">
        <v>2594</v>
      </c>
      <c r="M1254" s="134" t="s">
        <v>13</v>
      </c>
      <c r="N1254" s="137">
        <f t="shared" si="137"/>
        <v>4885714.2857142854</v>
      </c>
      <c r="P1254">
        <v>1213</v>
      </c>
      <c r="Q1254">
        <v>31.201538094618712</v>
      </c>
      <c r="R1254">
        <v>4.7984619053812878</v>
      </c>
      <c r="S1254" s="70">
        <f t="shared" si="131"/>
        <v>0.15378927445275117</v>
      </c>
      <c r="T1254">
        <f t="shared" si="132"/>
        <v>36</v>
      </c>
      <c r="U1254" s="134" t="s">
        <v>2579</v>
      </c>
      <c r="Z1254">
        <v>1212</v>
      </c>
      <c r="AA1254">
        <v>26.957839695608367</v>
      </c>
      <c r="AB1254">
        <v>-4.9578396956083672</v>
      </c>
      <c r="AJ1254">
        <v>1214</v>
      </c>
      <c r="AK1254">
        <v>24.455656707694438</v>
      </c>
      <c r="AL1254">
        <v>-12.455656707694438</v>
      </c>
      <c r="AT1254">
        <v>1214</v>
      </c>
      <c r="AU1254">
        <v>14.557471921744483</v>
      </c>
      <c r="AV1254">
        <v>-2.557471921744483</v>
      </c>
      <c r="BD1254" s="152">
        <v>155.0675612493331</v>
      </c>
      <c r="BE1254" s="152">
        <v>201.21049521072001</v>
      </c>
    </row>
    <row r="1255" spans="1:57" ht="14.25" customHeight="1">
      <c r="A1255" s="134" t="s">
        <v>398</v>
      </c>
      <c r="B1255" s="135">
        <v>56643</v>
      </c>
      <c r="C1255" s="135">
        <v>5493200</v>
      </c>
      <c r="D1255" s="145">
        <f t="shared" si="133"/>
        <v>3991510.416666667</v>
      </c>
      <c r="E1255" s="141">
        <f t="shared" si="134"/>
        <v>96.979326659957977</v>
      </c>
      <c r="F1255" s="135">
        <v>23</v>
      </c>
      <c r="G1255" s="135">
        <v>1.92</v>
      </c>
      <c r="H1255" s="135">
        <v>7663700</v>
      </c>
      <c r="I1255" s="134" t="s">
        <v>1815</v>
      </c>
      <c r="J1255" s="138">
        <f t="shared" si="135"/>
        <v>1.92</v>
      </c>
      <c r="K1255" s="140">
        <f t="shared" si="136"/>
        <v>3991510.416666667</v>
      </c>
      <c r="L1255" s="134" t="s">
        <v>1130</v>
      </c>
      <c r="M1255" s="134" t="s">
        <v>24</v>
      </c>
      <c r="N1255" s="137">
        <f t="shared" si="137"/>
        <v>3991510.416666667</v>
      </c>
      <c r="P1255">
        <v>1214</v>
      </c>
      <c r="Q1255">
        <v>16.300564299536457</v>
      </c>
      <c r="R1255">
        <v>-4.3005642995364575</v>
      </c>
      <c r="S1255" s="70">
        <f t="shared" si="131"/>
        <v>-0.26382916692391767</v>
      </c>
      <c r="T1255">
        <f t="shared" si="132"/>
        <v>12</v>
      </c>
      <c r="U1255" s="134" t="s">
        <v>2580</v>
      </c>
      <c r="Z1255">
        <v>1213</v>
      </c>
      <c r="AA1255">
        <v>30.905293734310405</v>
      </c>
      <c r="AB1255">
        <v>5.0947062656895952</v>
      </c>
      <c r="AJ1255">
        <v>1215</v>
      </c>
      <c r="AK1255">
        <v>206.34531682522007</v>
      </c>
      <c r="AL1255">
        <v>147.65468317477993</v>
      </c>
      <c r="AT1255">
        <v>1215</v>
      </c>
      <c r="AU1255">
        <v>18.833669775757755</v>
      </c>
      <c r="AV1255">
        <v>335.16633022424224</v>
      </c>
      <c r="BD1255" s="152">
        <v>24.37440594972032</v>
      </c>
      <c r="BE1255" s="152">
        <v>30.36642113904</v>
      </c>
    </row>
    <row r="1256" spans="1:57" ht="14.25" customHeight="1">
      <c r="A1256" s="134" t="s">
        <v>398</v>
      </c>
      <c r="B1256" s="135">
        <v>11601</v>
      </c>
      <c r="C1256" s="135">
        <v>1110200</v>
      </c>
      <c r="D1256" s="145">
        <f t="shared" si="133"/>
        <v>5187500</v>
      </c>
      <c r="E1256" s="141">
        <f t="shared" si="134"/>
        <v>95.698646668390651</v>
      </c>
      <c r="F1256" s="135">
        <v>15</v>
      </c>
      <c r="G1256" s="135">
        <v>0.12</v>
      </c>
      <c r="H1256" s="135">
        <v>622500</v>
      </c>
      <c r="I1256" s="134" t="s">
        <v>1815</v>
      </c>
      <c r="J1256" s="138">
        <f t="shared" si="135"/>
        <v>0.12</v>
      </c>
      <c r="K1256" s="140">
        <f t="shared" si="136"/>
        <v>5187500</v>
      </c>
      <c r="L1256" s="134" t="s">
        <v>2595</v>
      </c>
      <c r="M1256" s="134" t="s">
        <v>13</v>
      </c>
      <c r="N1256" s="137">
        <f t="shared" si="137"/>
        <v>5187500</v>
      </c>
      <c r="P1256">
        <v>1215</v>
      </c>
      <c r="Q1256">
        <v>124.35709260820059</v>
      </c>
      <c r="R1256">
        <v>229.64290739179941</v>
      </c>
      <c r="S1256" s="70">
        <f t="shared" si="131"/>
        <v>1.8466410123893156</v>
      </c>
      <c r="T1256">
        <f t="shared" si="132"/>
        <v>354</v>
      </c>
      <c r="U1256" s="134" t="s">
        <v>1831</v>
      </c>
      <c r="Z1256">
        <v>1214</v>
      </c>
      <c r="AA1256">
        <v>19.587520889344486</v>
      </c>
      <c r="AB1256">
        <v>-7.5875208893444857</v>
      </c>
      <c r="AJ1256">
        <v>1216</v>
      </c>
      <c r="AK1256">
        <v>206.34531682522007</v>
      </c>
      <c r="AL1256">
        <v>147.65468317477993</v>
      </c>
      <c r="AT1256">
        <v>1216</v>
      </c>
      <c r="AU1256">
        <v>53.745278177215212</v>
      </c>
      <c r="AV1256">
        <v>300.2547218227848</v>
      </c>
      <c r="BD1256" s="152">
        <v>3.869833633276289</v>
      </c>
      <c r="BE1256" s="152">
        <v>16.755681638919999</v>
      </c>
    </row>
    <row r="1257" spans="1:57" ht="14.25" customHeight="1">
      <c r="A1257" s="134" t="s">
        <v>398</v>
      </c>
      <c r="B1257" s="135">
        <v>12697</v>
      </c>
      <c r="C1257" s="135">
        <v>1627300</v>
      </c>
      <c r="D1257" s="145">
        <f t="shared" si="133"/>
        <v>2800000</v>
      </c>
      <c r="E1257" s="141">
        <f t="shared" si="134"/>
        <v>128.16413325982515</v>
      </c>
      <c r="F1257" s="135">
        <v>14</v>
      </c>
      <c r="G1257" s="135">
        <v>0.33</v>
      </c>
      <c r="H1257" s="135">
        <v>924000</v>
      </c>
      <c r="I1257" s="134" t="s">
        <v>1815</v>
      </c>
      <c r="J1257" s="138">
        <f t="shared" si="135"/>
        <v>0.33</v>
      </c>
      <c r="K1257" s="140">
        <f t="shared" si="136"/>
        <v>2800000</v>
      </c>
      <c r="L1257" s="134" t="s">
        <v>2596</v>
      </c>
      <c r="M1257" s="134" t="s">
        <v>44</v>
      </c>
      <c r="N1257" s="137">
        <f t="shared" si="137"/>
        <v>2800000</v>
      </c>
      <c r="P1257">
        <v>1216</v>
      </c>
      <c r="Q1257">
        <v>143.21807366633132</v>
      </c>
      <c r="R1257">
        <v>210.78192633366868</v>
      </c>
      <c r="S1257" s="70">
        <f t="shared" si="131"/>
        <v>1.471755072091999</v>
      </c>
      <c r="T1257">
        <f t="shared" si="132"/>
        <v>354</v>
      </c>
      <c r="U1257" s="134" t="s">
        <v>1831</v>
      </c>
      <c r="Z1257">
        <v>1215</v>
      </c>
      <c r="AA1257">
        <v>136.95946073919544</v>
      </c>
      <c r="AB1257">
        <v>217.04053926080456</v>
      </c>
      <c r="AJ1257">
        <v>1217</v>
      </c>
      <c r="AK1257">
        <v>31.331039208628283</v>
      </c>
      <c r="AL1257">
        <v>-8.3310392086282832</v>
      </c>
      <c r="AT1257">
        <v>1217</v>
      </c>
      <c r="AU1257">
        <v>27.639779987795464</v>
      </c>
      <c r="AV1257">
        <v>-4.639779987795464</v>
      </c>
      <c r="BD1257" s="152">
        <v>2.729834871881204</v>
      </c>
      <c r="BE1257" s="152">
        <v>115.28496278716</v>
      </c>
    </row>
    <row r="1258" spans="1:57" ht="14.25" customHeight="1">
      <c r="A1258" s="134" t="s">
        <v>398</v>
      </c>
      <c r="B1258" s="135">
        <v>19275</v>
      </c>
      <c r="C1258" s="135">
        <v>1812900</v>
      </c>
      <c r="D1258" s="145">
        <f t="shared" si="133"/>
        <v>5555555.555555555</v>
      </c>
      <c r="E1258" s="141">
        <f t="shared" si="134"/>
        <v>94.054474708171213</v>
      </c>
      <c r="F1258" s="135">
        <v>24</v>
      </c>
      <c r="G1258" s="135">
        <v>0.27</v>
      </c>
      <c r="H1258" s="135">
        <v>1500000</v>
      </c>
      <c r="I1258" s="134" t="s">
        <v>1815</v>
      </c>
      <c r="J1258" s="138">
        <f t="shared" si="135"/>
        <v>0.27</v>
      </c>
      <c r="K1258" s="140">
        <f t="shared" si="136"/>
        <v>5555555.555555555</v>
      </c>
      <c r="L1258" s="134" t="s">
        <v>1688</v>
      </c>
      <c r="M1258" s="134" t="s">
        <v>13</v>
      </c>
      <c r="N1258" s="137">
        <f t="shared" si="137"/>
        <v>5555555.555555555</v>
      </c>
      <c r="P1258">
        <v>1217</v>
      </c>
      <c r="Q1258">
        <v>27.365459027180822</v>
      </c>
      <c r="R1258">
        <v>-4.3654590271808225</v>
      </c>
      <c r="S1258" s="70">
        <f t="shared" ref="S1258:S1321" si="138">R1258/Q1258</f>
        <v>-0.1595244217480444</v>
      </c>
      <c r="T1258">
        <f t="shared" ref="T1258:T1321" si="139">R1258+Q1258</f>
        <v>23</v>
      </c>
      <c r="U1258" s="134" t="s">
        <v>1075</v>
      </c>
      <c r="Z1258">
        <v>1216</v>
      </c>
      <c r="AA1258">
        <v>154.62496336357822</v>
      </c>
      <c r="AB1258">
        <v>199.37503663642178</v>
      </c>
      <c r="AJ1258">
        <v>1218</v>
      </c>
      <c r="AK1258">
        <v>34.949706139111782</v>
      </c>
      <c r="AL1258">
        <v>106.05029386088822</v>
      </c>
      <c r="AT1258">
        <v>1218</v>
      </c>
      <c r="AU1258">
        <v>73.51448242665407</v>
      </c>
      <c r="AV1258">
        <v>67.48551757334593</v>
      </c>
      <c r="BD1258" s="152">
        <v>35.290664359511638</v>
      </c>
      <c r="BE1258" s="152">
        <v>34.272096450120003</v>
      </c>
    </row>
    <row r="1259" spans="1:57" ht="14.25" customHeight="1">
      <c r="A1259" s="134" t="s">
        <v>398</v>
      </c>
      <c r="B1259" s="135">
        <v>7298</v>
      </c>
      <c r="C1259" s="135">
        <v>920200</v>
      </c>
      <c r="D1259" s="145">
        <f t="shared" si="133"/>
        <v>2068965.5172413795</v>
      </c>
      <c r="E1259" s="141">
        <f t="shared" si="134"/>
        <v>126.08933954508085</v>
      </c>
      <c r="F1259" s="135">
        <v>10</v>
      </c>
      <c r="G1259" s="135">
        <v>0.28999999999999998</v>
      </c>
      <c r="H1259" s="135">
        <v>600000</v>
      </c>
      <c r="I1259" s="134" t="s">
        <v>1815</v>
      </c>
      <c r="J1259" s="138">
        <f t="shared" si="135"/>
        <v>0.28999999999999998</v>
      </c>
      <c r="K1259" s="140">
        <f t="shared" si="136"/>
        <v>2068965.5172413795</v>
      </c>
      <c r="L1259" s="134" t="s">
        <v>2597</v>
      </c>
      <c r="M1259" s="134" t="s">
        <v>13</v>
      </c>
      <c r="N1259" s="137">
        <f t="shared" si="137"/>
        <v>2068965.5172413795</v>
      </c>
      <c r="P1259">
        <v>1218</v>
      </c>
      <c r="Q1259">
        <v>54.253053536405034</v>
      </c>
      <c r="R1259">
        <v>86.746946463594966</v>
      </c>
      <c r="S1259" s="70">
        <f t="shared" si="138"/>
        <v>1.5989320565226028</v>
      </c>
      <c r="T1259">
        <f t="shared" si="139"/>
        <v>141</v>
      </c>
      <c r="U1259" s="134" t="s">
        <v>2581</v>
      </c>
      <c r="Z1259">
        <v>1217</v>
      </c>
      <c r="AA1259">
        <v>28.663828937613243</v>
      </c>
      <c r="AB1259">
        <v>-5.6638289376132427</v>
      </c>
      <c r="AJ1259">
        <v>1219</v>
      </c>
      <c r="AK1259">
        <v>24.061108558512103</v>
      </c>
      <c r="AL1259">
        <v>-14.061108558512103</v>
      </c>
      <c r="AT1259">
        <v>1219</v>
      </c>
      <c r="AU1259">
        <v>15.243896922887934</v>
      </c>
      <c r="AV1259">
        <v>-5.2438969228879344</v>
      </c>
      <c r="BD1259" s="152">
        <v>493.94092279426707</v>
      </c>
      <c r="BE1259" s="152">
        <v>458.02766274991995</v>
      </c>
    </row>
    <row r="1260" spans="1:57" ht="14.25" customHeight="1">
      <c r="A1260" s="134" t="s">
        <v>398</v>
      </c>
      <c r="B1260" s="135">
        <v>71155</v>
      </c>
      <c r="C1260" s="135">
        <v>5334000</v>
      </c>
      <c r="D1260" s="145">
        <f t="shared" si="133"/>
        <v>1925316.4556962023</v>
      </c>
      <c r="E1260" s="141">
        <f t="shared" si="134"/>
        <v>74.963108706345309</v>
      </c>
      <c r="F1260" s="135">
        <v>72</v>
      </c>
      <c r="G1260" s="135">
        <v>3.16</v>
      </c>
      <c r="H1260" s="135">
        <v>6084000</v>
      </c>
      <c r="I1260" s="134" t="s">
        <v>1815</v>
      </c>
      <c r="J1260" s="138">
        <f t="shared" si="135"/>
        <v>3.16</v>
      </c>
      <c r="K1260" s="140">
        <f t="shared" si="136"/>
        <v>1925316.4556962023</v>
      </c>
      <c r="L1260" s="134" t="s">
        <v>2598</v>
      </c>
      <c r="M1260" s="134" t="s">
        <v>28</v>
      </c>
      <c r="N1260" s="137">
        <f t="shared" si="137"/>
        <v>1925316.4556962023</v>
      </c>
      <c r="P1260">
        <v>1219</v>
      </c>
      <c r="Q1260">
        <v>16.442024211400621</v>
      </c>
      <c r="R1260">
        <v>-6.4420242114006214</v>
      </c>
      <c r="S1260" s="70">
        <f t="shared" si="138"/>
        <v>-0.39180237959592779</v>
      </c>
      <c r="T1260">
        <f t="shared" si="139"/>
        <v>10</v>
      </c>
      <c r="U1260" s="134" t="s">
        <v>2582</v>
      </c>
      <c r="Z1260">
        <v>1218</v>
      </c>
      <c r="AA1260">
        <v>57.110225652546717</v>
      </c>
      <c r="AB1260">
        <v>83.889774347453283</v>
      </c>
      <c r="AJ1260">
        <v>1220</v>
      </c>
      <c r="AK1260">
        <v>28.644979115750672</v>
      </c>
      <c r="AL1260">
        <v>-9.6449791157506723</v>
      </c>
      <c r="AT1260">
        <v>1220</v>
      </c>
      <c r="AU1260">
        <v>29.581640188398648</v>
      </c>
      <c r="AV1260">
        <v>-10.581640188398648</v>
      </c>
      <c r="BD1260" s="152">
        <v>41.246387618367578</v>
      </c>
      <c r="BE1260" s="152">
        <v>40.062692860959999</v>
      </c>
    </row>
    <row r="1261" spans="1:57" ht="14.25" customHeight="1">
      <c r="A1261" s="134" t="s">
        <v>398</v>
      </c>
      <c r="B1261" s="135">
        <v>7076</v>
      </c>
      <c r="C1261" s="135">
        <v>1232600</v>
      </c>
      <c r="D1261" s="145">
        <f t="shared" si="133"/>
        <v>2441176.4705882352</v>
      </c>
      <c r="E1261" s="141">
        <f t="shared" si="134"/>
        <v>174.1944601469757</v>
      </c>
      <c r="F1261" s="135">
        <v>10</v>
      </c>
      <c r="G1261" s="135">
        <v>0.17</v>
      </c>
      <c r="H1261" s="135">
        <v>415000</v>
      </c>
      <c r="I1261" s="134" t="s">
        <v>1815</v>
      </c>
      <c r="J1261" s="138">
        <f t="shared" si="135"/>
        <v>0.17</v>
      </c>
      <c r="K1261" s="140">
        <f t="shared" si="136"/>
        <v>2441176.4705882352</v>
      </c>
      <c r="L1261" s="134" t="s">
        <v>1652</v>
      </c>
      <c r="M1261" s="134" t="s">
        <v>66</v>
      </c>
      <c r="N1261" s="137">
        <f t="shared" si="137"/>
        <v>2441176.4705882352</v>
      </c>
      <c r="P1261">
        <v>1220</v>
      </c>
      <c r="Q1261">
        <v>26.852936810833782</v>
      </c>
      <c r="R1261">
        <v>-7.852936810833782</v>
      </c>
      <c r="S1261" s="70">
        <f t="shared" si="138"/>
        <v>-0.29244238223007046</v>
      </c>
      <c r="T1261">
        <f t="shared" si="139"/>
        <v>19</v>
      </c>
      <c r="U1261" s="134" t="s">
        <v>1369</v>
      </c>
      <c r="Z1261">
        <v>1219</v>
      </c>
      <c r="AA1261">
        <v>17.280853390759283</v>
      </c>
      <c r="AB1261">
        <v>-7.2808533907592832</v>
      </c>
      <c r="AJ1261">
        <v>1221</v>
      </c>
      <c r="AK1261">
        <v>22.882544130053276</v>
      </c>
      <c r="AL1261">
        <v>-9.8825441300532759</v>
      </c>
      <c r="AT1261">
        <v>1221</v>
      </c>
      <c r="AU1261">
        <v>16.600325274429778</v>
      </c>
      <c r="AV1261">
        <v>-3.6003252744297782</v>
      </c>
      <c r="BD1261" s="152">
        <v>11.535555034224862</v>
      </c>
      <c r="BE1261" s="152">
        <v>18.7983898584</v>
      </c>
    </row>
    <row r="1262" spans="1:57" ht="14.25" customHeight="1">
      <c r="A1262" s="134" t="s">
        <v>398</v>
      </c>
      <c r="B1262" s="135">
        <v>532850</v>
      </c>
      <c r="C1262" s="135">
        <v>44665100</v>
      </c>
      <c r="D1262" s="145">
        <f t="shared" si="133"/>
        <v>648910.08174386912</v>
      </c>
      <c r="E1262" s="141">
        <f t="shared" si="134"/>
        <v>83.823027118325982</v>
      </c>
      <c r="F1262" s="135">
        <v>433</v>
      </c>
      <c r="G1262" s="135">
        <v>36.700000000000003</v>
      </c>
      <c r="H1262" s="135">
        <v>23815000</v>
      </c>
      <c r="I1262" s="134" t="s">
        <v>1815</v>
      </c>
      <c r="J1262" s="138">
        <f t="shared" si="135"/>
        <v>36.700000000000003</v>
      </c>
      <c r="K1262" s="140">
        <f t="shared" si="136"/>
        <v>648910.08174386912</v>
      </c>
      <c r="L1262" s="134" t="s">
        <v>1438</v>
      </c>
      <c r="M1262" s="134" t="s">
        <v>74</v>
      </c>
      <c r="N1262" s="137">
        <f t="shared" si="137"/>
        <v>648910.08174386912</v>
      </c>
      <c r="P1262">
        <v>1221</v>
      </c>
      <c r="Q1262">
        <v>16.489644755008978</v>
      </c>
      <c r="R1262">
        <v>-3.4896447550089782</v>
      </c>
      <c r="S1262" s="70">
        <f t="shared" si="138"/>
        <v>-0.21162643627898328</v>
      </c>
      <c r="T1262">
        <f t="shared" si="139"/>
        <v>13</v>
      </c>
      <c r="U1262" s="134" t="s">
        <v>1056</v>
      </c>
      <c r="Z1262">
        <v>1220</v>
      </c>
      <c r="AA1262">
        <v>29.475753326329599</v>
      </c>
      <c r="AB1262">
        <v>-10.475753326329599</v>
      </c>
      <c r="AJ1262">
        <v>1222</v>
      </c>
      <c r="AK1262">
        <v>63.863481449362467</v>
      </c>
      <c r="AL1262">
        <v>-23.863481449362467</v>
      </c>
      <c r="AT1262">
        <v>1222</v>
      </c>
      <c r="AU1262">
        <v>59.611912905887415</v>
      </c>
      <c r="AV1262">
        <v>-19.611912905887415</v>
      </c>
      <c r="BD1262" s="152">
        <v>14.23868723241573</v>
      </c>
      <c r="BE1262" s="152">
        <v>27.940101722399998</v>
      </c>
    </row>
    <row r="1263" spans="1:57" ht="14.25" customHeight="1">
      <c r="A1263" s="134" t="s">
        <v>398</v>
      </c>
      <c r="B1263" s="135">
        <v>247725</v>
      </c>
      <c r="C1263" s="135">
        <v>56462000</v>
      </c>
      <c r="D1263" s="145">
        <f t="shared" si="133"/>
        <v>2879569.8924731184</v>
      </c>
      <c r="E1263" s="141">
        <f t="shared" si="134"/>
        <v>227.92209102835807</v>
      </c>
      <c r="F1263" s="135">
        <v>206</v>
      </c>
      <c r="G1263" s="135">
        <v>6.51</v>
      </c>
      <c r="H1263" s="135">
        <v>18746000</v>
      </c>
      <c r="I1263" s="134" t="s">
        <v>1815</v>
      </c>
      <c r="J1263" s="138">
        <f t="shared" si="135"/>
        <v>6.51</v>
      </c>
      <c r="K1263" s="140">
        <f t="shared" si="136"/>
        <v>2879569.8924731184</v>
      </c>
      <c r="L1263" s="134" t="s">
        <v>2599</v>
      </c>
      <c r="M1263" s="134" t="s">
        <v>66</v>
      </c>
      <c r="N1263" s="137">
        <f t="shared" si="137"/>
        <v>2879569.8924731184</v>
      </c>
      <c r="P1263">
        <v>1222</v>
      </c>
      <c r="Q1263">
        <v>63.55197648196561</v>
      </c>
      <c r="R1263">
        <v>-23.55197648196561</v>
      </c>
      <c r="S1263" s="70">
        <f t="shared" si="138"/>
        <v>-0.37059392619597042</v>
      </c>
      <c r="T1263">
        <f t="shared" si="139"/>
        <v>40</v>
      </c>
      <c r="U1263" s="134" t="s">
        <v>2583</v>
      </c>
      <c r="Z1263">
        <v>1221</v>
      </c>
      <c r="AA1263">
        <v>12.386536584259527</v>
      </c>
      <c r="AB1263">
        <v>0.61346341574047258</v>
      </c>
      <c r="AJ1263">
        <v>1223</v>
      </c>
      <c r="AK1263">
        <v>24.907355071618852</v>
      </c>
      <c r="AL1263">
        <v>13.092644928381148</v>
      </c>
      <c r="AT1263">
        <v>1223</v>
      </c>
      <c r="AU1263">
        <v>37.777686075257421</v>
      </c>
      <c r="AV1263">
        <v>0.22231392474257916</v>
      </c>
      <c r="BD1263" s="152">
        <v>12.225716446528914</v>
      </c>
      <c r="BE1263" s="152">
        <v>24.015865064319996</v>
      </c>
    </row>
    <row r="1264" spans="1:57" ht="14.25" customHeight="1">
      <c r="A1264" s="134" t="s">
        <v>398</v>
      </c>
      <c r="B1264" s="135">
        <v>93900</v>
      </c>
      <c r="C1264" s="135">
        <v>34290500</v>
      </c>
      <c r="D1264" s="145">
        <f t="shared" si="133"/>
        <v>24624675.324675325</v>
      </c>
      <c r="E1264" s="141">
        <f t="shared" si="134"/>
        <v>365.18104366347177</v>
      </c>
      <c r="F1264" s="135">
        <v>111</v>
      </c>
      <c r="G1264" s="135">
        <v>0.77</v>
      </c>
      <c r="H1264" s="135">
        <v>18961000</v>
      </c>
      <c r="I1264" s="134" t="s">
        <v>1815</v>
      </c>
      <c r="J1264" s="138">
        <f t="shared" si="135"/>
        <v>0.77</v>
      </c>
      <c r="K1264" s="140">
        <f t="shared" si="136"/>
        <v>24624675.324675325</v>
      </c>
      <c r="L1264" s="134" t="s">
        <v>1240</v>
      </c>
      <c r="M1264" s="134" t="s">
        <v>7</v>
      </c>
      <c r="N1264" s="137">
        <f t="shared" si="137"/>
        <v>24624675.324675325</v>
      </c>
      <c r="P1264">
        <v>1223</v>
      </c>
      <c r="Q1264">
        <v>29.107881431667359</v>
      </c>
      <c r="R1264">
        <v>8.8921185683326414</v>
      </c>
      <c r="S1264" s="70">
        <f t="shared" si="138"/>
        <v>0.30548834648813128</v>
      </c>
      <c r="T1264">
        <f t="shared" si="139"/>
        <v>38</v>
      </c>
      <c r="U1264" s="134" t="s">
        <v>2584</v>
      </c>
      <c r="Z1264">
        <v>1222</v>
      </c>
      <c r="AA1264">
        <v>57.407282589668398</v>
      </c>
      <c r="AB1264">
        <v>-17.407282589668398</v>
      </c>
      <c r="AJ1264">
        <v>1224</v>
      </c>
      <c r="AK1264">
        <v>24.307066149365038</v>
      </c>
      <c r="AL1264">
        <v>-6.3070661493650384</v>
      </c>
      <c r="AT1264">
        <v>1224</v>
      </c>
      <c r="AU1264">
        <v>22.242804470431935</v>
      </c>
      <c r="AV1264">
        <v>-4.2428044704319348</v>
      </c>
      <c r="BD1264" s="152">
        <v>18.535763644737386</v>
      </c>
      <c r="BE1264" s="152">
        <v>22.809067127639999</v>
      </c>
    </row>
    <row r="1265" spans="1:57" ht="14.25" customHeight="1">
      <c r="A1265" s="134" t="s">
        <v>398</v>
      </c>
      <c r="B1265" s="135">
        <v>69064</v>
      </c>
      <c r="C1265" s="135">
        <v>9482800</v>
      </c>
      <c r="D1265" s="145">
        <f t="shared" si="133"/>
        <v>741062.80193236726</v>
      </c>
      <c r="E1265" s="141">
        <f t="shared" si="134"/>
        <v>137.30452913239893</v>
      </c>
      <c r="F1265" s="135">
        <v>59</v>
      </c>
      <c r="G1265" s="135">
        <v>4.1399999999999997</v>
      </c>
      <c r="H1265" s="135">
        <v>3068000</v>
      </c>
      <c r="I1265" s="134" t="s">
        <v>1815</v>
      </c>
      <c r="J1265" s="138">
        <f t="shared" si="135"/>
        <v>4.1399999999999997</v>
      </c>
      <c r="K1265" s="140">
        <f t="shared" si="136"/>
        <v>741062.80193236726</v>
      </c>
      <c r="L1265" s="134" t="s">
        <v>1265</v>
      </c>
      <c r="M1265" s="134" t="s">
        <v>72</v>
      </c>
      <c r="N1265" s="137">
        <f t="shared" si="137"/>
        <v>741062.80193236726</v>
      </c>
      <c r="P1265">
        <v>1224</v>
      </c>
      <c r="Q1265">
        <v>20.366174813115407</v>
      </c>
      <c r="R1265">
        <v>-2.366174813115407</v>
      </c>
      <c r="S1265" s="70">
        <f t="shared" si="138"/>
        <v>-0.11618160183873301</v>
      </c>
      <c r="T1265">
        <f t="shared" si="139"/>
        <v>18</v>
      </c>
      <c r="U1265" s="134" t="s">
        <v>2585</v>
      </c>
      <c r="Z1265">
        <v>1223</v>
      </c>
      <c r="AA1265">
        <v>32.345185539537354</v>
      </c>
      <c r="AB1265">
        <v>5.6548144604626458</v>
      </c>
      <c r="AJ1265">
        <v>1225</v>
      </c>
      <c r="AK1265">
        <v>60.003513612190204</v>
      </c>
      <c r="AL1265">
        <v>85.996486387809796</v>
      </c>
      <c r="AT1265">
        <v>1225</v>
      </c>
      <c r="AU1265">
        <v>174.07163968148353</v>
      </c>
      <c r="AV1265">
        <v>-28.071639681483532</v>
      </c>
      <c r="BD1265" s="152">
        <v>8.9556659453740028</v>
      </c>
      <c r="BE1265" s="152">
        <v>17.156173668600001</v>
      </c>
    </row>
    <row r="1266" spans="1:57" ht="14.25" customHeight="1">
      <c r="A1266" s="134" t="s">
        <v>398</v>
      </c>
      <c r="B1266" s="135">
        <v>386640</v>
      </c>
      <c r="C1266" s="135">
        <v>140659900</v>
      </c>
      <c r="D1266" s="145">
        <f t="shared" si="133"/>
        <v>13392311.320754716</v>
      </c>
      <c r="E1266" s="141">
        <f t="shared" si="134"/>
        <v>363.80069315125183</v>
      </c>
      <c r="F1266" s="135">
        <v>409</v>
      </c>
      <c r="G1266" s="135">
        <v>4.24</v>
      </c>
      <c r="H1266" s="135">
        <v>56783400</v>
      </c>
      <c r="I1266" s="134" t="s">
        <v>1815</v>
      </c>
      <c r="J1266" s="138">
        <f t="shared" si="135"/>
        <v>4.24</v>
      </c>
      <c r="K1266" s="140">
        <f t="shared" si="136"/>
        <v>13392311.320754716</v>
      </c>
      <c r="L1266" s="134" t="s">
        <v>2600</v>
      </c>
      <c r="M1266" s="134" t="s">
        <v>24</v>
      </c>
      <c r="N1266" s="137">
        <f t="shared" si="137"/>
        <v>13392311.320754716</v>
      </c>
      <c r="P1266">
        <v>1225</v>
      </c>
      <c r="Q1266">
        <v>123.14470012106257</v>
      </c>
      <c r="R1266">
        <v>22.85529987893743</v>
      </c>
      <c r="S1266" s="70">
        <f t="shared" si="138"/>
        <v>0.18559710532786686</v>
      </c>
      <c r="T1266">
        <f t="shared" si="139"/>
        <v>146</v>
      </c>
      <c r="U1266" s="134" t="s">
        <v>2586</v>
      </c>
      <c r="Z1266">
        <v>1224</v>
      </c>
      <c r="AA1266">
        <v>23.618751449183669</v>
      </c>
      <c r="AB1266">
        <v>-5.6187514491836694</v>
      </c>
      <c r="AJ1266">
        <v>1226</v>
      </c>
      <c r="AK1266">
        <v>33.407073675999726</v>
      </c>
      <c r="AL1266">
        <v>-6.407073675999726</v>
      </c>
      <c r="AT1266">
        <v>1226</v>
      </c>
      <c r="AU1266">
        <v>36.800597855926434</v>
      </c>
      <c r="AV1266">
        <v>-9.8005978559264335</v>
      </c>
      <c r="BD1266" s="152">
        <v>26.461322601211144</v>
      </c>
      <c r="BE1266" s="152">
        <v>34.878328029839999</v>
      </c>
    </row>
    <row r="1267" spans="1:57" ht="14.25" customHeight="1">
      <c r="A1267" s="134" t="s">
        <v>398</v>
      </c>
      <c r="B1267" s="135">
        <v>113698</v>
      </c>
      <c r="C1267" s="135">
        <v>51374700</v>
      </c>
      <c r="D1267" s="145">
        <f t="shared" si="133"/>
        <v>14757692.307692308</v>
      </c>
      <c r="E1267" s="141">
        <f t="shared" si="134"/>
        <v>451.85227532586327</v>
      </c>
      <c r="F1267" s="135">
        <v>136</v>
      </c>
      <c r="G1267" s="135">
        <v>0.52</v>
      </c>
      <c r="H1267" s="135">
        <v>7674000</v>
      </c>
      <c r="I1267" s="134" t="s">
        <v>1815</v>
      </c>
      <c r="J1267" s="138">
        <f t="shared" si="135"/>
        <v>0.52</v>
      </c>
      <c r="K1267" s="140">
        <f t="shared" si="136"/>
        <v>14757692.307692308</v>
      </c>
      <c r="L1267" s="134" t="s">
        <v>1168</v>
      </c>
      <c r="M1267" s="134" t="s">
        <v>24</v>
      </c>
      <c r="N1267" s="137">
        <f t="shared" si="137"/>
        <v>14757692.307692308</v>
      </c>
      <c r="P1267">
        <v>1226</v>
      </c>
      <c r="Q1267">
        <v>33.521543815834598</v>
      </c>
      <c r="R1267">
        <v>-6.5215438158345975</v>
      </c>
      <c r="S1267" s="70">
        <f t="shared" si="138"/>
        <v>-0.19454783621135047</v>
      </c>
      <c r="T1267">
        <f t="shared" si="139"/>
        <v>27</v>
      </c>
      <c r="U1267" s="134" t="s">
        <v>1408</v>
      </c>
      <c r="Z1267">
        <v>1225</v>
      </c>
      <c r="AA1267">
        <v>120.13629156399445</v>
      </c>
      <c r="AB1267">
        <v>25.863708436005552</v>
      </c>
      <c r="AJ1267">
        <v>1227</v>
      </c>
      <c r="AK1267">
        <v>22.922760947834735</v>
      </c>
      <c r="AL1267">
        <v>-10.922760947834735</v>
      </c>
      <c r="AT1267">
        <v>1227</v>
      </c>
      <c r="AU1267">
        <v>14.491785318764247</v>
      </c>
      <c r="AV1267">
        <v>-2.4917853187642471</v>
      </c>
      <c r="BD1267" s="152">
        <v>18.872628143600078</v>
      </c>
      <c r="BE1267" s="152">
        <v>24.643664192559999</v>
      </c>
    </row>
    <row r="1268" spans="1:57" ht="14.25" customHeight="1">
      <c r="A1268" s="134" t="s">
        <v>398</v>
      </c>
      <c r="B1268" s="135">
        <v>16583</v>
      </c>
      <c r="C1268" s="135">
        <v>1402400</v>
      </c>
      <c r="D1268" s="145">
        <f t="shared" si="133"/>
        <v>9313333.333333334</v>
      </c>
      <c r="E1268" s="141">
        <f t="shared" si="134"/>
        <v>84.56853404088524</v>
      </c>
      <c r="F1268" s="135">
        <v>22</v>
      </c>
      <c r="G1268" s="135">
        <v>0.15</v>
      </c>
      <c r="H1268" s="135">
        <v>1397000</v>
      </c>
      <c r="I1268" s="134" t="s">
        <v>1815</v>
      </c>
      <c r="J1268" s="138">
        <f t="shared" si="135"/>
        <v>0.15</v>
      </c>
      <c r="K1268" s="140">
        <f t="shared" si="136"/>
        <v>9313333.333333334</v>
      </c>
      <c r="L1268" s="134" t="s">
        <v>1115</v>
      </c>
      <c r="M1268" s="134" t="s">
        <v>31</v>
      </c>
      <c r="N1268" s="137">
        <f t="shared" si="137"/>
        <v>9313333.333333334</v>
      </c>
      <c r="P1268">
        <v>1227</v>
      </c>
      <c r="Q1268">
        <v>15.373888072471589</v>
      </c>
      <c r="R1268">
        <v>-3.3738880724715887</v>
      </c>
      <c r="S1268" s="70">
        <f t="shared" si="138"/>
        <v>-0.21945574577929033</v>
      </c>
      <c r="T1268">
        <f t="shared" si="139"/>
        <v>12</v>
      </c>
      <c r="U1268" s="134" t="s">
        <v>1428</v>
      </c>
      <c r="Z1268">
        <v>1226</v>
      </c>
      <c r="AA1268">
        <v>36.24816338738384</v>
      </c>
      <c r="AB1268">
        <v>-9.2481633873838405</v>
      </c>
      <c r="AJ1268">
        <v>1228</v>
      </c>
      <c r="AK1268">
        <v>22.66283330448929</v>
      </c>
      <c r="AL1268">
        <v>-13.66283330448929</v>
      </c>
      <c r="AT1268">
        <v>1228</v>
      </c>
      <c r="AU1268">
        <v>13.24373986213979</v>
      </c>
      <c r="AV1268">
        <v>-4.2437398621397904</v>
      </c>
      <c r="BD1268" s="152">
        <v>1.7295116344047958</v>
      </c>
      <c r="BE1268" s="152">
        <v>14.011946481639999</v>
      </c>
    </row>
    <row r="1269" spans="1:57" ht="14.25" customHeight="1">
      <c r="A1269" s="134" t="s">
        <v>398</v>
      </c>
      <c r="B1269" s="135">
        <v>13275</v>
      </c>
      <c r="C1269" s="135">
        <v>1793700</v>
      </c>
      <c r="D1269" s="145">
        <f t="shared" si="133"/>
        <v>3175000</v>
      </c>
      <c r="E1269" s="141">
        <f t="shared" si="134"/>
        <v>135.11864406779662</v>
      </c>
      <c r="F1269" s="135">
        <v>18</v>
      </c>
      <c r="G1269" s="135">
        <v>0.36</v>
      </c>
      <c r="H1269" s="135">
        <v>1143000</v>
      </c>
      <c r="I1269" s="134" t="s">
        <v>1815</v>
      </c>
      <c r="J1269" s="138">
        <f t="shared" si="135"/>
        <v>0.36</v>
      </c>
      <c r="K1269" s="140">
        <f t="shared" si="136"/>
        <v>3175000</v>
      </c>
      <c r="L1269" s="134" t="s">
        <v>1104</v>
      </c>
      <c r="M1269" s="134" t="s">
        <v>31</v>
      </c>
      <c r="N1269" s="137">
        <f t="shared" si="137"/>
        <v>3175000</v>
      </c>
      <c r="P1269">
        <v>1228</v>
      </c>
      <c r="Q1269">
        <v>14.548516326121137</v>
      </c>
      <c r="R1269">
        <v>-5.5485163261211365</v>
      </c>
      <c r="S1269" s="70">
        <f t="shared" si="138"/>
        <v>-0.38138021786861193</v>
      </c>
      <c r="T1269">
        <f t="shared" si="139"/>
        <v>9</v>
      </c>
      <c r="U1269" s="134" t="s">
        <v>2587</v>
      </c>
      <c r="Z1269">
        <v>1227</v>
      </c>
      <c r="AA1269">
        <v>15.997917590028093</v>
      </c>
      <c r="AB1269">
        <v>-3.9979175900280932</v>
      </c>
      <c r="AJ1269">
        <v>1229</v>
      </c>
      <c r="AK1269">
        <v>79.729227731611005</v>
      </c>
      <c r="AL1269">
        <v>-60.729227731611005</v>
      </c>
      <c r="AT1269">
        <v>1229</v>
      </c>
      <c r="AU1269">
        <v>35.275026501710485</v>
      </c>
      <c r="AV1269">
        <v>-16.275026501710485</v>
      </c>
      <c r="BD1269" s="152">
        <v>9.982691856540745</v>
      </c>
      <c r="BE1269" s="152">
        <v>22.150709157039998</v>
      </c>
    </row>
    <row r="1270" spans="1:57" ht="14.25" customHeight="1">
      <c r="A1270" s="134" t="s">
        <v>398</v>
      </c>
      <c r="B1270" s="135">
        <v>125642</v>
      </c>
      <c r="C1270" s="135">
        <v>13498800</v>
      </c>
      <c r="D1270" s="145">
        <f t="shared" si="133"/>
        <v>615857.88561525138</v>
      </c>
      <c r="E1270" s="141">
        <f t="shared" si="134"/>
        <v>107.43859537415833</v>
      </c>
      <c r="F1270" s="135">
        <v>146</v>
      </c>
      <c r="G1270" s="135">
        <v>5.77</v>
      </c>
      <c r="H1270" s="135">
        <v>3553500</v>
      </c>
      <c r="I1270" s="134" t="s">
        <v>1815</v>
      </c>
      <c r="J1270" s="138">
        <f t="shared" si="135"/>
        <v>5.77</v>
      </c>
      <c r="K1270" s="140">
        <f t="shared" si="136"/>
        <v>615857.88561525138</v>
      </c>
      <c r="L1270" s="134" t="s">
        <v>2601</v>
      </c>
      <c r="M1270" s="134" t="s">
        <v>76</v>
      </c>
      <c r="N1270" s="137">
        <f t="shared" si="137"/>
        <v>615857.88561525138</v>
      </c>
      <c r="P1270">
        <v>1229</v>
      </c>
      <c r="Q1270">
        <v>59.627951161479821</v>
      </c>
      <c r="R1270">
        <v>-40.627951161479821</v>
      </c>
      <c r="S1270" s="70">
        <f t="shared" si="138"/>
        <v>-0.68135749040671101</v>
      </c>
      <c r="T1270">
        <f t="shared" si="139"/>
        <v>19</v>
      </c>
      <c r="U1270" s="134" t="s">
        <v>2588</v>
      </c>
      <c r="Z1270">
        <v>1228</v>
      </c>
      <c r="AA1270">
        <v>14.60868019585433</v>
      </c>
      <c r="AB1270">
        <v>-5.6086801958543298</v>
      </c>
      <c r="AJ1270">
        <v>1230</v>
      </c>
      <c r="AK1270">
        <v>289.51750601159841</v>
      </c>
      <c r="AL1270">
        <v>-25.517506011598414</v>
      </c>
      <c r="AT1270">
        <v>1230</v>
      </c>
      <c r="AU1270">
        <v>146.07683057384475</v>
      </c>
      <c r="AV1270">
        <v>117.92316942615525</v>
      </c>
      <c r="BD1270" s="152">
        <v>10.038151255743751</v>
      </c>
      <c r="BE1270" s="152">
        <v>22.015425367559999</v>
      </c>
    </row>
    <row r="1271" spans="1:57" ht="14.25" customHeight="1">
      <c r="A1271" s="134" t="s">
        <v>398</v>
      </c>
      <c r="B1271" s="135">
        <v>15246</v>
      </c>
      <c r="C1271" s="135">
        <v>691600</v>
      </c>
      <c r="D1271" s="145">
        <f t="shared" si="133"/>
        <v>2857142.8571428573</v>
      </c>
      <c r="E1271" s="141">
        <f t="shared" si="134"/>
        <v>45.362718089990814</v>
      </c>
      <c r="F1271" s="135">
        <v>20</v>
      </c>
      <c r="G1271" s="135">
        <v>0.21</v>
      </c>
      <c r="H1271" s="135">
        <v>600000</v>
      </c>
      <c r="I1271" s="134" t="s">
        <v>1815</v>
      </c>
      <c r="J1271" s="138">
        <f t="shared" si="135"/>
        <v>0.21</v>
      </c>
      <c r="K1271" s="140">
        <f t="shared" si="136"/>
        <v>2857142.8571428573</v>
      </c>
      <c r="L1271" s="134" t="s">
        <v>2602</v>
      </c>
      <c r="M1271" s="134" t="s">
        <v>15</v>
      </c>
      <c r="N1271" s="137">
        <f t="shared" si="137"/>
        <v>2857142.8571428573</v>
      </c>
      <c r="P1271">
        <v>1230</v>
      </c>
      <c r="Q1271">
        <v>241.45448312603327</v>
      </c>
      <c r="R1271">
        <v>22.545516873966733</v>
      </c>
      <c r="S1271" s="70">
        <f t="shared" si="138"/>
        <v>9.3373776216855456E-2</v>
      </c>
      <c r="T1271">
        <f t="shared" si="139"/>
        <v>264</v>
      </c>
      <c r="U1271" s="134" t="s">
        <v>2589</v>
      </c>
      <c r="Z1271">
        <v>1229</v>
      </c>
      <c r="AA1271">
        <v>41.697696911716307</v>
      </c>
      <c r="AB1271">
        <v>-22.697696911716307</v>
      </c>
      <c r="AJ1271">
        <v>1231</v>
      </c>
      <c r="AK1271">
        <v>24.586890534139208</v>
      </c>
      <c r="AL1271">
        <v>-4.5868905341392079</v>
      </c>
      <c r="AT1271">
        <v>1231</v>
      </c>
      <c r="AU1271">
        <v>18.049535952681207</v>
      </c>
      <c r="AV1271">
        <v>1.9504640473187926</v>
      </c>
      <c r="BD1271" s="152">
        <v>2.3025920928358388</v>
      </c>
      <c r="BE1271" s="152">
        <v>12.39267291224</v>
      </c>
    </row>
    <row r="1272" spans="1:57" ht="14.25" customHeight="1">
      <c r="A1272" s="134" t="s">
        <v>398</v>
      </c>
      <c r="B1272" s="135">
        <v>87990</v>
      </c>
      <c r="C1272" s="135">
        <v>13742200</v>
      </c>
      <c r="D1272" s="145">
        <f t="shared" si="133"/>
        <v>2460759.4936708859</v>
      </c>
      <c r="E1272" s="141">
        <f t="shared" si="134"/>
        <v>156.17911126264349</v>
      </c>
      <c r="F1272" s="135">
        <v>108</v>
      </c>
      <c r="G1272" s="135">
        <v>1.58</v>
      </c>
      <c r="H1272" s="135">
        <v>3888000</v>
      </c>
      <c r="I1272" s="134" t="s">
        <v>1815</v>
      </c>
      <c r="J1272" s="138">
        <f t="shared" si="135"/>
        <v>1.58</v>
      </c>
      <c r="K1272" s="140">
        <f t="shared" si="136"/>
        <v>2460759.4936708859</v>
      </c>
      <c r="L1272" s="134" t="s">
        <v>1641</v>
      </c>
      <c r="M1272" s="134" t="s">
        <v>29</v>
      </c>
      <c r="N1272" s="137">
        <f t="shared" si="137"/>
        <v>2460759.4936708859</v>
      </c>
      <c r="P1272">
        <v>1231</v>
      </c>
      <c r="Q1272">
        <v>18.263446573414829</v>
      </c>
      <c r="R1272">
        <v>1.7365534265851714</v>
      </c>
      <c r="S1272" s="70">
        <f t="shared" si="138"/>
        <v>9.5083554990818872E-2</v>
      </c>
      <c r="T1272">
        <f t="shared" si="139"/>
        <v>20</v>
      </c>
      <c r="U1272" s="134" t="s">
        <v>2590</v>
      </c>
      <c r="Z1272">
        <v>1230</v>
      </c>
      <c r="AA1272">
        <v>247.17611253921493</v>
      </c>
      <c r="AB1272">
        <v>16.823887460785073</v>
      </c>
      <c r="AJ1272">
        <v>1232</v>
      </c>
      <c r="AK1272">
        <v>42.571004776160727</v>
      </c>
      <c r="AL1272">
        <v>7.4289952238392729</v>
      </c>
      <c r="AT1272">
        <v>1232</v>
      </c>
      <c r="AU1272">
        <v>62.370750231057272</v>
      </c>
      <c r="AV1272">
        <v>-12.370750231057272</v>
      </c>
      <c r="BD1272" s="152">
        <v>12.927175143855798</v>
      </c>
      <c r="BE1272" s="152">
        <v>22.990543765840002</v>
      </c>
    </row>
    <row r="1273" spans="1:57" ht="14.25" customHeight="1">
      <c r="A1273" s="134" t="s">
        <v>398</v>
      </c>
      <c r="B1273" s="135">
        <v>20328</v>
      </c>
      <c r="C1273" s="135">
        <v>2107400</v>
      </c>
      <c r="D1273" s="145">
        <f t="shared" si="133"/>
        <v>3557894.7368421056</v>
      </c>
      <c r="E1273" s="141">
        <f t="shared" si="134"/>
        <v>103.6698150334514</v>
      </c>
      <c r="F1273" s="135">
        <v>24</v>
      </c>
      <c r="G1273" s="135">
        <v>0.56999999999999995</v>
      </c>
      <c r="H1273" s="135">
        <v>2028000</v>
      </c>
      <c r="I1273" s="134" t="s">
        <v>1815</v>
      </c>
      <c r="J1273" s="138">
        <f t="shared" si="135"/>
        <v>0.56999999999999995</v>
      </c>
      <c r="K1273" s="140">
        <f t="shared" si="136"/>
        <v>3557894.7368421056</v>
      </c>
      <c r="L1273" s="134" t="s">
        <v>2603</v>
      </c>
      <c r="M1273" s="134" t="s">
        <v>28</v>
      </c>
      <c r="N1273" s="137">
        <f t="shared" si="137"/>
        <v>3557894.7368421056</v>
      </c>
      <c r="P1273">
        <v>1232</v>
      </c>
      <c r="Q1273">
        <v>52.663498553537906</v>
      </c>
      <c r="R1273">
        <v>-2.6634985535379059</v>
      </c>
      <c r="S1273" s="70">
        <f t="shared" si="138"/>
        <v>-5.0575799684675023E-2</v>
      </c>
      <c r="T1273">
        <f t="shared" si="139"/>
        <v>50</v>
      </c>
      <c r="U1273" s="134" t="s">
        <v>1246</v>
      </c>
      <c r="Z1273">
        <v>1231</v>
      </c>
      <c r="AA1273">
        <v>14.333520697757971</v>
      </c>
      <c r="AB1273">
        <v>5.6664793022420294</v>
      </c>
      <c r="AJ1273">
        <v>1233</v>
      </c>
      <c r="AK1273">
        <v>21.162957668702788</v>
      </c>
      <c r="AL1273">
        <v>-12.162957668702788</v>
      </c>
      <c r="AT1273">
        <v>1233</v>
      </c>
      <c r="AU1273">
        <v>13.160810525877244</v>
      </c>
      <c r="AV1273">
        <v>-4.1608105258772436</v>
      </c>
      <c r="BD1273" s="152">
        <v>12.139446269990907</v>
      </c>
      <c r="BE1273" s="152">
        <v>20.353056418280001</v>
      </c>
    </row>
    <row r="1274" spans="1:57" ht="14.25" customHeight="1">
      <c r="A1274" s="134" t="s">
        <v>398</v>
      </c>
      <c r="B1274" s="135">
        <v>10716</v>
      </c>
      <c r="C1274" s="135">
        <v>1705900</v>
      </c>
      <c r="D1274" s="145">
        <f t="shared" si="133"/>
        <v>2492307.692307692</v>
      </c>
      <c r="E1274" s="141">
        <f t="shared" si="134"/>
        <v>159.19186263531168</v>
      </c>
      <c r="F1274" s="135">
        <v>12</v>
      </c>
      <c r="G1274" s="135">
        <v>0.39</v>
      </c>
      <c r="H1274" s="135">
        <v>972000</v>
      </c>
      <c r="I1274" s="134" t="s">
        <v>1815</v>
      </c>
      <c r="J1274" s="138">
        <f t="shared" si="135"/>
        <v>0.39</v>
      </c>
      <c r="K1274" s="140">
        <f t="shared" si="136"/>
        <v>2492307.692307692</v>
      </c>
      <c r="L1274" s="134" t="s">
        <v>2604</v>
      </c>
      <c r="M1274" s="134" t="s">
        <v>44</v>
      </c>
      <c r="N1274" s="137">
        <f t="shared" si="137"/>
        <v>2492307.692307692</v>
      </c>
      <c r="P1274">
        <v>1233</v>
      </c>
      <c r="Q1274">
        <v>13.631721833325374</v>
      </c>
      <c r="R1274">
        <v>-4.6317218333253738</v>
      </c>
      <c r="S1274" s="70">
        <f t="shared" si="138"/>
        <v>-0.33977526023178056</v>
      </c>
      <c r="T1274">
        <f t="shared" si="139"/>
        <v>9</v>
      </c>
      <c r="U1274" s="134" t="s">
        <v>2591</v>
      </c>
      <c r="Z1274">
        <v>1232</v>
      </c>
      <c r="AA1274">
        <v>55.187706483274404</v>
      </c>
      <c r="AB1274">
        <v>-5.187706483274404</v>
      </c>
      <c r="AJ1274">
        <v>1234</v>
      </c>
      <c r="AK1274">
        <v>26.099842985728547</v>
      </c>
      <c r="AL1274">
        <v>14.900157014271453</v>
      </c>
      <c r="AT1274">
        <v>1234</v>
      </c>
      <c r="AU1274">
        <v>39.528234044680673</v>
      </c>
      <c r="AV1274">
        <v>1.4717659553193272</v>
      </c>
      <c r="BD1274" s="152">
        <v>8.7194499858056513</v>
      </c>
      <c r="BE1274" s="152">
        <v>19.256893916599999</v>
      </c>
    </row>
    <row r="1275" spans="1:57" ht="14.25" customHeight="1">
      <c r="A1275" s="134" t="s">
        <v>398</v>
      </c>
      <c r="B1275" s="135">
        <v>8399</v>
      </c>
      <c r="C1275" s="135">
        <v>585000</v>
      </c>
      <c r="D1275" s="145">
        <f t="shared" si="133"/>
        <v>988235.29411764699</v>
      </c>
      <c r="E1275" s="141">
        <f t="shared" si="134"/>
        <v>69.651148946303138</v>
      </c>
      <c r="F1275" s="135">
        <v>10</v>
      </c>
      <c r="G1275" s="135">
        <v>0.17</v>
      </c>
      <c r="H1275" s="135">
        <v>168000</v>
      </c>
      <c r="I1275" s="134" t="s">
        <v>1815</v>
      </c>
      <c r="J1275" s="138">
        <f t="shared" si="135"/>
        <v>0.17</v>
      </c>
      <c r="K1275" s="140">
        <f t="shared" si="136"/>
        <v>988235.29411764699</v>
      </c>
      <c r="L1275" s="134" t="s">
        <v>2605</v>
      </c>
      <c r="M1275" s="134" t="s">
        <v>11</v>
      </c>
      <c r="N1275" s="137">
        <f t="shared" si="137"/>
        <v>988235.29411764699</v>
      </c>
      <c r="P1275">
        <v>1234</v>
      </c>
      <c r="Q1275">
        <v>30.746898259428942</v>
      </c>
      <c r="R1275">
        <v>10.253101740571058</v>
      </c>
      <c r="S1275" s="70">
        <f t="shared" si="138"/>
        <v>0.33346783971702931</v>
      </c>
      <c r="T1275">
        <f t="shared" si="139"/>
        <v>41</v>
      </c>
      <c r="U1275" s="134" t="s">
        <v>2592</v>
      </c>
      <c r="Z1275">
        <v>1233</v>
      </c>
      <c r="AA1275">
        <v>16.278030104951313</v>
      </c>
      <c r="AB1275">
        <v>-7.2780301049513128</v>
      </c>
      <c r="AJ1275">
        <v>1235</v>
      </c>
      <c r="AK1275">
        <v>23.778320829269827</v>
      </c>
      <c r="AL1275">
        <v>-9.7783208292698269</v>
      </c>
      <c r="AT1275">
        <v>1235</v>
      </c>
      <c r="AU1275">
        <v>19.304150069603686</v>
      </c>
      <c r="AV1275">
        <v>-5.3041500696036863</v>
      </c>
      <c r="BD1275" s="152">
        <v>6.5154523804418201</v>
      </c>
      <c r="BE1275" s="152">
        <v>18.038653501719999</v>
      </c>
    </row>
    <row r="1276" spans="1:57" ht="14.25" customHeight="1">
      <c r="A1276" s="134" t="s">
        <v>398</v>
      </c>
      <c r="B1276" s="135">
        <v>22308</v>
      </c>
      <c r="C1276" s="135">
        <v>2719800</v>
      </c>
      <c r="D1276" s="145">
        <f t="shared" si="133"/>
        <v>4860000</v>
      </c>
      <c r="E1276" s="141">
        <f t="shared" si="134"/>
        <v>121.92038730500269</v>
      </c>
      <c r="F1276" s="135">
        <v>24</v>
      </c>
      <c r="G1276" s="135">
        <v>0.4</v>
      </c>
      <c r="H1276" s="135">
        <v>1944000</v>
      </c>
      <c r="I1276" s="134" t="s">
        <v>1815</v>
      </c>
      <c r="J1276" s="138">
        <f t="shared" si="135"/>
        <v>0.4</v>
      </c>
      <c r="K1276" s="140">
        <f t="shared" si="136"/>
        <v>4860000</v>
      </c>
      <c r="L1276" s="134" t="s">
        <v>1366</v>
      </c>
      <c r="M1276" s="134" t="s">
        <v>44</v>
      </c>
      <c r="N1276" s="137">
        <f t="shared" si="137"/>
        <v>4860000</v>
      </c>
      <c r="P1276">
        <v>1235</v>
      </c>
      <c r="Q1276">
        <v>18.471168137638383</v>
      </c>
      <c r="R1276">
        <v>-4.4711681376383829</v>
      </c>
      <c r="S1276" s="70">
        <f t="shared" si="138"/>
        <v>-0.24206201277154529</v>
      </c>
      <c r="T1276">
        <f t="shared" si="139"/>
        <v>14</v>
      </c>
      <c r="U1276" s="134" t="s">
        <v>2593</v>
      </c>
      <c r="Z1276">
        <v>1234</v>
      </c>
      <c r="AA1276">
        <v>9.2517333821218877</v>
      </c>
      <c r="AB1276">
        <v>31.748266617878112</v>
      </c>
      <c r="AJ1276">
        <v>1236</v>
      </c>
      <c r="AK1276">
        <v>43.746182525227432</v>
      </c>
      <c r="AL1276">
        <v>-7.7461825252274323</v>
      </c>
      <c r="AT1276">
        <v>1236</v>
      </c>
      <c r="AU1276">
        <v>35.615775754670452</v>
      </c>
      <c r="AV1276">
        <v>0.38422424532954835</v>
      </c>
      <c r="BD1276" s="152">
        <v>15.617983031112667</v>
      </c>
      <c r="BE1276" s="152">
        <v>22.750619308359997</v>
      </c>
    </row>
    <row r="1277" spans="1:57" ht="14.25" customHeight="1">
      <c r="A1277" s="134" t="s">
        <v>398</v>
      </c>
      <c r="B1277" s="135">
        <v>15309</v>
      </c>
      <c r="C1277" s="135">
        <v>1872500</v>
      </c>
      <c r="D1277" s="145">
        <f t="shared" si="133"/>
        <v>3093750</v>
      </c>
      <c r="E1277" s="141">
        <f t="shared" si="134"/>
        <v>122.31367169638774</v>
      </c>
      <c r="F1277" s="135">
        <v>18</v>
      </c>
      <c r="G1277" s="135">
        <v>0.32</v>
      </c>
      <c r="H1277" s="135">
        <v>990000</v>
      </c>
      <c r="I1277" s="134" t="s">
        <v>1815</v>
      </c>
      <c r="J1277" s="138">
        <f t="shared" si="135"/>
        <v>0.32</v>
      </c>
      <c r="K1277" s="140">
        <f t="shared" si="136"/>
        <v>3093750</v>
      </c>
      <c r="L1277" s="134" t="s">
        <v>2606</v>
      </c>
      <c r="M1277" s="134" t="s">
        <v>78</v>
      </c>
      <c r="N1277" s="137">
        <f t="shared" si="137"/>
        <v>3093750</v>
      </c>
      <c r="P1277">
        <v>1236</v>
      </c>
      <c r="Q1277">
        <v>38.892355720936827</v>
      </c>
      <c r="R1277">
        <v>-2.8923557209368269</v>
      </c>
      <c r="S1277" s="70">
        <f t="shared" si="138"/>
        <v>-7.4368231682602662E-2</v>
      </c>
      <c r="T1277">
        <f t="shared" si="139"/>
        <v>36</v>
      </c>
      <c r="U1277" s="134" t="s">
        <v>1189</v>
      </c>
      <c r="Z1277">
        <v>1235</v>
      </c>
      <c r="AA1277">
        <v>16.472142825064843</v>
      </c>
      <c r="AB1277">
        <v>-2.472142825064843</v>
      </c>
      <c r="AJ1277">
        <v>1237</v>
      </c>
      <c r="AK1277">
        <v>24.196152399273011</v>
      </c>
      <c r="AL1277">
        <v>-12.196152399273011</v>
      </c>
      <c r="AT1277">
        <v>1237</v>
      </c>
      <c r="AU1277">
        <v>17.565097255701975</v>
      </c>
      <c r="AV1277">
        <v>-5.5650972557019749</v>
      </c>
      <c r="BD1277" s="152">
        <v>13.240418046761656</v>
      </c>
      <c r="BE1277" s="152">
        <v>24.661115258759999</v>
      </c>
    </row>
    <row r="1278" spans="1:57" ht="14.25" customHeight="1">
      <c r="A1278" s="134" t="s">
        <v>398</v>
      </c>
      <c r="B1278" s="135">
        <v>11652</v>
      </c>
      <c r="C1278" s="135">
        <v>883000</v>
      </c>
      <c r="D1278" s="145">
        <f t="shared" si="133"/>
        <v>2571428.5714285714</v>
      </c>
      <c r="E1278" s="141">
        <f t="shared" si="134"/>
        <v>75.780981805698588</v>
      </c>
      <c r="F1278" s="135">
        <v>18</v>
      </c>
      <c r="G1278" s="135">
        <v>0.21</v>
      </c>
      <c r="H1278" s="135">
        <v>540000</v>
      </c>
      <c r="I1278" s="134" t="s">
        <v>1815</v>
      </c>
      <c r="J1278" s="138">
        <f t="shared" si="135"/>
        <v>0.21</v>
      </c>
      <c r="K1278" s="140">
        <f t="shared" si="136"/>
        <v>2571428.5714285714</v>
      </c>
      <c r="L1278" s="134" t="s">
        <v>1283</v>
      </c>
      <c r="M1278" s="134" t="s">
        <v>15</v>
      </c>
      <c r="N1278" s="137">
        <f t="shared" si="137"/>
        <v>2571428.5714285714</v>
      </c>
      <c r="P1278">
        <v>1237</v>
      </c>
      <c r="Q1278">
        <v>17.77456293974512</v>
      </c>
      <c r="R1278">
        <v>-5.7745629397451204</v>
      </c>
      <c r="S1278" s="70">
        <f t="shared" si="138"/>
        <v>-0.3248779145411676</v>
      </c>
      <c r="T1278">
        <f t="shared" si="139"/>
        <v>12</v>
      </c>
      <c r="U1278" s="134" t="s">
        <v>2594</v>
      </c>
      <c r="Z1278">
        <v>1236</v>
      </c>
      <c r="AA1278">
        <v>33.102034394695167</v>
      </c>
      <c r="AB1278">
        <v>2.897965605304833</v>
      </c>
      <c r="AJ1278">
        <v>1238</v>
      </c>
      <c r="AK1278">
        <v>43.186110420755078</v>
      </c>
      <c r="AL1278">
        <v>-20.186110420755078</v>
      </c>
      <c r="AT1278">
        <v>1238</v>
      </c>
      <c r="AU1278">
        <v>56.297202702997325</v>
      </c>
      <c r="AV1278">
        <v>-33.297202702997325</v>
      </c>
      <c r="BD1278" s="152">
        <v>11.750203449658711</v>
      </c>
      <c r="BE1278" s="152">
        <v>23.101420741279998</v>
      </c>
    </row>
    <row r="1279" spans="1:57" ht="14.25" customHeight="1">
      <c r="A1279" s="134" t="s">
        <v>398</v>
      </c>
      <c r="B1279" s="135">
        <v>138033</v>
      </c>
      <c r="C1279" s="135">
        <v>47861200</v>
      </c>
      <c r="D1279" s="145">
        <f t="shared" si="133"/>
        <v>14223750</v>
      </c>
      <c r="E1279" s="141">
        <f t="shared" si="134"/>
        <v>346.73737439597778</v>
      </c>
      <c r="F1279" s="135">
        <v>112</v>
      </c>
      <c r="G1279" s="135">
        <v>0.72</v>
      </c>
      <c r="H1279" s="135">
        <v>10241100</v>
      </c>
      <c r="I1279" s="134" t="s">
        <v>1815</v>
      </c>
      <c r="J1279" s="138">
        <f t="shared" si="135"/>
        <v>0.72</v>
      </c>
      <c r="K1279" s="140">
        <f t="shared" si="136"/>
        <v>14223750</v>
      </c>
      <c r="L1279" s="134" t="s">
        <v>2607</v>
      </c>
      <c r="M1279" s="134" t="s">
        <v>24</v>
      </c>
      <c r="N1279" s="137">
        <f t="shared" si="137"/>
        <v>14223750</v>
      </c>
      <c r="P1279">
        <v>1238</v>
      </c>
      <c r="Q1279">
        <v>49.739874942232994</v>
      </c>
      <c r="R1279">
        <v>-26.739874942232994</v>
      </c>
      <c r="S1279" s="70">
        <f t="shared" si="138"/>
        <v>-0.53759433398833856</v>
      </c>
      <c r="T1279">
        <f t="shared" si="139"/>
        <v>23</v>
      </c>
      <c r="U1279" s="134" t="s">
        <v>1130</v>
      </c>
      <c r="Z1279">
        <v>1237</v>
      </c>
      <c r="AA1279">
        <v>16.510589577929963</v>
      </c>
      <c r="AB1279">
        <v>-4.510589577929963</v>
      </c>
      <c r="AJ1279">
        <v>1239</v>
      </c>
      <c r="AK1279">
        <v>24.631340701160823</v>
      </c>
      <c r="AL1279">
        <v>-9.6313407011608234</v>
      </c>
      <c r="AT1279">
        <v>1239</v>
      </c>
      <c r="AU1279">
        <v>19.314003060050723</v>
      </c>
      <c r="AV1279">
        <v>-4.3140030600507231</v>
      </c>
      <c r="BD1279" s="152">
        <v>9.6478814095003873</v>
      </c>
      <c r="BE1279" s="152">
        <v>21.914297561719998</v>
      </c>
    </row>
    <row r="1280" spans="1:57" ht="14.25" customHeight="1">
      <c r="A1280" s="134" t="s">
        <v>398</v>
      </c>
      <c r="B1280" s="135">
        <v>6934</v>
      </c>
      <c r="C1280" s="135">
        <v>854500</v>
      </c>
      <c r="D1280" s="145">
        <f t="shared" si="133"/>
        <v>3483333.3333333335</v>
      </c>
      <c r="E1280" s="141">
        <f t="shared" si="134"/>
        <v>123.23334294779347</v>
      </c>
      <c r="F1280" s="135">
        <v>11</v>
      </c>
      <c r="G1280" s="135">
        <v>0.18</v>
      </c>
      <c r="H1280" s="135">
        <v>627000</v>
      </c>
      <c r="I1280" s="134" t="s">
        <v>1815</v>
      </c>
      <c r="J1280" s="138">
        <f t="shared" si="135"/>
        <v>0.18</v>
      </c>
      <c r="K1280" s="140">
        <f t="shared" si="136"/>
        <v>3483333.3333333335</v>
      </c>
      <c r="L1280" s="134" t="s">
        <v>2608</v>
      </c>
      <c r="M1280" s="134" t="s">
        <v>13</v>
      </c>
      <c r="N1280" s="137">
        <f t="shared" si="137"/>
        <v>3483333.3333333335</v>
      </c>
      <c r="P1280">
        <v>1239</v>
      </c>
      <c r="Q1280">
        <v>18.972416639036052</v>
      </c>
      <c r="R1280">
        <v>-3.9724166390360516</v>
      </c>
      <c r="S1280" s="70">
        <f t="shared" si="138"/>
        <v>-0.20937852644785065</v>
      </c>
      <c r="T1280">
        <f t="shared" si="139"/>
        <v>15</v>
      </c>
      <c r="U1280" s="134" t="s">
        <v>2595</v>
      </c>
      <c r="Z1280">
        <v>1238</v>
      </c>
      <c r="AA1280">
        <v>49.078822327982266</v>
      </c>
      <c r="AB1280">
        <v>-26.078822327982266</v>
      </c>
      <c r="AJ1280">
        <v>1240</v>
      </c>
      <c r="AK1280">
        <v>26.82040559324437</v>
      </c>
      <c r="AL1280">
        <v>-12.82040559324437</v>
      </c>
      <c r="AT1280">
        <v>1240</v>
      </c>
      <c r="AU1280">
        <v>20.213909520879938</v>
      </c>
      <c r="AV1280">
        <v>-6.2139095208799375</v>
      </c>
      <c r="BD1280" s="152">
        <v>0.44367519362403313</v>
      </c>
      <c r="BE1280" s="152">
        <v>19.231704704239998</v>
      </c>
    </row>
    <row r="1281" spans="1:57" ht="14.25" customHeight="1">
      <c r="A1281" s="134" t="s">
        <v>398</v>
      </c>
      <c r="B1281" s="135">
        <v>10472</v>
      </c>
      <c r="C1281" s="135">
        <v>937900</v>
      </c>
      <c r="D1281" s="145">
        <f t="shared" si="133"/>
        <v>7410000</v>
      </c>
      <c r="E1281" s="141">
        <f t="shared" si="134"/>
        <v>89.562643239113825</v>
      </c>
      <c r="F1281" s="135">
        <v>14</v>
      </c>
      <c r="G1281" s="135">
        <v>0.1</v>
      </c>
      <c r="H1281" s="135">
        <v>741000</v>
      </c>
      <c r="I1281" s="134" t="s">
        <v>1815</v>
      </c>
      <c r="J1281" s="138">
        <f t="shared" si="135"/>
        <v>0.1</v>
      </c>
      <c r="K1281" s="140">
        <f t="shared" si="136"/>
        <v>7410000</v>
      </c>
      <c r="L1281" s="134" t="s">
        <v>1706</v>
      </c>
      <c r="M1281" s="134" t="s">
        <v>13</v>
      </c>
      <c r="N1281" s="137">
        <f t="shared" si="137"/>
        <v>7410000</v>
      </c>
      <c r="P1281">
        <v>1240</v>
      </c>
      <c r="Q1281">
        <v>20.731260874969514</v>
      </c>
      <c r="R1281">
        <v>-6.7312608749695144</v>
      </c>
      <c r="S1281" s="70">
        <f t="shared" si="138"/>
        <v>-0.32469134007650718</v>
      </c>
      <c r="T1281">
        <f t="shared" si="139"/>
        <v>14</v>
      </c>
      <c r="U1281" s="134" t="s">
        <v>2596</v>
      </c>
      <c r="Z1281">
        <v>1239</v>
      </c>
      <c r="AA1281">
        <v>17.321253230306525</v>
      </c>
      <c r="AB1281">
        <v>-2.3212532303065245</v>
      </c>
      <c r="AJ1281">
        <v>1241</v>
      </c>
      <c r="AK1281">
        <v>27.606115212216924</v>
      </c>
      <c r="AL1281">
        <v>-3.606115212216924</v>
      </c>
      <c r="AT1281">
        <v>1241</v>
      </c>
      <c r="AU1281">
        <v>25.614990450929731</v>
      </c>
      <c r="AV1281">
        <v>-1.6149904509297315</v>
      </c>
      <c r="BD1281" s="152">
        <v>52.97810460162529</v>
      </c>
      <c r="BE1281" s="152">
        <v>53.299904628599997</v>
      </c>
    </row>
    <row r="1282" spans="1:57" ht="14.25" customHeight="1">
      <c r="A1282" s="134" t="s">
        <v>398</v>
      </c>
      <c r="B1282" s="135">
        <v>9480</v>
      </c>
      <c r="C1282" s="135">
        <v>1836900</v>
      </c>
      <c r="D1282" s="145">
        <f t="shared" si="133"/>
        <v>2410714.2857142854</v>
      </c>
      <c r="E1282" s="141">
        <f t="shared" si="134"/>
        <v>193.76582278481013</v>
      </c>
      <c r="F1282" s="135">
        <v>18</v>
      </c>
      <c r="G1282" s="135">
        <v>0.56000000000000005</v>
      </c>
      <c r="H1282" s="135">
        <v>1350000</v>
      </c>
      <c r="I1282" s="134" t="s">
        <v>1815</v>
      </c>
      <c r="J1282" s="138">
        <f t="shared" si="135"/>
        <v>0.56000000000000005</v>
      </c>
      <c r="K1282" s="140">
        <f t="shared" si="136"/>
        <v>2410714.2857142854</v>
      </c>
      <c r="L1282" s="134" t="s">
        <v>2609</v>
      </c>
      <c r="M1282" s="134" t="s">
        <v>49</v>
      </c>
      <c r="N1282" s="137">
        <f t="shared" si="137"/>
        <v>2410714.2857142854</v>
      </c>
      <c r="P1282">
        <v>1241</v>
      </c>
      <c r="Q1282">
        <v>24.105985318393618</v>
      </c>
      <c r="R1282">
        <v>-0.10598531839361769</v>
      </c>
      <c r="S1282" s="70">
        <f t="shared" si="138"/>
        <v>-4.3966391331346074E-3</v>
      </c>
      <c r="T1282">
        <f t="shared" si="139"/>
        <v>24</v>
      </c>
      <c r="U1282" s="134" t="s">
        <v>1688</v>
      </c>
      <c r="Z1282">
        <v>1240</v>
      </c>
      <c r="AA1282">
        <v>21.905095088108876</v>
      </c>
      <c r="AB1282">
        <v>-7.905095088108876</v>
      </c>
      <c r="AJ1282">
        <v>1242</v>
      </c>
      <c r="AK1282">
        <v>23.827004345531595</v>
      </c>
      <c r="AL1282">
        <v>-13.827004345531595</v>
      </c>
      <c r="AT1282">
        <v>1242</v>
      </c>
      <c r="AU1282">
        <v>15.780884902251353</v>
      </c>
      <c r="AV1282">
        <v>-5.7808849022513531</v>
      </c>
      <c r="BD1282" s="152">
        <v>9.0090712927546726</v>
      </c>
      <c r="BE1282" s="152">
        <v>19.015025806159997</v>
      </c>
    </row>
    <row r="1283" spans="1:57" ht="14.25" customHeight="1">
      <c r="A1283" s="134" t="s">
        <v>398</v>
      </c>
      <c r="B1283" s="135">
        <v>14994</v>
      </c>
      <c r="C1283" s="135">
        <v>1023900</v>
      </c>
      <c r="D1283" s="145">
        <f t="shared" si="133"/>
        <v>725806.45161290327</v>
      </c>
      <c r="E1283" s="141">
        <f t="shared" si="134"/>
        <v>68.287314925970392</v>
      </c>
      <c r="F1283" s="135">
        <v>18</v>
      </c>
      <c r="G1283" s="135">
        <v>0.62</v>
      </c>
      <c r="H1283" s="135">
        <v>450000</v>
      </c>
      <c r="I1283" s="134" t="s">
        <v>1815</v>
      </c>
      <c r="J1283" s="138">
        <f t="shared" si="135"/>
        <v>0.62</v>
      </c>
      <c r="K1283" s="140">
        <f t="shared" si="136"/>
        <v>725806.45161290327</v>
      </c>
      <c r="L1283" s="134" t="s">
        <v>2610</v>
      </c>
      <c r="M1283" s="134" t="s">
        <v>62</v>
      </c>
      <c r="N1283" s="137">
        <f t="shared" si="137"/>
        <v>725806.45161290327</v>
      </c>
      <c r="P1283">
        <v>1242</v>
      </c>
      <c r="Q1283">
        <v>16.596029119513389</v>
      </c>
      <c r="R1283">
        <v>-6.5960291195133891</v>
      </c>
      <c r="S1283" s="70">
        <f t="shared" si="138"/>
        <v>-0.39744622475733465</v>
      </c>
      <c r="T1283">
        <f t="shared" si="139"/>
        <v>10</v>
      </c>
      <c r="U1283" s="134" t="s">
        <v>2597</v>
      </c>
      <c r="Z1283">
        <v>1241</v>
      </c>
      <c r="AA1283">
        <v>21.955507760428915</v>
      </c>
      <c r="AB1283">
        <v>2.0444922395710847</v>
      </c>
      <c r="AJ1283">
        <v>1243</v>
      </c>
      <c r="AK1283">
        <v>42.512161221722593</v>
      </c>
      <c r="AL1283">
        <v>29.487838778277407</v>
      </c>
      <c r="AT1283">
        <v>1243</v>
      </c>
      <c r="AU1283">
        <v>68.212752483611894</v>
      </c>
      <c r="AV1283">
        <v>3.7872475163881063</v>
      </c>
      <c r="BD1283" s="152">
        <v>3.2638883456879104</v>
      </c>
      <c r="BE1283" s="152">
        <v>15.51343463836</v>
      </c>
    </row>
    <row r="1284" spans="1:57" ht="14.25" customHeight="1">
      <c r="A1284" s="134" t="s">
        <v>398</v>
      </c>
      <c r="B1284" s="135">
        <v>3533</v>
      </c>
      <c r="C1284" s="135">
        <v>381400</v>
      </c>
      <c r="D1284" s="145">
        <f t="shared" si="133"/>
        <v>7071428.5714285709</v>
      </c>
      <c r="E1284" s="141">
        <f t="shared" si="134"/>
        <v>107.95358052646476</v>
      </c>
      <c r="F1284" s="135">
        <v>9</v>
      </c>
      <c r="G1284" s="135">
        <v>0.28000000000000003</v>
      </c>
      <c r="H1284" s="135">
        <v>1980000</v>
      </c>
      <c r="I1284" s="134" t="s">
        <v>1815</v>
      </c>
      <c r="J1284" s="138">
        <f t="shared" si="135"/>
        <v>0.28000000000000003</v>
      </c>
      <c r="K1284" s="140">
        <f t="shared" si="136"/>
        <v>7071428.5714285709</v>
      </c>
      <c r="L1284" s="134" t="s">
        <v>1546</v>
      </c>
      <c r="M1284" s="134" t="s">
        <v>12</v>
      </c>
      <c r="N1284" s="137">
        <f t="shared" si="137"/>
        <v>7071428.5714285709</v>
      </c>
      <c r="P1284">
        <v>1243</v>
      </c>
      <c r="Q1284">
        <v>55.785427456293036</v>
      </c>
      <c r="R1284">
        <v>16.214572543706964</v>
      </c>
      <c r="S1284" s="70">
        <f t="shared" si="138"/>
        <v>0.29065964505534736</v>
      </c>
      <c r="T1284">
        <f t="shared" si="139"/>
        <v>72</v>
      </c>
      <c r="U1284" s="134" t="s">
        <v>2598</v>
      </c>
      <c r="Z1284">
        <v>1242</v>
      </c>
      <c r="AA1284">
        <v>18.622764449797355</v>
      </c>
      <c r="AB1284">
        <v>-8.622764449797355</v>
      </c>
      <c r="AJ1284">
        <v>1244</v>
      </c>
      <c r="AK1284">
        <v>25.149502648155654</v>
      </c>
      <c r="AL1284">
        <v>-15.149502648155654</v>
      </c>
      <c r="AT1284">
        <v>1244</v>
      </c>
      <c r="AU1284">
        <v>15.598604578981202</v>
      </c>
      <c r="AV1284">
        <v>-5.5986045789812025</v>
      </c>
      <c r="BD1284" s="152">
        <v>11.554041500625862</v>
      </c>
      <c r="BE1284" s="152">
        <v>22.679515171479999</v>
      </c>
    </row>
    <row r="1285" spans="1:57" ht="14.25" customHeight="1">
      <c r="A1285" s="134" t="s">
        <v>398</v>
      </c>
      <c r="B1285" s="135">
        <v>90836</v>
      </c>
      <c r="C1285" s="135">
        <v>4571800</v>
      </c>
      <c r="D1285" s="145">
        <f t="shared" si="133"/>
        <v>5561333.333333333</v>
      </c>
      <c r="E1285" s="141">
        <f t="shared" si="134"/>
        <v>50.330265533488927</v>
      </c>
      <c r="F1285" s="135">
        <v>97</v>
      </c>
      <c r="G1285" s="135">
        <v>0.75</v>
      </c>
      <c r="H1285" s="135">
        <v>4171000</v>
      </c>
      <c r="I1285" s="134" t="s">
        <v>1815</v>
      </c>
      <c r="J1285" s="138">
        <f t="shared" si="135"/>
        <v>0.75</v>
      </c>
      <c r="K1285" s="140">
        <f t="shared" si="136"/>
        <v>5561333.333333333</v>
      </c>
      <c r="L1285" s="134" t="s">
        <v>2611</v>
      </c>
      <c r="M1285" s="134" t="s">
        <v>15</v>
      </c>
      <c r="N1285" s="137">
        <f t="shared" si="137"/>
        <v>5561333.333333333</v>
      </c>
      <c r="P1285">
        <v>1244</v>
      </c>
      <c r="Q1285">
        <v>17.266421255657534</v>
      </c>
      <c r="R1285">
        <v>-7.2664212556575336</v>
      </c>
      <c r="S1285" s="70">
        <f t="shared" si="138"/>
        <v>-0.42084118926940989</v>
      </c>
      <c r="T1285">
        <f t="shared" si="139"/>
        <v>10</v>
      </c>
      <c r="U1285" s="134" t="s">
        <v>1652</v>
      </c>
      <c r="Z1285">
        <v>1243</v>
      </c>
      <c r="AA1285">
        <v>57.066321992553121</v>
      </c>
      <c r="AB1285">
        <v>14.933678007446879</v>
      </c>
      <c r="AJ1285">
        <v>1245</v>
      </c>
      <c r="AK1285">
        <v>209.01444352113705</v>
      </c>
      <c r="AL1285">
        <v>223.98555647886295</v>
      </c>
      <c r="AT1285">
        <v>1245</v>
      </c>
      <c r="AU1285">
        <v>447.30245452060473</v>
      </c>
      <c r="AV1285">
        <v>-14.302454520604726</v>
      </c>
      <c r="BD1285" s="152">
        <v>30.471858784317277</v>
      </c>
      <c r="BE1285" s="152">
        <v>37.86155497256</v>
      </c>
    </row>
    <row r="1286" spans="1:57" ht="14.25" customHeight="1">
      <c r="A1286" s="134" t="s">
        <v>398</v>
      </c>
      <c r="B1286" s="135">
        <v>12794</v>
      </c>
      <c r="C1286" s="135">
        <v>1000500</v>
      </c>
      <c r="D1286" s="145">
        <f t="shared" si="133"/>
        <v>2042553.1914893619</v>
      </c>
      <c r="E1286" s="141">
        <f t="shared" si="134"/>
        <v>78.200719087072059</v>
      </c>
      <c r="F1286" s="135">
        <v>16</v>
      </c>
      <c r="G1286" s="135">
        <v>0.47</v>
      </c>
      <c r="H1286" s="135">
        <v>960000</v>
      </c>
      <c r="I1286" s="134" t="s">
        <v>1815</v>
      </c>
      <c r="J1286" s="138">
        <f t="shared" si="135"/>
        <v>0.47</v>
      </c>
      <c r="K1286" s="140">
        <f t="shared" si="136"/>
        <v>2042553.1914893619</v>
      </c>
      <c r="L1286" s="134" t="s">
        <v>2612</v>
      </c>
      <c r="M1286" s="134" t="s">
        <v>77</v>
      </c>
      <c r="N1286" s="137">
        <f t="shared" si="137"/>
        <v>2042553.1914893619</v>
      </c>
      <c r="P1286">
        <v>1245</v>
      </c>
      <c r="Q1286">
        <v>357.38893145989761</v>
      </c>
      <c r="R1286">
        <v>75.611068540102394</v>
      </c>
      <c r="S1286" s="70">
        <f t="shared" si="138"/>
        <v>0.21156522176341286</v>
      </c>
      <c r="T1286">
        <f t="shared" si="139"/>
        <v>433</v>
      </c>
      <c r="U1286" s="134" t="s">
        <v>1438</v>
      </c>
      <c r="Z1286">
        <v>1244</v>
      </c>
      <c r="AA1286">
        <v>18.932890100453871</v>
      </c>
      <c r="AB1286">
        <v>-8.9328901004538714</v>
      </c>
      <c r="AJ1286">
        <v>1246</v>
      </c>
      <c r="AK1286">
        <v>258.95484117230785</v>
      </c>
      <c r="AL1286">
        <v>-52.954841172307852</v>
      </c>
      <c r="AT1286">
        <v>1246</v>
      </c>
      <c r="AU1286">
        <v>213.19129608636223</v>
      </c>
      <c r="AV1286">
        <v>-7.1912960863622288</v>
      </c>
      <c r="BD1286" s="152">
        <v>4.5908058229153426</v>
      </c>
      <c r="BE1286" s="152">
        <v>16.02699135108</v>
      </c>
    </row>
    <row r="1287" spans="1:57" ht="14.25" customHeight="1">
      <c r="A1287" s="134" t="s">
        <v>398</v>
      </c>
      <c r="B1287" s="135">
        <v>16804</v>
      </c>
      <c r="C1287" s="135">
        <v>1323200</v>
      </c>
      <c r="D1287" s="145">
        <f t="shared" si="133"/>
        <v>9529411.7647058815</v>
      </c>
      <c r="E1287" s="141">
        <f t="shared" si="134"/>
        <v>78.74315639133539</v>
      </c>
      <c r="F1287" s="135">
        <v>27</v>
      </c>
      <c r="G1287" s="135">
        <v>0.17</v>
      </c>
      <c r="H1287" s="135">
        <v>1620000</v>
      </c>
      <c r="I1287" s="134" t="s">
        <v>1815</v>
      </c>
      <c r="J1287" s="138">
        <f t="shared" si="135"/>
        <v>0.17</v>
      </c>
      <c r="K1287" s="140">
        <f t="shared" si="136"/>
        <v>9529411.7647058815</v>
      </c>
      <c r="L1287" s="134" t="s">
        <v>2613</v>
      </c>
      <c r="M1287" s="134" t="s">
        <v>13</v>
      </c>
      <c r="N1287" s="137">
        <f t="shared" si="137"/>
        <v>9529411.7647058815</v>
      </c>
      <c r="P1287">
        <v>1246</v>
      </c>
      <c r="Q1287">
        <v>259.94463846460235</v>
      </c>
      <c r="R1287">
        <v>-53.944638464602349</v>
      </c>
      <c r="S1287" s="70">
        <f t="shared" si="138"/>
        <v>-0.20752356649182513</v>
      </c>
      <c r="T1287">
        <f t="shared" si="139"/>
        <v>206</v>
      </c>
      <c r="U1287" s="134" t="s">
        <v>2599</v>
      </c>
      <c r="Z1287">
        <v>1245</v>
      </c>
      <c r="AA1287">
        <v>355.03723524715537</v>
      </c>
      <c r="AB1287">
        <v>77.962764752844635</v>
      </c>
      <c r="AJ1287">
        <v>1247</v>
      </c>
      <c r="AK1287">
        <v>165.09513849423709</v>
      </c>
      <c r="AL1287">
        <v>-54.095138494237091</v>
      </c>
      <c r="AT1287">
        <v>1247</v>
      </c>
      <c r="AU1287">
        <v>86.888274793429844</v>
      </c>
      <c r="AV1287">
        <v>24.111725206570156</v>
      </c>
      <c r="BD1287" s="152">
        <v>7.2559380623930423</v>
      </c>
      <c r="BE1287" s="152">
        <v>17.856895050799999</v>
      </c>
    </row>
    <row r="1288" spans="1:57" ht="14.25" customHeight="1">
      <c r="A1288" s="134" t="s">
        <v>398</v>
      </c>
      <c r="B1288" s="135">
        <v>28868</v>
      </c>
      <c r="C1288" s="135">
        <v>6460300</v>
      </c>
      <c r="D1288" s="145">
        <f t="shared" si="133"/>
        <v>9250000</v>
      </c>
      <c r="E1288" s="141">
        <f t="shared" si="134"/>
        <v>223.78758486905917</v>
      </c>
      <c r="F1288" s="135">
        <v>20</v>
      </c>
      <c r="G1288" s="135">
        <v>0.31</v>
      </c>
      <c r="H1288" s="135">
        <v>2867500</v>
      </c>
      <c r="I1288" s="134" t="s">
        <v>1815</v>
      </c>
      <c r="J1288" s="138">
        <f t="shared" si="135"/>
        <v>0.31</v>
      </c>
      <c r="K1288" s="140">
        <f t="shared" si="136"/>
        <v>9250000</v>
      </c>
      <c r="L1288" s="134" t="s">
        <v>2614</v>
      </c>
      <c r="M1288" s="134" t="s">
        <v>24</v>
      </c>
      <c r="N1288" s="137">
        <f t="shared" si="137"/>
        <v>9250000</v>
      </c>
      <c r="P1288">
        <v>1247</v>
      </c>
      <c r="Q1288">
        <v>137.14169221962374</v>
      </c>
      <c r="R1288">
        <v>-26.141692219623735</v>
      </c>
      <c r="S1288" s="70">
        <f t="shared" si="138"/>
        <v>-0.19061812492264912</v>
      </c>
      <c r="T1288">
        <f t="shared" si="139"/>
        <v>111</v>
      </c>
      <c r="U1288" s="134" t="s">
        <v>1240</v>
      </c>
      <c r="Z1288">
        <v>1246</v>
      </c>
      <c r="AA1288">
        <v>265.40082922670592</v>
      </c>
      <c r="AB1288">
        <v>-59.400829226705923</v>
      </c>
      <c r="AJ1288">
        <v>1248</v>
      </c>
      <c r="AK1288">
        <v>60.075480549272811</v>
      </c>
      <c r="AL1288">
        <v>-1.075480549272811</v>
      </c>
      <c r="AT1288">
        <v>1248</v>
      </c>
      <c r="AU1288">
        <v>66.495868898216003</v>
      </c>
      <c r="AV1288">
        <v>-7.4958688982160027</v>
      </c>
      <c r="BD1288" s="152">
        <v>25.634566742721915</v>
      </c>
      <c r="BE1288" s="152">
        <v>25.025312847120002</v>
      </c>
    </row>
    <row r="1289" spans="1:57" ht="14.25" customHeight="1">
      <c r="A1289" s="134" t="s">
        <v>398</v>
      </c>
      <c r="B1289" s="135">
        <v>12765</v>
      </c>
      <c r="C1289" s="135">
        <v>1665600</v>
      </c>
      <c r="D1289" s="145">
        <f t="shared" si="133"/>
        <v>9000000</v>
      </c>
      <c r="E1289" s="141">
        <f t="shared" si="134"/>
        <v>130.48178613396004</v>
      </c>
      <c r="F1289" s="135">
        <v>24</v>
      </c>
      <c r="G1289" s="135">
        <v>0.16</v>
      </c>
      <c r="H1289" s="135">
        <v>1440000</v>
      </c>
      <c r="I1289" s="134" t="s">
        <v>1815</v>
      </c>
      <c r="J1289" s="138">
        <f t="shared" si="135"/>
        <v>0.16</v>
      </c>
      <c r="K1289" s="140">
        <f t="shared" si="136"/>
        <v>9000000</v>
      </c>
      <c r="L1289" s="134" t="s">
        <v>1718</v>
      </c>
      <c r="M1289" s="134" t="s">
        <v>13</v>
      </c>
      <c r="N1289" s="137">
        <f t="shared" si="137"/>
        <v>9000000</v>
      </c>
      <c r="P1289">
        <v>1248</v>
      </c>
      <c r="Q1289">
        <v>65.068777211669641</v>
      </c>
      <c r="R1289">
        <v>-6.0687772116696408</v>
      </c>
      <c r="S1289" s="70">
        <f t="shared" si="138"/>
        <v>-9.3267116299539848E-2</v>
      </c>
      <c r="T1289">
        <f t="shared" si="139"/>
        <v>59</v>
      </c>
      <c r="U1289" s="134" t="s">
        <v>1265</v>
      </c>
      <c r="Z1289">
        <v>1247</v>
      </c>
      <c r="AA1289">
        <v>117.41520132879661</v>
      </c>
      <c r="AB1289">
        <v>-6.4152013287966128</v>
      </c>
      <c r="AJ1289">
        <v>1249</v>
      </c>
      <c r="AK1289">
        <v>615.39395715985631</v>
      </c>
      <c r="AL1289">
        <v>-206.39395715985631</v>
      </c>
      <c r="AT1289">
        <v>1249</v>
      </c>
      <c r="AU1289">
        <v>327.25197674885339</v>
      </c>
      <c r="AV1289">
        <v>81.748023251146606</v>
      </c>
      <c r="BD1289" s="152">
        <v>24.180298052509805</v>
      </c>
      <c r="BE1289" s="152">
        <v>34.888659478640001</v>
      </c>
    </row>
    <row r="1290" spans="1:57" ht="14.25" customHeight="1">
      <c r="A1290" s="134" t="s">
        <v>398</v>
      </c>
      <c r="B1290" s="135">
        <v>89769</v>
      </c>
      <c r="C1290" s="135">
        <v>9060400</v>
      </c>
      <c r="D1290" s="145">
        <f t="shared" si="133"/>
        <v>225537.37284387439</v>
      </c>
      <c r="E1290" s="141">
        <f t="shared" si="134"/>
        <v>100.93016520179572</v>
      </c>
      <c r="F1290" s="135">
        <v>120</v>
      </c>
      <c r="G1290" s="135">
        <v>22.61</v>
      </c>
      <c r="H1290" s="135">
        <v>5099400</v>
      </c>
      <c r="I1290" s="134" t="s">
        <v>1815</v>
      </c>
      <c r="J1290" s="138">
        <f t="shared" si="135"/>
        <v>22.61</v>
      </c>
      <c r="K1290" s="140">
        <f t="shared" si="136"/>
        <v>225537.37284387439</v>
      </c>
      <c r="L1290" s="134" t="s">
        <v>1012</v>
      </c>
      <c r="M1290" s="134" t="s">
        <v>115</v>
      </c>
      <c r="N1290" s="137">
        <f t="shared" si="137"/>
        <v>225537.37284387439</v>
      </c>
      <c r="P1290">
        <v>1249</v>
      </c>
      <c r="Q1290">
        <v>528.79107969939128</v>
      </c>
      <c r="R1290">
        <v>-119.79107969939128</v>
      </c>
      <c r="S1290" s="70">
        <f t="shared" si="138"/>
        <v>-0.22653763328891718</v>
      </c>
      <c r="T1290">
        <f t="shared" si="139"/>
        <v>409</v>
      </c>
      <c r="U1290" s="134" t="s">
        <v>2600</v>
      </c>
      <c r="Z1290">
        <v>1248</v>
      </c>
      <c r="AA1290">
        <v>68.60455565141649</v>
      </c>
      <c r="AB1290">
        <v>-9.60455565141649</v>
      </c>
      <c r="AJ1290">
        <v>1250</v>
      </c>
      <c r="AK1290">
        <v>237.41852358287323</v>
      </c>
      <c r="AL1290">
        <v>-101.41852358287323</v>
      </c>
      <c r="AT1290">
        <v>1250</v>
      </c>
      <c r="AU1290">
        <v>103.14406686596341</v>
      </c>
      <c r="AV1290">
        <v>32.85593313403659</v>
      </c>
      <c r="BD1290" s="152">
        <v>11.642365728986203</v>
      </c>
      <c r="BE1290" s="152">
        <v>19.565153221919999</v>
      </c>
    </row>
    <row r="1291" spans="1:57" ht="14.25" customHeight="1">
      <c r="A1291" s="134" t="s">
        <v>398</v>
      </c>
      <c r="B1291" s="135">
        <v>16896</v>
      </c>
      <c r="C1291" s="135">
        <v>1254200</v>
      </c>
      <c r="D1291" s="145">
        <f t="shared" si="133"/>
        <v>5947826.0869565215</v>
      </c>
      <c r="E1291" s="141">
        <f t="shared" si="134"/>
        <v>74.230587121212125</v>
      </c>
      <c r="F1291" s="135">
        <v>24</v>
      </c>
      <c r="G1291" s="135">
        <v>0.23</v>
      </c>
      <c r="H1291" s="135">
        <v>1368000</v>
      </c>
      <c r="I1291" s="134" t="s">
        <v>1815</v>
      </c>
      <c r="J1291" s="138">
        <f t="shared" si="135"/>
        <v>0.23</v>
      </c>
      <c r="K1291" s="140">
        <f t="shared" si="136"/>
        <v>5947826.0869565215</v>
      </c>
      <c r="L1291" s="134" t="s">
        <v>2615</v>
      </c>
      <c r="M1291" s="134" t="s">
        <v>13</v>
      </c>
      <c r="N1291" s="137">
        <f t="shared" si="137"/>
        <v>5947826.0869565215</v>
      </c>
      <c r="P1291">
        <v>1250</v>
      </c>
      <c r="Q1291">
        <v>187.97096948466515</v>
      </c>
      <c r="R1291">
        <v>-51.970969484665147</v>
      </c>
      <c r="S1291" s="70">
        <f t="shared" si="138"/>
        <v>-0.27648402105467135</v>
      </c>
      <c r="T1291">
        <f t="shared" si="139"/>
        <v>136</v>
      </c>
      <c r="U1291" s="134" t="s">
        <v>1168</v>
      </c>
      <c r="Z1291">
        <v>1249</v>
      </c>
      <c r="AA1291">
        <v>535.0856942097671</v>
      </c>
      <c r="AB1291">
        <v>-126.0856942097671</v>
      </c>
      <c r="AJ1291">
        <v>1251</v>
      </c>
      <c r="AK1291">
        <v>25.868325349133773</v>
      </c>
      <c r="AL1291">
        <v>-3.868325349133773</v>
      </c>
      <c r="AT1291">
        <v>1251</v>
      </c>
      <c r="AU1291">
        <v>23.404636260644835</v>
      </c>
      <c r="AV1291">
        <v>-1.4046362606448355</v>
      </c>
      <c r="BD1291" s="152">
        <v>7.8588022722479201</v>
      </c>
      <c r="BE1291" s="152">
        <v>16.966439449959999</v>
      </c>
    </row>
    <row r="1292" spans="1:57" ht="14.25" customHeight="1">
      <c r="A1292" s="134" t="s">
        <v>398</v>
      </c>
      <c r="B1292" s="135">
        <v>10608</v>
      </c>
      <c r="C1292" s="135">
        <v>737200</v>
      </c>
      <c r="D1292" s="145">
        <f t="shared" si="133"/>
        <v>621428.57142857136</v>
      </c>
      <c r="E1292" s="141">
        <f t="shared" si="134"/>
        <v>69.494720965309199</v>
      </c>
      <c r="F1292" s="135">
        <v>11</v>
      </c>
      <c r="G1292" s="135">
        <v>0.28000000000000003</v>
      </c>
      <c r="H1292" s="135">
        <v>174000</v>
      </c>
      <c r="I1292" s="134" t="s">
        <v>1815</v>
      </c>
      <c r="J1292" s="138">
        <f t="shared" si="135"/>
        <v>0.28000000000000003</v>
      </c>
      <c r="K1292" s="140">
        <f t="shared" si="136"/>
        <v>621428.57142857136</v>
      </c>
      <c r="L1292" s="134" t="s">
        <v>2616</v>
      </c>
      <c r="M1292" s="134" t="s">
        <v>11</v>
      </c>
      <c r="N1292" s="137">
        <f t="shared" si="137"/>
        <v>621428.57142857136</v>
      </c>
      <c r="P1292">
        <v>1251</v>
      </c>
      <c r="Q1292">
        <v>21.901532822777302</v>
      </c>
      <c r="R1292">
        <v>9.8467177222698155E-2</v>
      </c>
      <c r="S1292" s="70">
        <f t="shared" si="138"/>
        <v>4.4959034611629376E-3</v>
      </c>
      <c r="T1292">
        <f t="shared" si="139"/>
        <v>22</v>
      </c>
      <c r="U1292" s="134" t="s">
        <v>1115</v>
      </c>
      <c r="Z1292">
        <v>1250</v>
      </c>
      <c r="AA1292">
        <v>182.48383495561114</v>
      </c>
      <c r="AB1292">
        <v>-46.483834955611144</v>
      </c>
      <c r="AJ1292">
        <v>1252</v>
      </c>
      <c r="AK1292">
        <v>27.524834906805971</v>
      </c>
      <c r="AL1292">
        <v>-9.524834906805971</v>
      </c>
      <c r="AT1292">
        <v>1252</v>
      </c>
      <c r="AU1292">
        <v>20.688495227412133</v>
      </c>
      <c r="AV1292">
        <v>-2.6884952274121332</v>
      </c>
      <c r="BD1292" s="152">
        <v>79.893372655572136</v>
      </c>
      <c r="BE1292" s="152">
        <v>71.909591353959996</v>
      </c>
    </row>
    <row r="1293" spans="1:57" ht="14.25" customHeight="1">
      <c r="A1293" s="134" t="s">
        <v>398</v>
      </c>
      <c r="B1293" s="135">
        <v>13452</v>
      </c>
      <c r="C1293" s="135">
        <v>959300</v>
      </c>
      <c r="D1293" s="145">
        <f t="shared" si="133"/>
        <v>2042553.1914893619</v>
      </c>
      <c r="E1293" s="141">
        <f t="shared" si="134"/>
        <v>71.312815938150464</v>
      </c>
      <c r="F1293" s="135">
        <v>16</v>
      </c>
      <c r="G1293" s="135">
        <v>0.47</v>
      </c>
      <c r="H1293" s="135">
        <v>960000</v>
      </c>
      <c r="I1293" s="134" t="s">
        <v>1815</v>
      </c>
      <c r="J1293" s="138">
        <f t="shared" si="135"/>
        <v>0.47</v>
      </c>
      <c r="K1293" s="140">
        <f t="shared" si="136"/>
        <v>2042553.1914893619</v>
      </c>
      <c r="L1293" s="134" t="s">
        <v>1330</v>
      </c>
      <c r="M1293" s="134" t="s">
        <v>77</v>
      </c>
      <c r="N1293" s="137">
        <f t="shared" si="137"/>
        <v>2042553.1914893619</v>
      </c>
      <c r="P1293">
        <v>1252</v>
      </c>
      <c r="Q1293">
        <v>21.397194011510575</v>
      </c>
      <c r="R1293">
        <v>-3.3971940115105745</v>
      </c>
      <c r="S1293" s="70">
        <f t="shared" si="138"/>
        <v>-0.15876820155404775</v>
      </c>
      <c r="T1293">
        <f t="shared" si="139"/>
        <v>18</v>
      </c>
      <c r="U1293" s="134" t="s">
        <v>1104</v>
      </c>
      <c r="Z1293">
        <v>1251</v>
      </c>
      <c r="AA1293">
        <v>15.412659703637985</v>
      </c>
      <c r="AB1293">
        <v>6.5873402963620151</v>
      </c>
      <c r="AJ1293">
        <v>1253</v>
      </c>
      <c r="AK1293">
        <v>77.07661109773062</v>
      </c>
      <c r="AL1293">
        <v>68.92338890226938</v>
      </c>
      <c r="AT1293">
        <v>1253</v>
      </c>
      <c r="AU1293">
        <v>112.95107669091244</v>
      </c>
      <c r="AV1293">
        <v>33.048923309087556</v>
      </c>
      <c r="BD1293" s="152">
        <v>19.308087129934776</v>
      </c>
      <c r="BE1293" s="152">
        <v>37.235050197199996</v>
      </c>
    </row>
    <row r="1294" spans="1:57" ht="14.25" customHeight="1">
      <c r="A1294" s="134" t="s">
        <v>398</v>
      </c>
      <c r="B1294" s="135">
        <v>263421</v>
      </c>
      <c r="C1294" s="135">
        <v>42593100</v>
      </c>
      <c r="D1294" s="145">
        <f t="shared" si="133"/>
        <v>1159420.2898550725</v>
      </c>
      <c r="E1294" s="141">
        <f t="shared" si="134"/>
        <v>161.69212021820584</v>
      </c>
      <c r="F1294" s="135">
        <v>220</v>
      </c>
      <c r="G1294" s="135">
        <v>7.59</v>
      </c>
      <c r="H1294" s="135">
        <v>8800000</v>
      </c>
      <c r="I1294" s="134" t="s">
        <v>1815</v>
      </c>
      <c r="J1294" s="138">
        <f t="shared" si="135"/>
        <v>7.59</v>
      </c>
      <c r="K1294" s="140">
        <f t="shared" si="136"/>
        <v>1159420.2898550725</v>
      </c>
      <c r="L1294" s="134" t="s">
        <v>1543</v>
      </c>
      <c r="M1294" s="134" t="s">
        <v>5</v>
      </c>
      <c r="N1294" s="137">
        <f t="shared" si="137"/>
        <v>1159420.2898550725</v>
      </c>
      <c r="P1294">
        <v>1253</v>
      </c>
      <c r="Q1294">
        <v>100.05023495097082</v>
      </c>
      <c r="R1294">
        <v>45.949765049029182</v>
      </c>
      <c r="S1294" s="70">
        <f t="shared" si="138"/>
        <v>0.45926693796917784</v>
      </c>
      <c r="T1294">
        <f t="shared" si="139"/>
        <v>146</v>
      </c>
      <c r="U1294" s="134" t="s">
        <v>2601</v>
      </c>
      <c r="Z1294">
        <v>1252</v>
      </c>
      <c r="AA1294">
        <v>22.155812876176178</v>
      </c>
      <c r="AB1294">
        <v>-4.1558128761761779</v>
      </c>
      <c r="AJ1294">
        <v>1254</v>
      </c>
      <c r="AK1294">
        <v>22.85926070923243</v>
      </c>
      <c r="AL1294">
        <v>-2.85926070923243</v>
      </c>
      <c r="AT1294">
        <v>1254</v>
      </c>
      <c r="AU1294">
        <v>22.306848908337663</v>
      </c>
      <c r="AV1294">
        <v>-2.3068489083376633</v>
      </c>
      <c r="BD1294" s="152">
        <v>7.7273429556185773</v>
      </c>
      <c r="BE1294" s="152">
        <v>17.713969891079998</v>
      </c>
    </row>
    <row r="1295" spans="1:57" ht="14.25" customHeight="1">
      <c r="A1295" s="134" t="s">
        <v>398</v>
      </c>
      <c r="B1295" s="135">
        <v>2400</v>
      </c>
      <c r="C1295" s="135">
        <v>2094600</v>
      </c>
      <c r="D1295" s="145">
        <f t="shared" si="133"/>
        <v>805389.22155688633</v>
      </c>
      <c r="E1295" s="141">
        <f t="shared" si="134"/>
        <v>872.75</v>
      </c>
      <c r="F1295" s="135">
        <v>21</v>
      </c>
      <c r="G1295" s="135">
        <v>0.30059999999999998</v>
      </c>
      <c r="H1295" s="135">
        <v>242100</v>
      </c>
      <c r="I1295" s="134" t="s">
        <v>1815</v>
      </c>
      <c r="J1295" s="138">
        <f t="shared" si="135"/>
        <v>0.30059999999999998</v>
      </c>
      <c r="K1295" s="140">
        <f t="shared" si="136"/>
        <v>805389.22155688633</v>
      </c>
      <c r="L1295" s="134" t="s">
        <v>2617</v>
      </c>
      <c r="M1295" s="134" t="s">
        <v>27</v>
      </c>
      <c r="N1295" s="137">
        <f t="shared" si="137"/>
        <v>805389.22155688633</v>
      </c>
      <c r="P1295">
        <v>1254</v>
      </c>
      <c r="Q1295">
        <v>19.559055208080689</v>
      </c>
      <c r="R1295">
        <v>0.44094479191931057</v>
      </c>
      <c r="S1295" s="70">
        <f t="shared" si="138"/>
        <v>2.2544278710207703E-2</v>
      </c>
      <c r="T1295">
        <f t="shared" si="139"/>
        <v>20</v>
      </c>
      <c r="U1295" s="134" t="s">
        <v>2602</v>
      </c>
      <c r="Z1295">
        <v>1253</v>
      </c>
      <c r="AA1295">
        <v>102.94389868978801</v>
      </c>
      <c r="AB1295">
        <v>43.056101310211986</v>
      </c>
      <c r="AJ1295">
        <v>1255</v>
      </c>
      <c r="AK1295">
        <v>78.107008302784052</v>
      </c>
      <c r="AL1295">
        <v>29.892991697215948</v>
      </c>
      <c r="AT1295">
        <v>1255</v>
      </c>
      <c r="AU1295">
        <v>82.035676998265018</v>
      </c>
      <c r="AV1295">
        <v>25.964323001734982</v>
      </c>
      <c r="BD1295" s="152">
        <v>7.3740460421772172</v>
      </c>
      <c r="BE1295" s="152">
        <v>92.791663641039989</v>
      </c>
    </row>
    <row r="1296" spans="1:57" ht="14.25" customHeight="1">
      <c r="A1296" s="134" t="s">
        <v>398</v>
      </c>
      <c r="B1296" s="135">
        <v>7492</v>
      </c>
      <c r="C1296" s="135">
        <v>1807100</v>
      </c>
      <c r="D1296" s="145">
        <f t="shared" si="133"/>
        <v>11862500</v>
      </c>
      <c r="E1296" s="141">
        <f t="shared" si="134"/>
        <v>241.20395088093966</v>
      </c>
      <c r="F1296" s="135">
        <v>10</v>
      </c>
      <c r="G1296" s="135">
        <v>0.24</v>
      </c>
      <c r="H1296" s="135">
        <v>2847000</v>
      </c>
      <c r="I1296" s="134" t="s">
        <v>1815</v>
      </c>
      <c r="J1296" s="138">
        <f t="shared" si="135"/>
        <v>0.24</v>
      </c>
      <c r="K1296" s="140">
        <f t="shared" si="136"/>
        <v>11862500</v>
      </c>
      <c r="L1296" s="134" t="s">
        <v>2618</v>
      </c>
      <c r="M1296" s="134" t="s">
        <v>7</v>
      </c>
      <c r="N1296" s="137">
        <f t="shared" si="137"/>
        <v>11862500</v>
      </c>
      <c r="P1296">
        <v>1255</v>
      </c>
      <c r="Q1296">
        <v>83.947252269773841</v>
      </c>
      <c r="R1296">
        <v>24.052747730226159</v>
      </c>
      <c r="S1296" s="70">
        <f t="shared" si="138"/>
        <v>0.28652215623365462</v>
      </c>
      <c r="T1296">
        <f t="shared" si="139"/>
        <v>108</v>
      </c>
      <c r="U1296" s="134" t="s">
        <v>1641</v>
      </c>
      <c r="Z1296">
        <v>1254</v>
      </c>
      <c r="AA1296">
        <v>20.407947511558408</v>
      </c>
      <c r="AB1296">
        <v>-0.40794751155840814</v>
      </c>
      <c r="AJ1296">
        <v>1256</v>
      </c>
      <c r="AK1296">
        <v>28.852836563442228</v>
      </c>
      <c r="AL1296">
        <v>-4.8528365634422279</v>
      </c>
      <c r="AT1296">
        <v>1256</v>
      </c>
      <c r="AU1296">
        <v>26.479590362657067</v>
      </c>
      <c r="AV1296">
        <v>-2.479590362657067</v>
      </c>
      <c r="BD1296" s="152">
        <v>6.1621554670004599</v>
      </c>
      <c r="BE1296" s="152">
        <v>15.406431722719999</v>
      </c>
    </row>
    <row r="1297" spans="1:57" ht="14.25" customHeight="1">
      <c r="A1297" s="134" t="s">
        <v>398</v>
      </c>
      <c r="B1297" s="135">
        <v>62000</v>
      </c>
      <c r="C1297" s="135">
        <v>8512600</v>
      </c>
      <c r="D1297" s="145">
        <f t="shared" si="133"/>
        <v>2166666.6666666665</v>
      </c>
      <c r="E1297" s="141">
        <f t="shared" si="134"/>
        <v>137.30000000000001</v>
      </c>
      <c r="F1297" s="135">
        <v>55</v>
      </c>
      <c r="G1297" s="135">
        <v>1.32</v>
      </c>
      <c r="H1297" s="135">
        <v>2860000</v>
      </c>
      <c r="I1297" s="134" t="s">
        <v>1815</v>
      </c>
      <c r="J1297" s="138">
        <f t="shared" si="135"/>
        <v>1.32</v>
      </c>
      <c r="K1297" s="140">
        <f t="shared" si="136"/>
        <v>2166666.6666666665</v>
      </c>
      <c r="L1297" s="134" t="s">
        <v>1262</v>
      </c>
      <c r="M1297" s="134" t="s">
        <v>72</v>
      </c>
      <c r="N1297" s="137">
        <f t="shared" si="137"/>
        <v>2166666.6666666665</v>
      </c>
      <c r="P1297">
        <v>1256</v>
      </c>
      <c r="Q1297">
        <v>25.297899126358416</v>
      </c>
      <c r="R1297">
        <v>-1.2978991263584163</v>
      </c>
      <c r="S1297" s="70">
        <f t="shared" si="138"/>
        <v>-5.1304620983570443E-2</v>
      </c>
      <c r="T1297">
        <f t="shared" si="139"/>
        <v>24</v>
      </c>
      <c r="U1297" s="134" t="s">
        <v>2603</v>
      </c>
      <c r="Z1297">
        <v>1255</v>
      </c>
      <c r="AA1297">
        <v>85.821544470989693</v>
      </c>
      <c r="AB1297">
        <v>22.178455529010307</v>
      </c>
      <c r="AJ1297">
        <v>1257</v>
      </c>
      <c r="AK1297">
        <v>27.153146843520464</v>
      </c>
      <c r="AL1297">
        <v>-15.153146843520464</v>
      </c>
      <c r="AT1297">
        <v>1257</v>
      </c>
      <c r="AU1297">
        <v>18.587345014581878</v>
      </c>
      <c r="AV1297">
        <v>-6.5873450145818779</v>
      </c>
      <c r="BD1297" s="152">
        <v>15.220524003491137</v>
      </c>
      <c r="BE1297" s="152">
        <v>24.103151955479998</v>
      </c>
    </row>
    <row r="1298" spans="1:57" ht="14.25" customHeight="1">
      <c r="A1298" s="134" t="s">
        <v>398</v>
      </c>
      <c r="B1298" s="135">
        <v>17400</v>
      </c>
      <c r="C1298" s="135">
        <v>1065600</v>
      </c>
      <c r="D1298" s="145">
        <f t="shared" si="133"/>
        <v>1541944.4444444445</v>
      </c>
      <c r="E1298" s="141">
        <f t="shared" si="134"/>
        <v>61.241379310344826</v>
      </c>
      <c r="F1298" s="135">
        <v>34</v>
      </c>
      <c r="G1298" s="135">
        <v>0.72</v>
      </c>
      <c r="H1298" s="135">
        <v>1110200</v>
      </c>
      <c r="I1298" s="134" t="s">
        <v>1815</v>
      </c>
      <c r="J1298" s="138">
        <f t="shared" si="135"/>
        <v>0.72</v>
      </c>
      <c r="K1298" s="140">
        <f t="shared" si="136"/>
        <v>1541944.4444444445</v>
      </c>
      <c r="L1298" s="134" t="s">
        <v>2619</v>
      </c>
      <c r="M1298" s="134" t="s">
        <v>175</v>
      </c>
      <c r="N1298" s="137">
        <f t="shared" si="137"/>
        <v>1541944.4444444445</v>
      </c>
      <c r="P1298">
        <v>1257</v>
      </c>
      <c r="Q1298">
        <v>20.045957951354776</v>
      </c>
      <c r="R1298">
        <v>-8.0459579513547759</v>
      </c>
      <c r="S1298" s="70">
        <f t="shared" si="138"/>
        <v>-0.40137557760421233</v>
      </c>
      <c r="T1298">
        <f t="shared" si="139"/>
        <v>12</v>
      </c>
      <c r="U1298" s="134" t="s">
        <v>2604</v>
      </c>
      <c r="Z1298">
        <v>1256</v>
      </c>
      <c r="AA1298">
        <v>25.479649539539828</v>
      </c>
      <c r="AB1298">
        <v>-1.4796495395398281</v>
      </c>
      <c r="AJ1298">
        <v>1258</v>
      </c>
      <c r="AK1298">
        <v>22.407985680232031</v>
      </c>
      <c r="AL1298">
        <v>-12.407985680232031</v>
      </c>
      <c r="AT1298">
        <v>1258</v>
      </c>
      <c r="AU1298">
        <v>16.684896775766831</v>
      </c>
      <c r="AV1298">
        <v>-6.6848967757668305</v>
      </c>
      <c r="BD1298" s="152">
        <v>2.448429772221516</v>
      </c>
      <c r="BE1298" s="152">
        <v>116.16732999152001</v>
      </c>
    </row>
    <row r="1299" spans="1:57" ht="14.25" customHeight="1">
      <c r="A1299" s="134" t="s">
        <v>398</v>
      </c>
      <c r="B1299" s="135">
        <v>14123</v>
      </c>
      <c r="C1299" s="135">
        <v>1539900</v>
      </c>
      <c r="D1299" s="145">
        <f t="shared" ref="D1299:D1362" si="140">K1299</f>
        <v>2294117.6470588231</v>
      </c>
      <c r="E1299" s="141">
        <f t="shared" ref="E1299:E1362" si="141">C1299/B1299</f>
        <v>109.03490759753593</v>
      </c>
      <c r="F1299" s="135">
        <v>13</v>
      </c>
      <c r="G1299" s="135">
        <v>0.34</v>
      </c>
      <c r="H1299" s="135">
        <v>780000</v>
      </c>
      <c r="I1299" s="134" t="s">
        <v>1815</v>
      </c>
      <c r="J1299" s="138">
        <f t="shared" ref="J1299:J1362" si="142">IF(I1299="Acres",1,1/43560)*G1299</f>
        <v>0.34</v>
      </c>
      <c r="K1299" s="140">
        <f t="shared" ref="K1299:K1362" si="143">H1299/J1299</f>
        <v>2294117.6470588231</v>
      </c>
      <c r="L1299" s="134" t="s">
        <v>1676</v>
      </c>
      <c r="M1299" s="134" t="s">
        <v>13</v>
      </c>
      <c r="N1299" s="137">
        <f t="shared" si="137"/>
        <v>2294117.6470588231</v>
      </c>
      <c r="P1299">
        <v>1258</v>
      </c>
      <c r="Q1299">
        <v>16.259437496461352</v>
      </c>
      <c r="R1299">
        <v>-6.2594374964613522</v>
      </c>
      <c r="S1299" s="70">
        <f t="shared" si="138"/>
        <v>-0.38497257348685243</v>
      </c>
      <c r="T1299">
        <f t="shared" si="139"/>
        <v>10</v>
      </c>
      <c r="U1299" s="134" t="s">
        <v>2605</v>
      </c>
      <c r="Z1299">
        <v>1257</v>
      </c>
      <c r="AA1299">
        <v>21.645932358270727</v>
      </c>
      <c r="AB1299">
        <v>-9.645932358270727</v>
      </c>
      <c r="AJ1299">
        <v>1259</v>
      </c>
      <c r="AK1299">
        <v>31.445339638112436</v>
      </c>
      <c r="AL1299">
        <v>-7.4453396381124364</v>
      </c>
      <c r="AT1299">
        <v>1259</v>
      </c>
      <c r="AU1299">
        <v>28.105333786417876</v>
      </c>
      <c r="AV1299">
        <v>-4.1053337864178765</v>
      </c>
      <c r="BD1299" s="152">
        <v>11.124744669758165</v>
      </c>
      <c r="BE1299" s="152">
        <v>19.792470416800001</v>
      </c>
    </row>
    <row r="1300" spans="1:57" ht="14.25" customHeight="1">
      <c r="A1300" s="134" t="s">
        <v>398</v>
      </c>
      <c r="B1300" s="135">
        <v>12144</v>
      </c>
      <c r="C1300" s="135">
        <v>2316500</v>
      </c>
      <c r="D1300" s="145">
        <f t="shared" si="140"/>
        <v>17187500</v>
      </c>
      <c r="E1300" s="141">
        <f t="shared" si="141"/>
        <v>190.75263504611331</v>
      </c>
      <c r="F1300" s="135">
        <v>27</v>
      </c>
      <c r="G1300" s="135">
        <v>0.08</v>
      </c>
      <c r="H1300" s="135">
        <v>1375000</v>
      </c>
      <c r="I1300" s="134" t="s">
        <v>1815</v>
      </c>
      <c r="J1300" s="138">
        <f t="shared" si="142"/>
        <v>0.08</v>
      </c>
      <c r="K1300" s="140">
        <f t="shared" si="143"/>
        <v>17187500</v>
      </c>
      <c r="L1300" s="134" t="s">
        <v>2620</v>
      </c>
      <c r="M1300" s="134" t="s">
        <v>44</v>
      </c>
      <c r="N1300" s="137">
        <f t="shared" ref="N1300:N1363" si="144">H1300/(G1300*IF(I1300="Acres",1,1/43560))</f>
        <v>17187500</v>
      </c>
      <c r="P1300">
        <v>1259</v>
      </c>
      <c r="Q1300">
        <v>27.683425807917544</v>
      </c>
      <c r="R1300">
        <v>-3.6834258079175441</v>
      </c>
      <c r="S1300" s="70">
        <f t="shared" si="138"/>
        <v>-0.13305527406452972</v>
      </c>
      <c r="T1300">
        <f t="shared" si="139"/>
        <v>24</v>
      </c>
      <c r="U1300" s="134" t="s">
        <v>1366</v>
      </c>
      <c r="Z1300">
        <v>1258</v>
      </c>
      <c r="AA1300">
        <v>19.433921658522756</v>
      </c>
      <c r="AB1300">
        <v>-9.4339216585227561</v>
      </c>
      <c r="AJ1300">
        <v>1260</v>
      </c>
      <c r="AK1300">
        <v>27.858422826930092</v>
      </c>
      <c r="AL1300">
        <v>-9.8584228269300915</v>
      </c>
      <c r="AT1300">
        <v>1260</v>
      </c>
      <c r="AU1300">
        <v>22.358577108184598</v>
      </c>
      <c r="AV1300">
        <v>-4.3585771081845976</v>
      </c>
      <c r="BD1300" s="152">
        <v>64.226092380723458</v>
      </c>
      <c r="BE1300" s="152">
        <v>70.358595349079991</v>
      </c>
    </row>
    <row r="1301" spans="1:57" ht="14.25" customHeight="1">
      <c r="A1301" s="134" t="s">
        <v>398</v>
      </c>
      <c r="B1301" s="135">
        <v>6608</v>
      </c>
      <c r="C1301" s="135">
        <v>1506700</v>
      </c>
      <c r="D1301" s="145">
        <f t="shared" si="140"/>
        <v>2627586.2068965519</v>
      </c>
      <c r="E1301" s="141">
        <f t="shared" si="141"/>
        <v>228.01150121065376</v>
      </c>
      <c r="F1301" s="135">
        <v>12</v>
      </c>
      <c r="G1301" s="135">
        <v>0.28999999999999998</v>
      </c>
      <c r="H1301" s="135">
        <v>762000</v>
      </c>
      <c r="I1301" s="134" t="s">
        <v>1815</v>
      </c>
      <c r="J1301" s="138">
        <f t="shared" si="142"/>
        <v>0.28999999999999998</v>
      </c>
      <c r="K1301" s="140">
        <f t="shared" si="143"/>
        <v>2627586.2068965519</v>
      </c>
      <c r="L1301" s="134" t="s">
        <v>1096</v>
      </c>
      <c r="M1301" s="134" t="s">
        <v>31</v>
      </c>
      <c r="N1301" s="137">
        <f t="shared" si="144"/>
        <v>2627586.2068965519</v>
      </c>
      <c r="P1301">
        <v>1260</v>
      </c>
      <c r="Q1301">
        <v>22.493395079805943</v>
      </c>
      <c r="R1301">
        <v>-4.4933950798059428</v>
      </c>
      <c r="S1301" s="70">
        <f t="shared" si="138"/>
        <v>-0.19976508943463187</v>
      </c>
      <c r="T1301">
        <f t="shared" si="139"/>
        <v>18</v>
      </c>
      <c r="U1301" s="134" t="s">
        <v>2606</v>
      </c>
      <c r="Z1301">
        <v>1259</v>
      </c>
      <c r="AA1301">
        <v>26.431122644918517</v>
      </c>
      <c r="AB1301">
        <v>-2.431122644918517</v>
      </c>
      <c r="AJ1301">
        <v>1261</v>
      </c>
      <c r="AK1301">
        <v>23.669523753797872</v>
      </c>
      <c r="AL1301">
        <v>-5.669523753797872</v>
      </c>
      <c r="AT1301">
        <v>1261</v>
      </c>
      <c r="AU1301">
        <v>19.355878269450621</v>
      </c>
      <c r="AV1301">
        <v>-1.3558782694506206</v>
      </c>
      <c r="BD1301" s="152">
        <v>5.0683728716078784</v>
      </c>
      <c r="BE1301" s="152">
        <v>15.066666414479998</v>
      </c>
    </row>
    <row r="1302" spans="1:57" ht="14.25" customHeight="1">
      <c r="A1302" s="134" t="s">
        <v>398</v>
      </c>
      <c r="B1302" s="135">
        <v>6048</v>
      </c>
      <c r="C1302" s="135">
        <v>7346100</v>
      </c>
      <c r="D1302" s="145">
        <f t="shared" si="140"/>
        <v>3013284.4574780059</v>
      </c>
      <c r="E1302" s="141">
        <f t="shared" si="141"/>
        <v>1214.6329365079366</v>
      </c>
      <c r="F1302" s="135">
        <v>91</v>
      </c>
      <c r="G1302" s="135">
        <v>6.82</v>
      </c>
      <c r="H1302" s="135">
        <v>20550600</v>
      </c>
      <c r="I1302" s="134" t="s">
        <v>1815</v>
      </c>
      <c r="J1302" s="138">
        <f t="shared" si="142"/>
        <v>6.82</v>
      </c>
      <c r="K1302" s="140">
        <f t="shared" si="143"/>
        <v>3013284.4574780059</v>
      </c>
      <c r="L1302" s="134" t="s">
        <v>1122</v>
      </c>
      <c r="M1302" s="134" t="s">
        <v>24</v>
      </c>
      <c r="N1302" s="137">
        <f t="shared" si="144"/>
        <v>3013284.4574780059</v>
      </c>
      <c r="P1302">
        <v>1261</v>
      </c>
      <c r="Q1302">
        <v>18.43586224756757</v>
      </c>
      <c r="R1302">
        <v>-0.43586224756757019</v>
      </c>
      <c r="S1302" s="70">
        <f t="shared" si="138"/>
        <v>-2.364208637027964E-2</v>
      </c>
      <c r="T1302">
        <f t="shared" si="139"/>
        <v>18</v>
      </c>
      <c r="U1302" s="134" t="s">
        <v>1283</v>
      </c>
      <c r="Z1302">
        <v>1260</v>
      </c>
      <c r="AA1302">
        <v>23.304270190263015</v>
      </c>
      <c r="AB1302">
        <v>-5.3042701902630149</v>
      </c>
      <c r="AJ1302">
        <v>1262</v>
      </c>
      <c r="AK1302">
        <v>222.54465102759272</v>
      </c>
      <c r="AL1302">
        <v>-110.54465102759272</v>
      </c>
      <c r="AT1302">
        <v>1262</v>
      </c>
      <c r="AU1302">
        <v>123.12511041001353</v>
      </c>
      <c r="AV1302">
        <v>-11.125110410013534</v>
      </c>
      <c r="BD1302" s="152">
        <v>10.178853805573594</v>
      </c>
      <c r="BE1302" s="152">
        <v>18.499381024839998</v>
      </c>
    </row>
    <row r="1303" spans="1:57" ht="14.25" customHeight="1">
      <c r="A1303" s="134" t="s">
        <v>398</v>
      </c>
      <c r="B1303" s="135">
        <v>19234</v>
      </c>
      <c r="C1303" s="135">
        <v>1267100</v>
      </c>
      <c r="D1303" s="145">
        <f t="shared" si="140"/>
        <v>300000</v>
      </c>
      <c r="E1303" s="141">
        <f t="shared" si="141"/>
        <v>65.878132473744415</v>
      </c>
      <c r="F1303" s="135">
        <v>24</v>
      </c>
      <c r="G1303" s="135">
        <v>4</v>
      </c>
      <c r="H1303" s="135">
        <v>1200000</v>
      </c>
      <c r="I1303" s="134" t="s">
        <v>1815</v>
      </c>
      <c r="J1303" s="138">
        <f t="shared" si="142"/>
        <v>4</v>
      </c>
      <c r="K1303" s="140">
        <f t="shared" si="143"/>
        <v>300000</v>
      </c>
      <c r="L1303" s="134" t="s">
        <v>2621</v>
      </c>
      <c r="M1303" s="134" t="s">
        <v>257</v>
      </c>
      <c r="N1303" s="137">
        <f t="shared" si="144"/>
        <v>300000</v>
      </c>
      <c r="P1303">
        <v>1262</v>
      </c>
      <c r="Q1303">
        <v>190.11840436935353</v>
      </c>
      <c r="R1303">
        <v>-78.118404369353527</v>
      </c>
      <c r="S1303" s="70">
        <f t="shared" si="138"/>
        <v>-0.41089343574327813</v>
      </c>
      <c r="T1303">
        <f t="shared" si="139"/>
        <v>112</v>
      </c>
      <c r="U1303" s="134" t="s">
        <v>2607</v>
      </c>
      <c r="Z1303">
        <v>1261</v>
      </c>
      <c r="AA1303">
        <v>19.753502098057428</v>
      </c>
      <c r="AB1303">
        <v>-1.7535020980574281</v>
      </c>
      <c r="AJ1303">
        <v>1263</v>
      </c>
      <c r="AK1303">
        <v>23.548873300453486</v>
      </c>
      <c r="AL1303">
        <v>-12.548873300453486</v>
      </c>
      <c r="AT1303">
        <v>1263</v>
      </c>
      <c r="AU1303">
        <v>15.482010858691286</v>
      </c>
      <c r="AV1303">
        <v>-4.4820108586912859</v>
      </c>
      <c r="BD1303" s="152">
        <v>8.0785858172376042</v>
      </c>
      <c r="BE1303" s="152">
        <v>16.288806735199998</v>
      </c>
    </row>
    <row r="1304" spans="1:57" ht="14.25" customHeight="1">
      <c r="A1304" s="134" t="s">
        <v>398</v>
      </c>
      <c r="B1304" s="135">
        <v>10877</v>
      </c>
      <c r="C1304" s="135">
        <v>1848700</v>
      </c>
      <c r="D1304" s="145">
        <f t="shared" si="140"/>
        <v>2716071.4285714282</v>
      </c>
      <c r="E1304" s="141">
        <f t="shared" si="141"/>
        <v>169.9641445251448</v>
      </c>
      <c r="F1304" s="135">
        <v>9</v>
      </c>
      <c r="G1304" s="135">
        <v>0.28000000000000003</v>
      </c>
      <c r="H1304" s="135">
        <v>760500</v>
      </c>
      <c r="I1304" s="134" t="s">
        <v>1815</v>
      </c>
      <c r="J1304" s="138">
        <f t="shared" si="142"/>
        <v>0.28000000000000003</v>
      </c>
      <c r="K1304" s="140">
        <f t="shared" si="143"/>
        <v>2716071.4285714282</v>
      </c>
      <c r="L1304" s="134" t="s">
        <v>2622</v>
      </c>
      <c r="M1304" s="134" t="s">
        <v>28</v>
      </c>
      <c r="N1304" s="137">
        <f t="shared" si="144"/>
        <v>2716071.4285714282</v>
      </c>
      <c r="P1304">
        <v>1263</v>
      </c>
      <c r="Q1304">
        <v>16.272863786886983</v>
      </c>
      <c r="R1304">
        <v>-5.2728637868869832</v>
      </c>
      <c r="S1304" s="70">
        <f t="shared" si="138"/>
        <v>-0.32402801719117003</v>
      </c>
      <c r="T1304">
        <f t="shared" si="139"/>
        <v>11</v>
      </c>
      <c r="U1304" s="134" t="s">
        <v>2608</v>
      </c>
      <c r="Z1304">
        <v>1262</v>
      </c>
      <c r="AA1304">
        <v>183.85889559148774</v>
      </c>
      <c r="AB1304">
        <v>-71.858895591487737</v>
      </c>
      <c r="AJ1304">
        <v>1264</v>
      </c>
      <c r="AK1304">
        <v>23.901934627082319</v>
      </c>
      <c r="AL1304">
        <v>-9.9019346270823192</v>
      </c>
      <c r="AT1304">
        <v>1264</v>
      </c>
      <c r="AU1304">
        <v>18.387000875492163</v>
      </c>
      <c r="AV1304">
        <v>-4.3870008754921628</v>
      </c>
      <c r="BD1304" s="152">
        <v>29.775535216546224</v>
      </c>
      <c r="BE1304" s="152">
        <v>39.119459578280001</v>
      </c>
    </row>
    <row r="1305" spans="1:57" ht="14.25" customHeight="1">
      <c r="A1305" s="134" t="s">
        <v>398</v>
      </c>
      <c r="B1305" s="135">
        <v>29604</v>
      </c>
      <c r="C1305" s="135">
        <v>3352800</v>
      </c>
      <c r="D1305" s="145">
        <f t="shared" si="140"/>
        <v>394736.84210526315</v>
      </c>
      <c r="E1305" s="141">
        <f t="shared" si="141"/>
        <v>113.2549655451966</v>
      </c>
      <c r="F1305" s="135">
        <v>12</v>
      </c>
      <c r="G1305" s="135">
        <v>1.52</v>
      </c>
      <c r="H1305" s="135">
        <v>600000</v>
      </c>
      <c r="I1305" s="134" t="s">
        <v>1815</v>
      </c>
      <c r="J1305" s="138">
        <f t="shared" si="142"/>
        <v>1.52</v>
      </c>
      <c r="K1305" s="140">
        <f t="shared" si="143"/>
        <v>394736.84210526315</v>
      </c>
      <c r="L1305" s="134" t="s">
        <v>2623</v>
      </c>
      <c r="M1305" s="134" t="s">
        <v>102</v>
      </c>
      <c r="N1305" s="137">
        <f t="shared" si="144"/>
        <v>394736.84210526315</v>
      </c>
      <c r="P1305">
        <v>1264</v>
      </c>
      <c r="Q1305">
        <v>18.047544806144078</v>
      </c>
      <c r="R1305">
        <v>-4.047544806144078</v>
      </c>
      <c r="S1305" s="70">
        <f t="shared" si="138"/>
        <v>-0.2242712152606009</v>
      </c>
      <c r="T1305">
        <f t="shared" si="139"/>
        <v>14</v>
      </c>
      <c r="U1305" s="134" t="s">
        <v>1706</v>
      </c>
      <c r="Z1305">
        <v>1263</v>
      </c>
      <c r="AA1305">
        <v>16.666228004759642</v>
      </c>
      <c r="AB1305">
        <v>-5.6662280047596418</v>
      </c>
      <c r="AJ1305">
        <v>1265</v>
      </c>
      <c r="AK1305">
        <v>27.707715593980616</v>
      </c>
      <c r="AL1305">
        <v>-9.7077155939806161</v>
      </c>
      <c r="AT1305">
        <v>1265</v>
      </c>
      <c r="AU1305">
        <v>17.572486998537251</v>
      </c>
      <c r="AV1305">
        <v>0.42751300146274929</v>
      </c>
      <c r="BD1305" s="152">
        <v>4.798265056971025</v>
      </c>
      <c r="BE1305" s="152">
        <v>17.380406302479997</v>
      </c>
    </row>
    <row r="1306" spans="1:57" ht="14.25" customHeight="1">
      <c r="A1306" s="134" t="s">
        <v>398</v>
      </c>
      <c r="B1306" s="135">
        <v>5460</v>
      </c>
      <c r="C1306" s="135">
        <v>505600</v>
      </c>
      <c r="D1306" s="145">
        <f t="shared" si="140"/>
        <v>1387096.7741935484</v>
      </c>
      <c r="E1306" s="141">
        <f t="shared" si="141"/>
        <v>92.600732600732599</v>
      </c>
      <c r="F1306" s="135">
        <v>10</v>
      </c>
      <c r="G1306" s="135">
        <v>0.31</v>
      </c>
      <c r="H1306" s="135">
        <v>430000</v>
      </c>
      <c r="I1306" s="134" t="s">
        <v>1815</v>
      </c>
      <c r="J1306" s="138">
        <f t="shared" si="142"/>
        <v>0.31</v>
      </c>
      <c r="K1306" s="140">
        <f t="shared" si="143"/>
        <v>1387096.7741935484</v>
      </c>
      <c r="L1306" s="134" t="s">
        <v>1277</v>
      </c>
      <c r="M1306" s="134" t="s">
        <v>15</v>
      </c>
      <c r="N1306" s="137">
        <f t="shared" si="144"/>
        <v>1387096.7741935484</v>
      </c>
      <c r="P1306">
        <v>1265</v>
      </c>
      <c r="Q1306">
        <v>19.820094412476948</v>
      </c>
      <c r="R1306">
        <v>-1.8200944124769478</v>
      </c>
      <c r="S1306" s="70">
        <f t="shared" si="138"/>
        <v>-9.1830764001365209E-2</v>
      </c>
      <c r="T1306">
        <f t="shared" si="139"/>
        <v>18</v>
      </c>
      <c r="U1306" s="134" t="s">
        <v>2609</v>
      </c>
      <c r="Z1306">
        <v>1264</v>
      </c>
      <c r="AA1306">
        <v>13.831575417286125</v>
      </c>
      <c r="AB1306">
        <v>0.16842458271387528</v>
      </c>
      <c r="AJ1306">
        <v>1266</v>
      </c>
      <c r="AK1306">
        <v>24.266002661735548</v>
      </c>
      <c r="AL1306">
        <v>-6.2660026617355484</v>
      </c>
      <c r="AT1306">
        <v>1266</v>
      </c>
      <c r="AU1306">
        <v>22.099936108949926</v>
      </c>
      <c r="AV1306">
        <v>-4.099936108949926</v>
      </c>
      <c r="BD1306" s="152">
        <v>6.1333987414877917</v>
      </c>
      <c r="BE1306" s="152">
        <v>17.10329268452</v>
      </c>
    </row>
    <row r="1307" spans="1:57" ht="14.25" customHeight="1">
      <c r="A1307" s="134" t="s">
        <v>398</v>
      </c>
      <c r="B1307" s="135">
        <v>215057</v>
      </c>
      <c r="C1307" s="135">
        <v>30044400</v>
      </c>
      <c r="D1307" s="145">
        <f t="shared" si="140"/>
        <v>975000</v>
      </c>
      <c r="E1307" s="141">
        <f t="shared" si="141"/>
        <v>139.7043574494204</v>
      </c>
      <c r="F1307" s="135">
        <v>181</v>
      </c>
      <c r="G1307" s="135">
        <v>12</v>
      </c>
      <c r="H1307" s="135">
        <v>11700000</v>
      </c>
      <c r="I1307" s="134" t="s">
        <v>1815</v>
      </c>
      <c r="J1307" s="138">
        <f t="shared" si="142"/>
        <v>12</v>
      </c>
      <c r="K1307" s="140">
        <f t="shared" si="143"/>
        <v>975000</v>
      </c>
      <c r="L1307" s="134" t="s">
        <v>2624</v>
      </c>
      <c r="M1307" s="134" t="s">
        <v>188</v>
      </c>
      <c r="N1307" s="137">
        <f t="shared" si="144"/>
        <v>975000</v>
      </c>
      <c r="P1307">
        <v>1266</v>
      </c>
      <c r="Q1307">
        <v>20.265116910525553</v>
      </c>
      <c r="R1307">
        <v>-2.2651169105255526</v>
      </c>
      <c r="S1307" s="70">
        <f t="shared" si="138"/>
        <v>-0.11177418420660912</v>
      </c>
      <c r="T1307">
        <f t="shared" si="139"/>
        <v>18</v>
      </c>
      <c r="U1307" s="134" t="s">
        <v>2610</v>
      </c>
      <c r="Z1307">
        <v>1265</v>
      </c>
      <c r="AA1307">
        <v>21.575115884886451</v>
      </c>
      <c r="AB1307">
        <v>-3.5751158848864506</v>
      </c>
      <c r="AJ1307">
        <v>1267</v>
      </c>
      <c r="AK1307">
        <v>21.54607577493671</v>
      </c>
      <c r="AL1307">
        <v>-12.54607577493671</v>
      </c>
      <c r="AT1307">
        <v>1267</v>
      </c>
      <c r="AU1307">
        <v>12.689509149494061</v>
      </c>
      <c r="AV1307">
        <v>-3.6895091494940608</v>
      </c>
      <c r="BD1307" s="152">
        <v>70.318410085764583</v>
      </c>
      <c r="BE1307" s="152">
        <v>121.1606915724</v>
      </c>
    </row>
    <row r="1308" spans="1:57" ht="14.25" customHeight="1">
      <c r="A1308" s="134" t="s">
        <v>398</v>
      </c>
      <c r="B1308" s="135">
        <v>9414</v>
      </c>
      <c r="C1308" s="135">
        <v>934700</v>
      </c>
      <c r="D1308" s="145">
        <f t="shared" si="140"/>
        <v>774193.54838709673</v>
      </c>
      <c r="E1308" s="141">
        <f t="shared" si="141"/>
        <v>99.288294030167833</v>
      </c>
      <c r="F1308" s="135">
        <v>12</v>
      </c>
      <c r="G1308" s="135">
        <v>0.93</v>
      </c>
      <c r="H1308" s="135">
        <v>720000</v>
      </c>
      <c r="I1308" s="134" t="s">
        <v>1815</v>
      </c>
      <c r="J1308" s="138">
        <f t="shared" si="142"/>
        <v>0.93</v>
      </c>
      <c r="K1308" s="140">
        <f t="shared" si="143"/>
        <v>774193.54838709673</v>
      </c>
      <c r="L1308" s="134" t="s">
        <v>2625</v>
      </c>
      <c r="M1308" s="134" t="s">
        <v>77</v>
      </c>
      <c r="N1308" s="137">
        <f t="shared" si="144"/>
        <v>774193.54838709673</v>
      </c>
      <c r="P1308">
        <v>1267</v>
      </c>
      <c r="Q1308">
        <v>13.599837210348804</v>
      </c>
      <c r="R1308">
        <v>-4.5998372103488041</v>
      </c>
      <c r="S1308" s="70">
        <f t="shared" si="138"/>
        <v>-0.33822737281359189</v>
      </c>
      <c r="T1308">
        <f t="shared" si="139"/>
        <v>9</v>
      </c>
      <c r="U1308" s="134" t="s">
        <v>1546</v>
      </c>
      <c r="Z1308">
        <v>1266</v>
      </c>
      <c r="AA1308">
        <v>23.644597336122821</v>
      </c>
      <c r="AB1308">
        <v>-5.6445973361228212</v>
      </c>
      <c r="AJ1308">
        <v>1268</v>
      </c>
      <c r="AK1308">
        <v>39.285502430877337</v>
      </c>
      <c r="AL1308">
        <v>57.714497569122663</v>
      </c>
      <c r="AT1308">
        <v>1268</v>
      </c>
      <c r="AU1308">
        <v>84.372477899286864</v>
      </c>
      <c r="AV1308">
        <v>12.627522100713136</v>
      </c>
      <c r="BD1308" s="152">
        <v>16.021604214201197</v>
      </c>
      <c r="BE1308" s="152">
        <v>22.289968338160001</v>
      </c>
    </row>
    <row r="1309" spans="1:57" ht="14.25" customHeight="1">
      <c r="A1309" s="134" t="s">
        <v>398</v>
      </c>
      <c r="B1309" s="135">
        <v>17661</v>
      </c>
      <c r="C1309" s="135">
        <v>3255100</v>
      </c>
      <c r="D1309" s="145">
        <f t="shared" si="140"/>
        <v>8071200</v>
      </c>
      <c r="E1309" s="141">
        <f t="shared" si="141"/>
        <v>184.31006171790952</v>
      </c>
      <c r="F1309" s="135">
        <v>15</v>
      </c>
      <c r="G1309" s="135">
        <v>0.5</v>
      </c>
      <c r="H1309" s="135">
        <v>4035600</v>
      </c>
      <c r="I1309" s="134" t="s">
        <v>1815</v>
      </c>
      <c r="J1309" s="138">
        <f t="shared" si="142"/>
        <v>0.5</v>
      </c>
      <c r="K1309" s="140">
        <f t="shared" si="143"/>
        <v>8071200</v>
      </c>
      <c r="L1309" s="134" t="s">
        <v>2626</v>
      </c>
      <c r="M1309" s="134" t="s">
        <v>24</v>
      </c>
      <c r="N1309" s="137">
        <f t="shared" si="144"/>
        <v>8071200</v>
      </c>
      <c r="P1309">
        <v>1268</v>
      </c>
      <c r="Q1309">
        <v>62.63980945698308</v>
      </c>
      <c r="R1309">
        <v>34.36019054301692</v>
      </c>
      <c r="S1309" s="70">
        <f t="shared" si="138"/>
        <v>0.54853600036272854</v>
      </c>
      <c r="T1309">
        <f t="shared" si="139"/>
        <v>97</v>
      </c>
      <c r="U1309" s="134" t="s">
        <v>2611</v>
      </c>
      <c r="Z1309">
        <v>1267</v>
      </c>
      <c r="AA1309">
        <v>9.85780862380477</v>
      </c>
      <c r="AB1309">
        <v>-0.85780862380476997</v>
      </c>
      <c r="AJ1309">
        <v>1269</v>
      </c>
      <c r="AK1309">
        <v>24.166942289515948</v>
      </c>
      <c r="AL1309">
        <v>-8.1669422895159478</v>
      </c>
      <c r="AT1309">
        <v>1269</v>
      </c>
      <c r="AU1309">
        <v>20.293554526993471</v>
      </c>
      <c r="AV1309">
        <v>-4.2935545269934714</v>
      </c>
      <c r="BD1309" s="152">
        <v>6.3624255196779753</v>
      </c>
      <c r="BE1309" s="152">
        <v>17.979450012239997</v>
      </c>
    </row>
    <row r="1310" spans="1:57" ht="14.25" customHeight="1">
      <c r="A1310" s="134" t="s">
        <v>398</v>
      </c>
      <c r="B1310" s="135">
        <v>7288</v>
      </c>
      <c r="C1310" s="135">
        <v>770400</v>
      </c>
      <c r="D1310" s="145">
        <f t="shared" si="140"/>
        <v>3755555.5555555555</v>
      </c>
      <c r="E1310" s="141">
        <f t="shared" si="141"/>
        <v>105.70801317233808</v>
      </c>
      <c r="F1310" s="135">
        <v>12</v>
      </c>
      <c r="G1310" s="135">
        <v>0.27</v>
      </c>
      <c r="H1310" s="135">
        <v>1014000</v>
      </c>
      <c r="I1310" s="134" t="s">
        <v>1815</v>
      </c>
      <c r="J1310" s="138">
        <f t="shared" si="142"/>
        <v>0.27</v>
      </c>
      <c r="K1310" s="140">
        <f t="shared" si="143"/>
        <v>3755555.5555555555</v>
      </c>
      <c r="L1310" s="134" t="s">
        <v>2627</v>
      </c>
      <c r="M1310" s="134" t="s">
        <v>28</v>
      </c>
      <c r="N1310" s="137">
        <f t="shared" si="144"/>
        <v>3755555.5555555555</v>
      </c>
      <c r="P1310">
        <v>1269</v>
      </c>
      <c r="Q1310">
        <v>19.23162871671304</v>
      </c>
      <c r="R1310">
        <v>-3.2316287167130398</v>
      </c>
      <c r="S1310" s="70">
        <f t="shared" si="138"/>
        <v>-0.16803718313803695</v>
      </c>
      <c r="T1310">
        <f t="shared" si="139"/>
        <v>16</v>
      </c>
      <c r="U1310" s="134" t="s">
        <v>2612</v>
      </c>
      <c r="Z1310">
        <v>1268</v>
      </c>
      <c r="AA1310">
        <v>59.023186608309651</v>
      </c>
      <c r="AB1310">
        <v>37.976813391690349</v>
      </c>
      <c r="AJ1310">
        <v>1270</v>
      </c>
      <c r="AK1310">
        <v>25.533044089313591</v>
      </c>
      <c r="AL1310">
        <v>1.4669559106864085</v>
      </c>
      <c r="AT1310">
        <v>1270</v>
      </c>
      <c r="AU1310">
        <v>23.586095501377734</v>
      </c>
      <c r="AV1310">
        <v>3.4139044986222657</v>
      </c>
      <c r="BD1310" s="152">
        <v>6.1806419334014615</v>
      </c>
      <c r="BE1310" s="152">
        <v>16.451798805319999</v>
      </c>
    </row>
    <row r="1311" spans="1:57" ht="14.25" customHeight="1">
      <c r="A1311" s="134" t="s">
        <v>398</v>
      </c>
      <c r="B1311" s="135">
        <v>11460</v>
      </c>
      <c r="C1311" s="135">
        <v>994100</v>
      </c>
      <c r="D1311" s="145">
        <f t="shared" si="140"/>
        <v>1463414.6341463416</v>
      </c>
      <c r="E1311" s="141">
        <f t="shared" si="141"/>
        <v>86.745200698080282</v>
      </c>
      <c r="F1311" s="135">
        <v>12</v>
      </c>
      <c r="G1311" s="135">
        <v>0.41</v>
      </c>
      <c r="H1311" s="135">
        <v>600000</v>
      </c>
      <c r="I1311" s="134" t="s">
        <v>1815</v>
      </c>
      <c r="J1311" s="138">
        <f t="shared" si="142"/>
        <v>0.41</v>
      </c>
      <c r="K1311" s="140">
        <f t="shared" si="143"/>
        <v>1463414.6341463416</v>
      </c>
      <c r="L1311" s="134" t="s">
        <v>2628</v>
      </c>
      <c r="M1311" s="134" t="s">
        <v>69</v>
      </c>
      <c r="N1311" s="137">
        <f t="shared" si="144"/>
        <v>1463414.6341463416</v>
      </c>
      <c r="P1311">
        <v>1270</v>
      </c>
      <c r="Q1311">
        <v>21.804641562304855</v>
      </c>
      <c r="R1311">
        <v>5.1953584376951447</v>
      </c>
      <c r="S1311" s="70">
        <f t="shared" si="138"/>
        <v>0.23826846329254542</v>
      </c>
      <c r="T1311">
        <f t="shared" si="139"/>
        <v>27</v>
      </c>
      <c r="U1311" s="134" t="s">
        <v>2613</v>
      </c>
      <c r="Z1311">
        <v>1269</v>
      </c>
      <c r="AA1311">
        <v>21.15036648685394</v>
      </c>
      <c r="AB1311">
        <v>-5.1503664868539403</v>
      </c>
      <c r="AJ1311">
        <v>1271</v>
      </c>
      <c r="AK1311">
        <v>47.280182470907853</v>
      </c>
      <c r="AL1311">
        <v>-27.280182470907853</v>
      </c>
      <c r="AT1311">
        <v>1271</v>
      </c>
      <c r="AU1311">
        <v>33.491635230797115</v>
      </c>
      <c r="AV1311">
        <v>-13.491635230797115</v>
      </c>
      <c r="BD1311" s="152">
        <v>5.9156692483204418</v>
      </c>
      <c r="BE1311" s="152">
        <v>16.778640337439999</v>
      </c>
    </row>
    <row r="1312" spans="1:57" ht="14.25" customHeight="1">
      <c r="A1312" s="134" t="s">
        <v>398</v>
      </c>
      <c r="B1312" s="135">
        <v>50847</v>
      </c>
      <c r="C1312" s="135">
        <v>3744400</v>
      </c>
      <c r="D1312" s="145">
        <f t="shared" si="140"/>
        <v>238213.39950372206</v>
      </c>
      <c r="E1312" s="141">
        <f t="shared" si="141"/>
        <v>73.640529431431546</v>
      </c>
      <c r="F1312" s="135">
        <v>64</v>
      </c>
      <c r="G1312" s="135">
        <v>8.06</v>
      </c>
      <c r="H1312" s="135">
        <v>1920000</v>
      </c>
      <c r="I1312" s="134" t="s">
        <v>1815</v>
      </c>
      <c r="J1312" s="138">
        <f t="shared" si="142"/>
        <v>8.06</v>
      </c>
      <c r="K1312" s="140">
        <f t="shared" si="143"/>
        <v>238213.39950372206</v>
      </c>
      <c r="L1312" s="134" t="s">
        <v>2629</v>
      </c>
      <c r="M1312" s="134" t="s">
        <v>206</v>
      </c>
      <c r="N1312" s="137">
        <f t="shared" si="144"/>
        <v>238213.39950372206</v>
      </c>
      <c r="P1312">
        <v>1271</v>
      </c>
      <c r="Q1312">
        <v>39.799373098542105</v>
      </c>
      <c r="R1312">
        <v>-19.799373098542105</v>
      </c>
      <c r="S1312" s="70">
        <f t="shared" si="138"/>
        <v>-0.49747952183868388</v>
      </c>
      <c r="T1312">
        <f t="shared" si="139"/>
        <v>20</v>
      </c>
      <c r="U1312" s="134" t="s">
        <v>2614</v>
      </c>
      <c r="Z1312">
        <v>1270</v>
      </c>
      <c r="AA1312">
        <v>15.044602972594033</v>
      </c>
      <c r="AB1312">
        <v>11.955397027405967</v>
      </c>
      <c r="AJ1312">
        <v>1272</v>
      </c>
      <c r="AK1312">
        <v>26.982542869142264</v>
      </c>
      <c r="AL1312">
        <v>-2.9825428691422644</v>
      </c>
      <c r="AT1312">
        <v>1272</v>
      </c>
      <c r="AU1312">
        <v>20.269743133413137</v>
      </c>
      <c r="AV1312">
        <v>3.7302568665868634</v>
      </c>
      <c r="BD1312" s="152">
        <v>18.938357801914748</v>
      </c>
      <c r="BE1312" s="152">
        <v>20.521785615639995</v>
      </c>
    </row>
    <row r="1313" spans="1:57" ht="14.25" customHeight="1">
      <c r="A1313" s="134" t="s">
        <v>398</v>
      </c>
      <c r="B1313" s="135">
        <v>63426</v>
      </c>
      <c r="C1313" s="135">
        <v>16097900</v>
      </c>
      <c r="D1313" s="145">
        <f t="shared" si="140"/>
        <v>8878378.3783783782</v>
      </c>
      <c r="E1313" s="141">
        <f t="shared" si="141"/>
        <v>253.80601015356478</v>
      </c>
      <c r="F1313" s="135">
        <v>73</v>
      </c>
      <c r="G1313" s="135">
        <v>0.74</v>
      </c>
      <c r="H1313" s="135">
        <v>6570000</v>
      </c>
      <c r="I1313" s="134" t="s">
        <v>1815</v>
      </c>
      <c r="J1313" s="138">
        <f t="shared" si="142"/>
        <v>0.74</v>
      </c>
      <c r="K1313" s="140">
        <f t="shared" si="143"/>
        <v>8878378.3783783782</v>
      </c>
      <c r="L1313" s="134" t="s">
        <v>2630</v>
      </c>
      <c r="M1313" s="134" t="s">
        <v>32</v>
      </c>
      <c r="N1313" s="137">
        <f t="shared" si="144"/>
        <v>8878378.3783783782</v>
      </c>
      <c r="P1313">
        <v>1272</v>
      </c>
      <c r="Q1313">
        <v>20.855687708321401</v>
      </c>
      <c r="R1313">
        <v>3.1443122916785988</v>
      </c>
      <c r="S1313" s="70">
        <f t="shared" si="138"/>
        <v>0.15076521741472093</v>
      </c>
      <c r="T1313">
        <f t="shared" si="139"/>
        <v>24</v>
      </c>
      <c r="U1313" s="134" t="s">
        <v>1718</v>
      </c>
      <c r="Z1313">
        <v>1271</v>
      </c>
      <c r="AA1313">
        <v>34.051088220925799</v>
      </c>
      <c r="AB1313">
        <v>-14.051088220925799</v>
      </c>
      <c r="AJ1313">
        <v>1273</v>
      </c>
      <c r="AK1313">
        <v>58.287313830231838</v>
      </c>
      <c r="AL1313">
        <v>61.712686169768162</v>
      </c>
      <c r="AT1313">
        <v>1273</v>
      </c>
      <c r="AU1313">
        <v>83.49638283203798</v>
      </c>
      <c r="AV1313">
        <v>36.50361716796202</v>
      </c>
      <c r="BD1313" s="152">
        <v>5.0837782602753796</v>
      </c>
      <c r="BE1313" s="152">
        <v>15.548817984359999</v>
      </c>
    </row>
    <row r="1314" spans="1:57" ht="14.25" customHeight="1">
      <c r="A1314" s="134" t="s">
        <v>398</v>
      </c>
      <c r="B1314" s="135">
        <v>9456</v>
      </c>
      <c r="C1314" s="135">
        <v>1754500</v>
      </c>
      <c r="D1314" s="145">
        <f t="shared" si="140"/>
        <v>2375000</v>
      </c>
      <c r="E1314" s="141">
        <f t="shared" si="141"/>
        <v>185.54357021996617</v>
      </c>
      <c r="F1314" s="135">
        <v>19</v>
      </c>
      <c r="G1314" s="135">
        <v>0.18</v>
      </c>
      <c r="H1314" s="135">
        <v>427500</v>
      </c>
      <c r="I1314" s="134" t="s">
        <v>1815</v>
      </c>
      <c r="J1314" s="138">
        <f t="shared" si="142"/>
        <v>0.18</v>
      </c>
      <c r="K1314" s="140">
        <f t="shared" si="143"/>
        <v>2375000</v>
      </c>
      <c r="L1314" s="134" t="s">
        <v>1023</v>
      </c>
      <c r="M1314" s="134" t="s">
        <v>16</v>
      </c>
      <c r="N1314" s="137">
        <f t="shared" si="144"/>
        <v>2375000</v>
      </c>
      <c r="P1314">
        <v>1273</v>
      </c>
      <c r="Q1314">
        <v>73.213699852840179</v>
      </c>
      <c r="R1314">
        <v>46.786300147159821</v>
      </c>
      <c r="S1314" s="70">
        <f t="shared" si="138"/>
        <v>0.63903750583839458</v>
      </c>
      <c r="T1314">
        <f t="shared" si="139"/>
        <v>120</v>
      </c>
      <c r="U1314" s="134" t="s">
        <v>1012</v>
      </c>
      <c r="Z1314">
        <v>1272</v>
      </c>
      <c r="AA1314">
        <v>14.888078721753745</v>
      </c>
      <c r="AB1314">
        <v>9.1119212782462551</v>
      </c>
      <c r="AJ1314">
        <v>1274</v>
      </c>
      <c r="AK1314">
        <v>25.240942991742976</v>
      </c>
      <c r="AL1314">
        <v>-1.2409429917429762</v>
      </c>
      <c r="AT1314">
        <v>1274</v>
      </c>
      <c r="AU1314">
        <v>23.661635094805003</v>
      </c>
      <c r="AV1314">
        <v>0.33836490519499662</v>
      </c>
      <c r="BD1314" s="152">
        <v>5.3425887898893993</v>
      </c>
      <c r="BE1314" s="152">
        <v>15.66011017868</v>
      </c>
    </row>
    <row r="1315" spans="1:57" ht="14.25" customHeight="1">
      <c r="A1315" s="134" t="s">
        <v>398</v>
      </c>
      <c r="B1315" s="135">
        <v>32058</v>
      </c>
      <c r="C1315" s="135">
        <v>6990700</v>
      </c>
      <c r="D1315" s="145">
        <f t="shared" si="140"/>
        <v>13101176.470588235</v>
      </c>
      <c r="E1315" s="141">
        <f t="shared" si="141"/>
        <v>218.06413375756441</v>
      </c>
      <c r="F1315" s="135">
        <v>26</v>
      </c>
      <c r="G1315" s="135">
        <v>0.17</v>
      </c>
      <c r="H1315" s="135">
        <v>2227200</v>
      </c>
      <c r="I1315" s="134" t="s">
        <v>1815</v>
      </c>
      <c r="J1315" s="138">
        <f t="shared" si="142"/>
        <v>0.17</v>
      </c>
      <c r="K1315" s="140">
        <f t="shared" si="143"/>
        <v>13101176.470588235</v>
      </c>
      <c r="L1315" s="134" t="s">
        <v>2631</v>
      </c>
      <c r="M1315" s="134" t="s">
        <v>24</v>
      </c>
      <c r="N1315" s="137">
        <f t="shared" si="144"/>
        <v>13101176.470588235</v>
      </c>
      <c r="P1315">
        <v>1274</v>
      </c>
      <c r="Q1315">
        <v>21.675631176469203</v>
      </c>
      <c r="R1315">
        <v>2.3243688235307971</v>
      </c>
      <c r="S1315" s="70">
        <f t="shared" si="138"/>
        <v>0.10723419330248168</v>
      </c>
      <c r="T1315">
        <f t="shared" si="139"/>
        <v>24</v>
      </c>
      <c r="U1315" s="134" t="s">
        <v>2615</v>
      </c>
      <c r="Z1315">
        <v>1273</v>
      </c>
      <c r="AA1315">
        <v>76.677016540173994</v>
      </c>
      <c r="AB1315">
        <v>43.322983459826006</v>
      </c>
      <c r="AJ1315">
        <v>1275</v>
      </c>
      <c r="AK1315">
        <v>23.052301434583445</v>
      </c>
      <c r="AL1315">
        <v>-12.052301434583445</v>
      </c>
      <c r="AT1315">
        <v>1275</v>
      </c>
      <c r="AU1315">
        <v>18.498668100558561</v>
      </c>
      <c r="AV1315">
        <v>-7.4986681005585609</v>
      </c>
      <c r="BD1315" s="152">
        <v>12.743337505756951</v>
      </c>
      <c r="BE1315" s="152">
        <v>19.401515196439998</v>
      </c>
    </row>
    <row r="1316" spans="1:57" ht="14.25" customHeight="1">
      <c r="A1316" s="134" t="s">
        <v>398</v>
      </c>
      <c r="B1316" s="135">
        <v>16193</v>
      </c>
      <c r="C1316" s="135">
        <v>1378900</v>
      </c>
      <c r="D1316" s="145">
        <f t="shared" si="140"/>
        <v>338053.9638054918</v>
      </c>
      <c r="E1316" s="141">
        <f t="shared" si="141"/>
        <v>85.154078922991417</v>
      </c>
      <c r="F1316" s="135">
        <v>18</v>
      </c>
      <c r="G1316" s="135">
        <v>67082</v>
      </c>
      <c r="H1316" s="135">
        <v>520600</v>
      </c>
      <c r="I1316" s="134" t="s">
        <v>1819</v>
      </c>
      <c r="J1316" s="138">
        <f t="shared" si="142"/>
        <v>1.5399908172635444</v>
      </c>
      <c r="K1316" s="140">
        <f t="shared" si="143"/>
        <v>338053.9638054918</v>
      </c>
      <c r="L1316" s="134" t="s">
        <v>878</v>
      </c>
      <c r="M1316" s="134" t="s">
        <v>25</v>
      </c>
      <c r="N1316" s="137">
        <f t="shared" si="144"/>
        <v>338053.9638054918</v>
      </c>
      <c r="P1316">
        <v>1275</v>
      </c>
      <c r="Q1316">
        <v>17.613916482340599</v>
      </c>
      <c r="R1316">
        <v>-6.6139164823405991</v>
      </c>
      <c r="S1316" s="70">
        <f t="shared" si="138"/>
        <v>-0.37549380281049899</v>
      </c>
      <c r="T1316">
        <f t="shared" si="139"/>
        <v>11</v>
      </c>
      <c r="U1316" s="134" t="s">
        <v>2616</v>
      </c>
      <c r="Z1316">
        <v>1274</v>
      </c>
      <c r="AA1316">
        <v>19.027947340855128</v>
      </c>
      <c r="AB1316">
        <v>4.9720526591448717</v>
      </c>
      <c r="AJ1316">
        <v>1276</v>
      </c>
      <c r="AK1316">
        <v>23.992528300821611</v>
      </c>
      <c r="AL1316">
        <v>-7.9925283008216113</v>
      </c>
      <c r="AT1316">
        <v>1276</v>
      </c>
      <c r="AU1316">
        <v>20.833826836505899</v>
      </c>
      <c r="AV1316">
        <v>-4.8338268365058994</v>
      </c>
      <c r="BD1316" s="152">
        <v>12.283229897554252</v>
      </c>
      <c r="BE1316" s="152">
        <v>21.643528026719999</v>
      </c>
    </row>
    <row r="1317" spans="1:57" ht="14.25" customHeight="1">
      <c r="A1317" s="134" t="s">
        <v>398</v>
      </c>
      <c r="B1317" s="135">
        <v>14303</v>
      </c>
      <c r="C1317" s="135">
        <v>2722800</v>
      </c>
      <c r="D1317" s="145">
        <f t="shared" si="140"/>
        <v>11883043.478260869</v>
      </c>
      <c r="E1317" s="141">
        <f t="shared" si="141"/>
        <v>190.36565755435922</v>
      </c>
      <c r="F1317" s="135">
        <v>17</v>
      </c>
      <c r="G1317" s="135">
        <v>0.23</v>
      </c>
      <c r="H1317" s="135">
        <v>2733100</v>
      </c>
      <c r="I1317" s="134" t="s">
        <v>1815</v>
      </c>
      <c r="J1317" s="138">
        <f t="shared" si="142"/>
        <v>0.23</v>
      </c>
      <c r="K1317" s="140">
        <f t="shared" si="143"/>
        <v>11883043.478260869</v>
      </c>
      <c r="L1317" s="134" t="s">
        <v>2632</v>
      </c>
      <c r="M1317" s="134" t="s">
        <v>7</v>
      </c>
      <c r="N1317" s="137">
        <f t="shared" si="144"/>
        <v>11883043.478260869</v>
      </c>
      <c r="P1317">
        <v>1276</v>
      </c>
      <c r="Q1317">
        <v>19.422110456835444</v>
      </c>
      <c r="R1317">
        <v>-3.4221104568354441</v>
      </c>
      <c r="S1317" s="70">
        <f t="shared" si="138"/>
        <v>-0.17619663241236802</v>
      </c>
      <c r="T1317">
        <f t="shared" si="139"/>
        <v>16</v>
      </c>
      <c r="U1317" s="134" t="s">
        <v>1330</v>
      </c>
      <c r="Z1317">
        <v>1275</v>
      </c>
      <c r="AA1317">
        <v>21.179619480372459</v>
      </c>
      <c r="AB1317">
        <v>-10.179619480372459</v>
      </c>
      <c r="AJ1317">
        <v>1277</v>
      </c>
      <c r="AK1317">
        <v>200.2429438955383</v>
      </c>
      <c r="AL1317">
        <v>19.757056104461697</v>
      </c>
      <c r="AT1317">
        <v>1277</v>
      </c>
      <c r="AU1317">
        <v>226.07900759108429</v>
      </c>
      <c r="AV1317">
        <v>-6.0790075910842916</v>
      </c>
      <c r="BD1317" s="152">
        <v>9.7279894305713928</v>
      </c>
      <c r="BE1317" s="152">
        <v>19.854197078479999</v>
      </c>
    </row>
    <row r="1318" spans="1:57" ht="14.25" customHeight="1">
      <c r="A1318" s="134" t="s">
        <v>398</v>
      </c>
      <c r="B1318" s="135">
        <v>59700</v>
      </c>
      <c r="C1318" s="135">
        <v>4154300</v>
      </c>
      <c r="D1318" s="145">
        <f t="shared" si="140"/>
        <v>76800</v>
      </c>
      <c r="E1318" s="141">
        <f t="shared" si="141"/>
        <v>69.586264656616422</v>
      </c>
      <c r="F1318" s="135">
        <v>48</v>
      </c>
      <c r="G1318" s="135">
        <v>12.5</v>
      </c>
      <c r="H1318" s="135">
        <v>960000</v>
      </c>
      <c r="I1318" s="134" t="s">
        <v>1815</v>
      </c>
      <c r="J1318" s="138">
        <f t="shared" si="142"/>
        <v>12.5</v>
      </c>
      <c r="K1318" s="140">
        <f t="shared" si="143"/>
        <v>76800</v>
      </c>
      <c r="L1318" s="134" t="s">
        <v>2633</v>
      </c>
      <c r="M1318" s="134" t="s">
        <v>205</v>
      </c>
      <c r="N1318" s="137">
        <f t="shared" si="144"/>
        <v>76800</v>
      </c>
      <c r="P1318">
        <v>1277</v>
      </c>
      <c r="Q1318">
        <v>232.77352084515516</v>
      </c>
      <c r="R1318">
        <v>-12.773520845155161</v>
      </c>
      <c r="S1318" s="70">
        <f t="shared" si="138"/>
        <v>-5.4875317427759841E-2</v>
      </c>
      <c r="T1318">
        <f t="shared" si="139"/>
        <v>220</v>
      </c>
      <c r="U1318" s="134" t="s">
        <v>1543</v>
      </c>
      <c r="Z1318">
        <v>1276</v>
      </c>
      <c r="AA1318">
        <v>21.314096206718887</v>
      </c>
      <c r="AB1318">
        <v>-5.3140962067188866</v>
      </c>
      <c r="AJ1318">
        <v>1278</v>
      </c>
      <c r="AK1318">
        <v>28.798649693168258</v>
      </c>
      <c r="AL1318">
        <v>-7.7986496931682581</v>
      </c>
      <c r="AT1318">
        <v>1278</v>
      </c>
      <c r="AU1318">
        <v>11.759222634786488</v>
      </c>
      <c r="AV1318">
        <v>9.2407773652135123</v>
      </c>
      <c r="BD1318" s="152">
        <v>3.7958877676722835</v>
      </c>
      <c r="BE1318" s="152">
        <v>15.5957897532</v>
      </c>
    </row>
    <row r="1319" spans="1:57" ht="14.25" customHeight="1">
      <c r="A1319" s="134" t="s">
        <v>398</v>
      </c>
      <c r="B1319" s="135">
        <v>168141</v>
      </c>
      <c r="C1319" s="135">
        <v>19875600</v>
      </c>
      <c r="D1319" s="145">
        <f t="shared" si="140"/>
        <v>1130837.912087912</v>
      </c>
      <c r="E1319" s="141">
        <f t="shared" si="141"/>
        <v>118.20793262797295</v>
      </c>
      <c r="F1319" s="135">
        <v>89</v>
      </c>
      <c r="G1319" s="135">
        <v>7.28</v>
      </c>
      <c r="H1319" s="135">
        <v>8232500</v>
      </c>
      <c r="I1319" s="134" t="s">
        <v>1815</v>
      </c>
      <c r="J1319" s="138">
        <f t="shared" si="142"/>
        <v>7.28</v>
      </c>
      <c r="K1319" s="140">
        <f t="shared" si="143"/>
        <v>1130837.912087912</v>
      </c>
      <c r="L1319" s="134" t="s">
        <v>2634</v>
      </c>
      <c r="M1319" s="134" t="s">
        <v>41</v>
      </c>
      <c r="N1319" s="137">
        <f t="shared" si="144"/>
        <v>1130837.912087912</v>
      </c>
      <c r="P1319">
        <v>1278</v>
      </c>
      <c r="Q1319">
        <v>17.313723991417532</v>
      </c>
      <c r="R1319">
        <v>3.6862760085824675</v>
      </c>
      <c r="S1319" s="70">
        <f t="shared" si="138"/>
        <v>0.21291063727305379</v>
      </c>
      <c r="T1319">
        <f t="shared" si="139"/>
        <v>21</v>
      </c>
      <c r="U1319" s="134" t="s">
        <v>2617</v>
      </c>
      <c r="Z1319">
        <v>1277</v>
      </c>
      <c r="AA1319">
        <v>236.99370046769837</v>
      </c>
      <c r="AB1319">
        <v>-16.993700467698375</v>
      </c>
      <c r="AJ1319">
        <v>1279</v>
      </c>
      <c r="AK1319">
        <v>27.581561786624029</v>
      </c>
      <c r="AL1319">
        <v>-17.581561786624029</v>
      </c>
      <c r="AT1319">
        <v>1279</v>
      </c>
      <c r="AU1319">
        <v>15.940174914478423</v>
      </c>
      <c r="AV1319">
        <v>-5.9401749144784226</v>
      </c>
      <c r="BD1319" s="152">
        <v>20.0824646669545</v>
      </c>
      <c r="BE1319" s="152">
        <v>30.928299492640001</v>
      </c>
    </row>
    <row r="1320" spans="1:57" ht="14.25" customHeight="1">
      <c r="A1320" s="134" t="s">
        <v>398</v>
      </c>
      <c r="B1320" s="135">
        <v>7509</v>
      </c>
      <c r="C1320" s="135">
        <v>892100</v>
      </c>
      <c r="D1320" s="145">
        <f t="shared" si="140"/>
        <v>4400000</v>
      </c>
      <c r="E1320" s="141">
        <f t="shared" si="141"/>
        <v>118.80410174457317</v>
      </c>
      <c r="F1320" s="135">
        <v>9</v>
      </c>
      <c r="G1320" s="135">
        <v>0.09</v>
      </c>
      <c r="H1320" s="135">
        <v>396000</v>
      </c>
      <c r="I1320" s="134" t="s">
        <v>1815</v>
      </c>
      <c r="J1320" s="138">
        <f t="shared" si="142"/>
        <v>0.09</v>
      </c>
      <c r="K1320" s="140">
        <f t="shared" si="143"/>
        <v>4400000</v>
      </c>
      <c r="L1320" s="134" t="s">
        <v>1513</v>
      </c>
      <c r="M1320" s="134" t="s">
        <v>49</v>
      </c>
      <c r="N1320" s="137">
        <f t="shared" si="144"/>
        <v>4400000</v>
      </c>
      <c r="P1320">
        <v>1279</v>
      </c>
      <c r="Q1320">
        <v>18.864895710612313</v>
      </c>
      <c r="R1320">
        <v>-8.8648957106123127</v>
      </c>
      <c r="S1320" s="70">
        <f t="shared" si="138"/>
        <v>-0.46991490685132326</v>
      </c>
      <c r="T1320">
        <f t="shared" si="139"/>
        <v>10</v>
      </c>
      <c r="U1320" s="134" t="s">
        <v>2618</v>
      </c>
      <c r="Z1320">
        <v>1278</v>
      </c>
      <c r="AA1320">
        <v>21.169998681276102</v>
      </c>
      <c r="AB1320">
        <v>-0.16999868127610185</v>
      </c>
      <c r="AJ1320">
        <v>1280</v>
      </c>
      <c r="AK1320">
        <v>55.96828511647557</v>
      </c>
      <c r="AL1320">
        <v>-0.96828511647557036</v>
      </c>
      <c r="AT1320">
        <v>1280</v>
      </c>
      <c r="AU1320">
        <v>60.695741855061286</v>
      </c>
      <c r="AV1320">
        <v>-5.6957418550612857</v>
      </c>
      <c r="BD1320" s="152">
        <v>8.2357207816461155</v>
      </c>
      <c r="BE1320" s="152">
        <v>21.511839182839999</v>
      </c>
    </row>
    <row r="1321" spans="1:57" ht="14.25" customHeight="1">
      <c r="A1321" s="134" t="s">
        <v>398</v>
      </c>
      <c r="B1321" s="135">
        <v>4752</v>
      </c>
      <c r="C1321" s="135">
        <v>701900</v>
      </c>
      <c r="D1321" s="145">
        <f t="shared" si="140"/>
        <v>675000</v>
      </c>
      <c r="E1321" s="141">
        <f t="shared" si="141"/>
        <v>147.70622895622895</v>
      </c>
      <c r="F1321" s="135">
        <v>9</v>
      </c>
      <c r="G1321" s="135">
        <v>0.3</v>
      </c>
      <c r="H1321" s="135">
        <v>202500</v>
      </c>
      <c r="I1321" s="134" t="s">
        <v>1815</v>
      </c>
      <c r="J1321" s="138">
        <f t="shared" si="142"/>
        <v>0.3</v>
      </c>
      <c r="K1321" s="140">
        <f t="shared" si="143"/>
        <v>675000</v>
      </c>
      <c r="L1321" s="134" t="s">
        <v>2635</v>
      </c>
      <c r="M1321" s="134" t="s">
        <v>16</v>
      </c>
      <c r="N1321" s="137">
        <f t="shared" si="144"/>
        <v>675000</v>
      </c>
      <c r="P1321">
        <v>1280</v>
      </c>
      <c r="Q1321">
        <v>59.547435574081661</v>
      </c>
      <c r="R1321">
        <v>-4.5474355740816605</v>
      </c>
      <c r="S1321" s="70">
        <f t="shared" si="138"/>
        <v>-7.6366606391039218E-2</v>
      </c>
      <c r="T1321">
        <f t="shared" si="139"/>
        <v>55</v>
      </c>
      <c r="U1321" s="134" t="s">
        <v>1262</v>
      </c>
      <c r="Z1321">
        <v>1279</v>
      </c>
      <c r="AA1321">
        <v>9.7740665261515414</v>
      </c>
      <c r="AB1321">
        <v>0.22593347384845863</v>
      </c>
      <c r="AJ1321">
        <v>1281</v>
      </c>
      <c r="AK1321">
        <v>24.442533325049961</v>
      </c>
      <c r="AL1321">
        <v>9.5574666749500388</v>
      </c>
      <c r="AT1321">
        <v>1281</v>
      </c>
      <c r="AU1321">
        <v>24.075460693580482</v>
      </c>
      <c r="AV1321">
        <v>9.9245393064195184</v>
      </c>
      <c r="BD1321" s="152">
        <v>3.1611857545712363</v>
      </c>
      <c r="BE1321" s="152">
        <v>17.633427229319999</v>
      </c>
    </row>
    <row r="1322" spans="1:57" ht="14.25" customHeight="1">
      <c r="A1322" s="134" t="s">
        <v>398</v>
      </c>
      <c r="B1322" s="135">
        <v>9564</v>
      </c>
      <c r="C1322" s="135">
        <v>814200</v>
      </c>
      <c r="D1322" s="145">
        <f t="shared" si="140"/>
        <v>3126480.3410705826</v>
      </c>
      <c r="E1322" s="141">
        <f t="shared" si="141"/>
        <v>85.131744040150565</v>
      </c>
      <c r="F1322" s="135">
        <v>10</v>
      </c>
      <c r="G1322" s="135">
        <v>0.21110000000000001</v>
      </c>
      <c r="H1322" s="135">
        <v>660000</v>
      </c>
      <c r="I1322" s="134" t="s">
        <v>1815</v>
      </c>
      <c r="J1322" s="138">
        <f t="shared" si="142"/>
        <v>0.21110000000000001</v>
      </c>
      <c r="K1322" s="140">
        <f t="shared" si="143"/>
        <v>3126480.3410705826</v>
      </c>
      <c r="L1322" s="134" t="s">
        <v>2636</v>
      </c>
      <c r="M1322" s="134" t="s">
        <v>41</v>
      </c>
      <c r="N1322" s="137">
        <f t="shared" si="144"/>
        <v>3126480.3410705826</v>
      </c>
      <c r="P1322">
        <v>1281</v>
      </c>
      <c r="Q1322">
        <v>21.435023918285037</v>
      </c>
      <c r="R1322">
        <v>12.564976081714963</v>
      </c>
      <c r="S1322" s="70">
        <f t="shared" ref="S1322:S1385" si="145">R1322/Q1322</f>
        <v>0.58618903947181866</v>
      </c>
      <c r="T1322">
        <f t="shared" ref="T1322:T1385" si="146">R1322+Q1322</f>
        <v>34</v>
      </c>
      <c r="U1322" s="134" t="s">
        <v>2619</v>
      </c>
      <c r="Z1322">
        <v>1280</v>
      </c>
      <c r="AA1322">
        <v>61.444117857280361</v>
      </c>
      <c r="AB1322">
        <v>-6.4441178572803608</v>
      </c>
      <c r="AJ1322">
        <v>1282</v>
      </c>
      <c r="AK1322">
        <v>26.450410869654927</v>
      </c>
      <c r="AL1322">
        <v>-13.450410869654927</v>
      </c>
      <c r="AT1322">
        <v>1282</v>
      </c>
      <c r="AU1322">
        <v>21.384773219002618</v>
      </c>
      <c r="AV1322">
        <v>-8.3847732190026179</v>
      </c>
      <c r="BD1322" s="152">
        <v>28.705374217110478</v>
      </c>
      <c r="BE1322" s="152">
        <v>43.729461795839995</v>
      </c>
    </row>
    <row r="1323" spans="1:57" ht="14.25" customHeight="1">
      <c r="A1323" s="134" t="s">
        <v>398</v>
      </c>
      <c r="B1323" s="135">
        <v>30600</v>
      </c>
      <c r="C1323" s="135">
        <v>4204300</v>
      </c>
      <c r="D1323" s="145">
        <f t="shared" si="140"/>
        <v>79056.047197640117</v>
      </c>
      <c r="E1323" s="141">
        <f t="shared" si="141"/>
        <v>137.39542483660131</v>
      </c>
      <c r="F1323" s="135">
        <v>2</v>
      </c>
      <c r="G1323" s="135">
        <v>10.17</v>
      </c>
      <c r="H1323" s="135">
        <v>804000</v>
      </c>
      <c r="I1323" s="134" t="s">
        <v>1815</v>
      </c>
      <c r="J1323" s="138">
        <f t="shared" si="142"/>
        <v>10.17</v>
      </c>
      <c r="K1323" s="140">
        <f t="shared" si="143"/>
        <v>79056.047197640117</v>
      </c>
      <c r="L1323" s="134" t="s">
        <v>2637</v>
      </c>
      <c r="M1323" s="134" t="s">
        <v>162</v>
      </c>
      <c r="N1323" s="137">
        <f t="shared" si="144"/>
        <v>79056.047197640117</v>
      </c>
      <c r="P1323">
        <v>1282</v>
      </c>
      <c r="Q1323">
        <v>21.148713356028537</v>
      </c>
      <c r="R1323">
        <v>-8.1487133560285372</v>
      </c>
      <c r="S1323" s="70">
        <f t="shared" si="145"/>
        <v>-0.38530539512493367</v>
      </c>
      <c r="T1323">
        <f t="shared" si="146"/>
        <v>13</v>
      </c>
      <c r="U1323" s="134" t="s">
        <v>1676</v>
      </c>
      <c r="Z1323">
        <v>1281</v>
      </c>
      <c r="AA1323">
        <v>23.814384980281435</v>
      </c>
      <c r="AB1323">
        <v>10.185615019718565</v>
      </c>
      <c r="AJ1323">
        <v>1283</v>
      </c>
      <c r="AK1323">
        <v>29.738029889558394</v>
      </c>
      <c r="AL1323">
        <v>-2.7380298895583941</v>
      </c>
      <c r="AT1323">
        <v>1283</v>
      </c>
      <c r="AU1323">
        <v>19.759850877779066</v>
      </c>
      <c r="AV1323">
        <v>7.2401491222209344</v>
      </c>
      <c r="BD1323" s="152">
        <v>8.7708012813639886</v>
      </c>
      <c r="BE1323" s="152">
        <v>19.110483331199998</v>
      </c>
    </row>
    <row r="1324" spans="1:57" ht="14.25" customHeight="1">
      <c r="A1324" s="134" t="s">
        <v>398</v>
      </c>
      <c r="B1324" s="135">
        <v>4008</v>
      </c>
      <c r="C1324" s="135">
        <v>342800</v>
      </c>
      <c r="D1324" s="145">
        <f t="shared" si="140"/>
        <v>1312500</v>
      </c>
      <c r="E1324" s="141">
        <f t="shared" si="141"/>
        <v>85.528942115768459</v>
      </c>
      <c r="F1324" s="135">
        <v>7</v>
      </c>
      <c r="G1324" s="135">
        <v>0.16</v>
      </c>
      <c r="H1324" s="135">
        <v>210000</v>
      </c>
      <c r="I1324" s="134" t="s">
        <v>1815</v>
      </c>
      <c r="J1324" s="138">
        <f t="shared" si="142"/>
        <v>0.16</v>
      </c>
      <c r="K1324" s="140">
        <f t="shared" si="143"/>
        <v>1312500</v>
      </c>
      <c r="L1324" s="134" t="s">
        <v>2638</v>
      </c>
      <c r="M1324" s="134" t="s">
        <v>15</v>
      </c>
      <c r="N1324" s="137">
        <f t="shared" si="144"/>
        <v>1312500</v>
      </c>
      <c r="P1324">
        <v>1283</v>
      </c>
      <c r="Q1324">
        <v>22.182193137423255</v>
      </c>
      <c r="R1324">
        <v>4.8178068625767452</v>
      </c>
      <c r="S1324" s="70">
        <f t="shared" si="145"/>
        <v>0.21719253965238872</v>
      </c>
      <c r="T1324">
        <f t="shared" si="146"/>
        <v>27</v>
      </c>
      <c r="U1324" s="134" t="s">
        <v>2620</v>
      </c>
      <c r="Z1324">
        <v>1282</v>
      </c>
      <c r="AA1324">
        <v>22.848117620436547</v>
      </c>
      <c r="AB1324">
        <v>-9.8481176204365468</v>
      </c>
      <c r="AJ1324">
        <v>1284</v>
      </c>
      <c r="AK1324">
        <v>26.309863674881818</v>
      </c>
      <c r="AL1324">
        <v>-14.309863674881818</v>
      </c>
      <c r="AT1324">
        <v>1284</v>
      </c>
      <c r="AU1324">
        <v>15.214337951546829</v>
      </c>
      <c r="AV1324">
        <v>-3.2143379515468293</v>
      </c>
      <c r="BD1324" s="152">
        <v>10.506475071235785</v>
      </c>
      <c r="BE1324" s="152">
        <v>19.3371504562</v>
      </c>
    </row>
    <row r="1325" spans="1:57" ht="14.25" customHeight="1">
      <c r="A1325" s="134" t="s">
        <v>398</v>
      </c>
      <c r="B1325" s="135">
        <v>6300</v>
      </c>
      <c r="C1325" s="135">
        <v>438200</v>
      </c>
      <c r="D1325" s="145">
        <f t="shared" si="140"/>
        <v>1636363.6363636365</v>
      </c>
      <c r="E1325" s="141">
        <f t="shared" si="141"/>
        <v>69.555555555555557</v>
      </c>
      <c r="F1325" s="135">
        <v>12</v>
      </c>
      <c r="G1325" s="135">
        <v>0.11</v>
      </c>
      <c r="H1325" s="135">
        <v>180000</v>
      </c>
      <c r="I1325" s="134" t="s">
        <v>1815</v>
      </c>
      <c r="J1325" s="138">
        <f t="shared" si="142"/>
        <v>0.11</v>
      </c>
      <c r="K1325" s="140">
        <f t="shared" si="143"/>
        <v>1636363.6363636365</v>
      </c>
      <c r="L1325" s="134" t="s">
        <v>2639</v>
      </c>
      <c r="M1325" s="134" t="s">
        <v>11</v>
      </c>
      <c r="N1325" s="137">
        <f t="shared" si="144"/>
        <v>1636363.6363636365</v>
      </c>
      <c r="P1325">
        <v>1284</v>
      </c>
      <c r="Q1325">
        <v>17.733427631185574</v>
      </c>
      <c r="R1325">
        <v>-5.7334276311855739</v>
      </c>
      <c r="S1325" s="70">
        <f t="shared" si="145"/>
        <v>-0.32331186899834907</v>
      </c>
      <c r="T1325">
        <f t="shared" si="146"/>
        <v>12</v>
      </c>
      <c r="U1325" s="134" t="s">
        <v>1096</v>
      </c>
      <c r="Z1325">
        <v>1283</v>
      </c>
      <c r="AA1325">
        <v>6.9240643469067464</v>
      </c>
      <c r="AB1325">
        <v>20.075935653093254</v>
      </c>
      <c r="AJ1325">
        <v>1285</v>
      </c>
      <c r="AK1325">
        <v>51.030083227836116</v>
      </c>
      <c r="AL1325">
        <v>39.969916772163884</v>
      </c>
      <c r="AT1325">
        <v>1285</v>
      </c>
      <c r="AU1325">
        <v>14.754531730685187</v>
      </c>
      <c r="AV1325">
        <v>76.245468269314813</v>
      </c>
      <c r="BD1325" s="152">
        <v>16.021604214201197</v>
      </c>
      <c r="BE1325" s="152">
        <v>21.872800294360001</v>
      </c>
    </row>
    <row r="1326" spans="1:57" ht="14.25" customHeight="1">
      <c r="A1326" s="134" t="s">
        <v>398</v>
      </c>
      <c r="B1326" s="135">
        <v>29072</v>
      </c>
      <c r="C1326" s="135">
        <v>3609000</v>
      </c>
      <c r="D1326" s="145">
        <f t="shared" si="140"/>
        <v>1213483.1460674156</v>
      </c>
      <c r="E1326" s="141">
        <f t="shared" si="141"/>
        <v>124.1400660429279</v>
      </c>
      <c r="F1326" s="135">
        <v>48</v>
      </c>
      <c r="G1326" s="135">
        <v>0.89</v>
      </c>
      <c r="H1326" s="135">
        <v>1080000</v>
      </c>
      <c r="I1326" s="134" t="s">
        <v>1815</v>
      </c>
      <c r="J1326" s="138">
        <f t="shared" si="142"/>
        <v>0.89</v>
      </c>
      <c r="K1326" s="140">
        <f t="shared" si="143"/>
        <v>1213483.1460674156</v>
      </c>
      <c r="L1326" s="134" t="s">
        <v>2640</v>
      </c>
      <c r="M1326" s="134" t="s">
        <v>16</v>
      </c>
      <c r="N1326" s="137">
        <f t="shared" si="144"/>
        <v>1213483.1460674156</v>
      </c>
      <c r="P1326">
        <v>1285</v>
      </c>
      <c r="Q1326">
        <v>31.856764134435331</v>
      </c>
      <c r="R1326">
        <v>59.143235865564669</v>
      </c>
      <c r="S1326" s="70">
        <f t="shared" si="145"/>
        <v>1.8565362011025544</v>
      </c>
      <c r="T1326">
        <f t="shared" si="146"/>
        <v>91</v>
      </c>
      <c r="U1326" s="134" t="s">
        <v>1122</v>
      </c>
      <c r="Z1326">
        <v>1284</v>
      </c>
      <c r="AA1326">
        <v>19.253062850949263</v>
      </c>
      <c r="AB1326">
        <v>-7.253062850949263</v>
      </c>
      <c r="AJ1326">
        <v>1286</v>
      </c>
      <c r="AK1326">
        <v>25.295553196940961</v>
      </c>
      <c r="AL1326">
        <v>-1.2955531969409613</v>
      </c>
      <c r="AT1326">
        <v>1286</v>
      </c>
      <c r="AU1326">
        <v>25.58132606690236</v>
      </c>
      <c r="AV1326">
        <v>-1.5813260669023599</v>
      </c>
      <c r="BD1326" s="152">
        <v>5.0118864464937074</v>
      </c>
      <c r="BE1326" s="152">
        <v>16.97600903136</v>
      </c>
    </row>
    <row r="1327" spans="1:57" ht="14.25" customHeight="1">
      <c r="A1327" s="134" t="s">
        <v>398</v>
      </c>
      <c r="B1327" s="135">
        <v>140300</v>
      </c>
      <c r="C1327" s="135">
        <v>83115800</v>
      </c>
      <c r="D1327" s="145">
        <f t="shared" si="140"/>
        <v>792981.64430047816</v>
      </c>
      <c r="E1327" s="141">
        <f t="shared" si="141"/>
        <v>592.41482537419813</v>
      </c>
      <c r="F1327" s="135">
        <v>407</v>
      </c>
      <c r="G1327" s="135">
        <v>6.4829999999999997</v>
      </c>
      <c r="H1327" s="135">
        <v>5140900</v>
      </c>
      <c r="I1327" s="134" t="s">
        <v>1815</v>
      </c>
      <c r="J1327" s="138">
        <f t="shared" si="142"/>
        <v>6.4829999999999997</v>
      </c>
      <c r="K1327" s="140">
        <f t="shared" si="143"/>
        <v>792981.64430047816</v>
      </c>
      <c r="L1327" s="134" t="s">
        <v>1037</v>
      </c>
      <c r="M1327" s="134" t="s">
        <v>37</v>
      </c>
      <c r="N1327" s="137">
        <f t="shared" si="144"/>
        <v>792981.64430047816</v>
      </c>
      <c r="P1327">
        <v>1286</v>
      </c>
      <c r="Q1327">
        <v>22.744492450443399</v>
      </c>
      <c r="R1327">
        <v>1.2555075495566008</v>
      </c>
      <c r="S1327" s="70">
        <f t="shared" si="145"/>
        <v>5.520050853155551E-2</v>
      </c>
      <c r="T1327">
        <f t="shared" si="146"/>
        <v>24</v>
      </c>
      <c r="U1327" s="134" t="s">
        <v>2621</v>
      </c>
      <c r="Z1327">
        <v>1285</v>
      </c>
      <c r="AA1327">
        <v>34.117027357916733</v>
      </c>
      <c r="AB1327">
        <v>56.882972642083267</v>
      </c>
      <c r="AJ1327">
        <v>1287</v>
      </c>
      <c r="AK1327">
        <v>27.75766911501443</v>
      </c>
      <c r="AL1327">
        <v>-18.75766911501443</v>
      </c>
      <c r="AT1327">
        <v>1287</v>
      </c>
      <c r="AU1327">
        <v>18.7195393030796</v>
      </c>
      <c r="AV1327">
        <v>-9.7195393030795998</v>
      </c>
      <c r="BD1327" s="152">
        <v>6.1601014151781266</v>
      </c>
      <c r="BE1327" s="152">
        <v>16.044463861360001</v>
      </c>
    </row>
    <row r="1328" spans="1:57" ht="14.25" customHeight="1">
      <c r="A1328" s="134" t="s">
        <v>398</v>
      </c>
      <c r="B1328" s="135">
        <v>7146</v>
      </c>
      <c r="C1328" s="135">
        <v>661700</v>
      </c>
      <c r="D1328" s="145">
        <f t="shared" si="140"/>
        <v>4725000</v>
      </c>
      <c r="E1328" s="141">
        <f t="shared" si="141"/>
        <v>92.597257206828999</v>
      </c>
      <c r="F1328" s="135">
        <v>9</v>
      </c>
      <c r="G1328" s="135">
        <v>0.12</v>
      </c>
      <c r="H1328" s="135">
        <v>567000</v>
      </c>
      <c r="I1328" s="134" t="s">
        <v>1815</v>
      </c>
      <c r="J1328" s="138">
        <f t="shared" si="142"/>
        <v>0.12</v>
      </c>
      <c r="K1328" s="140">
        <f t="shared" si="143"/>
        <v>4725000</v>
      </c>
      <c r="L1328" s="134" t="s">
        <v>1402</v>
      </c>
      <c r="M1328" s="134" t="s">
        <v>32</v>
      </c>
      <c r="N1328" s="137">
        <f t="shared" si="144"/>
        <v>4725000</v>
      </c>
      <c r="P1328">
        <v>1287</v>
      </c>
      <c r="Q1328">
        <v>20.468830701487448</v>
      </c>
      <c r="R1328">
        <v>-11.468830701487448</v>
      </c>
      <c r="S1328" s="70">
        <f t="shared" si="145"/>
        <v>-0.56030707707470662</v>
      </c>
      <c r="T1328">
        <f t="shared" si="146"/>
        <v>9</v>
      </c>
      <c r="U1328" s="134" t="s">
        <v>2622</v>
      </c>
      <c r="Z1328">
        <v>1286</v>
      </c>
      <c r="AA1328">
        <v>26.544326158562054</v>
      </c>
      <c r="AB1328">
        <v>-2.544326158562054</v>
      </c>
      <c r="AJ1328">
        <v>1288</v>
      </c>
      <c r="AK1328">
        <v>34.125049707129811</v>
      </c>
      <c r="AL1328">
        <v>-22.125049707129811</v>
      </c>
      <c r="AT1328">
        <v>1288</v>
      </c>
      <c r="AU1328">
        <v>34.095951978215275</v>
      </c>
      <c r="AV1328">
        <v>-22.095951978215275</v>
      </c>
      <c r="BD1328" s="152">
        <v>18.872628143600078</v>
      </c>
      <c r="BE1328" s="152">
        <v>25.189551343679998</v>
      </c>
    </row>
    <row r="1329" spans="1:57" ht="14.25" customHeight="1">
      <c r="A1329" s="134" t="s">
        <v>398</v>
      </c>
      <c r="B1329" s="135">
        <v>5778</v>
      </c>
      <c r="C1329" s="135">
        <v>571800</v>
      </c>
      <c r="D1329" s="145">
        <f t="shared" si="140"/>
        <v>988235.29411764699</v>
      </c>
      <c r="E1329" s="141">
        <f t="shared" si="141"/>
        <v>98.961578400830732</v>
      </c>
      <c r="F1329" s="135">
        <v>10</v>
      </c>
      <c r="G1329" s="135">
        <v>0.17</v>
      </c>
      <c r="H1329" s="135">
        <v>168000</v>
      </c>
      <c r="I1329" s="134" t="s">
        <v>1815</v>
      </c>
      <c r="J1329" s="138">
        <f t="shared" si="142"/>
        <v>0.17</v>
      </c>
      <c r="K1329" s="140">
        <f t="shared" si="143"/>
        <v>988235.29411764699</v>
      </c>
      <c r="L1329" s="134" t="s">
        <v>1477</v>
      </c>
      <c r="M1329" s="134" t="s">
        <v>11</v>
      </c>
      <c r="N1329" s="137">
        <f t="shared" si="144"/>
        <v>988235.29411764699</v>
      </c>
      <c r="P1329">
        <v>1288</v>
      </c>
      <c r="Q1329">
        <v>32.477774228440801</v>
      </c>
      <c r="R1329">
        <v>-20.477774228440801</v>
      </c>
      <c r="S1329" s="70">
        <f t="shared" si="145"/>
        <v>-0.63051655216287594</v>
      </c>
      <c r="T1329">
        <f t="shared" si="146"/>
        <v>12</v>
      </c>
      <c r="U1329" s="134" t="s">
        <v>2623</v>
      </c>
      <c r="Z1329">
        <v>1287</v>
      </c>
      <c r="AA1329">
        <v>21.834929009735472</v>
      </c>
      <c r="AB1329">
        <v>-12.834929009735472</v>
      </c>
      <c r="AJ1329">
        <v>1289</v>
      </c>
      <c r="AK1329">
        <v>22.071857750563815</v>
      </c>
      <c r="AL1329">
        <v>-12.071857750563815</v>
      </c>
      <c r="AT1329">
        <v>1289</v>
      </c>
      <c r="AU1329">
        <v>14.271735198780462</v>
      </c>
      <c r="AV1329">
        <v>-4.2717351987804619</v>
      </c>
      <c r="BD1329" s="152">
        <v>5.2378321469503915</v>
      </c>
      <c r="BE1329" s="152">
        <v>17.010592700319997</v>
      </c>
    </row>
    <row r="1330" spans="1:57" ht="14.25" customHeight="1">
      <c r="A1330" s="134" t="s">
        <v>398</v>
      </c>
      <c r="B1330" s="135">
        <v>103680</v>
      </c>
      <c r="C1330" s="135">
        <v>74265900</v>
      </c>
      <c r="D1330" s="145">
        <f t="shared" si="140"/>
        <v>438557.95666183822</v>
      </c>
      <c r="E1330" s="141">
        <f t="shared" si="141"/>
        <v>716.29918981481478</v>
      </c>
      <c r="F1330" s="135">
        <v>553</v>
      </c>
      <c r="G1330" s="135">
        <v>33.826999999999998</v>
      </c>
      <c r="H1330" s="135">
        <v>14835100</v>
      </c>
      <c r="I1330" s="134" t="s">
        <v>1815</v>
      </c>
      <c r="J1330" s="138">
        <f t="shared" si="142"/>
        <v>33.826999999999998</v>
      </c>
      <c r="K1330" s="140">
        <f t="shared" si="143"/>
        <v>438557.95666183822</v>
      </c>
      <c r="L1330" s="134" t="s">
        <v>2641</v>
      </c>
      <c r="M1330" s="134" t="s">
        <v>27</v>
      </c>
      <c r="N1330" s="137">
        <f t="shared" si="144"/>
        <v>438557.95666183822</v>
      </c>
      <c r="P1330">
        <v>1289</v>
      </c>
      <c r="Q1330">
        <v>14.760311248634448</v>
      </c>
      <c r="R1330">
        <v>-4.7603112486344479</v>
      </c>
      <c r="S1330" s="70">
        <f t="shared" si="145"/>
        <v>-0.3225075114235717</v>
      </c>
      <c r="T1330">
        <f t="shared" si="146"/>
        <v>10</v>
      </c>
      <c r="U1330" s="134" t="s">
        <v>1277</v>
      </c>
      <c r="Z1330">
        <v>1288</v>
      </c>
      <c r="AA1330">
        <v>36.294552087848174</v>
      </c>
      <c r="AB1330">
        <v>-24.294552087848174</v>
      </c>
      <c r="AJ1330">
        <v>1290</v>
      </c>
      <c r="AK1330">
        <v>147.1199142856199</v>
      </c>
      <c r="AL1330">
        <v>33.880085714380101</v>
      </c>
      <c r="AT1330">
        <v>1290</v>
      </c>
      <c r="AU1330">
        <v>186.36817175938342</v>
      </c>
      <c r="AV1330">
        <v>-5.3681717593834151</v>
      </c>
      <c r="BD1330" s="152">
        <v>5.9711286475234457</v>
      </c>
      <c r="BE1330" s="152">
        <v>18.795402196920001</v>
      </c>
    </row>
    <row r="1331" spans="1:57" ht="14.25" customHeight="1">
      <c r="A1331" s="134" t="s">
        <v>398</v>
      </c>
      <c r="B1331" s="135">
        <v>68072</v>
      </c>
      <c r="C1331" s="135">
        <v>4646300</v>
      </c>
      <c r="D1331" s="145">
        <f t="shared" si="140"/>
        <v>88962.108731466229</v>
      </c>
      <c r="E1331" s="141">
        <f t="shared" si="141"/>
        <v>68.255670466564808</v>
      </c>
      <c r="F1331" s="135">
        <v>72</v>
      </c>
      <c r="G1331" s="135">
        <v>6.07</v>
      </c>
      <c r="H1331" s="135">
        <v>540000</v>
      </c>
      <c r="I1331" s="134" t="s">
        <v>1815</v>
      </c>
      <c r="J1331" s="138">
        <f t="shared" si="142"/>
        <v>6.07</v>
      </c>
      <c r="K1331" s="140">
        <f t="shared" si="143"/>
        <v>88962.108731466229</v>
      </c>
      <c r="L1331" s="134" t="s">
        <v>2642</v>
      </c>
      <c r="M1331" s="134" t="s">
        <v>11</v>
      </c>
      <c r="N1331" s="137">
        <f t="shared" si="144"/>
        <v>88962.108731466229</v>
      </c>
      <c r="P1331">
        <v>1290</v>
      </c>
      <c r="Q1331">
        <v>180.435295689415</v>
      </c>
      <c r="R1331">
        <v>0.56470431058500026</v>
      </c>
      <c r="S1331" s="70">
        <f t="shared" si="145"/>
        <v>3.129677641103164E-3</v>
      </c>
      <c r="T1331">
        <f t="shared" si="146"/>
        <v>181</v>
      </c>
      <c r="U1331" s="134" t="s">
        <v>2624</v>
      </c>
      <c r="Z1331">
        <v>1289</v>
      </c>
      <c r="AA1331">
        <v>17.541729862830984</v>
      </c>
      <c r="AB1331">
        <v>-7.5417298628309837</v>
      </c>
      <c r="AJ1331">
        <v>1291</v>
      </c>
      <c r="AK1331">
        <v>23.888387909513824</v>
      </c>
      <c r="AL1331">
        <v>-11.888387909513824</v>
      </c>
      <c r="AT1331">
        <v>1291</v>
      </c>
      <c r="AU1331">
        <v>17.518295551078559</v>
      </c>
      <c r="AV1331">
        <v>-5.518295551078559</v>
      </c>
      <c r="BD1331" s="152">
        <v>5.6609668223510896</v>
      </c>
      <c r="BE1331" s="152">
        <v>17.6220869036</v>
      </c>
    </row>
    <row r="1332" spans="1:57" ht="14.25" customHeight="1">
      <c r="A1332" s="134" t="s">
        <v>398</v>
      </c>
      <c r="B1332" s="135">
        <v>11181</v>
      </c>
      <c r="C1332" s="135">
        <v>1461300</v>
      </c>
      <c r="D1332" s="145">
        <f t="shared" si="140"/>
        <v>4384615.384615384</v>
      </c>
      <c r="E1332" s="141">
        <f t="shared" si="141"/>
        <v>130.69492889723639</v>
      </c>
      <c r="F1332" s="135">
        <v>10</v>
      </c>
      <c r="G1332" s="135">
        <v>0.13</v>
      </c>
      <c r="H1332" s="135">
        <v>570000</v>
      </c>
      <c r="I1332" s="134" t="s">
        <v>1815</v>
      </c>
      <c r="J1332" s="138">
        <f t="shared" si="142"/>
        <v>0.13</v>
      </c>
      <c r="K1332" s="140">
        <f t="shared" si="143"/>
        <v>4384615.384615384</v>
      </c>
      <c r="L1332" s="134" t="s">
        <v>2643</v>
      </c>
      <c r="M1332" s="134" t="s">
        <v>13</v>
      </c>
      <c r="N1332" s="137">
        <f t="shared" si="144"/>
        <v>4384615.384615384</v>
      </c>
      <c r="P1332">
        <v>1291</v>
      </c>
      <c r="Q1332">
        <v>17.570351398547515</v>
      </c>
      <c r="R1332">
        <v>-5.5703513985475155</v>
      </c>
      <c r="S1332" s="70">
        <f t="shared" si="145"/>
        <v>-0.31703130302835025</v>
      </c>
      <c r="T1332">
        <f t="shared" si="146"/>
        <v>12</v>
      </c>
      <c r="U1332" s="134" t="s">
        <v>2625</v>
      </c>
      <c r="Z1332">
        <v>1290</v>
      </c>
      <c r="AA1332">
        <v>183.71465457399742</v>
      </c>
      <c r="AB1332">
        <v>-2.7146545739974215</v>
      </c>
      <c r="AJ1332">
        <v>1292</v>
      </c>
      <c r="AK1332">
        <v>33.711451486366784</v>
      </c>
      <c r="AL1332">
        <v>-18.711451486366784</v>
      </c>
      <c r="AT1332">
        <v>1292</v>
      </c>
      <c r="AU1332">
        <v>24.289763235803498</v>
      </c>
      <c r="AV1332">
        <v>-9.2897632358034983</v>
      </c>
      <c r="BD1332" s="152">
        <v>3.830806648651953</v>
      </c>
      <c r="BE1332" s="152">
        <v>14.707869093239999</v>
      </c>
    </row>
    <row r="1333" spans="1:57" ht="14.25" customHeight="1">
      <c r="A1333" s="134" t="s">
        <v>398</v>
      </c>
      <c r="B1333" s="135">
        <v>12638</v>
      </c>
      <c r="C1333" s="135">
        <v>1412900</v>
      </c>
      <c r="D1333" s="145">
        <f t="shared" si="140"/>
        <v>6145454.5454545459</v>
      </c>
      <c r="E1333" s="141">
        <f t="shared" si="141"/>
        <v>111.79775280898876</v>
      </c>
      <c r="F1333" s="135">
        <v>16</v>
      </c>
      <c r="G1333" s="135">
        <v>0.22</v>
      </c>
      <c r="H1333" s="135">
        <v>1352000</v>
      </c>
      <c r="I1333" s="134" t="s">
        <v>1815</v>
      </c>
      <c r="J1333" s="138">
        <f t="shared" si="142"/>
        <v>0.22</v>
      </c>
      <c r="K1333" s="140">
        <f t="shared" si="143"/>
        <v>6145454.5454545459</v>
      </c>
      <c r="L1333" s="134" t="s">
        <v>1053</v>
      </c>
      <c r="M1333" s="134" t="s">
        <v>28</v>
      </c>
      <c r="N1333" s="137">
        <f t="shared" si="144"/>
        <v>6145454.5454545459</v>
      </c>
      <c r="P1333">
        <v>1292</v>
      </c>
      <c r="Q1333">
        <v>26.939528930315319</v>
      </c>
      <c r="R1333">
        <v>-11.939528930315319</v>
      </c>
      <c r="S1333" s="70">
        <f t="shared" si="145"/>
        <v>-0.44319739076356485</v>
      </c>
      <c r="T1333">
        <f t="shared" si="146"/>
        <v>15</v>
      </c>
      <c r="U1333" s="134" t="s">
        <v>2626</v>
      </c>
      <c r="Z1333">
        <v>1291</v>
      </c>
      <c r="AA1333">
        <v>21.033076722347964</v>
      </c>
      <c r="AB1333">
        <v>-9.033076722347964</v>
      </c>
      <c r="AJ1333">
        <v>1293</v>
      </c>
      <c r="AK1333">
        <v>23.192848629356551</v>
      </c>
      <c r="AL1333">
        <v>-11.192848629356551</v>
      </c>
      <c r="AT1333">
        <v>1293</v>
      </c>
      <c r="AU1333">
        <v>15.772674076878824</v>
      </c>
      <c r="AV1333">
        <v>-3.7726740768788236</v>
      </c>
      <c r="BD1333" s="152">
        <v>11.870365481265219</v>
      </c>
      <c r="BE1333" s="152">
        <v>45.632648352519993</v>
      </c>
    </row>
    <row r="1334" spans="1:57" ht="14.25" customHeight="1">
      <c r="A1334" s="134" t="s">
        <v>398</v>
      </c>
      <c r="B1334" s="135">
        <v>21740</v>
      </c>
      <c r="C1334" s="135">
        <v>4583200</v>
      </c>
      <c r="D1334" s="145">
        <f t="shared" si="140"/>
        <v>15374000</v>
      </c>
      <c r="E1334" s="141">
        <f t="shared" si="141"/>
        <v>210.81876724931001</v>
      </c>
      <c r="F1334" s="135">
        <v>20</v>
      </c>
      <c r="G1334" s="135">
        <v>0.2</v>
      </c>
      <c r="H1334" s="135">
        <v>3074800</v>
      </c>
      <c r="I1334" s="134" t="s">
        <v>1815</v>
      </c>
      <c r="J1334" s="138">
        <f t="shared" si="142"/>
        <v>0.2</v>
      </c>
      <c r="K1334" s="140">
        <f t="shared" si="143"/>
        <v>15374000</v>
      </c>
      <c r="L1334" s="134" t="s">
        <v>1269</v>
      </c>
      <c r="M1334" s="134" t="s">
        <v>7</v>
      </c>
      <c r="N1334" s="137">
        <f t="shared" si="144"/>
        <v>15374000</v>
      </c>
      <c r="P1334">
        <v>1293</v>
      </c>
      <c r="Q1334">
        <v>16.222910202083575</v>
      </c>
      <c r="R1334">
        <v>-4.2229102020835754</v>
      </c>
      <c r="S1334" s="70">
        <f t="shared" si="145"/>
        <v>-0.26030534284417167</v>
      </c>
      <c r="T1334">
        <f t="shared" si="146"/>
        <v>12</v>
      </c>
      <c r="U1334" s="134" t="s">
        <v>2627</v>
      </c>
      <c r="Z1334">
        <v>1292</v>
      </c>
      <c r="AA1334">
        <v>22.223301925473045</v>
      </c>
      <c r="AB1334">
        <v>-7.2233019254730451</v>
      </c>
      <c r="AJ1334">
        <v>1294</v>
      </c>
      <c r="AK1334">
        <v>24.139848854378961</v>
      </c>
      <c r="AL1334">
        <v>-12.139848854378961</v>
      </c>
      <c r="AT1334">
        <v>1294</v>
      </c>
      <c r="AU1334">
        <v>19.19823042229806</v>
      </c>
      <c r="AV1334">
        <v>-7.1982304222980602</v>
      </c>
      <c r="BD1334" s="152">
        <v>4.5353464237123386</v>
      </c>
      <c r="BE1334" s="152">
        <v>17.712565115719997</v>
      </c>
    </row>
    <row r="1335" spans="1:57" ht="14.25" customHeight="1">
      <c r="A1335" s="134" t="s">
        <v>398</v>
      </c>
      <c r="B1335" s="135">
        <v>52860</v>
      </c>
      <c r="C1335" s="135">
        <v>6213100</v>
      </c>
      <c r="D1335" s="145">
        <f t="shared" si="140"/>
        <v>1339897.6982097186</v>
      </c>
      <c r="E1335" s="141">
        <f t="shared" si="141"/>
        <v>117.53878168747636</v>
      </c>
      <c r="F1335" s="135">
        <v>62</v>
      </c>
      <c r="G1335" s="135">
        <v>3.91</v>
      </c>
      <c r="H1335" s="135">
        <v>5239000</v>
      </c>
      <c r="I1335" s="134" t="s">
        <v>1815</v>
      </c>
      <c r="J1335" s="138">
        <f t="shared" si="142"/>
        <v>3.91</v>
      </c>
      <c r="K1335" s="140">
        <f t="shared" si="143"/>
        <v>1339897.6982097186</v>
      </c>
      <c r="L1335" s="134" t="s">
        <v>1084</v>
      </c>
      <c r="M1335" s="134" t="s">
        <v>28</v>
      </c>
      <c r="N1335" s="137">
        <f t="shared" si="144"/>
        <v>1339897.6982097186</v>
      </c>
      <c r="P1335">
        <v>1294</v>
      </c>
      <c r="Q1335">
        <v>18.624128874107654</v>
      </c>
      <c r="R1335">
        <v>-6.6241288741076545</v>
      </c>
      <c r="S1335" s="70">
        <f t="shared" si="145"/>
        <v>-0.35567456168738731</v>
      </c>
      <c r="T1335">
        <f t="shared" si="146"/>
        <v>12</v>
      </c>
      <c r="U1335" s="134" t="s">
        <v>2628</v>
      </c>
      <c r="Z1335">
        <v>1293</v>
      </c>
      <c r="AA1335">
        <v>16.275666981570794</v>
      </c>
      <c r="AB1335">
        <v>-4.2756669815707937</v>
      </c>
      <c r="AJ1335">
        <v>1295</v>
      </c>
      <c r="AK1335">
        <v>35.782829269574052</v>
      </c>
      <c r="AL1335">
        <v>28.217170730425948</v>
      </c>
      <c r="AT1335">
        <v>1295</v>
      </c>
      <c r="AU1335">
        <v>51.538208317079331</v>
      </c>
      <c r="AV1335">
        <v>12.461791682920669</v>
      </c>
      <c r="BD1335" s="152">
        <v>5.8540476936504371</v>
      </c>
      <c r="BE1335" s="152">
        <v>17.18888238844</v>
      </c>
    </row>
    <row r="1336" spans="1:57" ht="14.25" customHeight="1">
      <c r="A1336" s="134" t="s">
        <v>398</v>
      </c>
      <c r="B1336" s="135">
        <v>12993</v>
      </c>
      <c r="C1336" s="135">
        <v>1151600</v>
      </c>
      <c r="D1336" s="145">
        <f t="shared" si="140"/>
        <v>4106180.008295313</v>
      </c>
      <c r="E1336" s="141">
        <f t="shared" si="141"/>
        <v>88.632340491033631</v>
      </c>
      <c r="F1336" s="135">
        <v>15</v>
      </c>
      <c r="G1336" s="135">
        <v>0.24110000000000001</v>
      </c>
      <c r="H1336" s="135">
        <v>990000</v>
      </c>
      <c r="I1336" s="134" t="s">
        <v>1815</v>
      </c>
      <c r="J1336" s="138">
        <f t="shared" si="142"/>
        <v>0.24110000000000001</v>
      </c>
      <c r="K1336" s="140">
        <f t="shared" si="143"/>
        <v>4106180.008295313</v>
      </c>
      <c r="L1336" s="134" t="s">
        <v>2644</v>
      </c>
      <c r="M1336" s="134" t="s">
        <v>41</v>
      </c>
      <c r="N1336" s="137">
        <f t="shared" si="144"/>
        <v>4106180.008295313</v>
      </c>
      <c r="P1336">
        <v>1295</v>
      </c>
      <c r="Q1336">
        <v>42.864739066921565</v>
      </c>
      <c r="R1336">
        <v>21.135260933078435</v>
      </c>
      <c r="S1336" s="70">
        <f t="shared" si="145"/>
        <v>0.49306869452958774</v>
      </c>
      <c r="T1336">
        <f t="shared" si="146"/>
        <v>64</v>
      </c>
      <c r="U1336" s="134" t="s">
        <v>2629</v>
      </c>
      <c r="Z1336">
        <v>1294</v>
      </c>
      <c r="AA1336">
        <v>21.246708218499219</v>
      </c>
      <c r="AB1336">
        <v>-9.2467082184992186</v>
      </c>
      <c r="AJ1336">
        <v>1296</v>
      </c>
      <c r="AK1336">
        <v>88.079509107814445</v>
      </c>
      <c r="AL1336">
        <v>-15.079509107814445</v>
      </c>
      <c r="AT1336">
        <v>1296</v>
      </c>
      <c r="AU1336">
        <v>61.866605553183973</v>
      </c>
      <c r="AV1336">
        <v>11.133394446816027</v>
      </c>
      <c r="BD1336" s="152">
        <v>4.1204279556009746</v>
      </c>
      <c r="BE1336" s="152">
        <v>15.076370745999998</v>
      </c>
    </row>
    <row r="1337" spans="1:57" ht="14.25" customHeight="1">
      <c r="A1337" s="134" t="s">
        <v>398</v>
      </c>
      <c r="B1337" s="135">
        <v>19776</v>
      </c>
      <c r="C1337" s="135">
        <v>2434100</v>
      </c>
      <c r="D1337" s="145">
        <f t="shared" si="140"/>
        <v>5530408.1632653065</v>
      </c>
      <c r="E1337" s="141">
        <f t="shared" si="141"/>
        <v>123.0835355987055</v>
      </c>
      <c r="F1337" s="135">
        <v>9</v>
      </c>
      <c r="G1337" s="135">
        <v>0.49</v>
      </c>
      <c r="H1337" s="135">
        <v>2709900</v>
      </c>
      <c r="I1337" s="134" t="s">
        <v>1815</v>
      </c>
      <c r="J1337" s="138">
        <f t="shared" si="142"/>
        <v>0.49</v>
      </c>
      <c r="K1337" s="140">
        <f t="shared" si="143"/>
        <v>5530408.1632653065</v>
      </c>
      <c r="L1337" s="134" t="s">
        <v>2645</v>
      </c>
      <c r="M1337" s="134" t="s">
        <v>24</v>
      </c>
      <c r="N1337" s="137">
        <f t="shared" si="144"/>
        <v>5530408.1632653065</v>
      </c>
      <c r="P1337">
        <v>1296</v>
      </c>
      <c r="Q1337">
        <v>78.848694649316627</v>
      </c>
      <c r="R1337">
        <v>-5.8486946493166272</v>
      </c>
      <c r="S1337" s="70">
        <f t="shared" si="145"/>
        <v>-7.4176175970052244E-2</v>
      </c>
      <c r="T1337">
        <f t="shared" si="146"/>
        <v>73</v>
      </c>
      <c r="U1337" s="134" t="s">
        <v>2630</v>
      </c>
      <c r="Z1337">
        <v>1295</v>
      </c>
      <c r="AA1337">
        <v>46.34310690373669</v>
      </c>
      <c r="AB1337">
        <v>17.65689309626331</v>
      </c>
      <c r="AJ1337">
        <v>1297</v>
      </c>
      <c r="AK1337">
        <v>27.358887616591939</v>
      </c>
      <c r="AL1337">
        <v>-8.3588876165919395</v>
      </c>
      <c r="AT1337">
        <v>1297</v>
      </c>
      <c r="AU1337">
        <v>17.552781017643184</v>
      </c>
      <c r="AV1337">
        <v>1.4472189823568158</v>
      </c>
      <c r="BD1337" s="152">
        <v>8.6270176538006442</v>
      </c>
      <c r="BE1337" s="152">
        <v>19.44069111416</v>
      </c>
    </row>
    <row r="1338" spans="1:57" ht="14.25" customHeight="1">
      <c r="A1338" s="134" t="s">
        <v>398</v>
      </c>
      <c r="B1338" s="135">
        <v>167334</v>
      </c>
      <c r="C1338" s="135">
        <v>13787500</v>
      </c>
      <c r="D1338" s="145">
        <f t="shared" si="140"/>
        <v>4130000</v>
      </c>
      <c r="E1338" s="141">
        <f t="shared" si="141"/>
        <v>82.39509005940215</v>
      </c>
      <c r="F1338" s="135">
        <v>118</v>
      </c>
      <c r="G1338" s="135">
        <v>1.8</v>
      </c>
      <c r="H1338" s="135">
        <v>7434000</v>
      </c>
      <c r="I1338" s="134" t="s">
        <v>1815</v>
      </c>
      <c r="J1338" s="138">
        <f t="shared" si="142"/>
        <v>1.8</v>
      </c>
      <c r="K1338" s="140">
        <f t="shared" si="143"/>
        <v>4130000</v>
      </c>
      <c r="L1338" s="134" t="s">
        <v>1424</v>
      </c>
      <c r="M1338" s="134" t="s">
        <v>32</v>
      </c>
      <c r="N1338" s="137">
        <f t="shared" si="144"/>
        <v>4130000</v>
      </c>
      <c r="P1338">
        <v>1297</v>
      </c>
      <c r="Q1338">
        <v>19.606647990845065</v>
      </c>
      <c r="R1338">
        <v>-0.60664799084506527</v>
      </c>
      <c r="S1338" s="70">
        <f t="shared" si="145"/>
        <v>-3.0940933459320915E-2</v>
      </c>
      <c r="T1338">
        <f t="shared" si="146"/>
        <v>19</v>
      </c>
      <c r="U1338" s="134" t="s">
        <v>1023</v>
      </c>
      <c r="Z1338">
        <v>1296</v>
      </c>
      <c r="AA1338">
        <v>74.487364978218764</v>
      </c>
      <c r="AB1338">
        <v>-1.4873649782187641</v>
      </c>
      <c r="AJ1338">
        <v>1298</v>
      </c>
      <c r="AK1338">
        <v>49.525550907885446</v>
      </c>
      <c r="AL1338">
        <v>-23.525550907885446</v>
      </c>
      <c r="AT1338">
        <v>1298</v>
      </c>
      <c r="AU1338">
        <v>36.110888524633971</v>
      </c>
      <c r="AV1338">
        <v>-10.110888524633971</v>
      </c>
      <c r="BD1338" s="152">
        <v>11.814906082062215</v>
      </c>
      <c r="BE1338" s="152">
        <v>18.816907577799999</v>
      </c>
    </row>
    <row r="1339" spans="1:57" ht="14.25" customHeight="1">
      <c r="A1339" s="134" t="s">
        <v>398</v>
      </c>
      <c r="B1339" s="135">
        <v>21741</v>
      </c>
      <c r="C1339" s="135">
        <v>2692800</v>
      </c>
      <c r="D1339" s="145">
        <f t="shared" si="140"/>
        <v>1939051.0948905109</v>
      </c>
      <c r="E1339" s="141">
        <f t="shared" si="141"/>
        <v>123.85814819925487</v>
      </c>
      <c r="F1339" s="135">
        <v>23</v>
      </c>
      <c r="G1339" s="135">
        <v>1.37</v>
      </c>
      <c r="H1339" s="135">
        <v>2656500</v>
      </c>
      <c r="I1339" s="134" t="s">
        <v>1815</v>
      </c>
      <c r="J1339" s="138">
        <f t="shared" si="142"/>
        <v>1.37</v>
      </c>
      <c r="K1339" s="140">
        <f t="shared" si="143"/>
        <v>1939051.0948905109</v>
      </c>
      <c r="L1339" s="134" t="s">
        <v>1076</v>
      </c>
      <c r="M1339" s="134" t="s">
        <v>28</v>
      </c>
      <c r="N1339" s="137">
        <f t="shared" si="144"/>
        <v>1939051.0948905109</v>
      </c>
      <c r="P1339">
        <v>1298</v>
      </c>
      <c r="Q1339">
        <v>42.519827242920897</v>
      </c>
      <c r="R1339">
        <v>-16.519827242920897</v>
      </c>
      <c r="S1339" s="70">
        <f t="shared" si="145"/>
        <v>-0.38852056356064507</v>
      </c>
      <c r="T1339">
        <f t="shared" si="146"/>
        <v>26</v>
      </c>
      <c r="U1339" s="134" t="s">
        <v>2631</v>
      </c>
      <c r="Z1339">
        <v>1297</v>
      </c>
      <c r="AA1339">
        <v>21.387011829360056</v>
      </c>
      <c r="AB1339">
        <v>-2.3870118293600555</v>
      </c>
      <c r="AJ1339">
        <v>1299</v>
      </c>
      <c r="AK1339">
        <v>25.768841641990157</v>
      </c>
      <c r="AL1339">
        <v>-7.7688416419901571</v>
      </c>
      <c r="AT1339">
        <v>1299</v>
      </c>
      <c r="AU1339">
        <v>23.084414071116193</v>
      </c>
      <c r="AV1339">
        <v>-5.0844140711161927</v>
      </c>
      <c r="BD1339" s="152">
        <v>26.065917625411949</v>
      </c>
      <c r="BE1339" s="152">
        <v>34.069365298719994</v>
      </c>
    </row>
    <row r="1340" spans="1:57" ht="14.25" customHeight="1">
      <c r="A1340" s="134" t="s">
        <v>398</v>
      </c>
      <c r="B1340" s="135">
        <v>5674</v>
      </c>
      <c r="C1340" s="135">
        <v>465200</v>
      </c>
      <c r="D1340" s="145">
        <f t="shared" si="140"/>
        <v>1270689.6551724139</v>
      </c>
      <c r="E1340" s="141">
        <f t="shared" si="141"/>
        <v>81.988015509340855</v>
      </c>
      <c r="F1340" s="135">
        <v>11</v>
      </c>
      <c r="G1340" s="135">
        <v>0.28999999999999998</v>
      </c>
      <c r="H1340" s="135">
        <v>368500</v>
      </c>
      <c r="I1340" s="134" t="s">
        <v>1815</v>
      </c>
      <c r="J1340" s="138">
        <f t="shared" si="142"/>
        <v>0.28999999999999998</v>
      </c>
      <c r="K1340" s="140">
        <f t="shared" si="143"/>
        <v>1270689.6551724139</v>
      </c>
      <c r="L1340" s="134" t="s">
        <v>2646</v>
      </c>
      <c r="M1340" s="134" t="s">
        <v>162</v>
      </c>
      <c r="N1340" s="137">
        <f t="shared" si="144"/>
        <v>1270689.6551724139</v>
      </c>
      <c r="P1340">
        <v>1299</v>
      </c>
      <c r="Q1340">
        <v>21.670695469139797</v>
      </c>
      <c r="R1340">
        <v>-3.6706954691397975</v>
      </c>
      <c r="S1340" s="70">
        <f t="shared" si="145"/>
        <v>-0.16938521767181214</v>
      </c>
      <c r="T1340">
        <f t="shared" si="146"/>
        <v>18</v>
      </c>
      <c r="U1340" s="134" t="s">
        <v>878</v>
      </c>
      <c r="Z1340">
        <v>1298</v>
      </c>
      <c r="AA1340">
        <v>32.348540882858366</v>
      </c>
      <c r="AB1340">
        <v>-6.3485408828583658</v>
      </c>
      <c r="AJ1340">
        <v>1300</v>
      </c>
      <c r="AK1340">
        <v>31.458039685832897</v>
      </c>
      <c r="AL1340">
        <v>-14.458039685832897</v>
      </c>
      <c r="AT1340">
        <v>1300</v>
      </c>
      <c r="AU1340">
        <v>21.532568075708149</v>
      </c>
      <c r="AV1340">
        <v>-4.5325680757081486</v>
      </c>
      <c r="BD1340" s="152">
        <v>5.6815073405744245</v>
      </c>
      <c r="BE1340" s="152">
        <v>19.029148451640001</v>
      </c>
    </row>
    <row r="1341" spans="1:57" ht="14.25" customHeight="1">
      <c r="A1341" s="134" t="s">
        <v>398</v>
      </c>
      <c r="B1341" s="135">
        <v>10584</v>
      </c>
      <c r="C1341" s="135">
        <v>2648100</v>
      </c>
      <c r="D1341" s="145">
        <f t="shared" si="140"/>
        <v>13324000</v>
      </c>
      <c r="E1341" s="141">
        <f t="shared" si="141"/>
        <v>250.19841269841271</v>
      </c>
      <c r="F1341" s="135">
        <v>12</v>
      </c>
      <c r="G1341" s="135">
        <v>0.2</v>
      </c>
      <c r="H1341" s="135">
        <v>2664800</v>
      </c>
      <c r="I1341" s="134" t="s">
        <v>1815</v>
      </c>
      <c r="J1341" s="138">
        <f t="shared" si="142"/>
        <v>0.2</v>
      </c>
      <c r="K1341" s="140">
        <f t="shared" si="143"/>
        <v>13324000</v>
      </c>
      <c r="L1341" s="134" t="s">
        <v>2647</v>
      </c>
      <c r="M1341" s="134" t="s">
        <v>7</v>
      </c>
      <c r="N1341" s="137">
        <f t="shared" si="144"/>
        <v>13324000</v>
      </c>
      <c r="P1341">
        <v>1300</v>
      </c>
      <c r="Q1341">
        <v>24.139875533549109</v>
      </c>
      <c r="R1341">
        <v>-7.1398755335491089</v>
      </c>
      <c r="S1341" s="70">
        <f t="shared" si="145"/>
        <v>-0.29577101686486557</v>
      </c>
      <c r="T1341">
        <f t="shared" si="146"/>
        <v>17</v>
      </c>
      <c r="U1341" s="134" t="s">
        <v>2632</v>
      </c>
      <c r="Z1341">
        <v>1299</v>
      </c>
      <c r="AA1341">
        <v>25.53455444201126</v>
      </c>
      <c r="AB1341">
        <v>-7.5345544420112596</v>
      </c>
      <c r="AJ1341">
        <v>1301</v>
      </c>
      <c r="AK1341">
        <v>37.518079123113111</v>
      </c>
      <c r="AL1341">
        <v>10.481920876886889</v>
      </c>
      <c r="AT1341">
        <v>1301</v>
      </c>
      <c r="AU1341">
        <v>58.80725201937954</v>
      </c>
      <c r="AV1341">
        <v>-10.80725201937954</v>
      </c>
      <c r="BD1341" s="152">
        <v>5.0396161460952102</v>
      </c>
      <c r="BE1341" s="152">
        <v>15.688242902319999</v>
      </c>
    </row>
    <row r="1342" spans="1:57" ht="14.25" customHeight="1">
      <c r="A1342" s="134" t="s">
        <v>398</v>
      </c>
      <c r="B1342" s="135">
        <v>125718</v>
      </c>
      <c r="C1342" s="135">
        <v>24573200</v>
      </c>
      <c r="D1342" s="145">
        <f t="shared" si="140"/>
        <v>313769.7516930023</v>
      </c>
      <c r="E1342" s="141">
        <f t="shared" si="141"/>
        <v>195.46286132455177</v>
      </c>
      <c r="F1342" s="135">
        <v>294</v>
      </c>
      <c r="G1342" s="135">
        <v>26.58</v>
      </c>
      <c r="H1342" s="135">
        <v>8340000</v>
      </c>
      <c r="I1342" s="134" t="s">
        <v>1815</v>
      </c>
      <c r="J1342" s="138">
        <f t="shared" si="142"/>
        <v>26.58</v>
      </c>
      <c r="K1342" s="140">
        <f t="shared" si="143"/>
        <v>313769.7516930023</v>
      </c>
      <c r="L1342" s="134" t="s">
        <v>2648</v>
      </c>
      <c r="M1342" s="134" t="s">
        <v>172</v>
      </c>
      <c r="N1342" s="137">
        <f t="shared" si="144"/>
        <v>313769.7516930023</v>
      </c>
      <c r="P1342">
        <v>1301</v>
      </c>
      <c r="Q1342">
        <v>47.800669641708382</v>
      </c>
      <c r="R1342">
        <v>0.19933035829161838</v>
      </c>
      <c r="S1342" s="70">
        <f t="shared" si="145"/>
        <v>4.1700327586560223E-3</v>
      </c>
      <c r="T1342">
        <f t="shared" si="146"/>
        <v>48</v>
      </c>
      <c r="U1342" s="134" t="s">
        <v>2633</v>
      </c>
      <c r="Z1342">
        <v>1300</v>
      </c>
      <c r="AA1342">
        <v>15.017258970181157</v>
      </c>
      <c r="AB1342">
        <v>1.9827410298188433</v>
      </c>
      <c r="AJ1342">
        <v>1302</v>
      </c>
      <c r="AK1342">
        <v>104.07183253234358</v>
      </c>
      <c r="AL1342">
        <v>-15.071832532343578</v>
      </c>
      <c r="AT1342">
        <v>1302</v>
      </c>
      <c r="AU1342">
        <v>147.84626344162484</v>
      </c>
      <c r="AV1342">
        <v>-58.846263441624842</v>
      </c>
      <c r="BD1342" s="152">
        <v>22.471326936328346</v>
      </c>
      <c r="BE1342" s="152">
        <v>26.575789397960001</v>
      </c>
    </row>
    <row r="1343" spans="1:57" ht="14.25" customHeight="1">
      <c r="A1343" s="134" t="s">
        <v>398</v>
      </c>
      <c r="B1343" s="135">
        <v>6752</v>
      </c>
      <c r="C1343" s="135">
        <v>633600</v>
      </c>
      <c r="D1343" s="145">
        <f t="shared" si="140"/>
        <v>542784.90203406115</v>
      </c>
      <c r="E1343" s="141">
        <f t="shared" si="141"/>
        <v>93.838862559241704</v>
      </c>
      <c r="F1343" s="135">
        <v>12</v>
      </c>
      <c r="G1343" s="135">
        <v>18731</v>
      </c>
      <c r="H1343" s="135">
        <v>233400</v>
      </c>
      <c r="I1343" s="134" t="s">
        <v>1819</v>
      </c>
      <c r="J1343" s="138">
        <f t="shared" si="142"/>
        <v>0.43000459136822772</v>
      </c>
      <c r="K1343" s="140">
        <f t="shared" si="143"/>
        <v>542784.90203406115</v>
      </c>
      <c r="L1343" s="134" t="s">
        <v>2649</v>
      </c>
      <c r="M1343" s="134" t="s">
        <v>25</v>
      </c>
      <c r="N1343" s="137">
        <f t="shared" si="144"/>
        <v>542784.90203406115</v>
      </c>
      <c r="P1343">
        <v>1302</v>
      </c>
      <c r="Q1343">
        <v>134.59672271597509</v>
      </c>
      <c r="R1343">
        <v>-45.596722715975091</v>
      </c>
      <c r="S1343" s="70">
        <f t="shared" si="145"/>
        <v>-0.33876547508658827</v>
      </c>
      <c r="T1343">
        <f t="shared" si="146"/>
        <v>89</v>
      </c>
      <c r="U1343" s="134" t="s">
        <v>2634</v>
      </c>
      <c r="Z1343">
        <v>1301</v>
      </c>
      <c r="AA1343">
        <v>51.298290955725889</v>
      </c>
      <c r="AB1343">
        <v>-3.2982909557258893</v>
      </c>
      <c r="AJ1343">
        <v>1303</v>
      </c>
      <c r="AK1343">
        <v>23.70804723188327</v>
      </c>
      <c r="AL1343">
        <v>-14.70804723188327</v>
      </c>
      <c r="AT1343">
        <v>1303</v>
      </c>
      <c r="AU1343">
        <v>15.954133317611721</v>
      </c>
      <c r="AV1343">
        <v>-6.9541333176117206</v>
      </c>
      <c r="BD1343" s="152">
        <v>8.6989094675823164</v>
      </c>
      <c r="BE1343" s="152">
        <v>16.79029937236</v>
      </c>
    </row>
    <row r="1344" spans="1:57" ht="14.25" customHeight="1">
      <c r="A1344" s="134" t="s">
        <v>398</v>
      </c>
      <c r="B1344" s="135">
        <v>18269</v>
      </c>
      <c r="C1344" s="135">
        <v>1555300</v>
      </c>
      <c r="D1344" s="145">
        <f t="shared" si="140"/>
        <v>349809.88593155897</v>
      </c>
      <c r="E1344" s="141">
        <f t="shared" si="141"/>
        <v>85.133285894137614</v>
      </c>
      <c r="F1344" s="135">
        <v>23</v>
      </c>
      <c r="G1344" s="135">
        <v>2.63</v>
      </c>
      <c r="H1344" s="135">
        <v>920000</v>
      </c>
      <c r="I1344" s="134" t="s">
        <v>1815</v>
      </c>
      <c r="J1344" s="138">
        <f t="shared" si="142"/>
        <v>2.63</v>
      </c>
      <c r="K1344" s="140">
        <f t="shared" si="143"/>
        <v>349809.88593155897</v>
      </c>
      <c r="L1344" s="134" t="s">
        <v>1550</v>
      </c>
      <c r="M1344" s="134" t="s">
        <v>5</v>
      </c>
      <c r="N1344" s="137">
        <f t="shared" si="144"/>
        <v>349809.88593155897</v>
      </c>
      <c r="P1344">
        <v>1303</v>
      </c>
      <c r="Q1344">
        <v>16.620467668235385</v>
      </c>
      <c r="R1344">
        <v>-7.6204676682353849</v>
      </c>
      <c r="S1344" s="70">
        <f t="shared" si="145"/>
        <v>-0.45849899174614855</v>
      </c>
      <c r="T1344">
        <f t="shared" si="146"/>
        <v>9</v>
      </c>
      <c r="U1344" s="134" t="s">
        <v>1513</v>
      </c>
      <c r="Z1344">
        <v>1302</v>
      </c>
      <c r="AA1344">
        <v>136.97895010616668</v>
      </c>
      <c r="AB1344">
        <v>-47.978950106166678</v>
      </c>
      <c r="AJ1344">
        <v>1304</v>
      </c>
      <c r="AK1344">
        <v>22.902864206406012</v>
      </c>
      <c r="AL1344">
        <v>-13.902864206406012</v>
      </c>
      <c r="AT1344">
        <v>1304</v>
      </c>
      <c r="AU1344">
        <v>13.690408762405387</v>
      </c>
      <c r="AV1344">
        <v>-4.6904087624053865</v>
      </c>
      <c r="BD1344" s="152">
        <v>26.028944692609944</v>
      </c>
      <c r="BE1344" s="152">
        <v>29.685314418399997</v>
      </c>
    </row>
    <row r="1345" spans="1:57" ht="14.25" customHeight="1">
      <c r="A1345" s="134" t="s">
        <v>398</v>
      </c>
      <c r="B1345" s="135">
        <v>19216</v>
      </c>
      <c r="C1345" s="135">
        <v>954200</v>
      </c>
      <c r="D1345" s="145">
        <f t="shared" si="140"/>
        <v>536535.51354113431</v>
      </c>
      <c r="E1345" s="141">
        <f t="shared" si="141"/>
        <v>49.656536219816822</v>
      </c>
      <c r="F1345" s="135">
        <v>8</v>
      </c>
      <c r="G1345" s="135">
        <v>0.39140000000000003</v>
      </c>
      <c r="H1345" s="135">
        <v>210000</v>
      </c>
      <c r="I1345" s="134" t="s">
        <v>1815</v>
      </c>
      <c r="J1345" s="138">
        <f t="shared" si="142"/>
        <v>0.39140000000000003</v>
      </c>
      <c r="K1345" s="140">
        <f t="shared" si="143"/>
        <v>536535.51354113431</v>
      </c>
      <c r="L1345" s="134" t="s">
        <v>2650</v>
      </c>
      <c r="M1345" s="134" t="s">
        <v>10</v>
      </c>
      <c r="N1345" s="137">
        <f t="shared" si="144"/>
        <v>536535.51354113431</v>
      </c>
      <c r="P1345">
        <v>1304</v>
      </c>
      <c r="Q1345">
        <v>14.929377249590898</v>
      </c>
      <c r="R1345">
        <v>-5.9293772495908978</v>
      </c>
      <c r="S1345" s="70">
        <f t="shared" si="145"/>
        <v>-0.39716172687332807</v>
      </c>
      <c r="T1345">
        <f t="shared" si="146"/>
        <v>9</v>
      </c>
      <c r="U1345" s="134" t="s">
        <v>2635</v>
      </c>
      <c r="Z1345">
        <v>1303</v>
      </c>
      <c r="AA1345">
        <v>15.948485497065242</v>
      </c>
      <c r="AB1345">
        <v>-6.9484854970652421</v>
      </c>
      <c r="AJ1345">
        <v>1305</v>
      </c>
      <c r="AK1345">
        <v>23.378269326075287</v>
      </c>
      <c r="AL1345">
        <v>-13.378269326075287</v>
      </c>
      <c r="AT1345">
        <v>1305</v>
      </c>
      <c r="AU1345">
        <v>17.641457931666498</v>
      </c>
      <c r="AV1345">
        <v>-7.6414579316664977</v>
      </c>
      <c r="BD1345" s="152">
        <v>48.835082075978647</v>
      </c>
      <c r="BE1345" s="152">
        <v>44.726255907999999</v>
      </c>
    </row>
    <row r="1346" spans="1:57" ht="14.25" customHeight="1">
      <c r="A1346" s="134" t="s">
        <v>398</v>
      </c>
      <c r="B1346" s="135">
        <v>19598</v>
      </c>
      <c r="C1346" s="135">
        <v>3042200</v>
      </c>
      <c r="D1346" s="145">
        <f t="shared" si="140"/>
        <v>104318181.81818183</v>
      </c>
      <c r="E1346" s="141">
        <f t="shared" si="141"/>
        <v>155.23012552301256</v>
      </c>
      <c r="F1346" s="135">
        <v>27</v>
      </c>
      <c r="G1346" s="135">
        <v>2.1999999999999999E-2</v>
      </c>
      <c r="H1346" s="135">
        <v>2295000</v>
      </c>
      <c r="I1346" s="134" t="s">
        <v>1815</v>
      </c>
      <c r="J1346" s="138">
        <f t="shared" si="142"/>
        <v>2.1999999999999999E-2</v>
      </c>
      <c r="K1346" s="140">
        <f t="shared" si="143"/>
        <v>104318181.81818183</v>
      </c>
      <c r="L1346" s="134" t="s">
        <v>2651</v>
      </c>
      <c r="M1346" s="134" t="s">
        <v>100</v>
      </c>
      <c r="N1346" s="137">
        <f t="shared" si="144"/>
        <v>104318181.81818183</v>
      </c>
      <c r="P1346">
        <v>1305</v>
      </c>
      <c r="Q1346">
        <v>17.340319031159847</v>
      </c>
      <c r="R1346">
        <v>-7.3403190311598472</v>
      </c>
      <c r="S1346" s="70">
        <f t="shared" si="145"/>
        <v>-0.42330934153919503</v>
      </c>
      <c r="T1346">
        <f t="shared" si="146"/>
        <v>10</v>
      </c>
      <c r="U1346" s="134" t="s">
        <v>2636</v>
      </c>
      <c r="Z1346">
        <v>1304</v>
      </c>
      <c r="AA1346">
        <v>18.590903896986102</v>
      </c>
      <c r="AB1346">
        <v>-9.5909038969861022</v>
      </c>
      <c r="AJ1346">
        <v>1306</v>
      </c>
      <c r="AK1346">
        <v>37.729746585120807</v>
      </c>
      <c r="AL1346">
        <v>-35.729746585120807</v>
      </c>
      <c r="AT1346">
        <v>1306</v>
      </c>
      <c r="AU1346">
        <v>34.913750185319195</v>
      </c>
      <c r="AV1346">
        <v>-32.913750185319195</v>
      </c>
      <c r="BD1346" s="152">
        <v>2.9475643650485535</v>
      </c>
      <c r="BE1346" s="152">
        <v>16.474244215919999</v>
      </c>
    </row>
    <row r="1347" spans="1:57" ht="14.25" customHeight="1">
      <c r="A1347" s="134" t="s">
        <v>398</v>
      </c>
      <c r="B1347" s="135">
        <v>30984</v>
      </c>
      <c r="C1347" s="135">
        <v>1753800</v>
      </c>
      <c r="D1347" s="145">
        <f t="shared" si="140"/>
        <v>2158070.1754385969</v>
      </c>
      <c r="E1347" s="141">
        <f t="shared" si="141"/>
        <v>56.603408210689388</v>
      </c>
      <c r="F1347" s="135">
        <v>38</v>
      </c>
      <c r="G1347" s="135">
        <v>0.56999999999999995</v>
      </c>
      <c r="H1347" s="135">
        <v>1230100</v>
      </c>
      <c r="I1347" s="134" t="s">
        <v>1815</v>
      </c>
      <c r="J1347" s="138">
        <f t="shared" si="142"/>
        <v>0.56999999999999995</v>
      </c>
      <c r="K1347" s="140">
        <f t="shared" si="143"/>
        <v>2158070.1754385969</v>
      </c>
      <c r="L1347" s="134" t="s">
        <v>1319</v>
      </c>
      <c r="M1347" s="134" t="s">
        <v>72</v>
      </c>
      <c r="N1347" s="137">
        <f t="shared" si="144"/>
        <v>2158070.1754385969</v>
      </c>
      <c r="P1347">
        <v>1306</v>
      </c>
      <c r="Q1347">
        <v>35.015274221217425</v>
      </c>
      <c r="R1347">
        <v>-33.015274221217425</v>
      </c>
      <c r="S1347" s="70">
        <f t="shared" si="145"/>
        <v>-0.94288206948303421</v>
      </c>
      <c r="T1347">
        <f t="shared" si="146"/>
        <v>2</v>
      </c>
      <c r="U1347" s="134" t="s">
        <v>2637</v>
      </c>
      <c r="Z1347">
        <v>1305</v>
      </c>
      <c r="AA1347">
        <v>18.063037100221059</v>
      </c>
      <c r="AB1347">
        <v>-8.0630371002210595</v>
      </c>
      <c r="AJ1347">
        <v>1307</v>
      </c>
      <c r="AK1347">
        <v>21.38266849426677</v>
      </c>
      <c r="AL1347">
        <v>-14.38266849426677</v>
      </c>
      <c r="AT1347">
        <v>1307</v>
      </c>
      <c r="AU1347">
        <v>13.079523354689204</v>
      </c>
      <c r="AV1347">
        <v>-6.0795233546892042</v>
      </c>
      <c r="BD1347" s="152">
        <v>19.867816251520651</v>
      </c>
      <c r="BE1347" s="152">
        <v>27.565927172239999</v>
      </c>
    </row>
    <row r="1348" spans="1:57" ht="14.25" customHeight="1">
      <c r="A1348" s="134" t="s">
        <v>398</v>
      </c>
      <c r="B1348" s="135">
        <v>110299</v>
      </c>
      <c r="C1348" s="135">
        <v>82665000</v>
      </c>
      <c r="D1348" s="145">
        <f t="shared" si="140"/>
        <v>32497439.024390247</v>
      </c>
      <c r="E1348" s="141">
        <f t="shared" si="141"/>
        <v>749.4628237790007</v>
      </c>
      <c r="F1348" s="135">
        <v>80</v>
      </c>
      <c r="G1348" s="135">
        <v>0.82</v>
      </c>
      <c r="H1348" s="135">
        <v>26647900</v>
      </c>
      <c r="I1348" s="134" t="s">
        <v>1815</v>
      </c>
      <c r="J1348" s="138">
        <f t="shared" si="142"/>
        <v>0.82</v>
      </c>
      <c r="K1348" s="140">
        <f t="shared" si="143"/>
        <v>32497439.024390247</v>
      </c>
      <c r="L1348" s="134" t="s">
        <v>1154</v>
      </c>
      <c r="M1348" s="134" t="s">
        <v>7</v>
      </c>
      <c r="N1348" s="137">
        <f t="shared" si="144"/>
        <v>32497439.024390247</v>
      </c>
      <c r="P1348">
        <v>1307</v>
      </c>
      <c r="Q1348">
        <v>13.715541113588053</v>
      </c>
      <c r="R1348">
        <v>-6.7155411135880527</v>
      </c>
      <c r="S1348" s="70">
        <f t="shared" si="145"/>
        <v>-0.48963005235972307</v>
      </c>
      <c r="T1348">
        <f t="shared" si="146"/>
        <v>7</v>
      </c>
      <c r="U1348" s="134" t="s">
        <v>2638</v>
      </c>
      <c r="Z1348">
        <v>1306</v>
      </c>
      <c r="AA1348">
        <v>39.338494082759333</v>
      </c>
      <c r="AB1348">
        <v>-37.338494082759333</v>
      </c>
      <c r="AJ1348">
        <v>1308</v>
      </c>
      <c r="AK1348">
        <v>21.786530011777447</v>
      </c>
      <c r="AL1348">
        <v>-9.7865300117774474</v>
      </c>
      <c r="AT1348">
        <v>1308</v>
      </c>
      <c r="AU1348">
        <v>14.961444530072926</v>
      </c>
      <c r="AV1348">
        <v>-2.9614445300729262</v>
      </c>
      <c r="BD1348" s="152">
        <v>28.156942380547438</v>
      </c>
      <c r="BE1348" s="152">
        <v>30.506230207240002</v>
      </c>
    </row>
    <row r="1349" spans="1:57" ht="14.25" customHeight="1">
      <c r="A1349" s="134" t="s">
        <v>398</v>
      </c>
      <c r="B1349" s="135">
        <v>123171</v>
      </c>
      <c r="C1349" s="135">
        <v>11375100</v>
      </c>
      <c r="D1349" s="145">
        <f t="shared" si="140"/>
        <v>924092.40924092405</v>
      </c>
      <c r="E1349" s="141">
        <f t="shared" si="141"/>
        <v>92.352095866721868</v>
      </c>
      <c r="F1349" s="135">
        <v>112</v>
      </c>
      <c r="G1349" s="135">
        <v>9.09</v>
      </c>
      <c r="H1349" s="135">
        <v>8400000</v>
      </c>
      <c r="I1349" s="134" t="s">
        <v>1815</v>
      </c>
      <c r="J1349" s="138">
        <f t="shared" si="142"/>
        <v>9.09</v>
      </c>
      <c r="K1349" s="140">
        <f t="shared" si="143"/>
        <v>924092.40924092405</v>
      </c>
      <c r="L1349" s="134" t="s">
        <v>2652</v>
      </c>
      <c r="M1349" s="134" t="s">
        <v>49</v>
      </c>
      <c r="N1349" s="137">
        <f t="shared" si="144"/>
        <v>924092.40924092405</v>
      </c>
      <c r="P1349">
        <v>1308</v>
      </c>
      <c r="Q1349">
        <v>14.967043662500807</v>
      </c>
      <c r="R1349">
        <v>-2.9670436625008065</v>
      </c>
      <c r="S1349" s="70">
        <f t="shared" si="145"/>
        <v>-0.19823845840274981</v>
      </c>
      <c r="T1349">
        <f t="shared" si="146"/>
        <v>12</v>
      </c>
      <c r="U1349" s="134" t="s">
        <v>2639</v>
      </c>
      <c r="Z1349">
        <v>1307</v>
      </c>
      <c r="AA1349">
        <v>16.591172574150477</v>
      </c>
      <c r="AB1349">
        <v>-9.5911725741504767</v>
      </c>
      <c r="AJ1349">
        <v>1309</v>
      </c>
      <c r="AK1349">
        <v>35.209633782457225</v>
      </c>
      <c r="AL1349">
        <v>12.790366217542775</v>
      </c>
      <c r="AT1349">
        <v>1309</v>
      </c>
      <c r="AU1349">
        <v>33.659136068396712</v>
      </c>
      <c r="AV1349">
        <v>14.340863931603288</v>
      </c>
      <c r="BD1349" s="152">
        <v>28.561590589547134</v>
      </c>
      <c r="BE1349" s="152">
        <v>43.031639538120004</v>
      </c>
    </row>
    <row r="1350" spans="1:57" ht="14.25" customHeight="1">
      <c r="A1350" s="134" t="s">
        <v>398</v>
      </c>
      <c r="B1350" s="135">
        <v>56034</v>
      </c>
      <c r="C1350" s="135">
        <v>7521100</v>
      </c>
      <c r="D1350" s="145">
        <f t="shared" si="140"/>
        <v>37317073.170731708</v>
      </c>
      <c r="E1350" s="141">
        <f t="shared" si="141"/>
        <v>134.22386408252132</v>
      </c>
      <c r="F1350" s="135">
        <v>36</v>
      </c>
      <c r="G1350" s="135">
        <v>8.2000000000000003E-2</v>
      </c>
      <c r="H1350" s="135">
        <v>3060000</v>
      </c>
      <c r="I1350" s="134" t="s">
        <v>1815</v>
      </c>
      <c r="J1350" s="138">
        <f t="shared" si="142"/>
        <v>8.2000000000000003E-2</v>
      </c>
      <c r="K1350" s="140">
        <f t="shared" si="143"/>
        <v>37317073.170731708</v>
      </c>
      <c r="L1350" s="134" t="s">
        <v>1134</v>
      </c>
      <c r="M1350" s="134" t="s">
        <v>100</v>
      </c>
      <c r="N1350" s="137">
        <f t="shared" si="144"/>
        <v>37317073.170731708</v>
      </c>
      <c r="P1350">
        <v>1309</v>
      </c>
      <c r="Q1350">
        <v>32.872335963391812</v>
      </c>
      <c r="R1350">
        <v>15.127664036608188</v>
      </c>
      <c r="S1350" s="70">
        <f t="shared" si="145"/>
        <v>0.46019437296622517</v>
      </c>
      <c r="T1350">
        <f t="shared" si="146"/>
        <v>48</v>
      </c>
      <c r="U1350" s="134" t="s">
        <v>2640</v>
      </c>
      <c r="Z1350">
        <v>1308</v>
      </c>
      <c r="AA1350">
        <v>17.423997303644626</v>
      </c>
      <c r="AB1350">
        <v>-5.4239973036446258</v>
      </c>
      <c r="AJ1350">
        <v>1310</v>
      </c>
      <c r="AK1350">
        <v>371.7896851495201</v>
      </c>
      <c r="AL1350">
        <v>35.210314850479904</v>
      </c>
      <c r="AT1350">
        <v>1310</v>
      </c>
      <c r="AU1350">
        <v>124.98650452196594</v>
      </c>
      <c r="AV1350">
        <v>282.01349547803409</v>
      </c>
      <c r="BD1350" s="152">
        <v>15.861388172059184</v>
      </c>
      <c r="BE1350" s="152">
        <v>28.874291106720001</v>
      </c>
    </row>
    <row r="1351" spans="1:57" ht="14.25" customHeight="1">
      <c r="A1351" s="134" t="s">
        <v>398</v>
      </c>
      <c r="B1351" s="135">
        <v>23550</v>
      </c>
      <c r="C1351" s="135">
        <v>638000</v>
      </c>
      <c r="D1351" s="145">
        <f t="shared" si="140"/>
        <v>8219827.5862068972</v>
      </c>
      <c r="E1351" s="141">
        <f t="shared" si="141"/>
        <v>27.091295116772823</v>
      </c>
      <c r="F1351" s="135">
        <v>10</v>
      </c>
      <c r="G1351" s="135">
        <v>0.57999999999999996</v>
      </c>
      <c r="H1351" s="135">
        <v>4767500</v>
      </c>
      <c r="I1351" s="134" t="s">
        <v>1815</v>
      </c>
      <c r="J1351" s="138">
        <f t="shared" si="142"/>
        <v>0.57999999999999996</v>
      </c>
      <c r="K1351" s="140">
        <f t="shared" si="143"/>
        <v>8219827.5862068972</v>
      </c>
      <c r="L1351" s="134" t="s">
        <v>1174</v>
      </c>
      <c r="M1351" s="134" t="s">
        <v>24</v>
      </c>
      <c r="N1351" s="137">
        <f t="shared" si="144"/>
        <v>8219827.5862068972</v>
      </c>
      <c r="P1351">
        <v>1310</v>
      </c>
      <c r="Q1351">
        <v>277.89152832677439</v>
      </c>
      <c r="R1351">
        <v>129.10847167322561</v>
      </c>
      <c r="S1351" s="70">
        <f t="shared" si="145"/>
        <v>0.46460024330574823</v>
      </c>
      <c r="T1351">
        <f t="shared" si="146"/>
        <v>407</v>
      </c>
      <c r="U1351" s="134" t="s">
        <v>1037</v>
      </c>
      <c r="Z1351">
        <v>1309</v>
      </c>
      <c r="AA1351">
        <v>35.811553182906131</v>
      </c>
      <c r="AB1351">
        <v>12.188446817093869</v>
      </c>
      <c r="AJ1351">
        <v>1311</v>
      </c>
      <c r="AK1351">
        <v>22.732683566951827</v>
      </c>
      <c r="AL1351">
        <v>-13.732683566951827</v>
      </c>
      <c r="AT1351">
        <v>1311</v>
      </c>
      <c r="AU1351">
        <v>15.656080356588907</v>
      </c>
      <c r="AV1351">
        <v>-6.6560803565889071</v>
      </c>
      <c r="BD1351" s="152">
        <v>147.47167761034385</v>
      </c>
      <c r="BE1351" s="152">
        <v>156.6453338746</v>
      </c>
    </row>
    <row r="1352" spans="1:57" ht="14.25" customHeight="1">
      <c r="A1352" s="134" t="s">
        <v>398</v>
      </c>
      <c r="B1352" s="135">
        <v>79872</v>
      </c>
      <c r="C1352" s="135">
        <v>6777900</v>
      </c>
      <c r="D1352" s="145">
        <f t="shared" si="140"/>
        <v>118032.78688524589</v>
      </c>
      <c r="E1352" s="141">
        <f t="shared" si="141"/>
        <v>84.859525240384613</v>
      </c>
      <c r="F1352" s="135">
        <v>90</v>
      </c>
      <c r="G1352" s="135">
        <v>5.49</v>
      </c>
      <c r="H1352" s="135">
        <v>648000</v>
      </c>
      <c r="I1352" s="134" t="s">
        <v>1815</v>
      </c>
      <c r="J1352" s="138">
        <f t="shared" si="142"/>
        <v>5.49</v>
      </c>
      <c r="K1352" s="140">
        <f t="shared" si="143"/>
        <v>118032.78688524589</v>
      </c>
      <c r="L1352" s="134" t="s">
        <v>2653</v>
      </c>
      <c r="M1352" s="134" t="s">
        <v>11</v>
      </c>
      <c r="N1352" s="137">
        <f t="shared" si="144"/>
        <v>118032.78688524589</v>
      </c>
      <c r="P1352">
        <v>1311</v>
      </c>
      <c r="Q1352">
        <v>15.892391493654364</v>
      </c>
      <c r="R1352">
        <v>-6.8923914936543635</v>
      </c>
      <c r="S1352" s="70">
        <f t="shared" si="145"/>
        <v>-0.43369127273301888</v>
      </c>
      <c r="T1352">
        <f t="shared" si="146"/>
        <v>9</v>
      </c>
      <c r="U1352" s="134" t="s">
        <v>1402</v>
      </c>
      <c r="Z1352">
        <v>1310</v>
      </c>
      <c r="AA1352">
        <v>294.11166377283325</v>
      </c>
      <c r="AB1352">
        <v>112.88833622716675</v>
      </c>
      <c r="AJ1352">
        <v>1312</v>
      </c>
      <c r="AK1352">
        <v>22.352105470262</v>
      </c>
      <c r="AL1352">
        <v>-12.352105470262</v>
      </c>
      <c r="AT1352">
        <v>1312</v>
      </c>
      <c r="AU1352">
        <v>14.532839445626895</v>
      </c>
      <c r="AV1352">
        <v>-4.5328394456268946</v>
      </c>
      <c r="BD1352" s="152">
        <v>44.601681270149335</v>
      </c>
      <c r="BE1352" s="152">
        <v>41.496884996719999</v>
      </c>
    </row>
    <row r="1353" spans="1:57" ht="14.25" customHeight="1">
      <c r="A1353" s="134" t="s">
        <v>398</v>
      </c>
      <c r="B1353" s="135">
        <v>11120</v>
      </c>
      <c r="C1353" s="135">
        <v>2657100</v>
      </c>
      <c r="D1353" s="145">
        <f t="shared" si="140"/>
        <v>13783571.428571427</v>
      </c>
      <c r="E1353" s="141">
        <f t="shared" si="141"/>
        <v>238.94784172661869</v>
      </c>
      <c r="F1353" s="135">
        <v>14</v>
      </c>
      <c r="G1353" s="135">
        <v>0.14000000000000001</v>
      </c>
      <c r="H1353" s="135">
        <v>1929700</v>
      </c>
      <c r="I1353" s="134" t="s">
        <v>1815</v>
      </c>
      <c r="J1353" s="138">
        <f t="shared" si="142"/>
        <v>0.14000000000000001</v>
      </c>
      <c r="K1353" s="140">
        <f t="shared" si="143"/>
        <v>13783571.428571427</v>
      </c>
      <c r="L1353" s="134" t="s">
        <v>1152</v>
      </c>
      <c r="M1353" s="134" t="s">
        <v>24</v>
      </c>
      <c r="N1353" s="137">
        <f t="shared" si="144"/>
        <v>13783571.428571427</v>
      </c>
      <c r="P1353">
        <v>1312</v>
      </c>
      <c r="Q1353">
        <v>15.064302049413998</v>
      </c>
      <c r="R1353">
        <v>-5.0643020494139979</v>
      </c>
      <c r="S1353" s="70">
        <f t="shared" si="145"/>
        <v>-0.33617900336849654</v>
      </c>
      <c r="T1353">
        <f t="shared" si="146"/>
        <v>10</v>
      </c>
      <c r="U1353" s="134" t="s">
        <v>1477</v>
      </c>
      <c r="Z1353">
        <v>1311</v>
      </c>
      <c r="AA1353">
        <v>14.809819682310497</v>
      </c>
      <c r="AB1353">
        <v>-5.8098196823104971</v>
      </c>
      <c r="AJ1353">
        <v>1313</v>
      </c>
      <c r="AK1353">
        <v>334.32496770908267</v>
      </c>
      <c r="AL1353">
        <v>218.67503229091733</v>
      </c>
      <c r="AT1353">
        <v>1313</v>
      </c>
      <c r="AU1353">
        <v>94.918462007763537</v>
      </c>
      <c r="AV1353">
        <v>458.08153799223646</v>
      </c>
      <c r="BD1353" s="152">
        <v>8.3784773832982928</v>
      </c>
      <c r="BE1353" s="152">
        <v>19.744357698960002</v>
      </c>
    </row>
    <row r="1354" spans="1:57" ht="14.25" customHeight="1">
      <c r="A1354" s="134" t="s">
        <v>398</v>
      </c>
      <c r="B1354" s="135">
        <v>6984</v>
      </c>
      <c r="C1354" s="135">
        <v>908700</v>
      </c>
      <c r="D1354" s="145">
        <f t="shared" si="140"/>
        <v>675000</v>
      </c>
      <c r="E1354" s="141">
        <f t="shared" si="141"/>
        <v>130.11168384879724</v>
      </c>
      <c r="F1354" s="135">
        <v>12</v>
      </c>
      <c r="G1354" s="135">
        <v>0.4</v>
      </c>
      <c r="H1354" s="135">
        <v>270000</v>
      </c>
      <c r="I1354" s="134" t="s">
        <v>1815</v>
      </c>
      <c r="J1354" s="138">
        <f t="shared" si="142"/>
        <v>0.4</v>
      </c>
      <c r="K1354" s="140">
        <f t="shared" si="143"/>
        <v>675000</v>
      </c>
      <c r="L1354" s="134" t="s">
        <v>2654</v>
      </c>
      <c r="M1354" s="134" t="s">
        <v>16</v>
      </c>
      <c r="N1354" s="137">
        <f t="shared" si="144"/>
        <v>675000</v>
      </c>
      <c r="P1354">
        <v>1313</v>
      </c>
      <c r="Q1354">
        <v>239.86618759960388</v>
      </c>
      <c r="R1354">
        <v>313.1338124003961</v>
      </c>
      <c r="S1354" s="70">
        <f t="shared" si="145"/>
        <v>1.3054520753174852</v>
      </c>
      <c r="T1354">
        <f t="shared" si="146"/>
        <v>553</v>
      </c>
      <c r="U1354" s="134" t="s">
        <v>2641</v>
      </c>
      <c r="Z1354">
        <v>1312</v>
      </c>
      <c r="AA1354">
        <v>18.309835449130322</v>
      </c>
      <c r="AB1354">
        <v>-8.3098354491303219</v>
      </c>
      <c r="AJ1354">
        <v>1314</v>
      </c>
      <c r="AK1354">
        <v>39.600886949268798</v>
      </c>
      <c r="AL1354">
        <v>32.399113050731202</v>
      </c>
      <c r="AT1354">
        <v>1314</v>
      </c>
      <c r="AU1354">
        <v>65.681355021261098</v>
      </c>
      <c r="AV1354">
        <v>6.3186449787389023</v>
      </c>
      <c r="BD1354" s="152">
        <v>5.3179401680213969</v>
      </c>
      <c r="BE1354" s="152">
        <v>17.662453677039998</v>
      </c>
    </row>
    <row r="1355" spans="1:57" ht="14.25" customHeight="1">
      <c r="A1355" s="134" t="s">
        <v>398</v>
      </c>
      <c r="B1355" s="135">
        <v>34215</v>
      </c>
      <c r="C1355" s="135">
        <v>5220800</v>
      </c>
      <c r="D1355" s="145">
        <f t="shared" si="140"/>
        <v>506756.7567567568</v>
      </c>
      <c r="E1355" s="141">
        <f t="shared" si="141"/>
        <v>152.58804617857666</v>
      </c>
      <c r="F1355" s="135">
        <v>61</v>
      </c>
      <c r="G1355" s="135">
        <v>1.4059999999999999</v>
      </c>
      <c r="H1355" s="135">
        <v>712500</v>
      </c>
      <c r="I1355" s="134" t="s">
        <v>1815</v>
      </c>
      <c r="J1355" s="138">
        <f t="shared" si="142"/>
        <v>1.4059999999999999</v>
      </c>
      <c r="K1355" s="140">
        <f t="shared" si="143"/>
        <v>506756.7567567568</v>
      </c>
      <c r="L1355" s="134" t="s">
        <v>1446</v>
      </c>
      <c r="M1355" s="134" t="s">
        <v>27</v>
      </c>
      <c r="N1355" s="137">
        <f t="shared" si="144"/>
        <v>506756.7567567568</v>
      </c>
      <c r="P1355">
        <v>1314</v>
      </c>
      <c r="Q1355">
        <v>52.725295600713153</v>
      </c>
      <c r="R1355">
        <v>19.274704399286847</v>
      </c>
      <c r="S1355" s="70">
        <f t="shared" si="145"/>
        <v>0.36556844641049563</v>
      </c>
      <c r="T1355">
        <f t="shared" si="146"/>
        <v>72</v>
      </c>
      <c r="U1355" s="134" t="s">
        <v>2642</v>
      </c>
      <c r="Z1355">
        <v>1313</v>
      </c>
      <c r="AA1355">
        <v>255.75206957912059</v>
      </c>
      <c r="AB1355">
        <v>297.24793042087941</v>
      </c>
      <c r="AJ1355">
        <v>1315</v>
      </c>
      <c r="AK1355">
        <v>26.117669619378834</v>
      </c>
      <c r="AL1355">
        <v>-16.117669619378834</v>
      </c>
      <c r="AT1355">
        <v>1315</v>
      </c>
      <c r="AU1355">
        <v>18.969148394404492</v>
      </c>
      <c r="AV1355">
        <v>-8.9691483944044919</v>
      </c>
      <c r="BD1355" s="152">
        <v>11.215122949940838</v>
      </c>
      <c r="BE1355" s="152">
        <v>20.466733812840001</v>
      </c>
    </row>
    <row r="1356" spans="1:57" ht="14.25" customHeight="1">
      <c r="A1356" s="134" t="s">
        <v>398</v>
      </c>
      <c r="B1356" s="135">
        <v>134488</v>
      </c>
      <c r="C1356" s="135">
        <v>18095300</v>
      </c>
      <c r="D1356" s="145">
        <f t="shared" si="140"/>
        <v>452941.17647058825</v>
      </c>
      <c r="E1356" s="141">
        <f t="shared" si="141"/>
        <v>134.54955088929867</v>
      </c>
      <c r="F1356" s="135">
        <v>134</v>
      </c>
      <c r="G1356" s="135">
        <v>12.24</v>
      </c>
      <c r="H1356" s="135">
        <v>5544000</v>
      </c>
      <c r="I1356" s="134" t="s">
        <v>1815</v>
      </c>
      <c r="J1356" s="138">
        <f t="shared" si="142"/>
        <v>12.24</v>
      </c>
      <c r="K1356" s="140">
        <f t="shared" si="143"/>
        <v>452941.17647058825</v>
      </c>
      <c r="L1356" s="134" t="s">
        <v>1188</v>
      </c>
      <c r="M1356" s="134" t="s">
        <v>62</v>
      </c>
      <c r="N1356" s="137">
        <f t="shared" si="144"/>
        <v>452941.17647058825</v>
      </c>
      <c r="P1356">
        <v>1315</v>
      </c>
      <c r="Q1356">
        <v>19.65022527446494</v>
      </c>
      <c r="R1356">
        <v>-9.6502252744649404</v>
      </c>
      <c r="S1356" s="70">
        <f t="shared" si="145"/>
        <v>-0.49109998179029568</v>
      </c>
      <c r="T1356">
        <f t="shared" si="146"/>
        <v>10</v>
      </c>
      <c r="U1356" s="134" t="s">
        <v>2643</v>
      </c>
      <c r="Z1356">
        <v>1314</v>
      </c>
      <c r="AA1356">
        <v>56.072043788250092</v>
      </c>
      <c r="AB1356">
        <v>15.927956211749908</v>
      </c>
      <c r="AJ1356">
        <v>1316</v>
      </c>
      <c r="AK1356">
        <v>25.912775516155389</v>
      </c>
      <c r="AL1356">
        <v>-9.9127755161553885</v>
      </c>
      <c r="AT1356">
        <v>1316</v>
      </c>
      <c r="AU1356">
        <v>20.165465651182014</v>
      </c>
      <c r="AV1356">
        <v>-4.1654656511820143</v>
      </c>
      <c r="BD1356" s="152">
        <v>34.803854077618603</v>
      </c>
      <c r="BE1356" s="152">
        <v>42.098288440639998</v>
      </c>
    </row>
    <row r="1357" spans="1:57" ht="14.25" customHeight="1">
      <c r="A1357" s="134" t="s">
        <v>398</v>
      </c>
      <c r="B1357" s="135">
        <v>19356</v>
      </c>
      <c r="C1357" s="135">
        <v>2927700</v>
      </c>
      <c r="D1357" s="145">
        <f t="shared" si="140"/>
        <v>2274626.8656716417</v>
      </c>
      <c r="E1357" s="141">
        <f t="shared" si="141"/>
        <v>151.25542467451953</v>
      </c>
      <c r="F1357" s="135">
        <v>24</v>
      </c>
      <c r="G1357" s="135">
        <v>0.67</v>
      </c>
      <c r="H1357" s="135">
        <v>1524000</v>
      </c>
      <c r="I1357" s="134" t="s">
        <v>1815</v>
      </c>
      <c r="J1357" s="138">
        <f t="shared" si="142"/>
        <v>0.67</v>
      </c>
      <c r="K1357" s="140">
        <f t="shared" si="143"/>
        <v>2274626.8656716417</v>
      </c>
      <c r="L1357" s="134" t="s">
        <v>1127</v>
      </c>
      <c r="M1357" s="134" t="s">
        <v>31</v>
      </c>
      <c r="N1357" s="137">
        <f t="shared" si="144"/>
        <v>2274626.8656716417</v>
      </c>
      <c r="P1357">
        <v>1316</v>
      </c>
      <c r="Q1357">
        <v>20.17741459601519</v>
      </c>
      <c r="R1357">
        <v>-4.1774145960151898</v>
      </c>
      <c r="S1357" s="70">
        <f t="shared" si="145"/>
        <v>-0.20703418548182986</v>
      </c>
      <c r="T1357">
        <f t="shared" si="146"/>
        <v>16</v>
      </c>
      <c r="U1357" s="134" t="s">
        <v>1053</v>
      </c>
      <c r="Z1357">
        <v>1315</v>
      </c>
      <c r="AA1357">
        <v>19.006733407274723</v>
      </c>
      <c r="AB1357">
        <v>-9.0067334072747229</v>
      </c>
      <c r="AJ1357">
        <v>1317</v>
      </c>
      <c r="AK1357">
        <v>39.333762612215089</v>
      </c>
      <c r="AL1357">
        <v>-19.333762612215089</v>
      </c>
      <c r="AT1357">
        <v>1317</v>
      </c>
      <c r="AU1357">
        <v>27.63895890525821</v>
      </c>
      <c r="AV1357">
        <v>-7.6389589052582103</v>
      </c>
      <c r="BD1357" s="152">
        <v>6.8738844234390131</v>
      </c>
      <c r="BE1357" s="152">
        <v>19.922682980559998</v>
      </c>
    </row>
    <row r="1358" spans="1:57" ht="14.25" customHeight="1">
      <c r="A1358" s="134" t="s">
        <v>398</v>
      </c>
      <c r="B1358" s="135">
        <v>18054</v>
      </c>
      <c r="C1358" s="135">
        <v>2215700</v>
      </c>
      <c r="D1358" s="145">
        <f t="shared" si="140"/>
        <v>7761111.111111111</v>
      </c>
      <c r="E1358" s="141">
        <f t="shared" si="141"/>
        <v>122.72626564750193</v>
      </c>
      <c r="F1358" s="135">
        <v>22</v>
      </c>
      <c r="G1358" s="135">
        <v>0.18</v>
      </c>
      <c r="H1358" s="135">
        <v>1397000</v>
      </c>
      <c r="I1358" s="134" t="s">
        <v>1815</v>
      </c>
      <c r="J1358" s="138">
        <f t="shared" si="142"/>
        <v>0.18</v>
      </c>
      <c r="K1358" s="140">
        <f t="shared" si="143"/>
        <v>7761111.111111111</v>
      </c>
      <c r="L1358" s="134" t="s">
        <v>2655</v>
      </c>
      <c r="M1358" s="134" t="s">
        <v>31</v>
      </c>
      <c r="N1358" s="137">
        <f t="shared" si="144"/>
        <v>7761111.111111111</v>
      </c>
      <c r="P1358">
        <v>1317</v>
      </c>
      <c r="Q1358">
        <v>32.017608134618172</v>
      </c>
      <c r="R1358">
        <v>-12.017608134618172</v>
      </c>
      <c r="S1358" s="70">
        <f t="shared" si="145"/>
        <v>-0.37534371974602493</v>
      </c>
      <c r="T1358">
        <f t="shared" si="146"/>
        <v>20</v>
      </c>
      <c r="U1358" s="134" t="s">
        <v>1269</v>
      </c>
      <c r="Z1358">
        <v>1316</v>
      </c>
      <c r="AA1358">
        <v>17.453413253933928</v>
      </c>
      <c r="AB1358">
        <v>-1.4534132539339275</v>
      </c>
      <c r="AJ1358">
        <v>1318</v>
      </c>
      <c r="AK1358">
        <v>46.233698538741827</v>
      </c>
      <c r="AL1358">
        <v>15.766301461258173</v>
      </c>
      <c r="AT1358">
        <v>1318</v>
      </c>
      <c r="AU1358">
        <v>53.191047464569479</v>
      </c>
      <c r="AV1358">
        <v>8.8089525354305209</v>
      </c>
      <c r="BD1358" s="152">
        <v>0.49297243736003682</v>
      </c>
      <c r="BE1358" s="152">
        <v>11.83552765232</v>
      </c>
    </row>
    <row r="1359" spans="1:57" ht="14.25" customHeight="1">
      <c r="A1359" s="134" t="s">
        <v>398</v>
      </c>
      <c r="B1359" s="135">
        <v>36144</v>
      </c>
      <c r="C1359" s="135">
        <v>7851300</v>
      </c>
      <c r="D1359" s="145">
        <f t="shared" si="140"/>
        <v>21664878.04878049</v>
      </c>
      <c r="E1359" s="141">
        <f t="shared" si="141"/>
        <v>217.22277556440903</v>
      </c>
      <c r="F1359" s="135">
        <v>19</v>
      </c>
      <c r="G1359" s="135">
        <v>0.41</v>
      </c>
      <c r="H1359" s="135">
        <v>8882600</v>
      </c>
      <c r="I1359" s="134" t="s">
        <v>1815</v>
      </c>
      <c r="J1359" s="138">
        <f t="shared" si="142"/>
        <v>0.41</v>
      </c>
      <c r="K1359" s="140">
        <f t="shared" si="143"/>
        <v>21664878.04878049</v>
      </c>
      <c r="L1359" s="134" t="s">
        <v>2656</v>
      </c>
      <c r="M1359" s="134" t="s">
        <v>7</v>
      </c>
      <c r="N1359" s="137">
        <f t="shared" si="144"/>
        <v>21664878.04878049</v>
      </c>
      <c r="P1359">
        <v>1318</v>
      </c>
      <c r="Q1359">
        <v>49.833571056602253</v>
      </c>
      <c r="R1359">
        <v>12.166428943397747</v>
      </c>
      <c r="S1359" s="70">
        <f t="shared" si="145"/>
        <v>0.24414122218090301</v>
      </c>
      <c r="T1359">
        <f t="shared" si="146"/>
        <v>62</v>
      </c>
      <c r="U1359" s="134" t="s">
        <v>1084</v>
      </c>
      <c r="Z1359">
        <v>1317</v>
      </c>
      <c r="AA1359">
        <v>19.034202725464954</v>
      </c>
      <c r="AB1359">
        <v>0.9657972745350456</v>
      </c>
      <c r="AJ1359">
        <v>1319</v>
      </c>
      <c r="AK1359">
        <v>24.806601359703194</v>
      </c>
      <c r="AL1359">
        <v>-9.806601359703194</v>
      </c>
      <c r="AT1359">
        <v>1319</v>
      </c>
      <c r="AU1359">
        <v>20.456949951906807</v>
      </c>
      <c r="AV1359">
        <v>-5.4569499519068074</v>
      </c>
      <c r="BD1359" s="152">
        <v>9.1590170757850178</v>
      </c>
      <c r="BE1359" s="152">
        <v>18.194507526679999</v>
      </c>
    </row>
    <row r="1360" spans="1:57" ht="14.25" customHeight="1">
      <c r="A1360" s="134" t="s">
        <v>398</v>
      </c>
      <c r="B1360" s="135">
        <v>17750</v>
      </c>
      <c r="C1360" s="135">
        <v>2131300</v>
      </c>
      <c r="D1360" s="145">
        <f t="shared" si="140"/>
        <v>2864691.4512172104</v>
      </c>
      <c r="E1360" s="141">
        <f t="shared" si="141"/>
        <v>120.07323943661972</v>
      </c>
      <c r="F1360" s="135">
        <v>23</v>
      </c>
      <c r="G1360" s="135">
        <v>0.52990000000000004</v>
      </c>
      <c r="H1360" s="135">
        <v>1518000</v>
      </c>
      <c r="I1360" s="134" t="s">
        <v>1815</v>
      </c>
      <c r="J1360" s="138">
        <f t="shared" si="142"/>
        <v>0.52990000000000004</v>
      </c>
      <c r="K1360" s="140">
        <f t="shared" si="143"/>
        <v>2864691.4512172104</v>
      </c>
      <c r="L1360" s="134" t="s">
        <v>2657</v>
      </c>
      <c r="M1360" s="134" t="s">
        <v>41</v>
      </c>
      <c r="N1360" s="137">
        <f t="shared" si="144"/>
        <v>2864691.4512172104</v>
      </c>
      <c r="P1360">
        <v>1319</v>
      </c>
      <c r="Q1360">
        <v>19.69178556456427</v>
      </c>
      <c r="R1360">
        <v>-4.6917855645642703</v>
      </c>
      <c r="S1360" s="70">
        <f t="shared" si="145"/>
        <v>-0.23826105302544145</v>
      </c>
      <c r="T1360">
        <f t="shared" si="146"/>
        <v>15</v>
      </c>
      <c r="U1360" s="134" t="s">
        <v>2644</v>
      </c>
      <c r="Z1360">
        <v>1318</v>
      </c>
      <c r="AA1360">
        <v>52.479774539504191</v>
      </c>
      <c r="AB1360">
        <v>9.5202254604958085</v>
      </c>
      <c r="AJ1360">
        <v>1320</v>
      </c>
      <c r="AK1360">
        <v>30.235871760200485</v>
      </c>
      <c r="AL1360">
        <v>-21.235871760200485</v>
      </c>
      <c r="AT1360">
        <v>1320</v>
      </c>
      <c r="AU1360">
        <v>26.026352802093449</v>
      </c>
      <c r="AV1360">
        <v>-17.026352802093449</v>
      </c>
      <c r="BD1360" s="152">
        <v>17.475872904413304</v>
      </c>
      <c r="BE1360" s="152">
        <v>24.847892504600001</v>
      </c>
    </row>
    <row r="1361" spans="1:57" ht="14.25" customHeight="1">
      <c r="A1361" s="134" t="s">
        <v>398</v>
      </c>
      <c r="B1361" s="135">
        <v>6191</v>
      </c>
      <c r="C1361" s="135">
        <v>1779900</v>
      </c>
      <c r="D1361" s="145">
        <f t="shared" si="140"/>
        <v>3840909.0909090908</v>
      </c>
      <c r="E1361" s="141">
        <f t="shared" si="141"/>
        <v>287.49798094007429</v>
      </c>
      <c r="F1361" s="135">
        <v>10</v>
      </c>
      <c r="G1361" s="135">
        <v>0.22</v>
      </c>
      <c r="H1361" s="135">
        <v>845000</v>
      </c>
      <c r="I1361" s="134" t="s">
        <v>1815</v>
      </c>
      <c r="J1361" s="138">
        <f t="shared" si="142"/>
        <v>0.22</v>
      </c>
      <c r="K1361" s="140">
        <f t="shared" si="143"/>
        <v>3840909.0909090908</v>
      </c>
      <c r="L1361" s="134" t="s">
        <v>2658</v>
      </c>
      <c r="M1361" s="134" t="s">
        <v>28</v>
      </c>
      <c r="N1361" s="137">
        <f t="shared" si="144"/>
        <v>3840909.0909090908</v>
      </c>
      <c r="P1361">
        <v>1320</v>
      </c>
      <c r="Q1361">
        <v>25.857101442197123</v>
      </c>
      <c r="R1361">
        <v>-16.857101442197123</v>
      </c>
      <c r="S1361" s="70">
        <f t="shared" si="145"/>
        <v>-0.65193314416469816</v>
      </c>
      <c r="T1361">
        <f t="shared" si="146"/>
        <v>9</v>
      </c>
      <c r="U1361" s="134" t="s">
        <v>2645</v>
      </c>
      <c r="Z1361">
        <v>1319</v>
      </c>
      <c r="AA1361">
        <v>19.256293867820006</v>
      </c>
      <c r="AB1361">
        <v>-4.2562938678200055</v>
      </c>
      <c r="AJ1361">
        <v>1321</v>
      </c>
      <c r="AK1361">
        <v>78.298779023363025</v>
      </c>
      <c r="AL1361">
        <v>39.701220976636975</v>
      </c>
      <c r="AT1361">
        <v>1321</v>
      </c>
      <c r="AU1361">
        <v>147.18364983406173</v>
      </c>
      <c r="AV1361">
        <v>-29.183649834061725</v>
      </c>
      <c r="BD1361" s="152">
        <v>4.2108062357836475</v>
      </c>
      <c r="BE1361" s="152">
        <v>16.43730012564</v>
      </c>
    </row>
    <row r="1362" spans="1:57" ht="14.25" customHeight="1">
      <c r="A1362" s="134" t="s">
        <v>398</v>
      </c>
      <c r="B1362" s="135">
        <v>6892</v>
      </c>
      <c r="C1362" s="135">
        <v>74700</v>
      </c>
      <c r="D1362" s="145">
        <f t="shared" si="140"/>
        <v>1779310.3448275863</v>
      </c>
      <c r="E1362" s="141">
        <f t="shared" si="141"/>
        <v>10.838653511317469</v>
      </c>
      <c r="F1362" s="135">
        <v>24</v>
      </c>
      <c r="G1362" s="135">
        <v>0.57999999999999996</v>
      </c>
      <c r="H1362" s="135">
        <v>1032000</v>
      </c>
      <c r="I1362" s="134" t="s">
        <v>1815</v>
      </c>
      <c r="J1362" s="138">
        <f t="shared" si="142"/>
        <v>0.57999999999999996</v>
      </c>
      <c r="K1362" s="140">
        <f t="shared" si="143"/>
        <v>1779310.3448275863</v>
      </c>
      <c r="L1362" s="134" t="s">
        <v>2659</v>
      </c>
      <c r="M1362" s="134" t="s">
        <v>15</v>
      </c>
      <c r="N1362" s="137">
        <f t="shared" si="144"/>
        <v>1779310.3448275863</v>
      </c>
      <c r="P1362">
        <v>1321</v>
      </c>
      <c r="Q1362">
        <v>119.2549068199454</v>
      </c>
      <c r="R1362">
        <v>-1.2549068199454041</v>
      </c>
      <c r="S1362" s="70">
        <f t="shared" si="145"/>
        <v>-1.0522894641476679E-2</v>
      </c>
      <c r="T1362">
        <f t="shared" si="146"/>
        <v>118</v>
      </c>
      <c r="U1362" s="134" t="s">
        <v>1424</v>
      </c>
      <c r="Z1362">
        <v>1320</v>
      </c>
      <c r="AA1362">
        <v>23.845939845076025</v>
      </c>
      <c r="AB1362">
        <v>-14.845939845076025</v>
      </c>
      <c r="AJ1362">
        <v>1322</v>
      </c>
      <c r="AK1362">
        <v>31.331039208628283</v>
      </c>
      <c r="AL1362">
        <v>-8.3310392086282832</v>
      </c>
      <c r="AT1362">
        <v>1322</v>
      </c>
      <c r="AU1362">
        <v>27.639779987795464</v>
      </c>
      <c r="AV1362">
        <v>-4.639779987795464</v>
      </c>
      <c r="BD1362" s="152">
        <v>70.827814937703295</v>
      </c>
      <c r="BE1362" s="152">
        <v>113.70974204728</v>
      </c>
    </row>
    <row r="1363" spans="1:57" ht="14.25" customHeight="1">
      <c r="A1363" s="134" t="s">
        <v>398</v>
      </c>
      <c r="B1363" s="135">
        <v>9746</v>
      </c>
      <c r="C1363" s="135">
        <v>841400</v>
      </c>
      <c r="D1363" s="145">
        <f t="shared" ref="D1363:D1426" si="147">K1363</f>
        <v>457018.49836779106</v>
      </c>
      <c r="E1363" s="141">
        <f t="shared" ref="E1363:E1426" si="148">C1363/B1363</f>
        <v>86.332854504412069</v>
      </c>
      <c r="F1363" s="135">
        <v>9</v>
      </c>
      <c r="G1363" s="135">
        <v>0.64329999999999998</v>
      </c>
      <c r="H1363" s="135">
        <v>294000</v>
      </c>
      <c r="I1363" s="134" t="s">
        <v>1815</v>
      </c>
      <c r="J1363" s="138">
        <f t="shared" ref="J1363:J1426" si="149">IF(I1363="Acres",1,1/43560)*G1363</f>
        <v>0.64329999999999998</v>
      </c>
      <c r="K1363" s="140">
        <f t="shared" ref="K1363:K1426" si="150">H1363/J1363</f>
        <v>457018.49836779106</v>
      </c>
      <c r="L1363" s="134" t="s">
        <v>2660</v>
      </c>
      <c r="M1363" s="134" t="s">
        <v>10</v>
      </c>
      <c r="N1363" s="137">
        <f t="shared" si="144"/>
        <v>457018.49836779106</v>
      </c>
      <c r="P1363">
        <v>1322</v>
      </c>
      <c r="Q1363">
        <v>27.365459027180822</v>
      </c>
      <c r="R1363">
        <v>-4.3654590271808225</v>
      </c>
      <c r="S1363" s="70">
        <f t="shared" si="145"/>
        <v>-0.1595244217480444</v>
      </c>
      <c r="T1363">
        <f t="shared" si="146"/>
        <v>23</v>
      </c>
      <c r="U1363" s="134" t="s">
        <v>1076</v>
      </c>
      <c r="Z1363">
        <v>1321</v>
      </c>
      <c r="AA1363">
        <v>116.98315127248004</v>
      </c>
      <c r="AB1363">
        <v>1.0168487275199567</v>
      </c>
      <c r="AJ1363">
        <v>1323</v>
      </c>
      <c r="AK1363">
        <v>21.900830441261601</v>
      </c>
      <c r="AL1363">
        <v>-10.900830441261601</v>
      </c>
      <c r="AT1363">
        <v>1323</v>
      </c>
      <c r="AU1363">
        <v>14.447446861752589</v>
      </c>
      <c r="AV1363">
        <v>-3.4474468617525886</v>
      </c>
      <c r="BD1363" s="152">
        <v>8.2151802634227806</v>
      </c>
      <c r="BE1363" s="152">
        <v>17.622935420240001</v>
      </c>
    </row>
    <row r="1364" spans="1:57" ht="14.25" customHeight="1">
      <c r="A1364" s="134" t="s">
        <v>398</v>
      </c>
      <c r="B1364" s="135">
        <v>10350</v>
      </c>
      <c r="C1364" s="135">
        <v>240000</v>
      </c>
      <c r="D1364" s="145">
        <f t="shared" si="147"/>
        <v>4596.2732919254659</v>
      </c>
      <c r="E1364" s="141">
        <f t="shared" si="148"/>
        <v>23.188405797101449</v>
      </c>
      <c r="F1364" s="135">
        <v>12</v>
      </c>
      <c r="G1364" s="135">
        <v>1.61</v>
      </c>
      <c r="H1364" s="135">
        <v>7400</v>
      </c>
      <c r="I1364" s="134" t="s">
        <v>1815</v>
      </c>
      <c r="J1364" s="138">
        <f t="shared" si="149"/>
        <v>1.61</v>
      </c>
      <c r="K1364" s="140">
        <f t="shared" si="150"/>
        <v>4596.2732919254659</v>
      </c>
      <c r="L1364" s="134" t="s">
        <v>1627</v>
      </c>
      <c r="M1364" s="134" t="s">
        <v>171</v>
      </c>
      <c r="N1364" s="137">
        <f t="shared" ref="N1364:N1427" si="151">H1364/(G1364*IF(I1364="Acres",1,1/43560))</f>
        <v>4596.2732919254659</v>
      </c>
      <c r="P1364">
        <v>1323</v>
      </c>
      <c r="Q1364">
        <v>14.755808194775666</v>
      </c>
      <c r="R1364">
        <v>-3.7558081947756659</v>
      </c>
      <c r="S1364" s="70">
        <f t="shared" si="145"/>
        <v>-0.25453083593926223</v>
      </c>
      <c r="T1364">
        <f t="shared" si="146"/>
        <v>11</v>
      </c>
      <c r="U1364" s="134" t="s">
        <v>2646</v>
      </c>
      <c r="Z1364">
        <v>1322</v>
      </c>
      <c r="AA1364">
        <v>29.49088574666694</v>
      </c>
      <c r="AB1364">
        <v>-6.4908857466669403</v>
      </c>
      <c r="AJ1364">
        <v>1324</v>
      </c>
      <c r="AK1364">
        <v>31.141808497593406</v>
      </c>
      <c r="AL1364">
        <v>-19.141808497593406</v>
      </c>
      <c r="AT1364">
        <v>1324</v>
      </c>
      <c r="AU1364">
        <v>18.478962119664491</v>
      </c>
      <c r="AV1364">
        <v>-6.4789621196644909</v>
      </c>
      <c r="BD1364" s="152">
        <v>13.308201756898661</v>
      </c>
      <c r="BE1364" s="152">
        <v>43.841235686839994</v>
      </c>
    </row>
    <row r="1365" spans="1:57" ht="14.25" customHeight="1">
      <c r="A1365" s="134" t="s">
        <v>398</v>
      </c>
      <c r="B1365" s="135">
        <v>228295</v>
      </c>
      <c r="C1365" s="135">
        <v>33429100</v>
      </c>
      <c r="D1365" s="145">
        <f t="shared" si="147"/>
        <v>1224000</v>
      </c>
      <c r="E1365" s="141">
        <f t="shared" si="148"/>
        <v>146.42940055629776</v>
      </c>
      <c r="F1365" s="135">
        <v>205</v>
      </c>
      <c r="G1365" s="135">
        <v>12.5</v>
      </c>
      <c r="H1365" s="135">
        <v>15300000</v>
      </c>
      <c r="I1365" s="134" t="s">
        <v>1815</v>
      </c>
      <c r="J1365" s="138">
        <f t="shared" si="149"/>
        <v>12.5</v>
      </c>
      <c r="K1365" s="140">
        <f t="shared" si="150"/>
        <v>1224000</v>
      </c>
      <c r="L1365" s="134" t="s">
        <v>1516</v>
      </c>
      <c r="M1365" s="134" t="s">
        <v>49</v>
      </c>
      <c r="N1365" s="137">
        <f t="shared" si="151"/>
        <v>1224000</v>
      </c>
      <c r="P1365">
        <v>1324</v>
      </c>
      <c r="Q1365">
        <v>22.30631698345702</v>
      </c>
      <c r="R1365">
        <v>-10.30631698345702</v>
      </c>
      <c r="S1365" s="70">
        <f t="shared" si="145"/>
        <v>-0.46203579869776212</v>
      </c>
      <c r="T1365">
        <f t="shared" si="146"/>
        <v>12</v>
      </c>
      <c r="U1365" s="134" t="s">
        <v>2647</v>
      </c>
      <c r="Z1365">
        <v>1323</v>
      </c>
      <c r="AA1365">
        <v>17.657309823495957</v>
      </c>
      <c r="AB1365">
        <v>-6.6573098234959573</v>
      </c>
      <c r="AJ1365">
        <v>1325</v>
      </c>
      <c r="AK1365">
        <v>123.95841392289023</v>
      </c>
      <c r="AL1365">
        <v>170.04158607710977</v>
      </c>
      <c r="AT1365">
        <v>1325</v>
      </c>
      <c r="AU1365">
        <v>113.01347896374367</v>
      </c>
      <c r="AV1365">
        <v>180.98652103625633</v>
      </c>
      <c r="BD1365" s="152">
        <v>11.735825086902377</v>
      </c>
      <c r="BE1365" s="152">
        <v>30.385929646599998</v>
      </c>
    </row>
    <row r="1366" spans="1:57" ht="14.25" customHeight="1">
      <c r="A1366" s="134" t="s">
        <v>398</v>
      </c>
      <c r="B1366" s="135">
        <v>17640</v>
      </c>
      <c r="C1366" s="135">
        <v>4648400</v>
      </c>
      <c r="D1366" s="145">
        <f t="shared" si="147"/>
        <v>20247058.823529411</v>
      </c>
      <c r="E1366" s="141">
        <f t="shared" si="148"/>
        <v>263.51473922902494</v>
      </c>
      <c r="F1366" s="135">
        <v>31</v>
      </c>
      <c r="G1366" s="135">
        <v>0.34</v>
      </c>
      <c r="H1366" s="135">
        <v>6884000</v>
      </c>
      <c r="I1366" s="134" t="s">
        <v>1815</v>
      </c>
      <c r="J1366" s="138">
        <f t="shared" si="149"/>
        <v>0.34</v>
      </c>
      <c r="K1366" s="140">
        <f t="shared" si="150"/>
        <v>20247058.823529411</v>
      </c>
      <c r="L1366" s="134" t="s">
        <v>2661</v>
      </c>
      <c r="M1366" s="134" t="s">
        <v>7</v>
      </c>
      <c r="N1366" s="137">
        <f t="shared" si="151"/>
        <v>20247058.823529411</v>
      </c>
      <c r="P1366">
        <v>1325</v>
      </c>
      <c r="Q1366">
        <v>127.33991080825822</v>
      </c>
      <c r="R1366">
        <v>166.66008919174178</v>
      </c>
      <c r="S1366" s="70">
        <f t="shared" si="145"/>
        <v>1.3087812621660291</v>
      </c>
      <c r="T1366">
        <f t="shared" si="146"/>
        <v>294</v>
      </c>
      <c r="U1366" s="134" t="s">
        <v>2648</v>
      </c>
      <c r="Z1366">
        <v>1324</v>
      </c>
      <c r="AA1366">
        <v>11.612206322371893</v>
      </c>
      <c r="AB1366">
        <v>0.38779367762810679</v>
      </c>
      <c r="AJ1366">
        <v>1326</v>
      </c>
      <c r="AK1366">
        <v>22.613726453303507</v>
      </c>
      <c r="AL1366">
        <v>-10.613726453303507</v>
      </c>
      <c r="AT1366">
        <v>1326</v>
      </c>
      <c r="AU1366">
        <v>15.332573836911251</v>
      </c>
      <c r="AV1366">
        <v>-3.3325738369112514</v>
      </c>
      <c r="BD1366" s="152">
        <v>23.498352847495088</v>
      </c>
      <c r="BE1366" s="152">
        <v>26.954157435359999</v>
      </c>
    </row>
    <row r="1367" spans="1:57" ht="14.25" customHeight="1">
      <c r="A1367" s="134" t="s">
        <v>398</v>
      </c>
      <c r="B1367" s="135">
        <v>5849</v>
      </c>
      <c r="C1367" s="135">
        <v>266600</v>
      </c>
      <c r="D1367" s="145">
        <f t="shared" si="147"/>
        <v>666666.66666666663</v>
      </c>
      <c r="E1367" s="141">
        <f t="shared" si="148"/>
        <v>45.580441101042915</v>
      </c>
      <c r="F1367" s="135">
        <v>12</v>
      </c>
      <c r="G1367" s="135">
        <v>0.27</v>
      </c>
      <c r="H1367" s="135">
        <v>180000</v>
      </c>
      <c r="I1367" s="134" t="s">
        <v>1815</v>
      </c>
      <c r="J1367" s="138">
        <f t="shared" si="149"/>
        <v>0.27</v>
      </c>
      <c r="K1367" s="140">
        <f t="shared" si="150"/>
        <v>666666.66666666663</v>
      </c>
      <c r="L1367" s="134" t="s">
        <v>1482</v>
      </c>
      <c r="M1367" s="134" t="s">
        <v>11</v>
      </c>
      <c r="N1367" s="137">
        <f t="shared" si="151"/>
        <v>666666.66666666663</v>
      </c>
      <c r="P1367">
        <v>1326</v>
      </c>
      <c r="Q1367">
        <v>15.64845840757382</v>
      </c>
      <c r="R1367">
        <v>-3.6484584075738198</v>
      </c>
      <c r="S1367" s="70">
        <f t="shared" si="145"/>
        <v>-0.23315129915979288</v>
      </c>
      <c r="T1367">
        <f t="shared" si="146"/>
        <v>12</v>
      </c>
      <c r="U1367" s="134" t="s">
        <v>2649</v>
      </c>
      <c r="Z1367">
        <v>1325</v>
      </c>
      <c r="AA1367">
        <v>132.7976408471786</v>
      </c>
      <c r="AB1367">
        <v>161.2023591528214</v>
      </c>
      <c r="AJ1367">
        <v>1327</v>
      </c>
      <c r="AK1367">
        <v>26.515604447953294</v>
      </c>
      <c r="AL1367">
        <v>-3.5156044479532937</v>
      </c>
      <c r="AT1367">
        <v>1327</v>
      </c>
      <c r="AU1367">
        <v>24.788981418453282</v>
      </c>
      <c r="AV1367">
        <v>-1.7889814184532824</v>
      </c>
      <c r="BD1367" s="152">
        <v>4.5599950455803411</v>
      </c>
      <c r="BE1367" s="152">
        <v>14.730430477319999</v>
      </c>
    </row>
    <row r="1368" spans="1:57" ht="14.25" customHeight="1">
      <c r="A1368" s="134" t="s">
        <v>398</v>
      </c>
      <c r="B1368" s="135">
        <v>11320</v>
      </c>
      <c r="C1368" s="135">
        <v>2187700</v>
      </c>
      <c r="D1368" s="145">
        <f t="shared" si="147"/>
        <v>11092941.176470587</v>
      </c>
      <c r="E1368" s="141">
        <f t="shared" si="148"/>
        <v>193.25971731448763</v>
      </c>
      <c r="F1368" s="135">
        <v>9</v>
      </c>
      <c r="G1368" s="135">
        <v>0.17</v>
      </c>
      <c r="H1368" s="135">
        <v>1885800</v>
      </c>
      <c r="I1368" s="134" t="s">
        <v>1815</v>
      </c>
      <c r="J1368" s="138">
        <f t="shared" si="149"/>
        <v>0.17</v>
      </c>
      <c r="K1368" s="140">
        <f t="shared" si="150"/>
        <v>11092941.176470587</v>
      </c>
      <c r="L1368" s="134" t="s">
        <v>2662</v>
      </c>
      <c r="M1368" s="134" t="s">
        <v>24</v>
      </c>
      <c r="N1368" s="137">
        <f t="shared" si="151"/>
        <v>11092941.176470587</v>
      </c>
      <c r="P1368">
        <v>1327</v>
      </c>
      <c r="Q1368">
        <v>23.025737328995838</v>
      </c>
      <c r="R1368">
        <v>-2.5737328995838027E-2</v>
      </c>
      <c r="S1368" s="70">
        <f t="shared" si="145"/>
        <v>-1.117763510809599E-3</v>
      </c>
      <c r="T1368">
        <f t="shared" si="146"/>
        <v>23</v>
      </c>
      <c r="U1368" s="134" t="s">
        <v>1550</v>
      </c>
      <c r="Z1368">
        <v>1326</v>
      </c>
      <c r="AA1368">
        <v>19.39248756224498</v>
      </c>
      <c r="AB1368">
        <v>-7.3924875622449804</v>
      </c>
      <c r="AJ1368">
        <v>1328</v>
      </c>
      <c r="AK1368">
        <v>23.970938219696826</v>
      </c>
      <c r="AL1368">
        <v>-15.970938219696826</v>
      </c>
      <c r="AT1368">
        <v>1328</v>
      </c>
      <c r="AU1368">
        <v>25.566546581231805</v>
      </c>
      <c r="AV1368">
        <v>-17.566546581231805</v>
      </c>
      <c r="BD1368" s="152">
        <v>17.221170478443952</v>
      </c>
      <c r="BE1368" s="152">
        <v>24.923946763639997</v>
      </c>
    </row>
    <row r="1369" spans="1:57" ht="14.25" customHeight="1">
      <c r="A1369" s="134" t="s">
        <v>398</v>
      </c>
      <c r="B1369" s="135">
        <v>20000</v>
      </c>
      <c r="C1369" s="135">
        <v>1352000</v>
      </c>
      <c r="D1369" s="145">
        <f t="shared" si="147"/>
        <v>6352500</v>
      </c>
      <c r="E1369" s="141">
        <f t="shared" si="148"/>
        <v>67.599999999999994</v>
      </c>
      <c r="F1369" s="135">
        <v>33</v>
      </c>
      <c r="G1369" s="135">
        <v>0.16</v>
      </c>
      <c r="H1369" s="135">
        <v>1016400</v>
      </c>
      <c r="I1369" s="134" t="s">
        <v>1815</v>
      </c>
      <c r="J1369" s="138">
        <f t="shared" si="149"/>
        <v>0.16</v>
      </c>
      <c r="K1369" s="140">
        <f t="shared" si="150"/>
        <v>6352500</v>
      </c>
      <c r="L1369" s="134" t="s">
        <v>1503</v>
      </c>
      <c r="M1369" s="134" t="s">
        <v>49</v>
      </c>
      <c r="N1369" s="137">
        <f t="shared" si="151"/>
        <v>6352500</v>
      </c>
      <c r="P1369">
        <v>1328</v>
      </c>
      <c r="Q1369">
        <v>21.966408255148551</v>
      </c>
      <c r="R1369">
        <v>-13.966408255148551</v>
      </c>
      <c r="S1369" s="70">
        <f t="shared" si="145"/>
        <v>-0.63580755182746196</v>
      </c>
      <c r="T1369">
        <f t="shared" si="146"/>
        <v>8</v>
      </c>
      <c r="U1369" s="134" t="s">
        <v>2650</v>
      </c>
      <c r="Z1369">
        <v>1327</v>
      </c>
      <c r="AA1369">
        <v>26.853003981921436</v>
      </c>
      <c r="AB1369">
        <v>-3.8530039819214359</v>
      </c>
      <c r="AJ1369">
        <v>1329</v>
      </c>
      <c r="AK1369">
        <v>32.810171433138031</v>
      </c>
      <c r="AL1369">
        <v>-5.8101714331380307</v>
      </c>
      <c r="AT1369">
        <v>1329</v>
      </c>
      <c r="AU1369">
        <v>25.880200110462429</v>
      </c>
      <c r="AV1369">
        <v>1.1197998895375711</v>
      </c>
      <c r="BD1369" s="152">
        <v>3.5288610307689301</v>
      </c>
      <c r="BE1369" s="152">
        <v>25.274676261</v>
      </c>
    </row>
    <row r="1370" spans="1:57" ht="14.25" customHeight="1">
      <c r="A1370" s="134" t="s">
        <v>398</v>
      </c>
      <c r="B1370" s="135">
        <v>42090</v>
      </c>
      <c r="C1370" s="135">
        <v>3084400</v>
      </c>
      <c r="D1370" s="145">
        <f t="shared" si="147"/>
        <v>1263157.8947368423</v>
      </c>
      <c r="E1370" s="141">
        <f t="shared" si="148"/>
        <v>73.281064385839869</v>
      </c>
      <c r="F1370" s="135">
        <v>50</v>
      </c>
      <c r="G1370" s="135">
        <v>1.9</v>
      </c>
      <c r="H1370" s="135">
        <v>2400000</v>
      </c>
      <c r="I1370" s="134" t="s">
        <v>1815</v>
      </c>
      <c r="J1370" s="138">
        <f t="shared" si="149"/>
        <v>1.9</v>
      </c>
      <c r="K1370" s="140">
        <f t="shared" si="150"/>
        <v>1263157.8947368423</v>
      </c>
      <c r="L1370" s="134" t="s">
        <v>2663</v>
      </c>
      <c r="M1370" s="134" t="s">
        <v>138</v>
      </c>
      <c r="N1370" s="137">
        <f t="shared" si="151"/>
        <v>1263157.8947368423</v>
      </c>
      <c r="P1370">
        <v>1329</v>
      </c>
      <c r="Q1370">
        <v>27.274779004033014</v>
      </c>
      <c r="R1370">
        <v>-0.27477900403301447</v>
      </c>
      <c r="S1370" s="70">
        <f t="shared" si="145"/>
        <v>-1.0074472243840508E-2</v>
      </c>
      <c r="T1370">
        <f t="shared" si="146"/>
        <v>27</v>
      </c>
      <c r="U1370" s="134" t="s">
        <v>2651</v>
      </c>
      <c r="Z1370">
        <v>1328</v>
      </c>
      <c r="AA1370">
        <v>25.431408820605107</v>
      </c>
      <c r="AB1370">
        <v>-17.431408820605107</v>
      </c>
      <c r="AJ1370">
        <v>1330</v>
      </c>
      <c r="AK1370">
        <v>27.355924272123829</v>
      </c>
      <c r="AL1370">
        <v>10.644075727876171</v>
      </c>
      <c r="AT1370">
        <v>1330</v>
      </c>
      <c r="AU1370">
        <v>35.229045879624323</v>
      </c>
      <c r="AV1370">
        <v>2.7709541203756771</v>
      </c>
      <c r="BD1370" s="152">
        <v>8.5284231663286363</v>
      </c>
      <c r="BE1370" s="152">
        <v>17.999670685280002</v>
      </c>
    </row>
    <row r="1371" spans="1:57" ht="14.25" customHeight="1">
      <c r="A1371" s="134" t="s">
        <v>398</v>
      </c>
      <c r="B1371" s="135">
        <v>7392</v>
      </c>
      <c r="C1371" s="135">
        <v>1641400</v>
      </c>
      <c r="D1371" s="145">
        <f t="shared" si="147"/>
        <v>15895000</v>
      </c>
      <c r="E1371" s="141">
        <f t="shared" si="148"/>
        <v>222.05086580086581</v>
      </c>
      <c r="F1371" s="135">
        <v>12</v>
      </c>
      <c r="G1371" s="135">
        <v>0.1</v>
      </c>
      <c r="H1371" s="135">
        <v>1589500</v>
      </c>
      <c r="I1371" s="134" t="s">
        <v>1815</v>
      </c>
      <c r="J1371" s="138">
        <f t="shared" si="149"/>
        <v>0.1</v>
      </c>
      <c r="K1371" s="140">
        <f t="shared" si="150"/>
        <v>15895000</v>
      </c>
      <c r="L1371" s="134" t="s">
        <v>1146</v>
      </c>
      <c r="M1371" s="134" t="s">
        <v>24</v>
      </c>
      <c r="N1371" s="137">
        <f t="shared" si="151"/>
        <v>15895000</v>
      </c>
      <c r="P1371">
        <v>1330</v>
      </c>
      <c r="Q1371">
        <v>29.154519477162467</v>
      </c>
      <c r="R1371">
        <v>8.8454805228375335</v>
      </c>
      <c r="S1371" s="70">
        <f t="shared" si="145"/>
        <v>0.30339997645189937</v>
      </c>
      <c r="T1371">
        <f t="shared" si="146"/>
        <v>38</v>
      </c>
      <c r="U1371" s="134" t="s">
        <v>1319</v>
      </c>
      <c r="Z1371">
        <v>1329</v>
      </c>
      <c r="AA1371">
        <v>-88.489615795017613</v>
      </c>
      <c r="AB1371">
        <v>115.48961579501761</v>
      </c>
      <c r="AJ1371">
        <v>1331</v>
      </c>
      <c r="AK1371">
        <v>369.88129131205875</v>
      </c>
      <c r="AL1371">
        <v>-289.88129131205875</v>
      </c>
      <c r="AT1371">
        <v>1331</v>
      </c>
      <c r="AU1371">
        <v>100.3532073218407</v>
      </c>
      <c r="AV1371">
        <v>-20.353207321840699</v>
      </c>
      <c r="BD1371" s="152">
        <v>14.943227007476116</v>
      </c>
      <c r="BE1371" s="152">
        <v>24.000364987439998</v>
      </c>
    </row>
    <row r="1372" spans="1:57" ht="14.25" customHeight="1">
      <c r="A1372" s="134" t="s">
        <v>398</v>
      </c>
      <c r="B1372" s="135">
        <v>9180</v>
      </c>
      <c r="C1372" s="135">
        <v>857900</v>
      </c>
      <c r="D1372" s="145">
        <f t="shared" si="147"/>
        <v>3800000</v>
      </c>
      <c r="E1372" s="141">
        <f t="shared" si="148"/>
        <v>93.453159041394329</v>
      </c>
      <c r="F1372" s="135">
        <v>12</v>
      </c>
      <c r="G1372" s="135">
        <v>0.18</v>
      </c>
      <c r="H1372" s="135">
        <v>684000</v>
      </c>
      <c r="I1372" s="134" t="s">
        <v>1815</v>
      </c>
      <c r="J1372" s="138">
        <f t="shared" si="149"/>
        <v>0.18</v>
      </c>
      <c r="K1372" s="140">
        <f t="shared" si="150"/>
        <v>3800000</v>
      </c>
      <c r="L1372" s="134" t="s">
        <v>2664</v>
      </c>
      <c r="M1372" s="134" t="s">
        <v>13</v>
      </c>
      <c r="N1372" s="137">
        <f t="shared" si="151"/>
        <v>3800000</v>
      </c>
      <c r="P1372">
        <v>1331</v>
      </c>
      <c r="Q1372">
        <v>263.47390566327698</v>
      </c>
      <c r="R1372">
        <v>-183.47390566327698</v>
      </c>
      <c r="S1372" s="70">
        <f t="shared" si="145"/>
        <v>-0.69636461797381555</v>
      </c>
      <c r="T1372">
        <f t="shared" si="146"/>
        <v>80</v>
      </c>
      <c r="U1372" s="134" t="s">
        <v>1154</v>
      </c>
      <c r="Z1372">
        <v>1330</v>
      </c>
      <c r="AA1372">
        <v>30.579525839947404</v>
      </c>
      <c r="AB1372">
        <v>7.4204741600525956</v>
      </c>
      <c r="AJ1372">
        <v>1332</v>
      </c>
      <c r="AK1372">
        <v>68.086247316415921</v>
      </c>
      <c r="AL1372">
        <v>43.913752683584079</v>
      </c>
      <c r="AT1372">
        <v>1332</v>
      </c>
      <c r="AU1372">
        <v>110.92218174136045</v>
      </c>
      <c r="AV1372">
        <v>1.0778182586395531</v>
      </c>
      <c r="BD1372" s="152">
        <v>6.9077762785075159</v>
      </c>
      <c r="BE1372" s="152">
        <v>19.868900936039999</v>
      </c>
    </row>
    <row r="1373" spans="1:57" ht="14.25" customHeight="1">
      <c r="A1373" s="134" t="s">
        <v>398</v>
      </c>
      <c r="B1373" s="135">
        <v>7628</v>
      </c>
      <c r="C1373" s="135">
        <v>454000</v>
      </c>
      <c r="D1373" s="145">
        <f t="shared" si="147"/>
        <v>209606.98689956332</v>
      </c>
      <c r="E1373" s="141">
        <f t="shared" si="148"/>
        <v>59.517566858940746</v>
      </c>
      <c r="F1373" s="135">
        <v>12</v>
      </c>
      <c r="G1373" s="135">
        <v>2.29</v>
      </c>
      <c r="H1373" s="135">
        <v>480000</v>
      </c>
      <c r="I1373" s="134" t="s">
        <v>1815</v>
      </c>
      <c r="J1373" s="138">
        <f t="shared" si="149"/>
        <v>2.29</v>
      </c>
      <c r="K1373" s="140">
        <f t="shared" si="150"/>
        <v>209606.98689956332</v>
      </c>
      <c r="L1373" s="134" t="s">
        <v>2665</v>
      </c>
      <c r="M1373" s="134" t="s">
        <v>268</v>
      </c>
      <c r="N1373" s="137">
        <f t="shared" si="151"/>
        <v>209606.98689956332</v>
      </c>
      <c r="P1373">
        <v>1332</v>
      </c>
      <c r="Q1373">
        <v>93.727342069426413</v>
      </c>
      <c r="R1373">
        <v>18.272657930573587</v>
      </c>
      <c r="S1373" s="70">
        <f t="shared" si="145"/>
        <v>0.19495546899258626</v>
      </c>
      <c r="T1373">
        <f t="shared" si="146"/>
        <v>112</v>
      </c>
      <c r="U1373" s="134" t="s">
        <v>2652</v>
      </c>
      <c r="Z1373">
        <v>1331</v>
      </c>
      <c r="AA1373">
        <v>243.89918346381083</v>
      </c>
      <c r="AB1373">
        <v>-163.89918346381083</v>
      </c>
      <c r="AJ1373">
        <v>1333</v>
      </c>
      <c r="AK1373">
        <v>51.770919344863039</v>
      </c>
      <c r="AL1373">
        <v>-15.770919344863039</v>
      </c>
      <c r="AT1373">
        <v>1333</v>
      </c>
      <c r="AU1373">
        <v>55.797163437810291</v>
      </c>
      <c r="AV1373">
        <v>-19.797163437810291</v>
      </c>
      <c r="BD1373" s="152">
        <v>2.6599971099218656</v>
      </c>
      <c r="BE1373" s="152">
        <v>15.729332625439998</v>
      </c>
    </row>
    <row r="1374" spans="1:57" ht="14.25" customHeight="1">
      <c r="A1374" s="134" t="s">
        <v>398</v>
      </c>
      <c r="B1374" s="135">
        <v>10092</v>
      </c>
      <c r="C1374" s="135">
        <v>875500</v>
      </c>
      <c r="D1374" s="145">
        <f t="shared" si="147"/>
        <v>1115148.6550259555</v>
      </c>
      <c r="E1374" s="141">
        <f t="shared" si="148"/>
        <v>86.751882679349976</v>
      </c>
      <c r="F1374" s="135">
        <v>9</v>
      </c>
      <c r="G1374" s="135">
        <v>0.21190000000000001</v>
      </c>
      <c r="H1374" s="135">
        <v>236300</v>
      </c>
      <c r="I1374" s="134" t="s">
        <v>1815</v>
      </c>
      <c r="J1374" s="138">
        <f t="shared" si="149"/>
        <v>0.21190000000000001</v>
      </c>
      <c r="K1374" s="140">
        <f t="shared" si="150"/>
        <v>1115148.6550259555</v>
      </c>
      <c r="L1374" s="134" t="s">
        <v>2666</v>
      </c>
      <c r="M1374" s="134" t="s">
        <v>10</v>
      </c>
      <c r="N1374" s="137">
        <f t="shared" si="151"/>
        <v>1115148.6550259555</v>
      </c>
      <c r="P1374">
        <v>1333</v>
      </c>
      <c r="Q1374">
        <v>54.460732298052648</v>
      </c>
      <c r="R1374">
        <v>-18.460732298052648</v>
      </c>
      <c r="S1374" s="70">
        <f t="shared" si="145"/>
        <v>-0.33897326604094796</v>
      </c>
      <c r="T1374">
        <f t="shared" si="146"/>
        <v>36</v>
      </c>
      <c r="U1374" s="134" t="s">
        <v>1134</v>
      </c>
      <c r="Z1374">
        <v>1332</v>
      </c>
      <c r="AA1374">
        <v>95.909825030277389</v>
      </c>
      <c r="AB1374">
        <v>16.090174969722611</v>
      </c>
      <c r="AJ1374">
        <v>1334</v>
      </c>
      <c r="AK1374">
        <v>22.632353189960185</v>
      </c>
      <c r="AL1374">
        <v>-12.632353189960185</v>
      </c>
      <c r="AT1374">
        <v>1334</v>
      </c>
      <c r="AU1374">
        <v>29.125118297686019</v>
      </c>
      <c r="AV1374">
        <v>-19.125118297686019</v>
      </c>
      <c r="BD1374" s="152">
        <v>4.0341577790629684</v>
      </c>
      <c r="BE1374" s="152">
        <v>15.86089339876</v>
      </c>
    </row>
    <row r="1375" spans="1:57" ht="14.25" customHeight="1">
      <c r="A1375" s="134" t="s">
        <v>398</v>
      </c>
      <c r="B1375" s="135">
        <v>4988</v>
      </c>
      <c r="C1375" s="135">
        <v>577700</v>
      </c>
      <c r="D1375" s="145">
        <f t="shared" si="147"/>
        <v>2857142.8571428573</v>
      </c>
      <c r="E1375" s="141">
        <f t="shared" si="148"/>
        <v>115.81796311146752</v>
      </c>
      <c r="F1375" s="135">
        <v>10</v>
      </c>
      <c r="G1375" s="135">
        <v>0.21</v>
      </c>
      <c r="H1375" s="135">
        <v>600000</v>
      </c>
      <c r="I1375" s="134" t="s">
        <v>1815</v>
      </c>
      <c r="J1375" s="138">
        <f t="shared" si="149"/>
        <v>0.21</v>
      </c>
      <c r="K1375" s="140">
        <f t="shared" si="150"/>
        <v>2857142.8571428573</v>
      </c>
      <c r="L1375" s="134" t="s">
        <v>1352</v>
      </c>
      <c r="M1375" s="134" t="s">
        <v>77</v>
      </c>
      <c r="N1375" s="137">
        <f t="shared" si="151"/>
        <v>2857142.8571428573</v>
      </c>
      <c r="P1375">
        <v>1334</v>
      </c>
      <c r="Q1375">
        <v>23.110703616876997</v>
      </c>
      <c r="R1375">
        <v>-13.110703616876997</v>
      </c>
      <c r="S1375" s="70">
        <f t="shared" si="145"/>
        <v>-0.56730006295882207</v>
      </c>
      <c r="T1375">
        <f t="shared" si="146"/>
        <v>10</v>
      </c>
      <c r="U1375" s="134" t="s">
        <v>1174</v>
      </c>
      <c r="Z1375">
        <v>1333</v>
      </c>
      <c r="AA1375">
        <v>15.80608796715137</v>
      </c>
      <c r="AB1375">
        <v>20.19391203284863</v>
      </c>
      <c r="AJ1375">
        <v>1335</v>
      </c>
      <c r="AK1375">
        <v>48.624694189580708</v>
      </c>
      <c r="AL1375">
        <v>41.375305810419292</v>
      </c>
      <c r="AT1375">
        <v>1335</v>
      </c>
      <c r="AU1375">
        <v>75.370128960845705</v>
      </c>
      <c r="AV1375">
        <v>14.629871039154295</v>
      </c>
      <c r="BD1375" s="152">
        <v>4.0588064009309699</v>
      </c>
      <c r="BE1375" s="152">
        <v>15.25329403268</v>
      </c>
    </row>
    <row r="1376" spans="1:57" ht="14.25" customHeight="1">
      <c r="A1376" s="134" t="s">
        <v>398</v>
      </c>
      <c r="B1376" s="135">
        <v>10752</v>
      </c>
      <c r="C1376" s="135">
        <v>773300</v>
      </c>
      <c r="D1376" s="145">
        <f t="shared" si="147"/>
        <v>147540.98360655739</v>
      </c>
      <c r="E1376" s="141">
        <f t="shared" si="148"/>
        <v>71.921502976190482</v>
      </c>
      <c r="F1376" s="135">
        <v>12</v>
      </c>
      <c r="G1376" s="135">
        <v>1.22</v>
      </c>
      <c r="H1376" s="135">
        <v>180000</v>
      </c>
      <c r="I1376" s="134" t="s">
        <v>1815</v>
      </c>
      <c r="J1376" s="138">
        <f t="shared" si="149"/>
        <v>1.22</v>
      </c>
      <c r="K1376" s="140">
        <f t="shared" si="150"/>
        <v>147540.98360655739</v>
      </c>
      <c r="L1376" s="134" t="s">
        <v>2667</v>
      </c>
      <c r="M1376" s="134" t="s">
        <v>11</v>
      </c>
      <c r="N1376" s="137">
        <f t="shared" si="151"/>
        <v>147540.98360655739</v>
      </c>
      <c r="P1376">
        <v>1335</v>
      </c>
      <c r="Q1376">
        <v>63.205877962130685</v>
      </c>
      <c r="R1376">
        <v>26.794122037869315</v>
      </c>
      <c r="S1376" s="70">
        <f t="shared" si="145"/>
        <v>0.42391820035982741</v>
      </c>
      <c r="T1376">
        <f t="shared" si="146"/>
        <v>90</v>
      </c>
      <c r="U1376" s="134" t="s">
        <v>2653</v>
      </c>
      <c r="Z1376">
        <v>1334</v>
      </c>
      <c r="AA1376">
        <v>17.533416698997442</v>
      </c>
      <c r="AB1376">
        <v>-7.533416698997442</v>
      </c>
      <c r="AJ1376">
        <v>1336</v>
      </c>
      <c r="AK1376">
        <v>31.179908640754789</v>
      </c>
      <c r="AL1376">
        <v>-17.179908640754789</v>
      </c>
      <c r="AT1376">
        <v>1336</v>
      </c>
      <c r="AU1376">
        <v>18.919062359632065</v>
      </c>
      <c r="AV1376">
        <v>-4.9190623596320648</v>
      </c>
      <c r="BD1376" s="152">
        <v>147.89173120801104</v>
      </c>
      <c r="BE1376" s="152">
        <v>96.386864909440007</v>
      </c>
    </row>
    <row r="1377" spans="1:57" ht="14.25" customHeight="1">
      <c r="A1377" s="134" t="s">
        <v>398</v>
      </c>
      <c r="B1377" s="135">
        <v>111294</v>
      </c>
      <c r="C1377" s="135">
        <v>10059700</v>
      </c>
      <c r="D1377" s="145">
        <f t="shared" si="147"/>
        <v>1007042.2535211268</v>
      </c>
      <c r="E1377" s="141">
        <f t="shared" si="148"/>
        <v>90.3885204952648</v>
      </c>
      <c r="F1377" s="135">
        <v>78</v>
      </c>
      <c r="G1377" s="135">
        <v>4.26</v>
      </c>
      <c r="H1377" s="135">
        <v>4290000</v>
      </c>
      <c r="I1377" s="134" t="s">
        <v>1815</v>
      </c>
      <c r="J1377" s="138">
        <f t="shared" si="149"/>
        <v>4.26</v>
      </c>
      <c r="K1377" s="140">
        <f t="shared" si="150"/>
        <v>1007042.2535211268</v>
      </c>
      <c r="L1377" s="134" t="s">
        <v>2668</v>
      </c>
      <c r="M1377" s="134" t="s">
        <v>74</v>
      </c>
      <c r="N1377" s="137">
        <f t="shared" si="151"/>
        <v>1007042.2535211268</v>
      </c>
      <c r="P1377">
        <v>1336</v>
      </c>
      <c r="Q1377">
        <v>22.566231459586582</v>
      </c>
      <c r="R1377">
        <v>-8.5662314595865823</v>
      </c>
      <c r="S1377" s="70">
        <f t="shared" si="145"/>
        <v>-0.3796039881505105</v>
      </c>
      <c r="T1377">
        <f t="shared" si="146"/>
        <v>14</v>
      </c>
      <c r="U1377" s="134" t="s">
        <v>1152</v>
      </c>
      <c r="Z1377">
        <v>1335</v>
      </c>
      <c r="AA1377">
        <v>66.614255003014037</v>
      </c>
      <c r="AB1377">
        <v>23.385744996985963</v>
      </c>
      <c r="AJ1377">
        <v>1337</v>
      </c>
      <c r="AK1377">
        <v>23.778320829269827</v>
      </c>
      <c r="AL1377">
        <v>-11.778320829269827</v>
      </c>
      <c r="AT1377">
        <v>1337</v>
      </c>
      <c r="AU1377">
        <v>15.523064985553933</v>
      </c>
      <c r="AV1377">
        <v>-3.5230649855539333</v>
      </c>
      <c r="BD1377" s="152">
        <v>48.995298118120658</v>
      </c>
      <c r="BE1377" s="152">
        <v>62.519560024599997</v>
      </c>
    </row>
    <row r="1378" spans="1:57" ht="14.25" customHeight="1">
      <c r="A1378" s="134" t="s">
        <v>398</v>
      </c>
      <c r="B1378" s="135">
        <v>31080</v>
      </c>
      <c r="C1378" s="135">
        <v>2644500</v>
      </c>
      <c r="D1378" s="145">
        <f t="shared" si="147"/>
        <v>596891.19170984463</v>
      </c>
      <c r="E1378" s="141">
        <f t="shared" si="148"/>
        <v>85.086872586872587</v>
      </c>
      <c r="F1378" s="135">
        <v>36</v>
      </c>
      <c r="G1378" s="135">
        <v>1.93</v>
      </c>
      <c r="H1378" s="135">
        <v>1152000</v>
      </c>
      <c r="I1378" s="134" t="s">
        <v>1815</v>
      </c>
      <c r="J1378" s="138">
        <f t="shared" si="149"/>
        <v>1.93</v>
      </c>
      <c r="K1378" s="140">
        <f t="shared" si="150"/>
        <v>596891.19170984463</v>
      </c>
      <c r="L1378" s="134" t="s">
        <v>1755</v>
      </c>
      <c r="M1378" s="134" t="s">
        <v>52</v>
      </c>
      <c r="N1378" s="137">
        <f t="shared" si="151"/>
        <v>596891.19170984463</v>
      </c>
      <c r="P1378">
        <v>1337</v>
      </c>
      <c r="Q1378">
        <v>16.428438586786012</v>
      </c>
      <c r="R1378">
        <v>-4.4284385867860117</v>
      </c>
      <c r="S1378" s="70">
        <f t="shared" si="145"/>
        <v>-0.2695593110320274</v>
      </c>
      <c r="T1378">
        <f t="shared" si="146"/>
        <v>12</v>
      </c>
      <c r="U1378" s="134" t="s">
        <v>2654</v>
      </c>
      <c r="Z1378">
        <v>1336</v>
      </c>
      <c r="AA1378">
        <v>11.329070721397711</v>
      </c>
      <c r="AB1378">
        <v>2.6709292786022889</v>
      </c>
      <c r="AJ1378">
        <v>1338</v>
      </c>
      <c r="AK1378">
        <v>42.032946087737173</v>
      </c>
      <c r="AL1378">
        <v>18.967053912262827</v>
      </c>
      <c r="AT1378">
        <v>1338</v>
      </c>
      <c r="AU1378">
        <v>37.881963557488547</v>
      </c>
      <c r="AV1378">
        <v>23.118036442511453</v>
      </c>
      <c r="BD1378" s="152">
        <v>15.643658678891835</v>
      </c>
      <c r="BE1378" s="152">
        <v>22.26775253548</v>
      </c>
    </row>
    <row r="1379" spans="1:57" ht="14.25" customHeight="1">
      <c r="A1379" s="134" t="s">
        <v>398</v>
      </c>
      <c r="B1379" s="135">
        <v>348249</v>
      </c>
      <c r="C1379" s="135">
        <v>122011300</v>
      </c>
      <c r="D1379" s="145">
        <f t="shared" si="147"/>
        <v>48043125</v>
      </c>
      <c r="E1379" s="141">
        <f t="shared" si="148"/>
        <v>350.35649779324564</v>
      </c>
      <c r="F1379" s="135">
        <v>300</v>
      </c>
      <c r="G1379" s="135">
        <v>0.96</v>
      </c>
      <c r="H1379" s="135">
        <v>46121400</v>
      </c>
      <c r="I1379" s="134" t="s">
        <v>1815</v>
      </c>
      <c r="J1379" s="138">
        <f t="shared" si="149"/>
        <v>0.96</v>
      </c>
      <c r="K1379" s="140">
        <f t="shared" si="150"/>
        <v>48043125</v>
      </c>
      <c r="L1379" s="134" t="s">
        <v>1289</v>
      </c>
      <c r="M1379" s="134" t="s">
        <v>7</v>
      </c>
      <c r="N1379" s="137">
        <f t="shared" si="151"/>
        <v>48043125</v>
      </c>
      <c r="P1379">
        <v>1338</v>
      </c>
      <c r="Q1379">
        <v>39.12062784147394</v>
      </c>
      <c r="R1379">
        <v>21.87937215852606</v>
      </c>
      <c r="S1379" s="70">
        <f t="shared" si="145"/>
        <v>0.55927967841381443</v>
      </c>
      <c r="T1379">
        <f t="shared" si="146"/>
        <v>61</v>
      </c>
      <c r="U1379" s="134" t="s">
        <v>1446</v>
      </c>
      <c r="Z1379">
        <v>1337</v>
      </c>
      <c r="AA1379">
        <v>20.068627158190083</v>
      </c>
      <c r="AB1379">
        <v>-8.0686271581900826</v>
      </c>
      <c r="AJ1379">
        <v>1339</v>
      </c>
      <c r="AK1379">
        <v>96.535200880097719</v>
      </c>
      <c r="AL1379">
        <v>37.464799119902281</v>
      </c>
      <c r="AT1379">
        <v>1339</v>
      </c>
      <c r="AU1379">
        <v>120.21437281545188</v>
      </c>
      <c r="AV1379">
        <v>13.785627184548119</v>
      </c>
      <c r="BD1379" s="152">
        <v>4.3278871896566571</v>
      </c>
      <c r="BE1379" s="152">
        <v>22.330436936399998</v>
      </c>
    </row>
    <row r="1380" spans="1:57" ht="14.25" customHeight="1">
      <c r="A1380" s="134" t="s">
        <v>398</v>
      </c>
      <c r="B1380" s="135">
        <v>446488</v>
      </c>
      <c r="C1380" s="135">
        <v>53460300</v>
      </c>
      <c r="D1380" s="145">
        <f t="shared" si="147"/>
        <v>384068.23701106664</v>
      </c>
      <c r="E1380" s="141">
        <f t="shared" si="148"/>
        <v>119.73513285911379</v>
      </c>
      <c r="F1380" s="135">
        <v>325</v>
      </c>
      <c r="G1380" s="135">
        <v>42.180004590000003</v>
      </c>
      <c r="H1380" s="135">
        <v>16200000</v>
      </c>
      <c r="I1380" s="134" t="s">
        <v>1815</v>
      </c>
      <c r="J1380" s="138">
        <f t="shared" si="149"/>
        <v>42.180004590000003</v>
      </c>
      <c r="K1380" s="140">
        <f t="shared" si="150"/>
        <v>384068.23701106664</v>
      </c>
      <c r="L1380" s="134" t="s">
        <v>1662</v>
      </c>
      <c r="M1380" s="134" t="s">
        <v>65</v>
      </c>
      <c r="N1380" s="137">
        <f t="shared" si="151"/>
        <v>384068.23701106664</v>
      </c>
      <c r="P1380">
        <v>1339</v>
      </c>
      <c r="Q1380">
        <v>115.28698791998752</v>
      </c>
      <c r="R1380">
        <v>18.713012080012476</v>
      </c>
      <c r="S1380" s="70">
        <f t="shared" si="145"/>
        <v>0.16231677501193667</v>
      </c>
      <c r="T1380">
        <f t="shared" si="146"/>
        <v>134</v>
      </c>
      <c r="U1380" s="134" t="s">
        <v>1188</v>
      </c>
      <c r="Z1380">
        <v>1338</v>
      </c>
      <c r="AA1380">
        <v>43.052747719992951</v>
      </c>
      <c r="AB1380">
        <v>17.947252280007049</v>
      </c>
      <c r="AJ1380">
        <v>1340</v>
      </c>
      <c r="AK1380">
        <v>32.32545294514042</v>
      </c>
      <c r="AL1380">
        <v>-8.3254529451404196</v>
      </c>
      <c r="AT1380">
        <v>1340</v>
      </c>
      <c r="AU1380">
        <v>25.681498136447217</v>
      </c>
      <c r="AV1380">
        <v>-1.6814981364472175</v>
      </c>
      <c r="BD1380" s="152">
        <v>16.715873730149916</v>
      </c>
      <c r="BE1380" s="152">
        <v>21.386077037719996</v>
      </c>
    </row>
    <row r="1381" spans="1:57" ht="14.25" customHeight="1">
      <c r="A1381" s="134" t="s">
        <v>398</v>
      </c>
      <c r="B1381" s="135">
        <v>6261</v>
      </c>
      <c r="C1381" s="135">
        <v>351300</v>
      </c>
      <c r="D1381" s="145">
        <f t="shared" si="147"/>
        <v>4500000</v>
      </c>
      <c r="E1381" s="141">
        <f t="shared" si="148"/>
        <v>56.109247724005748</v>
      </c>
      <c r="F1381" s="135">
        <v>12</v>
      </c>
      <c r="G1381" s="135">
        <v>0.08</v>
      </c>
      <c r="H1381" s="135">
        <v>360000</v>
      </c>
      <c r="I1381" s="134" t="s">
        <v>1815</v>
      </c>
      <c r="J1381" s="138">
        <f t="shared" si="149"/>
        <v>0.08</v>
      </c>
      <c r="K1381" s="140">
        <f t="shared" si="150"/>
        <v>4500000</v>
      </c>
      <c r="L1381" s="134" t="s">
        <v>1284</v>
      </c>
      <c r="M1381" s="134" t="s">
        <v>15</v>
      </c>
      <c r="N1381" s="137">
        <f t="shared" si="151"/>
        <v>4500000</v>
      </c>
      <c r="P1381">
        <v>1340</v>
      </c>
      <c r="Q1381">
        <v>26.885626571125051</v>
      </c>
      <c r="R1381">
        <v>-2.8856265711250515</v>
      </c>
      <c r="S1381" s="70">
        <f t="shared" si="145"/>
        <v>-0.10732971253213014</v>
      </c>
      <c r="T1381">
        <f t="shared" si="146"/>
        <v>24</v>
      </c>
      <c r="U1381" s="134" t="s">
        <v>1127</v>
      </c>
      <c r="Z1381">
        <v>1339</v>
      </c>
      <c r="AA1381">
        <v>119.04032067659291</v>
      </c>
      <c r="AB1381">
        <v>14.959679323407087</v>
      </c>
      <c r="AJ1381">
        <v>1341</v>
      </c>
      <c r="AK1381">
        <v>29.31130828615089</v>
      </c>
      <c r="AL1381">
        <v>-7.31130828615089</v>
      </c>
      <c r="AT1381">
        <v>1341</v>
      </c>
      <c r="AU1381">
        <v>24.612448672943898</v>
      </c>
      <c r="AV1381">
        <v>-2.6124486729438985</v>
      </c>
      <c r="BD1381" s="152">
        <v>25.531864151605241</v>
      </c>
      <c r="BE1381" s="152">
        <v>37.166690929200001</v>
      </c>
    </row>
    <row r="1382" spans="1:57" ht="14.25" customHeight="1">
      <c r="A1382" s="134" t="s">
        <v>398</v>
      </c>
      <c r="B1382" s="135">
        <v>10752</v>
      </c>
      <c r="C1382" s="135">
        <v>1004000</v>
      </c>
      <c r="D1382" s="145">
        <f t="shared" si="147"/>
        <v>1797249.1085073866</v>
      </c>
      <c r="E1382" s="141">
        <f t="shared" si="148"/>
        <v>93.37797619047619</v>
      </c>
      <c r="F1382" s="135">
        <v>12</v>
      </c>
      <c r="G1382" s="135">
        <v>0.1963</v>
      </c>
      <c r="H1382" s="135">
        <v>352800</v>
      </c>
      <c r="I1382" s="134" t="s">
        <v>1815</v>
      </c>
      <c r="J1382" s="138">
        <f t="shared" si="149"/>
        <v>0.1963</v>
      </c>
      <c r="K1382" s="140">
        <f t="shared" si="150"/>
        <v>1797249.1085073866</v>
      </c>
      <c r="L1382" s="134" t="s">
        <v>2669</v>
      </c>
      <c r="M1382" s="134" t="s">
        <v>10</v>
      </c>
      <c r="N1382" s="137">
        <f t="shared" si="151"/>
        <v>1797249.1085073866</v>
      </c>
      <c r="P1382">
        <v>1341</v>
      </c>
      <c r="Q1382">
        <v>24.555721186143352</v>
      </c>
      <c r="R1382">
        <v>-2.5557211861433515</v>
      </c>
      <c r="S1382" s="70">
        <f t="shared" si="145"/>
        <v>-0.10407844130375328</v>
      </c>
      <c r="T1382">
        <f t="shared" si="146"/>
        <v>22</v>
      </c>
      <c r="U1382" s="134" t="s">
        <v>2655</v>
      </c>
      <c r="Z1382">
        <v>1340</v>
      </c>
      <c r="AA1382">
        <v>28.738312961893069</v>
      </c>
      <c r="AB1382">
        <v>-4.7383129618930688</v>
      </c>
      <c r="AJ1382">
        <v>1342</v>
      </c>
      <c r="AK1382">
        <v>53.16877126396183</v>
      </c>
      <c r="AL1382">
        <v>-34.16877126396183</v>
      </c>
      <c r="AT1382">
        <v>1342</v>
      </c>
      <c r="AU1382">
        <v>39.465831771849452</v>
      </c>
      <c r="AV1382">
        <v>-20.465831771849452</v>
      </c>
      <c r="BD1382" s="152">
        <v>18.458736701399879</v>
      </c>
      <c r="BE1382" s="152">
        <v>23.953713148879999</v>
      </c>
    </row>
    <row r="1383" spans="1:57" ht="14.25" customHeight="1">
      <c r="A1383" s="134" t="s">
        <v>398</v>
      </c>
      <c r="B1383" s="135">
        <v>19753</v>
      </c>
      <c r="C1383" s="135">
        <v>2148800</v>
      </c>
      <c r="D1383" s="145">
        <f t="shared" si="147"/>
        <v>1175894.1695247428</v>
      </c>
      <c r="E1383" s="141">
        <f t="shared" si="148"/>
        <v>108.78347592770719</v>
      </c>
      <c r="F1383" s="135">
        <v>24</v>
      </c>
      <c r="G1383" s="135">
        <v>0.81640000000000001</v>
      </c>
      <c r="H1383" s="135">
        <v>960000</v>
      </c>
      <c r="I1383" s="134" t="s">
        <v>1815</v>
      </c>
      <c r="J1383" s="138">
        <f t="shared" si="149"/>
        <v>0.81640000000000001</v>
      </c>
      <c r="K1383" s="140">
        <f t="shared" si="150"/>
        <v>1175894.1695247428</v>
      </c>
      <c r="L1383" s="134" t="s">
        <v>2670</v>
      </c>
      <c r="M1383" s="134" t="s">
        <v>26</v>
      </c>
      <c r="N1383" s="137">
        <f t="shared" si="151"/>
        <v>1175894.1695247428</v>
      </c>
      <c r="P1383">
        <v>1342</v>
      </c>
      <c r="Q1383">
        <v>46.45041535806245</v>
      </c>
      <c r="R1383">
        <v>-27.45041535806245</v>
      </c>
      <c r="S1383" s="70">
        <f t="shared" si="145"/>
        <v>-0.59096167701539937</v>
      </c>
      <c r="T1383">
        <f t="shared" si="146"/>
        <v>19</v>
      </c>
      <c r="U1383" s="134" t="s">
        <v>2656</v>
      </c>
      <c r="Z1383">
        <v>1341</v>
      </c>
      <c r="AA1383">
        <v>19.97773760973995</v>
      </c>
      <c r="AB1383">
        <v>2.0222623902600496</v>
      </c>
      <c r="AJ1383">
        <v>1343</v>
      </c>
      <c r="AK1383">
        <v>28.954013610281905</v>
      </c>
      <c r="AL1383">
        <v>-5.9540136102819048</v>
      </c>
      <c r="AT1383">
        <v>1343</v>
      </c>
      <c r="AU1383">
        <v>24.362839581619006</v>
      </c>
      <c r="AV1383">
        <v>-1.3628395816190064</v>
      </c>
      <c r="BD1383" s="152">
        <v>3.8534012186976212</v>
      </c>
      <c r="BE1383" s="152">
        <v>14.918951626359998</v>
      </c>
    </row>
    <row r="1384" spans="1:57" ht="14.25" customHeight="1">
      <c r="A1384" s="134" t="s">
        <v>398</v>
      </c>
      <c r="B1384" s="135">
        <v>14604</v>
      </c>
      <c r="C1384" s="135">
        <v>5577500</v>
      </c>
      <c r="D1384" s="145">
        <f t="shared" si="147"/>
        <v>22105882.352941174</v>
      </c>
      <c r="E1384" s="141">
        <f t="shared" si="148"/>
        <v>381.9159134483703</v>
      </c>
      <c r="F1384" s="135">
        <v>22</v>
      </c>
      <c r="G1384" s="135">
        <v>0.17</v>
      </c>
      <c r="H1384" s="135">
        <v>3758000</v>
      </c>
      <c r="I1384" s="134" t="s">
        <v>1815</v>
      </c>
      <c r="J1384" s="138">
        <f t="shared" si="149"/>
        <v>0.17</v>
      </c>
      <c r="K1384" s="140">
        <f t="shared" si="150"/>
        <v>22105882.352941174</v>
      </c>
      <c r="L1384" s="134" t="s">
        <v>1243</v>
      </c>
      <c r="M1384" s="134" t="s">
        <v>7</v>
      </c>
      <c r="N1384" s="137">
        <f t="shared" si="151"/>
        <v>22105882.352941174</v>
      </c>
      <c r="P1384">
        <v>1343</v>
      </c>
      <c r="Q1384">
        <v>24.213147373637117</v>
      </c>
      <c r="R1384">
        <v>-1.213147373637117</v>
      </c>
      <c r="S1384" s="70">
        <f t="shared" si="145"/>
        <v>-5.0102836897526683E-2</v>
      </c>
      <c r="T1384">
        <f t="shared" si="146"/>
        <v>23</v>
      </c>
      <c r="U1384" s="134" t="s">
        <v>2657</v>
      </c>
      <c r="Z1384">
        <v>1342</v>
      </c>
      <c r="AA1384">
        <v>26.464588407809202</v>
      </c>
      <c r="AB1384">
        <v>-7.4645884078092024</v>
      </c>
      <c r="AJ1384">
        <v>1344</v>
      </c>
      <c r="AK1384">
        <v>27.466414687291845</v>
      </c>
      <c r="AL1384">
        <v>-17.466414687291845</v>
      </c>
      <c r="AT1384">
        <v>1344</v>
      </c>
      <c r="AU1384">
        <v>14.871946533512357</v>
      </c>
      <c r="AV1384">
        <v>-4.8719465335123573</v>
      </c>
      <c r="BD1384" s="152">
        <v>6.9426951594871857</v>
      </c>
      <c r="BE1384" s="152">
        <v>19.588642754039999</v>
      </c>
    </row>
    <row r="1385" spans="1:57" ht="14.25" customHeight="1">
      <c r="A1385" s="134" t="s">
        <v>398</v>
      </c>
      <c r="B1385" s="135">
        <v>64064</v>
      </c>
      <c r="C1385" s="135">
        <v>20197400</v>
      </c>
      <c r="D1385" s="145">
        <f t="shared" si="147"/>
        <v>16227500</v>
      </c>
      <c r="E1385" s="141">
        <f t="shared" si="148"/>
        <v>315.26910589410591</v>
      </c>
      <c r="F1385" s="135">
        <v>72</v>
      </c>
      <c r="G1385" s="135">
        <v>0.36</v>
      </c>
      <c r="H1385" s="135">
        <v>5841900</v>
      </c>
      <c r="I1385" s="134" t="s">
        <v>1815</v>
      </c>
      <c r="J1385" s="138">
        <f t="shared" si="149"/>
        <v>0.36</v>
      </c>
      <c r="K1385" s="140">
        <f t="shared" si="150"/>
        <v>16227500</v>
      </c>
      <c r="L1385" s="134" t="s">
        <v>1162</v>
      </c>
      <c r="M1385" s="134" t="s">
        <v>24</v>
      </c>
      <c r="N1385" s="137">
        <f t="shared" si="151"/>
        <v>16227500</v>
      </c>
      <c r="P1385">
        <v>1344</v>
      </c>
      <c r="Q1385">
        <v>18.22084201860536</v>
      </c>
      <c r="R1385">
        <v>-8.2208420186053601</v>
      </c>
      <c r="S1385" s="70">
        <f t="shared" si="145"/>
        <v>-0.45117794283112889</v>
      </c>
      <c r="T1385">
        <f t="shared" si="146"/>
        <v>10</v>
      </c>
      <c r="U1385" s="134" t="s">
        <v>2658</v>
      </c>
      <c r="Z1385">
        <v>1343</v>
      </c>
      <c r="AA1385">
        <v>25.271275429458967</v>
      </c>
      <c r="AB1385">
        <v>-2.2712754294589672</v>
      </c>
      <c r="AJ1385">
        <v>1345</v>
      </c>
      <c r="AK1385">
        <v>20.247707562981528</v>
      </c>
      <c r="AL1385">
        <v>3.7522924370184718</v>
      </c>
      <c r="AT1385">
        <v>1345</v>
      </c>
      <c r="AU1385">
        <v>15.447525392126662</v>
      </c>
      <c r="AV1385">
        <v>8.5524746078733376</v>
      </c>
      <c r="BD1385" s="152">
        <v>35.161259094704626</v>
      </c>
      <c r="BE1385" s="152">
        <v>85.95833197668</v>
      </c>
    </row>
    <row r="1386" spans="1:57" ht="14.25" customHeight="1">
      <c r="A1386" s="134" t="s">
        <v>398</v>
      </c>
      <c r="B1386" s="135">
        <v>7710</v>
      </c>
      <c r="C1386" s="135">
        <v>994500</v>
      </c>
      <c r="D1386" s="145">
        <f t="shared" si="147"/>
        <v>634615.38461538462</v>
      </c>
      <c r="E1386" s="141">
        <f t="shared" si="148"/>
        <v>128.98832684824902</v>
      </c>
      <c r="F1386" s="135">
        <v>11</v>
      </c>
      <c r="G1386" s="135">
        <v>0.39</v>
      </c>
      <c r="H1386" s="135">
        <v>247500</v>
      </c>
      <c r="I1386" s="134" t="s">
        <v>1815</v>
      </c>
      <c r="J1386" s="138">
        <f t="shared" si="149"/>
        <v>0.39</v>
      </c>
      <c r="K1386" s="140">
        <f t="shared" si="150"/>
        <v>634615.38461538462</v>
      </c>
      <c r="L1386" s="134" t="s">
        <v>2671</v>
      </c>
      <c r="M1386" s="134" t="s">
        <v>16</v>
      </c>
      <c r="N1386" s="137">
        <f t="shared" si="151"/>
        <v>634615.38461538462</v>
      </c>
      <c r="P1386">
        <v>1345</v>
      </c>
      <c r="Q1386">
        <v>14.335013929606705</v>
      </c>
      <c r="R1386">
        <v>9.6649860703932955</v>
      </c>
      <c r="S1386" s="70">
        <f t="shared" ref="S1386:S1449" si="152">R1386/Q1386</f>
        <v>0.67422230057494359</v>
      </c>
      <c r="T1386">
        <f t="shared" ref="T1386:T1449" si="153">R1386+Q1386</f>
        <v>24</v>
      </c>
      <c r="U1386" s="134" t="s">
        <v>2659</v>
      </c>
      <c r="Z1386">
        <v>1344</v>
      </c>
      <c r="AA1386">
        <v>18.408230130416428</v>
      </c>
      <c r="AB1386">
        <v>-8.4082301304164275</v>
      </c>
      <c r="AJ1386">
        <v>1346</v>
      </c>
      <c r="AK1386">
        <v>23.493416425407474</v>
      </c>
      <c r="AL1386">
        <v>-14.493416425407474</v>
      </c>
      <c r="AT1386">
        <v>1346</v>
      </c>
      <c r="AU1386">
        <v>17.790894953446532</v>
      </c>
      <c r="AV1386">
        <v>-8.7908949534465322</v>
      </c>
      <c r="BD1386" s="152">
        <v>8.2747477662704512</v>
      </c>
      <c r="BE1386" s="152">
        <v>24.87243895308</v>
      </c>
    </row>
    <row r="1387" spans="1:57" ht="14.25" customHeight="1">
      <c r="A1387" s="134" t="s">
        <v>398</v>
      </c>
      <c r="B1387" s="135">
        <v>8328</v>
      </c>
      <c r="C1387" s="135">
        <v>880500</v>
      </c>
      <c r="D1387" s="145">
        <f t="shared" si="147"/>
        <v>8800000</v>
      </c>
      <c r="E1387" s="141">
        <f t="shared" si="148"/>
        <v>105.72766570605188</v>
      </c>
      <c r="F1387" s="135">
        <v>9</v>
      </c>
      <c r="G1387" s="135">
        <v>0.09</v>
      </c>
      <c r="H1387" s="135">
        <v>792000</v>
      </c>
      <c r="I1387" s="134" t="s">
        <v>1815</v>
      </c>
      <c r="J1387" s="138">
        <f t="shared" si="149"/>
        <v>0.09</v>
      </c>
      <c r="K1387" s="140">
        <f t="shared" si="150"/>
        <v>8800000</v>
      </c>
      <c r="L1387" s="134" t="s">
        <v>1731</v>
      </c>
      <c r="M1387" s="134" t="s">
        <v>41</v>
      </c>
      <c r="N1387" s="137">
        <f t="shared" si="151"/>
        <v>8800000</v>
      </c>
      <c r="P1387">
        <v>1346</v>
      </c>
      <c r="Q1387">
        <v>17.487996096151857</v>
      </c>
      <c r="R1387">
        <v>-8.487996096151857</v>
      </c>
      <c r="S1387" s="70">
        <f t="shared" si="152"/>
        <v>-0.48536127578502813</v>
      </c>
      <c r="T1387">
        <f t="shared" si="153"/>
        <v>9</v>
      </c>
      <c r="U1387" s="134" t="s">
        <v>2660</v>
      </c>
      <c r="Z1387">
        <v>1345</v>
      </c>
      <c r="AA1387">
        <v>16.537736163272481</v>
      </c>
      <c r="AB1387">
        <v>7.4622638367275194</v>
      </c>
      <c r="AJ1387">
        <v>1347</v>
      </c>
      <c r="AK1387">
        <v>20.947480192378958</v>
      </c>
      <c r="AL1387">
        <v>-8.9474801923789578</v>
      </c>
      <c r="AT1387">
        <v>1347</v>
      </c>
      <c r="AU1387">
        <v>18.286828805947302</v>
      </c>
      <c r="AV1387">
        <v>-6.2868288059473016</v>
      </c>
      <c r="BD1387" s="152">
        <v>4.5353464237123386</v>
      </c>
      <c r="BE1387" s="152">
        <v>15.961197682279998</v>
      </c>
    </row>
    <row r="1388" spans="1:57" ht="14.25" customHeight="1">
      <c r="A1388" s="134" t="s">
        <v>398</v>
      </c>
      <c r="B1388" s="135">
        <v>5135</v>
      </c>
      <c r="C1388" s="135">
        <v>217700</v>
      </c>
      <c r="D1388" s="145">
        <f t="shared" si="147"/>
        <v>1052307.6923076923</v>
      </c>
      <c r="E1388" s="141">
        <f t="shared" si="148"/>
        <v>42.395326192794549</v>
      </c>
      <c r="F1388" s="135">
        <v>9</v>
      </c>
      <c r="G1388" s="135">
        <v>0.13</v>
      </c>
      <c r="H1388" s="135">
        <v>136800</v>
      </c>
      <c r="I1388" s="134" t="s">
        <v>1815</v>
      </c>
      <c r="J1388" s="138">
        <f t="shared" si="149"/>
        <v>0.13</v>
      </c>
      <c r="K1388" s="140">
        <f t="shared" si="150"/>
        <v>1052307.6923076923</v>
      </c>
      <c r="L1388" s="134" t="s">
        <v>2672</v>
      </c>
      <c r="M1388" s="134" t="s">
        <v>156</v>
      </c>
      <c r="N1388" s="137">
        <f t="shared" si="151"/>
        <v>1052307.6923076923</v>
      </c>
      <c r="P1388">
        <v>1347</v>
      </c>
      <c r="Q1388">
        <v>16.275777480490671</v>
      </c>
      <c r="R1388">
        <v>-4.275777480490671</v>
      </c>
      <c r="S1388" s="70">
        <f t="shared" si="152"/>
        <v>-0.26270803257269448</v>
      </c>
      <c r="T1388">
        <f t="shared" si="153"/>
        <v>12</v>
      </c>
      <c r="U1388" s="134" t="s">
        <v>1627</v>
      </c>
      <c r="Z1388">
        <v>1346</v>
      </c>
      <c r="AA1388">
        <v>21.288332130105825</v>
      </c>
      <c r="AB1388">
        <v>-12.288332130105825</v>
      </c>
      <c r="AJ1388">
        <v>1348</v>
      </c>
      <c r="AK1388">
        <v>161.44853145876857</v>
      </c>
      <c r="AL1388">
        <v>43.551468541231429</v>
      </c>
      <c r="AT1388">
        <v>1348</v>
      </c>
      <c r="AU1388">
        <v>197.23766238753774</v>
      </c>
      <c r="AV1388">
        <v>7.7623376124622609</v>
      </c>
      <c r="BD1388" s="152">
        <v>17.697710501225323</v>
      </c>
      <c r="BE1388" s="152">
        <v>25.381057353279999</v>
      </c>
    </row>
    <row r="1389" spans="1:57" ht="14.25" customHeight="1">
      <c r="A1389" s="134" t="s">
        <v>398</v>
      </c>
      <c r="B1389" s="135">
        <v>286374</v>
      </c>
      <c r="C1389" s="135">
        <v>14890600</v>
      </c>
      <c r="D1389" s="145">
        <f t="shared" si="147"/>
        <v>85414.235705950996</v>
      </c>
      <c r="E1389" s="141">
        <f t="shared" si="148"/>
        <v>51.997038837324617</v>
      </c>
      <c r="F1389" s="135">
        <v>226</v>
      </c>
      <c r="G1389" s="135">
        <v>17.14</v>
      </c>
      <c r="H1389" s="135">
        <v>1464000</v>
      </c>
      <c r="I1389" s="134" t="s">
        <v>1815</v>
      </c>
      <c r="J1389" s="138">
        <f t="shared" si="149"/>
        <v>17.14</v>
      </c>
      <c r="K1389" s="140">
        <f t="shared" si="150"/>
        <v>85414.235705950996</v>
      </c>
      <c r="L1389" s="134" t="s">
        <v>2673</v>
      </c>
      <c r="M1389" s="134" t="s">
        <v>11</v>
      </c>
      <c r="N1389" s="137">
        <f t="shared" si="151"/>
        <v>85414.235705950996</v>
      </c>
      <c r="P1389">
        <v>1348</v>
      </c>
      <c r="Q1389">
        <v>194.6378498129061</v>
      </c>
      <c r="R1389">
        <v>10.362150187093903</v>
      </c>
      <c r="S1389" s="70">
        <f t="shared" si="152"/>
        <v>5.3238104495371419E-2</v>
      </c>
      <c r="T1389">
        <f t="shared" si="153"/>
        <v>205</v>
      </c>
      <c r="U1389" s="134" t="s">
        <v>1516</v>
      </c>
      <c r="Z1389">
        <v>1347</v>
      </c>
      <c r="AA1389">
        <v>20.460224598052857</v>
      </c>
      <c r="AB1389">
        <v>-8.4602245980528572</v>
      </c>
      <c r="AJ1389">
        <v>1349</v>
      </c>
      <c r="AK1389">
        <v>39.609776982673125</v>
      </c>
      <c r="AL1389">
        <v>-8.6097769826731252</v>
      </c>
      <c r="AT1389">
        <v>1349</v>
      </c>
      <c r="AU1389">
        <v>24.272520502521186</v>
      </c>
      <c r="AV1389">
        <v>6.7274794974788144</v>
      </c>
      <c r="BD1389" s="152">
        <v>9.695124601414058</v>
      </c>
      <c r="BE1389" s="152">
        <v>20.563093506399998</v>
      </c>
    </row>
    <row r="1390" spans="1:57" ht="14.25" customHeight="1">
      <c r="A1390" s="134" t="s">
        <v>398</v>
      </c>
      <c r="B1390" s="135">
        <v>9104</v>
      </c>
      <c r="C1390" s="135">
        <v>651100</v>
      </c>
      <c r="D1390" s="145">
        <f t="shared" si="147"/>
        <v>3166666.666666667</v>
      </c>
      <c r="E1390" s="141">
        <f t="shared" si="148"/>
        <v>71.518014059753952</v>
      </c>
      <c r="F1390" s="135">
        <v>10</v>
      </c>
      <c r="G1390" s="135">
        <v>0.18</v>
      </c>
      <c r="H1390" s="135">
        <v>570000</v>
      </c>
      <c r="I1390" s="134" t="s">
        <v>1815</v>
      </c>
      <c r="J1390" s="138">
        <f t="shared" si="149"/>
        <v>0.18</v>
      </c>
      <c r="K1390" s="140">
        <f t="shared" si="150"/>
        <v>3166666.666666667</v>
      </c>
      <c r="L1390" s="134" t="s">
        <v>2674</v>
      </c>
      <c r="M1390" s="134" t="s">
        <v>13</v>
      </c>
      <c r="N1390" s="137">
        <f t="shared" si="151"/>
        <v>3166666.666666667</v>
      </c>
      <c r="P1390">
        <v>1349</v>
      </c>
      <c r="Q1390">
        <v>30.359359448745252</v>
      </c>
      <c r="R1390">
        <v>0.64064055125474795</v>
      </c>
      <c r="S1390" s="70">
        <f t="shared" si="152"/>
        <v>2.1101912651889813E-2</v>
      </c>
      <c r="T1390">
        <f t="shared" si="153"/>
        <v>31</v>
      </c>
      <c r="U1390" s="134" t="s">
        <v>2661</v>
      </c>
      <c r="Z1390">
        <v>1348</v>
      </c>
      <c r="AA1390">
        <v>197.93584626849179</v>
      </c>
      <c r="AB1390">
        <v>7.0641537315082132</v>
      </c>
      <c r="AJ1390">
        <v>1350</v>
      </c>
      <c r="AK1390">
        <v>21.06008728216705</v>
      </c>
      <c r="AL1390">
        <v>-9.0600872821670499</v>
      </c>
      <c r="AT1390">
        <v>1350</v>
      </c>
      <c r="AU1390">
        <v>14.591136305771853</v>
      </c>
      <c r="AV1390">
        <v>-2.5911363057718528</v>
      </c>
      <c r="BD1390" s="152">
        <v>7.6780457118825733</v>
      </c>
      <c r="BE1390" s="152">
        <v>19.410327045439999</v>
      </c>
    </row>
    <row r="1391" spans="1:57" ht="14.25" customHeight="1">
      <c r="A1391" s="134" t="s">
        <v>398</v>
      </c>
      <c r="B1391" s="135">
        <v>14168</v>
      </c>
      <c r="C1391" s="135">
        <v>731300</v>
      </c>
      <c r="D1391" s="145">
        <f t="shared" si="147"/>
        <v>1538461.5384615385</v>
      </c>
      <c r="E1391" s="141">
        <f t="shared" si="148"/>
        <v>51.616318464144548</v>
      </c>
      <c r="F1391" s="135">
        <v>20</v>
      </c>
      <c r="G1391" s="135">
        <v>0.39</v>
      </c>
      <c r="H1391" s="135">
        <v>600000</v>
      </c>
      <c r="I1391" s="134" t="s">
        <v>1815</v>
      </c>
      <c r="J1391" s="138">
        <f t="shared" si="149"/>
        <v>0.39</v>
      </c>
      <c r="K1391" s="140">
        <f t="shared" si="150"/>
        <v>1538461.5384615385</v>
      </c>
      <c r="L1391" s="134" t="s">
        <v>2675</v>
      </c>
      <c r="M1391" s="134" t="s">
        <v>15</v>
      </c>
      <c r="N1391" s="137">
        <f t="shared" si="151"/>
        <v>1538461.5384615385</v>
      </c>
      <c r="P1391">
        <v>1350</v>
      </c>
      <c r="Q1391">
        <v>14.344648314242082</v>
      </c>
      <c r="R1391">
        <v>-2.3446483142420824</v>
      </c>
      <c r="S1391" s="70">
        <f t="shared" si="152"/>
        <v>-0.16345108383829798</v>
      </c>
      <c r="T1391">
        <f t="shared" si="153"/>
        <v>12</v>
      </c>
      <c r="U1391" s="134" t="s">
        <v>1482</v>
      </c>
      <c r="Z1391">
        <v>1349</v>
      </c>
      <c r="AA1391">
        <v>11.886751175709641</v>
      </c>
      <c r="AB1391">
        <v>19.113248824290359</v>
      </c>
      <c r="AJ1391">
        <v>1351</v>
      </c>
      <c r="AK1391">
        <v>29.192774507426581</v>
      </c>
      <c r="AL1391">
        <v>-20.192774507426581</v>
      </c>
      <c r="AT1391">
        <v>1351</v>
      </c>
      <c r="AU1391">
        <v>19.083278867082647</v>
      </c>
      <c r="AV1391">
        <v>-10.083278867082647</v>
      </c>
      <c r="BD1391" s="152">
        <v>12.899445444254297</v>
      </c>
      <c r="BE1391" s="152">
        <v>28.032330055399999</v>
      </c>
    </row>
    <row r="1392" spans="1:57" ht="14.25" customHeight="1">
      <c r="A1392" s="134" t="s">
        <v>398</v>
      </c>
      <c r="B1392" s="135">
        <v>92781</v>
      </c>
      <c r="C1392" s="135">
        <v>6580200</v>
      </c>
      <c r="D1392" s="145">
        <f t="shared" si="147"/>
        <v>103078.02433786685</v>
      </c>
      <c r="E1392" s="141">
        <f t="shared" si="148"/>
        <v>70.921848223235358</v>
      </c>
      <c r="F1392" s="135">
        <v>90</v>
      </c>
      <c r="G1392" s="135">
        <v>27.94</v>
      </c>
      <c r="H1392" s="135">
        <v>2880000</v>
      </c>
      <c r="I1392" s="134" t="s">
        <v>1815</v>
      </c>
      <c r="J1392" s="138">
        <f t="shared" si="149"/>
        <v>27.94</v>
      </c>
      <c r="K1392" s="140">
        <f t="shared" si="150"/>
        <v>103078.02433786685</v>
      </c>
      <c r="L1392" s="134" t="s">
        <v>1756</v>
      </c>
      <c r="M1392" s="134" t="s">
        <v>52</v>
      </c>
      <c r="N1392" s="137">
        <f t="shared" si="151"/>
        <v>103078.02433786685</v>
      </c>
      <c r="P1392">
        <v>1351</v>
      </c>
      <c r="Q1392">
        <v>21.499676919961367</v>
      </c>
      <c r="R1392">
        <v>-12.499676919961367</v>
      </c>
      <c r="S1392" s="70">
        <f t="shared" si="152"/>
        <v>-0.58138905837957255</v>
      </c>
      <c r="T1392">
        <f t="shared" si="153"/>
        <v>9</v>
      </c>
      <c r="U1392" s="134" t="s">
        <v>2662</v>
      </c>
      <c r="Z1392">
        <v>1350</v>
      </c>
      <c r="AA1392">
        <v>17.897756588454026</v>
      </c>
      <c r="AB1392">
        <v>-5.8977565884540262</v>
      </c>
      <c r="AJ1392">
        <v>1352</v>
      </c>
      <c r="AK1392">
        <v>25.654964547430019</v>
      </c>
      <c r="AL1392">
        <v>7.3450354525699808</v>
      </c>
      <c r="AT1392">
        <v>1352</v>
      </c>
      <c r="AU1392">
        <v>26.210275290438105</v>
      </c>
      <c r="AV1392">
        <v>6.7897247095618951</v>
      </c>
      <c r="BD1392" s="152">
        <v>6.5041550954189855</v>
      </c>
      <c r="BE1392" s="152">
        <v>15.971807137199999</v>
      </c>
    </row>
    <row r="1393" spans="1:57" ht="14.25" customHeight="1">
      <c r="A1393" s="134" t="s">
        <v>398</v>
      </c>
      <c r="B1393" s="135">
        <v>8739</v>
      </c>
      <c r="C1393" s="135">
        <v>1910800</v>
      </c>
      <c r="D1393" s="145">
        <f t="shared" si="147"/>
        <v>7572800</v>
      </c>
      <c r="E1393" s="141">
        <f t="shared" si="148"/>
        <v>218.6520196818858</v>
      </c>
      <c r="F1393" s="135">
        <v>12</v>
      </c>
      <c r="G1393" s="135">
        <v>0.25</v>
      </c>
      <c r="H1393" s="135">
        <v>1893200</v>
      </c>
      <c r="I1393" s="134" t="s">
        <v>1815</v>
      </c>
      <c r="J1393" s="138">
        <f t="shared" si="149"/>
        <v>0.25</v>
      </c>
      <c r="K1393" s="140">
        <f t="shared" si="150"/>
        <v>7572800</v>
      </c>
      <c r="L1393" s="134" t="s">
        <v>2676</v>
      </c>
      <c r="M1393" s="134" t="s">
        <v>24</v>
      </c>
      <c r="N1393" s="137">
        <f t="shared" si="151"/>
        <v>7572800</v>
      </c>
      <c r="P1393">
        <v>1352</v>
      </c>
      <c r="Q1393">
        <v>23.293235186441112</v>
      </c>
      <c r="R1393">
        <v>9.7067648135588875</v>
      </c>
      <c r="S1393" s="70">
        <f t="shared" si="152"/>
        <v>0.41672033686454818</v>
      </c>
      <c r="T1393">
        <f t="shared" si="153"/>
        <v>33</v>
      </c>
      <c r="U1393" s="134" t="s">
        <v>1503</v>
      </c>
      <c r="Z1393">
        <v>1351</v>
      </c>
      <c r="AA1393">
        <v>13.264572178247416</v>
      </c>
      <c r="AB1393">
        <v>-4.2645721782474162</v>
      </c>
      <c r="AJ1393">
        <v>1353</v>
      </c>
      <c r="AK1393">
        <v>32.988818771072523</v>
      </c>
      <c r="AL1393">
        <v>17.011181228927477</v>
      </c>
      <c r="AT1393">
        <v>1353</v>
      </c>
      <c r="AU1393">
        <v>44.347988538355395</v>
      </c>
      <c r="AV1393">
        <v>5.6520114616446051</v>
      </c>
      <c r="BD1393" s="152">
        <v>8.0077210293670991</v>
      </c>
      <c r="BE1393" s="152">
        <v>20.648431286120001</v>
      </c>
    </row>
    <row r="1394" spans="1:57" ht="14.25" customHeight="1">
      <c r="A1394" s="134" t="s">
        <v>398</v>
      </c>
      <c r="B1394" s="135">
        <v>9753</v>
      </c>
      <c r="C1394" s="135">
        <v>1370700</v>
      </c>
      <c r="D1394" s="145">
        <f t="shared" si="147"/>
        <v>4400000</v>
      </c>
      <c r="E1394" s="141">
        <f t="shared" si="148"/>
        <v>140.54137188557368</v>
      </c>
      <c r="F1394" s="135">
        <v>12</v>
      </c>
      <c r="G1394" s="135">
        <v>0.15</v>
      </c>
      <c r="H1394" s="135">
        <v>660000</v>
      </c>
      <c r="I1394" s="134" t="s">
        <v>1815</v>
      </c>
      <c r="J1394" s="138">
        <f t="shared" si="149"/>
        <v>0.15</v>
      </c>
      <c r="K1394" s="140">
        <f t="shared" si="150"/>
        <v>4400000</v>
      </c>
      <c r="L1394" s="134" t="s">
        <v>2677</v>
      </c>
      <c r="M1394" s="134" t="s">
        <v>78</v>
      </c>
      <c r="N1394" s="137">
        <f t="shared" si="151"/>
        <v>4400000</v>
      </c>
      <c r="P1394">
        <v>1353</v>
      </c>
      <c r="Q1394">
        <v>37.355854871424448</v>
      </c>
      <c r="R1394">
        <v>12.644145128575552</v>
      </c>
      <c r="S1394" s="70">
        <f t="shared" si="152"/>
        <v>0.33847826992838426</v>
      </c>
      <c r="T1394">
        <f t="shared" si="153"/>
        <v>50</v>
      </c>
      <c r="U1394" s="134" t="s">
        <v>2663</v>
      </c>
      <c r="Z1394">
        <v>1352</v>
      </c>
      <c r="AA1394">
        <v>20.111367708940808</v>
      </c>
      <c r="AB1394">
        <v>12.888632291059192</v>
      </c>
      <c r="AJ1394">
        <v>1354</v>
      </c>
      <c r="AK1394">
        <v>26.880095817530538</v>
      </c>
      <c r="AL1394">
        <v>-14.880095817530538</v>
      </c>
      <c r="AT1394">
        <v>1354</v>
      </c>
      <c r="AU1394">
        <v>15.858066660753128</v>
      </c>
      <c r="AV1394">
        <v>-3.8580666607531278</v>
      </c>
      <c r="BD1394" s="152">
        <v>12.369500074092258</v>
      </c>
      <c r="BE1394" s="152">
        <v>22.18163727212</v>
      </c>
    </row>
    <row r="1395" spans="1:57" ht="14.25" customHeight="1">
      <c r="A1395" s="134" t="s">
        <v>398</v>
      </c>
      <c r="B1395" s="135">
        <v>188244</v>
      </c>
      <c r="C1395" s="135">
        <v>50183100</v>
      </c>
      <c r="D1395" s="145">
        <f t="shared" si="147"/>
        <v>24522098.765432097</v>
      </c>
      <c r="E1395" s="141">
        <f t="shared" si="148"/>
        <v>266.58538917575061</v>
      </c>
      <c r="F1395" s="135">
        <v>136</v>
      </c>
      <c r="G1395" s="135">
        <v>0.81</v>
      </c>
      <c r="H1395" s="135">
        <v>19862900</v>
      </c>
      <c r="I1395" s="134" t="s">
        <v>1815</v>
      </c>
      <c r="J1395" s="138">
        <f t="shared" si="149"/>
        <v>0.81</v>
      </c>
      <c r="K1395" s="140">
        <f t="shared" si="150"/>
        <v>24522098.765432097</v>
      </c>
      <c r="L1395" s="134" t="s">
        <v>2678</v>
      </c>
      <c r="M1395" s="134" t="s">
        <v>7</v>
      </c>
      <c r="N1395" s="137">
        <f t="shared" si="151"/>
        <v>24522098.765432097</v>
      </c>
      <c r="P1395">
        <v>1354</v>
      </c>
      <c r="Q1395">
        <v>18.41272116290201</v>
      </c>
      <c r="R1395">
        <v>-6.4127211629020096</v>
      </c>
      <c r="S1395" s="70">
        <f t="shared" si="152"/>
        <v>-0.34827666731967755</v>
      </c>
      <c r="T1395">
        <f t="shared" si="153"/>
        <v>12</v>
      </c>
      <c r="U1395" s="134" t="s">
        <v>1146</v>
      </c>
      <c r="Z1395">
        <v>1353</v>
      </c>
      <c r="AA1395">
        <v>39.766723788570182</v>
      </c>
      <c r="AB1395">
        <v>10.233276211429818</v>
      </c>
      <c r="AJ1395">
        <v>1355</v>
      </c>
      <c r="AK1395">
        <v>23.563266687870012</v>
      </c>
      <c r="AL1395">
        <v>-11.563266687870012</v>
      </c>
      <c r="AT1395">
        <v>1355</v>
      </c>
      <c r="AU1395">
        <v>17.326162237361373</v>
      </c>
      <c r="AV1395">
        <v>-5.3261622373613733</v>
      </c>
      <c r="BD1395" s="152">
        <v>5.7225883770210944</v>
      </c>
      <c r="BE1395" s="152">
        <v>18.685100256839998</v>
      </c>
    </row>
    <row r="1396" spans="1:57" ht="14.25" customHeight="1">
      <c r="A1396" s="134" t="s">
        <v>398</v>
      </c>
      <c r="B1396" s="135">
        <v>13346</v>
      </c>
      <c r="C1396" s="135">
        <v>1233200</v>
      </c>
      <c r="D1396" s="145">
        <f t="shared" si="147"/>
        <v>4096969.6969696968</v>
      </c>
      <c r="E1396" s="141">
        <f t="shared" si="148"/>
        <v>92.402217893001648</v>
      </c>
      <c r="F1396" s="135">
        <v>16</v>
      </c>
      <c r="G1396" s="135">
        <v>0.33</v>
      </c>
      <c r="H1396" s="135">
        <v>1352000</v>
      </c>
      <c r="I1396" s="134" t="s">
        <v>1815</v>
      </c>
      <c r="J1396" s="138">
        <f t="shared" si="149"/>
        <v>0.33</v>
      </c>
      <c r="K1396" s="140">
        <f t="shared" si="150"/>
        <v>4096969.6969696968</v>
      </c>
      <c r="L1396" s="134" t="s">
        <v>2679</v>
      </c>
      <c r="M1396" s="134" t="s">
        <v>28</v>
      </c>
      <c r="N1396" s="137">
        <f t="shared" si="151"/>
        <v>4096969.6969696968</v>
      </c>
      <c r="P1396">
        <v>1355</v>
      </c>
      <c r="Q1396">
        <v>17.277533729225432</v>
      </c>
      <c r="R1396">
        <v>-5.2775337292254321</v>
      </c>
      <c r="S1396" s="70">
        <f t="shared" si="152"/>
        <v>-0.30545642751652313</v>
      </c>
      <c r="T1396">
        <f t="shared" si="153"/>
        <v>12</v>
      </c>
      <c r="U1396" s="134" t="s">
        <v>2664</v>
      </c>
      <c r="Z1396">
        <v>1354</v>
      </c>
      <c r="AA1396">
        <v>4.642954267076675</v>
      </c>
      <c r="AB1396">
        <v>7.357045732923325</v>
      </c>
      <c r="AJ1396">
        <v>1356</v>
      </c>
      <c r="AK1396">
        <v>21.853416929771878</v>
      </c>
      <c r="AL1396">
        <v>-9.8534169297718783</v>
      </c>
      <c r="AT1396">
        <v>1356</v>
      </c>
      <c r="AU1396">
        <v>16.051842139544821</v>
      </c>
      <c r="AV1396">
        <v>-4.0518421395448208</v>
      </c>
      <c r="BD1396" s="152">
        <v>11.453392961331522</v>
      </c>
      <c r="BE1396" s="152">
        <v>18.4417202622</v>
      </c>
    </row>
    <row r="1397" spans="1:57" ht="14.25" customHeight="1">
      <c r="A1397" s="134" t="s">
        <v>398</v>
      </c>
      <c r="B1397" s="135">
        <v>8967</v>
      </c>
      <c r="C1397" s="135">
        <v>1458100</v>
      </c>
      <c r="D1397" s="145">
        <f t="shared" si="147"/>
        <v>7150000</v>
      </c>
      <c r="E1397" s="141">
        <f t="shared" si="148"/>
        <v>162.60733801717407</v>
      </c>
      <c r="F1397" s="135">
        <v>13</v>
      </c>
      <c r="G1397" s="135">
        <v>0.1</v>
      </c>
      <c r="H1397" s="135">
        <v>715000</v>
      </c>
      <c r="I1397" s="134" t="s">
        <v>1815</v>
      </c>
      <c r="J1397" s="138">
        <f t="shared" si="149"/>
        <v>0.1</v>
      </c>
      <c r="K1397" s="140">
        <f t="shared" si="150"/>
        <v>7150000</v>
      </c>
      <c r="L1397" s="134" t="s">
        <v>2680</v>
      </c>
      <c r="M1397" s="134" t="s">
        <v>44</v>
      </c>
      <c r="N1397" s="137">
        <f t="shared" si="151"/>
        <v>7150000</v>
      </c>
      <c r="P1397">
        <v>1356</v>
      </c>
      <c r="Q1397">
        <v>15.595016950961174</v>
      </c>
      <c r="R1397">
        <v>-3.595016950961174</v>
      </c>
      <c r="S1397" s="70">
        <f t="shared" si="152"/>
        <v>-0.23052343977988435</v>
      </c>
      <c r="T1397">
        <f t="shared" si="153"/>
        <v>12</v>
      </c>
      <c r="U1397" s="134" t="s">
        <v>2665</v>
      </c>
      <c r="Z1397">
        <v>1355</v>
      </c>
      <c r="AA1397">
        <v>17.243384345090327</v>
      </c>
      <c r="AB1397">
        <v>-5.2433843450903268</v>
      </c>
      <c r="AJ1397">
        <v>1357</v>
      </c>
      <c r="AK1397">
        <v>23.637773634496718</v>
      </c>
      <c r="AL1397">
        <v>-14.637773634496718</v>
      </c>
      <c r="AT1397">
        <v>1357</v>
      </c>
      <c r="AU1397">
        <v>18.074989511336049</v>
      </c>
      <c r="AV1397">
        <v>-9.0749895113360495</v>
      </c>
      <c r="BD1397" s="152">
        <v>19.967437764903824</v>
      </c>
      <c r="BE1397" s="152">
        <v>28.538538609919996</v>
      </c>
    </row>
    <row r="1398" spans="1:57" ht="14.25" customHeight="1">
      <c r="A1398" s="134" t="s">
        <v>398</v>
      </c>
      <c r="B1398" s="135">
        <v>75924</v>
      </c>
      <c r="C1398" s="135">
        <v>9514400</v>
      </c>
      <c r="D1398" s="145">
        <f t="shared" si="147"/>
        <v>1408695.6521739131</v>
      </c>
      <c r="E1398" s="141">
        <f t="shared" si="148"/>
        <v>125.3147884726832</v>
      </c>
      <c r="F1398" s="135">
        <v>72</v>
      </c>
      <c r="G1398" s="135">
        <v>1.1499999999999999</v>
      </c>
      <c r="H1398" s="135">
        <v>1620000</v>
      </c>
      <c r="I1398" s="134" t="s">
        <v>1815</v>
      </c>
      <c r="J1398" s="138">
        <f t="shared" si="149"/>
        <v>1.1499999999999999</v>
      </c>
      <c r="K1398" s="140">
        <f t="shared" si="150"/>
        <v>1408695.6521739131</v>
      </c>
      <c r="L1398" s="134" t="s">
        <v>2681</v>
      </c>
      <c r="M1398" s="134" t="s">
        <v>16</v>
      </c>
      <c r="N1398" s="137">
        <f t="shared" si="151"/>
        <v>1408695.6521739131</v>
      </c>
      <c r="P1398">
        <v>1357</v>
      </c>
      <c r="Q1398">
        <v>17.725403897492395</v>
      </c>
      <c r="R1398">
        <v>-8.7254038974923951</v>
      </c>
      <c r="S1398" s="70">
        <f t="shared" si="152"/>
        <v>-0.4922541651491944</v>
      </c>
      <c r="T1398">
        <f t="shared" si="153"/>
        <v>9</v>
      </c>
      <c r="U1398" s="134" t="s">
        <v>2666</v>
      </c>
      <c r="Z1398">
        <v>1356</v>
      </c>
      <c r="AA1398">
        <v>19.662525194658333</v>
      </c>
      <c r="AB1398">
        <v>-7.6625251946583326</v>
      </c>
      <c r="AJ1398">
        <v>1358</v>
      </c>
      <c r="AK1398">
        <v>22.377082230778907</v>
      </c>
      <c r="AL1398">
        <v>-12.377082230778907</v>
      </c>
      <c r="AT1398">
        <v>1358</v>
      </c>
      <c r="AU1398">
        <v>13.884184241197078</v>
      </c>
      <c r="AV1398">
        <v>-3.8841842411970777</v>
      </c>
      <c r="BD1398" s="152">
        <v>10.533177744926121</v>
      </c>
      <c r="BE1398" s="152">
        <v>20.468269275359997</v>
      </c>
    </row>
    <row r="1399" spans="1:57" ht="14.25" customHeight="1">
      <c r="A1399" s="134" t="s">
        <v>398</v>
      </c>
      <c r="B1399" s="135">
        <v>11716</v>
      </c>
      <c r="C1399" s="135">
        <v>2047700</v>
      </c>
      <c r="D1399" s="145">
        <f t="shared" si="147"/>
        <v>569516.92760604841</v>
      </c>
      <c r="E1399" s="141">
        <f t="shared" si="148"/>
        <v>174.77808125640149</v>
      </c>
      <c r="F1399" s="135">
        <v>9</v>
      </c>
      <c r="G1399" s="135">
        <v>0.74729999999999996</v>
      </c>
      <c r="H1399" s="135">
        <v>425600</v>
      </c>
      <c r="I1399" s="134" t="s">
        <v>1815</v>
      </c>
      <c r="J1399" s="138">
        <f t="shared" si="149"/>
        <v>0.74729999999999996</v>
      </c>
      <c r="K1399" s="140">
        <f t="shared" si="150"/>
        <v>569516.92760604841</v>
      </c>
      <c r="L1399" s="134" t="s">
        <v>2682</v>
      </c>
      <c r="M1399" s="134" t="s">
        <v>27</v>
      </c>
      <c r="N1399" s="137">
        <f t="shared" si="151"/>
        <v>569516.92760604841</v>
      </c>
      <c r="P1399">
        <v>1358</v>
      </c>
      <c r="Q1399">
        <v>14.728387254409204</v>
      </c>
      <c r="R1399">
        <v>-4.7283872544092045</v>
      </c>
      <c r="S1399" s="70">
        <f t="shared" si="152"/>
        <v>-0.32103903657161631</v>
      </c>
      <c r="T1399">
        <f t="shared" si="153"/>
        <v>10</v>
      </c>
      <c r="U1399" s="134" t="s">
        <v>1352</v>
      </c>
      <c r="Z1399">
        <v>1357</v>
      </c>
      <c r="AA1399">
        <v>20.764165506763117</v>
      </c>
      <c r="AB1399">
        <v>-11.764165506763117</v>
      </c>
      <c r="AJ1399">
        <v>1359</v>
      </c>
      <c r="AK1399">
        <v>23.205125342152996</v>
      </c>
      <c r="AL1399">
        <v>-11.205125342152996</v>
      </c>
      <c r="AT1399">
        <v>1359</v>
      </c>
      <c r="AU1399">
        <v>18.616903985922981</v>
      </c>
      <c r="AV1399">
        <v>-6.6169039859229812</v>
      </c>
      <c r="BD1399" s="152">
        <v>7.5589107061872314</v>
      </c>
      <c r="BE1399" s="152">
        <v>17.365570434279999</v>
      </c>
    </row>
    <row r="1400" spans="1:57" ht="14.25" customHeight="1">
      <c r="A1400" s="134" t="s">
        <v>398</v>
      </c>
      <c r="B1400" s="135">
        <v>29455</v>
      </c>
      <c r="C1400" s="135">
        <v>5883900</v>
      </c>
      <c r="D1400" s="145">
        <f t="shared" si="147"/>
        <v>36641000</v>
      </c>
      <c r="E1400" s="141">
        <f t="shared" si="148"/>
        <v>199.75895433712444</v>
      </c>
      <c r="F1400" s="135">
        <v>33</v>
      </c>
      <c r="G1400" s="135">
        <v>0.2</v>
      </c>
      <c r="H1400" s="135">
        <v>7328200</v>
      </c>
      <c r="I1400" s="134" t="s">
        <v>1815</v>
      </c>
      <c r="J1400" s="138">
        <f t="shared" si="149"/>
        <v>0.2</v>
      </c>
      <c r="K1400" s="140">
        <f t="shared" si="150"/>
        <v>36641000</v>
      </c>
      <c r="L1400" s="134" t="s">
        <v>2683</v>
      </c>
      <c r="M1400" s="134" t="s">
        <v>7</v>
      </c>
      <c r="N1400" s="137">
        <f t="shared" si="151"/>
        <v>36641000</v>
      </c>
      <c r="P1400">
        <v>1359</v>
      </c>
      <c r="Q1400">
        <v>17.766641545671483</v>
      </c>
      <c r="R1400">
        <v>-5.766641545671483</v>
      </c>
      <c r="S1400" s="70">
        <f t="shared" si="152"/>
        <v>-0.32457690615570617</v>
      </c>
      <c r="T1400">
        <f t="shared" si="153"/>
        <v>12</v>
      </c>
      <c r="U1400" s="134" t="s">
        <v>2667</v>
      </c>
      <c r="Z1400">
        <v>1358</v>
      </c>
      <c r="AA1400">
        <v>15.842885203716152</v>
      </c>
      <c r="AB1400">
        <v>-5.8428852037161523</v>
      </c>
      <c r="AJ1400">
        <v>1360</v>
      </c>
      <c r="AK1400">
        <v>62.517699725917566</v>
      </c>
      <c r="AL1400">
        <v>15.482300274082434</v>
      </c>
      <c r="AT1400">
        <v>1360</v>
      </c>
      <c r="AU1400">
        <v>101.17018444640736</v>
      </c>
      <c r="AV1400">
        <v>-23.170184446407362</v>
      </c>
      <c r="BD1400" s="152">
        <v>7.641072779080571</v>
      </c>
      <c r="BE1400" s="152">
        <v>20.243214822599999</v>
      </c>
    </row>
    <row r="1401" spans="1:57" ht="14.25" customHeight="1">
      <c r="A1401" s="134" t="s">
        <v>398</v>
      </c>
      <c r="B1401" s="135">
        <v>5255</v>
      </c>
      <c r="C1401" s="135">
        <v>745900</v>
      </c>
      <c r="D1401" s="145">
        <f t="shared" si="147"/>
        <v>2492307.692307692</v>
      </c>
      <c r="E1401" s="141">
        <f t="shared" si="148"/>
        <v>141.94100856327307</v>
      </c>
      <c r="F1401" s="135">
        <v>9</v>
      </c>
      <c r="G1401" s="135">
        <v>0.13</v>
      </c>
      <c r="H1401" s="135">
        <v>324000</v>
      </c>
      <c r="I1401" s="134" t="s">
        <v>1815</v>
      </c>
      <c r="J1401" s="138">
        <f t="shared" si="149"/>
        <v>0.13</v>
      </c>
      <c r="K1401" s="140">
        <f t="shared" si="150"/>
        <v>2492307.692307692</v>
      </c>
      <c r="L1401" s="134" t="s">
        <v>2684</v>
      </c>
      <c r="M1401" s="134" t="s">
        <v>78</v>
      </c>
      <c r="N1401" s="137">
        <f t="shared" si="151"/>
        <v>2492307.692307692</v>
      </c>
      <c r="P1401">
        <v>1360</v>
      </c>
      <c r="Q1401">
        <v>85.221408946152394</v>
      </c>
      <c r="R1401">
        <v>-7.221408946152394</v>
      </c>
      <c r="S1401" s="70">
        <f t="shared" si="152"/>
        <v>-8.4737028352996138E-2</v>
      </c>
      <c r="T1401">
        <f t="shared" si="153"/>
        <v>78</v>
      </c>
      <c r="U1401" s="134" t="s">
        <v>2668</v>
      </c>
      <c r="Z1401">
        <v>1359</v>
      </c>
      <c r="AA1401">
        <v>21.881811374670427</v>
      </c>
      <c r="AB1401">
        <v>-9.881811374670427</v>
      </c>
      <c r="AJ1401">
        <v>1361</v>
      </c>
      <c r="AK1401">
        <v>31.126568440328853</v>
      </c>
      <c r="AL1401">
        <v>4.8734315596711468</v>
      </c>
      <c r="AT1401">
        <v>1361</v>
      </c>
      <c r="AU1401">
        <v>35.307869803200603</v>
      </c>
      <c r="AV1401">
        <v>0.69213019679939691</v>
      </c>
      <c r="BD1401" s="152">
        <v>9.982691856540745</v>
      </c>
      <c r="BE1401" s="152">
        <v>27.85742032612</v>
      </c>
    </row>
    <row r="1402" spans="1:57" ht="14.25" customHeight="1">
      <c r="A1402" s="134" t="s">
        <v>398</v>
      </c>
      <c r="B1402" s="135">
        <v>11592</v>
      </c>
      <c r="C1402" s="135">
        <v>1531100</v>
      </c>
      <c r="D1402" s="145">
        <f t="shared" si="147"/>
        <v>636363.63636363635</v>
      </c>
      <c r="E1402" s="141">
        <f t="shared" si="148"/>
        <v>132.08247066942718</v>
      </c>
      <c r="F1402" s="135">
        <v>10</v>
      </c>
      <c r="G1402" s="135">
        <v>0.55000000000000004</v>
      </c>
      <c r="H1402" s="135">
        <v>350000</v>
      </c>
      <c r="I1402" s="134" t="s">
        <v>1815</v>
      </c>
      <c r="J1402" s="138">
        <f t="shared" si="149"/>
        <v>0.55000000000000004</v>
      </c>
      <c r="K1402" s="140">
        <f t="shared" si="150"/>
        <v>636363.63636363635</v>
      </c>
      <c r="L1402" s="134" t="s">
        <v>2685</v>
      </c>
      <c r="M1402" s="134" t="s">
        <v>165</v>
      </c>
      <c r="N1402" s="137">
        <f t="shared" si="151"/>
        <v>636363.63636363635</v>
      </c>
      <c r="P1402">
        <v>1361</v>
      </c>
      <c r="Q1402">
        <v>31.389266739144809</v>
      </c>
      <c r="R1402">
        <v>4.6107332608551914</v>
      </c>
      <c r="S1402" s="70">
        <f t="shared" si="152"/>
        <v>0.14688884895502372</v>
      </c>
      <c r="T1402">
        <f t="shared" si="153"/>
        <v>36</v>
      </c>
      <c r="U1402" s="134" t="s">
        <v>1755</v>
      </c>
      <c r="Z1402">
        <v>1360</v>
      </c>
      <c r="AA1402">
        <v>87.378760877747581</v>
      </c>
      <c r="AB1402">
        <v>-9.378760877747581</v>
      </c>
      <c r="AJ1402">
        <v>1362</v>
      </c>
      <c r="AK1402">
        <v>536.44792051992351</v>
      </c>
      <c r="AL1402">
        <v>-236.44792051992351</v>
      </c>
      <c r="AT1402">
        <v>1362</v>
      </c>
      <c r="AU1402">
        <v>295.72979706117604</v>
      </c>
      <c r="AV1402">
        <v>4.2702029388239566</v>
      </c>
      <c r="BD1402" s="152">
        <v>16.259874225591883</v>
      </c>
      <c r="BE1402" s="152">
        <v>27.621141018279999</v>
      </c>
    </row>
    <row r="1403" spans="1:57" ht="14.25" customHeight="1">
      <c r="A1403" s="134" t="s">
        <v>398</v>
      </c>
      <c r="B1403" s="135">
        <v>39028</v>
      </c>
      <c r="C1403" s="135">
        <v>5678500</v>
      </c>
      <c r="D1403" s="145">
        <f t="shared" si="147"/>
        <v>1428571.4285714286</v>
      </c>
      <c r="E1403" s="141">
        <f t="shared" si="148"/>
        <v>145.49810392538691</v>
      </c>
      <c r="F1403" s="135">
        <v>32</v>
      </c>
      <c r="G1403" s="135">
        <v>1.68</v>
      </c>
      <c r="H1403" s="135">
        <v>2400000</v>
      </c>
      <c r="I1403" s="134" t="s">
        <v>1815</v>
      </c>
      <c r="J1403" s="138">
        <f t="shared" si="149"/>
        <v>1.68</v>
      </c>
      <c r="K1403" s="140">
        <f t="shared" si="150"/>
        <v>1428571.4285714286</v>
      </c>
      <c r="L1403" s="134" t="s">
        <v>2686</v>
      </c>
      <c r="M1403" s="134" t="s">
        <v>49</v>
      </c>
      <c r="N1403" s="137">
        <f t="shared" si="151"/>
        <v>1428571.4285714286</v>
      </c>
      <c r="P1403">
        <v>1362</v>
      </c>
      <c r="Q1403">
        <v>465.86389144454557</v>
      </c>
      <c r="R1403">
        <v>-165.86389144454557</v>
      </c>
      <c r="S1403" s="70">
        <f t="shared" si="152"/>
        <v>-0.35603508769532805</v>
      </c>
      <c r="T1403">
        <f t="shared" si="153"/>
        <v>300</v>
      </c>
      <c r="U1403" s="134" t="s">
        <v>1289</v>
      </c>
      <c r="Z1403">
        <v>1361</v>
      </c>
      <c r="AA1403">
        <v>34.789649283031999</v>
      </c>
      <c r="AB1403">
        <v>1.2103507169680014</v>
      </c>
      <c r="AJ1403">
        <v>1363</v>
      </c>
      <c r="AK1403">
        <v>246.24759675813806</v>
      </c>
      <c r="AL1403">
        <v>78.752403241861941</v>
      </c>
      <c r="AT1403">
        <v>1363</v>
      </c>
      <c r="AU1403">
        <v>376.39212443836692</v>
      </c>
      <c r="AV1403">
        <v>-51.39212443836692</v>
      </c>
      <c r="BD1403" s="152">
        <v>7.0197221028246908</v>
      </c>
      <c r="BE1403" s="152">
        <v>19.157981685639999</v>
      </c>
    </row>
    <row r="1404" spans="1:57" ht="14.25" customHeight="1">
      <c r="A1404" s="134" t="s">
        <v>398</v>
      </c>
      <c r="B1404" s="135">
        <v>73554</v>
      </c>
      <c r="C1404" s="135">
        <v>8329600</v>
      </c>
      <c r="D1404" s="145">
        <f t="shared" si="147"/>
        <v>2953591.1602209946</v>
      </c>
      <c r="E1404" s="141">
        <f t="shared" si="148"/>
        <v>113.24469097533785</v>
      </c>
      <c r="F1404" s="135">
        <v>81</v>
      </c>
      <c r="G1404" s="135">
        <v>1.81</v>
      </c>
      <c r="H1404" s="135">
        <v>5346000</v>
      </c>
      <c r="I1404" s="134" t="s">
        <v>1815</v>
      </c>
      <c r="J1404" s="138">
        <f t="shared" si="149"/>
        <v>1.81</v>
      </c>
      <c r="K1404" s="140">
        <f t="shared" si="150"/>
        <v>2953591.1602209946</v>
      </c>
      <c r="L1404" s="134" t="s">
        <v>1727</v>
      </c>
      <c r="M1404" s="134" t="s">
        <v>41</v>
      </c>
      <c r="N1404" s="137">
        <f t="shared" si="151"/>
        <v>2953591.1602209946</v>
      </c>
      <c r="P1404">
        <v>1363</v>
      </c>
      <c r="Q1404">
        <v>340.72612496902184</v>
      </c>
      <c r="R1404">
        <v>-15.726124969021839</v>
      </c>
      <c r="S1404" s="70">
        <f t="shared" si="152"/>
        <v>-4.6154737827783614E-2</v>
      </c>
      <c r="T1404">
        <f t="shared" si="153"/>
        <v>325</v>
      </c>
      <c r="U1404" s="134" t="s">
        <v>1662</v>
      </c>
      <c r="Z1404">
        <v>1362</v>
      </c>
      <c r="AA1404">
        <v>429.55843278639907</v>
      </c>
      <c r="AB1404">
        <v>-129.55843278639907</v>
      </c>
      <c r="AJ1404">
        <v>1364</v>
      </c>
      <c r="AK1404">
        <v>21.418651962808077</v>
      </c>
      <c r="AL1404">
        <v>-9.4186519628080774</v>
      </c>
      <c r="AT1404">
        <v>1364</v>
      </c>
      <c r="AU1404">
        <v>14.929422311120062</v>
      </c>
      <c r="AV1404">
        <v>-2.9294223111200619</v>
      </c>
      <c r="BD1404" s="152">
        <v>16.609063035388573</v>
      </c>
      <c r="BE1404" s="152">
        <v>47.936313979480005</v>
      </c>
    </row>
    <row r="1405" spans="1:57" ht="14.25" customHeight="1">
      <c r="A1405" s="134" t="s">
        <v>398</v>
      </c>
      <c r="B1405" s="135">
        <v>108457</v>
      </c>
      <c r="C1405" s="135">
        <v>8904900</v>
      </c>
      <c r="D1405" s="145">
        <f t="shared" si="147"/>
        <v>426373.62637362635</v>
      </c>
      <c r="E1405" s="141">
        <f t="shared" si="148"/>
        <v>82.105350507574428</v>
      </c>
      <c r="F1405" s="135">
        <v>97</v>
      </c>
      <c r="G1405" s="135">
        <v>7.28</v>
      </c>
      <c r="H1405" s="135">
        <v>3104000</v>
      </c>
      <c r="I1405" s="134" t="s">
        <v>1815</v>
      </c>
      <c r="J1405" s="138">
        <f t="shared" si="149"/>
        <v>7.28</v>
      </c>
      <c r="K1405" s="140">
        <f t="shared" si="150"/>
        <v>426373.62637362635</v>
      </c>
      <c r="L1405" s="134" t="s">
        <v>2687</v>
      </c>
      <c r="M1405" s="134" t="s">
        <v>52</v>
      </c>
      <c r="N1405" s="137">
        <f t="shared" si="151"/>
        <v>426373.62637362635</v>
      </c>
      <c r="P1405">
        <v>1364</v>
      </c>
      <c r="Q1405">
        <v>14.735868140994294</v>
      </c>
      <c r="R1405">
        <v>-2.7358681409942935</v>
      </c>
      <c r="S1405" s="70">
        <f t="shared" si="152"/>
        <v>-0.18566046566223499</v>
      </c>
      <c r="T1405">
        <f t="shared" si="153"/>
        <v>12</v>
      </c>
      <c r="U1405" s="134" t="s">
        <v>1284</v>
      </c>
      <c r="Z1405">
        <v>1363</v>
      </c>
      <c r="AA1405">
        <v>342.86940358165941</v>
      </c>
      <c r="AB1405">
        <v>-17.869403581659412</v>
      </c>
      <c r="AJ1405">
        <v>1365</v>
      </c>
      <c r="AK1405">
        <v>24.181759011856485</v>
      </c>
      <c r="AL1405">
        <v>-12.181759011856485</v>
      </c>
      <c r="AT1405">
        <v>1365</v>
      </c>
      <c r="AU1405">
        <v>18.616903985922981</v>
      </c>
      <c r="AV1405">
        <v>-6.6169039859229812</v>
      </c>
      <c r="BD1405" s="152">
        <v>11.091879840600829</v>
      </c>
      <c r="BE1405" s="152">
        <v>19.797964915999998</v>
      </c>
    </row>
    <row r="1406" spans="1:57" ht="14.25" customHeight="1">
      <c r="A1406" s="134" t="s">
        <v>398</v>
      </c>
      <c r="B1406" s="135">
        <v>10234</v>
      </c>
      <c r="C1406" s="135">
        <v>1317200</v>
      </c>
      <c r="D1406" s="145">
        <f t="shared" si="147"/>
        <v>6150262.0850320328</v>
      </c>
      <c r="E1406" s="141">
        <f t="shared" si="148"/>
        <v>128.70822747703733</v>
      </c>
      <c r="F1406" s="135">
        <v>16</v>
      </c>
      <c r="G1406" s="135">
        <v>0.17169999999999999</v>
      </c>
      <c r="H1406" s="135">
        <v>1056000</v>
      </c>
      <c r="I1406" s="134" t="s">
        <v>1815</v>
      </c>
      <c r="J1406" s="138">
        <f t="shared" si="149"/>
        <v>0.17169999999999999</v>
      </c>
      <c r="K1406" s="140">
        <f t="shared" si="150"/>
        <v>6150262.0850320328</v>
      </c>
      <c r="L1406" s="134" t="s">
        <v>2688</v>
      </c>
      <c r="M1406" s="134" t="s">
        <v>41</v>
      </c>
      <c r="N1406" s="137">
        <f t="shared" si="151"/>
        <v>6150262.0850320328</v>
      </c>
      <c r="P1406">
        <v>1365</v>
      </c>
      <c r="Q1406">
        <v>18.334433089883611</v>
      </c>
      <c r="R1406">
        <v>-6.3344330898836105</v>
      </c>
      <c r="S1406" s="70">
        <f t="shared" si="152"/>
        <v>-0.34549380713488004</v>
      </c>
      <c r="T1406">
        <f t="shared" si="153"/>
        <v>12</v>
      </c>
      <c r="U1406" s="134" t="s">
        <v>2669</v>
      </c>
      <c r="Z1406">
        <v>1364</v>
      </c>
      <c r="AA1406">
        <v>13.87538712010177</v>
      </c>
      <c r="AB1406">
        <v>-1.8753871201017702</v>
      </c>
      <c r="AJ1406">
        <v>1366</v>
      </c>
      <c r="AK1406">
        <v>29.028097221984595</v>
      </c>
      <c r="AL1406">
        <v>-5.028097221984595</v>
      </c>
      <c r="AT1406">
        <v>1366</v>
      </c>
      <c r="AU1406">
        <v>26.007467903736632</v>
      </c>
      <c r="AV1406">
        <v>-2.0074679037366323</v>
      </c>
      <c r="BD1406" s="152">
        <v>10.270259111667434</v>
      </c>
      <c r="BE1406" s="152">
        <v>20.314101212760001</v>
      </c>
    </row>
    <row r="1407" spans="1:57" ht="14.25" customHeight="1">
      <c r="A1407" s="134" t="s">
        <v>398</v>
      </c>
      <c r="B1407" s="135">
        <v>14872</v>
      </c>
      <c r="C1407" s="135">
        <v>1069300</v>
      </c>
      <c r="D1407" s="145">
        <f t="shared" si="147"/>
        <v>3496503.496503497</v>
      </c>
      <c r="E1407" s="141">
        <f t="shared" si="148"/>
        <v>71.900215169445943</v>
      </c>
      <c r="F1407" s="135">
        <v>10</v>
      </c>
      <c r="G1407" s="135">
        <v>0.14299999999999999</v>
      </c>
      <c r="H1407" s="135">
        <v>500000</v>
      </c>
      <c r="I1407" s="134" t="s">
        <v>1815</v>
      </c>
      <c r="J1407" s="138">
        <f t="shared" si="149"/>
        <v>0.14299999999999999</v>
      </c>
      <c r="K1407" s="140">
        <f t="shared" si="150"/>
        <v>3496503.496503497</v>
      </c>
      <c r="L1407" s="134" t="s">
        <v>2689</v>
      </c>
      <c r="M1407" s="134" t="s">
        <v>41</v>
      </c>
      <c r="N1407" s="137">
        <f t="shared" si="151"/>
        <v>3496503.496503497</v>
      </c>
      <c r="P1407">
        <v>1366</v>
      </c>
      <c r="Q1407">
        <v>25.144727546669127</v>
      </c>
      <c r="R1407">
        <v>-1.1447275466691273</v>
      </c>
      <c r="S1407" s="70">
        <f t="shared" si="152"/>
        <v>-4.5525549821309047E-2</v>
      </c>
      <c r="T1407">
        <f t="shared" si="153"/>
        <v>24</v>
      </c>
      <c r="U1407" s="134" t="s">
        <v>2670</v>
      </c>
      <c r="Z1407">
        <v>1365</v>
      </c>
      <c r="AA1407">
        <v>20.594065683707669</v>
      </c>
      <c r="AB1407">
        <v>-8.5940656837076688</v>
      </c>
      <c r="AJ1407">
        <v>1367</v>
      </c>
      <c r="AK1407">
        <v>43.542981761700048</v>
      </c>
      <c r="AL1407">
        <v>-21.542981761700048</v>
      </c>
      <c r="AT1407">
        <v>1367</v>
      </c>
      <c r="AU1407">
        <v>21.779713919421283</v>
      </c>
      <c r="AV1407">
        <v>0.22028608057871679</v>
      </c>
      <c r="BD1407" s="152">
        <v>11.436960546752854</v>
      </c>
      <c r="BE1407" s="152">
        <v>22.1657541326</v>
      </c>
    </row>
    <row r="1408" spans="1:57" ht="14.25" customHeight="1">
      <c r="A1408" s="134" t="s">
        <v>398</v>
      </c>
      <c r="B1408" s="135">
        <v>9159</v>
      </c>
      <c r="C1408" s="135">
        <v>739300</v>
      </c>
      <c r="D1408" s="145">
        <f t="shared" si="147"/>
        <v>1425000</v>
      </c>
      <c r="E1408" s="141">
        <f t="shared" si="148"/>
        <v>80.718419041380059</v>
      </c>
      <c r="F1408" s="135">
        <v>9</v>
      </c>
      <c r="G1408" s="135">
        <v>0.36</v>
      </c>
      <c r="H1408" s="135">
        <v>513000</v>
      </c>
      <c r="I1408" s="134" t="s">
        <v>1815</v>
      </c>
      <c r="J1408" s="138">
        <f t="shared" si="149"/>
        <v>0.36</v>
      </c>
      <c r="K1408" s="140">
        <f t="shared" si="150"/>
        <v>1425000</v>
      </c>
      <c r="L1408" s="134" t="s">
        <v>2690</v>
      </c>
      <c r="M1408" s="134" t="s">
        <v>13</v>
      </c>
      <c r="N1408" s="137">
        <f t="shared" si="151"/>
        <v>1425000</v>
      </c>
      <c r="P1408">
        <v>1367</v>
      </c>
      <c r="Q1408">
        <v>31.299293328077162</v>
      </c>
      <c r="R1408">
        <v>-9.2992933280771624</v>
      </c>
      <c r="S1408" s="70">
        <f t="shared" si="152"/>
        <v>-0.29710873119730125</v>
      </c>
      <c r="T1408">
        <f t="shared" si="153"/>
        <v>22</v>
      </c>
      <c r="U1408" s="134" t="s">
        <v>1243</v>
      </c>
      <c r="Z1408">
        <v>1366</v>
      </c>
      <c r="AA1408">
        <v>28.096845913562355</v>
      </c>
      <c r="AB1408">
        <v>-4.0968459135623547</v>
      </c>
      <c r="AJ1408">
        <v>1368</v>
      </c>
      <c r="AK1408">
        <v>105.43412431782509</v>
      </c>
      <c r="AL1408">
        <v>-33.434124317825095</v>
      </c>
      <c r="AT1408">
        <v>1368</v>
      </c>
      <c r="AU1408">
        <v>62.390456211951339</v>
      </c>
      <c r="AV1408">
        <v>9.6095437880486614</v>
      </c>
      <c r="BD1408" s="152">
        <v>5.9567502847671117</v>
      </c>
      <c r="BE1408" s="152">
        <v>16.970880736999998</v>
      </c>
    </row>
    <row r="1409" spans="1:57" ht="14.25" customHeight="1">
      <c r="A1409" s="134" t="s">
        <v>398</v>
      </c>
      <c r="B1409" s="135">
        <v>7920</v>
      </c>
      <c r="C1409" s="135">
        <v>644600</v>
      </c>
      <c r="D1409" s="145">
        <f t="shared" si="147"/>
        <v>713333.33333333337</v>
      </c>
      <c r="E1409" s="141">
        <f t="shared" si="148"/>
        <v>81.388888888888886</v>
      </c>
      <c r="F1409" s="135">
        <v>9</v>
      </c>
      <c r="G1409" s="135">
        <v>0.12</v>
      </c>
      <c r="H1409" s="135">
        <v>85600</v>
      </c>
      <c r="I1409" s="134" t="s">
        <v>1815</v>
      </c>
      <c r="J1409" s="138">
        <f t="shared" si="149"/>
        <v>0.12</v>
      </c>
      <c r="K1409" s="140">
        <f t="shared" si="150"/>
        <v>713333.33333333337</v>
      </c>
      <c r="L1409" s="134" t="s">
        <v>1128</v>
      </c>
      <c r="M1409" s="134" t="s">
        <v>14</v>
      </c>
      <c r="N1409" s="137">
        <f t="shared" si="151"/>
        <v>713333.33333333337</v>
      </c>
      <c r="P1409">
        <v>1368</v>
      </c>
      <c r="Q1409">
        <v>89.221264492009439</v>
      </c>
      <c r="R1409">
        <v>-17.221264492009439</v>
      </c>
      <c r="S1409" s="70">
        <f t="shared" si="152"/>
        <v>-0.19301748960923723</v>
      </c>
      <c r="T1409">
        <f t="shared" si="153"/>
        <v>72</v>
      </c>
      <c r="U1409" s="134" t="s">
        <v>1162</v>
      </c>
      <c r="Z1409">
        <v>1367</v>
      </c>
      <c r="AA1409">
        <v>10.955320572122204</v>
      </c>
      <c r="AB1409">
        <v>11.044679427877796</v>
      </c>
      <c r="AJ1409">
        <v>1369</v>
      </c>
      <c r="AK1409">
        <v>24.141542194075026</v>
      </c>
      <c r="AL1409">
        <v>-13.141542194075026</v>
      </c>
      <c r="AT1409">
        <v>1369</v>
      </c>
      <c r="AU1409">
        <v>16.11917090759956</v>
      </c>
      <c r="AV1409">
        <v>-5.1191709075995604</v>
      </c>
      <c r="BD1409" s="152">
        <v>11.285987737811343</v>
      </c>
      <c r="BE1409" s="152">
        <v>24.642687389959999</v>
      </c>
    </row>
    <row r="1410" spans="1:57" ht="14.25" customHeight="1">
      <c r="A1410" s="134" t="s">
        <v>398</v>
      </c>
      <c r="B1410" s="135">
        <v>115457</v>
      </c>
      <c r="C1410" s="135">
        <v>7334300</v>
      </c>
      <c r="D1410" s="145">
        <f t="shared" si="147"/>
        <v>1180286.1685214627</v>
      </c>
      <c r="E1410" s="141">
        <f t="shared" si="148"/>
        <v>63.524082558874731</v>
      </c>
      <c r="F1410" s="135">
        <v>129</v>
      </c>
      <c r="G1410" s="135">
        <v>6.29</v>
      </c>
      <c r="H1410" s="135">
        <v>7424000</v>
      </c>
      <c r="I1410" s="134" t="s">
        <v>1815</v>
      </c>
      <c r="J1410" s="138">
        <f t="shared" si="149"/>
        <v>6.29</v>
      </c>
      <c r="K1410" s="140">
        <f t="shared" si="150"/>
        <v>1180286.1685214627</v>
      </c>
      <c r="L1410" s="134" t="s">
        <v>2691</v>
      </c>
      <c r="M1410" s="134" t="s">
        <v>289</v>
      </c>
      <c r="N1410" s="137">
        <f t="shared" si="151"/>
        <v>1180286.1685214627</v>
      </c>
      <c r="P1410">
        <v>1369</v>
      </c>
      <c r="Q1410">
        <v>16.961652795161108</v>
      </c>
      <c r="R1410">
        <v>-5.9616527951611076</v>
      </c>
      <c r="S1410" s="70">
        <f t="shared" si="152"/>
        <v>-0.35147829443023815</v>
      </c>
      <c r="T1410">
        <f t="shared" si="153"/>
        <v>11</v>
      </c>
      <c r="U1410" s="134" t="s">
        <v>2671</v>
      </c>
      <c r="Z1410">
        <v>1368</v>
      </c>
      <c r="AA1410">
        <v>77.191158029591335</v>
      </c>
      <c r="AB1410">
        <v>-5.1911580295913353</v>
      </c>
      <c r="AJ1410">
        <v>1370</v>
      </c>
      <c r="AK1410">
        <v>23.658940380697487</v>
      </c>
      <c r="AL1410">
        <v>-14.658940380697487</v>
      </c>
      <c r="AT1410">
        <v>1370</v>
      </c>
      <c r="AU1410">
        <v>16.626599915621874</v>
      </c>
      <c r="AV1410">
        <v>-7.626599915621874</v>
      </c>
      <c r="BD1410" s="152">
        <v>11.341447137014347</v>
      </c>
      <c r="BE1410" s="152">
        <v>19.693604326919999</v>
      </c>
    </row>
    <row r="1411" spans="1:57" ht="14.25" customHeight="1">
      <c r="A1411" s="134" t="s">
        <v>398</v>
      </c>
      <c r="B1411" s="135">
        <v>14295</v>
      </c>
      <c r="C1411" s="135">
        <v>1392100</v>
      </c>
      <c r="D1411" s="145">
        <f t="shared" si="147"/>
        <v>5113636.3636363642</v>
      </c>
      <c r="E1411" s="141">
        <f t="shared" si="148"/>
        <v>97.383700594613501</v>
      </c>
      <c r="F1411" s="135">
        <v>15</v>
      </c>
      <c r="G1411" s="135">
        <v>0.19359999999999999</v>
      </c>
      <c r="H1411" s="135">
        <v>990000</v>
      </c>
      <c r="I1411" s="134" t="s">
        <v>1815</v>
      </c>
      <c r="J1411" s="138">
        <f t="shared" si="149"/>
        <v>0.19359999999999999</v>
      </c>
      <c r="K1411" s="140">
        <f t="shared" si="150"/>
        <v>5113636.3636363642</v>
      </c>
      <c r="L1411" s="134" t="s">
        <v>2692</v>
      </c>
      <c r="M1411" s="134" t="s">
        <v>41</v>
      </c>
      <c r="N1411" s="137">
        <f t="shared" si="151"/>
        <v>5113636.3636363642</v>
      </c>
      <c r="P1411">
        <v>1370</v>
      </c>
      <c r="Q1411">
        <v>16.955217898391581</v>
      </c>
      <c r="R1411">
        <v>-7.9552178983915809</v>
      </c>
      <c r="S1411" s="70">
        <f t="shared" si="152"/>
        <v>-0.46918995356268672</v>
      </c>
      <c r="T1411">
        <f t="shared" si="153"/>
        <v>9</v>
      </c>
      <c r="U1411" s="134" t="s">
        <v>1731</v>
      </c>
      <c r="Z1411">
        <v>1369</v>
      </c>
      <c r="AA1411">
        <v>20.645167153566469</v>
      </c>
      <c r="AB1411">
        <v>-9.6451671535664687</v>
      </c>
      <c r="AJ1411">
        <v>1371</v>
      </c>
      <c r="AK1411">
        <v>20.853076504323525</v>
      </c>
      <c r="AL1411">
        <v>-11.853076504323525</v>
      </c>
      <c r="AT1411">
        <v>1371</v>
      </c>
      <c r="AU1411">
        <v>14.004883374173259</v>
      </c>
      <c r="AV1411">
        <v>-5.004883374173259</v>
      </c>
      <c r="BD1411" s="152">
        <v>22.393272967079675</v>
      </c>
      <c r="BE1411" s="152">
        <v>34.159392831959998</v>
      </c>
    </row>
    <row r="1412" spans="1:57" ht="14.25" customHeight="1">
      <c r="A1412" s="134" t="s">
        <v>398</v>
      </c>
      <c r="B1412" s="135">
        <v>7682</v>
      </c>
      <c r="C1412" s="135">
        <v>909200</v>
      </c>
      <c r="D1412" s="145">
        <f t="shared" si="147"/>
        <v>6337500</v>
      </c>
      <c r="E1412" s="141">
        <f t="shared" si="148"/>
        <v>118.35459515751107</v>
      </c>
      <c r="F1412" s="135">
        <v>12</v>
      </c>
      <c r="G1412" s="135">
        <v>0.16</v>
      </c>
      <c r="H1412" s="135">
        <v>1014000</v>
      </c>
      <c r="I1412" s="134" t="s">
        <v>1815</v>
      </c>
      <c r="J1412" s="138">
        <f t="shared" si="149"/>
        <v>0.16</v>
      </c>
      <c r="K1412" s="140">
        <f t="shared" si="150"/>
        <v>6337500</v>
      </c>
      <c r="L1412" s="134" t="s">
        <v>1064</v>
      </c>
      <c r="M1412" s="134" t="s">
        <v>28</v>
      </c>
      <c r="N1412" s="137">
        <f t="shared" si="151"/>
        <v>6337500</v>
      </c>
      <c r="P1412">
        <v>1371</v>
      </c>
      <c r="Q1412">
        <v>13.907574292668569</v>
      </c>
      <c r="R1412">
        <v>-4.9075742926685688</v>
      </c>
      <c r="S1412" s="70">
        <f t="shared" si="152"/>
        <v>-0.35287061491777294</v>
      </c>
      <c r="T1412">
        <f t="shared" si="153"/>
        <v>9</v>
      </c>
      <c r="U1412" s="134" t="s">
        <v>2672</v>
      </c>
      <c r="Z1412">
        <v>1370</v>
      </c>
      <c r="AA1412">
        <v>11.18567738116913</v>
      </c>
      <c r="AB1412">
        <v>-2.1856773811691301</v>
      </c>
      <c r="AJ1412">
        <v>1372</v>
      </c>
      <c r="AK1412">
        <v>82.968586570176726</v>
      </c>
      <c r="AL1412">
        <v>143.03141342982326</v>
      </c>
      <c r="AT1412">
        <v>1372</v>
      </c>
      <c r="AU1412">
        <v>244.92531506865083</v>
      </c>
      <c r="AV1412">
        <v>-18.925315068650832</v>
      </c>
      <c r="BD1412" s="152">
        <v>99.206594915062738</v>
      </c>
      <c r="BE1412" s="152">
        <v>146.27803163311998</v>
      </c>
    </row>
    <row r="1413" spans="1:57" ht="14.25" customHeight="1">
      <c r="A1413" s="134" t="s">
        <v>398</v>
      </c>
      <c r="B1413" s="135">
        <v>27004</v>
      </c>
      <c r="C1413" s="135">
        <v>2103400</v>
      </c>
      <c r="D1413" s="145">
        <f t="shared" si="147"/>
        <v>2600780.2340702214</v>
      </c>
      <c r="E1413" s="141">
        <f t="shared" si="148"/>
        <v>77.89216412383351</v>
      </c>
      <c r="F1413" s="135">
        <v>16</v>
      </c>
      <c r="G1413" s="135">
        <v>0.30759999999999998</v>
      </c>
      <c r="H1413" s="135">
        <v>800000</v>
      </c>
      <c r="I1413" s="134" t="s">
        <v>1815</v>
      </c>
      <c r="J1413" s="138">
        <f t="shared" si="149"/>
        <v>0.30759999999999998</v>
      </c>
      <c r="K1413" s="140">
        <f t="shared" si="150"/>
        <v>2600780.2340702214</v>
      </c>
      <c r="L1413" s="134" t="s">
        <v>1746</v>
      </c>
      <c r="M1413" s="134" t="s">
        <v>41</v>
      </c>
      <c r="N1413" s="137">
        <f t="shared" si="151"/>
        <v>2600780.2340702214</v>
      </c>
      <c r="P1413">
        <v>1372</v>
      </c>
      <c r="Q1413">
        <v>174.77471323652733</v>
      </c>
      <c r="R1413">
        <v>51.225286763472667</v>
      </c>
      <c r="S1413" s="70">
        <f t="shared" si="152"/>
        <v>0.29309323880364835</v>
      </c>
      <c r="T1413">
        <f t="shared" si="153"/>
        <v>226</v>
      </c>
      <c r="U1413" s="134" t="s">
        <v>2673</v>
      </c>
      <c r="Z1413">
        <v>1371</v>
      </c>
      <c r="AA1413">
        <v>17.026406869899755</v>
      </c>
      <c r="AB1413">
        <v>-8.0264068698997555</v>
      </c>
      <c r="AJ1413">
        <v>1373</v>
      </c>
      <c r="AK1413">
        <v>22.687810065006197</v>
      </c>
      <c r="AL1413">
        <v>-12.687810065006197</v>
      </c>
      <c r="AT1413">
        <v>1373</v>
      </c>
      <c r="AU1413">
        <v>17.263759964530148</v>
      </c>
      <c r="AV1413">
        <v>-7.2637599645301485</v>
      </c>
      <c r="BD1413" s="152">
        <v>10.352421184560773</v>
      </c>
      <c r="BE1413" s="152">
        <v>20.255325583039998</v>
      </c>
    </row>
    <row r="1414" spans="1:57" ht="14.25" customHeight="1">
      <c r="A1414" s="134" t="s">
        <v>398</v>
      </c>
      <c r="B1414" s="135">
        <v>20924</v>
      </c>
      <c r="C1414" s="135">
        <v>2653800</v>
      </c>
      <c r="D1414" s="145">
        <f t="shared" si="147"/>
        <v>2722448.9795918367</v>
      </c>
      <c r="E1414" s="141">
        <f t="shared" si="148"/>
        <v>126.83043395144333</v>
      </c>
      <c r="F1414" s="135">
        <v>23</v>
      </c>
      <c r="G1414" s="135">
        <v>0.49</v>
      </c>
      <c r="H1414" s="135">
        <v>1334000</v>
      </c>
      <c r="I1414" s="134" t="s">
        <v>1815</v>
      </c>
      <c r="J1414" s="138">
        <f t="shared" si="149"/>
        <v>0.49</v>
      </c>
      <c r="K1414" s="140">
        <f t="shared" si="150"/>
        <v>2722448.9795918367</v>
      </c>
      <c r="L1414" s="134" t="s">
        <v>2693</v>
      </c>
      <c r="M1414" s="134" t="s">
        <v>66</v>
      </c>
      <c r="N1414" s="137">
        <f t="shared" si="151"/>
        <v>2722448.9795918367</v>
      </c>
      <c r="P1414">
        <v>1373</v>
      </c>
      <c r="Q1414">
        <v>16.734851308781181</v>
      </c>
      <c r="R1414">
        <v>-6.734851308781181</v>
      </c>
      <c r="S1414" s="70">
        <f t="shared" si="152"/>
        <v>-0.40244464587786577</v>
      </c>
      <c r="T1414">
        <f t="shared" si="153"/>
        <v>10</v>
      </c>
      <c r="U1414" s="134" t="s">
        <v>2674</v>
      </c>
      <c r="Z1414">
        <v>1372</v>
      </c>
      <c r="AA1414">
        <v>174.03941173290187</v>
      </c>
      <c r="AB1414">
        <v>51.960588267098132</v>
      </c>
      <c r="AJ1414">
        <v>1374</v>
      </c>
      <c r="AK1414">
        <v>23.027324674066534</v>
      </c>
      <c r="AL1414">
        <v>-3.0273246740665343</v>
      </c>
      <c r="AT1414">
        <v>1374</v>
      </c>
      <c r="AU1414">
        <v>21.421721933179001</v>
      </c>
      <c r="AV1414">
        <v>-1.4217219331790005</v>
      </c>
      <c r="BD1414" s="152">
        <v>31.315047057385172</v>
      </c>
      <c r="BE1414" s="152">
        <v>38.368735425600001</v>
      </c>
    </row>
    <row r="1415" spans="1:57" ht="14.25" customHeight="1">
      <c r="A1415" s="134" t="s">
        <v>398</v>
      </c>
      <c r="B1415" s="135">
        <v>32094</v>
      </c>
      <c r="C1415" s="135">
        <v>3830000</v>
      </c>
      <c r="D1415" s="145">
        <f t="shared" si="147"/>
        <v>12337000</v>
      </c>
      <c r="E1415" s="141">
        <f t="shared" si="148"/>
        <v>119.336947716084</v>
      </c>
      <c r="F1415" s="135">
        <v>20</v>
      </c>
      <c r="G1415" s="135">
        <v>0.6</v>
      </c>
      <c r="H1415" s="135">
        <v>7402200</v>
      </c>
      <c r="I1415" s="134" t="s">
        <v>1815</v>
      </c>
      <c r="J1415" s="138">
        <f t="shared" si="149"/>
        <v>0.6</v>
      </c>
      <c r="K1415" s="140">
        <f t="shared" si="150"/>
        <v>12337000</v>
      </c>
      <c r="L1415" s="134" t="s">
        <v>1171</v>
      </c>
      <c r="M1415" s="134" t="s">
        <v>7</v>
      </c>
      <c r="N1415" s="137">
        <f t="shared" si="151"/>
        <v>12337000</v>
      </c>
      <c r="P1415">
        <v>1374</v>
      </c>
      <c r="Q1415">
        <v>19.178574134209907</v>
      </c>
      <c r="R1415">
        <v>0.82142586579009347</v>
      </c>
      <c r="S1415" s="70">
        <f t="shared" si="152"/>
        <v>4.2830392918776466E-2</v>
      </c>
      <c r="T1415">
        <f t="shared" si="153"/>
        <v>20</v>
      </c>
      <c r="U1415" s="134" t="s">
        <v>2675</v>
      </c>
      <c r="Z1415">
        <v>1373</v>
      </c>
      <c r="AA1415">
        <v>17.391511705224463</v>
      </c>
      <c r="AB1415">
        <v>-7.3915117052244632</v>
      </c>
      <c r="AJ1415">
        <v>1375</v>
      </c>
      <c r="AK1415">
        <v>47.787761044802295</v>
      </c>
      <c r="AL1415">
        <v>42.212238955197705</v>
      </c>
      <c r="AT1415">
        <v>1375</v>
      </c>
      <c r="AU1415">
        <v>85.969483434243813</v>
      </c>
      <c r="AV1415">
        <v>4.0305165657561872</v>
      </c>
      <c r="BD1415" s="152">
        <v>24.607540831555173</v>
      </c>
      <c r="BE1415" s="152">
        <v>29.24809913352</v>
      </c>
    </row>
    <row r="1416" spans="1:57" ht="14.25" customHeight="1">
      <c r="A1416" s="134" t="s">
        <v>398</v>
      </c>
      <c r="B1416" s="135">
        <v>8694</v>
      </c>
      <c r="C1416" s="135">
        <v>825200</v>
      </c>
      <c r="D1416" s="145">
        <f t="shared" si="147"/>
        <v>6461764.7058823528</v>
      </c>
      <c r="E1416" s="141">
        <f t="shared" si="148"/>
        <v>94.916034046468823</v>
      </c>
      <c r="F1416" s="135">
        <v>13</v>
      </c>
      <c r="G1416" s="135">
        <v>0.17</v>
      </c>
      <c r="H1416" s="135">
        <v>1098500</v>
      </c>
      <c r="I1416" s="134" t="s">
        <v>1815</v>
      </c>
      <c r="J1416" s="138">
        <f t="shared" si="149"/>
        <v>0.17</v>
      </c>
      <c r="K1416" s="140">
        <f t="shared" si="150"/>
        <v>6461764.7058823528</v>
      </c>
      <c r="L1416" s="134" t="s">
        <v>1061</v>
      </c>
      <c r="M1416" s="134" t="s">
        <v>28</v>
      </c>
      <c r="N1416" s="137">
        <f t="shared" si="151"/>
        <v>6461764.7058823528</v>
      </c>
      <c r="P1416">
        <v>1375</v>
      </c>
      <c r="Q1416">
        <v>68.44560155887963</v>
      </c>
      <c r="R1416">
        <v>21.55439844112037</v>
      </c>
      <c r="S1416" s="70">
        <f t="shared" si="152"/>
        <v>0.31491283515973512</v>
      </c>
      <c r="T1416">
        <f t="shared" si="153"/>
        <v>90</v>
      </c>
      <c r="U1416" s="134" t="s">
        <v>1756</v>
      </c>
      <c r="Z1416">
        <v>1374</v>
      </c>
      <c r="AA1416">
        <v>21.585869110014592</v>
      </c>
      <c r="AB1416">
        <v>-1.5858691100145919</v>
      </c>
      <c r="AJ1416">
        <v>1376</v>
      </c>
      <c r="AK1416">
        <v>28.020560102827986</v>
      </c>
      <c r="AL1416">
        <v>-16.020560102827986</v>
      </c>
      <c r="AT1416">
        <v>1376</v>
      </c>
      <c r="AU1416">
        <v>16.964064838432829</v>
      </c>
      <c r="AV1416">
        <v>-4.9640648384328294</v>
      </c>
      <c r="BD1416" s="152">
        <v>5.7102640660870936</v>
      </c>
      <c r="BE1416" s="152">
        <v>17.251807283159998</v>
      </c>
    </row>
    <row r="1417" spans="1:57" ht="14.25" customHeight="1">
      <c r="A1417" s="134" t="s">
        <v>398</v>
      </c>
      <c r="B1417" s="135">
        <v>6102</v>
      </c>
      <c r="C1417" s="135">
        <v>553900</v>
      </c>
      <c r="D1417" s="145">
        <f t="shared" si="147"/>
        <v>800000</v>
      </c>
      <c r="E1417" s="141">
        <f t="shared" si="148"/>
        <v>90.773516879711565</v>
      </c>
      <c r="F1417" s="135">
        <v>14</v>
      </c>
      <c r="G1417" s="135">
        <v>0.24</v>
      </c>
      <c r="H1417" s="135">
        <v>192000</v>
      </c>
      <c r="I1417" s="134" t="s">
        <v>1815</v>
      </c>
      <c r="J1417" s="138">
        <f t="shared" si="149"/>
        <v>0.24</v>
      </c>
      <c r="K1417" s="140">
        <f t="shared" si="150"/>
        <v>800000</v>
      </c>
      <c r="L1417" s="134" t="s">
        <v>1487</v>
      </c>
      <c r="M1417" s="134" t="s">
        <v>11</v>
      </c>
      <c r="N1417" s="137">
        <f t="shared" si="151"/>
        <v>800000</v>
      </c>
      <c r="P1417">
        <v>1376</v>
      </c>
      <c r="Q1417">
        <v>19.673274951473132</v>
      </c>
      <c r="R1417">
        <v>-7.6732749514731324</v>
      </c>
      <c r="S1417" s="70">
        <f t="shared" si="152"/>
        <v>-0.39003546539151879</v>
      </c>
      <c r="T1417">
        <f t="shared" si="153"/>
        <v>12</v>
      </c>
      <c r="U1417" s="134" t="s">
        <v>2676</v>
      </c>
      <c r="Z1417">
        <v>1375</v>
      </c>
      <c r="AA1417">
        <v>71.468669255467645</v>
      </c>
      <c r="AB1417">
        <v>18.531330744532355</v>
      </c>
      <c r="AJ1417">
        <v>1377</v>
      </c>
      <c r="AK1417">
        <v>25.734128178220899</v>
      </c>
      <c r="AL1417">
        <v>-13.734128178220899</v>
      </c>
      <c r="AT1417">
        <v>1377</v>
      </c>
      <c r="AU1417">
        <v>17.796642531207304</v>
      </c>
      <c r="AV1417">
        <v>-5.7966425312073042</v>
      </c>
      <c r="BD1417" s="152">
        <v>5.4966426765644103</v>
      </c>
      <c r="BE1417" s="152">
        <v>17.156833485919996</v>
      </c>
    </row>
    <row r="1418" spans="1:57" ht="14.25" customHeight="1">
      <c r="A1418" s="134" t="s">
        <v>398</v>
      </c>
      <c r="B1418" s="135">
        <v>39600</v>
      </c>
      <c r="C1418" s="135">
        <v>3330200</v>
      </c>
      <c r="D1418" s="145">
        <f t="shared" si="147"/>
        <v>1708988.7640449437</v>
      </c>
      <c r="E1418" s="141">
        <f t="shared" si="148"/>
        <v>84.095959595959599</v>
      </c>
      <c r="F1418" s="135">
        <v>36</v>
      </c>
      <c r="G1418" s="135">
        <v>1.78</v>
      </c>
      <c r="H1418" s="135">
        <v>3042000</v>
      </c>
      <c r="I1418" s="134" t="s">
        <v>1815</v>
      </c>
      <c r="J1418" s="138">
        <f t="shared" si="149"/>
        <v>1.78</v>
      </c>
      <c r="K1418" s="140">
        <f t="shared" si="150"/>
        <v>1708988.7640449437</v>
      </c>
      <c r="L1418" s="134" t="s">
        <v>1046</v>
      </c>
      <c r="M1418" s="134" t="s">
        <v>28</v>
      </c>
      <c r="N1418" s="137">
        <f t="shared" si="151"/>
        <v>1708988.7640449437</v>
      </c>
      <c r="P1418">
        <v>1377</v>
      </c>
      <c r="Q1418">
        <v>18.793797643621023</v>
      </c>
      <c r="R1418">
        <v>-6.7937976436210228</v>
      </c>
      <c r="S1418" s="70">
        <f t="shared" si="152"/>
        <v>-0.3614914756692067</v>
      </c>
      <c r="T1418">
        <f t="shared" si="153"/>
        <v>12</v>
      </c>
      <c r="U1418" s="134" t="s">
        <v>2677</v>
      </c>
      <c r="Z1418">
        <v>1376</v>
      </c>
      <c r="AA1418">
        <v>15.513210382373586</v>
      </c>
      <c r="AB1418">
        <v>-3.5132103823735861</v>
      </c>
      <c r="AJ1418">
        <v>1378</v>
      </c>
      <c r="AK1418">
        <v>232.37406462830592</v>
      </c>
      <c r="AL1418">
        <v>-96.374064628305916</v>
      </c>
      <c r="AT1418">
        <v>1378</v>
      </c>
      <c r="AU1418">
        <v>164.35248568802052</v>
      </c>
      <c r="AV1418">
        <v>-28.352485688020522</v>
      </c>
      <c r="BD1418" s="152">
        <v>33.378342112919157</v>
      </c>
      <c r="BE1418" s="152">
        <v>38.463963866040004</v>
      </c>
    </row>
    <row r="1419" spans="1:57" ht="14.25" customHeight="1">
      <c r="A1419" s="134" t="s">
        <v>398</v>
      </c>
      <c r="B1419" s="135">
        <v>22640</v>
      </c>
      <c r="C1419" s="135">
        <v>2115200</v>
      </c>
      <c r="D1419" s="145">
        <f t="shared" si="147"/>
        <v>4104000</v>
      </c>
      <c r="E1419" s="141">
        <f t="shared" si="148"/>
        <v>93.427561837455826</v>
      </c>
      <c r="F1419" s="135">
        <v>36</v>
      </c>
      <c r="G1419" s="135">
        <v>0.5</v>
      </c>
      <c r="H1419" s="135">
        <v>2052000</v>
      </c>
      <c r="I1419" s="134" t="s">
        <v>1815</v>
      </c>
      <c r="J1419" s="138">
        <f t="shared" si="149"/>
        <v>0.5</v>
      </c>
      <c r="K1419" s="140">
        <f t="shared" si="150"/>
        <v>4104000</v>
      </c>
      <c r="L1419" s="134" t="s">
        <v>2694</v>
      </c>
      <c r="M1419" s="134" t="s">
        <v>13</v>
      </c>
      <c r="N1419" s="137">
        <f t="shared" si="151"/>
        <v>4104000</v>
      </c>
      <c r="P1419">
        <v>1378</v>
      </c>
      <c r="Q1419">
        <v>218.10606255096326</v>
      </c>
      <c r="R1419">
        <v>-82.106062550963259</v>
      </c>
      <c r="S1419" s="70">
        <f t="shared" si="152"/>
        <v>-0.37645016186461178</v>
      </c>
      <c r="T1419">
        <f t="shared" si="153"/>
        <v>136</v>
      </c>
      <c r="U1419" s="134" t="s">
        <v>2678</v>
      </c>
      <c r="Z1419">
        <v>1377</v>
      </c>
      <c r="AA1419">
        <v>18.154575682533117</v>
      </c>
      <c r="AB1419">
        <v>-6.1545756825331175</v>
      </c>
      <c r="AJ1419">
        <v>1379</v>
      </c>
      <c r="AK1419">
        <v>25.152042657699745</v>
      </c>
      <c r="AL1419">
        <v>-9.1520426576997451</v>
      </c>
      <c r="AT1419">
        <v>1379</v>
      </c>
      <c r="AU1419">
        <v>20.74679208755709</v>
      </c>
      <c r="AV1419">
        <v>-4.7467920875570897</v>
      </c>
      <c r="BD1419" s="152">
        <v>12.098365233544238</v>
      </c>
      <c r="BE1419" s="152">
        <v>30.287047283680003</v>
      </c>
    </row>
    <row r="1420" spans="1:57" ht="14.25" customHeight="1">
      <c r="A1420" s="134" t="s">
        <v>398</v>
      </c>
      <c r="B1420" s="135">
        <v>19389</v>
      </c>
      <c r="C1420" s="135">
        <v>1759200</v>
      </c>
      <c r="D1420" s="145">
        <f t="shared" si="147"/>
        <v>545622.11981566821</v>
      </c>
      <c r="E1420" s="141">
        <f t="shared" si="148"/>
        <v>90.731858270153182</v>
      </c>
      <c r="F1420" s="135">
        <v>34</v>
      </c>
      <c r="G1420" s="135">
        <v>2.17</v>
      </c>
      <c r="H1420" s="135">
        <v>1184000</v>
      </c>
      <c r="I1420" s="134" t="s">
        <v>1815</v>
      </c>
      <c r="J1420" s="138">
        <f t="shared" si="149"/>
        <v>2.17</v>
      </c>
      <c r="K1420" s="140">
        <f t="shared" si="150"/>
        <v>545622.11981566821</v>
      </c>
      <c r="L1420" s="134" t="s">
        <v>2695</v>
      </c>
      <c r="M1420" s="134" t="s">
        <v>74</v>
      </c>
      <c r="N1420" s="137">
        <f t="shared" si="151"/>
        <v>545622.11981566821</v>
      </c>
      <c r="P1420">
        <v>1379</v>
      </c>
      <c r="Q1420">
        <v>20.049203990090909</v>
      </c>
      <c r="R1420">
        <v>-4.0492039900909091</v>
      </c>
      <c r="S1420" s="70">
        <f t="shared" si="152"/>
        <v>-0.20196332942156617</v>
      </c>
      <c r="T1420">
        <f t="shared" si="153"/>
        <v>16</v>
      </c>
      <c r="U1420" s="134" t="s">
        <v>2679</v>
      </c>
      <c r="Z1420">
        <v>1378</v>
      </c>
      <c r="AA1420">
        <v>199.02815708308009</v>
      </c>
      <c r="AB1420">
        <v>-63.028157083080089</v>
      </c>
      <c r="AJ1420">
        <v>1380</v>
      </c>
      <c r="AK1420">
        <v>26.104122901810342</v>
      </c>
      <c r="AL1420">
        <v>-13.104122901810342</v>
      </c>
      <c r="AT1420">
        <v>1380</v>
      </c>
      <c r="AU1420">
        <v>17.151271656926497</v>
      </c>
      <c r="AV1420">
        <v>-4.1512716569264967</v>
      </c>
      <c r="BD1420" s="152">
        <v>8.1494506051081093</v>
      </c>
      <c r="BE1420" s="152">
        <v>18.934159684360001</v>
      </c>
    </row>
    <row r="1421" spans="1:57" ht="14.25" customHeight="1">
      <c r="A1421" s="134" t="s">
        <v>398</v>
      </c>
      <c r="B1421" s="135">
        <v>29022</v>
      </c>
      <c r="C1421" s="135">
        <v>32264300</v>
      </c>
      <c r="D1421" s="145">
        <f t="shared" si="147"/>
        <v>329918.200408998</v>
      </c>
      <c r="E1421" s="141">
        <f t="shared" si="148"/>
        <v>1111.7186961615325</v>
      </c>
      <c r="F1421" s="135">
        <v>138</v>
      </c>
      <c r="G1421" s="135">
        <v>4.8899999999999997</v>
      </c>
      <c r="H1421" s="135">
        <v>1613300</v>
      </c>
      <c r="I1421" s="134" t="s">
        <v>1815</v>
      </c>
      <c r="J1421" s="138">
        <f t="shared" si="149"/>
        <v>4.8899999999999997</v>
      </c>
      <c r="K1421" s="140">
        <f t="shared" si="150"/>
        <v>329918.200408998</v>
      </c>
      <c r="L1421" s="134" t="s">
        <v>1038</v>
      </c>
      <c r="M1421" s="134" t="s">
        <v>37</v>
      </c>
      <c r="N1421" s="137">
        <f t="shared" si="151"/>
        <v>329918.200408998</v>
      </c>
      <c r="P1421">
        <v>1380</v>
      </c>
      <c r="Q1421">
        <v>18.660242429129976</v>
      </c>
      <c r="R1421">
        <v>-5.6602424291299762</v>
      </c>
      <c r="S1421" s="70">
        <f t="shared" si="152"/>
        <v>-0.3033316662753498</v>
      </c>
      <c r="T1421">
        <f t="shared" si="153"/>
        <v>13</v>
      </c>
      <c r="U1421" s="134" t="s">
        <v>2680</v>
      </c>
      <c r="Z1421">
        <v>1379</v>
      </c>
      <c r="AA1421">
        <v>19.630747360655228</v>
      </c>
      <c r="AB1421">
        <v>-3.6307473606552279</v>
      </c>
      <c r="AJ1421">
        <v>1381</v>
      </c>
      <c r="AK1421">
        <v>60.209254385261673</v>
      </c>
      <c r="AL1421">
        <v>11.790745614738327</v>
      </c>
      <c r="AT1421">
        <v>1381</v>
      </c>
      <c r="AU1421">
        <v>72.128495103771115</v>
      </c>
      <c r="AV1421">
        <v>-0.12849510377111528</v>
      </c>
      <c r="BD1421" s="152">
        <v>25.701323426947752</v>
      </c>
      <c r="BE1421" s="152">
        <v>29.395154956039999</v>
      </c>
    </row>
    <row r="1422" spans="1:57" ht="14.25" customHeight="1">
      <c r="A1422" s="134" t="s">
        <v>398</v>
      </c>
      <c r="B1422" s="135">
        <v>8340</v>
      </c>
      <c r="C1422" s="135">
        <v>756600</v>
      </c>
      <c r="D1422" s="145">
        <f t="shared" si="147"/>
        <v>2696808.510638298</v>
      </c>
      <c r="E1422" s="141">
        <f t="shared" si="148"/>
        <v>90.719424460431654</v>
      </c>
      <c r="F1422" s="135">
        <v>15</v>
      </c>
      <c r="G1422" s="135">
        <v>0.47</v>
      </c>
      <c r="H1422" s="135">
        <v>1267500</v>
      </c>
      <c r="I1422" s="134" t="s">
        <v>1815</v>
      </c>
      <c r="J1422" s="138">
        <f t="shared" si="149"/>
        <v>0.47</v>
      </c>
      <c r="K1422" s="140">
        <f t="shared" si="150"/>
        <v>2696808.510638298</v>
      </c>
      <c r="L1422" s="134" t="s">
        <v>1058</v>
      </c>
      <c r="M1422" s="134" t="s">
        <v>28</v>
      </c>
      <c r="N1422" s="137">
        <f t="shared" si="151"/>
        <v>2696808.510638298</v>
      </c>
      <c r="P1422">
        <v>1381</v>
      </c>
      <c r="Q1422">
        <v>68.18957395835875</v>
      </c>
      <c r="R1422">
        <v>3.8104260416412501</v>
      </c>
      <c r="S1422" s="70">
        <f t="shared" si="152"/>
        <v>5.5879892195369318E-2</v>
      </c>
      <c r="T1422">
        <f t="shared" si="153"/>
        <v>72</v>
      </c>
      <c r="U1422" s="134" t="s">
        <v>2681</v>
      </c>
      <c r="Z1422">
        <v>1380</v>
      </c>
      <c r="AA1422">
        <v>14.890494344692964</v>
      </c>
      <c r="AB1422">
        <v>-1.8904943446929643</v>
      </c>
      <c r="AJ1422">
        <v>1382</v>
      </c>
      <c r="AK1422">
        <v>28.600105613805042</v>
      </c>
      <c r="AL1422">
        <v>-19.600105613805042</v>
      </c>
      <c r="AT1422">
        <v>1382</v>
      </c>
      <c r="AU1422">
        <v>19.408427551834812</v>
      </c>
      <c r="AV1422">
        <v>-10.408427551834812</v>
      </c>
      <c r="BD1422" s="152">
        <v>7.3945865604005521</v>
      </c>
      <c r="BE1422" s="152">
        <v>15.81937185532</v>
      </c>
    </row>
    <row r="1423" spans="1:57" ht="14.25" customHeight="1">
      <c r="A1423" s="134" t="s">
        <v>398</v>
      </c>
      <c r="B1423" s="135">
        <v>11577</v>
      </c>
      <c r="C1423" s="135">
        <v>1475900</v>
      </c>
      <c r="D1423" s="145">
        <f t="shared" si="147"/>
        <v>3267973.8562091505</v>
      </c>
      <c r="E1423" s="141">
        <f t="shared" si="148"/>
        <v>127.48553165759697</v>
      </c>
      <c r="F1423" s="135">
        <v>9</v>
      </c>
      <c r="G1423" s="135">
        <v>0.13769999999999999</v>
      </c>
      <c r="H1423" s="135">
        <v>450000</v>
      </c>
      <c r="I1423" s="134" t="s">
        <v>1815</v>
      </c>
      <c r="J1423" s="138">
        <f t="shared" si="149"/>
        <v>0.13769999999999999</v>
      </c>
      <c r="K1423" s="140">
        <f t="shared" si="150"/>
        <v>3267973.8562091505</v>
      </c>
      <c r="L1423" s="134" t="s">
        <v>1748</v>
      </c>
      <c r="M1423" s="134" t="s">
        <v>41</v>
      </c>
      <c r="N1423" s="137">
        <f t="shared" si="151"/>
        <v>3267973.8562091505</v>
      </c>
      <c r="P1423">
        <v>1382</v>
      </c>
      <c r="Q1423">
        <v>21.33077478108984</v>
      </c>
      <c r="R1423">
        <v>-12.33077478108984</v>
      </c>
      <c r="S1423" s="70">
        <f t="shared" si="152"/>
        <v>-0.5780743975610918</v>
      </c>
      <c r="T1423">
        <f t="shared" si="153"/>
        <v>9</v>
      </c>
      <c r="U1423" s="134" t="s">
        <v>2682</v>
      </c>
      <c r="Z1423">
        <v>1381</v>
      </c>
      <c r="AA1423">
        <v>70.769173010349618</v>
      </c>
      <c r="AB1423">
        <v>1.2308269896503816</v>
      </c>
      <c r="AJ1423">
        <v>1383</v>
      </c>
      <c r="AK1423">
        <v>44.840079968883181</v>
      </c>
      <c r="AL1423">
        <v>-11.840079968883181</v>
      </c>
      <c r="AT1423">
        <v>1383</v>
      </c>
      <c r="AU1423">
        <v>33.973610680164583</v>
      </c>
      <c r="AV1423">
        <v>-0.97361068016458319</v>
      </c>
      <c r="BD1423" s="152">
        <v>79.566778415821105</v>
      </c>
      <c r="BE1423" s="152">
        <v>174.94760065148</v>
      </c>
    </row>
    <row r="1424" spans="1:57" ht="14.25" customHeight="1">
      <c r="A1424" s="134" t="s">
        <v>398</v>
      </c>
      <c r="B1424" s="135">
        <v>4455</v>
      </c>
      <c r="C1424" s="135">
        <v>421700</v>
      </c>
      <c r="D1424" s="145">
        <f t="shared" si="147"/>
        <v>2025000</v>
      </c>
      <c r="E1424" s="141">
        <f t="shared" si="148"/>
        <v>94.657687991021319</v>
      </c>
      <c r="F1424" s="135">
        <v>9</v>
      </c>
      <c r="G1424" s="135">
        <v>0.08</v>
      </c>
      <c r="H1424" s="135">
        <v>162000</v>
      </c>
      <c r="I1424" s="134" t="s">
        <v>1815</v>
      </c>
      <c r="J1424" s="138">
        <f t="shared" si="149"/>
        <v>0.08</v>
      </c>
      <c r="K1424" s="140">
        <f t="shared" si="150"/>
        <v>2025000</v>
      </c>
      <c r="L1424" s="134" t="s">
        <v>1481</v>
      </c>
      <c r="M1424" s="134" t="s">
        <v>11</v>
      </c>
      <c r="N1424" s="137">
        <f t="shared" si="151"/>
        <v>2025000</v>
      </c>
      <c r="P1424">
        <v>1383</v>
      </c>
      <c r="Q1424">
        <v>38.641142671123497</v>
      </c>
      <c r="R1424">
        <v>-5.6411426711234967</v>
      </c>
      <c r="S1424" s="70">
        <f t="shared" si="152"/>
        <v>-0.14598798796235182</v>
      </c>
      <c r="T1424">
        <f t="shared" si="153"/>
        <v>33</v>
      </c>
      <c r="U1424" s="134" t="s">
        <v>2683</v>
      </c>
      <c r="Z1424">
        <v>1382</v>
      </c>
      <c r="AA1424">
        <v>25.187632205741853</v>
      </c>
      <c r="AB1424">
        <v>-16.187632205741853</v>
      </c>
      <c r="AJ1424">
        <v>1384</v>
      </c>
      <c r="AK1424">
        <v>23.089131572972782</v>
      </c>
      <c r="AL1424">
        <v>-14.089131572972782</v>
      </c>
      <c r="AT1424">
        <v>1384</v>
      </c>
      <c r="AU1424">
        <v>14.103413278643611</v>
      </c>
      <c r="AV1424">
        <v>-5.1034132786436111</v>
      </c>
      <c r="BD1424" s="152">
        <v>6.2648580581171345</v>
      </c>
      <c r="BE1424" s="152">
        <v>17.091651594999998</v>
      </c>
    </row>
    <row r="1425" spans="1:57" ht="14.25" customHeight="1">
      <c r="A1425" s="134" t="s">
        <v>398</v>
      </c>
      <c r="B1425" s="135">
        <v>4509</v>
      </c>
      <c r="C1425" s="135">
        <v>444600</v>
      </c>
      <c r="D1425" s="145">
        <f t="shared" si="147"/>
        <v>1609489.0510948906</v>
      </c>
      <c r="E1425" s="141">
        <f t="shared" si="148"/>
        <v>98.602794411177641</v>
      </c>
      <c r="F1425" s="135">
        <v>9</v>
      </c>
      <c r="G1425" s="135">
        <v>0.16439999999999999</v>
      </c>
      <c r="H1425" s="135">
        <v>264600</v>
      </c>
      <c r="I1425" s="134" t="s">
        <v>1815</v>
      </c>
      <c r="J1425" s="138">
        <f t="shared" si="149"/>
        <v>0.16439999999999999</v>
      </c>
      <c r="K1425" s="140">
        <f t="shared" si="150"/>
        <v>1609489.0510948906</v>
      </c>
      <c r="L1425" s="134" t="s">
        <v>2696</v>
      </c>
      <c r="M1425" s="134" t="s">
        <v>10</v>
      </c>
      <c r="N1425" s="137">
        <f t="shared" si="151"/>
        <v>1609489.0510948906</v>
      </c>
      <c r="P1425">
        <v>1384</v>
      </c>
      <c r="Q1425">
        <v>15.260794166053167</v>
      </c>
      <c r="R1425">
        <v>-6.2607941660531665</v>
      </c>
      <c r="S1425" s="70">
        <f t="shared" si="152"/>
        <v>-0.41025349650413173</v>
      </c>
      <c r="T1425">
        <f t="shared" si="153"/>
        <v>9</v>
      </c>
      <c r="U1425" s="134" t="s">
        <v>2684</v>
      </c>
      <c r="Z1425">
        <v>1383</v>
      </c>
      <c r="AA1425">
        <v>1.1852664419480092</v>
      </c>
      <c r="AB1425">
        <v>31.814733558051991</v>
      </c>
      <c r="AJ1425">
        <v>1385</v>
      </c>
      <c r="AK1425">
        <v>26.413157396341571</v>
      </c>
      <c r="AL1425">
        <v>-16.413157396341571</v>
      </c>
      <c r="AT1425">
        <v>1385</v>
      </c>
      <c r="AU1425">
        <v>19.306613317215447</v>
      </c>
      <c r="AV1425">
        <v>-9.3066133172154473</v>
      </c>
      <c r="BD1425" s="152">
        <v>6.8759384752613473</v>
      </c>
      <c r="BE1425" s="152">
        <v>19.516739022039999</v>
      </c>
    </row>
    <row r="1426" spans="1:57" ht="14.25" customHeight="1">
      <c r="A1426" s="134" t="s">
        <v>398</v>
      </c>
      <c r="B1426" s="135">
        <v>11875</v>
      </c>
      <c r="C1426" s="135">
        <v>1660100</v>
      </c>
      <c r="D1426" s="145">
        <f t="shared" si="147"/>
        <v>1690000</v>
      </c>
      <c r="E1426" s="141">
        <f t="shared" si="148"/>
        <v>139.7978947368421</v>
      </c>
      <c r="F1426" s="135">
        <v>12</v>
      </c>
      <c r="G1426" s="135">
        <v>0.6</v>
      </c>
      <c r="H1426" s="135">
        <v>1014000</v>
      </c>
      <c r="I1426" s="134" t="s">
        <v>1815</v>
      </c>
      <c r="J1426" s="138">
        <f t="shared" si="149"/>
        <v>0.6</v>
      </c>
      <c r="K1426" s="140">
        <f t="shared" si="150"/>
        <v>1690000</v>
      </c>
      <c r="L1426" s="134" t="s">
        <v>2697</v>
      </c>
      <c r="M1426" s="134" t="s">
        <v>28</v>
      </c>
      <c r="N1426" s="137">
        <f t="shared" si="151"/>
        <v>1690000</v>
      </c>
      <c r="P1426">
        <v>1385</v>
      </c>
      <c r="Q1426">
        <v>20.004330102944206</v>
      </c>
      <c r="R1426">
        <v>-10.004330102944206</v>
      </c>
      <c r="S1426" s="70">
        <f t="shared" si="152"/>
        <v>-0.50010822914143893</v>
      </c>
      <c r="T1426">
        <f t="shared" si="153"/>
        <v>10</v>
      </c>
      <c r="U1426" s="134" t="s">
        <v>2685</v>
      </c>
      <c r="Z1426">
        <v>1384</v>
      </c>
      <c r="AA1426">
        <v>16.822044566782989</v>
      </c>
      <c r="AB1426">
        <v>-7.8220445667829885</v>
      </c>
      <c r="AJ1426">
        <v>1386</v>
      </c>
      <c r="AK1426">
        <v>43.970550034955586</v>
      </c>
      <c r="AL1426">
        <v>-11.970550034955586</v>
      </c>
      <c r="AT1426">
        <v>1386</v>
      </c>
      <c r="AU1426">
        <v>41.833833809286915</v>
      </c>
      <c r="AV1426">
        <v>-9.8338338092869151</v>
      </c>
      <c r="BD1426" s="152">
        <v>7.49318104787256</v>
      </c>
      <c r="BE1426" s="152">
        <v>37.287904022359996</v>
      </c>
    </row>
    <row r="1427" spans="1:57" ht="14.25" customHeight="1">
      <c r="A1427" s="134" t="s">
        <v>398</v>
      </c>
      <c r="B1427" s="135">
        <v>18963</v>
      </c>
      <c r="C1427" s="135">
        <v>1627400</v>
      </c>
      <c r="D1427" s="145">
        <f t="shared" ref="D1427:D1490" si="154">K1427</f>
        <v>6960000</v>
      </c>
      <c r="E1427" s="141">
        <f t="shared" ref="E1427:E1490" si="155">C1427/B1427</f>
        <v>85.819754258292463</v>
      </c>
      <c r="F1427" s="135">
        <v>29</v>
      </c>
      <c r="G1427" s="135">
        <v>0.25</v>
      </c>
      <c r="H1427" s="135">
        <v>1740000</v>
      </c>
      <c r="I1427" s="134" t="s">
        <v>1815</v>
      </c>
      <c r="J1427" s="138">
        <f t="shared" ref="J1427:J1490" si="156">IF(I1427="Acres",1,1/43560)*G1427</f>
        <v>0.25</v>
      </c>
      <c r="K1427" s="140">
        <f t="shared" ref="K1427:K1490" si="157">H1427/J1427</f>
        <v>6960000</v>
      </c>
      <c r="L1427" s="134" t="s">
        <v>1705</v>
      </c>
      <c r="M1427" s="134" t="s">
        <v>13</v>
      </c>
      <c r="N1427" s="137">
        <f t="shared" si="151"/>
        <v>6960000</v>
      </c>
      <c r="P1427">
        <v>1386</v>
      </c>
      <c r="Q1427">
        <v>42.382100769396061</v>
      </c>
      <c r="R1427">
        <v>-10.382100769396061</v>
      </c>
      <c r="S1427" s="70">
        <f t="shared" si="152"/>
        <v>-0.24496427928114722</v>
      </c>
      <c r="T1427">
        <f t="shared" si="153"/>
        <v>32</v>
      </c>
      <c r="U1427" s="134" t="s">
        <v>2686</v>
      </c>
      <c r="Z1427">
        <v>1385</v>
      </c>
      <c r="AA1427">
        <v>23.684150925163159</v>
      </c>
      <c r="AB1427">
        <v>-13.684150925163159</v>
      </c>
      <c r="AJ1427">
        <v>1387</v>
      </c>
      <c r="AK1427">
        <v>55.19358220552742</v>
      </c>
      <c r="AL1427">
        <v>25.80641779447258</v>
      </c>
      <c r="AT1427">
        <v>1387</v>
      </c>
      <c r="AU1427">
        <v>70.18252949048167</v>
      </c>
      <c r="AV1427">
        <v>10.81747050951833</v>
      </c>
      <c r="BD1427" s="152">
        <v>7.2836677619945442</v>
      </c>
      <c r="BE1427" s="152">
        <v>15.906336271640001</v>
      </c>
    </row>
    <row r="1428" spans="1:57" ht="14.25" customHeight="1">
      <c r="A1428" s="134" t="s">
        <v>398</v>
      </c>
      <c r="B1428" s="135">
        <v>83500</v>
      </c>
      <c r="C1428" s="135">
        <v>11322300</v>
      </c>
      <c r="D1428" s="145">
        <f t="shared" si="154"/>
        <v>30651408.450704228</v>
      </c>
      <c r="E1428" s="141">
        <f t="shared" si="155"/>
        <v>135.59640718562875</v>
      </c>
      <c r="F1428" s="135">
        <v>98</v>
      </c>
      <c r="G1428" s="135">
        <v>0.71</v>
      </c>
      <c r="H1428" s="135">
        <v>21762500</v>
      </c>
      <c r="I1428" s="134" t="s">
        <v>1815</v>
      </c>
      <c r="J1428" s="138">
        <f t="shared" si="156"/>
        <v>0.71</v>
      </c>
      <c r="K1428" s="140">
        <f t="shared" si="157"/>
        <v>30651408.450704228</v>
      </c>
      <c r="L1428" s="134" t="s">
        <v>2698</v>
      </c>
      <c r="M1428" s="134" t="s">
        <v>7</v>
      </c>
      <c r="N1428" s="137">
        <f t="shared" ref="N1428:N1491" si="158">H1428/(G1428*IF(I1428="Acres",1,1/43560))</f>
        <v>30651408.450704228</v>
      </c>
      <c r="P1428">
        <v>1387</v>
      </c>
      <c r="Q1428">
        <v>64.222274601887577</v>
      </c>
      <c r="R1428">
        <v>16.777725398112423</v>
      </c>
      <c r="S1428" s="70">
        <f t="shared" si="152"/>
        <v>0.26124464606894043</v>
      </c>
      <c r="T1428">
        <f t="shared" si="153"/>
        <v>81</v>
      </c>
      <c r="U1428" s="134" t="s">
        <v>1727</v>
      </c>
      <c r="Z1428">
        <v>1386</v>
      </c>
      <c r="AA1428">
        <v>45.207919719330221</v>
      </c>
      <c r="AB1428">
        <v>-13.207919719330221</v>
      </c>
      <c r="AJ1428">
        <v>1388</v>
      </c>
      <c r="AK1428">
        <v>57.629028023387917</v>
      </c>
      <c r="AL1428">
        <v>39.370971976612083</v>
      </c>
      <c r="AT1428">
        <v>1388</v>
      </c>
      <c r="AU1428">
        <v>98.840773288220788</v>
      </c>
      <c r="AV1428">
        <v>-1.8407732882207881</v>
      </c>
      <c r="BD1428" s="152">
        <v>5.5212912984324127</v>
      </c>
      <c r="BE1428" s="152">
        <v>19.04412052692</v>
      </c>
    </row>
    <row r="1429" spans="1:57" ht="14.25" customHeight="1">
      <c r="A1429" s="134" t="s">
        <v>398</v>
      </c>
      <c r="B1429" s="135">
        <v>9176</v>
      </c>
      <c r="C1429" s="135">
        <v>1075900</v>
      </c>
      <c r="D1429" s="145">
        <f t="shared" si="154"/>
        <v>15184444.444444446</v>
      </c>
      <c r="E1429" s="141">
        <f t="shared" si="155"/>
        <v>117.25152571926766</v>
      </c>
      <c r="F1429" s="135">
        <v>8</v>
      </c>
      <c r="G1429" s="135">
        <v>0.09</v>
      </c>
      <c r="H1429" s="135">
        <v>1366600</v>
      </c>
      <c r="I1429" s="134" t="s">
        <v>1815</v>
      </c>
      <c r="J1429" s="138">
        <f t="shared" si="156"/>
        <v>0.09</v>
      </c>
      <c r="K1429" s="140">
        <f t="shared" si="157"/>
        <v>15184444.444444446</v>
      </c>
      <c r="L1429" s="134" t="s">
        <v>2699</v>
      </c>
      <c r="M1429" s="134" t="s">
        <v>7</v>
      </c>
      <c r="N1429" s="137">
        <f t="shared" si="158"/>
        <v>15184444.444444446</v>
      </c>
      <c r="P1429">
        <v>1388</v>
      </c>
      <c r="Q1429">
        <v>81.120788354245349</v>
      </c>
      <c r="R1429">
        <v>15.879211645754651</v>
      </c>
      <c r="S1429" s="70">
        <f t="shared" si="152"/>
        <v>0.19574774811620324</v>
      </c>
      <c r="T1429">
        <f t="shared" si="153"/>
        <v>97</v>
      </c>
      <c r="U1429" s="134" t="s">
        <v>2687</v>
      </c>
      <c r="Z1429">
        <v>1387</v>
      </c>
      <c r="AA1429">
        <v>64.850303302015391</v>
      </c>
      <c r="AB1429">
        <v>16.149696697984609</v>
      </c>
      <c r="AJ1429">
        <v>1389</v>
      </c>
      <c r="AK1429">
        <v>25.507643993872669</v>
      </c>
      <c r="AL1429">
        <v>-9.5076439938726693</v>
      </c>
      <c r="AT1429">
        <v>1389</v>
      </c>
      <c r="AU1429">
        <v>18.191583231625962</v>
      </c>
      <c r="AV1429">
        <v>-2.1915832316259625</v>
      </c>
      <c r="BD1429" s="152">
        <v>11.461609168620857</v>
      </c>
      <c r="BE1429" s="152">
        <v>22.975049414400001</v>
      </c>
    </row>
    <row r="1430" spans="1:57" ht="14.25" customHeight="1">
      <c r="A1430" s="134" t="s">
        <v>398</v>
      </c>
      <c r="B1430" s="135">
        <v>8208</v>
      </c>
      <c r="C1430" s="135">
        <v>455900</v>
      </c>
      <c r="D1430" s="145">
        <f t="shared" si="154"/>
        <v>1012500</v>
      </c>
      <c r="E1430" s="141">
        <f t="shared" si="155"/>
        <v>55.54337231968811</v>
      </c>
      <c r="F1430" s="135">
        <v>9</v>
      </c>
      <c r="G1430" s="135">
        <v>0.16</v>
      </c>
      <c r="H1430" s="135">
        <v>162000</v>
      </c>
      <c r="I1430" s="134" t="s">
        <v>1815</v>
      </c>
      <c r="J1430" s="138">
        <f t="shared" si="156"/>
        <v>0.16</v>
      </c>
      <c r="K1430" s="140">
        <f t="shared" si="157"/>
        <v>1012500</v>
      </c>
      <c r="L1430" s="134" t="s">
        <v>2700</v>
      </c>
      <c r="M1430" s="134" t="s">
        <v>11</v>
      </c>
      <c r="N1430" s="137">
        <f t="shared" si="158"/>
        <v>1012500</v>
      </c>
      <c r="P1430">
        <v>1389</v>
      </c>
      <c r="Q1430">
        <v>18.875491674940413</v>
      </c>
      <c r="R1430">
        <v>-2.8754916749404131</v>
      </c>
      <c r="S1430" s="70">
        <f t="shared" si="152"/>
        <v>-0.15233996149398268</v>
      </c>
      <c r="T1430">
        <f t="shared" si="153"/>
        <v>16</v>
      </c>
      <c r="U1430" s="134" t="s">
        <v>2688</v>
      </c>
      <c r="Z1430">
        <v>1388</v>
      </c>
      <c r="AA1430">
        <v>83.796004767206412</v>
      </c>
      <c r="AB1430">
        <v>13.203995232793588</v>
      </c>
      <c r="AJ1430">
        <v>1390</v>
      </c>
      <c r="AK1430">
        <v>24.458196717238533</v>
      </c>
      <c r="AL1430">
        <v>-14.458196717238533</v>
      </c>
      <c r="AT1430">
        <v>1390</v>
      </c>
      <c r="AU1430">
        <v>21.999764039405065</v>
      </c>
      <c r="AV1430">
        <v>-11.999764039405065</v>
      </c>
      <c r="BD1430" s="152">
        <v>11.72555482779071</v>
      </c>
      <c r="BE1430" s="152">
        <v>19.8181589838</v>
      </c>
    </row>
    <row r="1431" spans="1:57" ht="14.25" customHeight="1">
      <c r="A1431" s="134" t="s">
        <v>398</v>
      </c>
      <c r="B1431" s="135">
        <v>4210</v>
      </c>
      <c r="C1431" s="135">
        <v>576900</v>
      </c>
      <c r="D1431" s="145">
        <f t="shared" si="154"/>
        <v>9269662.9213483147</v>
      </c>
      <c r="E1431" s="141">
        <f t="shared" si="155"/>
        <v>137.03087885985749</v>
      </c>
      <c r="F1431" s="135">
        <v>10</v>
      </c>
      <c r="G1431" s="135">
        <v>7.1199999999999999E-2</v>
      </c>
      <c r="H1431" s="135">
        <v>660000</v>
      </c>
      <c r="I1431" s="134" t="s">
        <v>1815</v>
      </c>
      <c r="J1431" s="138">
        <f t="shared" si="156"/>
        <v>7.1199999999999999E-2</v>
      </c>
      <c r="K1431" s="140">
        <f t="shared" si="157"/>
        <v>9269662.9213483147</v>
      </c>
      <c r="L1431" s="134" t="s">
        <v>2701</v>
      </c>
      <c r="M1431" s="134" t="s">
        <v>41</v>
      </c>
      <c r="N1431" s="137">
        <f t="shared" si="158"/>
        <v>9269662.9213483147</v>
      </c>
      <c r="P1431">
        <v>1390</v>
      </c>
      <c r="Q1431">
        <v>20.322736038330635</v>
      </c>
      <c r="R1431">
        <v>-10.322736038330635</v>
      </c>
      <c r="S1431" s="70">
        <f t="shared" si="152"/>
        <v>-0.50794027038785339</v>
      </c>
      <c r="T1431">
        <f t="shared" si="153"/>
        <v>10</v>
      </c>
      <c r="U1431" s="134" t="s">
        <v>2689</v>
      </c>
      <c r="Z1431">
        <v>1389</v>
      </c>
      <c r="AA1431">
        <v>16.194373344880344</v>
      </c>
      <c r="AB1431">
        <v>-0.19437334488034352</v>
      </c>
      <c r="AJ1431">
        <v>1391</v>
      </c>
      <c r="AK1431">
        <v>23.061191467987765</v>
      </c>
      <c r="AL1431">
        <v>-14.061191467987765</v>
      </c>
      <c r="AT1431">
        <v>1391</v>
      </c>
      <c r="AU1431">
        <v>17.308919504079061</v>
      </c>
      <c r="AV1431">
        <v>-8.3089195040790607</v>
      </c>
      <c r="BD1431" s="152">
        <v>12.32431093400092</v>
      </c>
      <c r="BE1431" s="152">
        <v>25.765516010559999</v>
      </c>
    </row>
    <row r="1432" spans="1:57" ht="14.25" customHeight="1">
      <c r="A1432" s="134" t="s">
        <v>398</v>
      </c>
      <c r="B1432" s="135">
        <v>40513</v>
      </c>
      <c r="C1432" s="135">
        <v>6905300</v>
      </c>
      <c r="D1432" s="145">
        <f t="shared" si="154"/>
        <v>8316041.666666667</v>
      </c>
      <c r="E1432" s="141">
        <f t="shared" si="155"/>
        <v>170.44652333818775</v>
      </c>
      <c r="F1432" s="135">
        <v>13</v>
      </c>
      <c r="G1432" s="135">
        <v>0.48</v>
      </c>
      <c r="H1432" s="135">
        <v>3991700</v>
      </c>
      <c r="I1432" s="134" t="s">
        <v>1815</v>
      </c>
      <c r="J1432" s="138">
        <f t="shared" si="156"/>
        <v>0.48</v>
      </c>
      <c r="K1432" s="140">
        <f t="shared" si="157"/>
        <v>8316041.666666667</v>
      </c>
      <c r="L1432" s="134" t="s">
        <v>2702</v>
      </c>
      <c r="M1432" s="134" t="s">
        <v>24</v>
      </c>
      <c r="N1432" s="137">
        <f t="shared" si="158"/>
        <v>8316041.666666667</v>
      </c>
      <c r="P1432">
        <v>1391</v>
      </c>
      <c r="Q1432">
        <v>16.976323780839955</v>
      </c>
      <c r="R1432">
        <v>-7.9763237808399552</v>
      </c>
      <c r="S1432" s="70">
        <f t="shared" si="152"/>
        <v>-0.46984988527623983</v>
      </c>
      <c r="T1432">
        <f t="shared" si="153"/>
        <v>9</v>
      </c>
      <c r="U1432" s="134" t="s">
        <v>2690</v>
      </c>
      <c r="Z1432">
        <v>1390</v>
      </c>
      <c r="AA1432">
        <v>20.520750373801349</v>
      </c>
      <c r="AB1432">
        <v>-10.520750373801349</v>
      </c>
      <c r="AJ1432">
        <v>1392</v>
      </c>
      <c r="AK1432">
        <v>22.660293294945198</v>
      </c>
      <c r="AL1432">
        <v>-13.660293294945198</v>
      </c>
      <c r="AT1432">
        <v>1392</v>
      </c>
      <c r="AU1432">
        <v>16.291598240422676</v>
      </c>
      <c r="AV1432">
        <v>-7.291598240422676</v>
      </c>
      <c r="BD1432" s="152">
        <v>4.4028600811718288</v>
      </c>
      <c r="BE1432" s="152">
        <v>14.79152658448</v>
      </c>
    </row>
    <row r="1433" spans="1:57" ht="14.25" customHeight="1">
      <c r="A1433" s="134" t="s">
        <v>398</v>
      </c>
      <c r="B1433" s="135">
        <v>192724</v>
      </c>
      <c r="C1433" s="135">
        <v>30533300</v>
      </c>
      <c r="D1433" s="145">
        <f t="shared" si="154"/>
        <v>1037735.8490566037</v>
      </c>
      <c r="E1433" s="141">
        <f t="shared" si="155"/>
        <v>158.43019032398664</v>
      </c>
      <c r="F1433" s="135">
        <v>144</v>
      </c>
      <c r="G1433" s="135">
        <v>6.36</v>
      </c>
      <c r="H1433" s="135">
        <v>6600000</v>
      </c>
      <c r="I1433" s="134" t="s">
        <v>1815</v>
      </c>
      <c r="J1433" s="138">
        <f t="shared" si="156"/>
        <v>6.36</v>
      </c>
      <c r="K1433" s="140">
        <f t="shared" si="157"/>
        <v>1037735.8490566037</v>
      </c>
      <c r="L1433" s="134" t="s">
        <v>2703</v>
      </c>
      <c r="M1433" s="134" t="s">
        <v>29</v>
      </c>
      <c r="N1433" s="137">
        <f t="shared" si="158"/>
        <v>1037735.8490566037</v>
      </c>
      <c r="P1433">
        <v>1392</v>
      </c>
      <c r="Q1433">
        <v>16.193643771190121</v>
      </c>
      <c r="R1433">
        <v>-7.1936437711901213</v>
      </c>
      <c r="S1433" s="70">
        <f t="shared" si="152"/>
        <v>-0.44422638121682223</v>
      </c>
      <c r="T1433">
        <f t="shared" si="153"/>
        <v>9</v>
      </c>
      <c r="U1433" s="134" t="s">
        <v>1128</v>
      </c>
      <c r="Z1433">
        <v>1391</v>
      </c>
      <c r="AA1433">
        <v>19.656851273826536</v>
      </c>
      <c r="AB1433">
        <v>-10.656851273826536</v>
      </c>
      <c r="AJ1433">
        <v>1393</v>
      </c>
      <c r="AK1433">
        <v>50.980129706802302</v>
      </c>
      <c r="AL1433">
        <v>78.019870293197698</v>
      </c>
      <c r="AT1433">
        <v>1393</v>
      </c>
      <c r="AU1433">
        <v>104.58835104899133</v>
      </c>
      <c r="AV1433">
        <v>24.411648951008672</v>
      </c>
      <c r="BD1433" s="152">
        <v>14.271552061573066</v>
      </c>
      <c r="BE1433" s="152">
        <v>22.0327254</v>
      </c>
    </row>
    <row r="1434" spans="1:57" ht="14.25" customHeight="1">
      <c r="A1434" s="134" t="s">
        <v>398</v>
      </c>
      <c r="B1434" s="135">
        <v>15753</v>
      </c>
      <c r="C1434" s="135">
        <v>3483700</v>
      </c>
      <c r="D1434" s="145">
        <f t="shared" si="154"/>
        <v>13014761.904761905</v>
      </c>
      <c r="E1434" s="141">
        <f t="shared" si="155"/>
        <v>221.14517869612138</v>
      </c>
      <c r="F1434" s="135">
        <v>16</v>
      </c>
      <c r="G1434" s="135">
        <v>0.21</v>
      </c>
      <c r="H1434" s="135">
        <v>2733100</v>
      </c>
      <c r="I1434" s="134" t="s">
        <v>1815</v>
      </c>
      <c r="J1434" s="138">
        <f t="shared" si="156"/>
        <v>0.21</v>
      </c>
      <c r="K1434" s="140">
        <f t="shared" si="157"/>
        <v>13014761.904761905</v>
      </c>
      <c r="L1434" s="134" t="s">
        <v>2704</v>
      </c>
      <c r="M1434" s="134" t="s">
        <v>7</v>
      </c>
      <c r="N1434" s="137">
        <f t="shared" si="158"/>
        <v>13014761.904761905</v>
      </c>
      <c r="P1434">
        <v>1393</v>
      </c>
      <c r="Q1434">
        <v>80.360403656879299</v>
      </c>
      <c r="R1434">
        <v>48.639596343120701</v>
      </c>
      <c r="S1434" s="70">
        <f t="shared" si="152"/>
        <v>0.60526819341028637</v>
      </c>
      <c r="T1434">
        <f t="shared" si="153"/>
        <v>129</v>
      </c>
      <c r="U1434" s="134" t="s">
        <v>2691</v>
      </c>
      <c r="Z1434">
        <v>1392</v>
      </c>
      <c r="AA1434">
        <v>19.710432225805569</v>
      </c>
      <c r="AB1434">
        <v>-10.710432225805569</v>
      </c>
      <c r="AJ1434">
        <v>1394</v>
      </c>
      <c r="AK1434">
        <v>25.824721851960192</v>
      </c>
      <c r="AL1434">
        <v>-10.824721851960192</v>
      </c>
      <c r="AT1434">
        <v>1394</v>
      </c>
      <c r="AU1434">
        <v>21.525999415410126</v>
      </c>
      <c r="AV1434">
        <v>-6.5259994154101264</v>
      </c>
      <c r="BD1434" s="152">
        <v>41.837954543199622</v>
      </c>
      <c r="BE1434" s="152">
        <v>37.17356526028</v>
      </c>
    </row>
    <row r="1435" spans="1:57" ht="14.25" customHeight="1">
      <c r="A1435" s="134" t="s">
        <v>398</v>
      </c>
      <c r="B1435" s="135">
        <v>36138</v>
      </c>
      <c r="C1435" s="135">
        <v>7318300</v>
      </c>
      <c r="D1435" s="145">
        <f t="shared" si="154"/>
        <v>785696.20253164554</v>
      </c>
      <c r="E1435" s="141">
        <f t="shared" si="155"/>
        <v>202.50982345453539</v>
      </c>
      <c r="F1435" s="135">
        <v>30</v>
      </c>
      <c r="G1435" s="135">
        <v>0.79</v>
      </c>
      <c r="H1435" s="135">
        <v>620700</v>
      </c>
      <c r="I1435" s="134" t="s">
        <v>1815</v>
      </c>
      <c r="J1435" s="138">
        <f t="shared" si="156"/>
        <v>0.79</v>
      </c>
      <c r="K1435" s="140">
        <f t="shared" si="157"/>
        <v>785696.20253164554</v>
      </c>
      <c r="L1435" s="134" t="s">
        <v>1299</v>
      </c>
      <c r="M1435" s="134" t="s">
        <v>44</v>
      </c>
      <c r="N1435" s="137">
        <f t="shared" si="158"/>
        <v>785696.20253164554</v>
      </c>
      <c r="P1435">
        <v>1394</v>
      </c>
      <c r="Q1435">
        <v>20.861250060529851</v>
      </c>
      <c r="R1435">
        <v>-5.8612500605298514</v>
      </c>
      <c r="S1435" s="70">
        <f t="shared" si="152"/>
        <v>-0.28096351098439315</v>
      </c>
      <c r="T1435">
        <f t="shared" si="153"/>
        <v>15</v>
      </c>
      <c r="U1435" s="134" t="s">
        <v>2692</v>
      </c>
      <c r="Z1435">
        <v>1393</v>
      </c>
      <c r="AA1435">
        <v>81.655157236857335</v>
      </c>
      <c r="AB1435">
        <v>47.344842763142665</v>
      </c>
      <c r="AJ1435">
        <v>1395</v>
      </c>
      <c r="AK1435">
        <v>23.780437503889903</v>
      </c>
      <c r="AL1435">
        <v>-11.780437503889903</v>
      </c>
      <c r="AT1435">
        <v>1395</v>
      </c>
      <c r="AU1435">
        <v>16.096180596556479</v>
      </c>
      <c r="AV1435">
        <v>-4.0961805965564793</v>
      </c>
      <c r="BD1435" s="152">
        <v>40.078659157370993</v>
      </c>
      <c r="BE1435" s="152">
        <v>35.129213515319996</v>
      </c>
    </row>
    <row r="1436" spans="1:57" ht="14.25" customHeight="1">
      <c r="A1436" s="134" t="s">
        <v>398</v>
      </c>
      <c r="B1436" s="135">
        <v>9469</v>
      </c>
      <c r="C1436" s="135">
        <v>581600</v>
      </c>
      <c r="D1436" s="145">
        <f t="shared" si="154"/>
        <v>763043.47826086951</v>
      </c>
      <c r="E1436" s="141">
        <f t="shared" si="155"/>
        <v>61.421480620973703</v>
      </c>
      <c r="F1436" s="135">
        <v>13</v>
      </c>
      <c r="G1436" s="135">
        <v>0.46</v>
      </c>
      <c r="H1436" s="135">
        <v>351000</v>
      </c>
      <c r="I1436" s="134" t="s">
        <v>1815</v>
      </c>
      <c r="J1436" s="138">
        <f t="shared" si="156"/>
        <v>0.46</v>
      </c>
      <c r="K1436" s="140">
        <f t="shared" si="157"/>
        <v>763043.47826086951</v>
      </c>
      <c r="L1436" s="134" t="s">
        <v>991</v>
      </c>
      <c r="M1436" s="134" t="s">
        <v>246</v>
      </c>
      <c r="N1436" s="137">
        <f t="shared" si="158"/>
        <v>763043.47826086951</v>
      </c>
      <c r="P1436">
        <v>1395</v>
      </c>
      <c r="Q1436">
        <v>16.739294627324426</v>
      </c>
      <c r="R1436">
        <v>-4.7392946273244263</v>
      </c>
      <c r="S1436" s="70">
        <f t="shared" si="152"/>
        <v>-0.28312391488636729</v>
      </c>
      <c r="T1436">
        <f t="shared" si="153"/>
        <v>12</v>
      </c>
      <c r="U1436" s="134" t="s">
        <v>1064</v>
      </c>
      <c r="Z1436">
        <v>1394</v>
      </c>
      <c r="AA1436">
        <v>19.275947857730721</v>
      </c>
      <c r="AB1436">
        <v>-4.2759478577307206</v>
      </c>
      <c r="AJ1436">
        <v>1396</v>
      </c>
      <c r="AK1436">
        <v>28.835903166481614</v>
      </c>
      <c r="AL1436">
        <v>-12.835903166481614</v>
      </c>
      <c r="AT1436">
        <v>1396</v>
      </c>
      <c r="AU1436">
        <v>31.961137381357648</v>
      </c>
      <c r="AV1436">
        <v>-15.961137381357648</v>
      </c>
      <c r="BD1436" s="152">
        <v>10.31544825175877</v>
      </c>
      <c r="BE1436" s="152">
        <v>20.427881878479997</v>
      </c>
    </row>
    <row r="1437" spans="1:57" ht="14.25" customHeight="1">
      <c r="A1437" s="134" t="s">
        <v>398</v>
      </c>
      <c r="B1437" s="135">
        <v>62732</v>
      </c>
      <c r="C1437" s="135">
        <v>3972500</v>
      </c>
      <c r="D1437" s="145">
        <f t="shared" si="154"/>
        <v>827272.72727272718</v>
      </c>
      <c r="E1437" s="141">
        <f t="shared" si="155"/>
        <v>63.324937830772171</v>
      </c>
      <c r="F1437" s="135">
        <v>73</v>
      </c>
      <c r="G1437" s="135">
        <v>0.66</v>
      </c>
      <c r="H1437" s="135">
        <v>546000</v>
      </c>
      <c r="I1437" s="134" t="s">
        <v>1815</v>
      </c>
      <c r="J1437" s="138">
        <f t="shared" si="156"/>
        <v>0.66</v>
      </c>
      <c r="K1437" s="140">
        <f t="shared" si="157"/>
        <v>827272.72727272718</v>
      </c>
      <c r="L1437" s="134" t="s">
        <v>2705</v>
      </c>
      <c r="M1437" s="134" t="s">
        <v>11</v>
      </c>
      <c r="N1437" s="137">
        <f t="shared" si="158"/>
        <v>827272.72727272718</v>
      </c>
      <c r="P1437">
        <v>1396</v>
      </c>
      <c r="Q1437">
        <v>28.24945781474386</v>
      </c>
      <c r="R1437">
        <v>-12.24945781474386</v>
      </c>
      <c r="S1437" s="70">
        <f t="shared" si="152"/>
        <v>-0.43361744834446575</v>
      </c>
      <c r="T1437">
        <f t="shared" si="153"/>
        <v>16</v>
      </c>
      <c r="U1437" s="134" t="s">
        <v>1746</v>
      </c>
      <c r="Z1437">
        <v>1395</v>
      </c>
      <c r="AA1437">
        <v>13.832372481244818</v>
      </c>
      <c r="AB1437">
        <v>-1.8323724812448177</v>
      </c>
      <c r="AJ1437">
        <v>1397</v>
      </c>
      <c r="AK1437">
        <v>31.165938588262282</v>
      </c>
      <c r="AL1437">
        <v>-8.1659385882622821</v>
      </c>
      <c r="AT1437">
        <v>1397</v>
      </c>
      <c r="AU1437">
        <v>26.968955554859818</v>
      </c>
      <c r="AV1437">
        <v>-3.9689555548598179</v>
      </c>
      <c r="BD1437" s="152">
        <v>37.134175870055941</v>
      </c>
      <c r="BE1437" s="152">
        <v>51.6607977074</v>
      </c>
    </row>
    <row r="1438" spans="1:57" ht="14.25" customHeight="1">
      <c r="A1438" s="134" t="s">
        <v>398</v>
      </c>
      <c r="B1438" s="135">
        <v>42090</v>
      </c>
      <c r="C1438" s="135">
        <v>3084400</v>
      </c>
      <c r="D1438" s="145">
        <f t="shared" si="154"/>
        <v>1237113.4020618557</v>
      </c>
      <c r="E1438" s="141">
        <f t="shared" si="155"/>
        <v>73.281064385839869</v>
      </c>
      <c r="F1438" s="135">
        <v>50</v>
      </c>
      <c r="G1438" s="135">
        <v>1.94</v>
      </c>
      <c r="H1438" s="135">
        <v>2400000</v>
      </c>
      <c r="I1438" s="134" t="s">
        <v>1815</v>
      </c>
      <c r="J1438" s="138">
        <f t="shared" si="156"/>
        <v>1.94</v>
      </c>
      <c r="K1438" s="140">
        <f t="shared" si="157"/>
        <v>1237113.4020618557</v>
      </c>
      <c r="L1438" s="134" t="s">
        <v>2706</v>
      </c>
      <c r="M1438" s="134" t="s">
        <v>138</v>
      </c>
      <c r="N1438" s="137">
        <f t="shared" si="158"/>
        <v>1237113.4020618557</v>
      </c>
      <c r="P1438">
        <v>1397</v>
      </c>
      <c r="Q1438">
        <v>26.907060856185801</v>
      </c>
      <c r="R1438">
        <v>-3.9070608561858009</v>
      </c>
      <c r="S1438" s="70">
        <f t="shared" si="152"/>
        <v>-0.14520578360707825</v>
      </c>
      <c r="T1438">
        <f t="shared" si="153"/>
        <v>23</v>
      </c>
      <c r="U1438" s="134" t="s">
        <v>2693</v>
      </c>
      <c r="Z1438">
        <v>1396</v>
      </c>
      <c r="AA1438">
        <v>29.346039664525101</v>
      </c>
      <c r="AB1438">
        <v>-13.346039664525101</v>
      </c>
      <c r="AJ1438">
        <v>1398</v>
      </c>
      <c r="AK1438">
        <v>36.14520396453122</v>
      </c>
      <c r="AL1438">
        <v>-16.14520396453122</v>
      </c>
      <c r="AT1438">
        <v>1398</v>
      </c>
      <c r="AU1438">
        <v>36.140447495975081</v>
      </c>
      <c r="AV1438">
        <v>-16.140447495975081</v>
      </c>
      <c r="BD1438" s="152">
        <v>32.147965071341403</v>
      </c>
      <c r="BE1438" s="152">
        <v>40.804235533159996</v>
      </c>
    </row>
    <row r="1439" spans="1:57" ht="14.25" customHeight="1">
      <c r="A1439" s="134" t="s">
        <v>398</v>
      </c>
      <c r="B1439" s="135">
        <v>5775</v>
      </c>
      <c r="C1439" s="135">
        <v>712300</v>
      </c>
      <c r="D1439" s="145">
        <f t="shared" si="154"/>
        <v>4500000</v>
      </c>
      <c r="E1439" s="141">
        <f t="shared" si="155"/>
        <v>123.34199134199135</v>
      </c>
      <c r="F1439" s="135">
        <v>9</v>
      </c>
      <c r="G1439" s="135">
        <v>0.1</v>
      </c>
      <c r="H1439" s="135">
        <v>450000</v>
      </c>
      <c r="I1439" s="134" t="s">
        <v>1815</v>
      </c>
      <c r="J1439" s="138">
        <f t="shared" si="156"/>
        <v>0.1</v>
      </c>
      <c r="K1439" s="140">
        <f t="shared" si="157"/>
        <v>4500000</v>
      </c>
      <c r="L1439" s="134" t="s">
        <v>2707</v>
      </c>
      <c r="M1439" s="134" t="s">
        <v>95</v>
      </c>
      <c r="N1439" s="137">
        <f t="shared" si="158"/>
        <v>4500000</v>
      </c>
      <c r="P1439">
        <v>1398</v>
      </c>
      <c r="Q1439">
        <v>34.756781579937901</v>
      </c>
      <c r="R1439">
        <v>-14.756781579937901</v>
      </c>
      <c r="S1439" s="70">
        <f t="shared" si="152"/>
        <v>-0.42457272823142295</v>
      </c>
      <c r="T1439">
        <f t="shared" si="153"/>
        <v>20</v>
      </c>
      <c r="U1439" s="134" t="s">
        <v>1171</v>
      </c>
      <c r="Z1439">
        <v>1397</v>
      </c>
      <c r="AA1439">
        <v>28.144566650037479</v>
      </c>
      <c r="AB1439">
        <v>-5.1445666500374791</v>
      </c>
      <c r="AJ1439">
        <v>1399</v>
      </c>
      <c r="AK1439">
        <v>23.424836167716983</v>
      </c>
      <c r="AL1439">
        <v>-10.424836167716983</v>
      </c>
      <c r="AT1439">
        <v>1399</v>
      </c>
      <c r="AU1439">
        <v>16.927116124256447</v>
      </c>
      <c r="AV1439">
        <v>-3.9271161242564467</v>
      </c>
      <c r="BD1439" s="152">
        <v>51.762105922803869</v>
      </c>
      <c r="BE1439" s="152">
        <v>48.638947873239999</v>
      </c>
    </row>
    <row r="1440" spans="1:57" ht="14.25" customHeight="1">
      <c r="A1440" s="134" t="s">
        <v>398</v>
      </c>
      <c r="B1440" s="135">
        <v>76782</v>
      </c>
      <c r="C1440" s="135">
        <v>6259400</v>
      </c>
      <c r="D1440" s="145">
        <f t="shared" si="154"/>
        <v>8409615.384615384</v>
      </c>
      <c r="E1440" s="141">
        <f t="shared" si="155"/>
        <v>81.521710817639544</v>
      </c>
      <c r="F1440" s="135">
        <v>5</v>
      </c>
      <c r="G1440" s="135">
        <v>0.78</v>
      </c>
      <c r="H1440" s="135">
        <v>6559500</v>
      </c>
      <c r="I1440" s="134" t="s">
        <v>1815</v>
      </c>
      <c r="J1440" s="138">
        <f t="shared" si="156"/>
        <v>0.78</v>
      </c>
      <c r="K1440" s="140">
        <f t="shared" si="157"/>
        <v>8409615.384615384</v>
      </c>
      <c r="L1440" s="134" t="s">
        <v>2708</v>
      </c>
      <c r="M1440" s="134" t="s">
        <v>7</v>
      </c>
      <c r="N1440" s="137">
        <f t="shared" si="158"/>
        <v>8409615.384615384</v>
      </c>
      <c r="P1440">
        <v>1399</v>
      </c>
      <c r="Q1440">
        <v>16.981469036548756</v>
      </c>
      <c r="R1440">
        <v>-3.9814690365487557</v>
      </c>
      <c r="S1440" s="70">
        <f t="shared" si="152"/>
        <v>-0.2344596352635657</v>
      </c>
      <c r="T1440">
        <f t="shared" si="153"/>
        <v>13</v>
      </c>
      <c r="U1440" s="134" t="s">
        <v>1061</v>
      </c>
      <c r="Z1440">
        <v>1398</v>
      </c>
      <c r="AA1440">
        <v>24.832386097517187</v>
      </c>
      <c r="AB1440">
        <v>-4.8323860975171868</v>
      </c>
      <c r="AJ1440">
        <v>1400</v>
      </c>
      <c r="AK1440">
        <v>22.276328518863245</v>
      </c>
      <c r="AL1440">
        <v>-8.2763285188632452</v>
      </c>
      <c r="AT1440">
        <v>1400</v>
      </c>
      <c r="AU1440">
        <v>14.798870187696846</v>
      </c>
      <c r="AV1440">
        <v>-0.79887018769684559</v>
      </c>
      <c r="BD1440" s="152">
        <v>6.4743713439951502</v>
      </c>
      <c r="BE1440" s="152">
        <v>17.464439766479998</v>
      </c>
    </row>
    <row r="1441" spans="1:57" ht="14.25" customHeight="1">
      <c r="A1441" s="134" t="s">
        <v>398</v>
      </c>
      <c r="B1441" s="135">
        <v>40581</v>
      </c>
      <c r="C1441" s="135">
        <v>5060300</v>
      </c>
      <c r="D1441" s="145">
        <f t="shared" si="154"/>
        <v>8789649.1228070185</v>
      </c>
      <c r="E1441" s="141">
        <f t="shared" si="155"/>
        <v>124.69628643946675</v>
      </c>
      <c r="F1441" s="135">
        <v>26</v>
      </c>
      <c r="G1441" s="135">
        <v>0.56999999999999995</v>
      </c>
      <c r="H1441" s="135">
        <v>5010100</v>
      </c>
      <c r="I1441" s="134" t="s">
        <v>1815</v>
      </c>
      <c r="J1441" s="138">
        <f t="shared" si="156"/>
        <v>0.56999999999999995</v>
      </c>
      <c r="K1441" s="140">
        <f t="shared" si="157"/>
        <v>8789649.1228070185</v>
      </c>
      <c r="L1441" s="134" t="s">
        <v>2709</v>
      </c>
      <c r="M1441" s="134" t="s">
        <v>24</v>
      </c>
      <c r="N1441" s="137">
        <f t="shared" si="158"/>
        <v>8789649.1228070185</v>
      </c>
      <c r="P1441">
        <v>1400</v>
      </c>
      <c r="Q1441">
        <v>15.163970126693803</v>
      </c>
      <c r="R1441">
        <v>-1.163970126693803</v>
      </c>
      <c r="S1441" s="70">
        <f t="shared" si="152"/>
        <v>-7.6758930344027462E-2</v>
      </c>
      <c r="T1441">
        <f t="shared" si="153"/>
        <v>14</v>
      </c>
      <c r="U1441" s="134" t="s">
        <v>1487</v>
      </c>
      <c r="Z1441">
        <v>1399</v>
      </c>
      <c r="AA1441">
        <v>13.886020584913553</v>
      </c>
      <c r="AB1441">
        <v>-0.88602058491355251</v>
      </c>
      <c r="AJ1441">
        <v>1401</v>
      </c>
      <c r="AK1441">
        <v>34.029376014302336</v>
      </c>
      <c r="AL1441">
        <v>1.9706239856976637</v>
      </c>
      <c r="AT1441">
        <v>1401</v>
      </c>
      <c r="AU1441">
        <v>42.303493020595589</v>
      </c>
      <c r="AV1441">
        <v>-6.3034930205955888</v>
      </c>
      <c r="BD1441" s="152">
        <v>5.2316699914833906</v>
      </c>
      <c r="BE1441" s="152">
        <v>17.229436322319998</v>
      </c>
    </row>
    <row r="1442" spans="1:57" ht="14.25" customHeight="1">
      <c r="A1442" s="134" t="s">
        <v>398</v>
      </c>
      <c r="B1442" s="135">
        <v>17235</v>
      </c>
      <c r="C1442" s="135">
        <v>2952500</v>
      </c>
      <c r="D1442" s="145">
        <f t="shared" si="154"/>
        <v>2733333.3333333335</v>
      </c>
      <c r="E1442" s="141">
        <f t="shared" si="155"/>
        <v>171.30838410211777</v>
      </c>
      <c r="F1442" s="135">
        <v>15</v>
      </c>
      <c r="G1442" s="135">
        <v>0.45</v>
      </c>
      <c r="H1442" s="135">
        <v>1230000</v>
      </c>
      <c r="I1442" s="134" t="s">
        <v>1815</v>
      </c>
      <c r="J1442" s="138">
        <f t="shared" si="156"/>
        <v>0.45</v>
      </c>
      <c r="K1442" s="140">
        <f t="shared" si="157"/>
        <v>2733333.3333333335</v>
      </c>
      <c r="L1442" s="134" t="s">
        <v>1360</v>
      </c>
      <c r="M1442" s="134" t="s">
        <v>44</v>
      </c>
      <c r="N1442" s="137">
        <f t="shared" si="158"/>
        <v>2733333.3333333335</v>
      </c>
      <c r="P1442">
        <v>1401</v>
      </c>
      <c r="Q1442">
        <v>36.856272255364573</v>
      </c>
      <c r="R1442">
        <v>-0.85627225536457274</v>
      </c>
      <c r="S1442" s="70">
        <f t="shared" si="152"/>
        <v>-2.323274175510083E-2</v>
      </c>
      <c r="T1442">
        <f t="shared" si="153"/>
        <v>36</v>
      </c>
      <c r="U1442" s="134" t="s">
        <v>1046</v>
      </c>
      <c r="Z1442">
        <v>1400</v>
      </c>
      <c r="AA1442">
        <v>18.613801698446601</v>
      </c>
      <c r="AB1442">
        <v>-4.6138016984466006</v>
      </c>
      <c r="AJ1442">
        <v>1402</v>
      </c>
      <c r="AK1442">
        <v>28.885856687515428</v>
      </c>
      <c r="AL1442">
        <v>7.1141433124845719</v>
      </c>
      <c r="AT1442">
        <v>1402</v>
      </c>
      <c r="AU1442">
        <v>28.37793318878585</v>
      </c>
      <c r="AV1442">
        <v>7.6220668112141503</v>
      </c>
      <c r="BD1442" s="152">
        <v>3.9581578616366291</v>
      </c>
      <c r="BE1442" s="152">
        <v>14.479347529559998</v>
      </c>
    </row>
    <row r="1443" spans="1:57" ht="14.25" customHeight="1">
      <c r="A1443" s="134" t="s">
        <v>398</v>
      </c>
      <c r="B1443" s="135">
        <v>32330</v>
      </c>
      <c r="C1443" s="135">
        <v>4155200</v>
      </c>
      <c r="D1443" s="145">
        <f t="shared" si="154"/>
        <v>551324.50331125828</v>
      </c>
      <c r="E1443" s="141">
        <f t="shared" si="155"/>
        <v>128.52459016393442</v>
      </c>
      <c r="F1443" s="135">
        <v>37</v>
      </c>
      <c r="G1443" s="135">
        <v>1.51</v>
      </c>
      <c r="H1443" s="135">
        <v>832500</v>
      </c>
      <c r="I1443" s="134" t="s">
        <v>1815</v>
      </c>
      <c r="J1443" s="138">
        <f t="shared" si="156"/>
        <v>1.51</v>
      </c>
      <c r="K1443" s="140">
        <f t="shared" si="157"/>
        <v>551324.50331125828</v>
      </c>
      <c r="L1443" s="134" t="s">
        <v>2710</v>
      </c>
      <c r="M1443" s="134" t="s">
        <v>16</v>
      </c>
      <c r="N1443" s="137">
        <f t="shared" si="158"/>
        <v>551324.50331125828</v>
      </c>
      <c r="P1443">
        <v>1402</v>
      </c>
      <c r="Q1443">
        <v>26.342675115163587</v>
      </c>
      <c r="R1443">
        <v>9.657324884836413</v>
      </c>
      <c r="S1443" s="70">
        <f t="shared" si="152"/>
        <v>0.36660380324386205</v>
      </c>
      <c r="T1443">
        <f t="shared" si="153"/>
        <v>36</v>
      </c>
      <c r="U1443" s="134" t="s">
        <v>2694</v>
      </c>
      <c r="Z1443">
        <v>1401</v>
      </c>
      <c r="AA1443">
        <v>38.872436826984242</v>
      </c>
      <c r="AB1443">
        <v>-2.8724368269842415</v>
      </c>
      <c r="AJ1443">
        <v>1403</v>
      </c>
      <c r="AK1443">
        <v>27.37878435802066</v>
      </c>
      <c r="AL1443">
        <v>6.6212156419793402</v>
      </c>
      <c r="AT1443">
        <v>1403</v>
      </c>
      <c r="AU1443">
        <v>25.708593860176563</v>
      </c>
      <c r="AV1443">
        <v>8.2914061398234367</v>
      </c>
      <c r="BD1443" s="152">
        <v>16.11198249438387</v>
      </c>
      <c r="BE1443" s="152">
        <v>22.084856264879999</v>
      </c>
    </row>
    <row r="1444" spans="1:57" ht="14.25" customHeight="1">
      <c r="A1444" s="134" t="s">
        <v>398</v>
      </c>
      <c r="B1444" s="135">
        <v>8120</v>
      </c>
      <c r="C1444" s="135">
        <v>735200</v>
      </c>
      <c r="D1444" s="145">
        <f t="shared" si="154"/>
        <v>3755555.5555555555</v>
      </c>
      <c r="E1444" s="141">
        <f t="shared" si="155"/>
        <v>90.541871921182263</v>
      </c>
      <c r="F1444" s="135">
        <v>12</v>
      </c>
      <c r="G1444" s="135">
        <v>0.27</v>
      </c>
      <c r="H1444" s="135">
        <v>1014000</v>
      </c>
      <c r="I1444" s="134" t="s">
        <v>1815</v>
      </c>
      <c r="J1444" s="138">
        <f t="shared" si="156"/>
        <v>0.27</v>
      </c>
      <c r="K1444" s="140">
        <f t="shared" si="157"/>
        <v>3755555.5555555555</v>
      </c>
      <c r="L1444" s="134" t="s">
        <v>1050</v>
      </c>
      <c r="M1444" s="134" t="s">
        <v>28</v>
      </c>
      <c r="N1444" s="137">
        <f t="shared" si="158"/>
        <v>3755555.5555555555</v>
      </c>
      <c r="P1444">
        <v>1403</v>
      </c>
      <c r="Q1444">
        <v>24.024389777240348</v>
      </c>
      <c r="R1444">
        <v>9.9756102227596521</v>
      </c>
      <c r="S1444" s="70">
        <f t="shared" si="152"/>
        <v>0.41522845388606322</v>
      </c>
      <c r="T1444">
        <f t="shared" si="153"/>
        <v>34</v>
      </c>
      <c r="U1444" s="134" t="s">
        <v>2695</v>
      </c>
      <c r="Z1444">
        <v>1402</v>
      </c>
      <c r="AA1444">
        <v>25.831446508088501</v>
      </c>
      <c r="AB1444">
        <v>10.168553491911499</v>
      </c>
      <c r="AJ1444">
        <v>1404</v>
      </c>
      <c r="AK1444">
        <v>156.5175262638374</v>
      </c>
      <c r="AL1444">
        <v>-18.517526263837397</v>
      </c>
      <c r="AT1444">
        <v>1404</v>
      </c>
      <c r="AU1444">
        <v>33.618081941534072</v>
      </c>
      <c r="AV1444">
        <v>104.38191805846593</v>
      </c>
      <c r="BD1444" s="152">
        <v>18.999979356584753</v>
      </c>
      <c r="BE1444" s="152">
        <v>21.137112436919999</v>
      </c>
    </row>
    <row r="1445" spans="1:57" ht="14.25" customHeight="1">
      <c r="A1445" s="134" t="s">
        <v>398</v>
      </c>
      <c r="B1445" s="135">
        <v>8984</v>
      </c>
      <c r="C1445" s="135">
        <v>388600</v>
      </c>
      <c r="D1445" s="145">
        <f t="shared" si="154"/>
        <v>291891.89189189189</v>
      </c>
      <c r="E1445" s="141">
        <f t="shared" si="155"/>
        <v>43.254674977738205</v>
      </c>
      <c r="F1445" s="135">
        <v>20</v>
      </c>
      <c r="G1445" s="135">
        <v>1.85</v>
      </c>
      <c r="H1445" s="135">
        <v>540000</v>
      </c>
      <c r="I1445" s="134" t="s">
        <v>1815</v>
      </c>
      <c r="J1445" s="138">
        <f t="shared" si="156"/>
        <v>1.85</v>
      </c>
      <c r="K1445" s="140">
        <f t="shared" si="157"/>
        <v>291891.89189189189</v>
      </c>
      <c r="L1445" s="134" t="s">
        <v>2711</v>
      </c>
      <c r="M1445" s="134" t="s">
        <v>246</v>
      </c>
      <c r="N1445" s="137">
        <f t="shared" si="158"/>
        <v>291891.89189189189</v>
      </c>
      <c r="P1445">
        <v>1404</v>
      </c>
      <c r="Q1445">
        <v>103.37567463795344</v>
      </c>
      <c r="R1445">
        <v>34.624325362046562</v>
      </c>
      <c r="S1445" s="70">
        <f t="shared" si="152"/>
        <v>0.33493687449498449</v>
      </c>
      <c r="T1445">
        <f t="shared" si="153"/>
        <v>138</v>
      </c>
      <c r="U1445" s="134" t="s">
        <v>1038</v>
      </c>
      <c r="Z1445">
        <v>1403</v>
      </c>
      <c r="AA1445">
        <v>27.635275559128011</v>
      </c>
      <c r="AB1445">
        <v>6.3647244408719885</v>
      </c>
      <c r="AJ1445">
        <v>1405</v>
      </c>
      <c r="AK1445">
        <v>23.134428409842428</v>
      </c>
      <c r="AL1445">
        <v>-8.1344284098424282</v>
      </c>
      <c r="AT1445">
        <v>1405</v>
      </c>
      <c r="AU1445">
        <v>16.636452906068911</v>
      </c>
      <c r="AV1445">
        <v>-1.6364529060689108</v>
      </c>
      <c r="BD1445" s="152">
        <v>11.458528090887356</v>
      </c>
      <c r="BE1445" s="152">
        <v>27.330478949079996</v>
      </c>
    </row>
    <row r="1446" spans="1:57" ht="14.25" customHeight="1">
      <c r="A1446" s="134" t="s">
        <v>398</v>
      </c>
      <c r="B1446" s="135">
        <v>130941</v>
      </c>
      <c r="C1446" s="135">
        <v>16030100</v>
      </c>
      <c r="D1446" s="145">
        <f t="shared" si="154"/>
        <v>498125</v>
      </c>
      <c r="E1446" s="141">
        <f t="shared" si="155"/>
        <v>122.42231233914511</v>
      </c>
      <c r="F1446" s="135">
        <v>140</v>
      </c>
      <c r="G1446" s="135">
        <v>1.6</v>
      </c>
      <c r="H1446" s="135">
        <v>797000</v>
      </c>
      <c r="I1446" s="134" t="s">
        <v>1815</v>
      </c>
      <c r="J1446" s="138">
        <f t="shared" si="156"/>
        <v>1.6</v>
      </c>
      <c r="K1446" s="140">
        <f t="shared" si="157"/>
        <v>498125</v>
      </c>
      <c r="L1446" s="134" t="s">
        <v>2712</v>
      </c>
      <c r="M1446" s="134" t="s">
        <v>27</v>
      </c>
      <c r="N1446" s="137">
        <f t="shared" si="158"/>
        <v>498125</v>
      </c>
      <c r="P1446">
        <v>1405</v>
      </c>
      <c r="Q1446">
        <v>16.655602210423719</v>
      </c>
      <c r="R1446">
        <v>-1.6556022104237194</v>
      </c>
      <c r="S1446" s="70">
        <f t="shared" si="152"/>
        <v>-9.9402122451482389E-2</v>
      </c>
      <c r="T1446">
        <f t="shared" si="153"/>
        <v>15</v>
      </c>
      <c r="U1446" s="134" t="s">
        <v>1058</v>
      </c>
      <c r="Z1446">
        <v>1404</v>
      </c>
      <c r="AA1446">
        <v>113.07388782312877</v>
      </c>
      <c r="AB1446">
        <v>24.926112176871229</v>
      </c>
      <c r="AJ1446">
        <v>1406</v>
      </c>
      <c r="AK1446">
        <v>26.179476518285082</v>
      </c>
      <c r="AL1446">
        <v>-17.179476518285082</v>
      </c>
      <c r="AT1446">
        <v>1406</v>
      </c>
      <c r="AU1446">
        <v>19.294297079156653</v>
      </c>
      <c r="AV1446">
        <v>-10.294297079156653</v>
      </c>
      <c r="BD1446" s="152">
        <v>29.196292602648182</v>
      </c>
      <c r="BE1446" s="152">
        <v>35.257018521599996</v>
      </c>
    </row>
    <row r="1447" spans="1:57" ht="14.25" customHeight="1">
      <c r="A1447" s="134" t="s">
        <v>398</v>
      </c>
      <c r="B1447" s="135">
        <v>11052</v>
      </c>
      <c r="C1447" s="135">
        <v>1315100</v>
      </c>
      <c r="D1447" s="145">
        <f t="shared" si="154"/>
        <v>492487.81522216141</v>
      </c>
      <c r="E1447" s="141">
        <f t="shared" si="155"/>
        <v>118.99203764024611</v>
      </c>
      <c r="F1447" s="135">
        <v>9</v>
      </c>
      <c r="G1447" s="135">
        <v>0.91372819000000005</v>
      </c>
      <c r="H1447" s="135">
        <v>450000</v>
      </c>
      <c r="I1447" s="134" t="s">
        <v>1815</v>
      </c>
      <c r="J1447" s="138">
        <f t="shared" si="156"/>
        <v>0.91372819000000005</v>
      </c>
      <c r="K1447" s="140">
        <f t="shared" si="157"/>
        <v>492487.81522216141</v>
      </c>
      <c r="L1447" s="134" t="s">
        <v>2713</v>
      </c>
      <c r="M1447" s="134" t="s">
        <v>65</v>
      </c>
      <c r="N1447" s="137">
        <f t="shared" si="158"/>
        <v>492487.81522216141</v>
      </c>
      <c r="P1447">
        <v>1406</v>
      </c>
      <c r="Q1447">
        <v>19.861819766435179</v>
      </c>
      <c r="R1447">
        <v>-10.861819766435179</v>
      </c>
      <c r="S1447" s="70">
        <f t="shared" si="152"/>
        <v>-0.54686931480421297</v>
      </c>
      <c r="T1447">
        <f t="shared" si="153"/>
        <v>9</v>
      </c>
      <c r="U1447" s="134" t="s">
        <v>1748</v>
      </c>
      <c r="Z1447">
        <v>1405</v>
      </c>
      <c r="AA1447">
        <v>17.896513367728179</v>
      </c>
      <c r="AB1447">
        <v>-2.8965133677281791</v>
      </c>
      <c r="AJ1447">
        <v>1407</v>
      </c>
      <c r="AK1447">
        <v>21.71667974931491</v>
      </c>
      <c r="AL1447">
        <v>-12.71667974931491</v>
      </c>
      <c r="AT1447">
        <v>1407</v>
      </c>
      <c r="AU1447">
        <v>13.446547248841265</v>
      </c>
      <c r="AV1447">
        <v>-4.4465472488412647</v>
      </c>
      <c r="BD1447" s="152">
        <v>137.78887731986379</v>
      </c>
      <c r="BE1447" s="152">
        <v>87.703191023919985</v>
      </c>
    </row>
    <row r="1448" spans="1:57" ht="14.25" customHeight="1">
      <c r="A1448" s="134" t="s">
        <v>398</v>
      </c>
      <c r="B1448" s="135">
        <v>71085</v>
      </c>
      <c r="C1448" s="135">
        <v>5409900</v>
      </c>
      <c r="D1448" s="145">
        <f t="shared" si="154"/>
        <v>1618085.1063829788</v>
      </c>
      <c r="E1448" s="141">
        <f t="shared" si="155"/>
        <v>76.104663431103603</v>
      </c>
      <c r="F1448" s="135">
        <v>72</v>
      </c>
      <c r="G1448" s="135">
        <v>3.76</v>
      </c>
      <c r="H1448" s="135">
        <v>6084000</v>
      </c>
      <c r="I1448" s="134" t="s">
        <v>1815</v>
      </c>
      <c r="J1448" s="138">
        <f t="shared" si="156"/>
        <v>3.76</v>
      </c>
      <c r="K1448" s="140">
        <f t="shared" si="157"/>
        <v>1618085.1063829788</v>
      </c>
      <c r="L1448" s="134" t="s">
        <v>1086</v>
      </c>
      <c r="M1448" s="134" t="s">
        <v>28</v>
      </c>
      <c r="N1448" s="137">
        <f t="shared" si="158"/>
        <v>1618085.1063829788</v>
      </c>
      <c r="P1448">
        <v>1407</v>
      </c>
      <c r="Q1448">
        <v>14.108011795528196</v>
      </c>
      <c r="R1448">
        <v>-5.1080117955281956</v>
      </c>
      <c r="S1448" s="70">
        <f t="shared" si="152"/>
        <v>-0.36206461048942967</v>
      </c>
      <c r="T1448">
        <f t="shared" si="153"/>
        <v>9</v>
      </c>
      <c r="U1448" s="134" t="s">
        <v>1481</v>
      </c>
      <c r="Z1448">
        <v>1406</v>
      </c>
      <c r="AA1448">
        <v>20.497353785275855</v>
      </c>
      <c r="AB1448">
        <v>-11.497353785275855</v>
      </c>
      <c r="AJ1448">
        <v>1408</v>
      </c>
      <c r="AK1448">
        <v>21.813623446914431</v>
      </c>
      <c r="AL1448">
        <v>-12.813623446914431</v>
      </c>
      <c r="AT1448">
        <v>1408</v>
      </c>
      <c r="AU1448">
        <v>13.490885705852923</v>
      </c>
      <c r="AV1448">
        <v>-4.4908857058529232</v>
      </c>
      <c r="BD1448" s="152">
        <v>6.1621554670004599</v>
      </c>
      <c r="BE1448" s="152">
        <v>16.181699768719998</v>
      </c>
    </row>
    <row r="1449" spans="1:57" ht="14.25" customHeight="1">
      <c r="A1449" s="134" t="s">
        <v>398</v>
      </c>
      <c r="B1449" s="135">
        <v>75780</v>
      </c>
      <c r="C1449" s="135">
        <v>5733100</v>
      </c>
      <c r="D1449" s="145">
        <f t="shared" si="154"/>
        <v>2715789.4736842108</v>
      </c>
      <c r="E1449" s="141">
        <f t="shared" si="155"/>
        <v>75.654526260226973</v>
      </c>
      <c r="F1449" s="135">
        <v>41</v>
      </c>
      <c r="G1449" s="135">
        <v>0.56999999999999995</v>
      </c>
      <c r="H1449" s="135">
        <v>1548000</v>
      </c>
      <c r="I1449" s="134" t="s">
        <v>1815</v>
      </c>
      <c r="J1449" s="138">
        <f t="shared" si="156"/>
        <v>0.56999999999999995</v>
      </c>
      <c r="K1449" s="140">
        <f t="shared" si="157"/>
        <v>2715789.4736842108</v>
      </c>
      <c r="L1449" s="134" t="s">
        <v>2714</v>
      </c>
      <c r="M1449" s="134" t="s">
        <v>78</v>
      </c>
      <c r="N1449" s="137">
        <f t="shared" si="158"/>
        <v>2715789.4736842108</v>
      </c>
      <c r="P1449">
        <v>1408</v>
      </c>
      <c r="Q1449">
        <v>14.188326383192257</v>
      </c>
      <c r="R1449">
        <v>-5.1883263831922566</v>
      </c>
      <c r="S1449" s="70">
        <f t="shared" si="152"/>
        <v>-0.3656757141799642</v>
      </c>
      <c r="T1449">
        <f t="shared" si="153"/>
        <v>9</v>
      </c>
      <c r="U1449" s="134" t="s">
        <v>2696</v>
      </c>
      <c r="Z1449">
        <v>1407</v>
      </c>
      <c r="AA1449">
        <v>16.165525386621013</v>
      </c>
      <c r="AB1449">
        <v>-7.1655253866210131</v>
      </c>
      <c r="AJ1449">
        <v>1409</v>
      </c>
      <c r="AK1449">
        <v>26.959259448321419</v>
      </c>
      <c r="AL1449">
        <v>-14.959259448321419</v>
      </c>
      <c r="AT1449">
        <v>1409</v>
      </c>
      <c r="AU1449">
        <v>19.538979675258027</v>
      </c>
      <c r="AV1449">
        <v>-7.5389796752580267</v>
      </c>
      <c r="BD1449" s="152">
        <v>8.0857749986157703</v>
      </c>
      <c r="BE1449" s="152">
        <v>18.42180699156</v>
      </c>
    </row>
    <row r="1450" spans="1:57" ht="14.25" customHeight="1">
      <c r="A1450" s="134" t="s">
        <v>398</v>
      </c>
      <c r="B1450" s="135">
        <v>14482</v>
      </c>
      <c r="C1450" s="135">
        <v>2906600</v>
      </c>
      <c r="D1450" s="145">
        <f t="shared" si="154"/>
        <v>11102941.176470587</v>
      </c>
      <c r="E1450" s="141">
        <f t="shared" si="155"/>
        <v>200.70432260737468</v>
      </c>
      <c r="F1450" s="135">
        <v>13</v>
      </c>
      <c r="G1450" s="135">
        <v>0.17</v>
      </c>
      <c r="H1450" s="135">
        <v>1887500</v>
      </c>
      <c r="I1450" s="134" t="s">
        <v>1815</v>
      </c>
      <c r="J1450" s="138">
        <f t="shared" si="156"/>
        <v>0.17</v>
      </c>
      <c r="K1450" s="140">
        <f t="shared" si="157"/>
        <v>11102941.176470587</v>
      </c>
      <c r="L1450" s="134" t="s">
        <v>2715</v>
      </c>
      <c r="M1450" s="134" t="s">
        <v>24</v>
      </c>
      <c r="N1450" s="137">
        <f t="shared" si="158"/>
        <v>11102941.176470587</v>
      </c>
      <c r="P1450">
        <v>1409</v>
      </c>
      <c r="Q1450">
        <v>20.447356645935436</v>
      </c>
      <c r="R1450">
        <v>-8.4473566459354359</v>
      </c>
      <c r="S1450" s="70">
        <f t="shared" ref="S1450:S1513" si="159">R1450/Q1450</f>
        <v>-0.41312707516228597</v>
      </c>
      <c r="T1450">
        <f t="shared" ref="T1450:T1513" si="160">R1450+Q1450</f>
        <v>12</v>
      </c>
      <c r="U1450" s="134" t="s">
        <v>2697</v>
      </c>
      <c r="Z1450">
        <v>1408</v>
      </c>
      <c r="AA1450">
        <v>16.727898498619595</v>
      </c>
      <c r="AB1450">
        <v>-7.7278984986195951</v>
      </c>
      <c r="AJ1450">
        <v>1410</v>
      </c>
      <c r="AK1450">
        <v>26.820828928168385</v>
      </c>
      <c r="AL1450">
        <v>2.1791710718316146</v>
      </c>
      <c r="AT1450">
        <v>1410</v>
      </c>
      <c r="AU1450">
        <v>25.358812699306817</v>
      </c>
      <c r="AV1450">
        <v>3.6411873006931827</v>
      </c>
      <c r="BD1450" s="152">
        <v>7.2343705182585403</v>
      </c>
      <c r="BE1450" s="152">
        <v>18.246535079440001</v>
      </c>
    </row>
    <row r="1451" spans="1:57" ht="14.25" customHeight="1">
      <c r="A1451" s="134" t="s">
        <v>398</v>
      </c>
      <c r="B1451" s="135">
        <v>20880</v>
      </c>
      <c r="C1451" s="135">
        <v>1702900</v>
      </c>
      <c r="D1451" s="145">
        <f t="shared" si="154"/>
        <v>3600000</v>
      </c>
      <c r="E1451" s="141">
        <f t="shared" si="155"/>
        <v>81.556513409961681</v>
      </c>
      <c r="F1451" s="135">
        <v>30</v>
      </c>
      <c r="G1451" s="135">
        <v>0.5</v>
      </c>
      <c r="H1451" s="135">
        <v>1800000</v>
      </c>
      <c r="I1451" s="134" t="s">
        <v>1815</v>
      </c>
      <c r="J1451" s="138">
        <f t="shared" si="156"/>
        <v>0.5</v>
      </c>
      <c r="K1451" s="140">
        <f t="shared" si="157"/>
        <v>3600000</v>
      </c>
      <c r="L1451" s="134" t="s">
        <v>2716</v>
      </c>
      <c r="M1451" s="134" t="s">
        <v>13</v>
      </c>
      <c r="N1451" s="137">
        <f t="shared" si="158"/>
        <v>3600000</v>
      </c>
      <c r="P1451">
        <v>1410</v>
      </c>
      <c r="Q1451">
        <v>23.511038667299122</v>
      </c>
      <c r="R1451">
        <v>5.4889613327008782</v>
      </c>
      <c r="S1451" s="70">
        <f t="shared" si="159"/>
        <v>0.23346315789677674</v>
      </c>
      <c r="T1451">
        <f t="shared" si="160"/>
        <v>29</v>
      </c>
      <c r="U1451" s="134" t="s">
        <v>1705</v>
      </c>
      <c r="Z1451">
        <v>1409</v>
      </c>
      <c r="AA1451">
        <v>22.930451323834696</v>
      </c>
      <c r="AB1451">
        <v>-10.930451323834696</v>
      </c>
      <c r="AJ1451">
        <v>1411</v>
      </c>
      <c r="AK1451">
        <v>67.862726476535798</v>
      </c>
      <c r="AL1451">
        <v>30.137273523464202</v>
      </c>
      <c r="AT1451">
        <v>1411</v>
      </c>
      <c r="AU1451">
        <v>78.34901640599935</v>
      </c>
      <c r="AV1451">
        <v>19.65098359400065</v>
      </c>
      <c r="BD1451" s="152">
        <v>28.943644228501164</v>
      </c>
      <c r="BE1451" s="152">
        <v>30.264691405160001</v>
      </c>
    </row>
    <row r="1452" spans="1:57" ht="14.25" customHeight="1">
      <c r="A1452" s="134" t="s">
        <v>398</v>
      </c>
      <c r="B1452" s="135">
        <v>25708</v>
      </c>
      <c r="C1452" s="135">
        <v>5215200</v>
      </c>
      <c r="D1452" s="145">
        <f t="shared" si="154"/>
        <v>9375000</v>
      </c>
      <c r="E1452" s="141">
        <f t="shared" si="155"/>
        <v>202.86292204761165</v>
      </c>
      <c r="F1452" s="135">
        <v>23</v>
      </c>
      <c r="G1452" s="135">
        <v>0.22</v>
      </c>
      <c r="H1452" s="135">
        <v>2062500</v>
      </c>
      <c r="I1452" s="134" t="s">
        <v>1815</v>
      </c>
      <c r="J1452" s="138">
        <f t="shared" si="156"/>
        <v>0.22</v>
      </c>
      <c r="K1452" s="140">
        <f t="shared" si="157"/>
        <v>9375000</v>
      </c>
      <c r="L1452" s="134" t="s">
        <v>1206</v>
      </c>
      <c r="M1452" s="134" t="s">
        <v>24</v>
      </c>
      <c r="N1452" s="137">
        <f t="shared" si="158"/>
        <v>9375000</v>
      </c>
      <c r="P1452">
        <v>1411</v>
      </c>
      <c r="Q1452">
        <v>75.999754157300373</v>
      </c>
      <c r="R1452">
        <v>22.000245842699627</v>
      </c>
      <c r="S1452" s="70">
        <f t="shared" si="159"/>
        <v>0.28947785537785625</v>
      </c>
      <c r="T1452">
        <f t="shared" si="160"/>
        <v>98</v>
      </c>
      <c r="U1452" s="134" t="s">
        <v>2698</v>
      </c>
      <c r="Z1452">
        <v>1410</v>
      </c>
      <c r="AA1452">
        <v>19.713173999358823</v>
      </c>
      <c r="AB1452">
        <v>9.2868260006411774</v>
      </c>
      <c r="AJ1452">
        <v>1412</v>
      </c>
      <c r="AK1452">
        <v>24.486136822223546</v>
      </c>
      <c r="AL1452">
        <v>-16.486136822223546</v>
      </c>
      <c r="AT1452">
        <v>1412</v>
      </c>
      <c r="AU1452">
        <v>17.322877907212362</v>
      </c>
      <c r="AV1452">
        <v>-9.3228779072123622</v>
      </c>
      <c r="BD1452" s="152">
        <v>8.7276661930949846</v>
      </c>
      <c r="BE1452" s="152">
        <v>17.71630557444</v>
      </c>
    </row>
    <row r="1453" spans="1:57" ht="14.25" customHeight="1">
      <c r="A1453" s="134" t="s">
        <v>398</v>
      </c>
      <c r="B1453" s="135">
        <v>7290</v>
      </c>
      <c r="C1453" s="135">
        <v>691200</v>
      </c>
      <c r="D1453" s="145">
        <f t="shared" si="154"/>
        <v>956445.22657281125</v>
      </c>
      <c r="E1453" s="141">
        <f t="shared" si="155"/>
        <v>94.81481481481481</v>
      </c>
      <c r="F1453" s="135">
        <v>9</v>
      </c>
      <c r="G1453" s="135">
        <v>0.2273</v>
      </c>
      <c r="H1453" s="135">
        <v>217400</v>
      </c>
      <c r="I1453" s="134" t="s">
        <v>1815</v>
      </c>
      <c r="J1453" s="138">
        <f t="shared" si="156"/>
        <v>0.2273</v>
      </c>
      <c r="K1453" s="140">
        <f t="shared" si="157"/>
        <v>956445.22657281125</v>
      </c>
      <c r="L1453" s="134" t="s">
        <v>1393</v>
      </c>
      <c r="M1453" s="134" t="s">
        <v>10</v>
      </c>
      <c r="N1453" s="137">
        <f t="shared" si="158"/>
        <v>956445.22657281125</v>
      </c>
      <c r="P1453">
        <v>1412</v>
      </c>
      <c r="Q1453">
        <v>17.812294077153528</v>
      </c>
      <c r="R1453">
        <v>-9.8122940771535276</v>
      </c>
      <c r="S1453" s="70">
        <f t="shared" si="159"/>
        <v>-0.55087200080190735</v>
      </c>
      <c r="T1453">
        <f t="shared" si="160"/>
        <v>8</v>
      </c>
      <c r="U1453" s="134" t="s">
        <v>2699</v>
      </c>
      <c r="Z1453">
        <v>1411</v>
      </c>
      <c r="AA1453">
        <v>45.01817338618131</v>
      </c>
      <c r="AB1453">
        <v>52.98182661381869</v>
      </c>
      <c r="AJ1453">
        <v>1413</v>
      </c>
      <c r="AK1453">
        <v>21.861460293328168</v>
      </c>
      <c r="AL1453">
        <v>-12.861460293328168</v>
      </c>
      <c r="AT1453">
        <v>1413</v>
      </c>
      <c r="AU1453">
        <v>16.52807001115152</v>
      </c>
      <c r="AV1453">
        <v>-7.5280700111515202</v>
      </c>
      <c r="BD1453" s="152">
        <v>22.081057090084983</v>
      </c>
      <c r="BE1453" s="152">
        <v>26.967141388959998</v>
      </c>
    </row>
    <row r="1454" spans="1:57" ht="14.25" customHeight="1">
      <c r="A1454" s="134" t="s">
        <v>398</v>
      </c>
      <c r="B1454" s="135">
        <v>9414</v>
      </c>
      <c r="C1454" s="135">
        <v>934700</v>
      </c>
      <c r="D1454" s="145">
        <f t="shared" si="154"/>
        <v>774193.54838709673</v>
      </c>
      <c r="E1454" s="141">
        <f t="shared" si="155"/>
        <v>99.288294030167833</v>
      </c>
      <c r="F1454" s="135">
        <v>12</v>
      </c>
      <c r="G1454" s="135">
        <v>0.93</v>
      </c>
      <c r="H1454" s="135">
        <v>720000</v>
      </c>
      <c r="I1454" s="134" t="s">
        <v>1815</v>
      </c>
      <c r="J1454" s="138">
        <f t="shared" si="156"/>
        <v>0.93</v>
      </c>
      <c r="K1454" s="140">
        <f t="shared" si="157"/>
        <v>774193.54838709673</v>
      </c>
      <c r="L1454" s="134" t="s">
        <v>2717</v>
      </c>
      <c r="M1454" s="134" t="s">
        <v>77</v>
      </c>
      <c r="N1454" s="137">
        <f t="shared" si="158"/>
        <v>774193.54838709673</v>
      </c>
      <c r="P1454">
        <v>1413</v>
      </c>
      <c r="Q1454">
        <v>15.85697506870172</v>
      </c>
      <c r="R1454">
        <v>-6.8569750687017201</v>
      </c>
      <c r="S1454" s="70">
        <f t="shared" si="159"/>
        <v>-0.43242642679283283</v>
      </c>
      <c r="T1454">
        <f t="shared" si="160"/>
        <v>9</v>
      </c>
      <c r="U1454" s="134" t="s">
        <v>2700</v>
      </c>
      <c r="Z1454">
        <v>1412</v>
      </c>
      <c r="AA1454">
        <v>4.6982205095056067</v>
      </c>
      <c r="AB1454">
        <v>3.3017794904943933</v>
      </c>
      <c r="AJ1454">
        <v>1414</v>
      </c>
      <c r="AK1454">
        <v>22.373695551386785</v>
      </c>
      <c r="AL1454">
        <v>-12.373695551386785</v>
      </c>
      <c r="AT1454">
        <v>1414</v>
      </c>
      <c r="AU1454">
        <v>13.245382027214296</v>
      </c>
      <c r="AV1454">
        <v>-3.2453820272142959</v>
      </c>
      <c r="BD1454" s="152">
        <v>6.4127497893251455</v>
      </c>
      <c r="BE1454" s="152">
        <v>17.431179271799998</v>
      </c>
    </row>
    <row r="1455" spans="1:57" ht="14.25" customHeight="1">
      <c r="A1455" s="134" t="s">
        <v>398</v>
      </c>
      <c r="B1455" s="135">
        <v>41518</v>
      </c>
      <c r="C1455" s="135">
        <v>3231600</v>
      </c>
      <c r="D1455" s="145">
        <f t="shared" si="154"/>
        <v>1080000</v>
      </c>
      <c r="E1455" s="141">
        <f t="shared" si="155"/>
        <v>77.836119273568087</v>
      </c>
      <c r="F1455" s="135">
        <v>54</v>
      </c>
      <c r="G1455" s="135">
        <v>2</v>
      </c>
      <c r="H1455" s="135">
        <v>2160000</v>
      </c>
      <c r="I1455" s="134" t="s">
        <v>1815</v>
      </c>
      <c r="J1455" s="138">
        <f t="shared" si="156"/>
        <v>2</v>
      </c>
      <c r="K1455" s="140">
        <f t="shared" si="157"/>
        <v>1080000</v>
      </c>
      <c r="L1455" s="134" t="s">
        <v>2718</v>
      </c>
      <c r="M1455" s="134" t="s">
        <v>26</v>
      </c>
      <c r="N1455" s="137">
        <f t="shared" si="158"/>
        <v>1080000</v>
      </c>
      <c r="P1455">
        <v>1414</v>
      </c>
      <c r="Q1455">
        <v>14.381305705037164</v>
      </c>
      <c r="R1455">
        <v>-4.381305705037164</v>
      </c>
      <c r="S1455" s="70">
        <f t="shared" si="159"/>
        <v>-0.3046528454994582</v>
      </c>
      <c r="T1455">
        <f t="shared" si="160"/>
        <v>10</v>
      </c>
      <c r="U1455" s="134" t="s">
        <v>2701</v>
      </c>
      <c r="Z1455">
        <v>1413</v>
      </c>
      <c r="AA1455">
        <v>18.983001768683941</v>
      </c>
      <c r="AB1455">
        <v>-9.9830017686839412</v>
      </c>
      <c r="AJ1455">
        <v>1415</v>
      </c>
      <c r="AK1455">
        <v>49.164022882776308</v>
      </c>
      <c r="AL1455">
        <v>-36.164022882776308</v>
      </c>
      <c r="AT1455">
        <v>1415</v>
      </c>
      <c r="AU1455">
        <v>43.053141377107522</v>
      </c>
      <c r="AV1455">
        <v>-30.053141377107522</v>
      </c>
      <c r="BD1455" s="152">
        <v>31.902505878572551</v>
      </c>
      <c r="BE1455" s="152">
        <v>33.304375654879998</v>
      </c>
    </row>
    <row r="1456" spans="1:57" ht="14.25" customHeight="1">
      <c r="A1456" s="134" t="s">
        <v>398</v>
      </c>
      <c r="B1456" s="135">
        <v>11184</v>
      </c>
      <c r="C1456" s="135">
        <v>2441500</v>
      </c>
      <c r="D1456" s="145">
        <f t="shared" si="154"/>
        <v>547873.72815027402</v>
      </c>
      <c r="E1456" s="141">
        <f t="shared" si="155"/>
        <v>218.30293276108728</v>
      </c>
      <c r="F1456" s="135">
        <v>16</v>
      </c>
      <c r="G1456" s="135">
        <v>0.76659999999999995</v>
      </c>
      <c r="H1456" s="135">
        <v>420000</v>
      </c>
      <c r="I1456" s="134" t="s">
        <v>1815</v>
      </c>
      <c r="J1456" s="138">
        <f t="shared" si="156"/>
        <v>0.76659999999999995</v>
      </c>
      <c r="K1456" s="140">
        <f t="shared" si="157"/>
        <v>547873.72815027402</v>
      </c>
      <c r="L1456" s="134" t="s">
        <v>1392</v>
      </c>
      <c r="M1456" s="134" t="s">
        <v>10</v>
      </c>
      <c r="N1456" s="137">
        <f t="shared" si="158"/>
        <v>547873.72815027402</v>
      </c>
      <c r="P1456">
        <v>1415</v>
      </c>
      <c r="Q1456">
        <v>46.060192508709349</v>
      </c>
      <c r="R1456">
        <v>-33.060192508709349</v>
      </c>
      <c r="S1456" s="70">
        <f t="shared" si="159"/>
        <v>-0.71776062382844186</v>
      </c>
      <c r="T1456">
        <f t="shared" si="160"/>
        <v>13</v>
      </c>
      <c r="U1456" s="134" t="s">
        <v>2702</v>
      </c>
      <c r="Z1456">
        <v>1414</v>
      </c>
      <c r="AA1456">
        <v>8.1253282738723289</v>
      </c>
      <c r="AB1456">
        <v>1.8746717261276711</v>
      </c>
      <c r="AJ1456">
        <v>1416</v>
      </c>
      <c r="AK1456">
        <v>149.18959872913109</v>
      </c>
      <c r="AL1456">
        <v>-5.1895987291310917</v>
      </c>
      <c r="AT1456">
        <v>1416</v>
      </c>
      <c r="AU1456">
        <v>168.03093545491367</v>
      </c>
      <c r="AV1456">
        <v>-24.030935454913674</v>
      </c>
      <c r="BD1456" s="152">
        <v>5.3292374530442315</v>
      </c>
      <c r="BE1456" s="152">
        <v>17.198972809520001</v>
      </c>
    </row>
    <row r="1457" spans="1:57" ht="14.25" customHeight="1">
      <c r="A1457" s="134" t="s">
        <v>398</v>
      </c>
      <c r="B1457" s="135">
        <v>6975</v>
      </c>
      <c r="C1457" s="135">
        <v>878300</v>
      </c>
      <c r="D1457" s="145">
        <f t="shared" si="154"/>
        <v>750255.36261491315</v>
      </c>
      <c r="E1457" s="141">
        <f t="shared" si="155"/>
        <v>125.92114695340501</v>
      </c>
      <c r="F1457" s="135">
        <v>9</v>
      </c>
      <c r="G1457" s="135">
        <v>0.1958</v>
      </c>
      <c r="H1457" s="135">
        <v>146900</v>
      </c>
      <c r="I1457" s="134" t="s">
        <v>1815</v>
      </c>
      <c r="J1457" s="138">
        <f t="shared" si="156"/>
        <v>0.1958</v>
      </c>
      <c r="K1457" s="140">
        <f t="shared" si="157"/>
        <v>750255.36261491315</v>
      </c>
      <c r="L1457" s="134" t="s">
        <v>2719</v>
      </c>
      <c r="M1457" s="134" t="s">
        <v>41</v>
      </c>
      <c r="N1457" s="137">
        <f t="shared" si="158"/>
        <v>750255.36261491315</v>
      </c>
      <c r="P1457">
        <v>1416</v>
      </c>
      <c r="Q1457">
        <v>171.73187707337837</v>
      </c>
      <c r="R1457">
        <v>-27.731877073378371</v>
      </c>
      <c r="S1457" s="70">
        <f t="shared" si="159"/>
        <v>-0.1614835727995273</v>
      </c>
      <c r="T1457">
        <f t="shared" si="160"/>
        <v>144</v>
      </c>
      <c r="U1457" s="134" t="s">
        <v>2703</v>
      </c>
      <c r="Z1457">
        <v>1415</v>
      </c>
      <c r="AA1457">
        <v>41.150260181906191</v>
      </c>
      <c r="AB1457">
        <v>-28.150260181906191</v>
      </c>
      <c r="AJ1457">
        <v>1417</v>
      </c>
      <c r="AK1457">
        <v>34.679195122665945</v>
      </c>
      <c r="AL1457">
        <v>-18.679195122665945</v>
      </c>
      <c r="AT1457">
        <v>1417</v>
      </c>
      <c r="AU1457">
        <v>22.723137754724902</v>
      </c>
      <c r="AV1457">
        <v>-6.7231377547249025</v>
      </c>
      <c r="BD1457" s="152">
        <v>28.345915148202117</v>
      </c>
      <c r="BE1457" s="152">
        <v>41.767461923399999</v>
      </c>
    </row>
    <row r="1458" spans="1:57" ht="14.25" customHeight="1">
      <c r="A1458" s="134" t="s">
        <v>398</v>
      </c>
      <c r="B1458" s="135">
        <v>4762</v>
      </c>
      <c r="C1458" s="135">
        <v>362900</v>
      </c>
      <c r="D1458" s="145">
        <f t="shared" si="154"/>
        <v>933333.33333333337</v>
      </c>
      <c r="E1458" s="141">
        <f t="shared" si="155"/>
        <v>76.207475850482993</v>
      </c>
      <c r="F1458" s="135">
        <v>10</v>
      </c>
      <c r="G1458" s="135">
        <v>0.18</v>
      </c>
      <c r="H1458" s="135">
        <v>168000</v>
      </c>
      <c r="I1458" s="134" t="s">
        <v>1815</v>
      </c>
      <c r="J1458" s="138">
        <f t="shared" si="156"/>
        <v>0.18</v>
      </c>
      <c r="K1458" s="140">
        <f t="shared" si="157"/>
        <v>933333.33333333337</v>
      </c>
      <c r="L1458" s="134" t="s">
        <v>1471</v>
      </c>
      <c r="M1458" s="134" t="s">
        <v>11</v>
      </c>
      <c r="N1458" s="137">
        <f t="shared" si="158"/>
        <v>933333.33333333337</v>
      </c>
      <c r="P1458">
        <v>1417</v>
      </c>
      <c r="Q1458">
        <v>26.655783294983273</v>
      </c>
      <c r="R1458">
        <v>-10.655783294983273</v>
      </c>
      <c r="S1458" s="70">
        <f t="shared" si="159"/>
        <v>-0.399755024156005</v>
      </c>
      <c r="T1458">
        <f t="shared" si="160"/>
        <v>16</v>
      </c>
      <c r="U1458" s="134" t="s">
        <v>2704</v>
      </c>
      <c r="Z1458">
        <v>1416</v>
      </c>
      <c r="AA1458">
        <v>175.66475390561988</v>
      </c>
      <c r="AB1458">
        <v>-31.664753905619875</v>
      </c>
      <c r="AJ1458">
        <v>1418</v>
      </c>
      <c r="AK1458">
        <v>50.912396118959848</v>
      </c>
      <c r="AL1458">
        <v>-20.912396118959848</v>
      </c>
      <c r="AT1458">
        <v>1418</v>
      </c>
      <c r="AU1458">
        <v>39.460905276625937</v>
      </c>
      <c r="AV1458">
        <v>-9.4609052766259367</v>
      </c>
      <c r="BD1458" s="152">
        <v>10.03198910027675</v>
      </c>
      <c r="BE1458" s="152">
        <v>20.232354612999998</v>
      </c>
    </row>
    <row r="1459" spans="1:57" ht="14.25" customHeight="1">
      <c r="A1459" s="134" t="s">
        <v>398</v>
      </c>
      <c r="B1459" s="135">
        <v>19852</v>
      </c>
      <c r="C1459" s="135">
        <v>1780513</v>
      </c>
      <c r="D1459" s="145">
        <f t="shared" si="154"/>
        <v>3116129.0322580645</v>
      </c>
      <c r="E1459" s="141">
        <f t="shared" si="155"/>
        <v>89.689351198871648</v>
      </c>
      <c r="F1459" s="135">
        <v>44</v>
      </c>
      <c r="G1459" s="135">
        <v>0.17050000000000001</v>
      </c>
      <c r="H1459" s="135">
        <v>531300</v>
      </c>
      <c r="I1459" s="134" t="s">
        <v>1815</v>
      </c>
      <c r="J1459" s="138">
        <f t="shared" si="156"/>
        <v>0.17050000000000001</v>
      </c>
      <c r="K1459" s="140">
        <f t="shared" si="157"/>
        <v>3116129.0322580645</v>
      </c>
      <c r="L1459" s="134" t="s">
        <v>2720</v>
      </c>
      <c r="M1459" s="134" t="s">
        <v>10</v>
      </c>
      <c r="N1459" s="137">
        <f t="shared" si="158"/>
        <v>3116129.0322580645</v>
      </c>
      <c r="P1459">
        <v>1418</v>
      </c>
      <c r="Q1459">
        <v>45.135951077083206</v>
      </c>
      <c r="R1459">
        <v>-15.135951077083206</v>
      </c>
      <c r="S1459" s="70">
        <f t="shared" si="159"/>
        <v>-0.33534135685396371</v>
      </c>
      <c r="T1459">
        <f t="shared" si="160"/>
        <v>30</v>
      </c>
      <c r="U1459" s="134" t="s">
        <v>1299</v>
      </c>
      <c r="Z1459">
        <v>1417</v>
      </c>
      <c r="AA1459">
        <v>16.340173764198703</v>
      </c>
      <c r="AB1459">
        <v>-0.3401737641987026</v>
      </c>
      <c r="AJ1459">
        <v>1419</v>
      </c>
      <c r="AK1459">
        <v>22.393592292815505</v>
      </c>
      <c r="AL1459">
        <v>-9.3935922928155051</v>
      </c>
      <c r="AT1459">
        <v>1419</v>
      </c>
      <c r="AU1459">
        <v>17.563455090627471</v>
      </c>
      <c r="AV1459">
        <v>-4.5634550906274711</v>
      </c>
      <c r="BD1459" s="152">
        <v>287.20779605777977</v>
      </c>
      <c r="BE1459" s="152">
        <v>169.7550210192</v>
      </c>
    </row>
    <row r="1460" spans="1:57" ht="14.25" customHeight="1">
      <c r="A1460" s="134" t="s">
        <v>398</v>
      </c>
      <c r="B1460" s="135">
        <v>16984</v>
      </c>
      <c r="C1460" s="135">
        <v>496200</v>
      </c>
      <c r="D1460" s="145">
        <f t="shared" si="154"/>
        <v>2526666.666666667</v>
      </c>
      <c r="E1460" s="141">
        <f t="shared" si="155"/>
        <v>29.215732454074423</v>
      </c>
      <c r="F1460" s="135">
        <v>14</v>
      </c>
      <c r="G1460" s="135">
        <v>0.12</v>
      </c>
      <c r="H1460" s="135">
        <v>303200</v>
      </c>
      <c r="I1460" s="134" t="s">
        <v>1815</v>
      </c>
      <c r="J1460" s="138">
        <f t="shared" si="156"/>
        <v>0.12</v>
      </c>
      <c r="K1460" s="140">
        <f t="shared" si="157"/>
        <v>2526666.666666667</v>
      </c>
      <c r="L1460" s="134" t="s">
        <v>1696</v>
      </c>
      <c r="M1460" s="134" t="s">
        <v>13</v>
      </c>
      <c r="N1460" s="137">
        <f t="shared" si="158"/>
        <v>2526666.666666667</v>
      </c>
      <c r="P1460">
        <v>1419</v>
      </c>
      <c r="Q1460">
        <v>16.725710266528214</v>
      </c>
      <c r="R1460">
        <v>-3.725710266528214</v>
      </c>
      <c r="S1460" s="70">
        <f t="shared" si="159"/>
        <v>-0.22275348593023109</v>
      </c>
      <c r="T1460">
        <f t="shared" si="160"/>
        <v>13</v>
      </c>
      <c r="U1460" s="134" t="s">
        <v>991</v>
      </c>
      <c r="Z1460">
        <v>1418</v>
      </c>
      <c r="AA1460">
        <v>49.112533005581078</v>
      </c>
      <c r="AB1460">
        <v>-19.112533005581078</v>
      </c>
      <c r="AJ1460">
        <v>1420</v>
      </c>
      <c r="AK1460">
        <v>36.748456231253144</v>
      </c>
      <c r="AL1460">
        <v>36.251543768746856</v>
      </c>
      <c r="AT1460">
        <v>1420</v>
      </c>
      <c r="AU1460">
        <v>61.296774272330438</v>
      </c>
      <c r="AV1460">
        <v>11.703225727669562</v>
      </c>
      <c r="BD1460" s="152">
        <v>10.300042863091269</v>
      </c>
      <c r="BE1460" s="152">
        <v>23.507287100239999</v>
      </c>
    </row>
    <row r="1461" spans="1:57" ht="14.25" customHeight="1">
      <c r="A1461" s="134" t="s">
        <v>398</v>
      </c>
      <c r="B1461" s="135">
        <v>25105</v>
      </c>
      <c r="C1461" s="135">
        <v>2915400</v>
      </c>
      <c r="D1461" s="145">
        <f t="shared" si="154"/>
        <v>2943256.958326926</v>
      </c>
      <c r="E1461" s="141">
        <f t="shared" si="155"/>
        <v>116.12826130252938</v>
      </c>
      <c r="F1461" s="135">
        <v>29</v>
      </c>
      <c r="G1461" s="135">
        <v>0.65029999999999999</v>
      </c>
      <c r="H1461" s="135">
        <v>1914000</v>
      </c>
      <c r="I1461" s="134" t="s">
        <v>1815</v>
      </c>
      <c r="J1461" s="138">
        <f t="shared" si="156"/>
        <v>0.65029999999999999</v>
      </c>
      <c r="K1461" s="140">
        <f t="shared" si="157"/>
        <v>2943256.958326926</v>
      </c>
      <c r="L1461" s="134" t="s">
        <v>1729</v>
      </c>
      <c r="M1461" s="134" t="s">
        <v>41</v>
      </c>
      <c r="N1461" s="137">
        <f t="shared" si="158"/>
        <v>2943256.958326926</v>
      </c>
      <c r="P1461">
        <v>1420</v>
      </c>
      <c r="Q1461">
        <v>48.698192531420645</v>
      </c>
      <c r="R1461">
        <v>24.301807468579355</v>
      </c>
      <c r="S1461" s="70">
        <f t="shared" si="159"/>
        <v>0.49902894143144111</v>
      </c>
      <c r="T1461">
        <f t="shared" si="160"/>
        <v>73</v>
      </c>
      <c r="U1461" s="134" t="s">
        <v>2705</v>
      </c>
      <c r="Z1461">
        <v>1419</v>
      </c>
      <c r="AA1461">
        <v>20.129024388644108</v>
      </c>
      <c r="AB1461">
        <v>-7.1290243886441083</v>
      </c>
      <c r="AJ1461">
        <v>1421</v>
      </c>
      <c r="AK1461">
        <v>32.988818771072523</v>
      </c>
      <c r="AL1461">
        <v>17.011181228927477</v>
      </c>
      <c r="AT1461">
        <v>1421</v>
      </c>
      <c r="AU1461">
        <v>44.347988538355395</v>
      </c>
      <c r="AV1461">
        <v>5.6520114616446051</v>
      </c>
      <c r="BD1461" s="152">
        <v>11.175068939405335</v>
      </c>
      <c r="BE1461" s="152">
        <v>19.300068199039998</v>
      </c>
    </row>
    <row r="1462" spans="1:57" ht="14.25" customHeight="1">
      <c r="A1462" s="134" t="s">
        <v>398</v>
      </c>
      <c r="B1462" s="135">
        <v>8352</v>
      </c>
      <c r="C1462" s="135">
        <v>1054200</v>
      </c>
      <c r="D1462" s="145">
        <f t="shared" si="154"/>
        <v>7500000</v>
      </c>
      <c r="E1462" s="141">
        <f t="shared" si="155"/>
        <v>126.22126436781609</v>
      </c>
      <c r="F1462" s="135">
        <v>18</v>
      </c>
      <c r="G1462" s="135">
        <v>0.18</v>
      </c>
      <c r="H1462" s="135">
        <v>1350000</v>
      </c>
      <c r="I1462" s="134" t="s">
        <v>1815</v>
      </c>
      <c r="J1462" s="138">
        <f t="shared" si="156"/>
        <v>0.18</v>
      </c>
      <c r="K1462" s="140">
        <f t="shared" si="157"/>
        <v>7500000</v>
      </c>
      <c r="L1462" s="134" t="s">
        <v>2721</v>
      </c>
      <c r="M1462" s="134" t="s">
        <v>49</v>
      </c>
      <c r="N1462" s="137">
        <f t="shared" si="158"/>
        <v>7500000</v>
      </c>
      <c r="P1462">
        <v>1421</v>
      </c>
      <c r="Q1462">
        <v>37.355854871424448</v>
      </c>
      <c r="R1462">
        <v>12.644145128575552</v>
      </c>
      <c r="S1462" s="70">
        <f t="shared" si="159"/>
        <v>0.33847826992838426</v>
      </c>
      <c r="T1462">
        <f t="shared" si="160"/>
        <v>50</v>
      </c>
      <c r="U1462" s="134" t="s">
        <v>2706</v>
      </c>
      <c r="Z1462">
        <v>1420</v>
      </c>
      <c r="AA1462">
        <v>51.209028667508974</v>
      </c>
      <c r="AB1462">
        <v>21.790971332491026</v>
      </c>
      <c r="AJ1462">
        <v>1422</v>
      </c>
      <c r="AK1462">
        <v>22.946891038503612</v>
      </c>
      <c r="AL1462">
        <v>-13.946891038503612</v>
      </c>
      <c r="AT1462">
        <v>1422</v>
      </c>
      <c r="AU1462">
        <v>14.530376198015137</v>
      </c>
      <c r="AV1462">
        <v>-5.5303761980151371</v>
      </c>
      <c r="BD1462" s="152">
        <v>11.11652846246883</v>
      </c>
      <c r="BE1462" s="152">
        <v>21.06774480544</v>
      </c>
    </row>
    <row r="1463" spans="1:57" ht="14.25" customHeight="1">
      <c r="A1463" s="134" t="s">
        <v>398</v>
      </c>
      <c r="B1463" s="135">
        <v>27136</v>
      </c>
      <c r="C1463" s="135">
        <v>1706200</v>
      </c>
      <c r="D1463" s="145">
        <f t="shared" si="154"/>
        <v>4541860.4651162792</v>
      </c>
      <c r="E1463" s="141">
        <f t="shared" si="155"/>
        <v>62.875884433962263</v>
      </c>
      <c r="F1463" s="135">
        <v>31</v>
      </c>
      <c r="G1463" s="135">
        <v>0.43</v>
      </c>
      <c r="H1463" s="135">
        <v>1953000</v>
      </c>
      <c r="I1463" s="134" t="s">
        <v>1815</v>
      </c>
      <c r="J1463" s="138">
        <f t="shared" si="156"/>
        <v>0.43</v>
      </c>
      <c r="K1463" s="140">
        <f t="shared" si="157"/>
        <v>4541860.4651162792</v>
      </c>
      <c r="L1463" s="134" t="s">
        <v>1404</v>
      </c>
      <c r="M1463" s="134" t="s">
        <v>32</v>
      </c>
      <c r="N1463" s="137">
        <f t="shared" si="158"/>
        <v>4541860.4651162792</v>
      </c>
      <c r="P1463">
        <v>1422</v>
      </c>
      <c r="Q1463">
        <v>15.408765437725135</v>
      </c>
      <c r="R1463">
        <v>-6.4087654377251351</v>
      </c>
      <c r="S1463" s="70">
        <f t="shared" si="159"/>
        <v>-0.415916866515121</v>
      </c>
      <c r="T1463">
        <f t="shared" si="160"/>
        <v>9</v>
      </c>
      <c r="U1463" s="134" t="s">
        <v>2707</v>
      </c>
      <c r="Z1463">
        <v>1421</v>
      </c>
      <c r="AA1463">
        <v>39.796747215816076</v>
      </c>
      <c r="AB1463">
        <v>10.203252784183924</v>
      </c>
      <c r="AJ1463">
        <v>1423</v>
      </c>
      <c r="AK1463">
        <v>46.429702608560945</v>
      </c>
      <c r="AL1463">
        <v>-41.429702608560945</v>
      </c>
      <c r="AT1463">
        <v>1423</v>
      </c>
      <c r="AU1463">
        <v>72.832983920734137</v>
      </c>
      <c r="AV1463">
        <v>-67.832983920734137</v>
      </c>
      <c r="BD1463" s="152">
        <v>3.4918880979669273</v>
      </c>
      <c r="BE1463" s="152">
        <v>16.396531882280001</v>
      </c>
    </row>
    <row r="1464" spans="1:57" ht="14.25" customHeight="1">
      <c r="A1464" s="134" t="s">
        <v>398</v>
      </c>
      <c r="B1464" s="135">
        <v>8463</v>
      </c>
      <c r="C1464" s="135">
        <v>634400</v>
      </c>
      <c r="D1464" s="145">
        <f t="shared" si="154"/>
        <v>2500000</v>
      </c>
      <c r="E1464" s="141">
        <f t="shared" si="155"/>
        <v>74.9615975422427</v>
      </c>
      <c r="F1464" s="135">
        <v>10</v>
      </c>
      <c r="G1464" s="135">
        <v>0.2</v>
      </c>
      <c r="H1464" s="135">
        <v>500000</v>
      </c>
      <c r="I1464" s="134" t="s">
        <v>1815</v>
      </c>
      <c r="J1464" s="138">
        <f t="shared" si="156"/>
        <v>0.2</v>
      </c>
      <c r="K1464" s="140">
        <f t="shared" si="157"/>
        <v>2500000</v>
      </c>
      <c r="L1464" s="134" t="s">
        <v>1522</v>
      </c>
      <c r="M1464" s="134" t="s">
        <v>95</v>
      </c>
      <c r="N1464" s="137">
        <f t="shared" si="158"/>
        <v>2500000</v>
      </c>
      <c r="P1464">
        <v>1423</v>
      </c>
      <c r="Q1464">
        <v>60.559070669320775</v>
      </c>
      <c r="R1464">
        <v>-55.559070669320775</v>
      </c>
      <c r="S1464" s="70">
        <f t="shared" si="159"/>
        <v>-0.91743598531585457</v>
      </c>
      <c r="T1464">
        <f t="shared" si="160"/>
        <v>5</v>
      </c>
      <c r="U1464" s="134" t="s">
        <v>2708</v>
      </c>
      <c r="Z1464">
        <v>1422</v>
      </c>
      <c r="AA1464">
        <v>14.634249475106959</v>
      </c>
      <c r="AB1464">
        <v>-5.6342494751069587</v>
      </c>
      <c r="AJ1464">
        <v>1424</v>
      </c>
      <c r="AK1464">
        <v>41.35349353469249</v>
      </c>
      <c r="AL1464">
        <v>-15.35349353469249</v>
      </c>
      <c r="AT1464">
        <v>1424</v>
      </c>
      <c r="AU1464">
        <v>43.108974989640721</v>
      </c>
      <c r="AV1464">
        <v>-17.108974989640721</v>
      </c>
      <c r="BD1464" s="152">
        <v>6.4466416443936483</v>
      </c>
      <c r="BE1464" s="152">
        <v>36.358666278599998</v>
      </c>
    </row>
    <row r="1465" spans="1:57" ht="14.25" customHeight="1">
      <c r="A1465" s="134" t="s">
        <v>398</v>
      </c>
      <c r="B1465" s="135">
        <v>14024</v>
      </c>
      <c r="C1465" s="135">
        <v>1836600</v>
      </c>
      <c r="D1465" s="145">
        <f t="shared" si="154"/>
        <v>3000000</v>
      </c>
      <c r="E1465" s="141">
        <f t="shared" si="155"/>
        <v>130.96120935539076</v>
      </c>
      <c r="F1465" s="135">
        <v>18</v>
      </c>
      <c r="G1465" s="135">
        <v>0.33</v>
      </c>
      <c r="H1465" s="135">
        <v>990000</v>
      </c>
      <c r="I1465" s="134" t="s">
        <v>1815</v>
      </c>
      <c r="J1465" s="138">
        <f t="shared" si="156"/>
        <v>0.33</v>
      </c>
      <c r="K1465" s="140">
        <f t="shared" si="157"/>
        <v>3000000</v>
      </c>
      <c r="L1465" s="134" t="s">
        <v>2722</v>
      </c>
      <c r="M1465" s="134" t="s">
        <v>44</v>
      </c>
      <c r="N1465" s="137">
        <f t="shared" si="158"/>
        <v>3000000</v>
      </c>
      <c r="P1465">
        <v>1424</v>
      </c>
      <c r="Q1465">
        <v>41.549500940610436</v>
      </c>
      <c r="R1465">
        <v>-15.549500940610436</v>
      </c>
      <c r="S1465" s="70">
        <f t="shared" si="159"/>
        <v>-0.374240378069436</v>
      </c>
      <c r="T1465">
        <f t="shared" si="160"/>
        <v>26</v>
      </c>
      <c r="U1465" s="134" t="s">
        <v>2709</v>
      </c>
      <c r="Z1465">
        <v>1423</v>
      </c>
      <c r="AA1465">
        <v>54.392157754335528</v>
      </c>
      <c r="AB1465">
        <v>-49.392157754335528</v>
      </c>
      <c r="AJ1465">
        <v>1425</v>
      </c>
      <c r="AK1465">
        <v>32.43044000629623</v>
      </c>
      <c r="AL1465">
        <v>-17.43044000629623</v>
      </c>
      <c r="AT1465">
        <v>1425</v>
      </c>
      <c r="AU1465">
        <v>23.939982074933745</v>
      </c>
      <c r="AV1465">
        <v>-8.9399820749337451</v>
      </c>
      <c r="BD1465" s="152">
        <v>1.7747007744961325</v>
      </c>
      <c r="BE1465" s="152">
        <v>83.956458160560004</v>
      </c>
    </row>
    <row r="1466" spans="1:57" ht="14.25" customHeight="1">
      <c r="A1466" s="134" t="s">
        <v>398</v>
      </c>
      <c r="B1466" s="135">
        <v>10876</v>
      </c>
      <c r="C1466" s="135">
        <v>677100</v>
      </c>
      <c r="D1466" s="145">
        <f t="shared" si="154"/>
        <v>701117.31843575416</v>
      </c>
      <c r="E1466" s="141">
        <f t="shared" si="155"/>
        <v>62.256344244207426</v>
      </c>
      <c r="F1466" s="135">
        <v>1</v>
      </c>
      <c r="G1466" s="135">
        <v>0.17899999999999999</v>
      </c>
      <c r="H1466" s="135">
        <v>125500</v>
      </c>
      <c r="I1466" s="134" t="s">
        <v>1815</v>
      </c>
      <c r="J1466" s="138">
        <f t="shared" si="156"/>
        <v>0.17899999999999999</v>
      </c>
      <c r="K1466" s="140">
        <f t="shared" si="157"/>
        <v>701117.31843575416</v>
      </c>
      <c r="L1466" s="134" t="s">
        <v>1097</v>
      </c>
      <c r="M1466" s="134" t="s">
        <v>26</v>
      </c>
      <c r="N1466" s="137">
        <f t="shared" si="158"/>
        <v>701117.31843575416</v>
      </c>
      <c r="P1466">
        <v>1425</v>
      </c>
      <c r="Q1466">
        <v>26.005810261850336</v>
      </c>
      <c r="R1466">
        <v>-11.005810261850336</v>
      </c>
      <c r="S1466" s="70">
        <f t="shared" si="159"/>
        <v>-0.42320582020070707</v>
      </c>
      <c r="T1466">
        <f t="shared" si="160"/>
        <v>15</v>
      </c>
      <c r="U1466" s="134" t="s">
        <v>1360</v>
      </c>
      <c r="Z1466">
        <v>1424</v>
      </c>
      <c r="AA1466">
        <v>35.72218036447763</v>
      </c>
      <c r="AB1466">
        <v>-9.7221803644776301</v>
      </c>
      <c r="AJ1466">
        <v>1426</v>
      </c>
      <c r="AK1466">
        <v>37.521889137429248</v>
      </c>
      <c r="AL1466">
        <v>-0.52188913742924825</v>
      </c>
      <c r="AT1466">
        <v>1426</v>
      </c>
      <c r="AU1466">
        <v>36.334222974766774</v>
      </c>
      <c r="AV1466">
        <v>0.66577702523322557</v>
      </c>
      <c r="BD1466" s="152">
        <v>3.7424824202916129</v>
      </c>
      <c r="BE1466" s="152">
        <v>13.577207786479999</v>
      </c>
    </row>
    <row r="1467" spans="1:57" ht="14.25" customHeight="1">
      <c r="A1467" s="134" t="s">
        <v>398</v>
      </c>
      <c r="B1467" s="135">
        <v>9900</v>
      </c>
      <c r="C1467" s="135">
        <v>1557100</v>
      </c>
      <c r="D1467" s="145">
        <f t="shared" si="154"/>
        <v>1500000</v>
      </c>
      <c r="E1467" s="141">
        <f t="shared" si="155"/>
        <v>157.28282828282829</v>
      </c>
      <c r="F1467" s="135">
        <v>12</v>
      </c>
      <c r="G1467" s="135">
        <v>0.18</v>
      </c>
      <c r="H1467" s="135">
        <v>270000</v>
      </c>
      <c r="I1467" s="134" t="s">
        <v>1815</v>
      </c>
      <c r="J1467" s="138">
        <f t="shared" si="156"/>
        <v>0.18</v>
      </c>
      <c r="K1467" s="140">
        <f t="shared" si="157"/>
        <v>1500000</v>
      </c>
      <c r="L1467" s="134" t="s">
        <v>1019</v>
      </c>
      <c r="M1467" s="134" t="s">
        <v>16</v>
      </c>
      <c r="N1467" s="137">
        <f t="shared" si="158"/>
        <v>1500000</v>
      </c>
      <c r="P1467">
        <v>1426</v>
      </c>
      <c r="Q1467">
        <v>35.661840652675281</v>
      </c>
      <c r="R1467">
        <v>1.3381593473247193</v>
      </c>
      <c r="S1467" s="70">
        <f t="shared" si="159"/>
        <v>3.7523563642089607E-2</v>
      </c>
      <c r="T1467">
        <f t="shared" si="160"/>
        <v>37</v>
      </c>
      <c r="U1467" s="134" t="s">
        <v>2710</v>
      </c>
      <c r="Z1467">
        <v>1425</v>
      </c>
      <c r="AA1467">
        <v>27.394313181089068</v>
      </c>
      <c r="AB1467">
        <v>-12.394313181089068</v>
      </c>
      <c r="AJ1467">
        <v>1427</v>
      </c>
      <c r="AK1467">
        <v>23.043834736103136</v>
      </c>
      <c r="AL1467">
        <v>-11.043834736103136</v>
      </c>
      <c r="AT1467">
        <v>1427</v>
      </c>
      <c r="AU1467">
        <v>16.455814747873262</v>
      </c>
      <c r="AV1467">
        <v>-4.4558147478732621</v>
      </c>
      <c r="BD1467" s="152">
        <v>11.50166317915636</v>
      </c>
      <c r="BE1467" s="152">
        <v>22.375334467520002</v>
      </c>
    </row>
    <row r="1468" spans="1:57" ht="14.25" customHeight="1">
      <c r="A1468" s="134" t="s">
        <v>398</v>
      </c>
      <c r="B1468" s="135">
        <v>8374</v>
      </c>
      <c r="C1468" s="135">
        <v>1055800</v>
      </c>
      <c r="D1468" s="145">
        <f t="shared" si="154"/>
        <v>2329411.7647058824</v>
      </c>
      <c r="E1468" s="141">
        <f t="shared" si="155"/>
        <v>126.08072605684261</v>
      </c>
      <c r="F1468" s="135">
        <v>9</v>
      </c>
      <c r="G1468" s="135">
        <v>0.17</v>
      </c>
      <c r="H1468" s="135">
        <v>396000</v>
      </c>
      <c r="I1468" s="134" t="s">
        <v>1815</v>
      </c>
      <c r="J1468" s="138">
        <f t="shared" si="156"/>
        <v>0.17</v>
      </c>
      <c r="K1468" s="140">
        <f t="shared" si="157"/>
        <v>2329411.7647058824</v>
      </c>
      <c r="L1468" s="134" t="s">
        <v>2723</v>
      </c>
      <c r="M1468" s="134" t="s">
        <v>49</v>
      </c>
      <c r="N1468" s="137">
        <f t="shared" si="158"/>
        <v>2329411.7647058824</v>
      </c>
      <c r="P1468">
        <v>1427</v>
      </c>
      <c r="Q1468">
        <v>16.50534352180674</v>
      </c>
      <c r="R1468">
        <v>-4.5053435218067399</v>
      </c>
      <c r="S1468" s="70">
        <f t="shared" si="159"/>
        <v>-0.27296272360852791</v>
      </c>
      <c r="T1468">
        <f t="shared" si="160"/>
        <v>12</v>
      </c>
      <c r="U1468" s="134" t="s">
        <v>1050</v>
      </c>
      <c r="Z1468">
        <v>1426</v>
      </c>
      <c r="AA1468">
        <v>39.382166546021537</v>
      </c>
      <c r="AB1468">
        <v>-2.3821665460215371</v>
      </c>
      <c r="AJ1468">
        <v>1428</v>
      </c>
      <c r="AK1468">
        <v>21.576555889465816</v>
      </c>
      <c r="AL1468">
        <v>-1.5765558894658156</v>
      </c>
      <c r="AT1468">
        <v>1428</v>
      </c>
      <c r="AU1468">
        <v>17.165230060059798</v>
      </c>
      <c r="AV1468">
        <v>2.8347699399402018</v>
      </c>
      <c r="BD1468" s="152">
        <v>99.272324573377418</v>
      </c>
      <c r="BE1468" s="152">
        <v>70.739937359720003</v>
      </c>
    </row>
    <row r="1469" spans="1:57" ht="14.25" customHeight="1">
      <c r="A1469" s="134" t="s">
        <v>398</v>
      </c>
      <c r="B1469" s="135">
        <v>21878</v>
      </c>
      <c r="C1469" s="135">
        <v>4244200</v>
      </c>
      <c r="D1469" s="145">
        <f t="shared" si="154"/>
        <v>1954918.0327868853</v>
      </c>
      <c r="E1469" s="141">
        <f t="shared" si="155"/>
        <v>193.99396654173142</v>
      </c>
      <c r="F1469" s="135">
        <v>40</v>
      </c>
      <c r="G1469" s="135">
        <v>0.61</v>
      </c>
      <c r="H1469" s="135">
        <v>1192500</v>
      </c>
      <c r="I1469" s="134" t="s">
        <v>1815</v>
      </c>
      <c r="J1469" s="138">
        <f t="shared" si="156"/>
        <v>0.61</v>
      </c>
      <c r="K1469" s="140">
        <f t="shared" si="157"/>
        <v>1954918.0327868853</v>
      </c>
      <c r="L1469" s="134" t="s">
        <v>2724</v>
      </c>
      <c r="M1469" s="134" t="s">
        <v>16</v>
      </c>
      <c r="N1469" s="137">
        <f t="shared" si="158"/>
        <v>1954918.0327868853</v>
      </c>
      <c r="P1469">
        <v>1428</v>
      </c>
      <c r="Q1469">
        <v>16.035563872748824</v>
      </c>
      <c r="R1469">
        <v>3.9644361272511759</v>
      </c>
      <c r="S1469" s="70">
        <f t="shared" si="159"/>
        <v>0.24722773447265065</v>
      </c>
      <c r="T1469">
        <f t="shared" si="160"/>
        <v>20</v>
      </c>
      <c r="U1469" s="134" t="s">
        <v>2711</v>
      </c>
      <c r="Z1469">
        <v>1427</v>
      </c>
      <c r="AA1469">
        <v>16.527657709490576</v>
      </c>
      <c r="AB1469">
        <v>-4.5276577094905761</v>
      </c>
      <c r="AJ1469">
        <v>1429</v>
      </c>
      <c r="AK1469">
        <v>87.79248802933202</v>
      </c>
      <c r="AL1469">
        <v>52.20751197066798</v>
      </c>
      <c r="AT1469">
        <v>1429</v>
      </c>
      <c r="AU1469">
        <v>117.30199305581573</v>
      </c>
      <c r="AV1469">
        <v>22.698006944184272</v>
      </c>
      <c r="BD1469" s="152">
        <v>52.452267335107919</v>
      </c>
      <c r="BE1469" s="152">
        <v>52.301703000879996</v>
      </c>
    </row>
    <row r="1470" spans="1:57" ht="14.25" customHeight="1">
      <c r="A1470" s="134" t="s">
        <v>398</v>
      </c>
      <c r="B1470" s="135">
        <v>21138</v>
      </c>
      <c r="C1470" s="135">
        <v>3955900</v>
      </c>
      <c r="D1470" s="145">
        <f t="shared" si="154"/>
        <v>8937931.0344827585</v>
      </c>
      <c r="E1470" s="141">
        <f t="shared" si="155"/>
        <v>187.14637146371464</v>
      </c>
      <c r="F1470" s="135">
        <v>14</v>
      </c>
      <c r="G1470" s="135">
        <v>0.28999999999999998</v>
      </c>
      <c r="H1470" s="135">
        <v>2592000</v>
      </c>
      <c r="I1470" s="134" t="s">
        <v>1815</v>
      </c>
      <c r="J1470" s="138">
        <f t="shared" si="156"/>
        <v>0.28999999999999998</v>
      </c>
      <c r="K1470" s="140">
        <f t="shared" si="157"/>
        <v>8937931.0344827585</v>
      </c>
      <c r="L1470" s="134" t="s">
        <v>1186</v>
      </c>
      <c r="M1470" s="134" t="s">
        <v>24</v>
      </c>
      <c r="N1470" s="137">
        <f t="shared" si="158"/>
        <v>8937931.0344827585</v>
      </c>
      <c r="P1470">
        <v>1429</v>
      </c>
      <c r="Q1470">
        <v>108.63077110898847</v>
      </c>
      <c r="R1470">
        <v>31.369228891011531</v>
      </c>
      <c r="S1470" s="70">
        <f t="shared" si="159"/>
        <v>0.28876927385095158</v>
      </c>
      <c r="T1470">
        <f t="shared" si="160"/>
        <v>140</v>
      </c>
      <c r="U1470" s="134" t="s">
        <v>2712</v>
      </c>
      <c r="Z1470">
        <v>1428</v>
      </c>
      <c r="AA1470">
        <v>19.956992215235452</v>
      </c>
      <c r="AB1470">
        <v>4.3007784764547807E-2</v>
      </c>
      <c r="AJ1470">
        <v>1430</v>
      </c>
      <c r="AK1470">
        <v>25.498753960468342</v>
      </c>
      <c r="AL1470">
        <v>-16.498753960468342</v>
      </c>
      <c r="AT1470">
        <v>1430</v>
      </c>
      <c r="AU1470">
        <v>18.863228747098862</v>
      </c>
      <c r="AV1470">
        <v>-9.8632287470988622</v>
      </c>
      <c r="BD1470" s="152">
        <v>11.831338496640884</v>
      </c>
      <c r="BE1470" s="152">
        <v>21.990052031560001</v>
      </c>
    </row>
    <row r="1471" spans="1:57" ht="14.25" customHeight="1">
      <c r="A1471" s="134" t="s">
        <v>398</v>
      </c>
      <c r="B1471" s="135">
        <v>8728</v>
      </c>
      <c r="C1471" s="135">
        <v>1884100</v>
      </c>
      <c r="D1471" s="145">
        <f t="shared" si="154"/>
        <v>17254444.444444444</v>
      </c>
      <c r="E1471" s="141">
        <f t="shared" si="155"/>
        <v>215.86846929422549</v>
      </c>
      <c r="F1471" s="135">
        <v>12</v>
      </c>
      <c r="G1471" s="135">
        <v>0.09</v>
      </c>
      <c r="H1471" s="135">
        <v>1552900</v>
      </c>
      <c r="I1471" s="134" t="s">
        <v>1815</v>
      </c>
      <c r="J1471" s="138">
        <f t="shared" si="156"/>
        <v>0.09</v>
      </c>
      <c r="K1471" s="140">
        <f t="shared" si="157"/>
        <v>17254444.444444444</v>
      </c>
      <c r="L1471" s="134" t="s">
        <v>2725</v>
      </c>
      <c r="M1471" s="134" t="s">
        <v>24</v>
      </c>
      <c r="N1471" s="137">
        <f t="shared" si="158"/>
        <v>17254444.444444444</v>
      </c>
      <c r="P1471">
        <v>1430</v>
      </c>
      <c r="Q1471">
        <v>19.233179415184196</v>
      </c>
      <c r="R1471">
        <v>-10.233179415184196</v>
      </c>
      <c r="S1471" s="70">
        <f t="shared" si="159"/>
        <v>-0.53205864689773097</v>
      </c>
      <c r="T1471">
        <f t="shared" si="160"/>
        <v>9</v>
      </c>
      <c r="U1471" s="134" t="s">
        <v>2713</v>
      </c>
      <c r="Z1471">
        <v>1429</v>
      </c>
      <c r="AA1471">
        <v>112.0181306944697</v>
      </c>
      <c r="AB1471">
        <v>27.981869305530296</v>
      </c>
      <c r="AJ1471">
        <v>1431</v>
      </c>
      <c r="AK1471">
        <v>42.833472429050261</v>
      </c>
      <c r="AL1471">
        <v>29.166527570949739</v>
      </c>
      <c r="AT1471">
        <v>1431</v>
      </c>
      <c r="AU1471">
        <v>68.155276706004173</v>
      </c>
      <c r="AV1471">
        <v>3.8447232939958269</v>
      </c>
      <c r="BD1471" s="152">
        <v>5.2748050797523938</v>
      </c>
      <c r="BE1471" s="152">
        <v>16.814409188239999</v>
      </c>
    </row>
    <row r="1472" spans="1:57" ht="14.25" customHeight="1">
      <c r="A1472" s="134" t="s">
        <v>398</v>
      </c>
      <c r="B1472" s="135">
        <v>30050</v>
      </c>
      <c r="C1472" s="135">
        <v>7018300</v>
      </c>
      <c r="D1472" s="145">
        <f t="shared" si="154"/>
        <v>20937714.285714287</v>
      </c>
      <c r="E1472" s="141">
        <f t="shared" si="155"/>
        <v>233.55407653910149</v>
      </c>
      <c r="F1472" s="135">
        <v>33</v>
      </c>
      <c r="G1472" s="135">
        <v>0.35</v>
      </c>
      <c r="H1472" s="135">
        <v>7328200</v>
      </c>
      <c r="I1472" s="134" t="s">
        <v>1815</v>
      </c>
      <c r="J1472" s="138">
        <f t="shared" si="156"/>
        <v>0.35</v>
      </c>
      <c r="K1472" s="140">
        <f t="shared" si="157"/>
        <v>20937714.285714287</v>
      </c>
      <c r="L1472" s="134" t="s">
        <v>2726</v>
      </c>
      <c r="M1472" s="134" t="s">
        <v>7</v>
      </c>
      <c r="N1472" s="137">
        <f t="shared" si="158"/>
        <v>20937714.285714287</v>
      </c>
      <c r="P1472">
        <v>1431</v>
      </c>
      <c r="Q1472">
        <v>55.941178872457442</v>
      </c>
      <c r="R1472">
        <v>16.058821127542558</v>
      </c>
      <c r="S1472" s="70">
        <f t="shared" si="159"/>
        <v>0.28706619079579487</v>
      </c>
      <c r="T1472">
        <f t="shared" si="160"/>
        <v>72</v>
      </c>
      <c r="U1472" s="134" t="s">
        <v>1086</v>
      </c>
      <c r="Z1472">
        <v>1430</v>
      </c>
      <c r="AA1472">
        <v>23.050779292436964</v>
      </c>
      <c r="AB1472">
        <v>-14.050779292436964</v>
      </c>
      <c r="AJ1472">
        <v>1432</v>
      </c>
      <c r="AK1472">
        <v>44.201690903467984</v>
      </c>
      <c r="AL1472">
        <v>-3.2016909034679841</v>
      </c>
      <c r="AT1472">
        <v>1432</v>
      </c>
      <c r="AU1472">
        <v>72.010259218406702</v>
      </c>
      <c r="AV1472">
        <v>-31.010259218406702</v>
      </c>
      <c r="BD1472" s="152">
        <v>48.705676811171635</v>
      </c>
      <c r="BE1472" s="152">
        <v>48.361870177159993</v>
      </c>
    </row>
    <row r="1473" spans="1:57" ht="14.25" customHeight="1">
      <c r="A1473" s="134" t="s">
        <v>398</v>
      </c>
      <c r="B1473" s="135">
        <v>6240</v>
      </c>
      <c r="C1473" s="135">
        <v>1163700</v>
      </c>
      <c r="D1473" s="145">
        <f t="shared" si="154"/>
        <v>21661250</v>
      </c>
      <c r="E1473" s="141">
        <f t="shared" si="155"/>
        <v>186.49038461538461</v>
      </c>
      <c r="F1473" s="135">
        <v>9</v>
      </c>
      <c r="G1473" s="135">
        <v>0.08</v>
      </c>
      <c r="H1473" s="135">
        <v>1732900</v>
      </c>
      <c r="I1473" s="134" t="s">
        <v>1815</v>
      </c>
      <c r="J1473" s="138">
        <f t="shared" si="156"/>
        <v>0.08</v>
      </c>
      <c r="K1473" s="140">
        <f t="shared" si="157"/>
        <v>21661250</v>
      </c>
      <c r="L1473" s="134" t="s">
        <v>1181</v>
      </c>
      <c r="M1473" s="134" t="s">
        <v>24</v>
      </c>
      <c r="N1473" s="137">
        <f t="shared" si="158"/>
        <v>21661250</v>
      </c>
      <c r="P1473">
        <v>1432</v>
      </c>
      <c r="Q1473">
        <v>58.819281095360509</v>
      </c>
      <c r="R1473">
        <v>-17.819281095360509</v>
      </c>
      <c r="S1473" s="70">
        <f t="shared" si="159"/>
        <v>-0.3029496580631626</v>
      </c>
      <c r="T1473">
        <f t="shared" si="160"/>
        <v>41</v>
      </c>
      <c r="U1473" s="134" t="s">
        <v>2714</v>
      </c>
      <c r="Z1473">
        <v>1431</v>
      </c>
      <c r="AA1473">
        <v>57.593411154065826</v>
      </c>
      <c r="AB1473">
        <v>14.406588845934174</v>
      </c>
      <c r="AJ1473">
        <v>1433</v>
      </c>
      <c r="AK1473">
        <v>32.236129276173173</v>
      </c>
      <c r="AL1473">
        <v>-19.236129276173173</v>
      </c>
      <c r="AT1473">
        <v>1433</v>
      </c>
      <c r="AU1473">
        <v>21.679541849876422</v>
      </c>
      <c r="AV1473">
        <v>-8.6795418498764221</v>
      </c>
      <c r="BD1473" s="152">
        <v>3.8123201822509514</v>
      </c>
      <c r="BE1473" s="152">
        <v>14.605129507839999</v>
      </c>
    </row>
    <row r="1474" spans="1:57" ht="14.25" customHeight="1">
      <c r="A1474" s="134" t="s">
        <v>398</v>
      </c>
      <c r="B1474" s="135">
        <v>6000</v>
      </c>
      <c r="C1474" s="135">
        <v>661200</v>
      </c>
      <c r="D1474" s="145">
        <f t="shared" si="154"/>
        <v>2160000</v>
      </c>
      <c r="E1474" s="141">
        <f t="shared" si="155"/>
        <v>110.2</v>
      </c>
      <c r="F1474" s="135">
        <v>12</v>
      </c>
      <c r="G1474" s="135">
        <v>0.35</v>
      </c>
      <c r="H1474" s="135">
        <v>756000</v>
      </c>
      <c r="I1474" s="134" t="s">
        <v>1815</v>
      </c>
      <c r="J1474" s="138">
        <f t="shared" si="156"/>
        <v>0.35</v>
      </c>
      <c r="K1474" s="140">
        <f t="shared" si="157"/>
        <v>2160000</v>
      </c>
      <c r="L1474" s="134" t="s">
        <v>2727</v>
      </c>
      <c r="M1474" s="134" t="s">
        <v>32</v>
      </c>
      <c r="N1474" s="137">
        <f t="shared" si="158"/>
        <v>2160000</v>
      </c>
      <c r="P1474">
        <v>1433</v>
      </c>
      <c r="Q1474">
        <v>24.671640797696714</v>
      </c>
      <c r="R1474">
        <v>-11.671640797696714</v>
      </c>
      <c r="S1474" s="70">
        <f t="shared" si="159"/>
        <v>-0.47307922863348234</v>
      </c>
      <c r="T1474">
        <f t="shared" si="160"/>
        <v>13</v>
      </c>
      <c r="U1474" s="134" t="s">
        <v>2715</v>
      </c>
      <c r="Z1474">
        <v>1432</v>
      </c>
      <c r="AA1474">
        <v>59.138831567369621</v>
      </c>
      <c r="AB1474">
        <v>-18.138831567369621</v>
      </c>
      <c r="AJ1474">
        <v>1434</v>
      </c>
      <c r="AK1474">
        <v>27.140446795800003</v>
      </c>
      <c r="AL1474">
        <v>2.8595532041999974</v>
      </c>
      <c r="AT1474">
        <v>1434</v>
      </c>
      <c r="AU1474">
        <v>26.932827923220689</v>
      </c>
      <c r="AV1474">
        <v>3.0671720767793111</v>
      </c>
      <c r="BD1474" s="152">
        <v>5.6856154442190912</v>
      </c>
      <c r="BE1474" s="152">
        <v>16.692074477119998</v>
      </c>
    </row>
    <row r="1475" spans="1:57" ht="14.25" customHeight="1">
      <c r="A1475" s="134" t="s">
        <v>398</v>
      </c>
      <c r="B1475" s="135">
        <v>199320</v>
      </c>
      <c r="C1475" s="135">
        <v>29604500</v>
      </c>
      <c r="D1475" s="145">
        <f t="shared" si="154"/>
        <v>290721.27800132125</v>
      </c>
      <c r="E1475" s="141">
        <f t="shared" si="155"/>
        <v>148.52749347782461</v>
      </c>
      <c r="F1475" s="135">
        <v>236</v>
      </c>
      <c r="G1475" s="135">
        <v>16.651</v>
      </c>
      <c r="H1475" s="135">
        <v>4840800</v>
      </c>
      <c r="I1475" s="134" t="s">
        <v>1815</v>
      </c>
      <c r="J1475" s="138">
        <f t="shared" si="156"/>
        <v>16.651</v>
      </c>
      <c r="K1475" s="140">
        <f t="shared" si="157"/>
        <v>290721.27800132125</v>
      </c>
      <c r="L1475" s="134" t="s">
        <v>2728</v>
      </c>
      <c r="M1475" s="134" t="s">
        <v>37</v>
      </c>
      <c r="N1475" s="137">
        <f t="shared" si="158"/>
        <v>290721.27800132125</v>
      </c>
      <c r="P1475">
        <v>1434</v>
      </c>
      <c r="Q1475">
        <v>24.547217910911108</v>
      </c>
      <c r="R1475">
        <v>5.4527820890888918</v>
      </c>
      <c r="S1475" s="70">
        <f t="shared" si="159"/>
        <v>0.2221344230893538</v>
      </c>
      <c r="T1475">
        <f t="shared" si="160"/>
        <v>30</v>
      </c>
      <c r="U1475" s="134" t="s">
        <v>2716</v>
      </c>
      <c r="Z1475">
        <v>1433</v>
      </c>
      <c r="AA1475">
        <v>16.480084636739818</v>
      </c>
      <c r="AB1475">
        <v>-3.4800846367398179</v>
      </c>
      <c r="AJ1475">
        <v>1435</v>
      </c>
      <c r="AK1475">
        <v>42.009239331992319</v>
      </c>
      <c r="AL1475">
        <v>-19.009239331992319</v>
      </c>
      <c r="AT1475">
        <v>1435</v>
      </c>
      <c r="AU1475">
        <v>30.897014413077848</v>
      </c>
      <c r="AV1475">
        <v>-7.8970144130778479</v>
      </c>
      <c r="BD1475" s="152">
        <v>71.560084412365185</v>
      </c>
      <c r="BE1475" s="152">
        <v>61.128620816759991</v>
      </c>
    </row>
    <row r="1476" spans="1:57" ht="14.25" customHeight="1">
      <c r="A1476" s="134" t="s">
        <v>398</v>
      </c>
      <c r="B1476" s="135">
        <v>48896</v>
      </c>
      <c r="C1476" s="135">
        <v>7618500</v>
      </c>
      <c r="D1476" s="145">
        <f t="shared" si="154"/>
        <v>854761.61187278025</v>
      </c>
      <c r="E1476" s="141">
        <f t="shared" si="155"/>
        <v>155.81029123036649</v>
      </c>
      <c r="F1476" s="135">
        <v>43</v>
      </c>
      <c r="G1476" s="135">
        <v>100802</v>
      </c>
      <c r="H1476" s="135">
        <v>1978000</v>
      </c>
      <c r="I1476" s="134" t="s">
        <v>1819</v>
      </c>
      <c r="J1476" s="138">
        <f t="shared" si="156"/>
        <v>2.3140955004591368</v>
      </c>
      <c r="K1476" s="140">
        <f t="shared" si="157"/>
        <v>854761.61187278025</v>
      </c>
      <c r="L1476" s="134" t="s">
        <v>2729</v>
      </c>
      <c r="M1476" s="134" t="s">
        <v>18</v>
      </c>
      <c r="N1476" s="137">
        <f t="shared" si="158"/>
        <v>854761.61187278025</v>
      </c>
      <c r="P1476">
        <v>1435</v>
      </c>
      <c r="Q1476">
        <v>35.33322960061254</v>
      </c>
      <c r="R1476">
        <v>-12.33322960061254</v>
      </c>
      <c r="S1476" s="70">
        <f t="shared" si="159"/>
        <v>-0.3490546927077034</v>
      </c>
      <c r="T1476">
        <f t="shared" si="160"/>
        <v>23</v>
      </c>
      <c r="U1476" s="134" t="s">
        <v>1206</v>
      </c>
      <c r="Z1476">
        <v>1434</v>
      </c>
      <c r="AA1476">
        <v>24.583897601206896</v>
      </c>
      <c r="AB1476">
        <v>5.4161023987931038</v>
      </c>
      <c r="AJ1476">
        <v>1436</v>
      </c>
      <c r="AK1476">
        <v>22.857567369536365</v>
      </c>
      <c r="AL1476">
        <v>-13.857567369536365</v>
      </c>
      <c r="AT1476">
        <v>1436</v>
      </c>
      <c r="AU1476">
        <v>15.774316241953329</v>
      </c>
      <c r="AV1476">
        <v>-6.7743162419533292</v>
      </c>
      <c r="BD1476" s="152">
        <v>4.5476707346463394</v>
      </c>
      <c r="BE1476" s="152">
        <v>19.121000288559998</v>
      </c>
    </row>
    <row r="1477" spans="1:57" ht="14.25" customHeight="1">
      <c r="A1477" s="134" t="s">
        <v>398</v>
      </c>
      <c r="B1477" s="135">
        <v>479953</v>
      </c>
      <c r="C1477" s="135">
        <v>145781600</v>
      </c>
      <c r="D1477" s="145">
        <f t="shared" si="154"/>
        <v>13855047.393364931</v>
      </c>
      <c r="E1477" s="141">
        <f t="shared" si="155"/>
        <v>303.74140801286791</v>
      </c>
      <c r="F1477" s="135">
        <v>398</v>
      </c>
      <c r="G1477" s="135">
        <v>4.22</v>
      </c>
      <c r="H1477" s="135">
        <v>58468300</v>
      </c>
      <c r="I1477" s="134" t="s">
        <v>1815</v>
      </c>
      <c r="J1477" s="138">
        <f t="shared" si="156"/>
        <v>4.22</v>
      </c>
      <c r="K1477" s="140">
        <f t="shared" si="157"/>
        <v>13855047.393364931</v>
      </c>
      <c r="L1477" s="134" t="s">
        <v>1129</v>
      </c>
      <c r="M1477" s="134" t="s">
        <v>7</v>
      </c>
      <c r="N1477" s="137">
        <f t="shared" si="158"/>
        <v>13855047.393364931</v>
      </c>
      <c r="P1477">
        <v>1436</v>
      </c>
      <c r="Q1477">
        <v>16.028872845707397</v>
      </c>
      <c r="R1477">
        <v>-7.0288728457073972</v>
      </c>
      <c r="S1477" s="70">
        <f t="shared" si="159"/>
        <v>-0.43851323255020769</v>
      </c>
      <c r="T1477">
        <f t="shared" si="160"/>
        <v>9</v>
      </c>
      <c r="U1477" s="134" t="s">
        <v>1393</v>
      </c>
      <c r="Z1477">
        <v>1435</v>
      </c>
      <c r="AA1477">
        <v>29.280328831716488</v>
      </c>
      <c r="AB1477">
        <v>-6.2803288317164885</v>
      </c>
      <c r="AJ1477">
        <v>1437</v>
      </c>
      <c r="AK1477">
        <v>23.888387909513824</v>
      </c>
      <c r="AL1477">
        <v>-11.888387909513824</v>
      </c>
      <c r="AT1477">
        <v>1437</v>
      </c>
      <c r="AU1477">
        <v>17.518295551078559</v>
      </c>
      <c r="AV1477">
        <v>-5.518295551078559</v>
      </c>
      <c r="BD1477" s="152">
        <v>86.126392910443101</v>
      </c>
      <c r="BE1477" s="152">
        <v>60.146798748079995</v>
      </c>
    </row>
    <row r="1478" spans="1:57" ht="14.25" customHeight="1">
      <c r="A1478" s="134" t="s">
        <v>398</v>
      </c>
      <c r="B1478" s="135">
        <v>8459</v>
      </c>
      <c r="C1478" s="135">
        <v>1350900</v>
      </c>
      <c r="D1478" s="145">
        <f t="shared" si="154"/>
        <v>3492500</v>
      </c>
      <c r="E1478" s="141">
        <f t="shared" si="155"/>
        <v>159.69972810024825</v>
      </c>
      <c r="F1478" s="135">
        <v>11</v>
      </c>
      <c r="G1478" s="135">
        <v>0.2</v>
      </c>
      <c r="H1478" s="135">
        <v>698500</v>
      </c>
      <c r="I1478" s="134" t="s">
        <v>1815</v>
      </c>
      <c r="J1478" s="138">
        <f t="shared" si="156"/>
        <v>0.2</v>
      </c>
      <c r="K1478" s="140">
        <f t="shared" si="157"/>
        <v>3492500</v>
      </c>
      <c r="L1478" s="134" t="s">
        <v>1113</v>
      </c>
      <c r="M1478" s="134" t="s">
        <v>31</v>
      </c>
      <c r="N1478" s="137">
        <f t="shared" si="158"/>
        <v>3492500</v>
      </c>
      <c r="P1478">
        <v>1437</v>
      </c>
      <c r="Q1478">
        <v>17.570351398547515</v>
      </c>
      <c r="R1478">
        <v>-5.5703513985475155</v>
      </c>
      <c r="S1478" s="70">
        <f t="shared" si="159"/>
        <v>-0.31703130302835025</v>
      </c>
      <c r="T1478">
        <f t="shared" si="160"/>
        <v>12</v>
      </c>
      <c r="U1478" s="134" t="s">
        <v>2717</v>
      </c>
      <c r="Z1478">
        <v>1436</v>
      </c>
      <c r="AA1478">
        <v>19.292454373556367</v>
      </c>
      <c r="AB1478">
        <v>-10.292454373556367</v>
      </c>
      <c r="AJ1478">
        <v>1438</v>
      </c>
      <c r="AK1478">
        <v>33.611967779223164</v>
      </c>
      <c r="AL1478">
        <v>20.388032220776836</v>
      </c>
      <c r="AT1478">
        <v>1438</v>
      </c>
      <c r="AU1478">
        <v>43.878329327046714</v>
      </c>
      <c r="AV1478">
        <v>10.121670672953286</v>
      </c>
      <c r="BD1478" s="152">
        <v>3.5001043052562615</v>
      </c>
      <c r="BE1478" s="152">
        <v>19.70346082076</v>
      </c>
    </row>
    <row r="1479" spans="1:57" ht="14.25" customHeight="1">
      <c r="A1479" s="134" t="s">
        <v>398</v>
      </c>
      <c r="B1479" s="135">
        <v>139585</v>
      </c>
      <c r="C1479" s="135">
        <v>9787900</v>
      </c>
      <c r="D1479" s="145">
        <f t="shared" si="154"/>
        <v>2910152.2842639596</v>
      </c>
      <c r="E1479" s="141">
        <f t="shared" si="155"/>
        <v>70.121431385893899</v>
      </c>
      <c r="F1479" s="135">
        <v>91</v>
      </c>
      <c r="G1479" s="135">
        <v>1.97</v>
      </c>
      <c r="H1479" s="135">
        <v>5733000</v>
      </c>
      <c r="I1479" s="134" t="s">
        <v>1815</v>
      </c>
      <c r="J1479" s="138">
        <f t="shared" si="156"/>
        <v>1.97</v>
      </c>
      <c r="K1479" s="140">
        <f t="shared" si="157"/>
        <v>2910152.2842639596</v>
      </c>
      <c r="L1479" s="134" t="s">
        <v>2730</v>
      </c>
      <c r="M1479" s="134" t="s">
        <v>32</v>
      </c>
      <c r="N1479" s="137">
        <f t="shared" si="158"/>
        <v>2910152.2842639596</v>
      </c>
      <c r="P1479">
        <v>1438</v>
      </c>
      <c r="Q1479">
        <v>37.464405674292891</v>
      </c>
      <c r="R1479">
        <v>16.535594325707109</v>
      </c>
      <c r="S1479" s="70">
        <f t="shared" si="159"/>
        <v>0.44136812070272363</v>
      </c>
      <c r="T1479">
        <f t="shared" si="160"/>
        <v>54</v>
      </c>
      <c r="U1479" s="134" t="s">
        <v>2718</v>
      </c>
      <c r="Z1479">
        <v>1437</v>
      </c>
      <c r="AA1479">
        <v>21.033076722347964</v>
      </c>
      <c r="AB1479">
        <v>-9.033076722347964</v>
      </c>
      <c r="AJ1479">
        <v>1439</v>
      </c>
      <c r="AK1479">
        <v>30.267198544577624</v>
      </c>
      <c r="AL1479">
        <v>-14.267198544577624</v>
      </c>
      <c r="AT1479">
        <v>1439</v>
      </c>
      <c r="AU1479">
        <v>18.971611642016249</v>
      </c>
      <c r="AV1479">
        <v>-2.9716116420162493</v>
      </c>
      <c r="BD1479" s="152">
        <v>51.013404033563312</v>
      </c>
      <c r="BE1479" s="152">
        <v>51.225657008399992</v>
      </c>
    </row>
    <row r="1480" spans="1:57" ht="14.25" customHeight="1">
      <c r="A1480" s="134" t="s">
        <v>398</v>
      </c>
      <c r="B1480" s="135">
        <v>10800</v>
      </c>
      <c r="C1480" s="135">
        <v>748100</v>
      </c>
      <c r="D1480" s="145">
        <f t="shared" si="154"/>
        <v>240000</v>
      </c>
      <c r="E1480" s="141">
        <f t="shared" si="155"/>
        <v>69.268518518518519</v>
      </c>
      <c r="F1480" s="135">
        <v>12</v>
      </c>
      <c r="G1480" s="135">
        <v>1.5</v>
      </c>
      <c r="H1480" s="135">
        <v>360000</v>
      </c>
      <c r="I1480" s="134" t="s">
        <v>1815</v>
      </c>
      <c r="J1480" s="138">
        <f t="shared" si="156"/>
        <v>1.5</v>
      </c>
      <c r="K1480" s="140">
        <f t="shared" si="157"/>
        <v>240000</v>
      </c>
      <c r="L1480" s="134" t="s">
        <v>2731</v>
      </c>
      <c r="M1480" s="134" t="s">
        <v>206</v>
      </c>
      <c r="N1480" s="137">
        <f t="shared" si="158"/>
        <v>240000</v>
      </c>
      <c r="P1480">
        <v>1439</v>
      </c>
      <c r="Q1480">
        <v>22.063993284500274</v>
      </c>
      <c r="R1480">
        <v>-6.063993284500274</v>
      </c>
      <c r="S1480" s="70">
        <f t="shared" si="159"/>
        <v>-0.27483661757457867</v>
      </c>
      <c r="T1480">
        <f t="shared" si="160"/>
        <v>16</v>
      </c>
      <c r="U1480" s="134" t="s">
        <v>1392</v>
      </c>
      <c r="Z1480">
        <v>1438</v>
      </c>
      <c r="AA1480">
        <v>40.131977874479311</v>
      </c>
      <c r="AB1480">
        <v>13.868022125520689</v>
      </c>
      <c r="AJ1480">
        <v>1440</v>
      </c>
      <c r="AK1480">
        <v>23.649627012369148</v>
      </c>
      <c r="AL1480">
        <v>-14.649627012369148</v>
      </c>
      <c r="AT1480">
        <v>1440</v>
      </c>
      <c r="AU1480">
        <v>15.515675242718656</v>
      </c>
      <c r="AV1480">
        <v>-6.5156752427186557</v>
      </c>
      <c r="BD1480" s="152">
        <v>75.445323434308975</v>
      </c>
      <c r="BE1480" s="152">
        <v>55.817245864599997</v>
      </c>
    </row>
    <row r="1481" spans="1:57" ht="14.25" customHeight="1">
      <c r="A1481" s="134" t="s">
        <v>398</v>
      </c>
      <c r="B1481" s="135">
        <v>8162</v>
      </c>
      <c r="C1481" s="135">
        <v>1164100</v>
      </c>
      <c r="D1481" s="145">
        <f t="shared" si="154"/>
        <v>3943333.3333333335</v>
      </c>
      <c r="E1481" s="141">
        <f t="shared" si="155"/>
        <v>142.62435677530019</v>
      </c>
      <c r="F1481" s="135">
        <v>14</v>
      </c>
      <c r="G1481" s="135">
        <v>0.3</v>
      </c>
      <c r="H1481" s="135">
        <v>1183000</v>
      </c>
      <c r="I1481" s="134" t="s">
        <v>1815</v>
      </c>
      <c r="J1481" s="138">
        <f t="shared" si="156"/>
        <v>0.3</v>
      </c>
      <c r="K1481" s="140">
        <f t="shared" si="157"/>
        <v>3943333.3333333335</v>
      </c>
      <c r="L1481" s="134" t="s">
        <v>2732</v>
      </c>
      <c r="M1481" s="134" t="s">
        <v>28</v>
      </c>
      <c r="N1481" s="137">
        <f t="shared" si="158"/>
        <v>3943333.3333333335</v>
      </c>
      <c r="P1481">
        <v>1440</v>
      </c>
      <c r="Q1481">
        <v>16.349626762861771</v>
      </c>
      <c r="R1481">
        <v>-7.3496267628617709</v>
      </c>
      <c r="S1481" s="70">
        <f t="shared" si="159"/>
        <v>-0.44952871826753082</v>
      </c>
      <c r="T1481">
        <f t="shared" si="160"/>
        <v>9</v>
      </c>
      <c r="U1481" s="134" t="s">
        <v>2719</v>
      </c>
      <c r="Z1481">
        <v>1439</v>
      </c>
      <c r="AA1481">
        <v>26.039627980524248</v>
      </c>
      <c r="AB1481">
        <v>-10.039627980524248</v>
      </c>
      <c r="AJ1481">
        <v>1441</v>
      </c>
      <c r="AK1481">
        <v>21.467758813993864</v>
      </c>
      <c r="AL1481">
        <v>-11.467758813993864</v>
      </c>
      <c r="AT1481">
        <v>1441</v>
      </c>
      <c r="AU1481">
        <v>13.698619587777916</v>
      </c>
      <c r="AV1481">
        <v>-3.698619587777916</v>
      </c>
      <c r="BD1481" s="152">
        <v>6.6428035934264962</v>
      </c>
      <c r="BE1481" s="152">
        <v>18.2602796384</v>
      </c>
    </row>
    <row r="1482" spans="1:57" ht="14.25" customHeight="1">
      <c r="A1482" s="134" t="s">
        <v>398</v>
      </c>
      <c r="B1482" s="135">
        <v>17875</v>
      </c>
      <c r="C1482" s="135">
        <v>498900</v>
      </c>
      <c r="D1482" s="145">
        <f t="shared" si="154"/>
        <v>392307.69230769231</v>
      </c>
      <c r="E1482" s="141">
        <f t="shared" si="155"/>
        <v>27.910489510489512</v>
      </c>
      <c r="F1482" s="135">
        <v>16</v>
      </c>
      <c r="G1482" s="135">
        <v>0.52</v>
      </c>
      <c r="H1482" s="135">
        <v>204000</v>
      </c>
      <c r="I1482" s="134" t="s">
        <v>1815</v>
      </c>
      <c r="J1482" s="138">
        <f t="shared" si="156"/>
        <v>0.52</v>
      </c>
      <c r="K1482" s="140">
        <f t="shared" si="157"/>
        <v>392307.69230769231</v>
      </c>
      <c r="L1482" s="134" t="s">
        <v>2733</v>
      </c>
      <c r="M1482" s="134" t="s">
        <v>11</v>
      </c>
      <c r="N1482" s="137">
        <f t="shared" si="158"/>
        <v>392307.69230769231</v>
      </c>
      <c r="P1482">
        <v>1441</v>
      </c>
      <c r="Q1482">
        <v>14.099477065109626</v>
      </c>
      <c r="R1482">
        <v>-4.0994770651096264</v>
      </c>
      <c r="S1482" s="70">
        <f t="shared" si="159"/>
        <v>-0.29075383761956225</v>
      </c>
      <c r="T1482">
        <f t="shared" si="160"/>
        <v>10</v>
      </c>
      <c r="U1482" s="134" t="s">
        <v>1471</v>
      </c>
      <c r="Z1482">
        <v>1440</v>
      </c>
      <c r="AA1482">
        <v>19.897227452807197</v>
      </c>
      <c r="AB1482">
        <v>-10.897227452807197</v>
      </c>
      <c r="AJ1482">
        <v>1442</v>
      </c>
      <c r="AK1482">
        <v>27.469009730376062</v>
      </c>
      <c r="AL1482">
        <v>16.530990269623938</v>
      </c>
      <c r="AT1482">
        <v>1442</v>
      </c>
      <c r="AU1482">
        <v>26.088755074924673</v>
      </c>
      <c r="AV1482">
        <v>17.911244925075327</v>
      </c>
      <c r="BD1482" s="152">
        <v>6.3583174160333087</v>
      </c>
      <c r="BE1482" s="152">
        <v>123.75204833356</v>
      </c>
    </row>
    <row r="1483" spans="1:57" ht="14.25" customHeight="1">
      <c r="A1483" s="134" t="s">
        <v>398</v>
      </c>
      <c r="B1483" s="135">
        <v>8925</v>
      </c>
      <c r="C1483" s="135">
        <v>416900</v>
      </c>
      <c r="D1483" s="145">
        <f t="shared" si="154"/>
        <v>149456.52173913043</v>
      </c>
      <c r="E1483" s="141">
        <f t="shared" si="155"/>
        <v>46.711484593837532</v>
      </c>
      <c r="F1483" s="135">
        <v>11</v>
      </c>
      <c r="G1483" s="135">
        <v>1.84</v>
      </c>
      <c r="H1483" s="135">
        <v>275000</v>
      </c>
      <c r="I1483" s="134" t="s">
        <v>1815</v>
      </c>
      <c r="J1483" s="138">
        <f t="shared" si="156"/>
        <v>1.84</v>
      </c>
      <c r="K1483" s="140">
        <f t="shared" si="157"/>
        <v>149456.52173913043</v>
      </c>
      <c r="L1483" s="134" t="s">
        <v>2734</v>
      </c>
      <c r="M1483" s="134" t="s">
        <v>183</v>
      </c>
      <c r="N1483" s="137">
        <f t="shared" si="158"/>
        <v>149456.52173913043</v>
      </c>
      <c r="P1483">
        <v>1442</v>
      </c>
      <c r="Q1483">
        <v>24.282226587608694</v>
      </c>
      <c r="R1483">
        <v>19.717773412391306</v>
      </c>
      <c r="S1483" s="70">
        <f t="shared" si="159"/>
        <v>0.81202493277339549</v>
      </c>
      <c r="T1483">
        <f t="shared" si="160"/>
        <v>44</v>
      </c>
      <c r="U1483" s="134" t="s">
        <v>2720</v>
      </c>
      <c r="Z1483">
        <v>1441</v>
      </c>
      <c r="AA1483">
        <v>17.395028073986495</v>
      </c>
      <c r="AB1483">
        <v>-7.3950280739864951</v>
      </c>
      <c r="AJ1483">
        <v>1443</v>
      </c>
      <c r="AK1483">
        <v>22.032064267706367</v>
      </c>
      <c r="AL1483">
        <v>-8.0320642677063674</v>
      </c>
      <c r="AT1483">
        <v>1443</v>
      </c>
      <c r="AU1483">
        <v>23.733890358083261</v>
      </c>
      <c r="AV1483">
        <v>-9.7338903580832614</v>
      </c>
      <c r="BD1483" s="152">
        <v>6.950911366776519</v>
      </c>
      <c r="BE1483" s="152">
        <v>18.864177853320001</v>
      </c>
    </row>
    <row r="1484" spans="1:57" ht="14.25" customHeight="1">
      <c r="A1484" s="134" t="s">
        <v>398</v>
      </c>
      <c r="B1484" s="135">
        <v>5246</v>
      </c>
      <c r="C1484" s="135">
        <v>1706000</v>
      </c>
      <c r="D1484" s="145">
        <f t="shared" si="154"/>
        <v>80227.377373133946</v>
      </c>
      <c r="E1484" s="141">
        <f t="shared" si="155"/>
        <v>325.20015249714066</v>
      </c>
      <c r="F1484" s="135">
        <v>5</v>
      </c>
      <c r="G1484" s="135">
        <v>306662</v>
      </c>
      <c r="H1484" s="135">
        <v>564800</v>
      </c>
      <c r="I1484" s="134" t="s">
        <v>1819</v>
      </c>
      <c r="J1484" s="138">
        <f t="shared" si="156"/>
        <v>7.0399908172635444</v>
      </c>
      <c r="K1484" s="140">
        <f t="shared" si="157"/>
        <v>80227.377373133946</v>
      </c>
      <c r="L1484" s="134" t="s">
        <v>2735</v>
      </c>
      <c r="M1484" s="134" t="s">
        <v>25</v>
      </c>
      <c r="N1484" s="137">
        <f t="shared" si="158"/>
        <v>80227.377373133946</v>
      </c>
      <c r="P1484">
        <v>1443</v>
      </c>
      <c r="Q1484">
        <v>19.84910142204496</v>
      </c>
      <c r="R1484">
        <v>-5.84910142204496</v>
      </c>
      <c r="S1484" s="70">
        <f t="shared" si="159"/>
        <v>-0.29467839866790074</v>
      </c>
      <c r="T1484">
        <f t="shared" si="160"/>
        <v>14</v>
      </c>
      <c r="U1484" s="134" t="s">
        <v>1696</v>
      </c>
      <c r="Z1484">
        <v>1442</v>
      </c>
      <c r="AA1484">
        <v>24.921148198184138</v>
      </c>
      <c r="AB1484">
        <v>19.078851801815862</v>
      </c>
      <c r="AJ1484">
        <v>1444</v>
      </c>
      <c r="AK1484">
        <v>32.27338274948653</v>
      </c>
      <c r="AL1484">
        <v>-3.2733827494865295</v>
      </c>
      <c r="AT1484">
        <v>1444</v>
      </c>
      <c r="AU1484">
        <v>30.401901643114329</v>
      </c>
      <c r="AV1484">
        <v>-1.4019016431143285</v>
      </c>
      <c r="BD1484" s="152">
        <v>11.008690741796322</v>
      </c>
      <c r="BE1484" s="152">
        <v>18.82629798132</v>
      </c>
    </row>
    <row r="1485" spans="1:57" ht="14.25" customHeight="1">
      <c r="A1485" s="134" t="s">
        <v>398</v>
      </c>
      <c r="B1485" s="135">
        <v>7290</v>
      </c>
      <c r="C1485" s="135">
        <v>672500</v>
      </c>
      <c r="D1485" s="145">
        <f t="shared" si="154"/>
        <v>1285714.2857142857</v>
      </c>
      <c r="E1485" s="141">
        <f t="shared" si="155"/>
        <v>92.249657064471876</v>
      </c>
      <c r="F1485" s="135">
        <v>12</v>
      </c>
      <c r="G1485" s="135">
        <v>0.14000000000000001</v>
      </c>
      <c r="H1485" s="135">
        <v>180000</v>
      </c>
      <c r="I1485" s="134" t="s">
        <v>1815</v>
      </c>
      <c r="J1485" s="138">
        <f t="shared" si="156"/>
        <v>0.14000000000000001</v>
      </c>
      <c r="K1485" s="140">
        <f t="shared" si="157"/>
        <v>1285714.2857142857</v>
      </c>
      <c r="L1485" s="134" t="s">
        <v>2736</v>
      </c>
      <c r="M1485" s="134" t="s">
        <v>11</v>
      </c>
      <c r="N1485" s="137">
        <f t="shared" si="158"/>
        <v>1285714.2857142857</v>
      </c>
      <c r="P1485">
        <v>1444</v>
      </c>
      <c r="Q1485">
        <v>29.405550114949861</v>
      </c>
      <c r="R1485">
        <v>-0.40555011494986104</v>
      </c>
      <c r="S1485" s="70">
        <f t="shared" si="159"/>
        <v>-1.3791618023281878E-2</v>
      </c>
      <c r="T1485">
        <f t="shared" si="160"/>
        <v>29</v>
      </c>
      <c r="U1485" s="134" t="s">
        <v>1729</v>
      </c>
      <c r="Z1485">
        <v>1443</v>
      </c>
      <c r="AA1485">
        <v>20.990957655275526</v>
      </c>
      <c r="AB1485">
        <v>-6.9909576552755262</v>
      </c>
      <c r="AJ1485">
        <v>1445</v>
      </c>
      <c r="AK1485">
        <v>24.394273143712208</v>
      </c>
      <c r="AL1485">
        <v>-6.3942731437122085</v>
      </c>
      <c r="AT1485">
        <v>1445</v>
      </c>
      <c r="AU1485">
        <v>16.646305896515944</v>
      </c>
      <c r="AV1485">
        <v>1.3536941034840559</v>
      </c>
      <c r="BD1485" s="152">
        <v>5.1967511105037216</v>
      </c>
      <c r="BE1485" s="152">
        <v>19.241618707400001</v>
      </c>
    </row>
    <row r="1486" spans="1:57" ht="14.25" customHeight="1">
      <c r="A1486" s="134" t="s">
        <v>398</v>
      </c>
      <c r="B1486" s="135">
        <v>23044</v>
      </c>
      <c r="C1486" s="135">
        <v>1900300</v>
      </c>
      <c r="D1486" s="145">
        <f t="shared" si="154"/>
        <v>8664000</v>
      </c>
      <c r="E1486" s="141">
        <f t="shared" si="155"/>
        <v>82.463981947578546</v>
      </c>
      <c r="F1486" s="135">
        <v>38</v>
      </c>
      <c r="G1486" s="135">
        <v>0.25</v>
      </c>
      <c r="H1486" s="135">
        <v>2166000</v>
      </c>
      <c r="I1486" s="134" t="s">
        <v>1815</v>
      </c>
      <c r="J1486" s="138">
        <f t="shared" si="156"/>
        <v>0.25</v>
      </c>
      <c r="K1486" s="140">
        <f t="shared" si="157"/>
        <v>8664000</v>
      </c>
      <c r="L1486" s="134" t="s">
        <v>2737</v>
      </c>
      <c r="M1486" s="134" t="s">
        <v>13</v>
      </c>
      <c r="N1486" s="137">
        <f t="shared" si="158"/>
        <v>8664000</v>
      </c>
      <c r="P1486">
        <v>1445</v>
      </c>
      <c r="Q1486">
        <v>17.393368992700388</v>
      </c>
      <c r="R1486">
        <v>0.60663100729961172</v>
      </c>
      <c r="S1486" s="70">
        <f t="shared" si="159"/>
        <v>3.4877142407212847E-2</v>
      </c>
      <c r="T1486">
        <f t="shared" si="160"/>
        <v>18</v>
      </c>
      <c r="U1486" s="134" t="s">
        <v>2721</v>
      </c>
      <c r="Z1486">
        <v>1444</v>
      </c>
      <c r="AA1486">
        <v>30.323352546289776</v>
      </c>
      <c r="AB1486">
        <v>-1.3233525462897759</v>
      </c>
      <c r="AJ1486">
        <v>1446</v>
      </c>
      <c r="AK1486">
        <v>27.154416848292509</v>
      </c>
      <c r="AL1486">
        <v>3.8455831517074905</v>
      </c>
      <c r="AT1486">
        <v>1446</v>
      </c>
      <c r="AU1486">
        <v>32.069520276275036</v>
      </c>
      <c r="AV1486">
        <v>-1.0695202762750355</v>
      </c>
      <c r="BD1486" s="152">
        <v>10.555772314971788</v>
      </c>
      <c r="BE1486" s="152">
        <v>20.46326122296</v>
      </c>
    </row>
    <row r="1487" spans="1:57" ht="14.25" customHeight="1">
      <c r="A1487" s="134" t="s">
        <v>398</v>
      </c>
      <c r="B1487" s="135">
        <v>90779</v>
      </c>
      <c r="C1487" s="135">
        <v>4240700</v>
      </c>
      <c r="D1487" s="145">
        <f t="shared" si="154"/>
        <v>2017241.3793103448</v>
      </c>
      <c r="E1487" s="141">
        <f t="shared" si="155"/>
        <v>46.714548518930592</v>
      </c>
      <c r="F1487" s="135">
        <v>117</v>
      </c>
      <c r="G1487" s="135">
        <v>1.74</v>
      </c>
      <c r="H1487" s="135">
        <v>3510000</v>
      </c>
      <c r="I1487" s="134" t="s">
        <v>1815</v>
      </c>
      <c r="J1487" s="138">
        <f t="shared" si="156"/>
        <v>1.74</v>
      </c>
      <c r="K1487" s="140">
        <f t="shared" si="157"/>
        <v>2017241.3793103448</v>
      </c>
      <c r="L1487" s="134" t="s">
        <v>2738</v>
      </c>
      <c r="M1487" s="134" t="s">
        <v>15</v>
      </c>
      <c r="N1487" s="137">
        <f t="shared" si="158"/>
        <v>2017241.3793103448</v>
      </c>
      <c r="P1487">
        <v>1446</v>
      </c>
      <c r="Q1487">
        <v>27.330435547251973</v>
      </c>
      <c r="R1487">
        <v>3.6695644527480269</v>
      </c>
      <c r="S1487" s="70">
        <f t="shared" si="159"/>
        <v>0.13426659251015832</v>
      </c>
      <c r="T1487">
        <f t="shared" si="160"/>
        <v>31</v>
      </c>
      <c r="U1487" s="134" t="s">
        <v>1404</v>
      </c>
      <c r="Z1487">
        <v>1445</v>
      </c>
      <c r="AA1487">
        <v>13.156548911031432</v>
      </c>
      <c r="AB1487">
        <v>4.8434510889685676</v>
      </c>
      <c r="AJ1487">
        <v>1447</v>
      </c>
      <c r="AK1487">
        <v>22.617113132695629</v>
      </c>
      <c r="AL1487">
        <v>-12.617113132695629</v>
      </c>
      <c r="AT1487">
        <v>1447</v>
      </c>
      <c r="AU1487">
        <v>16.737446058151018</v>
      </c>
      <c r="AV1487">
        <v>-6.7374460581510185</v>
      </c>
      <c r="BD1487" s="152">
        <v>20.294032004654849</v>
      </c>
      <c r="BE1487" s="152">
        <v>24.1010883374</v>
      </c>
    </row>
    <row r="1488" spans="1:57" ht="14.25" customHeight="1">
      <c r="A1488" s="134" t="s">
        <v>398</v>
      </c>
      <c r="B1488" s="135">
        <v>9000</v>
      </c>
      <c r="C1488" s="135">
        <v>1318200</v>
      </c>
      <c r="D1488" s="145">
        <f t="shared" si="154"/>
        <v>4226086.9565217393</v>
      </c>
      <c r="E1488" s="141">
        <f t="shared" si="155"/>
        <v>146.46666666666667</v>
      </c>
      <c r="F1488" s="135">
        <v>12</v>
      </c>
      <c r="G1488" s="135">
        <v>0.23</v>
      </c>
      <c r="H1488" s="135">
        <v>972000</v>
      </c>
      <c r="I1488" s="134" t="s">
        <v>1815</v>
      </c>
      <c r="J1488" s="138">
        <f t="shared" si="156"/>
        <v>0.23</v>
      </c>
      <c r="K1488" s="140">
        <f t="shared" si="157"/>
        <v>4226086.9565217393</v>
      </c>
      <c r="L1488" s="134" t="s">
        <v>2739</v>
      </c>
      <c r="M1488" s="134" t="s">
        <v>44</v>
      </c>
      <c r="N1488" s="137">
        <f t="shared" si="158"/>
        <v>4226086.9565217393</v>
      </c>
      <c r="P1488">
        <v>1447</v>
      </c>
      <c r="Q1488">
        <v>16.409408940864481</v>
      </c>
      <c r="R1488">
        <v>-6.4094089408644805</v>
      </c>
      <c r="S1488" s="70">
        <f t="shared" si="159"/>
        <v>-0.39059352862509744</v>
      </c>
      <c r="T1488">
        <f t="shared" si="160"/>
        <v>10</v>
      </c>
      <c r="U1488" s="134" t="s">
        <v>1522</v>
      </c>
      <c r="Z1488">
        <v>1446</v>
      </c>
      <c r="AA1488">
        <v>26.106127631871239</v>
      </c>
      <c r="AB1488">
        <v>4.8938723681287613</v>
      </c>
      <c r="AJ1488">
        <v>1448</v>
      </c>
      <c r="AK1488">
        <v>27.70644558920857</v>
      </c>
      <c r="AL1488">
        <v>-9.7064455892085704</v>
      </c>
      <c r="AT1488">
        <v>1448</v>
      </c>
      <c r="AU1488">
        <v>21.30348604781458</v>
      </c>
      <c r="AV1488">
        <v>-3.3034860478145802</v>
      </c>
      <c r="BD1488" s="152">
        <v>10.333934718159773</v>
      </c>
      <c r="BE1488" s="152">
        <v>22.595295634639999</v>
      </c>
    </row>
    <row r="1489" spans="1:57" ht="14.25" customHeight="1">
      <c r="A1489" s="134" t="s">
        <v>398</v>
      </c>
      <c r="B1489" s="135">
        <v>32414</v>
      </c>
      <c r="C1489" s="135">
        <v>1375900</v>
      </c>
      <c r="D1489" s="145">
        <f t="shared" si="154"/>
        <v>946991.86991869914</v>
      </c>
      <c r="E1489" s="141">
        <f t="shared" si="155"/>
        <v>42.447707780588637</v>
      </c>
      <c r="F1489" s="135">
        <v>32</v>
      </c>
      <c r="G1489" s="135">
        <v>1.23</v>
      </c>
      <c r="H1489" s="135">
        <v>1164800</v>
      </c>
      <c r="I1489" s="134" t="s">
        <v>1815</v>
      </c>
      <c r="J1489" s="138">
        <f t="shared" si="156"/>
        <v>1.23</v>
      </c>
      <c r="K1489" s="140">
        <f t="shared" si="157"/>
        <v>946991.86991869914</v>
      </c>
      <c r="L1489" s="134" t="s">
        <v>2740</v>
      </c>
      <c r="M1489" s="134" t="s">
        <v>72</v>
      </c>
      <c r="N1489" s="137">
        <f t="shared" si="158"/>
        <v>946991.86991869914</v>
      </c>
      <c r="P1489">
        <v>1448</v>
      </c>
      <c r="Q1489">
        <v>21.83502665459693</v>
      </c>
      <c r="R1489">
        <v>-3.8350266545969305</v>
      </c>
      <c r="S1489" s="70">
        <f t="shared" si="159"/>
        <v>-0.17563645399945238</v>
      </c>
      <c r="T1489">
        <f t="shared" si="160"/>
        <v>18</v>
      </c>
      <c r="U1489" s="134" t="s">
        <v>2722</v>
      </c>
      <c r="Z1489">
        <v>1447</v>
      </c>
      <c r="AA1489">
        <v>17.849263596838789</v>
      </c>
      <c r="AB1489">
        <v>-7.8492635968387887</v>
      </c>
      <c r="AJ1489">
        <v>1449</v>
      </c>
      <c r="AK1489">
        <v>22.797877145250197</v>
      </c>
      <c r="AL1489">
        <v>-21.797877145250197</v>
      </c>
      <c r="AT1489">
        <v>1449</v>
      </c>
      <c r="AU1489">
        <v>18.718718220542346</v>
      </c>
      <c r="AV1489">
        <v>-17.718718220542346</v>
      </c>
      <c r="BD1489" s="152">
        <v>7.0844247352281959</v>
      </c>
      <c r="BE1489" s="152">
        <v>17.776662766800001</v>
      </c>
    </row>
    <row r="1490" spans="1:57" ht="14.25" customHeight="1">
      <c r="A1490" s="134" t="s">
        <v>398</v>
      </c>
      <c r="B1490" s="135">
        <v>177218</v>
      </c>
      <c r="C1490" s="135">
        <v>44395900</v>
      </c>
      <c r="D1490" s="145">
        <f t="shared" si="154"/>
        <v>10581818.181818182</v>
      </c>
      <c r="E1490" s="141">
        <f t="shared" si="155"/>
        <v>250.51574896455213</v>
      </c>
      <c r="F1490" s="135">
        <v>194</v>
      </c>
      <c r="G1490" s="135">
        <v>1.65</v>
      </c>
      <c r="H1490" s="135">
        <v>17460000</v>
      </c>
      <c r="I1490" s="134" t="s">
        <v>1815</v>
      </c>
      <c r="J1490" s="138">
        <f t="shared" si="156"/>
        <v>1.65</v>
      </c>
      <c r="K1490" s="140">
        <f t="shared" si="157"/>
        <v>10581818.181818182</v>
      </c>
      <c r="L1490" s="134" t="s">
        <v>2741</v>
      </c>
      <c r="M1490" s="134" t="s">
        <v>32</v>
      </c>
      <c r="N1490" s="137">
        <f t="shared" si="158"/>
        <v>10581818.181818182</v>
      </c>
      <c r="P1490">
        <v>1449</v>
      </c>
      <c r="Q1490">
        <v>17.584882243352485</v>
      </c>
      <c r="R1490">
        <v>-16.584882243352485</v>
      </c>
      <c r="S1490" s="70">
        <f t="shared" si="159"/>
        <v>-0.9431329714830462</v>
      </c>
      <c r="T1490">
        <f t="shared" si="160"/>
        <v>1</v>
      </c>
      <c r="U1490" s="134" t="s">
        <v>1097</v>
      </c>
      <c r="Z1490">
        <v>1448</v>
      </c>
      <c r="AA1490">
        <v>22.78291386901326</v>
      </c>
      <c r="AB1490">
        <v>-4.7829138690132602</v>
      </c>
      <c r="AJ1490">
        <v>1450</v>
      </c>
      <c r="AK1490">
        <v>26.523224476585572</v>
      </c>
      <c r="AL1490">
        <v>-14.523224476585572</v>
      </c>
      <c r="AT1490">
        <v>1450</v>
      </c>
      <c r="AU1490">
        <v>17.917341664183482</v>
      </c>
      <c r="AV1490">
        <v>-5.917341664183482</v>
      </c>
      <c r="BD1490" s="152">
        <v>28.014185778895261</v>
      </c>
      <c r="BE1490" s="152">
        <v>27.271386918119997</v>
      </c>
    </row>
    <row r="1491" spans="1:57" ht="14.25" customHeight="1">
      <c r="A1491" s="134" t="s">
        <v>398</v>
      </c>
      <c r="B1491" s="135">
        <v>14516</v>
      </c>
      <c r="C1491" s="135">
        <v>1812700</v>
      </c>
      <c r="D1491" s="145">
        <f t="shared" ref="D1491:D1554" si="161">K1491</f>
        <v>4056944.4444444445</v>
      </c>
      <c r="E1491" s="141">
        <f t="shared" ref="E1491:E1554" si="162">C1491/B1491</f>
        <v>124.87599889776799</v>
      </c>
      <c r="F1491" s="135">
        <v>23</v>
      </c>
      <c r="G1491" s="135">
        <v>0.36</v>
      </c>
      <c r="H1491" s="135">
        <v>1460500</v>
      </c>
      <c r="I1491" s="134" t="s">
        <v>1815</v>
      </c>
      <c r="J1491" s="138">
        <f t="shared" ref="J1491:J1554" si="163">IF(I1491="Acres",1,1/43560)*G1491</f>
        <v>0.36</v>
      </c>
      <c r="K1491" s="140">
        <f t="shared" ref="K1491:K1554" si="164">H1491/J1491</f>
        <v>4056944.4444444445</v>
      </c>
      <c r="L1491" s="134" t="s">
        <v>2742</v>
      </c>
      <c r="M1491" s="134" t="s">
        <v>31</v>
      </c>
      <c r="N1491" s="137">
        <f t="shared" si="158"/>
        <v>4056944.4444444445</v>
      </c>
      <c r="P1491">
        <v>1450</v>
      </c>
      <c r="Q1491">
        <v>19.317767082216349</v>
      </c>
      <c r="R1491">
        <v>-7.3177670822163492</v>
      </c>
      <c r="S1491" s="70">
        <f t="shared" si="159"/>
        <v>-0.37881019328331056</v>
      </c>
      <c r="T1491">
        <f t="shared" si="160"/>
        <v>12</v>
      </c>
      <c r="U1491" s="134" t="s">
        <v>1019</v>
      </c>
      <c r="Z1491">
        <v>1449</v>
      </c>
      <c r="AA1491">
        <v>21.039150172811123</v>
      </c>
      <c r="AB1491">
        <v>-20.039150172811123</v>
      </c>
      <c r="AJ1491">
        <v>1451</v>
      </c>
      <c r="AK1491">
        <v>24.401046502496456</v>
      </c>
      <c r="AL1491">
        <v>-15.401046502496456</v>
      </c>
      <c r="AT1491">
        <v>1451</v>
      </c>
      <c r="AU1491">
        <v>16.664369712335507</v>
      </c>
      <c r="AV1491">
        <v>-7.6643697123355068</v>
      </c>
      <c r="BD1491" s="152">
        <v>10.83306931098681</v>
      </c>
      <c r="BE1491" s="152">
        <v>18.566594982839998</v>
      </c>
    </row>
    <row r="1492" spans="1:57" ht="14.25" customHeight="1">
      <c r="A1492" s="134" t="s">
        <v>398</v>
      </c>
      <c r="B1492" s="135">
        <v>13542</v>
      </c>
      <c r="C1492" s="135">
        <v>789600</v>
      </c>
      <c r="D1492" s="145">
        <f t="shared" si="161"/>
        <v>3990277.777777778</v>
      </c>
      <c r="E1492" s="141">
        <f t="shared" si="162"/>
        <v>58.307487815684539</v>
      </c>
      <c r="F1492" s="135">
        <v>17</v>
      </c>
      <c r="G1492" s="135">
        <v>0.36</v>
      </c>
      <c r="H1492" s="135">
        <v>1436500</v>
      </c>
      <c r="I1492" s="134" t="s">
        <v>1815</v>
      </c>
      <c r="J1492" s="138">
        <f t="shared" si="163"/>
        <v>0.36</v>
      </c>
      <c r="K1492" s="140">
        <f t="shared" si="164"/>
        <v>3990277.777777778</v>
      </c>
      <c r="L1492" s="134" t="s">
        <v>2743</v>
      </c>
      <c r="M1492" s="134" t="s">
        <v>28</v>
      </c>
      <c r="N1492" s="137">
        <f t="shared" ref="N1492:N1555" si="165">H1492/(G1492*IF(I1492="Acres",1,1/43560))</f>
        <v>3990277.777777778</v>
      </c>
      <c r="P1492">
        <v>1451</v>
      </c>
      <c r="Q1492">
        <v>17.407065830639354</v>
      </c>
      <c r="R1492">
        <v>-8.407065830639354</v>
      </c>
      <c r="S1492" s="70">
        <f t="shared" si="159"/>
        <v>-0.48296857795766523</v>
      </c>
      <c r="T1492">
        <f t="shared" si="160"/>
        <v>9</v>
      </c>
      <c r="U1492" s="134" t="s">
        <v>2723</v>
      </c>
      <c r="Z1492">
        <v>1450</v>
      </c>
      <c r="AA1492">
        <v>22.054789997609486</v>
      </c>
      <c r="AB1492">
        <v>-10.054789997609486</v>
      </c>
      <c r="AJ1492">
        <v>1452</v>
      </c>
      <c r="AK1492">
        <v>37.898657219802942</v>
      </c>
      <c r="AL1492">
        <v>2.1013427801970579</v>
      </c>
      <c r="AT1492">
        <v>1452</v>
      </c>
      <c r="AU1492">
        <v>27.752268295399116</v>
      </c>
      <c r="AV1492">
        <v>12.247731704600884</v>
      </c>
      <c r="BD1492" s="152">
        <v>11.122690617935831</v>
      </c>
      <c r="BE1492" s="152">
        <v>18.25039958672</v>
      </c>
    </row>
    <row r="1493" spans="1:57" ht="14.25" customHeight="1">
      <c r="A1493" s="134" t="s">
        <v>398</v>
      </c>
      <c r="B1493" s="135">
        <v>25546</v>
      </c>
      <c r="C1493" s="135">
        <v>6919800</v>
      </c>
      <c r="D1493" s="145">
        <f t="shared" si="161"/>
        <v>11634375</v>
      </c>
      <c r="E1493" s="141">
        <f t="shared" si="162"/>
        <v>270.87606670320207</v>
      </c>
      <c r="F1493" s="135">
        <v>17</v>
      </c>
      <c r="G1493" s="135">
        <v>0.32</v>
      </c>
      <c r="H1493" s="135">
        <v>3723000</v>
      </c>
      <c r="I1493" s="134" t="s">
        <v>1815</v>
      </c>
      <c r="J1493" s="138">
        <f t="shared" si="163"/>
        <v>0.32</v>
      </c>
      <c r="K1493" s="140">
        <f t="shared" si="164"/>
        <v>11634375</v>
      </c>
      <c r="L1493" s="134" t="s">
        <v>1224</v>
      </c>
      <c r="M1493" s="134" t="s">
        <v>7</v>
      </c>
      <c r="N1493" s="137">
        <f t="shared" si="165"/>
        <v>11634375</v>
      </c>
      <c r="P1493">
        <v>1452</v>
      </c>
      <c r="Q1493">
        <v>31.244487403450499</v>
      </c>
      <c r="R1493">
        <v>8.7555125965495009</v>
      </c>
      <c r="S1493" s="70">
        <f t="shared" si="159"/>
        <v>0.28022583579279914</v>
      </c>
      <c r="T1493">
        <f t="shared" si="160"/>
        <v>40</v>
      </c>
      <c r="U1493" s="134" t="s">
        <v>2724</v>
      </c>
      <c r="Z1493">
        <v>1451</v>
      </c>
      <c r="AA1493">
        <v>19.130469947385897</v>
      </c>
      <c r="AB1493">
        <v>-10.130469947385897</v>
      </c>
      <c r="AJ1493">
        <v>1453</v>
      </c>
      <c r="AK1493">
        <v>36.678182633866591</v>
      </c>
      <c r="AL1493">
        <v>-22.678182633866591</v>
      </c>
      <c r="AT1493">
        <v>1453</v>
      </c>
      <c r="AU1493">
        <v>27.144667217831945</v>
      </c>
      <c r="AV1493">
        <v>-13.144667217831945</v>
      </c>
      <c r="BD1493" s="152">
        <v>1.0270259111667434E-3</v>
      </c>
      <c r="BE1493" s="152">
        <v>35.602950593039999</v>
      </c>
    </row>
    <row r="1494" spans="1:57" ht="14.25" customHeight="1">
      <c r="A1494" s="134" t="s">
        <v>398</v>
      </c>
      <c r="B1494" s="135">
        <v>9072</v>
      </c>
      <c r="C1494" s="135">
        <v>2570000</v>
      </c>
      <c r="D1494" s="145">
        <f t="shared" si="161"/>
        <v>1582592.2502666193</v>
      </c>
      <c r="E1494" s="141">
        <f t="shared" si="162"/>
        <v>283.28924162257493</v>
      </c>
      <c r="F1494" s="135">
        <v>11</v>
      </c>
      <c r="G1494" s="135">
        <v>28130</v>
      </c>
      <c r="H1494" s="135">
        <v>1022000</v>
      </c>
      <c r="I1494" s="134" t="s">
        <v>1819</v>
      </c>
      <c r="J1494" s="138">
        <f t="shared" si="163"/>
        <v>0.64577594123048665</v>
      </c>
      <c r="K1494" s="140">
        <f t="shared" si="164"/>
        <v>1582592.2502666193</v>
      </c>
      <c r="L1494" s="134" t="s">
        <v>1095</v>
      </c>
      <c r="M1494" s="134" t="s">
        <v>97</v>
      </c>
      <c r="N1494" s="137">
        <f t="shared" si="165"/>
        <v>1582592.2502666193</v>
      </c>
      <c r="P1494">
        <v>1453</v>
      </c>
      <c r="Q1494">
        <v>30.206676346344274</v>
      </c>
      <c r="R1494">
        <v>-16.206676346344274</v>
      </c>
      <c r="S1494" s="70">
        <f t="shared" si="159"/>
        <v>-0.53652630168647031</v>
      </c>
      <c r="T1494">
        <f t="shared" si="160"/>
        <v>14</v>
      </c>
      <c r="U1494" s="134" t="s">
        <v>1186</v>
      </c>
      <c r="Z1494">
        <v>1452</v>
      </c>
      <c r="AA1494">
        <v>33.658483167337771</v>
      </c>
      <c r="AB1494">
        <v>6.3415168326622293</v>
      </c>
      <c r="AJ1494">
        <v>1454</v>
      </c>
      <c r="AK1494">
        <v>27.907529678115875</v>
      </c>
      <c r="AL1494">
        <v>-15.907529678115875</v>
      </c>
      <c r="AT1494">
        <v>1454</v>
      </c>
      <c r="AU1494">
        <v>16.955032930523046</v>
      </c>
      <c r="AV1494">
        <v>-4.9550329305230463</v>
      </c>
      <c r="BD1494" s="152">
        <v>5.7431288952444293</v>
      </c>
      <c r="BE1494" s="152">
        <v>16.714454292719999</v>
      </c>
    </row>
    <row r="1495" spans="1:57" ht="14.25" customHeight="1">
      <c r="A1495" s="134" t="s">
        <v>398</v>
      </c>
      <c r="B1495" s="135">
        <v>7773</v>
      </c>
      <c r="C1495" s="135">
        <v>965500</v>
      </c>
      <c r="D1495" s="145">
        <f t="shared" si="161"/>
        <v>2845735.0272232303</v>
      </c>
      <c r="E1495" s="141">
        <f t="shared" si="162"/>
        <v>124.21201595265663</v>
      </c>
      <c r="F1495" s="135">
        <v>16</v>
      </c>
      <c r="G1495" s="135">
        <v>0.1653</v>
      </c>
      <c r="H1495" s="135">
        <v>470400</v>
      </c>
      <c r="I1495" s="134" t="s">
        <v>1815</v>
      </c>
      <c r="J1495" s="138">
        <f t="shared" si="163"/>
        <v>0.1653</v>
      </c>
      <c r="K1495" s="140">
        <f t="shared" si="164"/>
        <v>2845735.0272232303</v>
      </c>
      <c r="L1495" s="134" t="s">
        <v>2744</v>
      </c>
      <c r="M1495" s="134" t="s">
        <v>10</v>
      </c>
      <c r="N1495" s="137">
        <f t="shared" si="165"/>
        <v>2845735.0272232303</v>
      </c>
      <c r="P1495">
        <v>1454</v>
      </c>
      <c r="Q1495">
        <v>19.602682271579965</v>
      </c>
      <c r="R1495">
        <v>-7.6026822715799653</v>
      </c>
      <c r="S1495" s="70">
        <f t="shared" si="159"/>
        <v>-0.38783887665222017</v>
      </c>
      <c r="T1495">
        <f t="shared" si="160"/>
        <v>12</v>
      </c>
      <c r="U1495" s="134" t="s">
        <v>2725</v>
      </c>
      <c r="Z1495">
        <v>1453</v>
      </c>
      <c r="AA1495">
        <v>24.533898539632261</v>
      </c>
      <c r="AB1495">
        <v>-10.533898539632261</v>
      </c>
      <c r="AJ1495">
        <v>1455</v>
      </c>
      <c r="AK1495">
        <v>49.642391346913698</v>
      </c>
      <c r="AL1495">
        <v>-16.642391346913698</v>
      </c>
      <c r="AT1495">
        <v>1455</v>
      </c>
      <c r="AU1495">
        <v>34.46215478983008</v>
      </c>
      <c r="AV1495">
        <v>-1.4621547898300804</v>
      </c>
      <c r="BD1495" s="152">
        <v>51.683024927644027</v>
      </c>
      <c r="BE1495" s="152">
        <v>67.445035622239999</v>
      </c>
    </row>
    <row r="1496" spans="1:57" ht="14.25" customHeight="1">
      <c r="A1496" s="134" t="s">
        <v>398</v>
      </c>
      <c r="B1496" s="135">
        <v>98501</v>
      </c>
      <c r="C1496" s="135">
        <v>12154800</v>
      </c>
      <c r="D1496" s="145">
        <f t="shared" si="161"/>
        <v>472573.83966244722</v>
      </c>
      <c r="E1496" s="141">
        <f t="shared" si="162"/>
        <v>123.39773200272079</v>
      </c>
      <c r="F1496" s="135">
        <v>56</v>
      </c>
      <c r="G1496" s="135">
        <v>4.74</v>
      </c>
      <c r="H1496" s="135">
        <v>2240000</v>
      </c>
      <c r="I1496" s="134" t="s">
        <v>1815</v>
      </c>
      <c r="J1496" s="138">
        <f t="shared" si="163"/>
        <v>4.74</v>
      </c>
      <c r="K1496" s="140">
        <f t="shared" si="164"/>
        <v>472573.83966244722</v>
      </c>
      <c r="L1496" s="134" t="s">
        <v>2745</v>
      </c>
      <c r="M1496" s="134" t="s">
        <v>5</v>
      </c>
      <c r="N1496" s="137">
        <f t="shared" si="165"/>
        <v>472573.83966244722</v>
      </c>
      <c r="P1496">
        <v>1455</v>
      </c>
      <c r="Q1496">
        <v>41.697027816225798</v>
      </c>
      <c r="R1496">
        <v>-8.6970278162257983</v>
      </c>
      <c r="S1496" s="70">
        <f t="shared" si="159"/>
        <v>-0.20857668451950129</v>
      </c>
      <c r="T1496">
        <f t="shared" si="160"/>
        <v>33</v>
      </c>
      <c r="U1496" s="134" t="s">
        <v>2726</v>
      </c>
      <c r="Z1496">
        <v>1454</v>
      </c>
      <c r="AA1496">
        <v>4.2768266304467524</v>
      </c>
      <c r="AB1496">
        <v>7.7231733695532476</v>
      </c>
      <c r="AJ1496">
        <v>1456</v>
      </c>
      <c r="AK1496">
        <v>24.857824885509054</v>
      </c>
      <c r="AL1496">
        <v>-15.857824885509054</v>
      </c>
      <c r="AT1496">
        <v>1456</v>
      </c>
      <c r="AU1496">
        <v>14.912179577837751</v>
      </c>
      <c r="AV1496">
        <v>-5.9121795778377511</v>
      </c>
      <c r="BD1496" s="152">
        <v>22.516516076419681</v>
      </c>
      <c r="BE1496" s="152">
        <v>22.530195467679999</v>
      </c>
    </row>
    <row r="1497" spans="1:57" ht="14.25" customHeight="1">
      <c r="A1497" s="134" t="s">
        <v>398</v>
      </c>
      <c r="B1497" s="135">
        <v>15966</v>
      </c>
      <c r="C1497" s="135">
        <v>1923900</v>
      </c>
      <c r="D1497" s="145">
        <f t="shared" si="161"/>
        <v>1265625</v>
      </c>
      <c r="E1497" s="141">
        <f t="shared" si="162"/>
        <v>120.49981210071402</v>
      </c>
      <c r="F1497" s="135">
        <v>24</v>
      </c>
      <c r="G1497" s="135">
        <v>1.28</v>
      </c>
      <c r="H1497" s="135">
        <v>1620000</v>
      </c>
      <c r="I1497" s="134" t="s">
        <v>1815</v>
      </c>
      <c r="J1497" s="138">
        <f t="shared" si="163"/>
        <v>1.28</v>
      </c>
      <c r="K1497" s="140">
        <f t="shared" si="164"/>
        <v>1265625</v>
      </c>
      <c r="L1497" s="134" t="s">
        <v>1515</v>
      </c>
      <c r="M1497" s="134" t="s">
        <v>49</v>
      </c>
      <c r="N1497" s="137">
        <f t="shared" si="165"/>
        <v>1265625</v>
      </c>
      <c r="P1497">
        <v>1456</v>
      </c>
      <c r="Q1497">
        <v>16.726005950135864</v>
      </c>
      <c r="R1497">
        <v>-7.726005950135864</v>
      </c>
      <c r="S1497" s="70">
        <f t="shared" si="159"/>
        <v>-0.4619157719523056</v>
      </c>
      <c r="T1497">
        <f t="shared" si="160"/>
        <v>9</v>
      </c>
      <c r="U1497" s="134" t="s">
        <v>1181</v>
      </c>
      <c r="Z1497">
        <v>1455</v>
      </c>
      <c r="AA1497">
        <v>22.553965712152401</v>
      </c>
      <c r="AB1497">
        <v>10.446034287847599</v>
      </c>
      <c r="AJ1497">
        <v>1457</v>
      </c>
      <c r="AK1497">
        <v>22.730566892331751</v>
      </c>
      <c r="AL1497">
        <v>-10.730566892331751</v>
      </c>
      <c r="AT1497">
        <v>1457</v>
      </c>
      <c r="AU1497">
        <v>14.715119768897047</v>
      </c>
      <c r="AV1497">
        <v>-2.715119768897047</v>
      </c>
      <c r="BD1497" s="152">
        <v>4.5599950455803411</v>
      </c>
      <c r="BE1497" s="152">
        <v>14.431152399879998</v>
      </c>
    </row>
    <row r="1498" spans="1:57" ht="14.25" customHeight="1">
      <c r="A1498" s="134" t="s">
        <v>398</v>
      </c>
      <c r="B1498" s="135">
        <v>34412</v>
      </c>
      <c r="C1498" s="135">
        <v>2337300</v>
      </c>
      <c r="D1498" s="145">
        <f t="shared" si="161"/>
        <v>106930.69306930694</v>
      </c>
      <c r="E1498" s="141">
        <f t="shared" si="162"/>
        <v>67.921074043938162</v>
      </c>
      <c r="F1498" s="135">
        <v>36</v>
      </c>
      <c r="G1498" s="135">
        <v>3.03</v>
      </c>
      <c r="H1498" s="135">
        <v>324000</v>
      </c>
      <c r="I1498" s="134" t="s">
        <v>1815</v>
      </c>
      <c r="J1498" s="138">
        <f t="shared" si="163"/>
        <v>3.03</v>
      </c>
      <c r="K1498" s="140">
        <f t="shared" si="164"/>
        <v>106930.69306930694</v>
      </c>
      <c r="L1498" s="134" t="s">
        <v>2746</v>
      </c>
      <c r="M1498" s="134" t="s">
        <v>11</v>
      </c>
      <c r="N1498" s="137">
        <f t="shared" si="165"/>
        <v>106930.69306930694</v>
      </c>
      <c r="P1498">
        <v>1457</v>
      </c>
      <c r="Q1498">
        <v>15.382807366518371</v>
      </c>
      <c r="R1498">
        <v>-3.3828073665183709</v>
      </c>
      <c r="S1498" s="70">
        <f t="shared" si="159"/>
        <v>-0.21990832270845825</v>
      </c>
      <c r="T1498">
        <f t="shared" si="160"/>
        <v>12</v>
      </c>
      <c r="U1498" s="134" t="s">
        <v>2727</v>
      </c>
      <c r="Z1498">
        <v>1456</v>
      </c>
      <c r="AA1498">
        <v>-3.754229953005698</v>
      </c>
      <c r="AB1498">
        <v>12.754229953005698</v>
      </c>
      <c r="AJ1498">
        <v>1458</v>
      </c>
      <c r="AK1498">
        <v>145.25766395487622</v>
      </c>
      <c r="AL1498">
        <v>90.742336045123778</v>
      </c>
      <c r="AT1498">
        <v>1458</v>
      </c>
      <c r="AU1498">
        <v>173.44679587063405</v>
      </c>
      <c r="AV1498">
        <v>62.553204129365952</v>
      </c>
      <c r="BD1498" s="152">
        <v>14.296200683441068</v>
      </c>
      <c r="BE1498" s="152">
        <v>34.168563775439999</v>
      </c>
    </row>
    <row r="1499" spans="1:57" ht="14.25" customHeight="1">
      <c r="A1499" s="134" t="s">
        <v>398</v>
      </c>
      <c r="B1499" s="135">
        <v>6491</v>
      </c>
      <c r="C1499" s="135">
        <v>1686500</v>
      </c>
      <c r="D1499" s="145">
        <f t="shared" si="161"/>
        <v>23120000</v>
      </c>
      <c r="E1499" s="141">
        <f t="shared" si="162"/>
        <v>259.82129101833306</v>
      </c>
      <c r="F1499" s="135">
        <v>10</v>
      </c>
      <c r="G1499" s="135">
        <v>0.05</v>
      </c>
      <c r="H1499" s="135">
        <v>1156000</v>
      </c>
      <c r="I1499" s="134" t="s">
        <v>1815</v>
      </c>
      <c r="J1499" s="138">
        <f t="shared" si="163"/>
        <v>0.05</v>
      </c>
      <c r="K1499" s="140">
        <f t="shared" si="164"/>
        <v>23120000</v>
      </c>
      <c r="L1499" s="134" t="s">
        <v>2747</v>
      </c>
      <c r="M1499" s="134" t="s">
        <v>24</v>
      </c>
      <c r="N1499" s="137">
        <f t="shared" si="165"/>
        <v>23120000</v>
      </c>
      <c r="P1499">
        <v>1458</v>
      </c>
      <c r="Q1499">
        <v>172.37186008984344</v>
      </c>
      <c r="R1499">
        <v>63.628139910156563</v>
      </c>
      <c r="S1499" s="70">
        <f t="shared" si="159"/>
        <v>0.36913298885904222</v>
      </c>
      <c r="T1499">
        <f t="shared" si="160"/>
        <v>236</v>
      </c>
      <c r="U1499" s="134" t="s">
        <v>2728</v>
      </c>
      <c r="Z1499">
        <v>1457</v>
      </c>
      <c r="AA1499">
        <v>17.289223350112437</v>
      </c>
      <c r="AB1499">
        <v>-5.2892233501124366</v>
      </c>
      <c r="AJ1499">
        <v>1459</v>
      </c>
      <c r="AK1499">
        <v>52.183247560854028</v>
      </c>
      <c r="AL1499">
        <v>-9.1832475608540278</v>
      </c>
      <c r="AT1499">
        <v>1459</v>
      </c>
      <c r="AU1499">
        <v>49.936276286898853</v>
      </c>
      <c r="AV1499">
        <v>-6.9362762868988526</v>
      </c>
      <c r="BD1499" s="152">
        <v>4.7109678545218516</v>
      </c>
      <c r="BE1499" s="152">
        <v>16.190874426279997</v>
      </c>
    </row>
    <row r="1500" spans="1:57" ht="14.25" customHeight="1">
      <c r="A1500" s="134" t="s">
        <v>398</v>
      </c>
      <c r="B1500" s="135">
        <v>80627</v>
      </c>
      <c r="C1500" s="135">
        <v>15785900</v>
      </c>
      <c r="D1500" s="145">
        <f t="shared" si="161"/>
        <v>467937.60831889085</v>
      </c>
      <c r="E1500" s="141">
        <f t="shared" si="162"/>
        <v>195.78925173949173</v>
      </c>
      <c r="F1500" s="135">
        <v>60</v>
      </c>
      <c r="G1500" s="135">
        <v>11.54</v>
      </c>
      <c r="H1500" s="135">
        <v>5400000</v>
      </c>
      <c r="I1500" s="134" t="s">
        <v>1815</v>
      </c>
      <c r="J1500" s="138">
        <f t="shared" si="163"/>
        <v>11.54</v>
      </c>
      <c r="K1500" s="140">
        <f t="shared" si="164"/>
        <v>467937.60831889085</v>
      </c>
      <c r="L1500" s="134" t="s">
        <v>2748</v>
      </c>
      <c r="M1500" s="134" t="s">
        <v>81</v>
      </c>
      <c r="N1500" s="137">
        <f t="shared" si="165"/>
        <v>467937.60831889085</v>
      </c>
      <c r="P1500">
        <v>1459</v>
      </c>
      <c r="Q1500">
        <v>51.534108396628788</v>
      </c>
      <c r="R1500">
        <v>-8.5341083966287883</v>
      </c>
      <c r="S1500" s="70">
        <f t="shared" si="159"/>
        <v>-0.16560116517291032</v>
      </c>
      <c r="T1500">
        <f t="shared" si="160"/>
        <v>43</v>
      </c>
      <c r="U1500" s="134" t="s">
        <v>2729</v>
      </c>
      <c r="Z1500">
        <v>1458</v>
      </c>
      <c r="AA1500">
        <v>176.79440231146236</v>
      </c>
      <c r="AB1500">
        <v>59.205597688537637</v>
      </c>
      <c r="AJ1500">
        <v>1460</v>
      </c>
      <c r="AK1500">
        <v>637.07590196315221</v>
      </c>
      <c r="AL1500">
        <v>-239.07590196315221</v>
      </c>
      <c r="AT1500">
        <v>1460</v>
      </c>
      <c r="AU1500">
        <v>403.86965154753636</v>
      </c>
      <c r="AV1500">
        <v>-5.869651547536364</v>
      </c>
      <c r="BD1500" s="152">
        <v>5.775993724401765</v>
      </c>
      <c r="BE1500" s="152">
        <v>16.25388975636</v>
      </c>
    </row>
    <row r="1501" spans="1:57" ht="14.25" customHeight="1">
      <c r="A1501" s="134" t="s">
        <v>398</v>
      </c>
      <c r="B1501" s="135">
        <v>13950</v>
      </c>
      <c r="C1501" s="135">
        <v>1063400</v>
      </c>
      <c r="D1501" s="145">
        <f t="shared" si="161"/>
        <v>930000</v>
      </c>
      <c r="E1501" s="141">
        <f t="shared" si="162"/>
        <v>76.229390681003579</v>
      </c>
      <c r="F1501" s="135">
        <v>13</v>
      </c>
      <c r="G1501" s="135">
        <v>0.2</v>
      </c>
      <c r="H1501" s="135">
        <v>186000</v>
      </c>
      <c r="I1501" s="134" t="s">
        <v>1815</v>
      </c>
      <c r="J1501" s="138">
        <f t="shared" si="163"/>
        <v>0.2</v>
      </c>
      <c r="K1501" s="140">
        <f t="shared" si="164"/>
        <v>930000</v>
      </c>
      <c r="L1501" s="134" t="s">
        <v>2749</v>
      </c>
      <c r="M1501" s="134" t="s">
        <v>11</v>
      </c>
      <c r="N1501" s="137">
        <f t="shared" si="165"/>
        <v>930000</v>
      </c>
      <c r="P1501">
        <v>1460</v>
      </c>
      <c r="Q1501">
        <v>582.78911082293007</v>
      </c>
      <c r="R1501">
        <v>-184.78911082293007</v>
      </c>
      <c r="S1501" s="70">
        <f t="shared" si="159"/>
        <v>-0.31707715087881061</v>
      </c>
      <c r="T1501">
        <f t="shared" si="160"/>
        <v>398</v>
      </c>
      <c r="U1501" s="134" t="s">
        <v>1129</v>
      </c>
      <c r="Z1501">
        <v>1459</v>
      </c>
      <c r="AA1501">
        <v>55.132488874120639</v>
      </c>
      <c r="AB1501">
        <v>-12.132488874120639</v>
      </c>
      <c r="AJ1501">
        <v>1461</v>
      </c>
      <c r="AK1501">
        <v>25.650307863265851</v>
      </c>
      <c r="AL1501">
        <v>-14.650307863265851</v>
      </c>
      <c r="AT1501">
        <v>1461</v>
      </c>
      <c r="AU1501">
        <v>16.734161728002007</v>
      </c>
      <c r="AV1501">
        <v>-5.7341617280020074</v>
      </c>
      <c r="BD1501" s="152">
        <v>8.1504776310192764</v>
      </c>
      <c r="BE1501" s="152">
        <v>16.681649719999999</v>
      </c>
    </row>
    <row r="1502" spans="1:57" ht="14.25" customHeight="1">
      <c r="A1502" s="134" t="s">
        <v>398</v>
      </c>
      <c r="B1502" s="135">
        <v>8136</v>
      </c>
      <c r="C1502" s="135">
        <v>466100</v>
      </c>
      <c r="D1502" s="145">
        <f t="shared" si="161"/>
        <v>28827.361563517912</v>
      </c>
      <c r="E1502" s="141">
        <f t="shared" si="162"/>
        <v>57.288593903638152</v>
      </c>
      <c r="F1502" s="135">
        <v>9</v>
      </c>
      <c r="G1502" s="135">
        <v>9.2100000000000009</v>
      </c>
      <c r="H1502" s="135">
        <v>265500</v>
      </c>
      <c r="I1502" s="134" t="s">
        <v>1815</v>
      </c>
      <c r="J1502" s="138">
        <f t="shared" si="163"/>
        <v>9.2100000000000009</v>
      </c>
      <c r="K1502" s="140">
        <f t="shared" si="164"/>
        <v>28827.361563517912</v>
      </c>
      <c r="L1502" s="134" t="s">
        <v>1736</v>
      </c>
      <c r="M1502" s="134" t="s">
        <v>103</v>
      </c>
      <c r="N1502" s="137">
        <f t="shared" si="165"/>
        <v>28827.361563517912</v>
      </c>
      <c r="P1502">
        <v>1461</v>
      </c>
      <c r="Q1502">
        <v>18.171061723945353</v>
      </c>
      <c r="R1502">
        <v>-7.1710617239453534</v>
      </c>
      <c r="S1502" s="70">
        <f t="shared" si="159"/>
        <v>-0.39464186699093728</v>
      </c>
      <c r="T1502">
        <f t="shared" si="160"/>
        <v>11</v>
      </c>
      <c r="U1502" s="134" t="s">
        <v>1113</v>
      </c>
      <c r="Z1502">
        <v>1460</v>
      </c>
      <c r="AA1502">
        <v>586.95244157337493</v>
      </c>
      <c r="AB1502">
        <v>-188.95244157337493</v>
      </c>
      <c r="AJ1502">
        <v>1462</v>
      </c>
      <c r="AK1502">
        <v>61.367075402443746</v>
      </c>
      <c r="AL1502">
        <v>29.632924597556254</v>
      </c>
      <c r="AT1502">
        <v>1462</v>
      </c>
      <c r="AU1502">
        <v>124.39943050783009</v>
      </c>
      <c r="AV1502">
        <v>-33.39943050783009</v>
      </c>
      <c r="BD1502" s="152">
        <v>6.8769655011725135</v>
      </c>
      <c r="BE1502" s="152">
        <v>17.59402562328</v>
      </c>
    </row>
    <row r="1503" spans="1:57" ht="14.25" customHeight="1">
      <c r="A1503" s="134" t="s">
        <v>398</v>
      </c>
      <c r="B1503" s="135">
        <v>22918</v>
      </c>
      <c r="C1503" s="135">
        <v>2023400</v>
      </c>
      <c r="D1503" s="145">
        <f t="shared" si="161"/>
        <v>121982.21092757306</v>
      </c>
      <c r="E1503" s="141">
        <f t="shared" si="162"/>
        <v>88.288681385810278</v>
      </c>
      <c r="F1503" s="135">
        <v>24</v>
      </c>
      <c r="G1503" s="135">
        <v>7.87</v>
      </c>
      <c r="H1503" s="135">
        <v>960000</v>
      </c>
      <c r="I1503" s="134" t="s">
        <v>1815</v>
      </c>
      <c r="J1503" s="138">
        <f t="shared" si="163"/>
        <v>7.87</v>
      </c>
      <c r="K1503" s="140">
        <f t="shared" si="164"/>
        <v>121982.21092757306</v>
      </c>
      <c r="L1503" s="134" t="s">
        <v>2750</v>
      </c>
      <c r="M1503" s="134" t="s">
        <v>5</v>
      </c>
      <c r="N1503" s="137">
        <f t="shared" si="165"/>
        <v>121982.21092757306</v>
      </c>
      <c r="P1503">
        <v>1462</v>
      </c>
      <c r="Q1503">
        <v>97.102053332451476</v>
      </c>
      <c r="R1503">
        <v>-6.1020533324514759</v>
      </c>
      <c r="S1503" s="70">
        <f t="shared" si="159"/>
        <v>-6.2841650851189271E-2</v>
      </c>
      <c r="T1503">
        <f t="shared" si="160"/>
        <v>91</v>
      </c>
      <c r="U1503" s="134" t="s">
        <v>2730</v>
      </c>
      <c r="Z1503">
        <v>1461</v>
      </c>
      <c r="AA1503">
        <v>18.610399653233451</v>
      </c>
      <c r="AB1503">
        <v>-7.6103996532334506</v>
      </c>
      <c r="AJ1503">
        <v>1463</v>
      </c>
      <c r="AK1503">
        <v>23.098444941301121</v>
      </c>
      <c r="AL1503">
        <v>-11.098444941301121</v>
      </c>
      <c r="AT1503">
        <v>1463</v>
      </c>
      <c r="AU1503">
        <v>18.656315947711121</v>
      </c>
      <c r="AV1503">
        <v>-6.6563159477111213</v>
      </c>
      <c r="BD1503" s="152">
        <v>10.428421101987112</v>
      </c>
      <c r="BE1503" s="152">
        <v>19.674089653239999</v>
      </c>
    </row>
    <row r="1504" spans="1:57" ht="14.25" customHeight="1">
      <c r="A1504" s="134" t="s">
        <v>398</v>
      </c>
      <c r="B1504" s="135">
        <v>76800</v>
      </c>
      <c r="C1504" s="135">
        <v>8895300</v>
      </c>
      <c r="D1504" s="145">
        <f t="shared" si="161"/>
        <v>883895.13108614238</v>
      </c>
      <c r="E1504" s="141">
        <f t="shared" si="162"/>
        <v>115.82421875</v>
      </c>
      <c r="F1504" s="135">
        <v>59</v>
      </c>
      <c r="G1504" s="135">
        <v>2.67</v>
      </c>
      <c r="H1504" s="135">
        <v>2360000</v>
      </c>
      <c r="I1504" s="134" t="s">
        <v>1815</v>
      </c>
      <c r="J1504" s="138">
        <f t="shared" si="163"/>
        <v>2.67</v>
      </c>
      <c r="K1504" s="140">
        <f t="shared" si="164"/>
        <v>883895.13108614238</v>
      </c>
      <c r="L1504" s="134" t="s">
        <v>2751</v>
      </c>
      <c r="M1504" s="134" t="s">
        <v>5</v>
      </c>
      <c r="N1504" s="137">
        <f t="shared" si="165"/>
        <v>883895.13108614238</v>
      </c>
      <c r="P1504">
        <v>1463</v>
      </c>
      <c r="Q1504">
        <v>17.725912397603199</v>
      </c>
      <c r="R1504">
        <v>-5.7259123976031994</v>
      </c>
      <c r="S1504" s="70">
        <f t="shared" si="159"/>
        <v>-0.32302497435209176</v>
      </c>
      <c r="T1504">
        <f t="shared" si="160"/>
        <v>12</v>
      </c>
      <c r="U1504" s="134" t="s">
        <v>2731</v>
      </c>
      <c r="Z1504">
        <v>1462</v>
      </c>
      <c r="AA1504">
        <v>96.215673627309741</v>
      </c>
      <c r="AB1504">
        <v>-5.2156736273097408</v>
      </c>
      <c r="AJ1504">
        <v>1464</v>
      </c>
      <c r="AK1504">
        <v>24.859518225205115</v>
      </c>
      <c r="AL1504">
        <v>-10.859518225205115</v>
      </c>
      <c r="AT1504">
        <v>1464</v>
      </c>
      <c r="AU1504">
        <v>16.490300214437887</v>
      </c>
      <c r="AV1504">
        <v>-2.4903002144378874</v>
      </c>
      <c r="BD1504" s="152">
        <v>10.116205224992422</v>
      </c>
      <c r="BE1504" s="152">
        <v>18.731237011519998</v>
      </c>
    </row>
    <row r="1505" spans="1:57" ht="14.25" customHeight="1">
      <c r="A1505" s="134" t="s">
        <v>398</v>
      </c>
      <c r="B1505" s="135">
        <v>6230</v>
      </c>
      <c r="C1505" s="135">
        <v>546600</v>
      </c>
      <c r="D1505" s="145">
        <f t="shared" si="161"/>
        <v>1578947.3684210526</v>
      </c>
      <c r="E1505" s="141">
        <f t="shared" si="162"/>
        <v>87.736757624398081</v>
      </c>
      <c r="F1505" s="135">
        <v>10</v>
      </c>
      <c r="G1505" s="135">
        <v>0.19</v>
      </c>
      <c r="H1505" s="135">
        <v>300000</v>
      </c>
      <c r="I1505" s="134" t="s">
        <v>1815</v>
      </c>
      <c r="J1505" s="138">
        <f t="shared" si="163"/>
        <v>0.19</v>
      </c>
      <c r="K1505" s="140">
        <f t="shared" si="164"/>
        <v>1578947.3684210526</v>
      </c>
      <c r="L1505" s="134" t="s">
        <v>1305</v>
      </c>
      <c r="M1505" s="134" t="s">
        <v>15</v>
      </c>
      <c r="N1505" s="137">
        <f t="shared" si="165"/>
        <v>1578947.3684210526</v>
      </c>
      <c r="P1505">
        <v>1464</v>
      </c>
      <c r="Q1505">
        <v>17.579569396147981</v>
      </c>
      <c r="R1505">
        <v>-3.5795693961479813</v>
      </c>
      <c r="S1505" s="70">
        <f t="shared" si="159"/>
        <v>-0.20362099409171724</v>
      </c>
      <c r="T1505">
        <f t="shared" si="160"/>
        <v>14</v>
      </c>
      <c r="U1505" s="134" t="s">
        <v>2732</v>
      </c>
      <c r="Z1505">
        <v>1463</v>
      </c>
      <c r="AA1505">
        <v>21.728101228464386</v>
      </c>
      <c r="AB1505">
        <v>-9.7281012284643857</v>
      </c>
      <c r="AJ1505">
        <v>1465</v>
      </c>
      <c r="AK1505">
        <v>22.043494310654786</v>
      </c>
      <c r="AL1505">
        <v>-6.0434943106547863</v>
      </c>
      <c r="AT1505">
        <v>1465</v>
      </c>
      <c r="AU1505">
        <v>24.465474898775625</v>
      </c>
      <c r="AV1505">
        <v>-8.465474898775625</v>
      </c>
      <c r="BD1505" s="152">
        <v>4.3381574487683237</v>
      </c>
      <c r="BE1505" s="152">
        <v>16.2791679782</v>
      </c>
    </row>
    <row r="1506" spans="1:57" ht="14.25" customHeight="1">
      <c r="A1506" s="134" t="s">
        <v>398</v>
      </c>
      <c r="B1506" s="135">
        <v>14134</v>
      </c>
      <c r="C1506" s="135">
        <v>2420400</v>
      </c>
      <c r="D1506" s="145">
        <f t="shared" si="161"/>
        <v>5280000</v>
      </c>
      <c r="E1506" s="141">
        <f t="shared" si="162"/>
        <v>171.24663930946653</v>
      </c>
      <c r="F1506" s="135">
        <v>20</v>
      </c>
      <c r="G1506" s="135">
        <v>0.25</v>
      </c>
      <c r="H1506" s="135">
        <v>1320000</v>
      </c>
      <c r="I1506" s="134" t="s">
        <v>1815</v>
      </c>
      <c r="J1506" s="138">
        <f t="shared" si="163"/>
        <v>0.25</v>
      </c>
      <c r="K1506" s="140">
        <f t="shared" si="164"/>
        <v>5280000</v>
      </c>
      <c r="L1506" s="134" t="s">
        <v>2752</v>
      </c>
      <c r="M1506" s="134" t="s">
        <v>44</v>
      </c>
      <c r="N1506" s="137">
        <f t="shared" si="165"/>
        <v>5280000</v>
      </c>
      <c r="P1506">
        <v>1465</v>
      </c>
      <c r="Q1506">
        <v>20.250984802458724</v>
      </c>
      <c r="R1506">
        <v>-4.2509848024587242</v>
      </c>
      <c r="S1506" s="70">
        <f t="shared" si="159"/>
        <v>-0.20991496679917518</v>
      </c>
      <c r="T1506">
        <f t="shared" si="160"/>
        <v>16</v>
      </c>
      <c r="U1506" s="134" t="s">
        <v>2733</v>
      </c>
      <c r="Z1506">
        <v>1464</v>
      </c>
      <c r="AA1506">
        <v>17.470136688492289</v>
      </c>
      <c r="AB1506">
        <v>-3.4701366884922891</v>
      </c>
      <c r="AJ1506">
        <v>1466</v>
      </c>
      <c r="AK1506">
        <v>21.696359672962171</v>
      </c>
      <c r="AL1506">
        <v>-10.696359672962171</v>
      </c>
      <c r="AT1506">
        <v>1466</v>
      </c>
      <c r="AU1506">
        <v>17.116786190361875</v>
      </c>
      <c r="AV1506">
        <v>-6.116786190361875</v>
      </c>
      <c r="BD1506" s="152">
        <v>35.798015159628008</v>
      </c>
      <c r="BE1506" s="152">
        <v>43.913812635519996</v>
      </c>
    </row>
    <row r="1507" spans="1:57" ht="14.25" customHeight="1">
      <c r="A1507" s="134" t="s">
        <v>398</v>
      </c>
      <c r="B1507" s="135">
        <v>101096</v>
      </c>
      <c r="C1507" s="135">
        <v>30540300</v>
      </c>
      <c r="D1507" s="145">
        <f t="shared" si="161"/>
        <v>40005074.62686567</v>
      </c>
      <c r="E1507" s="141">
        <f t="shared" si="162"/>
        <v>302.0920709029042</v>
      </c>
      <c r="F1507" s="135">
        <v>142</v>
      </c>
      <c r="G1507" s="135">
        <v>0.67</v>
      </c>
      <c r="H1507" s="135">
        <v>26803400</v>
      </c>
      <c r="I1507" s="134" t="s">
        <v>1815</v>
      </c>
      <c r="J1507" s="138">
        <f t="shared" si="163"/>
        <v>0.67</v>
      </c>
      <c r="K1507" s="140">
        <f t="shared" si="164"/>
        <v>40005074.62686567</v>
      </c>
      <c r="L1507" s="134" t="s">
        <v>2753</v>
      </c>
      <c r="M1507" s="134" t="s">
        <v>7</v>
      </c>
      <c r="N1507" s="137">
        <f t="shared" si="165"/>
        <v>40005074.62686567</v>
      </c>
      <c r="P1507">
        <v>1466</v>
      </c>
      <c r="Q1507">
        <v>16.079043158511812</v>
      </c>
      <c r="R1507">
        <v>-5.0790431585118121</v>
      </c>
      <c r="S1507" s="70">
        <f t="shared" si="159"/>
        <v>-0.31587968938457034</v>
      </c>
      <c r="T1507">
        <f t="shared" si="160"/>
        <v>11</v>
      </c>
      <c r="U1507" s="134" t="s">
        <v>2734</v>
      </c>
      <c r="Z1507">
        <v>1465</v>
      </c>
      <c r="AA1507">
        <v>23.828764751212603</v>
      </c>
      <c r="AB1507">
        <v>-7.8287647512126028</v>
      </c>
      <c r="AJ1507">
        <v>1467</v>
      </c>
      <c r="AK1507">
        <v>27.153570178444479</v>
      </c>
      <c r="AL1507">
        <v>-22.153570178444479</v>
      </c>
      <c r="AT1507">
        <v>1467</v>
      </c>
      <c r="AU1507">
        <v>14.096023535808335</v>
      </c>
      <c r="AV1507">
        <v>-9.0960235358083352</v>
      </c>
      <c r="BD1507" s="152">
        <v>26.571214373705985</v>
      </c>
      <c r="BE1507" s="152">
        <v>36.021504224520001</v>
      </c>
    </row>
    <row r="1508" spans="1:57" ht="14.25" customHeight="1">
      <c r="A1508" s="134" t="s">
        <v>398</v>
      </c>
      <c r="B1508" s="135">
        <v>17750</v>
      </c>
      <c r="C1508" s="135">
        <v>2162400</v>
      </c>
      <c r="D1508" s="145">
        <f t="shared" si="161"/>
        <v>2864150.9433962265</v>
      </c>
      <c r="E1508" s="141">
        <f t="shared" si="162"/>
        <v>121.82535211267606</v>
      </c>
      <c r="F1508" s="135">
        <v>23</v>
      </c>
      <c r="G1508" s="135">
        <v>0.53</v>
      </c>
      <c r="H1508" s="135">
        <v>1518000</v>
      </c>
      <c r="I1508" s="134" t="s">
        <v>1815</v>
      </c>
      <c r="J1508" s="138">
        <f t="shared" si="163"/>
        <v>0.53</v>
      </c>
      <c r="K1508" s="140">
        <f t="shared" si="164"/>
        <v>2864150.9433962265</v>
      </c>
      <c r="L1508" s="134" t="s">
        <v>2754</v>
      </c>
      <c r="M1508" s="134" t="s">
        <v>41</v>
      </c>
      <c r="N1508" s="137">
        <f t="shared" si="165"/>
        <v>2864150.9433962265</v>
      </c>
      <c r="P1508">
        <v>1467</v>
      </c>
      <c r="Q1508">
        <v>17.619769617994173</v>
      </c>
      <c r="R1508">
        <v>-12.619769617994173</v>
      </c>
      <c r="S1508" s="70">
        <f t="shared" si="159"/>
        <v>-0.71622784472200163</v>
      </c>
      <c r="T1508">
        <f t="shared" si="160"/>
        <v>5</v>
      </c>
      <c r="U1508" s="134" t="s">
        <v>2735</v>
      </c>
      <c r="Z1508">
        <v>1466</v>
      </c>
      <c r="AA1508">
        <v>20.171994108653411</v>
      </c>
      <c r="AB1508">
        <v>-9.1719941086534114</v>
      </c>
      <c r="AJ1508">
        <v>1468</v>
      </c>
      <c r="AK1508">
        <v>22.778403738745489</v>
      </c>
      <c r="AL1508">
        <v>-10.778403738745489</v>
      </c>
      <c r="AT1508">
        <v>1468</v>
      </c>
      <c r="AU1508">
        <v>15.774316241953329</v>
      </c>
      <c r="AV1508">
        <v>-3.7743162419533292</v>
      </c>
      <c r="BD1508" s="152">
        <v>7.9039914123392574</v>
      </c>
      <c r="BE1508" s="152">
        <v>18.37873256352</v>
      </c>
    </row>
    <row r="1509" spans="1:57" ht="14.25" customHeight="1">
      <c r="A1509" s="134" t="s">
        <v>398</v>
      </c>
      <c r="B1509" s="135">
        <v>16961</v>
      </c>
      <c r="C1509" s="135">
        <v>2756200</v>
      </c>
      <c r="D1509" s="145">
        <f t="shared" si="161"/>
        <v>8250000</v>
      </c>
      <c r="E1509" s="141">
        <f t="shared" si="162"/>
        <v>162.50221095454276</v>
      </c>
      <c r="F1509" s="135">
        <v>20</v>
      </c>
      <c r="G1509" s="135">
        <v>0.16</v>
      </c>
      <c r="H1509" s="135">
        <v>1320000</v>
      </c>
      <c r="I1509" s="134" t="s">
        <v>1815</v>
      </c>
      <c r="J1509" s="138">
        <f t="shared" si="163"/>
        <v>0.16</v>
      </c>
      <c r="K1509" s="140">
        <f t="shared" si="164"/>
        <v>8250000</v>
      </c>
      <c r="L1509" s="134" t="s">
        <v>1345</v>
      </c>
      <c r="M1509" s="134" t="s">
        <v>44</v>
      </c>
      <c r="N1509" s="137">
        <f t="shared" si="165"/>
        <v>8250000</v>
      </c>
      <c r="P1509">
        <v>1468</v>
      </c>
      <c r="Q1509">
        <v>15.982848997086821</v>
      </c>
      <c r="R1509">
        <v>-3.9828489970868208</v>
      </c>
      <c r="S1509" s="70">
        <f t="shared" si="159"/>
        <v>-0.24919518402587493</v>
      </c>
      <c r="T1509">
        <f t="shared" si="160"/>
        <v>12</v>
      </c>
      <c r="U1509" s="134" t="s">
        <v>2736</v>
      </c>
      <c r="Z1509">
        <v>1467</v>
      </c>
      <c r="AA1509">
        <v>22.154145103210091</v>
      </c>
      <c r="AB1509">
        <v>-17.154145103210091</v>
      </c>
      <c r="AJ1509">
        <v>1469</v>
      </c>
      <c r="AK1509">
        <v>27.97610993580637</v>
      </c>
      <c r="AL1509">
        <v>10.02389006419363</v>
      </c>
      <c r="AT1509">
        <v>1469</v>
      </c>
      <c r="AU1509">
        <v>28.709650533836033</v>
      </c>
      <c r="AV1509">
        <v>9.290349466163967</v>
      </c>
      <c r="BD1509" s="152">
        <v>5.558264231234415</v>
      </c>
      <c r="BE1509" s="152">
        <v>14.28616138544</v>
      </c>
    </row>
    <row r="1510" spans="1:57" ht="14.25" customHeight="1">
      <c r="A1510" s="134" t="s">
        <v>398</v>
      </c>
      <c r="B1510" s="135">
        <v>37500</v>
      </c>
      <c r="C1510" s="135">
        <v>3123800</v>
      </c>
      <c r="D1510" s="145">
        <f t="shared" si="161"/>
        <v>6470270.2702702703</v>
      </c>
      <c r="E1510" s="141">
        <f t="shared" si="162"/>
        <v>83.301333333333332</v>
      </c>
      <c r="F1510" s="135">
        <v>38</v>
      </c>
      <c r="G1510" s="135">
        <v>0.37</v>
      </c>
      <c r="H1510" s="135">
        <v>2394000</v>
      </c>
      <c r="I1510" s="134" t="s">
        <v>1815</v>
      </c>
      <c r="J1510" s="138">
        <f t="shared" si="163"/>
        <v>0.37</v>
      </c>
      <c r="K1510" s="140">
        <f t="shared" si="164"/>
        <v>6470270.2702702703</v>
      </c>
      <c r="L1510" s="134" t="s">
        <v>2755</v>
      </c>
      <c r="M1510" s="134" t="s">
        <v>32</v>
      </c>
      <c r="N1510" s="137">
        <f t="shared" si="165"/>
        <v>6470270.2702702703</v>
      </c>
      <c r="P1510">
        <v>1469</v>
      </c>
      <c r="Q1510">
        <v>25.992980180804317</v>
      </c>
      <c r="R1510">
        <v>12.007019819195683</v>
      </c>
      <c r="S1510" s="70">
        <f t="shared" si="159"/>
        <v>0.46193317332895928</v>
      </c>
      <c r="T1510">
        <f t="shared" si="160"/>
        <v>38</v>
      </c>
      <c r="U1510" s="134" t="s">
        <v>2737</v>
      </c>
      <c r="Z1510">
        <v>1468</v>
      </c>
      <c r="AA1510">
        <v>18.863112340105086</v>
      </c>
      <c r="AB1510">
        <v>-6.8631123401050864</v>
      </c>
      <c r="AJ1510">
        <v>1470</v>
      </c>
      <c r="AK1510">
        <v>37.883840497462401</v>
      </c>
      <c r="AL1510">
        <v>79.116159502537599</v>
      </c>
      <c r="AT1510">
        <v>1470</v>
      </c>
      <c r="AU1510">
        <v>84.325676194663444</v>
      </c>
      <c r="AV1510">
        <v>32.674323805336556</v>
      </c>
      <c r="BD1510" s="152">
        <v>23.260082836104406</v>
      </c>
      <c r="BE1510" s="152">
        <v>33.21631850344</v>
      </c>
    </row>
    <row r="1511" spans="1:57" ht="14.25" customHeight="1">
      <c r="A1511" s="134" t="s">
        <v>398</v>
      </c>
      <c r="B1511" s="135">
        <v>13748</v>
      </c>
      <c r="C1511" s="135">
        <v>910500</v>
      </c>
      <c r="D1511" s="145">
        <f t="shared" si="161"/>
        <v>271142.85714285716</v>
      </c>
      <c r="E1511" s="141">
        <f t="shared" si="162"/>
        <v>66.227814954902527</v>
      </c>
      <c r="F1511" s="135">
        <v>16</v>
      </c>
      <c r="G1511" s="135">
        <v>0.7</v>
      </c>
      <c r="H1511" s="135">
        <v>189800</v>
      </c>
      <c r="I1511" s="134" t="s">
        <v>1815</v>
      </c>
      <c r="J1511" s="138">
        <f t="shared" si="163"/>
        <v>0.7</v>
      </c>
      <c r="K1511" s="140">
        <f t="shared" si="164"/>
        <v>271142.85714285716</v>
      </c>
      <c r="L1511" s="134" t="s">
        <v>2756</v>
      </c>
      <c r="M1511" s="134" t="s">
        <v>5</v>
      </c>
      <c r="N1511" s="137">
        <f t="shared" si="165"/>
        <v>271142.85714285716</v>
      </c>
      <c r="P1511">
        <v>1470</v>
      </c>
      <c r="Q1511">
        <v>61.799632007573891</v>
      </c>
      <c r="R1511">
        <v>55.200367992426109</v>
      </c>
      <c r="S1511" s="70">
        <f t="shared" si="159"/>
        <v>0.8932151567773251</v>
      </c>
      <c r="T1511">
        <f t="shared" si="160"/>
        <v>117</v>
      </c>
      <c r="U1511" s="134" t="s">
        <v>2738</v>
      </c>
      <c r="Z1511">
        <v>1469</v>
      </c>
      <c r="AA1511">
        <v>20.170700976762767</v>
      </c>
      <c r="AB1511">
        <v>17.829299023237233</v>
      </c>
      <c r="AJ1511">
        <v>1471</v>
      </c>
      <c r="AK1511">
        <v>25.511877343112822</v>
      </c>
      <c r="AL1511">
        <v>-13.511877343112822</v>
      </c>
      <c r="AT1511">
        <v>1471</v>
      </c>
      <c r="AU1511">
        <v>17.178367380655843</v>
      </c>
      <c r="AV1511">
        <v>-5.1783673806558426</v>
      </c>
      <c r="BD1511" s="152">
        <v>8.8765849502141627</v>
      </c>
      <c r="BE1511" s="152">
        <v>18.643019386799999</v>
      </c>
    </row>
    <row r="1512" spans="1:57" ht="14.25" customHeight="1">
      <c r="A1512" s="134" t="s">
        <v>398</v>
      </c>
      <c r="B1512" s="135">
        <v>19320</v>
      </c>
      <c r="C1512" s="135">
        <v>966200</v>
      </c>
      <c r="D1512" s="145">
        <f t="shared" si="161"/>
        <v>218181.81818181818</v>
      </c>
      <c r="E1512" s="141">
        <f t="shared" si="162"/>
        <v>50.010351966873706</v>
      </c>
      <c r="F1512" s="135">
        <v>24</v>
      </c>
      <c r="G1512" s="135">
        <v>1.87</v>
      </c>
      <c r="H1512" s="135">
        <v>408000</v>
      </c>
      <c r="I1512" s="134" t="s">
        <v>1815</v>
      </c>
      <c r="J1512" s="138">
        <f t="shared" si="163"/>
        <v>1.87</v>
      </c>
      <c r="K1512" s="140">
        <f t="shared" si="164"/>
        <v>218181.81818181818</v>
      </c>
      <c r="L1512" s="134" t="s">
        <v>2757</v>
      </c>
      <c r="M1512" s="134" t="s">
        <v>74</v>
      </c>
      <c r="N1512" s="137">
        <f t="shared" si="165"/>
        <v>218181.81818181818</v>
      </c>
      <c r="P1512">
        <v>1471</v>
      </c>
      <c r="Q1512">
        <v>18.330563426214471</v>
      </c>
      <c r="R1512">
        <v>-6.3305634262144714</v>
      </c>
      <c r="S1512" s="70">
        <f t="shared" si="159"/>
        <v>-0.34535563795934149</v>
      </c>
      <c r="T1512">
        <f t="shared" si="160"/>
        <v>12</v>
      </c>
      <c r="U1512" s="134" t="s">
        <v>2739</v>
      </c>
      <c r="Z1512">
        <v>1470</v>
      </c>
      <c r="AA1512">
        <v>62.203838456770875</v>
      </c>
      <c r="AB1512">
        <v>54.796161543229125</v>
      </c>
      <c r="AJ1512">
        <v>1472</v>
      </c>
      <c r="AK1512">
        <v>25.756141594269696</v>
      </c>
      <c r="AL1512">
        <v>6.2438584057303039</v>
      </c>
      <c r="AT1512">
        <v>1472</v>
      </c>
      <c r="AU1512">
        <v>36.403193907896011</v>
      </c>
      <c r="AV1512">
        <v>-4.4031939078960107</v>
      </c>
      <c r="BD1512" s="152">
        <v>6.5893982460458256</v>
      </c>
      <c r="BE1512" s="152">
        <v>17.6760666152</v>
      </c>
    </row>
    <row r="1513" spans="1:57" ht="14.25" customHeight="1">
      <c r="A1513" s="134" t="s">
        <v>398</v>
      </c>
      <c r="B1513" s="135">
        <v>183702</v>
      </c>
      <c r="C1513" s="135">
        <v>35294400</v>
      </c>
      <c r="D1513" s="145">
        <f t="shared" si="161"/>
        <v>3605818.1818181816</v>
      </c>
      <c r="E1513" s="141">
        <f t="shared" si="162"/>
        <v>192.12855603096318</v>
      </c>
      <c r="F1513" s="135">
        <v>134</v>
      </c>
      <c r="G1513" s="135">
        <v>2.75</v>
      </c>
      <c r="H1513" s="135">
        <v>9916000</v>
      </c>
      <c r="I1513" s="134" t="s">
        <v>1815</v>
      </c>
      <c r="J1513" s="138">
        <f t="shared" si="163"/>
        <v>2.75</v>
      </c>
      <c r="K1513" s="140">
        <f t="shared" si="164"/>
        <v>3605818.1818181816</v>
      </c>
      <c r="L1513" s="134" t="s">
        <v>2758</v>
      </c>
      <c r="M1513" s="134" t="s">
        <v>31</v>
      </c>
      <c r="N1513" s="137">
        <f t="shared" si="165"/>
        <v>3605818.1818181816</v>
      </c>
      <c r="P1513">
        <v>1472</v>
      </c>
      <c r="Q1513">
        <v>28.858776903074592</v>
      </c>
      <c r="R1513">
        <v>3.1412230969254082</v>
      </c>
      <c r="S1513" s="70">
        <f t="shared" si="159"/>
        <v>0.10884810217271353</v>
      </c>
      <c r="T1513">
        <f t="shared" si="160"/>
        <v>32</v>
      </c>
      <c r="U1513" s="134" t="s">
        <v>2740</v>
      </c>
      <c r="Z1513">
        <v>1471</v>
      </c>
      <c r="AA1513">
        <v>17.902480969866183</v>
      </c>
      <c r="AB1513">
        <v>-5.9024809698661826</v>
      </c>
      <c r="AJ1513">
        <v>1473</v>
      </c>
      <c r="AK1513">
        <v>207.87482590568766</v>
      </c>
      <c r="AL1513">
        <v>-13.874825905687658</v>
      </c>
      <c r="AT1513">
        <v>1473</v>
      </c>
      <c r="AU1513">
        <v>155.29922963226971</v>
      </c>
      <c r="AV1513">
        <v>38.700770367730286</v>
      </c>
      <c r="BD1513" s="152">
        <v>92.832872110361933</v>
      </c>
      <c r="BE1513" s="152">
        <v>73.939027424879995</v>
      </c>
    </row>
    <row r="1514" spans="1:57" ht="14.25" customHeight="1">
      <c r="A1514" s="134" t="s">
        <v>398</v>
      </c>
      <c r="B1514" s="135">
        <v>10128</v>
      </c>
      <c r="C1514" s="135">
        <v>1284500</v>
      </c>
      <c r="D1514" s="145">
        <f t="shared" si="161"/>
        <v>364130.4347826087</v>
      </c>
      <c r="E1514" s="141">
        <f t="shared" si="162"/>
        <v>126.82661927330174</v>
      </c>
      <c r="F1514" s="135">
        <v>10</v>
      </c>
      <c r="G1514" s="135">
        <v>0.92</v>
      </c>
      <c r="H1514" s="135">
        <v>335000</v>
      </c>
      <c r="I1514" s="134" t="s">
        <v>1815</v>
      </c>
      <c r="J1514" s="138">
        <f t="shared" si="163"/>
        <v>0.92</v>
      </c>
      <c r="K1514" s="140">
        <f t="shared" si="164"/>
        <v>364130.4347826087</v>
      </c>
      <c r="L1514" s="134" t="s">
        <v>2759</v>
      </c>
      <c r="M1514" s="134" t="s">
        <v>162</v>
      </c>
      <c r="N1514" s="137">
        <f t="shared" si="165"/>
        <v>364130.4347826087</v>
      </c>
      <c r="P1514">
        <v>1473</v>
      </c>
      <c r="Q1514">
        <v>198.97177133307272</v>
      </c>
      <c r="R1514">
        <v>-4.9717713330727236</v>
      </c>
      <c r="S1514" s="70">
        <f t="shared" ref="S1514:S1577" si="166">R1514/Q1514</f>
        <v>-2.4987320059337105E-2</v>
      </c>
      <c r="T1514">
        <f t="shared" ref="T1514:T1577" si="167">R1514+Q1514</f>
        <v>194</v>
      </c>
      <c r="U1514" s="134" t="s">
        <v>2741</v>
      </c>
      <c r="Z1514">
        <v>1472</v>
      </c>
      <c r="AA1514">
        <v>31.563991880448611</v>
      </c>
      <c r="AB1514">
        <v>0.43600811955138852</v>
      </c>
      <c r="AJ1514">
        <v>1474</v>
      </c>
      <c r="AK1514">
        <v>27.60526854236889</v>
      </c>
      <c r="AL1514">
        <v>-4.6052685423688899</v>
      </c>
      <c r="AT1514">
        <v>1474</v>
      </c>
      <c r="AU1514">
        <v>21.707458656143025</v>
      </c>
      <c r="AV1514">
        <v>1.2925413438569748</v>
      </c>
      <c r="BD1514" s="152">
        <v>339.9661171144154</v>
      </c>
      <c r="BE1514" s="152">
        <v>372.24464479203999</v>
      </c>
    </row>
    <row r="1515" spans="1:57" ht="14.25" customHeight="1">
      <c r="A1515" s="134" t="s">
        <v>398</v>
      </c>
      <c r="B1515" s="135">
        <v>7658</v>
      </c>
      <c r="C1515" s="135">
        <v>943800</v>
      </c>
      <c r="D1515" s="145">
        <f t="shared" si="161"/>
        <v>3483333.3333333335</v>
      </c>
      <c r="E1515" s="141">
        <f t="shared" si="162"/>
        <v>123.2436667537216</v>
      </c>
      <c r="F1515" s="135">
        <v>11</v>
      </c>
      <c r="G1515" s="135">
        <v>0.18</v>
      </c>
      <c r="H1515" s="135">
        <v>627000</v>
      </c>
      <c r="I1515" s="134" t="s">
        <v>1815</v>
      </c>
      <c r="J1515" s="138">
        <f t="shared" si="163"/>
        <v>0.18</v>
      </c>
      <c r="K1515" s="140">
        <f t="shared" si="164"/>
        <v>3483333.3333333335</v>
      </c>
      <c r="L1515" s="134" t="s">
        <v>2760</v>
      </c>
      <c r="M1515" s="134" t="s">
        <v>13</v>
      </c>
      <c r="N1515" s="137">
        <f t="shared" si="165"/>
        <v>3483333.3333333335</v>
      </c>
      <c r="P1515">
        <v>1474</v>
      </c>
      <c r="Q1515">
        <v>21.994450754098239</v>
      </c>
      <c r="R1515">
        <v>1.0055492459017614</v>
      </c>
      <c r="S1515" s="70">
        <f t="shared" si="166"/>
        <v>4.5718315821748665E-2</v>
      </c>
      <c r="T1515">
        <f t="shared" si="167"/>
        <v>23</v>
      </c>
      <c r="U1515" s="134" t="s">
        <v>2742</v>
      </c>
      <c r="Z1515">
        <v>1473</v>
      </c>
      <c r="AA1515">
        <v>195.11482523853286</v>
      </c>
      <c r="AB1515">
        <v>-1.114825238532859</v>
      </c>
      <c r="AJ1515">
        <v>1475</v>
      </c>
      <c r="AK1515">
        <v>23.274128934767504</v>
      </c>
      <c r="AL1515">
        <v>-6.2741289347675036</v>
      </c>
      <c r="AT1515">
        <v>1475</v>
      </c>
      <c r="AU1515">
        <v>20.907724264858665</v>
      </c>
      <c r="AV1515">
        <v>-3.9077242648586648</v>
      </c>
      <c r="BD1515" s="152">
        <v>25.042999817889871</v>
      </c>
      <c r="BE1515" s="152">
        <v>30.239014001599998</v>
      </c>
    </row>
    <row r="1516" spans="1:57" ht="14.25" customHeight="1">
      <c r="A1516" s="134" t="s">
        <v>398</v>
      </c>
      <c r="B1516" s="135">
        <v>8232</v>
      </c>
      <c r="C1516" s="135">
        <v>1046200</v>
      </c>
      <c r="D1516" s="145">
        <f t="shared" si="161"/>
        <v>350877.19298245618</v>
      </c>
      <c r="E1516" s="141">
        <f t="shared" si="162"/>
        <v>127.089407191448</v>
      </c>
      <c r="F1516" s="135">
        <v>10</v>
      </c>
      <c r="G1516" s="135">
        <v>1.1399999999999999</v>
      </c>
      <c r="H1516" s="135">
        <v>400000</v>
      </c>
      <c r="I1516" s="134" t="s">
        <v>1815</v>
      </c>
      <c r="J1516" s="138">
        <f t="shared" si="163"/>
        <v>1.1399999999999999</v>
      </c>
      <c r="K1516" s="140">
        <f t="shared" si="164"/>
        <v>350877.19298245618</v>
      </c>
      <c r="L1516" s="134" t="s">
        <v>2761</v>
      </c>
      <c r="M1516" s="134" t="s">
        <v>26</v>
      </c>
      <c r="N1516" s="137">
        <f t="shared" si="165"/>
        <v>350877.19298245618</v>
      </c>
      <c r="P1516">
        <v>1475</v>
      </c>
      <c r="Q1516">
        <v>19.044373236635781</v>
      </c>
      <c r="R1516">
        <v>-2.0443732366357814</v>
      </c>
      <c r="S1516" s="70">
        <f t="shared" si="166"/>
        <v>-0.10734788754838136</v>
      </c>
      <c r="T1516">
        <f t="shared" si="167"/>
        <v>17</v>
      </c>
      <c r="U1516" s="134" t="s">
        <v>2743</v>
      </c>
      <c r="Z1516">
        <v>1474</v>
      </c>
      <c r="AA1516">
        <v>21.705299464365353</v>
      </c>
      <c r="AB1516">
        <v>1.2947005356346466</v>
      </c>
      <c r="AJ1516">
        <v>1476</v>
      </c>
      <c r="AK1516">
        <v>49.225406446758541</v>
      </c>
      <c r="AL1516">
        <v>-32.225406446758541</v>
      </c>
      <c r="AT1516">
        <v>1476</v>
      </c>
      <c r="AU1516">
        <v>30.763999042042872</v>
      </c>
      <c r="AV1516">
        <v>-13.763999042042872</v>
      </c>
      <c r="BD1516" s="152">
        <v>17.472791826679806</v>
      </c>
      <c r="BE1516" s="152">
        <v>27.109606081400003</v>
      </c>
    </row>
    <row r="1517" spans="1:57" ht="14.25" customHeight="1">
      <c r="A1517" s="134" t="s">
        <v>398</v>
      </c>
      <c r="B1517" s="135">
        <v>65691</v>
      </c>
      <c r="C1517" s="135">
        <v>7367400</v>
      </c>
      <c r="D1517" s="145">
        <f t="shared" si="161"/>
        <v>682178.89908256871</v>
      </c>
      <c r="E1517" s="141">
        <f t="shared" si="162"/>
        <v>112.15234963693656</v>
      </c>
      <c r="F1517" s="135">
        <v>54</v>
      </c>
      <c r="G1517" s="135">
        <v>4.3600000000000003</v>
      </c>
      <c r="H1517" s="135">
        <v>2974300</v>
      </c>
      <c r="I1517" s="134" t="s">
        <v>1815</v>
      </c>
      <c r="J1517" s="138">
        <f t="shared" si="163"/>
        <v>4.3600000000000003</v>
      </c>
      <c r="K1517" s="140">
        <f t="shared" si="164"/>
        <v>682178.89908256871</v>
      </c>
      <c r="L1517" s="134" t="s">
        <v>1178</v>
      </c>
      <c r="M1517" s="134" t="s">
        <v>79</v>
      </c>
      <c r="N1517" s="137">
        <f t="shared" si="165"/>
        <v>682178.89908256871</v>
      </c>
      <c r="P1517">
        <v>1476</v>
      </c>
      <c r="Q1517">
        <v>39.456675717773649</v>
      </c>
      <c r="R1517">
        <v>-22.456675717773649</v>
      </c>
      <c r="S1517" s="70">
        <f t="shared" si="166"/>
        <v>-0.56914768690606687</v>
      </c>
      <c r="T1517">
        <f t="shared" si="167"/>
        <v>17</v>
      </c>
      <c r="U1517" s="134" t="s">
        <v>1224</v>
      </c>
      <c r="Z1517">
        <v>1475</v>
      </c>
      <c r="AA1517">
        <v>18.654554010919178</v>
      </c>
      <c r="AB1517">
        <v>-1.6545540109191776</v>
      </c>
      <c r="AJ1517">
        <v>1477</v>
      </c>
      <c r="AK1517">
        <v>30.811183921937392</v>
      </c>
      <c r="AL1517">
        <v>-19.811183921937392</v>
      </c>
      <c r="AT1517">
        <v>1477</v>
      </c>
      <c r="AU1517">
        <v>17.237485323338056</v>
      </c>
      <c r="AV1517">
        <v>-6.2374853233380563</v>
      </c>
      <c r="BD1517" s="152">
        <v>22.151921877955488</v>
      </c>
      <c r="BE1517" s="152">
        <v>29.684114338560001</v>
      </c>
    </row>
    <row r="1518" spans="1:57" ht="14.25" customHeight="1">
      <c r="A1518" s="134" t="s">
        <v>398</v>
      </c>
      <c r="B1518" s="135">
        <v>7563</v>
      </c>
      <c r="C1518" s="135">
        <v>810500</v>
      </c>
      <c r="D1518" s="145">
        <f t="shared" si="161"/>
        <v>3333333.3333333335</v>
      </c>
      <c r="E1518" s="141">
        <f t="shared" si="162"/>
        <v>107.16646833267222</v>
      </c>
      <c r="F1518" s="135">
        <v>10</v>
      </c>
      <c r="G1518" s="135">
        <v>0.12</v>
      </c>
      <c r="H1518" s="135">
        <v>400000</v>
      </c>
      <c r="I1518" s="134" t="s">
        <v>1815</v>
      </c>
      <c r="J1518" s="138">
        <f t="shared" si="163"/>
        <v>0.12</v>
      </c>
      <c r="K1518" s="140">
        <f t="shared" si="164"/>
        <v>3333333.3333333335</v>
      </c>
      <c r="L1518" s="134" t="s">
        <v>1420</v>
      </c>
      <c r="M1518" s="134" t="s">
        <v>32</v>
      </c>
      <c r="N1518" s="137">
        <f t="shared" si="165"/>
        <v>3333333.3333333335</v>
      </c>
      <c r="P1518">
        <v>1477</v>
      </c>
      <c r="Q1518">
        <v>21.443392441068955</v>
      </c>
      <c r="R1518">
        <v>-10.443392441068955</v>
      </c>
      <c r="S1518" s="70">
        <f t="shared" si="166"/>
        <v>-0.48702146685836389</v>
      </c>
      <c r="T1518">
        <f t="shared" si="167"/>
        <v>11</v>
      </c>
      <c r="U1518" s="134" t="s">
        <v>1095</v>
      </c>
      <c r="Z1518">
        <v>1476</v>
      </c>
      <c r="AA1518">
        <v>31.145174531638922</v>
      </c>
      <c r="AB1518">
        <v>-14.145174531638922</v>
      </c>
      <c r="AJ1518">
        <v>1478</v>
      </c>
      <c r="AK1518">
        <v>24.018775066110564</v>
      </c>
      <c r="AL1518">
        <v>-8.0187750661105639</v>
      </c>
      <c r="AT1518">
        <v>1478</v>
      </c>
      <c r="AU1518">
        <v>16.170899107446495</v>
      </c>
      <c r="AV1518">
        <v>-0.17089910744649472</v>
      </c>
      <c r="BD1518" s="152">
        <v>21.005760961093401</v>
      </c>
      <c r="BE1518" s="152">
        <v>34.005575573359998</v>
      </c>
    </row>
    <row r="1519" spans="1:57" ht="14.25" customHeight="1">
      <c r="A1519" s="134" t="s">
        <v>398</v>
      </c>
      <c r="B1519" s="135">
        <v>115410</v>
      </c>
      <c r="C1519" s="135">
        <v>25968900</v>
      </c>
      <c r="D1519" s="145">
        <f t="shared" si="161"/>
        <v>4907357.8595317723</v>
      </c>
      <c r="E1519" s="141">
        <f t="shared" si="162"/>
        <v>225.01429685469196</v>
      </c>
      <c r="F1519" s="135">
        <v>67</v>
      </c>
      <c r="G1519" s="135">
        <v>2.99</v>
      </c>
      <c r="H1519" s="135">
        <v>14673000</v>
      </c>
      <c r="I1519" s="134" t="s">
        <v>1815</v>
      </c>
      <c r="J1519" s="138">
        <f t="shared" si="163"/>
        <v>2.99</v>
      </c>
      <c r="K1519" s="140">
        <f t="shared" si="164"/>
        <v>4907357.8595317723</v>
      </c>
      <c r="L1519" s="134" t="s">
        <v>1151</v>
      </c>
      <c r="M1519" s="134" t="s">
        <v>7</v>
      </c>
      <c r="N1519" s="137">
        <f t="shared" si="165"/>
        <v>4907357.8595317723</v>
      </c>
      <c r="P1519">
        <v>1478</v>
      </c>
      <c r="Q1519">
        <v>16.918225049451372</v>
      </c>
      <c r="R1519">
        <v>-0.9182250494513724</v>
      </c>
      <c r="S1519" s="70">
        <f t="shared" si="166"/>
        <v>-5.4274313455899371E-2</v>
      </c>
      <c r="T1519">
        <f t="shared" si="167"/>
        <v>16</v>
      </c>
      <c r="U1519" s="134" t="s">
        <v>2744</v>
      </c>
      <c r="Z1519">
        <v>1477</v>
      </c>
      <c r="AA1519">
        <v>24.311347480541748</v>
      </c>
      <c r="AB1519">
        <v>-13.311347480541748</v>
      </c>
      <c r="AJ1519">
        <v>1479</v>
      </c>
      <c r="AK1519">
        <v>71.386989718963861</v>
      </c>
      <c r="AL1519">
        <v>-15.386989718963861</v>
      </c>
      <c r="AT1519">
        <v>1479</v>
      </c>
      <c r="AU1519">
        <v>90.666075547330593</v>
      </c>
      <c r="AV1519">
        <v>-34.666075547330593</v>
      </c>
      <c r="BD1519" s="152">
        <v>184.88725858005947</v>
      </c>
      <c r="BE1519" s="152">
        <v>163.71244584612</v>
      </c>
    </row>
    <row r="1520" spans="1:57" ht="14.25" customHeight="1">
      <c r="A1520" s="134" t="s">
        <v>398</v>
      </c>
      <c r="B1520" s="135">
        <v>11159</v>
      </c>
      <c r="C1520" s="135">
        <v>1401100</v>
      </c>
      <c r="D1520" s="145">
        <f t="shared" si="161"/>
        <v>328282.82828282827</v>
      </c>
      <c r="E1520" s="141">
        <f t="shared" si="162"/>
        <v>125.55784568509723</v>
      </c>
      <c r="F1520" s="135">
        <v>10</v>
      </c>
      <c r="G1520" s="135">
        <v>1.98</v>
      </c>
      <c r="H1520" s="135">
        <v>650000</v>
      </c>
      <c r="I1520" s="134" t="s">
        <v>1815</v>
      </c>
      <c r="J1520" s="138">
        <f t="shared" si="163"/>
        <v>1.98</v>
      </c>
      <c r="K1520" s="140">
        <f t="shared" si="164"/>
        <v>328282.82828282827</v>
      </c>
      <c r="L1520" s="134" t="s">
        <v>2762</v>
      </c>
      <c r="M1520" s="134" t="s">
        <v>46</v>
      </c>
      <c r="N1520" s="137">
        <f t="shared" si="165"/>
        <v>328282.82828282827</v>
      </c>
      <c r="P1520">
        <v>1479</v>
      </c>
      <c r="Q1520">
        <v>84.702962604513274</v>
      </c>
      <c r="R1520">
        <v>-28.702962604513274</v>
      </c>
      <c r="S1520" s="70">
        <f t="shared" si="166"/>
        <v>-0.33886610009770635</v>
      </c>
      <c r="T1520">
        <f t="shared" si="167"/>
        <v>56</v>
      </c>
      <c r="U1520" s="134" t="s">
        <v>2745</v>
      </c>
      <c r="Z1520">
        <v>1478</v>
      </c>
      <c r="AA1520">
        <v>18.045237644262624</v>
      </c>
      <c r="AB1520">
        <v>-2.0452376442626239</v>
      </c>
      <c r="AJ1520">
        <v>1480</v>
      </c>
      <c r="AK1520">
        <v>28.076016977873998</v>
      </c>
      <c r="AL1520">
        <v>-4.0760169778739979</v>
      </c>
      <c r="AT1520">
        <v>1480</v>
      </c>
      <c r="AU1520">
        <v>22.898028335159776</v>
      </c>
      <c r="AV1520">
        <v>1.1019716648402245</v>
      </c>
      <c r="BD1520" s="152">
        <v>5.7451829470667626</v>
      </c>
      <c r="BE1520" s="152">
        <v>14.690784344879999</v>
      </c>
    </row>
    <row r="1521" spans="1:57" ht="14.25" customHeight="1">
      <c r="A1521" s="134" t="s">
        <v>398</v>
      </c>
      <c r="B1521" s="135">
        <v>14976</v>
      </c>
      <c r="C1521" s="135">
        <v>1702500</v>
      </c>
      <c r="D1521" s="145">
        <f t="shared" si="161"/>
        <v>3134677.4193548388</v>
      </c>
      <c r="E1521" s="141">
        <f t="shared" si="162"/>
        <v>113.68189102564102</v>
      </c>
      <c r="F1521" s="135">
        <v>23</v>
      </c>
      <c r="G1521" s="135">
        <v>0.62</v>
      </c>
      <c r="H1521" s="135">
        <v>1943500</v>
      </c>
      <c r="I1521" s="134" t="s">
        <v>1815</v>
      </c>
      <c r="J1521" s="138">
        <f t="shared" si="163"/>
        <v>0.62</v>
      </c>
      <c r="K1521" s="140">
        <f t="shared" si="164"/>
        <v>3134677.4193548388</v>
      </c>
      <c r="L1521" s="134" t="s">
        <v>2763</v>
      </c>
      <c r="M1521" s="134" t="s">
        <v>28</v>
      </c>
      <c r="N1521" s="137">
        <f t="shared" si="165"/>
        <v>3134677.4193548388</v>
      </c>
      <c r="P1521">
        <v>1480</v>
      </c>
      <c r="Q1521">
        <v>22.911337422014327</v>
      </c>
      <c r="R1521">
        <v>1.0886625779856729</v>
      </c>
      <c r="S1521" s="70">
        <f t="shared" si="166"/>
        <v>4.7516325997609944E-2</v>
      </c>
      <c r="T1521">
        <f t="shared" si="167"/>
        <v>24</v>
      </c>
      <c r="U1521" s="134" t="s">
        <v>1515</v>
      </c>
      <c r="Z1521">
        <v>1479</v>
      </c>
      <c r="AA1521">
        <v>88.255731744490546</v>
      </c>
      <c r="AB1521">
        <v>-32.255731744490546</v>
      </c>
      <c r="AJ1521">
        <v>1481</v>
      </c>
      <c r="AK1521">
        <v>29.826083553753591</v>
      </c>
      <c r="AL1521">
        <v>6.1739164462464089</v>
      </c>
      <c r="AT1521">
        <v>1481</v>
      </c>
      <c r="AU1521">
        <v>38.043716817327379</v>
      </c>
      <c r="AV1521">
        <v>-2.043716817327379</v>
      </c>
      <c r="BD1521" s="152">
        <v>6.8297223092588437</v>
      </c>
      <c r="BE1521" s="152">
        <v>18.580730638559999</v>
      </c>
    </row>
    <row r="1522" spans="1:57" ht="14.25" customHeight="1">
      <c r="A1522" s="134" t="s">
        <v>398</v>
      </c>
      <c r="B1522" s="135">
        <v>79254</v>
      </c>
      <c r="C1522" s="135">
        <v>14040400</v>
      </c>
      <c r="D1522" s="145">
        <f t="shared" si="161"/>
        <v>159757.4421168688</v>
      </c>
      <c r="E1522" s="141">
        <f t="shared" si="162"/>
        <v>177.15698892169479</v>
      </c>
      <c r="F1522" s="135">
        <v>84</v>
      </c>
      <c r="G1522" s="135">
        <v>18.14</v>
      </c>
      <c r="H1522" s="135">
        <v>2898000</v>
      </c>
      <c r="I1522" s="134" t="s">
        <v>1815</v>
      </c>
      <c r="J1522" s="138">
        <f t="shared" si="163"/>
        <v>18.14</v>
      </c>
      <c r="K1522" s="140">
        <f t="shared" si="164"/>
        <v>159757.4421168688</v>
      </c>
      <c r="L1522" s="134" t="s">
        <v>2764</v>
      </c>
      <c r="M1522" s="134" t="s">
        <v>76</v>
      </c>
      <c r="N1522" s="137">
        <f t="shared" si="165"/>
        <v>159757.4421168688</v>
      </c>
      <c r="P1522">
        <v>1481</v>
      </c>
      <c r="Q1522">
        <v>32.111235958281661</v>
      </c>
      <c r="R1522">
        <v>3.8887640417183391</v>
      </c>
      <c r="S1522" s="70">
        <f t="shared" si="166"/>
        <v>0.12110290761684014</v>
      </c>
      <c r="T1522">
        <f t="shared" si="167"/>
        <v>36</v>
      </c>
      <c r="U1522" s="134" t="s">
        <v>2746</v>
      </c>
      <c r="Z1522">
        <v>1480</v>
      </c>
      <c r="AA1522">
        <v>25.821450311393775</v>
      </c>
      <c r="AB1522">
        <v>-1.8214503113937752</v>
      </c>
      <c r="AJ1522">
        <v>1482</v>
      </c>
      <c r="AK1522">
        <v>27.07101986826148</v>
      </c>
      <c r="AL1522">
        <v>-17.07101986826148</v>
      </c>
      <c r="AT1522">
        <v>1482</v>
      </c>
      <c r="AU1522">
        <v>15.118271294688236</v>
      </c>
      <c r="AV1522">
        <v>-5.1182712946882365</v>
      </c>
      <c r="BD1522" s="152">
        <v>39.142011526386923</v>
      </c>
      <c r="BE1522" s="152">
        <v>39.125475563359998</v>
      </c>
    </row>
    <row r="1523" spans="1:57" ht="14.25" customHeight="1">
      <c r="A1523" s="134" t="s">
        <v>398</v>
      </c>
      <c r="B1523" s="135">
        <v>31395</v>
      </c>
      <c r="C1523" s="135">
        <v>2229900</v>
      </c>
      <c r="D1523" s="145">
        <f t="shared" si="161"/>
        <v>285714.28571428568</v>
      </c>
      <c r="E1523" s="141">
        <f t="shared" si="162"/>
        <v>71.027233635929292</v>
      </c>
      <c r="F1523" s="135">
        <v>48</v>
      </c>
      <c r="G1523" s="135">
        <v>4.2</v>
      </c>
      <c r="H1523" s="135">
        <v>1200000</v>
      </c>
      <c r="I1523" s="134" t="s">
        <v>1815</v>
      </c>
      <c r="J1523" s="138">
        <f t="shared" si="163"/>
        <v>4.2</v>
      </c>
      <c r="K1523" s="140">
        <f t="shared" si="164"/>
        <v>285714.28571428568</v>
      </c>
      <c r="L1523" s="134" t="s">
        <v>2765</v>
      </c>
      <c r="M1523" s="134" t="s">
        <v>216</v>
      </c>
      <c r="N1523" s="137">
        <f t="shared" si="165"/>
        <v>285714.28571428568</v>
      </c>
      <c r="P1523">
        <v>1482</v>
      </c>
      <c r="Q1523">
        <v>18.124045736043762</v>
      </c>
      <c r="R1523">
        <v>-8.1240457360437617</v>
      </c>
      <c r="S1523" s="70">
        <f t="shared" si="166"/>
        <v>-0.44824681279010792</v>
      </c>
      <c r="T1523">
        <f t="shared" si="167"/>
        <v>10</v>
      </c>
      <c r="U1523" s="134" t="s">
        <v>2747</v>
      </c>
      <c r="Z1523">
        <v>1481</v>
      </c>
      <c r="AA1523">
        <v>35.921223308984331</v>
      </c>
      <c r="AB1523">
        <v>7.8776691015669087E-2</v>
      </c>
      <c r="AJ1523">
        <v>1483</v>
      </c>
      <c r="AK1523">
        <v>86.758704144886451</v>
      </c>
      <c r="AL1523">
        <v>-26.758704144886451</v>
      </c>
      <c r="AT1523">
        <v>1483</v>
      </c>
      <c r="AU1523">
        <v>75.990046276471674</v>
      </c>
      <c r="AV1523">
        <v>-15.990046276471674</v>
      </c>
      <c r="BD1523" s="152">
        <v>6.7105873035635017</v>
      </c>
      <c r="BE1523" s="152">
        <v>14.923908725399999</v>
      </c>
    </row>
    <row r="1524" spans="1:57" ht="14.25" customHeight="1">
      <c r="A1524" s="134" t="s">
        <v>398</v>
      </c>
      <c r="B1524" s="135">
        <v>8760</v>
      </c>
      <c r="C1524" s="135">
        <v>896300</v>
      </c>
      <c r="D1524" s="145">
        <f t="shared" si="161"/>
        <v>1020000</v>
      </c>
      <c r="E1524" s="141">
        <f t="shared" si="162"/>
        <v>102.31735159817352</v>
      </c>
      <c r="F1524" s="135">
        <v>12</v>
      </c>
      <c r="G1524" s="135">
        <v>0.42</v>
      </c>
      <c r="H1524" s="135">
        <v>428400</v>
      </c>
      <c r="I1524" s="134" t="s">
        <v>1815</v>
      </c>
      <c r="J1524" s="138">
        <f t="shared" si="163"/>
        <v>0.42</v>
      </c>
      <c r="K1524" s="140">
        <f t="shared" si="164"/>
        <v>1020000</v>
      </c>
      <c r="L1524" s="134" t="s">
        <v>1242</v>
      </c>
      <c r="M1524" s="134" t="s">
        <v>79</v>
      </c>
      <c r="N1524" s="137">
        <f t="shared" si="165"/>
        <v>1020000</v>
      </c>
      <c r="P1524">
        <v>1483</v>
      </c>
      <c r="Q1524">
        <v>85.710992744675181</v>
      </c>
      <c r="R1524">
        <v>-25.710992744675181</v>
      </c>
      <c r="S1524" s="70">
        <f t="shared" si="166"/>
        <v>-0.29997310638164887</v>
      </c>
      <c r="T1524">
        <f t="shared" si="167"/>
        <v>60</v>
      </c>
      <c r="U1524" s="134" t="s">
        <v>2748</v>
      </c>
      <c r="Z1524">
        <v>1482</v>
      </c>
      <c r="AA1524">
        <v>-3.9401516090951318</v>
      </c>
      <c r="AB1524">
        <v>13.940151609095132</v>
      </c>
      <c r="AJ1524">
        <v>1484</v>
      </c>
      <c r="AK1524">
        <v>24.433219956721622</v>
      </c>
      <c r="AL1524">
        <v>-11.433219956721622</v>
      </c>
      <c r="AT1524">
        <v>1484</v>
      </c>
      <c r="AU1524">
        <v>21.242725940057863</v>
      </c>
      <c r="AV1524">
        <v>-8.2427259400578627</v>
      </c>
      <c r="BD1524" s="152">
        <v>23.173812659566398</v>
      </c>
      <c r="BE1524" s="152">
        <v>37.415220077519997</v>
      </c>
    </row>
    <row r="1525" spans="1:57" ht="14.25" customHeight="1">
      <c r="A1525" s="134" t="s">
        <v>398</v>
      </c>
      <c r="B1525" s="135">
        <v>9244</v>
      </c>
      <c r="C1525" s="135">
        <v>655800</v>
      </c>
      <c r="D1525" s="145">
        <f t="shared" si="161"/>
        <v>986885.24590163934</v>
      </c>
      <c r="E1525" s="141">
        <f t="shared" si="162"/>
        <v>70.943314582431853</v>
      </c>
      <c r="F1525" s="135">
        <v>14</v>
      </c>
      <c r="G1525" s="135">
        <v>0.61</v>
      </c>
      <c r="H1525" s="135">
        <v>602000</v>
      </c>
      <c r="I1525" s="134" t="s">
        <v>1815</v>
      </c>
      <c r="J1525" s="138">
        <f t="shared" si="163"/>
        <v>0.61</v>
      </c>
      <c r="K1525" s="140">
        <f t="shared" si="164"/>
        <v>986885.24590163934</v>
      </c>
      <c r="L1525" s="134" t="s">
        <v>1295</v>
      </c>
      <c r="M1525" s="134" t="s">
        <v>15</v>
      </c>
      <c r="N1525" s="137">
        <f t="shared" si="165"/>
        <v>986885.24590163934</v>
      </c>
      <c r="P1525">
        <v>1484</v>
      </c>
      <c r="Q1525">
        <v>19.899225645266103</v>
      </c>
      <c r="R1525">
        <v>-6.8992256452661032</v>
      </c>
      <c r="S1525" s="70">
        <f t="shared" si="166"/>
        <v>-0.34670824725822352</v>
      </c>
      <c r="T1525">
        <f t="shared" si="167"/>
        <v>13</v>
      </c>
      <c r="U1525" s="134" t="s">
        <v>2749</v>
      </c>
      <c r="Z1525">
        <v>1483</v>
      </c>
      <c r="AA1525">
        <v>90.498888851320814</v>
      </c>
      <c r="AB1525">
        <v>-30.498888851320814</v>
      </c>
      <c r="AJ1525">
        <v>1485</v>
      </c>
      <c r="AK1525">
        <v>21.904640455577738</v>
      </c>
      <c r="AL1525">
        <v>-12.904640455577738</v>
      </c>
      <c r="AT1525">
        <v>1485</v>
      </c>
      <c r="AU1525">
        <v>16.46895206846931</v>
      </c>
      <c r="AV1525">
        <v>-7.46895206846931</v>
      </c>
      <c r="BD1525" s="152">
        <v>4.911237907199367</v>
      </c>
      <c r="BE1525" s="152">
        <v>18.024557728440001</v>
      </c>
    </row>
    <row r="1526" spans="1:57" ht="14.25" customHeight="1">
      <c r="A1526" s="134" t="s">
        <v>398</v>
      </c>
      <c r="B1526" s="135">
        <v>24840</v>
      </c>
      <c r="C1526" s="135">
        <v>3924200</v>
      </c>
      <c r="D1526" s="145">
        <f t="shared" si="161"/>
        <v>7334137.931034483</v>
      </c>
      <c r="E1526" s="141">
        <f t="shared" si="162"/>
        <v>157.97906602254429</v>
      </c>
      <c r="F1526" s="135">
        <v>24</v>
      </c>
      <c r="G1526" s="135">
        <v>0.57999999999999996</v>
      </c>
      <c r="H1526" s="135">
        <v>4253800</v>
      </c>
      <c r="I1526" s="134" t="s">
        <v>1815</v>
      </c>
      <c r="J1526" s="138">
        <f t="shared" si="163"/>
        <v>0.57999999999999996</v>
      </c>
      <c r="K1526" s="140">
        <f t="shared" si="164"/>
        <v>7334137.931034483</v>
      </c>
      <c r="L1526" s="134" t="s">
        <v>2766</v>
      </c>
      <c r="M1526" s="134" t="s">
        <v>24</v>
      </c>
      <c r="N1526" s="137">
        <f t="shared" si="165"/>
        <v>7334137.931034483</v>
      </c>
      <c r="P1526">
        <v>1485</v>
      </c>
      <c r="Q1526">
        <v>15.850140543642228</v>
      </c>
      <c r="R1526">
        <v>-6.8501405436422278</v>
      </c>
      <c r="S1526" s="70">
        <f t="shared" si="166"/>
        <v>-0.43218169105698817</v>
      </c>
      <c r="T1526">
        <f t="shared" si="167"/>
        <v>9</v>
      </c>
      <c r="U1526" s="134" t="s">
        <v>1736</v>
      </c>
      <c r="Z1526">
        <v>1484</v>
      </c>
      <c r="AA1526">
        <v>23.080581405534495</v>
      </c>
      <c r="AB1526">
        <v>-10.080581405534495</v>
      </c>
      <c r="AJ1526">
        <v>1486</v>
      </c>
      <c r="AK1526">
        <v>28.497235227269307</v>
      </c>
      <c r="AL1526">
        <v>-4.4972352272693072</v>
      </c>
      <c r="AT1526">
        <v>1486</v>
      </c>
      <c r="AU1526">
        <v>28.606194134142164</v>
      </c>
      <c r="AV1526">
        <v>-4.6061941341421644</v>
      </c>
      <c r="BD1526" s="152">
        <v>5.7308045843104285</v>
      </c>
      <c r="BE1526" s="152">
        <v>14.543303032720001</v>
      </c>
    </row>
    <row r="1527" spans="1:57" ht="14.25" customHeight="1">
      <c r="A1527" s="134" t="s">
        <v>398</v>
      </c>
      <c r="B1527" s="135">
        <v>33410</v>
      </c>
      <c r="C1527" s="135">
        <v>5819200</v>
      </c>
      <c r="D1527" s="145">
        <f t="shared" si="161"/>
        <v>20726000</v>
      </c>
      <c r="E1527" s="141">
        <f t="shared" si="162"/>
        <v>174.17539658784796</v>
      </c>
      <c r="F1527" s="135">
        <v>28</v>
      </c>
      <c r="G1527" s="135">
        <v>0.3</v>
      </c>
      <c r="H1527" s="135">
        <v>6217800</v>
      </c>
      <c r="I1527" s="134" t="s">
        <v>1815</v>
      </c>
      <c r="J1527" s="138">
        <f t="shared" si="163"/>
        <v>0.3</v>
      </c>
      <c r="K1527" s="140">
        <f t="shared" si="164"/>
        <v>20726000</v>
      </c>
      <c r="L1527" s="134" t="s">
        <v>2767</v>
      </c>
      <c r="M1527" s="134" t="s">
        <v>7</v>
      </c>
      <c r="N1527" s="137">
        <f t="shared" si="165"/>
        <v>20726000</v>
      </c>
      <c r="P1527">
        <v>1486</v>
      </c>
      <c r="Q1527">
        <v>26.240057733464404</v>
      </c>
      <c r="R1527">
        <v>-2.2400577334644041</v>
      </c>
      <c r="S1527" s="70">
        <f t="shared" si="166"/>
        <v>-8.5367866039700799E-2</v>
      </c>
      <c r="T1527">
        <f t="shared" si="167"/>
        <v>24</v>
      </c>
      <c r="U1527" s="134" t="s">
        <v>2750</v>
      </c>
      <c r="Z1527">
        <v>1485</v>
      </c>
      <c r="AA1527">
        <v>20.114187202312245</v>
      </c>
      <c r="AB1527">
        <v>-11.114187202312245</v>
      </c>
      <c r="AJ1527">
        <v>1487</v>
      </c>
      <c r="AK1527">
        <v>57.588387870682439</v>
      </c>
      <c r="AL1527">
        <v>1.411612129317561</v>
      </c>
      <c r="AT1527">
        <v>1487</v>
      </c>
      <c r="AU1527">
        <v>72.847763406404695</v>
      </c>
      <c r="AV1527">
        <v>-13.847763406404695</v>
      </c>
      <c r="BD1527" s="152">
        <v>34.388935609507236</v>
      </c>
      <c r="BE1527" s="152">
        <v>34.996796242800002</v>
      </c>
    </row>
    <row r="1528" spans="1:57" ht="14.25" customHeight="1">
      <c r="A1528" s="134" t="s">
        <v>398</v>
      </c>
      <c r="B1528" s="135">
        <v>14444</v>
      </c>
      <c r="C1528" s="135">
        <v>1721900</v>
      </c>
      <c r="D1528" s="145">
        <f t="shared" si="161"/>
        <v>5131578.9473684207</v>
      </c>
      <c r="E1528" s="141">
        <f t="shared" si="162"/>
        <v>119.21212960398782</v>
      </c>
      <c r="F1528" s="135">
        <v>13</v>
      </c>
      <c r="G1528" s="135">
        <v>0.19</v>
      </c>
      <c r="H1528" s="135">
        <v>975000</v>
      </c>
      <c r="I1528" s="134" t="s">
        <v>1815</v>
      </c>
      <c r="J1528" s="138">
        <f t="shared" si="163"/>
        <v>0.19</v>
      </c>
      <c r="K1528" s="140">
        <f t="shared" si="164"/>
        <v>5131578.9473684207</v>
      </c>
      <c r="L1528" s="134" t="s">
        <v>1508</v>
      </c>
      <c r="M1528" s="134" t="s">
        <v>49</v>
      </c>
      <c r="N1528" s="137">
        <f t="shared" si="165"/>
        <v>5131578.9473684207</v>
      </c>
      <c r="P1528">
        <v>1487</v>
      </c>
      <c r="Q1528">
        <v>67.054449000743816</v>
      </c>
      <c r="R1528">
        <v>-8.0544490007438156</v>
      </c>
      <c r="S1528" s="70">
        <f t="shared" si="166"/>
        <v>-0.12011804020124704</v>
      </c>
      <c r="T1528">
        <f t="shared" si="167"/>
        <v>59</v>
      </c>
      <c r="U1528" s="134" t="s">
        <v>2751</v>
      </c>
      <c r="Z1528">
        <v>1486</v>
      </c>
      <c r="AA1528">
        <v>30.292995823999426</v>
      </c>
      <c r="AB1528">
        <v>-6.2929958239994264</v>
      </c>
      <c r="AJ1528">
        <v>1488</v>
      </c>
      <c r="AK1528">
        <v>22.245425069410121</v>
      </c>
      <c r="AL1528">
        <v>-12.245425069410121</v>
      </c>
      <c r="AT1528">
        <v>1488</v>
      </c>
      <c r="AU1528">
        <v>14.903968752465222</v>
      </c>
      <c r="AV1528">
        <v>-4.9039687524652216</v>
      </c>
      <c r="BD1528" s="152">
        <v>14.501605865674417</v>
      </c>
      <c r="BE1528" s="152">
        <v>22.94968947848</v>
      </c>
    </row>
    <row r="1529" spans="1:57" ht="14.25" customHeight="1">
      <c r="A1529" s="134" t="s">
        <v>398</v>
      </c>
      <c r="B1529" s="135">
        <v>19963</v>
      </c>
      <c r="C1529" s="135">
        <v>3038100</v>
      </c>
      <c r="D1529" s="145">
        <f t="shared" si="161"/>
        <v>1000000</v>
      </c>
      <c r="E1529" s="141">
        <f t="shared" si="162"/>
        <v>152.18654510845064</v>
      </c>
      <c r="F1529" s="135">
        <v>16</v>
      </c>
      <c r="G1529" s="135">
        <v>0.36</v>
      </c>
      <c r="H1529" s="135">
        <v>360000</v>
      </c>
      <c r="I1529" s="134" t="s">
        <v>1815</v>
      </c>
      <c r="J1529" s="138">
        <f t="shared" si="163"/>
        <v>0.36</v>
      </c>
      <c r="K1529" s="140">
        <f t="shared" si="164"/>
        <v>1000000</v>
      </c>
      <c r="L1529" s="134" t="s">
        <v>2768</v>
      </c>
      <c r="M1529" s="134" t="s">
        <v>16</v>
      </c>
      <c r="N1529" s="137">
        <f t="shared" si="165"/>
        <v>1000000</v>
      </c>
      <c r="P1529">
        <v>1488</v>
      </c>
      <c r="Q1529">
        <v>15.202783050866746</v>
      </c>
      <c r="R1529">
        <v>-5.2027830508667456</v>
      </c>
      <c r="S1529" s="70">
        <f t="shared" si="166"/>
        <v>-0.34222569864075797</v>
      </c>
      <c r="T1529">
        <f t="shared" si="167"/>
        <v>10</v>
      </c>
      <c r="U1529" s="134" t="s">
        <v>1305</v>
      </c>
      <c r="Z1529">
        <v>1487</v>
      </c>
      <c r="AA1529">
        <v>70.090402419409102</v>
      </c>
      <c r="AB1529">
        <v>-11.090402419409102</v>
      </c>
      <c r="AJ1529">
        <v>1489</v>
      </c>
      <c r="AK1529">
        <v>30.177874875610378</v>
      </c>
      <c r="AL1529">
        <v>-10.177874875610378</v>
      </c>
      <c r="AT1529">
        <v>1489</v>
      </c>
      <c r="AU1529">
        <v>21.393805126912405</v>
      </c>
      <c r="AV1529">
        <v>-1.3938051269124045</v>
      </c>
      <c r="BD1529" s="152">
        <v>6.7105873035635017</v>
      </c>
      <c r="BE1529" s="152">
        <v>14.923908725399999</v>
      </c>
    </row>
    <row r="1530" spans="1:57" ht="14.25" customHeight="1">
      <c r="A1530" s="134" t="s">
        <v>398</v>
      </c>
      <c r="B1530" s="135">
        <v>9140</v>
      </c>
      <c r="C1530" s="135">
        <v>935100</v>
      </c>
      <c r="D1530" s="145">
        <f t="shared" si="161"/>
        <v>2649603.4607065613</v>
      </c>
      <c r="E1530" s="141">
        <f t="shared" si="162"/>
        <v>102.30853391684902</v>
      </c>
      <c r="F1530" s="135">
        <v>14</v>
      </c>
      <c r="G1530" s="135">
        <v>0.13869999999999999</v>
      </c>
      <c r="H1530" s="135">
        <v>367500</v>
      </c>
      <c r="I1530" s="134" t="s">
        <v>1815</v>
      </c>
      <c r="J1530" s="138">
        <f t="shared" si="163"/>
        <v>0.13869999999999999</v>
      </c>
      <c r="K1530" s="140">
        <f t="shared" si="164"/>
        <v>2649603.4607065613</v>
      </c>
      <c r="L1530" s="134" t="s">
        <v>1383</v>
      </c>
      <c r="M1530" s="134" t="s">
        <v>10</v>
      </c>
      <c r="N1530" s="137">
        <f t="shared" si="165"/>
        <v>2649603.4607065613</v>
      </c>
      <c r="P1530">
        <v>1489</v>
      </c>
      <c r="Q1530">
        <v>23.320651594865414</v>
      </c>
      <c r="R1530">
        <v>-3.3206515948654136</v>
      </c>
      <c r="S1530" s="70">
        <f t="shared" si="166"/>
        <v>-0.14239102974277668</v>
      </c>
      <c r="T1530">
        <f t="shared" si="167"/>
        <v>20</v>
      </c>
      <c r="U1530" s="134" t="s">
        <v>2752</v>
      </c>
      <c r="Z1530">
        <v>1488</v>
      </c>
      <c r="AA1530">
        <v>17.74960302923461</v>
      </c>
      <c r="AB1530">
        <v>-7.7496030292346099</v>
      </c>
      <c r="AJ1530">
        <v>1490</v>
      </c>
      <c r="AK1530">
        <v>149.21923217381217</v>
      </c>
      <c r="AL1530">
        <v>-7.2192321738121734</v>
      </c>
      <c r="AT1530">
        <v>1490</v>
      </c>
      <c r="AU1530">
        <v>92.796784731501958</v>
      </c>
      <c r="AV1530">
        <v>49.203215268498042</v>
      </c>
      <c r="BD1530" s="152">
        <v>5.8078315276479335</v>
      </c>
      <c r="BE1530" s="152">
        <v>15.528552144839999</v>
      </c>
    </row>
    <row r="1531" spans="1:57" ht="14.25" customHeight="1">
      <c r="A1531" s="134" t="s">
        <v>398</v>
      </c>
      <c r="B1531" s="135">
        <v>10584</v>
      </c>
      <c r="C1531" s="135">
        <v>1022000</v>
      </c>
      <c r="D1531" s="145">
        <f t="shared" si="161"/>
        <v>5533333.333333334</v>
      </c>
      <c r="E1531" s="141">
        <f t="shared" si="162"/>
        <v>96.560846560846556</v>
      </c>
      <c r="F1531" s="135">
        <v>12</v>
      </c>
      <c r="G1531" s="135">
        <v>0.18</v>
      </c>
      <c r="H1531" s="135">
        <v>996000</v>
      </c>
      <c r="I1531" s="134" t="s">
        <v>1815</v>
      </c>
      <c r="J1531" s="138">
        <f t="shared" si="163"/>
        <v>0.18</v>
      </c>
      <c r="K1531" s="140">
        <f t="shared" si="164"/>
        <v>5533333.333333334</v>
      </c>
      <c r="L1531" s="134" t="s">
        <v>2769</v>
      </c>
      <c r="M1531" s="134" t="s">
        <v>13</v>
      </c>
      <c r="N1531" s="137">
        <f t="shared" si="165"/>
        <v>5533333.333333334</v>
      </c>
      <c r="P1531">
        <v>1490</v>
      </c>
      <c r="Q1531">
        <v>131.10388846905286</v>
      </c>
      <c r="R1531">
        <v>10.896111530947138</v>
      </c>
      <c r="S1531" s="70">
        <f t="shared" si="166"/>
        <v>8.3110513793182961E-2</v>
      </c>
      <c r="T1531">
        <f t="shared" si="167"/>
        <v>142</v>
      </c>
      <c r="U1531" s="134" t="s">
        <v>2753</v>
      </c>
      <c r="Z1531">
        <v>1489</v>
      </c>
      <c r="AA1531">
        <v>21.754042690572099</v>
      </c>
      <c r="AB1531">
        <v>-1.7540426905720992</v>
      </c>
      <c r="AJ1531">
        <v>1491</v>
      </c>
      <c r="AK1531">
        <v>29.08567077165069</v>
      </c>
      <c r="AL1531">
        <v>-6.0856707716506904</v>
      </c>
      <c r="AT1531">
        <v>1491</v>
      </c>
      <c r="AU1531">
        <v>24.362839581619006</v>
      </c>
      <c r="AV1531">
        <v>-1.3628395816190064</v>
      </c>
      <c r="BD1531" s="152">
        <v>12.969283206213635</v>
      </c>
      <c r="BE1531" s="152">
        <v>21.09172684808</v>
      </c>
    </row>
    <row r="1532" spans="1:57" ht="14.25" customHeight="1">
      <c r="A1532" s="134" t="s">
        <v>398</v>
      </c>
      <c r="B1532" s="135">
        <v>5900</v>
      </c>
      <c r="C1532" s="135">
        <v>632200</v>
      </c>
      <c r="D1532" s="145">
        <f t="shared" si="161"/>
        <v>2816666.666666667</v>
      </c>
      <c r="E1532" s="141">
        <f t="shared" si="162"/>
        <v>107.15254237288136</v>
      </c>
      <c r="F1532" s="135">
        <v>10</v>
      </c>
      <c r="G1532" s="135">
        <v>0.3</v>
      </c>
      <c r="H1532" s="135">
        <v>845000</v>
      </c>
      <c r="I1532" s="134" t="s">
        <v>1815</v>
      </c>
      <c r="J1532" s="138">
        <f t="shared" si="163"/>
        <v>0.3</v>
      </c>
      <c r="K1532" s="140">
        <f t="shared" si="164"/>
        <v>2816666.666666667</v>
      </c>
      <c r="L1532" s="134" t="s">
        <v>2770</v>
      </c>
      <c r="M1532" s="134" t="s">
        <v>28</v>
      </c>
      <c r="N1532" s="137">
        <f t="shared" si="165"/>
        <v>2816666.666666667</v>
      </c>
      <c r="P1532">
        <v>1491</v>
      </c>
      <c r="Q1532">
        <v>24.289689710113048</v>
      </c>
      <c r="R1532">
        <v>-1.2896897101130484</v>
      </c>
      <c r="S1532" s="70">
        <f t="shared" si="166"/>
        <v>-5.309617889338801E-2</v>
      </c>
      <c r="T1532">
        <f t="shared" si="167"/>
        <v>23</v>
      </c>
      <c r="U1532" s="134" t="s">
        <v>2754</v>
      </c>
      <c r="Z1532">
        <v>1490</v>
      </c>
      <c r="AA1532">
        <v>92.693855951234283</v>
      </c>
      <c r="AB1532">
        <v>49.306144048765717</v>
      </c>
      <c r="AJ1532">
        <v>1492</v>
      </c>
      <c r="AK1532">
        <v>31.599433550454037</v>
      </c>
      <c r="AL1532">
        <v>-11.599433550454037</v>
      </c>
      <c r="AT1532">
        <v>1492</v>
      </c>
      <c r="AU1532">
        <v>23.715005459726441</v>
      </c>
      <c r="AV1532">
        <v>-3.7150054597264415</v>
      </c>
      <c r="BD1532" s="152">
        <v>13.562904182868014</v>
      </c>
      <c r="BE1532" s="152">
        <v>22.704225078479997</v>
      </c>
    </row>
    <row r="1533" spans="1:57" ht="14.25" customHeight="1">
      <c r="A1533" s="134" t="s">
        <v>398</v>
      </c>
      <c r="B1533" s="135">
        <v>7114</v>
      </c>
      <c r="C1533" s="135">
        <v>731800</v>
      </c>
      <c r="D1533" s="145">
        <f t="shared" si="161"/>
        <v>492957.74647887325</v>
      </c>
      <c r="E1533" s="141">
        <f t="shared" si="162"/>
        <v>102.86758504357604</v>
      </c>
      <c r="F1533" s="135">
        <v>10</v>
      </c>
      <c r="G1533" s="135">
        <v>0.71</v>
      </c>
      <c r="H1533" s="135">
        <v>350000</v>
      </c>
      <c r="I1533" s="134" t="s">
        <v>1815</v>
      </c>
      <c r="J1533" s="138">
        <f t="shared" si="163"/>
        <v>0.71</v>
      </c>
      <c r="K1533" s="140">
        <f t="shared" si="164"/>
        <v>492957.74647887325</v>
      </c>
      <c r="L1533" s="134" t="s">
        <v>1544</v>
      </c>
      <c r="M1533" s="134" t="s">
        <v>12</v>
      </c>
      <c r="N1533" s="137">
        <f t="shared" si="165"/>
        <v>492957.74647887325</v>
      </c>
      <c r="P1533">
        <v>1492</v>
      </c>
      <c r="Q1533">
        <v>25.401139392503648</v>
      </c>
      <c r="R1533">
        <v>-5.4011393925036479</v>
      </c>
      <c r="S1533" s="70">
        <f t="shared" si="166"/>
        <v>-0.21263374485073788</v>
      </c>
      <c r="T1533">
        <f t="shared" si="167"/>
        <v>20</v>
      </c>
      <c r="U1533" s="134" t="s">
        <v>1345</v>
      </c>
      <c r="Z1533">
        <v>1491</v>
      </c>
      <c r="AA1533">
        <v>25.354669509296631</v>
      </c>
      <c r="AB1533">
        <v>-2.354669509296631</v>
      </c>
      <c r="AJ1533">
        <v>1493</v>
      </c>
      <c r="AK1533">
        <v>33.155612731134582</v>
      </c>
      <c r="AL1533">
        <v>4.8443872688654182</v>
      </c>
      <c r="AT1533">
        <v>1493</v>
      </c>
      <c r="AU1533">
        <v>40.579219692364433</v>
      </c>
      <c r="AV1533">
        <v>-2.5792196923644326</v>
      </c>
      <c r="BD1533" s="152">
        <v>9.3171790661046963</v>
      </c>
      <c r="BE1533" s="152">
        <v>18.10309040352</v>
      </c>
    </row>
    <row r="1534" spans="1:57" ht="14.25" customHeight="1">
      <c r="A1534" s="134" t="s">
        <v>398</v>
      </c>
      <c r="B1534" s="135">
        <v>24320</v>
      </c>
      <c r="C1534" s="135">
        <v>5134600</v>
      </c>
      <c r="D1534" s="145">
        <f t="shared" si="161"/>
        <v>14725862.068965519</v>
      </c>
      <c r="E1534" s="141">
        <f t="shared" si="162"/>
        <v>211.12664473684211</v>
      </c>
      <c r="F1534" s="135">
        <v>25</v>
      </c>
      <c r="G1534" s="135">
        <v>0.28999999999999998</v>
      </c>
      <c r="H1534" s="135">
        <v>4270500</v>
      </c>
      <c r="I1534" s="134" t="s">
        <v>1815</v>
      </c>
      <c r="J1534" s="138">
        <f t="shared" si="163"/>
        <v>0.28999999999999998</v>
      </c>
      <c r="K1534" s="140">
        <f t="shared" si="164"/>
        <v>14725862.068965519</v>
      </c>
      <c r="L1534" s="134" t="s">
        <v>2771</v>
      </c>
      <c r="M1534" s="134" t="s">
        <v>7</v>
      </c>
      <c r="N1534" s="137">
        <f t="shared" si="165"/>
        <v>14725862.068965519</v>
      </c>
      <c r="P1534">
        <v>1493</v>
      </c>
      <c r="Q1534">
        <v>35.416749196749279</v>
      </c>
      <c r="R1534">
        <v>2.5832508032507207</v>
      </c>
      <c r="S1534" s="70">
        <f t="shared" si="166"/>
        <v>7.293867624326808E-2</v>
      </c>
      <c r="T1534">
        <f t="shared" si="167"/>
        <v>38</v>
      </c>
      <c r="U1534" s="134" t="s">
        <v>2755</v>
      </c>
      <c r="Z1534">
        <v>1492</v>
      </c>
      <c r="AA1534">
        <v>20.398558822220345</v>
      </c>
      <c r="AB1534">
        <v>-0.39855882222034467</v>
      </c>
      <c r="AJ1534">
        <v>1494</v>
      </c>
      <c r="AK1534">
        <v>23.785940857902101</v>
      </c>
      <c r="AL1534">
        <v>-7.7859408579021014</v>
      </c>
      <c r="AT1534">
        <v>1494</v>
      </c>
      <c r="AU1534">
        <v>21.076867267532769</v>
      </c>
      <c r="AV1534">
        <v>-5.0768672675327693</v>
      </c>
      <c r="BD1534" s="152">
        <v>14.049714464761049</v>
      </c>
      <c r="BE1534" s="152">
        <v>23.406473827639999</v>
      </c>
    </row>
    <row r="1535" spans="1:57" ht="14.25" customHeight="1">
      <c r="A1535" s="134" t="s">
        <v>398</v>
      </c>
      <c r="B1535" s="135">
        <v>371833</v>
      </c>
      <c r="C1535" s="135">
        <v>59021900</v>
      </c>
      <c r="D1535" s="145">
        <f t="shared" si="161"/>
        <v>3487500</v>
      </c>
      <c r="E1535" s="141">
        <f t="shared" si="162"/>
        <v>158.73228035166323</v>
      </c>
      <c r="F1535" s="135">
        <v>310</v>
      </c>
      <c r="G1535" s="135">
        <v>8</v>
      </c>
      <c r="H1535" s="135">
        <v>27900000</v>
      </c>
      <c r="I1535" s="134" t="s">
        <v>1815</v>
      </c>
      <c r="J1535" s="138">
        <f t="shared" si="163"/>
        <v>8</v>
      </c>
      <c r="K1535" s="140">
        <f t="shared" si="164"/>
        <v>3487500</v>
      </c>
      <c r="L1535" s="134" t="s">
        <v>2772</v>
      </c>
      <c r="M1535" s="134" t="s">
        <v>32</v>
      </c>
      <c r="N1535" s="137">
        <f t="shared" si="165"/>
        <v>3487500</v>
      </c>
      <c r="P1535">
        <v>1494</v>
      </c>
      <c r="Q1535">
        <v>19.43330792590206</v>
      </c>
      <c r="R1535">
        <v>-3.43330792590206</v>
      </c>
      <c r="S1535" s="70">
        <f t="shared" si="166"/>
        <v>-0.17667130778728152</v>
      </c>
      <c r="T1535">
        <f t="shared" si="167"/>
        <v>16</v>
      </c>
      <c r="U1535" s="134" t="s">
        <v>2756</v>
      </c>
      <c r="Z1535">
        <v>1493</v>
      </c>
      <c r="AA1535">
        <v>31.961936650781784</v>
      </c>
      <c r="AB1535">
        <v>6.0380633492182163</v>
      </c>
      <c r="AJ1535">
        <v>1495</v>
      </c>
      <c r="AK1535">
        <v>24.021738410578671</v>
      </c>
      <c r="AL1535">
        <v>-2.1738410578670653E-2</v>
      </c>
      <c r="AT1535">
        <v>1495</v>
      </c>
      <c r="AU1535">
        <v>25.651939165106114</v>
      </c>
      <c r="AV1535">
        <v>-1.6519391651061142</v>
      </c>
      <c r="BD1535" s="152">
        <v>19.612086799640132</v>
      </c>
      <c r="BE1535" s="152">
        <v>24.500840847039996</v>
      </c>
    </row>
    <row r="1536" spans="1:57" ht="14.25" customHeight="1">
      <c r="A1536" s="134" t="s">
        <v>398</v>
      </c>
      <c r="B1536" s="135">
        <v>88870</v>
      </c>
      <c r="C1536" s="135">
        <v>3645900</v>
      </c>
      <c r="D1536" s="145">
        <f t="shared" si="161"/>
        <v>39666666.666666664</v>
      </c>
      <c r="E1536" s="141">
        <f t="shared" si="162"/>
        <v>41.025092832226846</v>
      </c>
      <c r="F1536" s="135">
        <v>147</v>
      </c>
      <c r="G1536" s="135">
        <v>0.315</v>
      </c>
      <c r="H1536" s="135">
        <v>12495000</v>
      </c>
      <c r="I1536" s="134" t="s">
        <v>1815</v>
      </c>
      <c r="J1536" s="138">
        <f t="shared" si="163"/>
        <v>0.315</v>
      </c>
      <c r="K1536" s="140">
        <f t="shared" si="164"/>
        <v>39666666.666666664</v>
      </c>
      <c r="L1536" s="134" t="s">
        <v>1143</v>
      </c>
      <c r="M1536" s="134" t="s">
        <v>100</v>
      </c>
      <c r="N1536" s="137">
        <f t="shared" si="165"/>
        <v>39666666.666666664</v>
      </c>
      <c r="P1536">
        <v>1495</v>
      </c>
      <c r="Q1536">
        <v>22.042075581471032</v>
      </c>
      <c r="R1536">
        <v>1.9579244185289681</v>
      </c>
      <c r="S1536" s="70">
        <f t="shared" si="166"/>
        <v>8.8826681103245778E-2</v>
      </c>
      <c r="T1536">
        <f t="shared" si="167"/>
        <v>24</v>
      </c>
      <c r="U1536" s="134" t="s">
        <v>2757</v>
      </c>
      <c r="Z1536">
        <v>1494</v>
      </c>
      <c r="AA1536">
        <v>23.349234330231077</v>
      </c>
      <c r="AB1536">
        <v>-7.3492343302310772</v>
      </c>
      <c r="AJ1536">
        <v>1496</v>
      </c>
      <c r="AK1536">
        <v>169.34499779642752</v>
      </c>
      <c r="AL1536">
        <v>-35.344997796427521</v>
      </c>
      <c r="AT1536">
        <v>1496</v>
      </c>
      <c r="AU1536">
        <v>160.62312880381774</v>
      </c>
      <c r="AV1536">
        <v>-26.623128803817735</v>
      </c>
      <c r="BD1536" s="152">
        <v>7.021776154647025</v>
      </c>
      <c r="BE1536" s="152">
        <v>18.834979102199998</v>
      </c>
    </row>
    <row r="1537" spans="1:57" ht="14.25" customHeight="1">
      <c r="A1537" s="134" t="s">
        <v>398</v>
      </c>
      <c r="B1537" s="135">
        <v>19972</v>
      </c>
      <c r="C1537" s="135">
        <v>3435500</v>
      </c>
      <c r="D1537" s="145">
        <f t="shared" si="161"/>
        <v>15314827.586206898</v>
      </c>
      <c r="E1537" s="141">
        <f t="shared" si="162"/>
        <v>172.01582215101141</v>
      </c>
      <c r="F1537" s="135">
        <v>20</v>
      </c>
      <c r="G1537" s="135">
        <v>0.28999999999999998</v>
      </c>
      <c r="H1537" s="135">
        <v>4441300</v>
      </c>
      <c r="I1537" s="134" t="s">
        <v>1815</v>
      </c>
      <c r="J1537" s="138">
        <f t="shared" si="163"/>
        <v>0.28999999999999998</v>
      </c>
      <c r="K1537" s="140">
        <f t="shared" si="164"/>
        <v>15314827.586206898</v>
      </c>
      <c r="L1537" s="134" t="s">
        <v>1170</v>
      </c>
      <c r="M1537" s="134" t="s">
        <v>7</v>
      </c>
      <c r="N1537" s="137">
        <f t="shared" si="165"/>
        <v>15314827.586206898</v>
      </c>
      <c r="P1537">
        <v>1496</v>
      </c>
      <c r="Q1537">
        <v>179.44768154599655</v>
      </c>
      <c r="R1537">
        <v>-45.447681545996545</v>
      </c>
      <c r="S1537" s="70">
        <f t="shared" si="166"/>
        <v>-0.25326424478962833</v>
      </c>
      <c r="T1537">
        <f t="shared" si="167"/>
        <v>134</v>
      </c>
      <c r="U1537" s="134" t="s">
        <v>2758</v>
      </c>
      <c r="Z1537">
        <v>1495</v>
      </c>
      <c r="AA1537">
        <v>25.873545414232641</v>
      </c>
      <c r="AB1537">
        <v>-1.8735454142326411</v>
      </c>
      <c r="AJ1537">
        <v>1497</v>
      </c>
      <c r="AK1537">
        <v>25.369213473719636</v>
      </c>
      <c r="AL1537">
        <v>-15.369213473719636</v>
      </c>
      <c r="AT1537">
        <v>1497</v>
      </c>
      <c r="AU1537">
        <v>18.104548482677153</v>
      </c>
      <c r="AV1537">
        <v>-8.1045484826771528</v>
      </c>
      <c r="BD1537" s="152">
        <v>9.3171790661046963</v>
      </c>
      <c r="BE1537" s="152">
        <v>17.853281810919999</v>
      </c>
    </row>
    <row r="1538" spans="1:57" ht="14.25" customHeight="1">
      <c r="A1538" s="134" t="s">
        <v>398</v>
      </c>
      <c r="B1538" s="135">
        <v>6500</v>
      </c>
      <c r="C1538" s="135">
        <v>604700</v>
      </c>
      <c r="D1538" s="145">
        <f t="shared" si="161"/>
        <v>521739.13043478259</v>
      </c>
      <c r="E1538" s="141">
        <f t="shared" si="162"/>
        <v>93.030769230769238</v>
      </c>
      <c r="F1538" s="135">
        <v>12</v>
      </c>
      <c r="G1538" s="135">
        <v>0.92</v>
      </c>
      <c r="H1538" s="135">
        <v>480000</v>
      </c>
      <c r="I1538" s="134" t="s">
        <v>1815</v>
      </c>
      <c r="J1538" s="138">
        <f t="shared" si="163"/>
        <v>0.92</v>
      </c>
      <c r="K1538" s="140">
        <f t="shared" si="164"/>
        <v>521739.13043478259</v>
      </c>
      <c r="L1538" s="134" t="s">
        <v>1634</v>
      </c>
      <c r="M1538" s="134" t="s">
        <v>58</v>
      </c>
      <c r="N1538" s="137">
        <f t="shared" si="165"/>
        <v>521739.13043478259</v>
      </c>
      <c r="P1538">
        <v>1497</v>
      </c>
      <c r="Q1538">
        <v>18.747990984288471</v>
      </c>
      <c r="R1538">
        <v>-8.7479909842884709</v>
      </c>
      <c r="S1538" s="70">
        <f t="shared" si="166"/>
        <v>-0.46660951520723581</v>
      </c>
      <c r="T1538">
        <f t="shared" si="167"/>
        <v>10</v>
      </c>
      <c r="U1538" s="134" t="s">
        <v>2759</v>
      </c>
      <c r="Z1538">
        <v>1496</v>
      </c>
      <c r="AA1538">
        <v>181.62734981776936</v>
      </c>
      <c r="AB1538">
        <v>-47.627349817769357</v>
      </c>
      <c r="AJ1538">
        <v>1498</v>
      </c>
      <c r="AK1538">
        <v>23.926911387599226</v>
      </c>
      <c r="AL1538">
        <v>-12.926911387599226</v>
      </c>
      <c r="AT1538">
        <v>1498</v>
      </c>
      <c r="AU1538">
        <v>16.076474615662409</v>
      </c>
      <c r="AV1538">
        <v>-5.0764746156624092</v>
      </c>
      <c r="BD1538" s="152">
        <v>4.2888602050323206</v>
      </c>
      <c r="BE1538" s="152">
        <v>16.013235567239999</v>
      </c>
    </row>
    <row r="1539" spans="1:57" ht="14.25" customHeight="1">
      <c r="A1539" s="134" t="s">
        <v>398</v>
      </c>
      <c r="B1539" s="135">
        <v>57311</v>
      </c>
      <c r="C1539" s="135">
        <v>7544300</v>
      </c>
      <c r="D1539" s="145">
        <f t="shared" si="161"/>
        <v>1453125</v>
      </c>
      <c r="E1539" s="141">
        <f t="shared" si="162"/>
        <v>131.6379054631746</v>
      </c>
      <c r="F1539" s="135">
        <v>62</v>
      </c>
      <c r="G1539" s="135">
        <v>0.96</v>
      </c>
      <c r="H1539" s="135">
        <v>1395000</v>
      </c>
      <c r="I1539" s="134" t="s">
        <v>1815</v>
      </c>
      <c r="J1539" s="138">
        <f t="shared" si="163"/>
        <v>0.96</v>
      </c>
      <c r="K1539" s="140">
        <f t="shared" si="164"/>
        <v>1453125</v>
      </c>
      <c r="L1539" s="134" t="s">
        <v>2773</v>
      </c>
      <c r="M1539" s="134" t="s">
        <v>16</v>
      </c>
      <c r="N1539" s="137">
        <f t="shared" si="165"/>
        <v>1453125</v>
      </c>
      <c r="P1539">
        <v>1498</v>
      </c>
      <c r="Q1539">
        <v>16.813804905618067</v>
      </c>
      <c r="R1539">
        <v>-5.813804905618067</v>
      </c>
      <c r="S1539" s="70">
        <f t="shared" si="166"/>
        <v>-0.34577568481691351</v>
      </c>
      <c r="T1539">
        <f t="shared" si="167"/>
        <v>11</v>
      </c>
      <c r="U1539" s="134" t="s">
        <v>2760</v>
      </c>
      <c r="Z1539">
        <v>1497</v>
      </c>
      <c r="AA1539">
        <v>22.733408950439379</v>
      </c>
      <c r="AB1539">
        <v>-12.733408950439379</v>
      </c>
      <c r="AJ1539">
        <v>1499</v>
      </c>
      <c r="AK1539">
        <v>24.360406349790978</v>
      </c>
      <c r="AL1539">
        <v>-14.360406349790978</v>
      </c>
      <c r="AT1539">
        <v>1499</v>
      </c>
      <c r="AU1539">
        <v>16.547775992045594</v>
      </c>
      <c r="AV1539">
        <v>-6.5477759920455938</v>
      </c>
      <c r="BD1539" s="152">
        <v>6.9016141230405159</v>
      </c>
      <c r="BE1539" s="152">
        <v>19.072266476199999</v>
      </c>
    </row>
    <row r="1540" spans="1:57" ht="14.25" customHeight="1">
      <c r="A1540" s="134" t="s">
        <v>398</v>
      </c>
      <c r="B1540" s="135">
        <v>7185</v>
      </c>
      <c r="C1540" s="135">
        <v>763400</v>
      </c>
      <c r="D1540" s="145">
        <f t="shared" si="161"/>
        <v>3272727.2727272729</v>
      </c>
      <c r="E1540" s="141">
        <f t="shared" si="162"/>
        <v>106.2491301322199</v>
      </c>
      <c r="F1540" s="135">
        <v>9</v>
      </c>
      <c r="G1540" s="135">
        <v>0.11</v>
      </c>
      <c r="H1540" s="135">
        <v>360000</v>
      </c>
      <c r="I1540" s="134" t="s">
        <v>1815</v>
      </c>
      <c r="J1540" s="138">
        <f t="shared" si="163"/>
        <v>0.11</v>
      </c>
      <c r="K1540" s="140">
        <f t="shared" si="164"/>
        <v>3272727.2727272729</v>
      </c>
      <c r="L1540" s="134" t="s">
        <v>2774</v>
      </c>
      <c r="M1540" s="134" t="s">
        <v>32</v>
      </c>
      <c r="N1540" s="137">
        <f t="shared" si="165"/>
        <v>3272727.2727272729</v>
      </c>
      <c r="P1540">
        <v>1499</v>
      </c>
      <c r="Q1540">
        <v>17.32044890821544</v>
      </c>
      <c r="R1540">
        <v>-7.3204489082154396</v>
      </c>
      <c r="S1540" s="70">
        <f t="shared" si="166"/>
        <v>-0.42264775855452585</v>
      </c>
      <c r="T1540">
        <f t="shared" si="167"/>
        <v>10</v>
      </c>
      <c r="U1540" s="134" t="s">
        <v>2761</v>
      </c>
      <c r="Z1540">
        <v>1498</v>
      </c>
      <c r="AA1540">
        <v>17.204697762572202</v>
      </c>
      <c r="AB1540">
        <v>-6.2046977625722022</v>
      </c>
      <c r="AJ1540">
        <v>1500</v>
      </c>
      <c r="AK1540">
        <v>51.1202535666514</v>
      </c>
      <c r="AL1540">
        <v>2.8797464333486005</v>
      </c>
      <c r="AT1540">
        <v>1500</v>
      </c>
      <c r="AU1540">
        <v>63.726357500061866</v>
      </c>
      <c r="AV1540">
        <v>-9.7263575000618658</v>
      </c>
      <c r="BD1540" s="152">
        <v>410.7045807978472</v>
      </c>
      <c r="BE1540" s="152">
        <v>245.99373217895999</v>
      </c>
    </row>
    <row r="1541" spans="1:57" ht="14.25" customHeight="1">
      <c r="A1541" s="134" t="s">
        <v>398</v>
      </c>
      <c r="B1541" s="135">
        <v>79964</v>
      </c>
      <c r="C1541" s="135">
        <v>9103200</v>
      </c>
      <c r="D1541" s="145">
        <f t="shared" si="161"/>
        <v>416105.39845758351</v>
      </c>
      <c r="E1541" s="141">
        <f t="shared" si="162"/>
        <v>113.84122855284878</v>
      </c>
      <c r="F1541" s="135">
        <v>109</v>
      </c>
      <c r="G1541" s="135">
        <v>7.78</v>
      </c>
      <c r="H1541" s="135">
        <v>3237300</v>
      </c>
      <c r="I1541" s="134" t="s">
        <v>1815</v>
      </c>
      <c r="J1541" s="138">
        <f t="shared" si="163"/>
        <v>7.78</v>
      </c>
      <c r="K1541" s="140">
        <f t="shared" si="164"/>
        <v>416105.39845758351</v>
      </c>
      <c r="L1541" s="134" t="s">
        <v>2775</v>
      </c>
      <c r="M1541" s="134" t="s">
        <v>49</v>
      </c>
      <c r="N1541" s="137">
        <f t="shared" si="165"/>
        <v>416105.39845758351</v>
      </c>
      <c r="P1541">
        <v>1500</v>
      </c>
      <c r="Q1541">
        <v>58.366194317572088</v>
      </c>
      <c r="R1541">
        <v>-4.3661943175720879</v>
      </c>
      <c r="S1541" s="70">
        <f t="shared" si="166"/>
        <v>-7.4806904383991582E-2</v>
      </c>
      <c r="T1541">
        <f t="shared" si="167"/>
        <v>54</v>
      </c>
      <c r="U1541" s="134" t="s">
        <v>1178</v>
      </c>
      <c r="Z1541">
        <v>1499</v>
      </c>
      <c r="AA1541">
        <v>21.32672709010987</v>
      </c>
      <c r="AB1541">
        <v>-11.32672709010987</v>
      </c>
      <c r="AJ1541">
        <v>1501</v>
      </c>
      <c r="AK1541">
        <v>23.362605933886719</v>
      </c>
      <c r="AL1541">
        <v>-13.362605933886719</v>
      </c>
      <c r="AT1541">
        <v>1501</v>
      </c>
      <c r="AU1541">
        <v>15.998471774623379</v>
      </c>
      <c r="AV1541">
        <v>-5.9984717746233791</v>
      </c>
      <c r="BD1541" s="152">
        <v>15.117821412374463</v>
      </c>
      <c r="BE1541" s="152">
        <v>26.630221799799997</v>
      </c>
    </row>
    <row r="1542" spans="1:57" ht="14.25" customHeight="1">
      <c r="A1542" s="134" t="s">
        <v>398</v>
      </c>
      <c r="B1542" s="135">
        <v>9060</v>
      </c>
      <c r="C1542" s="135">
        <v>897700</v>
      </c>
      <c r="D1542" s="145">
        <f t="shared" si="161"/>
        <v>4527272.7272727275</v>
      </c>
      <c r="E1542" s="141">
        <f t="shared" si="162"/>
        <v>99.083885209713031</v>
      </c>
      <c r="F1542" s="135">
        <v>12</v>
      </c>
      <c r="G1542" s="135">
        <v>0.11</v>
      </c>
      <c r="H1542" s="135">
        <v>498000</v>
      </c>
      <c r="I1542" s="134" t="s">
        <v>1815</v>
      </c>
      <c r="J1542" s="138">
        <f t="shared" si="163"/>
        <v>0.11</v>
      </c>
      <c r="K1542" s="140">
        <f t="shared" si="164"/>
        <v>4527272.7272727275</v>
      </c>
      <c r="L1542" s="134" t="s">
        <v>1683</v>
      </c>
      <c r="M1542" s="134" t="s">
        <v>13</v>
      </c>
      <c r="N1542" s="137">
        <f t="shared" si="165"/>
        <v>4527272.7272727275</v>
      </c>
      <c r="P1542">
        <v>1501</v>
      </c>
      <c r="Q1542">
        <v>16.443590160666819</v>
      </c>
      <c r="R1542">
        <v>-6.4435901606668189</v>
      </c>
      <c r="S1542" s="70">
        <f t="shared" si="166"/>
        <v>-0.39186029922345855</v>
      </c>
      <c r="T1542">
        <f t="shared" si="167"/>
        <v>10</v>
      </c>
      <c r="U1542" s="134" t="s">
        <v>1420</v>
      </c>
      <c r="Z1542">
        <v>1500</v>
      </c>
      <c r="AA1542">
        <v>61.641019988028056</v>
      </c>
      <c r="AB1542">
        <v>-7.6410199880280558</v>
      </c>
      <c r="AJ1542">
        <v>1502</v>
      </c>
      <c r="AK1542">
        <v>129.86689945737294</v>
      </c>
      <c r="AL1542">
        <v>-62.866899457372938</v>
      </c>
      <c r="AT1542">
        <v>1502</v>
      </c>
      <c r="AU1542">
        <v>104.54976016974044</v>
      </c>
      <c r="AV1542">
        <v>-37.549760169740438</v>
      </c>
      <c r="BD1542" s="152">
        <v>16.428306475023227</v>
      </c>
      <c r="BE1542" s="152">
        <v>26.144337989639997</v>
      </c>
    </row>
    <row r="1543" spans="1:57" ht="14.25" customHeight="1">
      <c r="A1543" s="134" t="s">
        <v>398</v>
      </c>
      <c r="B1543" s="135">
        <v>56736</v>
      </c>
      <c r="C1543" s="135">
        <v>4987000</v>
      </c>
      <c r="D1543" s="145">
        <f t="shared" si="161"/>
        <v>1671428.5714285714</v>
      </c>
      <c r="E1543" s="141">
        <f t="shared" si="162"/>
        <v>87.898336153412302</v>
      </c>
      <c r="F1543" s="135">
        <v>54</v>
      </c>
      <c r="G1543" s="135">
        <v>2.73</v>
      </c>
      <c r="H1543" s="135">
        <v>4563000</v>
      </c>
      <c r="I1543" s="134" t="s">
        <v>1815</v>
      </c>
      <c r="J1543" s="138">
        <f t="shared" si="163"/>
        <v>2.73</v>
      </c>
      <c r="K1543" s="140">
        <f t="shared" si="164"/>
        <v>1671428.5714285714</v>
      </c>
      <c r="L1543" s="134" t="s">
        <v>1044</v>
      </c>
      <c r="M1543" s="134" t="s">
        <v>28</v>
      </c>
      <c r="N1543" s="137">
        <f t="shared" si="165"/>
        <v>1671428.5714285714</v>
      </c>
      <c r="P1543">
        <v>1502</v>
      </c>
      <c r="Q1543">
        <v>126.20244316018804</v>
      </c>
      <c r="R1543">
        <v>-59.202443160188039</v>
      </c>
      <c r="S1543" s="70">
        <f t="shared" si="166"/>
        <v>-0.4691069497366443</v>
      </c>
      <c r="T1543">
        <f t="shared" si="167"/>
        <v>67</v>
      </c>
      <c r="U1543" s="134" t="s">
        <v>1151</v>
      </c>
      <c r="Z1543">
        <v>1501</v>
      </c>
      <c r="AA1543">
        <v>16.983373128628067</v>
      </c>
      <c r="AB1543">
        <v>-6.9833731286280667</v>
      </c>
      <c r="AJ1543">
        <v>1503</v>
      </c>
      <c r="AK1543">
        <v>25.862821995121575</v>
      </c>
      <c r="AL1543">
        <v>-15.862821995121575</v>
      </c>
      <c r="AT1543">
        <v>1503</v>
      </c>
      <c r="AU1543">
        <v>18.951084578584926</v>
      </c>
      <c r="AV1543">
        <v>-8.9510845785849256</v>
      </c>
      <c r="BD1543" s="152">
        <v>29.159319669846177</v>
      </c>
      <c r="BE1543" s="152">
        <v>30.964523105760001</v>
      </c>
    </row>
    <row r="1544" spans="1:57" ht="14.25" customHeight="1">
      <c r="A1544" s="134" t="s">
        <v>398</v>
      </c>
      <c r="B1544" s="135">
        <v>30780</v>
      </c>
      <c r="C1544" s="135">
        <v>2933400</v>
      </c>
      <c r="D1544" s="145">
        <f t="shared" si="161"/>
        <v>1330434.7826086958</v>
      </c>
      <c r="E1544" s="141">
        <f t="shared" si="162"/>
        <v>95.302144249512665</v>
      </c>
      <c r="F1544" s="135">
        <v>34</v>
      </c>
      <c r="G1544" s="135">
        <v>1.1499999999999999</v>
      </c>
      <c r="H1544" s="135">
        <v>1530000</v>
      </c>
      <c r="I1544" s="134" t="s">
        <v>1815</v>
      </c>
      <c r="J1544" s="138">
        <f t="shared" si="163"/>
        <v>1.1499999999999999</v>
      </c>
      <c r="K1544" s="140">
        <f t="shared" si="164"/>
        <v>1330434.7826086958</v>
      </c>
      <c r="L1544" s="134" t="s">
        <v>2776</v>
      </c>
      <c r="M1544" s="134" t="s">
        <v>102</v>
      </c>
      <c r="N1544" s="137">
        <f t="shared" si="165"/>
        <v>1330434.7826086958</v>
      </c>
      <c r="P1544">
        <v>1503</v>
      </c>
      <c r="Q1544">
        <v>19.492303969725668</v>
      </c>
      <c r="R1544">
        <v>-9.4923039697256684</v>
      </c>
      <c r="S1544" s="70">
        <f t="shared" si="166"/>
        <v>-0.48697701331092375</v>
      </c>
      <c r="T1544">
        <f t="shared" si="167"/>
        <v>10</v>
      </c>
      <c r="U1544" s="134" t="s">
        <v>2762</v>
      </c>
      <c r="Z1544">
        <v>1502</v>
      </c>
      <c r="AA1544">
        <v>126.93415373248823</v>
      </c>
      <c r="AB1544">
        <v>-59.934153732488227</v>
      </c>
      <c r="AJ1544">
        <v>1504</v>
      </c>
      <c r="AK1544">
        <v>27.138753456103942</v>
      </c>
      <c r="AL1544">
        <v>-4.1387534561039416</v>
      </c>
      <c r="AT1544">
        <v>1504</v>
      </c>
      <c r="AU1544">
        <v>22.085156623279374</v>
      </c>
      <c r="AV1544">
        <v>0.91484337672062566</v>
      </c>
      <c r="BD1544" s="152">
        <v>17.371116261474299</v>
      </c>
      <c r="BE1544" s="152">
        <v>23.500442226159997</v>
      </c>
    </row>
    <row r="1545" spans="1:57" ht="14.25" customHeight="1">
      <c r="A1545" s="134" t="s">
        <v>398</v>
      </c>
      <c r="B1545" s="135">
        <v>17884</v>
      </c>
      <c r="C1545" s="135">
        <v>6053300</v>
      </c>
      <c r="D1545" s="145">
        <f t="shared" si="161"/>
        <v>11052941.176470587</v>
      </c>
      <c r="E1545" s="141">
        <f t="shared" si="162"/>
        <v>338.47573249832254</v>
      </c>
      <c r="F1545" s="135">
        <v>22</v>
      </c>
      <c r="G1545" s="135">
        <v>0.34</v>
      </c>
      <c r="H1545" s="135">
        <v>3758000</v>
      </c>
      <c r="I1545" s="134" t="s">
        <v>1815</v>
      </c>
      <c r="J1545" s="138">
        <f t="shared" si="163"/>
        <v>0.34</v>
      </c>
      <c r="K1545" s="140">
        <f t="shared" si="164"/>
        <v>11052941.176470587</v>
      </c>
      <c r="L1545" s="134" t="s">
        <v>2777</v>
      </c>
      <c r="M1545" s="134" t="s">
        <v>7</v>
      </c>
      <c r="N1545" s="137">
        <f t="shared" si="165"/>
        <v>11052941.176470587</v>
      </c>
      <c r="P1545">
        <v>1504</v>
      </c>
      <c r="Q1545">
        <v>21.927281159471384</v>
      </c>
      <c r="R1545">
        <v>1.0727188405286157</v>
      </c>
      <c r="S1545" s="70">
        <f t="shared" si="166"/>
        <v>4.8921653018767441E-2</v>
      </c>
      <c r="T1545">
        <f t="shared" si="167"/>
        <v>23</v>
      </c>
      <c r="U1545" s="134" t="s">
        <v>2763</v>
      </c>
      <c r="Z1545">
        <v>1503</v>
      </c>
      <c r="AA1545">
        <v>23.513410668805943</v>
      </c>
      <c r="AB1545">
        <v>-13.513410668805943</v>
      </c>
      <c r="AJ1545">
        <v>1505</v>
      </c>
      <c r="AK1545">
        <v>79.369393046197928</v>
      </c>
      <c r="AL1545">
        <v>4.6306069538020722</v>
      </c>
      <c r="AT1545">
        <v>1505</v>
      </c>
      <c r="AU1545">
        <v>74.862699952823391</v>
      </c>
      <c r="AV1545">
        <v>9.137300047176609</v>
      </c>
      <c r="BD1545" s="152">
        <v>5.9156692483204418</v>
      </c>
      <c r="BE1545" s="152">
        <v>15.71000101816</v>
      </c>
    </row>
    <row r="1546" spans="1:57" ht="14.25" customHeight="1">
      <c r="A1546" s="134" t="s">
        <v>398</v>
      </c>
      <c r="B1546" s="135">
        <v>11489</v>
      </c>
      <c r="C1546" s="135">
        <v>1770200</v>
      </c>
      <c r="D1546" s="145">
        <f t="shared" si="161"/>
        <v>9166666.6666666679</v>
      </c>
      <c r="E1546" s="141">
        <f t="shared" si="162"/>
        <v>154.0778135607973</v>
      </c>
      <c r="F1546" s="135">
        <v>20</v>
      </c>
      <c r="G1546" s="135">
        <v>0.12</v>
      </c>
      <c r="H1546" s="135">
        <v>1100000</v>
      </c>
      <c r="I1546" s="134" t="s">
        <v>1815</v>
      </c>
      <c r="J1546" s="138">
        <f t="shared" si="163"/>
        <v>0.12</v>
      </c>
      <c r="K1546" s="140">
        <f t="shared" si="164"/>
        <v>9166666.6666666679</v>
      </c>
      <c r="L1546" s="134" t="s">
        <v>1317</v>
      </c>
      <c r="M1546" s="134" t="s">
        <v>44</v>
      </c>
      <c r="N1546" s="137">
        <f t="shared" si="165"/>
        <v>9166666.6666666679</v>
      </c>
      <c r="P1546">
        <v>1505</v>
      </c>
      <c r="Q1546">
        <v>80.805974990674784</v>
      </c>
      <c r="R1546">
        <v>3.194025009325216</v>
      </c>
      <c r="S1546" s="70">
        <f t="shared" si="166"/>
        <v>3.9527089546210099E-2</v>
      </c>
      <c r="T1546">
        <f t="shared" si="167"/>
        <v>84</v>
      </c>
      <c r="U1546" s="134" t="s">
        <v>2764</v>
      </c>
      <c r="Z1546">
        <v>1504</v>
      </c>
      <c r="AA1546">
        <v>22.666291587524849</v>
      </c>
      <c r="AB1546">
        <v>0.3337084124751506</v>
      </c>
      <c r="AJ1546">
        <v>1506</v>
      </c>
      <c r="AK1546">
        <v>29.37142184536107</v>
      </c>
      <c r="AL1546">
        <v>18.62857815463893</v>
      </c>
      <c r="AT1546">
        <v>1506</v>
      </c>
      <c r="AU1546">
        <v>35.566510802435275</v>
      </c>
      <c r="AV1546">
        <v>12.433489197564725</v>
      </c>
      <c r="BD1546" s="152">
        <v>8.5859366173539744</v>
      </c>
      <c r="BE1546" s="152">
        <v>21.143796499440001</v>
      </c>
    </row>
    <row r="1547" spans="1:57" ht="14.25" customHeight="1">
      <c r="A1547" s="134" t="s">
        <v>398</v>
      </c>
      <c r="B1547" s="135">
        <v>10304</v>
      </c>
      <c r="C1547" s="135">
        <v>2217500</v>
      </c>
      <c r="D1547" s="145">
        <f t="shared" si="161"/>
        <v>364128.44036697247</v>
      </c>
      <c r="E1547" s="141">
        <f t="shared" si="162"/>
        <v>215.20768633540374</v>
      </c>
      <c r="F1547" s="135">
        <v>10</v>
      </c>
      <c r="G1547" s="135">
        <v>1.0900000000000001</v>
      </c>
      <c r="H1547" s="135">
        <v>396900</v>
      </c>
      <c r="I1547" s="134" t="s">
        <v>1815</v>
      </c>
      <c r="J1547" s="138">
        <f t="shared" si="163"/>
        <v>1.0900000000000001</v>
      </c>
      <c r="K1547" s="140">
        <f t="shared" si="164"/>
        <v>364128.44036697247</v>
      </c>
      <c r="L1547" s="134" t="s">
        <v>1373</v>
      </c>
      <c r="M1547" s="134" t="s">
        <v>10</v>
      </c>
      <c r="N1547" s="137">
        <f t="shared" si="165"/>
        <v>364128.44036697247</v>
      </c>
      <c r="P1547">
        <v>1506</v>
      </c>
      <c r="Q1547">
        <v>30.508597016579692</v>
      </c>
      <c r="R1547">
        <v>17.491402983420308</v>
      </c>
      <c r="S1547" s="70">
        <f t="shared" si="166"/>
        <v>0.57332701906661665</v>
      </c>
      <c r="T1547">
        <f t="shared" si="167"/>
        <v>48</v>
      </c>
      <c r="U1547" s="134" t="s">
        <v>2765</v>
      </c>
      <c r="Z1547">
        <v>1505</v>
      </c>
      <c r="AA1547">
        <v>85.63815103399277</v>
      </c>
      <c r="AB1547">
        <v>-1.6381510339927701</v>
      </c>
      <c r="AJ1547">
        <v>1507</v>
      </c>
      <c r="AK1547">
        <v>23.725827298691918</v>
      </c>
      <c r="AL1547">
        <v>-11.725827298691918</v>
      </c>
      <c r="AT1547">
        <v>1507</v>
      </c>
      <c r="AU1547">
        <v>16.981307571715142</v>
      </c>
      <c r="AV1547">
        <v>-4.981307571715142</v>
      </c>
      <c r="BD1547" s="152">
        <v>10.227124023398432</v>
      </c>
      <c r="BE1547" s="152">
        <v>18.144163176319999</v>
      </c>
    </row>
    <row r="1548" spans="1:57" ht="14.25" customHeight="1">
      <c r="A1548" s="134" t="s">
        <v>398</v>
      </c>
      <c r="B1548" s="135">
        <v>322801</v>
      </c>
      <c r="C1548" s="135">
        <v>31021600</v>
      </c>
      <c r="D1548" s="145">
        <f t="shared" si="161"/>
        <v>439692.04448246368</v>
      </c>
      <c r="E1548" s="141">
        <f t="shared" si="162"/>
        <v>96.101313192957889</v>
      </c>
      <c r="F1548" s="135">
        <v>259</v>
      </c>
      <c r="G1548" s="135">
        <v>23.38</v>
      </c>
      <c r="H1548" s="135">
        <v>10280000</v>
      </c>
      <c r="I1548" s="134" t="s">
        <v>1815</v>
      </c>
      <c r="J1548" s="138">
        <f t="shared" si="163"/>
        <v>23.38</v>
      </c>
      <c r="K1548" s="140">
        <f t="shared" si="164"/>
        <v>439692.04448246368</v>
      </c>
      <c r="L1548" s="134" t="s">
        <v>2778</v>
      </c>
      <c r="M1548" s="134" t="s">
        <v>58</v>
      </c>
      <c r="N1548" s="137">
        <f t="shared" si="165"/>
        <v>439692.04448246368</v>
      </c>
      <c r="P1548">
        <v>1507</v>
      </c>
      <c r="Q1548">
        <v>17.185735013656782</v>
      </c>
      <c r="R1548">
        <v>-5.1857350136567817</v>
      </c>
      <c r="S1548" s="70">
        <f t="shared" si="166"/>
        <v>-0.30174647808405608</v>
      </c>
      <c r="T1548">
        <f t="shared" si="167"/>
        <v>12</v>
      </c>
      <c r="U1548" s="134" t="s">
        <v>1242</v>
      </c>
      <c r="Z1548">
        <v>1506</v>
      </c>
      <c r="AA1548">
        <v>34.175804275528726</v>
      </c>
      <c r="AB1548">
        <v>13.824195724471274</v>
      </c>
      <c r="AJ1548">
        <v>1508</v>
      </c>
      <c r="AK1548">
        <v>22.707706806434921</v>
      </c>
      <c r="AL1548">
        <v>-8.7077068064349206</v>
      </c>
      <c r="AT1548">
        <v>1508</v>
      </c>
      <c r="AU1548">
        <v>17.378711519745561</v>
      </c>
      <c r="AV1548">
        <v>-3.3787115197455613</v>
      </c>
      <c r="BD1548" s="152">
        <v>6.9673437813551873</v>
      </c>
      <c r="BE1548" s="152">
        <v>16.89151141636</v>
      </c>
    </row>
    <row r="1549" spans="1:57" ht="14.25" customHeight="1">
      <c r="A1549" s="134" t="s">
        <v>398</v>
      </c>
      <c r="B1549" s="135">
        <v>8430</v>
      </c>
      <c r="C1549" s="135">
        <v>1077700</v>
      </c>
      <c r="D1549" s="145">
        <f t="shared" si="161"/>
        <v>3038095.2380952383</v>
      </c>
      <c r="E1549" s="141">
        <f t="shared" si="162"/>
        <v>127.84104389086596</v>
      </c>
      <c r="F1549" s="135">
        <v>11</v>
      </c>
      <c r="G1549" s="135">
        <v>0.21</v>
      </c>
      <c r="H1549" s="135">
        <v>638000</v>
      </c>
      <c r="I1549" s="134" t="s">
        <v>1815</v>
      </c>
      <c r="J1549" s="138">
        <f t="shared" si="163"/>
        <v>0.21</v>
      </c>
      <c r="K1549" s="140">
        <f t="shared" si="164"/>
        <v>3038095.2380952383</v>
      </c>
      <c r="L1549" s="134" t="s">
        <v>2779</v>
      </c>
      <c r="M1549" s="134" t="s">
        <v>66</v>
      </c>
      <c r="N1549" s="137">
        <f t="shared" si="165"/>
        <v>3038095.2380952383</v>
      </c>
      <c r="P1549">
        <v>1508</v>
      </c>
      <c r="Q1549">
        <v>16.808521327207455</v>
      </c>
      <c r="R1549">
        <v>-2.8085213272074547</v>
      </c>
      <c r="S1549" s="70">
        <f t="shared" si="166"/>
        <v>-0.16708913726166885</v>
      </c>
      <c r="T1549">
        <f t="shared" si="167"/>
        <v>14</v>
      </c>
      <c r="U1549" s="134" t="s">
        <v>1295</v>
      </c>
      <c r="Z1549">
        <v>1507</v>
      </c>
      <c r="AA1549">
        <v>20.375798316461978</v>
      </c>
      <c r="AB1549">
        <v>-8.375798316461978</v>
      </c>
      <c r="AJ1549">
        <v>1509</v>
      </c>
      <c r="AK1549">
        <v>36.543985462953714</v>
      </c>
      <c r="AL1549">
        <v>-12.543985462953714</v>
      </c>
      <c r="AT1549">
        <v>1509</v>
      </c>
      <c r="AU1549">
        <v>30.184314770742301</v>
      </c>
      <c r="AV1549">
        <v>-6.1843147707423007</v>
      </c>
      <c r="BD1549" s="152">
        <v>9.3028007033483622</v>
      </c>
      <c r="BE1549" s="152">
        <v>17.011258776279998</v>
      </c>
    </row>
    <row r="1550" spans="1:57" ht="14.25" customHeight="1">
      <c r="A1550" s="134" t="s">
        <v>398</v>
      </c>
      <c r="B1550" s="135">
        <v>16616</v>
      </c>
      <c r="C1550" s="135">
        <v>1913600</v>
      </c>
      <c r="D1550" s="145">
        <f t="shared" si="161"/>
        <v>17081875</v>
      </c>
      <c r="E1550" s="141">
        <f t="shared" si="162"/>
        <v>115.1661049590756</v>
      </c>
      <c r="F1550" s="135">
        <v>16</v>
      </c>
      <c r="G1550" s="135">
        <v>0.16</v>
      </c>
      <c r="H1550" s="135">
        <v>2733100</v>
      </c>
      <c r="I1550" s="134" t="s">
        <v>1815</v>
      </c>
      <c r="J1550" s="138">
        <f t="shared" si="163"/>
        <v>0.16</v>
      </c>
      <c r="K1550" s="140">
        <f t="shared" si="164"/>
        <v>17081875</v>
      </c>
      <c r="L1550" s="134" t="s">
        <v>2780</v>
      </c>
      <c r="M1550" s="134" t="s">
        <v>7</v>
      </c>
      <c r="N1550" s="137">
        <f t="shared" si="165"/>
        <v>17081875</v>
      </c>
      <c r="P1550">
        <v>1509</v>
      </c>
      <c r="Q1550">
        <v>31.770825560147209</v>
      </c>
      <c r="R1550">
        <v>-7.7708255601472089</v>
      </c>
      <c r="S1550" s="70">
        <f t="shared" si="166"/>
        <v>-0.24458997911262345</v>
      </c>
      <c r="T1550">
        <f t="shared" si="167"/>
        <v>24</v>
      </c>
      <c r="U1550" s="134" t="s">
        <v>2766</v>
      </c>
      <c r="Z1550">
        <v>1508</v>
      </c>
      <c r="AA1550">
        <v>19.974983201741583</v>
      </c>
      <c r="AB1550">
        <v>-5.9749832017415834</v>
      </c>
      <c r="AJ1550">
        <v>1510</v>
      </c>
      <c r="AK1550">
        <v>44.566182273045229</v>
      </c>
      <c r="AL1550">
        <v>-16.566182273045229</v>
      </c>
      <c r="AT1550">
        <v>1510</v>
      </c>
      <c r="AU1550">
        <v>37.220992114999937</v>
      </c>
      <c r="AV1550">
        <v>-9.2209921149999374</v>
      </c>
      <c r="BD1550" s="152">
        <v>25.973485293406942</v>
      </c>
      <c r="BE1550" s="152">
        <v>34.549487171640003</v>
      </c>
    </row>
    <row r="1551" spans="1:57" ht="14.25" customHeight="1">
      <c r="A1551" s="134" t="s">
        <v>398</v>
      </c>
      <c r="B1551" s="135">
        <v>13796</v>
      </c>
      <c r="C1551" s="135">
        <v>2144300</v>
      </c>
      <c r="D1551" s="145">
        <f t="shared" si="161"/>
        <v>12378260.869565217</v>
      </c>
      <c r="E1551" s="141">
        <f t="shared" si="162"/>
        <v>155.42910988692375</v>
      </c>
      <c r="F1551" s="135">
        <v>10</v>
      </c>
      <c r="G1551" s="135">
        <v>0.23</v>
      </c>
      <c r="H1551" s="135">
        <v>2847000</v>
      </c>
      <c r="I1551" s="134" t="s">
        <v>1815</v>
      </c>
      <c r="J1551" s="138">
        <f t="shared" si="163"/>
        <v>0.23</v>
      </c>
      <c r="K1551" s="140">
        <f t="shared" si="164"/>
        <v>12378260.869565217</v>
      </c>
      <c r="L1551" s="134" t="s">
        <v>2781</v>
      </c>
      <c r="M1551" s="134" t="s">
        <v>7</v>
      </c>
      <c r="N1551" s="137">
        <f t="shared" si="165"/>
        <v>12378260.869565217</v>
      </c>
      <c r="P1551">
        <v>1510</v>
      </c>
      <c r="Q1551">
        <v>40.236301466727326</v>
      </c>
      <c r="R1551">
        <v>-12.236301466727326</v>
      </c>
      <c r="S1551" s="70">
        <f t="shared" si="166"/>
        <v>-0.30411098984447943</v>
      </c>
      <c r="T1551">
        <f t="shared" si="167"/>
        <v>28</v>
      </c>
      <c r="U1551" s="134" t="s">
        <v>2767</v>
      </c>
      <c r="Z1551">
        <v>1509</v>
      </c>
      <c r="AA1551">
        <v>27.836424062471188</v>
      </c>
      <c r="AB1551">
        <v>-3.8364240624711883</v>
      </c>
      <c r="AJ1551">
        <v>1511</v>
      </c>
      <c r="AK1551">
        <v>27.220880431362925</v>
      </c>
      <c r="AL1551">
        <v>-14.220880431362925</v>
      </c>
      <c r="AT1551">
        <v>1511</v>
      </c>
      <c r="AU1551">
        <v>21.648340713460811</v>
      </c>
      <c r="AV1551">
        <v>-8.6483407134608115</v>
      </c>
      <c r="BD1551" s="152">
        <v>11.554041500625862</v>
      </c>
      <c r="BE1551" s="152">
        <v>18.925495010959999</v>
      </c>
    </row>
    <row r="1552" spans="1:57" ht="14.25" customHeight="1">
      <c r="A1552" s="134" t="s">
        <v>398</v>
      </c>
      <c r="B1552" s="135">
        <v>15698</v>
      </c>
      <c r="C1552" s="135">
        <v>2640900</v>
      </c>
      <c r="D1552" s="145">
        <f t="shared" si="161"/>
        <v>3175000</v>
      </c>
      <c r="E1552" s="141">
        <f t="shared" si="162"/>
        <v>168.23162186265768</v>
      </c>
      <c r="F1552" s="135">
        <v>22</v>
      </c>
      <c r="G1552" s="135">
        <v>0.44</v>
      </c>
      <c r="H1552" s="135">
        <v>1397000</v>
      </c>
      <c r="I1552" s="134" t="s">
        <v>1815</v>
      </c>
      <c r="J1552" s="138">
        <f t="shared" si="163"/>
        <v>0.44</v>
      </c>
      <c r="K1552" s="140">
        <f t="shared" si="164"/>
        <v>3175000</v>
      </c>
      <c r="L1552" s="134" t="s">
        <v>2782</v>
      </c>
      <c r="M1552" s="134" t="s">
        <v>31</v>
      </c>
      <c r="N1552" s="137">
        <f t="shared" si="165"/>
        <v>3175000</v>
      </c>
      <c r="P1552">
        <v>1511</v>
      </c>
      <c r="Q1552">
        <v>21.739038223120133</v>
      </c>
      <c r="R1552">
        <v>-8.7390382231201329</v>
      </c>
      <c r="S1552" s="70">
        <f t="shared" si="166"/>
        <v>-0.40199746343082915</v>
      </c>
      <c r="T1552">
        <f t="shared" si="167"/>
        <v>13</v>
      </c>
      <c r="U1552" s="134" t="s">
        <v>1508</v>
      </c>
      <c r="Z1552">
        <v>1510</v>
      </c>
      <c r="AA1552">
        <v>21.002673423196423</v>
      </c>
      <c r="AB1552">
        <v>6.9973265768035766</v>
      </c>
      <c r="AJ1552">
        <v>1512</v>
      </c>
      <c r="AK1552">
        <v>32.792814701253398</v>
      </c>
      <c r="AL1552">
        <v>-16.792814701253398</v>
      </c>
      <c r="AT1552">
        <v>1512</v>
      </c>
      <c r="AU1552">
        <v>26.179895236559748</v>
      </c>
      <c r="AV1552">
        <v>-10.179895236559748</v>
      </c>
      <c r="BD1552" s="152">
        <v>7.7930726139332487</v>
      </c>
      <c r="BE1552" s="152">
        <v>65.312806889640001</v>
      </c>
    </row>
    <row r="1553" spans="1:57" ht="14.25" customHeight="1">
      <c r="A1553" s="134" t="s">
        <v>398</v>
      </c>
      <c r="B1553" s="135">
        <v>17675</v>
      </c>
      <c r="C1553" s="135">
        <v>4248700</v>
      </c>
      <c r="D1553" s="145">
        <f t="shared" si="161"/>
        <v>9097435.897435898</v>
      </c>
      <c r="E1553" s="141">
        <f t="shared" si="162"/>
        <v>240.37906647807637</v>
      </c>
      <c r="F1553" s="135">
        <v>23</v>
      </c>
      <c r="G1553" s="135">
        <v>0.39</v>
      </c>
      <c r="H1553" s="135">
        <v>3548000</v>
      </c>
      <c r="I1553" s="134" t="s">
        <v>1815</v>
      </c>
      <c r="J1553" s="138">
        <f t="shared" si="163"/>
        <v>0.39</v>
      </c>
      <c r="K1553" s="140">
        <f t="shared" si="164"/>
        <v>9097435.897435898</v>
      </c>
      <c r="L1553" s="134" t="s">
        <v>2783</v>
      </c>
      <c r="M1553" s="134" t="s">
        <v>24</v>
      </c>
      <c r="N1553" s="137">
        <f t="shared" si="165"/>
        <v>9097435.897435898</v>
      </c>
      <c r="P1553">
        <v>1512</v>
      </c>
      <c r="Q1553">
        <v>27.426598373533285</v>
      </c>
      <c r="R1553">
        <v>-11.426598373533285</v>
      </c>
      <c r="S1553" s="70">
        <f t="shared" si="166"/>
        <v>-0.41662470197397766</v>
      </c>
      <c r="T1553">
        <f t="shared" si="167"/>
        <v>16</v>
      </c>
      <c r="U1553" s="134" t="s">
        <v>2768</v>
      </c>
      <c r="Z1553">
        <v>1511</v>
      </c>
      <c r="AA1553">
        <v>20.194914765367169</v>
      </c>
      <c r="AB1553">
        <v>-7.1949147653671695</v>
      </c>
      <c r="AJ1553">
        <v>1513</v>
      </c>
      <c r="AK1553">
        <v>23.890081249209885</v>
      </c>
      <c r="AL1553">
        <v>-9.8900812492098851</v>
      </c>
      <c r="AT1553">
        <v>1513</v>
      </c>
      <c r="AU1553">
        <v>17.293318935871255</v>
      </c>
      <c r="AV1553">
        <v>-3.2933189358712553</v>
      </c>
      <c r="BD1553" s="152">
        <v>12.837823889584293</v>
      </c>
      <c r="BE1553" s="152">
        <v>28.073150729559998</v>
      </c>
    </row>
    <row r="1554" spans="1:57" ht="14.25" customHeight="1">
      <c r="A1554" s="134" t="s">
        <v>398</v>
      </c>
      <c r="B1554" s="135">
        <v>40704</v>
      </c>
      <c r="C1554" s="135">
        <v>4419100</v>
      </c>
      <c r="D1554" s="145">
        <f t="shared" si="161"/>
        <v>491677.03795892966</v>
      </c>
      <c r="E1554" s="141">
        <f t="shared" si="162"/>
        <v>108.56672562893081</v>
      </c>
      <c r="F1554" s="135">
        <v>43</v>
      </c>
      <c r="G1554" s="135">
        <v>1.2856000000000001</v>
      </c>
      <c r="H1554" s="135">
        <v>632100</v>
      </c>
      <c r="I1554" s="134" t="s">
        <v>1815</v>
      </c>
      <c r="J1554" s="138">
        <f t="shared" si="163"/>
        <v>1.2856000000000001</v>
      </c>
      <c r="K1554" s="140">
        <f t="shared" si="164"/>
        <v>491677.03795892966</v>
      </c>
      <c r="L1554" s="134" t="s">
        <v>2784</v>
      </c>
      <c r="M1554" s="134" t="s">
        <v>10</v>
      </c>
      <c r="N1554" s="137">
        <f t="shared" si="165"/>
        <v>491677.03795892966</v>
      </c>
      <c r="P1554">
        <v>1513</v>
      </c>
      <c r="Q1554">
        <v>17.449792348648273</v>
      </c>
      <c r="R1554">
        <v>-3.4497923486482733</v>
      </c>
      <c r="S1554" s="70">
        <f t="shared" si="166"/>
        <v>-0.1976981891658732</v>
      </c>
      <c r="T1554">
        <f t="shared" si="167"/>
        <v>14</v>
      </c>
      <c r="U1554" s="134" t="s">
        <v>1383</v>
      </c>
      <c r="Z1554">
        <v>1512</v>
      </c>
      <c r="AA1554">
        <v>30.753686248545169</v>
      </c>
      <c r="AB1554">
        <v>-14.753686248545169</v>
      </c>
      <c r="AJ1554">
        <v>1514</v>
      </c>
      <c r="AK1554">
        <v>24.257959298179255</v>
      </c>
      <c r="AL1554">
        <v>-12.257959298179255</v>
      </c>
      <c r="AT1554">
        <v>1514</v>
      </c>
      <c r="AU1554">
        <v>18.478962119664491</v>
      </c>
      <c r="AV1554">
        <v>-6.4789621196644909</v>
      </c>
      <c r="BD1554" s="152">
        <v>4.7448597095903544</v>
      </c>
      <c r="BE1554" s="152">
        <v>17.334943042039999</v>
      </c>
    </row>
    <row r="1555" spans="1:57" ht="14.25" customHeight="1">
      <c r="A1555" s="134" t="s">
        <v>398</v>
      </c>
      <c r="B1555" s="135">
        <v>11160</v>
      </c>
      <c r="C1555" s="135">
        <v>1280900</v>
      </c>
      <c r="D1555" s="145">
        <f t="shared" ref="D1555:D1618" si="168">K1555</f>
        <v>1710000</v>
      </c>
      <c r="E1555" s="141">
        <f t="shared" ref="E1555:E1618" si="169">C1555/B1555</f>
        <v>114.77598566308244</v>
      </c>
      <c r="F1555" s="135">
        <v>12</v>
      </c>
      <c r="G1555" s="135">
        <v>0.4</v>
      </c>
      <c r="H1555" s="135">
        <v>684000</v>
      </c>
      <c r="I1555" s="134" t="s">
        <v>1815</v>
      </c>
      <c r="J1555" s="138">
        <f t="shared" ref="J1555:J1618" si="170">IF(I1555="Acres",1,1/43560)*G1555</f>
        <v>0.4</v>
      </c>
      <c r="K1555" s="140">
        <f t="shared" ref="K1555:K1618" si="171">H1555/J1555</f>
        <v>1710000</v>
      </c>
      <c r="L1555" s="134" t="s">
        <v>1700</v>
      </c>
      <c r="M1555" s="134" t="s">
        <v>13</v>
      </c>
      <c r="N1555" s="137">
        <f t="shared" si="165"/>
        <v>1710000</v>
      </c>
      <c r="P1555">
        <v>1514</v>
      </c>
      <c r="Q1555">
        <v>18.304211088167293</v>
      </c>
      <c r="R1555">
        <v>-6.3042110881672926</v>
      </c>
      <c r="S1555" s="70">
        <f t="shared" si="166"/>
        <v>-0.34441315486372603</v>
      </c>
      <c r="T1555">
        <f t="shared" si="167"/>
        <v>12</v>
      </c>
      <c r="U1555" s="134" t="s">
        <v>2769</v>
      </c>
      <c r="Z1555">
        <v>1513</v>
      </c>
      <c r="AA1555">
        <v>18.758376919375614</v>
      </c>
      <c r="AB1555">
        <v>-4.758376919375614</v>
      </c>
      <c r="AJ1555">
        <v>1515</v>
      </c>
      <c r="AK1555">
        <v>22.607799764367289</v>
      </c>
      <c r="AL1555">
        <v>-12.607799764367289</v>
      </c>
      <c r="AT1555">
        <v>1515</v>
      </c>
      <c r="AU1555">
        <v>14.633011515171752</v>
      </c>
      <c r="AV1555">
        <v>-4.6330115151717521</v>
      </c>
      <c r="BD1555" s="152">
        <v>79.409643451412606</v>
      </c>
      <c r="BE1555" s="152">
        <v>74.081841361960002</v>
      </c>
    </row>
    <row r="1556" spans="1:57" ht="14.25" customHeight="1">
      <c r="A1556" s="134" t="s">
        <v>398</v>
      </c>
      <c r="B1556" s="135">
        <v>34272</v>
      </c>
      <c r="C1556" s="135">
        <v>3766200</v>
      </c>
      <c r="D1556" s="145">
        <f t="shared" si="168"/>
        <v>250460.40515653777</v>
      </c>
      <c r="E1556" s="141">
        <f t="shared" si="169"/>
        <v>109.89145658263305</v>
      </c>
      <c r="F1556" s="135">
        <v>34</v>
      </c>
      <c r="G1556" s="135">
        <v>5.43</v>
      </c>
      <c r="H1556" s="135">
        <v>1360000</v>
      </c>
      <c r="I1556" s="134" t="s">
        <v>1815</v>
      </c>
      <c r="J1556" s="138">
        <f t="shared" si="170"/>
        <v>5.43</v>
      </c>
      <c r="K1556" s="140">
        <f t="shared" si="171"/>
        <v>250460.40515653777</v>
      </c>
      <c r="L1556" s="134" t="s">
        <v>1530</v>
      </c>
      <c r="M1556" s="134" t="s">
        <v>5</v>
      </c>
      <c r="N1556" s="137">
        <f t="shared" ref="N1556:N1619" si="172">H1556/(G1556*IF(I1556="Acres",1,1/43560))</f>
        <v>250460.40515653777</v>
      </c>
      <c r="P1556">
        <v>1515</v>
      </c>
      <c r="Q1556">
        <v>15.2670745357296</v>
      </c>
      <c r="R1556">
        <v>-5.2670745357296003</v>
      </c>
      <c r="S1556" s="70">
        <f t="shared" si="166"/>
        <v>-0.34499566524045211</v>
      </c>
      <c r="T1556">
        <f t="shared" si="167"/>
        <v>10</v>
      </c>
      <c r="U1556" s="134" t="s">
        <v>2770</v>
      </c>
      <c r="Z1556">
        <v>1514</v>
      </c>
      <c r="AA1556">
        <v>16.265309581805781</v>
      </c>
      <c r="AB1556">
        <v>-4.2653095818057807</v>
      </c>
      <c r="AJ1556">
        <v>1516</v>
      </c>
      <c r="AK1556">
        <v>23.029441348686611</v>
      </c>
      <c r="AL1556">
        <v>-13.029441348686611</v>
      </c>
      <c r="AT1556">
        <v>1516</v>
      </c>
      <c r="AU1556">
        <v>15.629805715396813</v>
      </c>
      <c r="AV1556">
        <v>-5.6298057153968131</v>
      </c>
      <c r="BD1556" s="152">
        <v>18.517277178336382</v>
      </c>
      <c r="BE1556" s="152">
        <v>23.508668440639997</v>
      </c>
    </row>
    <row r="1557" spans="1:57" ht="14.25" customHeight="1">
      <c r="A1557" s="134" t="s">
        <v>398</v>
      </c>
      <c r="B1557" s="135">
        <v>7938</v>
      </c>
      <c r="C1557" s="135">
        <v>1182800</v>
      </c>
      <c r="D1557" s="145">
        <f t="shared" si="168"/>
        <v>1169916.43454039</v>
      </c>
      <c r="E1557" s="141">
        <f t="shared" si="169"/>
        <v>149.0047871000252</v>
      </c>
      <c r="F1557" s="135">
        <v>12</v>
      </c>
      <c r="G1557" s="135">
        <v>0.21540000000000001</v>
      </c>
      <c r="H1557" s="135">
        <v>252000</v>
      </c>
      <c r="I1557" s="134" t="s">
        <v>1815</v>
      </c>
      <c r="J1557" s="138">
        <f t="shared" si="170"/>
        <v>0.21540000000000001</v>
      </c>
      <c r="K1557" s="140">
        <f t="shared" si="171"/>
        <v>1169916.43454039</v>
      </c>
      <c r="L1557" s="134" t="s">
        <v>2785</v>
      </c>
      <c r="M1557" s="134" t="s">
        <v>10</v>
      </c>
      <c r="N1557" s="137">
        <f t="shared" si="172"/>
        <v>1169916.43454039</v>
      </c>
      <c r="P1557">
        <v>1516</v>
      </c>
      <c r="Q1557">
        <v>16.050724533443738</v>
      </c>
      <c r="R1557">
        <v>-6.0507245334437378</v>
      </c>
      <c r="S1557" s="70">
        <f t="shared" si="166"/>
        <v>-0.37697516525414659</v>
      </c>
      <c r="T1557">
        <f t="shared" si="167"/>
        <v>10</v>
      </c>
      <c r="U1557" s="134" t="s">
        <v>1544</v>
      </c>
      <c r="Z1557">
        <v>1515</v>
      </c>
      <c r="AA1557">
        <v>16.413505483807256</v>
      </c>
      <c r="AB1557">
        <v>-6.4135054838072563</v>
      </c>
      <c r="AJ1557">
        <v>1517</v>
      </c>
      <c r="AK1557">
        <v>41.668031383235913</v>
      </c>
      <c r="AL1557">
        <v>-16.668031383235913</v>
      </c>
      <c r="AT1557">
        <v>1517</v>
      </c>
      <c r="AU1557">
        <v>29.757351851370778</v>
      </c>
      <c r="AV1557">
        <v>-4.7573518513707782</v>
      </c>
      <c r="BD1557" s="152">
        <v>4.7530759168796886</v>
      </c>
      <c r="BE1557" s="152">
        <v>55.598092882560003</v>
      </c>
    </row>
    <row r="1558" spans="1:57" ht="14.25" customHeight="1">
      <c r="A1558" s="134" t="s">
        <v>398</v>
      </c>
      <c r="B1558" s="135">
        <v>10103</v>
      </c>
      <c r="C1558" s="135">
        <v>974000</v>
      </c>
      <c r="D1558" s="145">
        <f t="shared" si="168"/>
        <v>827272.72727272729</v>
      </c>
      <c r="E1558" s="141">
        <f t="shared" si="169"/>
        <v>96.407007819459565</v>
      </c>
      <c r="F1558" s="135">
        <v>14</v>
      </c>
      <c r="G1558" s="135">
        <v>0.88</v>
      </c>
      <c r="H1558" s="135">
        <v>728000</v>
      </c>
      <c r="I1558" s="134" t="s">
        <v>1815</v>
      </c>
      <c r="J1558" s="138">
        <f t="shared" si="170"/>
        <v>0.88</v>
      </c>
      <c r="K1558" s="140">
        <f t="shared" si="171"/>
        <v>827272.72727272729</v>
      </c>
      <c r="L1558" s="134" t="s">
        <v>1139</v>
      </c>
      <c r="M1558" s="134" t="s">
        <v>46</v>
      </c>
      <c r="N1558" s="137">
        <f t="shared" si="172"/>
        <v>827272.72727272729</v>
      </c>
      <c r="P1558">
        <v>1517</v>
      </c>
      <c r="Q1558">
        <v>34.51915723268344</v>
      </c>
      <c r="R1558">
        <v>-9.5191572326834404</v>
      </c>
      <c r="S1558" s="70">
        <f t="shared" si="166"/>
        <v>-0.27576447386932462</v>
      </c>
      <c r="T1558">
        <f t="shared" si="167"/>
        <v>25</v>
      </c>
      <c r="U1558" s="134" t="s">
        <v>2771</v>
      </c>
      <c r="Z1558">
        <v>1516</v>
      </c>
      <c r="AA1558">
        <v>19.861682393292352</v>
      </c>
      <c r="AB1558">
        <v>-9.8616823932923516</v>
      </c>
      <c r="AJ1558">
        <v>1518</v>
      </c>
      <c r="AK1558">
        <v>269.79179189217763</v>
      </c>
      <c r="AL1558">
        <v>40.208208107822372</v>
      </c>
      <c r="AT1558">
        <v>1518</v>
      </c>
      <c r="AU1558">
        <v>315.09420761974923</v>
      </c>
      <c r="AV1558">
        <v>-5.094207619749227</v>
      </c>
      <c r="BD1558" s="152">
        <v>7.8916671014052566</v>
      </c>
      <c r="BE1558" s="152">
        <v>19.898595553</v>
      </c>
    </row>
    <row r="1559" spans="1:57" ht="14.25" customHeight="1">
      <c r="A1559" s="134" t="s">
        <v>398</v>
      </c>
      <c r="B1559" s="135">
        <v>6612</v>
      </c>
      <c r="C1559" s="135">
        <v>5342600</v>
      </c>
      <c r="D1559" s="145">
        <f t="shared" si="168"/>
        <v>45283.780158924732</v>
      </c>
      <c r="E1559" s="141">
        <f t="shared" si="169"/>
        <v>808.0157289776165</v>
      </c>
      <c r="F1559" s="135">
        <v>8</v>
      </c>
      <c r="G1559" s="135">
        <v>1386820</v>
      </c>
      <c r="H1559" s="135">
        <v>1441700</v>
      </c>
      <c r="I1559" s="134" t="s">
        <v>1819</v>
      </c>
      <c r="J1559" s="138">
        <f t="shared" si="170"/>
        <v>31.837006427915519</v>
      </c>
      <c r="K1559" s="140">
        <f t="shared" si="171"/>
        <v>45283.780158924732</v>
      </c>
      <c r="L1559" s="134" t="s">
        <v>1552</v>
      </c>
      <c r="M1559" s="134" t="s">
        <v>53</v>
      </c>
      <c r="N1559" s="137">
        <f t="shared" si="172"/>
        <v>45283.780158924732</v>
      </c>
      <c r="P1559">
        <v>1518</v>
      </c>
      <c r="Q1559">
        <v>321.29798645014853</v>
      </c>
      <c r="R1559">
        <v>-11.297986450148528</v>
      </c>
      <c r="S1559" s="70">
        <f t="shared" si="166"/>
        <v>-3.5163576886908014E-2</v>
      </c>
      <c r="T1559">
        <f t="shared" si="167"/>
        <v>310</v>
      </c>
      <c r="U1559" s="134" t="s">
        <v>2772</v>
      </c>
      <c r="Z1559">
        <v>1517</v>
      </c>
      <c r="AA1559">
        <v>22.320802101129594</v>
      </c>
      <c r="AB1559">
        <v>2.6791978988704059</v>
      </c>
      <c r="AJ1559">
        <v>1519</v>
      </c>
      <c r="AK1559">
        <v>35.365844369418902</v>
      </c>
      <c r="AL1559">
        <v>111.63415563058109</v>
      </c>
      <c r="AT1559">
        <v>1519</v>
      </c>
      <c r="AU1559">
        <v>82.758229631047598</v>
      </c>
      <c r="AV1559">
        <v>64.241770368952402</v>
      </c>
      <c r="BD1559" s="152">
        <v>10.524961537636786</v>
      </c>
      <c r="BE1559" s="152">
        <v>20.36430489264</v>
      </c>
    </row>
    <row r="1560" spans="1:57" ht="14.25" customHeight="1">
      <c r="A1560" s="134" t="s">
        <v>398</v>
      </c>
      <c r="B1560" s="135">
        <v>24850</v>
      </c>
      <c r="C1560" s="135">
        <v>5135500</v>
      </c>
      <c r="D1560" s="145">
        <f t="shared" si="168"/>
        <v>32076111.111111112</v>
      </c>
      <c r="E1560" s="141">
        <f t="shared" si="169"/>
        <v>206.65995975855131</v>
      </c>
      <c r="F1560" s="135">
        <v>26</v>
      </c>
      <c r="G1560" s="135">
        <v>0.18</v>
      </c>
      <c r="H1560" s="135">
        <v>5773700</v>
      </c>
      <c r="I1560" s="134" t="s">
        <v>1815</v>
      </c>
      <c r="J1560" s="138">
        <f t="shared" si="170"/>
        <v>0.18</v>
      </c>
      <c r="K1560" s="140">
        <f t="shared" si="171"/>
        <v>32076111.111111112</v>
      </c>
      <c r="L1560" s="134" t="s">
        <v>1220</v>
      </c>
      <c r="M1560" s="134" t="s">
        <v>7</v>
      </c>
      <c r="N1560" s="137">
        <f t="shared" si="172"/>
        <v>32076111.111111112</v>
      </c>
      <c r="P1560">
        <v>1519</v>
      </c>
      <c r="Q1560">
        <v>59.488916742432238</v>
      </c>
      <c r="R1560">
        <v>87.511083257567762</v>
      </c>
      <c r="S1560" s="70">
        <f t="shared" si="166"/>
        <v>1.4710485255003456</v>
      </c>
      <c r="T1560">
        <f t="shared" si="167"/>
        <v>147</v>
      </c>
      <c r="U1560" s="134" t="s">
        <v>1143</v>
      </c>
      <c r="Z1560">
        <v>1518</v>
      </c>
      <c r="AA1560">
        <v>323.07660161660334</v>
      </c>
      <c r="AB1560">
        <v>-13.076601616603341</v>
      </c>
      <c r="AJ1560">
        <v>1520</v>
      </c>
      <c r="AK1560">
        <v>34.475147689290537</v>
      </c>
      <c r="AL1560">
        <v>-14.475147689290537</v>
      </c>
      <c r="AT1560">
        <v>1520</v>
      </c>
      <c r="AU1560">
        <v>26.187284979395024</v>
      </c>
      <c r="AV1560">
        <v>-6.1872849793950238</v>
      </c>
      <c r="BD1560" s="152">
        <v>209.34382660267315</v>
      </c>
      <c r="BE1560" s="152">
        <v>275.34646445120001</v>
      </c>
    </row>
    <row r="1561" spans="1:57" ht="14.25" customHeight="1">
      <c r="A1561" s="134" t="s">
        <v>398</v>
      </c>
      <c r="B1561" s="135">
        <v>14094</v>
      </c>
      <c r="C1561" s="135">
        <v>1557800</v>
      </c>
      <c r="D1561" s="145">
        <f t="shared" si="168"/>
        <v>420046.15891856246</v>
      </c>
      <c r="E1561" s="141">
        <f t="shared" si="169"/>
        <v>110.52930324960977</v>
      </c>
      <c r="F1561" s="135">
        <v>13</v>
      </c>
      <c r="G1561" s="135">
        <v>0.90990000000000004</v>
      </c>
      <c r="H1561" s="135">
        <v>382200</v>
      </c>
      <c r="I1561" s="134" t="s">
        <v>1815</v>
      </c>
      <c r="J1561" s="138">
        <f t="shared" si="170"/>
        <v>0.90990000000000004</v>
      </c>
      <c r="K1561" s="140">
        <f t="shared" si="171"/>
        <v>420046.15891856246</v>
      </c>
      <c r="L1561" s="134" t="s">
        <v>1368</v>
      </c>
      <c r="M1561" s="134" t="s">
        <v>10</v>
      </c>
      <c r="N1561" s="137">
        <f t="shared" si="172"/>
        <v>420046.15891856246</v>
      </c>
      <c r="P1561">
        <v>1520</v>
      </c>
      <c r="Q1561">
        <v>28.408658991241019</v>
      </c>
      <c r="R1561">
        <v>-8.408658991241019</v>
      </c>
      <c r="S1561" s="70">
        <f t="shared" si="166"/>
        <v>-0.29598929656741574</v>
      </c>
      <c r="T1561">
        <f t="shared" si="167"/>
        <v>20</v>
      </c>
      <c r="U1561" s="134" t="s">
        <v>1170</v>
      </c>
      <c r="Z1561">
        <v>1519</v>
      </c>
      <c r="AA1561">
        <v>16.426373918028254</v>
      </c>
      <c r="AB1561">
        <v>130.57362608197175</v>
      </c>
      <c r="AJ1561">
        <v>1521</v>
      </c>
      <c r="AK1561">
        <v>22.49138266026306</v>
      </c>
      <c r="AL1561">
        <v>-10.49138266026306</v>
      </c>
      <c r="AT1561">
        <v>1521</v>
      </c>
      <c r="AU1561">
        <v>15.125661037523512</v>
      </c>
      <c r="AV1561">
        <v>-3.1256610375235123</v>
      </c>
      <c r="BD1561" s="152">
        <v>12.202094850572077</v>
      </c>
      <c r="BE1561" s="152">
        <v>22.29515047932</v>
      </c>
    </row>
    <row r="1562" spans="1:57" ht="14.25" customHeight="1">
      <c r="A1562" s="134" t="s">
        <v>398</v>
      </c>
      <c r="B1562" s="135">
        <v>49968</v>
      </c>
      <c r="C1562" s="135">
        <v>4539900</v>
      </c>
      <c r="D1562" s="145">
        <f t="shared" si="168"/>
        <v>2803738.3177570091</v>
      </c>
      <c r="E1562" s="141">
        <f t="shared" si="169"/>
        <v>90.856147934678191</v>
      </c>
      <c r="F1562" s="135">
        <v>50</v>
      </c>
      <c r="G1562" s="135">
        <v>1.07</v>
      </c>
      <c r="H1562" s="135">
        <v>3000000</v>
      </c>
      <c r="I1562" s="134" t="s">
        <v>1815</v>
      </c>
      <c r="J1562" s="138">
        <f t="shared" si="170"/>
        <v>1.07</v>
      </c>
      <c r="K1562" s="140">
        <f t="shared" si="171"/>
        <v>2803738.3177570091</v>
      </c>
      <c r="L1562" s="134" t="s">
        <v>2786</v>
      </c>
      <c r="M1562" s="134" t="s">
        <v>13</v>
      </c>
      <c r="N1562" s="137">
        <f t="shared" si="172"/>
        <v>2803738.3177570091</v>
      </c>
      <c r="P1562">
        <v>1521</v>
      </c>
      <c r="Q1562">
        <v>15.465546092812701</v>
      </c>
      <c r="R1562">
        <v>-3.4655460928127013</v>
      </c>
      <c r="S1562" s="70">
        <f t="shared" si="166"/>
        <v>-0.22408171505972516</v>
      </c>
      <c r="T1562">
        <f t="shared" si="167"/>
        <v>12</v>
      </c>
      <c r="U1562" s="134" t="s">
        <v>1634</v>
      </c>
      <c r="Z1562">
        <v>1520</v>
      </c>
      <c r="AA1562">
        <v>15.313316137571103</v>
      </c>
      <c r="AB1562">
        <v>4.6866838624288967</v>
      </c>
      <c r="AJ1562">
        <v>1522</v>
      </c>
      <c r="AK1562">
        <v>51.869133047234612</v>
      </c>
      <c r="AL1562">
        <v>10.130866952765388</v>
      </c>
      <c r="AT1562">
        <v>1522</v>
      </c>
      <c r="AU1562">
        <v>56.845685837882286</v>
      </c>
      <c r="AV1562">
        <v>5.1543141621177142</v>
      </c>
      <c r="BD1562" s="152">
        <v>43.515087856134919</v>
      </c>
      <c r="BE1562" s="152">
        <v>35.152512747079996</v>
      </c>
    </row>
    <row r="1563" spans="1:57" ht="14.25" customHeight="1">
      <c r="A1563" s="134" t="s">
        <v>398</v>
      </c>
      <c r="B1563" s="135">
        <v>284638</v>
      </c>
      <c r="C1563" s="135">
        <v>34833700</v>
      </c>
      <c r="D1563" s="145">
        <f t="shared" si="168"/>
        <v>5984455.9585492229</v>
      </c>
      <c r="E1563" s="141">
        <f t="shared" si="169"/>
        <v>122.37895151033945</v>
      </c>
      <c r="F1563" s="135">
        <v>201</v>
      </c>
      <c r="G1563" s="135">
        <v>3.86</v>
      </c>
      <c r="H1563" s="135">
        <v>23100000</v>
      </c>
      <c r="I1563" s="134" t="s">
        <v>1815</v>
      </c>
      <c r="J1563" s="138">
        <f t="shared" si="170"/>
        <v>3.86</v>
      </c>
      <c r="K1563" s="140">
        <f t="shared" si="171"/>
        <v>5984455.9585492229</v>
      </c>
      <c r="L1563" s="134" t="s">
        <v>1052</v>
      </c>
      <c r="M1563" s="134" t="s">
        <v>28</v>
      </c>
      <c r="N1563" s="137">
        <f t="shared" si="172"/>
        <v>5984455.9585492229</v>
      </c>
      <c r="P1563">
        <v>1522</v>
      </c>
      <c r="Q1563">
        <v>55.084295169061576</v>
      </c>
      <c r="R1563">
        <v>6.9157048309384237</v>
      </c>
      <c r="S1563" s="70">
        <f t="shared" si="166"/>
        <v>0.12554766852717525</v>
      </c>
      <c r="T1563">
        <f t="shared" si="167"/>
        <v>62</v>
      </c>
      <c r="U1563" s="134" t="s">
        <v>2773</v>
      </c>
      <c r="Z1563">
        <v>1521</v>
      </c>
      <c r="AA1563">
        <v>19.235133545695245</v>
      </c>
      <c r="AB1563">
        <v>-7.2351335456952448</v>
      </c>
      <c r="AJ1563">
        <v>1523</v>
      </c>
      <c r="AK1563">
        <v>23.163215184675472</v>
      </c>
      <c r="AL1563">
        <v>-14.163215184675472</v>
      </c>
      <c r="AT1563">
        <v>1523</v>
      </c>
      <c r="AU1563">
        <v>15.688102575541771</v>
      </c>
      <c r="AV1563">
        <v>-6.6881025755417713</v>
      </c>
      <c r="BD1563" s="152">
        <v>6.0081015803254489</v>
      </c>
      <c r="BE1563" s="152">
        <v>15.53826354576</v>
      </c>
    </row>
    <row r="1564" spans="1:57" ht="14.25" customHeight="1">
      <c r="A1564" s="134" t="s">
        <v>398</v>
      </c>
      <c r="B1564" s="135">
        <v>14962</v>
      </c>
      <c r="C1564" s="135">
        <v>1900600</v>
      </c>
      <c r="D1564" s="145">
        <f t="shared" si="168"/>
        <v>2540000</v>
      </c>
      <c r="E1564" s="141">
        <f t="shared" si="169"/>
        <v>127.02847212939447</v>
      </c>
      <c r="F1564" s="135">
        <v>18</v>
      </c>
      <c r="G1564" s="135">
        <v>0.45</v>
      </c>
      <c r="H1564" s="135">
        <v>1143000</v>
      </c>
      <c r="I1564" s="134" t="s">
        <v>1815</v>
      </c>
      <c r="J1564" s="138">
        <f t="shared" si="170"/>
        <v>0.45</v>
      </c>
      <c r="K1564" s="140">
        <f t="shared" si="171"/>
        <v>2540000</v>
      </c>
      <c r="L1564" s="134" t="s">
        <v>2787</v>
      </c>
      <c r="M1564" s="134" t="s">
        <v>31</v>
      </c>
      <c r="N1564" s="137">
        <f t="shared" si="172"/>
        <v>2540000</v>
      </c>
      <c r="P1564">
        <v>1523</v>
      </c>
      <c r="Q1564">
        <v>16.159992307117268</v>
      </c>
      <c r="R1564">
        <v>-7.1599923071172675</v>
      </c>
      <c r="S1564" s="70">
        <f t="shared" si="166"/>
        <v>-0.44306904180664902</v>
      </c>
      <c r="T1564">
        <f t="shared" si="167"/>
        <v>9</v>
      </c>
      <c r="U1564" s="134" t="s">
        <v>2774</v>
      </c>
      <c r="Z1564">
        <v>1522</v>
      </c>
      <c r="AA1564">
        <v>57.741437968772104</v>
      </c>
      <c r="AB1564">
        <v>4.2585620312278962</v>
      </c>
      <c r="AJ1564">
        <v>1524</v>
      </c>
      <c r="AK1564">
        <v>58.468501177710422</v>
      </c>
      <c r="AL1564">
        <v>50.531498822289578</v>
      </c>
      <c r="AT1564">
        <v>1524</v>
      </c>
      <c r="AU1564">
        <v>75.44566855427297</v>
      </c>
      <c r="AV1564">
        <v>33.55433144572703</v>
      </c>
      <c r="BD1564" s="152">
        <v>27.184348842672531</v>
      </c>
      <c r="BE1564" s="152">
        <v>25.176366583079997</v>
      </c>
    </row>
    <row r="1565" spans="1:57" ht="14.25" customHeight="1">
      <c r="A1565" s="134" t="s">
        <v>398</v>
      </c>
      <c r="B1565" s="135">
        <v>17652</v>
      </c>
      <c r="C1565" s="135">
        <v>1973300</v>
      </c>
      <c r="D1565" s="145">
        <f t="shared" si="168"/>
        <v>760869.56521739124</v>
      </c>
      <c r="E1565" s="141">
        <f t="shared" si="169"/>
        <v>111.78903240426014</v>
      </c>
      <c r="F1565" s="135">
        <v>20</v>
      </c>
      <c r="G1565" s="135">
        <v>0.92</v>
      </c>
      <c r="H1565" s="135">
        <v>700000</v>
      </c>
      <c r="I1565" s="134" t="s">
        <v>1815</v>
      </c>
      <c r="J1565" s="138">
        <f t="shared" si="170"/>
        <v>0.92</v>
      </c>
      <c r="K1565" s="140">
        <f t="shared" si="171"/>
        <v>760869.56521739124</v>
      </c>
      <c r="L1565" s="134" t="s">
        <v>2788</v>
      </c>
      <c r="M1565" s="134" t="s">
        <v>12</v>
      </c>
      <c r="N1565" s="137">
        <f t="shared" si="172"/>
        <v>760869.56521739124</v>
      </c>
      <c r="P1565">
        <v>1524</v>
      </c>
      <c r="Q1565">
        <v>68.969643017591508</v>
      </c>
      <c r="R1565">
        <v>40.030356982408492</v>
      </c>
      <c r="S1565" s="70">
        <f t="shared" si="166"/>
        <v>0.58040545421118517</v>
      </c>
      <c r="T1565">
        <f t="shared" si="167"/>
        <v>109</v>
      </c>
      <c r="U1565" s="134" t="s">
        <v>2775</v>
      </c>
      <c r="Z1565">
        <v>1523</v>
      </c>
      <c r="AA1565">
        <v>16.770835256430626</v>
      </c>
      <c r="AB1565">
        <v>-7.770835256430626</v>
      </c>
      <c r="AJ1565">
        <v>1525</v>
      </c>
      <c r="AK1565">
        <v>23.731753987628135</v>
      </c>
      <c r="AL1565">
        <v>-11.731753987628135</v>
      </c>
      <c r="AT1565">
        <v>1525</v>
      </c>
      <c r="AU1565">
        <v>17.227632332891019</v>
      </c>
      <c r="AV1565">
        <v>-5.2276323328910195</v>
      </c>
      <c r="BD1565" s="152">
        <v>22.553489009221686</v>
      </c>
      <c r="BE1565" s="152">
        <v>32.500360265479998</v>
      </c>
    </row>
    <row r="1566" spans="1:57" ht="14.25" customHeight="1">
      <c r="A1566" s="134" t="s">
        <v>398</v>
      </c>
      <c r="B1566" s="135">
        <v>121332</v>
      </c>
      <c r="C1566" s="135">
        <v>17615900</v>
      </c>
      <c r="D1566" s="145">
        <f t="shared" si="168"/>
        <v>330031.00388439471</v>
      </c>
      <c r="E1566" s="141">
        <f t="shared" si="169"/>
        <v>145.18758447895033</v>
      </c>
      <c r="F1566" s="135">
        <v>120</v>
      </c>
      <c r="G1566" s="135">
        <v>11.224399999999999</v>
      </c>
      <c r="H1566" s="135">
        <v>3704400</v>
      </c>
      <c r="I1566" s="134" t="s">
        <v>1815</v>
      </c>
      <c r="J1566" s="138">
        <f t="shared" si="170"/>
        <v>11.224399999999999</v>
      </c>
      <c r="K1566" s="140">
        <f t="shared" si="171"/>
        <v>330031.00388439471</v>
      </c>
      <c r="L1566" s="134" t="s">
        <v>2789</v>
      </c>
      <c r="M1566" s="134" t="s">
        <v>10</v>
      </c>
      <c r="N1566" s="137">
        <f t="shared" si="172"/>
        <v>330031.00388439471</v>
      </c>
      <c r="P1566">
        <v>1525</v>
      </c>
      <c r="Q1566">
        <v>17.322257493086124</v>
      </c>
      <c r="R1566">
        <v>-5.3222574930861235</v>
      </c>
      <c r="S1566" s="70">
        <f t="shared" si="166"/>
        <v>-0.30724964660122445</v>
      </c>
      <c r="T1566">
        <f t="shared" si="167"/>
        <v>12</v>
      </c>
      <c r="U1566" s="134" t="s">
        <v>1683</v>
      </c>
      <c r="Z1566">
        <v>1524</v>
      </c>
      <c r="AA1566">
        <v>72.49753032181998</v>
      </c>
      <c r="AB1566">
        <v>36.50246967818002</v>
      </c>
      <c r="AJ1566">
        <v>1526</v>
      </c>
      <c r="AK1566">
        <v>41.043189035389204</v>
      </c>
      <c r="AL1566">
        <v>12.956810964610796</v>
      </c>
      <c r="AT1566">
        <v>1526</v>
      </c>
      <c r="AU1566">
        <v>56.373563378961848</v>
      </c>
      <c r="AV1566">
        <v>-2.3735633789618475</v>
      </c>
      <c r="BD1566" s="152">
        <v>10.582474988662124</v>
      </c>
      <c r="BE1566" s="152">
        <v>22.062986505479998</v>
      </c>
    </row>
    <row r="1567" spans="1:57" ht="14.25" customHeight="1">
      <c r="A1567" s="134" t="s">
        <v>398</v>
      </c>
      <c r="B1567" s="135">
        <v>6933</v>
      </c>
      <c r="C1567" s="135">
        <v>735400</v>
      </c>
      <c r="D1567" s="145">
        <f t="shared" si="168"/>
        <v>9771428.5714285709</v>
      </c>
      <c r="E1567" s="141">
        <f t="shared" si="169"/>
        <v>106.07240732727534</v>
      </c>
      <c r="F1567" s="135">
        <v>12</v>
      </c>
      <c r="G1567" s="135">
        <v>7.0000000000000007E-2</v>
      </c>
      <c r="H1567" s="135">
        <v>684000</v>
      </c>
      <c r="I1567" s="134" t="s">
        <v>1815</v>
      </c>
      <c r="J1567" s="138">
        <f t="shared" si="170"/>
        <v>7.0000000000000007E-2</v>
      </c>
      <c r="K1567" s="140">
        <f t="shared" si="171"/>
        <v>9771428.5714285709</v>
      </c>
      <c r="L1567" s="134" t="s">
        <v>2790</v>
      </c>
      <c r="M1567" s="134" t="s">
        <v>13</v>
      </c>
      <c r="N1567" s="137">
        <f t="shared" si="172"/>
        <v>9771428.5714285709</v>
      </c>
      <c r="P1567">
        <v>1526</v>
      </c>
      <c r="Q1567">
        <v>48.535285332137548</v>
      </c>
      <c r="R1567">
        <v>5.4647146678624523</v>
      </c>
      <c r="S1567" s="70">
        <f t="shared" si="166"/>
        <v>0.11259261443434848</v>
      </c>
      <c r="T1567">
        <f t="shared" si="167"/>
        <v>54</v>
      </c>
      <c r="U1567" s="134" t="s">
        <v>1044</v>
      </c>
      <c r="Z1567">
        <v>1525</v>
      </c>
      <c r="AA1567">
        <v>16.461071690509517</v>
      </c>
      <c r="AB1567">
        <v>-4.4610716905095167</v>
      </c>
      <c r="AJ1567">
        <v>1527</v>
      </c>
      <c r="AK1567">
        <v>32.349583035809296</v>
      </c>
      <c r="AL1567">
        <v>1.650416964190704</v>
      </c>
      <c r="AT1567">
        <v>1527</v>
      </c>
      <c r="AU1567">
        <v>35.061545042024719</v>
      </c>
      <c r="AV1567">
        <v>-1.0615450420247186</v>
      </c>
      <c r="BD1567" s="152">
        <v>45.688274684163744</v>
      </c>
      <c r="BE1567" s="152">
        <v>49.196868801080001</v>
      </c>
    </row>
    <row r="1568" spans="1:57" ht="14.25" customHeight="1">
      <c r="A1568" s="134" t="s">
        <v>398</v>
      </c>
      <c r="B1568" s="135">
        <v>49080</v>
      </c>
      <c r="C1568" s="135">
        <v>14362600</v>
      </c>
      <c r="D1568" s="145">
        <f t="shared" si="168"/>
        <v>18005405.405405406</v>
      </c>
      <c r="E1568" s="141">
        <f t="shared" si="169"/>
        <v>292.63651181744092</v>
      </c>
      <c r="F1568" s="135">
        <v>30</v>
      </c>
      <c r="G1568" s="135">
        <v>0.74</v>
      </c>
      <c r="H1568" s="135">
        <v>13324000</v>
      </c>
      <c r="I1568" s="134" t="s">
        <v>1815</v>
      </c>
      <c r="J1568" s="138">
        <f t="shared" si="170"/>
        <v>0.74</v>
      </c>
      <c r="K1568" s="140">
        <f t="shared" si="171"/>
        <v>18005405.405405406</v>
      </c>
      <c r="L1568" s="134" t="s">
        <v>2791</v>
      </c>
      <c r="M1568" s="134" t="s">
        <v>7</v>
      </c>
      <c r="N1568" s="137">
        <f t="shared" si="172"/>
        <v>18005405.405405406</v>
      </c>
      <c r="P1568">
        <v>1527</v>
      </c>
      <c r="Q1568">
        <v>31.967221439103337</v>
      </c>
      <c r="R1568">
        <v>2.0327785608966629</v>
      </c>
      <c r="S1568" s="70">
        <f t="shared" si="166"/>
        <v>6.3589466628153749E-2</v>
      </c>
      <c r="T1568">
        <f t="shared" si="167"/>
        <v>34</v>
      </c>
      <c r="U1568" s="134" t="s">
        <v>2776</v>
      </c>
      <c r="Z1568">
        <v>1526</v>
      </c>
      <c r="AA1568">
        <v>50.444768157650948</v>
      </c>
      <c r="AB1568">
        <v>3.5552318423490519</v>
      </c>
      <c r="AJ1568">
        <v>1528</v>
      </c>
      <c r="AK1568">
        <v>45.557209330165243</v>
      </c>
      <c r="AL1568">
        <v>-23.557209330165243</v>
      </c>
      <c r="AT1568">
        <v>1528</v>
      </c>
      <c r="AU1568">
        <v>24.472864641610901</v>
      </c>
      <c r="AV1568">
        <v>-2.4728646416109008</v>
      </c>
      <c r="BD1568" s="152">
        <v>11.348636318392515</v>
      </c>
      <c r="BE1568" s="152">
        <v>21.802485132959998</v>
      </c>
    </row>
    <row r="1569" spans="1:57" ht="14.25" customHeight="1">
      <c r="A1569" s="134" t="s">
        <v>398</v>
      </c>
      <c r="B1569" s="135">
        <v>107980</v>
      </c>
      <c r="C1569" s="135">
        <v>2783300</v>
      </c>
      <c r="D1569" s="145">
        <f t="shared" si="168"/>
        <v>850830.56478405313</v>
      </c>
      <c r="E1569" s="141">
        <f t="shared" si="169"/>
        <v>25.776069642526394</v>
      </c>
      <c r="F1569" s="135">
        <v>60</v>
      </c>
      <c r="G1569" s="135">
        <v>0.90300000000000002</v>
      </c>
      <c r="H1569" s="135">
        <v>768300</v>
      </c>
      <c r="I1569" s="134" t="s">
        <v>1815</v>
      </c>
      <c r="J1569" s="138">
        <f t="shared" si="170"/>
        <v>0.90300000000000002</v>
      </c>
      <c r="K1569" s="140">
        <f t="shared" si="171"/>
        <v>850830.56478405313</v>
      </c>
      <c r="L1569" s="134" t="s">
        <v>2792</v>
      </c>
      <c r="M1569" s="134" t="s">
        <v>27</v>
      </c>
      <c r="N1569" s="137">
        <f t="shared" si="172"/>
        <v>850830.56478405313</v>
      </c>
      <c r="P1569">
        <v>1528</v>
      </c>
      <c r="Q1569">
        <v>33.9252907322685</v>
      </c>
      <c r="R1569">
        <v>-11.9252907322685</v>
      </c>
      <c r="S1569" s="70">
        <f t="shared" si="166"/>
        <v>-0.35151624274587567</v>
      </c>
      <c r="T1569">
        <f t="shared" si="167"/>
        <v>22</v>
      </c>
      <c r="U1569" s="134" t="s">
        <v>2777</v>
      </c>
      <c r="Z1569">
        <v>1527</v>
      </c>
      <c r="AA1569">
        <v>34.588288974380198</v>
      </c>
      <c r="AB1569">
        <v>-0.58828897438019823</v>
      </c>
      <c r="AJ1569">
        <v>1529</v>
      </c>
      <c r="AK1569">
        <v>27.425351199662355</v>
      </c>
      <c r="AL1569">
        <v>-7.4253511996623551</v>
      </c>
      <c r="AT1569">
        <v>1529</v>
      </c>
      <c r="AU1569">
        <v>19.222041815878395</v>
      </c>
      <c r="AV1569">
        <v>0.777958184121605</v>
      </c>
      <c r="BD1569" s="152">
        <v>3.8246444931849526</v>
      </c>
      <c r="BE1569" s="152">
        <v>13.299142052319999</v>
      </c>
    </row>
    <row r="1570" spans="1:57" ht="14.25" customHeight="1">
      <c r="A1570" s="134" t="s">
        <v>398</v>
      </c>
      <c r="B1570" s="135">
        <v>13968</v>
      </c>
      <c r="C1570" s="135">
        <v>3320000</v>
      </c>
      <c r="D1570" s="145">
        <f t="shared" si="168"/>
        <v>12104666.666666668</v>
      </c>
      <c r="E1570" s="141">
        <f t="shared" si="169"/>
        <v>237.68613974799541</v>
      </c>
      <c r="F1570" s="135">
        <v>16</v>
      </c>
      <c r="G1570" s="135">
        <v>0.15</v>
      </c>
      <c r="H1570" s="135">
        <v>1815700</v>
      </c>
      <c r="I1570" s="134" t="s">
        <v>1815</v>
      </c>
      <c r="J1570" s="138">
        <f t="shared" si="170"/>
        <v>0.15</v>
      </c>
      <c r="K1570" s="140">
        <f t="shared" si="171"/>
        <v>12104666.666666668</v>
      </c>
      <c r="L1570" s="134" t="s">
        <v>1166</v>
      </c>
      <c r="M1570" s="134" t="s">
        <v>24</v>
      </c>
      <c r="N1570" s="137">
        <f t="shared" si="172"/>
        <v>12104666.666666668</v>
      </c>
      <c r="P1570">
        <v>1529</v>
      </c>
      <c r="Q1570">
        <v>20.547105745171674</v>
      </c>
      <c r="R1570">
        <v>-0.54710574517167387</v>
      </c>
      <c r="S1570" s="70">
        <f t="shared" si="166"/>
        <v>-2.6626900740034262E-2</v>
      </c>
      <c r="T1570">
        <f t="shared" si="167"/>
        <v>20</v>
      </c>
      <c r="U1570" s="134" t="s">
        <v>1317</v>
      </c>
      <c r="Z1570">
        <v>1528</v>
      </c>
      <c r="AA1570">
        <v>26.325937717632531</v>
      </c>
      <c r="AB1570">
        <v>-4.3259377176325309</v>
      </c>
      <c r="AJ1570">
        <v>1530</v>
      </c>
      <c r="AK1570">
        <v>29.318928314783165</v>
      </c>
      <c r="AL1570">
        <v>-19.318928314783165</v>
      </c>
      <c r="AT1570">
        <v>1530</v>
      </c>
      <c r="AU1570">
        <v>18.249059009233669</v>
      </c>
      <c r="AV1570">
        <v>-8.2490590092336689</v>
      </c>
      <c r="BD1570" s="152">
        <v>21.690787243841619</v>
      </c>
      <c r="BE1570" s="152">
        <v>27.577291250719998</v>
      </c>
    </row>
    <row r="1571" spans="1:57" ht="14.25" customHeight="1">
      <c r="A1571" s="134" t="s">
        <v>398</v>
      </c>
      <c r="B1571" s="135">
        <v>224840</v>
      </c>
      <c r="C1571" s="135">
        <v>51279700</v>
      </c>
      <c r="D1571" s="145">
        <f t="shared" si="168"/>
        <v>9660550.4587155953</v>
      </c>
      <c r="E1571" s="141">
        <f t="shared" si="169"/>
        <v>228.07196228429106</v>
      </c>
      <c r="F1571" s="135">
        <v>234</v>
      </c>
      <c r="G1571" s="135">
        <v>2.1800000000000002</v>
      </c>
      <c r="H1571" s="135">
        <v>21060000</v>
      </c>
      <c r="I1571" s="134" t="s">
        <v>1815</v>
      </c>
      <c r="J1571" s="138">
        <f t="shared" si="170"/>
        <v>2.1800000000000002</v>
      </c>
      <c r="K1571" s="140">
        <f t="shared" si="171"/>
        <v>9660550.4587155953</v>
      </c>
      <c r="L1571" s="134" t="s">
        <v>2793</v>
      </c>
      <c r="M1571" s="134" t="s">
        <v>32</v>
      </c>
      <c r="N1571" s="137">
        <f t="shared" si="172"/>
        <v>9660550.4587155953</v>
      </c>
      <c r="P1571">
        <v>1530</v>
      </c>
      <c r="Q1571">
        <v>21.122332826872576</v>
      </c>
      <c r="R1571">
        <v>-11.122332826872576</v>
      </c>
      <c r="S1571" s="70">
        <f t="shared" si="166"/>
        <v>-0.52656744489521312</v>
      </c>
      <c r="T1571">
        <f t="shared" si="167"/>
        <v>10</v>
      </c>
      <c r="U1571" s="134" t="s">
        <v>1373</v>
      </c>
      <c r="Z1571">
        <v>1529</v>
      </c>
      <c r="AA1571">
        <v>14.444193242500095</v>
      </c>
      <c r="AB1571">
        <v>5.555806757499905</v>
      </c>
      <c r="AJ1571">
        <v>1531</v>
      </c>
      <c r="AK1571">
        <v>151.25674316309824</v>
      </c>
      <c r="AL1571">
        <v>107.74325683690176</v>
      </c>
      <c r="AT1571">
        <v>1531</v>
      </c>
      <c r="AU1571">
        <v>274.83488865316343</v>
      </c>
      <c r="AV1571">
        <v>-15.834888653163432</v>
      </c>
      <c r="BD1571" s="152">
        <v>121.35851679301824</v>
      </c>
      <c r="BE1571" s="152">
        <v>93.478318817079995</v>
      </c>
    </row>
    <row r="1572" spans="1:57" ht="14.25" customHeight="1">
      <c r="A1572" s="134" t="s">
        <v>398</v>
      </c>
      <c r="B1572" s="135">
        <v>29458</v>
      </c>
      <c r="C1572" s="135">
        <v>4863000</v>
      </c>
      <c r="D1572" s="145">
        <f t="shared" si="168"/>
        <v>289490.93292549707</v>
      </c>
      <c r="E1572" s="141">
        <f t="shared" si="169"/>
        <v>165.08249032520877</v>
      </c>
      <c r="F1572" s="135">
        <v>36</v>
      </c>
      <c r="G1572" s="135">
        <v>1.8308</v>
      </c>
      <c r="H1572" s="135">
        <v>530000</v>
      </c>
      <c r="I1572" s="134" t="s">
        <v>1815</v>
      </c>
      <c r="J1572" s="138">
        <f t="shared" si="170"/>
        <v>1.8308</v>
      </c>
      <c r="K1572" s="140">
        <f t="shared" si="171"/>
        <v>289490.93292549707</v>
      </c>
      <c r="L1572" s="134" t="s">
        <v>2794</v>
      </c>
      <c r="M1572" s="134" t="s">
        <v>10</v>
      </c>
      <c r="N1572" s="137">
        <f t="shared" si="172"/>
        <v>289490.93292549707</v>
      </c>
      <c r="P1572">
        <v>1531</v>
      </c>
      <c r="Q1572">
        <v>230.63445425260528</v>
      </c>
      <c r="R1572">
        <v>28.365545747394719</v>
      </c>
      <c r="S1572" s="70">
        <f t="shared" si="166"/>
        <v>0.12298919447797249</v>
      </c>
      <c r="T1572">
        <f t="shared" si="167"/>
        <v>259</v>
      </c>
      <c r="U1572" s="134" t="s">
        <v>2778</v>
      </c>
      <c r="Z1572">
        <v>1530</v>
      </c>
      <c r="AA1572">
        <v>25.289664408953062</v>
      </c>
      <c r="AB1572">
        <v>-15.289664408953062</v>
      </c>
      <c r="AJ1572">
        <v>1532</v>
      </c>
      <c r="AK1572">
        <v>24.493756850855824</v>
      </c>
      <c r="AL1572">
        <v>-13.493756850855824</v>
      </c>
      <c r="AT1572">
        <v>1532</v>
      </c>
      <c r="AU1572">
        <v>16.710350334421673</v>
      </c>
      <c r="AV1572">
        <v>-5.7103503344216726</v>
      </c>
      <c r="BD1572" s="152">
        <v>6.4065876338581456</v>
      </c>
      <c r="BE1572" s="152">
        <v>17.749207980319998</v>
      </c>
    </row>
    <row r="1573" spans="1:57" ht="14.25" customHeight="1">
      <c r="A1573" s="134" t="s">
        <v>398</v>
      </c>
      <c r="B1573" s="135">
        <v>18720</v>
      </c>
      <c r="C1573" s="135">
        <v>1665100</v>
      </c>
      <c r="D1573" s="145">
        <f t="shared" si="168"/>
        <v>1950000</v>
      </c>
      <c r="E1573" s="141">
        <f t="shared" si="169"/>
        <v>88.947649572649567</v>
      </c>
      <c r="F1573" s="135">
        <v>18</v>
      </c>
      <c r="G1573" s="135">
        <v>0.78</v>
      </c>
      <c r="H1573" s="135">
        <v>1521000</v>
      </c>
      <c r="I1573" s="134" t="s">
        <v>1815</v>
      </c>
      <c r="J1573" s="138">
        <f t="shared" si="170"/>
        <v>0.78</v>
      </c>
      <c r="K1573" s="140">
        <f t="shared" si="171"/>
        <v>1950000</v>
      </c>
      <c r="L1573" s="134" t="s">
        <v>2795</v>
      </c>
      <c r="M1573" s="134" t="s">
        <v>28</v>
      </c>
      <c r="N1573" s="137">
        <f t="shared" si="172"/>
        <v>1950000</v>
      </c>
      <c r="P1573">
        <v>1532</v>
      </c>
      <c r="Q1573">
        <v>17.485806428886011</v>
      </c>
      <c r="R1573">
        <v>-6.4858064288860113</v>
      </c>
      <c r="S1573" s="70">
        <f t="shared" si="166"/>
        <v>-0.3709183477046652</v>
      </c>
      <c r="T1573">
        <f t="shared" si="167"/>
        <v>11</v>
      </c>
      <c r="U1573" s="134" t="s">
        <v>2779</v>
      </c>
      <c r="Z1573">
        <v>1531</v>
      </c>
      <c r="AA1573">
        <v>231.69724823921612</v>
      </c>
      <c r="AB1573">
        <v>27.302751760783877</v>
      </c>
      <c r="AJ1573">
        <v>1533</v>
      </c>
      <c r="AK1573">
        <v>28.032413480700413</v>
      </c>
      <c r="AL1573">
        <v>-12.032413480700413</v>
      </c>
      <c r="AT1573">
        <v>1533</v>
      </c>
      <c r="AU1573">
        <v>23.431731984374181</v>
      </c>
      <c r="AV1573">
        <v>-7.4317319843741814</v>
      </c>
      <c r="BD1573" s="152">
        <v>27.211051516362865</v>
      </c>
      <c r="BE1573" s="152">
        <v>35.306993773679999</v>
      </c>
    </row>
    <row r="1574" spans="1:57" ht="14.25" customHeight="1">
      <c r="A1574" s="134" t="s">
        <v>398</v>
      </c>
      <c r="B1574" s="135">
        <v>349934</v>
      </c>
      <c r="C1574" s="135">
        <v>60048700</v>
      </c>
      <c r="D1574" s="145">
        <f t="shared" si="168"/>
        <v>995323.9812959251</v>
      </c>
      <c r="E1574" s="141">
        <f t="shared" si="169"/>
        <v>171.6000731566524</v>
      </c>
      <c r="F1574" s="135">
        <v>162</v>
      </c>
      <c r="G1574" s="135">
        <v>14.97</v>
      </c>
      <c r="H1574" s="135">
        <v>14900000</v>
      </c>
      <c r="I1574" s="134" t="s">
        <v>1815</v>
      </c>
      <c r="J1574" s="138">
        <f t="shared" si="170"/>
        <v>14.97</v>
      </c>
      <c r="K1574" s="140">
        <f t="shared" si="171"/>
        <v>995323.9812959251</v>
      </c>
      <c r="L1574" s="134" t="s">
        <v>1219</v>
      </c>
      <c r="M1574" s="134" t="s">
        <v>102</v>
      </c>
      <c r="N1574" s="137">
        <f t="shared" si="172"/>
        <v>995323.9812959251</v>
      </c>
      <c r="P1574">
        <v>1533</v>
      </c>
      <c r="Q1574">
        <v>23.174320549105474</v>
      </c>
      <c r="R1574">
        <v>-7.1743205491054738</v>
      </c>
      <c r="S1574" s="70">
        <f t="shared" si="166"/>
        <v>-0.30958062109753642</v>
      </c>
      <c r="T1574">
        <f t="shared" si="167"/>
        <v>16</v>
      </c>
      <c r="U1574" s="134" t="s">
        <v>2780</v>
      </c>
      <c r="Z1574">
        <v>1532</v>
      </c>
      <c r="AA1574">
        <v>18.395069886086539</v>
      </c>
      <c r="AB1574">
        <v>-7.3950698860865387</v>
      </c>
      <c r="AJ1574">
        <v>1534</v>
      </c>
      <c r="AK1574">
        <v>29.009047150403902</v>
      </c>
      <c r="AL1574">
        <v>-19.009047150403902</v>
      </c>
      <c r="AT1574">
        <v>1534</v>
      </c>
      <c r="AU1574">
        <v>21.116279229320909</v>
      </c>
      <c r="AV1574">
        <v>-11.116279229320909</v>
      </c>
      <c r="BD1574" s="152">
        <v>10.787880170895473</v>
      </c>
      <c r="BE1574" s="152">
        <v>17.744982285279999</v>
      </c>
    </row>
    <row r="1575" spans="1:57" ht="14.25" customHeight="1">
      <c r="A1575" s="134" t="s">
        <v>398</v>
      </c>
      <c r="B1575" s="135">
        <v>233971</v>
      </c>
      <c r="C1575" s="135">
        <v>9803800</v>
      </c>
      <c r="D1575" s="145">
        <f t="shared" si="168"/>
        <v>188479.57133288682</v>
      </c>
      <c r="E1575" s="141">
        <f t="shared" si="169"/>
        <v>41.901774151497406</v>
      </c>
      <c r="F1575" s="135">
        <v>202</v>
      </c>
      <c r="G1575" s="135">
        <v>14.93</v>
      </c>
      <c r="H1575" s="135">
        <v>2814000</v>
      </c>
      <c r="I1575" s="134" t="s">
        <v>1815</v>
      </c>
      <c r="J1575" s="138">
        <f t="shared" si="170"/>
        <v>14.93</v>
      </c>
      <c r="K1575" s="140">
        <f t="shared" si="171"/>
        <v>188479.57133288682</v>
      </c>
      <c r="L1575" s="134" t="s">
        <v>1533</v>
      </c>
      <c r="M1575" s="134" t="s">
        <v>5</v>
      </c>
      <c r="N1575" s="137">
        <f t="shared" si="172"/>
        <v>188479.57133288682</v>
      </c>
      <c r="P1575">
        <v>1534</v>
      </c>
      <c r="Q1575">
        <v>22.491189762502472</v>
      </c>
      <c r="R1575">
        <v>-12.491189762502472</v>
      </c>
      <c r="S1575" s="70">
        <f t="shared" si="166"/>
        <v>-0.55538145800218641</v>
      </c>
      <c r="T1575">
        <f t="shared" si="167"/>
        <v>10</v>
      </c>
      <c r="U1575" s="134" t="s">
        <v>2781</v>
      </c>
      <c r="Z1575">
        <v>1533</v>
      </c>
      <c r="AA1575">
        <v>7.8315251308426177</v>
      </c>
      <c r="AB1575">
        <v>8.1684748691573823</v>
      </c>
      <c r="AJ1575">
        <v>1535</v>
      </c>
      <c r="AK1575">
        <v>31.111328383064297</v>
      </c>
      <c r="AL1575">
        <v>-9.111328383064297</v>
      </c>
      <c r="AT1575">
        <v>1535</v>
      </c>
      <c r="AU1575">
        <v>22.67797821517599</v>
      </c>
      <c r="AV1575">
        <v>-0.67797821517599033</v>
      </c>
      <c r="BD1575" s="152">
        <v>13.603985219314684</v>
      </c>
      <c r="BE1575" s="152">
        <v>25.07410727836</v>
      </c>
    </row>
    <row r="1576" spans="1:57" ht="14.25" customHeight="1">
      <c r="A1576" s="134" t="s">
        <v>398</v>
      </c>
      <c r="B1576" s="135">
        <v>17033</v>
      </c>
      <c r="C1576" s="135">
        <v>1726000</v>
      </c>
      <c r="D1576" s="145">
        <f t="shared" si="168"/>
        <v>5413043.4782608692</v>
      </c>
      <c r="E1576" s="141">
        <f t="shared" si="169"/>
        <v>101.33270709798626</v>
      </c>
      <c r="F1576" s="135">
        <v>30</v>
      </c>
      <c r="G1576" s="135">
        <v>0.23</v>
      </c>
      <c r="H1576" s="135">
        <v>1245000</v>
      </c>
      <c r="I1576" s="134" t="s">
        <v>1815</v>
      </c>
      <c r="J1576" s="138">
        <f t="shared" si="170"/>
        <v>0.23</v>
      </c>
      <c r="K1576" s="140">
        <f t="shared" si="171"/>
        <v>5413043.4782608692</v>
      </c>
      <c r="L1576" s="134" t="s">
        <v>2796</v>
      </c>
      <c r="M1576" s="134" t="s">
        <v>13</v>
      </c>
      <c r="N1576" s="137">
        <f t="shared" si="172"/>
        <v>5413043.4782608692</v>
      </c>
      <c r="P1576">
        <v>1535</v>
      </c>
      <c r="Q1576">
        <v>24.557113166823623</v>
      </c>
      <c r="R1576">
        <v>-2.5571131668236227</v>
      </c>
      <c r="S1576" s="70">
        <f t="shared" si="166"/>
        <v>-0.10412922518426364</v>
      </c>
      <c r="T1576">
        <f t="shared" si="167"/>
        <v>22</v>
      </c>
      <c r="U1576" s="134" t="s">
        <v>2782</v>
      </c>
      <c r="Z1576">
        <v>1534</v>
      </c>
      <c r="AA1576">
        <v>12.696093113881911</v>
      </c>
      <c r="AB1576">
        <v>-2.6960931138819113</v>
      </c>
      <c r="AJ1576">
        <v>1536</v>
      </c>
      <c r="AK1576">
        <v>37.917707291383635</v>
      </c>
      <c r="AL1576">
        <v>-14.917707291383635</v>
      </c>
      <c r="AT1576">
        <v>1536</v>
      </c>
      <c r="AU1576">
        <v>24.301258391325035</v>
      </c>
      <c r="AV1576">
        <v>-1.3012583913250353</v>
      </c>
      <c r="BD1576" s="152">
        <v>3.0317804897642264</v>
      </c>
      <c r="BE1576" s="152">
        <v>16.973318173119999</v>
      </c>
    </row>
    <row r="1577" spans="1:57" ht="14.25" customHeight="1">
      <c r="A1577" s="134" t="s">
        <v>398</v>
      </c>
      <c r="B1577" s="135">
        <v>13984</v>
      </c>
      <c r="C1577" s="135">
        <v>1314800</v>
      </c>
      <c r="D1577" s="145">
        <f t="shared" si="168"/>
        <v>2400000</v>
      </c>
      <c r="E1577" s="141">
        <f t="shared" si="169"/>
        <v>94.021739130434781</v>
      </c>
      <c r="F1577" s="135">
        <v>16</v>
      </c>
      <c r="G1577" s="135">
        <v>0.38</v>
      </c>
      <c r="H1577" s="135">
        <v>912000</v>
      </c>
      <c r="I1577" s="134" t="s">
        <v>1815</v>
      </c>
      <c r="J1577" s="138">
        <f t="shared" si="170"/>
        <v>0.38</v>
      </c>
      <c r="K1577" s="140">
        <f t="shared" si="171"/>
        <v>2400000</v>
      </c>
      <c r="L1577" s="134" t="s">
        <v>2797</v>
      </c>
      <c r="M1577" s="134" t="s">
        <v>45</v>
      </c>
      <c r="N1577" s="137">
        <f t="shared" si="172"/>
        <v>2400000</v>
      </c>
      <c r="P1577">
        <v>1536</v>
      </c>
      <c r="Q1577">
        <v>29.391156080850578</v>
      </c>
      <c r="R1577">
        <v>-6.3911560808505783</v>
      </c>
      <c r="S1577" s="70">
        <f t="shared" si="166"/>
        <v>-0.21745167366909571</v>
      </c>
      <c r="T1577">
        <f t="shared" si="167"/>
        <v>23</v>
      </c>
      <c r="U1577" s="134" t="s">
        <v>2783</v>
      </c>
      <c r="Z1577">
        <v>1535</v>
      </c>
      <c r="AA1577">
        <v>25.417282053494247</v>
      </c>
      <c r="AB1577">
        <v>-3.4172820534942474</v>
      </c>
      <c r="AJ1577">
        <v>1537</v>
      </c>
      <c r="AK1577">
        <v>38.63907000190585</v>
      </c>
      <c r="AL1577">
        <v>4.3609299980941501</v>
      </c>
      <c r="AT1577">
        <v>1537</v>
      </c>
      <c r="AU1577">
        <v>43.209968141722833</v>
      </c>
      <c r="AV1577">
        <v>-0.20996814172283251</v>
      </c>
      <c r="BD1577" s="152">
        <v>5.9043719632976082</v>
      </c>
      <c r="BE1577" s="152">
        <v>15.151850882839998</v>
      </c>
    </row>
    <row r="1578" spans="1:57" ht="14.25" customHeight="1">
      <c r="A1578" s="134" t="s">
        <v>398</v>
      </c>
      <c r="B1578" s="135">
        <v>15616</v>
      </c>
      <c r="C1578" s="135">
        <v>1697700</v>
      </c>
      <c r="D1578" s="145">
        <f t="shared" si="168"/>
        <v>333333.33333333331</v>
      </c>
      <c r="E1578" s="141">
        <f t="shared" si="169"/>
        <v>108.71542008196721</v>
      </c>
      <c r="F1578" s="135">
        <v>20</v>
      </c>
      <c r="G1578" s="135">
        <v>1.26</v>
      </c>
      <c r="H1578" s="135">
        <v>420000</v>
      </c>
      <c r="I1578" s="134" t="s">
        <v>1815</v>
      </c>
      <c r="J1578" s="138">
        <f t="shared" si="170"/>
        <v>1.26</v>
      </c>
      <c r="K1578" s="140">
        <f t="shared" si="171"/>
        <v>333333.33333333331</v>
      </c>
      <c r="L1578" s="134" t="s">
        <v>2798</v>
      </c>
      <c r="M1578" s="134" t="s">
        <v>10</v>
      </c>
      <c r="N1578" s="137">
        <f t="shared" si="172"/>
        <v>333333.33333333331</v>
      </c>
      <c r="P1578">
        <v>1537</v>
      </c>
      <c r="Q1578">
        <v>40.025961284202069</v>
      </c>
      <c r="R1578">
        <v>2.9740387157979313</v>
      </c>
      <c r="S1578" s="70">
        <f t="shared" ref="S1578:S1641" si="173">R1578/Q1578</f>
        <v>7.4302743029228902E-2</v>
      </c>
      <c r="T1578">
        <f t="shared" ref="T1578:T1641" si="174">R1578+Q1578</f>
        <v>43</v>
      </c>
      <c r="U1578" s="134" t="s">
        <v>2784</v>
      </c>
      <c r="Z1578">
        <v>1536</v>
      </c>
      <c r="AA1578">
        <v>23.690513530570549</v>
      </c>
      <c r="AB1578">
        <v>-0.69051353057054854</v>
      </c>
      <c r="AJ1578">
        <v>1538</v>
      </c>
      <c r="AK1578">
        <v>25.353973416455084</v>
      </c>
      <c r="AL1578">
        <v>-13.353973416455084</v>
      </c>
      <c r="AT1578">
        <v>1538</v>
      </c>
      <c r="AU1578">
        <v>18.951905661122179</v>
      </c>
      <c r="AV1578">
        <v>-6.9519056611221792</v>
      </c>
      <c r="BD1578" s="152">
        <v>4.5836166415371755</v>
      </c>
      <c r="BE1578" s="152">
        <v>15.063292201559999</v>
      </c>
    </row>
    <row r="1579" spans="1:57" ht="14.25" customHeight="1">
      <c r="A1579" s="134" t="s">
        <v>398</v>
      </c>
      <c r="B1579" s="135">
        <v>7622</v>
      </c>
      <c r="C1579" s="135">
        <v>936500</v>
      </c>
      <c r="D1579" s="145">
        <f t="shared" si="168"/>
        <v>7857142.8571428563</v>
      </c>
      <c r="E1579" s="141">
        <f t="shared" si="169"/>
        <v>122.86801364471268</v>
      </c>
      <c r="F1579" s="135">
        <v>10</v>
      </c>
      <c r="G1579" s="135">
        <v>7.0000000000000007E-2</v>
      </c>
      <c r="H1579" s="135">
        <v>550000</v>
      </c>
      <c r="I1579" s="134" t="s">
        <v>1815</v>
      </c>
      <c r="J1579" s="138">
        <f t="shared" si="170"/>
        <v>7.0000000000000007E-2</v>
      </c>
      <c r="K1579" s="140">
        <f t="shared" si="171"/>
        <v>7857142.8571428563</v>
      </c>
      <c r="L1579" s="134" t="s">
        <v>1356</v>
      </c>
      <c r="M1579" s="134" t="s">
        <v>44</v>
      </c>
      <c r="N1579" s="137">
        <f t="shared" si="172"/>
        <v>7857142.8571428563</v>
      </c>
      <c r="P1579">
        <v>1538</v>
      </c>
      <c r="Q1579">
        <v>19.196915120477772</v>
      </c>
      <c r="R1579">
        <v>-7.1969151204777724</v>
      </c>
      <c r="S1579" s="70">
        <f t="shared" si="173"/>
        <v>-0.37489956460768348</v>
      </c>
      <c r="T1579">
        <f t="shared" si="174"/>
        <v>12</v>
      </c>
      <c r="U1579" s="134" t="s">
        <v>1700</v>
      </c>
      <c r="Z1579">
        <v>1537</v>
      </c>
      <c r="AA1579">
        <v>43.632454550953547</v>
      </c>
      <c r="AB1579">
        <v>-0.63245455095354686</v>
      </c>
      <c r="AJ1579">
        <v>1539</v>
      </c>
      <c r="AK1579">
        <v>35.875116283009405</v>
      </c>
      <c r="AL1579">
        <v>-1.8751162830094046</v>
      </c>
      <c r="AT1579">
        <v>1539</v>
      </c>
      <c r="AU1579">
        <v>37.928765262111966</v>
      </c>
      <c r="AV1579">
        <v>-3.9287652621119662</v>
      </c>
      <c r="BD1579" s="152">
        <v>7.0484788283373598</v>
      </c>
      <c r="BE1579" s="152">
        <v>15.686618307439998</v>
      </c>
    </row>
    <row r="1580" spans="1:57" ht="14.25" customHeight="1">
      <c r="A1580" s="134" t="s">
        <v>398</v>
      </c>
      <c r="B1580" s="135">
        <v>7054</v>
      </c>
      <c r="C1580" s="135">
        <v>1237500</v>
      </c>
      <c r="D1580" s="145">
        <f t="shared" si="168"/>
        <v>853448.27586206899</v>
      </c>
      <c r="E1580" s="141">
        <f t="shared" si="169"/>
        <v>175.43237879217466</v>
      </c>
      <c r="F1580" s="135">
        <v>11</v>
      </c>
      <c r="G1580" s="135">
        <v>0.28999999999999998</v>
      </c>
      <c r="H1580" s="135">
        <v>247500</v>
      </c>
      <c r="I1580" s="134" t="s">
        <v>1815</v>
      </c>
      <c r="J1580" s="138">
        <f t="shared" si="170"/>
        <v>0.28999999999999998</v>
      </c>
      <c r="K1580" s="140">
        <f t="shared" si="171"/>
        <v>853448.27586206899</v>
      </c>
      <c r="L1580" s="134" t="s">
        <v>1033</v>
      </c>
      <c r="M1580" s="134" t="s">
        <v>16</v>
      </c>
      <c r="N1580" s="137">
        <f t="shared" si="172"/>
        <v>853448.27586206899</v>
      </c>
      <c r="P1580">
        <v>1539</v>
      </c>
      <c r="Q1580">
        <v>35.565896922874487</v>
      </c>
      <c r="R1580">
        <v>-1.5658969228744866</v>
      </c>
      <c r="S1580" s="70">
        <f t="shared" si="173"/>
        <v>-4.4028045356768936E-2</v>
      </c>
      <c r="T1580">
        <f t="shared" si="174"/>
        <v>34</v>
      </c>
      <c r="U1580" s="134" t="s">
        <v>1530</v>
      </c>
      <c r="Z1580">
        <v>1538</v>
      </c>
      <c r="AA1580">
        <v>21.601111900117917</v>
      </c>
      <c r="AB1580">
        <v>-9.6011119001179175</v>
      </c>
      <c r="AJ1580">
        <v>1540</v>
      </c>
      <c r="AK1580">
        <v>24.938681855995991</v>
      </c>
      <c r="AL1580">
        <v>-12.938681855995991</v>
      </c>
      <c r="AT1580">
        <v>1540</v>
      </c>
      <c r="AU1580">
        <v>16.306377726093231</v>
      </c>
      <c r="AV1580">
        <v>-4.3063777260932312</v>
      </c>
      <c r="BD1580" s="152">
        <v>5.8540476936504371</v>
      </c>
      <c r="BE1580" s="152">
        <v>17.806635656839997</v>
      </c>
    </row>
    <row r="1581" spans="1:57" ht="14.25" customHeight="1">
      <c r="A1581" s="134" t="s">
        <v>398</v>
      </c>
      <c r="B1581" s="135">
        <v>14259</v>
      </c>
      <c r="C1581" s="135">
        <v>1362600</v>
      </c>
      <c r="D1581" s="145">
        <f t="shared" si="168"/>
        <v>3090909.0909090908</v>
      </c>
      <c r="E1581" s="141">
        <f t="shared" si="169"/>
        <v>95.560698506206606</v>
      </c>
      <c r="F1581" s="135">
        <v>17</v>
      </c>
      <c r="G1581" s="135">
        <v>0.33</v>
      </c>
      <c r="H1581" s="135">
        <v>1020000</v>
      </c>
      <c r="I1581" s="134" t="s">
        <v>1815</v>
      </c>
      <c r="J1581" s="138">
        <f t="shared" si="170"/>
        <v>0.33</v>
      </c>
      <c r="K1581" s="140">
        <f t="shared" si="171"/>
        <v>3090909.0909090908</v>
      </c>
      <c r="L1581" s="134" t="s">
        <v>2799</v>
      </c>
      <c r="M1581" s="134" t="s">
        <v>13</v>
      </c>
      <c r="N1581" s="137">
        <f t="shared" si="172"/>
        <v>3090909.0909090908</v>
      </c>
      <c r="P1581">
        <v>1540</v>
      </c>
      <c r="Q1581">
        <v>17.526229201469768</v>
      </c>
      <c r="R1581">
        <v>-5.5262292014697678</v>
      </c>
      <c r="S1581" s="70">
        <f t="shared" si="173"/>
        <v>-0.31531193264357926</v>
      </c>
      <c r="T1581">
        <f t="shared" si="174"/>
        <v>12</v>
      </c>
      <c r="U1581" s="134" t="s">
        <v>2785</v>
      </c>
      <c r="Z1581">
        <v>1539</v>
      </c>
      <c r="AA1581">
        <v>39.500541041048038</v>
      </c>
      <c r="AB1581">
        <v>-5.500541041048038</v>
      </c>
      <c r="AJ1581">
        <v>1541</v>
      </c>
      <c r="AK1581">
        <v>24.054758534651871</v>
      </c>
      <c r="AL1581">
        <v>-10.054758534651871</v>
      </c>
      <c r="AT1581">
        <v>1541</v>
      </c>
      <c r="AU1581">
        <v>18.084021419245829</v>
      </c>
      <c r="AV1581">
        <v>-4.0840214192458291</v>
      </c>
      <c r="BD1581" s="152">
        <v>9.3870168280640343</v>
      </c>
      <c r="BE1581" s="152">
        <v>20.255027733159999</v>
      </c>
    </row>
    <row r="1582" spans="1:57" ht="14.25" customHeight="1">
      <c r="A1582" s="134" t="s">
        <v>398</v>
      </c>
      <c r="B1582" s="135">
        <v>11328</v>
      </c>
      <c r="C1582" s="135">
        <v>909100</v>
      </c>
      <c r="D1582" s="145">
        <f t="shared" si="168"/>
        <v>1575000</v>
      </c>
      <c r="E1582" s="141">
        <f t="shared" si="169"/>
        <v>80.252471751412429</v>
      </c>
      <c r="F1582" s="135">
        <v>12</v>
      </c>
      <c r="G1582" s="135">
        <v>0.32</v>
      </c>
      <c r="H1582" s="135">
        <v>504000</v>
      </c>
      <c r="I1582" s="134" t="s">
        <v>1815</v>
      </c>
      <c r="J1582" s="138">
        <f t="shared" si="170"/>
        <v>0.32</v>
      </c>
      <c r="K1582" s="140">
        <f t="shared" si="171"/>
        <v>1575000</v>
      </c>
      <c r="L1582" s="134" t="s">
        <v>2800</v>
      </c>
      <c r="M1582" s="134" t="s">
        <v>62</v>
      </c>
      <c r="N1582" s="137">
        <f t="shared" si="172"/>
        <v>1575000</v>
      </c>
      <c r="P1582">
        <v>1541</v>
      </c>
      <c r="Q1582">
        <v>17.972708466741569</v>
      </c>
      <c r="R1582">
        <v>-3.9727084667415689</v>
      </c>
      <c r="S1582" s="70">
        <f t="shared" si="173"/>
        <v>-0.22104116772900709</v>
      </c>
      <c r="T1582">
        <f t="shared" si="174"/>
        <v>14</v>
      </c>
      <c r="U1582" s="134" t="s">
        <v>1139</v>
      </c>
      <c r="Z1582">
        <v>1540</v>
      </c>
      <c r="AA1582">
        <v>20.623964062480212</v>
      </c>
      <c r="AB1582">
        <v>-8.6239640624802121</v>
      </c>
      <c r="AJ1582">
        <v>1542</v>
      </c>
      <c r="AK1582">
        <v>42.548568025187912</v>
      </c>
      <c r="AL1582">
        <v>-34.548568025187912</v>
      </c>
      <c r="AT1582">
        <v>1542</v>
      </c>
      <c r="AU1582">
        <v>15.217622281695842</v>
      </c>
      <c r="AV1582">
        <v>-7.2176222816958422</v>
      </c>
      <c r="BD1582" s="152">
        <v>15.651874886181169</v>
      </c>
      <c r="BE1582" s="152">
        <v>29.052066306319997</v>
      </c>
    </row>
    <row r="1583" spans="1:57" ht="14.25" customHeight="1">
      <c r="A1583" s="134" t="s">
        <v>398</v>
      </c>
      <c r="B1583" s="135">
        <v>18014</v>
      </c>
      <c r="C1583" s="135">
        <v>1797700</v>
      </c>
      <c r="D1583" s="145">
        <f t="shared" si="168"/>
        <v>527131.78294573643</v>
      </c>
      <c r="E1583" s="141">
        <f t="shared" si="169"/>
        <v>99.794604196735875</v>
      </c>
      <c r="F1583" s="135">
        <v>17</v>
      </c>
      <c r="G1583" s="135">
        <v>1.29</v>
      </c>
      <c r="H1583" s="135">
        <v>680000</v>
      </c>
      <c r="I1583" s="134" t="s">
        <v>1815</v>
      </c>
      <c r="J1583" s="138">
        <f t="shared" si="170"/>
        <v>1.29</v>
      </c>
      <c r="K1583" s="140">
        <f t="shared" si="171"/>
        <v>527131.78294573643</v>
      </c>
      <c r="L1583" s="134" t="s">
        <v>2801</v>
      </c>
      <c r="M1583" s="134" t="s">
        <v>5</v>
      </c>
      <c r="N1583" s="137">
        <f t="shared" si="172"/>
        <v>527131.78294573643</v>
      </c>
      <c r="P1583">
        <v>1542</v>
      </c>
      <c r="Q1583">
        <v>27.17599776042065</v>
      </c>
      <c r="R1583">
        <v>-19.17599776042065</v>
      </c>
      <c r="S1583" s="70">
        <f t="shared" si="173"/>
        <v>-0.70562258392399246</v>
      </c>
      <c r="T1583">
        <f t="shared" si="174"/>
        <v>8</v>
      </c>
      <c r="U1583" s="134" t="s">
        <v>1552</v>
      </c>
      <c r="Z1583">
        <v>1541</v>
      </c>
      <c r="AA1583">
        <v>21.362744254592752</v>
      </c>
      <c r="AB1583">
        <v>-7.3627442545927515</v>
      </c>
      <c r="AJ1583">
        <v>1543</v>
      </c>
      <c r="AK1583">
        <v>41.671841397552058</v>
      </c>
      <c r="AL1583">
        <v>-15.671841397552058</v>
      </c>
      <c r="AT1583">
        <v>1543</v>
      </c>
      <c r="AU1583">
        <v>30.19252559611483</v>
      </c>
      <c r="AV1583">
        <v>-4.1925255961148302</v>
      </c>
      <c r="BD1583" s="152">
        <v>11.338366059280848</v>
      </c>
      <c r="BE1583" s="152">
        <v>21.500001749719999</v>
      </c>
    </row>
    <row r="1584" spans="1:57" ht="14.25" customHeight="1">
      <c r="A1584" s="134" t="s">
        <v>398</v>
      </c>
      <c r="B1584" s="135">
        <v>70791</v>
      </c>
      <c r="C1584" s="135">
        <v>16175700</v>
      </c>
      <c r="D1584" s="145">
        <f t="shared" si="168"/>
        <v>3507692.307692308</v>
      </c>
      <c r="E1584" s="141">
        <f t="shared" si="169"/>
        <v>228.49938551510786</v>
      </c>
      <c r="F1584" s="135">
        <v>72</v>
      </c>
      <c r="G1584" s="135">
        <v>1.17</v>
      </c>
      <c r="H1584" s="135">
        <v>4104000</v>
      </c>
      <c r="I1584" s="134" t="s">
        <v>1815</v>
      </c>
      <c r="J1584" s="138">
        <f t="shared" si="170"/>
        <v>1.17</v>
      </c>
      <c r="K1584" s="140">
        <f t="shared" si="171"/>
        <v>3507692.307692308</v>
      </c>
      <c r="L1584" s="134" t="s">
        <v>2802</v>
      </c>
      <c r="M1584" s="134" t="s">
        <v>13</v>
      </c>
      <c r="N1584" s="137">
        <f t="shared" si="172"/>
        <v>3507692.307692308</v>
      </c>
      <c r="P1584">
        <v>1543</v>
      </c>
      <c r="Q1584">
        <v>34.756474708097933</v>
      </c>
      <c r="R1584">
        <v>-8.756474708097933</v>
      </c>
      <c r="S1584" s="70">
        <f t="shared" si="173"/>
        <v>-0.25193794197021241</v>
      </c>
      <c r="T1584">
        <f t="shared" si="174"/>
        <v>26</v>
      </c>
      <c r="U1584" s="134" t="s">
        <v>1220</v>
      </c>
      <c r="Z1584">
        <v>1542</v>
      </c>
      <c r="AA1584">
        <v>32.440581023554785</v>
      </c>
      <c r="AB1584">
        <v>-24.440581023554785</v>
      </c>
      <c r="AJ1584">
        <v>1544</v>
      </c>
      <c r="AK1584">
        <v>26.526187821053679</v>
      </c>
      <c r="AL1584">
        <v>-13.526187821053679</v>
      </c>
      <c r="AT1584">
        <v>1544</v>
      </c>
      <c r="AU1584">
        <v>21.360961825422287</v>
      </c>
      <c r="AV1584">
        <v>-8.3609618254222866</v>
      </c>
      <c r="BD1584" s="152">
        <v>22.479543143617679</v>
      </c>
      <c r="BE1584" s="152">
        <v>35.461694865559998</v>
      </c>
    </row>
    <row r="1585" spans="1:57" ht="14.25" customHeight="1">
      <c r="A1585" s="134" t="s">
        <v>398</v>
      </c>
      <c r="B1585" s="135">
        <v>32550</v>
      </c>
      <c r="C1585" s="135">
        <v>2739900</v>
      </c>
      <c r="D1585" s="145">
        <f t="shared" si="168"/>
        <v>706748.4662576688</v>
      </c>
      <c r="E1585" s="141">
        <f t="shared" si="169"/>
        <v>84.175115207373267</v>
      </c>
      <c r="F1585" s="135">
        <v>36</v>
      </c>
      <c r="G1585" s="135">
        <v>1.63</v>
      </c>
      <c r="H1585" s="135">
        <v>1152000</v>
      </c>
      <c r="I1585" s="134" t="s">
        <v>1815</v>
      </c>
      <c r="J1585" s="138">
        <f t="shared" si="170"/>
        <v>1.63</v>
      </c>
      <c r="K1585" s="140">
        <f t="shared" si="171"/>
        <v>706748.4662576688</v>
      </c>
      <c r="L1585" s="134" t="s">
        <v>2803</v>
      </c>
      <c r="M1585" s="134" t="s">
        <v>52</v>
      </c>
      <c r="N1585" s="137">
        <f t="shared" si="172"/>
        <v>706748.4662576688</v>
      </c>
      <c r="P1585">
        <v>1544</v>
      </c>
      <c r="Q1585">
        <v>21.179904175057402</v>
      </c>
      <c r="R1585">
        <v>-8.179904175057402</v>
      </c>
      <c r="S1585" s="70">
        <f t="shared" si="173"/>
        <v>-0.38621063190127641</v>
      </c>
      <c r="T1585">
        <f t="shared" si="174"/>
        <v>13</v>
      </c>
      <c r="U1585" s="134" t="s">
        <v>1368</v>
      </c>
      <c r="Z1585">
        <v>1543</v>
      </c>
      <c r="AA1585">
        <v>2.5424733556302712</v>
      </c>
      <c r="AB1585">
        <v>23.457526644369729</v>
      </c>
      <c r="AJ1585">
        <v>1545</v>
      </c>
      <c r="AK1585">
        <v>39.150458590116429</v>
      </c>
      <c r="AL1585">
        <v>10.849541409883571</v>
      </c>
      <c r="AT1585">
        <v>1545</v>
      </c>
      <c r="AU1585">
        <v>50.816476766834001</v>
      </c>
      <c r="AV1585">
        <v>-0.8164767668340005</v>
      </c>
      <c r="BD1585" s="152">
        <v>3.0872398889672308</v>
      </c>
      <c r="BE1585" s="152">
        <v>14.746533477319998</v>
      </c>
    </row>
    <row r="1586" spans="1:57" ht="14.25" customHeight="1">
      <c r="A1586" s="134" t="s">
        <v>398</v>
      </c>
      <c r="B1586" s="135">
        <v>205540</v>
      </c>
      <c r="C1586" s="135">
        <v>25122900</v>
      </c>
      <c r="D1586" s="145">
        <f t="shared" si="168"/>
        <v>759803.92156862747</v>
      </c>
      <c r="E1586" s="141">
        <f t="shared" si="169"/>
        <v>122.22876325776005</v>
      </c>
      <c r="F1586" s="135">
        <v>155</v>
      </c>
      <c r="G1586" s="135">
        <v>8.16</v>
      </c>
      <c r="H1586" s="135">
        <v>6200000</v>
      </c>
      <c r="I1586" s="134" t="s">
        <v>1815</v>
      </c>
      <c r="J1586" s="138">
        <f t="shared" si="170"/>
        <v>8.16</v>
      </c>
      <c r="K1586" s="140">
        <f t="shared" si="171"/>
        <v>759803.92156862747</v>
      </c>
      <c r="L1586" s="134" t="s">
        <v>1531</v>
      </c>
      <c r="M1586" s="134" t="s">
        <v>5</v>
      </c>
      <c r="N1586" s="137">
        <f t="shared" si="172"/>
        <v>759803.92156862747</v>
      </c>
      <c r="P1586">
        <v>1545</v>
      </c>
      <c r="Q1586">
        <v>44.432683357525654</v>
      </c>
      <c r="R1586">
        <v>5.5673166424743457</v>
      </c>
      <c r="S1586" s="70">
        <f t="shared" si="173"/>
        <v>0.12529778131284969</v>
      </c>
      <c r="T1586">
        <f t="shared" si="174"/>
        <v>50</v>
      </c>
      <c r="U1586" s="134" t="s">
        <v>2786</v>
      </c>
      <c r="Z1586">
        <v>1544</v>
      </c>
      <c r="AA1586">
        <v>25.04409063626062</v>
      </c>
      <c r="AB1586">
        <v>-12.04409063626062</v>
      </c>
      <c r="AJ1586">
        <v>1546</v>
      </c>
      <c r="AK1586">
        <v>167.39469380148864</v>
      </c>
      <c r="AL1586">
        <v>33.605306198511357</v>
      </c>
      <c r="AT1586">
        <v>1546</v>
      </c>
      <c r="AU1586">
        <v>243.49991578397976</v>
      </c>
      <c r="AV1586">
        <v>-42.499915783979759</v>
      </c>
      <c r="BD1586" s="152">
        <v>12.885067081497963</v>
      </c>
      <c r="BE1586" s="152">
        <v>20.641876258879996</v>
      </c>
    </row>
    <row r="1587" spans="1:57" ht="14.25" customHeight="1">
      <c r="A1587" s="134" t="s">
        <v>398</v>
      </c>
      <c r="B1587" s="135">
        <v>4184</v>
      </c>
      <c r="C1587" s="135">
        <v>83115800</v>
      </c>
      <c r="D1587" s="145">
        <f t="shared" si="168"/>
        <v>792981.64430047816</v>
      </c>
      <c r="E1587" s="141">
        <f t="shared" si="169"/>
        <v>19865.152963671128</v>
      </c>
      <c r="F1587" s="135">
        <v>407</v>
      </c>
      <c r="G1587" s="135">
        <v>6.4829999999999997</v>
      </c>
      <c r="H1587" s="135">
        <v>5140900</v>
      </c>
      <c r="I1587" s="134" t="s">
        <v>1815</v>
      </c>
      <c r="J1587" s="138">
        <f t="shared" si="170"/>
        <v>6.4829999999999997</v>
      </c>
      <c r="K1587" s="140">
        <f t="shared" si="171"/>
        <v>792981.64430047816</v>
      </c>
      <c r="L1587" s="134" t="s">
        <v>1037</v>
      </c>
      <c r="M1587" s="134" t="s">
        <v>37</v>
      </c>
      <c r="N1587" s="137">
        <f t="shared" si="172"/>
        <v>792981.64430047816</v>
      </c>
      <c r="P1587">
        <v>1546</v>
      </c>
      <c r="Q1587">
        <v>223.08796892903661</v>
      </c>
      <c r="R1587">
        <v>-22.087968929036606</v>
      </c>
      <c r="S1587" s="70">
        <f t="shared" si="173"/>
        <v>-9.901013055555094E-2</v>
      </c>
      <c r="T1587">
        <f t="shared" si="174"/>
        <v>201</v>
      </c>
      <c r="U1587" s="134" t="s">
        <v>1052</v>
      </c>
      <c r="Z1587">
        <v>1545</v>
      </c>
      <c r="AA1587">
        <v>45.137615230658739</v>
      </c>
      <c r="AB1587">
        <v>4.8623847693412614</v>
      </c>
      <c r="AJ1587">
        <v>1547</v>
      </c>
      <c r="AK1587">
        <v>27.977379940578416</v>
      </c>
      <c r="AL1587">
        <v>-9.977379940578416</v>
      </c>
      <c r="AT1587">
        <v>1547</v>
      </c>
      <c r="AU1587">
        <v>22.07366146775783</v>
      </c>
      <c r="AV1587">
        <v>-4.0736614677578302</v>
      </c>
      <c r="BD1587" s="152">
        <v>2.9598886759825542</v>
      </c>
      <c r="BE1587" s="152">
        <v>13.67112802268</v>
      </c>
    </row>
    <row r="1588" spans="1:57" ht="14.25" customHeight="1">
      <c r="A1588" s="134" t="s">
        <v>398</v>
      </c>
      <c r="B1588" s="135">
        <v>7455</v>
      </c>
      <c r="C1588" s="135">
        <v>462300</v>
      </c>
      <c r="D1588" s="145">
        <f t="shared" si="168"/>
        <v>1320000</v>
      </c>
      <c r="E1588" s="141">
        <f t="shared" si="169"/>
        <v>62.012072434607646</v>
      </c>
      <c r="F1588" s="135">
        <v>11</v>
      </c>
      <c r="G1588" s="135">
        <v>0.25</v>
      </c>
      <c r="H1588" s="135">
        <v>330000</v>
      </c>
      <c r="I1588" s="134" t="s">
        <v>1815</v>
      </c>
      <c r="J1588" s="138">
        <f t="shared" si="170"/>
        <v>0.25</v>
      </c>
      <c r="K1588" s="140">
        <f t="shared" si="171"/>
        <v>1320000</v>
      </c>
      <c r="L1588" s="134" t="s">
        <v>1310</v>
      </c>
      <c r="M1588" s="134" t="s">
        <v>15</v>
      </c>
      <c r="N1588" s="137">
        <f t="shared" si="172"/>
        <v>1320000</v>
      </c>
      <c r="P1588">
        <v>1547</v>
      </c>
      <c r="Q1588">
        <v>22.408628361938256</v>
      </c>
      <c r="R1588">
        <v>-4.4086283619382556</v>
      </c>
      <c r="S1588" s="70">
        <f t="shared" si="173"/>
        <v>-0.19673798372355741</v>
      </c>
      <c r="T1588">
        <f t="shared" si="174"/>
        <v>18</v>
      </c>
      <c r="U1588" s="134" t="s">
        <v>2787</v>
      </c>
      <c r="Z1588">
        <v>1546</v>
      </c>
      <c r="AA1588">
        <v>219.59538556962247</v>
      </c>
      <c r="AB1588">
        <v>-18.595385569622465</v>
      </c>
      <c r="AJ1588">
        <v>1548</v>
      </c>
      <c r="AK1588">
        <v>28.285144430337596</v>
      </c>
      <c r="AL1588">
        <v>-8.2851444303375956</v>
      </c>
      <c r="AT1588">
        <v>1548</v>
      </c>
      <c r="AU1588">
        <v>24.282373492968219</v>
      </c>
      <c r="AV1588">
        <v>-4.2823734929682189</v>
      </c>
      <c r="BD1588" s="152">
        <v>12.114797648122906</v>
      </c>
      <c r="BE1588" s="152">
        <v>19.435715843719997</v>
      </c>
    </row>
    <row r="1589" spans="1:57" ht="14.25" customHeight="1">
      <c r="A1589" s="134" t="s">
        <v>398</v>
      </c>
      <c r="B1589" s="135">
        <v>12890</v>
      </c>
      <c r="C1589" s="135">
        <v>679800</v>
      </c>
      <c r="D1589" s="145">
        <f t="shared" si="168"/>
        <v>5901428.5714285718</v>
      </c>
      <c r="E1589" s="141">
        <f t="shared" si="169"/>
        <v>52.738557020946473</v>
      </c>
      <c r="F1589" s="135">
        <v>15</v>
      </c>
      <c r="G1589" s="135">
        <v>0.21</v>
      </c>
      <c r="H1589" s="135">
        <v>1239300</v>
      </c>
      <c r="I1589" s="134" t="s">
        <v>1815</v>
      </c>
      <c r="J1589" s="138">
        <f t="shared" si="170"/>
        <v>0.21</v>
      </c>
      <c r="K1589" s="140">
        <f t="shared" si="171"/>
        <v>5901428.5714285718</v>
      </c>
      <c r="L1589" s="134" t="s">
        <v>2804</v>
      </c>
      <c r="M1589" s="134" t="s">
        <v>78</v>
      </c>
      <c r="N1589" s="137">
        <f t="shared" si="172"/>
        <v>5901428.5714285718</v>
      </c>
      <c r="P1589">
        <v>1548</v>
      </c>
      <c r="Q1589">
        <v>23.780811001375668</v>
      </c>
      <c r="R1589">
        <v>-3.7808110013756675</v>
      </c>
      <c r="S1589" s="70">
        <f t="shared" si="173"/>
        <v>-0.15898578905307123</v>
      </c>
      <c r="T1589">
        <f t="shared" si="174"/>
        <v>20</v>
      </c>
      <c r="U1589" s="134" t="s">
        <v>2788</v>
      </c>
      <c r="Z1589">
        <v>1547</v>
      </c>
      <c r="AA1589">
        <v>23.873236549059026</v>
      </c>
      <c r="AB1589">
        <v>-5.8732365490590261</v>
      </c>
      <c r="AJ1589">
        <v>1549</v>
      </c>
      <c r="AK1589">
        <v>94.505733254367968</v>
      </c>
      <c r="AL1589">
        <v>25.494266745632032</v>
      </c>
      <c r="AT1589">
        <v>1549</v>
      </c>
      <c r="AU1589">
        <v>109.41221095535231</v>
      </c>
      <c r="AV1589">
        <v>10.587789044647693</v>
      </c>
      <c r="BD1589" s="152">
        <v>23.701703977906103</v>
      </c>
      <c r="BE1589" s="152">
        <v>48.250860627519998</v>
      </c>
    </row>
    <row r="1590" spans="1:57" ht="14.25" customHeight="1">
      <c r="A1590" s="134" t="s">
        <v>398</v>
      </c>
      <c r="B1590" s="135">
        <v>9620</v>
      </c>
      <c r="C1590" s="135">
        <v>990900</v>
      </c>
      <c r="D1590" s="145">
        <f t="shared" si="168"/>
        <v>3500000</v>
      </c>
      <c r="E1590" s="141">
        <f t="shared" si="169"/>
        <v>103.004158004158</v>
      </c>
      <c r="F1590" s="135">
        <v>14</v>
      </c>
      <c r="G1590" s="135">
        <v>0.22</v>
      </c>
      <c r="H1590" s="135">
        <v>770000</v>
      </c>
      <c r="I1590" s="134" t="s">
        <v>1815</v>
      </c>
      <c r="J1590" s="138">
        <f t="shared" si="170"/>
        <v>0.22</v>
      </c>
      <c r="K1590" s="140">
        <f t="shared" si="171"/>
        <v>3500000</v>
      </c>
      <c r="L1590" s="134" t="s">
        <v>2805</v>
      </c>
      <c r="M1590" s="134" t="s">
        <v>78</v>
      </c>
      <c r="N1590" s="137">
        <f t="shared" si="172"/>
        <v>3500000</v>
      </c>
      <c r="P1590">
        <v>1549</v>
      </c>
      <c r="Q1590">
        <v>108.27124061491757</v>
      </c>
      <c r="R1590">
        <v>11.728759385082427</v>
      </c>
      <c r="S1590" s="70">
        <f t="shared" si="173"/>
        <v>0.10832756065664258</v>
      </c>
      <c r="T1590">
        <f t="shared" si="174"/>
        <v>120</v>
      </c>
      <c r="U1590" s="134" t="s">
        <v>2789</v>
      </c>
      <c r="Z1590">
        <v>1548</v>
      </c>
      <c r="AA1590">
        <v>27.235282704131222</v>
      </c>
      <c r="AB1590">
        <v>-7.2352827041312224</v>
      </c>
      <c r="AJ1590">
        <v>1550</v>
      </c>
      <c r="AK1590">
        <v>23.044681405951167</v>
      </c>
      <c r="AL1590">
        <v>-11.044681405951167</v>
      </c>
      <c r="AT1590">
        <v>1550</v>
      </c>
      <c r="AU1590">
        <v>15.481189776154032</v>
      </c>
      <c r="AV1590">
        <v>-3.4811897761540322</v>
      </c>
      <c r="BD1590" s="152">
        <v>28.188780183793607</v>
      </c>
      <c r="BE1590" s="152">
        <v>57.301677644519998</v>
      </c>
    </row>
    <row r="1591" spans="1:57" ht="14.25" customHeight="1">
      <c r="A1591" s="134" t="s">
        <v>398</v>
      </c>
      <c r="B1591" s="135">
        <v>8302</v>
      </c>
      <c r="C1591" s="135">
        <v>1008700</v>
      </c>
      <c r="D1591" s="145">
        <f t="shared" si="168"/>
        <v>2280000</v>
      </c>
      <c r="E1591" s="141">
        <f t="shared" si="169"/>
        <v>121.50084317032041</v>
      </c>
      <c r="F1591" s="135">
        <v>10</v>
      </c>
      <c r="G1591" s="135">
        <v>0.25</v>
      </c>
      <c r="H1591" s="135">
        <v>570000</v>
      </c>
      <c r="I1591" s="134" t="s">
        <v>1815</v>
      </c>
      <c r="J1591" s="138">
        <f t="shared" si="170"/>
        <v>0.25</v>
      </c>
      <c r="K1591" s="140">
        <f t="shared" si="171"/>
        <v>2280000</v>
      </c>
      <c r="L1591" s="134" t="s">
        <v>2806</v>
      </c>
      <c r="M1591" s="134" t="s">
        <v>13</v>
      </c>
      <c r="N1591" s="137">
        <f t="shared" si="172"/>
        <v>2280000</v>
      </c>
      <c r="P1591">
        <v>1550</v>
      </c>
      <c r="Q1591">
        <v>15.979295043894037</v>
      </c>
      <c r="R1591">
        <v>-3.9792950438940373</v>
      </c>
      <c r="S1591" s="70">
        <f t="shared" si="173"/>
        <v>-0.24902819761217151</v>
      </c>
      <c r="T1591">
        <f t="shared" si="174"/>
        <v>12</v>
      </c>
      <c r="U1591" s="134" t="s">
        <v>2790</v>
      </c>
      <c r="Z1591">
        <v>1549</v>
      </c>
      <c r="AA1591">
        <v>112.44014609638808</v>
      </c>
      <c r="AB1591">
        <v>7.5598539036119234</v>
      </c>
      <c r="AJ1591">
        <v>1551</v>
      </c>
      <c r="AK1591">
        <v>80.733378171375492</v>
      </c>
      <c r="AL1591">
        <v>-50.733378171375492</v>
      </c>
      <c r="AT1591">
        <v>1551</v>
      </c>
      <c r="AU1591">
        <v>50.087355473753398</v>
      </c>
      <c r="AV1591">
        <v>-20.087355473753398</v>
      </c>
      <c r="BD1591" s="152">
        <v>7.6842078673495742</v>
      </c>
      <c r="BE1591" s="152">
        <v>18.00150850204</v>
      </c>
    </row>
    <row r="1592" spans="1:57" ht="14.25" customHeight="1">
      <c r="A1592" s="134" t="s">
        <v>398</v>
      </c>
      <c r="B1592" s="135">
        <v>26948</v>
      </c>
      <c r="C1592" s="135">
        <v>5586200</v>
      </c>
      <c r="D1592" s="145">
        <f t="shared" si="168"/>
        <v>36378333.333333336</v>
      </c>
      <c r="E1592" s="141">
        <f t="shared" si="169"/>
        <v>207.29553213596557</v>
      </c>
      <c r="F1592" s="135">
        <v>24</v>
      </c>
      <c r="G1592" s="135">
        <v>0.18</v>
      </c>
      <c r="H1592" s="135">
        <v>6548100</v>
      </c>
      <c r="I1592" s="134" t="s">
        <v>1815</v>
      </c>
      <c r="J1592" s="138">
        <f t="shared" si="170"/>
        <v>0.18</v>
      </c>
      <c r="K1592" s="140">
        <f t="shared" si="171"/>
        <v>36378333.333333336</v>
      </c>
      <c r="L1592" s="134" t="s">
        <v>1185</v>
      </c>
      <c r="M1592" s="134" t="s">
        <v>7</v>
      </c>
      <c r="N1592" s="137">
        <f t="shared" si="172"/>
        <v>36378333.333333336</v>
      </c>
      <c r="P1592">
        <v>1551</v>
      </c>
      <c r="Q1592">
        <v>68.214094501516996</v>
      </c>
      <c r="R1592">
        <v>-38.214094501516996</v>
      </c>
      <c r="S1592" s="70">
        <f t="shared" si="173"/>
        <v>-0.5602081912949407</v>
      </c>
      <c r="T1592">
        <f t="shared" si="174"/>
        <v>30</v>
      </c>
      <c r="U1592" s="134" t="s">
        <v>2791</v>
      </c>
      <c r="Z1592">
        <v>1550</v>
      </c>
      <c r="AA1592">
        <v>9.1000783166734145</v>
      </c>
      <c r="AB1592">
        <v>2.8999216833265855</v>
      </c>
      <c r="AJ1592">
        <v>1552</v>
      </c>
      <c r="AK1592">
        <v>31.714157314862206</v>
      </c>
      <c r="AL1592">
        <v>28.285842685137794</v>
      </c>
      <c r="AT1592">
        <v>1552</v>
      </c>
      <c r="AU1592">
        <v>98.449116917951145</v>
      </c>
      <c r="AV1592">
        <v>-38.449116917951145</v>
      </c>
      <c r="BD1592" s="152">
        <v>5.9896151139244473</v>
      </c>
      <c r="BE1592" s="152">
        <v>17.179015654920001</v>
      </c>
    </row>
    <row r="1593" spans="1:57" ht="14.25" customHeight="1">
      <c r="A1593" s="134" t="s">
        <v>398</v>
      </c>
      <c r="B1593" s="135">
        <v>285318</v>
      </c>
      <c r="C1593" s="135">
        <v>50170400</v>
      </c>
      <c r="D1593" s="145">
        <f t="shared" si="168"/>
        <v>658616.90450054884</v>
      </c>
      <c r="E1593" s="141">
        <f t="shared" si="169"/>
        <v>175.84029048289977</v>
      </c>
      <c r="F1593" s="135">
        <v>36</v>
      </c>
      <c r="G1593" s="135">
        <v>18.22</v>
      </c>
      <c r="H1593" s="135">
        <v>12000000</v>
      </c>
      <c r="I1593" s="134" t="s">
        <v>1815</v>
      </c>
      <c r="J1593" s="138">
        <f t="shared" si="170"/>
        <v>18.22</v>
      </c>
      <c r="K1593" s="140">
        <f t="shared" si="171"/>
        <v>658616.90450054884</v>
      </c>
      <c r="L1593" s="134" t="s">
        <v>2807</v>
      </c>
      <c r="M1593" s="134" t="s">
        <v>111</v>
      </c>
      <c r="N1593" s="137">
        <f t="shared" si="172"/>
        <v>658616.90450054884</v>
      </c>
      <c r="P1593">
        <v>1552</v>
      </c>
      <c r="Q1593">
        <v>65.842907845712801</v>
      </c>
      <c r="R1593">
        <v>-5.8429078457128014</v>
      </c>
      <c r="S1593" s="70">
        <f t="shared" si="173"/>
        <v>-8.8740124591767222E-2</v>
      </c>
      <c r="T1593">
        <f t="shared" si="174"/>
        <v>60</v>
      </c>
      <c r="U1593" s="134" t="s">
        <v>2792</v>
      </c>
      <c r="Z1593">
        <v>1551</v>
      </c>
      <c r="AA1593">
        <v>53.387174480922546</v>
      </c>
      <c r="AB1593">
        <v>-23.387174480922546</v>
      </c>
      <c r="AJ1593">
        <v>1553</v>
      </c>
      <c r="AK1593">
        <v>33.986195852052766</v>
      </c>
      <c r="AL1593">
        <v>-17.986195852052766</v>
      </c>
      <c r="AT1593">
        <v>1553</v>
      </c>
      <c r="AU1593">
        <v>21.257505425728418</v>
      </c>
      <c r="AV1593">
        <v>-5.2575054257284179</v>
      </c>
      <c r="BD1593" s="152">
        <v>4.9297243736003686</v>
      </c>
      <c r="BE1593" s="152">
        <v>16.540582046359997</v>
      </c>
    </row>
    <row r="1594" spans="1:57" ht="14.25" customHeight="1">
      <c r="A1594" s="134" t="s">
        <v>398</v>
      </c>
      <c r="B1594" s="135">
        <v>172043</v>
      </c>
      <c r="C1594" s="135">
        <v>33082100</v>
      </c>
      <c r="D1594" s="145">
        <f t="shared" si="168"/>
        <v>11548672.566371683</v>
      </c>
      <c r="E1594" s="141">
        <f t="shared" si="169"/>
        <v>192.28971826810738</v>
      </c>
      <c r="F1594" s="135">
        <v>145</v>
      </c>
      <c r="G1594" s="135">
        <v>1.1299999999999999</v>
      </c>
      <c r="H1594" s="135">
        <v>13050000</v>
      </c>
      <c r="I1594" s="134" t="s">
        <v>1815</v>
      </c>
      <c r="J1594" s="138">
        <f t="shared" si="170"/>
        <v>1.1299999999999999</v>
      </c>
      <c r="K1594" s="140">
        <f t="shared" si="171"/>
        <v>11548672.566371683</v>
      </c>
      <c r="L1594" s="134" t="s">
        <v>2808</v>
      </c>
      <c r="M1594" s="134" t="s">
        <v>32</v>
      </c>
      <c r="N1594" s="137">
        <f t="shared" si="172"/>
        <v>11548672.566371683</v>
      </c>
      <c r="P1594">
        <v>1553</v>
      </c>
      <c r="Q1594">
        <v>25.461082811887838</v>
      </c>
      <c r="R1594">
        <v>-9.4610828118878381</v>
      </c>
      <c r="S1594" s="70">
        <f t="shared" si="173"/>
        <v>-0.37158996268102301</v>
      </c>
      <c r="T1594">
        <f t="shared" si="174"/>
        <v>16</v>
      </c>
      <c r="U1594" s="134" t="s">
        <v>1166</v>
      </c>
      <c r="Z1594">
        <v>1552</v>
      </c>
      <c r="AA1594">
        <v>66.816208066158197</v>
      </c>
      <c r="AB1594">
        <v>-6.8162080661581967</v>
      </c>
      <c r="AJ1594">
        <v>1554</v>
      </c>
      <c r="AK1594">
        <v>237.01635540505862</v>
      </c>
      <c r="AL1594">
        <v>-3.0163554050586185</v>
      </c>
      <c r="AT1594">
        <v>1554</v>
      </c>
      <c r="AU1594">
        <v>194.40082222132889</v>
      </c>
      <c r="AV1594">
        <v>39.599177778671105</v>
      </c>
      <c r="BD1594" s="152">
        <v>16.826792528555924</v>
      </c>
      <c r="BE1594" s="152">
        <v>34.031228988279999</v>
      </c>
    </row>
    <row r="1595" spans="1:57" ht="14.25" customHeight="1">
      <c r="A1595" s="134" t="s">
        <v>398</v>
      </c>
      <c r="B1595" s="135">
        <v>6720</v>
      </c>
      <c r="C1595" s="135">
        <v>653100</v>
      </c>
      <c r="D1595" s="145">
        <f t="shared" si="168"/>
        <v>864988.55835240276</v>
      </c>
      <c r="E1595" s="141">
        <f t="shared" si="169"/>
        <v>97.1875</v>
      </c>
      <c r="F1595" s="135">
        <v>9</v>
      </c>
      <c r="G1595" s="135">
        <v>0.2185</v>
      </c>
      <c r="H1595" s="135">
        <v>189000</v>
      </c>
      <c r="I1595" s="134" t="s">
        <v>1815</v>
      </c>
      <c r="J1595" s="138">
        <f t="shared" si="170"/>
        <v>0.2185</v>
      </c>
      <c r="K1595" s="140">
        <f t="shared" si="171"/>
        <v>864988.55835240276</v>
      </c>
      <c r="L1595" s="134" t="s">
        <v>2809</v>
      </c>
      <c r="M1595" s="134" t="s">
        <v>10</v>
      </c>
      <c r="N1595" s="137">
        <f t="shared" si="172"/>
        <v>864988.55835240276</v>
      </c>
      <c r="P1595">
        <v>1554</v>
      </c>
      <c r="Q1595">
        <v>237.0385803654018</v>
      </c>
      <c r="R1595">
        <v>-3.0385803654017991</v>
      </c>
      <c r="S1595" s="70">
        <f t="shared" si="173"/>
        <v>-1.2818927453572073E-2</v>
      </c>
      <c r="T1595">
        <f t="shared" si="174"/>
        <v>234</v>
      </c>
      <c r="U1595" s="134" t="s">
        <v>2793</v>
      </c>
      <c r="Z1595">
        <v>1553</v>
      </c>
      <c r="AA1595">
        <v>16.212009947494849</v>
      </c>
      <c r="AB1595">
        <v>-0.21200994749484892</v>
      </c>
      <c r="AJ1595">
        <v>1555</v>
      </c>
      <c r="AK1595">
        <v>40.518253729610137</v>
      </c>
      <c r="AL1595">
        <v>-4.5182537296101373</v>
      </c>
      <c r="AT1595">
        <v>1555</v>
      </c>
      <c r="AU1595">
        <v>33.976073927776341</v>
      </c>
      <c r="AV1595">
        <v>2.0239260722236594</v>
      </c>
      <c r="BD1595" s="152">
        <v>24.141271067885469</v>
      </c>
      <c r="BE1595" s="152">
        <v>35.545917121400002</v>
      </c>
    </row>
    <row r="1596" spans="1:57" ht="14.25" customHeight="1">
      <c r="A1596" s="134" t="s">
        <v>398</v>
      </c>
      <c r="B1596" s="135">
        <v>10450</v>
      </c>
      <c r="C1596" s="135">
        <v>1464700</v>
      </c>
      <c r="D1596" s="145">
        <f t="shared" si="168"/>
        <v>4762500</v>
      </c>
      <c r="E1596" s="141">
        <f t="shared" si="169"/>
        <v>140.16267942583733</v>
      </c>
      <c r="F1596" s="135">
        <v>12</v>
      </c>
      <c r="G1596" s="135">
        <v>0.16</v>
      </c>
      <c r="H1596" s="135">
        <v>762000</v>
      </c>
      <c r="I1596" s="134" t="s">
        <v>1815</v>
      </c>
      <c r="J1596" s="138">
        <f t="shared" si="170"/>
        <v>0.16</v>
      </c>
      <c r="K1596" s="140">
        <f t="shared" si="171"/>
        <v>4762500</v>
      </c>
      <c r="L1596" s="134" t="s">
        <v>1121</v>
      </c>
      <c r="M1596" s="134" t="s">
        <v>31</v>
      </c>
      <c r="N1596" s="137">
        <f t="shared" si="172"/>
        <v>4762500</v>
      </c>
      <c r="P1596">
        <v>1555</v>
      </c>
      <c r="Q1596">
        <v>36.12986664508216</v>
      </c>
      <c r="R1596">
        <v>-0.12986664508215995</v>
      </c>
      <c r="S1596" s="70">
        <f t="shared" si="173"/>
        <v>-3.5944401997906857E-3</v>
      </c>
      <c r="T1596">
        <f t="shared" si="174"/>
        <v>36</v>
      </c>
      <c r="U1596" s="134" t="s">
        <v>2794</v>
      </c>
      <c r="Z1596">
        <v>1554</v>
      </c>
      <c r="AA1596">
        <v>234.28336890651008</v>
      </c>
      <c r="AB1596">
        <v>-0.28336890651007707</v>
      </c>
      <c r="AJ1596">
        <v>1556</v>
      </c>
      <c r="AK1596">
        <v>26.980426194522188</v>
      </c>
      <c r="AL1596">
        <v>-8.9804261945221882</v>
      </c>
      <c r="AT1596">
        <v>1556</v>
      </c>
      <c r="AU1596">
        <v>25.159289642754352</v>
      </c>
      <c r="AV1596">
        <v>-7.1592896427543522</v>
      </c>
      <c r="BD1596" s="152">
        <v>25.663323468234584</v>
      </c>
      <c r="BE1596" s="152">
        <v>32.432313796919999</v>
      </c>
    </row>
    <row r="1597" spans="1:57" ht="14.25" customHeight="1">
      <c r="A1597" s="134" t="s">
        <v>398</v>
      </c>
      <c r="B1597" s="135">
        <v>18384</v>
      </c>
      <c r="C1597" s="135">
        <v>492400</v>
      </c>
      <c r="D1597" s="145">
        <f t="shared" si="168"/>
        <v>329032.25806451612</v>
      </c>
      <c r="E1597" s="141">
        <f t="shared" si="169"/>
        <v>26.784160139251522</v>
      </c>
      <c r="F1597" s="135">
        <v>16</v>
      </c>
      <c r="G1597" s="135">
        <v>0.62</v>
      </c>
      <c r="H1597" s="135">
        <v>204000</v>
      </c>
      <c r="I1597" s="134" t="s">
        <v>1815</v>
      </c>
      <c r="J1597" s="138">
        <f t="shared" si="170"/>
        <v>0.62</v>
      </c>
      <c r="K1597" s="140">
        <f t="shared" si="171"/>
        <v>329032.25806451612</v>
      </c>
      <c r="L1597" s="134" t="s">
        <v>1495</v>
      </c>
      <c r="M1597" s="134" t="s">
        <v>11</v>
      </c>
      <c r="N1597" s="137">
        <f t="shared" si="172"/>
        <v>329032.25806451612</v>
      </c>
      <c r="P1597">
        <v>1556</v>
      </c>
      <c r="Q1597">
        <v>23.496032471652875</v>
      </c>
      <c r="R1597">
        <v>-5.4960324716528746</v>
      </c>
      <c r="S1597" s="70">
        <f t="shared" si="173"/>
        <v>-0.23391321399830553</v>
      </c>
      <c r="T1597">
        <f t="shared" si="174"/>
        <v>18</v>
      </c>
      <c r="U1597" s="134" t="s">
        <v>2795</v>
      </c>
      <c r="Z1597">
        <v>1555</v>
      </c>
      <c r="AA1597">
        <v>40.374534802332612</v>
      </c>
      <c r="AB1597">
        <v>-4.3745348023326116</v>
      </c>
      <c r="AJ1597">
        <v>1557</v>
      </c>
      <c r="AK1597">
        <v>274.13859489196761</v>
      </c>
      <c r="AL1597">
        <v>-112.13859489196761</v>
      </c>
      <c r="AT1597">
        <v>1557</v>
      </c>
      <c r="AU1597">
        <v>297.11332113644727</v>
      </c>
      <c r="AV1597">
        <v>-135.11332113644727</v>
      </c>
      <c r="BD1597" s="152">
        <v>65.97511750744043</v>
      </c>
      <c r="BE1597" s="152">
        <v>70.597674285759993</v>
      </c>
    </row>
    <row r="1598" spans="1:57" ht="14.25" customHeight="1">
      <c r="A1598" s="134" t="s">
        <v>398</v>
      </c>
      <c r="B1598" s="135">
        <v>345150</v>
      </c>
      <c r="C1598" s="135">
        <v>67074500</v>
      </c>
      <c r="D1598" s="145">
        <f t="shared" si="168"/>
        <v>3972065.3789004455</v>
      </c>
      <c r="E1598" s="141">
        <f t="shared" si="169"/>
        <v>194.33434738519483</v>
      </c>
      <c r="F1598" s="135">
        <v>592</v>
      </c>
      <c r="G1598" s="135">
        <v>6.73</v>
      </c>
      <c r="H1598" s="135">
        <v>26732000</v>
      </c>
      <c r="I1598" s="134" t="s">
        <v>1815</v>
      </c>
      <c r="J1598" s="138">
        <f t="shared" si="170"/>
        <v>6.73</v>
      </c>
      <c r="K1598" s="140">
        <f t="shared" si="171"/>
        <v>3972065.3789004455</v>
      </c>
      <c r="L1598" s="134" t="s">
        <v>2810</v>
      </c>
      <c r="M1598" s="134" t="s">
        <v>44</v>
      </c>
      <c r="N1598" s="137">
        <f t="shared" si="172"/>
        <v>3972065.3789004455</v>
      </c>
      <c r="P1598">
        <v>1557</v>
      </c>
      <c r="Q1598">
        <v>314.11094813714811</v>
      </c>
      <c r="R1598">
        <v>-152.11094813714811</v>
      </c>
      <c r="S1598" s="70">
        <f t="shared" si="173"/>
        <v>-0.48425866414160434</v>
      </c>
      <c r="T1598">
        <f t="shared" si="174"/>
        <v>162</v>
      </c>
      <c r="U1598" s="134" t="s">
        <v>1219</v>
      </c>
      <c r="Z1598">
        <v>1556</v>
      </c>
      <c r="AA1598">
        <v>25.487950858744952</v>
      </c>
      <c r="AB1598">
        <v>-7.4879508587449521</v>
      </c>
      <c r="AJ1598">
        <v>1558</v>
      </c>
      <c r="AK1598">
        <v>61.434385655362192</v>
      </c>
      <c r="AL1598">
        <v>140.56561434463782</v>
      </c>
      <c r="AT1598">
        <v>1558</v>
      </c>
      <c r="AU1598">
        <v>201.8981268689854</v>
      </c>
      <c r="AV1598">
        <v>0.10187313101459949</v>
      </c>
      <c r="BD1598" s="152">
        <v>8.6876121825594819</v>
      </c>
      <c r="BE1598" s="152">
        <v>17.478484914799999</v>
      </c>
    </row>
    <row r="1599" spans="1:57" ht="14.25" customHeight="1">
      <c r="A1599" s="134" t="s">
        <v>398</v>
      </c>
      <c r="B1599" s="135">
        <v>12272</v>
      </c>
      <c r="C1599" s="135">
        <v>1501600</v>
      </c>
      <c r="D1599" s="145">
        <f t="shared" si="168"/>
        <v>735576.92307692301</v>
      </c>
      <c r="E1599" s="141">
        <f t="shared" si="169"/>
        <v>122.35984354628422</v>
      </c>
      <c r="F1599" s="135">
        <v>17</v>
      </c>
      <c r="G1599" s="135">
        <v>0.52</v>
      </c>
      <c r="H1599" s="135">
        <v>382500</v>
      </c>
      <c r="I1599" s="134" t="s">
        <v>1815</v>
      </c>
      <c r="J1599" s="138">
        <f t="shared" si="170"/>
        <v>0.52</v>
      </c>
      <c r="K1599" s="140">
        <f t="shared" si="171"/>
        <v>735576.92307692301</v>
      </c>
      <c r="L1599" s="134" t="s">
        <v>2811</v>
      </c>
      <c r="M1599" s="134" t="s">
        <v>16</v>
      </c>
      <c r="N1599" s="137">
        <f t="shared" si="172"/>
        <v>735576.92307692301</v>
      </c>
      <c r="P1599">
        <v>1558</v>
      </c>
      <c r="Q1599">
        <v>139.00982247569075</v>
      </c>
      <c r="R1599">
        <v>62.990177524309246</v>
      </c>
      <c r="S1599" s="70">
        <f t="shared" si="173"/>
        <v>0.45313472388128984</v>
      </c>
      <c r="T1599">
        <f t="shared" si="174"/>
        <v>202</v>
      </c>
      <c r="U1599" s="134" t="s">
        <v>1533</v>
      </c>
      <c r="Z1599">
        <v>1557</v>
      </c>
      <c r="AA1599">
        <v>319.58384581198999</v>
      </c>
      <c r="AB1599">
        <v>-157.58384581198999</v>
      </c>
      <c r="AJ1599">
        <v>1559</v>
      </c>
      <c r="AK1599">
        <v>27.238237163247554</v>
      </c>
      <c r="AL1599">
        <v>2.761762836752446</v>
      </c>
      <c r="AT1599">
        <v>1559</v>
      </c>
      <c r="AU1599">
        <v>23.774123402408655</v>
      </c>
      <c r="AV1599">
        <v>6.2258765975913448</v>
      </c>
      <c r="BD1599" s="152">
        <v>27.621861880829563</v>
      </c>
      <c r="BE1599" s="152">
        <v>45.576450397879995</v>
      </c>
    </row>
    <row r="1600" spans="1:57" ht="14.25" customHeight="1">
      <c r="A1600" s="134" t="s">
        <v>398</v>
      </c>
      <c r="B1600" s="135">
        <v>25665</v>
      </c>
      <c r="C1600" s="135">
        <v>1481600</v>
      </c>
      <c r="D1600" s="145">
        <f t="shared" si="168"/>
        <v>1618523.0976733731</v>
      </c>
      <c r="E1600" s="141">
        <f t="shared" si="169"/>
        <v>57.728423923631404</v>
      </c>
      <c r="F1600" s="135">
        <v>36</v>
      </c>
      <c r="G1600" s="135">
        <v>0.88970000000000005</v>
      </c>
      <c r="H1600" s="135">
        <v>1440000</v>
      </c>
      <c r="I1600" s="134" t="s">
        <v>1815</v>
      </c>
      <c r="J1600" s="138">
        <f t="shared" si="170"/>
        <v>0.88970000000000005</v>
      </c>
      <c r="K1600" s="140">
        <f t="shared" si="171"/>
        <v>1618523.0976733731</v>
      </c>
      <c r="L1600" s="134" t="s">
        <v>2812</v>
      </c>
      <c r="M1600" s="134" t="s">
        <v>26</v>
      </c>
      <c r="N1600" s="137">
        <f t="shared" si="172"/>
        <v>1618523.0976733731</v>
      </c>
      <c r="P1600">
        <v>1559</v>
      </c>
      <c r="Q1600">
        <v>22.897582174622656</v>
      </c>
      <c r="R1600">
        <v>7.1024178253773442</v>
      </c>
      <c r="S1600" s="70">
        <f t="shared" si="173"/>
        <v>0.31018199961954673</v>
      </c>
      <c r="T1600">
        <f t="shared" si="174"/>
        <v>30</v>
      </c>
      <c r="U1600" s="134" t="s">
        <v>2796</v>
      </c>
      <c r="Z1600">
        <v>1558</v>
      </c>
      <c r="AA1600">
        <v>138.61031375819246</v>
      </c>
      <c r="AB1600">
        <v>63.389686241807539</v>
      </c>
      <c r="AJ1600">
        <v>1560</v>
      </c>
      <c r="AK1600">
        <v>25.497483955696296</v>
      </c>
      <c r="AL1600">
        <v>-9.4974839556962962</v>
      </c>
      <c r="AT1600">
        <v>1560</v>
      </c>
      <c r="AU1600">
        <v>21.270642746324462</v>
      </c>
      <c r="AV1600">
        <v>-5.2706427463244623</v>
      </c>
      <c r="BD1600" s="152">
        <v>77.132727006355935</v>
      </c>
      <c r="BE1600" s="152">
        <v>66.612733581279997</v>
      </c>
    </row>
    <row r="1601" spans="1:57" ht="14.25" customHeight="1">
      <c r="A1601" s="134" t="s">
        <v>398</v>
      </c>
      <c r="B1601" s="135">
        <v>150748</v>
      </c>
      <c r="C1601" s="135">
        <v>21622100</v>
      </c>
      <c r="D1601" s="145">
        <f t="shared" si="168"/>
        <v>2220000</v>
      </c>
      <c r="E1601" s="141">
        <f t="shared" si="169"/>
        <v>143.43208533446546</v>
      </c>
      <c r="F1601" s="135">
        <v>120</v>
      </c>
      <c r="G1601" s="135">
        <v>5</v>
      </c>
      <c r="H1601" s="135">
        <v>11100000</v>
      </c>
      <c r="I1601" s="134" t="s">
        <v>1815</v>
      </c>
      <c r="J1601" s="138">
        <f t="shared" si="170"/>
        <v>5</v>
      </c>
      <c r="K1601" s="140">
        <f t="shared" si="171"/>
        <v>2220000</v>
      </c>
      <c r="L1601" s="134" t="s">
        <v>2813</v>
      </c>
      <c r="M1601" s="134" t="s">
        <v>41</v>
      </c>
      <c r="N1601" s="137">
        <f t="shared" si="172"/>
        <v>2220000</v>
      </c>
      <c r="P1601">
        <v>1560</v>
      </c>
      <c r="Q1601">
        <v>20.533045417136094</v>
      </c>
      <c r="R1601">
        <v>-4.5330454171360941</v>
      </c>
      <c r="S1601" s="70">
        <f t="shared" si="173"/>
        <v>-0.22076829447583979</v>
      </c>
      <c r="T1601">
        <f t="shared" si="174"/>
        <v>16</v>
      </c>
      <c r="U1601" s="134" t="s">
        <v>2797</v>
      </c>
      <c r="Z1601">
        <v>1559</v>
      </c>
      <c r="AA1601">
        <v>20.957021531754016</v>
      </c>
      <c r="AB1601">
        <v>9.0429784682459839</v>
      </c>
      <c r="AJ1601">
        <v>1561</v>
      </c>
      <c r="AK1601">
        <v>27.118433379751202</v>
      </c>
      <c r="AL1601">
        <v>-7.1184333797512025</v>
      </c>
      <c r="AT1601">
        <v>1561</v>
      </c>
      <c r="AU1601">
        <v>22.610649447121247</v>
      </c>
      <c r="AV1601">
        <v>-2.6106494471212471</v>
      </c>
      <c r="BD1601" s="152">
        <v>53.807941537848016</v>
      </c>
      <c r="BE1601" s="152">
        <v>121.65130110952001</v>
      </c>
    </row>
    <row r="1602" spans="1:57" ht="14.25" customHeight="1">
      <c r="A1602" s="134" t="s">
        <v>398</v>
      </c>
      <c r="B1602" s="135">
        <v>6734</v>
      </c>
      <c r="C1602" s="135">
        <v>537400</v>
      </c>
      <c r="D1602" s="145">
        <f t="shared" si="168"/>
        <v>2538461.5384615385</v>
      </c>
      <c r="E1602" s="141">
        <f t="shared" si="169"/>
        <v>79.8039798039798</v>
      </c>
      <c r="F1602" s="135">
        <v>11</v>
      </c>
      <c r="G1602" s="135">
        <v>0.13</v>
      </c>
      <c r="H1602" s="135">
        <v>330000</v>
      </c>
      <c r="I1602" s="134" t="s">
        <v>1815</v>
      </c>
      <c r="J1602" s="138">
        <f t="shared" si="170"/>
        <v>0.13</v>
      </c>
      <c r="K1602" s="140">
        <f t="shared" si="171"/>
        <v>2538461.5384615385</v>
      </c>
      <c r="L1602" s="134" t="s">
        <v>2814</v>
      </c>
      <c r="M1602" s="134" t="s">
        <v>15</v>
      </c>
      <c r="N1602" s="137">
        <f t="shared" si="172"/>
        <v>2538461.5384615385</v>
      </c>
      <c r="P1602">
        <v>1561</v>
      </c>
      <c r="Q1602">
        <v>22.199364817837282</v>
      </c>
      <c r="R1602">
        <v>-2.1993648178372815</v>
      </c>
      <c r="S1602" s="70">
        <f t="shared" si="173"/>
        <v>-9.9073321956945487E-2</v>
      </c>
      <c r="T1602">
        <f t="shared" si="174"/>
        <v>20</v>
      </c>
      <c r="U1602" s="134" t="s">
        <v>2798</v>
      </c>
      <c r="Z1602">
        <v>1560</v>
      </c>
      <c r="AA1602">
        <v>22.06921669609774</v>
      </c>
      <c r="AB1602">
        <v>-6.0692166960977403</v>
      </c>
      <c r="AJ1602">
        <v>1562</v>
      </c>
      <c r="AK1602">
        <v>23.896007938146102</v>
      </c>
      <c r="AL1602">
        <v>-13.896007938146102</v>
      </c>
      <c r="AT1602">
        <v>1562</v>
      </c>
      <c r="AU1602">
        <v>16.046915644321302</v>
      </c>
      <c r="AV1602">
        <v>-6.0469156443213024</v>
      </c>
      <c r="BD1602" s="152">
        <v>13.583444701091349</v>
      </c>
      <c r="BE1602" s="152">
        <v>23.015328338</v>
      </c>
    </row>
    <row r="1603" spans="1:57" ht="14.25" customHeight="1">
      <c r="A1603" s="134" t="s">
        <v>398</v>
      </c>
      <c r="B1603" s="135">
        <v>5258</v>
      </c>
      <c r="C1603" s="135">
        <v>561700</v>
      </c>
      <c r="D1603" s="145">
        <f t="shared" si="168"/>
        <v>2945454.5454545454</v>
      </c>
      <c r="E1603" s="141">
        <f t="shared" si="169"/>
        <v>106.82769113731457</v>
      </c>
      <c r="F1603" s="135">
        <v>9</v>
      </c>
      <c r="G1603" s="135">
        <v>0.11</v>
      </c>
      <c r="H1603" s="135">
        <v>324000</v>
      </c>
      <c r="I1603" s="134" t="s">
        <v>1815</v>
      </c>
      <c r="J1603" s="138">
        <f t="shared" si="170"/>
        <v>0.11</v>
      </c>
      <c r="K1603" s="140">
        <f t="shared" si="171"/>
        <v>2945454.5454545454</v>
      </c>
      <c r="L1603" s="134" t="s">
        <v>1722</v>
      </c>
      <c r="M1603" s="134" t="s">
        <v>13</v>
      </c>
      <c r="N1603" s="137">
        <f t="shared" si="172"/>
        <v>2945454.5454545454</v>
      </c>
      <c r="P1603">
        <v>1562</v>
      </c>
      <c r="Q1603">
        <v>16.779869155232966</v>
      </c>
      <c r="R1603">
        <v>-6.7798691552329657</v>
      </c>
      <c r="S1603" s="70">
        <f t="shared" si="173"/>
        <v>-0.40404779635117699</v>
      </c>
      <c r="T1603">
        <f t="shared" si="174"/>
        <v>10</v>
      </c>
      <c r="U1603" s="134" t="s">
        <v>1356</v>
      </c>
      <c r="Z1603">
        <v>1561</v>
      </c>
      <c r="AA1603">
        <v>26.148737507417199</v>
      </c>
      <c r="AB1603">
        <v>-6.1487375074171986</v>
      </c>
      <c r="AJ1603">
        <v>1563</v>
      </c>
      <c r="AK1603">
        <v>25.170246059432408</v>
      </c>
      <c r="AL1603">
        <v>-14.170246059432408</v>
      </c>
      <c r="AT1603">
        <v>1563</v>
      </c>
      <c r="AU1603">
        <v>15.580540763161636</v>
      </c>
      <c r="AV1603">
        <v>-4.5805407631616362</v>
      </c>
      <c r="BD1603" s="152">
        <v>3.7794553530936157</v>
      </c>
      <c r="BE1603" s="152">
        <v>16.398662849639997</v>
      </c>
    </row>
    <row r="1604" spans="1:57" ht="14.25" customHeight="1">
      <c r="A1604" s="134" t="s">
        <v>398</v>
      </c>
      <c r="B1604" s="135">
        <v>14343</v>
      </c>
      <c r="C1604" s="135">
        <v>1980300</v>
      </c>
      <c r="D1604" s="145">
        <f t="shared" si="168"/>
        <v>10876666.666666668</v>
      </c>
      <c r="E1604" s="141">
        <f t="shared" si="169"/>
        <v>138.06734992679355</v>
      </c>
      <c r="F1604" s="135">
        <v>9</v>
      </c>
      <c r="G1604" s="135">
        <v>0.18</v>
      </c>
      <c r="H1604" s="135">
        <v>1957800</v>
      </c>
      <c r="I1604" s="134" t="s">
        <v>1815</v>
      </c>
      <c r="J1604" s="138">
        <f t="shared" si="170"/>
        <v>0.18</v>
      </c>
      <c r="K1604" s="140">
        <f t="shared" si="171"/>
        <v>10876666.666666668</v>
      </c>
      <c r="L1604" s="134" t="s">
        <v>2815</v>
      </c>
      <c r="M1604" s="134" t="s">
        <v>24</v>
      </c>
      <c r="N1604" s="137">
        <f t="shared" si="172"/>
        <v>10876666.666666668</v>
      </c>
      <c r="P1604">
        <v>1563</v>
      </c>
      <c r="Q1604">
        <v>17.268722012158875</v>
      </c>
      <c r="R1604">
        <v>-6.2687220121588751</v>
      </c>
      <c r="S1604" s="70">
        <f t="shared" si="173"/>
        <v>-0.36301018730541146</v>
      </c>
      <c r="T1604">
        <f t="shared" si="174"/>
        <v>11</v>
      </c>
      <c r="U1604" s="134" t="s">
        <v>1033</v>
      </c>
      <c r="Z1604">
        <v>1562</v>
      </c>
      <c r="AA1604">
        <v>12.128296042922328</v>
      </c>
      <c r="AB1604">
        <v>-2.1282960429223277</v>
      </c>
      <c r="AJ1604">
        <v>1564</v>
      </c>
      <c r="AK1604">
        <v>25.69983804937565</v>
      </c>
      <c r="AL1604">
        <v>-8.69983804937565</v>
      </c>
      <c r="AT1604">
        <v>1564</v>
      </c>
      <c r="AU1604">
        <v>21.49644044406902</v>
      </c>
      <c r="AV1604">
        <v>-4.4964404440690195</v>
      </c>
      <c r="BD1604" s="152">
        <v>14.604308456791092</v>
      </c>
      <c r="BE1604" s="152">
        <v>23.142210716159997</v>
      </c>
    </row>
    <row r="1605" spans="1:57" ht="14.25" customHeight="1">
      <c r="A1605" s="134" t="s">
        <v>398</v>
      </c>
      <c r="B1605" s="135">
        <v>29995</v>
      </c>
      <c r="C1605" s="135">
        <v>9081800</v>
      </c>
      <c r="D1605" s="145">
        <f t="shared" si="168"/>
        <v>19284736.842105262</v>
      </c>
      <c r="E1605" s="141">
        <f t="shared" si="169"/>
        <v>302.77712952158691</v>
      </c>
      <c r="F1605" s="135">
        <v>33</v>
      </c>
      <c r="G1605" s="135">
        <v>0.38</v>
      </c>
      <c r="H1605" s="135">
        <v>7328200</v>
      </c>
      <c r="I1605" s="134" t="s">
        <v>1815</v>
      </c>
      <c r="J1605" s="138">
        <f t="shared" si="170"/>
        <v>0.38</v>
      </c>
      <c r="K1605" s="140">
        <f t="shared" si="171"/>
        <v>19284736.842105262</v>
      </c>
      <c r="L1605" s="134" t="s">
        <v>2816</v>
      </c>
      <c r="M1605" s="134" t="s">
        <v>7</v>
      </c>
      <c r="N1605" s="137">
        <f t="shared" si="172"/>
        <v>19284736.842105262</v>
      </c>
      <c r="P1605">
        <v>1564</v>
      </c>
      <c r="Q1605">
        <v>20.772676372210164</v>
      </c>
      <c r="R1605">
        <v>-3.7726763722101637</v>
      </c>
      <c r="S1605" s="70">
        <f t="shared" si="173"/>
        <v>-0.18161725069078136</v>
      </c>
      <c r="T1605">
        <f t="shared" si="174"/>
        <v>17</v>
      </c>
      <c r="U1605" s="134" t="s">
        <v>2799</v>
      </c>
      <c r="Z1605">
        <v>1563</v>
      </c>
      <c r="AA1605">
        <v>20.76708337022291</v>
      </c>
      <c r="AB1605">
        <v>-9.7670833702229096</v>
      </c>
      <c r="AJ1605">
        <v>1565</v>
      </c>
      <c r="AK1605">
        <v>23.780014168965888</v>
      </c>
      <c r="AL1605">
        <v>-11.780014168965888</v>
      </c>
      <c r="AT1605">
        <v>1565</v>
      </c>
      <c r="AU1605">
        <v>19.089847527380673</v>
      </c>
      <c r="AV1605">
        <v>-7.0898475273806731</v>
      </c>
      <c r="BD1605" s="152">
        <v>33.694666093558517</v>
      </c>
      <c r="BE1605" s="152">
        <v>35.059706300960002</v>
      </c>
    </row>
    <row r="1606" spans="1:57" ht="14.25" customHeight="1">
      <c r="A1606" s="134" t="s">
        <v>398</v>
      </c>
      <c r="B1606" s="135">
        <v>9564</v>
      </c>
      <c r="C1606" s="135">
        <v>2333300</v>
      </c>
      <c r="D1606" s="145">
        <f t="shared" si="168"/>
        <v>8100000</v>
      </c>
      <c r="E1606" s="141">
        <f t="shared" si="169"/>
        <v>243.96695943120034</v>
      </c>
      <c r="F1606" s="135">
        <v>12</v>
      </c>
      <c r="G1606" s="135">
        <v>0.12</v>
      </c>
      <c r="H1606" s="135">
        <v>972000</v>
      </c>
      <c r="I1606" s="134" t="s">
        <v>1815</v>
      </c>
      <c r="J1606" s="138">
        <f t="shared" si="170"/>
        <v>0.12</v>
      </c>
      <c r="K1606" s="140">
        <f t="shared" si="171"/>
        <v>8100000</v>
      </c>
      <c r="L1606" s="134" t="s">
        <v>2817</v>
      </c>
      <c r="M1606" s="134" t="s">
        <v>44</v>
      </c>
      <c r="N1606" s="137">
        <f t="shared" si="172"/>
        <v>8100000</v>
      </c>
      <c r="P1606">
        <v>1565</v>
      </c>
      <c r="Q1606">
        <v>18.356375750966304</v>
      </c>
      <c r="R1606">
        <v>-6.3563757509663041</v>
      </c>
      <c r="S1606" s="70">
        <f t="shared" si="173"/>
        <v>-0.34627618420982126</v>
      </c>
      <c r="T1606">
        <f t="shared" si="174"/>
        <v>12</v>
      </c>
      <c r="U1606" s="134" t="s">
        <v>2800</v>
      </c>
      <c r="Z1606">
        <v>1564</v>
      </c>
      <c r="AA1606">
        <v>21.514226581159228</v>
      </c>
      <c r="AB1606">
        <v>-4.5142265811592281</v>
      </c>
      <c r="AJ1606">
        <v>1566</v>
      </c>
      <c r="AK1606">
        <v>27.541768303766585</v>
      </c>
      <c r="AL1606">
        <v>-10.541768303766585</v>
      </c>
      <c r="AT1606">
        <v>1566</v>
      </c>
      <c r="AU1606">
        <v>24.579605371453781</v>
      </c>
      <c r="AV1606">
        <v>-7.5796053714537805</v>
      </c>
      <c r="BD1606" s="152">
        <v>16.627549501789577</v>
      </c>
      <c r="BE1606" s="152">
        <v>23.778332178719996</v>
      </c>
    </row>
    <row r="1607" spans="1:57" ht="14.25" customHeight="1">
      <c r="A1607" s="134" t="s">
        <v>398</v>
      </c>
      <c r="B1607" s="135">
        <v>13623</v>
      </c>
      <c r="C1607" s="135">
        <v>4767000</v>
      </c>
      <c r="D1607" s="145">
        <f t="shared" si="168"/>
        <v>14721666.666666668</v>
      </c>
      <c r="E1607" s="141">
        <f t="shared" si="169"/>
        <v>349.92292446597668</v>
      </c>
      <c r="F1607" s="135">
        <v>23</v>
      </c>
      <c r="G1607" s="135">
        <v>0.18</v>
      </c>
      <c r="H1607" s="135">
        <v>2649900</v>
      </c>
      <c r="I1607" s="134" t="s">
        <v>1815</v>
      </c>
      <c r="J1607" s="138">
        <f t="shared" si="170"/>
        <v>0.18</v>
      </c>
      <c r="K1607" s="140">
        <f t="shared" si="171"/>
        <v>14721666.666666668</v>
      </c>
      <c r="L1607" s="134" t="s">
        <v>2818</v>
      </c>
      <c r="M1607" s="134" t="s">
        <v>24</v>
      </c>
      <c r="N1607" s="137">
        <f t="shared" si="172"/>
        <v>14721666.666666668</v>
      </c>
      <c r="P1607">
        <v>1566</v>
      </c>
      <c r="Q1607">
        <v>23.509209226052342</v>
      </c>
      <c r="R1607">
        <v>-6.5092092260523415</v>
      </c>
      <c r="S1607" s="70">
        <f t="shared" si="173"/>
        <v>-0.27687912270732579</v>
      </c>
      <c r="T1607">
        <f t="shared" si="174"/>
        <v>17</v>
      </c>
      <c r="U1607" s="134" t="s">
        <v>2801</v>
      </c>
      <c r="Z1607">
        <v>1565</v>
      </c>
      <c r="AA1607">
        <v>20.837010018186035</v>
      </c>
      <c r="AB1607">
        <v>-8.8370100181860352</v>
      </c>
      <c r="AJ1607">
        <v>1567</v>
      </c>
      <c r="AK1607">
        <v>88.40886367869841</v>
      </c>
      <c r="AL1607">
        <v>-16.40886367869841</v>
      </c>
      <c r="AT1607">
        <v>1567</v>
      </c>
      <c r="AU1607">
        <v>67.913878440051832</v>
      </c>
      <c r="AV1607">
        <v>4.0861215599481682</v>
      </c>
      <c r="BD1607" s="152">
        <v>3.5042124089009286</v>
      </c>
      <c r="BE1607" s="152">
        <v>15.844400307679999</v>
      </c>
    </row>
    <row r="1608" spans="1:57" ht="14.25" customHeight="1">
      <c r="A1608" s="134" t="s">
        <v>398</v>
      </c>
      <c r="B1608" s="135">
        <v>55321</v>
      </c>
      <c r="C1608" s="135">
        <v>2311100</v>
      </c>
      <c r="D1608" s="145">
        <f t="shared" si="168"/>
        <v>96322.657176749708</v>
      </c>
      <c r="E1608" s="141">
        <f t="shared" si="169"/>
        <v>41.776179027855605</v>
      </c>
      <c r="F1608" s="135">
        <v>61</v>
      </c>
      <c r="G1608" s="135">
        <v>8.43</v>
      </c>
      <c r="H1608" s="135">
        <v>812000</v>
      </c>
      <c r="I1608" s="134" t="s">
        <v>1815</v>
      </c>
      <c r="J1608" s="138">
        <f t="shared" si="170"/>
        <v>8.43</v>
      </c>
      <c r="K1608" s="140">
        <f t="shared" si="171"/>
        <v>96322.657176749708</v>
      </c>
      <c r="L1608" s="134" t="s">
        <v>2819</v>
      </c>
      <c r="M1608" s="134" t="s">
        <v>5</v>
      </c>
      <c r="N1608" s="137">
        <f t="shared" si="172"/>
        <v>96322.657176749708</v>
      </c>
      <c r="P1608">
        <v>1567</v>
      </c>
      <c r="Q1608">
        <v>82.307210061851976</v>
      </c>
      <c r="R1608">
        <v>-10.307210061851976</v>
      </c>
      <c r="S1608" s="70">
        <f t="shared" si="173"/>
        <v>-0.12522851951981295</v>
      </c>
      <c r="T1608">
        <f t="shared" si="174"/>
        <v>72</v>
      </c>
      <c r="U1608" s="134" t="s">
        <v>2802</v>
      </c>
      <c r="Z1608">
        <v>1566</v>
      </c>
      <c r="AA1608">
        <v>27.187780877345187</v>
      </c>
      <c r="AB1608">
        <v>-10.187780877345187</v>
      </c>
      <c r="AJ1608">
        <v>1568</v>
      </c>
      <c r="AK1608">
        <v>31.530429957839527</v>
      </c>
      <c r="AL1608">
        <v>4.4695700421604734</v>
      </c>
      <c r="AT1608">
        <v>1568</v>
      </c>
      <c r="AU1608">
        <v>36.514861132962416</v>
      </c>
      <c r="AV1608">
        <v>-0.51486113296241598</v>
      </c>
      <c r="BD1608" s="152">
        <v>5.0940485193870471</v>
      </c>
      <c r="BE1608" s="152">
        <v>16.96916405488</v>
      </c>
    </row>
    <row r="1609" spans="1:57" ht="14.25" customHeight="1">
      <c r="A1609" s="134" t="s">
        <v>398</v>
      </c>
      <c r="B1609" s="135">
        <v>213258</v>
      </c>
      <c r="C1609" s="135">
        <v>32149400</v>
      </c>
      <c r="D1609" s="145">
        <f t="shared" si="168"/>
        <v>680786.68683812406</v>
      </c>
      <c r="E1609" s="141">
        <f t="shared" si="169"/>
        <v>150.75354734640669</v>
      </c>
      <c r="F1609" s="135">
        <v>317</v>
      </c>
      <c r="G1609" s="135">
        <v>13.22</v>
      </c>
      <c r="H1609" s="135">
        <v>9000000</v>
      </c>
      <c r="I1609" s="134" t="s">
        <v>1815</v>
      </c>
      <c r="J1609" s="138">
        <f t="shared" si="170"/>
        <v>13.22</v>
      </c>
      <c r="K1609" s="140">
        <f t="shared" si="171"/>
        <v>680786.68683812406</v>
      </c>
      <c r="L1609" s="134" t="s">
        <v>2820</v>
      </c>
      <c r="M1609" s="134" t="s">
        <v>172</v>
      </c>
      <c r="N1609" s="137">
        <f t="shared" si="172"/>
        <v>680786.68683812406</v>
      </c>
      <c r="P1609">
        <v>1568</v>
      </c>
      <c r="Q1609">
        <v>32.276138736309321</v>
      </c>
      <c r="R1609">
        <v>3.7238612636906794</v>
      </c>
      <c r="S1609" s="70">
        <f t="shared" si="173"/>
        <v>0.11537505443615811</v>
      </c>
      <c r="T1609">
        <f t="shared" si="174"/>
        <v>36</v>
      </c>
      <c r="U1609" s="134" t="s">
        <v>2803</v>
      </c>
      <c r="Z1609">
        <v>1567</v>
      </c>
      <c r="AA1609">
        <v>83.945575245290229</v>
      </c>
      <c r="AB1609">
        <v>-11.945575245290229</v>
      </c>
      <c r="AJ1609">
        <v>1569</v>
      </c>
      <c r="AK1609">
        <v>126.28548600020279</v>
      </c>
      <c r="AL1609">
        <v>28.714513999797205</v>
      </c>
      <c r="AT1609">
        <v>1569</v>
      </c>
      <c r="AU1609">
        <v>178.5539292523473</v>
      </c>
      <c r="AV1609">
        <v>-23.553929252347302</v>
      </c>
      <c r="BD1609" s="152">
        <v>20.971869106024901</v>
      </c>
      <c r="BE1609" s="152">
        <v>29.174676694399999</v>
      </c>
    </row>
    <row r="1610" spans="1:57" ht="14.25" customHeight="1">
      <c r="A1610" s="134" t="s">
        <v>398</v>
      </c>
      <c r="B1610" s="135">
        <v>99641</v>
      </c>
      <c r="C1610" s="135">
        <v>3752600</v>
      </c>
      <c r="D1610" s="145">
        <f t="shared" si="168"/>
        <v>342196.5317919075</v>
      </c>
      <c r="E1610" s="141">
        <f t="shared" si="169"/>
        <v>37.661203721359684</v>
      </c>
      <c r="F1610" s="135">
        <v>182</v>
      </c>
      <c r="G1610" s="135">
        <v>10.38</v>
      </c>
      <c r="H1610" s="135">
        <v>3552000</v>
      </c>
      <c r="I1610" s="134" t="s">
        <v>1815</v>
      </c>
      <c r="J1610" s="138">
        <f t="shared" si="170"/>
        <v>10.38</v>
      </c>
      <c r="K1610" s="140">
        <f t="shared" si="171"/>
        <v>342196.5317919075</v>
      </c>
      <c r="L1610" s="134" t="s">
        <v>1042</v>
      </c>
      <c r="M1610" s="134" t="s">
        <v>172</v>
      </c>
      <c r="N1610" s="137">
        <f t="shared" si="172"/>
        <v>342196.5317919075</v>
      </c>
      <c r="P1610">
        <v>1569</v>
      </c>
      <c r="Q1610">
        <v>164.10101445796556</v>
      </c>
      <c r="R1610">
        <v>-9.1010144579655616</v>
      </c>
      <c r="S1610" s="70">
        <f t="shared" si="173"/>
        <v>-5.5459830568547669E-2</v>
      </c>
      <c r="T1610">
        <f t="shared" si="174"/>
        <v>155</v>
      </c>
      <c r="U1610" s="134" t="s">
        <v>1531</v>
      </c>
      <c r="Z1610">
        <v>1568</v>
      </c>
      <c r="AA1610">
        <v>35.527656166460602</v>
      </c>
      <c r="AB1610">
        <v>0.47234383353939791</v>
      </c>
      <c r="AJ1610">
        <v>1570</v>
      </c>
      <c r="AK1610">
        <v>371.7896851495201</v>
      </c>
      <c r="AL1610">
        <v>35.210314850479904</v>
      </c>
      <c r="AT1610">
        <v>1570</v>
      </c>
      <c r="AU1610">
        <v>13.22403388124572</v>
      </c>
      <c r="AV1610">
        <v>393.7759661187543</v>
      </c>
      <c r="BD1610" s="152">
        <v>10.907015176590814</v>
      </c>
      <c r="BE1610" s="152">
        <v>21.81454213912</v>
      </c>
    </row>
    <row r="1611" spans="1:57" ht="14.25" customHeight="1">
      <c r="A1611" s="134" t="s">
        <v>398</v>
      </c>
      <c r="B1611" s="135">
        <v>214780</v>
      </c>
      <c r="C1611" s="135">
        <v>40357400</v>
      </c>
      <c r="D1611" s="145">
        <f t="shared" si="168"/>
        <v>2929708.7378640776</v>
      </c>
      <c r="E1611" s="141">
        <f t="shared" si="169"/>
        <v>187.90110811062482</v>
      </c>
      <c r="F1611" s="135">
        <v>185</v>
      </c>
      <c r="G1611" s="135">
        <v>5.15</v>
      </c>
      <c r="H1611" s="135">
        <v>15088000</v>
      </c>
      <c r="I1611" s="134" t="s">
        <v>1815</v>
      </c>
      <c r="J1611" s="138">
        <f t="shared" si="170"/>
        <v>5.15</v>
      </c>
      <c r="K1611" s="140">
        <f t="shared" si="171"/>
        <v>2929708.7378640776</v>
      </c>
      <c r="L1611" s="134" t="s">
        <v>1385</v>
      </c>
      <c r="M1611" s="134" t="s">
        <v>44</v>
      </c>
      <c r="N1611" s="137">
        <f t="shared" si="172"/>
        <v>2929708.7378640776</v>
      </c>
      <c r="P1611">
        <v>1570</v>
      </c>
      <c r="Q1611">
        <v>217.51190280151462</v>
      </c>
      <c r="R1611">
        <v>189.48809719848538</v>
      </c>
      <c r="S1611" s="70">
        <f t="shared" si="173"/>
        <v>0.87116196749654795</v>
      </c>
      <c r="T1611">
        <f t="shared" si="174"/>
        <v>407</v>
      </c>
      <c r="U1611" s="134" t="s">
        <v>1037</v>
      </c>
      <c r="Z1611">
        <v>1569</v>
      </c>
      <c r="AA1611">
        <v>166.91035867271822</v>
      </c>
      <c r="AB1611">
        <v>-11.910358672718218</v>
      </c>
      <c r="AJ1611">
        <v>1571</v>
      </c>
      <c r="AK1611">
        <v>21.888553728465155</v>
      </c>
      <c r="AL1611">
        <v>-10.888553728465155</v>
      </c>
      <c r="AT1611">
        <v>1571</v>
      </c>
      <c r="AU1611">
        <v>15.909794860600064</v>
      </c>
      <c r="AV1611">
        <v>-4.9097948606000639</v>
      </c>
      <c r="BD1611" s="152">
        <v>10.722150512580802</v>
      </c>
      <c r="BE1611" s="152">
        <v>18.99664627412</v>
      </c>
    </row>
    <row r="1612" spans="1:57" ht="14.25" customHeight="1">
      <c r="A1612" s="134" t="s">
        <v>398</v>
      </c>
      <c r="B1612" s="135">
        <v>6093</v>
      </c>
      <c r="C1612" s="135">
        <v>1498300</v>
      </c>
      <c r="D1612" s="145">
        <f t="shared" si="168"/>
        <v>8540833.333333334</v>
      </c>
      <c r="E1612" s="141">
        <f t="shared" si="169"/>
        <v>245.90513704250779</v>
      </c>
      <c r="F1612" s="135">
        <v>11</v>
      </c>
      <c r="G1612" s="135">
        <v>0.12</v>
      </c>
      <c r="H1612" s="135">
        <v>1024900</v>
      </c>
      <c r="I1612" s="134" t="s">
        <v>1815</v>
      </c>
      <c r="J1612" s="138">
        <f t="shared" si="170"/>
        <v>0.12</v>
      </c>
      <c r="K1612" s="140">
        <f t="shared" si="171"/>
        <v>8540833.333333334</v>
      </c>
      <c r="L1612" s="134" t="s">
        <v>1257</v>
      </c>
      <c r="M1612" s="134" t="s">
        <v>7</v>
      </c>
      <c r="N1612" s="137">
        <f t="shared" si="172"/>
        <v>8540833.333333334</v>
      </c>
      <c r="P1612">
        <v>1571</v>
      </c>
      <c r="Q1612">
        <v>15.538703668608102</v>
      </c>
      <c r="R1612">
        <v>-4.5387036686081021</v>
      </c>
      <c r="S1612" s="70">
        <f t="shared" si="173"/>
        <v>-0.29209023901893238</v>
      </c>
      <c r="T1612">
        <f t="shared" si="174"/>
        <v>11</v>
      </c>
      <c r="U1612" s="134" t="s">
        <v>1310</v>
      </c>
      <c r="Z1612">
        <v>1570</v>
      </c>
      <c r="AA1612">
        <v>237.55912125724046</v>
      </c>
      <c r="AB1612">
        <v>169.44087874275954</v>
      </c>
      <c r="AJ1612">
        <v>1572</v>
      </c>
      <c r="AK1612">
        <v>22.809307188198613</v>
      </c>
      <c r="AL1612">
        <v>-7.8093071881986127</v>
      </c>
      <c r="AT1612">
        <v>1572</v>
      </c>
      <c r="AU1612">
        <v>20.372378450569755</v>
      </c>
      <c r="AV1612">
        <v>-5.3723784505697552</v>
      </c>
      <c r="BD1612" s="152">
        <v>7.4767486332938917</v>
      </c>
      <c r="BE1612" s="152">
        <v>17.093318914199997</v>
      </c>
    </row>
    <row r="1613" spans="1:57" ht="14.25" customHeight="1">
      <c r="A1613" s="134" t="s">
        <v>398</v>
      </c>
      <c r="B1613" s="135">
        <v>55893</v>
      </c>
      <c r="C1613" s="135">
        <v>2087500</v>
      </c>
      <c r="D1613" s="145">
        <f t="shared" si="168"/>
        <v>1106666.6666666667</v>
      </c>
      <c r="E1613" s="141">
        <f t="shared" si="169"/>
        <v>37.34814735297801</v>
      </c>
      <c r="F1613" s="135">
        <v>60</v>
      </c>
      <c r="G1613" s="135">
        <v>2.34</v>
      </c>
      <c r="H1613" s="135">
        <v>2589600</v>
      </c>
      <c r="I1613" s="134" t="s">
        <v>1815</v>
      </c>
      <c r="J1613" s="138">
        <f t="shared" si="170"/>
        <v>2.34</v>
      </c>
      <c r="K1613" s="140">
        <f t="shared" si="171"/>
        <v>1106666.6666666667</v>
      </c>
      <c r="L1613" s="134" t="s">
        <v>2821</v>
      </c>
      <c r="M1613" s="134" t="s">
        <v>72</v>
      </c>
      <c r="N1613" s="137">
        <f t="shared" si="172"/>
        <v>1106666.6666666667</v>
      </c>
      <c r="P1613">
        <v>1572</v>
      </c>
      <c r="Q1613">
        <v>18.48491660869724</v>
      </c>
      <c r="R1613">
        <v>-3.4849166086972403</v>
      </c>
      <c r="S1613" s="70">
        <f t="shared" si="173"/>
        <v>-0.18852758075508821</v>
      </c>
      <c r="T1613">
        <f t="shared" si="174"/>
        <v>15</v>
      </c>
      <c r="U1613" s="134" t="s">
        <v>2804</v>
      </c>
      <c r="Z1613">
        <v>1571</v>
      </c>
      <c r="AA1613">
        <v>18.332705589257415</v>
      </c>
      <c r="AB1613">
        <v>-7.3327055892574151</v>
      </c>
      <c r="AJ1613">
        <v>1573</v>
      </c>
      <c r="AK1613">
        <v>24.126302136810473</v>
      </c>
      <c r="AL1613">
        <v>-10.126302136810473</v>
      </c>
      <c r="AT1613">
        <v>1573</v>
      </c>
      <c r="AU1613">
        <v>17.687438553752663</v>
      </c>
      <c r="AV1613">
        <v>-3.6874385537526635</v>
      </c>
      <c r="BD1613" s="152">
        <v>10.756042367649304</v>
      </c>
      <c r="BE1613" s="152">
        <v>21.59748046584</v>
      </c>
    </row>
    <row r="1614" spans="1:57" ht="14.25" customHeight="1">
      <c r="A1614" s="134" t="s">
        <v>398</v>
      </c>
      <c r="B1614" s="135">
        <v>13958</v>
      </c>
      <c r="C1614" s="135">
        <v>1296200</v>
      </c>
      <c r="D1614" s="145">
        <f t="shared" si="168"/>
        <v>477050.23406553833</v>
      </c>
      <c r="E1614" s="141">
        <f t="shared" si="169"/>
        <v>92.864307207336296</v>
      </c>
      <c r="F1614" s="135">
        <v>16</v>
      </c>
      <c r="G1614" s="135">
        <v>22216</v>
      </c>
      <c r="H1614" s="135">
        <v>243300</v>
      </c>
      <c r="I1614" s="134" t="s">
        <v>1819</v>
      </c>
      <c r="J1614" s="138">
        <f t="shared" si="170"/>
        <v>0.51000918273645546</v>
      </c>
      <c r="K1614" s="140">
        <f t="shared" si="171"/>
        <v>477050.23406553833</v>
      </c>
      <c r="L1614" s="134" t="s">
        <v>2822</v>
      </c>
      <c r="M1614" s="134" t="s">
        <v>25</v>
      </c>
      <c r="N1614" s="137">
        <f t="shared" si="172"/>
        <v>477050.23406553833</v>
      </c>
      <c r="P1614">
        <v>1573</v>
      </c>
      <c r="Q1614">
        <v>17.800048493923349</v>
      </c>
      <c r="R1614">
        <v>-3.8000484939233488</v>
      </c>
      <c r="S1614" s="70">
        <f t="shared" si="173"/>
        <v>-0.21348528883056833</v>
      </c>
      <c r="T1614">
        <f t="shared" si="174"/>
        <v>14</v>
      </c>
      <c r="U1614" s="134" t="s">
        <v>2805</v>
      </c>
      <c r="Z1614">
        <v>1572</v>
      </c>
      <c r="AA1614">
        <v>15.888312742558973</v>
      </c>
      <c r="AB1614">
        <v>-0.88831274255897341</v>
      </c>
      <c r="AJ1614">
        <v>1574</v>
      </c>
      <c r="AK1614">
        <v>24.201655753285209</v>
      </c>
      <c r="AL1614">
        <v>-14.201655753285209</v>
      </c>
      <c r="AT1614">
        <v>1574</v>
      </c>
      <c r="AU1614">
        <v>16.605251769653297</v>
      </c>
      <c r="AV1614">
        <v>-6.6052517696532966</v>
      </c>
      <c r="BD1614" s="152">
        <v>11.942257295046891</v>
      </c>
      <c r="BE1614" s="152">
        <v>23.014797381519998</v>
      </c>
    </row>
    <row r="1615" spans="1:57" ht="14.25" customHeight="1">
      <c r="A1615" s="134" t="s">
        <v>398</v>
      </c>
      <c r="B1615" s="135">
        <v>24000</v>
      </c>
      <c r="C1615" s="135">
        <v>5553100</v>
      </c>
      <c r="D1615" s="145">
        <f t="shared" si="168"/>
        <v>357012.75045537343</v>
      </c>
      <c r="E1615" s="141">
        <f t="shared" si="169"/>
        <v>231.37916666666666</v>
      </c>
      <c r="F1615" s="135">
        <v>24</v>
      </c>
      <c r="G1615" s="135">
        <v>2.4704999999999999</v>
      </c>
      <c r="H1615" s="135">
        <v>882000</v>
      </c>
      <c r="I1615" s="134" t="s">
        <v>1815</v>
      </c>
      <c r="J1615" s="138">
        <f t="shared" si="170"/>
        <v>2.4704999999999999</v>
      </c>
      <c r="K1615" s="140">
        <f t="shared" si="171"/>
        <v>357012.75045537343</v>
      </c>
      <c r="L1615" s="134" t="s">
        <v>2823</v>
      </c>
      <c r="M1615" s="134" t="s">
        <v>10</v>
      </c>
      <c r="N1615" s="137">
        <f t="shared" si="172"/>
        <v>357012.75045537343</v>
      </c>
      <c r="P1615">
        <v>1574</v>
      </c>
      <c r="Q1615">
        <v>17.259206357667615</v>
      </c>
      <c r="R1615">
        <v>-7.2592063576676154</v>
      </c>
      <c r="S1615" s="70">
        <f t="shared" si="173"/>
        <v>-0.42059908243942074</v>
      </c>
      <c r="T1615">
        <f t="shared" si="174"/>
        <v>10</v>
      </c>
      <c r="U1615" s="134" t="s">
        <v>2806</v>
      </c>
      <c r="Z1615">
        <v>1573</v>
      </c>
      <c r="AA1615">
        <v>18.125997308669213</v>
      </c>
      <c r="AB1615">
        <v>-4.1259973086692128</v>
      </c>
      <c r="AJ1615">
        <v>1575</v>
      </c>
      <c r="AK1615">
        <v>43.579811900089382</v>
      </c>
      <c r="AL1615">
        <v>-19.579811900089382</v>
      </c>
      <c r="AT1615">
        <v>1575</v>
      </c>
      <c r="AU1615">
        <v>31.915156759271483</v>
      </c>
      <c r="AV1615">
        <v>-7.9151567592714827</v>
      </c>
      <c r="BD1615" s="152">
        <v>17.697710501225323</v>
      </c>
      <c r="BE1615" s="152">
        <v>29.39177737792</v>
      </c>
    </row>
    <row r="1616" spans="1:57" ht="14.25" customHeight="1">
      <c r="A1616" s="134" t="s">
        <v>398</v>
      </c>
      <c r="B1616" s="135">
        <v>6014</v>
      </c>
      <c r="C1616" s="135">
        <v>433400</v>
      </c>
      <c r="D1616" s="145">
        <f t="shared" si="168"/>
        <v>372413.79310344829</v>
      </c>
      <c r="E1616" s="141">
        <f t="shared" si="169"/>
        <v>72.065181243764556</v>
      </c>
      <c r="F1616" s="135">
        <v>13</v>
      </c>
      <c r="G1616" s="135">
        <v>0.28999999999999998</v>
      </c>
      <c r="H1616" s="135">
        <v>108000</v>
      </c>
      <c r="I1616" s="134" t="s">
        <v>1815</v>
      </c>
      <c r="J1616" s="138">
        <f t="shared" si="170"/>
        <v>0.28999999999999998</v>
      </c>
      <c r="K1616" s="140">
        <f t="shared" si="171"/>
        <v>372413.79310344829</v>
      </c>
      <c r="L1616" s="134" t="s">
        <v>2824</v>
      </c>
      <c r="M1616" s="134" t="s">
        <v>15</v>
      </c>
      <c r="N1616" s="137">
        <f t="shared" si="172"/>
        <v>372413.79310344829</v>
      </c>
      <c r="P1616">
        <v>1575</v>
      </c>
      <c r="Q1616">
        <v>36.796374021873206</v>
      </c>
      <c r="R1616">
        <v>-12.796374021873206</v>
      </c>
      <c r="S1616" s="70">
        <f t="shared" si="173"/>
        <v>-0.34776182061489375</v>
      </c>
      <c r="T1616">
        <f t="shared" si="174"/>
        <v>24</v>
      </c>
      <c r="U1616" s="134" t="s">
        <v>1185</v>
      </c>
      <c r="Z1616">
        <v>1574</v>
      </c>
      <c r="AA1616">
        <v>19.032162358402097</v>
      </c>
      <c r="AB1616">
        <v>-9.0321623584020969</v>
      </c>
      <c r="AJ1616">
        <v>1576</v>
      </c>
      <c r="AK1616">
        <v>232.32030109295596</v>
      </c>
      <c r="AL1616">
        <v>-196.32030109295596</v>
      </c>
      <c r="AT1616">
        <v>1576</v>
      </c>
      <c r="AU1616">
        <v>244.05825190931176</v>
      </c>
      <c r="AV1616">
        <v>-208.05825190931176</v>
      </c>
      <c r="BD1616" s="152">
        <v>23.573325739010262</v>
      </c>
      <c r="BE1616" s="152">
        <v>35.049080993920001</v>
      </c>
    </row>
    <row r="1617" spans="1:57" ht="14.25" customHeight="1">
      <c r="A1617" s="134" t="s">
        <v>398</v>
      </c>
      <c r="B1617" s="135">
        <v>8559</v>
      </c>
      <c r="C1617" s="135">
        <v>1155300</v>
      </c>
      <c r="D1617" s="145">
        <f t="shared" si="168"/>
        <v>11429285.714285713</v>
      </c>
      <c r="E1617" s="141">
        <f t="shared" si="169"/>
        <v>134.98072204696811</v>
      </c>
      <c r="F1617" s="135">
        <v>10</v>
      </c>
      <c r="G1617" s="135">
        <v>0.14000000000000001</v>
      </c>
      <c r="H1617" s="135">
        <v>1600100</v>
      </c>
      <c r="I1617" s="134" t="s">
        <v>1815</v>
      </c>
      <c r="J1617" s="138">
        <f t="shared" si="170"/>
        <v>0.14000000000000001</v>
      </c>
      <c r="K1617" s="140">
        <f t="shared" si="171"/>
        <v>11429285.714285713</v>
      </c>
      <c r="L1617" s="134" t="s">
        <v>1161</v>
      </c>
      <c r="M1617" s="134" t="s">
        <v>24</v>
      </c>
      <c r="N1617" s="137">
        <f t="shared" si="172"/>
        <v>11429285.714285713</v>
      </c>
      <c r="P1617">
        <v>1576</v>
      </c>
      <c r="Q1617">
        <v>261.1358107982507</v>
      </c>
      <c r="R1617">
        <v>-225.1358107982507</v>
      </c>
      <c r="S1617" s="70">
        <f t="shared" si="173"/>
        <v>-0.86214070031240175</v>
      </c>
      <c r="T1617">
        <f t="shared" si="174"/>
        <v>36</v>
      </c>
      <c r="U1617" s="134" t="s">
        <v>2807</v>
      </c>
      <c r="Z1617">
        <v>1575</v>
      </c>
      <c r="AA1617">
        <v>-0.34584201257512603</v>
      </c>
      <c r="AB1617">
        <v>24.345842012575126</v>
      </c>
      <c r="AJ1617">
        <v>1577</v>
      </c>
      <c r="AK1617">
        <v>159.97955927243521</v>
      </c>
      <c r="AL1617">
        <v>-14.97955927243521</v>
      </c>
      <c r="AT1617">
        <v>1577</v>
      </c>
      <c r="AU1617">
        <v>151.0501275019858</v>
      </c>
      <c r="AV1617">
        <v>-6.0501275019857985</v>
      </c>
      <c r="BD1617" s="152">
        <v>425.01105174039992</v>
      </c>
      <c r="BE1617" s="152">
        <v>323.76462395236001</v>
      </c>
    </row>
    <row r="1618" spans="1:57" ht="14.25" customHeight="1">
      <c r="A1618" s="134" t="s">
        <v>398</v>
      </c>
      <c r="B1618" s="135">
        <v>8694</v>
      </c>
      <c r="C1618" s="135">
        <v>980100</v>
      </c>
      <c r="D1618" s="145">
        <f t="shared" si="168"/>
        <v>2769230.769230769</v>
      </c>
      <c r="E1618" s="141">
        <f t="shared" si="169"/>
        <v>112.73291925465838</v>
      </c>
      <c r="F1618" s="135">
        <v>12</v>
      </c>
      <c r="G1618" s="135">
        <v>0.26</v>
      </c>
      <c r="H1618" s="135">
        <v>720000</v>
      </c>
      <c r="I1618" s="134" t="s">
        <v>1815</v>
      </c>
      <c r="J1618" s="138">
        <f t="shared" si="170"/>
        <v>0.26</v>
      </c>
      <c r="K1618" s="140">
        <f t="shared" si="171"/>
        <v>2769230.769230769</v>
      </c>
      <c r="L1618" s="134" t="s">
        <v>2825</v>
      </c>
      <c r="M1618" s="134" t="s">
        <v>13</v>
      </c>
      <c r="N1618" s="137">
        <f t="shared" si="172"/>
        <v>2769230.769230769</v>
      </c>
      <c r="P1618">
        <v>1577</v>
      </c>
      <c r="Q1618">
        <v>168.83102901322243</v>
      </c>
      <c r="R1618">
        <v>-23.831029013222434</v>
      </c>
      <c r="S1618" s="70">
        <f t="shared" si="173"/>
        <v>-0.14115313489770914</v>
      </c>
      <c r="T1618">
        <f t="shared" si="174"/>
        <v>145</v>
      </c>
      <c r="U1618" s="134" t="s">
        <v>2808</v>
      </c>
      <c r="Z1618">
        <v>1576</v>
      </c>
      <c r="AA1618">
        <v>266.8352102989241</v>
      </c>
      <c r="AB1618">
        <v>-230.8352102989241</v>
      </c>
      <c r="AJ1618">
        <v>1578</v>
      </c>
      <c r="AK1618">
        <v>22.696276763486505</v>
      </c>
      <c r="AL1618">
        <v>-13.696276763486505</v>
      </c>
      <c r="AT1618">
        <v>1578</v>
      </c>
      <c r="AU1618">
        <v>15.306299195719157</v>
      </c>
      <c r="AV1618">
        <v>-6.3062991957191574</v>
      </c>
      <c r="BD1618" s="152">
        <v>15.368415734699148</v>
      </c>
      <c r="BE1618" s="152">
        <v>22.518784294</v>
      </c>
    </row>
    <row r="1619" spans="1:57" ht="14.25" customHeight="1">
      <c r="A1619" s="134" t="s">
        <v>398</v>
      </c>
      <c r="B1619" s="135">
        <v>9744</v>
      </c>
      <c r="C1619" s="135">
        <v>1382500</v>
      </c>
      <c r="D1619" s="145">
        <f t="shared" ref="D1619:D1682" si="175">K1619</f>
        <v>964285.7142857142</v>
      </c>
      <c r="E1619" s="141">
        <f t="shared" ref="E1619:E1682" si="176">C1619/B1619</f>
        <v>141.88218390804599</v>
      </c>
      <c r="F1619" s="135">
        <v>12</v>
      </c>
      <c r="G1619" s="135">
        <v>0.28000000000000003</v>
      </c>
      <c r="H1619" s="135">
        <v>270000</v>
      </c>
      <c r="I1619" s="134" t="s">
        <v>1815</v>
      </c>
      <c r="J1619" s="138">
        <f t="shared" ref="J1619:J1682" si="177">IF(I1619="Acres",1,1/43560)*G1619</f>
        <v>0.28000000000000003</v>
      </c>
      <c r="K1619" s="140">
        <f t="shared" ref="K1619:K1682" si="178">H1619/J1619</f>
        <v>964285.7142857142</v>
      </c>
      <c r="L1619" s="134" t="s">
        <v>2826</v>
      </c>
      <c r="M1619" s="134" t="s">
        <v>16</v>
      </c>
      <c r="N1619" s="137">
        <f t="shared" si="172"/>
        <v>964285.7142857142</v>
      </c>
      <c r="P1619">
        <v>1578</v>
      </c>
      <c r="Q1619">
        <v>15.682256327566344</v>
      </c>
      <c r="R1619">
        <v>-6.6822563275663445</v>
      </c>
      <c r="S1619" s="70">
        <f t="shared" si="173"/>
        <v>-0.42610299104856758</v>
      </c>
      <c r="T1619">
        <f t="shared" si="174"/>
        <v>9</v>
      </c>
      <c r="U1619" s="134" t="s">
        <v>2809</v>
      </c>
      <c r="Z1619">
        <v>1577</v>
      </c>
      <c r="AA1619">
        <v>161.73910956074371</v>
      </c>
      <c r="AB1619">
        <v>-16.739109560743714</v>
      </c>
      <c r="AJ1619">
        <v>1579</v>
      </c>
      <c r="AK1619">
        <v>26.132063006795356</v>
      </c>
      <c r="AL1619">
        <v>-14.132063006795356</v>
      </c>
      <c r="AT1619">
        <v>1579</v>
      </c>
      <c r="AU1619">
        <v>18.368937059672596</v>
      </c>
      <c r="AV1619">
        <v>-6.3689370596725965</v>
      </c>
      <c r="BD1619" s="152">
        <v>9.7403137415053944</v>
      </c>
      <c r="BE1619" s="152">
        <v>20.37119705684</v>
      </c>
    </row>
    <row r="1620" spans="1:57" ht="14.25" customHeight="1">
      <c r="A1620" s="134" t="s">
        <v>398</v>
      </c>
      <c r="B1620" s="135">
        <v>245461</v>
      </c>
      <c r="C1620" s="135">
        <v>32740200</v>
      </c>
      <c r="D1620" s="145">
        <f t="shared" si="175"/>
        <v>562980.57867617917</v>
      </c>
      <c r="E1620" s="141">
        <f t="shared" si="176"/>
        <v>133.38249253445557</v>
      </c>
      <c r="F1620" s="135">
        <v>199</v>
      </c>
      <c r="G1620" s="135">
        <v>25.23</v>
      </c>
      <c r="H1620" s="135">
        <v>14204000</v>
      </c>
      <c r="I1620" s="134" t="s">
        <v>1815</v>
      </c>
      <c r="J1620" s="138">
        <f t="shared" si="177"/>
        <v>25.23</v>
      </c>
      <c r="K1620" s="140">
        <f t="shared" si="178"/>
        <v>562980.57867617917</v>
      </c>
      <c r="L1620" s="134" t="s">
        <v>2827</v>
      </c>
      <c r="M1620" s="134" t="s">
        <v>45</v>
      </c>
      <c r="N1620" s="137">
        <f t="shared" ref="N1620:N1683" si="179">H1620/(G1620*IF(I1620="Acres",1,1/43560))</f>
        <v>562980.57867617917</v>
      </c>
      <c r="P1620">
        <v>1579</v>
      </c>
      <c r="Q1620">
        <v>19.334329337783299</v>
      </c>
      <c r="R1620">
        <v>-7.3343293377832985</v>
      </c>
      <c r="S1620" s="70">
        <f t="shared" si="173"/>
        <v>-0.37934231954198144</v>
      </c>
      <c r="T1620">
        <f t="shared" si="174"/>
        <v>12</v>
      </c>
      <c r="U1620" s="134" t="s">
        <v>1121</v>
      </c>
      <c r="Z1620">
        <v>1578</v>
      </c>
      <c r="AA1620">
        <v>19.059662473086643</v>
      </c>
      <c r="AB1620">
        <v>-10.059662473086643</v>
      </c>
      <c r="AJ1620">
        <v>1580</v>
      </c>
      <c r="AK1620">
        <v>22.015977540593784</v>
      </c>
      <c r="AL1620">
        <v>-6.0159775405937843</v>
      </c>
      <c r="AT1620">
        <v>1580</v>
      </c>
      <c r="AU1620">
        <v>24.883405910237364</v>
      </c>
      <c r="AV1620">
        <v>-8.8834059102373644</v>
      </c>
      <c r="BD1620" s="152">
        <v>238.18066013641297</v>
      </c>
      <c r="BE1620" s="152">
        <v>252.29649493795998</v>
      </c>
    </row>
    <row r="1621" spans="1:57" ht="14.25" customHeight="1">
      <c r="A1621" s="134" t="s">
        <v>398</v>
      </c>
      <c r="B1621" s="135">
        <v>64440</v>
      </c>
      <c r="C1621" s="135">
        <v>15944000</v>
      </c>
      <c r="D1621" s="145">
        <f t="shared" si="175"/>
        <v>29312800</v>
      </c>
      <c r="E1621" s="141">
        <f t="shared" si="176"/>
        <v>247.42396027312228</v>
      </c>
      <c r="F1621" s="135">
        <v>66</v>
      </c>
      <c r="G1621" s="135">
        <v>0.5</v>
      </c>
      <c r="H1621" s="135">
        <v>14656400</v>
      </c>
      <c r="I1621" s="134" t="s">
        <v>1815</v>
      </c>
      <c r="J1621" s="138">
        <f t="shared" si="177"/>
        <v>0.5</v>
      </c>
      <c r="K1621" s="140">
        <f t="shared" si="178"/>
        <v>29312800</v>
      </c>
      <c r="L1621" s="134" t="s">
        <v>2828</v>
      </c>
      <c r="M1621" s="134" t="s">
        <v>7</v>
      </c>
      <c r="N1621" s="137">
        <f t="shared" si="179"/>
        <v>29312800</v>
      </c>
      <c r="P1621">
        <v>1580</v>
      </c>
      <c r="Q1621">
        <v>20.460774252835762</v>
      </c>
      <c r="R1621">
        <v>-4.4607742528357619</v>
      </c>
      <c r="S1621" s="70">
        <f t="shared" si="173"/>
        <v>-0.21801590681337588</v>
      </c>
      <c r="T1621">
        <f t="shared" si="174"/>
        <v>16</v>
      </c>
      <c r="U1621" s="134" t="s">
        <v>1495</v>
      </c>
      <c r="Z1621">
        <v>1579</v>
      </c>
      <c r="AA1621">
        <v>18.276455706139316</v>
      </c>
      <c r="AB1621">
        <v>-6.2764557061393162</v>
      </c>
      <c r="AJ1621">
        <v>1581</v>
      </c>
      <c r="AK1621">
        <v>303.88125998344037</v>
      </c>
      <c r="AL1621">
        <v>288.11874001655963</v>
      </c>
      <c r="AT1621">
        <v>1581</v>
      </c>
      <c r="AU1621">
        <v>293.18526227822923</v>
      </c>
      <c r="AV1621">
        <v>298.81473772177077</v>
      </c>
      <c r="BD1621" s="152">
        <v>5.8602098491174379</v>
      </c>
      <c r="BE1621" s="152">
        <v>16.169666802759998</v>
      </c>
    </row>
    <row r="1622" spans="1:57" ht="14.25" customHeight="1">
      <c r="A1622" s="134" t="s">
        <v>398</v>
      </c>
      <c r="B1622" s="135">
        <v>19269</v>
      </c>
      <c r="C1622" s="135">
        <v>1174300</v>
      </c>
      <c r="D1622" s="145">
        <f t="shared" si="175"/>
        <v>586046.51162790693</v>
      </c>
      <c r="E1622" s="141">
        <f t="shared" si="176"/>
        <v>60.94244641652395</v>
      </c>
      <c r="F1622" s="135">
        <v>24</v>
      </c>
      <c r="G1622" s="135">
        <v>0.43</v>
      </c>
      <c r="H1622" s="135">
        <v>252000</v>
      </c>
      <c r="I1622" s="134" t="s">
        <v>1815</v>
      </c>
      <c r="J1622" s="138">
        <f t="shared" si="177"/>
        <v>0.43</v>
      </c>
      <c r="K1622" s="140">
        <f t="shared" si="178"/>
        <v>586046.51162790693</v>
      </c>
      <c r="L1622" s="134" t="s">
        <v>2829</v>
      </c>
      <c r="M1622" s="134" t="s">
        <v>11</v>
      </c>
      <c r="N1622" s="137">
        <f t="shared" si="179"/>
        <v>586046.51162790693</v>
      </c>
      <c r="P1622">
        <v>1581</v>
      </c>
      <c r="Q1622">
        <v>329.28049284166161</v>
      </c>
      <c r="R1622">
        <v>262.71950715833839</v>
      </c>
      <c r="S1622" s="70">
        <f t="shared" si="173"/>
        <v>0.79785931104236452</v>
      </c>
      <c r="T1622">
        <f t="shared" si="174"/>
        <v>592</v>
      </c>
      <c r="U1622" s="134" t="s">
        <v>2810</v>
      </c>
      <c r="Z1622">
        <v>1580</v>
      </c>
      <c r="AA1622">
        <v>24.095883484951415</v>
      </c>
      <c r="AB1622">
        <v>-8.0958834849514147</v>
      </c>
      <c r="AJ1622">
        <v>1582</v>
      </c>
      <c r="AK1622">
        <v>26.288273593757033</v>
      </c>
      <c r="AL1622">
        <v>-9.2882735937570331</v>
      </c>
      <c r="AT1622">
        <v>1582</v>
      </c>
      <c r="AU1622">
        <v>19.864949442547442</v>
      </c>
      <c r="AV1622">
        <v>-2.8649494425474415</v>
      </c>
      <c r="BD1622" s="152">
        <v>4.9666973064023709</v>
      </c>
      <c r="BE1622" s="152">
        <v>20.33887484748</v>
      </c>
    </row>
    <row r="1623" spans="1:57" ht="14.25" customHeight="1">
      <c r="A1623" s="134" t="s">
        <v>398</v>
      </c>
      <c r="B1623" s="135">
        <v>18633</v>
      </c>
      <c r="C1623" s="135">
        <v>2292500</v>
      </c>
      <c r="D1623" s="145">
        <f t="shared" si="175"/>
        <v>4931034.4827586208</v>
      </c>
      <c r="E1623" s="141">
        <f t="shared" si="176"/>
        <v>123.03440133097193</v>
      </c>
      <c r="F1623" s="135">
        <v>26</v>
      </c>
      <c r="G1623" s="135">
        <v>0.28999999999999998</v>
      </c>
      <c r="H1623" s="135">
        <v>1430000</v>
      </c>
      <c r="I1623" s="134" t="s">
        <v>1815</v>
      </c>
      <c r="J1623" s="138">
        <f t="shared" si="177"/>
        <v>0.28999999999999998</v>
      </c>
      <c r="K1623" s="140">
        <f t="shared" si="178"/>
        <v>4931034.4827586208</v>
      </c>
      <c r="L1623" s="134" t="s">
        <v>2830</v>
      </c>
      <c r="M1623" s="134" t="s">
        <v>78</v>
      </c>
      <c r="N1623" s="137">
        <f t="shared" si="179"/>
        <v>4931034.4827586208</v>
      </c>
      <c r="P1623">
        <v>1582</v>
      </c>
      <c r="Q1623">
        <v>20.233366481597436</v>
      </c>
      <c r="R1623">
        <v>-3.2333664815974359</v>
      </c>
      <c r="S1623" s="70">
        <f t="shared" si="173"/>
        <v>-0.15980368291842256</v>
      </c>
      <c r="T1623">
        <f t="shared" si="174"/>
        <v>17</v>
      </c>
      <c r="U1623" s="134" t="s">
        <v>2811</v>
      </c>
      <c r="Z1623">
        <v>1581</v>
      </c>
      <c r="AA1623">
        <v>332.86350377758481</v>
      </c>
      <c r="AB1623">
        <v>259.13649622241519</v>
      </c>
      <c r="AJ1623">
        <v>1583</v>
      </c>
      <c r="AK1623">
        <v>26.203606608953958</v>
      </c>
      <c r="AL1623">
        <v>9.7963933910460419</v>
      </c>
      <c r="AT1623">
        <v>1583</v>
      </c>
      <c r="AU1623">
        <v>30.861707863975973</v>
      </c>
      <c r="AV1623">
        <v>5.1382921360240275</v>
      </c>
      <c r="BD1623" s="152">
        <v>11.874473584909888</v>
      </c>
      <c r="BE1623" s="152">
        <v>20.635843036040001</v>
      </c>
    </row>
    <row r="1624" spans="1:57" ht="14.25" customHeight="1">
      <c r="A1624" s="134" t="s">
        <v>398</v>
      </c>
      <c r="B1624" s="135">
        <v>30986</v>
      </c>
      <c r="C1624" s="135">
        <v>1288500</v>
      </c>
      <c r="D1624" s="145">
        <f t="shared" si="175"/>
        <v>3567848.8372093025</v>
      </c>
      <c r="E1624" s="141">
        <f t="shared" si="176"/>
        <v>41.583295681920866</v>
      </c>
      <c r="F1624" s="135">
        <v>9</v>
      </c>
      <c r="G1624" s="135">
        <v>1.72</v>
      </c>
      <c r="H1624" s="135">
        <v>6136700</v>
      </c>
      <c r="I1624" s="134" t="s">
        <v>1815</v>
      </c>
      <c r="J1624" s="138">
        <f t="shared" si="177"/>
        <v>1.72</v>
      </c>
      <c r="K1624" s="140">
        <f t="shared" si="178"/>
        <v>3567848.8372093025</v>
      </c>
      <c r="L1624" s="134" t="s">
        <v>2831</v>
      </c>
      <c r="M1624" s="134" t="s">
        <v>24</v>
      </c>
      <c r="N1624" s="137">
        <f t="shared" si="179"/>
        <v>3567848.8372093025</v>
      </c>
      <c r="P1624">
        <v>1583</v>
      </c>
      <c r="Q1624">
        <v>26.125137006502651</v>
      </c>
      <c r="R1624">
        <v>9.8748629934973486</v>
      </c>
      <c r="S1624" s="70">
        <f t="shared" si="173"/>
        <v>0.37798320410872699</v>
      </c>
      <c r="T1624">
        <f t="shared" si="174"/>
        <v>36</v>
      </c>
      <c r="U1624" s="134" t="s">
        <v>2812</v>
      </c>
      <c r="Z1624">
        <v>1582</v>
      </c>
      <c r="AA1624">
        <v>23.773789434194189</v>
      </c>
      <c r="AB1624">
        <v>-6.7737894341941889</v>
      </c>
      <c r="AJ1624">
        <v>1584</v>
      </c>
      <c r="AK1624">
        <v>111.46537698027225</v>
      </c>
      <c r="AL1624">
        <v>8.5346230197277464</v>
      </c>
      <c r="AT1624">
        <v>1584</v>
      </c>
      <c r="AU1624">
        <v>133.56517487118458</v>
      </c>
      <c r="AV1624">
        <v>-13.565174871184581</v>
      </c>
      <c r="BD1624" s="152">
        <v>5.8828044191631061</v>
      </c>
      <c r="BE1624" s="152">
        <v>15.77284074108</v>
      </c>
    </row>
    <row r="1625" spans="1:57" ht="14.25" customHeight="1">
      <c r="A1625" s="134" t="s">
        <v>398</v>
      </c>
      <c r="B1625" s="135">
        <v>77477</v>
      </c>
      <c r="C1625" s="135">
        <v>5890800</v>
      </c>
      <c r="D1625" s="145">
        <f t="shared" si="175"/>
        <v>3563964.8181382045</v>
      </c>
      <c r="E1625" s="141">
        <f t="shared" si="176"/>
        <v>76.032887179420996</v>
      </c>
      <c r="F1625" s="135">
        <v>89</v>
      </c>
      <c r="G1625" s="135">
        <v>56279</v>
      </c>
      <c r="H1625" s="135">
        <v>4604600</v>
      </c>
      <c r="I1625" s="134" t="s">
        <v>1819</v>
      </c>
      <c r="J1625" s="138">
        <f t="shared" si="177"/>
        <v>1.2919880624426079</v>
      </c>
      <c r="K1625" s="140">
        <f t="shared" si="178"/>
        <v>3563964.8181382045</v>
      </c>
      <c r="L1625" s="134" t="s">
        <v>1444</v>
      </c>
      <c r="M1625" s="134" t="s">
        <v>18</v>
      </c>
      <c r="N1625" s="137">
        <f t="shared" si="179"/>
        <v>3563964.8181382045</v>
      </c>
      <c r="P1625">
        <v>1584</v>
      </c>
      <c r="Q1625">
        <v>131.17980147520313</v>
      </c>
      <c r="R1625">
        <v>-11.179801475203135</v>
      </c>
      <c r="S1625" s="70">
        <f t="shared" si="173"/>
        <v>-8.5225022064974301E-2</v>
      </c>
      <c r="T1625">
        <f t="shared" si="174"/>
        <v>120</v>
      </c>
      <c r="U1625" s="134" t="s">
        <v>2813</v>
      </c>
      <c r="Z1625">
        <v>1583</v>
      </c>
      <c r="AA1625">
        <v>28.267154477370894</v>
      </c>
      <c r="AB1625">
        <v>7.7328455226291055</v>
      </c>
      <c r="AJ1625">
        <v>1585</v>
      </c>
      <c r="AK1625">
        <v>22.206478256400707</v>
      </c>
      <c r="AL1625">
        <v>-11.206478256400707</v>
      </c>
      <c r="AT1625">
        <v>1585</v>
      </c>
      <c r="AU1625">
        <v>15.3177943512407</v>
      </c>
      <c r="AV1625">
        <v>-4.3177943512406998</v>
      </c>
      <c r="BD1625" s="152">
        <v>16.85041412451276</v>
      </c>
      <c r="BE1625" s="152">
        <v>240.78449947208</v>
      </c>
    </row>
    <row r="1626" spans="1:57" ht="14.25" customHeight="1">
      <c r="A1626" s="134" t="s">
        <v>398</v>
      </c>
      <c r="B1626" s="135">
        <v>81605</v>
      </c>
      <c r="C1626" s="135">
        <v>6108000</v>
      </c>
      <c r="D1626" s="145">
        <f t="shared" si="175"/>
        <v>772789.11564625846</v>
      </c>
      <c r="E1626" s="141">
        <f t="shared" si="176"/>
        <v>74.848354880215666</v>
      </c>
      <c r="F1626" s="135">
        <v>71</v>
      </c>
      <c r="G1626" s="135">
        <v>4.41</v>
      </c>
      <c r="H1626" s="135">
        <v>3408000</v>
      </c>
      <c r="I1626" s="134" t="s">
        <v>1815</v>
      </c>
      <c r="J1626" s="138">
        <f t="shared" si="177"/>
        <v>4.41</v>
      </c>
      <c r="K1626" s="140">
        <f t="shared" si="178"/>
        <v>772789.11564625846</v>
      </c>
      <c r="L1626" s="134" t="s">
        <v>2832</v>
      </c>
      <c r="M1626" s="134" t="s">
        <v>138</v>
      </c>
      <c r="N1626" s="137">
        <f t="shared" si="179"/>
        <v>772789.11564625846</v>
      </c>
      <c r="P1626">
        <v>1585</v>
      </c>
      <c r="Q1626">
        <v>15.403709399235053</v>
      </c>
      <c r="R1626">
        <v>-4.4037093992350531</v>
      </c>
      <c r="S1626" s="70">
        <f t="shared" si="173"/>
        <v>-0.28588629433983875</v>
      </c>
      <c r="T1626">
        <f t="shared" si="174"/>
        <v>11</v>
      </c>
      <c r="U1626" s="134" t="s">
        <v>2814</v>
      </c>
      <c r="Z1626">
        <v>1584</v>
      </c>
      <c r="AA1626">
        <v>133.14528429250231</v>
      </c>
      <c r="AB1626">
        <v>-13.145284292502311</v>
      </c>
      <c r="AJ1626">
        <v>1586</v>
      </c>
      <c r="AK1626">
        <v>22.309348642936445</v>
      </c>
      <c r="AL1626">
        <v>-13.309348642936445</v>
      </c>
      <c r="AT1626">
        <v>1586</v>
      </c>
      <c r="AU1626">
        <v>14.10587652625537</v>
      </c>
      <c r="AV1626">
        <v>-5.1058765262553703</v>
      </c>
      <c r="BD1626" s="152">
        <v>4.1625360179588107</v>
      </c>
      <c r="BE1626" s="152">
        <v>17.145203405879997</v>
      </c>
    </row>
    <row r="1627" spans="1:57" ht="14.25" customHeight="1">
      <c r="A1627" s="134" t="s">
        <v>398</v>
      </c>
      <c r="B1627" s="135">
        <v>5994</v>
      </c>
      <c r="C1627" s="135">
        <v>1269100</v>
      </c>
      <c r="D1627" s="145">
        <f t="shared" si="175"/>
        <v>934611.0791201198</v>
      </c>
      <c r="E1627" s="141">
        <f t="shared" si="176"/>
        <v>211.72839506172841</v>
      </c>
      <c r="F1627" s="135">
        <v>9</v>
      </c>
      <c r="G1627" s="135">
        <v>17366</v>
      </c>
      <c r="H1627" s="135">
        <v>372600</v>
      </c>
      <c r="I1627" s="134" t="s">
        <v>1819</v>
      </c>
      <c r="J1627" s="138">
        <f t="shared" si="177"/>
        <v>0.39866850321395775</v>
      </c>
      <c r="K1627" s="140">
        <f t="shared" si="178"/>
        <v>934611.0791201198</v>
      </c>
      <c r="L1627" s="134" t="s">
        <v>2833</v>
      </c>
      <c r="M1627" s="134" t="s">
        <v>18</v>
      </c>
      <c r="N1627" s="137">
        <f t="shared" si="179"/>
        <v>934611.0791201198</v>
      </c>
      <c r="P1627">
        <v>1586</v>
      </c>
      <c r="Q1627">
        <v>14.808777719735659</v>
      </c>
      <c r="R1627">
        <v>-5.8087777197356587</v>
      </c>
      <c r="S1627" s="70">
        <f t="shared" si="173"/>
        <v>-0.39225234044767249</v>
      </c>
      <c r="T1627">
        <f t="shared" si="174"/>
        <v>9</v>
      </c>
      <c r="U1627" s="134" t="s">
        <v>1722</v>
      </c>
      <c r="Z1627">
        <v>1585</v>
      </c>
      <c r="AA1627">
        <v>16.828412707320688</v>
      </c>
      <c r="AB1627">
        <v>-5.8284127073206875</v>
      </c>
      <c r="AJ1627">
        <v>1587</v>
      </c>
      <c r="AK1627">
        <v>28.314777875018677</v>
      </c>
      <c r="AL1627">
        <v>-19.314777875018677</v>
      </c>
      <c r="AT1627">
        <v>1587</v>
      </c>
      <c r="AU1627">
        <v>21.565411377198267</v>
      </c>
      <c r="AV1627">
        <v>-12.565411377198267</v>
      </c>
      <c r="BD1627" s="152">
        <v>15.117821412374463</v>
      </c>
      <c r="BE1627" s="152">
        <v>22.024883489720001</v>
      </c>
    </row>
    <row r="1628" spans="1:57" ht="14.25" customHeight="1">
      <c r="A1628" s="134" t="s">
        <v>398</v>
      </c>
      <c r="B1628" s="135">
        <v>30663</v>
      </c>
      <c r="C1628" s="135">
        <v>4764600</v>
      </c>
      <c r="D1628" s="145">
        <f t="shared" si="175"/>
        <v>2349073.8569753813</v>
      </c>
      <c r="E1628" s="141">
        <f t="shared" si="176"/>
        <v>155.38597006163781</v>
      </c>
      <c r="F1628" s="135">
        <v>21</v>
      </c>
      <c r="G1628" s="135">
        <v>17913</v>
      </c>
      <c r="H1628" s="135">
        <v>966000</v>
      </c>
      <c r="I1628" s="134" t="s">
        <v>1819</v>
      </c>
      <c r="J1628" s="138">
        <f t="shared" si="177"/>
        <v>0.41122589531680437</v>
      </c>
      <c r="K1628" s="140">
        <f t="shared" si="178"/>
        <v>2349073.8569753813</v>
      </c>
      <c r="L1628" s="134" t="s">
        <v>2834</v>
      </c>
      <c r="M1628" s="134" t="s">
        <v>18</v>
      </c>
      <c r="N1628" s="137">
        <f t="shared" si="179"/>
        <v>2349073.8569753813</v>
      </c>
      <c r="P1628">
        <v>1587</v>
      </c>
      <c r="Q1628">
        <v>22.330201593951461</v>
      </c>
      <c r="R1628">
        <v>-13.330201593951461</v>
      </c>
      <c r="S1628" s="70">
        <f t="shared" si="173"/>
        <v>-0.59695840800479771</v>
      </c>
      <c r="T1628">
        <f t="shared" si="174"/>
        <v>9</v>
      </c>
      <c r="U1628" s="134" t="s">
        <v>2815</v>
      </c>
      <c r="Z1628">
        <v>1586</v>
      </c>
      <c r="AA1628">
        <v>15.810676340419118</v>
      </c>
      <c r="AB1628">
        <v>-6.8106763404191177</v>
      </c>
      <c r="AJ1628">
        <v>1588</v>
      </c>
      <c r="AK1628">
        <v>58.37790750397113</v>
      </c>
      <c r="AL1628">
        <v>-25.37790750397113</v>
      </c>
      <c r="AT1628">
        <v>1588</v>
      </c>
      <c r="AU1628">
        <v>34.416995250281175</v>
      </c>
      <c r="AV1628">
        <v>-1.4169952502811753</v>
      </c>
      <c r="BD1628" s="152">
        <v>7.6862619191719075</v>
      </c>
      <c r="BE1628" s="152">
        <v>18.251465922119998</v>
      </c>
    </row>
    <row r="1629" spans="1:57" ht="14.25" customHeight="1">
      <c r="A1629" s="134" t="s">
        <v>398</v>
      </c>
      <c r="B1629" s="135">
        <v>267856</v>
      </c>
      <c r="C1629" s="135">
        <v>32234400</v>
      </c>
      <c r="D1629" s="145">
        <f t="shared" si="175"/>
        <v>741755.72519083973</v>
      </c>
      <c r="E1629" s="141">
        <f t="shared" si="176"/>
        <v>120.34227346036677</v>
      </c>
      <c r="F1629" s="135">
        <v>1050</v>
      </c>
      <c r="G1629" s="135">
        <v>13.1</v>
      </c>
      <c r="H1629" s="135">
        <v>9717000</v>
      </c>
      <c r="I1629" s="134" t="s">
        <v>1815</v>
      </c>
      <c r="J1629" s="138">
        <f t="shared" si="177"/>
        <v>13.1</v>
      </c>
      <c r="K1629" s="140">
        <f t="shared" si="178"/>
        <v>741755.72519083973</v>
      </c>
      <c r="L1629" s="134" t="s">
        <v>2835</v>
      </c>
      <c r="M1629" s="134" t="s">
        <v>159</v>
      </c>
      <c r="N1629" s="137">
        <f t="shared" si="179"/>
        <v>741755.72519083973</v>
      </c>
      <c r="P1629">
        <v>1588</v>
      </c>
      <c r="Q1629">
        <v>46.751251337583732</v>
      </c>
      <c r="R1629">
        <v>-13.751251337583732</v>
      </c>
      <c r="S1629" s="70">
        <f t="shared" si="173"/>
        <v>-0.29413654060910627</v>
      </c>
      <c r="T1629">
        <f t="shared" si="174"/>
        <v>33</v>
      </c>
      <c r="U1629" s="134" t="s">
        <v>2816</v>
      </c>
      <c r="Z1629">
        <v>1587</v>
      </c>
      <c r="AA1629">
        <v>14.21787916424787</v>
      </c>
      <c r="AB1629">
        <v>-5.2178791642478703</v>
      </c>
      <c r="AJ1629">
        <v>1589</v>
      </c>
      <c r="AK1629">
        <v>29.809150156792978</v>
      </c>
      <c r="AL1629">
        <v>-17.809150156792978</v>
      </c>
      <c r="AT1629">
        <v>1589</v>
      </c>
      <c r="AU1629">
        <v>17.641457931666498</v>
      </c>
      <c r="AV1629">
        <v>-5.6414579316664977</v>
      </c>
      <c r="BD1629" s="152">
        <v>4.8311298861283607</v>
      </c>
      <c r="BE1629" s="152">
        <v>16.4244085672</v>
      </c>
    </row>
    <row r="1630" spans="1:57" ht="14.25" customHeight="1">
      <c r="A1630" s="134" t="s">
        <v>398</v>
      </c>
      <c r="B1630" s="135">
        <v>312117</v>
      </c>
      <c r="C1630" s="135">
        <v>28346600</v>
      </c>
      <c r="D1630" s="145">
        <f t="shared" si="175"/>
        <v>1088190.1840490799</v>
      </c>
      <c r="E1630" s="141">
        <f t="shared" si="176"/>
        <v>90.820429518417768</v>
      </c>
      <c r="F1630" s="135">
        <v>259</v>
      </c>
      <c r="G1630" s="135">
        <v>13.04</v>
      </c>
      <c r="H1630" s="135">
        <v>14190000</v>
      </c>
      <c r="I1630" s="134" t="s">
        <v>1815</v>
      </c>
      <c r="J1630" s="138">
        <f t="shared" si="177"/>
        <v>13.04</v>
      </c>
      <c r="K1630" s="140">
        <f t="shared" si="178"/>
        <v>1088190.1840490799</v>
      </c>
      <c r="L1630" s="134" t="s">
        <v>2836</v>
      </c>
      <c r="M1630" s="134" t="s">
        <v>74</v>
      </c>
      <c r="N1630" s="137">
        <f t="shared" si="179"/>
        <v>1088190.1840490799</v>
      </c>
      <c r="P1630">
        <v>1589</v>
      </c>
      <c r="Q1630">
        <v>21.079079910278367</v>
      </c>
      <c r="R1630">
        <v>-9.0790799102783666</v>
      </c>
      <c r="S1630" s="70">
        <f t="shared" si="173"/>
        <v>-0.4307151900805366</v>
      </c>
      <c r="T1630">
        <f t="shared" si="174"/>
        <v>12</v>
      </c>
      <c r="U1630" s="134" t="s">
        <v>2817</v>
      </c>
      <c r="Z1630">
        <v>1588</v>
      </c>
      <c r="AA1630">
        <v>29.928520469110889</v>
      </c>
      <c r="AB1630">
        <v>3.0714795308891105</v>
      </c>
      <c r="AJ1630">
        <v>1590</v>
      </c>
      <c r="AK1630">
        <v>40.111852202555369</v>
      </c>
      <c r="AL1630">
        <v>-17.111852202555369</v>
      </c>
      <c r="AT1630">
        <v>1590</v>
      </c>
      <c r="AU1630">
        <v>20.974231950376154</v>
      </c>
      <c r="AV1630">
        <v>2.0257680496238457</v>
      </c>
      <c r="BD1630" s="152">
        <v>2.9578346241602209</v>
      </c>
      <c r="BE1630" s="152">
        <v>14.792041401399999</v>
      </c>
    </row>
    <row r="1631" spans="1:57" ht="14.25" customHeight="1">
      <c r="A1631" s="134" t="s">
        <v>398</v>
      </c>
      <c r="B1631" s="135">
        <v>12084</v>
      </c>
      <c r="C1631" s="135">
        <v>2781800</v>
      </c>
      <c r="D1631" s="145">
        <f t="shared" si="175"/>
        <v>843750</v>
      </c>
      <c r="E1631" s="141">
        <f t="shared" si="176"/>
        <v>230.20523005627277</v>
      </c>
      <c r="F1631" s="135">
        <v>23</v>
      </c>
      <c r="G1631" s="135">
        <v>0.64</v>
      </c>
      <c r="H1631" s="135">
        <v>540000</v>
      </c>
      <c r="I1631" s="134" t="s">
        <v>1815</v>
      </c>
      <c r="J1631" s="138">
        <f t="shared" si="177"/>
        <v>0.64</v>
      </c>
      <c r="K1631" s="140">
        <f t="shared" si="178"/>
        <v>843750</v>
      </c>
      <c r="L1631" s="134" t="s">
        <v>2837</v>
      </c>
      <c r="M1631" s="134" t="s">
        <v>16</v>
      </c>
      <c r="N1631" s="137">
        <f t="shared" si="179"/>
        <v>843750</v>
      </c>
      <c r="P1631">
        <v>1590</v>
      </c>
      <c r="Q1631">
        <v>28.869355080878425</v>
      </c>
      <c r="R1631">
        <v>-5.8693550808784245</v>
      </c>
      <c r="S1631" s="70">
        <f t="shared" si="173"/>
        <v>-0.20330745402643177</v>
      </c>
      <c r="T1631">
        <f t="shared" si="174"/>
        <v>23</v>
      </c>
      <c r="U1631" s="134" t="s">
        <v>2818</v>
      </c>
      <c r="Z1631">
        <v>1589</v>
      </c>
      <c r="AA1631">
        <v>16.372694288289036</v>
      </c>
      <c r="AB1631">
        <v>-4.3726942882890363</v>
      </c>
      <c r="AJ1631">
        <v>1591</v>
      </c>
      <c r="AK1631">
        <v>29.715169803661563</v>
      </c>
      <c r="AL1631">
        <v>31.284830196338437</v>
      </c>
      <c r="AT1631">
        <v>1591</v>
      </c>
      <c r="AU1631">
        <v>55.211731588748947</v>
      </c>
      <c r="AV1631">
        <v>5.7882684112510532</v>
      </c>
      <c r="BD1631" s="152">
        <v>25.634566742721915</v>
      </c>
      <c r="BE1631" s="152">
        <v>37.779579729600002</v>
      </c>
    </row>
    <row r="1632" spans="1:57" ht="14.25" customHeight="1">
      <c r="A1632" s="134" t="s">
        <v>398</v>
      </c>
      <c r="B1632" s="135">
        <v>207237</v>
      </c>
      <c r="C1632" s="135">
        <v>22312800</v>
      </c>
      <c r="D1632" s="145">
        <f t="shared" si="175"/>
        <v>986252.24148236692</v>
      </c>
      <c r="E1632" s="141">
        <f t="shared" si="176"/>
        <v>107.6680322529278</v>
      </c>
      <c r="F1632" s="135">
        <v>228</v>
      </c>
      <c r="G1632" s="135">
        <v>16.73</v>
      </c>
      <c r="H1632" s="135">
        <v>16500000</v>
      </c>
      <c r="I1632" s="134" t="s">
        <v>1815</v>
      </c>
      <c r="J1632" s="138">
        <f t="shared" si="177"/>
        <v>16.73</v>
      </c>
      <c r="K1632" s="140">
        <f t="shared" si="178"/>
        <v>986252.24148236692</v>
      </c>
      <c r="L1632" s="134" t="s">
        <v>1501</v>
      </c>
      <c r="M1632" s="134" t="s">
        <v>49</v>
      </c>
      <c r="N1632" s="137">
        <f t="shared" si="179"/>
        <v>986252.24148236692</v>
      </c>
      <c r="P1632">
        <v>1591</v>
      </c>
      <c r="Q1632">
        <v>41.321765763516844</v>
      </c>
      <c r="R1632">
        <v>19.678234236483156</v>
      </c>
      <c r="S1632" s="70">
        <f t="shared" si="173"/>
        <v>0.47621958725338764</v>
      </c>
      <c r="T1632">
        <f t="shared" si="174"/>
        <v>61</v>
      </c>
      <c r="U1632" s="134" t="s">
        <v>2819</v>
      </c>
      <c r="Z1632">
        <v>1590</v>
      </c>
      <c r="AA1632">
        <v>16.902974376710898</v>
      </c>
      <c r="AB1632">
        <v>6.0970256232891025</v>
      </c>
      <c r="AJ1632">
        <v>1592</v>
      </c>
      <c r="AK1632">
        <v>156.03111443614372</v>
      </c>
      <c r="AL1632">
        <v>160.96888556385628</v>
      </c>
      <c r="AT1632">
        <v>1592</v>
      </c>
      <c r="AU1632">
        <v>184.89104427486541</v>
      </c>
      <c r="AV1632">
        <v>132.10895572513459</v>
      </c>
      <c r="BD1632" s="152">
        <v>22.668515911272362</v>
      </c>
      <c r="BE1632" s="152">
        <v>26.982633195840002</v>
      </c>
    </row>
    <row r="1633" spans="1:57" ht="14.25" customHeight="1">
      <c r="A1633" s="134" t="s">
        <v>398</v>
      </c>
      <c r="B1633" s="135">
        <v>197497</v>
      </c>
      <c r="C1633" s="135">
        <v>11095100</v>
      </c>
      <c r="D1633" s="145">
        <f t="shared" si="175"/>
        <v>207911.05543376136</v>
      </c>
      <c r="E1633" s="141">
        <f t="shared" si="176"/>
        <v>56.17857486442832</v>
      </c>
      <c r="F1633" s="135">
        <v>155</v>
      </c>
      <c r="G1633" s="135">
        <v>31.93</v>
      </c>
      <c r="H1633" s="135">
        <v>6638600</v>
      </c>
      <c r="I1633" s="134" t="s">
        <v>1815</v>
      </c>
      <c r="J1633" s="138">
        <f t="shared" si="177"/>
        <v>31.93</v>
      </c>
      <c r="K1633" s="140">
        <f t="shared" si="178"/>
        <v>207911.05543376136</v>
      </c>
      <c r="L1633" s="134" t="s">
        <v>2838</v>
      </c>
      <c r="M1633" s="134" t="s">
        <v>93</v>
      </c>
      <c r="N1633" s="137">
        <f t="shared" si="179"/>
        <v>207911.05543376136</v>
      </c>
      <c r="P1633">
        <v>1592</v>
      </c>
      <c r="Q1633">
        <v>184.81803764695559</v>
      </c>
      <c r="R1633">
        <v>132.18196235304441</v>
      </c>
      <c r="S1633" s="70">
        <f t="shared" si="173"/>
        <v>0.71520055096322344</v>
      </c>
      <c r="T1633">
        <f t="shared" si="174"/>
        <v>317</v>
      </c>
      <c r="U1633" s="134" t="s">
        <v>2820</v>
      </c>
      <c r="Z1633">
        <v>1591</v>
      </c>
      <c r="AA1633">
        <v>44.550850050680069</v>
      </c>
      <c r="AB1633">
        <v>16.449149949319931</v>
      </c>
      <c r="AJ1633">
        <v>1593</v>
      </c>
      <c r="AK1633">
        <v>35.817542733343316</v>
      </c>
      <c r="AL1633">
        <v>146.18245726665668</v>
      </c>
      <c r="AT1633">
        <v>1593</v>
      </c>
      <c r="AU1633">
        <v>91.60210963979894</v>
      </c>
      <c r="AV1633">
        <v>90.39789036020106</v>
      </c>
      <c r="BD1633" s="152">
        <v>4.6092922893163442</v>
      </c>
      <c r="BE1633" s="152">
        <v>15.764247429079999</v>
      </c>
    </row>
    <row r="1634" spans="1:57" ht="14.25" customHeight="1">
      <c r="A1634" s="134" t="s">
        <v>398</v>
      </c>
      <c r="B1634" s="135">
        <v>18809</v>
      </c>
      <c r="C1634" s="135">
        <v>1888400</v>
      </c>
      <c r="D1634" s="145">
        <f t="shared" si="175"/>
        <v>452830.18867924524</v>
      </c>
      <c r="E1634" s="141">
        <f t="shared" si="176"/>
        <v>100.39874528151417</v>
      </c>
      <c r="F1634" s="135">
        <v>16</v>
      </c>
      <c r="G1634" s="135">
        <v>1.59</v>
      </c>
      <c r="H1634" s="135">
        <v>720000</v>
      </c>
      <c r="I1634" s="134" t="s">
        <v>1815</v>
      </c>
      <c r="J1634" s="138">
        <f t="shared" si="177"/>
        <v>1.59</v>
      </c>
      <c r="K1634" s="140">
        <f t="shared" si="178"/>
        <v>452830.18867924524</v>
      </c>
      <c r="L1634" s="134" t="s">
        <v>2839</v>
      </c>
      <c r="M1634" s="134" t="s">
        <v>180</v>
      </c>
      <c r="N1634" s="137">
        <f t="shared" si="179"/>
        <v>452830.18867924524</v>
      </c>
      <c r="P1634">
        <v>1593</v>
      </c>
      <c r="Q1634">
        <v>64.529425686534012</v>
      </c>
      <c r="R1634">
        <v>117.47057431346599</v>
      </c>
      <c r="S1634" s="70">
        <f t="shared" si="173"/>
        <v>1.8204187169448143</v>
      </c>
      <c r="T1634">
        <f t="shared" si="174"/>
        <v>182</v>
      </c>
      <c r="U1634" s="134" t="s">
        <v>1042</v>
      </c>
      <c r="Z1634">
        <v>1592</v>
      </c>
      <c r="AA1634">
        <v>188.90872555756144</v>
      </c>
      <c r="AB1634">
        <v>128.09127444243856</v>
      </c>
      <c r="AJ1634">
        <v>1594</v>
      </c>
      <c r="AK1634">
        <v>190.77844499932638</v>
      </c>
      <c r="AL1634">
        <v>-5.778444999326382</v>
      </c>
      <c r="AT1634">
        <v>1594</v>
      </c>
      <c r="AU1634">
        <v>186.14073189656438</v>
      </c>
      <c r="AV1634">
        <v>-1.1407318965643753</v>
      </c>
      <c r="BD1634" s="152">
        <v>7.8084780026007499</v>
      </c>
      <c r="BE1634" s="152">
        <v>17.351534725480001</v>
      </c>
    </row>
    <row r="1635" spans="1:57" ht="14.25" customHeight="1">
      <c r="A1635" s="134" t="s">
        <v>398</v>
      </c>
      <c r="B1635" s="135">
        <v>7168</v>
      </c>
      <c r="C1635" s="135">
        <v>486300</v>
      </c>
      <c r="D1635" s="145">
        <f t="shared" si="175"/>
        <v>2250698.974836906</v>
      </c>
      <c r="E1635" s="141">
        <f t="shared" si="176"/>
        <v>67.843191964285708</v>
      </c>
      <c r="F1635" s="135">
        <v>10</v>
      </c>
      <c r="G1635" s="135">
        <v>0.10730000000000001</v>
      </c>
      <c r="H1635" s="135">
        <v>241500</v>
      </c>
      <c r="I1635" s="134" t="s">
        <v>1815</v>
      </c>
      <c r="J1635" s="138">
        <f t="shared" si="177"/>
        <v>0.10730000000000001</v>
      </c>
      <c r="K1635" s="140">
        <f t="shared" si="178"/>
        <v>2250698.974836906</v>
      </c>
      <c r="L1635" s="134" t="s">
        <v>2840</v>
      </c>
      <c r="M1635" s="134" t="s">
        <v>10</v>
      </c>
      <c r="N1635" s="137">
        <f t="shared" si="179"/>
        <v>2250698.974836906</v>
      </c>
      <c r="P1635">
        <v>1594</v>
      </c>
      <c r="Q1635">
        <v>205.69445085955718</v>
      </c>
      <c r="R1635">
        <v>-20.694450859557179</v>
      </c>
      <c r="S1635" s="70">
        <f t="shared" si="173"/>
        <v>-0.10060772555156003</v>
      </c>
      <c r="T1635">
        <f t="shared" si="174"/>
        <v>185</v>
      </c>
      <c r="U1635" s="134" t="s">
        <v>1385</v>
      </c>
      <c r="Z1635">
        <v>1593</v>
      </c>
      <c r="AA1635">
        <v>66.517658268601735</v>
      </c>
      <c r="AB1635">
        <v>115.48234173139826</v>
      </c>
      <c r="AJ1635">
        <v>1595</v>
      </c>
      <c r="AK1635">
        <v>26.274303541264526</v>
      </c>
      <c r="AL1635">
        <v>-15.274303541264526</v>
      </c>
      <c r="AT1635">
        <v>1595</v>
      </c>
      <c r="AU1635">
        <v>14.79148044486157</v>
      </c>
      <c r="AV1635">
        <v>-3.7914804448615698</v>
      </c>
      <c r="BD1635" s="152">
        <v>15.253388832648472</v>
      </c>
      <c r="BE1635" s="152">
        <v>21.444764037919999</v>
      </c>
    </row>
    <row r="1636" spans="1:57" ht="14.25" customHeight="1">
      <c r="A1636" s="134" t="s">
        <v>398</v>
      </c>
      <c r="B1636" s="135">
        <v>6279</v>
      </c>
      <c r="C1636" s="135">
        <v>1294800</v>
      </c>
      <c r="D1636" s="145">
        <f t="shared" si="175"/>
        <v>5715333.333333334</v>
      </c>
      <c r="E1636" s="141">
        <f t="shared" si="176"/>
        <v>206.2111801242236</v>
      </c>
      <c r="F1636" s="135">
        <v>15</v>
      </c>
      <c r="G1636" s="135">
        <v>0.15</v>
      </c>
      <c r="H1636" s="135">
        <v>857300</v>
      </c>
      <c r="I1636" s="134" t="s">
        <v>1815</v>
      </c>
      <c r="J1636" s="138">
        <f t="shared" si="177"/>
        <v>0.15</v>
      </c>
      <c r="K1636" s="140">
        <f t="shared" si="178"/>
        <v>5715333.333333334</v>
      </c>
      <c r="L1636" s="134" t="s">
        <v>2841</v>
      </c>
      <c r="M1636" s="134" t="s">
        <v>31</v>
      </c>
      <c r="N1636" s="137">
        <f t="shared" si="179"/>
        <v>5715333.333333334</v>
      </c>
      <c r="P1636">
        <v>1595</v>
      </c>
      <c r="Q1636">
        <v>17.484305235140528</v>
      </c>
      <c r="R1636">
        <v>-6.4843052351405284</v>
      </c>
      <c r="S1636" s="70">
        <f t="shared" si="173"/>
        <v>-0.37086433506709549</v>
      </c>
      <c r="T1636">
        <f t="shared" si="174"/>
        <v>11</v>
      </c>
      <c r="U1636" s="134" t="s">
        <v>1257</v>
      </c>
      <c r="Z1636">
        <v>1594</v>
      </c>
      <c r="AA1636">
        <v>208.79373119534114</v>
      </c>
      <c r="AB1636">
        <v>-23.793731195341138</v>
      </c>
      <c r="AJ1636">
        <v>1596</v>
      </c>
      <c r="AK1636">
        <v>28.768592913563168</v>
      </c>
      <c r="AL1636">
        <v>31.231407086436832</v>
      </c>
      <c r="AT1636">
        <v>1596</v>
      </c>
      <c r="AU1636">
        <v>55.681390800057628</v>
      </c>
      <c r="AV1636">
        <v>4.3186091999423724</v>
      </c>
      <c r="BD1636" s="152">
        <v>7.3432352648422157</v>
      </c>
      <c r="BE1636" s="152">
        <v>16.181134675719999</v>
      </c>
    </row>
    <row r="1637" spans="1:57" ht="14.25" customHeight="1">
      <c r="A1637" s="134" t="s">
        <v>398</v>
      </c>
      <c r="B1637" s="135">
        <v>11856</v>
      </c>
      <c r="C1637" s="135">
        <v>926200</v>
      </c>
      <c r="D1637" s="145">
        <f t="shared" si="175"/>
        <v>3000000</v>
      </c>
      <c r="E1637" s="141">
        <f t="shared" si="176"/>
        <v>78.120782726045888</v>
      </c>
      <c r="F1637" s="135">
        <v>16</v>
      </c>
      <c r="G1637" s="135">
        <v>0.32</v>
      </c>
      <c r="H1637" s="135">
        <v>960000</v>
      </c>
      <c r="I1637" s="134" t="s">
        <v>1815</v>
      </c>
      <c r="J1637" s="138">
        <f t="shared" si="177"/>
        <v>0.32</v>
      </c>
      <c r="K1637" s="140">
        <f t="shared" si="178"/>
        <v>3000000</v>
      </c>
      <c r="L1637" s="134" t="s">
        <v>2842</v>
      </c>
      <c r="M1637" s="134" t="s">
        <v>77</v>
      </c>
      <c r="N1637" s="137">
        <f t="shared" si="179"/>
        <v>3000000</v>
      </c>
      <c r="P1637">
        <v>1596</v>
      </c>
      <c r="Q1637">
        <v>41.025181696765408</v>
      </c>
      <c r="R1637">
        <v>18.974818303234592</v>
      </c>
      <c r="S1637" s="70">
        <f t="shared" si="173"/>
        <v>0.46251637454004607</v>
      </c>
      <c r="T1637">
        <f t="shared" si="174"/>
        <v>60</v>
      </c>
      <c r="U1637" s="134" t="s">
        <v>2821</v>
      </c>
      <c r="Z1637">
        <v>1595</v>
      </c>
      <c r="AA1637">
        <v>12.200097477719936</v>
      </c>
      <c r="AB1637">
        <v>-1.200097477719936</v>
      </c>
      <c r="AJ1637">
        <v>1597</v>
      </c>
      <c r="AK1637">
        <v>25.418743659829438</v>
      </c>
      <c r="AL1637">
        <v>-9.4187436598294383</v>
      </c>
      <c r="AT1637">
        <v>1597</v>
      </c>
      <c r="AU1637">
        <v>21.249294600355888</v>
      </c>
      <c r="AV1637">
        <v>-5.2492946003558885</v>
      </c>
      <c r="BD1637" s="152">
        <v>16.627549501789577</v>
      </c>
      <c r="BE1637" s="152">
        <v>25.247649713519998</v>
      </c>
    </row>
    <row r="1638" spans="1:57" ht="14.25" customHeight="1">
      <c r="A1638" s="134" t="s">
        <v>398</v>
      </c>
      <c r="B1638" s="135">
        <v>27492</v>
      </c>
      <c r="C1638" s="135">
        <v>1996700</v>
      </c>
      <c r="D1638" s="145">
        <f t="shared" si="175"/>
        <v>2377358.4905660376</v>
      </c>
      <c r="E1638" s="141">
        <f t="shared" si="176"/>
        <v>72.628400989378733</v>
      </c>
      <c r="F1638" s="135">
        <v>20</v>
      </c>
      <c r="G1638" s="135">
        <v>0.53</v>
      </c>
      <c r="H1638" s="135">
        <v>1260000</v>
      </c>
      <c r="I1638" s="134" t="s">
        <v>1815</v>
      </c>
      <c r="J1638" s="138">
        <f t="shared" si="177"/>
        <v>0.53</v>
      </c>
      <c r="K1638" s="140">
        <f t="shared" si="178"/>
        <v>2377358.4905660376</v>
      </c>
      <c r="L1638" s="134" t="s">
        <v>1431</v>
      </c>
      <c r="M1638" s="134" t="s">
        <v>32</v>
      </c>
      <c r="N1638" s="137">
        <f t="shared" si="179"/>
        <v>2377358.4905660376</v>
      </c>
      <c r="P1638">
        <v>1597</v>
      </c>
      <c r="Q1638">
        <v>20.475734358898741</v>
      </c>
      <c r="R1638">
        <v>-4.475734358898741</v>
      </c>
      <c r="S1638" s="70">
        <f t="shared" si="173"/>
        <v>-0.2185872448063671</v>
      </c>
      <c r="T1638">
        <f t="shared" si="174"/>
        <v>16</v>
      </c>
      <c r="U1638" s="134" t="s">
        <v>2822</v>
      </c>
      <c r="Z1638">
        <v>1596</v>
      </c>
      <c r="AA1638">
        <v>43.028702360503544</v>
      </c>
      <c r="AB1638">
        <v>16.971297639496456</v>
      </c>
      <c r="AJ1638">
        <v>1598</v>
      </c>
      <c r="AK1638">
        <v>43.439688040240299</v>
      </c>
      <c r="AL1638">
        <v>-19.439688040240299</v>
      </c>
      <c r="AT1638">
        <v>1598</v>
      </c>
      <c r="AU1638">
        <v>29.494605439449838</v>
      </c>
      <c r="AV1638">
        <v>-5.4946054394498383</v>
      </c>
      <c r="BD1638" s="152">
        <v>4.1070766187558068</v>
      </c>
      <c r="BE1638" s="152">
        <v>15.032209861959998</v>
      </c>
    </row>
    <row r="1639" spans="1:57" ht="14.25" customHeight="1">
      <c r="A1639" s="134" t="s">
        <v>398</v>
      </c>
      <c r="B1639" s="135">
        <v>23484</v>
      </c>
      <c r="C1639" s="135">
        <v>1447400</v>
      </c>
      <c r="D1639" s="145">
        <f t="shared" si="175"/>
        <v>2260344.8275862071</v>
      </c>
      <c r="E1639" s="141">
        <f t="shared" si="176"/>
        <v>61.633452563447456</v>
      </c>
      <c r="F1639" s="135">
        <v>21</v>
      </c>
      <c r="G1639" s="135">
        <v>0.57999999999999996</v>
      </c>
      <c r="H1639" s="135">
        <v>1311000</v>
      </c>
      <c r="I1639" s="134" t="s">
        <v>1815</v>
      </c>
      <c r="J1639" s="138">
        <f t="shared" si="177"/>
        <v>0.57999999999999996</v>
      </c>
      <c r="K1639" s="140">
        <f t="shared" si="178"/>
        <v>2260344.8275862071</v>
      </c>
      <c r="L1639" s="134" t="s">
        <v>2843</v>
      </c>
      <c r="M1639" s="134" t="s">
        <v>13</v>
      </c>
      <c r="N1639" s="137">
        <f t="shared" si="179"/>
        <v>2260344.8275862071</v>
      </c>
      <c r="P1639">
        <v>1598</v>
      </c>
      <c r="Q1639">
        <v>35.407207564517677</v>
      </c>
      <c r="R1639">
        <v>-11.407207564517677</v>
      </c>
      <c r="S1639" s="70">
        <f t="shared" si="173"/>
        <v>-0.32217190648914895</v>
      </c>
      <c r="T1639">
        <f t="shared" si="174"/>
        <v>24</v>
      </c>
      <c r="U1639" s="134" t="s">
        <v>2823</v>
      </c>
      <c r="Z1639">
        <v>1597</v>
      </c>
      <c r="AA1639">
        <v>24.225638954976745</v>
      </c>
      <c r="AB1639">
        <v>-8.2256389549767448</v>
      </c>
      <c r="AJ1639">
        <v>1599</v>
      </c>
      <c r="AK1639">
        <v>21.766209935424708</v>
      </c>
      <c r="AL1639">
        <v>-8.7662099354247083</v>
      </c>
      <c r="AT1639">
        <v>1599</v>
      </c>
      <c r="AU1639">
        <v>14.726614924418588</v>
      </c>
      <c r="AV1639">
        <v>-1.7266149244185875</v>
      </c>
      <c r="BD1639" s="152">
        <v>22.259759598627998</v>
      </c>
      <c r="BE1639" s="152">
        <v>82.577637418879988</v>
      </c>
    </row>
    <row r="1640" spans="1:57" ht="14.25" customHeight="1">
      <c r="A1640" s="134" t="s">
        <v>398</v>
      </c>
      <c r="B1640" s="135">
        <v>43500</v>
      </c>
      <c r="C1640" s="135">
        <v>2216200</v>
      </c>
      <c r="D1640" s="145">
        <f t="shared" si="175"/>
        <v>531147.54098360648</v>
      </c>
      <c r="E1640" s="141">
        <f t="shared" si="176"/>
        <v>50.947126436781609</v>
      </c>
      <c r="F1640" s="135">
        <v>36</v>
      </c>
      <c r="G1640" s="135">
        <v>1.83</v>
      </c>
      <c r="H1640" s="135">
        <v>972000</v>
      </c>
      <c r="I1640" s="134" t="s">
        <v>1815</v>
      </c>
      <c r="J1640" s="138">
        <f t="shared" si="177"/>
        <v>1.83</v>
      </c>
      <c r="K1640" s="140">
        <f t="shared" si="178"/>
        <v>531147.54098360648</v>
      </c>
      <c r="L1640" s="134" t="s">
        <v>2844</v>
      </c>
      <c r="M1640" s="134" t="s">
        <v>45</v>
      </c>
      <c r="N1640" s="137">
        <f t="shared" si="179"/>
        <v>531147.54098360648</v>
      </c>
      <c r="P1640">
        <v>1599</v>
      </c>
      <c r="Q1640">
        <v>14.828363463301171</v>
      </c>
      <c r="R1640">
        <v>-1.8283634633011712</v>
      </c>
      <c r="S1640" s="70">
        <f t="shared" si="173"/>
        <v>-0.12330177013978662</v>
      </c>
      <c r="T1640">
        <f t="shared" si="174"/>
        <v>13</v>
      </c>
      <c r="U1640" s="134" t="s">
        <v>2824</v>
      </c>
      <c r="Z1640">
        <v>1598</v>
      </c>
      <c r="AA1640">
        <v>39.865709403130531</v>
      </c>
      <c r="AB1640">
        <v>-15.865709403130531</v>
      </c>
      <c r="AJ1640">
        <v>1600</v>
      </c>
      <c r="AK1640">
        <v>24.822264751891762</v>
      </c>
      <c r="AL1640">
        <v>-14.822264751891762</v>
      </c>
      <c r="AT1640">
        <v>1600</v>
      </c>
      <c r="AU1640">
        <v>16.816269981727302</v>
      </c>
      <c r="AV1640">
        <v>-6.8162699817273023</v>
      </c>
      <c r="BD1640" s="152">
        <v>10.516745330347453</v>
      </c>
      <c r="BE1640" s="152">
        <v>22.7810691852</v>
      </c>
    </row>
    <row r="1641" spans="1:57" ht="14.25" customHeight="1">
      <c r="A1641" s="134" t="s">
        <v>398</v>
      </c>
      <c r="B1641" s="135">
        <v>7080</v>
      </c>
      <c r="C1641" s="135">
        <v>317000</v>
      </c>
      <c r="D1641" s="145">
        <f t="shared" si="175"/>
        <v>1928571.4285714284</v>
      </c>
      <c r="E1641" s="141">
        <f t="shared" si="176"/>
        <v>44.774011299435031</v>
      </c>
      <c r="F1641" s="135">
        <v>9</v>
      </c>
      <c r="G1641" s="135">
        <v>0.14000000000000001</v>
      </c>
      <c r="H1641" s="135">
        <v>270000</v>
      </c>
      <c r="I1641" s="134" t="s">
        <v>1815</v>
      </c>
      <c r="J1641" s="138">
        <f t="shared" si="177"/>
        <v>0.14000000000000001</v>
      </c>
      <c r="K1641" s="140">
        <f t="shared" si="178"/>
        <v>1928571.4285714284</v>
      </c>
      <c r="L1641" s="134" t="s">
        <v>1270</v>
      </c>
      <c r="M1641" s="134" t="s">
        <v>15</v>
      </c>
      <c r="N1641" s="137">
        <f t="shared" si="179"/>
        <v>1928571.4285714284</v>
      </c>
      <c r="P1641">
        <v>1600</v>
      </c>
      <c r="Q1641">
        <v>17.734016137612127</v>
      </c>
      <c r="R1641">
        <v>-7.7340161376121266</v>
      </c>
      <c r="S1641" s="70">
        <f t="shared" si="173"/>
        <v>-0.43611193751025346</v>
      </c>
      <c r="T1641">
        <f t="shared" si="174"/>
        <v>10</v>
      </c>
      <c r="U1641" s="134" t="s">
        <v>1161</v>
      </c>
      <c r="Z1641">
        <v>1599</v>
      </c>
      <c r="AA1641">
        <v>18.749446199106416</v>
      </c>
      <c r="AB1641">
        <v>-5.7494461991064156</v>
      </c>
      <c r="AJ1641">
        <v>1601</v>
      </c>
      <c r="AK1641">
        <v>24.080581965016808</v>
      </c>
      <c r="AL1641">
        <v>-12.080581965016808</v>
      </c>
      <c r="AT1641">
        <v>1601</v>
      </c>
      <c r="AU1641">
        <v>16.927116124256447</v>
      </c>
      <c r="AV1641">
        <v>-4.9271161242564467</v>
      </c>
      <c r="BD1641" s="152">
        <v>33.583747295152506</v>
      </c>
      <c r="BE1641" s="152">
        <v>37.490933618279996</v>
      </c>
    </row>
    <row r="1642" spans="1:57" ht="14.25" customHeight="1">
      <c r="A1642" s="134" t="s">
        <v>398</v>
      </c>
      <c r="B1642" s="135">
        <v>45696</v>
      </c>
      <c r="C1642" s="135">
        <v>3800300</v>
      </c>
      <c r="D1642" s="145">
        <f t="shared" si="175"/>
        <v>286567.16417910444</v>
      </c>
      <c r="E1642" s="141">
        <f t="shared" si="176"/>
        <v>83.164828431372555</v>
      </c>
      <c r="F1642" s="135">
        <v>48</v>
      </c>
      <c r="G1642" s="135">
        <v>5.36</v>
      </c>
      <c r="H1642" s="135">
        <v>1536000</v>
      </c>
      <c r="I1642" s="134" t="s">
        <v>1815</v>
      </c>
      <c r="J1642" s="138">
        <f t="shared" si="177"/>
        <v>5.36</v>
      </c>
      <c r="K1642" s="140">
        <f t="shared" si="178"/>
        <v>286567.16417910444</v>
      </c>
      <c r="L1642" s="134" t="s">
        <v>2845</v>
      </c>
      <c r="M1642" s="134" t="s">
        <v>52</v>
      </c>
      <c r="N1642" s="137">
        <f t="shared" si="179"/>
        <v>286567.16417910444</v>
      </c>
      <c r="P1642">
        <v>1601</v>
      </c>
      <c r="Q1642">
        <v>17.362704017903148</v>
      </c>
      <c r="R1642">
        <v>-5.3627040179031482</v>
      </c>
      <c r="S1642" s="70">
        <f t="shared" ref="S1642:S1705" si="180">R1642/Q1642</f>
        <v>-0.30886341277104767</v>
      </c>
      <c r="T1642">
        <f t="shared" ref="T1642:T1705" si="181">R1642+Q1642</f>
        <v>12</v>
      </c>
      <c r="U1642" s="134" t="s">
        <v>2825</v>
      </c>
      <c r="Z1642">
        <v>1600</v>
      </c>
      <c r="AA1642">
        <v>8.9820437171840766</v>
      </c>
      <c r="AB1642">
        <v>1.0179562828159234</v>
      </c>
      <c r="AJ1642">
        <v>1602</v>
      </c>
      <c r="AK1642">
        <v>25.784081699254713</v>
      </c>
      <c r="AL1642">
        <v>-13.784081699254713</v>
      </c>
      <c r="AT1642">
        <v>1602</v>
      </c>
      <c r="AU1642">
        <v>17.789252788372025</v>
      </c>
      <c r="AV1642">
        <v>-5.7892527883720248</v>
      </c>
      <c r="BD1642" s="152">
        <v>4.0690766600426374</v>
      </c>
      <c r="BE1642" s="152">
        <v>15.989681404839999</v>
      </c>
    </row>
    <row r="1643" spans="1:57" ht="14.25" customHeight="1">
      <c r="A1643" s="134" t="s">
        <v>398</v>
      </c>
      <c r="B1643" s="135">
        <v>258889</v>
      </c>
      <c r="C1643" s="135">
        <v>23565600</v>
      </c>
      <c r="D1643" s="145">
        <f t="shared" si="175"/>
        <v>1791150.4424778761</v>
      </c>
      <c r="E1643" s="141">
        <f t="shared" si="176"/>
        <v>91.025883679878248</v>
      </c>
      <c r="F1643" s="135">
        <v>184</v>
      </c>
      <c r="G1643" s="135">
        <v>6.78</v>
      </c>
      <c r="H1643" s="135">
        <v>12144000</v>
      </c>
      <c r="I1643" s="134" t="s">
        <v>1815</v>
      </c>
      <c r="J1643" s="138">
        <f t="shared" si="177"/>
        <v>6.78</v>
      </c>
      <c r="K1643" s="140">
        <f t="shared" si="178"/>
        <v>1791150.4424778761</v>
      </c>
      <c r="L1643" s="134" t="s">
        <v>2846</v>
      </c>
      <c r="M1643" s="134" t="s">
        <v>41</v>
      </c>
      <c r="N1643" s="137">
        <f t="shared" si="179"/>
        <v>1791150.4424778761</v>
      </c>
      <c r="P1643">
        <v>1602</v>
      </c>
      <c r="Q1643">
        <v>18.818847125140007</v>
      </c>
      <c r="R1643">
        <v>-6.8188471251400067</v>
      </c>
      <c r="S1643" s="70">
        <f t="shared" si="180"/>
        <v>-0.36234138466594706</v>
      </c>
      <c r="T1643">
        <f t="shared" si="181"/>
        <v>12</v>
      </c>
      <c r="U1643" s="134" t="s">
        <v>2826</v>
      </c>
      <c r="Z1643">
        <v>1601</v>
      </c>
      <c r="AA1643">
        <v>18.554937692237111</v>
      </c>
      <c r="AB1643">
        <v>-6.554937692237111</v>
      </c>
      <c r="AJ1643">
        <v>1603</v>
      </c>
      <c r="AK1643">
        <v>158.53217716722659</v>
      </c>
      <c r="AL1643">
        <v>40.467822832773408</v>
      </c>
      <c r="AT1643">
        <v>1603</v>
      </c>
      <c r="AU1643">
        <v>211.33236522202162</v>
      </c>
      <c r="AV1643">
        <v>-12.332365222021622</v>
      </c>
      <c r="BD1643" s="152">
        <v>2.300538041013505</v>
      </c>
      <c r="BE1643" s="152">
        <v>21.081679120959997</v>
      </c>
    </row>
    <row r="1644" spans="1:57" ht="14.25" customHeight="1">
      <c r="A1644" s="134" t="s">
        <v>398</v>
      </c>
      <c r="B1644" s="135">
        <v>41436</v>
      </c>
      <c r="C1644" s="135">
        <v>987800</v>
      </c>
      <c r="D1644" s="145">
        <f t="shared" si="175"/>
        <v>1669902.9126213591</v>
      </c>
      <c r="E1644" s="141">
        <f t="shared" si="176"/>
        <v>23.839173665411721</v>
      </c>
      <c r="F1644" s="135">
        <v>40</v>
      </c>
      <c r="G1644" s="135">
        <v>1.03</v>
      </c>
      <c r="H1644" s="135">
        <v>1720000</v>
      </c>
      <c r="I1644" s="134" t="s">
        <v>1815</v>
      </c>
      <c r="J1644" s="138">
        <f t="shared" si="177"/>
        <v>1.03</v>
      </c>
      <c r="K1644" s="140">
        <f t="shared" si="178"/>
        <v>1669902.9126213591</v>
      </c>
      <c r="L1644" s="134" t="s">
        <v>2847</v>
      </c>
      <c r="M1644" s="134" t="s">
        <v>15</v>
      </c>
      <c r="N1644" s="137">
        <f t="shared" si="179"/>
        <v>1669902.9126213591</v>
      </c>
      <c r="P1644">
        <v>1603</v>
      </c>
      <c r="Q1644">
        <v>200.55700791579895</v>
      </c>
      <c r="R1644">
        <v>-1.5570079157989483</v>
      </c>
      <c r="S1644" s="70">
        <f t="shared" si="180"/>
        <v>-7.763418152172654E-3</v>
      </c>
      <c r="T1644">
        <f t="shared" si="181"/>
        <v>199</v>
      </c>
      <c r="U1644" s="134" t="s">
        <v>2827</v>
      </c>
      <c r="Z1644">
        <v>1602</v>
      </c>
      <c r="AA1644">
        <v>22.142845344249615</v>
      </c>
      <c r="AB1644">
        <v>-10.142845344249615</v>
      </c>
      <c r="AJ1644">
        <v>1604</v>
      </c>
      <c r="AK1644">
        <v>87.427996659754768</v>
      </c>
      <c r="AL1644">
        <v>-21.427996659754768</v>
      </c>
      <c r="AT1644">
        <v>1604</v>
      </c>
      <c r="AU1644">
        <v>62.699183245958444</v>
      </c>
      <c r="AV1644">
        <v>3.3008167540415556</v>
      </c>
      <c r="BD1644" s="152">
        <v>11.806689874772882</v>
      </c>
      <c r="BE1644" s="152">
        <v>35.151333055519999</v>
      </c>
    </row>
    <row r="1645" spans="1:57" ht="14.25" customHeight="1">
      <c r="A1645" s="134" t="s">
        <v>398</v>
      </c>
      <c r="B1645" s="135">
        <v>68570</v>
      </c>
      <c r="C1645" s="135">
        <v>15543500</v>
      </c>
      <c r="D1645" s="145">
        <f t="shared" si="175"/>
        <v>8035714.2857142864</v>
      </c>
      <c r="E1645" s="141">
        <f t="shared" si="176"/>
        <v>226.68076418258713</v>
      </c>
      <c r="F1645" s="135">
        <v>75</v>
      </c>
      <c r="G1645" s="135">
        <v>0.84</v>
      </c>
      <c r="H1645" s="135">
        <v>6750000</v>
      </c>
      <c r="I1645" s="134" t="s">
        <v>1815</v>
      </c>
      <c r="J1645" s="138">
        <f t="shared" si="177"/>
        <v>0.84</v>
      </c>
      <c r="K1645" s="140">
        <f t="shared" si="178"/>
        <v>8035714.2857142864</v>
      </c>
      <c r="L1645" s="134" t="s">
        <v>2848</v>
      </c>
      <c r="M1645" s="134" t="s">
        <v>32</v>
      </c>
      <c r="N1645" s="137">
        <f t="shared" si="179"/>
        <v>8035714.2857142864</v>
      </c>
      <c r="P1645">
        <v>1604</v>
      </c>
      <c r="Q1645">
        <v>78.919720568056277</v>
      </c>
      <c r="R1645">
        <v>-12.919720568056277</v>
      </c>
      <c r="S1645" s="70">
        <f t="shared" si="180"/>
        <v>-0.16370712510208371</v>
      </c>
      <c r="T1645">
        <f t="shared" si="181"/>
        <v>66</v>
      </c>
      <c r="U1645" s="134" t="s">
        <v>2828</v>
      </c>
      <c r="Z1645">
        <v>1603</v>
      </c>
      <c r="AA1645">
        <v>203.99639388645255</v>
      </c>
      <c r="AB1645">
        <v>-4.9963938864525517</v>
      </c>
      <c r="AJ1645">
        <v>1605</v>
      </c>
      <c r="AK1645">
        <v>24.902698387454684</v>
      </c>
      <c r="AL1645">
        <v>-0.90269838745468434</v>
      </c>
      <c r="AT1645">
        <v>1605</v>
      </c>
      <c r="AU1645">
        <v>25.610063955706213</v>
      </c>
      <c r="AV1645">
        <v>-1.6100639557062131</v>
      </c>
      <c r="BD1645" s="152">
        <v>27.626997010385399</v>
      </c>
      <c r="BE1645" s="152">
        <v>40.104783704439996</v>
      </c>
    </row>
    <row r="1646" spans="1:57" ht="14.25" customHeight="1">
      <c r="A1646" s="134" t="s">
        <v>398</v>
      </c>
      <c r="B1646" s="135">
        <v>40704</v>
      </c>
      <c r="C1646" s="135">
        <v>4406700</v>
      </c>
      <c r="D1646" s="145">
        <f t="shared" si="175"/>
        <v>406153.84615384613</v>
      </c>
      <c r="E1646" s="141">
        <f t="shared" si="176"/>
        <v>108.26208726415095</v>
      </c>
      <c r="F1646" s="135">
        <v>44</v>
      </c>
      <c r="G1646" s="135">
        <v>1.5925</v>
      </c>
      <c r="H1646" s="135">
        <v>646800</v>
      </c>
      <c r="I1646" s="134" t="s">
        <v>1815</v>
      </c>
      <c r="J1646" s="138">
        <f t="shared" si="177"/>
        <v>1.5925</v>
      </c>
      <c r="K1646" s="140">
        <f t="shared" si="178"/>
        <v>406153.84615384613</v>
      </c>
      <c r="L1646" s="134" t="s">
        <v>1357</v>
      </c>
      <c r="M1646" s="134" t="s">
        <v>10</v>
      </c>
      <c r="N1646" s="137">
        <f t="shared" si="179"/>
        <v>406153.84615384613</v>
      </c>
      <c r="P1646">
        <v>1605</v>
      </c>
      <c r="Q1646">
        <v>22.531621656968763</v>
      </c>
      <c r="R1646">
        <v>1.4683783430312367</v>
      </c>
      <c r="S1646" s="70">
        <f t="shared" si="180"/>
        <v>6.5169669781716968E-2</v>
      </c>
      <c r="T1646">
        <f t="shared" si="181"/>
        <v>24</v>
      </c>
      <c r="U1646" s="134" t="s">
        <v>2829</v>
      </c>
      <c r="Z1646">
        <v>1604</v>
      </c>
      <c r="AA1646">
        <v>50.942777736527589</v>
      </c>
      <c r="AB1646">
        <v>15.057222263472411</v>
      </c>
      <c r="AJ1646">
        <v>1606</v>
      </c>
      <c r="AK1646">
        <v>29.636429507794702</v>
      </c>
      <c r="AL1646">
        <v>-3.636429507794702</v>
      </c>
      <c r="AT1646">
        <v>1606</v>
      </c>
      <c r="AU1646">
        <v>25.087855462013348</v>
      </c>
      <c r="AV1646">
        <v>0.91214453798665218</v>
      </c>
      <c r="BD1646" s="152">
        <v>12.862472511452294</v>
      </c>
      <c r="BE1646" s="152">
        <v>26.777162561999997</v>
      </c>
    </row>
    <row r="1647" spans="1:57" ht="14.25" customHeight="1">
      <c r="A1647" s="134" t="s">
        <v>398</v>
      </c>
      <c r="B1647" s="135">
        <v>8064</v>
      </c>
      <c r="C1647" s="135">
        <v>1484600</v>
      </c>
      <c r="D1647" s="145">
        <f t="shared" si="175"/>
        <v>3718000</v>
      </c>
      <c r="E1647" s="141">
        <f t="shared" si="176"/>
        <v>184.10218253968253</v>
      </c>
      <c r="F1647" s="135">
        <v>11</v>
      </c>
      <c r="G1647" s="135">
        <v>0.25</v>
      </c>
      <c r="H1647" s="135">
        <v>929500</v>
      </c>
      <c r="I1647" s="134" t="s">
        <v>1815</v>
      </c>
      <c r="J1647" s="138">
        <f t="shared" si="177"/>
        <v>0.25</v>
      </c>
      <c r="K1647" s="140">
        <f t="shared" si="178"/>
        <v>3718000</v>
      </c>
      <c r="L1647" s="134" t="s">
        <v>1083</v>
      </c>
      <c r="M1647" s="134" t="s">
        <v>28</v>
      </c>
      <c r="N1647" s="137">
        <f t="shared" si="179"/>
        <v>3718000</v>
      </c>
      <c r="P1647">
        <v>1606</v>
      </c>
      <c r="Q1647">
        <v>25.001577225724731</v>
      </c>
      <c r="R1647">
        <v>0.99842277427526938</v>
      </c>
      <c r="S1647" s="70">
        <f t="shared" si="180"/>
        <v>3.9934391549024673E-2</v>
      </c>
      <c r="T1647">
        <f t="shared" si="181"/>
        <v>26</v>
      </c>
      <c r="U1647" s="134" t="s">
        <v>2830</v>
      </c>
      <c r="Z1647">
        <v>1605</v>
      </c>
      <c r="AA1647">
        <v>25.982138326539157</v>
      </c>
      <c r="AB1647">
        <v>-1.9821383265391574</v>
      </c>
      <c r="AJ1647">
        <v>1607</v>
      </c>
      <c r="AK1647">
        <v>25.386146870680253</v>
      </c>
      <c r="AL1647">
        <v>-16.386146870680253</v>
      </c>
      <c r="AT1647">
        <v>1607</v>
      </c>
      <c r="AU1647">
        <v>35.230688044698823</v>
      </c>
      <c r="AV1647">
        <v>-26.230688044698823</v>
      </c>
      <c r="BD1647" s="152">
        <v>26.567106270061316</v>
      </c>
      <c r="BE1647" s="152">
        <v>39.273394493319998</v>
      </c>
    </row>
    <row r="1648" spans="1:57" ht="14.25" customHeight="1">
      <c r="A1648" s="134" t="s">
        <v>398</v>
      </c>
      <c r="B1648" s="135">
        <v>156240</v>
      </c>
      <c r="C1648" s="135">
        <v>21342600</v>
      </c>
      <c r="D1648" s="145">
        <f t="shared" si="175"/>
        <v>3400000</v>
      </c>
      <c r="E1648" s="141">
        <f t="shared" si="176"/>
        <v>136.60138248847926</v>
      </c>
      <c r="F1648" s="135">
        <v>153</v>
      </c>
      <c r="G1648" s="135">
        <v>2.61</v>
      </c>
      <c r="H1648" s="135">
        <v>8874000</v>
      </c>
      <c r="I1648" s="134" t="s">
        <v>1815</v>
      </c>
      <c r="J1648" s="138">
        <f t="shared" si="177"/>
        <v>2.61</v>
      </c>
      <c r="K1648" s="140">
        <f t="shared" si="178"/>
        <v>3400000</v>
      </c>
      <c r="L1648" s="134" t="s">
        <v>1650</v>
      </c>
      <c r="M1648" s="134" t="s">
        <v>66</v>
      </c>
      <c r="N1648" s="137">
        <f t="shared" si="179"/>
        <v>3400000</v>
      </c>
      <c r="P1648">
        <v>1607</v>
      </c>
      <c r="Q1648">
        <v>28.010225011032055</v>
      </c>
      <c r="R1648">
        <v>-19.010225011032055</v>
      </c>
      <c r="S1648" s="70">
        <f t="shared" si="180"/>
        <v>-0.67868876467592543</v>
      </c>
      <c r="T1648">
        <f t="shared" si="181"/>
        <v>9</v>
      </c>
      <c r="U1648" s="134" t="s">
        <v>2831</v>
      </c>
      <c r="Z1648">
        <v>1606</v>
      </c>
      <c r="AA1648">
        <v>23.685135870963453</v>
      </c>
      <c r="AB1648">
        <v>2.3148641290365468</v>
      </c>
      <c r="AJ1648">
        <v>1608</v>
      </c>
      <c r="AK1648">
        <v>44.869290078640248</v>
      </c>
      <c r="AL1648">
        <v>44.130709921359752</v>
      </c>
      <c r="AT1648">
        <v>1608</v>
      </c>
      <c r="AU1648">
        <v>73.403636284124929</v>
      </c>
      <c r="AV1648">
        <v>15.596363715875071</v>
      </c>
      <c r="BD1648" s="152">
        <v>19.205384538818102</v>
      </c>
      <c r="BE1648" s="152">
        <v>30.66785668668</v>
      </c>
    </row>
    <row r="1649" spans="1:57" ht="14.25" customHeight="1">
      <c r="A1649" s="134" t="s">
        <v>398</v>
      </c>
      <c r="B1649" s="135">
        <v>8472</v>
      </c>
      <c r="C1649" s="135">
        <v>1936000</v>
      </c>
      <c r="D1649" s="145">
        <f t="shared" si="175"/>
        <v>148823.5294117647</v>
      </c>
      <c r="E1649" s="141">
        <f t="shared" si="176"/>
        <v>228.51746931067044</v>
      </c>
      <c r="F1649" s="135">
        <v>11</v>
      </c>
      <c r="G1649" s="135">
        <v>3.57</v>
      </c>
      <c r="H1649" s="135">
        <v>531300</v>
      </c>
      <c r="I1649" s="134" t="s">
        <v>1815</v>
      </c>
      <c r="J1649" s="138">
        <f t="shared" si="177"/>
        <v>3.57</v>
      </c>
      <c r="K1649" s="140">
        <f t="shared" si="178"/>
        <v>148823.5294117647</v>
      </c>
      <c r="L1649" s="134" t="s">
        <v>2849</v>
      </c>
      <c r="M1649" s="134" t="s">
        <v>10</v>
      </c>
      <c r="N1649" s="137">
        <f t="shared" si="179"/>
        <v>148823.5294117647</v>
      </c>
      <c r="P1649">
        <v>1608</v>
      </c>
      <c r="Q1649">
        <v>59.960178694050256</v>
      </c>
      <c r="R1649">
        <v>29.039821305949744</v>
      </c>
      <c r="S1649" s="70">
        <f t="shared" si="180"/>
        <v>0.48431845832426301</v>
      </c>
      <c r="T1649">
        <f t="shared" si="181"/>
        <v>89</v>
      </c>
      <c r="U1649" s="134" t="s">
        <v>1444</v>
      </c>
      <c r="Z1649">
        <v>1607</v>
      </c>
      <c r="AA1649">
        <v>27.716828675327324</v>
      </c>
      <c r="AB1649">
        <v>-18.716828675327324</v>
      </c>
      <c r="AJ1649">
        <v>1609</v>
      </c>
      <c r="AK1649">
        <v>45.788773533601656</v>
      </c>
      <c r="AL1649">
        <v>25.211226466398344</v>
      </c>
      <c r="AT1649">
        <v>1609</v>
      </c>
      <c r="AU1649">
        <v>76.793064997905034</v>
      </c>
      <c r="AV1649">
        <v>-5.7930649979050344</v>
      </c>
      <c r="BD1649" s="152">
        <v>0.10270259111667433</v>
      </c>
      <c r="BE1649" s="152">
        <v>15.9954206974</v>
      </c>
    </row>
    <row r="1650" spans="1:57" ht="14.25" customHeight="1">
      <c r="A1650" s="134" t="s">
        <v>398</v>
      </c>
      <c r="B1650" s="135">
        <v>9668</v>
      </c>
      <c r="C1650" s="135">
        <v>1172000</v>
      </c>
      <c r="D1650" s="145">
        <f t="shared" si="175"/>
        <v>1836956.5217391304</v>
      </c>
      <c r="E1650" s="141">
        <f t="shared" si="176"/>
        <v>121.22465866776996</v>
      </c>
      <c r="F1650" s="135">
        <v>11</v>
      </c>
      <c r="G1650" s="135">
        <v>0.46</v>
      </c>
      <c r="H1650" s="135">
        <v>845000</v>
      </c>
      <c r="I1650" s="134" t="s">
        <v>1815</v>
      </c>
      <c r="J1650" s="138">
        <f t="shared" si="177"/>
        <v>0.46</v>
      </c>
      <c r="K1650" s="140">
        <f t="shared" si="178"/>
        <v>1836956.5217391304</v>
      </c>
      <c r="L1650" s="134" t="s">
        <v>2850</v>
      </c>
      <c r="M1650" s="134" t="s">
        <v>28</v>
      </c>
      <c r="N1650" s="137">
        <f t="shared" si="179"/>
        <v>1836956.5217391304</v>
      </c>
      <c r="P1650">
        <v>1609</v>
      </c>
      <c r="Q1650">
        <v>62.325881834557478</v>
      </c>
      <c r="R1650">
        <v>8.6741181654425219</v>
      </c>
      <c r="S1650" s="70">
        <f t="shared" si="180"/>
        <v>0.1391736131141755</v>
      </c>
      <c r="T1650">
        <f t="shared" si="181"/>
        <v>71</v>
      </c>
      <c r="U1650" s="134" t="s">
        <v>2832</v>
      </c>
      <c r="Z1650">
        <v>1608</v>
      </c>
      <c r="AA1650">
        <v>59.28584474139889</v>
      </c>
      <c r="AB1650">
        <v>29.71415525860111</v>
      </c>
      <c r="AJ1650">
        <v>1610</v>
      </c>
      <c r="AK1650">
        <v>25.30401989542127</v>
      </c>
      <c r="AL1650">
        <v>-16.30401989542127</v>
      </c>
      <c r="AT1650">
        <v>1610</v>
      </c>
      <c r="AU1650">
        <v>14.710193273673529</v>
      </c>
      <c r="AV1650">
        <v>-5.7101932736735286</v>
      </c>
      <c r="BD1650" s="152">
        <v>4.0701036859538045</v>
      </c>
      <c r="BE1650" s="152">
        <v>15.1875379786</v>
      </c>
    </row>
    <row r="1651" spans="1:57" ht="14.25" customHeight="1">
      <c r="A1651" s="134" t="s">
        <v>398</v>
      </c>
      <c r="B1651" s="135">
        <v>37929</v>
      </c>
      <c r="C1651" s="135">
        <v>3253200</v>
      </c>
      <c r="D1651" s="145">
        <f t="shared" si="175"/>
        <v>638297.87234042562</v>
      </c>
      <c r="E1651" s="141">
        <f t="shared" si="176"/>
        <v>85.770782251048004</v>
      </c>
      <c r="F1651" s="135">
        <v>30</v>
      </c>
      <c r="G1651" s="135">
        <v>1.88</v>
      </c>
      <c r="H1651" s="135">
        <v>1200000</v>
      </c>
      <c r="I1651" s="134" t="s">
        <v>1815</v>
      </c>
      <c r="J1651" s="138">
        <f t="shared" si="177"/>
        <v>1.88</v>
      </c>
      <c r="K1651" s="140">
        <f t="shared" si="178"/>
        <v>638297.87234042562</v>
      </c>
      <c r="L1651" s="134" t="s">
        <v>1221</v>
      </c>
      <c r="M1651" s="134" t="s">
        <v>102</v>
      </c>
      <c r="N1651" s="137">
        <f t="shared" si="179"/>
        <v>638297.87234042562</v>
      </c>
      <c r="P1651">
        <v>1610</v>
      </c>
      <c r="Q1651">
        <v>16.876290085069318</v>
      </c>
      <c r="R1651">
        <v>-7.8762900850693178</v>
      </c>
      <c r="S1651" s="70">
        <f t="shared" si="180"/>
        <v>-0.46670743660880648</v>
      </c>
      <c r="T1651">
        <f t="shared" si="181"/>
        <v>9</v>
      </c>
      <c r="U1651" s="134" t="s">
        <v>2833</v>
      </c>
      <c r="Z1651">
        <v>1609</v>
      </c>
      <c r="AA1651">
        <v>64.796580330176909</v>
      </c>
      <c r="AB1651">
        <v>6.2034196698230915</v>
      </c>
      <c r="AJ1651">
        <v>1611</v>
      </c>
      <c r="AK1651">
        <v>40.101692164378996</v>
      </c>
      <c r="AL1651">
        <v>-19.101692164378996</v>
      </c>
      <c r="AT1651">
        <v>1611</v>
      </c>
      <c r="AU1651">
        <v>34.965478385166129</v>
      </c>
      <c r="AV1651">
        <v>-13.965478385166129</v>
      </c>
      <c r="BD1651" s="152">
        <v>11.387663303016851</v>
      </c>
      <c r="BE1651" s="152">
        <v>17.684824719799998</v>
      </c>
    </row>
    <row r="1652" spans="1:57" ht="14.25" customHeight="1">
      <c r="A1652" s="134" t="s">
        <v>398</v>
      </c>
      <c r="B1652" s="135">
        <v>79928</v>
      </c>
      <c r="C1652" s="135">
        <v>4596200</v>
      </c>
      <c r="D1652" s="145">
        <f t="shared" si="175"/>
        <v>9923076.9230769221</v>
      </c>
      <c r="E1652" s="141">
        <f t="shared" si="176"/>
        <v>57.504253828445599</v>
      </c>
      <c r="F1652" s="135">
        <v>60</v>
      </c>
      <c r="G1652" s="135">
        <v>0.26</v>
      </c>
      <c r="H1652" s="135">
        <v>2580000</v>
      </c>
      <c r="I1652" s="134" t="s">
        <v>1815</v>
      </c>
      <c r="J1652" s="138">
        <f t="shared" si="177"/>
        <v>0.26</v>
      </c>
      <c r="K1652" s="140">
        <f t="shared" si="178"/>
        <v>9923076.9230769221</v>
      </c>
      <c r="L1652" s="134" t="s">
        <v>2851</v>
      </c>
      <c r="M1652" s="134" t="s">
        <v>15</v>
      </c>
      <c r="N1652" s="137">
        <f t="shared" si="179"/>
        <v>9923076.9230769221</v>
      </c>
      <c r="P1652">
        <v>1611</v>
      </c>
      <c r="Q1652">
        <v>36.422212999149679</v>
      </c>
      <c r="R1652">
        <v>-15.422212999149679</v>
      </c>
      <c r="S1652" s="70">
        <f t="shared" si="180"/>
        <v>-0.42342877407009094</v>
      </c>
      <c r="T1652">
        <f t="shared" si="181"/>
        <v>21</v>
      </c>
      <c r="U1652" s="134" t="s">
        <v>2834</v>
      </c>
      <c r="Z1652">
        <v>1610</v>
      </c>
      <c r="AA1652">
        <v>20.31722114618454</v>
      </c>
      <c r="AB1652">
        <v>-11.31722114618454</v>
      </c>
      <c r="AJ1652">
        <v>1612</v>
      </c>
      <c r="AK1652">
        <v>156.39094912155679</v>
      </c>
      <c r="AL1652">
        <v>893.60905087844321</v>
      </c>
      <c r="AT1652">
        <v>1612</v>
      </c>
      <c r="AU1652">
        <v>229.72050864380105</v>
      </c>
      <c r="AV1652">
        <v>820.27949135619895</v>
      </c>
      <c r="BD1652" s="152">
        <v>306.3330725755269</v>
      </c>
      <c r="BE1652" s="152">
        <v>226.24139182468002</v>
      </c>
    </row>
    <row r="1653" spans="1:57" ht="14.25" customHeight="1">
      <c r="A1653" s="134" t="s">
        <v>398</v>
      </c>
      <c r="B1653" s="135">
        <v>23909</v>
      </c>
      <c r="C1653" s="135">
        <v>2529400</v>
      </c>
      <c r="D1653" s="145">
        <f t="shared" si="175"/>
        <v>8185849.0566037735</v>
      </c>
      <c r="E1653" s="141">
        <f t="shared" si="176"/>
        <v>105.79279769124598</v>
      </c>
      <c r="F1653" s="135">
        <v>21</v>
      </c>
      <c r="G1653" s="135">
        <v>0.53</v>
      </c>
      <c r="H1653" s="135">
        <v>4338500</v>
      </c>
      <c r="I1653" s="134" t="s">
        <v>1815</v>
      </c>
      <c r="J1653" s="138">
        <f t="shared" si="177"/>
        <v>0.53</v>
      </c>
      <c r="K1653" s="140">
        <f t="shared" si="178"/>
        <v>8185849.0566037735</v>
      </c>
      <c r="L1653" s="134" t="s">
        <v>1106</v>
      </c>
      <c r="M1653" s="134" t="s">
        <v>24</v>
      </c>
      <c r="N1653" s="137">
        <f t="shared" si="179"/>
        <v>8185849.0566037735</v>
      </c>
      <c r="P1653">
        <v>1612</v>
      </c>
      <c r="Q1653">
        <v>209.24633533398952</v>
      </c>
      <c r="R1653">
        <v>840.75366466601054</v>
      </c>
      <c r="S1653" s="70">
        <f t="shared" si="180"/>
        <v>4.0180090290424326</v>
      </c>
      <c r="T1653">
        <f t="shared" si="181"/>
        <v>1050</v>
      </c>
      <c r="U1653" s="134" t="s">
        <v>2835</v>
      </c>
      <c r="Z1653">
        <v>1611</v>
      </c>
      <c r="AA1653">
        <v>38.239058880618501</v>
      </c>
      <c r="AB1653">
        <v>-17.239058880618501</v>
      </c>
      <c r="AJ1653">
        <v>1613</v>
      </c>
      <c r="AK1653">
        <v>139.93253394568671</v>
      </c>
      <c r="AL1653">
        <v>119.06746605431329</v>
      </c>
      <c r="AT1653">
        <v>1613</v>
      </c>
      <c r="AU1653">
        <v>266.06244282515308</v>
      </c>
      <c r="AV1653">
        <v>-7.0624428251530844</v>
      </c>
      <c r="BD1653" s="152">
        <v>34.298557329324559</v>
      </c>
      <c r="BE1653" s="152">
        <v>39.141992807640001</v>
      </c>
    </row>
    <row r="1654" spans="1:57" ht="14.25" customHeight="1">
      <c r="A1654" s="134" t="s">
        <v>398</v>
      </c>
      <c r="B1654" s="135">
        <v>12612</v>
      </c>
      <c r="C1654" s="135">
        <v>4245800</v>
      </c>
      <c r="D1654" s="145">
        <f t="shared" si="175"/>
        <v>16655000</v>
      </c>
      <c r="E1654" s="141">
        <f t="shared" si="176"/>
        <v>336.64763717094831</v>
      </c>
      <c r="F1654" s="135">
        <v>12</v>
      </c>
      <c r="G1654" s="135">
        <v>0.16</v>
      </c>
      <c r="H1654" s="135">
        <v>2664800</v>
      </c>
      <c r="I1654" s="134" t="s">
        <v>1815</v>
      </c>
      <c r="J1654" s="138">
        <f t="shared" si="177"/>
        <v>0.16</v>
      </c>
      <c r="K1654" s="140">
        <f t="shared" si="178"/>
        <v>16655000</v>
      </c>
      <c r="L1654" s="134" t="s">
        <v>1205</v>
      </c>
      <c r="M1654" s="134" t="s">
        <v>7</v>
      </c>
      <c r="N1654" s="137">
        <f t="shared" si="179"/>
        <v>16655000</v>
      </c>
      <c r="P1654">
        <v>1613</v>
      </c>
      <c r="Q1654">
        <v>219.311518854556</v>
      </c>
      <c r="R1654">
        <v>39.688481145444001</v>
      </c>
      <c r="S1654" s="70">
        <f t="shared" si="180"/>
        <v>0.18096852072674208</v>
      </c>
      <c r="T1654">
        <f t="shared" si="181"/>
        <v>259</v>
      </c>
      <c r="U1654" s="134" t="s">
        <v>2836</v>
      </c>
      <c r="Z1654">
        <v>1612</v>
      </c>
      <c r="AA1654">
        <v>211.74866771922018</v>
      </c>
      <c r="AB1654">
        <v>838.25133228077982</v>
      </c>
      <c r="AJ1654">
        <v>1614</v>
      </c>
      <c r="AK1654">
        <v>31.707807291001973</v>
      </c>
      <c r="AL1654">
        <v>-8.7078072910019735</v>
      </c>
      <c r="AT1654">
        <v>1614</v>
      </c>
      <c r="AU1654">
        <v>19.710585925543889</v>
      </c>
      <c r="AV1654">
        <v>3.2894140744561113</v>
      </c>
      <c r="BD1654" s="152">
        <v>6.3716687528784757</v>
      </c>
      <c r="BE1654" s="152">
        <v>15.006166899759998</v>
      </c>
    </row>
    <row r="1655" spans="1:57" ht="14.25" customHeight="1">
      <c r="A1655" s="134" t="s">
        <v>398</v>
      </c>
      <c r="B1655" s="135">
        <v>34800</v>
      </c>
      <c r="C1655" s="135">
        <v>2974400</v>
      </c>
      <c r="D1655" s="145">
        <f t="shared" si="175"/>
        <v>872727.27272727271</v>
      </c>
      <c r="E1655" s="141">
        <f t="shared" si="176"/>
        <v>85.47126436781609</v>
      </c>
      <c r="F1655" s="135">
        <v>48</v>
      </c>
      <c r="G1655" s="135">
        <v>2.2000000000000002</v>
      </c>
      <c r="H1655" s="135">
        <v>1920000</v>
      </c>
      <c r="I1655" s="134" t="s">
        <v>1815</v>
      </c>
      <c r="J1655" s="138">
        <f t="shared" si="177"/>
        <v>2.2000000000000002</v>
      </c>
      <c r="K1655" s="140">
        <f t="shared" si="178"/>
        <v>872727.27272727271</v>
      </c>
      <c r="L1655" s="134" t="s">
        <v>2852</v>
      </c>
      <c r="M1655" s="134" t="s">
        <v>26</v>
      </c>
      <c r="N1655" s="137">
        <f t="shared" si="179"/>
        <v>872727.27272727271</v>
      </c>
      <c r="P1655">
        <v>1614</v>
      </c>
      <c r="Q1655">
        <v>23.300759413770948</v>
      </c>
      <c r="R1655">
        <v>-0.3007594137709475</v>
      </c>
      <c r="S1655" s="70">
        <f t="shared" si="180"/>
        <v>-1.2907708647178088E-2</v>
      </c>
      <c r="T1655">
        <f t="shared" si="181"/>
        <v>23</v>
      </c>
      <c r="U1655" s="134" t="s">
        <v>2837</v>
      </c>
      <c r="Z1655">
        <v>1613</v>
      </c>
      <c r="AA1655">
        <v>219.39139078893206</v>
      </c>
      <c r="AB1655">
        <v>39.608609211067943</v>
      </c>
      <c r="AJ1655">
        <v>1615</v>
      </c>
      <c r="AK1655">
        <v>114.38935130044651</v>
      </c>
      <c r="AL1655">
        <v>113.61064869955349</v>
      </c>
      <c r="AT1655">
        <v>1615</v>
      </c>
      <c r="AU1655">
        <v>179.9473063180655</v>
      </c>
      <c r="AV1655">
        <v>48.0526936819345</v>
      </c>
      <c r="BD1655" s="152">
        <v>43.498655441556252</v>
      </c>
      <c r="BE1655" s="152">
        <v>46.78821855612</v>
      </c>
    </row>
    <row r="1656" spans="1:57" ht="14.25" customHeight="1">
      <c r="A1656" s="134" t="s">
        <v>398</v>
      </c>
      <c r="B1656" s="135">
        <v>21972</v>
      </c>
      <c r="C1656" s="135">
        <v>4461900</v>
      </c>
      <c r="D1656" s="145">
        <f t="shared" si="175"/>
        <v>8469200</v>
      </c>
      <c r="E1656" s="141">
        <f t="shared" si="176"/>
        <v>203.07209175314037</v>
      </c>
      <c r="F1656" s="135">
        <v>18</v>
      </c>
      <c r="G1656" s="135">
        <v>0.25</v>
      </c>
      <c r="H1656" s="135">
        <v>2117300</v>
      </c>
      <c r="I1656" s="134" t="s">
        <v>1815</v>
      </c>
      <c r="J1656" s="138">
        <f t="shared" si="177"/>
        <v>0.25</v>
      </c>
      <c r="K1656" s="140">
        <f t="shared" si="178"/>
        <v>8469200</v>
      </c>
      <c r="L1656" s="134" t="s">
        <v>2853</v>
      </c>
      <c r="M1656" s="134" t="s">
        <v>24</v>
      </c>
      <c r="N1656" s="137">
        <f t="shared" si="179"/>
        <v>8469200</v>
      </c>
      <c r="P1656">
        <v>1615</v>
      </c>
      <c r="Q1656">
        <v>157.93765655204868</v>
      </c>
      <c r="R1656">
        <v>70.062343447951321</v>
      </c>
      <c r="S1656" s="70">
        <f t="shared" si="180"/>
        <v>0.44360759161234059</v>
      </c>
      <c r="T1656">
        <f t="shared" si="181"/>
        <v>228</v>
      </c>
      <c r="U1656" s="134" t="s">
        <v>1501</v>
      </c>
      <c r="Z1656">
        <v>1614</v>
      </c>
      <c r="AA1656">
        <v>26.978165540455286</v>
      </c>
      <c r="AB1656">
        <v>-3.9781655404552865</v>
      </c>
      <c r="AJ1656">
        <v>1616</v>
      </c>
      <c r="AK1656">
        <v>66.90090952917285</v>
      </c>
      <c r="AL1656">
        <v>88.09909047082715</v>
      </c>
      <c r="AT1656">
        <v>1616</v>
      </c>
      <c r="AU1656">
        <v>171.94996240522192</v>
      </c>
      <c r="AV1656">
        <v>-16.949962405221925</v>
      </c>
      <c r="BD1656" s="152">
        <v>15.643658678891835</v>
      </c>
      <c r="BE1656" s="152">
        <v>24.924583823279999</v>
      </c>
    </row>
    <row r="1657" spans="1:57" ht="14.25" customHeight="1">
      <c r="A1657" s="134" t="s">
        <v>398</v>
      </c>
      <c r="B1657" s="135">
        <v>93956</v>
      </c>
      <c r="C1657" s="135">
        <v>14942300</v>
      </c>
      <c r="D1657" s="145">
        <f t="shared" si="175"/>
        <v>7052000</v>
      </c>
      <c r="E1657" s="141">
        <f t="shared" si="176"/>
        <v>159.03508025032994</v>
      </c>
      <c r="F1657" s="135">
        <v>86</v>
      </c>
      <c r="G1657" s="135">
        <v>0.95</v>
      </c>
      <c r="H1657" s="135">
        <v>6699400</v>
      </c>
      <c r="I1657" s="134" t="s">
        <v>1815</v>
      </c>
      <c r="J1657" s="138">
        <f t="shared" si="177"/>
        <v>0.95</v>
      </c>
      <c r="K1657" s="140">
        <f t="shared" si="178"/>
        <v>7052000</v>
      </c>
      <c r="L1657" s="134" t="s">
        <v>2854</v>
      </c>
      <c r="M1657" s="134" t="s">
        <v>44</v>
      </c>
      <c r="N1657" s="137">
        <f t="shared" si="179"/>
        <v>7052000</v>
      </c>
      <c r="P1657">
        <v>1616</v>
      </c>
      <c r="Q1657">
        <v>126.0084465413855</v>
      </c>
      <c r="R1657">
        <v>28.991553458614504</v>
      </c>
      <c r="S1657" s="70">
        <f t="shared" si="180"/>
        <v>0.23007627071327066</v>
      </c>
      <c r="T1657">
        <f t="shared" si="181"/>
        <v>155</v>
      </c>
      <c r="U1657" s="134" t="s">
        <v>2838</v>
      </c>
      <c r="Z1657">
        <v>1615</v>
      </c>
      <c r="AA1657">
        <v>159.8754410302229</v>
      </c>
      <c r="AB1657">
        <v>68.124558969777098</v>
      </c>
      <c r="AJ1657">
        <v>1617</v>
      </c>
      <c r="AK1657">
        <v>27.925733079848538</v>
      </c>
      <c r="AL1657">
        <v>-11.925733079848538</v>
      </c>
      <c r="AT1657">
        <v>1617</v>
      </c>
      <c r="AU1657">
        <v>25.232365988569864</v>
      </c>
      <c r="AV1657">
        <v>-9.2323659885698639</v>
      </c>
      <c r="BD1657" s="152">
        <v>4.2334008058293167</v>
      </c>
      <c r="BE1657" s="152">
        <v>15.980913788679999</v>
      </c>
    </row>
    <row r="1658" spans="1:57" ht="14.25" customHeight="1">
      <c r="A1658" s="134" t="s">
        <v>398</v>
      </c>
      <c r="B1658" s="135">
        <v>21585</v>
      </c>
      <c r="C1658" s="135">
        <v>3113100</v>
      </c>
      <c r="D1658" s="145">
        <f t="shared" si="175"/>
        <v>6128571.4285714282</v>
      </c>
      <c r="E1658" s="141">
        <f t="shared" si="176"/>
        <v>144.22515635858235</v>
      </c>
      <c r="F1658" s="135">
        <v>29</v>
      </c>
      <c r="G1658" s="135">
        <v>0.28000000000000003</v>
      </c>
      <c r="H1658" s="135">
        <v>1716000</v>
      </c>
      <c r="I1658" s="134" t="s">
        <v>1815</v>
      </c>
      <c r="J1658" s="138">
        <f t="shared" si="177"/>
        <v>0.28000000000000003</v>
      </c>
      <c r="K1658" s="140">
        <f t="shared" si="178"/>
        <v>6128571.4285714282</v>
      </c>
      <c r="L1658" s="134" t="s">
        <v>2855</v>
      </c>
      <c r="M1658" s="134" t="s">
        <v>44</v>
      </c>
      <c r="N1658" s="137">
        <f t="shared" si="179"/>
        <v>6128571.4285714282</v>
      </c>
      <c r="P1658">
        <v>1617</v>
      </c>
      <c r="Q1658">
        <v>24.085090833518915</v>
      </c>
      <c r="R1658">
        <v>-8.0850908335189153</v>
      </c>
      <c r="S1658" s="70">
        <f t="shared" si="180"/>
        <v>-0.33568861705379149</v>
      </c>
      <c r="T1658">
        <f t="shared" si="181"/>
        <v>16</v>
      </c>
      <c r="U1658" s="134" t="s">
        <v>2839</v>
      </c>
      <c r="Z1658">
        <v>1616</v>
      </c>
      <c r="AA1658">
        <v>126.87067245456738</v>
      </c>
      <c r="AB1658">
        <v>28.129327545432616</v>
      </c>
      <c r="AJ1658">
        <v>1618</v>
      </c>
      <c r="AK1658">
        <v>21.990154110228847</v>
      </c>
      <c r="AL1658">
        <v>-11.990154110228847</v>
      </c>
      <c r="AT1658">
        <v>1618</v>
      </c>
      <c r="AU1658">
        <v>15.674144172408472</v>
      </c>
      <c r="AV1658">
        <v>-5.6741441724084716</v>
      </c>
      <c r="BD1658" s="152">
        <v>8.5633420473083071</v>
      </c>
      <c r="BE1658" s="152">
        <v>18.681237113999998</v>
      </c>
    </row>
    <row r="1659" spans="1:57" ht="14.25" customHeight="1">
      <c r="A1659" s="134" t="s">
        <v>398</v>
      </c>
      <c r="B1659" s="135">
        <v>26946</v>
      </c>
      <c r="C1659" s="135">
        <v>6885000</v>
      </c>
      <c r="D1659" s="145">
        <f t="shared" si="175"/>
        <v>15048333.333333334</v>
      </c>
      <c r="E1659" s="141">
        <f t="shared" si="176"/>
        <v>255.51102204408818</v>
      </c>
      <c r="F1659" s="135">
        <v>37</v>
      </c>
      <c r="G1659" s="135">
        <v>0.42</v>
      </c>
      <c r="H1659" s="135">
        <v>6320300</v>
      </c>
      <c r="I1659" s="134" t="s">
        <v>1815</v>
      </c>
      <c r="J1659" s="138">
        <f t="shared" si="177"/>
        <v>0.42</v>
      </c>
      <c r="K1659" s="140">
        <f t="shared" si="178"/>
        <v>15048333.333333334</v>
      </c>
      <c r="L1659" s="134" t="s">
        <v>2856</v>
      </c>
      <c r="M1659" s="134" t="s">
        <v>7</v>
      </c>
      <c r="N1659" s="137">
        <f t="shared" si="179"/>
        <v>15048333.333333334</v>
      </c>
      <c r="P1659">
        <v>1618</v>
      </c>
      <c r="Q1659">
        <v>15.470461529141891</v>
      </c>
      <c r="R1659">
        <v>-5.4704615291418914</v>
      </c>
      <c r="S1659" s="70">
        <f t="shared" si="180"/>
        <v>-0.35360687325566326</v>
      </c>
      <c r="T1659">
        <f t="shared" si="181"/>
        <v>10</v>
      </c>
      <c r="U1659" s="134" t="s">
        <v>2840</v>
      </c>
      <c r="Z1659">
        <v>1617</v>
      </c>
      <c r="AA1659">
        <v>27.845128237779488</v>
      </c>
      <c r="AB1659">
        <v>-11.845128237779488</v>
      </c>
      <c r="AJ1659">
        <v>1619</v>
      </c>
      <c r="AK1659">
        <v>25.412816970893221</v>
      </c>
      <c r="AL1659">
        <v>-10.412816970893221</v>
      </c>
      <c r="AT1659">
        <v>1619</v>
      </c>
      <c r="AU1659">
        <v>14.944201796790615</v>
      </c>
      <c r="AV1659">
        <v>5.5798203209384667E-2</v>
      </c>
      <c r="BD1659" s="152">
        <v>125.46148530812937</v>
      </c>
      <c r="BE1659" s="152">
        <v>119.91161035691999</v>
      </c>
    </row>
    <row r="1660" spans="1:57" ht="14.25" customHeight="1">
      <c r="A1660" s="134" t="s">
        <v>398</v>
      </c>
      <c r="B1660" s="135">
        <v>16326</v>
      </c>
      <c r="C1660" s="135">
        <v>1199600</v>
      </c>
      <c r="D1660" s="145">
        <f t="shared" si="175"/>
        <v>2392857.1428571427</v>
      </c>
      <c r="E1660" s="141">
        <f t="shared" si="176"/>
        <v>73.477888031361019</v>
      </c>
      <c r="F1660" s="135">
        <v>15</v>
      </c>
      <c r="G1660" s="135">
        <v>0.21</v>
      </c>
      <c r="H1660" s="135">
        <v>502500</v>
      </c>
      <c r="I1660" s="134" t="s">
        <v>1815</v>
      </c>
      <c r="J1660" s="138">
        <f t="shared" si="177"/>
        <v>0.21</v>
      </c>
      <c r="K1660" s="140">
        <f t="shared" si="178"/>
        <v>2392857.1428571427</v>
      </c>
      <c r="L1660" s="134" t="s">
        <v>2857</v>
      </c>
      <c r="M1660" s="134" t="s">
        <v>162</v>
      </c>
      <c r="N1660" s="137">
        <f t="shared" si="179"/>
        <v>2392857.1428571427</v>
      </c>
      <c r="P1660">
        <v>1619</v>
      </c>
      <c r="Q1660">
        <v>17.065965113836466</v>
      </c>
      <c r="R1660">
        <v>-2.0659651138364659</v>
      </c>
      <c r="S1660" s="70">
        <f t="shared" si="180"/>
        <v>-0.12105761965735276</v>
      </c>
      <c r="T1660">
        <f t="shared" si="181"/>
        <v>15</v>
      </c>
      <c r="U1660" s="134" t="s">
        <v>2841</v>
      </c>
      <c r="Z1660">
        <v>1618</v>
      </c>
      <c r="AA1660">
        <v>17.204453467187385</v>
      </c>
      <c r="AB1660">
        <v>-7.2044534671873848</v>
      </c>
      <c r="AJ1660">
        <v>1620</v>
      </c>
      <c r="AK1660">
        <v>23.852404440972517</v>
      </c>
      <c r="AL1660">
        <v>-7.8524044409725171</v>
      </c>
      <c r="AT1660">
        <v>1620</v>
      </c>
      <c r="AU1660">
        <v>19.523379107050221</v>
      </c>
      <c r="AV1660">
        <v>-3.5233791070502214</v>
      </c>
      <c r="BD1660" s="152">
        <v>15.386902201100149</v>
      </c>
      <c r="BE1660" s="152">
        <v>25.299521215439999</v>
      </c>
    </row>
    <row r="1661" spans="1:57" ht="14.25" customHeight="1">
      <c r="A1661" s="134" t="s">
        <v>398</v>
      </c>
      <c r="B1661" s="135">
        <v>196356</v>
      </c>
      <c r="C1661" s="135">
        <v>37299600</v>
      </c>
      <c r="D1661" s="145">
        <f t="shared" si="175"/>
        <v>2288064.5161290322</v>
      </c>
      <c r="E1661" s="141">
        <f t="shared" si="176"/>
        <v>189.95905396320967</v>
      </c>
      <c r="F1661" s="135">
        <v>173</v>
      </c>
      <c r="G1661" s="135">
        <v>6.2</v>
      </c>
      <c r="H1661" s="135">
        <v>14186000</v>
      </c>
      <c r="I1661" s="134" t="s">
        <v>1815</v>
      </c>
      <c r="J1661" s="138">
        <f t="shared" si="177"/>
        <v>6.2</v>
      </c>
      <c r="K1661" s="140">
        <f t="shared" si="178"/>
        <v>2288064.5161290322</v>
      </c>
      <c r="L1661" s="134" t="s">
        <v>2858</v>
      </c>
      <c r="M1661" s="134" t="s">
        <v>44</v>
      </c>
      <c r="N1661" s="137">
        <f t="shared" si="179"/>
        <v>2288064.5161290322</v>
      </c>
      <c r="P1661">
        <v>1620</v>
      </c>
      <c r="Q1661">
        <v>18.632676975104765</v>
      </c>
      <c r="R1661">
        <v>-2.6326769751047649</v>
      </c>
      <c r="S1661" s="70">
        <f t="shared" si="180"/>
        <v>-0.14129354459492327</v>
      </c>
      <c r="T1661">
        <f t="shared" si="181"/>
        <v>16</v>
      </c>
      <c r="U1661" s="134" t="s">
        <v>2842</v>
      </c>
      <c r="Z1661">
        <v>1619</v>
      </c>
      <c r="AA1661">
        <v>14.992935428187316</v>
      </c>
      <c r="AB1661">
        <v>7.0645718126840507E-3</v>
      </c>
      <c r="AJ1661">
        <v>1621</v>
      </c>
      <c r="AK1661">
        <v>28.3842048025572</v>
      </c>
      <c r="AL1661">
        <v>-8.3842048025571998</v>
      </c>
      <c r="AT1661">
        <v>1621</v>
      </c>
      <c r="AU1661">
        <v>32.361825659537075</v>
      </c>
      <c r="AV1661">
        <v>-12.361825659537075</v>
      </c>
      <c r="BD1661" s="152">
        <v>36.298176778366212</v>
      </c>
      <c r="BE1661" s="152">
        <v>30.761265963399996</v>
      </c>
    </row>
    <row r="1662" spans="1:57" ht="14.25" customHeight="1">
      <c r="A1662" s="134" t="s">
        <v>398</v>
      </c>
      <c r="B1662" s="135">
        <v>40470</v>
      </c>
      <c r="C1662" s="135">
        <v>6398900</v>
      </c>
      <c r="D1662" s="145">
        <f t="shared" si="175"/>
        <v>1767857.1428571427</v>
      </c>
      <c r="E1662" s="141">
        <f t="shared" si="176"/>
        <v>158.11465282925624</v>
      </c>
      <c r="F1662" s="135">
        <v>30</v>
      </c>
      <c r="G1662" s="135">
        <v>1.1200000000000001</v>
      </c>
      <c r="H1662" s="135">
        <v>1980000</v>
      </c>
      <c r="I1662" s="134" t="s">
        <v>1815</v>
      </c>
      <c r="J1662" s="138">
        <f t="shared" si="177"/>
        <v>1.1200000000000001</v>
      </c>
      <c r="K1662" s="140">
        <f t="shared" si="178"/>
        <v>1767857.1428571427</v>
      </c>
      <c r="L1662" s="134" t="s">
        <v>1361</v>
      </c>
      <c r="M1662" s="134" t="s">
        <v>44</v>
      </c>
      <c r="N1662" s="137">
        <f t="shared" si="179"/>
        <v>1767857.1428571427</v>
      </c>
      <c r="P1662">
        <v>1621</v>
      </c>
      <c r="Q1662">
        <v>28.203322814843361</v>
      </c>
      <c r="R1662">
        <v>-8.2033228148433608</v>
      </c>
      <c r="S1662" s="70">
        <f t="shared" si="180"/>
        <v>-0.29086369959662928</v>
      </c>
      <c r="T1662">
        <f t="shared" si="181"/>
        <v>20</v>
      </c>
      <c r="U1662" s="134" t="s">
        <v>1431</v>
      </c>
      <c r="Z1662">
        <v>1620</v>
      </c>
      <c r="AA1662">
        <v>19.459186904280045</v>
      </c>
      <c r="AB1662">
        <v>-3.4591869042800454</v>
      </c>
      <c r="AJ1662">
        <v>1622</v>
      </c>
      <c r="AK1662">
        <v>26.058826064940696</v>
      </c>
      <c r="AL1662">
        <v>-5.0588260649406962</v>
      </c>
      <c r="AT1662">
        <v>1622</v>
      </c>
      <c r="AU1662">
        <v>29.070926850227323</v>
      </c>
      <c r="AV1662">
        <v>-8.0709268502273233</v>
      </c>
      <c r="BD1662" s="152">
        <v>4.6216166002503449</v>
      </c>
      <c r="BE1662" s="152">
        <v>15.013007330920001</v>
      </c>
    </row>
    <row r="1663" spans="1:57" ht="14.25" customHeight="1">
      <c r="A1663" s="134" t="s">
        <v>398</v>
      </c>
      <c r="B1663" s="135">
        <v>24180</v>
      </c>
      <c r="C1663" s="135">
        <v>4450300</v>
      </c>
      <c r="D1663" s="145">
        <f t="shared" si="175"/>
        <v>7384146.341463415</v>
      </c>
      <c r="E1663" s="141">
        <f t="shared" si="176"/>
        <v>184.04880066170389</v>
      </c>
      <c r="F1663" s="135">
        <v>23</v>
      </c>
      <c r="G1663" s="135">
        <v>0.41</v>
      </c>
      <c r="H1663" s="135">
        <v>3027500</v>
      </c>
      <c r="I1663" s="134" t="s">
        <v>1815</v>
      </c>
      <c r="J1663" s="138">
        <f t="shared" si="177"/>
        <v>0.41</v>
      </c>
      <c r="K1663" s="140">
        <f t="shared" si="178"/>
        <v>7384146.341463415</v>
      </c>
      <c r="L1663" s="134" t="s">
        <v>2859</v>
      </c>
      <c r="M1663" s="134" t="s">
        <v>24</v>
      </c>
      <c r="N1663" s="137">
        <f t="shared" si="179"/>
        <v>7384146.341463415</v>
      </c>
      <c r="P1663">
        <v>1622</v>
      </c>
      <c r="Q1663">
        <v>25.073496394336711</v>
      </c>
      <c r="R1663">
        <v>-4.0734963943367113</v>
      </c>
      <c r="S1663" s="70">
        <f t="shared" si="180"/>
        <v>-0.16246224021859121</v>
      </c>
      <c r="T1663">
        <f t="shared" si="181"/>
        <v>21</v>
      </c>
      <c r="U1663" s="134" t="s">
        <v>2843</v>
      </c>
      <c r="Z1663">
        <v>1621</v>
      </c>
      <c r="AA1663">
        <v>29.522369073520238</v>
      </c>
      <c r="AB1663">
        <v>-9.5223690735202382</v>
      </c>
      <c r="AJ1663">
        <v>1623</v>
      </c>
      <c r="AK1663">
        <v>29.313424960770966</v>
      </c>
      <c r="AL1663">
        <v>6.6865750392290337</v>
      </c>
      <c r="AT1663">
        <v>1623</v>
      </c>
      <c r="AU1663">
        <v>45.505714915882031</v>
      </c>
      <c r="AV1663">
        <v>-9.5057149158820309</v>
      </c>
      <c r="BD1663" s="152">
        <v>29.750886594678221</v>
      </c>
      <c r="BE1663" s="152">
        <v>31.891190992439999</v>
      </c>
    </row>
    <row r="1664" spans="1:57" ht="14.25" customHeight="1">
      <c r="A1664" s="134" t="s">
        <v>398</v>
      </c>
      <c r="B1664" s="135">
        <v>27028</v>
      </c>
      <c r="C1664" s="135">
        <v>1014200</v>
      </c>
      <c r="D1664" s="145">
        <f t="shared" si="175"/>
        <v>2341463.4146341463</v>
      </c>
      <c r="E1664" s="141">
        <f t="shared" si="176"/>
        <v>37.52404913423117</v>
      </c>
      <c r="F1664" s="135">
        <v>32</v>
      </c>
      <c r="G1664" s="135">
        <v>0.41</v>
      </c>
      <c r="H1664" s="135">
        <v>960000</v>
      </c>
      <c r="I1664" s="134" t="s">
        <v>1815</v>
      </c>
      <c r="J1664" s="138">
        <f t="shared" si="177"/>
        <v>0.41</v>
      </c>
      <c r="K1664" s="140">
        <f t="shared" si="178"/>
        <v>2341463.4146341463</v>
      </c>
      <c r="L1664" s="134" t="s">
        <v>1288</v>
      </c>
      <c r="M1664" s="134" t="s">
        <v>15</v>
      </c>
      <c r="N1664" s="137">
        <f t="shared" si="179"/>
        <v>2341463.4146341463</v>
      </c>
      <c r="P1664">
        <v>1623</v>
      </c>
      <c r="Q1664">
        <v>35.844529653282088</v>
      </c>
      <c r="R1664">
        <v>0.15547034671791238</v>
      </c>
      <c r="S1664" s="70">
        <f t="shared" si="180"/>
        <v>4.3373521210000538E-3</v>
      </c>
      <c r="T1664">
        <f t="shared" si="181"/>
        <v>36</v>
      </c>
      <c r="U1664" s="134" t="s">
        <v>2844</v>
      </c>
      <c r="Z1664">
        <v>1622</v>
      </c>
      <c r="AA1664">
        <v>26.530110338876508</v>
      </c>
      <c r="AB1664">
        <v>-5.5301103388765078</v>
      </c>
      <c r="AJ1664">
        <v>1624</v>
      </c>
      <c r="AK1664">
        <v>21.273448083870804</v>
      </c>
      <c r="AL1664">
        <v>-12.273448083870804</v>
      </c>
      <c r="AT1664">
        <v>1624</v>
      </c>
      <c r="AU1664">
        <v>15.601888909130214</v>
      </c>
      <c r="AV1664">
        <v>-6.6018889091302135</v>
      </c>
      <c r="BD1664" s="152">
        <v>27.924834524623751</v>
      </c>
      <c r="BE1664" s="152">
        <v>45.216798290759996</v>
      </c>
    </row>
    <row r="1665" spans="1:57" ht="14.25" customHeight="1">
      <c r="A1665" s="134" t="s">
        <v>398</v>
      </c>
      <c r="B1665" s="135">
        <v>19848</v>
      </c>
      <c r="C1665" s="135">
        <v>3412000</v>
      </c>
      <c r="D1665" s="145">
        <f t="shared" si="175"/>
        <v>17192258.064516131</v>
      </c>
      <c r="E1665" s="141">
        <f t="shared" si="176"/>
        <v>171.90648931882305</v>
      </c>
      <c r="F1665" s="135">
        <v>24</v>
      </c>
      <c r="G1665" s="135">
        <v>0.31</v>
      </c>
      <c r="H1665" s="135">
        <v>5329600</v>
      </c>
      <c r="I1665" s="134" t="s">
        <v>1815</v>
      </c>
      <c r="J1665" s="138">
        <f t="shared" si="177"/>
        <v>0.31</v>
      </c>
      <c r="K1665" s="140">
        <f t="shared" si="178"/>
        <v>17192258.064516131</v>
      </c>
      <c r="L1665" s="134" t="s">
        <v>2860</v>
      </c>
      <c r="M1665" s="134" t="s">
        <v>7</v>
      </c>
      <c r="N1665" s="137">
        <f t="shared" si="179"/>
        <v>17192258.064516131</v>
      </c>
      <c r="P1665">
        <v>1624</v>
      </c>
      <c r="Q1665">
        <v>15.014749849028183</v>
      </c>
      <c r="R1665">
        <v>-6.014749849028183</v>
      </c>
      <c r="S1665" s="70">
        <f t="shared" si="180"/>
        <v>-0.40058941437625634</v>
      </c>
      <c r="T1665">
        <f t="shared" si="181"/>
        <v>9</v>
      </c>
      <c r="U1665" s="134" t="s">
        <v>1270</v>
      </c>
      <c r="Z1665">
        <v>1623</v>
      </c>
      <c r="AA1665">
        <v>38.88571566609729</v>
      </c>
      <c r="AB1665">
        <v>-2.8857156660972905</v>
      </c>
      <c r="AJ1665">
        <v>1625</v>
      </c>
      <c r="AK1665">
        <v>36.019473492098655</v>
      </c>
      <c r="AL1665">
        <v>11.980526507901345</v>
      </c>
      <c r="AT1665">
        <v>1625</v>
      </c>
      <c r="AU1665">
        <v>47.308812167689467</v>
      </c>
      <c r="AV1665">
        <v>0.69118783231053271</v>
      </c>
      <c r="BD1665" s="152">
        <v>49.936053852749396</v>
      </c>
      <c r="BE1665" s="152">
        <v>45.196614862359993</v>
      </c>
    </row>
    <row r="1666" spans="1:57" ht="14.25" customHeight="1">
      <c r="A1666" s="134" t="s">
        <v>398</v>
      </c>
      <c r="B1666" s="135">
        <v>341610</v>
      </c>
      <c r="C1666" s="135">
        <v>43061500</v>
      </c>
      <c r="D1666" s="145">
        <f t="shared" si="175"/>
        <v>388235.29411764705</v>
      </c>
      <c r="E1666" s="141">
        <f t="shared" si="176"/>
        <v>126.05456514739029</v>
      </c>
      <c r="F1666" s="135">
        <v>264</v>
      </c>
      <c r="G1666" s="135">
        <v>34</v>
      </c>
      <c r="H1666" s="135">
        <v>13200000</v>
      </c>
      <c r="I1666" s="134" t="s">
        <v>1815</v>
      </c>
      <c r="J1666" s="138">
        <f t="shared" si="177"/>
        <v>34</v>
      </c>
      <c r="K1666" s="140">
        <f t="shared" si="178"/>
        <v>388235.29411764705</v>
      </c>
      <c r="L1666" s="134" t="s">
        <v>1663</v>
      </c>
      <c r="M1666" s="134" t="s">
        <v>65</v>
      </c>
      <c r="N1666" s="137">
        <f t="shared" si="179"/>
        <v>388235.29411764705</v>
      </c>
      <c r="P1666">
        <v>1625</v>
      </c>
      <c r="Q1666">
        <v>40.717388972715035</v>
      </c>
      <c r="R1666">
        <v>7.2826110272849647</v>
      </c>
      <c r="S1666" s="70">
        <f t="shared" si="180"/>
        <v>0.17885751545034201</v>
      </c>
      <c r="T1666">
        <f t="shared" si="181"/>
        <v>48</v>
      </c>
      <c r="U1666" s="134" t="s">
        <v>2845</v>
      </c>
      <c r="Z1666">
        <v>1624</v>
      </c>
      <c r="AA1666">
        <v>17.088649307187943</v>
      </c>
      <c r="AB1666">
        <v>-8.0886493071879428</v>
      </c>
      <c r="AJ1666">
        <v>1626</v>
      </c>
      <c r="AK1666">
        <v>119.69289122851123</v>
      </c>
      <c r="AL1666">
        <v>64.307108771488771</v>
      </c>
      <c r="AT1666">
        <v>1626</v>
      </c>
      <c r="AU1666">
        <v>222.35786153225399</v>
      </c>
      <c r="AV1666">
        <v>-38.357861532253992</v>
      </c>
      <c r="BD1666" s="152">
        <v>2.4402135649321823</v>
      </c>
      <c r="BE1666" s="152">
        <v>14.441968489639999</v>
      </c>
    </row>
    <row r="1667" spans="1:57" ht="14.25" customHeight="1">
      <c r="A1667" s="134" t="s">
        <v>398</v>
      </c>
      <c r="B1667" s="135">
        <v>11106</v>
      </c>
      <c r="C1667" s="135">
        <v>2459400</v>
      </c>
      <c r="D1667" s="145">
        <f t="shared" si="175"/>
        <v>15675294.117647057</v>
      </c>
      <c r="E1667" s="141">
        <f t="shared" si="176"/>
        <v>221.44786601836844</v>
      </c>
      <c r="F1667" s="135">
        <v>12</v>
      </c>
      <c r="G1667" s="135">
        <v>0.17</v>
      </c>
      <c r="H1667" s="135">
        <v>2664800</v>
      </c>
      <c r="I1667" s="134" t="s">
        <v>1815</v>
      </c>
      <c r="J1667" s="138">
        <f t="shared" si="177"/>
        <v>0.17</v>
      </c>
      <c r="K1667" s="140">
        <f t="shared" si="178"/>
        <v>15675294.117647057</v>
      </c>
      <c r="L1667" s="134" t="s">
        <v>1199</v>
      </c>
      <c r="M1667" s="134" t="s">
        <v>7</v>
      </c>
      <c r="N1667" s="137">
        <f t="shared" si="179"/>
        <v>15675294.117647057</v>
      </c>
      <c r="P1667">
        <v>1626</v>
      </c>
      <c r="Q1667">
        <v>183.9332920627412</v>
      </c>
      <c r="R1667">
        <v>6.6707937258797756E-2</v>
      </c>
      <c r="S1667" s="70">
        <f t="shared" si="180"/>
        <v>3.6267462247151601E-4</v>
      </c>
      <c r="T1667">
        <f t="shared" si="181"/>
        <v>184</v>
      </c>
      <c r="U1667" s="134" t="s">
        <v>2846</v>
      </c>
      <c r="Z1667">
        <v>1625</v>
      </c>
      <c r="AA1667">
        <v>44.296038627318289</v>
      </c>
      <c r="AB1667">
        <v>3.7039613726817109</v>
      </c>
      <c r="AJ1667">
        <v>1627</v>
      </c>
      <c r="AK1667">
        <v>24.113178754165993</v>
      </c>
      <c r="AL1667">
        <v>15.886821245834007</v>
      </c>
      <c r="AT1667">
        <v>1627</v>
      </c>
      <c r="AU1667">
        <v>43.811000558991978</v>
      </c>
      <c r="AV1667">
        <v>-3.811000558991978</v>
      </c>
      <c r="BD1667" s="152">
        <v>30.992560921278816</v>
      </c>
      <c r="BE1667" s="152">
        <v>42.916743697400001</v>
      </c>
    </row>
    <row r="1668" spans="1:57" ht="14.25" customHeight="1">
      <c r="A1668" s="134" t="s">
        <v>398</v>
      </c>
      <c r="B1668" s="135">
        <v>12528</v>
      </c>
      <c r="C1668" s="135">
        <v>1211900</v>
      </c>
      <c r="D1668" s="145">
        <f t="shared" si="175"/>
        <v>3923076.923076923</v>
      </c>
      <c r="E1668" s="141">
        <f t="shared" si="176"/>
        <v>96.735312899106006</v>
      </c>
      <c r="F1668" s="135">
        <v>17</v>
      </c>
      <c r="G1668" s="135">
        <v>0.26</v>
      </c>
      <c r="H1668" s="135">
        <v>1020000</v>
      </c>
      <c r="I1668" s="134" t="s">
        <v>1815</v>
      </c>
      <c r="J1668" s="138">
        <f t="shared" si="177"/>
        <v>0.26</v>
      </c>
      <c r="K1668" s="140">
        <f t="shared" si="178"/>
        <v>3923076.923076923</v>
      </c>
      <c r="L1668" s="134" t="s">
        <v>2861</v>
      </c>
      <c r="M1668" s="134" t="s">
        <v>13</v>
      </c>
      <c r="N1668" s="137">
        <f t="shared" si="179"/>
        <v>3923076.923076923</v>
      </c>
      <c r="P1668">
        <v>1627</v>
      </c>
      <c r="Q1668">
        <v>31.905661736219887</v>
      </c>
      <c r="R1668">
        <v>8.0943382637801129</v>
      </c>
      <c r="S1668" s="70">
        <f t="shared" si="180"/>
        <v>0.25369598445254227</v>
      </c>
      <c r="T1668">
        <f t="shared" si="181"/>
        <v>40</v>
      </c>
      <c r="U1668" s="134" t="s">
        <v>2847</v>
      </c>
      <c r="Z1668">
        <v>1626</v>
      </c>
      <c r="AA1668">
        <v>183.74185433379563</v>
      </c>
      <c r="AB1668">
        <v>0.25814566620437063</v>
      </c>
      <c r="AJ1668">
        <v>1628</v>
      </c>
      <c r="AK1668">
        <v>85.732540289073157</v>
      </c>
      <c r="AL1668">
        <v>-10.732540289073157</v>
      </c>
      <c r="AT1668">
        <v>1628</v>
      </c>
      <c r="AU1668">
        <v>66.090254124813058</v>
      </c>
      <c r="AV1668">
        <v>8.9097458751869425</v>
      </c>
      <c r="BD1668" s="152">
        <v>10.352421184560773</v>
      </c>
      <c r="BE1668" s="152">
        <v>20.490367165239999</v>
      </c>
    </row>
    <row r="1669" spans="1:57" ht="14.25" customHeight="1">
      <c r="A1669" s="134" t="s">
        <v>398</v>
      </c>
      <c r="B1669" s="135">
        <v>10060</v>
      </c>
      <c r="C1669" s="135">
        <v>648000</v>
      </c>
      <c r="D1669" s="145">
        <f t="shared" si="175"/>
        <v>4875000</v>
      </c>
      <c r="E1669" s="141">
        <f t="shared" si="176"/>
        <v>64.413518886679924</v>
      </c>
      <c r="F1669" s="135">
        <v>15</v>
      </c>
      <c r="G1669" s="135">
        <v>0.26</v>
      </c>
      <c r="H1669" s="135">
        <v>1267500</v>
      </c>
      <c r="I1669" s="134" t="s">
        <v>1815</v>
      </c>
      <c r="J1669" s="138">
        <f t="shared" si="177"/>
        <v>0.26</v>
      </c>
      <c r="K1669" s="140">
        <f t="shared" si="178"/>
        <v>4875000</v>
      </c>
      <c r="L1669" s="134" t="s">
        <v>2862</v>
      </c>
      <c r="M1669" s="134" t="s">
        <v>28</v>
      </c>
      <c r="N1669" s="137">
        <f t="shared" si="179"/>
        <v>4875000</v>
      </c>
      <c r="P1669">
        <v>1628</v>
      </c>
      <c r="Q1669">
        <v>79.766047182017289</v>
      </c>
      <c r="R1669">
        <v>-4.7660471820172887</v>
      </c>
      <c r="S1669" s="70">
        <f t="shared" si="180"/>
        <v>-5.9750324234341172E-2</v>
      </c>
      <c r="T1669">
        <f t="shared" si="181"/>
        <v>75</v>
      </c>
      <c r="U1669" s="134" t="s">
        <v>2848</v>
      </c>
      <c r="Z1669">
        <v>1627</v>
      </c>
      <c r="AA1669">
        <v>33.446129654626816</v>
      </c>
      <c r="AB1669">
        <v>6.5538703453731841</v>
      </c>
      <c r="AJ1669">
        <v>1629</v>
      </c>
      <c r="AK1669">
        <v>38.586576471327938</v>
      </c>
      <c r="AL1669">
        <v>5.4134235286720624</v>
      </c>
      <c r="AT1669">
        <v>1629</v>
      </c>
      <c r="AU1669">
        <v>43.209968141722833</v>
      </c>
      <c r="AV1669">
        <v>0.79003185827716749</v>
      </c>
      <c r="BD1669" s="152">
        <v>4.7325353986563536</v>
      </c>
      <c r="BE1669" s="152">
        <v>16.724172547639998</v>
      </c>
    </row>
    <row r="1670" spans="1:57" ht="14.25" customHeight="1">
      <c r="A1670" s="134" t="s">
        <v>398</v>
      </c>
      <c r="B1670" s="135">
        <v>19296</v>
      </c>
      <c r="C1670" s="135">
        <v>1665100</v>
      </c>
      <c r="D1670" s="145">
        <f t="shared" si="175"/>
        <v>1950000</v>
      </c>
      <c r="E1670" s="141">
        <f t="shared" si="176"/>
        <v>86.29249585406302</v>
      </c>
      <c r="F1670" s="135">
        <v>18</v>
      </c>
      <c r="G1670" s="135">
        <v>0.78</v>
      </c>
      <c r="H1670" s="135">
        <v>1521000</v>
      </c>
      <c r="I1670" s="134" t="s">
        <v>1815</v>
      </c>
      <c r="J1670" s="138">
        <f t="shared" si="177"/>
        <v>0.78</v>
      </c>
      <c r="K1670" s="140">
        <f t="shared" si="178"/>
        <v>1950000</v>
      </c>
      <c r="L1670" s="134" t="s">
        <v>2863</v>
      </c>
      <c r="M1670" s="134" t="s">
        <v>28</v>
      </c>
      <c r="N1670" s="137">
        <f t="shared" si="179"/>
        <v>1950000</v>
      </c>
      <c r="P1670">
        <v>1629</v>
      </c>
      <c r="Q1670">
        <v>39.995442796346715</v>
      </c>
      <c r="R1670">
        <v>4.0045572036532846</v>
      </c>
      <c r="S1670" s="70">
        <f t="shared" si="180"/>
        <v>0.10012533738016449</v>
      </c>
      <c r="T1670">
        <f t="shared" si="181"/>
        <v>44</v>
      </c>
      <c r="U1670" s="134" t="s">
        <v>1357</v>
      </c>
      <c r="Z1670">
        <v>1628</v>
      </c>
      <c r="AA1670">
        <v>76.120454399333028</v>
      </c>
      <c r="AB1670">
        <v>-1.1204543993330276</v>
      </c>
      <c r="AJ1670">
        <v>1630</v>
      </c>
      <c r="AK1670">
        <v>26.216306656674419</v>
      </c>
      <c r="AL1670">
        <v>-15.216306656674419</v>
      </c>
      <c r="AT1670">
        <v>1630</v>
      </c>
      <c r="AU1670">
        <v>16.4098341257871</v>
      </c>
      <c r="AV1670">
        <v>-5.4098341257870999</v>
      </c>
      <c r="BD1670" s="152">
        <v>124.30300008033329</v>
      </c>
      <c r="BE1670" s="152">
        <v>109.57124458487999</v>
      </c>
    </row>
    <row r="1671" spans="1:57" ht="14.25" customHeight="1">
      <c r="A1671" s="134" t="s">
        <v>398</v>
      </c>
      <c r="B1671" s="135">
        <v>7850</v>
      </c>
      <c r="C1671" s="135">
        <v>641400</v>
      </c>
      <c r="D1671" s="145">
        <f t="shared" si="175"/>
        <v>668055.55555555562</v>
      </c>
      <c r="E1671" s="141">
        <f t="shared" si="176"/>
        <v>81.70700636942675</v>
      </c>
      <c r="F1671" s="135">
        <v>11</v>
      </c>
      <c r="G1671" s="135">
        <v>0.72</v>
      </c>
      <c r="H1671" s="135">
        <v>481000</v>
      </c>
      <c r="I1671" s="134" t="s">
        <v>1815</v>
      </c>
      <c r="J1671" s="138">
        <f t="shared" si="177"/>
        <v>0.72</v>
      </c>
      <c r="K1671" s="140">
        <f t="shared" si="178"/>
        <v>668055.55555555562</v>
      </c>
      <c r="L1671" s="134" t="s">
        <v>1456</v>
      </c>
      <c r="M1671" s="134" t="s">
        <v>74</v>
      </c>
      <c r="N1671" s="137">
        <f t="shared" si="179"/>
        <v>668055.55555555562</v>
      </c>
      <c r="P1671">
        <v>1630</v>
      </c>
      <c r="Q1671">
        <v>18.324902091530667</v>
      </c>
      <c r="R1671">
        <v>-7.3249020915306673</v>
      </c>
      <c r="S1671" s="70">
        <f t="shared" si="180"/>
        <v>-0.39972394149467583</v>
      </c>
      <c r="T1671">
        <f t="shared" si="181"/>
        <v>11</v>
      </c>
      <c r="U1671" s="134" t="s">
        <v>1083</v>
      </c>
      <c r="Z1671">
        <v>1629</v>
      </c>
      <c r="AA1671">
        <v>43.698041565755958</v>
      </c>
      <c r="AB1671">
        <v>0.30195843424404245</v>
      </c>
      <c r="AJ1671">
        <v>1631</v>
      </c>
      <c r="AK1671">
        <v>110.28215586764927</v>
      </c>
      <c r="AL1671">
        <v>42.717844132350734</v>
      </c>
      <c r="AT1671">
        <v>1631</v>
      </c>
      <c r="AU1671">
        <v>138.07456016577771</v>
      </c>
      <c r="AV1671">
        <v>14.925439834222288</v>
      </c>
      <c r="BD1671" s="152">
        <v>7.0453977506038594</v>
      </c>
      <c r="BE1671" s="152">
        <v>18.4649311314</v>
      </c>
    </row>
    <row r="1672" spans="1:57" ht="14.25" customHeight="1">
      <c r="A1672" s="134" t="s">
        <v>398</v>
      </c>
      <c r="B1672" s="135">
        <v>62892</v>
      </c>
      <c r="C1672" s="135">
        <v>6417300</v>
      </c>
      <c r="D1672" s="145">
        <f t="shared" si="175"/>
        <v>1696202.5316455695</v>
      </c>
      <c r="E1672" s="141">
        <f t="shared" si="176"/>
        <v>102.03682503339057</v>
      </c>
      <c r="F1672" s="135">
        <v>23</v>
      </c>
      <c r="G1672" s="135">
        <v>2.37</v>
      </c>
      <c r="H1672" s="135">
        <v>4020000</v>
      </c>
      <c r="I1672" s="134" t="s">
        <v>1815</v>
      </c>
      <c r="J1672" s="138">
        <f t="shared" si="177"/>
        <v>2.37</v>
      </c>
      <c r="K1672" s="140">
        <f t="shared" si="178"/>
        <v>1696202.5316455695</v>
      </c>
      <c r="L1672" s="134" t="s">
        <v>2864</v>
      </c>
      <c r="M1672" s="134" t="s">
        <v>77</v>
      </c>
      <c r="N1672" s="137">
        <f t="shared" si="179"/>
        <v>1696202.5316455695</v>
      </c>
      <c r="P1672">
        <v>1631</v>
      </c>
      <c r="Q1672">
        <v>132.92809833300635</v>
      </c>
      <c r="R1672">
        <v>20.071901666993654</v>
      </c>
      <c r="S1672" s="70">
        <f t="shared" si="180"/>
        <v>0.15099818562596373</v>
      </c>
      <c r="T1672">
        <f t="shared" si="181"/>
        <v>153</v>
      </c>
      <c r="U1672" s="134" t="s">
        <v>1650</v>
      </c>
      <c r="Z1672">
        <v>1630</v>
      </c>
      <c r="AA1672">
        <v>18.542172549776595</v>
      </c>
      <c r="AB1672">
        <v>-7.5421725497765948</v>
      </c>
      <c r="AJ1672">
        <v>1632</v>
      </c>
      <c r="AK1672">
        <v>28.127240503679857</v>
      </c>
      <c r="AL1672">
        <v>-17.127240503679857</v>
      </c>
      <c r="AT1672">
        <v>1632</v>
      </c>
      <c r="AU1672">
        <v>16.744835800986294</v>
      </c>
      <c r="AV1672">
        <v>-5.7448358009862943</v>
      </c>
      <c r="BD1672" s="152">
        <v>7.021776154647025</v>
      </c>
      <c r="BE1672" s="152">
        <v>16.26822657784</v>
      </c>
    </row>
    <row r="1673" spans="1:57" ht="14.25" customHeight="1">
      <c r="A1673" s="134" t="s">
        <v>398</v>
      </c>
      <c r="B1673" s="135">
        <v>47600</v>
      </c>
      <c r="C1673" s="135">
        <v>4628200</v>
      </c>
      <c r="D1673" s="145">
        <f t="shared" si="175"/>
        <v>4660273.9726027399</v>
      </c>
      <c r="E1673" s="141">
        <f t="shared" si="176"/>
        <v>97.231092436974791</v>
      </c>
      <c r="F1673" s="135">
        <v>58</v>
      </c>
      <c r="G1673" s="135">
        <v>0.73</v>
      </c>
      <c r="H1673" s="135">
        <v>3402000</v>
      </c>
      <c r="I1673" s="134" t="s">
        <v>1815</v>
      </c>
      <c r="J1673" s="138">
        <f t="shared" si="177"/>
        <v>0.73</v>
      </c>
      <c r="K1673" s="140">
        <f t="shared" si="178"/>
        <v>4660273.9726027399</v>
      </c>
      <c r="L1673" s="134" t="s">
        <v>2865</v>
      </c>
      <c r="M1673" s="134" t="s">
        <v>32</v>
      </c>
      <c r="N1673" s="137">
        <f t="shared" si="179"/>
        <v>4660273.9726027399</v>
      </c>
      <c r="P1673">
        <v>1632</v>
      </c>
      <c r="Q1673">
        <v>19.616858003637688</v>
      </c>
      <c r="R1673">
        <v>-8.6168580036376881</v>
      </c>
      <c r="S1673" s="70">
        <f t="shared" si="180"/>
        <v>-0.43925780581374474</v>
      </c>
      <c r="T1673">
        <f t="shared" si="181"/>
        <v>11</v>
      </c>
      <c r="U1673" s="134" t="s">
        <v>2849</v>
      </c>
      <c r="Z1673">
        <v>1631</v>
      </c>
      <c r="AA1673">
        <v>133.32291449399045</v>
      </c>
      <c r="AB1673">
        <v>19.677085506009547</v>
      </c>
      <c r="AJ1673">
        <v>1633</v>
      </c>
      <c r="AK1673">
        <v>24.89296168420233</v>
      </c>
      <c r="AL1673">
        <v>-13.89296168420233</v>
      </c>
      <c r="AT1673">
        <v>1633</v>
      </c>
      <c r="AU1673">
        <v>17.726850515540804</v>
      </c>
      <c r="AV1673">
        <v>-6.7268505155408036</v>
      </c>
      <c r="BD1673" s="152">
        <v>53.599455277881169</v>
      </c>
      <c r="BE1673" s="152">
        <v>42.438134118279997</v>
      </c>
    </row>
    <row r="1674" spans="1:57" ht="14.25" customHeight="1">
      <c r="A1674" s="134" t="s">
        <v>398</v>
      </c>
      <c r="B1674" s="135">
        <v>610713</v>
      </c>
      <c r="C1674" s="135">
        <v>149279700</v>
      </c>
      <c r="D1674" s="145">
        <f t="shared" si="175"/>
        <v>13849207.04845815</v>
      </c>
      <c r="E1674" s="141">
        <f t="shared" si="176"/>
        <v>244.43511109146195</v>
      </c>
      <c r="F1674" s="135">
        <v>298</v>
      </c>
      <c r="G1674" s="135">
        <v>4.54</v>
      </c>
      <c r="H1674" s="135">
        <v>62875400</v>
      </c>
      <c r="I1674" s="134" t="s">
        <v>1815</v>
      </c>
      <c r="J1674" s="138">
        <f t="shared" si="177"/>
        <v>4.54</v>
      </c>
      <c r="K1674" s="140">
        <f t="shared" si="178"/>
        <v>13849207.04845815</v>
      </c>
      <c r="L1674" s="134" t="s">
        <v>2866</v>
      </c>
      <c r="M1674" s="134" t="s">
        <v>7</v>
      </c>
      <c r="N1674" s="137">
        <f t="shared" si="179"/>
        <v>13849207.04845815</v>
      </c>
      <c r="P1674">
        <v>1633</v>
      </c>
      <c r="Q1674">
        <v>18.267058381706654</v>
      </c>
      <c r="R1674">
        <v>-7.2670583817066543</v>
      </c>
      <c r="S1674" s="70">
        <f t="shared" si="180"/>
        <v>-0.39782313221181637</v>
      </c>
      <c r="T1674">
        <f t="shared" si="181"/>
        <v>11</v>
      </c>
      <c r="U1674" s="134" t="s">
        <v>2850</v>
      </c>
      <c r="Z1674">
        <v>1632</v>
      </c>
      <c r="AA1674">
        <v>24.027518340729383</v>
      </c>
      <c r="AB1674">
        <v>-13.027518340729383</v>
      </c>
      <c r="AJ1674">
        <v>1634</v>
      </c>
      <c r="AK1674">
        <v>33.703408122810487</v>
      </c>
      <c r="AL1674">
        <v>-3.7034081228104867</v>
      </c>
      <c r="AT1674">
        <v>1634</v>
      </c>
      <c r="AU1674">
        <v>40.931464100845943</v>
      </c>
      <c r="AV1674">
        <v>-10.931464100845943</v>
      </c>
      <c r="BD1674" s="152">
        <v>196.69908358438821</v>
      </c>
      <c r="BE1674" s="152">
        <v>238.38868631788</v>
      </c>
    </row>
    <row r="1675" spans="1:57" ht="14.25" customHeight="1">
      <c r="A1675" s="134" t="s">
        <v>398</v>
      </c>
      <c r="B1675" s="135">
        <v>6999</v>
      </c>
      <c r="C1675" s="135">
        <v>100300</v>
      </c>
      <c r="D1675" s="145">
        <f t="shared" si="175"/>
        <v>522580.6451612903</v>
      </c>
      <c r="E1675" s="141">
        <f t="shared" si="176"/>
        <v>14.330618659808543</v>
      </c>
      <c r="F1675" s="135">
        <v>9</v>
      </c>
      <c r="G1675" s="135">
        <v>0.31</v>
      </c>
      <c r="H1675" s="135">
        <v>162000</v>
      </c>
      <c r="I1675" s="134" t="s">
        <v>1815</v>
      </c>
      <c r="J1675" s="138">
        <f t="shared" si="177"/>
        <v>0.31</v>
      </c>
      <c r="K1675" s="140">
        <f t="shared" si="178"/>
        <v>522580.6451612903</v>
      </c>
      <c r="L1675" s="134" t="s">
        <v>1474</v>
      </c>
      <c r="M1675" s="134" t="s">
        <v>11</v>
      </c>
      <c r="N1675" s="137">
        <f t="shared" si="179"/>
        <v>522580.6451612903</v>
      </c>
      <c r="P1675">
        <v>1634</v>
      </c>
      <c r="Q1675">
        <v>35.925524271026504</v>
      </c>
      <c r="R1675">
        <v>-5.9255242710265037</v>
      </c>
      <c r="S1675" s="70">
        <f t="shared" si="180"/>
        <v>-0.16493911755674409</v>
      </c>
      <c r="T1675">
        <f t="shared" si="181"/>
        <v>30</v>
      </c>
      <c r="U1675" s="134" t="s">
        <v>1221</v>
      </c>
      <c r="Z1675">
        <v>1633</v>
      </c>
      <c r="AA1675">
        <v>20.545042167750069</v>
      </c>
      <c r="AB1675">
        <v>-9.5450421677500685</v>
      </c>
      <c r="AJ1675">
        <v>1635</v>
      </c>
      <c r="AK1675">
        <v>39.388796152337093</v>
      </c>
      <c r="AL1675">
        <v>20.611203847662907</v>
      </c>
      <c r="AT1675">
        <v>1635</v>
      </c>
      <c r="AU1675">
        <v>75.416109582931867</v>
      </c>
      <c r="AV1675">
        <v>-15.416109582931867</v>
      </c>
      <c r="BD1675" s="152">
        <v>36.559041359802563</v>
      </c>
      <c r="BE1675" s="152">
        <v>46.086419449799997</v>
      </c>
    </row>
    <row r="1676" spans="1:57" ht="14.25" customHeight="1">
      <c r="A1676" s="134" t="s">
        <v>398</v>
      </c>
      <c r="B1676" s="135">
        <v>21409</v>
      </c>
      <c r="C1676" s="135">
        <v>348000</v>
      </c>
      <c r="D1676" s="145">
        <f t="shared" si="175"/>
        <v>4556.9620253164558</v>
      </c>
      <c r="E1676" s="141">
        <f t="shared" si="176"/>
        <v>16.254846092764726</v>
      </c>
      <c r="F1676" s="135">
        <v>20</v>
      </c>
      <c r="G1676" s="135">
        <v>1.58</v>
      </c>
      <c r="H1676" s="135">
        <v>7200</v>
      </c>
      <c r="I1676" s="134" t="s">
        <v>1815</v>
      </c>
      <c r="J1676" s="138">
        <f t="shared" si="177"/>
        <v>1.58</v>
      </c>
      <c r="K1676" s="140">
        <f t="shared" si="178"/>
        <v>4556.9620253164558</v>
      </c>
      <c r="L1676" s="134" t="s">
        <v>2867</v>
      </c>
      <c r="M1676" s="134" t="s">
        <v>171</v>
      </c>
      <c r="N1676" s="137">
        <f t="shared" si="179"/>
        <v>4556.9620253164558</v>
      </c>
      <c r="P1676">
        <v>1635</v>
      </c>
      <c r="Q1676">
        <v>57.861187928275719</v>
      </c>
      <c r="R1676">
        <v>2.1388120717242813</v>
      </c>
      <c r="S1676" s="70">
        <f t="shared" si="180"/>
        <v>3.696453785870308E-2</v>
      </c>
      <c r="T1676">
        <f t="shared" si="181"/>
        <v>60</v>
      </c>
      <c r="U1676" s="134" t="s">
        <v>2851</v>
      </c>
      <c r="Z1676">
        <v>1634</v>
      </c>
      <c r="AA1676">
        <v>39.207514963979946</v>
      </c>
      <c r="AB1676">
        <v>-9.2075149639799463</v>
      </c>
      <c r="AJ1676">
        <v>1636</v>
      </c>
      <c r="AK1676">
        <v>30.639309942787143</v>
      </c>
      <c r="AL1676">
        <v>-9.6393099427871434</v>
      </c>
      <c r="AT1676">
        <v>1636</v>
      </c>
      <c r="AU1676">
        <v>29.419886928559823</v>
      </c>
      <c r="AV1676">
        <v>-8.4198869285598228</v>
      </c>
      <c r="BD1676" s="152">
        <v>61.717068079743107</v>
      </c>
      <c r="BE1676" s="152">
        <v>63.980441959999993</v>
      </c>
    </row>
    <row r="1677" spans="1:57" ht="14.25" customHeight="1">
      <c r="A1677" s="134" t="s">
        <v>398</v>
      </c>
      <c r="B1677" s="135">
        <v>12833</v>
      </c>
      <c r="C1677" s="135">
        <v>1367300</v>
      </c>
      <c r="D1677" s="145">
        <f t="shared" si="175"/>
        <v>2939130.4347826084</v>
      </c>
      <c r="E1677" s="141">
        <f t="shared" si="176"/>
        <v>106.54562456167693</v>
      </c>
      <c r="F1677" s="135">
        <v>16</v>
      </c>
      <c r="G1677" s="135">
        <v>0.46</v>
      </c>
      <c r="H1677" s="135">
        <v>1352000</v>
      </c>
      <c r="I1677" s="134" t="s">
        <v>1815</v>
      </c>
      <c r="J1677" s="138">
        <f t="shared" si="177"/>
        <v>0.46</v>
      </c>
      <c r="K1677" s="140">
        <f t="shared" si="178"/>
        <v>2939130.4347826084</v>
      </c>
      <c r="L1677" s="134" t="s">
        <v>2868</v>
      </c>
      <c r="M1677" s="134" t="s">
        <v>28</v>
      </c>
      <c r="N1677" s="137">
        <f t="shared" si="179"/>
        <v>2939130.4347826084</v>
      </c>
      <c r="P1677">
        <v>1636</v>
      </c>
      <c r="Q1677">
        <v>27.925006105134266</v>
      </c>
      <c r="R1677">
        <v>-6.9250061051342655</v>
      </c>
      <c r="S1677" s="70">
        <f t="shared" si="180"/>
        <v>-0.24798584032757079</v>
      </c>
      <c r="T1677">
        <f t="shared" si="181"/>
        <v>21</v>
      </c>
      <c r="U1677" s="134" t="s">
        <v>1106</v>
      </c>
      <c r="Z1677">
        <v>1635</v>
      </c>
      <c r="AA1677">
        <v>49.528038028854446</v>
      </c>
      <c r="AB1677">
        <v>10.471961971145554</v>
      </c>
      <c r="AJ1677">
        <v>1637</v>
      </c>
      <c r="AK1677">
        <v>37.905430578587186</v>
      </c>
      <c r="AL1677">
        <v>-25.905430578587186</v>
      </c>
      <c r="AT1677">
        <v>1637</v>
      </c>
      <c r="AU1677">
        <v>20.144117505213437</v>
      </c>
      <c r="AV1677">
        <v>-8.1441175052134369</v>
      </c>
      <c r="BD1677" s="152">
        <v>14.536524746654086</v>
      </c>
      <c r="BE1677" s="152">
        <v>17.770967829959996</v>
      </c>
    </row>
    <row r="1678" spans="1:57" ht="14.25" customHeight="1">
      <c r="A1678" s="134" t="s">
        <v>398</v>
      </c>
      <c r="B1678" s="135">
        <v>81907</v>
      </c>
      <c r="C1678" s="135">
        <v>5575300</v>
      </c>
      <c r="D1678" s="145">
        <f t="shared" si="175"/>
        <v>113684.21052631579</v>
      </c>
      <c r="E1678" s="141">
        <f t="shared" si="176"/>
        <v>68.068663240016122</v>
      </c>
      <c r="F1678" s="135">
        <v>72</v>
      </c>
      <c r="G1678" s="135">
        <v>19</v>
      </c>
      <c r="H1678" s="135">
        <v>2160000</v>
      </c>
      <c r="I1678" s="134" t="s">
        <v>1815</v>
      </c>
      <c r="J1678" s="138">
        <f t="shared" si="177"/>
        <v>19</v>
      </c>
      <c r="K1678" s="140">
        <f t="shared" si="178"/>
        <v>113684.21052631579</v>
      </c>
      <c r="L1678" s="134" t="s">
        <v>2869</v>
      </c>
      <c r="M1678" s="134" t="s">
        <v>15</v>
      </c>
      <c r="N1678" s="137">
        <f t="shared" si="179"/>
        <v>113684.21052631579</v>
      </c>
      <c r="P1678">
        <v>1637</v>
      </c>
      <c r="Q1678">
        <v>27.138125160321749</v>
      </c>
      <c r="R1678">
        <v>-15.138125160321749</v>
      </c>
      <c r="S1678" s="70">
        <f t="shared" si="180"/>
        <v>-0.55781764845181636</v>
      </c>
      <c r="T1678">
        <f t="shared" si="181"/>
        <v>12</v>
      </c>
      <c r="U1678" s="134" t="s">
        <v>1205</v>
      </c>
      <c r="Z1678">
        <v>1636</v>
      </c>
      <c r="AA1678">
        <v>22.75560166188734</v>
      </c>
      <c r="AB1678">
        <v>-1.75560166188734</v>
      </c>
      <c r="AJ1678">
        <v>1638</v>
      </c>
      <c r="AK1678">
        <v>32.523150354655598</v>
      </c>
      <c r="AL1678">
        <v>15.476849645344402</v>
      </c>
      <c r="AT1678">
        <v>1638</v>
      </c>
      <c r="AU1678">
        <v>38.362296841781514</v>
      </c>
      <c r="AV1678">
        <v>9.6377031582184856</v>
      </c>
      <c r="BD1678" s="152">
        <v>8.1669100455979429</v>
      </c>
      <c r="BE1678" s="152">
        <v>18.995354168479999</v>
      </c>
    </row>
    <row r="1679" spans="1:57" ht="14.25" customHeight="1">
      <c r="A1679" s="134" t="s">
        <v>398</v>
      </c>
      <c r="B1679" s="135">
        <v>5096</v>
      </c>
      <c r="C1679" s="135">
        <v>1089500</v>
      </c>
      <c r="D1679" s="145">
        <f t="shared" si="175"/>
        <v>1569767.4418604651</v>
      </c>
      <c r="E1679" s="141">
        <f t="shared" si="176"/>
        <v>213.79513343799059</v>
      </c>
      <c r="F1679" s="135">
        <v>9</v>
      </c>
      <c r="G1679" s="135">
        <v>0.43</v>
      </c>
      <c r="H1679" s="135">
        <v>675000</v>
      </c>
      <c r="I1679" s="134" t="s">
        <v>1815</v>
      </c>
      <c r="J1679" s="138">
        <f t="shared" si="177"/>
        <v>0.43</v>
      </c>
      <c r="K1679" s="140">
        <f t="shared" si="178"/>
        <v>1569767.4418604651</v>
      </c>
      <c r="L1679" s="134" t="s">
        <v>1505</v>
      </c>
      <c r="M1679" s="134" t="s">
        <v>49</v>
      </c>
      <c r="N1679" s="137">
        <f t="shared" si="179"/>
        <v>1569767.4418604651</v>
      </c>
      <c r="P1679">
        <v>1638</v>
      </c>
      <c r="Q1679">
        <v>33.851359048126128</v>
      </c>
      <c r="R1679">
        <v>14.148640951873872</v>
      </c>
      <c r="S1679" s="70">
        <f t="shared" si="180"/>
        <v>0.41796374945416209</v>
      </c>
      <c r="T1679">
        <f t="shared" si="181"/>
        <v>48</v>
      </c>
      <c r="U1679" s="134" t="s">
        <v>2852</v>
      </c>
      <c r="Z1679">
        <v>1637</v>
      </c>
      <c r="AA1679">
        <v>12.867087560205068</v>
      </c>
      <c r="AB1679">
        <v>-0.86708756020506783</v>
      </c>
      <c r="AJ1679">
        <v>1639</v>
      </c>
      <c r="AK1679">
        <v>38.820257349384434</v>
      </c>
      <c r="AL1679">
        <v>-20.820257349384434</v>
      </c>
      <c r="AT1679">
        <v>1639</v>
      </c>
      <c r="AU1679">
        <v>27.829450053900889</v>
      </c>
      <c r="AV1679">
        <v>-9.8294500539008887</v>
      </c>
      <c r="BD1679" s="152">
        <v>239.23849682491471</v>
      </c>
      <c r="BE1679" s="152">
        <v>230.79976947995999</v>
      </c>
    </row>
    <row r="1680" spans="1:57" ht="14.25" customHeight="1">
      <c r="A1680" s="134" t="s">
        <v>398</v>
      </c>
      <c r="B1680" s="135">
        <v>8100</v>
      </c>
      <c r="C1680" s="135">
        <v>871100</v>
      </c>
      <c r="D1680" s="145">
        <f t="shared" si="175"/>
        <v>2769230.769230769</v>
      </c>
      <c r="E1680" s="141">
        <f t="shared" si="176"/>
        <v>107.54320987654322</v>
      </c>
      <c r="F1680" s="135">
        <v>12</v>
      </c>
      <c r="G1680" s="135">
        <v>0.26</v>
      </c>
      <c r="H1680" s="135">
        <v>720000</v>
      </c>
      <c r="I1680" s="134" t="s">
        <v>1815</v>
      </c>
      <c r="J1680" s="138">
        <f t="shared" si="177"/>
        <v>0.26</v>
      </c>
      <c r="K1680" s="140">
        <f t="shared" si="178"/>
        <v>2769230.769230769</v>
      </c>
      <c r="L1680" s="134" t="s">
        <v>1694</v>
      </c>
      <c r="M1680" s="134" t="s">
        <v>13</v>
      </c>
      <c r="N1680" s="137">
        <f t="shared" si="179"/>
        <v>2769230.769230769</v>
      </c>
      <c r="P1680">
        <v>1639</v>
      </c>
      <c r="Q1680">
        <v>31.821981169809185</v>
      </c>
      <c r="R1680">
        <v>-13.821981169809185</v>
      </c>
      <c r="S1680" s="70">
        <f t="shared" si="180"/>
        <v>-0.43435325714172263</v>
      </c>
      <c r="T1680">
        <f t="shared" si="181"/>
        <v>18</v>
      </c>
      <c r="U1680" s="134" t="s">
        <v>2853</v>
      </c>
      <c r="Z1680">
        <v>1638</v>
      </c>
      <c r="AA1680">
        <v>36.895243884193242</v>
      </c>
      <c r="AB1680">
        <v>11.104756115806758</v>
      </c>
      <c r="AJ1680">
        <v>1640</v>
      </c>
      <c r="AK1680">
        <v>83.187450725892674</v>
      </c>
      <c r="AL1680">
        <v>2.8125492741073259</v>
      </c>
      <c r="AT1680">
        <v>1640</v>
      </c>
      <c r="AU1680">
        <v>86.934255415516006</v>
      </c>
      <c r="AV1680">
        <v>-0.93425541551600588</v>
      </c>
      <c r="BD1680" s="152">
        <v>5.607561474970419</v>
      </c>
      <c r="BE1680" s="152">
        <v>19.012223170879999</v>
      </c>
    </row>
    <row r="1681" spans="1:57" ht="14.25" customHeight="1">
      <c r="A1681" s="134" t="s">
        <v>398</v>
      </c>
      <c r="B1681" s="135">
        <v>32868</v>
      </c>
      <c r="C1681" s="135">
        <v>2148700</v>
      </c>
      <c r="D1681" s="145">
        <f t="shared" si="175"/>
        <v>5947826.0869565215</v>
      </c>
      <c r="E1681" s="141">
        <f t="shared" si="176"/>
        <v>65.373615674820499</v>
      </c>
      <c r="F1681" s="135">
        <v>48</v>
      </c>
      <c r="G1681" s="135">
        <v>0.46</v>
      </c>
      <c r="H1681" s="135">
        <v>2736000</v>
      </c>
      <c r="I1681" s="134" t="s">
        <v>1815</v>
      </c>
      <c r="J1681" s="138">
        <f t="shared" si="177"/>
        <v>0.46</v>
      </c>
      <c r="K1681" s="140">
        <f t="shared" si="178"/>
        <v>5947826.0869565215</v>
      </c>
      <c r="L1681" s="134" t="s">
        <v>2870</v>
      </c>
      <c r="M1681" s="134" t="s">
        <v>13</v>
      </c>
      <c r="N1681" s="137">
        <f t="shared" si="179"/>
        <v>5947826.0869565215</v>
      </c>
      <c r="P1681">
        <v>1640</v>
      </c>
      <c r="Q1681">
        <v>89.547355268917926</v>
      </c>
      <c r="R1681">
        <v>-3.5473552689179257</v>
      </c>
      <c r="S1681" s="70">
        <f t="shared" si="180"/>
        <v>-3.9614294115833261E-2</v>
      </c>
      <c r="T1681">
        <f t="shared" si="181"/>
        <v>86</v>
      </c>
      <c r="U1681" s="134" t="s">
        <v>2854</v>
      </c>
      <c r="Z1681">
        <v>1639</v>
      </c>
      <c r="AA1681">
        <v>26.76743642248352</v>
      </c>
      <c r="AB1681">
        <v>-8.7674364224835202</v>
      </c>
      <c r="AJ1681">
        <v>1641</v>
      </c>
      <c r="AK1681">
        <v>33.110315894264936</v>
      </c>
      <c r="AL1681">
        <v>-4.1103158942649358</v>
      </c>
      <c r="AT1681">
        <v>1641</v>
      </c>
      <c r="AU1681">
        <v>27.511691111984007</v>
      </c>
      <c r="AV1681">
        <v>1.4883088880159931</v>
      </c>
      <c r="BD1681" s="152">
        <v>4.2929683086769872</v>
      </c>
      <c r="BE1681" s="152">
        <v>15.63525163912</v>
      </c>
    </row>
    <row r="1682" spans="1:57" ht="14.25" customHeight="1">
      <c r="A1682" s="134" t="s">
        <v>398</v>
      </c>
      <c r="B1682" s="135">
        <v>10241</v>
      </c>
      <c r="C1682" s="135">
        <v>555300</v>
      </c>
      <c r="D1682" s="145">
        <f t="shared" si="175"/>
        <v>1245000</v>
      </c>
      <c r="E1682" s="141">
        <f t="shared" si="176"/>
        <v>54.223220388633919</v>
      </c>
      <c r="F1682" s="135">
        <v>12</v>
      </c>
      <c r="G1682" s="135">
        <v>0.24</v>
      </c>
      <c r="H1682" s="135">
        <v>298800</v>
      </c>
      <c r="I1682" s="134" t="s">
        <v>1815</v>
      </c>
      <c r="J1682" s="138">
        <f t="shared" si="177"/>
        <v>0.24</v>
      </c>
      <c r="K1682" s="140">
        <f t="shared" si="178"/>
        <v>1245000</v>
      </c>
      <c r="L1682" s="134" t="s">
        <v>1678</v>
      </c>
      <c r="M1682" s="134" t="s">
        <v>13</v>
      </c>
      <c r="N1682" s="137">
        <f t="shared" si="179"/>
        <v>1245000</v>
      </c>
      <c r="P1682">
        <v>1641</v>
      </c>
      <c r="Q1682">
        <v>28.330688136648888</v>
      </c>
      <c r="R1682">
        <v>0.66931186335111192</v>
      </c>
      <c r="S1682" s="70">
        <f t="shared" si="180"/>
        <v>2.3624977272799906E-2</v>
      </c>
      <c r="T1682">
        <f t="shared" si="181"/>
        <v>29</v>
      </c>
      <c r="U1682" s="134" t="s">
        <v>2855</v>
      </c>
      <c r="Z1682">
        <v>1640</v>
      </c>
      <c r="AA1682">
        <v>86.201594563930229</v>
      </c>
      <c r="AB1682">
        <v>-0.20159456393022879</v>
      </c>
      <c r="AJ1682">
        <v>1642</v>
      </c>
      <c r="AK1682">
        <v>49.078085893201191</v>
      </c>
      <c r="AL1682">
        <v>-12.078085893201191</v>
      </c>
      <c r="AT1682">
        <v>1642</v>
      </c>
      <c r="AU1682">
        <v>31.913514594196979</v>
      </c>
      <c r="AV1682">
        <v>5.0864854058030211</v>
      </c>
      <c r="BD1682" s="152">
        <v>14.008633428314379</v>
      </c>
      <c r="BE1682" s="152">
        <v>24.299116458799997</v>
      </c>
    </row>
    <row r="1683" spans="1:57" ht="14.25" customHeight="1">
      <c r="A1683" s="134" t="s">
        <v>398</v>
      </c>
      <c r="B1683" s="135">
        <v>34596</v>
      </c>
      <c r="C1683" s="135">
        <v>4674500</v>
      </c>
      <c r="D1683" s="145">
        <f t="shared" ref="D1683:D1746" si="182">K1683</f>
        <v>601635.79504450317</v>
      </c>
      <c r="E1683" s="141">
        <f t="shared" ref="E1683:E1746" si="183">C1683/B1683</f>
        <v>135.11677650595445</v>
      </c>
      <c r="F1683" s="135">
        <v>29</v>
      </c>
      <c r="G1683" s="135">
        <v>0.83140000000000003</v>
      </c>
      <c r="H1683" s="135">
        <v>500200</v>
      </c>
      <c r="I1683" s="134" t="s">
        <v>1815</v>
      </c>
      <c r="J1683" s="138">
        <f t="shared" ref="J1683:J1746" si="184">IF(I1683="Acres",1,1/43560)*G1683</f>
        <v>0.83140000000000003</v>
      </c>
      <c r="K1683" s="140">
        <f t="shared" ref="K1683:K1746" si="185">H1683/J1683</f>
        <v>601635.79504450317</v>
      </c>
      <c r="L1683" s="134" t="s">
        <v>1039</v>
      </c>
      <c r="M1683" s="134" t="s">
        <v>37</v>
      </c>
      <c r="N1683" s="137">
        <f t="shared" si="179"/>
        <v>601635.79504450317</v>
      </c>
      <c r="P1683">
        <v>1642</v>
      </c>
      <c r="Q1683">
        <v>39.992052328926064</v>
      </c>
      <c r="R1683">
        <v>-2.9920523289260643</v>
      </c>
      <c r="S1683" s="70">
        <f t="shared" si="180"/>
        <v>-7.4816173581617532E-2</v>
      </c>
      <c r="T1683">
        <f t="shared" si="181"/>
        <v>37</v>
      </c>
      <c r="U1683" s="134" t="s">
        <v>2856</v>
      </c>
      <c r="Z1683">
        <v>1641</v>
      </c>
      <c r="AA1683">
        <v>25.715105791870084</v>
      </c>
      <c r="AB1683">
        <v>3.2848942081299164</v>
      </c>
      <c r="AJ1683">
        <v>1643</v>
      </c>
      <c r="AK1683">
        <v>25.009802123230578</v>
      </c>
      <c r="AL1683">
        <v>-10.009802123230578</v>
      </c>
      <c r="AT1683">
        <v>1643</v>
      </c>
      <c r="AU1683">
        <v>23.193618048570833</v>
      </c>
      <c r="AV1683">
        <v>-8.1936180485708334</v>
      </c>
      <c r="BD1683" s="152">
        <v>15.117821412374463</v>
      </c>
      <c r="BE1683" s="152">
        <v>23.687894977599999</v>
      </c>
    </row>
    <row r="1684" spans="1:57" ht="14.25" customHeight="1">
      <c r="A1684" s="134" t="s">
        <v>398</v>
      </c>
      <c r="B1684" s="135">
        <v>47799</v>
      </c>
      <c r="C1684" s="135">
        <v>1761400</v>
      </c>
      <c r="D1684" s="145">
        <f t="shared" si="182"/>
        <v>299255.66343042074</v>
      </c>
      <c r="E1684" s="141">
        <f t="shared" si="183"/>
        <v>36.850143308437417</v>
      </c>
      <c r="F1684" s="135">
        <v>56</v>
      </c>
      <c r="G1684" s="135">
        <v>3.09</v>
      </c>
      <c r="H1684" s="135">
        <v>924700</v>
      </c>
      <c r="I1684" s="134" t="s">
        <v>1815</v>
      </c>
      <c r="J1684" s="138">
        <f t="shared" si="184"/>
        <v>3.09</v>
      </c>
      <c r="K1684" s="140">
        <f t="shared" si="185"/>
        <v>299255.66343042074</v>
      </c>
      <c r="L1684" s="134" t="s">
        <v>2871</v>
      </c>
      <c r="M1684" s="134" t="s">
        <v>115</v>
      </c>
      <c r="N1684" s="137">
        <f t="shared" ref="N1684:N1747" si="186">H1684/(G1684*IF(I1684="Acres",1,1/43560))</f>
        <v>299255.66343042074</v>
      </c>
      <c r="P1684">
        <v>1643</v>
      </c>
      <c r="Q1684">
        <v>21.288405380133522</v>
      </c>
      <c r="R1684">
        <v>-6.288405380133522</v>
      </c>
      <c r="S1684" s="70">
        <f t="shared" si="180"/>
        <v>-0.29539109519221685</v>
      </c>
      <c r="T1684">
        <f t="shared" si="181"/>
        <v>15</v>
      </c>
      <c r="U1684" s="134" t="s">
        <v>2857</v>
      </c>
      <c r="Z1684">
        <v>1642</v>
      </c>
      <c r="AA1684">
        <v>27.698694444088872</v>
      </c>
      <c r="AB1684">
        <v>9.301305555911128</v>
      </c>
      <c r="AJ1684">
        <v>1644</v>
      </c>
      <c r="AK1684">
        <v>177.833709692784</v>
      </c>
      <c r="AL1684">
        <v>-4.833709692783998</v>
      </c>
      <c r="AT1684">
        <v>1644</v>
      </c>
      <c r="AU1684">
        <v>171.01310723021635</v>
      </c>
      <c r="AV1684">
        <v>1.9868927697836511</v>
      </c>
      <c r="BD1684" s="152">
        <v>30.365048089555934</v>
      </c>
      <c r="BE1684" s="152">
        <v>135.20385530455999</v>
      </c>
    </row>
    <row r="1685" spans="1:57" ht="14.25" customHeight="1">
      <c r="A1685" s="134" t="s">
        <v>398</v>
      </c>
      <c r="B1685" s="135">
        <v>7114</v>
      </c>
      <c r="C1685" s="135">
        <v>329900</v>
      </c>
      <c r="D1685" s="145">
        <f t="shared" si="182"/>
        <v>714285.71428571432</v>
      </c>
      <c r="E1685" s="141">
        <f t="shared" si="183"/>
        <v>46.373348327242056</v>
      </c>
      <c r="F1685" s="135">
        <v>10</v>
      </c>
      <c r="G1685" s="135">
        <v>0.49</v>
      </c>
      <c r="H1685" s="135">
        <v>350000</v>
      </c>
      <c r="I1685" s="134" t="s">
        <v>1815</v>
      </c>
      <c r="J1685" s="138">
        <f t="shared" si="184"/>
        <v>0.49</v>
      </c>
      <c r="K1685" s="140">
        <f t="shared" si="185"/>
        <v>714285.71428571432</v>
      </c>
      <c r="L1685" s="134" t="s">
        <v>2872</v>
      </c>
      <c r="M1685" s="134" t="s">
        <v>12</v>
      </c>
      <c r="N1685" s="137">
        <f t="shared" si="186"/>
        <v>714285.71428571432</v>
      </c>
      <c r="P1685">
        <v>1644</v>
      </c>
      <c r="Q1685">
        <v>189.99599763983613</v>
      </c>
      <c r="R1685">
        <v>-16.995997639836133</v>
      </c>
      <c r="S1685" s="70">
        <f t="shared" si="180"/>
        <v>-8.9454503520934231E-2</v>
      </c>
      <c r="T1685">
        <f t="shared" si="181"/>
        <v>173</v>
      </c>
      <c r="U1685" s="134" t="s">
        <v>2858</v>
      </c>
      <c r="Z1685">
        <v>1643</v>
      </c>
      <c r="AA1685">
        <v>22.743890229758858</v>
      </c>
      <c r="AB1685">
        <v>-7.7438902297588577</v>
      </c>
      <c r="AJ1685">
        <v>1645</v>
      </c>
      <c r="AK1685">
        <v>47.020254827562411</v>
      </c>
      <c r="AL1685">
        <v>-17.020254827562411</v>
      </c>
      <c r="AT1685">
        <v>1645</v>
      </c>
      <c r="AU1685">
        <v>43.01783482800564</v>
      </c>
      <c r="AV1685">
        <v>-13.01783482800564</v>
      </c>
      <c r="BD1685" s="152">
        <v>7.6770186859714071</v>
      </c>
      <c r="BE1685" s="152">
        <v>18.709434929799997</v>
      </c>
    </row>
    <row r="1686" spans="1:57" ht="14.25" customHeight="1">
      <c r="A1686" s="134" t="s">
        <v>398</v>
      </c>
      <c r="B1686" s="135">
        <v>28032</v>
      </c>
      <c r="C1686" s="135">
        <v>1599100</v>
      </c>
      <c r="D1686" s="145">
        <f t="shared" si="182"/>
        <v>398104.26540284365</v>
      </c>
      <c r="E1686" s="141">
        <f t="shared" si="183"/>
        <v>57.045519406392692</v>
      </c>
      <c r="F1686" s="135">
        <v>24</v>
      </c>
      <c r="G1686" s="135">
        <v>2.11</v>
      </c>
      <c r="H1686" s="135">
        <v>840000</v>
      </c>
      <c r="I1686" s="134" t="s">
        <v>1815</v>
      </c>
      <c r="J1686" s="138">
        <f t="shared" si="184"/>
        <v>2.11</v>
      </c>
      <c r="K1686" s="140">
        <f t="shared" si="185"/>
        <v>398104.26540284365</v>
      </c>
      <c r="L1686" s="134" t="s">
        <v>1628</v>
      </c>
      <c r="M1686" s="134" t="s">
        <v>165</v>
      </c>
      <c r="N1686" s="137">
        <f t="shared" si="186"/>
        <v>398104.26540284365</v>
      </c>
      <c r="P1686">
        <v>1645</v>
      </c>
      <c r="Q1686">
        <v>44.794782495793129</v>
      </c>
      <c r="R1686">
        <v>-14.794782495793129</v>
      </c>
      <c r="S1686" s="70">
        <f t="shared" si="180"/>
        <v>-0.33027914572824568</v>
      </c>
      <c r="T1686">
        <f t="shared" si="181"/>
        <v>30</v>
      </c>
      <c r="U1686" s="134" t="s">
        <v>1361</v>
      </c>
      <c r="Z1686">
        <v>1644</v>
      </c>
      <c r="AA1686">
        <v>193.74055299054001</v>
      </c>
      <c r="AB1686">
        <v>-20.74055299054001</v>
      </c>
      <c r="AJ1686">
        <v>1646</v>
      </c>
      <c r="AK1686">
        <v>38.771150498198651</v>
      </c>
      <c r="AL1686">
        <v>-15.771150498198651</v>
      </c>
      <c r="AT1686">
        <v>1646</v>
      </c>
      <c r="AU1686">
        <v>29.642400296155365</v>
      </c>
      <c r="AV1686">
        <v>-6.6424002961553654</v>
      </c>
      <c r="BD1686" s="152">
        <v>55.159507636943452</v>
      </c>
      <c r="BE1686" s="152">
        <v>40.265604554679996</v>
      </c>
    </row>
    <row r="1687" spans="1:57" ht="14.25" customHeight="1">
      <c r="A1687" s="134" t="s">
        <v>398</v>
      </c>
      <c r="B1687" s="135">
        <v>8451</v>
      </c>
      <c r="C1687" s="135">
        <v>993100</v>
      </c>
      <c r="D1687" s="145">
        <f t="shared" si="182"/>
        <v>2165217.3913043477</v>
      </c>
      <c r="E1687" s="141">
        <f t="shared" si="183"/>
        <v>117.51272038811975</v>
      </c>
      <c r="F1687" s="135">
        <v>13</v>
      </c>
      <c r="G1687" s="135">
        <v>0.23</v>
      </c>
      <c r="H1687" s="135">
        <v>498000</v>
      </c>
      <c r="I1687" s="134" t="s">
        <v>1815</v>
      </c>
      <c r="J1687" s="138">
        <f t="shared" si="184"/>
        <v>0.23</v>
      </c>
      <c r="K1687" s="140">
        <f t="shared" si="185"/>
        <v>2165217.3913043477</v>
      </c>
      <c r="L1687" s="134" t="s">
        <v>2873</v>
      </c>
      <c r="M1687" s="134" t="s">
        <v>66</v>
      </c>
      <c r="N1687" s="137">
        <f t="shared" si="186"/>
        <v>2165217.3913043477</v>
      </c>
      <c r="P1687">
        <v>1646</v>
      </c>
      <c r="Q1687">
        <v>32.772877186313679</v>
      </c>
      <c r="R1687">
        <v>-9.7728771863136785</v>
      </c>
      <c r="S1687" s="70">
        <f t="shared" si="180"/>
        <v>-0.29820015895323776</v>
      </c>
      <c r="T1687">
        <f t="shared" si="181"/>
        <v>23</v>
      </c>
      <c r="U1687" s="134" t="s">
        <v>2859</v>
      </c>
      <c r="Z1687">
        <v>1645</v>
      </c>
      <c r="AA1687">
        <v>47.33321836230072</v>
      </c>
      <c r="AB1687">
        <v>-17.33321836230072</v>
      </c>
      <c r="AJ1687">
        <v>1647</v>
      </c>
      <c r="AK1687">
        <v>24.224939174106055</v>
      </c>
      <c r="AL1687">
        <v>7.7750608258939451</v>
      </c>
      <c r="AT1687">
        <v>1647</v>
      </c>
      <c r="AU1687">
        <v>31.980843362251719</v>
      </c>
      <c r="AV1687">
        <v>1.9156637748281469E-2</v>
      </c>
      <c r="BD1687" s="152">
        <v>5.1679943849910526</v>
      </c>
      <c r="BE1687" s="152">
        <v>15.156456747079998</v>
      </c>
    </row>
    <row r="1688" spans="1:57" ht="14.25" customHeight="1">
      <c r="A1688" s="134" t="s">
        <v>398</v>
      </c>
      <c r="B1688" s="135">
        <v>30052</v>
      </c>
      <c r="C1688" s="135">
        <v>4000500</v>
      </c>
      <c r="D1688" s="145">
        <f t="shared" si="182"/>
        <v>1288888.888888889</v>
      </c>
      <c r="E1688" s="141">
        <f t="shared" si="183"/>
        <v>133.11925994942101</v>
      </c>
      <c r="F1688" s="135">
        <v>14</v>
      </c>
      <c r="G1688" s="135">
        <v>0.63</v>
      </c>
      <c r="H1688" s="135">
        <v>812000</v>
      </c>
      <c r="I1688" s="134" t="s">
        <v>1815</v>
      </c>
      <c r="J1688" s="138">
        <f t="shared" si="184"/>
        <v>0.63</v>
      </c>
      <c r="K1688" s="140">
        <f t="shared" si="185"/>
        <v>1288888.888888889</v>
      </c>
      <c r="L1688" s="134" t="s">
        <v>2874</v>
      </c>
      <c r="M1688" s="134" t="s">
        <v>66</v>
      </c>
      <c r="N1688" s="137">
        <f t="shared" si="186"/>
        <v>1288888.888888889</v>
      </c>
      <c r="P1688">
        <v>1647</v>
      </c>
      <c r="Q1688">
        <v>25.579399367719788</v>
      </c>
      <c r="R1688">
        <v>6.4206006322802125</v>
      </c>
      <c r="S1688" s="70">
        <f t="shared" si="180"/>
        <v>0.25100670035211076</v>
      </c>
      <c r="T1688">
        <f t="shared" si="181"/>
        <v>32</v>
      </c>
      <c r="U1688" s="134" t="s">
        <v>1288</v>
      </c>
      <c r="Z1688">
        <v>1646</v>
      </c>
      <c r="AA1688">
        <v>28.904750540102746</v>
      </c>
      <c r="AB1688">
        <v>-5.9047505401027465</v>
      </c>
      <c r="AJ1688">
        <v>1648</v>
      </c>
      <c r="AK1688">
        <v>34.375663982146918</v>
      </c>
      <c r="AL1688">
        <v>-10.375663982146918</v>
      </c>
      <c r="AT1688">
        <v>1648</v>
      </c>
      <c r="AU1688">
        <v>26.085470744775662</v>
      </c>
      <c r="AV1688">
        <v>-2.0854707447756624</v>
      </c>
      <c r="BD1688" s="152">
        <v>5.9546962329447783</v>
      </c>
      <c r="BE1688" s="152">
        <v>16.628383385079999</v>
      </c>
    </row>
    <row r="1689" spans="1:57" ht="14.25" customHeight="1">
      <c r="A1689" s="134" t="s">
        <v>398</v>
      </c>
      <c r="B1689" s="135">
        <v>11968</v>
      </c>
      <c r="C1689" s="135">
        <v>1542200</v>
      </c>
      <c r="D1689" s="145">
        <f t="shared" si="182"/>
        <v>5340525.9608900882</v>
      </c>
      <c r="E1689" s="141">
        <f t="shared" si="183"/>
        <v>128.86029411764707</v>
      </c>
      <c r="F1689" s="135">
        <v>12</v>
      </c>
      <c r="G1689" s="135">
        <v>0.14829999999999999</v>
      </c>
      <c r="H1689" s="135">
        <v>792000</v>
      </c>
      <c r="I1689" s="134" t="s">
        <v>1815</v>
      </c>
      <c r="J1689" s="138">
        <f t="shared" si="184"/>
        <v>0.14829999999999999</v>
      </c>
      <c r="K1689" s="140">
        <f t="shared" si="185"/>
        <v>5340525.9608900882</v>
      </c>
      <c r="L1689" s="134" t="s">
        <v>2875</v>
      </c>
      <c r="M1689" s="134" t="s">
        <v>41</v>
      </c>
      <c r="N1689" s="137">
        <f t="shared" si="186"/>
        <v>5340525.9608900882</v>
      </c>
      <c r="P1689">
        <v>1648</v>
      </c>
      <c r="Q1689">
        <v>28.295816439020822</v>
      </c>
      <c r="R1689">
        <v>-4.2958164390208218</v>
      </c>
      <c r="S1689" s="70">
        <f t="shared" si="180"/>
        <v>-0.15181807700366459</v>
      </c>
      <c r="T1689">
        <f t="shared" si="181"/>
        <v>24</v>
      </c>
      <c r="U1689" s="134" t="s">
        <v>2860</v>
      </c>
      <c r="Z1689">
        <v>1647</v>
      </c>
      <c r="AA1689">
        <v>26.756096959320573</v>
      </c>
      <c r="AB1689">
        <v>5.2439030406794274</v>
      </c>
      <c r="AJ1689">
        <v>1649</v>
      </c>
      <c r="AK1689">
        <v>202.22584467962636</v>
      </c>
      <c r="AL1689">
        <v>61.774155320373637</v>
      </c>
      <c r="AT1689">
        <v>1649</v>
      </c>
      <c r="AU1689">
        <v>290.27863009635382</v>
      </c>
      <c r="AV1689">
        <v>-26.278630096353822</v>
      </c>
      <c r="BD1689" s="152">
        <v>11.507825334623361</v>
      </c>
      <c r="BE1689" s="152">
        <v>23.598489411079999</v>
      </c>
    </row>
    <row r="1690" spans="1:57" ht="14.25" customHeight="1">
      <c r="A1690" s="134" t="s">
        <v>398</v>
      </c>
      <c r="B1690" s="135">
        <v>8736</v>
      </c>
      <c r="C1690" s="135">
        <v>727900</v>
      </c>
      <c r="D1690" s="145">
        <f t="shared" si="182"/>
        <v>1863117.8707224336</v>
      </c>
      <c r="E1690" s="141">
        <f t="shared" si="183"/>
        <v>83.321886446886452</v>
      </c>
      <c r="F1690" s="135">
        <v>10</v>
      </c>
      <c r="G1690" s="135">
        <v>0.1578</v>
      </c>
      <c r="H1690" s="135">
        <v>294000</v>
      </c>
      <c r="I1690" s="134" t="s">
        <v>1815</v>
      </c>
      <c r="J1690" s="138">
        <f t="shared" si="184"/>
        <v>0.1578</v>
      </c>
      <c r="K1690" s="140">
        <f t="shared" si="185"/>
        <v>1863117.8707224336</v>
      </c>
      <c r="L1690" s="134" t="s">
        <v>1381</v>
      </c>
      <c r="M1690" s="134" t="s">
        <v>10</v>
      </c>
      <c r="N1690" s="137">
        <f t="shared" si="186"/>
        <v>1863117.8707224336</v>
      </c>
      <c r="P1690">
        <v>1649</v>
      </c>
      <c r="Q1690">
        <v>268.61014988671252</v>
      </c>
      <c r="R1690">
        <v>-4.6101498867125201</v>
      </c>
      <c r="S1690" s="70">
        <f t="shared" si="180"/>
        <v>-1.7162977231712468E-2</v>
      </c>
      <c r="T1690">
        <f t="shared" si="181"/>
        <v>264</v>
      </c>
      <c r="U1690" s="134" t="s">
        <v>1663</v>
      </c>
      <c r="Z1690">
        <v>1648</v>
      </c>
      <c r="AA1690">
        <v>13.034999470211169</v>
      </c>
      <c r="AB1690">
        <v>10.965000529788831</v>
      </c>
      <c r="AJ1690">
        <v>1650</v>
      </c>
      <c r="AK1690">
        <v>30.342975495976376</v>
      </c>
      <c r="AL1690">
        <v>-18.342975495976376</v>
      </c>
      <c r="AT1690">
        <v>1650</v>
      </c>
      <c r="AU1690">
        <v>18.907567204110521</v>
      </c>
      <c r="AV1690">
        <v>-6.9075672041105207</v>
      </c>
      <c r="BD1690" s="152">
        <v>8.3106936731612873</v>
      </c>
      <c r="BE1690" s="152">
        <v>19.490376150039999</v>
      </c>
    </row>
    <row r="1691" spans="1:57" ht="14.25" customHeight="1">
      <c r="A1691" s="134" t="s">
        <v>398</v>
      </c>
      <c r="B1691" s="135">
        <v>7349</v>
      </c>
      <c r="C1691" s="135">
        <v>406400</v>
      </c>
      <c r="D1691" s="145">
        <f t="shared" si="182"/>
        <v>1343692.8702010969</v>
      </c>
      <c r="E1691" s="141">
        <f t="shared" si="183"/>
        <v>55.300040821880529</v>
      </c>
      <c r="F1691" s="135">
        <v>10</v>
      </c>
      <c r="G1691" s="135">
        <v>0.21879999999999999</v>
      </c>
      <c r="H1691" s="135">
        <v>294000</v>
      </c>
      <c r="I1691" s="134" t="s">
        <v>1815</v>
      </c>
      <c r="J1691" s="138">
        <f t="shared" si="184"/>
        <v>0.21879999999999999</v>
      </c>
      <c r="K1691" s="140">
        <f t="shared" si="185"/>
        <v>1343692.8702010969</v>
      </c>
      <c r="L1691" s="134" t="s">
        <v>2876</v>
      </c>
      <c r="M1691" s="134" t="s">
        <v>10</v>
      </c>
      <c r="N1691" s="137">
        <f t="shared" si="186"/>
        <v>1343692.8702010969</v>
      </c>
      <c r="P1691">
        <v>1650</v>
      </c>
      <c r="Q1691">
        <v>22.073448219057532</v>
      </c>
      <c r="R1691">
        <v>-10.073448219057532</v>
      </c>
      <c r="S1691" s="70">
        <f t="shared" si="180"/>
        <v>-0.45636042538928867</v>
      </c>
      <c r="T1691">
        <f t="shared" si="181"/>
        <v>12</v>
      </c>
      <c r="U1691" s="134" t="s">
        <v>1199</v>
      </c>
      <c r="Z1691">
        <v>1649</v>
      </c>
      <c r="AA1691">
        <v>271.61475424733442</v>
      </c>
      <c r="AB1691">
        <v>-7.6147542473344174</v>
      </c>
      <c r="AJ1691">
        <v>1651</v>
      </c>
      <c r="AK1691">
        <v>25.061872318884468</v>
      </c>
      <c r="AL1691">
        <v>-8.0618723188844683</v>
      </c>
      <c r="AT1691">
        <v>1651</v>
      </c>
      <c r="AU1691">
        <v>20.075146572084194</v>
      </c>
      <c r="AV1691">
        <v>-3.0751465720841935</v>
      </c>
      <c r="BD1691" s="152">
        <v>1.8640520287676392</v>
      </c>
      <c r="BE1691" s="152">
        <v>13.3856057086</v>
      </c>
    </row>
    <row r="1692" spans="1:57" ht="14.25" customHeight="1">
      <c r="A1692" s="134" t="s">
        <v>398</v>
      </c>
      <c r="B1692" s="135">
        <v>31020</v>
      </c>
      <c r="C1692" s="135">
        <v>3650000</v>
      </c>
      <c r="D1692" s="145">
        <f t="shared" si="182"/>
        <v>6757142.8571428573</v>
      </c>
      <c r="E1692" s="141">
        <f t="shared" si="183"/>
        <v>117.66602192134107</v>
      </c>
      <c r="F1692" s="135">
        <v>43</v>
      </c>
      <c r="G1692" s="135">
        <v>0.35</v>
      </c>
      <c r="H1692" s="135">
        <v>2365000</v>
      </c>
      <c r="I1692" s="134" t="s">
        <v>1815</v>
      </c>
      <c r="J1692" s="138">
        <f t="shared" si="184"/>
        <v>0.35</v>
      </c>
      <c r="K1692" s="140">
        <f t="shared" si="185"/>
        <v>6757142.8571428573</v>
      </c>
      <c r="L1692" s="134" t="s">
        <v>2877</v>
      </c>
      <c r="M1692" s="134" t="s">
        <v>44</v>
      </c>
      <c r="N1692" s="137">
        <f t="shared" si="186"/>
        <v>6757142.8571428573</v>
      </c>
      <c r="P1692">
        <v>1651</v>
      </c>
      <c r="Q1692">
        <v>19.633924909862017</v>
      </c>
      <c r="R1692">
        <v>-2.6339249098620172</v>
      </c>
      <c r="S1692" s="70">
        <f t="shared" si="180"/>
        <v>-0.13415172574786668</v>
      </c>
      <c r="T1692">
        <f t="shared" si="181"/>
        <v>17</v>
      </c>
      <c r="U1692" s="134" t="s">
        <v>2861</v>
      </c>
      <c r="Z1692">
        <v>1650</v>
      </c>
      <c r="AA1692">
        <v>8.6163563670797529</v>
      </c>
      <c r="AB1692">
        <v>3.3836436329202471</v>
      </c>
      <c r="AJ1692">
        <v>1652</v>
      </c>
      <c r="AK1692">
        <v>22.67468668236172</v>
      </c>
      <c r="AL1692">
        <v>-7.6746866823617204</v>
      </c>
      <c r="AT1692">
        <v>1652</v>
      </c>
      <c r="AU1692">
        <v>18.048714870143954</v>
      </c>
      <c r="AV1692">
        <v>-3.0487148701439537</v>
      </c>
      <c r="BD1692" s="152">
        <v>5.8704801082291054</v>
      </c>
      <c r="BE1692" s="152">
        <v>43.038986362960003</v>
      </c>
    </row>
    <row r="1693" spans="1:57" ht="14.25" customHeight="1">
      <c r="A1693" s="134" t="s">
        <v>398</v>
      </c>
      <c r="B1693" s="135">
        <v>405606</v>
      </c>
      <c r="C1693" s="135">
        <v>49826300</v>
      </c>
      <c r="D1693" s="145">
        <f t="shared" si="182"/>
        <v>616526.9461077844</v>
      </c>
      <c r="E1693" s="141">
        <f t="shared" si="183"/>
        <v>122.84409007756295</v>
      </c>
      <c r="F1693" s="135">
        <v>604</v>
      </c>
      <c r="G1693" s="135">
        <v>33.4</v>
      </c>
      <c r="H1693" s="135">
        <v>20592000</v>
      </c>
      <c r="I1693" s="134" t="s">
        <v>1815</v>
      </c>
      <c r="J1693" s="138">
        <f t="shared" si="184"/>
        <v>33.4</v>
      </c>
      <c r="K1693" s="140">
        <f t="shared" si="185"/>
        <v>616526.9461077844</v>
      </c>
      <c r="L1693" s="134" t="s">
        <v>1656</v>
      </c>
      <c r="M1693" s="134" t="s">
        <v>98</v>
      </c>
      <c r="N1693" s="137">
        <f t="shared" si="186"/>
        <v>616526.9461077844</v>
      </c>
      <c r="P1693">
        <v>1652</v>
      </c>
      <c r="Q1693">
        <v>17.15129322875325</v>
      </c>
      <c r="R1693">
        <v>-2.15129322875325</v>
      </c>
      <c r="S1693" s="70">
        <f t="shared" si="180"/>
        <v>-0.12543038009208068</v>
      </c>
      <c r="T1693">
        <f t="shared" si="181"/>
        <v>15</v>
      </c>
      <c r="U1693" s="134" t="s">
        <v>2862</v>
      </c>
      <c r="Z1693">
        <v>1651</v>
      </c>
      <c r="AA1693">
        <v>19.434660668226684</v>
      </c>
      <c r="AB1693">
        <v>-2.4346606682266838</v>
      </c>
      <c r="AJ1693">
        <v>1653</v>
      </c>
      <c r="AK1693">
        <v>26.980426194522188</v>
      </c>
      <c r="AL1693">
        <v>-8.9804261945221882</v>
      </c>
      <c r="AT1693">
        <v>1653</v>
      </c>
      <c r="AU1693">
        <v>25.632233184212041</v>
      </c>
      <c r="AV1693">
        <v>-7.6322331842120406</v>
      </c>
      <c r="BD1693" s="152">
        <v>6.6921008371625001</v>
      </c>
      <c r="BE1693" s="152">
        <v>17.8693262034</v>
      </c>
    </row>
    <row r="1694" spans="1:57" ht="14.25" customHeight="1">
      <c r="A1694" s="134" t="s">
        <v>398</v>
      </c>
      <c r="B1694" s="135">
        <v>27342</v>
      </c>
      <c r="C1694" s="135">
        <v>2417100</v>
      </c>
      <c r="D1694" s="145">
        <f t="shared" si="182"/>
        <v>1673406.7772974481</v>
      </c>
      <c r="E1694" s="141">
        <f t="shared" si="183"/>
        <v>88.40245775729646</v>
      </c>
      <c r="F1694" s="135">
        <v>30</v>
      </c>
      <c r="G1694" s="135">
        <v>0.71709999999999996</v>
      </c>
      <c r="H1694" s="135">
        <v>1200000</v>
      </c>
      <c r="I1694" s="134" t="s">
        <v>1815</v>
      </c>
      <c r="J1694" s="138">
        <f t="shared" si="184"/>
        <v>0.71709999999999996</v>
      </c>
      <c r="K1694" s="140">
        <f t="shared" si="185"/>
        <v>1673406.7772974481</v>
      </c>
      <c r="L1694" s="134" t="s">
        <v>2878</v>
      </c>
      <c r="M1694" s="134" t="s">
        <v>26</v>
      </c>
      <c r="N1694" s="137">
        <f t="shared" si="186"/>
        <v>1673406.7772974481</v>
      </c>
      <c r="P1694">
        <v>1653</v>
      </c>
      <c r="Q1694">
        <v>23.75154001156405</v>
      </c>
      <c r="R1694">
        <v>-5.7515400115640496</v>
      </c>
      <c r="S1694" s="70">
        <f t="shared" si="180"/>
        <v>-0.24215440383081535</v>
      </c>
      <c r="T1694">
        <f t="shared" si="181"/>
        <v>18</v>
      </c>
      <c r="U1694" s="134" t="s">
        <v>2863</v>
      </c>
      <c r="Z1694">
        <v>1652</v>
      </c>
      <c r="AA1694">
        <v>15.811130427158883</v>
      </c>
      <c r="AB1694">
        <v>-0.81113042715888284</v>
      </c>
      <c r="AJ1694">
        <v>1654</v>
      </c>
      <c r="AK1694">
        <v>22.646746577376707</v>
      </c>
      <c r="AL1694">
        <v>-11.646746577376707</v>
      </c>
      <c r="AT1694">
        <v>1654</v>
      </c>
      <c r="AU1694">
        <v>16.234122462814973</v>
      </c>
      <c r="AV1694">
        <v>-5.2341224628149732</v>
      </c>
      <c r="BD1694" s="152">
        <v>7.0864787870505292</v>
      </c>
      <c r="BE1694" s="152">
        <v>17.78517956684</v>
      </c>
    </row>
    <row r="1695" spans="1:57" ht="14.25" customHeight="1">
      <c r="A1695" s="134" t="s">
        <v>398</v>
      </c>
      <c r="B1695" s="135">
        <v>106434</v>
      </c>
      <c r="C1695" s="135">
        <v>1329200</v>
      </c>
      <c r="D1695" s="145">
        <f t="shared" si="182"/>
        <v>606593.40659340657</v>
      </c>
      <c r="E1695" s="141">
        <f t="shared" si="183"/>
        <v>12.488490519946634</v>
      </c>
      <c r="F1695" s="135">
        <v>74</v>
      </c>
      <c r="G1695" s="135">
        <v>0.91</v>
      </c>
      <c r="H1695" s="135">
        <v>552000</v>
      </c>
      <c r="I1695" s="134" t="s">
        <v>1815</v>
      </c>
      <c r="J1695" s="138">
        <f t="shared" si="184"/>
        <v>0.91</v>
      </c>
      <c r="K1695" s="140">
        <f t="shared" si="185"/>
        <v>606593.40659340657</v>
      </c>
      <c r="L1695" s="134" t="s">
        <v>1496</v>
      </c>
      <c r="M1695" s="134" t="s">
        <v>11</v>
      </c>
      <c r="N1695" s="137">
        <f t="shared" si="186"/>
        <v>606593.40659340657</v>
      </c>
      <c r="P1695">
        <v>1654</v>
      </c>
      <c r="Q1695">
        <v>16.154716768857867</v>
      </c>
      <c r="R1695">
        <v>-5.1547167688578668</v>
      </c>
      <c r="S1695" s="70">
        <f t="shared" si="180"/>
        <v>-0.31908431714475077</v>
      </c>
      <c r="T1695">
        <f t="shared" si="181"/>
        <v>11</v>
      </c>
      <c r="U1695" s="134" t="s">
        <v>1456</v>
      </c>
      <c r="Z1695">
        <v>1653</v>
      </c>
      <c r="AA1695">
        <v>25.727263389887373</v>
      </c>
      <c r="AB1695">
        <v>-7.7272633898873728</v>
      </c>
      <c r="AJ1695">
        <v>1655</v>
      </c>
      <c r="AK1695">
        <v>47.098148453581238</v>
      </c>
      <c r="AL1695">
        <v>-24.098148453581238</v>
      </c>
      <c r="AT1695">
        <v>1655</v>
      </c>
      <c r="AU1695">
        <v>61.428147478290903</v>
      </c>
      <c r="AV1695">
        <v>-38.428147478290903</v>
      </c>
      <c r="BD1695" s="152">
        <v>39.887632337893983</v>
      </c>
      <c r="BE1695" s="152">
        <v>45.947220804919993</v>
      </c>
    </row>
    <row r="1696" spans="1:57" ht="14.25" customHeight="1">
      <c r="A1696" s="134" t="s">
        <v>398</v>
      </c>
      <c r="B1696" s="135">
        <v>336728</v>
      </c>
      <c r="C1696" s="135">
        <v>34410600</v>
      </c>
      <c r="D1696" s="145">
        <f t="shared" si="182"/>
        <v>550711.51358344115</v>
      </c>
      <c r="E1696" s="141">
        <f t="shared" si="183"/>
        <v>102.19108598037585</v>
      </c>
      <c r="F1696" s="135">
        <v>256</v>
      </c>
      <c r="G1696" s="135">
        <v>30.92</v>
      </c>
      <c r="H1696" s="135">
        <v>17028000</v>
      </c>
      <c r="I1696" s="134" t="s">
        <v>1815</v>
      </c>
      <c r="J1696" s="138">
        <f t="shared" si="184"/>
        <v>30.92</v>
      </c>
      <c r="K1696" s="140">
        <f t="shared" si="185"/>
        <v>550711.51358344115</v>
      </c>
      <c r="L1696" s="134" t="s">
        <v>2879</v>
      </c>
      <c r="M1696" s="134" t="s">
        <v>98</v>
      </c>
      <c r="N1696" s="137">
        <f t="shared" si="186"/>
        <v>550711.51358344115</v>
      </c>
      <c r="P1696">
        <v>1655</v>
      </c>
      <c r="Q1696">
        <v>54.786231292318419</v>
      </c>
      <c r="R1696">
        <v>-31.786231292318419</v>
      </c>
      <c r="S1696" s="70">
        <f t="shared" si="180"/>
        <v>-0.58018649106778708</v>
      </c>
      <c r="T1696">
        <f t="shared" si="181"/>
        <v>23</v>
      </c>
      <c r="U1696" s="134" t="s">
        <v>2864</v>
      </c>
      <c r="Z1696">
        <v>1654</v>
      </c>
      <c r="AA1696">
        <v>19.72502754389695</v>
      </c>
      <c r="AB1696">
        <v>-8.7250275438969496</v>
      </c>
      <c r="AJ1696">
        <v>1656</v>
      </c>
      <c r="AK1696">
        <v>39.524263328022016</v>
      </c>
      <c r="AL1696">
        <v>18.475736671977984</v>
      </c>
      <c r="AT1696">
        <v>1656</v>
      </c>
      <c r="AU1696">
        <v>48.872153318619056</v>
      </c>
      <c r="AV1696">
        <v>9.1278466813809445</v>
      </c>
      <c r="BD1696" s="152">
        <v>16.563873895297238</v>
      </c>
      <c r="BE1696" s="152">
        <v>26.739672565679999</v>
      </c>
    </row>
    <row r="1697" spans="1:57" ht="14.25" customHeight="1">
      <c r="A1697" s="134" t="s">
        <v>398</v>
      </c>
      <c r="B1697" s="135">
        <v>24480</v>
      </c>
      <c r="C1697" s="135">
        <v>1733900</v>
      </c>
      <c r="D1697" s="145">
        <f t="shared" si="182"/>
        <v>533164.26063207188</v>
      </c>
      <c r="E1697" s="141">
        <f t="shared" si="183"/>
        <v>70.829248366013076</v>
      </c>
      <c r="F1697" s="135">
        <v>21</v>
      </c>
      <c r="G1697" s="135">
        <v>1.0251999999999999</v>
      </c>
      <c r="H1697" s="135">
        <v>546600</v>
      </c>
      <c r="I1697" s="134" t="s">
        <v>1815</v>
      </c>
      <c r="J1697" s="138">
        <f t="shared" si="184"/>
        <v>1.0251999999999999</v>
      </c>
      <c r="K1697" s="140">
        <f t="shared" si="185"/>
        <v>533164.26063207188</v>
      </c>
      <c r="L1697" s="134" t="s">
        <v>2880</v>
      </c>
      <c r="M1697" s="134" t="s">
        <v>27</v>
      </c>
      <c r="N1697" s="137">
        <f t="shared" si="186"/>
        <v>533164.26063207188</v>
      </c>
      <c r="P1697">
        <v>1656</v>
      </c>
      <c r="Q1697">
        <v>43.599584638774779</v>
      </c>
      <c r="R1697">
        <v>14.400415361225221</v>
      </c>
      <c r="S1697" s="70">
        <f t="shared" si="180"/>
        <v>0.33028790252323598</v>
      </c>
      <c r="T1697">
        <f t="shared" si="181"/>
        <v>58</v>
      </c>
      <c r="U1697" s="134" t="s">
        <v>2865</v>
      </c>
      <c r="Z1697">
        <v>1655</v>
      </c>
      <c r="AA1697">
        <v>56.780529435568916</v>
      </c>
      <c r="AB1697">
        <v>-33.780529435568916</v>
      </c>
      <c r="AJ1697">
        <v>1657</v>
      </c>
      <c r="AK1697">
        <v>651.88458094013436</v>
      </c>
      <c r="AL1697">
        <v>-353.88458094013436</v>
      </c>
      <c r="AT1697">
        <v>1657</v>
      </c>
      <c r="AU1697">
        <v>511.23440411872986</v>
      </c>
      <c r="AV1697">
        <v>-213.23440411872986</v>
      </c>
      <c r="BD1697" s="152">
        <v>11.040528545042491</v>
      </c>
      <c r="BE1697" s="152">
        <v>22.396437578319997</v>
      </c>
    </row>
    <row r="1698" spans="1:57" ht="14.25" customHeight="1">
      <c r="A1698" s="134" t="s">
        <v>398</v>
      </c>
      <c r="B1698" s="135">
        <v>128416</v>
      </c>
      <c r="C1698" s="135">
        <v>25744200</v>
      </c>
      <c r="D1698" s="145">
        <f t="shared" si="182"/>
        <v>2904166.666666667</v>
      </c>
      <c r="E1698" s="141">
        <f t="shared" si="183"/>
        <v>200.47501868925991</v>
      </c>
      <c r="F1698" s="135">
        <v>119</v>
      </c>
      <c r="G1698" s="135">
        <v>3.36</v>
      </c>
      <c r="H1698" s="135">
        <v>9758000</v>
      </c>
      <c r="I1698" s="134" t="s">
        <v>1815</v>
      </c>
      <c r="J1698" s="138">
        <f t="shared" si="184"/>
        <v>3.36</v>
      </c>
      <c r="K1698" s="140">
        <f t="shared" si="185"/>
        <v>2904166.666666667</v>
      </c>
      <c r="L1698" s="134" t="s">
        <v>1384</v>
      </c>
      <c r="M1698" s="134" t="s">
        <v>44</v>
      </c>
      <c r="N1698" s="137">
        <f t="shared" si="186"/>
        <v>2904166.666666667</v>
      </c>
      <c r="P1698">
        <v>1657</v>
      </c>
      <c r="Q1698">
        <v>649.40228419269727</v>
      </c>
      <c r="R1698">
        <v>-351.40228419269727</v>
      </c>
      <c r="S1698" s="70">
        <f t="shared" si="180"/>
        <v>-0.54111648934149048</v>
      </c>
      <c r="T1698">
        <f t="shared" si="181"/>
        <v>298</v>
      </c>
      <c r="U1698" s="134" t="s">
        <v>2866</v>
      </c>
      <c r="Z1698">
        <v>1656</v>
      </c>
      <c r="AA1698">
        <v>42.248613602068815</v>
      </c>
      <c r="AB1698">
        <v>15.751386397931185</v>
      </c>
      <c r="AJ1698">
        <v>1658</v>
      </c>
      <c r="AK1698">
        <v>20.356081303529464</v>
      </c>
      <c r="AL1698">
        <v>-11.356081303529464</v>
      </c>
      <c r="AT1698">
        <v>1658</v>
      </c>
      <c r="AU1698">
        <v>15.535381223612726</v>
      </c>
      <c r="AV1698">
        <v>-6.5353812236127258</v>
      </c>
      <c r="BD1698" s="152">
        <v>4.9492378659125364</v>
      </c>
      <c r="BE1698" s="152">
        <v>15.551744801679998</v>
      </c>
    </row>
    <row r="1699" spans="1:57" ht="14.25" customHeight="1">
      <c r="A1699" s="134" t="s">
        <v>398</v>
      </c>
      <c r="B1699" s="135">
        <v>19696</v>
      </c>
      <c r="C1699" s="135">
        <v>3155500</v>
      </c>
      <c r="D1699" s="145">
        <f t="shared" si="182"/>
        <v>7562500</v>
      </c>
      <c r="E1699" s="141">
        <f t="shared" si="183"/>
        <v>160.21019496344437</v>
      </c>
      <c r="F1699" s="135">
        <v>33</v>
      </c>
      <c r="G1699" s="135">
        <v>0.24</v>
      </c>
      <c r="H1699" s="135">
        <v>1815000</v>
      </c>
      <c r="I1699" s="134" t="s">
        <v>1815</v>
      </c>
      <c r="J1699" s="138">
        <f t="shared" si="184"/>
        <v>0.24</v>
      </c>
      <c r="K1699" s="140">
        <f t="shared" si="185"/>
        <v>7562500</v>
      </c>
      <c r="L1699" s="134" t="s">
        <v>1318</v>
      </c>
      <c r="M1699" s="134" t="s">
        <v>44</v>
      </c>
      <c r="N1699" s="137">
        <f t="shared" si="186"/>
        <v>7562500</v>
      </c>
      <c r="P1699">
        <v>1658</v>
      </c>
      <c r="Q1699">
        <v>14.445483914272092</v>
      </c>
      <c r="R1699">
        <v>-5.4454839142720921</v>
      </c>
      <c r="S1699" s="70">
        <f t="shared" si="180"/>
        <v>-0.37696791236546745</v>
      </c>
      <c r="T1699">
        <f t="shared" si="181"/>
        <v>9</v>
      </c>
      <c r="U1699" s="134" t="s">
        <v>1474</v>
      </c>
      <c r="Z1699">
        <v>1657</v>
      </c>
      <c r="AA1699">
        <v>650.59644966064457</v>
      </c>
      <c r="AB1699">
        <v>-352.59644966064457</v>
      </c>
      <c r="AJ1699">
        <v>1659</v>
      </c>
      <c r="AK1699">
        <v>21.404681910315571</v>
      </c>
      <c r="AL1699">
        <v>-1.4046819103155705</v>
      </c>
      <c r="AT1699">
        <v>1659</v>
      </c>
      <c r="AU1699">
        <v>27.367180585427491</v>
      </c>
      <c r="AV1699">
        <v>-7.3671805854274908</v>
      </c>
      <c r="BD1699" s="152">
        <v>6.1518852078887933</v>
      </c>
      <c r="BE1699" s="152">
        <v>18.589947261239999</v>
      </c>
    </row>
    <row r="1700" spans="1:57" ht="14.25" customHeight="1">
      <c r="A1700" s="134" t="s">
        <v>398</v>
      </c>
      <c r="B1700" s="135">
        <v>101717</v>
      </c>
      <c r="C1700" s="135">
        <v>14134200</v>
      </c>
      <c r="D1700" s="145">
        <f t="shared" si="182"/>
        <v>2087935.656836461</v>
      </c>
      <c r="E1700" s="141">
        <f t="shared" si="183"/>
        <v>138.95612336187659</v>
      </c>
      <c r="F1700" s="135">
        <v>118</v>
      </c>
      <c r="G1700" s="135">
        <v>3.73</v>
      </c>
      <c r="H1700" s="135">
        <v>7788000</v>
      </c>
      <c r="I1700" s="134" t="s">
        <v>1815</v>
      </c>
      <c r="J1700" s="138">
        <f t="shared" si="184"/>
        <v>3.73</v>
      </c>
      <c r="K1700" s="140">
        <f t="shared" si="185"/>
        <v>2087935.656836461</v>
      </c>
      <c r="L1700" s="134" t="s">
        <v>2881</v>
      </c>
      <c r="M1700" s="134" t="s">
        <v>44</v>
      </c>
      <c r="N1700" s="137">
        <f t="shared" si="186"/>
        <v>2087935.656836461</v>
      </c>
      <c r="P1700">
        <v>1659</v>
      </c>
      <c r="Q1700">
        <v>21.44723971343609</v>
      </c>
      <c r="R1700">
        <v>-1.4472397134360904</v>
      </c>
      <c r="S1700" s="70">
        <f t="shared" si="180"/>
        <v>-6.7479066433403803E-2</v>
      </c>
      <c r="T1700">
        <f t="shared" si="181"/>
        <v>20</v>
      </c>
      <c r="U1700" s="134" t="s">
        <v>2867</v>
      </c>
      <c r="Z1700">
        <v>1658</v>
      </c>
      <c r="AA1700">
        <v>18.099050790401687</v>
      </c>
      <c r="AB1700">
        <v>-9.0990507904016873</v>
      </c>
      <c r="AJ1700">
        <v>1660</v>
      </c>
      <c r="AK1700">
        <v>25.719734790804374</v>
      </c>
      <c r="AL1700">
        <v>-9.7197347908043739</v>
      </c>
      <c r="AT1700">
        <v>1660</v>
      </c>
      <c r="AU1700">
        <v>20.325576745946336</v>
      </c>
      <c r="AV1700">
        <v>-4.3255767459463357</v>
      </c>
      <c r="BD1700" s="152">
        <v>30.46158852520561</v>
      </c>
      <c r="BE1700" s="152">
        <v>35.52023968676</v>
      </c>
    </row>
    <row r="1701" spans="1:57" ht="14.25" customHeight="1">
      <c r="A1701" s="134" t="s">
        <v>398</v>
      </c>
      <c r="B1701" s="135">
        <v>7256</v>
      </c>
      <c r="C1701" s="135">
        <v>781800</v>
      </c>
      <c r="D1701" s="145">
        <f t="shared" si="182"/>
        <v>999999.99999999988</v>
      </c>
      <c r="E1701" s="141">
        <f t="shared" si="183"/>
        <v>107.74531422271224</v>
      </c>
      <c r="F1701" s="135">
        <v>10</v>
      </c>
      <c r="G1701" s="135">
        <v>0.27</v>
      </c>
      <c r="H1701" s="135">
        <v>270000</v>
      </c>
      <c r="I1701" s="134" t="s">
        <v>1815</v>
      </c>
      <c r="J1701" s="138">
        <f t="shared" si="184"/>
        <v>0.27</v>
      </c>
      <c r="K1701" s="140">
        <f t="shared" si="185"/>
        <v>999999.99999999988</v>
      </c>
      <c r="L1701" s="134" t="s">
        <v>994</v>
      </c>
      <c r="M1701" s="134" t="s">
        <v>246</v>
      </c>
      <c r="N1701" s="137">
        <f t="shared" si="186"/>
        <v>999999.99999999988</v>
      </c>
      <c r="P1701">
        <v>1660</v>
      </c>
      <c r="Q1701">
        <v>20.151685266502927</v>
      </c>
      <c r="R1701">
        <v>-4.1516852665029269</v>
      </c>
      <c r="S1701" s="70">
        <f t="shared" si="180"/>
        <v>-0.20602174019678901</v>
      </c>
      <c r="T1701">
        <f t="shared" si="181"/>
        <v>16</v>
      </c>
      <c r="U1701" s="134" t="s">
        <v>2868</v>
      </c>
      <c r="Z1701">
        <v>1659</v>
      </c>
      <c r="AA1701">
        <v>25.342423675284511</v>
      </c>
      <c r="AB1701">
        <v>-5.3424236752845111</v>
      </c>
      <c r="AJ1701">
        <v>1661</v>
      </c>
      <c r="AK1701">
        <v>43.533668393371713</v>
      </c>
      <c r="AL1701">
        <v>28.466331606628287</v>
      </c>
      <c r="AT1701">
        <v>1661</v>
      </c>
      <c r="AU1701">
        <v>77.041031924155419</v>
      </c>
      <c r="AV1701">
        <v>-5.0410319241554191</v>
      </c>
      <c r="BD1701" s="152">
        <v>10.257934800733432</v>
      </c>
      <c r="BE1701" s="152">
        <v>25.990139279319997</v>
      </c>
    </row>
    <row r="1702" spans="1:57" ht="14.25" customHeight="1">
      <c r="A1702" s="134" t="s">
        <v>398</v>
      </c>
      <c r="B1702" s="135">
        <v>95555</v>
      </c>
      <c r="C1702" s="135">
        <v>10082100</v>
      </c>
      <c r="D1702" s="145">
        <f t="shared" si="182"/>
        <v>814917.12707182323</v>
      </c>
      <c r="E1702" s="141">
        <f t="shared" si="183"/>
        <v>105.51096227303647</v>
      </c>
      <c r="F1702" s="135">
        <v>59</v>
      </c>
      <c r="G1702" s="135">
        <v>3.62</v>
      </c>
      <c r="H1702" s="135">
        <v>2950000</v>
      </c>
      <c r="I1702" s="134" t="s">
        <v>1815</v>
      </c>
      <c r="J1702" s="138">
        <f t="shared" si="184"/>
        <v>3.62</v>
      </c>
      <c r="K1702" s="140">
        <f t="shared" si="185"/>
        <v>814917.12707182323</v>
      </c>
      <c r="L1702" s="134" t="s">
        <v>2882</v>
      </c>
      <c r="M1702" s="134" t="s">
        <v>102</v>
      </c>
      <c r="N1702" s="137">
        <f t="shared" si="186"/>
        <v>814917.12707182323</v>
      </c>
      <c r="P1702">
        <v>1661</v>
      </c>
      <c r="Q1702">
        <v>61.148781463626705</v>
      </c>
      <c r="R1702">
        <v>10.851218536373295</v>
      </c>
      <c r="S1702" s="70">
        <f t="shared" si="180"/>
        <v>0.1774560060992868</v>
      </c>
      <c r="T1702">
        <f t="shared" si="181"/>
        <v>72</v>
      </c>
      <c r="U1702" s="134" t="s">
        <v>2869</v>
      </c>
      <c r="Z1702">
        <v>1660</v>
      </c>
      <c r="AA1702">
        <v>21.109237243129314</v>
      </c>
      <c r="AB1702">
        <v>-5.1092372431293143</v>
      </c>
      <c r="AJ1702">
        <v>1662</v>
      </c>
      <c r="AK1702">
        <v>24.543710371889638</v>
      </c>
      <c r="AL1702">
        <v>-15.543710371889638</v>
      </c>
      <c r="AT1702">
        <v>1662</v>
      </c>
      <c r="AU1702">
        <v>13.972861155220395</v>
      </c>
      <c r="AV1702">
        <v>-4.9728611552203947</v>
      </c>
      <c r="BD1702" s="152">
        <v>4.2231305467176492</v>
      </c>
      <c r="BE1702" s="152">
        <v>16.257543329959997</v>
      </c>
    </row>
    <row r="1703" spans="1:57" ht="14.25" customHeight="1">
      <c r="A1703" s="134" t="s">
        <v>398</v>
      </c>
      <c r="B1703" s="135">
        <v>6065</v>
      </c>
      <c r="C1703" s="135">
        <v>10535000</v>
      </c>
      <c r="D1703" s="145">
        <f t="shared" si="182"/>
        <v>2061232.7586206896</v>
      </c>
      <c r="E1703" s="141">
        <f t="shared" si="183"/>
        <v>1737.0156636438583</v>
      </c>
      <c r="F1703" s="135">
        <v>101</v>
      </c>
      <c r="G1703" s="135">
        <v>11.6</v>
      </c>
      <c r="H1703" s="135">
        <v>23910300</v>
      </c>
      <c r="I1703" s="134" t="s">
        <v>1815</v>
      </c>
      <c r="J1703" s="138">
        <f t="shared" si="184"/>
        <v>11.6</v>
      </c>
      <c r="K1703" s="140">
        <f t="shared" si="185"/>
        <v>2061232.7586206896</v>
      </c>
      <c r="L1703" s="134" t="s">
        <v>2883</v>
      </c>
      <c r="M1703" s="134" t="s">
        <v>24</v>
      </c>
      <c r="N1703" s="137">
        <f t="shared" si="186"/>
        <v>2061232.7586206896</v>
      </c>
      <c r="P1703">
        <v>1662</v>
      </c>
      <c r="Q1703">
        <v>16.035920892688569</v>
      </c>
      <c r="R1703">
        <v>-7.0359208926885692</v>
      </c>
      <c r="S1703" s="70">
        <f t="shared" si="180"/>
        <v>-0.43876001507942913</v>
      </c>
      <c r="T1703">
        <f t="shared" si="181"/>
        <v>9</v>
      </c>
      <c r="U1703" s="134" t="s">
        <v>1505</v>
      </c>
      <c r="Z1703">
        <v>1661</v>
      </c>
      <c r="AA1703">
        <v>64.264099830212061</v>
      </c>
      <c r="AB1703">
        <v>7.7359001697879393</v>
      </c>
      <c r="AJ1703">
        <v>1663</v>
      </c>
      <c r="AK1703">
        <v>23.619146897840043</v>
      </c>
      <c r="AL1703">
        <v>-11.619146897840043</v>
      </c>
      <c r="AT1703">
        <v>1663</v>
      </c>
      <c r="AU1703">
        <v>16.439393097128203</v>
      </c>
      <c r="AV1703">
        <v>-4.4393930971282032</v>
      </c>
      <c r="BD1703" s="152">
        <v>16.021604214201197</v>
      </c>
      <c r="BE1703" s="152">
        <v>25.366182721320001</v>
      </c>
    </row>
    <row r="1704" spans="1:57" ht="14.25" customHeight="1">
      <c r="A1704" s="134" t="s">
        <v>398</v>
      </c>
      <c r="B1704" s="135">
        <v>49300</v>
      </c>
      <c r="C1704" s="135">
        <v>7805700</v>
      </c>
      <c r="D1704" s="145">
        <f t="shared" si="182"/>
        <v>536666.66666666663</v>
      </c>
      <c r="E1704" s="141">
        <f t="shared" si="183"/>
        <v>158.33062880324545</v>
      </c>
      <c r="F1704" s="135">
        <v>88</v>
      </c>
      <c r="G1704" s="135">
        <v>0.99</v>
      </c>
      <c r="H1704" s="135">
        <v>531300</v>
      </c>
      <c r="I1704" s="134" t="s">
        <v>1815</v>
      </c>
      <c r="J1704" s="138">
        <f t="shared" si="184"/>
        <v>0.99</v>
      </c>
      <c r="K1704" s="140">
        <f t="shared" si="185"/>
        <v>536666.66666666663</v>
      </c>
      <c r="L1704" s="134" t="s">
        <v>2884</v>
      </c>
      <c r="M1704" s="134" t="s">
        <v>27</v>
      </c>
      <c r="N1704" s="137">
        <f t="shared" si="186"/>
        <v>536666.66666666663</v>
      </c>
      <c r="P1704">
        <v>1663</v>
      </c>
      <c r="Q1704">
        <v>16.83094451444768</v>
      </c>
      <c r="R1704">
        <v>-4.8309445144476797</v>
      </c>
      <c r="S1704" s="70">
        <f t="shared" si="180"/>
        <v>-0.28702753492537497</v>
      </c>
      <c r="T1704">
        <f t="shared" si="181"/>
        <v>12</v>
      </c>
      <c r="U1704" s="134" t="s">
        <v>1694</v>
      </c>
      <c r="Z1704">
        <v>1662</v>
      </c>
      <c r="AA1704">
        <v>18.733938349165417</v>
      </c>
      <c r="AB1704">
        <v>-9.7339383491654168</v>
      </c>
      <c r="AJ1704">
        <v>1664</v>
      </c>
      <c r="AK1704">
        <v>29.02767388706058</v>
      </c>
      <c r="AL1704">
        <v>18.97232611293942</v>
      </c>
      <c r="AT1704">
        <v>1664</v>
      </c>
      <c r="AU1704">
        <v>36.775965379808852</v>
      </c>
      <c r="AV1704">
        <v>11.224034620191148</v>
      </c>
      <c r="BD1704" s="152">
        <v>9.5790706734522164</v>
      </c>
      <c r="BE1704" s="152">
        <v>18.058690820919999</v>
      </c>
    </row>
    <row r="1705" spans="1:57" ht="14.25" customHeight="1">
      <c r="A1705" s="134" t="s">
        <v>398</v>
      </c>
      <c r="B1705" s="135">
        <v>15560</v>
      </c>
      <c r="C1705" s="135">
        <v>1559900</v>
      </c>
      <c r="D1705" s="145">
        <f t="shared" si="182"/>
        <v>7578947.3684210526</v>
      </c>
      <c r="E1705" s="141">
        <f t="shared" si="183"/>
        <v>100.25064267352185</v>
      </c>
      <c r="F1705" s="135">
        <v>25</v>
      </c>
      <c r="G1705" s="135">
        <v>0.19</v>
      </c>
      <c r="H1705" s="135">
        <v>1440000</v>
      </c>
      <c r="I1705" s="134" t="s">
        <v>1815</v>
      </c>
      <c r="J1705" s="138">
        <f t="shared" si="184"/>
        <v>0.19</v>
      </c>
      <c r="K1705" s="140">
        <f t="shared" si="185"/>
        <v>7578947.3684210526</v>
      </c>
      <c r="L1705" s="134" t="s">
        <v>1719</v>
      </c>
      <c r="M1705" s="134" t="s">
        <v>13</v>
      </c>
      <c r="N1705" s="137">
        <f t="shared" si="186"/>
        <v>7578947.3684210526</v>
      </c>
      <c r="P1705">
        <v>1664</v>
      </c>
      <c r="Q1705">
        <v>30.962157447079978</v>
      </c>
      <c r="R1705">
        <v>17.037842552920022</v>
      </c>
      <c r="S1705" s="70">
        <f t="shared" si="180"/>
        <v>0.55027956569372882</v>
      </c>
      <c r="T1705">
        <f t="shared" si="181"/>
        <v>48</v>
      </c>
      <c r="U1705" s="134" t="s">
        <v>2870</v>
      </c>
      <c r="Z1705">
        <v>1663</v>
      </c>
      <c r="AA1705">
        <v>18.018048940773301</v>
      </c>
      <c r="AB1705">
        <v>-6.0180489407733013</v>
      </c>
      <c r="AJ1705">
        <v>1665</v>
      </c>
      <c r="AK1705">
        <v>22.282255207799462</v>
      </c>
      <c r="AL1705">
        <v>-10.282255207799462</v>
      </c>
      <c r="AT1705">
        <v>1665</v>
      </c>
      <c r="AU1705">
        <v>18.197330809386735</v>
      </c>
      <c r="AV1705">
        <v>-6.1973308093867345</v>
      </c>
      <c r="BD1705" s="152">
        <v>6.4086416856804789</v>
      </c>
      <c r="BE1705" s="152">
        <v>15.143717822719999</v>
      </c>
    </row>
    <row r="1706" spans="1:57" ht="14.25" customHeight="1">
      <c r="A1706" s="134" t="s">
        <v>398</v>
      </c>
      <c r="B1706" s="135">
        <v>24100</v>
      </c>
      <c r="C1706" s="135">
        <v>2562800</v>
      </c>
      <c r="D1706" s="145">
        <f t="shared" si="182"/>
        <v>365853.6585365854</v>
      </c>
      <c r="E1706" s="141">
        <f t="shared" si="183"/>
        <v>106.34024896265561</v>
      </c>
      <c r="F1706" s="135">
        <v>11</v>
      </c>
      <c r="G1706" s="135">
        <v>1.23</v>
      </c>
      <c r="H1706" s="135">
        <v>450000</v>
      </c>
      <c r="I1706" s="134" t="s">
        <v>1815</v>
      </c>
      <c r="J1706" s="138">
        <f t="shared" si="184"/>
        <v>1.23</v>
      </c>
      <c r="K1706" s="140">
        <f t="shared" si="185"/>
        <v>365853.6585365854</v>
      </c>
      <c r="L1706" s="134" t="s">
        <v>2885</v>
      </c>
      <c r="M1706" s="134" t="s">
        <v>102</v>
      </c>
      <c r="N1706" s="137">
        <f t="shared" si="186"/>
        <v>365853.6585365854</v>
      </c>
      <c r="P1706">
        <v>1665</v>
      </c>
      <c r="Q1706">
        <v>17.003432616051974</v>
      </c>
      <c r="R1706">
        <v>-5.003432616051974</v>
      </c>
      <c r="S1706" s="70">
        <f t="shared" ref="S1706:S1769" si="187">R1706/Q1706</f>
        <v>-0.29426014905534531</v>
      </c>
      <c r="T1706">
        <f t="shared" ref="T1706:T1769" si="188">R1706+Q1706</f>
        <v>12</v>
      </c>
      <c r="U1706" s="134" t="s">
        <v>1678</v>
      </c>
      <c r="Z1706">
        <v>1664</v>
      </c>
      <c r="AA1706">
        <v>28.044548585631436</v>
      </c>
      <c r="AB1706">
        <v>19.955451414368564</v>
      </c>
      <c r="AJ1706">
        <v>1666</v>
      </c>
      <c r="AK1706">
        <v>39.720267397841134</v>
      </c>
      <c r="AL1706">
        <v>-10.720267397841134</v>
      </c>
      <c r="AT1706">
        <v>1666</v>
      </c>
      <c r="AU1706">
        <v>38.19479600418191</v>
      </c>
      <c r="AV1706">
        <v>-9.1947960041819101</v>
      </c>
      <c r="BD1706" s="152">
        <v>6.4373984111931479</v>
      </c>
      <c r="BE1706" s="152">
        <v>15.012652197</v>
      </c>
    </row>
    <row r="1707" spans="1:57" ht="14.25" customHeight="1">
      <c r="A1707" s="134" t="s">
        <v>398</v>
      </c>
      <c r="B1707" s="135">
        <v>10248</v>
      </c>
      <c r="C1707" s="135">
        <v>1610900</v>
      </c>
      <c r="D1707" s="145">
        <f t="shared" si="182"/>
        <v>4205882.3529411759</v>
      </c>
      <c r="E1707" s="141">
        <f t="shared" si="183"/>
        <v>157.19164715066356</v>
      </c>
      <c r="F1707" s="135">
        <v>26</v>
      </c>
      <c r="G1707" s="135">
        <v>0.34</v>
      </c>
      <c r="H1707" s="135">
        <v>1430000</v>
      </c>
      <c r="I1707" s="134" t="s">
        <v>1815</v>
      </c>
      <c r="J1707" s="138">
        <f t="shared" si="184"/>
        <v>0.34</v>
      </c>
      <c r="K1707" s="140">
        <f t="shared" si="185"/>
        <v>4205882.3529411759</v>
      </c>
      <c r="L1707" s="134" t="s">
        <v>2886</v>
      </c>
      <c r="M1707" s="134" t="s">
        <v>78</v>
      </c>
      <c r="N1707" s="137">
        <f t="shared" si="186"/>
        <v>4205882.3529411759</v>
      </c>
      <c r="P1707">
        <v>1666</v>
      </c>
      <c r="Q1707">
        <v>37.945099149479269</v>
      </c>
      <c r="R1707">
        <v>-8.9450991494792689</v>
      </c>
      <c r="S1707" s="70">
        <f t="shared" si="187"/>
        <v>-0.23573793058864692</v>
      </c>
      <c r="T1707">
        <f t="shared" si="188"/>
        <v>29</v>
      </c>
      <c r="U1707" s="134" t="s">
        <v>1039</v>
      </c>
      <c r="Z1707">
        <v>1665</v>
      </c>
      <c r="AA1707">
        <v>19.824186412101081</v>
      </c>
      <c r="AB1707">
        <v>-7.8241864121010813</v>
      </c>
      <c r="AJ1707">
        <v>1667</v>
      </c>
      <c r="AK1707">
        <v>27.388097726349002</v>
      </c>
      <c r="AL1707">
        <v>28.611902273650998</v>
      </c>
      <c r="AT1707">
        <v>1667</v>
      </c>
      <c r="AU1707">
        <v>49.035548743532388</v>
      </c>
      <c r="AV1707">
        <v>6.964451256467612</v>
      </c>
      <c r="BD1707" s="152">
        <v>4.9543729954683702</v>
      </c>
      <c r="BE1707" s="152">
        <v>17.523389700359999</v>
      </c>
    </row>
    <row r="1708" spans="1:57" ht="14.25" customHeight="1">
      <c r="A1708" s="134" t="s">
        <v>398</v>
      </c>
      <c r="B1708" s="135">
        <v>19398</v>
      </c>
      <c r="C1708" s="135">
        <v>1650600</v>
      </c>
      <c r="D1708" s="145">
        <f t="shared" si="182"/>
        <v>1552040.8163265307</v>
      </c>
      <c r="E1708" s="141">
        <f t="shared" si="183"/>
        <v>85.091246520259816</v>
      </c>
      <c r="F1708" s="135">
        <v>18</v>
      </c>
      <c r="G1708" s="135">
        <v>0.98</v>
      </c>
      <c r="H1708" s="135">
        <v>1521000</v>
      </c>
      <c r="I1708" s="134" t="s">
        <v>1815</v>
      </c>
      <c r="J1708" s="138">
        <f t="shared" si="184"/>
        <v>0.98</v>
      </c>
      <c r="K1708" s="140">
        <f t="shared" si="185"/>
        <v>1552040.8163265307</v>
      </c>
      <c r="L1708" s="134" t="s">
        <v>2887</v>
      </c>
      <c r="M1708" s="134" t="s">
        <v>28</v>
      </c>
      <c r="N1708" s="137">
        <f t="shared" si="186"/>
        <v>1552040.8163265307</v>
      </c>
      <c r="P1708">
        <v>1667</v>
      </c>
      <c r="Q1708">
        <v>36.632181446410243</v>
      </c>
      <c r="R1708">
        <v>19.367818553589757</v>
      </c>
      <c r="S1708" s="70">
        <f t="shared" si="187"/>
        <v>0.52871048867027548</v>
      </c>
      <c r="T1708">
        <f t="shared" si="188"/>
        <v>56</v>
      </c>
      <c r="U1708" s="134" t="s">
        <v>2871</v>
      </c>
      <c r="Z1708">
        <v>1666</v>
      </c>
      <c r="AA1708">
        <v>41.647720451760875</v>
      </c>
      <c r="AB1708">
        <v>-12.647720451760875</v>
      </c>
      <c r="AJ1708">
        <v>1668</v>
      </c>
      <c r="AK1708">
        <v>21.328058289068785</v>
      </c>
      <c r="AL1708">
        <v>-11.328058289068785</v>
      </c>
      <c r="AT1708">
        <v>1668</v>
      </c>
      <c r="AU1708">
        <v>15.629805715396813</v>
      </c>
      <c r="AV1708">
        <v>-5.6298057153968131</v>
      </c>
      <c r="BD1708" s="152">
        <v>111.56582473004333</v>
      </c>
      <c r="BE1708" s="152">
        <v>159.68216885644</v>
      </c>
    </row>
    <row r="1709" spans="1:57" ht="14.25" customHeight="1">
      <c r="A1709" s="134" t="s">
        <v>398</v>
      </c>
      <c r="B1709" s="135">
        <v>22918</v>
      </c>
      <c r="C1709" s="135">
        <v>5162600</v>
      </c>
      <c r="D1709" s="145">
        <f t="shared" si="182"/>
        <v>9008888.8888888881</v>
      </c>
      <c r="E1709" s="141">
        <f t="shared" si="183"/>
        <v>225.26398464089363</v>
      </c>
      <c r="F1709" s="135">
        <v>22</v>
      </c>
      <c r="G1709" s="135">
        <v>0.27</v>
      </c>
      <c r="H1709" s="135">
        <v>2432400</v>
      </c>
      <c r="I1709" s="134" t="s">
        <v>1815</v>
      </c>
      <c r="J1709" s="138">
        <f t="shared" si="184"/>
        <v>0.27</v>
      </c>
      <c r="K1709" s="140">
        <f t="shared" si="185"/>
        <v>9008888.8888888881</v>
      </c>
      <c r="L1709" s="134" t="s">
        <v>2888</v>
      </c>
      <c r="M1709" s="134" t="s">
        <v>24</v>
      </c>
      <c r="N1709" s="137">
        <f t="shared" si="186"/>
        <v>9008888.8888888881</v>
      </c>
      <c r="P1709">
        <v>1668</v>
      </c>
      <c r="Q1709">
        <v>15.061580963357677</v>
      </c>
      <c r="R1709">
        <v>-5.0615809633576774</v>
      </c>
      <c r="S1709" s="70">
        <f t="shared" si="187"/>
        <v>-0.33605907478581848</v>
      </c>
      <c r="T1709">
        <f t="shared" si="188"/>
        <v>10</v>
      </c>
      <c r="U1709" s="134" t="s">
        <v>2872</v>
      </c>
      <c r="Z1709">
        <v>1667</v>
      </c>
      <c r="AA1709">
        <v>39.728727743667584</v>
      </c>
      <c r="AB1709">
        <v>16.271272256332416</v>
      </c>
      <c r="AJ1709">
        <v>1669</v>
      </c>
      <c r="AK1709">
        <v>26.701025144672034</v>
      </c>
      <c r="AL1709">
        <v>-2.7010251446720339</v>
      </c>
      <c r="AT1709">
        <v>1669</v>
      </c>
      <c r="AU1709">
        <v>32.805210229653667</v>
      </c>
      <c r="AV1709">
        <v>-8.8052102296536674</v>
      </c>
      <c r="BD1709" s="152">
        <v>9.1651792312520186</v>
      </c>
      <c r="BE1709" s="152">
        <v>20.74300165364</v>
      </c>
    </row>
    <row r="1710" spans="1:57" ht="14.25" customHeight="1">
      <c r="A1710" s="134" t="s">
        <v>398</v>
      </c>
      <c r="B1710" s="135">
        <v>6958</v>
      </c>
      <c r="C1710" s="135">
        <v>507300</v>
      </c>
      <c r="D1710" s="145">
        <f t="shared" si="182"/>
        <v>632352.94117647049</v>
      </c>
      <c r="E1710" s="141">
        <f t="shared" si="183"/>
        <v>72.90888186260419</v>
      </c>
      <c r="F1710" s="135">
        <v>10</v>
      </c>
      <c r="G1710" s="135">
        <v>0.68</v>
      </c>
      <c r="H1710" s="135">
        <v>430000</v>
      </c>
      <c r="I1710" s="134" t="s">
        <v>1815</v>
      </c>
      <c r="J1710" s="138">
        <f t="shared" si="184"/>
        <v>0.68</v>
      </c>
      <c r="K1710" s="140">
        <f t="shared" si="185"/>
        <v>632352.94117647049</v>
      </c>
      <c r="L1710" s="134" t="s">
        <v>2889</v>
      </c>
      <c r="M1710" s="134" t="s">
        <v>15</v>
      </c>
      <c r="N1710" s="137">
        <f t="shared" si="186"/>
        <v>632352.94117647049</v>
      </c>
      <c r="P1710">
        <v>1669</v>
      </c>
      <c r="Q1710">
        <v>27.464300587438387</v>
      </c>
      <c r="R1710">
        <v>-3.4643005874383874</v>
      </c>
      <c r="S1710" s="70">
        <f t="shared" si="187"/>
        <v>-0.12613831458802516</v>
      </c>
      <c r="T1710">
        <f t="shared" si="188"/>
        <v>24</v>
      </c>
      <c r="U1710" s="134" t="s">
        <v>1628</v>
      </c>
      <c r="Z1710">
        <v>1668</v>
      </c>
      <c r="AA1710">
        <v>18.536905675734676</v>
      </c>
      <c r="AB1710">
        <v>-8.5369056757346762</v>
      </c>
      <c r="AJ1710">
        <v>1670</v>
      </c>
      <c r="AK1710">
        <v>24.135615505138809</v>
      </c>
      <c r="AL1710">
        <v>-11.135615505138809</v>
      </c>
      <c r="AT1710">
        <v>1670</v>
      </c>
      <c r="AU1710">
        <v>16.727593067703985</v>
      </c>
      <c r="AV1710">
        <v>-3.7275930677039852</v>
      </c>
      <c r="BD1710" s="152">
        <v>11.415393002618353</v>
      </c>
      <c r="BE1710" s="152">
        <v>26.680804633320001</v>
      </c>
    </row>
    <row r="1711" spans="1:57" ht="14.25" customHeight="1">
      <c r="A1711" s="134" t="s">
        <v>398</v>
      </c>
      <c r="B1711" s="135">
        <v>10015</v>
      </c>
      <c r="C1711" s="135">
        <v>707100</v>
      </c>
      <c r="D1711" s="145">
        <f t="shared" si="182"/>
        <v>1856250</v>
      </c>
      <c r="E1711" s="141">
        <f t="shared" si="183"/>
        <v>70.60409385921119</v>
      </c>
      <c r="F1711" s="135">
        <v>9</v>
      </c>
      <c r="G1711" s="135">
        <v>0.16</v>
      </c>
      <c r="H1711" s="135">
        <v>297000</v>
      </c>
      <c r="I1711" s="134" t="s">
        <v>1815</v>
      </c>
      <c r="J1711" s="138">
        <f t="shared" si="184"/>
        <v>0.16</v>
      </c>
      <c r="K1711" s="140">
        <f t="shared" si="185"/>
        <v>1856250</v>
      </c>
      <c r="L1711" s="134" t="s">
        <v>2890</v>
      </c>
      <c r="M1711" s="134" t="s">
        <v>49</v>
      </c>
      <c r="N1711" s="137">
        <f t="shared" si="186"/>
        <v>1856250</v>
      </c>
      <c r="P1711">
        <v>1670</v>
      </c>
      <c r="Q1711">
        <v>17.286906963383736</v>
      </c>
      <c r="R1711">
        <v>-4.2869069633837356</v>
      </c>
      <c r="S1711" s="70">
        <f t="shared" si="187"/>
        <v>-0.24798577168628536</v>
      </c>
      <c r="T1711">
        <f t="shared" si="188"/>
        <v>13</v>
      </c>
      <c r="U1711" s="134" t="s">
        <v>2873</v>
      </c>
      <c r="Z1711">
        <v>1669</v>
      </c>
      <c r="AA1711">
        <v>30.970167131445933</v>
      </c>
      <c r="AB1711">
        <v>-6.9701671314459333</v>
      </c>
      <c r="AJ1711">
        <v>1671</v>
      </c>
      <c r="AK1711">
        <v>36.866990009977449</v>
      </c>
      <c r="AL1711">
        <v>-22.866990009977449</v>
      </c>
      <c r="AT1711">
        <v>1671</v>
      </c>
      <c r="AU1711">
        <v>34.463796954904588</v>
      </c>
      <c r="AV1711">
        <v>-20.463796954904588</v>
      </c>
      <c r="BD1711" s="152">
        <v>19.174573761483099</v>
      </c>
      <c r="BE1711" s="152">
        <v>29.890848462159997</v>
      </c>
    </row>
    <row r="1712" spans="1:57" ht="14.25" customHeight="1">
      <c r="A1712" s="134" t="s">
        <v>398</v>
      </c>
      <c r="B1712" s="135">
        <v>60817</v>
      </c>
      <c r="C1712" s="135">
        <v>3945000</v>
      </c>
      <c r="D1712" s="145">
        <f t="shared" si="182"/>
        <v>1748842.9752066117</v>
      </c>
      <c r="E1712" s="141">
        <f t="shared" si="183"/>
        <v>64.866731341565682</v>
      </c>
      <c r="F1712" s="135">
        <v>81</v>
      </c>
      <c r="G1712" s="135">
        <v>1.21</v>
      </c>
      <c r="H1712" s="135">
        <v>2116100</v>
      </c>
      <c r="I1712" s="134" t="s">
        <v>1815</v>
      </c>
      <c r="J1712" s="138">
        <f t="shared" si="184"/>
        <v>1.21</v>
      </c>
      <c r="K1712" s="140">
        <f t="shared" si="185"/>
        <v>1748842.9752066117</v>
      </c>
      <c r="L1712" s="134" t="s">
        <v>2891</v>
      </c>
      <c r="M1712" s="134" t="s">
        <v>44</v>
      </c>
      <c r="N1712" s="137">
        <f t="shared" si="186"/>
        <v>1748842.9752066117</v>
      </c>
      <c r="P1712">
        <v>1671</v>
      </c>
      <c r="Q1712">
        <v>34.270601071805594</v>
      </c>
      <c r="R1712">
        <v>-20.270601071805594</v>
      </c>
      <c r="S1712" s="70">
        <f t="shared" si="187"/>
        <v>-0.59148659311033236</v>
      </c>
      <c r="T1712">
        <f t="shared" si="188"/>
        <v>14</v>
      </c>
      <c r="U1712" s="134" t="s">
        <v>2874</v>
      </c>
      <c r="Z1712">
        <v>1670</v>
      </c>
      <c r="AA1712">
        <v>19.184867751806543</v>
      </c>
      <c r="AB1712">
        <v>-6.1848677518065429</v>
      </c>
      <c r="AJ1712">
        <v>1672</v>
      </c>
      <c r="AK1712">
        <v>26.460147572907282</v>
      </c>
      <c r="AL1712">
        <v>-14.460147572907282</v>
      </c>
      <c r="AT1712">
        <v>1672</v>
      </c>
      <c r="AU1712">
        <v>19.615340351222549</v>
      </c>
      <c r="AV1712">
        <v>-7.6153403512225495</v>
      </c>
      <c r="BD1712" s="152">
        <v>6.0389123576604513</v>
      </c>
      <c r="BE1712" s="152">
        <v>16.772556859000002</v>
      </c>
    </row>
    <row r="1713" spans="1:57" ht="14.25" customHeight="1">
      <c r="A1713" s="134" t="s">
        <v>398</v>
      </c>
      <c r="B1713" s="135">
        <v>8280</v>
      </c>
      <c r="C1713" s="135">
        <v>2273700</v>
      </c>
      <c r="D1713" s="145">
        <f t="shared" si="182"/>
        <v>11152352.94117647</v>
      </c>
      <c r="E1713" s="141">
        <f t="shared" si="183"/>
        <v>274.60144927536231</v>
      </c>
      <c r="F1713" s="135">
        <v>12</v>
      </c>
      <c r="G1713" s="135">
        <v>0.17</v>
      </c>
      <c r="H1713" s="135">
        <v>1895900</v>
      </c>
      <c r="I1713" s="134" t="s">
        <v>1815</v>
      </c>
      <c r="J1713" s="138">
        <f t="shared" si="184"/>
        <v>0.17</v>
      </c>
      <c r="K1713" s="140">
        <f t="shared" si="185"/>
        <v>11152352.94117647</v>
      </c>
      <c r="L1713" s="134" t="s">
        <v>2892</v>
      </c>
      <c r="M1713" s="134" t="s">
        <v>24</v>
      </c>
      <c r="N1713" s="137">
        <f t="shared" si="186"/>
        <v>11152352.94117647</v>
      </c>
      <c r="P1713">
        <v>1672</v>
      </c>
      <c r="Q1713">
        <v>20.198438716020181</v>
      </c>
      <c r="R1713">
        <v>-8.1984387160201813</v>
      </c>
      <c r="S1713" s="70">
        <f t="shared" si="187"/>
        <v>-0.40589467489473208</v>
      </c>
      <c r="T1713">
        <f t="shared" si="188"/>
        <v>12</v>
      </c>
      <c r="U1713" s="134" t="s">
        <v>2875</v>
      </c>
      <c r="Z1713">
        <v>1671</v>
      </c>
      <c r="AA1713">
        <v>37.173747477497564</v>
      </c>
      <c r="AB1713">
        <v>-23.173747477497564</v>
      </c>
      <c r="AJ1713">
        <v>1673</v>
      </c>
      <c r="AK1713">
        <v>23.012931286650012</v>
      </c>
      <c r="AL1713">
        <v>-13.012931286650012</v>
      </c>
      <c r="AT1713">
        <v>1673</v>
      </c>
      <c r="AU1713">
        <v>16.961601590821068</v>
      </c>
      <c r="AV1713">
        <v>-6.9616015908210684</v>
      </c>
      <c r="BD1713" s="152">
        <v>13.421174607127003</v>
      </c>
      <c r="BE1713" s="152">
        <v>21.050879958519999</v>
      </c>
    </row>
    <row r="1714" spans="1:57" ht="14.25" customHeight="1">
      <c r="A1714" s="134" t="s">
        <v>398</v>
      </c>
      <c r="B1714" s="135">
        <v>42636</v>
      </c>
      <c r="C1714" s="135">
        <v>5783600</v>
      </c>
      <c r="D1714" s="145">
        <f t="shared" si="182"/>
        <v>484174.75728155341</v>
      </c>
      <c r="E1714" s="141">
        <f t="shared" si="183"/>
        <v>135.65062388591801</v>
      </c>
      <c r="F1714" s="135">
        <v>48</v>
      </c>
      <c r="G1714" s="135">
        <v>2.06</v>
      </c>
      <c r="H1714" s="135">
        <v>997400</v>
      </c>
      <c r="I1714" s="134" t="s">
        <v>1815</v>
      </c>
      <c r="J1714" s="138">
        <f t="shared" si="184"/>
        <v>2.06</v>
      </c>
      <c r="K1714" s="140">
        <f t="shared" si="185"/>
        <v>484174.75728155341</v>
      </c>
      <c r="L1714" s="134" t="s">
        <v>1464</v>
      </c>
      <c r="M1714" s="134" t="s">
        <v>27</v>
      </c>
      <c r="N1714" s="137">
        <f t="shared" si="186"/>
        <v>484174.75728155341</v>
      </c>
      <c r="P1714">
        <v>1673</v>
      </c>
      <c r="Q1714">
        <v>16.760628111737759</v>
      </c>
      <c r="R1714">
        <v>-6.7606281117377591</v>
      </c>
      <c r="S1714" s="70">
        <f t="shared" si="187"/>
        <v>-0.40336364882430475</v>
      </c>
      <c r="T1714">
        <f t="shared" si="188"/>
        <v>10</v>
      </c>
      <c r="U1714" s="134" t="s">
        <v>1381</v>
      </c>
      <c r="Z1714">
        <v>1672</v>
      </c>
      <c r="AA1714">
        <v>18.447072475008614</v>
      </c>
      <c r="AB1714">
        <v>-6.4470724750086141</v>
      </c>
      <c r="AJ1714">
        <v>1674</v>
      </c>
      <c r="AK1714">
        <v>21.651909505940555</v>
      </c>
      <c r="AL1714">
        <v>-11.651909505940555</v>
      </c>
      <c r="AT1714">
        <v>1674</v>
      </c>
      <c r="AU1714">
        <v>15.822760111651252</v>
      </c>
      <c r="AV1714">
        <v>-5.8227601116512524</v>
      </c>
      <c r="BD1714" s="152">
        <v>10.300042863091269</v>
      </c>
      <c r="BE1714" s="152">
        <v>19.376708174520001</v>
      </c>
    </row>
    <row r="1715" spans="1:57" ht="14.25" customHeight="1">
      <c r="A1715" s="134" t="s">
        <v>398</v>
      </c>
      <c r="B1715" s="135">
        <v>26744</v>
      </c>
      <c r="C1715" s="135">
        <v>7977600</v>
      </c>
      <c r="D1715" s="145">
        <f t="shared" si="182"/>
        <v>15574705.882352941</v>
      </c>
      <c r="E1715" s="141">
        <f t="shared" si="183"/>
        <v>298.29494466048459</v>
      </c>
      <c r="F1715" s="135">
        <v>31</v>
      </c>
      <c r="G1715" s="135">
        <v>0.34</v>
      </c>
      <c r="H1715" s="135">
        <v>5295400</v>
      </c>
      <c r="I1715" s="134" t="s">
        <v>1815</v>
      </c>
      <c r="J1715" s="138">
        <f t="shared" si="184"/>
        <v>0.34</v>
      </c>
      <c r="K1715" s="140">
        <f t="shared" si="185"/>
        <v>15574705.882352941</v>
      </c>
      <c r="L1715" s="134" t="s">
        <v>2893</v>
      </c>
      <c r="M1715" s="134" t="s">
        <v>7</v>
      </c>
      <c r="N1715" s="137">
        <f t="shared" si="186"/>
        <v>15574705.882352941</v>
      </c>
      <c r="P1715">
        <v>1674</v>
      </c>
      <c r="Q1715">
        <v>15.354103871646142</v>
      </c>
      <c r="R1715">
        <v>-5.3541038716461422</v>
      </c>
      <c r="S1715" s="70">
        <f t="shared" si="187"/>
        <v>-0.34870832686845166</v>
      </c>
      <c r="T1715">
        <f t="shared" si="188"/>
        <v>10</v>
      </c>
      <c r="U1715" s="134" t="s">
        <v>2876</v>
      </c>
      <c r="Z1715">
        <v>1673</v>
      </c>
      <c r="AA1715">
        <v>18.945714526841485</v>
      </c>
      <c r="AB1715">
        <v>-8.9457145268414848</v>
      </c>
      <c r="AJ1715">
        <v>1675</v>
      </c>
      <c r="AK1715">
        <v>35.383201101303534</v>
      </c>
      <c r="AL1715">
        <v>7.6167988986964659</v>
      </c>
      <c r="AT1715">
        <v>1675</v>
      </c>
      <c r="AU1715">
        <v>35.258604850965426</v>
      </c>
      <c r="AV1715">
        <v>7.7413951490345738</v>
      </c>
      <c r="BD1715" s="152">
        <v>339.4320636406087</v>
      </c>
      <c r="BE1715" s="152">
        <v>251.84989255044002</v>
      </c>
    </row>
    <row r="1716" spans="1:57" ht="14.25" customHeight="1">
      <c r="A1716" s="134" t="s">
        <v>398</v>
      </c>
      <c r="B1716" s="135">
        <v>129630</v>
      </c>
      <c r="C1716" s="135">
        <v>3826100</v>
      </c>
      <c r="D1716" s="145">
        <f t="shared" si="182"/>
        <v>319037.19912472647</v>
      </c>
      <c r="E1716" s="141">
        <f t="shared" si="183"/>
        <v>29.515544241302166</v>
      </c>
      <c r="F1716" s="135">
        <v>109</v>
      </c>
      <c r="G1716" s="135">
        <v>9.14</v>
      </c>
      <c r="H1716" s="135">
        <v>2916000</v>
      </c>
      <c r="I1716" s="134" t="s">
        <v>1815</v>
      </c>
      <c r="J1716" s="138">
        <f t="shared" si="184"/>
        <v>9.14</v>
      </c>
      <c r="K1716" s="140">
        <f t="shared" si="185"/>
        <v>319037.19912472647</v>
      </c>
      <c r="L1716" s="134" t="s">
        <v>1437</v>
      </c>
      <c r="M1716" s="134" t="s">
        <v>45</v>
      </c>
      <c r="N1716" s="137">
        <f t="shared" si="186"/>
        <v>319037.19912472647</v>
      </c>
      <c r="P1716">
        <v>1675</v>
      </c>
      <c r="Q1716">
        <v>33.837356171900787</v>
      </c>
      <c r="R1716">
        <v>9.1626438280992133</v>
      </c>
      <c r="S1716" s="70">
        <f t="shared" si="187"/>
        <v>0.27078486219641634</v>
      </c>
      <c r="T1716">
        <f t="shared" si="188"/>
        <v>43</v>
      </c>
      <c r="U1716" s="134" t="s">
        <v>2877</v>
      </c>
      <c r="Z1716">
        <v>1674</v>
      </c>
      <c r="AA1716">
        <v>18.112578021738834</v>
      </c>
      <c r="AB1716">
        <v>-8.1125780217388339</v>
      </c>
      <c r="AJ1716">
        <v>1676</v>
      </c>
      <c r="AK1716">
        <v>230.86360561941902</v>
      </c>
      <c r="AL1716">
        <v>373.13639438058101</v>
      </c>
      <c r="AT1716">
        <v>1676</v>
      </c>
      <c r="AU1716">
        <v>342.82462815039253</v>
      </c>
      <c r="AV1716">
        <v>261.17537184960747</v>
      </c>
      <c r="BD1716" s="152">
        <v>9.3048547551706946</v>
      </c>
      <c r="BE1716" s="152">
        <v>22.700152243520002</v>
      </c>
    </row>
    <row r="1717" spans="1:57" ht="14.25" customHeight="1">
      <c r="A1717" s="134" t="s">
        <v>398</v>
      </c>
      <c r="B1717" s="135">
        <v>2712</v>
      </c>
      <c r="C1717" s="135">
        <v>379400</v>
      </c>
      <c r="D1717" s="145">
        <f t="shared" si="182"/>
        <v>210264.63238729862</v>
      </c>
      <c r="E1717" s="141">
        <f t="shared" si="183"/>
        <v>139.89675516224187</v>
      </c>
      <c r="F1717" s="135">
        <v>6</v>
      </c>
      <c r="G1717" s="135">
        <v>49223</v>
      </c>
      <c r="H1717" s="135">
        <v>237600</v>
      </c>
      <c r="I1717" s="134" t="s">
        <v>1819</v>
      </c>
      <c r="J1717" s="138">
        <f t="shared" si="184"/>
        <v>1.1300045913682277</v>
      </c>
      <c r="K1717" s="140">
        <f t="shared" si="185"/>
        <v>210264.63238729862</v>
      </c>
      <c r="L1717" s="134" t="s">
        <v>2894</v>
      </c>
      <c r="M1717" s="134" t="s">
        <v>106</v>
      </c>
      <c r="N1717" s="137">
        <f t="shared" si="186"/>
        <v>210264.63238729862</v>
      </c>
      <c r="P1717">
        <v>1676</v>
      </c>
      <c r="Q1717">
        <v>313.64741401171517</v>
      </c>
      <c r="R1717">
        <v>290.35258598828483</v>
      </c>
      <c r="S1717" s="70">
        <f t="shared" si="187"/>
        <v>0.92572925207487844</v>
      </c>
      <c r="T1717">
        <f t="shared" si="188"/>
        <v>604</v>
      </c>
      <c r="U1717" s="134" t="s">
        <v>1656</v>
      </c>
      <c r="Z1717">
        <v>1675</v>
      </c>
      <c r="AA1717">
        <v>30.339424588399261</v>
      </c>
      <c r="AB1717">
        <v>12.660575411600739</v>
      </c>
      <c r="AJ1717">
        <v>1677</v>
      </c>
      <c r="AK1717">
        <v>30.163904823117868</v>
      </c>
      <c r="AL1717">
        <v>-0.16390482311786769</v>
      </c>
      <c r="AT1717">
        <v>1677</v>
      </c>
      <c r="AU1717">
        <v>32.23866327894914</v>
      </c>
      <c r="AV1717">
        <v>-2.2386632789491401</v>
      </c>
      <c r="BD1717" s="152">
        <v>8.2819369476486191</v>
      </c>
      <c r="BE1717" s="152">
        <v>16.936799285039999</v>
      </c>
    </row>
    <row r="1718" spans="1:57" ht="14.25" customHeight="1">
      <c r="A1718" s="134" t="s">
        <v>398</v>
      </c>
      <c r="B1718" s="135">
        <v>9330</v>
      </c>
      <c r="C1718" s="135">
        <v>1006400</v>
      </c>
      <c r="D1718" s="145">
        <f t="shared" si="182"/>
        <v>1188278.8817783766</v>
      </c>
      <c r="E1718" s="141">
        <f t="shared" si="183"/>
        <v>107.86709539121115</v>
      </c>
      <c r="F1718" s="135">
        <v>12</v>
      </c>
      <c r="G1718" s="135">
        <v>0.2969</v>
      </c>
      <c r="H1718" s="135">
        <v>352800</v>
      </c>
      <c r="I1718" s="134" t="s">
        <v>1815</v>
      </c>
      <c r="J1718" s="138">
        <f t="shared" si="184"/>
        <v>0.2969</v>
      </c>
      <c r="K1718" s="140">
        <f t="shared" si="185"/>
        <v>1188278.8817783766</v>
      </c>
      <c r="L1718" s="134" t="s">
        <v>2895</v>
      </c>
      <c r="M1718" s="134" t="s">
        <v>10</v>
      </c>
      <c r="N1718" s="137">
        <f t="shared" si="186"/>
        <v>1188278.8817783766</v>
      </c>
      <c r="P1718">
        <v>1677</v>
      </c>
      <c r="Q1718">
        <v>29.17145957802304</v>
      </c>
      <c r="R1718">
        <v>0.82854042197696032</v>
      </c>
      <c r="S1718" s="70">
        <f t="shared" si="187"/>
        <v>2.8402432856022036E-2</v>
      </c>
      <c r="T1718">
        <f t="shared" si="188"/>
        <v>30</v>
      </c>
      <c r="U1718" s="134" t="s">
        <v>2878</v>
      </c>
      <c r="Z1718">
        <v>1676</v>
      </c>
      <c r="AA1718">
        <v>315.94436026509152</v>
      </c>
      <c r="AB1718">
        <v>288.05563973490848</v>
      </c>
      <c r="AJ1718">
        <v>1678</v>
      </c>
      <c r="AK1718">
        <v>25.558444184754514</v>
      </c>
      <c r="AL1718">
        <v>48.441555815245486</v>
      </c>
      <c r="AT1718">
        <v>1678</v>
      </c>
      <c r="AU1718">
        <v>97.179723315358103</v>
      </c>
      <c r="AV1718">
        <v>-23.179723315358103</v>
      </c>
      <c r="BD1718" s="152">
        <v>10.598907403240792</v>
      </c>
      <c r="BE1718" s="152">
        <v>19.983751476799998</v>
      </c>
    </row>
    <row r="1719" spans="1:57" ht="14.25" customHeight="1">
      <c r="A1719" s="134" t="s">
        <v>398</v>
      </c>
      <c r="B1719" s="135">
        <v>17244</v>
      </c>
      <c r="C1719" s="135">
        <v>2417100</v>
      </c>
      <c r="D1719" s="145">
        <f t="shared" si="182"/>
        <v>12201428.571428573</v>
      </c>
      <c r="E1719" s="141">
        <f t="shared" si="183"/>
        <v>140.1704940848991</v>
      </c>
      <c r="F1719" s="135">
        <v>15</v>
      </c>
      <c r="G1719" s="135">
        <v>0.21</v>
      </c>
      <c r="H1719" s="135">
        <v>2562300</v>
      </c>
      <c r="I1719" s="134" t="s">
        <v>1815</v>
      </c>
      <c r="J1719" s="138">
        <f t="shared" si="184"/>
        <v>0.21</v>
      </c>
      <c r="K1719" s="140">
        <f t="shared" si="185"/>
        <v>12201428.571428573</v>
      </c>
      <c r="L1719" s="134" t="s">
        <v>2896</v>
      </c>
      <c r="M1719" s="134" t="s">
        <v>7</v>
      </c>
      <c r="N1719" s="137">
        <f t="shared" si="186"/>
        <v>12201428.571428573</v>
      </c>
      <c r="P1719">
        <v>1678</v>
      </c>
      <c r="Q1719">
        <v>61.578333576444095</v>
      </c>
      <c r="R1719">
        <v>12.421666423555905</v>
      </c>
      <c r="S1719" s="70">
        <f t="shared" si="187"/>
        <v>0.20172137994178579</v>
      </c>
      <c r="T1719">
        <f t="shared" si="188"/>
        <v>74</v>
      </c>
      <c r="U1719" s="134" t="s">
        <v>1496</v>
      </c>
      <c r="Z1719">
        <v>1677</v>
      </c>
      <c r="AA1719">
        <v>31.390417936681626</v>
      </c>
      <c r="AB1719">
        <v>-1.3904179366816258</v>
      </c>
      <c r="AJ1719">
        <v>1679</v>
      </c>
      <c r="AK1719">
        <v>165.60356373797956</v>
      </c>
      <c r="AL1719">
        <v>90.396436262020444</v>
      </c>
      <c r="AT1719">
        <v>1679</v>
      </c>
      <c r="AU1719">
        <v>286.270105149485</v>
      </c>
      <c r="AV1719">
        <v>-30.270105149485005</v>
      </c>
      <c r="BD1719" s="152">
        <v>8.2572883257806176</v>
      </c>
      <c r="BE1719" s="152">
        <v>17.249550676799998</v>
      </c>
    </row>
    <row r="1720" spans="1:57" ht="14.25" customHeight="1">
      <c r="A1720" s="134" t="s">
        <v>398</v>
      </c>
      <c r="B1720" s="135">
        <v>130120</v>
      </c>
      <c r="C1720" s="135">
        <v>29735200</v>
      </c>
      <c r="D1720" s="145">
        <f t="shared" si="182"/>
        <v>13771084.337349398</v>
      </c>
      <c r="E1720" s="141">
        <f t="shared" si="183"/>
        <v>228.52136489394405</v>
      </c>
      <c r="F1720" s="135">
        <v>128</v>
      </c>
      <c r="G1720" s="135">
        <v>0.83</v>
      </c>
      <c r="H1720" s="135">
        <v>11430000</v>
      </c>
      <c r="I1720" s="134" t="s">
        <v>1815</v>
      </c>
      <c r="J1720" s="138">
        <f t="shared" si="184"/>
        <v>0.83</v>
      </c>
      <c r="K1720" s="140">
        <f t="shared" si="185"/>
        <v>13771084.337349398</v>
      </c>
      <c r="L1720" s="134" t="s">
        <v>1426</v>
      </c>
      <c r="M1720" s="134" t="s">
        <v>32</v>
      </c>
      <c r="N1720" s="137">
        <f t="shared" si="186"/>
        <v>13771084.337349398</v>
      </c>
      <c r="P1720">
        <v>1679</v>
      </c>
      <c r="Q1720">
        <v>245.15322455115034</v>
      </c>
      <c r="R1720">
        <v>10.846775448849655</v>
      </c>
      <c r="S1720" s="70">
        <f t="shared" si="187"/>
        <v>4.4244881823230983E-2</v>
      </c>
      <c r="T1720">
        <f t="shared" si="188"/>
        <v>256</v>
      </c>
      <c r="U1720" s="134" t="s">
        <v>2879</v>
      </c>
      <c r="Z1720">
        <v>1678</v>
      </c>
      <c r="AA1720">
        <v>62.585427129483477</v>
      </c>
      <c r="AB1720">
        <v>11.414572870516523</v>
      </c>
      <c r="AJ1720">
        <v>1680</v>
      </c>
      <c r="AK1720">
        <v>27.271680622244769</v>
      </c>
      <c r="AL1720">
        <v>-6.2716806222447694</v>
      </c>
      <c r="AT1720">
        <v>1680</v>
      </c>
      <c r="AU1720">
        <v>29.888725057331246</v>
      </c>
      <c r="AV1720">
        <v>-8.8887250573312464</v>
      </c>
      <c r="BD1720" s="152">
        <v>12.146635451369074</v>
      </c>
      <c r="BE1720" s="152">
        <v>35.803931120719994</v>
      </c>
    </row>
    <row r="1721" spans="1:57" ht="14.25" customHeight="1">
      <c r="A1721" s="134" t="s">
        <v>398</v>
      </c>
      <c r="B1721" s="135">
        <v>16326</v>
      </c>
      <c r="C1721" s="135">
        <v>1239900</v>
      </c>
      <c r="D1721" s="145">
        <f t="shared" si="182"/>
        <v>2630769.2307692305</v>
      </c>
      <c r="E1721" s="141">
        <f t="shared" si="183"/>
        <v>75.946343256155828</v>
      </c>
      <c r="F1721" s="135">
        <v>18</v>
      </c>
      <c r="G1721" s="135">
        <v>0.39</v>
      </c>
      <c r="H1721" s="135">
        <v>1026000</v>
      </c>
      <c r="I1721" s="134" t="s">
        <v>1815</v>
      </c>
      <c r="J1721" s="138">
        <f t="shared" si="184"/>
        <v>0.39</v>
      </c>
      <c r="K1721" s="140">
        <f t="shared" si="185"/>
        <v>2630769.2307692305</v>
      </c>
      <c r="L1721" s="134" t="s">
        <v>2897</v>
      </c>
      <c r="M1721" s="134" t="s">
        <v>13</v>
      </c>
      <c r="N1721" s="137">
        <f t="shared" si="186"/>
        <v>2630769.2307692305</v>
      </c>
      <c r="P1721">
        <v>1680</v>
      </c>
      <c r="Q1721">
        <v>26.220436254994347</v>
      </c>
      <c r="R1721">
        <v>-5.2204362549943468</v>
      </c>
      <c r="S1721" s="70">
        <f t="shared" si="187"/>
        <v>-0.19909799380244797</v>
      </c>
      <c r="T1721">
        <f t="shared" si="188"/>
        <v>21</v>
      </c>
      <c r="U1721" s="134" t="s">
        <v>2880</v>
      </c>
      <c r="Z1721">
        <v>1679</v>
      </c>
      <c r="AA1721">
        <v>246.37520559021078</v>
      </c>
      <c r="AB1721">
        <v>9.6247944097892173</v>
      </c>
      <c r="AJ1721">
        <v>1681</v>
      </c>
      <c r="AK1721">
        <v>128.91566588311039</v>
      </c>
      <c r="AL1721">
        <v>-9.9156658831103925</v>
      </c>
      <c r="AT1721">
        <v>1681</v>
      </c>
      <c r="AU1721">
        <v>115.22875964925208</v>
      </c>
      <c r="AV1721">
        <v>3.7712403507479166</v>
      </c>
      <c r="BD1721" s="152">
        <v>19.065709014899426</v>
      </c>
      <c r="BE1721" s="152">
        <v>28.929011733880003</v>
      </c>
    </row>
    <row r="1722" spans="1:57" ht="14.25" customHeight="1">
      <c r="A1722" s="134" t="s">
        <v>398</v>
      </c>
      <c r="B1722" s="135">
        <v>66556</v>
      </c>
      <c r="C1722" s="135">
        <v>18765300</v>
      </c>
      <c r="D1722" s="145">
        <f t="shared" si="182"/>
        <v>7084173.9130434785</v>
      </c>
      <c r="E1722" s="141">
        <f t="shared" si="183"/>
        <v>281.94753290462165</v>
      </c>
      <c r="F1722" s="135">
        <v>19</v>
      </c>
      <c r="G1722" s="135">
        <v>2.2999999999999998</v>
      </c>
      <c r="H1722" s="135">
        <v>16293600</v>
      </c>
      <c r="I1722" s="134" t="s">
        <v>1815</v>
      </c>
      <c r="J1722" s="138">
        <f t="shared" si="184"/>
        <v>2.2999999999999998</v>
      </c>
      <c r="K1722" s="140">
        <f t="shared" si="185"/>
        <v>7084173.9130434785</v>
      </c>
      <c r="L1722" s="134" t="s">
        <v>2898</v>
      </c>
      <c r="M1722" s="134" t="s">
        <v>7</v>
      </c>
      <c r="N1722" s="137">
        <f t="shared" si="186"/>
        <v>7084173.9130434785</v>
      </c>
      <c r="P1722">
        <v>1681</v>
      </c>
      <c r="Q1722">
        <v>131.41874339026452</v>
      </c>
      <c r="R1722">
        <v>-12.418743390264524</v>
      </c>
      <c r="S1722" s="70">
        <f t="shared" si="187"/>
        <v>-9.4497505225609263E-2</v>
      </c>
      <c r="T1722">
        <f t="shared" si="188"/>
        <v>119</v>
      </c>
      <c r="U1722" s="134" t="s">
        <v>1384</v>
      </c>
      <c r="Z1722">
        <v>1680</v>
      </c>
      <c r="AA1722">
        <v>29.697475834859016</v>
      </c>
      <c r="AB1722">
        <v>-8.6974758348590164</v>
      </c>
      <c r="AJ1722">
        <v>1682</v>
      </c>
      <c r="AK1722">
        <v>33.289809902047459</v>
      </c>
      <c r="AL1722">
        <v>-0.28980990204745893</v>
      </c>
      <c r="AT1722">
        <v>1682</v>
      </c>
      <c r="AU1722">
        <v>25.960666199113216</v>
      </c>
      <c r="AV1722">
        <v>7.0393338008867836</v>
      </c>
      <c r="BD1722" s="152">
        <v>3.3522125740482505</v>
      </c>
      <c r="BE1722" s="152">
        <v>15.36625731184</v>
      </c>
    </row>
    <row r="1723" spans="1:57" ht="14.25" customHeight="1">
      <c r="A1723" s="134" t="s">
        <v>398</v>
      </c>
      <c r="B1723" s="135">
        <v>4406</v>
      </c>
      <c r="C1723" s="135">
        <v>563800</v>
      </c>
      <c r="D1723" s="145">
        <f t="shared" si="182"/>
        <v>6913636.3636363633</v>
      </c>
      <c r="E1723" s="141">
        <f t="shared" si="183"/>
        <v>127.96187017703132</v>
      </c>
      <c r="F1723" s="135">
        <v>9</v>
      </c>
      <c r="G1723" s="135">
        <v>0.11</v>
      </c>
      <c r="H1723" s="135">
        <v>760500</v>
      </c>
      <c r="I1723" s="134" t="s">
        <v>1815</v>
      </c>
      <c r="J1723" s="138">
        <f t="shared" si="184"/>
        <v>0.11</v>
      </c>
      <c r="K1723" s="140">
        <f t="shared" si="185"/>
        <v>6913636.3636363633</v>
      </c>
      <c r="L1723" s="134" t="s">
        <v>1066</v>
      </c>
      <c r="M1723" s="134" t="s">
        <v>28</v>
      </c>
      <c r="N1723" s="137">
        <f t="shared" si="186"/>
        <v>6913636.3636363633</v>
      </c>
      <c r="P1723">
        <v>1682</v>
      </c>
      <c r="Q1723">
        <v>27.59710114991266</v>
      </c>
      <c r="R1723">
        <v>5.4028988500873396</v>
      </c>
      <c r="S1723" s="70">
        <f t="shared" si="187"/>
        <v>0.19577776740889463</v>
      </c>
      <c r="T1723">
        <f t="shared" si="188"/>
        <v>33</v>
      </c>
      <c r="U1723" s="134" t="s">
        <v>1318</v>
      </c>
      <c r="Z1723">
        <v>1681</v>
      </c>
      <c r="AA1723">
        <v>134.04899808971516</v>
      </c>
      <c r="AB1723">
        <v>-15.048998089715155</v>
      </c>
      <c r="AJ1723">
        <v>1683</v>
      </c>
      <c r="AK1723">
        <v>79.766481204924361</v>
      </c>
      <c r="AL1723">
        <v>38.233518795075639</v>
      </c>
      <c r="AT1723">
        <v>1683</v>
      </c>
      <c r="AU1723">
        <v>93.306676987136029</v>
      </c>
      <c r="AV1723">
        <v>24.693323012863971</v>
      </c>
      <c r="BD1723" s="152">
        <v>59.146422224092753</v>
      </c>
      <c r="BE1723" s="152">
        <v>58.937437706639997</v>
      </c>
    </row>
    <row r="1724" spans="1:57" ht="14.25" customHeight="1">
      <c r="A1724" s="134" t="s">
        <v>398</v>
      </c>
      <c r="B1724" s="135">
        <v>10298</v>
      </c>
      <c r="C1724" s="135">
        <v>1317600</v>
      </c>
      <c r="D1724" s="145">
        <f t="shared" si="182"/>
        <v>4005909.0909090908</v>
      </c>
      <c r="E1724" s="141">
        <f t="shared" si="183"/>
        <v>127.94717420858419</v>
      </c>
      <c r="F1724" s="135">
        <v>16</v>
      </c>
      <c r="G1724" s="135">
        <v>0.22</v>
      </c>
      <c r="H1724" s="135">
        <v>881300</v>
      </c>
      <c r="I1724" s="134" t="s">
        <v>1815</v>
      </c>
      <c r="J1724" s="138">
        <f t="shared" si="184"/>
        <v>0.22</v>
      </c>
      <c r="K1724" s="140">
        <f t="shared" si="185"/>
        <v>4005909.0909090908</v>
      </c>
      <c r="L1724" s="134" t="s">
        <v>2899</v>
      </c>
      <c r="M1724" s="134" t="s">
        <v>79</v>
      </c>
      <c r="N1724" s="137">
        <f t="shared" si="186"/>
        <v>4005909.0909090908</v>
      </c>
      <c r="P1724">
        <v>1683</v>
      </c>
      <c r="Q1724">
        <v>91.001183051347141</v>
      </c>
      <c r="R1724">
        <v>26.998816948652859</v>
      </c>
      <c r="S1724" s="70">
        <f t="shared" si="187"/>
        <v>0.29668643904792819</v>
      </c>
      <c r="T1724">
        <f t="shared" si="188"/>
        <v>118</v>
      </c>
      <c r="U1724" s="134" t="s">
        <v>2881</v>
      </c>
      <c r="Z1724">
        <v>1682</v>
      </c>
      <c r="AA1724">
        <v>23.39012606316782</v>
      </c>
      <c r="AB1724">
        <v>9.6098739368321802</v>
      </c>
      <c r="AJ1724">
        <v>1684</v>
      </c>
      <c r="AK1724">
        <v>23.241108810694303</v>
      </c>
      <c r="AL1724">
        <v>-13.241108810694303</v>
      </c>
      <c r="AT1724">
        <v>1684</v>
      </c>
      <c r="AU1724">
        <v>15.74639943568673</v>
      </c>
      <c r="AV1724">
        <v>-5.7463994356867296</v>
      </c>
      <c r="BD1724" s="152">
        <v>12.763878023980286</v>
      </c>
      <c r="BE1724" s="152">
        <v>23.696757861879998</v>
      </c>
    </row>
    <row r="1725" spans="1:57" ht="14.25" customHeight="1">
      <c r="A1725" s="134" t="s">
        <v>398</v>
      </c>
      <c r="B1725" s="135">
        <v>40053</v>
      </c>
      <c r="C1725" s="135">
        <v>4384800</v>
      </c>
      <c r="D1725" s="145">
        <f t="shared" si="182"/>
        <v>309129.5116772824</v>
      </c>
      <c r="E1725" s="141">
        <f t="shared" si="183"/>
        <v>109.47494569695154</v>
      </c>
      <c r="F1725" s="135">
        <v>28</v>
      </c>
      <c r="G1725" s="135">
        <v>4.71</v>
      </c>
      <c r="H1725" s="135">
        <v>1456000</v>
      </c>
      <c r="I1725" s="134" t="s">
        <v>1815</v>
      </c>
      <c r="J1725" s="138">
        <f t="shared" si="184"/>
        <v>4.71</v>
      </c>
      <c r="K1725" s="140">
        <f t="shared" si="185"/>
        <v>309129.5116772824</v>
      </c>
      <c r="L1725" s="134" t="s">
        <v>2900</v>
      </c>
      <c r="M1725" s="134" t="s">
        <v>72</v>
      </c>
      <c r="N1725" s="137">
        <f t="shared" si="186"/>
        <v>309129.5116772824</v>
      </c>
      <c r="P1725">
        <v>1684</v>
      </c>
      <c r="Q1725">
        <v>16.2367726582351</v>
      </c>
      <c r="R1725">
        <v>-6.2367726582351004</v>
      </c>
      <c r="S1725" s="70">
        <f t="shared" si="187"/>
        <v>-0.38411405945699945</v>
      </c>
      <c r="T1725">
        <f t="shared" si="188"/>
        <v>10</v>
      </c>
      <c r="U1725" s="134" t="s">
        <v>994</v>
      </c>
      <c r="Z1725">
        <v>1683</v>
      </c>
      <c r="AA1725">
        <v>92.997813293392369</v>
      </c>
      <c r="AB1725">
        <v>25.002186706607631</v>
      </c>
      <c r="AJ1725">
        <v>1685</v>
      </c>
      <c r="AK1725">
        <v>62.612526748897011</v>
      </c>
      <c r="AL1725">
        <v>-3.612526748897011</v>
      </c>
      <c r="AT1725">
        <v>1685</v>
      </c>
      <c r="AU1725">
        <v>88.247166392583452</v>
      </c>
      <c r="AV1725">
        <v>-29.247166392583452</v>
      </c>
      <c r="BD1725" s="152">
        <v>6.5750198832894915</v>
      </c>
      <c r="BE1725" s="152">
        <v>17.119292998119999</v>
      </c>
    </row>
    <row r="1726" spans="1:57" ht="14.25" customHeight="1">
      <c r="A1726" s="134" t="s">
        <v>398</v>
      </c>
      <c r="B1726" s="135">
        <v>50775</v>
      </c>
      <c r="C1726" s="135">
        <v>3018500</v>
      </c>
      <c r="D1726" s="145">
        <f t="shared" si="182"/>
        <v>1607142.857142857</v>
      </c>
      <c r="E1726" s="141">
        <f t="shared" si="183"/>
        <v>59.448547513540127</v>
      </c>
      <c r="F1726" s="135">
        <v>30</v>
      </c>
      <c r="G1726" s="135">
        <v>1.1200000000000001</v>
      </c>
      <c r="H1726" s="135">
        <v>1800000</v>
      </c>
      <c r="I1726" s="134" t="s">
        <v>1815</v>
      </c>
      <c r="J1726" s="138">
        <f t="shared" si="184"/>
        <v>1.1200000000000001</v>
      </c>
      <c r="K1726" s="140">
        <f t="shared" si="185"/>
        <v>1607142.857142857</v>
      </c>
      <c r="L1726" s="134" t="s">
        <v>2901</v>
      </c>
      <c r="M1726" s="134" t="s">
        <v>154</v>
      </c>
      <c r="N1726" s="137">
        <f t="shared" si="186"/>
        <v>1607142.857142857</v>
      </c>
      <c r="P1726">
        <v>1685</v>
      </c>
      <c r="Q1726">
        <v>78.294884307584979</v>
      </c>
      <c r="R1726">
        <v>-19.294884307584979</v>
      </c>
      <c r="S1726" s="70">
        <f t="shared" si="187"/>
        <v>-0.2464386336121803</v>
      </c>
      <c r="T1726">
        <f t="shared" si="188"/>
        <v>59</v>
      </c>
      <c r="U1726" s="134" t="s">
        <v>2882</v>
      </c>
      <c r="Z1726">
        <v>1684</v>
      </c>
      <c r="AA1726">
        <v>19.469246536289951</v>
      </c>
      <c r="AB1726">
        <v>-9.4692465362899512</v>
      </c>
      <c r="AJ1726">
        <v>1686</v>
      </c>
      <c r="AK1726">
        <v>64.529810619762685</v>
      </c>
      <c r="AL1726">
        <v>36.470189380237315</v>
      </c>
      <c r="AT1726">
        <v>1686</v>
      </c>
      <c r="AU1726">
        <v>14.768490133818487</v>
      </c>
      <c r="AV1726">
        <v>86.231509866181511</v>
      </c>
      <c r="BD1726" s="152">
        <v>9.6129625285207183</v>
      </c>
      <c r="BE1726" s="152">
        <v>18.674592698040001</v>
      </c>
    </row>
    <row r="1727" spans="1:57" ht="14.25" customHeight="1">
      <c r="A1727" s="134" t="s">
        <v>398</v>
      </c>
      <c r="B1727" s="135">
        <v>28674</v>
      </c>
      <c r="C1727" s="135">
        <v>3735500</v>
      </c>
      <c r="D1727" s="145">
        <f t="shared" si="182"/>
        <v>2597727.2727272729</v>
      </c>
      <c r="E1727" s="141">
        <f t="shared" si="183"/>
        <v>130.27481341982283</v>
      </c>
      <c r="F1727" s="135">
        <v>36</v>
      </c>
      <c r="G1727" s="135">
        <v>0.88</v>
      </c>
      <c r="H1727" s="135">
        <v>2286000</v>
      </c>
      <c r="I1727" s="134" t="s">
        <v>1815</v>
      </c>
      <c r="J1727" s="138">
        <f t="shared" si="184"/>
        <v>0.88</v>
      </c>
      <c r="K1727" s="140">
        <f t="shared" si="185"/>
        <v>2597727.2727272729</v>
      </c>
      <c r="L1727" s="134" t="s">
        <v>1111</v>
      </c>
      <c r="M1727" s="134" t="s">
        <v>31</v>
      </c>
      <c r="N1727" s="137">
        <f t="shared" si="186"/>
        <v>2597727.2727272729</v>
      </c>
      <c r="P1727">
        <v>1686</v>
      </c>
      <c r="Q1727">
        <v>39.712724987993163</v>
      </c>
      <c r="R1727">
        <v>61.287275012006837</v>
      </c>
      <c r="S1727" s="70">
        <f t="shared" si="187"/>
        <v>1.5432654150662433</v>
      </c>
      <c r="T1727">
        <f t="shared" si="188"/>
        <v>101</v>
      </c>
      <c r="U1727" s="134" t="s">
        <v>2883</v>
      </c>
      <c r="Z1727">
        <v>1685</v>
      </c>
      <c r="AA1727">
        <v>81.120722415986179</v>
      </c>
      <c r="AB1727">
        <v>-22.120722415986179</v>
      </c>
      <c r="AJ1727">
        <v>1687</v>
      </c>
      <c r="AK1727">
        <v>52.975730538610819</v>
      </c>
      <c r="AL1727">
        <v>35.024269461389181</v>
      </c>
      <c r="AT1727">
        <v>1687</v>
      </c>
      <c r="AU1727">
        <v>50.267993631949039</v>
      </c>
      <c r="AV1727">
        <v>37.732006368050961</v>
      </c>
      <c r="BD1727" s="152">
        <v>7.5886944576110666</v>
      </c>
      <c r="BE1727" s="152">
        <v>18.691713973519999</v>
      </c>
    </row>
    <row r="1728" spans="1:57" ht="14.25" customHeight="1">
      <c r="A1728" s="134" t="s">
        <v>398</v>
      </c>
      <c r="B1728" s="135">
        <v>7288</v>
      </c>
      <c r="C1728" s="135">
        <v>769500</v>
      </c>
      <c r="D1728" s="145">
        <f t="shared" si="182"/>
        <v>471200</v>
      </c>
      <c r="E1728" s="141">
        <f t="shared" si="183"/>
        <v>105.58452250274424</v>
      </c>
      <c r="F1728" s="135">
        <v>24</v>
      </c>
      <c r="G1728" s="135">
        <v>32670</v>
      </c>
      <c r="H1728" s="135">
        <v>353400</v>
      </c>
      <c r="I1728" s="134" t="s">
        <v>1819</v>
      </c>
      <c r="J1728" s="138">
        <f t="shared" si="184"/>
        <v>0.75</v>
      </c>
      <c r="K1728" s="140">
        <f t="shared" si="185"/>
        <v>471200</v>
      </c>
      <c r="L1728" s="134" t="s">
        <v>877</v>
      </c>
      <c r="M1728" s="134" t="s">
        <v>25</v>
      </c>
      <c r="N1728" s="137">
        <f t="shared" si="186"/>
        <v>471200</v>
      </c>
      <c r="P1728">
        <v>1687</v>
      </c>
      <c r="Q1728">
        <v>52.174049266030664</v>
      </c>
      <c r="R1728">
        <v>35.825950733969336</v>
      </c>
      <c r="S1728" s="70">
        <f t="shared" si="187"/>
        <v>0.68666226290576216</v>
      </c>
      <c r="T1728">
        <f t="shared" si="188"/>
        <v>88</v>
      </c>
      <c r="U1728" s="134" t="s">
        <v>2884</v>
      </c>
      <c r="Z1728">
        <v>1686</v>
      </c>
      <c r="AA1728">
        <v>43.708679105048063</v>
      </c>
      <c r="AB1728">
        <v>57.291320894951937</v>
      </c>
      <c r="AJ1728">
        <v>1688</v>
      </c>
      <c r="AK1728">
        <v>26.535077854458002</v>
      </c>
      <c r="AL1728">
        <v>-1.5350778544580024</v>
      </c>
      <c r="AT1728">
        <v>1688</v>
      </c>
      <c r="AU1728">
        <v>22.564668825035085</v>
      </c>
      <c r="AV1728">
        <v>2.4353311749649151</v>
      </c>
      <c r="BD1728" s="152">
        <v>232.4200718006787</v>
      </c>
      <c r="BE1728" s="152">
        <v>200.9366141429</v>
      </c>
    </row>
    <row r="1729" spans="1:57" ht="14.25" customHeight="1">
      <c r="A1729" s="134" t="s">
        <v>398</v>
      </c>
      <c r="B1729" s="135">
        <v>230202</v>
      </c>
      <c r="C1729" s="135">
        <v>12690600</v>
      </c>
      <c r="D1729" s="145">
        <f t="shared" si="182"/>
        <v>343918.36734693876</v>
      </c>
      <c r="E1729" s="141">
        <f t="shared" si="183"/>
        <v>55.128104881799466</v>
      </c>
      <c r="F1729" s="135">
        <v>131</v>
      </c>
      <c r="G1729" s="135">
        <v>2.4500000000000002</v>
      </c>
      <c r="H1729" s="135">
        <v>842600</v>
      </c>
      <c r="I1729" s="134" t="s">
        <v>1815</v>
      </c>
      <c r="J1729" s="138">
        <f t="shared" si="184"/>
        <v>2.4500000000000002</v>
      </c>
      <c r="K1729" s="140">
        <f t="shared" si="185"/>
        <v>343918.36734693876</v>
      </c>
      <c r="L1729" s="134" t="s">
        <v>1488</v>
      </c>
      <c r="M1729" s="134" t="s">
        <v>11</v>
      </c>
      <c r="N1729" s="137">
        <f t="shared" si="186"/>
        <v>343918.36734693876</v>
      </c>
      <c r="P1729">
        <v>1688</v>
      </c>
      <c r="Q1729">
        <v>21.835374804878075</v>
      </c>
      <c r="R1729">
        <v>3.1646251951219249</v>
      </c>
      <c r="S1729" s="70">
        <f t="shared" si="187"/>
        <v>0.14493111400198819</v>
      </c>
      <c r="T1729">
        <f t="shared" si="188"/>
        <v>25</v>
      </c>
      <c r="U1729" s="134" t="s">
        <v>1719</v>
      </c>
      <c r="Z1729">
        <v>1687</v>
      </c>
      <c r="AA1729">
        <v>56.165254613886411</v>
      </c>
      <c r="AB1729">
        <v>31.834745386113589</v>
      </c>
      <c r="AJ1729">
        <v>1689</v>
      </c>
      <c r="AK1729">
        <v>30.780703807408283</v>
      </c>
      <c r="AL1729">
        <v>-19.780703807408283</v>
      </c>
      <c r="AT1729">
        <v>1689</v>
      </c>
      <c r="AU1729">
        <v>29.576713693175133</v>
      </c>
      <c r="AV1729">
        <v>-18.576713693175133</v>
      </c>
      <c r="BD1729" s="152">
        <v>12.488635079787599</v>
      </c>
      <c r="BE1729" s="152">
        <v>25.713431830559998</v>
      </c>
    </row>
    <row r="1730" spans="1:57" ht="14.25" customHeight="1">
      <c r="A1730" s="134" t="s">
        <v>398</v>
      </c>
      <c r="B1730" s="135">
        <v>41334</v>
      </c>
      <c r="C1730" s="135">
        <v>5752100</v>
      </c>
      <c r="D1730" s="145">
        <f t="shared" si="182"/>
        <v>4736842.1052631587</v>
      </c>
      <c r="E1730" s="141">
        <f t="shared" si="183"/>
        <v>139.16146513765906</v>
      </c>
      <c r="F1730" s="135">
        <v>45</v>
      </c>
      <c r="G1730" s="135">
        <v>0.56999999999999995</v>
      </c>
      <c r="H1730" s="135">
        <v>2700000</v>
      </c>
      <c r="I1730" s="134" t="s">
        <v>1815</v>
      </c>
      <c r="J1730" s="138">
        <f t="shared" si="184"/>
        <v>0.56999999999999995</v>
      </c>
      <c r="K1730" s="140">
        <f t="shared" si="185"/>
        <v>4736842.1052631587</v>
      </c>
      <c r="L1730" s="134" t="s">
        <v>1720</v>
      </c>
      <c r="M1730" s="134" t="s">
        <v>13</v>
      </c>
      <c r="N1730" s="137">
        <f t="shared" si="186"/>
        <v>4736842.1052631587</v>
      </c>
      <c r="P1730">
        <v>1689</v>
      </c>
      <c r="Q1730">
        <v>28.091934719365067</v>
      </c>
      <c r="R1730">
        <v>-17.091934719365067</v>
      </c>
      <c r="S1730" s="70">
        <f t="shared" si="187"/>
        <v>-0.60842853616567771</v>
      </c>
      <c r="T1730">
        <f t="shared" si="188"/>
        <v>11</v>
      </c>
      <c r="U1730" s="134" t="s">
        <v>2885</v>
      </c>
      <c r="Z1730">
        <v>1688</v>
      </c>
      <c r="AA1730">
        <v>17.406164480093519</v>
      </c>
      <c r="AB1730">
        <v>7.5938355199064809</v>
      </c>
      <c r="AJ1730">
        <v>1690</v>
      </c>
      <c r="AK1730">
        <v>26.750978665705848</v>
      </c>
      <c r="AL1730">
        <v>-0.7509786657058477</v>
      </c>
      <c r="AT1730">
        <v>1690</v>
      </c>
      <c r="AU1730">
        <v>18.203078387147507</v>
      </c>
      <c r="AV1730">
        <v>7.7969216128524934</v>
      </c>
      <c r="BD1730" s="152">
        <v>8.9053416757268327</v>
      </c>
      <c r="BE1730" s="152">
        <v>32.368577969919997</v>
      </c>
    </row>
    <row r="1731" spans="1:57" ht="14.25" customHeight="1">
      <c r="A1731" s="134" t="s">
        <v>398</v>
      </c>
      <c r="B1731" s="135">
        <v>43483</v>
      </c>
      <c r="C1731" s="135">
        <v>5351700</v>
      </c>
      <c r="D1731" s="145">
        <f t="shared" si="182"/>
        <v>2404072.3981900453</v>
      </c>
      <c r="E1731" s="141">
        <f t="shared" si="183"/>
        <v>123.07568475036221</v>
      </c>
      <c r="F1731" s="135">
        <v>46</v>
      </c>
      <c r="G1731" s="135">
        <v>2.21</v>
      </c>
      <c r="H1731" s="135">
        <v>5313000</v>
      </c>
      <c r="I1731" s="134" t="s">
        <v>1815</v>
      </c>
      <c r="J1731" s="138">
        <f t="shared" si="184"/>
        <v>2.21</v>
      </c>
      <c r="K1731" s="140">
        <f t="shared" si="185"/>
        <v>2404072.3981900453</v>
      </c>
      <c r="L1731" s="134" t="s">
        <v>1072</v>
      </c>
      <c r="M1731" s="134" t="s">
        <v>28</v>
      </c>
      <c r="N1731" s="137">
        <f t="shared" si="186"/>
        <v>2404072.3981900453</v>
      </c>
      <c r="P1731">
        <v>1690</v>
      </c>
      <c r="Q1731">
        <v>19.604547079510919</v>
      </c>
      <c r="R1731">
        <v>6.3954529204890811</v>
      </c>
      <c r="S1731" s="70">
        <f t="shared" si="187"/>
        <v>0.32622293667641467</v>
      </c>
      <c r="T1731">
        <f t="shared" si="188"/>
        <v>26</v>
      </c>
      <c r="U1731" s="134" t="s">
        <v>2886</v>
      </c>
      <c r="Z1731">
        <v>1689</v>
      </c>
      <c r="AA1731">
        <v>31.938540708834879</v>
      </c>
      <c r="AB1731">
        <v>-20.938540708834879</v>
      </c>
      <c r="AJ1731">
        <v>1691</v>
      </c>
      <c r="AK1731">
        <v>26.919042630539955</v>
      </c>
      <c r="AL1731">
        <v>-8.9190426305399555</v>
      </c>
      <c r="AT1731">
        <v>1691</v>
      </c>
      <c r="AU1731">
        <v>25.715983603011843</v>
      </c>
      <c r="AV1731">
        <v>-7.7159836030118427</v>
      </c>
      <c r="BD1731" s="152">
        <v>15.371496812432648</v>
      </c>
      <c r="BE1731" s="152">
        <v>89.046973614039999</v>
      </c>
    </row>
    <row r="1732" spans="1:57" ht="14.25" customHeight="1">
      <c r="A1732" s="134" t="s">
        <v>398</v>
      </c>
      <c r="B1732" s="135">
        <v>6441</v>
      </c>
      <c r="C1732" s="135">
        <v>2894200</v>
      </c>
      <c r="D1732" s="145">
        <f t="shared" si="182"/>
        <v>17003333.333333336</v>
      </c>
      <c r="E1732" s="141">
        <f t="shared" si="183"/>
        <v>449.34016457071885</v>
      </c>
      <c r="F1732" s="135">
        <v>9</v>
      </c>
      <c r="G1732" s="135">
        <v>0.06</v>
      </c>
      <c r="H1732" s="135">
        <v>1020200</v>
      </c>
      <c r="I1732" s="134" t="s">
        <v>1815</v>
      </c>
      <c r="J1732" s="138">
        <f t="shared" si="184"/>
        <v>0.06</v>
      </c>
      <c r="K1732" s="140">
        <f t="shared" si="185"/>
        <v>17003333.333333336</v>
      </c>
      <c r="L1732" s="134" t="s">
        <v>2902</v>
      </c>
      <c r="M1732" s="134" t="s">
        <v>1</v>
      </c>
      <c r="N1732" s="137">
        <f t="shared" si="186"/>
        <v>17003333.333333336</v>
      </c>
      <c r="P1732">
        <v>1691</v>
      </c>
      <c r="Q1732">
        <v>23.761099196979561</v>
      </c>
      <c r="R1732">
        <v>-5.7610991969795613</v>
      </c>
      <c r="S1732" s="70">
        <f t="shared" si="187"/>
        <v>-0.24245928815077269</v>
      </c>
      <c r="T1732">
        <f t="shared" si="188"/>
        <v>18</v>
      </c>
      <c r="U1732" s="134" t="s">
        <v>2887</v>
      </c>
      <c r="Z1732">
        <v>1690</v>
      </c>
      <c r="AA1732">
        <v>19.223288291108272</v>
      </c>
      <c r="AB1732">
        <v>6.7767117088917281</v>
      </c>
      <c r="AJ1732">
        <v>1692</v>
      </c>
      <c r="AK1732">
        <v>41.786565161960226</v>
      </c>
      <c r="AL1732">
        <v>-19.786565161960226</v>
      </c>
      <c r="AT1732">
        <v>1692</v>
      </c>
      <c r="AU1732">
        <v>28.606194134142164</v>
      </c>
      <c r="AV1732">
        <v>-6.6061941341421644</v>
      </c>
      <c r="BD1732" s="152">
        <v>4.7325353986563536</v>
      </c>
      <c r="BE1732" s="152">
        <v>16.130784846399997</v>
      </c>
    </row>
    <row r="1733" spans="1:57" ht="14.25" customHeight="1">
      <c r="A1733" s="134" t="s">
        <v>398</v>
      </c>
      <c r="B1733" s="135">
        <v>115225</v>
      </c>
      <c r="C1733" s="135">
        <v>9553300</v>
      </c>
      <c r="D1733" s="145">
        <f t="shared" si="182"/>
        <v>125115.84800741429</v>
      </c>
      <c r="E1733" s="141">
        <f t="shared" si="183"/>
        <v>82.909958776307221</v>
      </c>
      <c r="F1733" s="135">
        <v>90</v>
      </c>
      <c r="G1733" s="135">
        <v>10.79</v>
      </c>
      <c r="H1733" s="135">
        <v>1350000</v>
      </c>
      <c r="I1733" s="134" t="s">
        <v>1815</v>
      </c>
      <c r="J1733" s="138">
        <f t="shared" si="184"/>
        <v>10.79</v>
      </c>
      <c r="K1733" s="140">
        <f t="shared" si="185"/>
        <v>125115.84800741429</v>
      </c>
      <c r="L1733" s="134" t="s">
        <v>2903</v>
      </c>
      <c r="M1733" s="134" t="s">
        <v>123</v>
      </c>
      <c r="N1733" s="137">
        <f t="shared" si="186"/>
        <v>125115.84800741429</v>
      </c>
      <c r="P1733">
        <v>1692</v>
      </c>
      <c r="Q1733">
        <v>33.96615749762006</v>
      </c>
      <c r="R1733">
        <v>-11.96615749762006</v>
      </c>
      <c r="S1733" s="70">
        <f t="shared" si="187"/>
        <v>-0.35229647328987695</v>
      </c>
      <c r="T1733">
        <f t="shared" si="188"/>
        <v>22</v>
      </c>
      <c r="U1733" s="134" t="s">
        <v>2888</v>
      </c>
      <c r="Z1733">
        <v>1691</v>
      </c>
      <c r="AA1733">
        <v>26.18980787408827</v>
      </c>
      <c r="AB1733">
        <v>-8.1898078740882703</v>
      </c>
      <c r="AJ1733">
        <v>1693</v>
      </c>
      <c r="AK1733">
        <v>22.079054444272078</v>
      </c>
      <c r="AL1733">
        <v>-12.079054444272078</v>
      </c>
      <c r="AT1733">
        <v>1693</v>
      </c>
      <c r="AU1733">
        <v>15.501716839585356</v>
      </c>
      <c r="AV1733">
        <v>-5.501716839585356</v>
      </c>
      <c r="BD1733" s="152">
        <v>10.789934222717806</v>
      </c>
      <c r="BE1733" s="152">
        <v>17.997154756920001</v>
      </c>
    </row>
    <row r="1734" spans="1:57" ht="14.25" customHeight="1">
      <c r="A1734" s="134" t="s">
        <v>398</v>
      </c>
      <c r="B1734" s="135">
        <v>10098</v>
      </c>
      <c r="C1734" s="135">
        <v>1070600</v>
      </c>
      <c r="D1734" s="145">
        <f t="shared" si="182"/>
        <v>6000000</v>
      </c>
      <c r="E1734" s="141">
        <f t="shared" si="183"/>
        <v>106.02099425628838</v>
      </c>
      <c r="F1734" s="135">
        <v>12</v>
      </c>
      <c r="G1734" s="135">
        <v>0.11</v>
      </c>
      <c r="H1734" s="135">
        <v>660000</v>
      </c>
      <c r="I1734" s="134" t="s">
        <v>1815</v>
      </c>
      <c r="J1734" s="138">
        <f t="shared" si="184"/>
        <v>0.11</v>
      </c>
      <c r="K1734" s="140">
        <f t="shared" si="185"/>
        <v>6000000</v>
      </c>
      <c r="L1734" s="134" t="s">
        <v>1355</v>
      </c>
      <c r="M1734" s="134" t="s">
        <v>78</v>
      </c>
      <c r="N1734" s="137">
        <f t="shared" si="186"/>
        <v>6000000</v>
      </c>
      <c r="P1734">
        <v>1693</v>
      </c>
      <c r="Q1734">
        <v>15.428992274433345</v>
      </c>
      <c r="R1734">
        <v>-5.4289922744333445</v>
      </c>
      <c r="S1734" s="70">
        <f t="shared" si="187"/>
        <v>-0.35186953093686302</v>
      </c>
      <c r="T1734">
        <f t="shared" si="188"/>
        <v>10</v>
      </c>
      <c r="U1734" s="134" t="s">
        <v>2889</v>
      </c>
      <c r="Z1734">
        <v>1692</v>
      </c>
      <c r="AA1734">
        <v>28.403210212312359</v>
      </c>
      <c r="AB1734">
        <v>-6.4032102123123593</v>
      </c>
      <c r="AJ1734">
        <v>1694</v>
      </c>
      <c r="AK1734">
        <v>22.924877622454812</v>
      </c>
      <c r="AL1734">
        <v>-13.924877622454812</v>
      </c>
      <c r="AT1734">
        <v>1694</v>
      </c>
      <c r="AU1734">
        <v>18.011766155967571</v>
      </c>
      <c r="AV1734">
        <v>-9.011766155967571</v>
      </c>
      <c r="BD1734" s="152">
        <v>26.747862830426666</v>
      </c>
      <c r="BE1734" s="152">
        <v>38.000530822559995</v>
      </c>
    </row>
    <row r="1735" spans="1:57" ht="14.25" customHeight="1">
      <c r="A1735" s="134" t="s">
        <v>398</v>
      </c>
      <c r="B1735" s="135">
        <v>8880</v>
      </c>
      <c r="C1735" s="135">
        <v>1365600</v>
      </c>
      <c r="D1735" s="145">
        <f t="shared" si="182"/>
        <v>7200000</v>
      </c>
      <c r="E1735" s="141">
        <f t="shared" si="183"/>
        <v>153.78378378378378</v>
      </c>
      <c r="F1735" s="135">
        <v>13</v>
      </c>
      <c r="G1735" s="135">
        <v>0.11</v>
      </c>
      <c r="H1735" s="135">
        <v>792000</v>
      </c>
      <c r="I1735" s="134" t="s">
        <v>1815</v>
      </c>
      <c r="J1735" s="138">
        <f t="shared" si="184"/>
        <v>0.11</v>
      </c>
      <c r="K1735" s="140">
        <f t="shared" si="185"/>
        <v>7200000</v>
      </c>
      <c r="L1735" s="134" t="s">
        <v>1314</v>
      </c>
      <c r="M1735" s="134" t="s">
        <v>44</v>
      </c>
      <c r="N1735" s="137">
        <f t="shared" si="186"/>
        <v>7200000</v>
      </c>
      <c r="P1735">
        <v>1694</v>
      </c>
      <c r="Q1735">
        <v>17.276786753185714</v>
      </c>
      <c r="R1735">
        <v>-8.2767867531857142</v>
      </c>
      <c r="S1735" s="70">
        <f t="shared" si="187"/>
        <v>-0.47906979876680683</v>
      </c>
      <c r="T1735">
        <f t="shared" si="188"/>
        <v>9</v>
      </c>
      <c r="U1735" s="134" t="s">
        <v>2890</v>
      </c>
      <c r="Z1735">
        <v>1693</v>
      </c>
      <c r="AA1735">
        <v>19.038682543905068</v>
      </c>
      <c r="AB1735">
        <v>-9.0386825439050682</v>
      </c>
      <c r="AJ1735">
        <v>1695</v>
      </c>
      <c r="AK1735">
        <v>36.632039127148914</v>
      </c>
      <c r="AL1735">
        <v>44.367960872851086</v>
      </c>
      <c r="AT1735">
        <v>1695</v>
      </c>
      <c r="AU1735">
        <v>59.72440121349107</v>
      </c>
      <c r="AV1735">
        <v>21.27559878650893</v>
      </c>
      <c r="BD1735" s="152">
        <v>8.5818285137093078</v>
      </c>
      <c r="BE1735" s="152">
        <v>23.319910060599998</v>
      </c>
    </row>
    <row r="1736" spans="1:57" ht="14.25" customHeight="1">
      <c r="A1736" s="134" t="s">
        <v>398</v>
      </c>
      <c r="B1736" s="135">
        <v>30350</v>
      </c>
      <c r="C1736" s="135">
        <v>3672200</v>
      </c>
      <c r="D1736" s="145">
        <f t="shared" si="182"/>
        <v>3379838.7096774192</v>
      </c>
      <c r="E1736" s="141">
        <f t="shared" si="183"/>
        <v>120.99505766062603</v>
      </c>
      <c r="F1736" s="135">
        <v>33</v>
      </c>
      <c r="G1736" s="135">
        <v>0.62</v>
      </c>
      <c r="H1736" s="135">
        <v>2095500</v>
      </c>
      <c r="I1736" s="134" t="s">
        <v>1815</v>
      </c>
      <c r="J1736" s="138">
        <f t="shared" si="184"/>
        <v>0.62</v>
      </c>
      <c r="K1736" s="140">
        <f t="shared" si="185"/>
        <v>3379838.7096774192</v>
      </c>
      <c r="L1736" s="134" t="s">
        <v>2904</v>
      </c>
      <c r="M1736" s="134" t="s">
        <v>31</v>
      </c>
      <c r="N1736" s="137">
        <f t="shared" si="186"/>
        <v>3379838.7096774192</v>
      </c>
      <c r="P1736">
        <v>1695</v>
      </c>
      <c r="Q1736">
        <v>47.781036548787412</v>
      </c>
      <c r="R1736">
        <v>33.218963451212588</v>
      </c>
      <c r="S1736" s="70">
        <f t="shared" si="187"/>
        <v>0.69523321071726774</v>
      </c>
      <c r="T1736">
        <f t="shared" si="188"/>
        <v>81</v>
      </c>
      <c r="U1736" s="134" t="s">
        <v>2891</v>
      </c>
      <c r="Z1736">
        <v>1694</v>
      </c>
      <c r="AA1736">
        <v>19.429663690833955</v>
      </c>
      <c r="AB1736">
        <v>-10.429663690833955</v>
      </c>
      <c r="AJ1736">
        <v>1696</v>
      </c>
      <c r="AK1736">
        <v>29.55684254207981</v>
      </c>
      <c r="AL1736">
        <v>-17.55684254207981</v>
      </c>
      <c r="AT1736">
        <v>1696</v>
      </c>
      <c r="AU1736">
        <v>16.587187953833734</v>
      </c>
      <c r="AV1736">
        <v>-4.5871879538337339</v>
      </c>
      <c r="BD1736" s="152">
        <v>12.145608425457908</v>
      </c>
      <c r="BE1736" s="152">
        <v>20.337013072439998</v>
      </c>
    </row>
    <row r="1737" spans="1:57" ht="14.25" customHeight="1">
      <c r="A1737" s="134" t="s">
        <v>398</v>
      </c>
      <c r="B1737" s="135">
        <v>11880</v>
      </c>
      <c r="C1737" s="135">
        <v>3003800</v>
      </c>
      <c r="D1737" s="145">
        <f t="shared" si="182"/>
        <v>6811363.6363636367</v>
      </c>
      <c r="E1737" s="141">
        <f t="shared" si="183"/>
        <v>252.84511784511784</v>
      </c>
      <c r="F1737" s="135">
        <v>12</v>
      </c>
      <c r="G1737" s="135">
        <v>0.22</v>
      </c>
      <c r="H1737" s="135">
        <v>1498500</v>
      </c>
      <c r="I1737" s="134" t="s">
        <v>1815</v>
      </c>
      <c r="J1737" s="138">
        <f t="shared" si="184"/>
        <v>0.22</v>
      </c>
      <c r="K1737" s="140">
        <f t="shared" si="185"/>
        <v>6811363.6363636367</v>
      </c>
      <c r="L1737" s="134" t="s">
        <v>2905</v>
      </c>
      <c r="M1737" s="134" t="s">
        <v>7</v>
      </c>
      <c r="N1737" s="137">
        <f t="shared" si="186"/>
        <v>6811363.6363636367</v>
      </c>
      <c r="P1737">
        <v>1696</v>
      </c>
      <c r="Q1737">
        <v>20.36282538405063</v>
      </c>
      <c r="R1737">
        <v>-8.3628253840506304</v>
      </c>
      <c r="S1737" s="70">
        <f t="shared" si="187"/>
        <v>-0.41069081654065992</v>
      </c>
      <c r="T1737">
        <f t="shared" si="188"/>
        <v>12</v>
      </c>
      <c r="U1737" s="134" t="s">
        <v>2892</v>
      </c>
      <c r="Z1737">
        <v>1695</v>
      </c>
      <c r="AA1737">
        <v>49.277845118724017</v>
      </c>
      <c r="AB1737">
        <v>31.722154881275983</v>
      </c>
      <c r="AJ1737">
        <v>1697</v>
      </c>
      <c r="AK1737">
        <v>44.415475040095757</v>
      </c>
      <c r="AL1737">
        <v>3.5845249599042432</v>
      </c>
      <c r="AT1737">
        <v>1697</v>
      </c>
      <c r="AU1737">
        <v>44.796299603695495</v>
      </c>
      <c r="AV1737">
        <v>3.2037003963045052</v>
      </c>
      <c r="BD1737" s="152">
        <v>5.8540476936504371</v>
      </c>
      <c r="BE1737" s="152">
        <v>17.130306580519999</v>
      </c>
    </row>
    <row r="1738" spans="1:57" ht="14.25" customHeight="1">
      <c r="A1738" s="134" t="s">
        <v>398</v>
      </c>
      <c r="B1738" s="135">
        <v>4161</v>
      </c>
      <c r="C1738" s="135">
        <v>658800</v>
      </c>
      <c r="D1738" s="145">
        <f t="shared" si="182"/>
        <v>810000</v>
      </c>
      <c r="E1738" s="141">
        <f t="shared" si="183"/>
        <v>158.32732516222063</v>
      </c>
      <c r="F1738" s="135">
        <v>9</v>
      </c>
      <c r="G1738" s="135">
        <v>0.25</v>
      </c>
      <c r="H1738" s="135">
        <v>202500</v>
      </c>
      <c r="I1738" s="134" t="s">
        <v>1815</v>
      </c>
      <c r="J1738" s="138">
        <f t="shared" si="184"/>
        <v>0.25</v>
      </c>
      <c r="K1738" s="140">
        <f t="shared" si="185"/>
        <v>810000</v>
      </c>
      <c r="L1738" s="134" t="s">
        <v>2906</v>
      </c>
      <c r="M1738" s="134" t="s">
        <v>16</v>
      </c>
      <c r="N1738" s="137">
        <f t="shared" si="186"/>
        <v>810000</v>
      </c>
      <c r="P1738">
        <v>1697</v>
      </c>
      <c r="Q1738">
        <v>44.241240405930895</v>
      </c>
      <c r="R1738">
        <v>3.7587595940691045</v>
      </c>
      <c r="S1738" s="70">
        <f t="shared" si="187"/>
        <v>8.4960538167126357E-2</v>
      </c>
      <c r="T1738">
        <f t="shared" si="188"/>
        <v>48</v>
      </c>
      <c r="U1738" s="134" t="s">
        <v>1464</v>
      </c>
      <c r="Z1738">
        <v>1696</v>
      </c>
      <c r="AA1738">
        <v>12.161929878365399</v>
      </c>
      <c r="AB1738">
        <v>-0.16192987836539885</v>
      </c>
      <c r="AJ1738">
        <v>1698</v>
      </c>
      <c r="AK1738">
        <v>53.703443272993269</v>
      </c>
      <c r="AL1738">
        <v>-22.703443272993269</v>
      </c>
      <c r="AT1738">
        <v>1698</v>
      </c>
      <c r="AU1738">
        <v>31.747655921671885</v>
      </c>
      <c r="AV1738">
        <v>-0.74765592167188544</v>
      </c>
      <c r="BD1738" s="152">
        <v>9.9118270686702399</v>
      </c>
      <c r="BE1738" s="152">
        <v>17.98681530508</v>
      </c>
    </row>
    <row r="1739" spans="1:57" ht="14.25" customHeight="1">
      <c r="A1739" s="134" t="s">
        <v>398</v>
      </c>
      <c r="B1739" s="135">
        <v>19800</v>
      </c>
      <c r="C1739" s="135">
        <v>1665100</v>
      </c>
      <c r="D1739" s="145">
        <f t="shared" si="182"/>
        <v>1521000</v>
      </c>
      <c r="E1739" s="141">
        <f t="shared" si="183"/>
        <v>84.095959595959599</v>
      </c>
      <c r="F1739" s="135">
        <v>18</v>
      </c>
      <c r="G1739" s="135">
        <v>1</v>
      </c>
      <c r="H1739" s="135">
        <v>1521000</v>
      </c>
      <c r="I1739" s="134" t="s">
        <v>1815</v>
      </c>
      <c r="J1739" s="138">
        <f t="shared" si="184"/>
        <v>1</v>
      </c>
      <c r="K1739" s="140">
        <f t="shared" si="185"/>
        <v>1521000</v>
      </c>
      <c r="L1739" s="134" t="s">
        <v>2907</v>
      </c>
      <c r="M1739" s="134" t="s">
        <v>28</v>
      </c>
      <c r="N1739" s="137">
        <f t="shared" si="186"/>
        <v>1521000</v>
      </c>
      <c r="P1739">
        <v>1698</v>
      </c>
      <c r="Q1739">
        <v>42.591519821162379</v>
      </c>
      <c r="R1739">
        <v>-11.591519821162379</v>
      </c>
      <c r="S1739" s="70">
        <f t="shared" si="187"/>
        <v>-0.27215558096621195</v>
      </c>
      <c r="T1739">
        <f t="shared" si="188"/>
        <v>31</v>
      </c>
      <c r="U1739" s="134" t="s">
        <v>2893</v>
      </c>
      <c r="Z1739">
        <v>1697</v>
      </c>
      <c r="AA1739">
        <v>48.075341293934656</v>
      </c>
      <c r="AB1739">
        <v>-7.5341293934656051E-2</v>
      </c>
      <c r="AJ1739">
        <v>1699</v>
      </c>
      <c r="AK1739">
        <v>36.128693902494618</v>
      </c>
      <c r="AL1739">
        <v>72.871306097505382</v>
      </c>
      <c r="AT1739">
        <v>1699</v>
      </c>
      <c r="AU1739">
        <v>116.22555384947714</v>
      </c>
      <c r="AV1739">
        <v>-7.2255538494771372</v>
      </c>
      <c r="BD1739" s="152">
        <v>4.1091306705781401</v>
      </c>
      <c r="BE1739" s="152">
        <v>15.945206048999999</v>
      </c>
    </row>
    <row r="1740" spans="1:57" ht="14.25" customHeight="1">
      <c r="A1740" s="134" t="s">
        <v>398</v>
      </c>
      <c r="B1740" s="135">
        <v>96590</v>
      </c>
      <c r="C1740" s="135">
        <v>2643800</v>
      </c>
      <c r="D1740" s="145">
        <f t="shared" si="182"/>
        <v>240740.74074074073</v>
      </c>
      <c r="E1740" s="141">
        <f t="shared" si="183"/>
        <v>27.371363495185836</v>
      </c>
      <c r="F1740" s="135">
        <v>105</v>
      </c>
      <c r="G1740" s="135">
        <v>10.8</v>
      </c>
      <c r="H1740" s="135">
        <v>2600000</v>
      </c>
      <c r="I1740" s="134" t="s">
        <v>1815</v>
      </c>
      <c r="J1740" s="138">
        <f t="shared" si="184"/>
        <v>10.8</v>
      </c>
      <c r="K1740" s="140">
        <f t="shared" si="185"/>
        <v>240740.74074074073</v>
      </c>
      <c r="L1740" s="134" t="s">
        <v>1244</v>
      </c>
      <c r="M1740" s="134" t="s">
        <v>62</v>
      </c>
      <c r="N1740" s="137">
        <f t="shared" si="186"/>
        <v>240740.74074074073</v>
      </c>
      <c r="P1740">
        <v>1699</v>
      </c>
      <c r="Q1740">
        <v>78.013126448232853</v>
      </c>
      <c r="R1740">
        <v>30.986873551767147</v>
      </c>
      <c r="S1740" s="70">
        <f t="shared" si="187"/>
        <v>0.39720076559589107</v>
      </c>
      <c r="T1740">
        <f t="shared" si="188"/>
        <v>109</v>
      </c>
      <c r="U1740" s="134" t="s">
        <v>1437</v>
      </c>
      <c r="Z1740">
        <v>1698</v>
      </c>
      <c r="AA1740">
        <v>29.915876811351694</v>
      </c>
      <c r="AB1740">
        <v>1.0841231886483058</v>
      </c>
      <c r="AJ1740">
        <v>1700</v>
      </c>
      <c r="AK1740">
        <v>21.537609076456402</v>
      </c>
      <c r="AL1740">
        <v>-15.537609076456402</v>
      </c>
      <c r="AT1740">
        <v>1700</v>
      </c>
      <c r="AU1740">
        <v>12.015400386409404</v>
      </c>
      <c r="AV1740">
        <v>-6.0154003864094037</v>
      </c>
      <c r="BD1740" s="152">
        <v>18.036629051910346</v>
      </c>
      <c r="BE1740" s="152">
        <v>29.282200234320001</v>
      </c>
    </row>
    <row r="1741" spans="1:57" ht="14.25" customHeight="1">
      <c r="A1741" s="134" t="s">
        <v>398</v>
      </c>
      <c r="B1741" s="135">
        <v>9195</v>
      </c>
      <c r="C1741" s="135">
        <v>3094100</v>
      </c>
      <c r="D1741" s="145">
        <f t="shared" si="182"/>
        <v>12337222.222222222</v>
      </c>
      <c r="E1741" s="141">
        <f t="shared" si="183"/>
        <v>336.49809679173461</v>
      </c>
      <c r="F1741" s="135">
        <v>10</v>
      </c>
      <c r="G1741" s="135">
        <v>0.18</v>
      </c>
      <c r="H1741" s="135">
        <v>2220700</v>
      </c>
      <c r="I1741" s="134" t="s">
        <v>1815</v>
      </c>
      <c r="J1741" s="138">
        <f t="shared" si="184"/>
        <v>0.18</v>
      </c>
      <c r="K1741" s="140">
        <f t="shared" si="185"/>
        <v>12337222.222222222</v>
      </c>
      <c r="L1741" s="134" t="s">
        <v>2908</v>
      </c>
      <c r="M1741" s="134" t="s">
        <v>7</v>
      </c>
      <c r="N1741" s="137">
        <f t="shared" si="186"/>
        <v>12337222.222222222</v>
      </c>
      <c r="P1741">
        <v>1700</v>
      </c>
      <c r="Q1741">
        <v>13.230727911328712</v>
      </c>
      <c r="R1741">
        <v>-7.230727911328712</v>
      </c>
      <c r="S1741" s="70">
        <f t="shared" si="187"/>
        <v>-0.54651021166699798</v>
      </c>
      <c r="T1741">
        <f t="shared" si="188"/>
        <v>6</v>
      </c>
      <c r="U1741" s="134" t="s">
        <v>2894</v>
      </c>
      <c r="Z1741">
        <v>1699</v>
      </c>
      <c r="AA1741">
        <v>79.199596224185228</v>
      </c>
      <c r="AB1741">
        <v>29.800403775814772</v>
      </c>
      <c r="AJ1741">
        <v>1701</v>
      </c>
      <c r="AK1741">
        <v>24.191919050032855</v>
      </c>
      <c r="AL1741">
        <v>-12.191919050032855</v>
      </c>
      <c r="AT1741">
        <v>1701</v>
      </c>
      <c r="AU1741">
        <v>17.449324617949312</v>
      </c>
      <c r="AV1741">
        <v>-5.449324617949312</v>
      </c>
      <c r="BD1741" s="152">
        <v>24.673270489869843</v>
      </c>
      <c r="BE1741" s="152">
        <v>27.973054044880001</v>
      </c>
    </row>
    <row r="1742" spans="1:57" ht="14.25" customHeight="1">
      <c r="A1742" s="134" t="s">
        <v>398</v>
      </c>
      <c r="B1742" s="135">
        <v>208440</v>
      </c>
      <c r="C1742" s="135">
        <v>14229200</v>
      </c>
      <c r="D1742" s="145">
        <f t="shared" si="182"/>
        <v>11246979.865771811</v>
      </c>
      <c r="E1742" s="141">
        <f t="shared" si="183"/>
        <v>68.265208213394743</v>
      </c>
      <c r="F1742" s="135">
        <v>266</v>
      </c>
      <c r="G1742" s="135">
        <v>1.49</v>
      </c>
      <c r="H1742" s="135">
        <v>16758000</v>
      </c>
      <c r="I1742" s="134" t="s">
        <v>1815</v>
      </c>
      <c r="J1742" s="138">
        <f t="shared" si="184"/>
        <v>1.49</v>
      </c>
      <c r="K1742" s="140">
        <f t="shared" si="185"/>
        <v>11246979.865771811</v>
      </c>
      <c r="L1742" s="134" t="s">
        <v>1435</v>
      </c>
      <c r="M1742" s="134" t="s">
        <v>32</v>
      </c>
      <c r="N1742" s="137">
        <f t="shared" si="186"/>
        <v>11246979.865771811</v>
      </c>
      <c r="P1742">
        <v>1701</v>
      </c>
      <c r="Q1742">
        <v>17.709555654828932</v>
      </c>
      <c r="R1742">
        <v>-5.7095556548289323</v>
      </c>
      <c r="S1742" s="70">
        <f t="shared" si="187"/>
        <v>-0.32239971268122053</v>
      </c>
      <c r="T1742">
        <f t="shared" si="188"/>
        <v>12</v>
      </c>
      <c r="U1742" s="134" t="s">
        <v>2895</v>
      </c>
      <c r="Z1742">
        <v>1700</v>
      </c>
      <c r="AA1742">
        <v>17.420757167100035</v>
      </c>
      <c r="AB1742">
        <v>-11.420757167100035</v>
      </c>
      <c r="AJ1742">
        <v>1702</v>
      </c>
      <c r="AK1742">
        <v>30.163904823117868</v>
      </c>
      <c r="AL1742">
        <v>-15.163904823117868</v>
      </c>
      <c r="AT1742">
        <v>1702</v>
      </c>
      <c r="AU1742">
        <v>23.947371817769024</v>
      </c>
      <c r="AV1742">
        <v>-8.9473718177690245</v>
      </c>
      <c r="BD1742" s="152">
        <v>3.3357801594695826</v>
      </c>
      <c r="BE1742" s="152">
        <v>13.529773416119999</v>
      </c>
    </row>
    <row r="1743" spans="1:57" ht="14.25" customHeight="1">
      <c r="A1743" s="134" t="s">
        <v>398</v>
      </c>
      <c r="B1743" s="135">
        <v>57545</v>
      </c>
      <c r="C1743" s="135">
        <v>15291200</v>
      </c>
      <c r="D1743" s="145">
        <f t="shared" si="182"/>
        <v>14051290.322580645</v>
      </c>
      <c r="E1743" s="141">
        <f t="shared" si="183"/>
        <v>265.72595360152923</v>
      </c>
      <c r="F1743" s="135">
        <v>51</v>
      </c>
      <c r="G1743" s="135">
        <v>0.62</v>
      </c>
      <c r="H1743" s="135">
        <v>8711800</v>
      </c>
      <c r="I1743" s="134" t="s">
        <v>1815</v>
      </c>
      <c r="J1743" s="138">
        <f t="shared" si="184"/>
        <v>0.62</v>
      </c>
      <c r="K1743" s="140">
        <f t="shared" si="185"/>
        <v>14051290.322580645</v>
      </c>
      <c r="L1743" s="134" t="s">
        <v>2909</v>
      </c>
      <c r="M1743" s="134" t="s">
        <v>7</v>
      </c>
      <c r="N1743" s="137">
        <f t="shared" si="186"/>
        <v>14051290.322580645</v>
      </c>
      <c r="P1743">
        <v>1702</v>
      </c>
      <c r="Q1743">
        <v>24.692093018955234</v>
      </c>
      <c r="R1743">
        <v>-9.6920930189552337</v>
      </c>
      <c r="S1743" s="70">
        <f t="shared" si="187"/>
        <v>-0.39251808307683606</v>
      </c>
      <c r="T1743">
        <f t="shared" si="188"/>
        <v>15</v>
      </c>
      <c r="U1743" s="134" t="s">
        <v>2896</v>
      </c>
      <c r="Z1743">
        <v>1701</v>
      </c>
      <c r="AA1743">
        <v>20.711655698712345</v>
      </c>
      <c r="AB1743">
        <v>-8.7116556987123452</v>
      </c>
      <c r="AJ1743">
        <v>1703</v>
      </c>
      <c r="AK1743">
        <v>145.81096270056435</v>
      </c>
      <c r="AL1743">
        <v>-17.810962700564346</v>
      </c>
      <c r="AT1743">
        <v>1703</v>
      </c>
      <c r="AU1743">
        <v>116.62788429273108</v>
      </c>
      <c r="AV1743">
        <v>11.372115707268918</v>
      </c>
      <c r="BD1743" s="152">
        <v>5.4339940959832393</v>
      </c>
      <c r="BE1743" s="152">
        <v>147.3703761818</v>
      </c>
    </row>
    <row r="1744" spans="1:57" ht="14.25" customHeight="1">
      <c r="A1744" s="134" t="s">
        <v>398</v>
      </c>
      <c r="B1744" s="135">
        <v>36693</v>
      </c>
      <c r="C1744" s="135">
        <v>1783400</v>
      </c>
      <c r="D1744" s="145">
        <f t="shared" si="182"/>
        <v>2857142.8571428573</v>
      </c>
      <c r="E1744" s="141">
        <f t="shared" si="183"/>
        <v>48.603275829177228</v>
      </c>
      <c r="F1744" s="135">
        <v>30</v>
      </c>
      <c r="G1744" s="135">
        <v>0.42</v>
      </c>
      <c r="H1744" s="135">
        <v>1200000</v>
      </c>
      <c r="I1744" s="134" t="s">
        <v>1815</v>
      </c>
      <c r="J1744" s="138">
        <f t="shared" si="184"/>
        <v>0.42</v>
      </c>
      <c r="K1744" s="140">
        <f t="shared" si="185"/>
        <v>2857142.8571428573</v>
      </c>
      <c r="L1744" s="134" t="s">
        <v>2910</v>
      </c>
      <c r="M1744" s="134" t="s">
        <v>32</v>
      </c>
      <c r="N1744" s="137">
        <f t="shared" si="186"/>
        <v>2857142.8571428573</v>
      </c>
      <c r="P1744">
        <v>1703</v>
      </c>
      <c r="Q1744">
        <v>141.99714284885027</v>
      </c>
      <c r="R1744">
        <v>-13.997142848850274</v>
      </c>
      <c r="S1744" s="70">
        <f t="shared" si="187"/>
        <v>-9.8573411887235063E-2</v>
      </c>
      <c r="T1744">
        <f t="shared" si="188"/>
        <v>128</v>
      </c>
      <c r="U1744" s="134" t="s">
        <v>1426</v>
      </c>
      <c r="Z1744">
        <v>1702</v>
      </c>
      <c r="AA1744">
        <v>15.058534974530707</v>
      </c>
      <c r="AB1744">
        <v>-5.8534974530706663E-2</v>
      </c>
      <c r="AJ1744">
        <v>1704</v>
      </c>
      <c r="AK1744">
        <v>25.180406097608774</v>
      </c>
      <c r="AL1744">
        <v>-7.180406097608774</v>
      </c>
      <c r="AT1744">
        <v>1704</v>
      </c>
      <c r="AU1744">
        <v>23.193618048570833</v>
      </c>
      <c r="AV1744">
        <v>-5.1936180485708334</v>
      </c>
      <c r="BD1744" s="152">
        <v>31.41056046712368</v>
      </c>
      <c r="BE1744" s="152">
        <v>26.05516995144</v>
      </c>
    </row>
    <row r="1745" spans="1:57" ht="14.25" customHeight="1">
      <c r="A1745" s="134" t="s">
        <v>398</v>
      </c>
      <c r="B1745" s="135">
        <v>20697</v>
      </c>
      <c r="C1745" s="135">
        <v>2314800</v>
      </c>
      <c r="D1745" s="145">
        <f t="shared" si="182"/>
        <v>3103448.2758620693</v>
      </c>
      <c r="E1745" s="141">
        <f t="shared" si="183"/>
        <v>111.84229598492536</v>
      </c>
      <c r="F1745" s="135">
        <v>30</v>
      </c>
      <c r="G1745" s="135">
        <v>0.57999999999999996</v>
      </c>
      <c r="H1745" s="135">
        <v>1800000</v>
      </c>
      <c r="I1745" s="134" t="s">
        <v>1815</v>
      </c>
      <c r="J1745" s="138">
        <f t="shared" si="184"/>
        <v>0.57999999999999996</v>
      </c>
      <c r="K1745" s="140">
        <f t="shared" si="185"/>
        <v>3103448.2758620693</v>
      </c>
      <c r="L1745" s="134" t="s">
        <v>1327</v>
      </c>
      <c r="M1745" s="134" t="s">
        <v>77</v>
      </c>
      <c r="N1745" s="137">
        <f t="shared" si="186"/>
        <v>3103448.2758620693</v>
      </c>
      <c r="P1745">
        <v>1704</v>
      </c>
      <c r="Q1745">
        <v>21.387590465663425</v>
      </c>
      <c r="R1745">
        <v>-3.3875904656634255</v>
      </c>
      <c r="S1745" s="70">
        <f t="shared" si="187"/>
        <v>-0.15839046811289995</v>
      </c>
      <c r="T1745">
        <f t="shared" si="188"/>
        <v>18</v>
      </c>
      <c r="U1745" s="134" t="s">
        <v>2897</v>
      </c>
      <c r="Z1745">
        <v>1703</v>
      </c>
      <c r="AA1745">
        <v>132.85169292073539</v>
      </c>
      <c r="AB1745">
        <v>-4.8516929207353883</v>
      </c>
      <c r="AJ1745">
        <v>1705</v>
      </c>
      <c r="AK1745">
        <v>99.371544871000779</v>
      </c>
      <c r="AL1745">
        <v>-80.371544871000779</v>
      </c>
      <c r="AT1745">
        <v>1705</v>
      </c>
      <c r="AU1745">
        <v>64.436593894785659</v>
      </c>
      <c r="AV1745">
        <v>-45.436593894785659</v>
      </c>
      <c r="BD1745" s="152">
        <v>10.112097121347755</v>
      </c>
      <c r="BE1745" s="152">
        <v>17.812431309680001</v>
      </c>
    </row>
    <row r="1746" spans="1:57" ht="14.25" customHeight="1">
      <c r="A1746" s="134" t="s">
        <v>398</v>
      </c>
      <c r="B1746" s="135">
        <v>19224</v>
      </c>
      <c r="C1746" s="135">
        <v>3527000</v>
      </c>
      <c r="D1746" s="145">
        <f t="shared" si="182"/>
        <v>7394722.2222222229</v>
      </c>
      <c r="E1746" s="141">
        <f t="shared" si="183"/>
        <v>183.46858094049105</v>
      </c>
      <c r="F1746" s="135">
        <v>18</v>
      </c>
      <c r="G1746" s="135">
        <v>0.36</v>
      </c>
      <c r="H1746" s="135">
        <v>2662100</v>
      </c>
      <c r="I1746" s="134" t="s">
        <v>1815</v>
      </c>
      <c r="J1746" s="138">
        <f t="shared" si="184"/>
        <v>0.36</v>
      </c>
      <c r="K1746" s="140">
        <f t="shared" si="185"/>
        <v>7394722.2222222229</v>
      </c>
      <c r="L1746" s="134" t="s">
        <v>2911</v>
      </c>
      <c r="M1746" s="134" t="s">
        <v>24</v>
      </c>
      <c r="N1746" s="137">
        <f t="shared" si="186"/>
        <v>7394722.2222222229</v>
      </c>
      <c r="P1746">
        <v>1705</v>
      </c>
      <c r="Q1746">
        <v>86.802050243252523</v>
      </c>
      <c r="R1746">
        <v>-67.802050243252523</v>
      </c>
      <c r="S1746" s="70">
        <f t="shared" si="187"/>
        <v>-0.78111116100651146</v>
      </c>
      <c r="T1746">
        <f t="shared" si="188"/>
        <v>19</v>
      </c>
      <c r="U1746" s="134" t="s">
        <v>2898</v>
      </c>
      <c r="Z1746">
        <v>1704</v>
      </c>
      <c r="AA1746">
        <v>22.576887546492088</v>
      </c>
      <c r="AB1746">
        <v>-4.5768875464920882</v>
      </c>
      <c r="AJ1746">
        <v>1706</v>
      </c>
      <c r="AK1746">
        <v>22.318238676340769</v>
      </c>
      <c r="AL1746">
        <v>-13.318238676340769</v>
      </c>
      <c r="AT1746">
        <v>1706</v>
      </c>
      <c r="AU1746">
        <v>13.406314204515871</v>
      </c>
      <c r="AV1746">
        <v>-4.406314204515871</v>
      </c>
      <c r="BD1746" s="152">
        <v>29.331860022922193</v>
      </c>
      <c r="BE1746" s="152">
        <v>31.12764812016</v>
      </c>
    </row>
    <row r="1747" spans="1:57" ht="14.25" customHeight="1">
      <c r="A1747" s="134" t="s">
        <v>398</v>
      </c>
      <c r="B1747" s="135">
        <v>16758</v>
      </c>
      <c r="C1747" s="135">
        <v>1118100</v>
      </c>
      <c r="D1747" s="145">
        <f t="shared" ref="D1747:D1810" si="189">K1747</f>
        <v>216867.46987951809</v>
      </c>
      <c r="E1747" s="141">
        <f t="shared" ref="E1747:E1810" si="190">C1747/B1747</f>
        <v>66.720372359470105</v>
      </c>
      <c r="F1747" s="135">
        <v>18</v>
      </c>
      <c r="G1747" s="135">
        <v>1.66</v>
      </c>
      <c r="H1747" s="135">
        <v>360000</v>
      </c>
      <c r="I1747" s="134" t="s">
        <v>1815</v>
      </c>
      <c r="J1747" s="138">
        <f t="shared" ref="J1747:J1810" si="191">IF(I1747="Acres",1,1/43560)*G1747</f>
        <v>1.66</v>
      </c>
      <c r="K1747" s="140">
        <f t="shared" ref="K1747:K1810" si="192">H1747/J1747</f>
        <v>216867.46987951809</v>
      </c>
      <c r="L1747" s="134" t="s">
        <v>2912</v>
      </c>
      <c r="M1747" s="134" t="s">
        <v>251</v>
      </c>
      <c r="N1747" s="137">
        <f t="shared" si="186"/>
        <v>216867.46987951809</v>
      </c>
      <c r="P1747">
        <v>1706</v>
      </c>
      <c r="Q1747">
        <v>14.436007937205451</v>
      </c>
      <c r="R1747">
        <v>-5.4360079372054511</v>
      </c>
      <c r="S1747" s="70">
        <f t="shared" si="187"/>
        <v>-0.37655894627180175</v>
      </c>
      <c r="T1747">
        <f t="shared" si="188"/>
        <v>9</v>
      </c>
      <c r="U1747" s="134" t="s">
        <v>1066</v>
      </c>
      <c r="Z1747">
        <v>1705</v>
      </c>
      <c r="AA1747">
        <v>84.9552523469889</v>
      </c>
      <c r="AB1747">
        <v>-65.9552523469889</v>
      </c>
      <c r="AJ1747">
        <v>1707</v>
      </c>
      <c r="AK1747">
        <v>25.50933733356873</v>
      </c>
      <c r="AL1747">
        <v>-9.5093373335687303</v>
      </c>
      <c r="AT1747">
        <v>1707</v>
      </c>
      <c r="AU1747">
        <v>18.244132514010154</v>
      </c>
      <c r="AV1747">
        <v>-2.244132514010154</v>
      </c>
      <c r="BD1747" s="152">
        <v>5.4863724174527428</v>
      </c>
      <c r="BE1747" s="152">
        <v>17.595900141599998</v>
      </c>
    </row>
    <row r="1748" spans="1:57" ht="14.25" customHeight="1">
      <c r="A1748" s="134" t="s">
        <v>398</v>
      </c>
      <c r="B1748" s="135">
        <v>12834</v>
      </c>
      <c r="C1748" s="135">
        <v>2180800</v>
      </c>
      <c r="D1748" s="145">
        <f t="shared" si="189"/>
        <v>15109999.999999998</v>
      </c>
      <c r="E1748" s="141">
        <f t="shared" si="190"/>
        <v>169.92364033037245</v>
      </c>
      <c r="F1748" s="135">
        <v>15</v>
      </c>
      <c r="G1748" s="135">
        <v>0.14000000000000001</v>
      </c>
      <c r="H1748" s="135">
        <v>2115400</v>
      </c>
      <c r="I1748" s="134" t="s">
        <v>1815</v>
      </c>
      <c r="J1748" s="138">
        <f t="shared" si="191"/>
        <v>0.14000000000000001</v>
      </c>
      <c r="K1748" s="140">
        <f t="shared" si="192"/>
        <v>15109999.999999998</v>
      </c>
      <c r="L1748" s="134" t="s">
        <v>1142</v>
      </c>
      <c r="M1748" s="134" t="s">
        <v>24</v>
      </c>
      <c r="N1748" s="137">
        <f t="shared" ref="N1748:N1811" si="193">H1748/(G1748*IF(I1748="Acres",1,1/43560))</f>
        <v>15109999.999999998</v>
      </c>
      <c r="P1748">
        <v>1707</v>
      </c>
      <c r="Q1748">
        <v>18.904865868947383</v>
      </c>
      <c r="R1748">
        <v>-2.9048658689473825</v>
      </c>
      <c r="S1748" s="70">
        <f t="shared" si="187"/>
        <v>-0.15365704729589413</v>
      </c>
      <c r="T1748">
        <f t="shared" si="188"/>
        <v>16</v>
      </c>
      <c r="U1748" s="134" t="s">
        <v>2899</v>
      </c>
      <c r="Z1748">
        <v>1706</v>
      </c>
      <c r="AA1748">
        <v>10.887863414162862</v>
      </c>
      <c r="AB1748">
        <v>-1.8878634141628616</v>
      </c>
      <c r="AJ1748">
        <v>1708</v>
      </c>
      <c r="AK1748">
        <v>38.493866122968569</v>
      </c>
      <c r="AL1748">
        <v>-10.493866122968569</v>
      </c>
      <c r="AT1748">
        <v>1708</v>
      </c>
      <c r="AU1748">
        <v>42.675443409971173</v>
      </c>
      <c r="AV1748">
        <v>-14.675443409971173</v>
      </c>
      <c r="BD1748" s="152">
        <v>29.64818400356155</v>
      </c>
      <c r="BE1748" s="152">
        <v>35.400267028359998</v>
      </c>
    </row>
    <row r="1749" spans="1:57" ht="14.25" customHeight="1">
      <c r="A1749" s="134" t="s">
        <v>398</v>
      </c>
      <c r="B1749" s="135">
        <v>18911</v>
      </c>
      <c r="C1749" s="135">
        <v>2286100</v>
      </c>
      <c r="D1749" s="145">
        <f t="shared" si="189"/>
        <v>2186065.5737704919</v>
      </c>
      <c r="E1749" s="141">
        <f t="shared" si="190"/>
        <v>120.88731426154091</v>
      </c>
      <c r="F1749" s="135">
        <v>21</v>
      </c>
      <c r="G1749" s="135">
        <v>0.61</v>
      </c>
      <c r="H1749" s="135">
        <v>1333500</v>
      </c>
      <c r="I1749" s="134" t="s">
        <v>1815</v>
      </c>
      <c r="J1749" s="138">
        <f t="shared" si="191"/>
        <v>0.61</v>
      </c>
      <c r="K1749" s="140">
        <f t="shared" si="192"/>
        <v>2186065.5737704919</v>
      </c>
      <c r="L1749" s="134" t="s">
        <v>1103</v>
      </c>
      <c r="M1749" s="134" t="s">
        <v>31</v>
      </c>
      <c r="N1749" s="137">
        <f t="shared" si="193"/>
        <v>2186065.5737704919</v>
      </c>
      <c r="P1749">
        <v>1708</v>
      </c>
      <c r="Q1749">
        <v>39.652766458087648</v>
      </c>
      <c r="R1749">
        <v>-11.652766458087648</v>
      </c>
      <c r="S1749" s="70">
        <f t="shared" si="187"/>
        <v>-0.29387020122302032</v>
      </c>
      <c r="T1749">
        <f t="shared" si="188"/>
        <v>28</v>
      </c>
      <c r="U1749" s="134" t="s">
        <v>2900</v>
      </c>
      <c r="Z1749">
        <v>1707</v>
      </c>
      <c r="AA1749">
        <v>18.693983673973932</v>
      </c>
      <c r="AB1749">
        <v>-2.693983673973932</v>
      </c>
      <c r="AJ1749">
        <v>1709</v>
      </c>
      <c r="AK1749">
        <v>32.709841056146388</v>
      </c>
      <c r="AL1749">
        <v>-2.7098410561463879</v>
      </c>
      <c r="AT1749">
        <v>1709</v>
      </c>
      <c r="AU1749">
        <v>51.479090374397117</v>
      </c>
      <c r="AV1749">
        <v>-21.479090374397117</v>
      </c>
      <c r="BD1749" s="152">
        <v>87.124662096097168</v>
      </c>
      <c r="BE1749" s="152">
        <v>222.63581560564</v>
      </c>
    </row>
    <row r="1750" spans="1:57" ht="14.25" customHeight="1">
      <c r="A1750" s="134" t="s">
        <v>398</v>
      </c>
      <c r="B1750" s="135">
        <v>12936</v>
      </c>
      <c r="C1750" s="135">
        <v>1312200</v>
      </c>
      <c r="D1750" s="145">
        <f t="shared" si="189"/>
        <v>3310344.8275862071</v>
      </c>
      <c r="E1750" s="141">
        <f t="shared" si="190"/>
        <v>101.43784786641929</v>
      </c>
      <c r="F1750" s="135">
        <v>16</v>
      </c>
      <c r="G1750" s="135">
        <v>0.28999999999999998</v>
      </c>
      <c r="H1750" s="135">
        <v>960000</v>
      </c>
      <c r="I1750" s="134" t="s">
        <v>1815</v>
      </c>
      <c r="J1750" s="138">
        <f t="shared" si="191"/>
        <v>0.28999999999999998</v>
      </c>
      <c r="K1750" s="140">
        <f t="shared" si="192"/>
        <v>3310344.8275862071</v>
      </c>
      <c r="L1750" s="134" t="s">
        <v>2913</v>
      </c>
      <c r="M1750" s="134" t="s">
        <v>77</v>
      </c>
      <c r="N1750" s="137">
        <f t="shared" si="193"/>
        <v>3310344.8275862071</v>
      </c>
      <c r="P1750">
        <v>1709</v>
      </c>
      <c r="Q1750">
        <v>41.046238500706693</v>
      </c>
      <c r="R1750">
        <v>-11.046238500706693</v>
      </c>
      <c r="S1750" s="70">
        <f t="shared" si="187"/>
        <v>-0.26911694966924948</v>
      </c>
      <c r="T1750">
        <f t="shared" si="188"/>
        <v>30</v>
      </c>
      <c r="U1750" s="134" t="s">
        <v>2901</v>
      </c>
      <c r="Z1750">
        <v>1708</v>
      </c>
      <c r="AA1750">
        <v>43.481130042861984</v>
      </c>
      <c r="AB1750">
        <v>-15.481130042861984</v>
      </c>
      <c r="AJ1750">
        <v>1710</v>
      </c>
      <c r="AK1750">
        <v>35.745152461336687</v>
      </c>
      <c r="AL1750">
        <v>0.25484753866331289</v>
      </c>
      <c r="AT1750">
        <v>1710</v>
      </c>
      <c r="AU1750">
        <v>33.332345218570048</v>
      </c>
      <c r="AV1750">
        <v>2.6676547814299525</v>
      </c>
      <c r="BD1750" s="152">
        <v>2.1074571697141575</v>
      </c>
      <c r="BE1750" s="152">
        <v>16.803961201679996</v>
      </c>
    </row>
    <row r="1751" spans="1:57" ht="14.25" customHeight="1">
      <c r="A1751" s="134" t="s">
        <v>398</v>
      </c>
      <c r="B1751" s="135">
        <v>20645</v>
      </c>
      <c r="C1751" s="135">
        <v>2895300</v>
      </c>
      <c r="D1751" s="145">
        <f t="shared" si="189"/>
        <v>1440000</v>
      </c>
      <c r="E1751" s="141">
        <f t="shared" si="190"/>
        <v>140.24218939210462</v>
      </c>
      <c r="F1751" s="135">
        <v>18</v>
      </c>
      <c r="G1751" s="135">
        <v>0.65</v>
      </c>
      <c r="H1751" s="135">
        <v>936000</v>
      </c>
      <c r="I1751" s="134" t="s">
        <v>1815</v>
      </c>
      <c r="J1751" s="138">
        <f t="shared" si="191"/>
        <v>0.65</v>
      </c>
      <c r="K1751" s="140">
        <f t="shared" si="192"/>
        <v>1440000</v>
      </c>
      <c r="L1751" s="134" t="s">
        <v>2914</v>
      </c>
      <c r="M1751" s="134" t="s">
        <v>72</v>
      </c>
      <c r="N1751" s="137">
        <f t="shared" si="193"/>
        <v>1440000</v>
      </c>
      <c r="P1751">
        <v>1710</v>
      </c>
      <c r="Q1751">
        <v>33.007125150236988</v>
      </c>
      <c r="R1751">
        <v>2.9928748497630124</v>
      </c>
      <c r="S1751" s="70">
        <f t="shared" si="187"/>
        <v>9.0673599598283222E-2</v>
      </c>
      <c r="T1751">
        <f t="shared" si="188"/>
        <v>36</v>
      </c>
      <c r="U1751" s="134" t="s">
        <v>1111</v>
      </c>
      <c r="Z1751">
        <v>1709</v>
      </c>
      <c r="AA1751">
        <v>42.803181605543266</v>
      </c>
      <c r="AB1751">
        <v>-12.803181605543266</v>
      </c>
      <c r="AJ1751">
        <v>1711</v>
      </c>
      <c r="AK1751">
        <v>23.189038615040413</v>
      </c>
      <c r="AL1751">
        <v>0.8109613849595867</v>
      </c>
      <c r="AT1751">
        <v>1711</v>
      </c>
      <c r="AU1751">
        <v>15.772674076878824</v>
      </c>
      <c r="AV1751">
        <v>8.2273259231211764</v>
      </c>
      <c r="BD1751" s="152">
        <v>4.6216166002503449</v>
      </c>
      <c r="BE1751" s="152">
        <v>15.74495881308</v>
      </c>
    </row>
    <row r="1752" spans="1:57" ht="14.25" customHeight="1">
      <c r="A1752" s="134" t="s">
        <v>398</v>
      </c>
      <c r="B1752" s="135">
        <v>4860</v>
      </c>
      <c r="C1752" s="135">
        <v>689300</v>
      </c>
      <c r="D1752" s="145">
        <f t="shared" si="189"/>
        <v>712328.76712328766</v>
      </c>
      <c r="E1752" s="141">
        <f t="shared" si="190"/>
        <v>141.8312757201646</v>
      </c>
      <c r="F1752" s="135">
        <v>10</v>
      </c>
      <c r="G1752" s="135">
        <v>0.73</v>
      </c>
      <c r="H1752" s="135">
        <v>520000</v>
      </c>
      <c r="I1752" s="134" t="s">
        <v>1815</v>
      </c>
      <c r="J1752" s="138">
        <f t="shared" si="191"/>
        <v>0.73</v>
      </c>
      <c r="K1752" s="140">
        <f t="shared" si="192"/>
        <v>712328.76712328766</v>
      </c>
      <c r="L1752" s="134" t="s">
        <v>2915</v>
      </c>
      <c r="M1752" s="134" t="s">
        <v>46</v>
      </c>
      <c r="N1752" s="137">
        <f t="shared" si="193"/>
        <v>712328.76712328766</v>
      </c>
      <c r="P1752">
        <v>1711</v>
      </c>
      <c r="Q1752">
        <v>16.220695150545687</v>
      </c>
      <c r="R1752">
        <v>7.7793048494543129</v>
      </c>
      <c r="S1752" s="70">
        <f t="shared" si="187"/>
        <v>0.47959133546706267</v>
      </c>
      <c r="T1752">
        <f t="shared" si="188"/>
        <v>24</v>
      </c>
      <c r="U1752" s="134" t="s">
        <v>877</v>
      </c>
      <c r="Z1752">
        <v>1710</v>
      </c>
      <c r="AA1752">
        <v>34.387146551653011</v>
      </c>
      <c r="AB1752">
        <v>1.6128534483469892</v>
      </c>
      <c r="AJ1752">
        <v>1712</v>
      </c>
      <c r="AK1752">
        <v>73.655218241838284</v>
      </c>
      <c r="AL1752">
        <v>57.344781758161716</v>
      </c>
      <c r="AT1752">
        <v>1712</v>
      </c>
      <c r="AU1752">
        <v>198.80346678607913</v>
      </c>
      <c r="AV1752">
        <v>-67.803466786079127</v>
      </c>
      <c r="BD1752" s="152">
        <v>5.340534738067066</v>
      </c>
      <c r="BE1752" s="152">
        <v>17.129032769159998</v>
      </c>
    </row>
    <row r="1753" spans="1:57" ht="14.25" customHeight="1">
      <c r="A1753" s="134" t="s">
        <v>398</v>
      </c>
      <c r="B1753" s="135">
        <v>69408</v>
      </c>
      <c r="C1753" s="135">
        <v>7544800</v>
      </c>
      <c r="D1753" s="145">
        <f t="shared" si="189"/>
        <v>881789.13738019171</v>
      </c>
      <c r="E1753" s="141">
        <f t="shared" si="190"/>
        <v>108.70216689718764</v>
      </c>
      <c r="F1753" s="135">
        <v>69</v>
      </c>
      <c r="G1753" s="135">
        <v>3.13</v>
      </c>
      <c r="H1753" s="135">
        <v>2760000</v>
      </c>
      <c r="I1753" s="134" t="s">
        <v>1815</v>
      </c>
      <c r="J1753" s="138">
        <f t="shared" si="191"/>
        <v>3.13</v>
      </c>
      <c r="K1753" s="140">
        <f t="shared" si="192"/>
        <v>881789.13738019171</v>
      </c>
      <c r="L1753" s="134" t="s">
        <v>2916</v>
      </c>
      <c r="M1753" s="134" t="s">
        <v>5</v>
      </c>
      <c r="N1753" s="137">
        <f t="shared" si="193"/>
        <v>881789.13738019171</v>
      </c>
      <c r="P1753">
        <v>1712</v>
      </c>
      <c r="Q1753">
        <v>144.44283459548944</v>
      </c>
      <c r="R1753">
        <v>-13.442834595489444</v>
      </c>
      <c r="S1753" s="70">
        <f t="shared" si="187"/>
        <v>-9.3066815208493747E-2</v>
      </c>
      <c r="T1753">
        <f t="shared" si="188"/>
        <v>131</v>
      </c>
      <c r="U1753" s="134" t="s">
        <v>1488</v>
      </c>
      <c r="Z1753">
        <v>1711</v>
      </c>
      <c r="AA1753">
        <v>20.059393041147036</v>
      </c>
      <c r="AB1753">
        <v>3.940606958852964</v>
      </c>
      <c r="AJ1753">
        <v>1713</v>
      </c>
      <c r="AK1753">
        <v>44.282124539030903</v>
      </c>
      <c r="AL1753">
        <v>0.71787546096909693</v>
      </c>
      <c r="AT1753">
        <v>1713</v>
      </c>
      <c r="AU1753">
        <v>43.727250140192176</v>
      </c>
      <c r="AV1753">
        <v>1.2727498598078242</v>
      </c>
      <c r="BD1753" s="152">
        <v>12.293500156665919</v>
      </c>
      <c r="BE1753" s="152">
        <v>21.373051406439998</v>
      </c>
    </row>
    <row r="1754" spans="1:57" ht="14.25" customHeight="1">
      <c r="A1754" s="134" t="s">
        <v>398</v>
      </c>
      <c r="B1754" s="135">
        <v>9338</v>
      </c>
      <c r="C1754" s="135">
        <v>1409400</v>
      </c>
      <c r="D1754" s="145">
        <f t="shared" si="189"/>
        <v>9523809.5238095243</v>
      </c>
      <c r="E1754" s="141">
        <f t="shared" si="190"/>
        <v>150.93167701863354</v>
      </c>
      <c r="F1754" s="135">
        <v>14</v>
      </c>
      <c r="G1754" s="135">
        <v>7.3499999999999996E-2</v>
      </c>
      <c r="H1754" s="135">
        <v>700000</v>
      </c>
      <c r="I1754" s="134" t="s">
        <v>1815</v>
      </c>
      <c r="J1754" s="138">
        <f t="shared" si="191"/>
        <v>7.3499999999999996E-2</v>
      </c>
      <c r="K1754" s="140">
        <f t="shared" si="192"/>
        <v>9523809.5238095243</v>
      </c>
      <c r="L1754" s="134" t="s">
        <v>1739</v>
      </c>
      <c r="M1754" s="134" t="s">
        <v>41</v>
      </c>
      <c r="N1754" s="137">
        <f t="shared" si="193"/>
        <v>9523809.5238095243</v>
      </c>
      <c r="P1754">
        <v>1713</v>
      </c>
      <c r="Q1754">
        <v>43.586160100430575</v>
      </c>
      <c r="R1754">
        <v>1.4138398995694246</v>
      </c>
      <c r="S1754" s="70">
        <f t="shared" si="187"/>
        <v>3.2437817332650457E-2</v>
      </c>
      <c r="T1754">
        <f t="shared" si="188"/>
        <v>45</v>
      </c>
      <c r="U1754" s="134" t="s">
        <v>1720</v>
      </c>
      <c r="Z1754">
        <v>1712</v>
      </c>
      <c r="AA1754">
        <v>144.54827428452631</v>
      </c>
      <c r="AB1754">
        <v>-13.548274284526315</v>
      </c>
      <c r="AJ1754">
        <v>1714</v>
      </c>
      <c r="AK1754">
        <v>42.587091503273314</v>
      </c>
      <c r="AL1754">
        <v>3.4129084967266863</v>
      </c>
      <c r="AT1754">
        <v>1714</v>
      </c>
      <c r="AU1754">
        <v>45.491756512748729</v>
      </c>
      <c r="AV1754">
        <v>0.50824348725127066</v>
      </c>
      <c r="BD1754" s="152">
        <v>6.7167494590305017</v>
      </c>
      <c r="BE1754" s="152">
        <v>17.013394945759998</v>
      </c>
    </row>
    <row r="1755" spans="1:57" ht="14.25" customHeight="1">
      <c r="A1755" s="134" t="s">
        <v>398</v>
      </c>
      <c r="B1755" s="135">
        <v>25297</v>
      </c>
      <c r="C1755" s="135">
        <v>1886500</v>
      </c>
      <c r="D1755" s="145">
        <f t="shared" si="189"/>
        <v>113777.77777777778</v>
      </c>
      <c r="E1755" s="141">
        <f t="shared" si="190"/>
        <v>74.574060165236986</v>
      </c>
      <c r="F1755" s="135">
        <v>32</v>
      </c>
      <c r="G1755" s="135">
        <v>11.25</v>
      </c>
      <c r="H1755" s="135">
        <v>1280000</v>
      </c>
      <c r="I1755" s="134" t="s">
        <v>1815</v>
      </c>
      <c r="J1755" s="138">
        <f t="shared" si="191"/>
        <v>11.25</v>
      </c>
      <c r="K1755" s="140">
        <f t="shared" si="192"/>
        <v>113777.77777777778</v>
      </c>
      <c r="L1755" s="134" t="s">
        <v>2917</v>
      </c>
      <c r="M1755" s="134" t="s">
        <v>12</v>
      </c>
      <c r="N1755" s="137">
        <f t="shared" si="193"/>
        <v>113777.77777777778</v>
      </c>
      <c r="P1755">
        <v>1714</v>
      </c>
      <c r="Q1755">
        <v>43.553982073305434</v>
      </c>
      <c r="R1755">
        <v>2.4460179266945659</v>
      </c>
      <c r="S1755" s="70">
        <f t="shared" si="187"/>
        <v>5.6160603698134616E-2</v>
      </c>
      <c r="T1755">
        <f t="shared" si="188"/>
        <v>46</v>
      </c>
      <c r="U1755" s="134" t="s">
        <v>1072</v>
      </c>
      <c r="Z1755">
        <v>1713</v>
      </c>
      <c r="AA1755">
        <v>42.54819317263869</v>
      </c>
      <c r="AB1755">
        <v>2.4518068273613096</v>
      </c>
      <c r="AJ1755">
        <v>1715</v>
      </c>
      <c r="AK1755">
        <v>32.183635745595268</v>
      </c>
      <c r="AL1755">
        <v>-23.183635745595268</v>
      </c>
      <c r="AT1755">
        <v>1715</v>
      </c>
      <c r="AU1755">
        <v>15.077217167825589</v>
      </c>
      <c r="AV1755">
        <v>-6.0772171678255891</v>
      </c>
      <c r="BD1755" s="152">
        <v>16.563873895297238</v>
      </c>
      <c r="BE1755" s="152">
        <v>24.64029592048</v>
      </c>
    </row>
    <row r="1756" spans="1:57" ht="14.25" customHeight="1">
      <c r="A1756" s="134" t="s">
        <v>398</v>
      </c>
      <c r="B1756" s="135">
        <v>24396</v>
      </c>
      <c r="C1756" s="135">
        <v>44034600</v>
      </c>
      <c r="D1756" s="145">
        <f t="shared" si="189"/>
        <v>294738.02395209583</v>
      </c>
      <c r="E1756" s="141">
        <f t="shared" si="190"/>
        <v>1804.992621741269</v>
      </c>
      <c r="F1756" s="135">
        <v>354</v>
      </c>
      <c r="G1756" s="135">
        <v>13.36</v>
      </c>
      <c r="H1756" s="135">
        <v>3937700</v>
      </c>
      <c r="I1756" s="134" t="s">
        <v>1815</v>
      </c>
      <c r="J1756" s="138">
        <f t="shared" si="191"/>
        <v>13.36</v>
      </c>
      <c r="K1756" s="140">
        <f t="shared" si="192"/>
        <v>294738.02395209583</v>
      </c>
      <c r="L1756" s="134" t="s">
        <v>1831</v>
      </c>
      <c r="M1756" s="134" t="s">
        <v>37</v>
      </c>
      <c r="N1756" s="137">
        <f t="shared" si="193"/>
        <v>294738.02395209583</v>
      </c>
      <c r="P1756">
        <v>1715</v>
      </c>
      <c r="Q1756">
        <v>21.074219309102183</v>
      </c>
      <c r="R1756">
        <v>-12.074219309102183</v>
      </c>
      <c r="S1756" s="70">
        <f t="shared" si="187"/>
        <v>-0.57293791679804706</v>
      </c>
      <c r="T1756">
        <f t="shared" si="188"/>
        <v>9</v>
      </c>
      <c r="U1756" s="134" t="s">
        <v>2902</v>
      </c>
      <c r="Z1756">
        <v>1714</v>
      </c>
      <c r="AA1756">
        <v>45.06455910466115</v>
      </c>
      <c r="AB1756">
        <v>0.93544089533885</v>
      </c>
      <c r="AJ1756">
        <v>1716</v>
      </c>
      <c r="AK1756">
        <v>60.373931670703669</v>
      </c>
      <c r="AL1756">
        <v>29.626068329296331</v>
      </c>
      <c r="AT1756">
        <v>1716</v>
      </c>
      <c r="AU1756">
        <v>104.39785990034864</v>
      </c>
      <c r="AV1756">
        <v>-14.397859900348635</v>
      </c>
      <c r="BD1756" s="152">
        <v>5.9156692483204418</v>
      </c>
      <c r="BE1756" s="152">
        <v>15.804017651039999</v>
      </c>
    </row>
    <row r="1757" spans="1:57" ht="14.25" customHeight="1">
      <c r="A1757" s="134" t="s">
        <v>398</v>
      </c>
      <c r="B1757" s="135">
        <v>55974</v>
      </c>
      <c r="C1757" s="135">
        <v>4368500</v>
      </c>
      <c r="D1757" s="145">
        <f t="shared" si="189"/>
        <v>2828571.4285714286</v>
      </c>
      <c r="E1757" s="141">
        <f t="shared" si="190"/>
        <v>78.045163826062094</v>
      </c>
      <c r="F1757" s="135">
        <v>66</v>
      </c>
      <c r="G1757" s="135">
        <v>1.4</v>
      </c>
      <c r="H1757" s="135">
        <v>3960000</v>
      </c>
      <c r="I1757" s="134" t="s">
        <v>1815</v>
      </c>
      <c r="J1757" s="138">
        <f t="shared" si="191"/>
        <v>1.4</v>
      </c>
      <c r="K1757" s="140">
        <f t="shared" si="192"/>
        <v>2828571.4285714286</v>
      </c>
      <c r="L1757" s="134" t="s">
        <v>2918</v>
      </c>
      <c r="M1757" s="134" t="s">
        <v>13</v>
      </c>
      <c r="N1757" s="137">
        <f t="shared" si="193"/>
        <v>2828571.4285714286</v>
      </c>
      <c r="P1757">
        <v>1716</v>
      </c>
      <c r="Q1757">
        <v>85.718823522831684</v>
      </c>
      <c r="R1757">
        <v>4.2811764771683158</v>
      </c>
      <c r="S1757" s="70">
        <f t="shared" si="187"/>
        <v>4.9944414788054114E-2</v>
      </c>
      <c r="T1757">
        <f t="shared" si="188"/>
        <v>90</v>
      </c>
      <c r="U1757" s="134" t="s">
        <v>2903</v>
      </c>
      <c r="Z1757">
        <v>1715</v>
      </c>
      <c r="AA1757">
        <v>6.3044414731155101</v>
      </c>
      <c r="AB1757">
        <v>2.6955585268844899</v>
      </c>
      <c r="AJ1757">
        <v>1717</v>
      </c>
      <c r="AK1757">
        <v>24.463700071250731</v>
      </c>
      <c r="AL1757">
        <v>-12.463700071250731</v>
      </c>
      <c r="AT1757">
        <v>1717</v>
      </c>
      <c r="AU1757">
        <v>18.079916006559564</v>
      </c>
      <c r="AV1757">
        <v>-6.0799160065595643</v>
      </c>
      <c r="BD1757" s="152">
        <v>6.1005339123304561</v>
      </c>
      <c r="BE1757" s="152">
        <v>17.684700589319998</v>
      </c>
    </row>
    <row r="1758" spans="1:57" ht="14.25" customHeight="1">
      <c r="A1758" s="134" t="s">
        <v>398</v>
      </c>
      <c r="B1758" s="135">
        <v>62820</v>
      </c>
      <c r="C1758" s="135">
        <v>44034600</v>
      </c>
      <c r="D1758" s="145">
        <f t="shared" si="189"/>
        <v>294738.02395209583</v>
      </c>
      <c r="E1758" s="141">
        <f t="shared" si="190"/>
        <v>700.96466093600759</v>
      </c>
      <c r="F1758" s="135">
        <v>354</v>
      </c>
      <c r="G1758" s="135">
        <v>13.36</v>
      </c>
      <c r="H1758" s="135">
        <v>3937700</v>
      </c>
      <c r="I1758" s="134" t="s">
        <v>1815</v>
      </c>
      <c r="J1758" s="138">
        <f t="shared" si="191"/>
        <v>13.36</v>
      </c>
      <c r="K1758" s="140">
        <f t="shared" si="192"/>
        <v>294738.02395209583</v>
      </c>
      <c r="L1758" s="134" t="s">
        <v>1831</v>
      </c>
      <c r="M1758" s="134" t="s">
        <v>37</v>
      </c>
      <c r="N1758" s="137">
        <f t="shared" si="193"/>
        <v>294738.02395209583</v>
      </c>
      <c r="P1758">
        <v>1717</v>
      </c>
      <c r="Q1758">
        <v>18.208239384413226</v>
      </c>
      <c r="R1758">
        <v>-6.2082393844132255</v>
      </c>
      <c r="S1758" s="70">
        <f t="shared" si="187"/>
        <v>-0.34095769795994973</v>
      </c>
      <c r="T1758">
        <f t="shared" si="188"/>
        <v>12</v>
      </c>
      <c r="U1758" s="134" t="s">
        <v>1355</v>
      </c>
      <c r="Z1758">
        <v>1716</v>
      </c>
      <c r="AA1758">
        <v>88.680891415685949</v>
      </c>
      <c r="AB1758">
        <v>1.3191085843140513</v>
      </c>
      <c r="AJ1758">
        <v>1718</v>
      </c>
      <c r="AK1758">
        <v>25.712538097096115</v>
      </c>
      <c r="AL1758">
        <v>-12.712538097096115</v>
      </c>
      <c r="AT1758">
        <v>1718</v>
      </c>
      <c r="AU1758">
        <v>17.079837476185492</v>
      </c>
      <c r="AV1758">
        <v>-4.0798374761854923</v>
      </c>
      <c r="BD1758" s="152">
        <v>28.469158257542126</v>
      </c>
      <c r="BE1758" s="152">
        <v>36.089861983999995</v>
      </c>
    </row>
    <row r="1759" spans="1:57" ht="14.25" customHeight="1">
      <c r="A1759" s="134" t="s">
        <v>398</v>
      </c>
      <c r="B1759" s="135">
        <v>12066</v>
      </c>
      <c r="C1759" s="135">
        <v>2705000</v>
      </c>
      <c r="D1759" s="145">
        <f t="shared" si="189"/>
        <v>1247083.3333333335</v>
      </c>
      <c r="E1759" s="141">
        <f t="shared" si="190"/>
        <v>224.18365655561081</v>
      </c>
      <c r="F1759" s="135">
        <v>13</v>
      </c>
      <c r="G1759" s="135">
        <v>0.24</v>
      </c>
      <c r="H1759" s="135">
        <v>299300</v>
      </c>
      <c r="I1759" s="134" t="s">
        <v>1815</v>
      </c>
      <c r="J1759" s="138">
        <f t="shared" si="191"/>
        <v>0.24</v>
      </c>
      <c r="K1759" s="140">
        <f t="shared" si="192"/>
        <v>1247083.3333333335</v>
      </c>
      <c r="L1759" s="134" t="s">
        <v>2919</v>
      </c>
      <c r="M1759" s="134" t="s">
        <v>45</v>
      </c>
      <c r="N1759" s="137">
        <f t="shared" si="193"/>
        <v>1247083.3333333335</v>
      </c>
      <c r="P1759">
        <v>1718</v>
      </c>
      <c r="Q1759">
        <v>18.393992069728444</v>
      </c>
      <c r="R1759">
        <v>-5.3939920697284442</v>
      </c>
      <c r="S1759" s="70">
        <f t="shared" si="187"/>
        <v>-0.29324749349030665</v>
      </c>
      <c r="T1759">
        <f t="shared" si="188"/>
        <v>13</v>
      </c>
      <c r="U1759" s="134" t="s">
        <v>1314</v>
      </c>
      <c r="Z1759">
        <v>1717</v>
      </c>
      <c r="AA1759">
        <v>15.654774511899383</v>
      </c>
      <c r="AB1759">
        <v>-3.6547745118993831</v>
      </c>
      <c r="AJ1759">
        <v>1719</v>
      </c>
      <c r="AK1759">
        <v>35.477181454434948</v>
      </c>
      <c r="AL1759">
        <v>-2.4771814544349482</v>
      </c>
      <c r="AT1759">
        <v>1719</v>
      </c>
      <c r="AU1759">
        <v>34.708479551005965</v>
      </c>
      <c r="AV1759">
        <v>-1.7084795510059649</v>
      </c>
      <c r="BD1759" s="152">
        <v>5.8540476936504371</v>
      </c>
      <c r="BE1759" s="152">
        <v>17.32867675356</v>
      </c>
    </row>
    <row r="1760" spans="1:57" ht="14.25" customHeight="1">
      <c r="A1760" s="134" t="s">
        <v>398</v>
      </c>
      <c r="B1760" s="135">
        <v>112890</v>
      </c>
      <c r="C1760" s="135">
        <v>5714100</v>
      </c>
      <c r="D1760" s="145">
        <f t="shared" si="189"/>
        <v>886597.93814432982</v>
      </c>
      <c r="E1760" s="141">
        <f t="shared" si="190"/>
        <v>50.616529364868455</v>
      </c>
      <c r="F1760" s="135">
        <v>120</v>
      </c>
      <c r="G1760" s="135">
        <v>5.82</v>
      </c>
      <c r="H1760" s="135">
        <v>5160000</v>
      </c>
      <c r="I1760" s="134" t="s">
        <v>1815</v>
      </c>
      <c r="J1760" s="138">
        <f t="shared" si="191"/>
        <v>5.82</v>
      </c>
      <c r="K1760" s="140">
        <f t="shared" si="192"/>
        <v>886597.93814432982</v>
      </c>
      <c r="L1760" s="134" t="s">
        <v>2920</v>
      </c>
      <c r="M1760" s="134" t="s">
        <v>15</v>
      </c>
      <c r="N1760" s="137">
        <f t="shared" si="193"/>
        <v>886597.93814432982</v>
      </c>
      <c r="P1760">
        <v>1719</v>
      </c>
      <c r="Q1760">
        <v>33.594789158897029</v>
      </c>
      <c r="R1760">
        <v>-0.59478915889702932</v>
      </c>
      <c r="S1760" s="70">
        <f t="shared" si="187"/>
        <v>-1.7704804042192036E-2</v>
      </c>
      <c r="T1760">
        <f t="shared" si="188"/>
        <v>33</v>
      </c>
      <c r="U1760" s="134" t="s">
        <v>2904</v>
      </c>
      <c r="Z1760">
        <v>1718</v>
      </c>
      <c r="AA1760">
        <v>14.550525624562331</v>
      </c>
      <c r="AB1760">
        <v>-1.5505256245623311</v>
      </c>
      <c r="AJ1760">
        <v>1720</v>
      </c>
      <c r="AK1760">
        <v>32.647610822316125</v>
      </c>
      <c r="AL1760">
        <v>-20.647610822316125</v>
      </c>
      <c r="AT1760">
        <v>1720</v>
      </c>
      <c r="AU1760">
        <v>19.543085087944291</v>
      </c>
      <c r="AV1760">
        <v>-7.5430850879442914</v>
      </c>
      <c r="BD1760" s="152">
        <v>9.4034492426427025</v>
      </c>
      <c r="BE1760" s="152">
        <v>18.326170093720002</v>
      </c>
    </row>
    <row r="1761" spans="1:57" ht="14.25" customHeight="1">
      <c r="A1761" s="134" t="s">
        <v>398</v>
      </c>
      <c r="B1761" s="135">
        <v>9256</v>
      </c>
      <c r="C1761" s="135">
        <v>1959400</v>
      </c>
      <c r="D1761" s="145">
        <f t="shared" si="189"/>
        <v>15140909.090909092</v>
      </c>
      <c r="E1761" s="141">
        <f t="shared" si="190"/>
        <v>211.68971477960241</v>
      </c>
      <c r="F1761" s="135">
        <v>15</v>
      </c>
      <c r="G1761" s="135">
        <v>0.22</v>
      </c>
      <c r="H1761" s="135">
        <v>3331000</v>
      </c>
      <c r="I1761" s="134" t="s">
        <v>1815</v>
      </c>
      <c r="J1761" s="138">
        <f t="shared" si="191"/>
        <v>0.22</v>
      </c>
      <c r="K1761" s="140">
        <f t="shared" si="192"/>
        <v>15140909.090909092</v>
      </c>
      <c r="L1761" s="134" t="s">
        <v>2921</v>
      </c>
      <c r="M1761" s="134" t="s">
        <v>7</v>
      </c>
      <c r="N1761" s="137">
        <f t="shared" si="193"/>
        <v>15140909.090909092</v>
      </c>
      <c r="P1761">
        <v>1720</v>
      </c>
      <c r="Q1761">
        <v>23.756646539398272</v>
      </c>
      <c r="R1761">
        <v>-11.756646539398272</v>
      </c>
      <c r="S1761" s="70">
        <f t="shared" si="187"/>
        <v>-0.49487820260746507</v>
      </c>
      <c r="T1761">
        <f t="shared" si="188"/>
        <v>12</v>
      </c>
      <c r="U1761" s="134" t="s">
        <v>2905</v>
      </c>
      <c r="Z1761">
        <v>1719</v>
      </c>
      <c r="AA1761">
        <v>34.013411830246064</v>
      </c>
      <c r="AB1761">
        <v>-1.0134118302460635</v>
      </c>
      <c r="AJ1761">
        <v>1721</v>
      </c>
      <c r="AK1761">
        <v>22.720406854155382</v>
      </c>
      <c r="AL1761">
        <v>-13.720406854155382</v>
      </c>
      <c r="AT1761">
        <v>1721</v>
      </c>
      <c r="AU1761">
        <v>13.205148982888902</v>
      </c>
      <c r="AV1761">
        <v>-4.2051489828889022</v>
      </c>
      <c r="BD1761" s="152">
        <v>8.2038829783999461</v>
      </c>
      <c r="BE1761" s="152">
        <v>19.636214029239998</v>
      </c>
    </row>
    <row r="1762" spans="1:57" ht="14.25" customHeight="1">
      <c r="A1762" s="134" t="s">
        <v>398</v>
      </c>
      <c r="B1762" s="135">
        <v>25194</v>
      </c>
      <c r="C1762" s="135">
        <v>44034600</v>
      </c>
      <c r="D1762" s="145">
        <f t="shared" si="189"/>
        <v>294738.02395209583</v>
      </c>
      <c r="E1762" s="141">
        <f t="shared" si="190"/>
        <v>1747.8209097404144</v>
      </c>
      <c r="F1762" s="135">
        <v>354</v>
      </c>
      <c r="G1762" s="135">
        <v>13.36</v>
      </c>
      <c r="H1762" s="135">
        <v>3937700</v>
      </c>
      <c r="I1762" s="134" t="s">
        <v>1815</v>
      </c>
      <c r="J1762" s="138">
        <f t="shared" si="191"/>
        <v>13.36</v>
      </c>
      <c r="K1762" s="140">
        <f t="shared" si="192"/>
        <v>294738.02395209583</v>
      </c>
      <c r="L1762" s="134" t="s">
        <v>1831</v>
      </c>
      <c r="M1762" s="134" t="s">
        <v>37</v>
      </c>
      <c r="N1762" s="137">
        <f t="shared" si="193"/>
        <v>294738.02395209583</v>
      </c>
      <c r="P1762">
        <v>1721</v>
      </c>
      <c r="Q1762">
        <v>14.561139510513422</v>
      </c>
      <c r="R1762">
        <v>-5.5611395105134225</v>
      </c>
      <c r="S1762" s="70">
        <f t="shared" si="187"/>
        <v>-0.38191650498906166</v>
      </c>
      <c r="T1762">
        <f t="shared" si="188"/>
        <v>9</v>
      </c>
      <c r="U1762" s="134" t="s">
        <v>2906</v>
      </c>
      <c r="Z1762">
        <v>1720</v>
      </c>
      <c r="AA1762">
        <v>20.604937336403722</v>
      </c>
      <c r="AB1762">
        <v>-8.6049373364037223</v>
      </c>
      <c r="AJ1762">
        <v>1722</v>
      </c>
      <c r="AK1762">
        <v>26.980426194522188</v>
      </c>
      <c r="AL1762">
        <v>-8.9804261945221882</v>
      </c>
      <c r="AT1762">
        <v>1722</v>
      </c>
      <c r="AU1762">
        <v>26.046058782987519</v>
      </c>
      <c r="AV1762">
        <v>-8.0460587829875188</v>
      </c>
      <c r="BD1762" s="152">
        <v>2.8838887585562154</v>
      </c>
      <c r="BE1762" s="152">
        <v>13.459867727680001</v>
      </c>
    </row>
    <row r="1763" spans="1:57" ht="14.25" customHeight="1">
      <c r="A1763" s="134" t="s">
        <v>398</v>
      </c>
      <c r="B1763" s="135">
        <v>41664</v>
      </c>
      <c r="C1763" s="135">
        <v>3635900</v>
      </c>
      <c r="D1763" s="145">
        <f t="shared" si="189"/>
        <v>1248049.9219968799</v>
      </c>
      <c r="E1763" s="141">
        <f t="shared" si="190"/>
        <v>87.267185099846387</v>
      </c>
      <c r="F1763" s="135">
        <v>48</v>
      </c>
      <c r="G1763" s="135">
        <v>1.5384</v>
      </c>
      <c r="H1763" s="135">
        <v>1920000</v>
      </c>
      <c r="I1763" s="134" t="s">
        <v>1815</v>
      </c>
      <c r="J1763" s="138">
        <f t="shared" si="191"/>
        <v>1.5384</v>
      </c>
      <c r="K1763" s="140">
        <f t="shared" si="192"/>
        <v>1248049.9219968799</v>
      </c>
      <c r="L1763" s="134" t="s">
        <v>2922</v>
      </c>
      <c r="M1763" s="134" t="s">
        <v>26</v>
      </c>
      <c r="N1763" s="137">
        <f t="shared" si="193"/>
        <v>1248049.9219968799</v>
      </c>
      <c r="P1763">
        <v>1722</v>
      </c>
      <c r="Q1763">
        <v>23.975109108986327</v>
      </c>
      <c r="R1763">
        <v>-5.9751091089863273</v>
      </c>
      <c r="S1763" s="70">
        <f t="shared" si="187"/>
        <v>-0.24922135210415966</v>
      </c>
      <c r="T1763">
        <f t="shared" si="188"/>
        <v>18</v>
      </c>
      <c r="U1763" s="134" t="s">
        <v>2907</v>
      </c>
      <c r="Z1763">
        <v>1721</v>
      </c>
      <c r="AA1763">
        <v>18.075026351935961</v>
      </c>
      <c r="AB1763">
        <v>-9.0750263519359606</v>
      </c>
      <c r="AJ1763">
        <v>1723</v>
      </c>
      <c r="AK1763">
        <v>31.123605095860746</v>
      </c>
      <c r="AL1763">
        <v>73.876394904139261</v>
      </c>
      <c r="AT1763">
        <v>1723</v>
      </c>
      <c r="AU1763">
        <v>89.096986818640232</v>
      </c>
      <c r="AV1763">
        <v>15.903013181359768</v>
      </c>
      <c r="BD1763" s="152">
        <v>22.101597608308317</v>
      </c>
      <c r="BE1763" s="152">
        <v>27.646681557959997</v>
      </c>
    </row>
    <row r="1764" spans="1:57" ht="14.25" customHeight="1">
      <c r="A1764" s="134" t="s">
        <v>398</v>
      </c>
      <c r="B1764" s="135">
        <v>34914</v>
      </c>
      <c r="C1764" s="135">
        <v>2733600</v>
      </c>
      <c r="D1764" s="145">
        <f t="shared" si="189"/>
        <v>2898305.0847457629</v>
      </c>
      <c r="E1764" s="141">
        <f t="shared" si="190"/>
        <v>78.295239731912702</v>
      </c>
      <c r="F1764" s="135">
        <v>36</v>
      </c>
      <c r="G1764" s="135">
        <v>0.59</v>
      </c>
      <c r="H1764" s="135">
        <v>1710000</v>
      </c>
      <c r="I1764" s="134" t="s">
        <v>1815</v>
      </c>
      <c r="J1764" s="138">
        <f t="shared" si="191"/>
        <v>0.59</v>
      </c>
      <c r="K1764" s="140">
        <f t="shared" si="192"/>
        <v>2898305.0847457629</v>
      </c>
      <c r="L1764" s="134" t="s">
        <v>2923</v>
      </c>
      <c r="M1764" s="134" t="s">
        <v>13</v>
      </c>
      <c r="N1764" s="137">
        <f t="shared" si="193"/>
        <v>2898305.0847457629</v>
      </c>
      <c r="P1764">
        <v>1723</v>
      </c>
      <c r="Q1764">
        <v>60.447090691388162</v>
      </c>
      <c r="R1764">
        <v>44.552909308611838</v>
      </c>
      <c r="S1764" s="70">
        <f t="shared" si="187"/>
        <v>0.73705630492749663</v>
      </c>
      <c r="T1764">
        <f t="shared" si="188"/>
        <v>105</v>
      </c>
      <c r="U1764" s="134" t="s">
        <v>1244</v>
      </c>
      <c r="Z1764">
        <v>1722</v>
      </c>
      <c r="AA1764">
        <v>26.431202118838645</v>
      </c>
      <c r="AB1764">
        <v>-8.4312021188386446</v>
      </c>
      <c r="AJ1764">
        <v>1724</v>
      </c>
      <c r="AK1764">
        <v>33.029882258702017</v>
      </c>
      <c r="AL1764">
        <v>-23.029882258702017</v>
      </c>
      <c r="AT1764">
        <v>1724</v>
      </c>
      <c r="AU1764">
        <v>17.338478475420168</v>
      </c>
      <c r="AV1764">
        <v>-7.3384784754201675</v>
      </c>
      <c r="BD1764" s="152">
        <v>16.540252299340402</v>
      </c>
      <c r="BE1764" s="152">
        <v>23.17529673224</v>
      </c>
    </row>
    <row r="1765" spans="1:57" ht="14.25" customHeight="1">
      <c r="A1765" s="134" t="s">
        <v>398</v>
      </c>
      <c r="B1765" s="135">
        <v>348084</v>
      </c>
      <c r="C1765" s="135">
        <v>104957700</v>
      </c>
      <c r="D1765" s="145">
        <f t="shared" si="189"/>
        <v>12274073.107049609</v>
      </c>
      <c r="E1765" s="141">
        <f t="shared" si="190"/>
        <v>301.52980315096357</v>
      </c>
      <c r="F1765" s="135">
        <v>320</v>
      </c>
      <c r="G1765" s="135">
        <v>3.83</v>
      </c>
      <c r="H1765" s="135">
        <v>47009700</v>
      </c>
      <c r="I1765" s="134" t="s">
        <v>1815</v>
      </c>
      <c r="J1765" s="138">
        <f t="shared" si="191"/>
        <v>3.83</v>
      </c>
      <c r="K1765" s="140">
        <f t="shared" si="192"/>
        <v>12274073.107049609</v>
      </c>
      <c r="L1765" s="134" t="s">
        <v>2924</v>
      </c>
      <c r="M1765" s="134" t="s">
        <v>7</v>
      </c>
      <c r="N1765" s="137">
        <f t="shared" si="193"/>
        <v>12274073.107049609</v>
      </c>
      <c r="P1765">
        <v>1724</v>
      </c>
      <c r="Q1765">
        <v>22.787852292551321</v>
      </c>
      <c r="R1765">
        <v>-12.787852292551321</v>
      </c>
      <c r="S1765" s="70">
        <f t="shared" si="187"/>
        <v>-0.56116970254065124</v>
      </c>
      <c r="T1765">
        <f t="shared" si="188"/>
        <v>10</v>
      </c>
      <c r="U1765" s="134" t="s">
        <v>2908</v>
      </c>
      <c r="Z1765">
        <v>1723</v>
      </c>
      <c r="AA1765">
        <v>62.415993117376217</v>
      </c>
      <c r="AB1765">
        <v>42.584006882623783</v>
      </c>
      <c r="AJ1765">
        <v>1725</v>
      </c>
      <c r="AK1765">
        <v>80.168649382738977</v>
      </c>
      <c r="AL1765">
        <v>185.83135061726102</v>
      </c>
      <c r="AT1765">
        <v>1725</v>
      </c>
      <c r="AU1765">
        <v>180.93506861038077</v>
      </c>
      <c r="AV1765">
        <v>85.064931389619233</v>
      </c>
      <c r="BD1765" s="152">
        <v>11.008690741796322</v>
      </c>
      <c r="BE1765" s="152">
        <v>18.785934819559998</v>
      </c>
    </row>
    <row r="1766" spans="1:57" ht="14.25" customHeight="1">
      <c r="A1766" s="134" t="s">
        <v>398</v>
      </c>
      <c r="B1766" s="135">
        <v>11253</v>
      </c>
      <c r="C1766" s="135">
        <v>835700</v>
      </c>
      <c r="D1766" s="145">
        <f t="shared" si="189"/>
        <v>4614285.7142857146</v>
      </c>
      <c r="E1766" s="141">
        <f t="shared" si="190"/>
        <v>74.264640540300363</v>
      </c>
      <c r="F1766" s="135">
        <v>17</v>
      </c>
      <c r="G1766" s="135">
        <v>0.21</v>
      </c>
      <c r="H1766" s="135">
        <v>969000</v>
      </c>
      <c r="I1766" s="134" t="s">
        <v>1815</v>
      </c>
      <c r="J1766" s="138">
        <f t="shared" si="191"/>
        <v>0.21</v>
      </c>
      <c r="K1766" s="140">
        <f t="shared" si="192"/>
        <v>4614285.7142857146</v>
      </c>
      <c r="L1766" s="134" t="s">
        <v>1690</v>
      </c>
      <c r="M1766" s="134" t="s">
        <v>13</v>
      </c>
      <c r="N1766" s="137">
        <f t="shared" si="193"/>
        <v>4614285.7142857146</v>
      </c>
      <c r="P1766">
        <v>1725</v>
      </c>
      <c r="Q1766">
        <v>138.57619401565978</v>
      </c>
      <c r="R1766">
        <v>127.42380598434022</v>
      </c>
      <c r="S1766" s="70">
        <f t="shared" si="187"/>
        <v>0.91952161689431822</v>
      </c>
      <c r="T1766">
        <f t="shared" si="188"/>
        <v>266</v>
      </c>
      <c r="U1766" s="134" t="s">
        <v>1435</v>
      </c>
      <c r="Z1766">
        <v>1724</v>
      </c>
      <c r="AA1766">
        <v>13.359651675905011</v>
      </c>
      <c r="AB1766">
        <v>-3.3596516759050115</v>
      </c>
      <c r="AJ1766">
        <v>1726</v>
      </c>
      <c r="AK1766">
        <v>84.664466275782345</v>
      </c>
      <c r="AL1766">
        <v>-33.664466275782345</v>
      </c>
      <c r="AT1766">
        <v>1726</v>
      </c>
      <c r="AU1766">
        <v>57.037819151599471</v>
      </c>
      <c r="AV1766">
        <v>-6.0378191515994715</v>
      </c>
      <c r="BD1766" s="152">
        <v>6.1621554670004599</v>
      </c>
      <c r="BE1766" s="152">
        <v>16.905529395159999</v>
      </c>
    </row>
    <row r="1767" spans="1:57" ht="14.25" customHeight="1">
      <c r="A1767" s="134" t="s">
        <v>398</v>
      </c>
      <c r="B1767" s="135">
        <v>12349</v>
      </c>
      <c r="C1767" s="135">
        <v>1576500</v>
      </c>
      <c r="D1767" s="145">
        <f t="shared" si="189"/>
        <v>3026086.9565217388</v>
      </c>
      <c r="E1767" s="141">
        <f t="shared" si="190"/>
        <v>127.66215887926148</v>
      </c>
      <c r="F1767" s="135">
        <v>12</v>
      </c>
      <c r="G1767" s="135">
        <v>0.23</v>
      </c>
      <c r="H1767" s="135">
        <v>696000</v>
      </c>
      <c r="I1767" s="134" t="s">
        <v>1815</v>
      </c>
      <c r="J1767" s="138">
        <f t="shared" si="191"/>
        <v>0.23</v>
      </c>
      <c r="K1767" s="140">
        <f t="shared" si="192"/>
        <v>3026086.9565217388</v>
      </c>
      <c r="L1767" s="134" t="s">
        <v>2925</v>
      </c>
      <c r="M1767" s="134" t="s">
        <v>66</v>
      </c>
      <c r="N1767" s="137">
        <f t="shared" si="193"/>
        <v>3026086.9565217388</v>
      </c>
      <c r="P1767">
        <v>1726</v>
      </c>
      <c r="Q1767">
        <v>74.254520394783484</v>
      </c>
      <c r="R1767">
        <v>-23.254520394783484</v>
      </c>
      <c r="S1767" s="70">
        <f t="shared" si="187"/>
        <v>-0.31317312765805916</v>
      </c>
      <c r="T1767">
        <f t="shared" si="188"/>
        <v>51</v>
      </c>
      <c r="U1767" s="134" t="s">
        <v>2909</v>
      </c>
      <c r="Z1767">
        <v>1725</v>
      </c>
      <c r="AA1767">
        <v>127.03287843800425</v>
      </c>
      <c r="AB1767">
        <v>138.96712156199575</v>
      </c>
      <c r="AJ1767">
        <v>1727</v>
      </c>
      <c r="AK1767">
        <v>27.481231409632386</v>
      </c>
      <c r="AL1767">
        <v>2.518768590367614</v>
      </c>
      <c r="AT1767">
        <v>1727</v>
      </c>
      <c r="AU1767">
        <v>39.916606084801316</v>
      </c>
      <c r="AV1767">
        <v>-9.916606084801316</v>
      </c>
      <c r="BD1767" s="152">
        <v>4.4367519362403316</v>
      </c>
      <c r="BE1767" s="152">
        <v>15.28461615844</v>
      </c>
    </row>
    <row r="1768" spans="1:57" ht="14.25" customHeight="1">
      <c r="A1768" s="134" t="s">
        <v>398</v>
      </c>
      <c r="B1768" s="135">
        <v>46079</v>
      </c>
      <c r="C1768" s="135">
        <v>11254700</v>
      </c>
      <c r="D1768" s="145">
        <f t="shared" si="189"/>
        <v>11029574.468085106</v>
      </c>
      <c r="E1768" s="141">
        <f t="shared" si="190"/>
        <v>244.24792204691943</v>
      </c>
      <c r="F1768" s="135">
        <v>40</v>
      </c>
      <c r="G1768" s="135">
        <v>0.47</v>
      </c>
      <c r="H1768" s="135">
        <v>5183900</v>
      </c>
      <c r="I1768" s="134" t="s">
        <v>1815</v>
      </c>
      <c r="J1768" s="138">
        <f t="shared" si="191"/>
        <v>0.47</v>
      </c>
      <c r="K1768" s="140">
        <f t="shared" si="192"/>
        <v>11029574.468085106</v>
      </c>
      <c r="L1768" s="134" t="s">
        <v>2926</v>
      </c>
      <c r="M1768" s="134" t="s">
        <v>24</v>
      </c>
      <c r="N1768" s="137">
        <f t="shared" si="193"/>
        <v>11029574.468085106</v>
      </c>
      <c r="P1768">
        <v>1727</v>
      </c>
      <c r="Q1768">
        <v>31.759822396757375</v>
      </c>
      <c r="R1768">
        <v>-1.7598223967573752</v>
      </c>
      <c r="S1768" s="70">
        <f t="shared" si="187"/>
        <v>-5.541033494371965E-2</v>
      </c>
      <c r="T1768">
        <f t="shared" si="188"/>
        <v>30</v>
      </c>
      <c r="U1768" s="134" t="s">
        <v>2910</v>
      </c>
      <c r="Z1768">
        <v>1726</v>
      </c>
      <c r="AA1768">
        <v>63.933777239438371</v>
      </c>
      <c r="AB1768">
        <v>-12.933777239438371</v>
      </c>
      <c r="AJ1768">
        <v>1728</v>
      </c>
      <c r="AK1768">
        <v>29.730833195850131</v>
      </c>
      <c r="AL1768">
        <v>0.26916680414986871</v>
      </c>
      <c r="AT1768">
        <v>1728</v>
      </c>
      <c r="AU1768">
        <v>26.782569818903401</v>
      </c>
      <c r="AV1768">
        <v>3.2174301810965993</v>
      </c>
      <c r="BD1768" s="152">
        <v>151.54794345176467</v>
      </c>
      <c r="BE1768" s="152">
        <v>158.68011277535999</v>
      </c>
    </row>
    <row r="1769" spans="1:57" ht="14.25" customHeight="1">
      <c r="A1769" s="134" t="s">
        <v>398</v>
      </c>
      <c r="B1769" s="135">
        <v>89921</v>
      </c>
      <c r="C1769" s="135">
        <v>6301000</v>
      </c>
      <c r="D1769" s="145">
        <f t="shared" si="189"/>
        <v>213639.62670495335</v>
      </c>
      <c r="E1769" s="141">
        <f t="shared" si="190"/>
        <v>70.072619299162596</v>
      </c>
      <c r="F1769" s="135">
        <v>60</v>
      </c>
      <c r="G1769" s="135">
        <v>13.93</v>
      </c>
      <c r="H1769" s="135">
        <v>2976000</v>
      </c>
      <c r="I1769" s="134" t="s">
        <v>1815</v>
      </c>
      <c r="J1769" s="138">
        <f t="shared" si="191"/>
        <v>13.93</v>
      </c>
      <c r="K1769" s="140">
        <f t="shared" si="192"/>
        <v>213639.62670495335</v>
      </c>
      <c r="L1769" s="134" t="s">
        <v>1520</v>
      </c>
      <c r="M1769" s="134" t="s">
        <v>138</v>
      </c>
      <c r="N1769" s="137">
        <f t="shared" si="193"/>
        <v>213639.62670495335</v>
      </c>
      <c r="P1769">
        <v>1728</v>
      </c>
      <c r="Q1769">
        <v>25.972029965178578</v>
      </c>
      <c r="R1769">
        <v>4.027970034821422</v>
      </c>
      <c r="S1769" s="70">
        <f t="shared" si="187"/>
        <v>0.15508876434463664</v>
      </c>
      <c r="T1769">
        <f t="shared" si="188"/>
        <v>30</v>
      </c>
      <c r="U1769" s="134" t="s">
        <v>1327</v>
      </c>
      <c r="Z1769">
        <v>1727</v>
      </c>
      <c r="AA1769">
        <v>32.224367679827928</v>
      </c>
      <c r="AB1769">
        <v>-2.2243676798279282</v>
      </c>
      <c r="AJ1769">
        <v>1729</v>
      </c>
      <c r="AK1769">
        <v>34.862499144764612</v>
      </c>
      <c r="AL1769">
        <v>-16.862499144764612</v>
      </c>
      <c r="AT1769">
        <v>1729</v>
      </c>
      <c r="AU1769">
        <v>25.57311524152983</v>
      </c>
      <c r="AV1769">
        <v>-7.5731152415298304</v>
      </c>
      <c r="BD1769" s="152">
        <v>20.304302263766516</v>
      </c>
      <c r="BE1769" s="152">
        <v>25.996439909119999</v>
      </c>
    </row>
    <row r="1770" spans="1:57" ht="14.25" customHeight="1">
      <c r="A1770" s="134" t="s">
        <v>398</v>
      </c>
      <c r="B1770" s="135">
        <v>26930</v>
      </c>
      <c r="C1770" s="135">
        <v>8622450</v>
      </c>
      <c r="D1770" s="145">
        <f t="shared" si="189"/>
        <v>12493658.536585366</v>
      </c>
      <c r="E1770" s="141">
        <f t="shared" si="190"/>
        <v>320.18009654660233</v>
      </c>
      <c r="F1770" s="135">
        <v>32</v>
      </c>
      <c r="G1770" s="135">
        <v>0.41</v>
      </c>
      <c r="H1770" s="135">
        <v>5122400</v>
      </c>
      <c r="I1770" s="134" t="s">
        <v>1815</v>
      </c>
      <c r="J1770" s="138">
        <f t="shared" si="191"/>
        <v>0.41</v>
      </c>
      <c r="K1770" s="140">
        <f t="shared" si="192"/>
        <v>12493658.536585366</v>
      </c>
      <c r="L1770" s="134" t="s">
        <v>2927</v>
      </c>
      <c r="M1770" s="134" t="s">
        <v>79</v>
      </c>
      <c r="N1770" s="137">
        <f t="shared" si="193"/>
        <v>12493658.536585366</v>
      </c>
      <c r="P1770">
        <v>1729</v>
      </c>
      <c r="Q1770">
        <v>28.302050967291713</v>
      </c>
      <c r="R1770">
        <v>-10.302050967291713</v>
      </c>
      <c r="S1770" s="70">
        <f t="shared" ref="S1770:S1833" si="194">R1770/Q1770</f>
        <v>-0.36400368931557825</v>
      </c>
      <c r="T1770">
        <f t="shared" ref="T1770:T1833" si="195">R1770+Q1770</f>
        <v>18</v>
      </c>
      <c r="U1770" s="134" t="s">
        <v>2911</v>
      </c>
      <c r="Z1770">
        <v>1728</v>
      </c>
      <c r="AA1770">
        <v>26.708817496678193</v>
      </c>
      <c r="AB1770">
        <v>3.2911825033218065</v>
      </c>
      <c r="AJ1770">
        <v>1730</v>
      </c>
      <c r="AK1770">
        <v>24.664784160158039</v>
      </c>
      <c r="AL1770">
        <v>-6.6647841601580389</v>
      </c>
      <c r="AT1770">
        <v>1730</v>
      </c>
      <c r="AU1770">
        <v>23.548325704664098</v>
      </c>
      <c r="AV1770">
        <v>-5.5483257046640979</v>
      </c>
      <c r="BD1770" s="152">
        <v>12.216473213328413</v>
      </c>
      <c r="BE1770" s="152">
        <v>21.351841956599998</v>
      </c>
    </row>
    <row r="1771" spans="1:57" ht="14.25" customHeight="1">
      <c r="A1771" s="134" t="s">
        <v>398</v>
      </c>
      <c r="B1771" s="135">
        <v>42959</v>
      </c>
      <c r="C1771" s="135">
        <v>13057300</v>
      </c>
      <c r="D1771" s="145">
        <f t="shared" si="189"/>
        <v>10901666.666666668</v>
      </c>
      <c r="E1771" s="141">
        <f t="shared" si="190"/>
        <v>303.94795037128426</v>
      </c>
      <c r="F1771" s="135">
        <v>64</v>
      </c>
      <c r="G1771" s="135">
        <v>0.36</v>
      </c>
      <c r="H1771" s="135">
        <v>3924600</v>
      </c>
      <c r="I1771" s="134" t="s">
        <v>1815</v>
      </c>
      <c r="J1771" s="138">
        <f t="shared" si="191"/>
        <v>0.36</v>
      </c>
      <c r="K1771" s="140">
        <f t="shared" si="192"/>
        <v>10901666.666666668</v>
      </c>
      <c r="L1771" s="134" t="s">
        <v>2928</v>
      </c>
      <c r="M1771" s="134" t="s">
        <v>24</v>
      </c>
      <c r="N1771" s="137">
        <f t="shared" si="193"/>
        <v>10901666.666666668</v>
      </c>
      <c r="P1771">
        <v>1730</v>
      </c>
      <c r="Q1771">
        <v>21.279450812469211</v>
      </c>
      <c r="R1771">
        <v>-3.2794508124692108</v>
      </c>
      <c r="S1771" s="70">
        <f t="shared" si="194"/>
        <v>-0.15411350797397164</v>
      </c>
      <c r="T1771">
        <f t="shared" si="195"/>
        <v>18</v>
      </c>
      <c r="U1771" s="134" t="s">
        <v>2912</v>
      </c>
      <c r="Z1771">
        <v>1729</v>
      </c>
      <c r="AA1771">
        <v>24.376160179173468</v>
      </c>
      <c r="AB1771">
        <v>-6.3761601791734677</v>
      </c>
      <c r="AJ1771">
        <v>1731</v>
      </c>
      <c r="AK1771">
        <v>29.163564397669518</v>
      </c>
      <c r="AL1771">
        <v>-14.163564397669518</v>
      </c>
      <c r="AT1771">
        <v>1731</v>
      </c>
      <c r="AU1771">
        <v>20.326397828483589</v>
      </c>
      <c r="AV1771">
        <v>-5.3263978284835893</v>
      </c>
      <c r="BD1771" s="152">
        <v>14.284903398418233</v>
      </c>
      <c r="BE1771" s="152">
        <v>21.657995422359999</v>
      </c>
    </row>
    <row r="1772" spans="1:57" ht="14.25" customHeight="1">
      <c r="A1772" s="134" t="s">
        <v>398</v>
      </c>
      <c r="B1772" s="135">
        <v>25584</v>
      </c>
      <c r="C1772" s="135">
        <v>6297300</v>
      </c>
      <c r="D1772" s="145">
        <f t="shared" si="189"/>
        <v>7932666.666666666</v>
      </c>
      <c r="E1772" s="141">
        <f t="shared" si="190"/>
        <v>246.1421200750469</v>
      </c>
      <c r="F1772" s="135">
        <v>37</v>
      </c>
      <c r="G1772" s="135">
        <v>0.45</v>
      </c>
      <c r="H1772" s="135">
        <v>3569700</v>
      </c>
      <c r="I1772" s="134" t="s">
        <v>1815</v>
      </c>
      <c r="J1772" s="138">
        <f t="shared" si="191"/>
        <v>0.45</v>
      </c>
      <c r="K1772" s="140">
        <f t="shared" si="192"/>
        <v>7932666.666666666</v>
      </c>
      <c r="L1772" s="134" t="s">
        <v>2929</v>
      </c>
      <c r="M1772" s="134" t="s">
        <v>24</v>
      </c>
      <c r="N1772" s="137">
        <f t="shared" si="193"/>
        <v>7932666.666666666</v>
      </c>
      <c r="P1772">
        <v>1731</v>
      </c>
      <c r="Q1772">
        <v>22.154289329395745</v>
      </c>
      <c r="R1772">
        <v>-7.1542893293957448</v>
      </c>
      <c r="S1772" s="70">
        <f t="shared" si="194"/>
        <v>-0.32293021107668618</v>
      </c>
      <c r="T1772">
        <f t="shared" si="195"/>
        <v>15</v>
      </c>
      <c r="U1772" s="134" t="s">
        <v>1142</v>
      </c>
      <c r="Z1772">
        <v>1730</v>
      </c>
      <c r="AA1772">
        <v>25.214892138076696</v>
      </c>
      <c r="AB1772">
        <v>-7.2148921380766957</v>
      </c>
      <c r="AJ1772">
        <v>1732</v>
      </c>
      <c r="AK1772">
        <v>29.609336072657719</v>
      </c>
      <c r="AL1772">
        <v>-8.6093360726577188</v>
      </c>
      <c r="AT1772">
        <v>1732</v>
      </c>
      <c r="AU1772">
        <v>25.316116407369663</v>
      </c>
      <c r="AV1772">
        <v>-4.3161164073696625</v>
      </c>
      <c r="BD1772" s="152">
        <v>26.047431159010944</v>
      </c>
      <c r="BE1772" s="152">
        <v>34.276732931719998</v>
      </c>
    </row>
    <row r="1773" spans="1:57" ht="14.25" customHeight="1">
      <c r="A1773" s="134" t="s">
        <v>398</v>
      </c>
      <c r="B1773" s="135">
        <v>64230</v>
      </c>
      <c r="C1773" s="135">
        <v>3038900</v>
      </c>
      <c r="D1773" s="145">
        <f t="shared" si="189"/>
        <v>3383132.5301204822</v>
      </c>
      <c r="E1773" s="141">
        <f t="shared" si="190"/>
        <v>47.312782189008253</v>
      </c>
      <c r="F1773" s="135">
        <v>78</v>
      </c>
      <c r="G1773" s="135">
        <v>0.83</v>
      </c>
      <c r="H1773" s="135">
        <v>2808000</v>
      </c>
      <c r="I1773" s="134" t="s">
        <v>1815</v>
      </c>
      <c r="J1773" s="138">
        <f t="shared" si="191"/>
        <v>0.83</v>
      </c>
      <c r="K1773" s="140">
        <f t="shared" si="192"/>
        <v>3383132.5301204822</v>
      </c>
      <c r="L1773" s="134" t="s">
        <v>2930</v>
      </c>
      <c r="M1773" s="134" t="s">
        <v>78</v>
      </c>
      <c r="N1773" s="137">
        <f t="shared" si="193"/>
        <v>3383132.5301204822</v>
      </c>
      <c r="P1773">
        <v>1732</v>
      </c>
      <c r="Q1773">
        <v>25.10914362328743</v>
      </c>
      <c r="R1773">
        <v>-4.1091436232874301</v>
      </c>
      <c r="S1773" s="70">
        <f t="shared" si="194"/>
        <v>-0.16365128516276486</v>
      </c>
      <c r="T1773">
        <f t="shared" si="195"/>
        <v>21</v>
      </c>
      <c r="U1773" s="134" t="s">
        <v>1103</v>
      </c>
      <c r="Z1773">
        <v>1731</v>
      </c>
      <c r="AA1773">
        <v>9.2444715242790494</v>
      </c>
      <c r="AB1773">
        <v>5.7555284757209506</v>
      </c>
      <c r="AJ1773">
        <v>1733</v>
      </c>
      <c r="AK1773">
        <v>25.4864772476719</v>
      </c>
      <c r="AL1773">
        <v>-9.4864772476718997</v>
      </c>
      <c r="AT1773">
        <v>1733</v>
      </c>
      <c r="AU1773">
        <v>20.410148247283388</v>
      </c>
      <c r="AV1773">
        <v>-4.4101482472833879</v>
      </c>
      <c r="BD1773" s="152">
        <v>11.227447260874838</v>
      </c>
      <c r="BE1773" s="152">
        <v>18.296630132080001</v>
      </c>
    </row>
    <row r="1774" spans="1:57" ht="14.25" customHeight="1">
      <c r="A1774" s="134" t="s">
        <v>398</v>
      </c>
      <c r="B1774" s="135">
        <v>16052</v>
      </c>
      <c r="C1774" s="135">
        <v>1198400</v>
      </c>
      <c r="D1774" s="145">
        <f t="shared" si="189"/>
        <v>9857142.8571428563</v>
      </c>
      <c r="E1774" s="141">
        <f t="shared" si="190"/>
        <v>74.657363568402687</v>
      </c>
      <c r="F1774" s="135">
        <v>21</v>
      </c>
      <c r="G1774" s="135">
        <v>0.14000000000000001</v>
      </c>
      <c r="H1774" s="135">
        <v>1380000</v>
      </c>
      <c r="I1774" s="134" t="s">
        <v>1815</v>
      </c>
      <c r="J1774" s="138">
        <f t="shared" si="191"/>
        <v>0.14000000000000001</v>
      </c>
      <c r="K1774" s="140">
        <f t="shared" si="192"/>
        <v>9857142.8571428563</v>
      </c>
      <c r="L1774" s="134" t="s">
        <v>2931</v>
      </c>
      <c r="M1774" s="134" t="s">
        <v>13</v>
      </c>
      <c r="N1774" s="137">
        <f t="shared" si="193"/>
        <v>9857142.8571428563</v>
      </c>
      <c r="P1774">
        <v>1733</v>
      </c>
      <c r="Q1774">
        <v>20.061764605354917</v>
      </c>
      <c r="R1774">
        <v>-4.0617646053549166</v>
      </c>
      <c r="S1774" s="70">
        <f t="shared" si="194"/>
        <v>-0.2024629779710776</v>
      </c>
      <c r="T1774">
        <f t="shared" si="195"/>
        <v>16</v>
      </c>
      <c r="U1774" s="134" t="s">
        <v>2913</v>
      </c>
      <c r="Z1774">
        <v>1732</v>
      </c>
      <c r="AA1774">
        <v>26.947934330682564</v>
      </c>
      <c r="AB1774">
        <v>-5.9479343306825641</v>
      </c>
      <c r="AJ1774">
        <v>1734</v>
      </c>
      <c r="AK1774">
        <v>32.188292429759436</v>
      </c>
      <c r="AL1774">
        <v>-14.188292429759436</v>
      </c>
      <c r="AT1774">
        <v>1734</v>
      </c>
      <c r="AU1774">
        <v>26.73987352696625</v>
      </c>
      <c r="AV1774">
        <v>-8.7398735269662495</v>
      </c>
      <c r="BD1774" s="152">
        <v>25.721863945171087</v>
      </c>
      <c r="BE1774" s="152">
        <v>33.846927931719996</v>
      </c>
    </row>
    <row r="1775" spans="1:57" ht="14.25" customHeight="1">
      <c r="A1775" s="134" t="s">
        <v>398</v>
      </c>
      <c r="B1775" s="135">
        <v>20680</v>
      </c>
      <c r="C1775" s="135">
        <v>2096400</v>
      </c>
      <c r="D1775" s="145">
        <f t="shared" si="189"/>
        <v>3840000</v>
      </c>
      <c r="E1775" s="141">
        <f t="shared" si="190"/>
        <v>101.37330754352031</v>
      </c>
      <c r="F1775" s="135">
        <v>16</v>
      </c>
      <c r="G1775" s="135">
        <v>0.25</v>
      </c>
      <c r="H1775" s="135">
        <v>960000</v>
      </c>
      <c r="I1775" s="134" t="s">
        <v>1815</v>
      </c>
      <c r="J1775" s="138">
        <f t="shared" si="191"/>
        <v>0.25</v>
      </c>
      <c r="K1775" s="140">
        <f t="shared" si="192"/>
        <v>3840000</v>
      </c>
      <c r="L1775" s="134" t="s">
        <v>1336</v>
      </c>
      <c r="M1775" s="134" t="s">
        <v>77</v>
      </c>
      <c r="N1775" s="137">
        <f t="shared" si="193"/>
        <v>3840000</v>
      </c>
      <c r="P1775">
        <v>1734</v>
      </c>
      <c r="Q1775">
        <v>27.377671554208117</v>
      </c>
      <c r="R1775">
        <v>-9.377671554208117</v>
      </c>
      <c r="S1775" s="70">
        <f t="shared" si="194"/>
        <v>-0.34252991660157128</v>
      </c>
      <c r="T1775">
        <f t="shared" si="195"/>
        <v>18</v>
      </c>
      <c r="U1775" s="134" t="s">
        <v>2914</v>
      </c>
      <c r="Z1775">
        <v>1733</v>
      </c>
      <c r="AA1775">
        <v>20.577458767781287</v>
      </c>
      <c r="AB1775">
        <v>-4.5774587677812875</v>
      </c>
      <c r="AJ1775">
        <v>1735</v>
      </c>
      <c r="AK1775">
        <v>22.849524005980076</v>
      </c>
      <c r="AL1775">
        <v>-12.849524005980076</v>
      </c>
      <c r="AT1775">
        <v>1735</v>
      </c>
      <c r="AU1775">
        <v>13.779085676428704</v>
      </c>
      <c r="AV1775">
        <v>-3.7790856764287035</v>
      </c>
      <c r="BD1775" s="152">
        <v>24.710243422671844</v>
      </c>
      <c r="BE1775" s="152">
        <v>31.928615506759996</v>
      </c>
    </row>
    <row r="1776" spans="1:57" ht="14.25" customHeight="1">
      <c r="A1776" s="134" t="s">
        <v>398</v>
      </c>
      <c r="B1776" s="135">
        <v>14251</v>
      </c>
      <c r="C1776" s="135">
        <v>764200</v>
      </c>
      <c r="D1776" s="145">
        <f t="shared" si="189"/>
        <v>465686.27450980392</v>
      </c>
      <c r="E1776" s="141">
        <f t="shared" si="190"/>
        <v>53.624307066170793</v>
      </c>
      <c r="F1776" s="135">
        <v>18</v>
      </c>
      <c r="G1776" s="135">
        <v>1.02</v>
      </c>
      <c r="H1776" s="135">
        <v>475000</v>
      </c>
      <c r="I1776" s="134" t="s">
        <v>1815</v>
      </c>
      <c r="J1776" s="138">
        <f t="shared" si="191"/>
        <v>1.02</v>
      </c>
      <c r="K1776" s="140">
        <f t="shared" si="192"/>
        <v>465686.27450980392</v>
      </c>
      <c r="L1776" s="134" t="s">
        <v>2932</v>
      </c>
      <c r="M1776" s="134" t="s">
        <v>255</v>
      </c>
      <c r="N1776" s="137">
        <f t="shared" si="193"/>
        <v>465686.27450980392</v>
      </c>
      <c r="P1776">
        <v>1735</v>
      </c>
      <c r="Q1776">
        <v>14.946274191793803</v>
      </c>
      <c r="R1776">
        <v>-4.9462741917938029</v>
      </c>
      <c r="S1776" s="70">
        <f t="shared" si="194"/>
        <v>-0.3309369364111851</v>
      </c>
      <c r="T1776">
        <f t="shared" si="195"/>
        <v>10</v>
      </c>
      <c r="U1776" s="134" t="s">
        <v>2915</v>
      </c>
      <c r="Z1776">
        <v>1734</v>
      </c>
      <c r="AA1776">
        <v>30.149763542845921</v>
      </c>
      <c r="AB1776">
        <v>-12.149763542845921</v>
      </c>
      <c r="AJ1776">
        <v>1736</v>
      </c>
      <c r="AK1776">
        <v>51.871249721854682</v>
      </c>
      <c r="AL1776">
        <v>17.128750278145318</v>
      </c>
      <c r="AT1776">
        <v>1736</v>
      </c>
      <c r="AU1776">
        <v>66.778321291031006</v>
      </c>
      <c r="AV1776">
        <v>2.2216787089689944</v>
      </c>
      <c r="BD1776" s="152">
        <v>4.6092922893163442</v>
      </c>
      <c r="BE1776" s="152">
        <v>16.379293412239999</v>
      </c>
    </row>
    <row r="1777" spans="1:57" ht="14.25" customHeight="1">
      <c r="A1777" s="134" t="s">
        <v>398</v>
      </c>
      <c r="B1777" s="135">
        <v>18804</v>
      </c>
      <c r="C1777" s="135">
        <v>4549800</v>
      </c>
      <c r="D1777" s="145">
        <f t="shared" si="189"/>
        <v>12057647.058823528</v>
      </c>
      <c r="E1777" s="141">
        <f t="shared" si="190"/>
        <v>241.95915762603701</v>
      </c>
      <c r="F1777" s="135">
        <v>6</v>
      </c>
      <c r="G1777" s="135">
        <v>0.17</v>
      </c>
      <c r="H1777" s="135">
        <v>2049800</v>
      </c>
      <c r="I1777" s="134" t="s">
        <v>1815</v>
      </c>
      <c r="J1777" s="138">
        <f t="shared" si="191"/>
        <v>0.17</v>
      </c>
      <c r="K1777" s="140">
        <f t="shared" si="192"/>
        <v>12057647.058823528</v>
      </c>
      <c r="L1777" s="134" t="s">
        <v>2933</v>
      </c>
      <c r="M1777" s="134" t="s">
        <v>7</v>
      </c>
      <c r="N1777" s="137">
        <f t="shared" si="193"/>
        <v>12057647.058823528</v>
      </c>
      <c r="P1777">
        <v>1736</v>
      </c>
      <c r="Q1777">
        <v>60.451627680863005</v>
      </c>
      <c r="R1777">
        <v>8.5483723191369947</v>
      </c>
      <c r="S1777" s="70">
        <f t="shared" si="194"/>
        <v>0.14140847231220421</v>
      </c>
      <c r="T1777">
        <f t="shared" si="195"/>
        <v>69</v>
      </c>
      <c r="U1777" s="134" t="s">
        <v>2916</v>
      </c>
      <c r="Z1777">
        <v>1735</v>
      </c>
      <c r="AA1777">
        <v>18.559209115425379</v>
      </c>
      <c r="AB1777">
        <v>-8.5592091154253787</v>
      </c>
      <c r="AJ1777">
        <v>1737</v>
      </c>
      <c r="AK1777">
        <v>25.897958793814851</v>
      </c>
      <c r="AL1777">
        <v>-11.897958793814851</v>
      </c>
      <c r="AT1777">
        <v>1737</v>
      </c>
      <c r="AU1777">
        <v>17.455893278247338</v>
      </c>
      <c r="AV1777">
        <v>-3.4558932782473377</v>
      </c>
      <c r="BD1777" s="152">
        <v>5.4637778474070746</v>
      </c>
      <c r="BE1777" s="152">
        <v>17.246992178079999</v>
      </c>
    </row>
    <row r="1778" spans="1:57" ht="14.25" customHeight="1">
      <c r="A1778" s="134" t="s">
        <v>398</v>
      </c>
      <c r="B1778" s="135">
        <v>17588</v>
      </c>
      <c r="C1778" s="135">
        <v>2323800</v>
      </c>
      <c r="D1778" s="145">
        <f t="shared" si="189"/>
        <v>2400000</v>
      </c>
      <c r="E1778" s="141">
        <f t="shared" si="190"/>
        <v>132.12417557425516</v>
      </c>
      <c r="F1778" s="135">
        <v>16</v>
      </c>
      <c r="G1778" s="135">
        <v>0.28000000000000003</v>
      </c>
      <c r="H1778" s="135">
        <v>672000</v>
      </c>
      <c r="I1778" s="134" t="s">
        <v>1815</v>
      </c>
      <c r="J1778" s="138">
        <f t="shared" si="191"/>
        <v>0.28000000000000003</v>
      </c>
      <c r="K1778" s="140">
        <f t="shared" si="192"/>
        <v>2400000</v>
      </c>
      <c r="L1778" s="134" t="s">
        <v>2934</v>
      </c>
      <c r="M1778" s="134" t="s">
        <v>62</v>
      </c>
      <c r="N1778" s="137">
        <f t="shared" si="193"/>
        <v>2400000</v>
      </c>
      <c r="P1778">
        <v>1737</v>
      </c>
      <c r="Q1778">
        <v>18.704955225960067</v>
      </c>
      <c r="R1778">
        <v>-4.7049552259600667</v>
      </c>
      <c r="S1778" s="70">
        <f t="shared" si="194"/>
        <v>-0.25153523059120692</v>
      </c>
      <c r="T1778">
        <f t="shared" si="195"/>
        <v>14</v>
      </c>
      <c r="U1778" s="134" t="s">
        <v>1739</v>
      </c>
      <c r="Z1778">
        <v>1736</v>
      </c>
      <c r="AA1778">
        <v>63.427368737612255</v>
      </c>
      <c r="AB1778">
        <v>5.5726312623877448</v>
      </c>
      <c r="AJ1778">
        <v>1738</v>
      </c>
      <c r="AK1778">
        <v>27.917689716292244</v>
      </c>
      <c r="AL1778">
        <v>4.0823102837077556</v>
      </c>
      <c r="AT1778">
        <v>1738</v>
      </c>
      <c r="AU1778">
        <v>30.559549490266892</v>
      </c>
      <c r="AV1778">
        <v>1.4404505097331075</v>
      </c>
      <c r="BD1778" s="152">
        <v>18.301601736991365</v>
      </c>
      <c r="BE1778" s="152">
        <v>28.81187258448</v>
      </c>
    </row>
    <row r="1779" spans="1:57" ht="14.25" customHeight="1">
      <c r="A1779" s="134" t="s">
        <v>398</v>
      </c>
      <c r="B1779" s="135">
        <v>8602</v>
      </c>
      <c r="C1779" s="135">
        <v>501000</v>
      </c>
      <c r="D1779" s="145">
        <f t="shared" si="189"/>
        <v>782608.69565217383</v>
      </c>
      <c r="E1779" s="141">
        <f t="shared" si="190"/>
        <v>58.242269239711696</v>
      </c>
      <c r="F1779" s="135">
        <v>12</v>
      </c>
      <c r="G1779" s="135">
        <v>0.23</v>
      </c>
      <c r="H1779" s="135">
        <v>180000</v>
      </c>
      <c r="I1779" s="134" t="s">
        <v>1815</v>
      </c>
      <c r="J1779" s="138">
        <f t="shared" si="191"/>
        <v>0.23</v>
      </c>
      <c r="K1779" s="140">
        <f t="shared" si="192"/>
        <v>782608.69565217383</v>
      </c>
      <c r="L1779" s="134" t="s">
        <v>2935</v>
      </c>
      <c r="M1779" s="134" t="s">
        <v>11</v>
      </c>
      <c r="N1779" s="137">
        <f t="shared" si="193"/>
        <v>782608.69565217383</v>
      </c>
      <c r="P1779">
        <v>1738</v>
      </c>
      <c r="Q1779">
        <v>26.958423153438424</v>
      </c>
      <c r="R1779">
        <v>5.0415768465615756</v>
      </c>
      <c r="S1779" s="70">
        <f t="shared" si="194"/>
        <v>0.18701304664099189</v>
      </c>
      <c r="T1779">
        <f t="shared" si="195"/>
        <v>32</v>
      </c>
      <c r="U1779" s="134" t="s">
        <v>2917</v>
      </c>
      <c r="Z1779">
        <v>1737</v>
      </c>
      <c r="AA1779">
        <v>12.178555313570087</v>
      </c>
      <c r="AB1779">
        <v>1.8214446864299134</v>
      </c>
      <c r="AJ1779">
        <v>1739</v>
      </c>
      <c r="AK1779">
        <v>206.34531682522007</v>
      </c>
      <c r="AL1779">
        <v>147.65468317477993</v>
      </c>
      <c r="AT1779">
        <v>1739</v>
      </c>
      <c r="AU1779">
        <v>29.819754124201999</v>
      </c>
      <c r="AV1779">
        <v>324.18024587579799</v>
      </c>
      <c r="BD1779" s="152">
        <v>15.651874886181169</v>
      </c>
      <c r="BE1779" s="152">
        <v>24.441067308919997</v>
      </c>
    </row>
    <row r="1780" spans="1:57" ht="14.25" customHeight="1">
      <c r="A1780" s="134" t="s">
        <v>398</v>
      </c>
      <c r="B1780" s="135">
        <v>261857</v>
      </c>
      <c r="C1780" s="135">
        <v>38648300</v>
      </c>
      <c r="D1780" s="145">
        <f t="shared" si="189"/>
        <v>720435.4280059376</v>
      </c>
      <c r="E1780" s="141">
        <f t="shared" si="190"/>
        <v>147.59315198753518</v>
      </c>
      <c r="F1780" s="135">
        <v>225</v>
      </c>
      <c r="G1780" s="135">
        <v>20.21</v>
      </c>
      <c r="H1780" s="135">
        <v>14560000</v>
      </c>
      <c r="I1780" s="134" t="s">
        <v>1815</v>
      </c>
      <c r="J1780" s="138">
        <f t="shared" si="191"/>
        <v>20.21</v>
      </c>
      <c r="K1780" s="140">
        <f t="shared" si="192"/>
        <v>720435.4280059376</v>
      </c>
      <c r="L1780" s="134" t="s">
        <v>1098</v>
      </c>
      <c r="M1780" s="134" t="s">
        <v>46</v>
      </c>
      <c r="N1780" s="137">
        <f t="shared" si="193"/>
        <v>720435.4280059376</v>
      </c>
      <c r="P1780">
        <v>1739</v>
      </c>
      <c r="Q1780">
        <v>130.29231983738728</v>
      </c>
      <c r="R1780">
        <v>223.70768016261272</v>
      </c>
      <c r="S1780" s="70">
        <f t="shared" si="194"/>
        <v>1.7169675115295626</v>
      </c>
      <c r="T1780">
        <f t="shared" si="195"/>
        <v>354</v>
      </c>
      <c r="U1780" s="134" t="s">
        <v>1831</v>
      </c>
      <c r="Z1780">
        <v>1738</v>
      </c>
      <c r="AA1780">
        <v>30.926512225698737</v>
      </c>
      <c r="AB1780">
        <v>1.0734877743012632</v>
      </c>
      <c r="AJ1780">
        <v>1740</v>
      </c>
      <c r="AK1780">
        <v>38.424862530354062</v>
      </c>
      <c r="AL1780">
        <v>27.575137469645938</v>
      </c>
      <c r="AT1780">
        <v>1740</v>
      </c>
      <c r="AU1780">
        <v>55.747898485575114</v>
      </c>
      <c r="AV1780">
        <v>10.252101514424886</v>
      </c>
      <c r="BD1780" s="152">
        <v>113.45555240659014</v>
      </c>
      <c r="BE1780" s="152">
        <v>88.878618293279999</v>
      </c>
    </row>
    <row r="1781" spans="1:57" ht="14.25" customHeight="1">
      <c r="A1781" s="134" t="s">
        <v>398</v>
      </c>
      <c r="B1781" s="135">
        <v>11796</v>
      </c>
      <c r="C1781" s="135">
        <v>909700</v>
      </c>
      <c r="D1781" s="145">
        <f t="shared" si="189"/>
        <v>543396.22641509434</v>
      </c>
      <c r="E1781" s="141">
        <f t="shared" si="190"/>
        <v>77.11936249576128</v>
      </c>
      <c r="F1781" s="135">
        <v>18</v>
      </c>
      <c r="G1781" s="135">
        <v>1.06</v>
      </c>
      <c r="H1781" s="135">
        <v>576000</v>
      </c>
      <c r="I1781" s="134" t="s">
        <v>1815</v>
      </c>
      <c r="J1781" s="138">
        <f t="shared" si="191"/>
        <v>1.06</v>
      </c>
      <c r="K1781" s="140">
        <f t="shared" si="192"/>
        <v>543396.22641509434</v>
      </c>
      <c r="L1781" s="134" t="s">
        <v>2936</v>
      </c>
      <c r="M1781" s="134" t="s">
        <v>52</v>
      </c>
      <c r="N1781" s="137">
        <f t="shared" si="193"/>
        <v>543396.22641509434</v>
      </c>
      <c r="P1781">
        <v>1740</v>
      </c>
      <c r="Q1781">
        <v>46.675037508925463</v>
      </c>
      <c r="R1781">
        <v>19.324962491074537</v>
      </c>
      <c r="S1781" s="70">
        <f t="shared" si="194"/>
        <v>0.41403207201234943</v>
      </c>
      <c r="T1781">
        <f t="shared" si="195"/>
        <v>66</v>
      </c>
      <c r="U1781" s="134" t="s">
        <v>2918</v>
      </c>
      <c r="Z1781">
        <v>1739</v>
      </c>
      <c r="AA1781">
        <v>142.51849141052452</v>
      </c>
      <c r="AB1781">
        <v>211.48150858947548</v>
      </c>
      <c r="AJ1781">
        <v>1741</v>
      </c>
      <c r="AK1781">
        <v>206.34531682522007</v>
      </c>
      <c r="AL1781">
        <v>147.65468317477993</v>
      </c>
      <c r="AT1781">
        <v>1741</v>
      </c>
      <c r="AU1781">
        <v>61.369029535608696</v>
      </c>
      <c r="AV1781">
        <v>292.63097046439128</v>
      </c>
      <c r="BD1781" s="152">
        <v>8.1802613824431116</v>
      </c>
      <c r="BE1781" s="152">
        <v>20.947412796199998</v>
      </c>
    </row>
    <row r="1782" spans="1:57" ht="14.25" customHeight="1">
      <c r="A1782" s="134" t="s">
        <v>398</v>
      </c>
      <c r="B1782" s="135">
        <v>14570</v>
      </c>
      <c r="C1782" s="135">
        <v>876000</v>
      </c>
      <c r="D1782" s="145">
        <f t="shared" si="189"/>
        <v>1125000</v>
      </c>
      <c r="E1782" s="141">
        <f t="shared" si="190"/>
        <v>60.123541523678789</v>
      </c>
      <c r="F1782" s="135">
        <v>12</v>
      </c>
      <c r="G1782" s="135">
        <v>0.32</v>
      </c>
      <c r="H1782" s="135">
        <v>360000</v>
      </c>
      <c r="I1782" s="134" t="s">
        <v>1815</v>
      </c>
      <c r="J1782" s="138">
        <f t="shared" si="191"/>
        <v>0.32</v>
      </c>
      <c r="K1782" s="140">
        <f t="shared" si="192"/>
        <v>1125000</v>
      </c>
      <c r="L1782" s="134" t="s">
        <v>1280</v>
      </c>
      <c r="M1782" s="134" t="s">
        <v>15</v>
      </c>
      <c r="N1782" s="137">
        <f t="shared" si="193"/>
        <v>1125000</v>
      </c>
      <c r="P1782">
        <v>1741</v>
      </c>
      <c r="Q1782">
        <v>147.336801978962</v>
      </c>
      <c r="R1782">
        <v>206.663198021038</v>
      </c>
      <c r="S1782" s="70">
        <f t="shared" si="194"/>
        <v>1.4026583667164645</v>
      </c>
      <c r="T1782">
        <f t="shared" si="195"/>
        <v>354</v>
      </c>
      <c r="U1782" s="134" t="s">
        <v>1831</v>
      </c>
      <c r="Z1782">
        <v>1740</v>
      </c>
      <c r="AA1782">
        <v>47.148147972987204</v>
      </c>
      <c r="AB1782">
        <v>18.851852027012796</v>
      </c>
      <c r="AJ1782">
        <v>1742</v>
      </c>
      <c r="AK1782">
        <v>31.382686069358158</v>
      </c>
      <c r="AL1782">
        <v>-18.382686069358158</v>
      </c>
      <c r="AT1782">
        <v>1742</v>
      </c>
      <c r="AU1782">
        <v>19.695806439873337</v>
      </c>
      <c r="AV1782">
        <v>-6.695806439873337</v>
      </c>
      <c r="BD1782" s="152">
        <v>41.600711557720111</v>
      </c>
      <c r="BE1782" s="152">
        <v>41.857576505599994</v>
      </c>
    </row>
    <row r="1783" spans="1:57" ht="14.25" customHeight="1">
      <c r="A1783" s="134" t="s">
        <v>398</v>
      </c>
      <c r="B1783" s="135">
        <v>5940</v>
      </c>
      <c r="C1783" s="135">
        <v>1356700</v>
      </c>
      <c r="D1783" s="145">
        <f t="shared" si="189"/>
        <v>13666000</v>
      </c>
      <c r="E1783" s="141">
        <f t="shared" si="190"/>
        <v>228.40067340067341</v>
      </c>
      <c r="F1783" s="135">
        <v>8</v>
      </c>
      <c r="G1783" s="135">
        <v>0.1</v>
      </c>
      <c r="H1783" s="135">
        <v>1366600</v>
      </c>
      <c r="I1783" s="134" t="s">
        <v>1815</v>
      </c>
      <c r="J1783" s="138">
        <f t="shared" si="191"/>
        <v>0.1</v>
      </c>
      <c r="K1783" s="140">
        <f t="shared" si="192"/>
        <v>13666000</v>
      </c>
      <c r="L1783" s="134" t="s">
        <v>2937</v>
      </c>
      <c r="M1783" s="134" t="s">
        <v>7</v>
      </c>
      <c r="N1783" s="137">
        <f t="shared" si="193"/>
        <v>13666000</v>
      </c>
      <c r="P1783">
        <v>1742</v>
      </c>
      <c r="Q1783">
        <v>23.103757071915553</v>
      </c>
      <c r="R1783">
        <v>-10.103757071915553</v>
      </c>
      <c r="S1783" s="70">
        <f t="shared" si="194"/>
        <v>-0.43732095349104366</v>
      </c>
      <c r="T1783">
        <f t="shared" si="195"/>
        <v>13</v>
      </c>
      <c r="U1783" s="134" t="s">
        <v>2919</v>
      </c>
      <c r="Z1783">
        <v>1741</v>
      </c>
      <c r="AA1783">
        <v>158.4826315088167</v>
      </c>
      <c r="AB1783">
        <v>195.5173684911833</v>
      </c>
      <c r="AJ1783">
        <v>1743</v>
      </c>
      <c r="AK1783">
        <v>44.121257267905065</v>
      </c>
      <c r="AL1783">
        <v>75.878742732094935</v>
      </c>
      <c r="AT1783">
        <v>1743</v>
      </c>
      <c r="AU1783">
        <v>102.48063217586304</v>
      </c>
      <c r="AV1783">
        <v>17.519367824136964</v>
      </c>
      <c r="BD1783" s="152">
        <v>10.85155577738781</v>
      </c>
      <c r="BE1783" s="152">
        <v>20.32890042036</v>
      </c>
    </row>
    <row r="1784" spans="1:57" ht="14.25" customHeight="1">
      <c r="A1784" s="134" t="s">
        <v>398</v>
      </c>
      <c r="B1784" s="135">
        <v>26392</v>
      </c>
      <c r="C1784" s="135">
        <v>2955600</v>
      </c>
      <c r="D1784" s="145">
        <f t="shared" si="189"/>
        <v>324590.16393442621</v>
      </c>
      <c r="E1784" s="141">
        <f t="shared" si="190"/>
        <v>111.98848135798727</v>
      </c>
      <c r="F1784" s="135">
        <v>11</v>
      </c>
      <c r="G1784" s="135">
        <v>1.22</v>
      </c>
      <c r="H1784" s="135">
        <v>396000</v>
      </c>
      <c r="I1784" s="134" t="s">
        <v>1815</v>
      </c>
      <c r="J1784" s="138">
        <f t="shared" si="191"/>
        <v>1.22</v>
      </c>
      <c r="K1784" s="140">
        <f t="shared" si="192"/>
        <v>324590.16393442621</v>
      </c>
      <c r="L1784" s="134" t="s">
        <v>2938</v>
      </c>
      <c r="M1784" s="134" t="s">
        <v>29</v>
      </c>
      <c r="N1784" s="137">
        <f t="shared" si="193"/>
        <v>324590.16393442621</v>
      </c>
      <c r="P1784">
        <v>1743</v>
      </c>
      <c r="Q1784">
        <v>75.23412446237964</v>
      </c>
      <c r="R1784">
        <v>44.76587553762036</v>
      </c>
      <c r="S1784" s="70">
        <f t="shared" si="194"/>
        <v>0.59502088789516328</v>
      </c>
      <c r="T1784">
        <f t="shared" si="195"/>
        <v>120</v>
      </c>
      <c r="U1784" s="134" t="s">
        <v>2920</v>
      </c>
      <c r="Z1784">
        <v>1742</v>
      </c>
      <c r="AA1784">
        <v>26.301335522692426</v>
      </c>
      <c r="AB1784">
        <v>-13.301335522692426</v>
      </c>
      <c r="AJ1784">
        <v>1744</v>
      </c>
      <c r="AK1784">
        <v>28.226300875899462</v>
      </c>
      <c r="AL1784">
        <v>-13.226300875899462</v>
      </c>
      <c r="AT1784">
        <v>1744</v>
      </c>
      <c r="AU1784">
        <v>17.388564510192595</v>
      </c>
      <c r="AV1784">
        <v>-2.3885645101925945</v>
      </c>
      <c r="BD1784" s="152">
        <v>39.489146284361283</v>
      </c>
      <c r="BE1784" s="152">
        <v>41.505719449439994</v>
      </c>
    </row>
    <row r="1785" spans="1:57" ht="14.25" customHeight="1">
      <c r="A1785" s="134" t="s">
        <v>398</v>
      </c>
      <c r="B1785" s="135">
        <v>6412</v>
      </c>
      <c r="C1785" s="135">
        <v>745700</v>
      </c>
      <c r="D1785" s="145">
        <f t="shared" si="189"/>
        <v>3112500</v>
      </c>
      <c r="E1785" s="141">
        <f t="shared" si="190"/>
        <v>116.2975670617592</v>
      </c>
      <c r="F1785" s="135">
        <v>9</v>
      </c>
      <c r="G1785" s="135">
        <v>0.12</v>
      </c>
      <c r="H1785" s="135">
        <v>373500</v>
      </c>
      <c r="I1785" s="134" t="s">
        <v>1815</v>
      </c>
      <c r="J1785" s="138">
        <f t="shared" si="191"/>
        <v>0.12</v>
      </c>
      <c r="K1785" s="140">
        <f t="shared" si="192"/>
        <v>3112500</v>
      </c>
      <c r="L1785" s="134" t="s">
        <v>1686</v>
      </c>
      <c r="M1785" s="134" t="s">
        <v>13</v>
      </c>
      <c r="N1785" s="137">
        <f t="shared" si="193"/>
        <v>3112500</v>
      </c>
      <c r="P1785">
        <v>1744</v>
      </c>
      <c r="Q1785">
        <v>20.022223495168561</v>
      </c>
      <c r="R1785">
        <v>-5.0222234951685607</v>
      </c>
      <c r="S1785" s="70">
        <f t="shared" si="194"/>
        <v>-0.25083245606465449</v>
      </c>
      <c r="T1785">
        <f t="shared" si="195"/>
        <v>15</v>
      </c>
      <c r="U1785" s="134" t="s">
        <v>2921</v>
      </c>
      <c r="Z1785">
        <v>1743</v>
      </c>
      <c r="AA1785">
        <v>76.615117837922853</v>
      </c>
      <c r="AB1785">
        <v>43.384882162077147</v>
      </c>
      <c r="AJ1785">
        <v>1745</v>
      </c>
      <c r="AK1785">
        <v>206.34531682522007</v>
      </c>
      <c r="AL1785">
        <v>147.65468317477993</v>
      </c>
      <c r="AT1785">
        <v>1745</v>
      </c>
      <c r="AU1785">
        <v>30.47497798892984</v>
      </c>
      <c r="AV1785">
        <v>323.52502201107018</v>
      </c>
      <c r="BD1785" s="152">
        <v>6.5370199245763221</v>
      </c>
      <c r="BE1785" s="152">
        <v>18.263567222559999</v>
      </c>
    </row>
    <row r="1786" spans="1:57" ht="14.25" customHeight="1">
      <c r="A1786" s="134" t="s">
        <v>398</v>
      </c>
      <c r="B1786" s="135">
        <v>358824</v>
      </c>
      <c r="C1786" s="135">
        <v>61356400</v>
      </c>
      <c r="D1786" s="145">
        <f t="shared" si="189"/>
        <v>393922.3410241981</v>
      </c>
      <c r="E1786" s="141">
        <f t="shared" si="190"/>
        <v>170.99302164849621</v>
      </c>
      <c r="F1786" s="135">
        <v>4</v>
      </c>
      <c r="G1786" s="135">
        <v>35.54</v>
      </c>
      <c r="H1786" s="135">
        <v>14000000</v>
      </c>
      <c r="I1786" s="134" t="s">
        <v>1815</v>
      </c>
      <c r="J1786" s="138">
        <f t="shared" si="191"/>
        <v>35.54</v>
      </c>
      <c r="K1786" s="140">
        <f t="shared" si="192"/>
        <v>393922.3410241981</v>
      </c>
      <c r="L1786" s="134" t="s">
        <v>2939</v>
      </c>
      <c r="M1786" s="134" t="s">
        <v>111</v>
      </c>
      <c r="N1786" s="137">
        <f t="shared" si="193"/>
        <v>393922.3410241981</v>
      </c>
      <c r="P1786">
        <v>1745</v>
      </c>
      <c r="Q1786">
        <v>130.64630424163923</v>
      </c>
      <c r="R1786">
        <v>223.35369575836077</v>
      </c>
      <c r="S1786" s="70">
        <f t="shared" si="194"/>
        <v>1.7096059245981647</v>
      </c>
      <c r="T1786">
        <f t="shared" si="195"/>
        <v>354</v>
      </c>
      <c r="U1786" s="134" t="s">
        <v>1831</v>
      </c>
      <c r="Z1786">
        <v>1744</v>
      </c>
      <c r="AA1786">
        <v>7.1330330750845476</v>
      </c>
      <c r="AB1786">
        <v>7.8669669249154524</v>
      </c>
      <c r="AJ1786">
        <v>1746</v>
      </c>
      <c r="AK1786">
        <v>35.323510877017362</v>
      </c>
      <c r="AL1786">
        <v>12.676489122982638</v>
      </c>
      <c r="AT1786">
        <v>1746</v>
      </c>
      <c r="AU1786">
        <v>43.998207377485642</v>
      </c>
      <c r="AV1786">
        <v>4.0017926225143583</v>
      </c>
      <c r="BD1786" s="152">
        <v>15.510145310440159</v>
      </c>
      <c r="BE1786" s="152">
        <v>25.932110936799997</v>
      </c>
    </row>
    <row r="1787" spans="1:57" ht="14.25" customHeight="1">
      <c r="A1787" s="134" t="s">
        <v>398</v>
      </c>
      <c r="B1787" s="135">
        <v>161792</v>
      </c>
      <c r="C1787" s="135">
        <v>9189100</v>
      </c>
      <c r="D1787" s="145">
        <f t="shared" si="189"/>
        <v>1004830.9178743962</v>
      </c>
      <c r="E1787" s="141">
        <f t="shared" si="190"/>
        <v>56.795762460443036</v>
      </c>
      <c r="F1787" s="135">
        <v>104</v>
      </c>
      <c r="G1787" s="135">
        <v>4.1399999999999997</v>
      </c>
      <c r="H1787" s="135">
        <v>4160000</v>
      </c>
      <c r="I1787" s="134" t="s">
        <v>1815</v>
      </c>
      <c r="J1787" s="138">
        <f t="shared" si="191"/>
        <v>4.1399999999999997</v>
      </c>
      <c r="K1787" s="140">
        <f t="shared" si="192"/>
        <v>1004830.9178743962</v>
      </c>
      <c r="L1787" s="134" t="s">
        <v>2940</v>
      </c>
      <c r="M1787" s="134" t="s">
        <v>58</v>
      </c>
      <c r="N1787" s="137">
        <f t="shared" si="193"/>
        <v>1004830.9178743962</v>
      </c>
      <c r="P1787">
        <v>1746</v>
      </c>
      <c r="Q1787">
        <v>38.524220112415804</v>
      </c>
      <c r="R1787">
        <v>9.4757798875841956</v>
      </c>
      <c r="S1787" s="70">
        <f t="shared" si="194"/>
        <v>0.24596941508311773</v>
      </c>
      <c r="T1787">
        <f t="shared" si="195"/>
        <v>48</v>
      </c>
      <c r="U1787" s="134" t="s">
        <v>2922</v>
      </c>
      <c r="Z1787">
        <v>1745</v>
      </c>
      <c r="AA1787">
        <v>142.85003897971143</v>
      </c>
      <c r="AB1787">
        <v>211.14996102028857</v>
      </c>
      <c r="AJ1787">
        <v>1747</v>
      </c>
      <c r="AK1787">
        <v>31.503759857626559</v>
      </c>
      <c r="AL1787">
        <v>4.4962401423734413</v>
      </c>
      <c r="AT1787">
        <v>1747</v>
      </c>
      <c r="AU1787">
        <v>38.455900251028346</v>
      </c>
      <c r="AV1787">
        <v>-2.4559002510283463</v>
      </c>
      <c r="BD1787" s="152">
        <v>4.0629145045756365</v>
      </c>
      <c r="BE1787" s="152">
        <v>15.632365504399999</v>
      </c>
    </row>
    <row r="1788" spans="1:57" ht="14.25" customHeight="1">
      <c r="A1788" s="134" t="s">
        <v>398</v>
      </c>
      <c r="B1788" s="135">
        <v>73501</v>
      </c>
      <c r="C1788" s="135">
        <v>1913500</v>
      </c>
      <c r="D1788" s="145">
        <f t="shared" si="189"/>
        <v>2671290.3225806449</v>
      </c>
      <c r="E1788" s="141">
        <f t="shared" si="190"/>
        <v>26.033659405994477</v>
      </c>
      <c r="F1788" s="135">
        <v>70</v>
      </c>
      <c r="G1788" s="135">
        <v>1.55</v>
      </c>
      <c r="H1788" s="135">
        <v>4140500</v>
      </c>
      <c r="I1788" s="134" t="s">
        <v>1815</v>
      </c>
      <c r="J1788" s="138">
        <f t="shared" si="191"/>
        <v>1.55</v>
      </c>
      <c r="K1788" s="140">
        <f t="shared" si="192"/>
        <v>2671290.3225806449</v>
      </c>
      <c r="L1788" s="134" t="s">
        <v>2941</v>
      </c>
      <c r="M1788" s="134" t="s">
        <v>28</v>
      </c>
      <c r="N1788" s="137">
        <f t="shared" si="193"/>
        <v>2671290.3225806449</v>
      </c>
      <c r="P1788">
        <v>1747</v>
      </c>
      <c r="Q1788">
        <v>33.309278903929552</v>
      </c>
      <c r="R1788">
        <v>2.6907210960704475</v>
      </c>
      <c r="S1788" s="70">
        <f t="shared" si="194"/>
        <v>8.0779926333170146E-2</v>
      </c>
      <c r="T1788">
        <f t="shared" si="195"/>
        <v>36</v>
      </c>
      <c r="U1788" s="134" t="s">
        <v>2923</v>
      </c>
      <c r="Z1788">
        <v>1746</v>
      </c>
      <c r="AA1788">
        <v>41.074936237897511</v>
      </c>
      <c r="AB1788">
        <v>6.9250637621024893</v>
      </c>
      <c r="AJ1788">
        <v>1748</v>
      </c>
      <c r="AK1788">
        <v>464.25407591803616</v>
      </c>
      <c r="AL1788">
        <v>-144.25407591803616</v>
      </c>
      <c r="AT1788">
        <v>1748</v>
      </c>
      <c r="AU1788">
        <v>295.5943184425293</v>
      </c>
      <c r="AV1788">
        <v>24.4056815574707</v>
      </c>
      <c r="BD1788" s="152">
        <v>4.5415085791793395</v>
      </c>
      <c r="BE1788" s="152">
        <v>17.31848630364</v>
      </c>
    </row>
    <row r="1789" spans="1:57" ht="14.25" customHeight="1">
      <c r="A1789" s="134" t="s">
        <v>398</v>
      </c>
      <c r="B1789" s="135">
        <v>234814</v>
      </c>
      <c r="C1789" s="135">
        <v>46336900</v>
      </c>
      <c r="D1789" s="145">
        <f t="shared" si="189"/>
        <v>5689655.1724137934</v>
      </c>
      <c r="E1789" s="141">
        <f t="shared" si="190"/>
        <v>197.33448601872121</v>
      </c>
      <c r="F1789" s="135">
        <v>200</v>
      </c>
      <c r="G1789" s="135">
        <v>4.0599999999999996</v>
      </c>
      <c r="H1789" s="135">
        <v>23100000</v>
      </c>
      <c r="I1789" s="134" t="s">
        <v>1815</v>
      </c>
      <c r="J1789" s="138">
        <f t="shared" si="191"/>
        <v>4.0599999999999996</v>
      </c>
      <c r="K1789" s="140">
        <f t="shared" si="192"/>
        <v>5689655.1724137934</v>
      </c>
      <c r="L1789" s="134" t="s">
        <v>2942</v>
      </c>
      <c r="M1789" s="134" t="s">
        <v>28</v>
      </c>
      <c r="N1789" s="137">
        <f t="shared" si="193"/>
        <v>5689655.1724137934</v>
      </c>
      <c r="P1789">
        <v>1748</v>
      </c>
      <c r="Q1789">
        <v>423.81891817324396</v>
      </c>
      <c r="R1789">
        <v>-103.81891817324396</v>
      </c>
      <c r="S1789" s="70">
        <f t="shared" si="194"/>
        <v>-0.24496055678856229</v>
      </c>
      <c r="T1789">
        <f t="shared" si="195"/>
        <v>320</v>
      </c>
      <c r="U1789" s="134" t="s">
        <v>2924</v>
      </c>
      <c r="Z1789">
        <v>1747</v>
      </c>
      <c r="AA1789">
        <v>33.966696960695806</v>
      </c>
      <c r="AB1789">
        <v>2.0333030393041938</v>
      </c>
      <c r="AJ1789">
        <v>1749</v>
      </c>
      <c r="AK1789">
        <v>23.469286334738594</v>
      </c>
      <c r="AL1789">
        <v>-6.4692863347385945</v>
      </c>
      <c r="AT1789">
        <v>1749</v>
      </c>
      <c r="AU1789">
        <v>19.028266337086702</v>
      </c>
      <c r="AV1789">
        <v>-2.028266337086702</v>
      </c>
      <c r="BD1789" s="152">
        <v>3.1057263553682319</v>
      </c>
      <c r="BE1789" s="152">
        <v>29.666589744815997</v>
      </c>
    </row>
    <row r="1790" spans="1:57" ht="14.25" customHeight="1">
      <c r="A1790" s="134" t="s">
        <v>398</v>
      </c>
      <c r="B1790" s="135">
        <v>9947</v>
      </c>
      <c r="C1790" s="135">
        <v>643500</v>
      </c>
      <c r="D1790" s="145">
        <f t="shared" si="189"/>
        <v>808823.5294117647</v>
      </c>
      <c r="E1790" s="141">
        <f t="shared" si="190"/>
        <v>64.692872222780736</v>
      </c>
      <c r="F1790" s="135">
        <v>11</v>
      </c>
      <c r="G1790" s="135">
        <v>0.34</v>
      </c>
      <c r="H1790" s="135">
        <v>275000</v>
      </c>
      <c r="I1790" s="134" t="s">
        <v>1815</v>
      </c>
      <c r="J1790" s="138">
        <f t="shared" si="191"/>
        <v>0.34</v>
      </c>
      <c r="K1790" s="140">
        <f t="shared" si="192"/>
        <v>808823.5294117647</v>
      </c>
      <c r="L1790" s="134" t="s">
        <v>1250</v>
      </c>
      <c r="M1790" s="134" t="s">
        <v>62</v>
      </c>
      <c r="N1790" s="137">
        <f t="shared" si="193"/>
        <v>808823.5294117647</v>
      </c>
      <c r="P1790">
        <v>1749</v>
      </c>
      <c r="Q1790">
        <v>18.142456781283673</v>
      </c>
      <c r="R1790">
        <v>-1.1424567812836735</v>
      </c>
      <c r="S1790" s="70">
        <f t="shared" si="194"/>
        <v>-6.2971448412778783E-2</v>
      </c>
      <c r="T1790">
        <f t="shared" si="195"/>
        <v>17</v>
      </c>
      <c r="U1790" s="134" t="s">
        <v>1690</v>
      </c>
      <c r="Z1790">
        <v>1748</v>
      </c>
      <c r="AA1790">
        <v>425.33628139434285</v>
      </c>
      <c r="AB1790">
        <v>-105.33628139434285</v>
      </c>
      <c r="AJ1790">
        <v>1750</v>
      </c>
      <c r="AK1790">
        <v>26.605351451844555</v>
      </c>
      <c r="AL1790">
        <v>-14.605351451844555</v>
      </c>
      <c r="AT1790">
        <v>1750</v>
      </c>
      <c r="AU1790">
        <v>19.928172797915916</v>
      </c>
      <c r="AV1790">
        <v>-7.9281727979159164</v>
      </c>
      <c r="BD1790" s="152">
        <v>5.9485340774777775</v>
      </c>
      <c r="BE1790" s="152">
        <v>27.955464463639998</v>
      </c>
    </row>
    <row r="1791" spans="1:57" ht="14.25" customHeight="1">
      <c r="A1791" s="134" t="s">
        <v>398</v>
      </c>
      <c r="B1791" s="135">
        <v>6184</v>
      </c>
      <c r="C1791" s="135">
        <v>1602400</v>
      </c>
      <c r="D1791" s="145">
        <f t="shared" si="189"/>
        <v>1366071.4285714284</v>
      </c>
      <c r="E1791" s="141">
        <f t="shared" si="190"/>
        <v>259.12031047865457</v>
      </c>
      <c r="F1791" s="135">
        <v>17</v>
      </c>
      <c r="G1791" s="135">
        <v>0.28000000000000003</v>
      </c>
      <c r="H1791" s="135">
        <v>382500</v>
      </c>
      <c r="I1791" s="134" t="s">
        <v>1815</v>
      </c>
      <c r="J1791" s="138">
        <f t="shared" si="191"/>
        <v>0.28000000000000003</v>
      </c>
      <c r="K1791" s="140">
        <f t="shared" si="192"/>
        <v>1366071.4285714284</v>
      </c>
      <c r="L1791" s="134" t="s">
        <v>2943</v>
      </c>
      <c r="M1791" s="134" t="s">
        <v>16</v>
      </c>
      <c r="N1791" s="137">
        <f t="shared" si="193"/>
        <v>1366071.4285714284</v>
      </c>
      <c r="P1791">
        <v>1750</v>
      </c>
      <c r="Q1791">
        <v>20.45186438280124</v>
      </c>
      <c r="R1791">
        <v>-8.4518643828012401</v>
      </c>
      <c r="S1791" s="70">
        <f t="shared" si="194"/>
        <v>-0.41325642614317049</v>
      </c>
      <c r="T1791">
        <f t="shared" si="195"/>
        <v>12</v>
      </c>
      <c r="U1791" s="134" t="s">
        <v>2925</v>
      </c>
      <c r="Z1791">
        <v>1749</v>
      </c>
      <c r="AA1791">
        <v>17.106888239673548</v>
      </c>
      <c r="AB1791">
        <v>-0.10688823967354821</v>
      </c>
      <c r="AJ1791">
        <v>1751</v>
      </c>
      <c r="AK1791">
        <v>67.576552067901403</v>
      </c>
      <c r="AL1791">
        <v>-27.576552067901403</v>
      </c>
      <c r="AT1791">
        <v>1751</v>
      </c>
      <c r="AU1791">
        <v>47.623286779457345</v>
      </c>
      <c r="AV1791">
        <v>-7.6232867794573451</v>
      </c>
      <c r="BD1791" s="152">
        <v>7.4253973377355544</v>
      </c>
      <c r="BE1791" s="152">
        <v>19.364210062479998</v>
      </c>
    </row>
    <row r="1792" spans="1:57" ht="14.25" customHeight="1">
      <c r="A1792" s="134" t="s">
        <v>398</v>
      </c>
      <c r="B1792" s="135">
        <v>211410</v>
      </c>
      <c r="C1792" s="135">
        <v>37465200</v>
      </c>
      <c r="D1792" s="145">
        <f t="shared" si="189"/>
        <v>4894422.310756973</v>
      </c>
      <c r="E1792" s="141">
        <f t="shared" si="190"/>
        <v>177.21583652618136</v>
      </c>
      <c r="F1792" s="135">
        <v>135</v>
      </c>
      <c r="G1792" s="135">
        <v>2.5099999999999998</v>
      </c>
      <c r="H1792" s="135">
        <v>12285000</v>
      </c>
      <c r="I1792" s="134" t="s">
        <v>1815</v>
      </c>
      <c r="J1792" s="138">
        <f t="shared" si="191"/>
        <v>2.5099999999999998</v>
      </c>
      <c r="K1792" s="140">
        <f t="shared" si="192"/>
        <v>4894422.310756973</v>
      </c>
      <c r="L1792" s="134" t="s">
        <v>2944</v>
      </c>
      <c r="M1792" s="134" t="s">
        <v>66</v>
      </c>
      <c r="N1792" s="137">
        <f t="shared" si="193"/>
        <v>4894422.310756973</v>
      </c>
      <c r="P1792">
        <v>1751</v>
      </c>
      <c r="Q1792">
        <v>59.233817280995979</v>
      </c>
      <c r="R1792">
        <v>-19.233817280995979</v>
      </c>
      <c r="S1792" s="70">
        <f t="shared" si="194"/>
        <v>-0.32471007549207498</v>
      </c>
      <c r="T1792">
        <f t="shared" si="195"/>
        <v>40</v>
      </c>
      <c r="U1792" s="134" t="s">
        <v>2926</v>
      </c>
      <c r="Z1792">
        <v>1750</v>
      </c>
      <c r="AA1792">
        <v>21.364681655049374</v>
      </c>
      <c r="AB1792">
        <v>-9.3646816550493739</v>
      </c>
      <c r="AJ1792">
        <v>1752</v>
      </c>
      <c r="AK1792">
        <v>46.605809936951346</v>
      </c>
      <c r="AL1792">
        <v>13.394190063048654</v>
      </c>
      <c r="AT1792">
        <v>1752</v>
      </c>
      <c r="AU1792">
        <v>83.621187377700423</v>
      </c>
      <c r="AV1792">
        <v>-23.621187377700423</v>
      </c>
      <c r="BD1792" s="152">
        <v>12.503013442543933</v>
      </c>
      <c r="BE1792" s="152">
        <v>20.13131310752</v>
      </c>
    </row>
    <row r="1793" spans="1:57" ht="14.25" customHeight="1">
      <c r="A1793" s="134" t="s">
        <v>398</v>
      </c>
      <c r="B1793" s="135">
        <v>19968</v>
      </c>
      <c r="C1793" s="135">
        <v>2741500</v>
      </c>
      <c r="D1793" s="145">
        <f t="shared" si="189"/>
        <v>8608695.6521739122</v>
      </c>
      <c r="E1793" s="141">
        <f t="shared" si="190"/>
        <v>137.29467147435898</v>
      </c>
      <c r="F1793" s="135">
        <v>36</v>
      </c>
      <c r="G1793" s="135">
        <v>0.23</v>
      </c>
      <c r="H1793" s="135">
        <v>1980000</v>
      </c>
      <c r="I1793" s="134" t="s">
        <v>1815</v>
      </c>
      <c r="J1793" s="138">
        <f t="shared" si="191"/>
        <v>0.23</v>
      </c>
      <c r="K1793" s="140">
        <f t="shared" si="192"/>
        <v>8608695.6521739122</v>
      </c>
      <c r="L1793" s="134" t="s">
        <v>1301</v>
      </c>
      <c r="M1793" s="134" t="s">
        <v>44</v>
      </c>
      <c r="N1793" s="137">
        <f t="shared" si="193"/>
        <v>8608695.6521739122</v>
      </c>
      <c r="P1793">
        <v>1752</v>
      </c>
      <c r="Q1793">
        <v>66.489777438483429</v>
      </c>
      <c r="R1793">
        <v>-6.4897774384834293</v>
      </c>
      <c r="S1793" s="70">
        <f t="shared" si="194"/>
        <v>-9.7605642378451235E-2</v>
      </c>
      <c r="T1793">
        <f t="shared" si="195"/>
        <v>60</v>
      </c>
      <c r="U1793" s="134" t="s">
        <v>1520</v>
      </c>
      <c r="Z1793">
        <v>1751</v>
      </c>
      <c r="AA1793">
        <v>51.910389074126968</v>
      </c>
      <c r="AB1793">
        <v>-11.910389074126968</v>
      </c>
      <c r="AJ1793">
        <v>1753</v>
      </c>
      <c r="AK1793">
        <v>56.433318530506469</v>
      </c>
      <c r="AL1793">
        <v>-24.433318530506469</v>
      </c>
      <c r="AT1793">
        <v>1753</v>
      </c>
      <c r="AU1793">
        <v>31.900377273600931</v>
      </c>
      <c r="AV1793">
        <v>9.9622726399068995E-2</v>
      </c>
      <c r="BD1793" s="152">
        <v>62.077554174562636</v>
      </c>
      <c r="BE1793" s="152">
        <v>123.22165759463999</v>
      </c>
    </row>
    <row r="1794" spans="1:57" ht="14.25" customHeight="1">
      <c r="A1794" s="134" t="s">
        <v>398</v>
      </c>
      <c r="B1794" s="135">
        <v>116220</v>
      </c>
      <c r="C1794" s="135">
        <v>14923300</v>
      </c>
      <c r="D1794" s="145">
        <f t="shared" si="189"/>
        <v>1389937.106918239</v>
      </c>
      <c r="E1794" s="141">
        <f t="shared" si="190"/>
        <v>128.40561004990536</v>
      </c>
      <c r="F1794" s="135">
        <v>68</v>
      </c>
      <c r="G1794" s="135">
        <v>3.18</v>
      </c>
      <c r="H1794" s="135">
        <v>4420000</v>
      </c>
      <c r="I1794" s="134" t="s">
        <v>1815</v>
      </c>
      <c r="J1794" s="138">
        <f t="shared" si="191"/>
        <v>3.18</v>
      </c>
      <c r="K1794" s="140">
        <f t="shared" si="192"/>
        <v>1389937.106918239</v>
      </c>
      <c r="L1794" s="134" t="s">
        <v>2945</v>
      </c>
      <c r="M1794" s="134" t="s">
        <v>188</v>
      </c>
      <c r="N1794" s="137">
        <f t="shared" si="193"/>
        <v>1389937.106918239</v>
      </c>
      <c r="P1794">
        <v>1753</v>
      </c>
      <c r="Q1794">
        <v>44.261111891155927</v>
      </c>
      <c r="R1794">
        <v>-12.261111891155927</v>
      </c>
      <c r="S1794" s="70">
        <f t="shared" si="194"/>
        <v>-0.27701771074589504</v>
      </c>
      <c r="T1794">
        <f t="shared" si="195"/>
        <v>32</v>
      </c>
      <c r="U1794" s="134" t="s">
        <v>2927</v>
      </c>
      <c r="Z1794">
        <v>1752</v>
      </c>
      <c r="AA1794">
        <v>69.409887512777473</v>
      </c>
      <c r="AB1794">
        <v>-9.4098875127774733</v>
      </c>
      <c r="AJ1794">
        <v>1754</v>
      </c>
      <c r="AK1794">
        <v>75.207587408202698</v>
      </c>
      <c r="AL1794">
        <v>-11.207587408202698</v>
      </c>
      <c r="AT1794">
        <v>1754</v>
      </c>
      <c r="AU1794">
        <v>45.061509263228196</v>
      </c>
      <c r="AV1794">
        <v>18.938490736771804</v>
      </c>
      <c r="BD1794" s="152">
        <v>10.495177786212951</v>
      </c>
      <c r="BE1794" s="152">
        <v>18.969986988719999</v>
      </c>
    </row>
    <row r="1795" spans="1:57" ht="14.25" customHeight="1">
      <c r="A1795" s="134" t="s">
        <v>398</v>
      </c>
      <c r="B1795" s="135">
        <v>46776</v>
      </c>
      <c r="C1795" s="135">
        <v>4198400</v>
      </c>
      <c r="D1795" s="145">
        <f t="shared" si="189"/>
        <v>2250271.7391304346</v>
      </c>
      <c r="E1795" s="141">
        <f t="shared" si="190"/>
        <v>89.755430135112022</v>
      </c>
      <c r="F1795" s="135">
        <v>49</v>
      </c>
      <c r="G1795" s="135">
        <v>1.84</v>
      </c>
      <c r="H1795" s="135">
        <v>4140500</v>
      </c>
      <c r="I1795" s="134" t="s">
        <v>1815</v>
      </c>
      <c r="J1795" s="138">
        <f t="shared" si="191"/>
        <v>1.84</v>
      </c>
      <c r="K1795" s="140">
        <f t="shared" si="192"/>
        <v>2250271.7391304346</v>
      </c>
      <c r="L1795" s="134" t="s">
        <v>2946</v>
      </c>
      <c r="M1795" s="134" t="s">
        <v>28</v>
      </c>
      <c r="N1795" s="137">
        <f t="shared" si="193"/>
        <v>2250271.7391304346</v>
      </c>
      <c r="P1795">
        <v>1754</v>
      </c>
      <c r="Q1795">
        <v>62.286320220030561</v>
      </c>
      <c r="R1795">
        <v>1.7136797799694392</v>
      </c>
      <c r="S1795" s="70">
        <f t="shared" si="194"/>
        <v>2.7512939822351867E-2</v>
      </c>
      <c r="T1795">
        <f t="shared" si="195"/>
        <v>64</v>
      </c>
      <c r="U1795" s="134" t="s">
        <v>2928</v>
      </c>
      <c r="Z1795">
        <v>1753</v>
      </c>
      <c r="AA1795">
        <v>35.261141640185642</v>
      </c>
      <c r="AB1795">
        <v>-3.2611416401856417</v>
      </c>
      <c r="AJ1795">
        <v>1755</v>
      </c>
      <c r="AK1795">
        <v>46.590146544762774</v>
      </c>
      <c r="AL1795">
        <v>-9.5901465447627743</v>
      </c>
      <c r="AT1795">
        <v>1755</v>
      </c>
      <c r="AU1795">
        <v>30.795200178458483</v>
      </c>
      <c r="AV1795">
        <v>6.204799821541517</v>
      </c>
      <c r="BD1795" s="152">
        <v>10.451015672032781</v>
      </c>
      <c r="BE1795" s="152">
        <v>17.4020993876</v>
      </c>
    </row>
    <row r="1796" spans="1:57" ht="14.25" customHeight="1">
      <c r="A1796" s="134" t="s">
        <v>398</v>
      </c>
      <c r="B1796" s="135">
        <v>84546</v>
      </c>
      <c r="C1796" s="135">
        <v>11511300</v>
      </c>
      <c r="D1796" s="145">
        <f t="shared" si="189"/>
        <v>9531232.8767123297</v>
      </c>
      <c r="E1796" s="141">
        <f t="shared" si="190"/>
        <v>136.15428287559436</v>
      </c>
      <c r="F1796" s="135">
        <v>59</v>
      </c>
      <c r="G1796" s="135">
        <v>0.73</v>
      </c>
      <c r="H1796" s="135">
        <v>6957800</v>
      </c>
      <c r="I1796" s="134" t="s">
        <v>1815</v>
      </c>
      <c r="J1796" s="138">
        <f t="shared" si="191"/>
        <v>0.73</v>
      </c>
      <c r="K1796" s="140">
        <f t="shared" si="192"/>
        <v>9531232.8767123297</v>
      </c>
      <c r="L1796" s="134" t="s">
        <v>2947</v>
      </c>
      <c r="M1796" s="134" t="s">
        <v>24</v>
      </c>
      <c r="N1796" s="137">
        <f t="shared" si="193"/>
        <v>9531232.8767123297</v>
      </c>
      <c r="P1796">
        <v>1755</v>
      </c>
      <c r="Q1796">
        <v>37.941454804269796</v>
      </c>
      <c r="R1796">
        <v>-0.94145480426979589</v>
      </c>
      <c r="S1796" s="70">
        <f t="shared" si="194"/>
        <v>-2.4813355447926788E-2</v>
      </c>
      <c r="T1796">
        <f t="shared" si="195"/>
        <v>37</v>
      </c>
      <c r="U1796" s="134" t="s">
        <v>2929</v>
      </c>
      <c r="Z1796">
        <v>1754</v>
      </c>
      <c r="AA1796">
        <v>55.559085760109568</v>
      </c>
      <c r="AB1796">
        <v>8.4409142398904322</v>
      </c>
      <c r="AJ1796">
        <v>1756</v>
      </c>
      <c r="AK1796">
        <v>32.796201380645527</v>
      </c>
      <c r="AL1796">
        <v>45.203798619354473</v>
      </c>
      <c r="AT1796">
        <v>1756</v>
      </c>
      <c r="AU1796">
        <v>62.526755913135325</v>
      </c>
      <c r="AV1796">
        <v>15.473244086864675</v>
      </c>
      <c r="BD1796" s="152">
        <v>11.78512233063838</v>
      </c>
      <c r="BE1796" s="152">
        <v>21.619620146399999</v>
      </c>
    </row>
    <row r="1797" spans="1:57" ht="14.25" customHeight="1">
      <c r="A1797" s="134" t="s">
        <v>398</v>
      </c>
      <c r="B1797" s="135">
        <v>3757</v>
      </c>
      <c r="C1797" s="135">
        <v>523700</v>
      </c>
      <c r="D1797" s="145">
        <f t="shared" si="189"/>
        <v>2565000</v>
      </c>
      <c r="E1797" s="141">
        <f t="shared" si="190"/>
        <v>139.39313281873837</v>
      </c>
      <c r="F1797" s="135">
        <v>9</v>
      </c>
      <c r="G1797" s="135">
        <v>0.2</v>
      </c>
      <c r="H1797" s="135">
        <v>513000</v>
      </c>
      <c r="I1797" s="134" t="s">
        <v>1815</v>
      </c>
      <c r="J1797" s="138">
        <f t="shared" si="191"/>
        <v>0.2</v>
      </c>
      <c r="K1797" s="140">
        <f t="shared" si="192"/>
        <v>2565000</v>
      </c>
      <c r="L1797" s="134" t="s">
        <v>2948</v>
      </c>
      <c r="M1797" s="134" t="s">
        <v>13</v>
      </c>
      <c r="N1797" s="137">
        <f t="shared" si="193"/>
        <v>2565000</v>
      </c>
      <c r="P1797">
        <v>1756</v>
      </c>
      <c r="Q1797">
        <v>47.064942775678134</v>
      </c>
      <c r="R1797">
        <v>30.935057224321866</v>
      </c>
      <c r="S1797" s="70">
        <f t="shared" si="194"/>
        <v>0.6572844966956648</v>
      </c>
      <c r="T1797">
        <f t="shared" si="195"/>
        <v>78</v>
      </c>
      <c r="U1797" s="134" t="s">
        <v>2930</v>
      </c>
      <c r="Z1797">
        <v>1755</v>
      </c>
      <c r="AA1797">
        <v>33.771446868758701</v>
      </c>
      <c r="AB1797">
        <v>3.2285531312412985</v>
      </c>
      <c r="AJ1797">
        <v>1757</v>
      </c>
      <c r="AK1797">
        <v>25.004722104142392</v>
      </c>
      <c r="AL1797">
        <v>-4.0047221041423917</v>
      </c>
      <c r="AT1797">
        <v>1757</v>
      </c>
      <c r="AU1797">
        <v>22.96864143336353</v>
      </c>
      <c r="AV1797">
        <v>-1.9686414333635298</v>
      </c>
      <c r="BD1797" s="152">
        <v>31.482452280905353</v>
      </c>
      <c r="BE1797" s="152">
        <v>44.150212770080003</v>
      </c>
    </row>
    <row r="1798" spans="1:57" ht="14.25" customHeight="1">
      <c r="A1798" s="134" t="s">
        <v>398</v>
      </c>
      <c r="B1798" s="135">
        <v>9675</v>
      </c>
      <c r="C1798" s="135">
        <v>1018700</v>
      </c>
      <c r="D1798" s="145">
        <f t="shared" si="189"/>
        <v>2921739.1304347827</v>
      </c>
      <c r="E1798" s="141">
        <f t="shared" si="190"/>
        <v>105.29198966408269</v>
      </c>
      <c r="F1798" s="135">
        <v>14</v>
      </c>
      <c r="G1798" s="135">
        <v>0.23</v>
      </c>
      <c r="H1798" s="135">
        <v>672000</v>
      </c>
      <c r="I1798" s="134" t="s">
        <v>1815</v>
      </c>
      <c r="J1798" s="138">
        <f t="shared" si="191"/>
        <v>0.23</v>
      </c>
      <c r="K1798" s="140">
        <f t="shared" si="192"/>
        <v>2921739.1304347827</v>
      </c>
      <c r="L1798" s="134" t="s">
        <v>2949</v>
      </c>
      <c r="M1798" s="134" t="s">
        <v>138</v>
      </c>
      <c r="N1798" s="137">
        <f t="shared" si="193"/>
        <v>2921739.1304347827</v>
      </c>
      <c r="P1798">
        <v>1757</v>
      </c>
      <c r="Q1798">
        <v>21.163908460833593</v>
      </c>
      <c r="R1798">
        <v>-0.16390846083359278</v>
      </c>
      <c r="S1798" s="70">
        <f t="shared" si="194"/>
        <v>-7.7447160167473548E-3</v>
      </c>
      <c r="T1798">
        <f t="shared" si="195"/>
        <v>21</v>
      </c>
      <c r="U1798" s="134" t="s">
        <v>2931</v>
      </c>
      <c r="Z1798">
        <v>1756</v>
      </c>
      <c r="AA1798">
        <v>46.400350655294233</v>
      </c>
      <c r="AB1798">
        <v>31.599649344705767</v>
      </c>
      <c r="AJ1798">
        <v>1758</v>
      </c>
      <c r="AK1798">
        <v>28.806269721800533</v>
      </c>
      <c r="AL1798">
        <v>-12.806269721800533</v>
      </c>
      <c r="AT1798">
        <v>1758</v>
      </c>
      <c r="AU1798">
        <v>26.768611415770099</v>
      </c>
      <c r="AV1798">
        <v>-10.768611415770099</v>
      </c>
      <c r="BD1798" s="152">
        <v>23.054677653871057</v>
      </c>
      <c r="BE1798" s="152">
        <v>40.025763494960003</v>
      </c>
    </row>
    <row r="1799" spans="1:57" ht="14.25" customHeight="1">
      <c r="A1799" s="134" t="s">
        <v>398</v>
      </c>
      <c r="B1799" s="135">
        <v>23192</v>
      </c>
      <c r="C1799" s="135">
        <v>4397400</v>
      </c>
      <c r="D1799" s="145">
        <f t="shared" si="189"/>
        <v>11902173.913043479</v>
      </c>
      <c r="E1799" s="141">
        <f t="shared" si="190"/>
        <v>189.60848568471886</v>
      </c>
      <c r="F1799" s="135">
        <v>25</v>
      </c>
      <c r="G1799" s="135">
        <v>0.46</v>
      </c>
      <c r="H1799" s="135">
        <v>5475000</v>
      </c>
      <c r="I1799" s="134" t="s">
        <v>1815</v>
      </c>
      <c r="J1799" s="138">
        <f t="shared" si="191"/>
        <v>0.46</v>
      </c>
      <c r="K1799" s="140">
        <f t="shared" si="192"/>
        <v>11902173.913043479</v>
      </c>
      <c r="L1799" s="134" t="s">
        <v>2950</v>
      </c>
      <c r="M1799" s="134" t="s">
        <v>7</v>
      </c>
      <c r="N1799" s="137">
        <f t="shared" si="193"/>
        <v>11902173.913043479</v>
      </c>
      <c r="P1799">
        <v>1758</v>
      </c>
      <c r="Q1799">
        <v>25.426969770841051</v>
      </c>
      <c r="R1799">
        <v>-9.4269697708410511</v>
      </c>
      <c r="S1799" s="70">
        <f t="shared" si="194"/>
        <v>-0.37074688237729531</v>
      </c>
      <c r="T1799">
        <f t="shared" si="195"/>
        <v>16</v>
      </c>
      <c r="U1799" s="134" t="s">
        <v>1336</v>
      </c>
      <c r="Z1799">
        <v>1757</v>
      </c>
      <c r="AA1799">
        <v>14.022218555471712</v>
      </c>
      <c r="AB1799">
        <v>6.9777814445282882</v>
      </c>
      <c r="AJ1799">
        <v>1759</v>
      </c>
      <c r="AK1799">
        <v>23.166601864067598</v>
      </c>
      <c r="AL1799">
        <v>-5.1666018640675979</v>
      </c>
      <c r="AT1799">
        <v>1759</v>
      </c>
      <c r="AU1799">
        <v>21.489871783770994</v>
      </c>
      <c r="AV1799">
        <v>-3.4898717837709938</v>
      </c>
      <c r="BD1799" s="152">
        <v>5.8129666572037673</v>
      </c>
      <c r="BE1799" s="152">
        <v>129.09154123424</v>
      </c>
    </row>
    <row r="1800" spans="1:57" ht="14.25" customHeight="1">
      <c r="A1800" s="134" t="s">
        <v>398</v>
      </c>
      <c r="B1800" s="135">
        <v>8976</v>
      </c>
      <c r="C1800" s="135">
        <v>1354100</v>
      </c>
      <c r="D1800" s="145">
        <f t="shared" si="189"/>
        <v>1421052.6315789474</v>
      </c>
      <c r="E1800" s="141">
        <f t="shared" si="190"/>
        <v>150.85784313725489</v>
      </c>
      <c r="F1800" s="135">
        <v>12</v>
      </c>
      <c r="G1800" s="135">
        <v>0.19</v>
      </c>
      <c r="H1800" s="135">
        <v>270000</v>
      </c>
      <c r="I1800" s="134" t="s">
        <v>1815</v>
      </c>
      <c r="J1800" s="138">
        <f t="shared" si="191"/>
        <v>0.19</v>
      </c>
      <c r="K1800" s="140">
        <f t="shared" si="192"/>
        <v>1421052.6315789474</v>
      </c>
      <c r="L1800" s="134" t="s">
        <v>1020</v>
      </c>
      <c r="M1800" s="134" t="s">
        <v>16</v>
      </c>
      <c r="N1800" s="137">
        <f t="shared" si="193"/>
        <v>1421052.6315789474</v>
      </c>
      <c r="P1800">
        <v>1759</v>
      </c>
      <c r="Q1800">
        <v>19.296364500519648</v>
      </c>
      <c r="R1800">
        <v>-1.2963645005196476</v>
      </c>
      <c r="S1800" s="70">
        <f t="shared" si="194"/>
        <v>-6.7181799995783498E-2</v>
      </c>
      <c r="T1800">
        <f t="shared" si="195"/>
        <v>18</v>
      </c>
      <c r="U1800" s="134" t="s">
        <v>2932</v>
      </c>
      <c r="Z1800">
        <v>1758</v>
      </c>
      <c r="AA1800">
        <v>25.271416415176073</v>
      </c>
      <c r="AB1800">
        <v>-9.2714164151760734</v>
      </c>
      <c r="AJ1800">
        <v>1760</v>
      </c>
      <c r="AK1800">
        <v>39.192368747593953</v>
      </c>
      <c r="AL1800">
        <v>-33.192368747593953</v>
      </c>
      <c r="AT1800">
        <v>1760</v>
      </c>
      <c r="AU1800">
        <v>25.228260575883599</v>
      </c>
      <c r="AV1800">
        <v>-19.228260575883599</v>
      </c>
      <c r="BD1800" s="152">
        <v>17.046576073545605</v>
      </c>
      <c r="BE1800" s="152">
        <v>28.094571636399998</v>
      </c>
    </row>
    <row r="1801" spans="1:57" ht="14.25" customHeight="1">
      <c r="A1801" s="134" t="s">
        <v>398</v>
      </c>
      <c r="B1801" s="135">
        <v>11925</v>
      </c>
      <c r="C1801" s="135">
        <v>1171000</v>
      </c>
      <c r="D1801" s="145">
        <f t="shared" si="189"/>
        <v>3724137.931034483</v>
      </c>
      <c r="E1801" s="141">
        <f t="shared" si="190"/>
        <v>98.197064989517813</v>
      </c>
      <c r="F1801" s="135">
        <v>18</v>
      </c>
      <c r="G1801" s="135">
        <v>0.28999999999999998</v>
      </c>
      <c r="H1801" s="135">
        <v>1080000</v>
      </c>
      <c r="I1801" s="134" t="s">
        <v>1815</v>
      </c>
      <c r="J1801" s="138">
        <f t="shared" si="191"/>
        <v>0.28999999999999998</v>
      </c>
      <c r="K1801" s="140">
        <f t="shared" si="192"/>
        <v>3724137.931034483</v>
      </c>
      <c r="L1801" s="134" t="s">
        <v>1687</v>
      </c>
      <c r="M1801" s="134" t="s">
        <v>13</v>
      </c>
      <c r="N1801" s="137">
        <f t="shared" si="193"/>
        <v>3724137.931034483</v>
      </c>
      <c r="P1801">
        <v>1760</v>
      </c>
      <c r="Q1801">
        <v>30.633026400498174</v>
      </c>
      <c r="R1801">
        <v>-24.633026400498174</v>
      </c>
      <c r="S1801" s="70">
        <f t="shared" si="194"/>
        <v>-0.80413296676744861</v>
      </c>
      <c r="T1801">
        <f t="shared" si="195"/>
        <v>6</v>
      </c>
      <c r="U1801" s="134" t="s">
        <v>2933</v>
      </c>
      <c r="Z1801">
        <v>1759</v>
      </c>
      <c r="AA1801">
        <v>22.944582959247619</v>
      </c>
      <c r="AB1801">
        <v>-4.9445829592476187</v>
      </c>
      <c r="AJ1801">
        <v>1761</v>
      </c>
      <c r="AK1801">
        <v>29.768933339011518</v>
      </c>
      <c r="AL1801">
        <v>-13.768933339011518</v>
      </c>
      <c r="AT1801">
        <v>1761</v>
      </c>
      <c r="AU1801">
        <v>24.229824210584034</v>
      </c>
      <c r="AV1801">
        <v>-8.2298242105840345</v>
      </c>
      <c r="BD1801" s="152">
        <v>9.6869083941247229</v>
      </c>
      <c r="BE1801" s="152">
        <v>17.251242231119999</v>
      </c>
    </row>
    <row r="1802" spans="1:57" ht="14.25" customHeight="1">
      <c r="A1802" s="134" t="s">
        <v>398</v>
      </c>
      <c r="B1802" s="135">
        <v>11202</v>
      </c>
      <c r="C1802" s="135">
        <v>2680200</v>
      </c>
      <c r="D1802" s="145">
        <f t="shared" si="189"/>
        <v>20498461.538461536</v>
      </c>
      <c r="E1802" s="141">
        <f t="shared" si="190"/>
        <v>239.26084627745047</v>
      </c>
      <c r="F1802" s="135">
        <v>12</v>
      </c>
      <c r="G1802" s="135">
        <v>0.13</v>
      </c>
      <c r="H1802" s="135">
        <v>2664800</v>
      </c>
      <c r="I1802" s="134" t="s">
        <v>1815</v>
      </c>
      <c r="J1802" s="138">
        <f t="shared" si="191"/>
        <v>0.13</v>
      </c>
      <c r="K1802" s="140">
        <f t="shared" si="192"/>
        <v>20498461.538461536</v>
      </c>
      <c r="L1802" s="134" t="s">
        <v>1208</v>
      </c>
      <c r="M1802" s="134" t="s">
        <v>7</v>
      </c>
      <c r="N1802" s="137">
        <f t="shared" si="193"/>
        <v>20498461.538461536</v>
      </c>
      <c r="P1802">
        <v>1761</v>
      </c>
      <c r="Q1802">
        <v>24.61506079030773</v>
      </c>
      <c r="R1802">
        <v>-8.6150607903077301</v>
      </c>
      <c r="S1802" s="70">
        <f t="shared" si="194"/>
        <v>-0.34999144888157019</v>
      </c>
      <c r="T1802">
        <f t="shared" si="195"/>
        <v>16</v>
      </c>
      <c r="U1802" s="134" t="s">
        <v>2934</v>
      </c>
      <c r="Z1802">
        <v>1760</v>
      </c>
      <c r="AA1802">
        <v>21.548488381980036</v>
      </c>
      <c r="AB1802">
        <v>-15.548488381980036</v>
      </c>
      <c r="AJ1802">
        <v>1762</v>
      </c>
      <c r="AK1802">
        <v>22.052384344059107</v>
      </c>
      <c r="AL1802">
        <v>-10.052384344059107</v>
      </c>
      <c r="AT1802">
        <v>1762</v>
      </c>
      <c r="AU1802">
        <v>16.851576530829178</v>
      </c>
      <c r="AV1802">
        <v>-4.8515765308291776</v>
      </c>
      <c r="BD1802" s="152">
        <v>3.9766443280376302</v>
      </c>
      <c r="BE1802" s="152">
        <v>15.975108429359999</v>
      </c>
    </row>
    <row r="1803" spans="1:57" ht="14.25" customHeight="1">
      <c r="A1803" s="134" t="s">
        <v>398</v>
      </c>
      <c r="B1803" s="135">
        <v>8430</v>
      </c>
      <c r="C1803" s="135">
        <v>1083500</v>
      </c>
      <c r="D1803" s="145">
        <f t="shared" si="189"/>
        <v>2773913.0434782607</v>
      </c>
      <c r="E1803" s="141">
        <f t="shared" si="190"/>
        <v>128.52906287069987</v>
      </c>
      <c r="F1803" s="135">
        <v>11</v>
      </c>
      <c r="G1803" s="135">
        <v>0.23</v>
      </c>
      <c r="H1803" s="135">
        <v>638000</v>
      </c>
      <c r="I1803" s="134" t="s">
        <v>1815</v>
      </c>
      <c r="J1803" s="138">
        <f t="shared" si="191"/>
        <v>0.23</v>
      </c>
      <c r="K1803" s="140">
        <f t="shared" si="192"/>
        <v>2773913.0434782607</v>
      </c>
      <c r="L1803" s="134" t="s">
        <v>1648</v>
      </c>
      <c r="M1803" s="134" t="s">
        <v>66</v>
      </c>
      <c r="N1803" s="137">
        <f t="shared" si="193"/>
        <v>2773913.0434782607</v>
      </c>
      <c r="P1803">
        <v>1762</v>
      </c>
      <c r="Q1803">
        <v>16.142748017164603</v>
      </c>
      <c r="R1803">
        <v>-4.1427480171646032</v>
      </c>
      <c r="S1803" s="70">
        <f t="shared" si="194"/>
        <v>-0.25663214297588083</v>
      </c>
      <c r="T1803">
        <f t="shared" si="195"/>
        <v>12</v>
      </c>
      <c r="U1803" s="134" t="s">
        <v>2935</v>
      </c>
      <c r="Z1803">
        <v>1761</v>
      </c>
      <c r="AA1803">
        <v>26.251981752872066</v>
      </c>
      <c r="AB1803">
        <v>-10.251981752872066</v>
      </c>
      <c r="AJ1803">
        <v>1763</v>
      </c>
      <c r="AK1803">
        <v>183.54322781297947</v>
      </c>
      <c r="AL1803">
        <v>41.456772187020533</v>
      </c>
      <c r="AT1803">
        <v>1763</v>
      </c>
      <c r="AU1803">
        <v>224.79483450282072</v>
      </c>
      <c r="AV1803">
        <v>0.20516549717928001</v>
      </c>
      <c r="BD1803" s="152">
        <v>11.591014433427866</v>
      </c>
      <c r="BE1803" s="152">
        <v>19.619269992319996</v>
      </c>
    </row>
    <row r="1804" spans="1:57" ht="14.25" customHeight="1">
      <c r="A1804" s="134" t="s">
        <v>398</v>
      </c>
      <c r="B1804" s="135">
        <v>25023</v>
      </c>
      <c r="C1804" s="135">
        <v>3378800</v>
      </c>
      <c r="D1804" s="145">
        <f t="shared" si="189"/>
        <v>1023529.4117647058</v>
      </c>
      <c r="E1804" s="141">
        <f t="shared" si="190"/>
        <v>135.02777444750828</v>
      </c>
      <c r="F1804" s="135">
        <v>12</v>
      </c>
      <c r="G1804" s="135">
        <v>0.68</v>
      </c>
      <c r="H1804" s="135">
        <v>696000</v>
      </c>
      <c r="I1804" s="134" t="s">
        <v>1815</v>
      </c>
      <c r="J1804" s="138">
        <f t="shared" si="191"/>
        <v>0.68</v>
      </c>
      <c r="K1804" s="140">
        <f t="shared" si="192"/>
        <v>1023529.4117647058</v>
      </c>
      <c r="L1804" s="134" t="s">
        <v>1654</v>
      </c>
      <c r="M1804" s="134" t="s">
        <v>66</v>
      </c>
      <c r="N1804" s="137">
        <f t="shared" si="193"/>
        <v>1023529.4117647058</v>
      </c>
      <c r="P1804">
        <v>1763</v>
      </c>
      <c r="Q1804">
        <v>222.37092989257613</v>
      </c>
      <c r="R1804">
        <v>2.6290701074238711</v>
      </c>
      <c r="S1804" s="70">
        <f t="shared" si="194"/>
        <v>1.1822903779257177E-2</v>
      </c>
      <c r="T1804">
        <f t="shared" si="195"/>
        <v>225</v>
      </c>
      <c r="U1804" s="134" t="s">
        <v>1098</v>
      </c>
      <c r="Z1804">
        <v>1762</v>
      </c>
      <c r="AA1804">
        <v>19.531742274687208</v>
      </c>
      <c r="AB1804">
        <v>-7.5317422746872076</v>
      </c>
      <c r="AJ1804">
        <v>1764</v>
      </c>
      <c r="AK1804">
        <v>23.782554178509979</v>
      </c>
      <c r="AL1804">
        <v>-5.7825541785099794</v>
      </c>
      <c r="AT1804">
        <v>1764</v>
      </c>
      <c r="AU1804">
        <v>19.474114154815044</v>
      </c>
      <c r="AV1804">
        <v>-1.4741141548150445</v>
      </c>
      <c r="BD1804" s="152">
        <v>14.148308952233057</v>
      </c>
      <c r="BE1804" s="152">
        <v>21.868249908320003</v>
      </c>
    </row>
    <row r="1805" spans="1:57" ht="14.25" customHeight="1">
      <c r="A1805" s="134" t="s">
        <v>398</v>
      </c>
      <c r="B1805" s="135">
        <v>15902</v>
      </c>
      <c r="C1805" s="135">
        <v>1905000</v>
      </c>
      <c r="D1805" s="145">
        <f t="shared" si="189"/>
        <v>4978783.5926449783</v>
      </c>
      <c r="E1805" s="141">
        <f t="shared" si="190"/>
        <v>119.79625204376808</v>
      </c>
      <c r="F1805" s="135">
        <v>16</v>
      </c>
      <c r="G1805" s="135">
        <v>0.21210000000000001</v>
      </c>
      <c r="H1805" s="135">
        <v>1056000</v>
      </c>
      <c r="I1805" s="134" t="s">
        <v>1815</v>
      </c>
      <c r="J1805" s="138">
        <f t="shared" si="191"/>
        <v>0.21210000000000001</v>
      </c>
      <c r="K1805" s="140">
        <f t="shared" si="192"/>
        <v>4978783.5926449783</v>
      </c>
      <c r="L1805" s="134" t="s">
        <v>1730</v>
      </c>
      <c r="M1805" s="134" t="s">
        <v>41</v>
      </c>
      <c r="N1805" s="137">
        <f t="shared" si="193"/>
        <v>4978783.5926449783</v>
      </c>
      <c r="P1805">
        <v>1764</v>
      </c>
      <c r="Q1805">
        <v>18.565452328169393</v>
      </c>
      <c r="R1805">
        <v>-0.56545232816939262</v>
      </c>
      <c r="S1805" s="70">
        <f t="shared" si="194"/>
        <v>-3.0457234123589375E-2</v>
      </c>
      <c r="T1805">
        <f t="shared" si="195"/>
        <v>18</v>
      </c>
      <c r="U1805" s="134" t="s">
        <v>2936</v>
      </c>
      <c r="Z1805">
        <v>1763</v>
      </c>
      <c r="AA1805">
        <v>226.35107560040092</v>
      </c>
      <c r="AB1805">
        <v>-1.3510756004009181</v>
      </c>
      <c r="AJ1805">
        <v>1765</v>
      </c>
      <c r="AK1805">
        <v>23.639890309116794</v>
      </c>
      <c r="AL1805">
        <v>-11.639890309116794</v>
      </c>
      <c r="AT1805">
        <v>1765</v>
      </c>
      <c r="AU1805">
        <v>21.75179711315468</v>
      </c>
      <c r="AV1805">
        <v>-9.7517971131546801</v>
      </c>
      <c r="BD1805" s="152">
        <v>7.6369646754359035</v>
      </c>
      <c r="BE1805" s="152">
        <v>16.450256663239998</v>
      </c>
    </row>
    <row r="1806" spans="1:57" ht="14.25" customHeight="1">
      <c r="A1806" s="134" t="s">
        <v>398</v>
      </c>
      <c r="B1806" s="135">
        <v>12630</v>
      </c>
      <c r="C1806" s="135">
        <v>1116800</v>
      </c>
      <c r="D1806" s="145">
        <f t="shared" si="189"/>
        <v>4116666.666666667</v>
      </c>
      <c r="E1806" s="141">
        <f t="shared" si="190"/>
        <v>88.424386381631038</v>
      </c>
      <c r="F1806" s="135">
        <v>12</v>
      </c>
      <c r="G1806" s="135">
        <v>0.18</v>
      </c>
      <c r="H1806" s="135">
        <v>741000</v>
      </c>
      <c r="I1806" s="134" t="s">
        <v>1815</v>
      </c>
      <c r="J1806" s="138">
        <f t="shared" si="191"/>
        <v>0.18</v>
      </c>
      <c r="K1806" s="140">
        <f t="shared" si="192"/>
        <v>4116666.666666667</v>
      </c>
      <c r="L1806" s="134" t="s">
        <v>1682</v>
      </c>
      <c r="M1806" s="134" t="s">
        <v>13</v>
      </c>
      <c r="N1806" s="137">
        <f t="shared" si="193"/>
        <v>4116666.666666667</v>
      </c>
      <c r="P1806">
        <v>1765</v>
      </c>
      <c r="Q1806">
        <v>19.7130281686979</v>
      </c>
      <c r="R1806">
        <v>-7.7130281686978996</v>
      </c>
      <c r="S1806" s="70">
        <f t="shared" si="194"/>
        <v>-0.39126551753957983</v>
      </c>
      <c r="T1806">
        <f t="shared" si="195"/>
        <v>12</v>
      </c>
      <c r="U1806" s="134" t="s">
        <v>1280</v>
      </c>
      <c r="Z1806">
        <v>1764</v>
      </c>
      <c r="AA1806">
        <v>22.222254851026861</v>
      </c>
      <c r="AB1806">
        <v>-4.2222548510268609</v>
      </c>
      <c r="AJ1806">
        <v>1766</v>
      </c>
      <c r="AK1806">
        <v>25.674861288858743</v>
      </c>
      <c r="AL1806">
        <v>-17.674861288858743</v>
      </c>
      <c r="AT1806">
        <v>1766</v>
      </c>
      <c r="AU1806">
        <v>14.66585481666187</v>
      </c>
      <c r="AV1806">
        <v>-6.6658548166618701</v>
      </c>
      <c r="BD1806" s="152">
        <v>5.3487509453563993</v>
      </c>
      <c r="BE1806" s="152">
        <v>16.707537698479999</v>
      </c>
    </row>
    <row r="1807" spans="1:57" ht="14.25" customHeight="1">
      <c r="A1807" s="134" t="s">
        <v>398</v>
      </c>
      <c r="B1807" s="135">
        <v>188358</v>
      </c>
      <c r="C1807" s="135">
        <v>25393200</v>
      </c>
      <c r="D1807" s="145">
        <f t="shared" si="189"/>
        <v>2073114.7461763355</v>
      </c>
      <c r="E1807" s="141">
        <f t="shared" si="190"/>
        <v>134.81349345395469</v>
      </c>
      <c r="F1807" s="135">
        <v>130</v>
      </c>
      <c r="G1807" s="135">
        <v>4.1387</v>
      </c>
      <c r="H1807" s="135">
        <v>8580000</v>
      </c>
      <c r="I1807" s="134" t="s">
        <v>1815</v>
      </c>
      <c r="J1807" s="138">
        <f t="shared" si="191"/>
        <v>4.1387</v>
      </c>
      <c r="K1807" s="140">
        <f t="shared" si="192"/>
        <v>2073114.7461763355</v>
      </c>
      <c r="L1807" s="134" t="s">
        <v>2951</v>
      </c>
      <c r="M1807" s="134" t="s">
        <v>41</v>
      </c>
      <c r="N1807" s="137">
        <f t="shared" si="193"/>
        <v>2073114.7461763355</v>
      </c>
      <c r="P1807">
        <v>1766</v>
      </c>
      <c r="Q1807">
        <v>17.067934602890475</v>
      </c>
      <c r="R1807">
        <v>-9.0679346028904746</v>
      </c>
      <c r="S1807" s="70">
        <f t="shared" si="194"/>
        <v>-0.53128482232143126</v>
      </c>
      <c r="T1807">
        <f t="shared" si="195"/>
        <v>8</v>
      </c>
      <c r="U1807" s="134" t="s">
        <v>2937</v>
      </c>
      <c r="Z1807">
        <v>1765</v>
      </c>
      <c r="AA1807">
        <v>22.614628591187472</v>
      </c>
      <c r="AB1807">
        <v>-10.614628591187472</v>
      </c>
      <c r="AJ1807">
        <v>1767</v>
      </c>
      <c r="AK1807">
        <v>32.44356338894071</v>
      </c>
      <c r="AL1807">
        <v>-21.44356338894071</v>
      </c>
      <c r="AT1807">
        <v>1767</v>
      </c>
      <c r="AU1807">
        <v>31.458634868558853</v>
      </c>
      <c r="AV1807">
        <v>-20.458634868558853</v>
      </c>
      <c r="BD1807" s="152">
        <v>4.6585895330523481</v>
      </c>
      <c r="BE1807" s="152">
        <v>16.258084033879999</v>
      </c>
    </row>
    <row r="1808" spans="1:57" ht="14.25" customHeight="1">
      <c r="A1808" s="134" t="s">
        <v>398</v>
      </c>
      <c r="B1808" s="135">
        <v>29797</v>
      </c>
      <c r="C1808" s="135">
        <v>2632800</v>
      </c>
      <c r="D1808" s="145">
        <f t="shared" si="189"/>
        <v>2375000</v>
      </c>
      <c r="E1808" s="141">
        <f t="shared" si="190"/>
        <v>88.35788837802464</v>
      </c>
      <c r="F1808" s="135">
        <v>45</v>
      </c>
      <c r="G1808" s="135">
        <v>0.72</v>
      </c>
      <c r="H1808" s="135">
        <v>1710000</v>
      </c>
      <c r="I1808" s="134" t="s">
        <v>1815</v>
      </c>
      <c r="J1808" s="138">
        <f t="shared" si="191"/>
        <v>0.72</v>
      </c>
      <c r="K1808" s="140">
        <f t="shared" si="192"/>
        <v>2375000</v>
      </c>
      <c r="L1808" s="134" t="s">
        <v>2952</v>
      </c>
      <c r="M1808" s="134" t="s">
        <v>13</v>
      </c>
      <c r="N1808" s="137">
        <f t="shared" si="193"/>
        <v>2375000</v>
      </c>
      <c r="P1808">
        <v>1767</v>
      </c>
      <c r="Q1808">
        <v>30.075388743131256</v>
      </c>
      <c r="R1808">
        <v>-19.075388743131256</v>
      </c>
      <c r="S1808" s="70">
        <f t="shared" si="194"/>
        <v>-0.63425244162430894</v>
      </c>
      <c r="T1808">
        <f t="shared" si="195"/>
        <v>11</v>
      </c>
      <c r="U1808" s="134" t="s">
        <v>2938</v>
      </c>
      <c r="Z1808">
        <v>1766</v>
      </c>
      <c r="AA1808">
        <v>5.8515077306712069</v>
      </c>
      <c r="AB1808">
        <v>2.1484922693287931</v>
      </c>
      <c r="AJ1808">
        <v>1768</v>
      </c>
      <c r="AK1808">
        <v>23.088284903124752</v>
      </c>
      <c r="AL1808">
        <v>-14.088284903124752</v>
      </c>
      <c r="AT1808">
        <v>1768</v>
      </c>
      <c r="AU1808">
        <v>15.053405774245254</v>
      </c>
      <c r="AV1808">
        <v>-6.0534057742452543</v>
      </c>
      <c r="BD1808" s="152">
        <v>6.7105873035635017</v>
      </c>
      <c r="BE1808" s="152">
        <v>15.260104328839999</v>
      </c>
    </row>
    <row r="1809" spans="1:57" ht="14.25" customHeight="1">
      <c r="A1809" s="134" t="s">
        <v>398</v>
      </c>
      <c r="B1809" s="135">
        <v>10790</v>
      </c>
      <c r="C1809" s="135">
        <v>778000</v>
      </c>
      <c r="D1809" s="145">
        <f t="shared" si="189"/>
        <v>400000</v>
      </c>
      <c r="E1809" s="141">
        <f t="shared" si="190"/>
        <v>72.103799814643182</v>
      </c>
      <c r="F1809" s="135">
        <v>18</v>
      </c>
      <c r="G1809" s="135">
        <v>0.54</v>
      </c>
      <c r="H1809" s="135">
        <v>216000</v>
      </c>
      <c r="I1809" s="134" t="s">
        <v>1815</v>
      </c>
      <c r="J1809" s="138">
        <f t="shared" si="191"/>
        <v>0.54</v>
      </c>
      <c r="K1809" s="140">
        <f t="shared" si="192"/>
        <v>400000</v>
      </c>
      <c r="L1809" s="134" t="s">
        <v>1455</v>
      </c>
      <c r="M1809" s="134" t="s">
        <v>11</v>
      </c>
      <c r="N1809" s="137">
        <f t="shared" si="193"/>
        <v>400000</v>
      </c>
      <c r="P1809">
        <v>1768</v>
      </c>
      <c r="Q1809">
        <v>15.773534959595494</v>
      </c>
      <c r="R1809">
        <v>-6.7735349595954943</v>
      </c>
      <c r="S1809" s="70">
        <f t="shared" si="194"/>
        <v>-0.42942403062764056</v>
      </c>
      <c r="T1809">
        <f t="shared" si="195"/>
        <v>9</v>
      </c>
      <c r="U1809" s="134" t="s">
        <v>1686</v>
      </c>
      <c r="Z1809">
        <v>1767</v>
      </c>
      <c r="AA1809">
        <v>33.983788972519449</v>
      </c>
      <c r="AB1809">
        <v>-22.983788972519449</v>
      </c>
      <c r="AJ1809">
        <v>1769</v>
      </c>
      <c r="AK1809">
        <v>279.67454569331676</v>
      </c>
      <c r="AL1809">
        <v>-275.67454569331676</v>
      </c>
      <c r="AT1809">
        <v>1769</v>
      </c>
      <c r="AU1809">
        <v>304.41274489262582</v>
      </c>
      <c r="AV1809">
        <v>-300.41274489262582</v>
      </c>
      <c r="BD1809" s="152">
        <v>16.908954601449263</v>
      </c>
      <c r="BE1809" s="152">
        <v>23.283106763679999</v>
      </c>
    </row>
    <row r="1810" spans="1:57" ht="14.25" customHeight="1">
      <c r="A1810" s="134" t="s">
        <v>398</v>
      </c>
      <c r="B1810" s="135">
        <v>11256</v>
      </c>
      <c r="C1810" s="135">
        <v>852900</v>
      </c>
      <c r="D1810" s="145">
        <f t="shared" si="189"/>
        <v>474074.07407407404</v>
      </c>
      <c r="E1810" s="141">
        <f t="shared" si="190"/>
        <v>75.772921108742011</v>
      </c>
      <c r="F1810" s="135">
        <v>12</v>
      </c>
      <c r="G1810" s="135">
        <v>0.81</v>
      </c>
      <c r="H1810" s="135">
        <v>384000</v>
      </c>
      <c r="I1810" s="134" t="s">
        <v>1815</v>
      </c>
      <c r="J1810" s="138">
        <f t="shared" si="191"/>
        <v>0.81</v>
      </c>
      <c r="K1810" s="140">
        <f t="shared" si="192"/>
        <v>474074.07407407404</v>
      </c>
      <c r="L1810" s="134" t="s">
        <v>1758</v>
      </c>
      <c r="M1810" s="134" t="s">
        <v>52</v>
      </c>
      <c r="N1810" s="137">
        <f t="shared" si="193"/>
        <v>474074.07407407404</v>
      </c>
      <c r="P1810">
        <v>1769</v>
      </c>
      <c r="Q1810">
        <v>321.2729284901211</v>
      </c>
      <c r="R1810">
        <v>-317.2729284901211</v>
      </c>
      <c r="S1810" s="70">
        <f t="shared" si="194"/>
        <v>-0.98754952675658447</v>
      </c>
      <c r="T1810">
        <f t="shared" si="195"/>
        <v>4</v>
      </c>
      <c r="U1810" s="134" t="s">
        <v>2939</v>
      </c>
      <c r="Z1810">
        <v>1768</v>
      </c>
      <c r="AA1810">
        <v>16.5872728226697</v>
      </c>
      <c r="AB1810">
        <v>-7.5872728226696999</v>
      </c>
      <c r="AJ1810">
        <v>1770</v>
      </c>
      <c r="AK1810">
        <v>58.832145877439629</v>
      </c>
      <c r="AL1810">
        <v>45.167854122560371</v>
      </c>
      <c r="AT1810">
        <v>1770</v>
      </c>
      <c r="AU1810">
        <v>142.63321041260599</v>
      </c>
      <c r="AV1810">
        <v>-38.63321041260599</v>
      </c>
      <c r="BD1810" s="152">
        <v>6.7783710137005064</v>
      </c>
      <c r="BE1810" s="152">
        <v>17.815032214919999</v>
      </c>
    </row>
    <row r="1811" spans="1:57" ht="14.25" customHeight="1">
      <c r="A1811" s="134" t="s">
        <v>398</v>
      </c>
      <c r="B1811" s="135">
        <v>10113</v>
      </c>
      <c r="C1811" s="135">
        <v>2464300</v>
      </c>
      <c r="D1811" s="145">
        <f t="shared" ref="D1811:D1874" si="196">K1811</f>
        <v>1285714.2857142857</v>
      </c>
      <c r="E1811" s="141">
        <f t="shared" ref="E1811:E1874" si="197">C1811/B1811</f>
        <v>243.6764560466726</v>
      </c>
      <c r="F1811" s="135">
        <v>12</v>
      </c>
      <c r="G1811" s="135">
        <v>0.21</v>
      </c>
      <c r="H1811" s="135">
        <v>270000</v>
      </c>
      <c r="I1811" s="134" t="s">
        <v>1815</v>
      </c>
      <c r="J1811" s="138">
        <f t="shared" ref="J1811:J1874" si="198">IF(I1811="Acres",1,1/43560)*G1811</f>
        <v>0.21</v>
      </c>
      <c r="K1811" s="140">
        <f t="shared" ref="K1811:K1874" si="199">H1811/J1811</f>
        <v>1285714.2857142857</v>
      </c>
      <c r="L1811" s="134" t="s">
        <v>1029</v>
      </c>
      <c r="M1811" s="134" t="s">
        <v>16</v>
      </c>
      <c r="N1811" s="137">
        <f t="shared" si="193"/>
        <v>1285714.2857142857</v>
      </c>
      <c r="P1811">
        <v>1770</v>
      </c>
      <c r="Q1811">
        <v>105.47909726967255</v>
      </c>
      <c r="R1811">
        <v>-1.4790972696725504</v>
      </c>
      <c r="S1811" s="70">
        <f t="shared" si="194"/>
        <v>-1.4022657644585492E-2</v>
      </c>
      <c r="T1811">
        <f t="shared" si="195"/>
        <v>104</v>
      </c>
      <c r="U1811" s="134" t="s">
        <v>2940</v>
      </c>
      <c r="Z1811">
        <v>1769</v>
      </c>
      <c r="AA1811">
        <v>327.45105655619631</v>
      </c>
      <c r="AB1811">
        <v>-323.45105655619631</v>
      </c>
      <c r="AJ1811">
        <v>1771</v>
      </c>
      <c r="AK1811">
        <v>28.031990145776398</v>
      </c>
      <c r="AL1811">
        <v>41.968009854223602</v>
      </c>
      <c r="AT1811">
        <v>1771</v>
      </c>
      <c r="AU1811">
        <v>70.139012116007279</v>
      </c>
      <c r="AV1811">
        <v>-0.13901211600727947</v>
      </c>
      <c r="BD1811" s="152">
        <v>6.303885042741471</v>
      </c>
      <c r="BE1811" s="152">
        <v>18.07230152244</v>
      </c>
    </row>
    <row r="1812" spans="1:57" ht="14.25" customHeight="1">
      <c r="A1812" s="134" t="s">
        <v>398</v>
      </c>
      <c r="B1812" s="135">
        <v>7125</v>
      </c>
      <c r="C1812" s="135">
        <v>1458700</v>
      </c>
      <c r="D1812" s="145">
        <f t="shared" si="196"/>
        <v>25378571.428571425</v>
      </c>
      <c r="E1812" s="141">
        <f t="shared" si="197"/>
        <v>204.72982456140352</v>
      </c>
      <c r="F1812" s="135">
        <v>8</v>
      </c>
      <c r="G1812" s="135">
        <v>7.0000000000000007E-2</v>
      </c>
      <c r="H1812" s="135">
        <v>1776500</v>
      </c>
      <c r="I1812" s="134" t="s">
        <v>1815</v>
      </c>
      <c r="J1812" s="138">
        <f t="shared" si="198"/>
        <v>7.0000000000000007E-2</v>
      </c>
      <c r="K1812" s="140">
        <f t="shared" si="199"/>
        <v>25378571.428571425</v>
      </c>
      <c r="L1812" s="134" t="s">
        <v>1210</v>
      </c>
      <c r="M1812" s="134" t="s">
        <v>7</v>
      </c>
      <c r="N1812" s="137">
        <f t="shared" ref="N1812:N1875" si="200">H1812/(G1812*IF(I1812="Acres",1,1/43560))</f>
        <v>25378571.428571425</v>
      </c>
      <c r="P1812">
        <v>1771</v>
      </c>
      <c r="Q1812">
        <v>48.407661945891626</v>
      </c>
      <c r="R1812">
        <v>21.592338054108374</v>
      </c>
      <c r="S1812" s="70">
        <f t="shared" si="194"/>
        <v>0.44605207494308496</v>
      </c>
      <c r="T1812">
        <f t="shared" si="195"/>
        <v>70</v>
      </c>
      <c r="U1812" s="134" t="s">
        <v>2941</v>
      </c>
      <c r="Z1812">
        <v>1770</v>
      </c>
      <c r="AA1812">
        <v>106.04481728798547</v>
      </c>
      <c r="AB1812">
        <v>-2.0448172879854667</v>
      </c>
      <c r="AJ1812">
        <v>1772</v>
      </c>
      <c r="AK1812">
        <v>216.09175678082624</v>
      </c>
      <c r="AL1812">
        <v>-16.091756780826245</v>
      </c>
      <c r="AT1812">
        <v>1772</v>
      </c>
      <c r="AU1812">
        <v>202.59029944788961</v>
      </c>
      <c r="AV1812">
        <v>-2.5902994478896062</v>
      </c>
      <c r="BD1812" s="152">
        <v>27.136078624847695</v>
      </c>
      <c r="BE1812" s="152">
        <v>29.2307205368</v>
      </c>
    </row>
    <row r="1813" spans="1:57" ht="14.25" customHeight="1">
      <c r="A1813" s="134" t="s">
        <v>398</v>
      </c>
      <c r="B1813" s="135">
        <v>102793</v>
      </c>
      <c r="C1813" s="135">
        <v>26078000</v>
      </c>
      <c r="D1813" s="145">
        <f t="shared" si="196"/>
        <v>2678260.8695652178</v>
      </c>
      <c r="E1813" s="141">
        <f t="shared" si="197"/>
        <v>253.69431770645861</v>
      </c>
      <c r="F1813" s="135">
        <v>88</v>
      </c>
      <c r="G1813" s="135">
        <v>2.2999999999999998</v>
      </c>
      <c r="H1813" s="135">
        <v>6160000</v>
      </c>
      <c r="I1813" s="134" t="s">
        <v>1815</v>
      </c>
      <c r="J1813" s="138">
        <f t="shared" si="198"/>
        <v>2.2999999999999998</v>
      </c>
      <c r="K1813" s="140">
        <f t="shared" si="199"/>
        <v>2678260.8695652178</v>
      </c>
      <c r="L1813" s="134" t="s">
        <v>2953</v>
      </c>
      <c r="M1813" s="134" t="s">
        <v>77</v>
      </c>
      <c r="N1813" s="137">
        <f t="shared" si="200"/>
        <v>2678260.8695652178</v>
      </c>
      <c r="P1813">
        <v>1772</v>
      </c>
      <c r="Q1813">
        <v>229.29787878298748</v>
      </c>
      <c r="R1813">
        <v>-29.297878782987482</v>
      </c>
      <c r="S1813" s="70">
        <f t="shared" si="194"/>
        <v>-0.1277721317723817</v>
      </c>
      <c r="T1813">
        <f t="shared" si="195"/>
        <v>200</v>
      </c>
      <c r="U1813" s="134" t="s">
        <v>2942</v>
      </c>
      <c r="Z1813">
        <v>1771</v>
      </c>
      <c r="AA1813">
        <v>48.077603472758376</v>
      </c>
      <c r="AB1813">
        <v>21.922396527241624</v>
      </c>
      <c r="AJ1813">
        <v>1773</v>
      </c>
      <c r="AK1813">
        <v>22.655636610781031</v>
      </c>
      <c r="AL1813">
        <v>-11.655636610781031</v>
      </c>
      <c r="AT1813">
        <v>1773</v>
      </c>
      <c r="AU1813">
        <v>17.955932543434372</v>
      </c>
      <c r="AV1813">
        <v>-6.955932543434372</v>
      </c>
      <c r="BD1813" s="152">
        <v>10.703664046179799</v>
      </c>
      <c r="BE1813" s="152">
        <v>18.210194107199996</v>
      </c>
    </row>
    <row r="1814" spans="1:57" ht="14.25" customHeight="1">
      <c r="A1814" s="134" t="s">
        <v>398</v>
      </c>
      <c r="B1814" s="135">
        <v>13528</v>
      </c>
      <c r="C1814" s="135">
        <v>1034900</v>
      </c>
      <c r="D1814" s="145">
        <f t="shared" si="196"/>
        <v>2232558.1395348837</v>
      </c>
      <c r="E1814" s="141">
        <f t="shared" si="197"/>
        <v>76.500591366055588</v>
      </c>
      <c r="F1814" s="135">
        <v>16</v>
      </c>
      <c r="G1814" s="135">
        <v>0.43</v>
      </c>
      <c r="H1814" s="135">
        <v>960000</v>
      </c>
      <c r="I1814" s="134" t="s">
        <v>1815</v>
      </c>
      <c r="J1814" s="138">
        <f t="shared" si="198"/>
        <v>0.43</v>
      </c>
      <c r="K1814" s="140">
        <f t="shared" si="199"/>
        <v>2232558.1395348837</v>
      </c>
      <c r="L1814" s="134" t="s">
        <v>1308</v>
      </c>
      <c r="M1814" s="134" t="s">
        <v>77</v>
      </c>
      <c r="N1814" s="137">
        <f t="shared" si="200"/>
        <v>2232558.1395348837</v>
      </c>
      <c r="P1814">
        <v>1773</v>
      </c>
      <c r="Q1814">
        <v>17.090092359935401</v>
      </c>
      <c r="R1814">
        <v>-6.0900923599354009</v>
      </c>
      <c r="S1814" s="70">
        <f t="shared" si="194"/>
        <v>-0.35635222043694215</v>
      </c>
      <c r="T1814">
        <f t="shared" si="195"/>
        <v>11</v>
      </c>
      <c r="U1814" s="134" t="s">
        <v>1250</v>
      </c>
      <c r="Z1814">
        <v>1772</v>
      </c>
      <c r="AA1814">
        <v>229.84984555322561</v>
      </c>
      <c r="AB1814">
        <v>-29.849845553225606</v>
      </c>
      <c r="AJ1814">
        <v>1774</v>
      </c>
      <c r="AK1814">
        <v>26.714995197164541</v>
      </c>
      <c r="AL1814">
        <v>-9.7149951971645407</v>
      </c>
      <c r="AT1814">
        <v>1774</v>
      </c>
      <c r="AU1814">
        <v>14.866198955751585</v>
      </c>
      <c r="AV1814">
        <v>2.1338010442484148</v>
      </c>
      <c r="BD1814" s="152">
        <v>48.265082695281109</v>
      </c>
      <c r="BE1814" s="152">
        <v>48.93305599912</v>
      </c>
    </row>
    <row r="1815" spans="1:57" ht="14.25" customHeight="1">
      <c r="A1815" s="134" t="s">
        <v>398</v>
      </c>
      <c r="B1815" s="135">
        <v>6744</v>
      </c>
      <c r="C1815" s="135">
        <v>1889500</v>
      </c>
      <c r="D1815" s="145">
        <f t="shared" si="196"/>
        <v>14275714.285714284</v>
      </c>
      <c r="E1815" s="141">
        <f t="shared" si="197"/>
        <v>280.17497034400947</v>
      </c>
      <c r="F1815" s="135">
        <v>9</v>
      </c>
      <c r="G1815" s="135">
        <v>0.14000000000000001</v>
      </c>
      <c r="H1815" s="135">
        <v>1998600</v>
      </c>
      <c r="I1815" s="134" t="s">
        <v>1815</v>
      </c>
      <c r="J1815" s="138">
        <f t="shared" si="198"/>
        <v>0.14000000000000001</v>
      </c>
      <c r="K1815" s="140">
        <f t="shared" si="199"/>
        <v>14275714.285714284</v>
      </c>
      <c r="L1815" s="134" t="s">
        <v>2954</v>
      </c>
      <c r="M1815" s="134" t="s">
        <v>7</v>
      </c>
      <c r="N1815" s="137">
        <f t="shared" si="200"/>
        <v>14275714.285714284</v>
      </c>
      <c r="P1815">
        <v>1774</v>
      </c>
      <c r="Q1815">
        <v>17.780879505613118</v>
      </c>
      <c r="R1815">
        <v>-0.78087950561311814</v>
      </c>
      <c r="S1815" s="70">
        <f t="shared" si="194"/>
        <v>-4.3916809928699417E-2</v>
      </c>
      <c r="T1815">
        <f t="shared" si="195"/>
        <v>17</v>
      </c>
      <c r="U1815" s="134" t="s">
        <v>2943</v>
      </c>
      <c r="Z1815">
        <v>1773</v>
      </c>
      <c r="AA1815">
        <v>20.439590034023198</v>
      </c>
      <c r="AB1815">
        <v>-9.4395900340231975</v>
      </c>
      <c r="AJ1815">
        <v>1775</v>
      </c>
      <c r="AK1815">
        <v>178.53475232695348</v>
      </c>
      <c r="AL1815">
        <v>-43.53475232695348</v>
      </c>
      <c r="AT1815">
        <v>1775</v>
      </c>
      <c r="AU1815">
        <v>183.37368374602198</v>
      </c>
      <c r="AV1815">
        <v>-48.373683746021982</v>
      </c>
      <c r="BD1815" s="152">
        <v>20.231383424073677</v>
      </c>
      <c r="BE1815" s="152">
        <v>25.091722541799996</v>
      </c>
    </row>
    <row r="1816" spans="1:57" ht="14.25" customHeight="1">
      <c r="A1816" s="134" t="s">
        <v>398</v>
      </c>
      <c r="B1816" s="135">
        <v>61893</v>
      </c>
      <c r="C1816" s="135">
        <v>18471700</v>
      </c>
      <c r="D1816" s="145">
        <f t="shared" si="196"/>
        <v>10530927.835051546</v>
      </c>
      <c r="E1816" s="141">
        <f t="shared" si="197"/>
        <v>298.44570468388991</v>
      </c>
      <c r="F1816" s="135">
        <v>46</v>
      </c>
      <c r="G1816" s="135">
        <v>0.97</v>
      </c>
      <c r="H1816" s="135">
        <v>10215000</v>
      </c>
      <c r="I1816" s="134" t="s">
        <v>1815</v>
      </c>
      <c r="J1816" s="138">
        <f t="shared" si="198"/>
        <v>0.97</v>
      </c>
      <c r="K1816" s="140">
        <f t="shared" si="199"/>
        <v>10530927.835051546</v>
      </c>
      <c r="L1816" s="134" t="s">
        <v>2955</v>
      </c>
      <c r="M1816" s="134" t="s">
        <v>7</v>
      </c>
      <c r="N1816" s="137">
        <f t="shared" si="200"/>
        <v>10530927.835051546</v>
      </c>
      <c r="P1816">
        <v>1775</v>
      </c>
      <c r="Q1816">
        <v>197.0813631398612</v>
      </c>
      <c r="R1816">
        <v>-62.081363139861196</v>
      </c>
      <c r="S1816" s="70">
        <f t="shared" si="194"/>
        <v>-0.3150037230857004</v>
      </c>
      <c r="T1816">
        <f t="shared" si="195"/>
        <v>135</v>
      </c>
      <c r="U1816" s="134" t="s">
        <v>2944</v>
      </c>
      <c r="Z1816">
        <v>1774</v>
      </c>
      <c r="AA1816">
        <v>20.78584477743394</v>
      </c>
      <c r="AB1816">
        <v>-3.7858447774339403</v>
      </c>
      <c r="AJ1816">
        <v>1776</v>
      </c>
      <c r="AK1816">
        <v>31.537203316623774</v>
      </c>
      <c r="AL1816">
        <v>4.4627966833762258</v>
      </c>
      <c r="AT1816">
        <v>1776</v>
      </c>
      <c r="AU1816">
        <v>26.184000649246013</v>
      </c>
      <c r="AV1816">
        <v>9.8159993507539873</v>
      </c>
      <c r="BD1816" s="152">
        <v>8.2952882844937861</v>
      </c>
      <c r="BE1816" s="152">
        <v>16.35791538862</v>
      </c>
    </row>
    <row r="1817" spans="1:57" ht="14.25" customHeight="1">
      <c r="A1817" s="134" t="s">
        <v>398</v>
      </c>
      <c r="B1817" s="135">
        <v>50042</v>
      </c>
      <c r="C1817" s="135">
        <v>6067900</v>
      </c>
      <c r="D1817" s="145">
        <f t="shared" si="196"/>
        <v>2220552.1472392641</v>
      </c>
      <c r="E1817" s="141">
        <f t="shared" si="197"/>
        <v>121.2561448383358</v>
      </c>
      <c r="F1817" s="135">
        <v>57</v>
      </c>
      <c r="G1817" s="135">
        <v>1.63</v>
      </c>
      <c r="H1817" s="135">
        <v>3619500</v>
      </c>
      <c r="I1817" s="134" t="s">
        <v>1815</v>
      </c>
      <c r="J1817" s="138">
        <f t="shared" si="198"/>
        <v>1.63</v>
      </c>
      <c r="K1817" s="140">
        <f t="shared" si="199"/>
        <v>2220552.1472392641</v>
      </c>
      <c r="L1817" s="134" t="s">
        <v>1101</v>
      </c>
      <c r="M1817" s="134" t="s">
        <v>31</v>
      </c>
      <c r="N1817" s="137">
        <f t="shared" si="200"/>
        <v>2220552.1472392641</v>
      </c>
      <c r="P1817">
        <v>1776</v>
      </c>
      <c r="Q1817">
        <v>26.698833780775267</v>
      </c>
      <c r="R1817">
        <v>9.3011662192247329</v>
      </c>
      <c r="S1817" s="70">
        <f t="shared" si="194"/>
        <v>0.34837350183894999</v>
      </c>
      <c r="T1817">
        <f t="shared" si="195"/>
        <v>36</v>
      </c>
      <c r="U1817" s="134" t="s">
        <v>1301</v>
      </c>
      <c r="Z1817">
        <v>1775</v>
      </c>
      <c r="AA1817">
        <v>197.4312784734027</v>
      </c>
      <c r="AB1817">
        <v>-62.431278473402699</v>
      </c>
      <c r="AJ1817">
        <v>1777</v>
      </c>
      <c r="AK1817">
        <v>83.107017090329748</v>
      </c>
      <c r="AL1817">
        <v>-15.107017090329748</v>
      </c>
      <c r="AT1817">
        <v>1777</v>
      </c>
      <c r="AU1817">
        <v>105.21483702491531</v>
      </c>
      <c r="AV1817">
        <v>-37.214837024915312</v>
      </c>
      <c r="BD1817" s="152">
        <v>10.370907650961774</v>
      </c>
      <c r="BE1817" s="152">
        <v>20.065186128840001</v>
      </c>
    </row>
    <row r="1818" spans="1:57" ht="14.25" customHeight="1">
      <c r="A1818" s="134" t="s">
        <v>398</v>
      </c>
      <c r="B1818" s="135">
        <v>8012</v>
      </c>
      <c r="C1818" s="135">
        <v>1374100</v>
      </c>
      <c r="D1818" s="145">
        <f t="shared" si="196"/>
        <v>1928571.4285714284</v>
      </c>
      <c r="E1818" s="141">
        <f t="shared" si="197"/>
        <v>171.50524213679481</v>
      </c>
      <c r="F1818" s="135">
        <v>9</v>
      </c>
      <c r="G1818" s="135">
        <v>0.28000000000000003</v>
      </c>
      <c r="H1818" s="135">
        <v>540000</v>
      </c>
      <c r="I1818" s="134" t="s">
        <v>1815</v>
      </c>
      <c r="J1818" s="138">
        <f t="shared" si="198"/>
        <v>0.28000000000000003</v>
      </c>
      <c r="K1818" s="140">
        <f t="shared" si="199"/>
        <v>1928571.4285714284</v>
      </c>
      <c r="L1818" s="134" t="s">
        <v>2956</v>
      </c>
      <c r="M1818" s="134" t="s">
        <v>77</v>
      </c>
      <c r="N1818" s="137">
        <f t="shared" si="200"/>
        <v>1928571.4285714284</v>
      </c>
      <c r="P1818">
        <v>1777</v>
      </c>
      <c r="Q1818">
        <v>99.376669230518104</v>
      </c>
      <c r="R1818">
        <v>-31.376669230518104</v>
      </c>
      <c r="S1818" s="70">
        <f t="shared" si="194"/>
        <v>-0.31573476424064412</v>
      </c>
      <c r="T1818">
        <f t="shared" si="195"/>
        <v>68</v>
      </c>
      <c r="U1818" s="134" t="s">
        <v>2945</v>
      </c>
      <c r="Z1818">
        <v>1776</v>
      </c>
      <c r="AA1818">
        <v>21.195268094781913</v>
      </c>
      <c r="AB1818">
        <v>14.804731905218087</v>
      </c>
      <c r="AJ1818">
        <v>1778</v>
      </c>
      <c r="AK1818">
        <v>37.704769824603893</v>
      </c>
      <c r="AL1818">
        <v>11.295230175396107</v>
      </c>
      <c r="AT1818">
        <v>1778</v>
      </c>
      <c r="AU1818">
        <v>48.195581307922637</v>
      </c>
      <c r="AV1818">
        <v>0.80441869207736261</v>
      </c>
      <c r="BD1818" s="152">
        <v>7.641072779080571</v>
      </c>
      <c r="BE1818" s="152">
        <v>19.087450141959998</v>
      </c>
    </row>
    <row r="1819" spans="1:57" ht="14.25" customHeight="1">
      <c r="A1819" s="134" t="s">
        <v>398</v>
      </c>
      <c r="B1819" s="135">
        <v>12410</v>
      </c>
      <c r="C1819" s="135">
        <v>1217100</v>
      </c>
      <c r="D1819" s="145">
        <f t="shared" si="196"/>
        <v>1393170.7317073171</v>
      </c>
      <c r="E1819" s="141">
        <f t="shared" si="197"/>
        <v>98.074133763094281</v>
      </c>
      <c r="F1819" s="135">
        <v>16</v>
      </c>
      <c r="G1819" s="135">
        <v>0.41</v>
      </c>
      <c r="H1819" s="135">
        <v>571200</v>
      </c>
      <c r="I1819" s="134" t="s">
        <v>1815</v>
      </c>
      <c r="J1819" s="138">
        <f t="shared" si="198"/>
        <v>0.41</v>
      </c>
      <c r="K1819" s="140">
        <f t="shared" si="199"/>
        <v>1393170.7317073171</v>
      </c>
      <c r="L1819" s="134" t="s">
        <v>2957</v>
      </c>
      <c r="M1819" s="134" t="s">
        <v>79</v>
      </c>
      <c r="N1819" s="137">
        <f t="shared" si="200"/>
        <v>1393170.7317073171</v>
      </c>
      <c r="P1819">
        <v>1778</v>
      </c>
      <c r="Q1819">
        <v>42.176256740307906</v>
      </c>
      <c r="R1819">
        <v>6.8237432596920939</v>
      </c>
      <c r="S1819" s="70">
        <f t="shared" si="194"/>
        <v>0.16179110682363221</v>
      </c>
      <c r="T1819">
        <f t="shared" si="195"/>
        <v>49</v>
      </c>
      <c r="U1819" s="134" t="s">
        <v>2946</v>
      </c>
      <c r="Z1819">
        <v>1777</v>
      </c>
      <c r="AA1819">
        <v>101.92820292937222</v>
      </c>
      <c r="AB1819">
        <v>-33.928202929372219</v>
      </c>
      <c r="AJ1819">
        <v>1779</v>
      </c>
      <c r="AK1819">
        <v>68.662829482924877</v>
      </c>
      <c r="AL1819">
        <v>-9.6628294829248773</v>
      </c>
      <c r="AT1819">
        <v>1779</v>
      </c>
      <c r="AU1819">
        <v>79.207868739965917</v>
      </c>
      <c r="AV1819">
        <v>-20.207868739965917</v>
      </c>
      <c r="BD1819" s="152">
        <v>4.8814541557755318</v>
      </c>
      <c r="BE1819" s="152">
        <v>15.1244969974</v>
      </c>
    </row>
    <row r="1820" spans="1:57" ht="14.25" customHeight="1">
      <c r="A1820" s="134" t="s">
        <v>398</v>
      </c>
      <c r="B1820" s="135">
        <v>56727</v>
      </c>
      <c r="C1820" s="135">
        <v>7176600</v>
      </c>
      <c r="D1820" s="145">
        <f t="shared" si="196"/>
        <v>4991860.4651162792</v>
      </c>
      <c r="E1820" s="141">
        <f t="shared" si="197"/>
        <v>126.51118514992861</v>
      </c>
      <c r="F1820" s="135">
        <v>53</v>
      </c>
      <c r="G1820" s="135">
        <v>0.86</v>
      </c>
      <c r="H1820" s="135">
        <v>4293000</v>
      </c>
      <c r="I1820" s="134" t="s">
        <v>1815</v>
      </c>
      <c r="J1820" s="138">
        <f t="shared" si="198"/>
        <v>0.86</v>
      </c>
      <c r="K1820" s="140">
        <f t="shared" si="199"/>
        <v>4991860.4651162792</v>
      </c>
      <c r="L1820" s="134" t="s">
        <v>1339</v>
      </c>
      <c r="M1820" s="134" t="s">
        <v>44</v>
      </c>
      <c r="N1820" s="137">
        <f t="shared" si="200"/>
        <v>4991860.4651162792</v>
      </c>
      <c r="P1820">
        <v>1779</v>
      </c>
      <c r="Q1820">
        <v>76.928909575304033</v>
      </c>
      <c r="R1820">
        <v>-17.928909575304033</v>
      </c>
      <c r="S1820" s="70">
        <f t="shared" si="194"/>
        <v>-0.23305815296593818</v>
      </c>
      <c r="T1820">
        <f t="shared" si="195"/>
        <v>59</v>
      </c>
      <c r="U1820" s="134" t="s">
        <v>2947</v>
      </c>
      <c r="Z1820">
        <v>1778</v>
      </c>
      <c r="AA1820">
        <v>43.54056302702454</v>
      </c>
      <c r="AB1820">
        <v>5.4594369729754604</v>
      </c>
      <c r="AJ1820">
        <v>1780</v>
      </c>
      <c r="AK1820">
        <v>22.1484813718106</v>
      </c>
      <c r="AL1820">
        <v>-13.1484813718106</v>
      </c>
      <c r="AT1820">
        <v>1780</v>
      </c>
      <c r="AU1820">
        <v>12.873431637838717</v>
      </c>
      <c r="AV1820">
        <v>-3.873431637838717</v>
      </c>
      <c r="BD1820" s="152">
        <v>73.543271446828157</v>
      </c>
      <c r="BE1820" s="152">
        <v>52.397709673559994</v>
      </c>
    </row>
    <row r="1821" spans="1:57" ht="14.25" customHeight="1">
      <c r="A1821" s="134" t="s">
        <v>398</v>
      </c>
      <c r="B1821" s="135">
        <v>27648</v>
      </c>
      <c r="C1821" s="135">
        <v>3071400</v>
      </c>
      <c r="D1821" s="145">
        <f t="shared" si="196"/>
        <v>2347826.0869565215</v>
      </c>
      <c r="E1821" s="141">
        <f t="shared" si="197"/>
        <v>111.08940972222223</v>
      </c>
      <c r="F1821" s="135">
        <v>36</v>
      </c>
      <c r="G1821" s="135">
        <v>0.92</v>
      </c>
      <c r="H1821" s="135">
        <v>2160000</v>
      </c>
      <c r="I1821" s="134" t="s">
        <v>1815</v>
      </c>
      <c r="J1821" s="138">
        <f t="shared" si="198"/>
        <v>0.92</v>
      </c>
      <c r="K1821" s="140">
        <f t="shared" si="199"/>
        <v>2347826.0869565215</v>
      </c>
      <c r="L1821" s="134" t="s">
        <v>2958</v>
      </c>
      <c r="M1821" s="134" t="s">
        <v>13</v>
      </c>
      <c r="N1821" s="137">
        <f t="shared" si="200"/>
        <v>2347826.0869565215</v>
      </c>
      <c r="P1821">
        <v>1780</v>
      </c>
      <c r="Q1821">
        <v>14.049425513471547</v>
      </c>
      <c r="R1821">
        <v>-5.0494255134715473</v>
      </c>
      <c r="S1821" s="70">
        <f t="shared" si="194"/>
        <v>-0.35940441184800148</v>
      </c>
      <c r="T1821">
        <f t="shared" si="195"/>
        <v>9</v>
      </c>
      <c r="U1821" s="134" t="s">
        <v>2948</v>
      </c>
      <c r="Z1821">
        <v>1779</v>
      </c>
      <c r="AA1821">
        <v>70.302571764198362</v>
      </c>
      <c r="AB1821">
        <v>-11.302571764198362</v>
      </c>
      <c r="AJ1821">
        <v>1781</v>
      </c>
      <c r="AK1821">
        <v>24.243989245686748</v>
      </c>
      <c r="AL1821">
        <v>-10.243989245686748</v>
      </c>
      <c r="AT1821">
        <v>1781</v>
      </c>
      <c r="AU1821">
        <v>17.732598093301576</v>
      </c>
      <c r="AV1821">
        <v>-3.7325980933015757</v>
      </c>
      <c r="BD1821" s="152">
        <v>6.2022094775359635</v>
      </c>
      <c r="BE1821" s="152">
        <v>20.2899538542</v>
      </c>
    </row>
    <row r="1822" spans="1:57" ht="14.25" customHeight="1">
      <c r="A1822" s="134" t="s">
        <v>398</v>
      </c>
      <c r="B1822" s="135">
        <v>190483</v>
      </c>
      <c r="C1822" s="135">
        <v>22832600</v>
      </c>
      <c r="D1822" s="145">
        <f t="shared" si="196"/>
        <v>6651361.8677042807</v>
      </c>
      <c r="E1822" s="141">
        <f t="shared" si="197"/>
        <v>119.86686475958484</v>
      </c>
      <c r="F1822" s="135">
        <v>148</v>
      </c>
      <c r="G1822" s="135">
        <v>2.57</v>
      </c>
      <c r="H1822" s="135">
        <v>17094000</v>
      </c>
      <c r="I1822" s="134" t="s">
        <v>1815</v>
      </c>
      <c r="J1822" s="138">
        <f t="shared" si="198"/>
        <v>2.57</v>
      </c>
      <c r="K1822" s="140">
        <f t="shared" si="199"/>
        <v>6651361.8677042807</v>
      </c>
      <c r="L1822" s="134" t="s">
        <v>2959</v>
      </c>
      <c r="M1822" s="134" t="s">
        <v>28</v>
      </c>
      <c r="N1822" s="137">
        <f t="shared" si="200"/>
        <v>6651361.8677042807</v>
      </c>
      <c r="P1822">
        <v>1781</v>
      </c>
      <c r="Q1822">
        <v>17.89286639610604</v>
      </c>
      <c r="R1822">
        <v>-3.8928663961060401</v>
      </c>
      <c r="S1822" s="70">
        <f t="shared" si="194"/>
        <v>-0.21756527489375491</v>
      </c>
      <c r="T1822">
        <f t="shared" si="195"/>
        <v>14</v>
      </c>
      <c r="U1822" s="134" t="s">
        <v>2949</v>
      </c>
      <c r="Z1822">
        <v>1780</v>
      </c>
      <c r="AA1822">
        <v>15.524494473170286</v>
      </c>
      <c r="AB1822">
        <v>-6.5244944731702859</v>
      </c>
      <c r="AJ1822">
        <v>1782</v>
      </c>
      <c r="AK1822">
        <v>38.547206323394505</v>
      </c>
      <c r="AL1822">
        <v>-13.547206323394505</v>
      </c>
      <c r="AT1822">
        <v>1782</v>
      </c>
      <c r="AU1822">
        <v>28.831170749349468</v>
      </c>
      <c r="AV1822">
        <v>-3.831170749349468</v>
      </c>
      <c r="BD1822" s="152">
        <v>42.149143394283151</v>
      </c>
      <c r="BE1822" s="152">
        <v>35.420010447640003</v>
      </c>
    </row>
    <row r="1823" spans="1:57" ht="14.25" customHeight="1">
      <c r="A1823" s="134" t="s">
        <v>398</v>
      </c>
      <c r="B1823" s="135">
        <v>19460</v>
      </c>
      <c r="C1823" s="135">
        <v>3820000</v>
      </c>
      <c r="D1823" s="145">
        <f t="shared" si="196"/>
        <v>17081923.076923076</v>
      </c>
      <c r="E1823" s="141">
        <f t="shared" si="197"/>
        <v>196.30010277492292</v>
      </c>
      <c r="F1823" s="135">
        <v>20</v>
      </c>
      <c r="G1823" s="135">
        <v>0.26</v>
      </c>
      <c r="H1823" s="135">
        <v>4441300</v>
      </c>
      <c r="I1823" s="134" t="s">
        <v>1815</v>
      </c>
      <c r="J1823" s="138">
        <f t="shared" si="198"/>
        <v>0.26</v>
      </c>
      <c r="K1823" s="140">
        <f t="shared" si="199"/>
        <v>17081923.076923076</v>
      </c>
      <c r="L1823" s="134" t="s">
        <v>2960</v>
      </c>
      <c r="M1823" s="134" t="s">
        <v>7</v>
      </c>
      <c r="N1823" s="137">
        <f t="shared" si="200"/>
        <v>17081923.076923076</v>
      </c>
      <c r="P1823">
        <v>1782</v>
      </c>
      <c r="Q1823">
        <v>32.204414973989024</v>
      </c>
      <c r="R1823">
        <v>-7.2044149739890244</v>
      </c>
      <c r="S1823" s="70">
        <f t="shared" si="194"/>
        <v>-0.22370892251288874</v>
      </c>
      <c r="T1823">
        <f t="shared" si="195"/>
        <v>25</v>
      </c>
      <c r="U1823" s="134" t="s">
        <v>2950</v>
      </c>
      <c r="Z1823">
        <v>1781</v>
      </c>
      <c r="AA1823">
        <v>18.889440943063864</v>
      </c>
      <c r="AB1823">
        <v>-4.8894409430638639</v>
      </c>
      <c r="AJ1823">
        <v>1783</v>
      </c>
      <c r="AK1823">
        <v>25.663854580834343</v>
      </c>
      <c r="AL1823">
        <v>-13.663854580834343</v>
      </c>
      <c r="AT1823">
        <v>1783</v>
      </c>
      <c r="AU1823">
        <v>17.158661399761776</v>
      </c>
      <c r="AV1823">
        <v>-5.1586613997617761</v>
      </c>
      <c r="BD1823" s="152">
        <v>10.056637722144751</v>
      </c>
      <c r="BE1823" s="152">
        <v>19.255087753239998</v>
      </c>
    </row>
    <row r="1824" spans="1:57" ht="14.25" customHeight="1">
      <c r="A1824" s="134" t="s">
        <v>398</v>
      </c>
      <c r="B1824" s="135">
        <v>25032</v>
      </c>
      <c r="C1824" s="135">
        <v>2078500</v>
      </c>
      <c r="D1824" s="145">
        <f t="shared" si="196"/>
        <v>449122.80701754388</v>
      </c>
      <c r="E1824" s="141">
        <f t="shared" si="197"/>
        <v>83.033716842441677</v>
      </c>
      <c r="F1824" s="135">
        <v>25</v>
      </c>
      <c r="G1824" s="135">
        <v>1.71</v>
      </c>
      <c r="H1824" s="135">
        <v>768000</v>
      </c>
      <c r="I1824" s="134" t="s">
        <v>1815</v>
      </c>
      <c r="J1824" s="138">
        <f t="shared" si="198"/>
        <v>1.71</v>
      </c>
      <c r="K1824" s="140">
        <f t="shared" si="199"/>
        <v>449122.80701754388</v>
      </c>
      <c r="L1824" s="134" t="s">
        <v>2961</v>
      </c>
      <c r="M1824" s="134" t="s">
        <v>52</v>
      </c>
      <c r="N1824" s="137">
        <f t="shared" si="200"/>
        <v>449122.80701754388</v>
      </c>
      <c r="P1824">
        <v>1783</v>
      </c>
      <c r="Q1824">
        <v>18.408273223396176</v>
      </c>
      <c r="R1824">
        <v>-6.4082732233961757</v>
      </c>
      <c r="S1824" s="70">
        <f t="shared" si="194"/>
        <v>-0.34811919323598034</v>
      </c>
      <c r="T1824">
        <f t="shared" si="195"/>
        <v>12</v>
      </c>
      <c r="U1824" s="134" t="s">
        <v>1020</v>
      </c>
      <c r="Z1824">
        <v>1782</v>
      </c>
      <c r="AA1824">
        <v>23.145205522747304</v>
      </c>
      <c r="AB1824">
        <v>1.8547944772526961</v>
      </c>
      <c r="AJ1824">
        <v>1784</v>
      </c>
      <c r="AK1824">
        <v>24.888728334962178</v>
      </c>
      <c r="AL1824">
        <v>-6.8887283349621775</v>
      </c>
      <c r="AT1824">
        <v>1784</v>
      </c>
      <c r="AU1824">
        <v>19.580033802120674</v>
      </c>
      <c r="AV1824">
        <v>-1.5800338021206741</v>
      </c>
      <c r="BD1824" s="152">
        <v>32.930558815650457</v>
      </c>
      <c r="BE1824" s="152">
        <v>44.224863772159992</v>
      </c>
    </row>
    <row r="1825" spans="1:57" ht="14.25" customHeight="1">
      <c r="A1825" s="134" t="s">
        <v>398</v>
      </c>
      <c r="B1825" s="135">
        <v>7752</v>
      </c>
      <c r="C1825" s="135">
        <v>594900</v>
      </c>
      <c r="D1825" s="145">
        <f t="shared" si="196"/>
        <v>1246153.846153846</v>
      </c>
      <c r="E1825" s="141">
        <f t="shared" si="197"/>
        <v>76.741486068111456</v>
      </c>
      <c r="F1825" s="135">
        <v>9</v>
      </c>
      <c r="G1825" s="135">
        <v>0.13</v>
      </c>
      <c r="H1825" s="135">
        <v>162000</v>
      </c>
      <c r="I1825" s="134" t="s">
        <v>1815</v>
      </c>
      <c r="J1825" s="138">
        <f t="shared" si="198"/>
        <v>0.13</v>
      </c>
      <c r="K1825" s="140">
        <f t="shared" si="199"/>
        <v>1246153.846153846</v>
      </c>
      <c r="L1825" s="134" t="s">
        <v>1492</v>
      </c>
      <c r="M1825" s="134" t="s">
        <v>11</v>
      </c>
      <c r="N1825" s="137">
        <f t="shared" si="200"/>
        <v>1246153.846153846</v>
      </c>
      <c r="P1825">
        <v>1784</v>
      </c>
      <c r="Q1825">
        <v>19.265778667462342</v>
      </c>
      <c r="R1825">
        <v>-1.2657786674623424</v>
      </c>
      <c r="S1825" s="70">
        <f t="shared" si="194"/>
        <v>-6.57008828612827E-2</v>
      </c>
      <c r="T1825">
        <f t="shared" si="195"/>
        <v>18</v>
      </c>
      <c r="U1825" s="134" t="s">
        <v>1687</v>
      </c>
      <c r="Z1825">
        <v>1783</v>
      </c>
      <c r="AA1825">
        <v>21.221627620975148</v>
      </c>
      <c r="AB1825">
        <v>-9.2216276209751484</v>
      </c>
      <c r="AJ1825">
        <v>1785</v>
      </c>
      <c r="AK1825">
        <v>31.277699008202344</v>
      </c>
      <c r="AL1825">
        <v>-19.277699008202344</v>
      </c>
      <c r="AT1825">
        <v>1785</v>
      </c>
      <c r="AU1825">
        <v>18.986391127686801</v>
      </c>
      <c r="AV1825">
        <v>-6.9863911276868009</v>
      </c>
      <c r="BD1825" s="152">
        <v>16.440630785957229</v>
      </c>
      <c r="BE1825" s="152">
        <v>22.801733683119998</v>
      </c>
    </row>
    <row r="1826" spans="1:57" ht="14.25" customHeight="1">
      <c r="A1826" s="134" t="s">
        <v>398</v>
      </c>
      <c r="B1826" s="135">
        <v>9150</v>
      </c>
      <c r="C1826" s="135">
        <v>1569900</v>
      </c>
      <c r="D1826" s="145">
        <f t="shared" si="196"/>
        <v>3558823.5294117643</v>
      </c>
      <c r="E1826" s="141">
        <f t="shared" si="197"/>
        <v>171.57377049180329</v>
      </c>
      <c r="F1826" s="135">
        <v>11</v>
      </c>
      <c r="G1826" s="135">
        <v>0.17</v>
      </c>
      <c r="H1826" s="135">
        <v>605000</v>
      </c>
      <c r="I1826" s="134" t="s">
        <v>1815</v>
      </c>
      <c r="J1826" s="138">
        <f t="shared" si="198"/>
        <v>0.17</v>
      </c>
      <c r="K1826" s="140">
        <f t="shared" si="199"/>
        <v>3558823.5294117643</v>
      </c>
      <c r="L1826" s="134" t="s">
        <v>2962</v>
      </c>
      <c r="M1826" s="134" t="s">
        <v>44</v>
      </c>
      <c r="N1826" s="137">
        <f t="shared" si="200"/>
        <v>3558823.5294117643</v>
      </c>
      <c r="P1826">
        <v>1785</v>
      </c>
      <c r="Q1826">
        <v>22.659458786338078</v>
      </c>
      <c r="R1826">
        <v>-10.659458786338078</v>
      </c>
      <c r="S1826" s="70">
        <f t="shared" si="194"/>
        <v>-0.47041983159654799</v>
      </c>
      <c r="T1826">
        <f t="shared" si="195"/>
        <v>12</v>
      </c>
      <c r="U1826" s="134" t="s">
        <v>1208</v>
      </c>
      <c r="Z1826">
        <v>1784</v>
      </c>
      <c r="AA1826">
        <v>19.304608985918975</v>
      </c>
      <c r="AB1826">
        <v>-1.3046089859189749</v>
      </c>
      <c r="AJ1826">
        <v>1786</v>
      </c>
      <c r="AK1826">
        <v>24.518310276448716</v>
      </c>
      <c r="AL1826">
        <v>-13.518310276448716</v>
      </c>
      <c r="AT1826">
        <v>1786</v>
      </c>
      <c r="AU1826">
        <v>16.710350334421673</v>
      </c>
      <c r="AV1826">
        <v>-5.7103503344216726</v>
      </c>
      <c r="BD1826" s="152">
        <v>6.1190203787314568</v>
      </c>
      <c r="BE1826" s="152">
        <v>20.54468713324</v>
      </c>
    </row>
    <row r="1827" spans="1:57" ht="14.25" customHeight="1">
      <c r="A1827" s="134" t="s">
        <v>398</v>
      </c>
      <c r="B1827" s="135">
        <v>39600</v>
      </c>
      <c r="C1827" s="135">
        <v>6444400</v>
      </c>
      <c r="D1827" s="145">
        <f t="shared" si="196"/>
        <v>4455696.2025316451</v>
      </c>
      <c r="E1827" s="141">
        <f t="shared" si="197"/>
        <v>162.73737373737373</v>
      </c>
      <c r="F1827" s="135">
        <v>32</v>
      </c>
      <c r="G1827" s="135">
        <v>0.79</v>
      </c>
      <c r="H1827" s="135">
        <v>3520000</v>
      </c>
      <c r="I1827" s="134" t="s">
        <v>1815</v>
      </c>
      <c r="J1827" s="138">
        <f t="shared" si="198"/>
        <v>0.79</v>
      </c>
      <c r="K1827" s="140">
        <f t="shared" si="199"/>
        <v>4455696.2025316451</v>
      </c>
      <c r="L1827" s="134" t="s">
        <v>1362</v>
      </c>
      <c r="M1827" s="134" t="s">
        <v>78</v>
      </c>
      <c r="N1827" s="137">
        <f t="shared" si="200"/>
        <v>4455696.2025316451</v>
      </c>
      <c r="P1827">
        <v>1786</v>
      </c>
      <c r="Q1827">
        <v>17.500081205463516</v>
      </c>
      <c r="R1827">
        <v>-6.5000812054635162</v>
      </c>
      <c r="S1827" s="70">
        <f t="shared" si="194"/>
        <v>-0.37143148818270594</v>
      </c>
      <c r="T1827">
        <f t="shared" si="195"/>
        <v>11</v>
      </c>
      <c r="U1827" s="134" t="s">
        <v>1648</v>
      </c>
      <c r="Z1827">
        <v>1785</v>
      </c>
      <c r="AA1827">
        <v>3.6838647939252631</v>
      </c>
      <c r="AB1827">
        <v>8.3161352060747369</v>
      </c>
      <c r="AJ1827">
        <v>1787</v>
      </c>
      <c r="AK1827">
        <v>34.235116787373812</v>
      </c>
      <c r="AL1827">
        <v>-22.235116787373812</v>
      </c>
      <c r="AT1827">
        <v>1787</v>
      </c>
      <c r="AU1827">
        <v>30.334572875059589</v>
      </c>
      <c r="AV1827">
        <v>-18.334572875059589</v>
      </c>
      <c r="BD1827" s="152">
        <v>3.1950776096397386</v>
      </c>
      <c r="BE1827" s="152">
        <v>61.182689026559999</v>
      </c>
    </row>
    <row r="1828" spans="1:57" ht="14.25" customHeight="1">
      <c r="A1828" s="134" t="s">
        <v>398</v>
      </c>
      <c r="B1828" s="135">
        <v>8281</v>
      </c>
      <c r="C1828" s="135">
        <v>1314800</v>
      </c>
      <c r="D1828" s="145">
        <f t="shared" si="196"/>
        <v>3752941.176470588</v>
      </c>
      <c r="E1828" s="141">
        <f t="shared" si="197"/>
        <v>158.77309503683131</v>
      </c>
      <c r="F1828" s="135">
        <v>11</v>
      </c>
      <c r="G1828" s="135">
        <v>0.17</v>
      </c>
      <c r="H1828" s="135">
        <v>638000</v>
      </c>
      <c r="I1828" s="134" t="s">
        <v>1815</v>
      </c>
      <c r="J1828" s="138">
        <f t="shared" si="198"/>
        <v>0.17</v>
      </c>
      <c r="K1828" s="140">
        <f t="shared" si="199"/>
        <v>3752941.176470588</v>
      </c>
      <c r="L1828" s="134" t="s">
        <v>2963</v>
      </c>
      <c r="M1828" s="134" t="s">
        <v>289</v>
      </c>
      <c r="N1828" s="137">
        <f t="shared" si="200"/>
        <v>3752941.176470588</v>
      </c>
      <c r="P1828">
        <v>1787</v>
      </c>
      <c r="Q1828">
        <v>30.509681202845957</v>
      </c>
      <c r="R1828">
        <v>-18.509681202845957</v>
      </c>
      <c r="S1828" s="70">
        <f t="shared" si="194"/>
        <v>-0.60668222259626126</v>
      </c>
      <c r="T1828">
        <f t="shared" si="195"/>
        <v>12</v>
      </c>
      <c r="U1828" s="134" t="s">
        <v>1654</v>
      </c>
      <c r="Z1828">
        <v>1786</v>
      </c>
      <c r="AA1828">
        <v>18.715048777248803</v>
      </c>
      <c r="AB1828">
        <v>-7.7150487772488034</v>
      </c>
      <c r="AJ1828">
        <v>1788</v>
      </c>
      <c r="AK1828">
        <v>27.996006677235091</v>
      </c>
      <c r="AL1828">
        <v>-11.996006677235091</v>
      </c>
      <c r="AT1828">
        <v>1788</v>
      </c>
      <c r="AU1828">
        <v>22.845479052775588</v>
      </c>
      <c r="AV1828">
        <v>-6.8454790527755875</v>
      </c>
      <c r="BD1828" s="152">
        <v>9.5883139066527168</v>
      </c>
      <c r="BE1828" s="152">
        <v>18.822938040679997</v>
      </c>
    </row>
    <row r="1829" spans="1:57" ht="14.25" customHeight="1">
      <c r="A1829" s="134" t="s">
        <v>398</v>
      </c>
      <c r="B1829" s="135">
        <v>32440</v>
      </c>
      <c r="C1829" s="135">
        <v>3552000</v>
      </c>
      <c r="D1829" s="145">
        <f t="shared" si="196"/>
        <v>2333873.58184765</v>
      </c>
      <c r="E1829" s="141">
        <f t="shared" si="197"/>
        <v>109.49445129469791</v>
      </c>
      <c r="F1829" s="135">
        <v>18</v>
      </c>
      <c r="G1829" s="135">
        <v>0.61699999999999999</v>
      </c>
      <c r="H1829" s="135">
        <v>1440000</v>
      </c>
      <c r="I1829" s="134" t="s">
        <v>1815</v>
      </c>
      <c r="J1829" s="138">
        <f t="shared" si="198"/>
        <v>0.61699999999999999</v>
      </c>
      <c r="K1829" s="140">
        <f t="shared" si="199"/>
        <v>2333873.58184765</v>
      </c>
      <c r="L1829" s="134" t="s">
        <v>2964</v>
      </c>
      <c r="M1829" s="134" t="s">
        <v>41</v>
      </c>
      <c r="N1829" s="137">
        <f t="shared" si="200"/>
        <v>2333873.58184765</v>
      </c>
      <c r="P1829">
        <v>1788</v>
      </c>
      <c r="Q1829">
        <v>22.836431613061865</v>
      </c>
      <c r="R1829">
        <v>-6.8364316130618654</v>
      </c>
      <c r="S1829" s="70">
        <f t="shared" si="194"/>
        <v>-0.29936514289524979</v>
      </c>
      <c r="T1829">
        <f t="shared" si="195"/>
        <v>16</v>
      </c>
      <c r="U1829" s="134" t="s">
        <v>1730</v>
      </c>
      <c r="Z1829">
        <v>1787</v>
      </c>
      <c r="AA1829">
        <v>33.735611185489532</v>
      </c>
      <c r="AB1829">
        <v>-21.735611185489532</v>
      </c>
      <c r="AJ1829">
        <v>1789</v>
      </c>
      <c r="AK1829">
        <v>24.659280806145837</v>
      </c>
      <c r="AL1829">
        <v>-12.659280806145837</v>
      </c>
      <c r="AT1829">
        <v>1789</v>
      </c>
      <c r="AU1829">
        <v>20.158896990883989</v>
      </c>
      <c r="AV1829">
        <v>-8.1588969908839886</v>
      </c>
      <c r="BD1829" s="152">
        <v>4.3956708997936618</v>
      </c>
      <c r="BE1829" s="152">
        <v>16.53831219388</v>
      </c>
    </row>
    <row r="1830" spans="1:57" ht="14.25" customHeight="1">
      <c r="A1830" s="134" t="s">
        <v>398</v>
      </c>
      <c r="B1830" s="135">
        <v>3740</v>
      </c>
      <c r="C1830" s="135">
        <v>943700</v>
      </c>
      <c r="D1830" s="145">
        <f t="shared" si="196"/>
        <v>1481777.7777777778</v>
      </c>
      <c r="E1830" s="141">
        <f t="shared" si="197"/>
        <v>252.32620320855614</v>
      </c>
      <c r="F1830" s="135">
        <v>15</v>
      </c>
      <c r="G1830" s="135">
        <v>0.22500000000000001</v>
      </c>
      <c r="H1830" s="135">
        <v>333400</v>
      </c>
      <c r="I1830" s="134" t="s">
        <v>1815</v>
      </c>
      <c r="J1830" s="138">
        <f t="shared" si="198"/>
        <v>0.22500000000000001</v>
      </c>
      <c r="K1830" s="140">
        <f t="shared" si="199"/>
        <v>1481777.7777777778</v>
      </c>
      <c r="L1830" s="134" t="s">
        <v>1878</v>
      </c>
      <c r="M1830" s="134" t="s">
        <v>37</v>
      </c>
      <c r="N1830" s="137">
        <f t="shared" si="200"/>
        <v>1481777.7777777778</v>
      </c>
      <c r="P1830">
        <v>1789</v>
      </c>
      <c r="Q1830">
        <v>19.445113924217718</v>
      </c>
      <c r="R1830">
        <v>-7.4451139242177184</v>
      </c>
      <c r="S1830" s="70">
        <f t="shared" si="194"/>
        <v>-0.38287839059380757</v>
      </c>
      <c r="T1830">
        <f t="shared" si="195"/>
        <v>12</v>
      </c>
      <c r="U1830" s="134" t="s">
        <v>1682</v>
      </c>
      <c r="Z1830">
        <v>1788</v>
      </c>
      <c r="AA1830">
        <v>21.464124113101949</v>
      </c>
      <c r="AB1830">
        <v>-5.4641241131019491</v>
      </c>
      <c r="AJ1830">
        <v>1790</v>
      </c>
      <c r="AK1830">
        <v>127.42976029981638</v>
      </c>
      <c r="AL1830">
        <v>2.5702397001836204</v>
      </c>
      <c r="AT1830">
        <v>1790</v>
      </c>
      <c r="AU1830">
        <v>164.44608909726736</v>
      </c>
      <c r="AV1830">
        <v>-34.446089097267361</v>
      </c>
      <c r="BD1830" s="152">
        <v>31.057263553682319</v>
      </c>
      <c r="BE1830" s="152">
        <v>33.356469951679998</v>
      </c>
    </row>
    <row r="1831" spans="1:57" ht="14.25" customHeight="1">
      <c r="A1831" s="134" t="s">
        <v>398</v>
      </c>
      <c r="B1831" s="135">
        <v>12138</v>
      </c>
      <c r="C1831" s="135">
        <v>1073500</v>
      </c>
      <c r="D1831" s="145">
        <f t="shared" si="196"/>
        <v>4275000</v>
      </c>
      <c r="E1831" s="141">
        <f t="shared" si="197"/>
        <v>88.441258856483771</v>
      </c>
      <c r="F1831" s="135">
        <v>15</v>
      </c>
      <c r="G1831" s="135">
        <v>0.2</v>
      </c>
      <c r="H1831" s="135">
        <v>855000</v>
      </c>
      <c r="I1831" s="134" t="s">
        <v>1815</v>
      </c>
      <c r="J1831" s="138">
        <f t="shared" si="198"/>
        <v>0.2</v>
      </c>
      <c r="K1831" s="140">
        <f t="shared" si="199"/>
        <v>4275000</v>
      </c>
      <c r="L1831" s="134" t="s">
        <v>2965</v>
      </c>
      <c r="M1831" s="134" t="s">
        <v>13</v>
      </c>
      <c r="N1831" s="137">
        <f t="shared" si="200"/>
        <v>4275000</v>
      </c>
      <c r="P1831">
        <v>1790</v>
      </c>
      <c r="Q1831">
        <v>157.14451384145275</v>
      </c>
      <c r="R1831">
        <v>-27.144513841452749</v>
      </c>
      <c r="S1831" s="70">
        <f t="shared" si="194"/>
        <v>-0.17273599426346864</v>
      </c>
      <c r="T1831">
        <f t="shared" si="195"/>
        <v>130</v>
      </c>
      <c r="U1831" s="134" t="s">
        <v>2951</v>
      </c>
      <c r="Z1831">
        <v>1789</v>
      </c>
      <c r="AA1831">
        <v>19.000770014526204</v>
      </c>
      <c r="AB1831">
        <v>-7.0007700145262035</v>
      </c>
      <c r="AJ1831">
        <v>1791</v>
      </c>
      <c r="AK1831">
        <v>31.077038254219051</v>
      </c>
      <c r="AL1831">
        <v>13.922961745780949</v>
      </c>
      <c r="AT1831">
        <v>1791</v>
      </c>
      <c r="AU1831">
        <v>34.254420907905086</v>
      </c>
      <c r="AV1831">
        <v>10.745579092094914</v>
      </c>
      <c r="BD1831" s="152">
        <v>10.03198910027675</v>
      </c>
      <c r="BE1831" s="152">
        <v>18.08326236612</v>
      </c>
    </row>
    <row r="1832" spans="1:57" ht="14.25" customHeight="1">
      <c r="A1832" s="134" t="s">
        <v>398</v>
      </c>
      <c r="B1832" s="135">
        <v>7550</v>
      </c>
      <c r="C1832" s="135">
        <v>504200</v>
      </c>
      <c r="D1832" s="145">
        <f t="shared" si="196"/>
        <v>426315.78947368421</v>
      </c>
      <c r="E1832" s="141">
        <f t="shared" si="197"/>
        <v>66.78145695364239</v>
      </c>
      <c r="F1832" s="135">
        <v>9</v>
      </c>
      <c r="G1832" s="135">
        <v>0.38</v>
      </c>
      <c r="H1832" s="135">
        <v>162000</v>
      </c>
      <c r="I1832" s="134" t="s">
        <v>1815</v>
      </c>
      <c r="J1832" s="138">
        <f t="shared" si="198"/>
        <v>0.38</v>
      </c>
      <c r="K1832" s="140">
        <f t="shared" si="199"/>
        <v>426315.78947368421</v>
      </c>
      <c r="L1832" s="134" t="s">
        <v>1473</v>
      </c>
      <c r="M1832" s="134" t="s">
        <v>11</v>
      </c>
      <c r="N1832" s="137">
        <f t="shared" si="200"/>
        <v>426315.78947368421</v>
      </c>
      <c r="P1832">
        <v>1791</v>
      </c>
      <c r="Q1832">
        <v>30.791345767579276</v>
      </c>
      <c r="R1832">
        <v>14.208654232420724</v>
      </c>
      <c r="S1832" s="70">
        <f t="shared" si="194"/>
        <v>0.46144960144552222</v>
      </c>
      <c r="T1832">
        <f t="shared" si="195"/>
        <v>45</v>
      </c>
      <c r="U1832" s="134" t="s">
        <v>2952</v>
      </c>
      <c r="Z1832">
        <v>1790</v>
      </c>
      <c r="AA1832">
        <v>158.97713694237473</v>
      </c>
      <c r="AB1832">
        <v>-28.977136942374727</v>
      </c>
      <c r="AJ1832">
        <v>1792</v>
      </c>
      <c r="AK1832">
        <v>23.22502208358172</v>
      </c>
      <c r="AL1832">
        <v>-5.2250220835817203</v>
      </c>
      <c r="AT1832">
        <v>1792</v>
      </c>
      <c r="AU1832">
        <v>18.648105122338595</v>
      </c>
      <c r="AV1832">
        <v>-0.64810512233859541</v>
      </c>
      <c r="BD1832" s="152">
        <v>16.354360609419221</v>
      </c>
      <c r="BE1832" s="152">
        <v>28.442879939599997</v>
      </c>
    </row>
    <row r="1833" spans="1:57" ht="14.25" customHeight="1">
      <c r="A1833" s="134" t="s">
        <v>398</v>
      </c>
      <c r="B1833" s="135">
        <v>28065</v>
      </c>
      <c r="C1833" s="135">
        <v>2002200</v>
      </c>
      <c r="D1833" s="145">
        <f t="shared" si="196"/>
        <v>5029411.7647058824</v>
      </c>
      <c r="E1833" s="141">
        <f t="shared" si="197"/>
        <v>71.341528594334576</v>
      </c>
      <c r="F1833" s="135">
        <v>30</v>
      </c>
      <c r="G1833" s="135">
        <v>0.34</v>
      </c>
      <c r="H1833" s="135">
        <v>1710000</v>
      </c>
      <c r="I1833" s="134" t="s">
        <v>1815</v>
      </c>
      <c r="J1833" s="138">
        <f t="shared" si="198"/>
        <v>0.34</v>
      </c>
      <c r="K1833" s="140">
        <f t="shared" si="199"/>
        <v>5029411.7647058824</v>
      </c>
      <c r="L1833" s="134" t="s">
        <v>2966</v>
      </c>
      <c r="M1833" s="134" t="s">
        <v>13</v>
      </c>
      <c r="N1833" s="137">
        <f t="shared" si="200"/>
        <v>5029411.7647058824</v>
      </c>
      <c r="P1833">
        <v>1792</v>
      </c>
      <c r="Q1833">
        <v>17.795065437238488</v>
      </c>
      <c r="R1833">
        <v>0.20493456276151178</v>
      </c>
      <c r="S1833" s="70">
        <f t="shared" si="194"/>
        <v>1.1516370281654574E-2</v>
      </c>
      <c r="T1833">
        <f t="shared" si="195"/>
        <v>18</v>
      </c>
      <c r="U1833" s="134" t="s">
        <v>1455</v>
      </c>
      <c r="Z1833">
        <v>1791</v>
      </c>
      <c r="AA1833">
        <v>32.175699803242381</v>
      </c>
      <c r="AB1833">
        <v>12.824300196757619</v>
      </c>
      <c r="AJ1833">
        <v>1793</v>
      </c>
      <c r="AK1833">
        <v>23.542099941669242</v>
      </c>
      <c r="AL1833">
        <v>-11.542099941669242</v>
      </c>
      <c r="AT1833">
        <v>1793</v>
      </c>
      <c r="AU1833">
        <v>19.030729584698463</v>
      </c>
      <c r="AV1833">
        <v>-7.030729584698463</v>
      </c>
      <c r="BD1833" s="152">
        <v>6.3162093536754718</v>
      </c>
      <c r="BE1833" s="152">
        <v>18.402006585559999</v>
      </c>
    </row>
    <row r="1834" spans="1:57" ht="14.25" customHeight="1">
      <c r="A1834" s="134" t="s">
        <v>398</v>
      </c>
      <c r="B1834" s="135">
        <v>37946</v>
      </c>
      <c r="C1834" s="135">
        <v>7659500</v>
      </c>
      <c r="D1834" s="145">
        <f t="shared" si="196"/>
        <v>9148125</v>
      </c>
      <c r="E1834" s="141">
        <f t="shared" si="197"/>
        <v>201.85263268855743</v>
      </c>
      <c r="F1834" s="135">
        <v>34</v>
      </c>
      <c r="G1834" s="135">
        <v>0.48</v>
      </c>
      <c r="H1834" s="135">
        <v>4391100</v>
      </c>
      <c r="I1834" s="134" t="s">
        <v>1815</v>
      </c>
      <c r="J1834" s="138">
        <f t="shared" si="198"/>
        <v>0.48</v>
      </c>
      <c r="K1834" s="140">
        <f t="shared" si="199"/>
        <v>9148125</v>
      </c>
      <c r="L1834" s="134" t="s">
        <v>2967</v>
      </c>
      <c r="M1834" s="134" t="s">
        <v>24</v>
      </c>
      <c r="N1834" s="137">
        <f t="shared" si="200"/>
        <v>9148125</v>
      </c>
      <c r="P1834">
        <v>1793</v>
      </c>
      <c r="Q1834">
        <v>18.186119645778138</v>
      </c>
      <c r="R1834">
        <v>-6.1861196457781382</v>
      </c>
      <c r="S1834" s="70">
        <f t="shared" ref="S1834:S1897" si="201">R1834/Q1834</f>
        <v>-0.34015610621005843</v>
      </c>
      <c r="T1834">
        <f t="shared" ref="T1834:T1897" si="202">R1834+Q1834</f>
        <v>12</v>
      </c>
      <c r="U1834" s="134" t="s">
        <v>1758</v>
      </c>
      <c r="Z1834">
        <v>1792</v>
      </c>
      <c r="AA1834">
        <v>21.61907983565251</v>
      </c>
      <c r="AB1834">
        <v>-3.61907983565251</v>
      </c>
      <c r="AJ1834">
        <v>1794</v>
      </c>
      <c r="AK1834">
        <v>30.36371890725313</v>
      </c>
      <c r="AL1834">
        <v>-18.36371890725313</v>
      </c>
      <c r="AT1834">
        <v>1794</v>
      </c>
      <c r="AU1834">
        <v>18.092232244618359</v>
      </c>
      <c r="AV1834">
        <v>-6.0922322446183585</v>
      </c>
      <c r="BD1834" s="152">
        <v>10.209664582908596</v>
      </c>
      <c r="BE1834" s="152">
        <v>18.376832199159999</v>
      </c>
    </row>
    <row r="1835" spans="1:57" ht="14.25" customHeight="1">
      <c r="A1835" s="134" t="s">
        <v>398</v>
      </c>
      <c r="B1835" s="135">
        <v>31191</v>
      </c>
      <c r="C1835" s="135">
        <v>2032200</v>
      </c>
      <c r="D1835" s="145">
        <f t="shared" si="196"/>
        <v>472088.35341365455</v>
      </c>
      <c r="E1835" s="141">
        <f t="shared" si="197"/>
        <v>65.153409637395399</v>
      </c>
      <c r="F1835" s="135">
        <v>36</v>
      </c>
      <c r="G1835" s="135">
        <v>2.4900000000000002</v>
      </c>
      <c r="H1835" s="135">
        <v>1175500</v>
      </c>
      <c r="I1835" s="134" t="s">
        <v>1815</v>
      </c>
      <c r="J1835" s="138">
        <f t="shared" si="198"/>
        <v>2.4900000000000002</v>
      </c>
      <c r="K1835" s="140">
        <f t="shared" si="199"/>
        <v>472088.35341365455</v>
      </c>
      <c r="L1835" s="134" t="s">
        <v>2968</v>
      </c>
      <c r="M1835" s="134" t="s">
        <v>175</v>
      </c>
      <c r="N1835" s="137">
        <f t="shared" si="200"/>
        <v>472088.35341365455</v>
      </c>
      <c r="P1835">
        <v>1794</v>
      </c>
      <c r="Q1835">
        <v>21.645023591437777</v>
      </c>
      <c r="R1835">
        <v>-9.6450235914377771</v>
      </c>
      <c r="S1835" s="70">
        <f t="shared" si="201"/>
        <v>-0.4456000498540969</v>
      </c>
      <c r="T1835">
        <f t="shared" si="202"/>
        <v>12</v>
      </c>
      <c r="U1835" s="134" t="s">
        <v>1029</v>
      </c>
      <c r="Z1835">
        <v>1793</v>
      </c>
      <c r="AA1835">
        <v>21.926641983628002</v>
      </c>
      <c r="AB1835">
        <v>-9.9266419836280022</v>
      </c>
      <c r="AJ1835">
        <v>1795</v>
      </c>
      <c r="AK1835">
        <v>26.106662911354434</v>
      </c>
      <c r="AL1835">
        <v>-18.106662911354434</v>
      </c>
      <c r="AT1835">
        <v>1795</v>
      </c>
      <c r="AU1835">
        <v>15.638837623306596</v>
      </c>
      <c r="AV1835">
        <v>-7.6388376233065962</v>
      </c>
      <c r="BD1835" s="152">
        <v>23.621595956835097</v>
      </c>
      <c r="BE1835" s="152">
        <v>31.335352746759998</v>
      </c>
    </row>
    <row r="1836" spans="1:57" ht="14.25" customHeight="1">
      <c r="A1836" s="134" t="s">
        <v>398</v>
      </c>
      <c r="B1836" s="135">
        <v>42904</v>
      </c>
      <c r="C1836" s="135">
        <v>7595600</v>
      </c>
      <c r="D1836" s="145">
        <f t="shared" si="196"/>
        <v>4491764.7058823528</v>
      </c>
      <c r="E1836" s="141">
        <f t="shared" si="197"/>
        <v>177.03710609733358</v>
      </c>
      <c r="F1836" s="135">
        <v>46</v>
      </c>
      <c r="G1836" s="135">
        <v>0.85</v>
      </c>
      <c r="H1836" s="135">
        <v>3818000</v>
      </c>
      <c r="I1836" s="134" t="s">
        <v>1815</v>
      </c>
      <c r="J1836" s="138">
        <f t="shared" si="198"/>
        <v>0.85</v>
      </c>
      <c r="K1836" s="140">
        <f t="shared" si="199"/>
        <v>4491764.7058823528</v>
      </c>
      <c r="L1836" s="134" t="s">
        <v>1669</v>
      </c>
      <c r="M1836" s="134" t="s">
        <v>13</v>
      </c>
      <c r="N1836" s="137">
        <f t="shared" si="200"/>
        <v>4491764.7058823528</v>
      </c>
      <c r="P1836">
        <v>1795</v>
      </c>
      <c r="Q1836">
        <v>17.844627309814285</v>
      </c>
      <c r="R1836">
        <v>-9.8446273098142854</v>
      </c>
      <c r="S1836" s="70">
        <f t="shared" si="201"/>
        <v>-0.55168578972786297</v>
      </c>
      <c r="T1836">
        <f t="shared" si="202"/>
        <v>8</v>
      </c>
      <c r="U1836" s="134" t="s">
        <v>1210</v>
      </c>
      <c r="Z1836">
        <v>1794</v>
      </c>
      <c r="AA1836">
        <v>24.804773444307017</v>
      </c>
      <c r="AB1836">
        <v>-12.804773444307017</v>
      </c>
      <c r="AJ1836">
        <v>1796</v>
      </c>
      <c r="AK1836">
        <v>130.32875785947374</v>
      </c>
      <c r="AL1836">
        <v>-42.32875785947374</v>
      </c>
      <c r="AT1836">
        <v>1796</v>
      </c>
      <c r="AU1836">
        <v>94.190161797220185</v>
      </c>
      <c r="AV1836">
        <v>-6.1901617972201848</v>
      </c>
      <c r="BD1836" s="152">
        <v>13.239391020850489</v>
      </c>
      <c r="BE1836" s="152">
        <v>22.5024730998</v>
      </c>
    </row>
    <row r="1837" spans="1:57" ht="14.25" customHeight="1">
      <c r="A1837" s="134" t="s">
        <v>398</v>
      </c>
      <c r="B1837" s="135">
        <v>7934</v>
      </c>
      <c r="C1837" s="135">
        <v>757200</v>
      </c>
      <c r="D1837" s="145">
        <f t="shared" si="196"/>
        <v>2880000</v>
      </c>
      <c r="E1837" s="141">
        <f t="shared" si="197"/>
        <v>95.437358205192837</v>
      </c>
      <c r="F1837" s="135">
        <v>12</v>
      </c>
      <c r="G1837" s="135">
        <v>0.25</v>
      </c>
      <c r="H1837" s="135">
        <v>720000</v>
      </c>
      <c r="I1837" s="134" t="s">
        <v>1815</v>
      </c>
      <c r="J1837" s="138">
        <f t="shared" si="198"/>
        <v>0.25</v>
      </c>
      <c r="K1837" s="140">
        <f t="shared" si="199"/>
        <v>2880000</v>
      </c>
      <c r="L1837" s="134" t="s">
        <v>2969</v>
      </c>
      <c r="M1837" s="134" t="s">
        <v>77</v>
      </c>
      <c r="N1837" s="137">
        <f t="shared" si="200"/>
        <v>2880000</v>
      </c>
      <c r="P1837">
        <v>1796</v>
      </c>
      <c r="Q1837">
        <v>120.87418817324746</v>
      </c>
      <c r="R1837">
        <v>-32.874188173247461</v>
      </c>
      <c r="S1837" s="70">
        <f t="shared" si="201"/>
        <v>-0.27197029134234429</v>
      </c>
      <c r="T1837">
        <f t="shared" si="202"/>
        <v>88</v>
      </c>
      <c r="U1837" s="134" t="s">
        <v>2953</v>
      </c>
      <c r="Z1837">
        <v>1795</v>
      </c>
      <c r="AA1837">
        <v>-6.8866427906679135</v>
      </c>
      <c r="AB1837">
        <v>14.886642790667914</v>
      </c>
      <c r="AJ1837">
        <v>1797</v>
      </c>
      <c r="AK1837">
        <v>24.31256950337724</v>
      </c>
      <c r="AL1837">
        <v>-8.3125695033772402</v>
      </c>
      <c r="AT1837">
        <v>1797</v>
      </c>
      <c r="AU1837">
        <v>20.896229109337124</v>
      </c>
      <c r="AV1837">
        <v>-4.8962291093371242</v>
      </c>
      <c r="BD1837" s="152">
        <v>9.3767465689523668</v>
      </c>
      <c r="BE1837" s="152">
        <v>17.012924812959998</v>
      </c>
    </row>
    <row r="1838" spans="1:57" ht="14.25" customHeight="1">
      <c r="A1838" s="134" t="s">
        <v>398</v>
      </c>
      <c r="B1838" s="135">
        <v>17876</v>
      </c>
      <c r="C1838" s="135">
        <v>1098800</v>
      </c>
      <c r="D1838" s="145">
        <f t="shared" si="196"/>
        <v>3664285.7142857141</v>
      </c>
      <c r="E1838" s="141">
        <f t="shared" si="197"/>
        <v>61.467889908256879</v>
      </c>
      <c r="F1838" s="135">
        <v>18</v>
      </c>
      <c r="G1838" s="135">
        <v>0.28000000000000003</v>
      </c>
      <c r="H1838" s="135">
        <v>1026000</v>
      </c>
      <c r="I1838" s="134" t="s">
        <v>1815</v>
      </c>
      <c r="J1838" s="138">
        <f t="shared" si="198"/>
        <v>0.28000000000000003</v>
      </c>
      <c r="K1838" s="140">
        <f t="shared" si="199"/>
        <v>3664285.7142857141</v>
      </c>
      <c r="L1838" s="134" t="s">
        <v>2970</v>
      </c>
      <c r="M1838" s="134" t="s">
        <v>13</v>
      </c>
      <c r="N1838" s="137">
        <f t="shared" si="200"/>
        <v>3664285.7142857141</v>
      </c>
      <c r="P1838">
        <v>1797</v>
      </c>
      <c r="Q1838">
        <v>19.641887586423039</v>
      </c>
      <c r="R1838">
        <v>-3.6418875864230387</v>
      </c>
      <c r="S1838" s="70">
        <f t="shared" si="201"/>
        <v>-0.18541433812809324</v>
      </c>
      <c r="T1838">
        <f t="shared" si="202"/>
        <v>16</v>
      </c>
      <c r="U1838" s="134" t="s">
        <v>1308</v>
      </c>
      <c r="Z1838">
        <v>1796</v>
      </c>
      <c r="AA1838">
        <v>124.55213910599356</v>
      </c>
      <c r="AB1838">
        <v>-36.552139105993561</v>
      </c>
      <c r="AJ1838">
        <v>1798</v>
      </c>
      <c r="AK1838">
        <v>27.930389764012705</v>
      </c>
      <c r="AL1838">
        <v>-18.930389764012705</v>
      </c>
      <c r="AT1838">
        <v>1798</v>
      </c>
      <c r="AU1838">
        <v>15.326005176613229</v>
      </c>
      <c r="AV1838">
        <v>-6.3260051766132293</v>
      </c>
      <c r="BD1838" s="152">
        <v>1.9513492312168124</v>
      </c>
      <c r="BE1838" s="152">
        <v>14.42574466292</v>
      </c>
    </row>
    <row r="1839" spans="1:57" ht="14.25" customHeight="1">
      <c r="A1839" s="134" t="s">
        <v>398</v>
      </c>
      <c r="B1839" s="135">
        <v>56911</v>
      </c>
      <c r="C1839" s="135">
        <v>4688400</v>
      </c>
      <c r="D1839" s="145">
        <f t="shared" si="196"/>
        <v>570449.67880085658</v>
      </c>
      <c r="E1839" s="141">
        <f t="shared" si="197"/>
        <v>82.381261970445081</v>
      </c>
      <c r="F1839" s="135">
        <v>72</v>
      </c>
      <c r="G1839" s="135">
        <v>4.67</v>
      </c>
      <c r="H1839" s="135">
        <v>2664000</v>
      </c>
      <c r="I1839" s="134" t="s">
        <v>1815</v>
      </c>
      <c r="J1839" s="138">
        <f t="shared" si="198"/>
        <v>4.67</v>
      </c>
      <c r="K1839" s="140">
        <f t="shared" si="199"/>
        <v>570449.67880085658</v>
      </c>
      <c r="L1839" s="134" t="s">
        <v>2971</v>
      </c>
      <c r="M1839" s="134" t="s">
        <v>74</v>
      </c>
      <c r="N1839" s="137">
        <f t="shared" si="200"/>
        <v>570449.67880085658</v>
      </c>
      <c r="P1839">
        <v>1798</v>
      </c>
      <c r="Q1839">
        <v>18.735891054446579</v>
      </c>
      <c r="R1839">
        <v>-9.7358910544465793</v>
      </c>
      <c r="S1839" s="70">
        <f t="shared" si="201"/>
        <v>-0.51963853900271084</v>
      </c>
      <c r="T1839">
        <f t="shared" si="202"/>
        <v>9</v>
      </c>
      <c r="U1839" s="134" t="s">
        <v>2954</v>
      </c>
      <c r="Z1839">
        <v>1797</v>
      </c>
      <c r="AA1839">
        <v>21.32784468489892</v>
      </c>
      <c r="AB1839">
        <v>-5.3278446848989205</v>
      </c>
      <c r="AJ1839">
        <v>1799</v>
      </c>
      <c r="AK1839">
        <v>98.12863353409162</v>
      </c>
      <c r="AL1839">
        <v>-52.12863353409162</v>
      </c>
      <c r="AT1839">
        <v>1799</v>
      </c>
      <c r="AU1839">
        <v>60.607886023575226</v>
      </c>
      <c r="AV1839">
        <v>-14.607886023575226</v>
      </c>
      <c r="BD1839" s="152">
        <v>13.550579871934012</v>
      </c>
      <c r="BE1839" s="152">
        <v>21.179622757159997</v>
      </c>
    </row>
    <row r="1840" spans="1:57" ht="14.25" customHeight="1">
      <c r="A1840" s="134" t="s">
        <v>398</v>
      </c>
      <c r="B1840" s="135">
        <v>9241</v>
      </c>
      <c r="C1840" s="135">
        <v>1344200</v>
      </c>
      <c r="D1840" s="145">
        <f t="shared" si="196"/>
        <v>1697560.9756097563</v>
      </c>
      <c r="E1840" s="141">
        <f t="shared" si="197"/>
        <v>145.46044800346283</v>
      </c>
      <c r="F1840" s="135">
        <v>12</v>
      </c>
      <c r="G1840" s="135">
        <v>0.41</v>
      </c>
      <c r="H1840" s="135">
        <v>696000</v>
      </c>
      <c r="I1840" s="134" t="s">
        <v>1815</v>
      </c>
      <c r="J1840" s="138">
        <f t="shared" si="198"/>
        <v>0.41</v>
      </c>
      <c r="K1840" s="140">
        <f t="shared" si="199"/>
        <v>1697560.9756097563</v>
      </c>
      <c r="L1840" s="134" t="s">
        <v>2972</v>
      </c>
      <c r="M1840" s="134" t="s">
        <v>66</v>
      </c>
      <c r="N1840" s="137">
        <f t="shared" si="200"/>
        <v>1697560.9756097563</v>
      </c>
      <c r="P1840">
        <v>1799</v>
      </c>
      <c r="Q1840">
        <v>84.010993467590652</v>
      </c>
      <c r="R1840">
        <v>-38.010993467590652</v>
      </c>
      <c r="S1840" s="70">
        <f t="shared" si="201"/>
        <v>-0.45245261243404228</v>
      </c>
      <c r="T1840">
        <f t="shared" si="202"/>
        <v>46</v>
      </c>
      <c r="U1840" s="134" t="s">
        <v>2955</v>
      </c>
      <c r="Z1840">
        <v>1798</v>
      </c>
      <c r="AA1840">
        <v>6.9007039199795805</v>
      </c>
      <c r="AB1840">
        <v>2.0992960800204195</v>
      </c>
      <c r="AJ1840">
        <v>1800</v>
      </c>
      <c r="AK1840">
        <v>45.619016229071491</v>
      </c>
      <c r="AL1840">
        <v>11.380983770928509</v>
      </c>
      <c r="AT1840">
        <v>1800</v>
      </c>
      <c r="AU1840">
        <v>50.877236874590714</v>
      </c>
      <c r="AV1840">
        <v>6.1227631254092856</v>
      </c>
      <c r="BD1840" s="152">
        <v>47.233948680469695</v>
      </c>
      <c r="BE1840" s="152">
        <v>67.840352006000003</v>
      </c>
    </row>
    <row r="1841" spans="1:57" ht="14.25" customHeight="1">
      <c r="A1841" s="134" t="s">
        <v>398</v>
      </c>
      <c r="B1841" s="135">
        <v>19735</v>
      </c>
      <c r="C1841" s="135">
        <v>6055200</v>
      </c>
      <c r="D1841" s="145">
        <f t="shared" si="196"/>
        <v>17438333.333333336</v>
      </c>
      <c r="E1841" s="141">
        <f t="shared" si="197"/>
        <v>306.82543704079046</v>
      </c>
      <c r="F1841" s="135">
        <v>30</v>
      </c>
      <c r="G1841" s="135">
        <v>0.18</v>
      </c>
      <c r="H1841" s="135">
        <v>3138900</v>
      </c>
      <c r="I1841" s="134" t="s">
        <v>1815</v>
      </c>
      <c r="J1841" s="138">
        <f t="shared" si="198"/>
        <v>0.18</v>
      </c>
      <c r="K1841" s="140">
        <f t="shared" si="199"/>
        <v>17438333.333333336</v>
      </c>
      <c r="L1841" s="134" t="s">
        <v>1165</v>
      </c>
      <c r="M1841" s="134" t="s">
        <v>24</v>
      </c>
      <c r="N1841" s="137">
        <f t="shared" si="200"/>
        <v>17438333.333333336</v>
      </c>
      <c r="P1841">
        <v>1800</v>
      </c>
      <c r="Q1841">
        <v>48.22617425663244</v>
      </c>
      <c r="R1841">
        <v>8.7738257433675599</v>
      </c>
      <c r="S1841" s="70">
        <f t="shared" si="201"/>
        <v>0.18193078506866869</v>
      </c>
      <c r="T1841">
        <f t="shared" si="202"/>
        <v>57</v>
      </c>
      <c r="U1841" s="134" t="s">
        <v>1101</v>
      </c>
      <c r="Z1841">
        <v>1799</v>
      </c>
      <c r="AA1841">
        <v>78.263170228827761</v>
      </c>
      <c r="AB1841">
        <v>-32.263170228827761</v>
      </c>
      <c r="AJ1841">
        <v>1801</v>
      </c>
      <c r="AK1841">
        <v>25.748521565637422</v>
      </c>
      <c r="AL1841">
        <v>-16.748521565637422</v>
      </c>
      <c r="AT1841">
        <v>1801</v>
      </c>
      <c r="AU1841">
        <v>16.367137833849945</v>
      </c>
      <c r="AV1841">
        <v>-7.3671378338499451</v>
      </c>
      <c r="BD1841" s="152">
        <v>5.9649664920564458</v>
      </c>
      <c r="BE1841" s="152">
        <v>17.388397973879997</v>
      </c>
    </row>
    <row r="1842" spans="1:57" ht="14.25" customHeight="1">
      <c r="A1842" s="134" t="s">
        <v>398</v>
      </c>
      <c r="B1842" s="135">
        <v>22344</v>
      </c>
      <c r="C1842" s="135">
        <v>3575500</v>
      </c>
      <c r="D1842" s="145">
        <f t="shared" si="196"/>
        <v>10567500</v>
      </c>
      <c r="E1842" s="141">
        <f t="shared" si="197"/>
        <v>160.02058718224131</v>
      </c>
      <c r="F1842" s="135">
        <v>16</v>
      </c>
      <c r="G1842" s="135">
        <v>0.24</v>
      </c>
      <c r="H1842" s="135">
        <v>2536200</v>
      </c>
      <c r="I1842" s="134" t="s">
        <v>1815</v>
      </c>
      <c r="J1842" s="138">
        <f t="shared" si="198"/>
        <v>0.24</v>
      </c>
      <c r="K1842" s="140">
        <f t="shared" si="199"/>
        <v>10567500</v>
      </c>
      <c r="L1842" s="134" t="s">
        <v>1217</v>
      </c>
      <c r="M1842" s="134" t="s">
        <v>24</v>
      </c>
      <c r="N1842" s="137">
        <f t="shared" si="200"/>
        <v>10567500</v>
      </c>
      <c r="P1842">
        <v>1801</v>
      </c>
      <c r="Q1842">
        <v>18.029876333136801</v>
      </c>
      <c r="R1842">
        <v>-9.0298763331368015</v>
      </c>
      <c r="S1842" s="70">
        <f t="shared" si="201"/>
        <v>-0.50082852296335201</v>
      </c>
      <c r="T1842">
        <f t="shared" si="202"/>
        <v>9</v>
      </c>
      <c r="U1842" s="134" t="s">
        <v>2956</v>
      </c>
      <c r="Z1842">
        <v>1800</v>
      </c>
      <c r="AA1842">
        <v>49.907333140268697</v>
      </c>
      <c r="AB1842">
        <v>7.0926668597313025</v>
      </c>
      <c r="AJ1842">
        <v>1802</v>
      </c>
      <c r="AK1842">
        <v>25.083885734933268</v>
      </c>
      <c r="AL1842">
        <v>-9.0838857349332685</v>
      </c>
      <c r="AT1842">
        <v>1802</v>
      </c>
      <c r="AU1842">
        <v>19.978258832688347</v>
      </c>
      <c r="AV1842">
        <v>-3.978258832688347</v>
      </c>
      <c r="BD1842" s="152">
        <v>7.09880309798453</v>
      </c>
      <c r="BE1842" s="152">
        <v>16.875932457399998</v>
      </c>
    </row>
    <row r="1843" spans="1:57" ht="14.25" customHeight="1">
      <c r="A1843" s="134" t="s">
        <v>398</v>
      </c>
      <c r="B1843" s="135">
        <v>9297</v>
      </c>
      <c r="C1843" s="135">
        <v>1000100</v>
      </c>
      <c r="D1843" s="145">
        <f t="shared" si="196"/>
        <v>6107142.8571428563</v>
      </c>
      <c r="E1843" s="141">
        <f t="shared" si="197"/>
        <v>107.57233516188018</v>
      </c>
      <c r="F1843" s="135">
        <v>15</v>
      </c>
      <c r="G1843" s="135">
        <v>0.14000000000000001</v>
      </c>
      <c r="H1843" s="135">
        <v>855000</v>
      </c>
      <c r="I1843" s="134" t="s">
        <v>1815</v>
      </c>
      <c r="J1843" s="138">
        <f t="shared" si="198"/>
        <v>0.14000000000000001</v>
      </c>
      <c r="K1843" s="140">
        <f t="shared" si="199"/>
        <v>6107142.8571428563</v>
      </c>
      <c r="L1843" s="134" t="s">
        <v>2973</v>
      </c>
      <c r="M1843" s="134" t="s">
        <v>13</v>
      </c>
      <c r="N1843" s="137">
        <f t="shared" si="200"/>
        <v>6107142.8571428563</v>
      </c>
      <c r="P1843">
        <v>1802</v>
      </c>
      <c r="Q1843">
        <v>19.594379426890793</v>
      </c>
      <c r="R1843">
        <v>-3.5943794268907929</v>
      </c>
      <c r="S1843" s="70">
        <f t="shared" si="201"/>
        <v>-0.18343930923160365</v>
      </c>
      <c r="T1843">
        <f t="shared" si="202"/>
        <v>16</v>
      </c>
      <c r="U1843" s="134" t="s">
        <v>2957</v>
      </c>
      <c r="Z1843">
        <v>1801</v>
      </c>
      <c r="AA1843">
        <v>20.289285714467269</v>
      </c>
      <c r="AB1843">
        <v>-11.289285714467269</v>
      </c>
      <c r="AJ1843">
        <v>1803</v>
      </c>
      <c r="AK1843">
        <v>50.312530531630046</v>
      </c>
      <c r="AL1843">
        <v>2.6874694683699545</v>
      </c>
      <c r="AT1843">
        <v>1803</v>
      </c>
      <c r="AU1843">
        <v>56.366173636126575</v>
      </c>
      <c r="AV1843">
        <v>-3.3661736361265753</v>
      </c>
      <c r="BD1843" s="152">
        <v>5.0961025712093804</v>
      </c>
      <c r="BE1843" s="152">
        <v>15.399333559999999</v>
      </c>
    </row>
    <row r="1844" spans="1:57" ht="14.25" customHeight="1">
      <c r="A1844" s="134" t="s">
        <v>398</v>
      </c>
      <c r="B1844" s="135">
        <v>62246</v>
      </c>
      <c r="C1844" s="135">
        <v>16795500</v>
      </c>
      <c r="D1844" s="145">
        <f t="shared" si="196"/>
        <v>18325454.545454543</v>
      </c>
      <c r="E1844" s="141">
        <f t="shared" si="197"/>
        <v>269.82456704045239</v>
      </c>
      <c r="F1844" s="135">
        <v>65</v>
      </c>
      <c r="G1844" s="135">
        <v>0.33</v>
      </c>
      <c r="H1844" s="135">
        <v>6047400</v>
      </c>
      <c r="I1844" s="134" t="s">
        <v>1815</v>
      </c>
      <c r="J1844" s="138">
        <f t="shared" si="198"/>
        <v>0.33</v>
      </c>
      <c r="K1844" s="140">
        <f t="shared" si="199"/>
        <v>18325454.545454543</v>
      </c>
      <c r="L1844" s="134" t="s">
        <v>2974</v>
      </c>
      <c r="M1844" s="134" t="s">
        <v>24</v>
      </c>
      <c r="N1844" s="137">
        <f t="shared" si="200"/>
        <v>18325454.545454543</v>
      </c>
      <c r="P1844">
        <v>1803</v>
      </c>
      <c r="Q1844">
        <v>53.920267301672013</v>
      </c>
      <c r="R1844">
        <v>-0.92026730167201265</v>
      </c>
      <c r="S1844" s="70">
        <f t="shared" si="201"/>
        <v>-1.7067187306830656E-2</v>
      </c>
      <c r="T1844">
        <f t="shared" si="202"/>
        <v>53</v>
      </c>
      <c r="U1844" s="134" t="s">
        <v>1339</v>
      </c>
      <c r="Z1844">
        <v>1802</v>
      </c>
      <c r="AA1844">
        <v>22.315885727306888</v>
      </c>
      <c r="AB1844">
        <v>-6.3158857273068882</v>
      </c>
      <c r="AJ1844">
        <v>1804</v>
      </c>
      <c r="AK1844">
        <v>32.933785230950519</v>
      </c>
      <c r="AL1844">
        <v>3.0662147690494805</v>
      </c>
      <c r="AT1844">
        <v>1804</v>
      </c>
      <c r="AU1844">
        <v>32.489914535348532</v>
      </c>
      <c r="AV1844">
        <v>3.5100854646514676</v>
      </c>
      <c r="BD1844" s="152">
        <v>2.8345915148202119</v>
      </c>
      <c r="BE1844" s="152">
        <v>14.500077386600001</v>
      </c>
    </row>
    <row r="1845" spans="1:57" ht="14.25" customHeight="1">
      <c r="A1845" s="134" t="s">
        <v>398</v>
      </c>
      <c r="B1845" s="135">
        <v>10084</v>
      </c>
      <c r="C1845" s="135">
        <v>992600</v>
      </c>
      <c r="D1845" s="145">
        <f t="shared" si="196"/>
        <v>4266666.666666667</v>
      </c>
      <c r="E1845" s="141">
        <f t="shared" si="197"/>
        <v>98.433161443871484</v>
      </c>
      <c r="F1845" s="135">
        <v>14</v>
      </c>
      <c r="G1845" s="135">
        <v>0.15</v>
      </c>
      <c r="H1845" s="135">
        <v>640000</v>
      </c>
      <c r="I1845" s="134" t="s">
        <v>1815</v>
      </c>
      <c r="J1845" s="138">
        <f t="shared" si="198"/>
        <v>0.15</v>
      </c>
      <c r="K1845" s="140">
        <f t="shared" si="199"/>
        <v>4266666.666666667</v>
      </c>
      <c r="L1845" s="134" t="s">
        <v>2975</v>
      </c>
      <c r="M1845" s="134" t="s">
        <v>32</v>
      </c>
      <c r="N1845" s="137">
        <f t="shared" si="200"/>
        <v>4266666.666666667</v>
      </c>
      <c r="P1845">
        <v>1804</v>
      </c>
      <c r="Q1845">
        <v>30.917540426645914</v>
      </c>
      <c r="R1845">
        <v>5.082459573354086</v>
      </c>
      <c r="S1845" s="70">
        <f t="shared" si="201"/>
        <v>0.16438757751162603</v>
      </c>
      <c r="T1845">
        <f t="shared" si="202"/>
        <v>36</v>
      </c>
      <c r="U1845" s="134" t="s">
        <v>2958</v>
      </c>
      <c r="Z1845">
        <v>1803</v>
      </c>
      <c r="AA1845">
        <v>52.440823618637317</v>
      </c>
      <c r="AB1845">
        <v>0.55917638136268266</v>
      </c>
      <c r="AJ1845">
        <v>1805</v>
      </c>
      <c r="AK1845">
        <v>116.58984623547848</v>
      </c>
      <c r="AL1845">
        <v>31.410153764521525</v>
      </c>
      <c r="AT1845">
        <v>1805</v>
      </c>
      <c r="AU1845">
        <v>166.19088948892988</v>
      </c>
      <c r="AV1845">
        <v>-18.190889488929884</v>
      </c>
      <c r="BD1845" s="152">
        <v>16.050360939713865</v>
      </c>
      <c r="BE1845" s="152">
        <v>33.354265530359996</v>
      </c>
    </row>
    <row r="1846" spans="1:57" ht="14.25" customHeight="1">
      <c r="A1846" s="134" t="s">
        <v>398</v>
      </c>
      <c r="B1846" s="135">
        <v>23580</v>
      </c>
      <c r="C1846" s="135">
        <v>2275000</v>
      </c>
      <c r="D1846" s="145">
        <f t="shared" si="196"/>
        <v>247395.83333333334</v>
      </c>
      <c r="E1846" s="141">
        <f t="shared" si="197"/>
        <v>96.480067854113656</v>
      </c>
      <c r="F1846" s="135">
        <v>23</v>
      </c>
      <c r="G1846" s="135">
        <v>1.92</v>
      </c>
      <c r="H1846" s="135">
        <v>475000</v>
      </c>
      <c r="I1846" s="134" t="s">
        <v>1815</v>
      </c>
      <c r="J1846" s="138">
        <f t="shared" si="198"/>
        <v>1.92</v>
      </c>
      <c r="K1846" s="140">
        <f t="shared" si="199"/>
        <v>247395.83333333334</v>
      </c>
      <c r="L1846" s="134" t="s">
        <v>2976</v>
      </c>
      <c r="M1846" s="134" t="s">
        <v>10</v>
      </c>
      <c r="N1846" s="137">
        <f t="shared" si="200"/>
        <v>247395.83333333334</v>
      </c>
      <c r="P1846">
        <v>1805</v>
      </c>
      <c r="Q1846">
        <v>151.78507374222343</v>
      </c>
      <c r="R1846">
        <v>-3.7850737422234317</v>
      </c>
      <c r="S1846" s="70">
        <f t="shared" si="201"/>
        <v>-2.4937061655032181E-2</v>
      </c>
      <c r="T1846">
        <f t="shared" si="202"/>
        <v>148</v>
      </c>
      <c r="U1846" s="134" t="s">
        <v>2959</v>
      </c>
      <c r="Z1846">
        <v>1804</v>
      </c>
      <c r="AA1846">
        <v>32.481483986935231</v>
      </c>
      <c r="AB1846">
        <v>3.5185160130647688</v>
      </c>
      <c r="AJ1846">
        <v>1806</v>
      </c>
      <c r="AK1846">
        <v>36.10287047212968</v>
      </c>
      <c r="AL1846">
        <v>-16.10287047212968</v>
      </c>
      <c r="AT1846">
        <v>1806</v>
      </c>
      <c r="AU1846">
        <v>25.766890720321523</v>
      </c>
      <c r="AV1846">
        <v>-5.7668907203215234</v>
      </c>
      <c r="BD1846" s="152">
        <v>3.6839419433551086</v>
      </c>
      <c r="BE1846" s="152">
        <v>14.641482464159999</v>
      </c>
    </row>
    <row r="1847" spans="1:57" ht="14.25" customHeight="1">
      <c r="A1847" s="134" t="s">
        <v>398</v>
      </c>
      <c r="B1847" s="135">
        <v>23740</v>
      </c>
      <c r="C1847" s="135">
        <v>1066700</v>
      </c>
      <c r="D1847" s="145">
        <f t="shared" si="196"/>
        <v>13428571.428571427</v>
      </c>
      <c r="E1847" s="141">
        <f t="shared" si="197"/>
        <v>44.932603201347938</v>
      </c>
      <c r="F1847" s="135">
        <v>47</v>
      </c>
      <c r="G1847" s="135">
        <v>0.14000000000000001</v>
      </c>
      <c r="H1847" s="135">
        <v>1880000</v>
      </c>
      <c r="I1847" s="134" t="s">
        <v>1815</v>
      </c>
      <c r="J1847" s="138">
        <f t="shared" si="198"/>
        <v>0.14000000000000001</v>
      </c>
      <c r="K1847" s="140">
        <f t="shared" si="199"/>
        <v>13428571.428571427</v>
      </c>
      <c r="L1847" s="134" t="s">
        <v>1422</v>
      </c>
      <c r="M1847" s="134" t="s">
        <v>32</v>
      </c>
      <c r="N1847" s="137">
        <f t="shared" si="200"/>
        <v>13428571.428571427</v>
      </c>
      <c r="P1847">
        <v>1806</v>
      </c>
      <c r="Q1847">
        <v>29.127860418340184</v>
      </c>
      <c r="R1847">
        <v>-9.1278604183401839</v>
      </c>
      <c r="S1847" s="70">
        <f t="shared" si="201"/>
        <v>-0.31337215597864104</v>
      </c>
      <c r="T1847">
        <f t="shared" si="202"/>
        <v>20</v>
      </c>
      <c r="U1847" s="134" t="s">
        <v>2960</v>
      </c>
      <c r="Z1847">
        <v>1805</v>
      </c>
      <c r="AA1847">
        <v>147.76743006285315</v>
      </c>
      <c r="AB1847">
        <v>0.23256993714684882</v>
      </c>
      <c r="AJ1847">
        <v>1807</v>
      </c>
      <c r="AK1847">
        <v>28.730492770401781</v>
      </c>
      <c r="AL1847">
        <v>-3.7304927704017814</v>
      </c>
      <c r="AT1847">
        <v>1807</v>
      </c>
      <c r="AU1847">
        <v>30.341962617894865</v>
      </c>
      <c r="AV1847">
        <v>-5.3419626178948647</v>
      </c>
      <c r="BD1847" s="152">
        <v>5.9403178701884434</v>
      </c>
      <c r="BE1847" s="152">
        <v>79.019191116919998</v>
      </c>
    </row>
    <row r="1848" spans="1:57" ht="14.25" customHeight="1">
      <c r="A1848" s="134" t="s">
        <v>398</v>
      </c>
      <c r="B1848" s="135">
        <v>92968</v>
      </c>
      <c r="C1848" s="135">
        <v>32288000</v>
      </c>
      <c r="D1848" s="145">
        <f t="shared" si="196"/>
        <v>2039121.9889218085</v>
      </c>
      <c r="E1848" s="141">
        <f t="shared" si="197"/>
        <v>347.30229756475347</v>
      </c>
      <c r="F1848" s="135">
        <v>79</v>
      </c>
      <c r="G1848" s="135">
        <v>170786</v>
      </c>
      <c r="H1848" s="135">
        <v>7994800</v>
      </c>
      <c r="I1848" s="134" t="s">
        <v>1819</v>
      </c>
      <c r="J1848" s="138">
        <f t="shared" si="198"/>
        <v>3.9207070707070706</v>
      </c>
      <c r="K1848" s="140">
        <f t="shared" si="199"/>
        <v>2039121.9889218085</v>
      </c>
      <c r="L1848" s="134" t="s">
        <v>2977</v>
      </c>
      <c r="M1848" s="134" t="s">
        <v>18</v>
      </c>
      <c r="N1848" s="137">
        <f t="shared" si="200"/>
        <v>2039121.9889218085</v>
      </c>
      <c r="P1848">
        <v>1807</v>
      </c>
      <c r="Q1848">
        <v>27.313416269583037</v>
      </c>
      <c r="R1848">
        <v>-2.3134162695830369</v>
      </c>
      <c r="S1848" s="70">
        <f t="shared" si="201"/>
        <v>-8.469889840031912E-2</v>
      </c>
      <c r="T1848">
        <f t="shared" si="202"/>
        <v>25</v>
      </c>
      <c r="U1848" s="134" t="s">
        <v>2961</v>
      </c>
      <c r="Z1848">
        <v>1806</v>
      </c>
      <c r="AA1848">
        <v>14.086857555157216</v>
      </c>
      <c r="AB1848">
        <v>5.9131424448427836</v>
      </c>
      <c r="AJ1848">
        <v>1808</v>
      </c>
      <c r="AK1848">
        <v>22.449895837709551</v>
      </c>
      <c r="AL1848">
        <v>-13.449895837709551</v>
      </c>
      <c r="AT1848">
        <v>1808</v>
      </c>
      <c r="AU1848">
        <v>16.153656374164186</v>
      </c>
      <c r="AV1848">
        <v>-7.1536563741641856</v>
      </c>
      <c r="BD1848" s="152">
        <v>13.34620171561183</v>
      </c>
      <c r="BE1848" s="152">
        <v>22.85822134052</v>
      </c>
    </row>
    <row r="1849" spans="1:57" ht="14.25" customHeight="1">
      <c r="A1849" s="134" t="s">
        <v>398</v>
      </c>
      <c r="B1849" s="135">
        <v>17388</v>
      </c>
      <c r="C1849" s="135">
        <v>4130600</v>
      </c>
      <c r="D1849" s="145">
        <f t="shared" si="196"/>
        <v>11348235.294117646</v>
      </c>
      <c r="E1849" s="141">
        <f t="shared" si="197"/>
        <v>237.55463538072235</v>
      </c>
      <c r="F1849" s="135">
        <v>16</v>
      </c>
      <c r="G1849" s="135">
        <v>0.17</v>
      </c>
      <c r="H1849" s="135">
        <v>1929200</v>
      </c>
      <c r="I1849" s="134" t="s">
        <v>1815</v>
      </c>
      <c r="J1849" s="138">
        <f t="shared" si="198"/>
        <v>0.17</v>
      </c>
      <c r="K1849" s="140">
        <f t="shared" si="199"/>
        <v>11348235.294117646</v>
      </c>
      <c r="L1849" s="134" t="s">
        <v>1136</v>
      </c>
      <c r="M1849" s="134" t="s">
        <v>24</v>
      </c>
      <c r="N1849" s="137">
        <f t="shared" si="200"/>
        <v>11348235.294117646</v>
      </c>
      <c r="P1849">
        <v>1808</v>
      </c>
      <c r="Q1849">
        <v>15.996800670457066</v>
      </c>
      <c r="R1849">
        <v>-6.9968006704570662</v>
      </c>
      <c r="S1849" s="70">
        <f t="shared" si="201"/>
        <v>-0.43738750107568547</v>
      </c>
      <c r="T1849">
        <f t="shared" si="202"/>
        <v>9</v>
      </c>
      <c r="U1849" s="134" t="s">
        <v>1492</v>
      </c>
      <c r="Z1849">
        <v>1807</v>
      </c>
      <c r="AA1849">
        <v>30.940832431189058</v>
      </c>
      <c r="AB1849">
        <v>-5.9408324311890581</v>
      </c>
      <c r="AJ1849">
        <v>1809</v>
      </c>
      <c r="AK1849">
        <v>26.577411346859542</v>
      </c>
      <c r="AL1849">
        <v>-15.577411346859542</v>
      </c>
      <c r="AT1849">
        <v>1809</v>
      </c>
      <c r="AU1849">
        <v>17.301529761243785</v>
      </c>
      <c r="AV1849">
        <v>-6.3015297612437848</v>
      </c>
      <c r="BD1849" s="152">
        <v>9.6129625285207183</v>
      </c>
      <c r="BE1849" s="152">
        <v>17.044560866720001</v>
      </c>
    </row>
    <row r="1850" spans="1:57" ht="14.25" customHeight="1">
      <c r="A1850" s="134" t="s">
        <v>398</v>
      </c>
      <c r="B1850" s="135">
        <v>21304</v>
      </c>
      <c r="C1850" s="135">
        <v>2019800</v>
      </c>
      <c r="D1850" s="145">
        <f t="shared" si="196"/>
        <v>1742379.5476892823</v>
      </c>
      <c r="E1850" s="141">
        <f t="shared" si="197"/>
        <v>94.808486669170108</v>
      </c>
      <c r="F1850" s="135">
        <v>27</v>
      </c>
      <c r="G1850" s="135">
        <v>0.2034</v>
      </c>
      <c r="H1850" s="135">
        <v>354400</v>
      </c>
      <c r="I1850" s="134" t="s">
        <v>1815</v>
      </c>
      <c r="J1850" s="138">
        <f t="shared" si="198"/>
        <v>0.2034</v>
      </c>
      <c r="K1850" s="140">
        <f t="shared" si="199"/>
        <v>1742379.5476892823</v>
      </c>
      <c r="L1850" s="134" t="s">
        <v>1394</v>
      </c>
      <c r="M1850" s="134" t="s">
        <v>10</v>
      </c>
      <c r="N1850" s="137">
        <f t="shared" si="200"/>
        <v>1742379.5476892823</v>
      </c>
      <c r="P1850">
        <v>1809</v>
      </c>
      <c r="Q1850">
        <v>19.016577928162533</v>
      </c>
      <c r="R1850">
        <v>-8.0165779281625333</v>
      </c>
      <c r="S1850" s="70">
        <f t="shared" si="201"/>
        <v>-0.42155733583855859</v>
      </c>
      <c r="T1850">
        <f t="shared" si="202"/>
        <v>11</v>
      </c>
      <c r="U1850" s="134" t="s">
        <v>2962</v>
      </c>
      <c r="Z1850">
        <v>1808</v>
      </c>
      <c r="AA1850">
        <v>18.894136925591326</v>
      </c>
      <c r="AB1850">
        <v>-9.8941369255913258</v>
      </c>
      <c r="AJ1850">
        <v>1810</v>
      </c>
      <c r="AK1850">
        <v>47.212872217989407</v>
      </c>
      <c r="AL1850">
        <v>-15.212872217989407</v>
      </c>
      <c r="AT1850">
        <v>1810</v>
      </c>
      <c r="AU1850">
        <v>42.303493020595589</v>
      </c>
      <c r="AV1850">
        <v>-10.303493020595589</v>
      </c>
      <c r="BD1850" s="152">
        <v>5.8807503673407728</v>
      </c>
      <c r="BE1850" s="152">
        <v>16.44237583524</v>
      </c>
    </row>
    <row r="1851" spans="1:57" ht="14.25" customHeight="1">
      <c r="A1851" s="134" t="s">
        <v>398</v>
      </c>
      <c r="B1851" s="135">
        <v>177120</v>
      </c>
      <c r="C1851" s="135">
        <v>12433300</v>
      </c>
      <c r="D1851" s="145">
        <f t="shared" si="196"/>
        <v>485650</v>
      </c>
      <c r="E1851" s="141">
        <f t="shared" si="197"/>
        <v>70.197041553748875</v>
      </c>
      <c r="F1851" s="135">
        <v>173</v>
      </c>
      <c r="G1851" s="135">
        <v>2</v>
      </c>
      <c r="H1851" s="135">
        <v>971300</v>
      </c>
      <c r="I1851" s="134" t="s">
        <v>1815</v>
      </c>
      <c r="J1851" s="138">
        <f t="shared" si="198"/>
        <v>2</v>
      </c>
      <c r="K1851" s="140">
        <f t="shared" si="199"/>
        <v>485650</v>
      </c>
      <c r="L1851" s="134" t="s">
        <v>1461</v>
      </c>
      <c r="M1851" s="134" t="s">
        <v>27</v>
      </c>
      <c r="N1851" s="137">
        <f t="shared" si="200"/>
        <v>485650</v>
      </c>
      <c r="P1851">
        <v>1810</v>
      </c>
      <c r="Q1851">
        <v>44.52084281013444</v>
      </c>
      <c r="R1851">
        <v>-12.52084281013444</v>
      </c>
      <c r="S1851" s="70">
        <f t="shared" si="201"/>
        <v>-0.28123552969406668</v>
      </c>
      <c r="T1851">
        <f t="shared" si="202"/>
        <v>32</v>
      </c>
      <c r="U1851" s="134" t="s">
        <v>1362</v>
      </c>
      <c r="Z1851">
        <v>1809</v>
      </c>
      <c r="AA1851">
        <v>19.403892376216845</v>
      </c>
      <c r="AB1851">
        <v>-8.4038923762168452</v>
      </c>
      <c r="AJ1851">
        <v>1811</v>
      </c>
      <c r="AK1851">
        <v>25.497483955696296</v>
      </c>
      <c r="AL1851">
        <v>-14.497483955696296</v>
      </c>
      <c r="AT1851">
        <v>1811</v>
      </c>
      <c r="AU1851">
        <v>16.588009036370984</v>
      </c>
      <c r="AV1851">
        <v>-5.588009036370984</v>
      </c>
      <c r="BD1851" s="152">
        <v>8.8509093024349941</v>
      </c>
      <c r="BE1851" s="152">
        <v>17.73409542948</v>
      </c>
    </row>
    <row r="1852" spans="1:57" ht="14.25" customHeight="1">
      <c r="A1852" s="134" t="s">
        <v>398</v>
      </c>
      <c r="B1852" s="135">
        <v>15885</v>
      </c>
      <c r="C1852" s="135">
        <v>2545700</v>
      </c>
      <c r="D1852" s="145">
        <f t="shared" si="196"/>
        <v>20742142.857142854</v>
      </c>
      <c r="E1852" s="141">
        <f t="shared" si="197"/>
        <v>160.25810513062638</v>
      </c>
      <c r="F1852" s="135">
        <v>17</v>
      </c>
      <c r="G1852" s="135">
        <v>0.14000000000000001</v>
      </c>
      <c r="H1852" s="135">
        <v>2903900</v>
      </c>
      <c r="I1852" s="134" t="s">
        <v>1815</v>
      </c>
      <c r="J1852" s="138">
        <f t="shared" si="198"/>
        <v>0.14000000000000001</v>
      </c>
      <c r="K1852" s="140">
        <f t="shared" si="199"/>
        <v>20742142.857142854</v>
      </c>
      <c r="L1852" s="134" t="s">
        <v>2978</v>
      </c>
      <c r="M1852" s="134" t="s">
        <v>7</v>
      </c>
      <c r="N1852" s="137">
        <f t="shared" si="200"/>
        <v>20742142.857142854</v>
      </c>
      <c r="P1852">
        <v>1811</v>
      </c>
      <c r="Q1852">
        <v>18.003254618328043</v>
      </c>
      <c r="R1852">
        <v>-7.0032546183280431</v>
      </c>
      <c r="S1852" s="70">
        <f t="shared" si="201"/>
        <v>-0.38899936521468992</v>
      </c>
      <c r="T1852">
        <f t="shared" si="202"/>
        <v>11</v>
      </c>
      <c r="U1852" s="134" t="s">
        <v>2963</v>
      </c>
      <c r="Z1852">
        <v>1810</v>
      </c>
      <c r="AA1852">
        <v>43.994380205885335</v>
      </c>
      <c r="AB1852">
        <v>-11.994380205885335</v>
      </c>
      <c r="AJ1852">
        <v>1812</v>
      </c>
      <c r="AK1852">
        <v>34.968332875768454</v>
      </c>
      <c r="AL1852">
        <v>-16.968332875768454</v>
      </c>
      <c r="AT1852">
        <v>1812</v>
      </c>
      <c r="AU1852">
        <v>36.424542053864592</v>
      </c>
      <c r="AV1852">
        <v>-18.424542053864592</v>
      </c>
      <c r="BD1852" s="152">
        <v>8.6455041202016467</v>
      </c>
      <c r="BE1852" s="152">
        <v>17.647592681039999</v>
      </c>
    </row>
    <row r="1853" spans="1:57" ht="14.25" customHeight="1">
      <c r="A1853" s="134" t="s">
        <v>398</v>
      </c>
      <c r="B1853" s="135">
        <v>6931</v>
      </c>
      <c r="C1853" s="135">
        <v>160000</v>
      </c>
      <c r="D1853" s="145">
        <f t="shared" si="196"/>
        <v>5555.5555555555547</v>
      </c>
      <c r="E1853" s="141">
        <f t="shared" si="197"/>
        <v>23.08469196364161</v>
      </c>
      <c r="F1853" s="135">
        <v>13</v>
      </c>
      <c r="G1853" s="135">
        <v>0.81</v>
      </c>
      <c r="H1853" s="135">
        <v>4500</v>
      </c>
      <c r="I1853" s="134" t="s">
        <v>1815</v>
      </c>
      <c r="J1853" s="138">
        <f t="shared" si="198"/>
        <v>0.81</v>
      </c>
      <c r="K1853" s="140">
        <f t="shared" si="199"/>
        <v>5555.5555555555547</v>
      </c>
      <c r="L1853" s="134" t="s">
        <v>2979</v>
      </c>
      <c r="M1853" s="134" t="s">
        <v>171</v>
      </c>
      <c r="N1853" s="137">
        <f t="shared" si="200"/>
        <v>5555.5555555555547</v>
      </c>
      <c r="P1853">
        <v>1812</v>
      </c>
      <c r="Q1853">
        <v>34.226058731306161</v>
      </c>
      <c r="R1853">
        <v>-16.226058731306161</v>
      </c>
      <c r="S1853" s="70">
        <f t="shared" si="201"/>
        <v>-0.47408493214745706</v>
      </c>
      <c r="T1853">
        <f t="shared" si="202"/>
        <v>18</v>
      </c>
      <c r="U1853" s="134" t="s">
        <v>2964</v>
      </c>
      <c r="Z1853">
        <v>1811</v>
      </c>
      <c r="AA1853">
        <v>18.140137253991941</v>
      </c>
      <c r="AB1853">
        <v>-7.1401372539919414</v>
      </c>
      <c r="AJ1853">
        <v>1813</v>
      </c>
      <c r="AK1853">
        <v>23.926488052675211</v>
      </c>
      <c r="AL1853">
        <v>-8.9264880526752108</v>
      </c>
      <c r="AT1853">
        <v>1813</v>
      </c>
      <c r="AU1853">
        <v>12.859473234705417</v>
      </c>
      <c r="AV1853">
        <v>2.1405267652945827</v>
      </c>
      <c r="BD1853" s="152">
        <v>14.292092579796401</v>
      </c>
      <c r="BE1853" s="152">
        <v>24.343774101359998</v>
      </c>
    </row>
    <row r="1854" spans="1:57" ht="14.25" customHeight="1">
      <c r="A1854" s="134" t="s">
        <v>398</v>
      </c>
      <c r="B1854" s="135">
        <v>7560</v>
      </c>
      <c r="C1854" s="135">
        <v>824200</v>
      </c>
      <c r="D1854" s="145">
        <f t="shared" si="196"/>
        <v>1038263.1126397249</v>
      </c>
      <c r="E1854" s="141">
        <f t="shared" si="197"/>
        <v>109.02116402116403</v>
      </c>
      <c r="F1854" s="135">
        <v>10</v>
      </c>
      <c r="G1854" s="135">
        <v>0.2326</v>
      </c>
      <c r="H1854" s="135">
        <v>241500</v>
      </c>
      <c r="I1854" s="134" t="s">
        <v>1815</v>
      </c>
      <c r="J1854" s="138">
        <f t="shared" si="198"/>
        <v>0.2326</v>
      </c>
      <c r="K1854" s="140">
        <f t="shared" si="199"/>
        <v>1038263.1126397249</v>
      </c>
      <c r="L1854" s="134" t="s">
        <v>1401</v>
      </c>
      <c r="M1854" s="134" t="s">
        <v>10</v>
      </c>
      <c r="N1854" s="137">
        <f t="shared" si="200"/>
        <v>1038263.1126397249</v>
      </c>
      <c r="P1854">
        <v>1813</v>
      </c>
      <c r="Q1854">
        <v>15.075575210009712</v>
      </c>
      <c r="R1854">
        <v>-7.5575210009711569E-2</v>
      </c>
      <c r="S1854" s="70">
        <f t="shared" si="201"/>
        <v>-5.0130896471221867E-3</v>
      </c>
      <c r="T1854">
        <f t="shared" si="202"/>
        <v>15</v>
      </c>
      <c r="U1854" s="134" t="s">
        <v>1878</v>
      </c>
      <c r="Z1854">
        <v>1812</v>
      </c>
      <c r="AA1854">
        <v>35.767606730060152</v>
      </c>
      <c r="AB1854">
        <v>-17.767606730060152</v>
      </c>
      <c r="AJ1854">
        <v>1814</v>
      </c>
      <c r="AK1854">
        <v>24.475976784047177</v>
      </c>
      <c r="AL1854">
        <v>-9.4759767840471767</v>
      </c>
      <c r="AT1854">
        <v>1814</v>
      </c>
      <c r="AU1854">
        <v>19.754924382555551</v>
      </c>
      <c r="AV1854">
        <v>-4.7549243825555507</v>
      </c>
      <c r="BD1854" s="152">
        <v>7.6770186859714071</v>
      </c>
      <c r="BE1854" s="152">
        <v>17.67131409868</v>
      </c>
    </row>
    <row r="1855" spans="1:57" ht="14.25" customHeight="1">
      <c r="A1855" s="134" t="s">
        <v>398</v>
      </c>
      <c r="B1855" s="135">
        <v>8177</v>
      </c>
      <c r="C1855" s="135">
        <v>539400</v>
      </c>
      <c r="D1855" s="145">
        <f t="shared" si="196"/>
        <v>1256246.6772993091</v>
      </c>
      <c r="E1855" s="141">
        <f t="shared" si="197"/>
        <v>65.965513024336559</v>
      </c>
      <c r="F1855" s="135">
        <v>9</v>
      </c>
      <c r="G1855" s="135">
        <v>0.18809999999999999</v>
      </c>
      <c r="H1855" s="135">
        <v>236300</v>
      </c>
      <c r="I1855" s="134" t="s">
        <v>1815</v>
      </c>
      <c r="J1855" s="138">
        <f t="shared" si="198"/>
        <v>0.18809999999999999</v>
      </c>
      <c r="K1855" s="140">
        <f t="shared" si="199"/>
        <v>1256246.6772993091</v>
      </c>
      <c r="L1855" s="134" t="s">
        <v>2980</v>
      </c>
      <c r="M1855" s="134" t="s">
        <v>10</v>
      </c>
      <c r="N1855" s="137">
        <f t="shared" si="200"/>
        <v>1256246.6772993091</v>
      </c>
      <c r="P1855">
        <v>1814</v>
      </c>
      <c r="Q1855">
        <v>19.12029930988739</v>
      </c>
      <c r="R1855">
        <v>-4.1202993098873897</v>
      </c>
      <c r="S1855" s="70">
        <f t="shared" si="201"/>
        <v>-0.2154934524354816</v>
      </c>
      <c r="T1855">
        <f t="shared" si="202"/>
        <v>15</v>
      </c>
      <c r="U1855" s="134" t="s">
        <v>2965</v>
      </c>
      <c r="Z1855">
        <v>1813</v>
      </c>
      <c r="AA1855">
        <v>17.883950060396572</v>
      </c>
      <c r="AB1855">
        <v>-2.8839500603965718</v>
      </c>
      <c r="AJ1855">
        <v>1815</v>
      </c>
      <c r="AK1855">
        <v>22.065931061627602</v>
      </c>
      <c r="AL1855">
        <v>-13.065931061627602</v>
      </c>
      <c r="AT1855">
        <v>1815</v>
      </c>
      <c r="AU1855">
        <v>15.987797701639092</v>
      </c>
      <c r="AV1855">
        <v>-6.9877977016390922</v>
      </c>
      <c r="BD1855" s="152">
        <v>7.2898299174615442</v>
      </c>
      <c r="BE1855" s="152">
        <v>16.557269562199998</v>
      </c>
    </row>
    <row r="1856" spans="1:57" ht="14.25" customHeight="1">
      <c r="A1856" s="134" t="s">
        <v>398</v>
      </c>
      <c r="B1856" s="135">
        <v>21000</v>
      </c>
      <c r="C1856" s="135">
        <v>3354400</v>
      </c>
      <c r="D1856" s="145">
        <f t="shared" si="196"/>
        <v>2907692.3076923075</v>
      </c>
      <c r="E1856" s="141">
        <f t="shared" si="197"/>
        <v>159.73333333333332</v>
      </c>
      <c r="F1856" s="135">
        <v>28</v>
      </c>
      <c r="G1856" s="135">
        <v>0.78</v>
      </c>
      <c r="H1856" s="135">
        <v>2268000</v>
      </c>
      <c r="I1856" s="134" t="s">
        <v>1815</v>
      </c>
      <c r="J1856" s="138">
        <f t="shared" si="198"/>
        <v>0.78</v>
      </c>
      <c r="K1856" s="140">
        <f t="shared" si="199"/>
        <v>2907692.3076923075</v>
      </c>
      <c r="L1856" s="134" t="s">
        <v>2981</v>
      </c>
      <c r="M1856" s="134" t="s">
        <v>44</v>
      </c>
      <c r="N1856" s="137">
        <f t="shared" si="200"/>
        <v>2907692.3076923075</v>
      </c>
      <c r="P1856">
        <v>1815</v>
      </c>
      <c r="Q1856">
        <v>15.683967624044881</v>
      </c>
      <c r="R1856">
        <v>-6.6839676240448807</v>
      </c>
      <c r="S1856" s="70">
        <f t="shared" si="201"/>
        <v>-0.42616560963807265</v>
      </c>
      <c r="T1856">
        <f t="shared" si="202"/>
        <v>9</v>
      </c>
      <c r="U1856" s="134" t="s">
        <v>1473</v>
      </c>
      <c r="Z1856">
        <v>1814</v>
      </c>
      <c r="AA1856">
        <v>18.498593949533532</v>
      </c>
      <c r="AB1856">
        <v>-3.4985939495335323</v>
      </c>
      <c r="AJ1856">
        <v>1816</v>
      </c>
      <c r="AK1856">
        <v>28.407488223378046</v>
      </c>
      <c r="AL1856">
        <v>1.5925117766219543</v>
      </c>
      <c r="AT1856">
        <v>1816</v>
      </c>
      <c r="AU1856">
        <v>32.832305953383013</v>
      </c>
      <c r="AV1856">
        <v>-2.8323059533830133</v>
      </c>
      <c r="BD1856" s="152">
        <v>13.92647135542104</v>
      </c>
      <c r="BE1856" s="152">
        <v>19.272872057279997</v>
      </c>
    </row>
    <row r="1857" spans="1:57" ht="14.25" customHeight="1">
      <c r="A1857" s="134" t="s">
        <v>398</v>
      </c>
      <c r="B1857" s="135">
        <v>14400</v>
      </c>
      <c r="C1857" s="135">
        <v>1085200</v>
      </c>
      <c r="D1857" s="145">
        <f t="shared" si="196"/>
        <v>358064.51612903224</v>
      </c>
      <c r="E1857" s="141">
        <f t="shared" si="197"/>
        <v>75.361111111111114</v>
      </c>
      <c r="F1857" s="135">
        <v>9</v>
      </c>
      <c r="G1857" s="135">
        <v>0.93</v>
      </c>
      <c r="H1857" s="135">
        <v>333000</v>
      </c>
      <c r="I1857" s="134" t="s">
        <v>1815</v>
      </c>
      <c r="J1857" s="138">
        <f t="shared" si="198"/>
        <v>0.93</v>
      </c>
      <c r="K1857" s="140">
        <f t="shared" si="199"/>
        <v>358064.51612903224</v>
      </c>
      <c r="L1857" s="134" t="s">
        <v>2982</v>
      </c>
      <c r="M1857" s="134" t="s">
        <v>74</v>
      </c>
      <c r="N1857" s="137">
        <f t="shared" si="200"/>
        <v>358064.51612903224</v>
      </c>
      <c r="P1857">
        <v>1816</v>
      </c>
      <c r="Q1857">
        <v>28.471036012382378</v>
      </c>
      <c r="R1857">
        <v>1.5289639876176224</v>
      </c>
      <c r="S1857" s="70">
        <f t="shared" si="201"/>
        <v>5.3702435940604989E-2</v>
      </c>
      <c r="T1857">
        <f t="shared" si="202"/>
        <v>30</v>
      </c>
      <c r="U1857" s="134" t="s">
        <v>2966</v>
      </c>
      <c r="Z1857">
        <v>1815</v>
      </c>
      <c r="AA1857">
        <v>19.51390653651865</v>
      </c>
      <c r="AB1857">
        <v>-10.51390653651865</v>
      </c>
      <c r="AJ1857">
        <v>1817</v>
      </c>
      <c r="AK1857">
        <v>52.356814879700337</v>
      </c>
      <c r="AL1857">
        <v>-18.356814879700337</v>
      </c>
      <c r="AT1857">
        <v>1817</v>
      </c>
      <c r="AU1857">
        <v>40.945422503979245</v>
      </c>
      <c r="AV1857">
        <v>-6.9454225039792448</v>
      </c>
      <c r="BD1857" s="152">
        <v>10.04123233347725</v>
      </c>
      <c r="BE1857" s="152">
        <v>19.603580518359998</v>
      </c>
    </row>
    <row r="1858" spans="1:57" ht="14.25" customHeight="1">
      <c r="A1858" s="134" t="s">
        <v>398</v>
      </c>
      <c r="B1858" s="135">
        <v>32779</v>
      </c>
      <c r="C1858" s="135">
        <v>1871700</v>
      </c>
      <c r="D1858" s="145">
        <f t="shared" si="196"/>
        <v>436363.63636363635</v>
      </c>
      <c r="E1858" s="141">
        <f t="shared" si="197"/>
        <v>57.100582690136974</v>
      </c>
      <c r="F1858" s="135">
        <v>28</v>
      </c>
      <c r="G1858" s="135">
        <v>3.08</v>
      </c>
      <c r="H1858" s="135">
        <v>1344000</v>
      </c>
      <c r="I1858" s="134" t="s">
        <v>1815</v>
      </c>
      <c r="J1858" s="138">
        <f t="shared" si="198"/>
        <v>3.08</v>
      </c>
      <c r="K1858" s="140">
        <f t="shared" si="199"/>
        <v>436363.63636363635</v>
      </c>
      <c r="L1858" s="134" t="s">
        <v>1521</v>
      </c>
      <c r="M1858" s="134" t="s">
        <v>138</v>
      </c>
      <c r="N1858" s="137">
        <f t="shared" si="200"/>
        <v>436363.63636363635</v>
      </c>
      <c r="P1858">
        <v>1817</v>
      </c>
      <c r="Q1858">
        <v>46.777711504835068</v>
      </c>
      <c r="R1858">
        <v>-12.777711504835068</v>
      </c>
      <c r="S1858" s="70">
        <f t="shared" si="201"/>
        <v>-0.27315811513169752</v>
      </c>
      <c r="T1858">
        <f t="shared" si="202"/>
        <v>34</v>
      </c>
      <c r="U1858" s="134" t="s">
        <v>2967</v>
      </c>
      <c r="Z1858">
        <v>1816</v>
      </c>
      <c r="AA1858">
        <v>26.717853732803583</v>
      </c>
      <c r="AB1858">
        <v>3.282146267196417</v>
      </c>
      <c r="AJ1858">
        <v>1818</v>
      </c>
      <c r="AK1858">
        <v>28.534488700582656</v>
      </c>
      <c r="AL1858">
        <v>7.4655112994173436</v>
      </c>
      <c r="AT1858">
        <v>1818</v>
      </c>
      <c r="AU1858">
        <v>35.399009964835678</v>
      </c>
      <c r="AV1858">
        <v>0.60099003516432248</v>
      </c>
      <c r="BD1858" s="152">
        <v>13.461228617662506</v>
      </c>
      <c r="BE1858" s="152">
        <v>50.980974546279995</v>
      </c>
    </row>
    <row r="1859" spans="1:57" ht="14.25" customHeight="1">
      <c r="A1859" s="134" t="s">
        <v>398</v>
      </c>
      <c r="B1859" s="135">
        <v>10200</v>
      </c>
      <c r="C1859" s="135">
        <v>1789100</v>
      </c>
      <c r="D1859" s="145">
        <f t="shared" si="196"/>
        <v>8100000</v>
      </c>
      <c r="E1859" s="141">
        <f t="shared" si="197"/>
        <v>175.40196078431373</v>
      </c>
      <c r="F1859" s="135">
        <v>12</v>
      </c>
      <c r="G1859" s="135">
        <v>0.12</v>
      </c>
      <c r="H1859" s="135">
        <v>972000</v>
      </c>
      <c r="I1859" s="134" t="s">
        <v>1815</v>
      </c>
      <c r="J1859" s="138">
        <f t="shared" si="198"/>
        <v>0.12</v>
      </c>
      <c r="K1859" s="140">
        <f t="shared" si="199"/>
        <v>8100000</v>
      </c>
      <c r="L1859" s="134" t="s">
        <v>1316</v>
      </c>
      <c r="M1859" s="134" t="s">
        <v>44</v>
      </c>
      <c r="N1859" s="137">
        <f t="shared" si="200"/>
        <v>8100000</v>
      </c>
      <c r="P1859">
        <v>1818</v>
      </c>
      <c r="Q1859">
        <v>29.931531775038273</v>
      </c>
      <c r="R1859">
        <v>6.0684682249617268</v>
      </c>
      <c r="S1859" s="70">
        <f t="shared" si="201"/>
        <v>0.20274499382696451</v>
      </c>
      <c r="T1859">
        <f t="shared" si="202"/>
        <v>36</v>
      </c>
      <c r="U1859" s="134" t="s">
        <v>2968</v>
      </c>
      <c r="Z1859">
        <v>1817</v>
      </c>
      <c r="AA1859">
        <v>41.131799358671159</v>
      </c>
      <c r="AB1859">
        <v>-7.1317993586711594</v>
      </c>
      <c r="AJ1859">
        <v>1819</v>
      </c>
      <c r="AK1859">
        <v>52.0863038632545</v>
      </c>
      <c r="AL1859">
        <v>-6.0863038632544999</v>
      </c>
      <c r="AT1859">
        <v>1819</v>
      </c>
      <c r="AU1859">
        <v>45.016349723679284</v>
      </c>
      <c r="AV1859">
        <v>0.98365027632071644</v>
      </c>
      <c r="BD1859" s="152">
        <v>23.579487894477261</v>
      </c>
      <c r="BE1859" s="152">
        <v>26.384984124159999</v>
      </c>
    </row>
    <row r="1860" spans="1:57" ht="14.25" customHeight="1">
      <c r="A1860" s="134" t="s">
        <v>398</v>
      </c>
      <c r="B1860" s="135">
        <v>30518</v>
      </c>
      <c r="C1860" s="135">
        <v>1589100</v>
      </c>
      <c r="D1860" s="145">
        <f t="shared" si="196"/>
        <v>154798.76160990712</v>
      </c>
      <c r="E1860" s="141">
        <f t="shared" si="197"/>
        <v>52.070908971754378</v>
      </c>
      <c r="F1860" s="135">
        <v>4</v>
      </c>
      <c r="G1860" s="135">
        <v>6.46</v>
      </c>
      <c r="H1860" s="135">
        <v>1000000</v>
      </c>
      <c r="I1860" s="134" t="s">
        <v>1815</v>
      </c>
      <c r="J1860" s="138">
        <f t="shared" si="198"/>
        <v>6.46</v>
      </c>
      <c r="K1860" s="140">
        <f t="shared" si="199"/>
        <v>154798.76160990712</v>
      </c>
      <c r="L1860" s="134" t="s">
        <v>2983</v>
      </c>
      <c r="M1860" s="134" t="s">
        <v>183</v>
      </c>
      <c r="N1860" s="137">
        <f t="shared" si="200"/>
        <v>154798.76160990712</v>
      </c>
      <c r="P1860">
        <v>1819</v>
      </c>
      <c r="Q1860">
        <v>48.819759482588744</v>
      </c>
      <c r="R1860">
        <v>-2.8197594825887435</v>
      </c>
      <c r="S1860" s="70">
        <f t="shared" si="201"/>
        <v>-5.7758569736387023E-2</v>
      </c>
      <c r="T1860">
        <f t="shared" si="202"/>
        <v>46</v>
      </c>
      <c r="U1860" s="134" t="s">
        <v>1669</v>
      </c>
      <c r="Z1860">
        <v>1818</v>
      </c>
      <c r="AA1860">
        <v>33.350032442832756</v>
      </c>
      <c r="AB1860">
        <v>2.6499675571672441</v>
      </c>
      <c r="AJ1860">
        <v>1820</v>
      </c>
      <c r="AK1860">
        <v>23.13696841938652</v>
      </c>
      <c r="AL1860">
        <v>-11.13696841938652</v>
      </c>
      <c r="AT1860">
        <v>1820</v>
      </c>
      <c r="AU1860">
        <v>16.303093395944217</v>
      </c>
      <c r="AV1860">
        <v>-4.3030933959442166</v>
      </c>
      <c r="BD1860" s="152">
        <v>27.813915726217743</v>
      </c>
      <c r="BE1860" s="152">
        <v>30.610341242239997</v>
      </c>
    </row>
    <row r="1861" spans="1:57" ht="14.25" customHeight="1">
      <c r="A1861" s="134" t="s">
        <v>398</v>
      </c>
      <c r="B1861" s="135">
        <v>60832</v>
      </c>
      <c r="C1861" s="135">
        <v>9411700</v>
      </c>
      <c r="D1861" s="145">
        <f t="shared" si="196"/>
        <v>1502496.8168372875</v>
      </c>
      <c r="E1861" s="141">
        <f t="shared" si="197"/>
        <v>154.71626775381378</v>
      </c>
      <c r="F1861" s="135">
        <v>56</v>
      </c>
      <c r="G1861" s="135">
        <v>82151</v>
      </c>
      <c r="H1861" s="135">
        <v>2833600</v>
      </c>
      <c r="I1861" s="134" t="s">
        <v>1819</v>
      </c>
      <c r="J1861" s="138">
        <f t="shared" si="198"/>
        <v>1.8859274563820017</v>
      </c>
      <c r="K1861" s="140">
        <f t="shared" si="199"/>
        <v>1502496.8168372875</v>
      </c>
      <c r="L1861" s="134" t="s">
        <v>2984</v>
      </c>
      <c r="M1861" s="134" t="s">
        <v>18</v>
      </c>
      <c r="N1861" s="137">
        <f t="shared" si="200"/>
        <v>1502496.8168372875</v>
      </c>
      <c r="P1861">
        <v>1820</v>
      </c>
      <c r="Q1861">
        <v>16.476981582969923</v>
      </c>
      <c r="R1861">
        <v>-4.4769815829699233</v>
      </c>
      <c r="S1861" s="70">
        <f t="shared" si="201"/>
        <v>-0.27171126947166019</v>
      </c>
      <c r="T1861">
        <f t="shared" si="202"/>
        <v>12</v>
      </c>
      <c r="U1861" s="134" t="s">
        <v>2969</v>
      </c>
      <c r="Z1861">
        <v>1819</v>
      </c>
      <c r="AA1861">
        <v>48.389382206380958</v>
      </c>
      <c r="AB1861">
        <v>-2.389382206380958</v>
      </c>
      <c r="AJ1861">
        <v>1821</v>
      </c>
      <c r="AK1861">
        <v>24.583080519823071</v>
      </c>
      <c r="AL1861">
        <v>-6.5830805198230706</v>
      </c>
      <c r="AT1861">
        <v>1821</v>
      </c>
      <c r="AU1861">
        <v>24.466295981312875</v>
      </c>
      <c r="AV1861">
        <v>-6.4662959813128751</v>
      </c>
      <c r="BD1861" s="152">
        <v>12.196959721016244</v>
      </c>
      <c r="BE1861" s="152">
        <v>22.832420647599996</v>
      </c>
    </row>
    <row r="1862" spans="1:57" ht="14.25" customHeight="1">
      <c r="A1862" s="134" t="s">
        <v>398</v>
      </c>
      <c r="B1862" s="135">
        <v>20616</v>
      </c>
      <c r="C1862" s="135">
        <v>1375200</v>
      </c>
      <c r="D1862" s="145">
        <f t="shared" si="196"/>
        <v>670050.7614213198</v>
      </c>
      <c r="E1862" s="141">
        <f t="shared" si="197"/>
        <v>66.705471478463323</v>
      </c>
      <c r="F1862" s="135">
        <v>24</v>
      </c>
      <c r="G1862" s="135">
        <v>1.97</v>
      </c>
      <c r="H1862" s="135">
        <v>1320000</v>
      </c>
      <c r="I1862" s="134" t="s">
        <v>1815</v>
      </c>
      <c r="J1862" s="138">
        <f t="shared" si="198"/>
        <v>1.97</v>
      </c>
      <c r="K1862" s="140">
        <f t="shared" si="199"/>
        <v>670050.7614213198</v>
      </c>
      <c r="L1862" s="134" t="s">
        <v>2985</v>
      </c>
      <c r="M1862" s="134" t="s">
        <v>254</v>
      </c>
      <c r="N1862" s="137">
        <f t="shared" si="200"/>
        <v>670050.7614213198</v>
      </c>
      <c r="P1862">
        <v>1821</v>
      </c>
      <c r="Q1862">
        <v>21.727883300359302</v>
      </c>
      <c r="R1862">
        <v>-3.7278833003593022</v>
      </c>
      <c r="S1862" s="70">
        <f t="shared" si="201"/>
        <v>-0.17157139739873586</v>
      </c>
      <c r="T1862">
        <f t="shared" si="202"/>
        <v>18</v>
      </c>
      <c r="U1862" s="134" t="s">
        <v>2970</v>
      </c>
      <c r="Z1862">
        <v>1820</v>
      </c>
      <c r="AA1862">
        <v>17.51824966008434</v>
      </c>
      <c r="AB1862">
        <v>-5.51824966008434</v>
      </c>
      <c r="AJ1862">
        <v>1822</v>
      </c>
      <c r="AK1862">
        <v>39.779110952279275</v>
      </c>
      <c r="AL1862">
        <v>32.220889047720725</v>
      </c>
      <c r="AT1862">
        <v>1822</v>
      </c>
      <c r="AU1862">
        <v>56.517252822981114</v>
      </c>
      <c r="AV1862">
        <v>15.482747177018886</v>
      </c>
      <c r="BD1862" s="152">
        <v>15.972306970465192</v>
      </c>
      <c r="BE1862" s="152">
        <v>28.892664697920001</v>
      </c>
    </row>
    <row r="1863" spans="1:57" ht="14.25" customHeight="1">
      <c r="A1863" s="134" t="s">
        <v>398</v>
      </c>
      <c r="B1863" s="135">
        <v>241130</v>
      </c>
      <c r="C1863" s="135">
        <v>75432200</v>
      </c>
      <c r="D1863" s="145">
        <f t="shared" si="196"/>
        <v>35089285.714285716</v>
      </c>
      <c r="E1863" s="141">
        <f t="shared" si="197"/>
        <v>312.82793513872184</v>
      </c>
      <c r="F1863" s="135">
        <v>203</v>
      </c>
      <c r="G1863" s="135">
        <v>0.84</v>
      </c>
      <c r="H1863" s="135">
        <v>29475000</v>
      </c>
      <c r="I1863" s="134" t="s">
        <v>1815</v>
      </c>
      <c r="J1863" s="138">
        <f t="shared" si="198"/>
        <v>0.84</v>
      </c>
      <c r="K1863" s="140">
        <f t="shared" si="199"/>
        <v>35089285.714285716</v>
      </c>
      <c r="L1863" s="134" t="s">
        <v>2986</v>
      </c>
      <c r="M1863" s="134" t="s">
        <v>7</v>
      </c>
      <c r="N1863" s="137">
        <f t="shared" si="200"/>
        <v>35089285.714285716</v>
      </c>
      <c r="P1863">
        <v>1822</v>
      </c>
      <c r="Q1863">
        <v>47.878008614060782</v>
      </c>
      <c r="R1863">
        <v>24.121991385939218</v>
      </c>
      <c r="S1863" s="70">
        <f t="shared" si="201"/>
        <v>0.50382194423297477</v>
      </c>
      <c r="T1863">
        <f t="shared" si="202"/>
        <v>72</v>
      </c>
      <c r="U1863" s="134" t="s">
        <v>2971</v>
      </c>
      <c r="Z1863">
        <v>1821</v>
      </c>
      <c r="AA1863">
        <v>21.653929317034532</v>
      </c>
      <c r="AB1863">
        <v>-3.6539293170345317</v>
      </c>
      <c r="AJ1863">
        <v>1823</v>
      </c>
      <c r="AK1863">
        <v>25.621944423356823</v>
      </c>
      <c r="AL1863">
        <v>-13.621944423356823</v>
      </c>
      <c r="AT1863">
        <v>1823</v>
      </c>
      <c r="AU1863">
        <v>17.3762482721338</v>
      </c>
      <c r="AV1863">
        <v>-5.3762482721338003</v>
      </c>
      <c r="BD1863" s="152">
        <v>30.441048006982275</v>
      </c>
      <c r="BE1863" s="152">
        <v>29.754695019159996</v>
      </c>
    </row>
    <row r="1864" spans="1:57" ht="14.25" customHeight="1">
      <c r="A1864" s="134" t="s">
        <v>398</v>
      </c>
      <c r="B1864" s="135">
        <v>10524</v>
      </c>
      <c r="C1864" s="135">
        <v>1125400</v>
      </c>
      <c r="D1864" s="145">
        <f t="shared" si="196"/>
        <v>6225000</v>
      </c>
      <c r="E1864" s="141">
        <f t="shared" si="197"/>
        <v>106.93652603572787</v>
      </c>
      <c r="F1864" s="135">
        <v>12</v>
      </c>
      <c r="G1864" s="135">
        <v>0.16</v>
      </c>
      <c r="H1864" s="135">
        <v>996000</v>
      </c>
      <c r="I1864" s="134" t="s">
        <v>1815</v>
      </c>
      <c r="J1864" s="138">
        <f t="shared" si="198"/>
        <v>0.16</v>
      </c>
      <c r="K1864" s="140">
        <f t="shared" si="199"/>
        <v>6225000</v>
      </c>
      <c r="L1864" s="134" t="s">
        <v>2987</v>
      </c>
      <c r="M1864" s="134" t="s">
        <v>13</v>
      </c>
      <c r="N1864" s="137">
        <f t="shared" si="200"/>
        <v>6225000</v>
      </c>
      <c r="P1864">
        <v>1823</v>
      </c>
      <c r="Q1864">
        <v>18.5014588684177</v>
      </c>
      <c r="R1864">
        <v>-6.5014588684176999</v>
      </c>
      <c r="S1864" s="70">
        <f t="shared" si="201"/>
        <v>-0.35140249829248865</v>
      </c>
      <c r="T1864">
        <f t="shared" si="202"/>
        <v>12</v>
      </c>
      <c r="U1864" s="134" t="s">
        <v>2972</v>
      </c>
      <c r="Z1864">
        <v>1822</v>
      </c>
      <c r="AA1864">
        <v>50.991948338478437</v>
      </c>
      <c r="AB1864">
        <v>21.008051661521563</v>
      </c>
      <c r="AJ1864">
        <v>1824</v>
      </c>
      <c r="AK1864">
        <v>45.565252693721533</v>
      </c>
      <c r="AL1864">
        <v>-15.565252693721533</v>
      </c>
      <c r="AT1864">
        <v>1824</v>
      </c>
      <c r="AU1864">
        <v>25.992688418066081</v>
      </c>
      <c r="AV1864">
        <v>4.0073115819339193</v>
      </c>
      <c r="BD1864" s="152">
        <v>16.172577023142708</v>
      </c>
      <c r="BE1864" s="152">
        <v>22.855777573719998</v>
      </c>
    </row>
    <row r="1865" spans="1:57" ht="14.25" customHeight="1">
      <c r="A1865" s="134" t="s">
        <v>398</v>
      </c>
      <c r="B1865" s="135">
        <v>26910</v>
      </c>
      <c r="C1865" s="135">
        <v>6552200</v>
      </c>
      <c r="D1865" s="145">
        <f t="shared" si="196"/>
        <v>20403611.111111112</v>
      </c>
      <c r="E1865" s="141">
        <f t="shared" si="197"/>
        <v>243.48569305091044</v>
      </c>
      <c r="F1865" s="135">
        <v>32</v>
      </c>
      <c r="G1865" s="135">
        <v>0.36</v>
      </c>
      <c r="H1865" s="135">
        <v>7345300</v>
      </c>
      <c r="I1865" s="134" t="s">
        <v>1815</v>
      </c>
      <c r="J1865" s="138">
        <f t="shared" si="198"/>
        <v>0.36</v>
      </c>
      <c r="K1865" s="140">
        <f t="shared" si="199"/>
        <v>20403611.111111112</v>
      </c>
      <c r="L1865" s="134" t="s">
        <v>1237</v>
      </c>
      <c r="M1865" s="134" t="s">
        <v>7</v>
      </c>
      <c r="N1865" s="137">
        <f t="shared" si="200"/>
        <v>20403611.111111112</v>
      </c>
      <c r="P1865">
        <v>1824</v>
      </c>
      <c r="Q1865">
        <v>34.751051077833878</v>
      </c>
      <c r="R1865">
        <v>-4.7510510778338784</v>
      </c>
      <c r="S1865" s="70">
        <f t="shared" si="201"/>
        <v>-0.13671675907565164</v>
      </c>
      <c r="T1865">
        <f t="shared" si="202"/>
        <v>30</v>
      </c>
      <c r="U1865" s="134" t="s">
        <v>1165</v>
      </c>
      <c r="Z1865">
        <v>1823</v>
      </c>
      <c r="AA1865">
        <v>20.986627910255446</v>
      </c>
      <c r="AB1865">
        <v>-8.9866279102554465</v>
      </c>
      <c r="AJ1865">
        <v>1825</v>
      </c>
      <c r="AK1865">
        <v>35.067816582912073</v>
      </c>
      <c r="AL1865">
        <v>-19.067816582912073</v>
      </c>
      <c r="AT1865">
        <v>1825</v>
      </c>
      <c r="AU1865">
        <v>28.13489275775898</v>
      </c>
      <c r="AV1865">
        <v>-12.13489275775898</v>
      </c>
      <c r="BD1865" s="152">
        <v>7.1635057303880352</v>
      </c>
      <c r="BE1865" s="152">
        <v>18.650815894719997</v>
      </c>
    </row>
    <row r="1866" spans="1:57" ht="14.25" customHeight="1">
      <c r="A1866" s="134" t="s">
        <v>398</v>
      </c>
      <c r="B1866" s="135">
        <v>12266</v>
      </c>
      <c r="C1866" s="135">
        <v>547000</v>
      </c>
      <c r="D1866" s="145">
        <f t="shared" si="196"/>
        <v>130827.06766917293</v>
      </c>
      <c r="E1866" s="141">
        <f t="shared" si="197"/>
        <v>44.594814935594329</v>
      </c>
      <c r="F1866" s="135">
        <v>11</v>
      </c>
      <c r="G1866" s="135">
        <v>1.33</v>
      </c>
      <c r="H1866" s="135">
        <v>174000</v>
      </c>
      <c r="I1866" s="134" t="s">
        <v>1815</v>
      </c>
      <c r="J1866" s="138">
        <f t="shared" si="198"/>
        <v>1.33</v>
      </c>
      <c r="K1866" s="140">
        <f t="shared" si="199"/>
        <v>130827.06766917293</v>
      </c>
      <c r="L1866" s="134" t="s">
        <v>1466</v>
      </c>
      <c r="M1866" s="134" t="s">
        <v>11</v>
      </c>
      <c r="N1866" s="137">
        <f t="shared" si="200"/>
        <v>130827.06766917293</v>
      </c>
      <c r="P1866">
        <v>1825</v>
      </c>
      <c r="Q1866">
        <v>29.805416808019029</v>
      </c>
      <c r="R1866">
        <v>-13.805416808019029</v>
      </c>
      <c r="S1866" s="70">
        <f t="shared" si="201"/>
        <v>-0.46318482633347158</v>
      </c>
      <c r="T1866">
        <f t="shared" si="202"/>
        <v>16</v>
      </c>
      <c r="U1866" s="134" t="s">
        <v>1217</v>
      </c>
      <c r="Z1866">
        <v>1824</v>
      </c>
      <c r="AA1866">
        <v>19.739117950749943</v>
      </c>
      <c r="AB1866">
        <v>10.260882049250057</v>
      </c>
      <c r="AJ1866">
        <v>1826</v>
      </c>
      <c r="AK1866">
        <v>24.165248949819887</v>
      </c>
      <c r="AL1866">
        <v>-9.1652489498198868</v>
      </c>
      <c r="AT1866">
        <v>1826</v>
      </c>
      <c r="AU1866">
        <v>17.422228894219966</v>
      </c>
      <c r="AV1866">
        <v>-2.4222288942199661</v>
      </c>
      <c r="BD1866" s="152">
        <v>7.8567482204255867</v>
      </c>
      <c r="BE1866" s="152">
        <v>18.79469262684</v>
      </c>
    </row>
    <row r="1867" spans="1:57" ht="14.25" customHeight="1">
      <c r="A1867" s="134" t="s">
        <v>398</v>
      </c>
      <c r="B1867" s="135">
        <v>6289</v>
      </c>
      <c r="C1867" s="135">
        <v>330400</v>
      </c>
      <c r="D1867" s="145">
        <f t="shared" si="196"/>
        <v>840000</v>
      </c>
      <c r="E1867" s="141">
        <f t="shared" si="197"/>
        <v>52.536174272539355</v>
      </c>
      <c r="F1867" s="135">
        <v>10</v>
      </c>
      <c r="G1867" s="135">
        <v>0.2</v>
      </c>
      <c r="H1867" s="135">
        <v>168000</v>
      </c>
      <c r="I1867" s="134" t="s">
        <v>1815</v>
      </c>
      <c r="J1867" s="138">
        <f t="shared" si="198"/>
        <v>0.2</v>
      </c>
      <c r="K1867" s="140">
        <f t="shared" si="199"/>
        <v>840000</v>
      </c>
      <c r="L1867" s="134" t="s">
        <v>2988</v>
      </c>
      <c r="M1867" s="134" t="s">
        <v>11</v>
      </c>
      <c r="N1867" s="137">
        <f t="shared" si="200"/>
        <v>840000</v>
      </c>
      <c r="P1867">
        <v>1826</v>
      </c>
      <c r="Q1867">
        <v>17.6794118412563</v>
      </c>
      <c r="R1867">
        <v>-2.6794118412563002</v>
      </c>
      <c r="S1867" s="70">
        <f t="shared" si="201"/>
        <v>-0.15155548529073132</v>
      </c>
      <c r="T1867">
        <f t="shared" si="202"/>
        <v>15</v>
      </c>
      <c r="U1867" s="134" t="s">
        <v>2973</v>
      </c>
      <c r="Z1867">
        <v>1825</v>
      </c>
      <c r="AA1867">
        <v>22.144019216685507</v>
      </c>
      <c r="AB1867">
        <v>-6.144019216685507</v>
      </c>
      <c r="AJ1867">
        <v>1827</v>
      </c>
      <c r="AK1867">
        <v>91.032693537745757</v>
      </c>
      <c r="AL1867">
        <v>-26.032693537745757</v>
      </c>
      <c r="AT1867">
        <v>1827</v>
      </c>
      <c r="AU1867">
        <v>60.897728159225508</v>
      </c>
      <c r="AV1867">
        <v>4.1022718407744918</v>
      </c>
      <c r="BD1867" s="152">
        <v>8.7297202449173188</v>
      </c>
      <c r="BE1867" s="152">
        <v>17.560170208519999</v>
      </c>
    </row>
    <row r="1868" spans="1:57" ht="14.25" customHeight="1">
      <c r="A1868" s="134" t="s">
        <v>398</v>
      </c>
      <c r="B1868" s="135">
        <v>11726</v>
      </c>
      <c r="C1868" s="135">
        <v>502500</v>
      </c>
      <c r="D1868" s="145">
        <f t="shared" si="196"/>
        <v>342857.14285714284</v>
      </c>
      <c r="E1868" s="141">
        <f t="shared" si="197"/>
        <v>42.853487975439194</v>
      </c>
      <c r="F1868" s="135">
        <v>10</v>
      </c>
      <c r="G1868" s="135">
        <v>0.49</v>
      </c>
      <c r="H1868" s="135">
        <v>168000</v>
      </c>
      <c r="I1868" s="134" t="s">
        <v>1815</v>
      </c>
      <c r="J1868" s="138">
        <f t="shared" si="198"/>
        <v>0.49</v>
      </c>
      <c r="K1868" s="140">
        <f t="shared" si="199"/>
        <v>342857.14285714284</v>
      </c>
      <c r="L1868" s="134" t="s">
        <v>1484</v>
      </c>
      <c r="M1868" s="134" t="s">
        <v>11</v>
      </c>
      <c r="N1868" s="137">
        <f t="shared" si="200"/>
        <v>342857.14285714284</v>
      </c>
      <c r="P1868">
        <v>1827</v>
      </c>
      <c r="Q1868">
        <v>80.042170122783176</v>
      </c>
      <c r="R1868">
        <v>-15.042170122783176</v>
      </c>
      <c r="S1868" s="70">
        <f t="shared" si="201"/>
        <v>-0.18792806466527295</v>
      </c>
      <c r="T1868">
        <f t="shared" si="202"/>
        <v>65</v>
      </c>
      <c r="U1868" s="134" t="s">
        <v>2974</v>
      </c>
      <c r="Z1868">
        <v>1826</v>
      </c>
      <c r="AA1868">
        <v>15.010836967751571</v>
      </c>
      <c r="AB1868">
        <v>-1.0836967751570725E-2</v>
      </c>
      <c r="AJ1868">
        <v>1828</v>
      </c>
      <c r="AK1868">
        <v>24.133498830518732</v>
      </c>
      <c r="AL1868">
        <v>-10.133498830518732</v>
      </c>
      <c r="AT1868">
        <v>1828</v>
      </c>
      <c r="AU1868">
        <v>18.068420851038024</v>
      </c>
      <c r="AV1868">
        <v>-4.0684208510380238</v>
      </c>
      <c r="BD1868" s="152">
        <v>25.141594305361878</v>
      </c>
      <c r="BE1868" s="152">
        <v>37.332107661080002</v>
      </c>
    </row>
    <row r="1869" spans="1:57" ht="14.25" customHeight="1">
      <c r="A1869" s="134" t="s">
        <v>398</v>
      </c>
      <c r="B1869" s="135">
        <v>9900</v>
      </c>
      <c r="C1869" s="135">
        <v>748000</v>
      </c>
      <c r="D1869" s="145">
        <f t="shared" si="196"/>
        <v>1055111.111111111</v>
      </c>
      <c r="E1869" s="141">
        <f t="shared" si="197"/>
        <v>75.555555555555557</v>
      </c>
      <c r="F1869" s="135">
        <v>11</v>
      </c>
      <c r="G1869" s="135">
        <v>0.45</v>
      </c>
      <c r="H1869" s="135">
        <v>474800</v>
      </c>
      <c r="I1869" s="134" t="s">
        <v>1815</v>
      </c>
      <c r="J1869" s="138">
        <f t="shared" si="198"/>
        <v>0.45</v>
      </c>
      <c r="K1869" s="140">
        <f t="shared" si="199"/>
        <v>1055111.111111111</v>
      </c>
      <c r="L1869" s="134" t="s">
        <v>2989</v>
      </c>
      <c r="M1869" s="134" t="s">
        <v>72</v>
      </c>
      <c r="N1869" s="137">
        <f t="shared" si="200"/>
        <v>1055111.111111111</v>
      </c>
      <c r="P1869">
        <v>1828</v>
      </c>
      <c r="Q1869">
        <v>18.010057998423363</v>
      </c>
      <c r="R1869">
        <v>-4.0100579984233633</v>
      </c>
      <c r="S1869" s="70">
        <f t="shared" si="201"/>
        <v>-0.22265658438048405</v>
      </c>
      <c r="T1869">
        <f t="shared" si="202"/>
        <v>14</v>
      </c>
      <c r="U1869" s="134" t="s">
        <v>2975</v>
      </c>
      <c r="Z1869">
        <v>1827</v>
      </c>
      <c r="AA1869">
        <v>64.963383385242764</v>
      </c>
      <c r="AB1869">
        <v>3.6616614757235766E-2</v>
      </c>
      <c r="AJ1869">
        <v>1829</v>
      </c>
      <c r="AK1869">
        <v>29.562345896092012</v>
      </c>
      <c r="AL1869">
        <v>-6.5623458960920118</v>
      </c>
      <c r="AT1869">
        <v>1829</v>
      </c>
      <c r="AU1869">
        <v>29.149750773803607</v>
      </c>
      <c r="AV1869">
        <v>-6.149750773803607</v>
      </c>
      <c r="BD1869" s="152">
        <v>3.6141041813957702</v>
      </c>
      <c r="BE1869" s="152">
        <v>14.777201162319999</v>
      </c>
    </row>
    <row r="1870" spans="1:57" ht="14.25" customHeight="1">
      <c r="A1870" s="134" t="s">
        <v>398</v>
      </c>
      <c r="B1870" s="135">
        <v>111380</v>
      </c>
      <c r="C1870" s="135">
        <v>7853900</v>
      </c>
      <c r="D1870" s="145">
        <f t="shared" si="196"/>
        <v>147915.73285522187</v>
      </c>
      <c r="E1870" s="141">
        <f t="shared" si="197"/>
        <v>70.514455018854377</v>
      </c>
      <c r="F1870" s="135">
        <v>100</v>
      </c>
      <c r="G1870" s="135">
        <v>22.31</v>
      </c>
      <c r="H1870" s="135">
        <v>3300000</v>
      </c>
      <c r="I1870" s="134" t="s">
        <v>1815</v>
      </c>
      <c r="J1870" s="138">
        <f t="shared" si="198"/>
        <v>22.31</v>
      </c>
      <c r="K1870" s="140">
        <f t="shared" si="199"/>
        <v>147915.73285522187</v>
      </c>
      <c r="L1870" s="134" t="s">
        <v>1335</v>
      </c>
      <c r="M1870" s="134" t="s">
        <v>158</v>
      </c>
      <c r="N1870" s="137">
        <f t="shared" si="200"/>
        <v>147915.73285522187</v>
      </c>
      <c r="P1870">
        <v>1829</v>
      </c>
      <c r="Q1870">
        <v>27.152943931829306</v>
      </c>
      <c r="R1870">
        <v>-4.1529439318293058</v>
      </c>
      <c r="S1870" s="70">
        <f t="shared" si="201"/>
        <v>-0.15294635978536122</v>
      </c>
      <c r="T1870">
        <f t="shared" si="202"/>
        <v>23</v>
      </c>
      <c r="U1870" s="134" t="s">
        <v>2976</v>
      </c>
      <c r="Z1870">
        <v>1828</v>
      </c>
      <c r="AA1870">
        <v>17.439507517295834</v>
      </c>
      <c r="AB1870">
        <v>-3.4395075172958336</v>
      </c>
      <c r="AJ1870">
        <v>1830</v>
      </c>
      <c r="AK1870">
        <v>24.447190009214133</v>
      </c>
      <c r="AL1870">
        <v>22.552809990785867</v>
      </c>
      <c r="AT1870">
        <v>1830</v>
      </c>
      <c r="AU1870">
        <v>29.281123979764075</v>
      </c>
      <c r="AV1870">
        <v>17.718876020235925</v>
      </c>
      <c r="BD1870" s="152">
        <v>3.3090774857792473</v>
      </c>
      <c r="BE1870" s="152">
        <v>15.321045955119999</v>
      </c>
    </row>
    <row r="1871" spans="1:57" ht="14.25" customHeight="1">
      <c r="A1871" s="134" t="s">
        <v>398</v>
      </c>
      <c r="B1871" s="135">
        <v>109797</v>
      </c>
      <c r="C1871" s="135">
        <v>7701000</v>
      </c>
      <c r="D1871" s="145">
        <f t="shared" si="196"/>
        <v>323250.80731969862</v>
      </c>
      <c r="E1871" s="141">
        <f t="shared" si="197"/>
        <v>70.138528375092221</v>
      </c>
      <c r="F1871" s="135">
        <v>91</v>
      </c>
      <c r="G1871" s="135">
        <v>9.2899999999999991</v>
      </c>
      <c r="H1871" s="135">
        <v>3003000</v>
      </c>
      <c r="I1871" s="134" t="s">
        <v>1815</v>
      </c>
      <c r="J1871" s="138">
        <f t="shared" si="198"/>
        <v>9.2899999999999991</v>
      </c>
      <c r="K1871" s="140">
        <f t="shared" si="199"/>
        <v>323250.80731969862</v>
      </c>
      <c r="L1871" s="134" t="s">
        <v>1377</v>
      </c>
      <c r="M1871" s="134" t="s">
        <v>158</v>
      </c>
      <c r="N1871" s="137">
        <f t="shared" si="200"/>
        <v>323250.80731969862</v>
      </c>
      <c r="P1871">
        <v>1830</v>
      </c>
      <c r="Q1871">
        <v>24.250088500436998</v>
      </c>
      <c r="R1871">
        <v>22.749911499563002</v>
      </c>
      <c r="S1871" s="70">
        <f t="shared" si="201"/>
        <v>0.93813725666003389</v>
      </c>
      <c r="T1871">
        <f t="shared" si="202"/>
        <v>47</v>
      </c>
      <c r="U1871" s="134" t="s">
        <v>1422</v>
      </c>
      <c r="Z1871">
        <v>1829</v>
      </c>
      <c r="AA1871">
        <v>31.093085439315502</v>
      </c>
      <c r="AB1871">
        <v>-8.0930854393155016</v>
      </c>
      <c r="AJ1871">
        <v>1831</v>
      </c>
      <c r="AK1871">
        <v>156.61785664082905</v>
      </c>
      <c r="AL1871">
        <v>-77.617856640829046</v>
      </c>
      <c r="AT1871">
        <v>1831</v>
      </c>
      <c r="AU1871">
        <v>86.123025868710116</v>
      </c>
      <c r="AV1871">
        <v>-7.1230258687101156</v>
      </c>
      <c r="BD1871" s="152">
        <v>20.881490825842228</v>
      </c>
      <c r="BE1871" s="152">
        <v>28.375878177319997</v>
      </c>
    </row>
    <row r="1872" spans="1:57" ht="14.25" customHeight="1">
      <c r="A1872" s="134" t="s">
        <v>398</v>
      </c>
      <c r="B1872" s="135">
        <v>9678</v>
      </c>
      <c r="C1872" s="135">
        <v>1048700</v>
      </c>
      <c r="D1872" s="145">
        <f t="shared" si="196"/>
        <v>5450791.4659325527</v>
      </c>
      <c r="E1872" s="141">
        <f t="shared" si="197"/>
        <v>108.35916511675966</v>
      </c>
      <c r="F1872" s="135">
        <v>9</v>
      </c>
      <c r="G1872" s="135">
        <v>0.14530000000000001</v>
      </c>
      <c r="H1872" s="135">
        <v>792000</v>
      </c>
      <c r="I1872" s="134" t="s">
        <v>1815</v>
      </c>
      <c r="J1872" s="138">
        <f t="shared" si="198"/>
        <v>0.14530000000000001</v>
      </c>
      <c r="K1872" s="140">
        <f t="shared" si="199"/>
        <v>5450791.4659325527</v>
      </c>
      <c r="L1872" s="134" t="s">
        <v>2990</v>
      </c>
      <c r="M1872" s="134" t="s">
        <v>41</v>
      </c>
      <c r="N1872" s="137">
        <f t="shared" si="200"/>
        <v>5450791.4659325527</v>
      </c>
      <c r="P1872">
        <v>1831</v>
      </c>
      <c r="Q1872">
        <v>131.79977715338185</v>
      </c>
      <c r="R1872">
        <v>-52.799777153381854</v>
      </c>
      <c r="S1872" s="70">
        <f t="shared" si="201"/>
        <v>-0.40060596682144739</v>
      </c>
      <c r="T1872">
        <f t="shared" si="202"/>
        <v>79</v>
      </c>
      <c r="U1872" s="134" t="s">
        <v>2977</v>
      </c>
      <c r="Z1872">
        <v>1830</v>
      </c>
      <c r="AA1872">
        <v>12.748811726052782</v>
      </c>
      <c r="AB1872">
        <v>34.251188273947221</v>
      </c>
      <c r="AJ1872">
        <v>1832</v>
      </c>
      <c r="AK1872">
        <v>37.417748746121461</v>
      </c>
      <c r="AL1872">
        <v>-21.417748746121461</v>
      </c>
      <c r="AT1872">
        <v>1832</v>
      </c>
      <c r="AU1872">
        <v>24.065607703133445</v>
      </c>
      <c r="AV1872">
        <v>-8.0656077031334448</v>
      </c>
      <c r="BD1872" s="152">
        <v>16.761062870241251</v>
      </c>
      <c r="BE1872" s="152">
        <v>22.78114197248</v>
      </c>
    </row>
    <row r="1873" spans="1:57" ht="14.25" customHeight="1">
      <c r="A1873" s="134" t="s">
        <v>398</v>
      </c>
      <c r="B1873" s="135">
        <v>143827</v>
      </c>
      <c r="C1873" s="135">
        <v>18241300</v>
      </c>
      <c r="D1873" s="145">
        <f t="shared" si="196"/>
        <v>511748.70526040788</v>
      </c>
      <c r="E1873" s="141">
        <f t="shared" si="197"/>
        <v>126.8280642716597</v>
      </c>
      <c r="F1873" s="135">
        <v>108</v>
      </c>
      <c r="G1873" s="135">
        <v>19.5213</v>
      </c>
      <c r="H1873" s="135">
        <v>9990000</v>
      </c>
      <c r="I1873" s="134" t="s">
        <v>1815</v>
      </c>
      <c r="J1873" s="138">
        <f t="shared" si="198"/>
        <v>19.5213</v>
      </c>
      <c r="K1873" s="140">
        <f t="shared" si="199"/>
        <v>511748.70526040788</v>
      </c>
      <c r="L1873" s="134" t="s">
        <v>2991</v>
      </c>
      <c r="M1873" s="134" t="s">
        <v>41</v>
      </c>
      <c r="N1873" s="137">
        <f t="shared" si="200"/>
        <v>511748.70526040788</v>
      </c>
      <c r="P1873">
        <v>1832</v>
      </c>
      <c r="Q1873">
        <v>28.9731819152355</v>
      </c>
      <c r="R1873">
        <v>-12.9731819152355</v>
      </c>
      <c r="S1873" s="70">
        <f t="shared" si="201"/>
        <v>-0.44776517654119219</v>
      </c>
      <c r="T1873">
        <f t="shared" si="202"/>
        <v>16</v>
      </c>
      <c r="U1873" s="134" t="s">
        <v>1136</v>
      </c>
      <c r="Z1873">
        <v>1831</v>
      </c>
      <c r="AA1873">
        <v>137.73448324364037</v>
      </c>
      <c r="AB1873">
        <v>-58.734483243640369</v>
      </c>
      <c r="AJ1873">
        <v>1833</v>
      </c>
      <c r="AK1873">
        <v>28.481995170004751</v>
      </c>
      <c r="AL1873">
        <v>-1.4819951700047511</v>
      </c>
      <c r="AT1873">
        <v>1833</v>
      </c>
      <c r="AU1873">
        <v>27.280966919015931</v>
      </c>
      <c r="AV1873">
        <v>-0.28096691901593118</v>
      </c>
      <c r="BD1873" s="152">
        <v>7.9142616714509249</v>
      </c>
      <c r="BE1873" s="152">
        <v>19.01150474604</v>
      </c>
    </row>
    <row r="1874" spans="1:57" ht="14.25" customHeight="1">
      <c r="A1874" s="134" t="s">
        <v>398</v>
      </c>
      <c r="B1874" s="135">
        <v>11336</v>
      </c>
      <c r="C1874" s="135">
        <v>887500</v>
      </c>
      <c r="D1874" s="145">
        <f t="shared" si="196"/>
        <v>3310344.8275862071</v>
      </c>
      <c r="E1874" s="141">
        <f t="shared" si="197"/>
        <v>78.290402258292161</v>
      </c>
      <c r="F1874" s="135">
        <v>16</v>
      </c>
      <c r="G1874" s="135">
        <v>0.28999999999999998</v>
      </c>
      <c r="H1874" s="135">
        <v>960000</v>
      </c>
      <c r="I1874" s="134" t="s">
        <v>1815</v>
      </c>
      <c r="J1874" s="138">
        <f t="shared" si="198"/>
        <v>0.28999999999999998</v>
      </c>
      <c r="K1874" s="140">
        <f t="shared" si="199"/>
        <v>3310344.8275862071</v>
      </c>
      <c r="L1874" s="134" t="s">
        <v>1306</v>
      </c>
      <c r="M1874" s="134" t="s">
        <v>77</v>
      </c>
      <c r="N1874" s="137">
        <f t="shared" si="200"/>
        <v>3310344.8275862071</v>
      </c>
      <c r="P1874">
        <v>1833</v>
      </c>
      <c r="Q1874">
        <v>25.515244108186742</v>
      </c>
      <c r="R1874">
        <v>1.4847558918132577</v>
      </c>
      <c r="S1874" s="70">
        <f t="shared" si="201"/>
        <v>5.8190934232013228E-2</v>
      </c>
      <c r="T1874">
        <f t="shared" si="202"/>
        <v>27</v>
      </c>
      <c r="U1874" s="134" t="s">
        <v>1394</v>
      </c>
      <c r="Z1874">
        <v>1832</v>
      </c>
      <c r="AA1874">
        <v>20.662291699798562</v>
      </c>
      <c r="AB1874">
        <v>-4.662291699798562</v>
      </c>
      <c r="AJ1874">
        <v>1834</v>
      </c>
      <c r="AK1874">
        <v>72.56597748234671</v>
      </c>
      <c r="AL1874">
        <v>100.43402251765329</v>
      </c>
      <c r="AT1874">
        <v>1834</v>
      </c>
      <c r="AU1874">
        <v>155.21876354361893</v>
      </c>
      <c r="AV1874">
        <v>17.781236456381066</v>
      </c>
      <c r="BD1874" s="152">
        <v>32.076073257559727</v>
      </c>
      <c r="BE1874" s="152">
        <v>32.443113736519997</v>
      </c>
    </row>
    <row r="1875" spans="1:57" ht="14.25" customHeight="1">
      <c r="A1875" s="134" t="s">
        <v>398</v>
      </c>
      <c r="B1875" s="135">
        <v>8478</v>
      </c>
      <c r="C1875" s="135">
        <v>725700</v>
      </c>
      <c r="D1875" s="145">
        <f t="shared" ref="D1875:D1938" si="203">K1875</f>
        <v>95986.836091050369</v>
      </c>
      <c r="E1875" s="141">
        <f t="shared" ref="E1875:E1938" si="204">C1875/B1875</f>
        <v>85.598018400566176</v>
      </c>
      <c r="F1875" s="135">
        <v>10</v>
      </c>
      <c r="G1875" s="135">
        <v>2.1878000000000002</v>
      </c>
      <c r="H1875" s="135">
        <v>210000</v>
      </c>
      <c r="I1875" s="134" t="s">
        <v>1815</v>
      </c>
      <c r="J1875" s="138">
        <f t="shared" ref="J1875:J1938" si="205">IF(I1875="Acres",1,1/43560)*G1875</f>
        <v>2.1878000000000002</v>
      </c>
      <c r="K1875" s="140">
        <f t="shared" ref="K1875:K1938" si="206">H1875/J1875</f>
        <v>95986.836091050369</v>
      </c>
      <c r="L1875" s="134" t="s">
        <v>2992</v>
      </c>
      <c r="M1875" s="134" t="s">
        <v>10</v>
      </c>
      <c r="N1875" s="137">
        <f t="shared" si="200"/>
        <v>95986.836091050369</v>
      </c>
      <c r="P1875">
        <v>1834</v>
      </c>
      <c r="Q1875">
        <v>120.26295924755151</v>
      </c>
      <c r="R1875">
        <v>52.737040752448493</v>
      </c>
      <c r="S1875" s="70">
        <f t="shared" si="201"/>
        <v>0.4385144111071938</v>
      </c>
      <c r="T1875">
        <f t="shared" si="202"/>
        <v>173</v>
      </c>
      <c r="U1875" s="134" t="s">
        <v>1461</v>
      </c>
      <c r="Z1875">
        <v>1833</v>
      </c>
      <c r="AA1875">
        <v>27.744888216795584</v>
      </c>
      <c r="AB1875">
        <v>-0.7448882167955837</v>
      </c>
      <c r="AJ1875">
        <v>1835</v>
      </c>
      <c r="AK1875">
        <v>30.708313535401651</v>
      </c>
      <c r="AL1875">
        <v>-13.708313535401651</v>
      </c>
      <c r="AT1875">
        <v>1835</v>
      </c>
      <c r="AU1875">
        <v>22.831520649642286</v>
      </c>
      <c r="AV1875">
        <v>-5.831520649642286</v>
      </c>
      <c r="BD1875" s="152">
        <v>4.9708054100470376</v>
      </c>
      <c r="BE1875" s="152">
        <v>24.62086716792</v>
      </c>
    </row>
    <row r="1876" spans="1:57" ht="14.25" customHeight="1">
      <c r="A1876" s="134" t="s">
        <v>398</v>
      </c>
      <c r="B1876" s="135">
        <v>182152</v>
      </c>
      <c r="C1876" s="135">
        <v>31802000</v>
      </c>
      <c r="D1876" s="145">
        <f t="shared" si="203"/>
        <v>3699248.1203007516</v>
      </c>
      <c r="E1876" s="141">
        <f t="shared" si="204"/>
        <v>174.59045193025605</v>
      </c>
      <c r="F1876" s="135">
        <v>187</v>
      </c>
      <c r="G1876" s="135">
        <v>3.99</v>
      </c>
      <c r="H1876" s="135">
        <v>14760000</v>
      </c>
      <c r="I1876" s="134" t="s">
        <v>1815</v>
      </c>
      <c r="J1876" s="138">
        <f t="shared" si="205"/>
        <v>3.99</v>
      </c>
      <c r="K1876" s="140">
        <f t="shared" si="206"/>
        <v>3699248.1203007516</v>
      </c>
      <c r="L1876" s="134" t="s">
        <v>1386</v>
      </c>
      <c r="M1876" s="134" t="s">
        <v>44</v>
      </c>
      <c r="N1876" s="137">
        <f t="shared" ref="N1876:N1939" si="207">H1876/(G1876*IF(I1876="Acres",1,1/43560))</f>
        <v>3699248.1203007516</v>
      </c>
      <c r="P1876">
        <v>1835</v>
      </c>
      <c r="Q1876">
        <v>24.40576117005784</v>
      </c>
      <c r="R1876">
        <v>-7.4057611700578398</v>
      </c>
      <c r="S1876" s="70">
        <f t="shared" si="201"/>
        <v>-0.30344315501798746</v>
      </c>
      <c r="T1876">
        <f t="shared" si="202"/>
        <v>17</v>
      </c>
      <c r="U1876" s="134" t="s">
        <v>2978</v>
      </c>
      <c r="Z1876">
        <v>1834</v>
      </c>
      <c r="AA1876">
        <v>121.64595395564793</v>
      </c>
      <c r="AB1876">
        <v>51.354046044352074</v>
      </c>
      <c r="AJ1876">
        <v>1836</v>
      </c>
      <c r="AK1876">
        <v>20.608812253166651</v>
      </c>
      <c r="AL1876">
        <v>-7.6088122531666507</v>
      </c>
      <c r="AT1876">
        <v>1836</v>
      </c>
      <c r="AU1876">
        <v>15.479547611079527</v>
      </c>
      <c r="AV1876">
        <v>-2.4795476110795267</v>
      </c>
      <c r="BD1876" s="152">
        <v>32.186992055965739</v>
      </c>
      <c r="BE1876" s="152">
        <v>38.80047265876</v>
      </c>
    </row>
    <row r="1877" spans="1:57" ht="14.25" customHeight="1">
      <c r="A1877" s="134" t="s">
        <v>398</v>
      </c>
      <c r="B1877" s="135">
        <v>9843</v>
      </c>
      <c r="C1877" s="135">
        <v>1883600</v>
      </c>
      <c r="D1877" s="145">
        <f t="shared" si="203"/>
        <v>9608750</v>
      </c>
      <c r="E1877" s="141">
        <f t="shared" si="204"/>
        <v>191.36442141623488</v>
      </c>
      <c r="F1877" s="135">
        <v>9</v>
      </c>
      <c r="G1877" s="135">
        <v>0.16</v>
      </c>
      <c r="H1877" s="135">
        <v>1537400</v>
      </c>
      <c r="I1877" s="134" t="s">
        <v>1815</v>
      </c>
      <c r="J1877" s="138">
        <f t="shared" si="205"/>
        <v>0.16</v>
      </c>
      <c r="K1877" s="140">
        <f t="shared" si="206"/>
        <v>9608750</v>
      </c>
      <c r="L1877" s="134" t="s">
        <v>1267</v>
      </c>
      <c r="M1877" s="134" t="s">
        <v>7</v>
      </c>
      <c r="N1877" s="137">
        <f t="shared" si="207"/>
        <v>9608750</v>
      </c>
      <c r="P1877">
        <v>1836</v>
      </c>
      <c r="Q1877">
        <v>14.562251581712527</v>
      </c>
      <c r="R1877">
        <v>-1.5622515817125269</v>
      </c>
      <c r="S1877" s="70">
        <f t="shared" si="201"/>
        <v>-0.10728090865250697</v>
      </c>
      <c r="T1877">
        <f t="shared" si="202"/>
        <v>13</v>
      </c>
      <c r="U1877" s="134" t="s">
        <v>2979</v>
      </c>
      <c r="Z1877">
        <v>1835</v>
      </c>
      <c r="AA1877">
        <v>4.9906513187721551</v>
      </c>
      <c r="AB1877">
        <v>12.009348681227845</v>
      </c>
      <c r="AJ1877">
        <v>1837</v>
      </c>
      <c r="AK1877">
        <v>23.420602818476826</v>
      </c>
      <c r="AL1877">
        <v>-13.420602818476826</v>
      </c>
      <c r="AT1877">
        <v>1837</v>
      </c>
      <c r="AU1877">
        <v>15.996008527011622</v>
      </c>
      <c r="AV1877">
        <v>-5.9960085270116217</v>
      </c>
      <c r="BD1877" s="152">
        <v>4.9132919590217004</v>
      </c>
      <c r="BE1877" s="152">
        <v>15.022081107919998</v>
      </c>
    </row>
    <row r="1878" spans="1:57" ht="14.25" customHeight="1">
      <c r="A1878" s="134" t="s">
        <v>398</v>
      </c>
      <c r="B1878" s="135">
        <v>21221</v>
      </c>
      <c r="C1878" s="135">
        <v>2323700</v>
      </c>
      <c r="D1878" s="145">
        <f t="shared" si="203"/>
        <v>5200000</v>
      </c>
      <c r="E1878" s="141">
        <f t="shared" si="204"/>
        <v>109.50002356156638</v>
      </c>
      <c r="F1878" s="135">
        <v>26</v>
      </c>
      <c r="G1878" s="135">
        <v>0.33</v>
      </c>
      <c r="H1878" s="135">
        <v>1716000</v>
      </c>
      <c r="I1878" s="134" t="s">
        <v>1815</v>
      </c>
      <c r="J1878" s="138">
        <f t="shared" si="205"/>
        <v>0.33</v>
      </c>
      <c r="K1878" s="140">
        <f t="shared" si="206"/>
        <v>5200000</v>
      </c>
      <c r="L1878" s="134" t="s">
        <v>2993</v>
      </c>
      <c r="M1878" s="134" t="s">
        <v>44</v>
      </c>
      <c r="N1878" s="137">
        <f t="shared" si="207"/>
        <v>5200000</v>
      </c>
      <c r="P1878">
        <v>1837</v>
      </c>
      <c r="Q1878">
        <v>16.475977398973196</v>
      </c>
      <c r="R1878">
        <v>-6.4759773989731961</v>
      </c>
      <c r="S1878" s="70">
        <f t="shared" si="201"/>
        <v>-0.39305573454942877</v>
      </c>
      <c r="T1878">
        <f t="shared" si="202"/>
        <v>10</v>
      </c>
      <c r="U1878" s="134" t="s">
        <v>1401</v>
      </c>
      <c r="Z1878">
        <v>1836</v>
      </c>
      <c r="AA1878">
        <v>18.825700335547118</v>
      </c>
      <c r="AB1878">
        <v>-5.8257003355471184</v>
      </c>
      <c r="AJ1878">
        <v>1838</v>
      </c>
      <c r="AK1878">
        <v>22.214944954881016</v>
      </c>
      <c r="AL1878">
        <v>-13.214944954881016</v>
      </c>
      <c r="AT1878">
        <v>1838</v>
      </c>
      <c r="AU1878">
        <v>16.502616452496682</v>
      </c>
      <c r="AV1878">
        <v>-7.5026164524966816</v>
      </c>
      <c r="BD1878" s="152">
        <v>12.468094561564264</v>
      </c>
      <c r="BE1878" s="152">
        <v>24.525906503799995</v>
      </c>
    </row>
    <row r="1879" spans="1:57" ht="14.25" customHeight="1">
      <c r="A1879" s="134" t="s">
        <v>398</v>
      </c>
      <c r="B1879" s="135">
        <v>15690</v>
      </c>
      <c r="C1879" s="135">
        <v>3015300</v>
      </c>
      <c r="D1879" s="145">
        <f t="shared" si="203"/>
        <v>12057647.058823528</v>
      </c>
      <c r="E1879" s="141">
        <f t="shared" si="204"/>
        <v>192.17973231357553</v>
      </c>
      <c r="F1879" s="135">
        <v>12</v>
      </c>
      <c r="G1879" s="135">
        <v>0.17</v>
      </c>
      <c r="H1879" s="135">
        <v>2049800</v>
      </c>
      <c r="I1879" s="134" t="s">
        <v>1815</v>
      </c>
      <c r="J1879" s="138">
        <f t="shared" si="205"/>
        <v>0.17</v>
      </c>
      <c r="K1879" s="140">
        <f t="shared" si="206"/>
        <v>12057647.058823528</v>
      </c>
      <c r="L1879" s="134" t="s">
        <v>2994</v>
      </c>
      <c r="M1879" s="134" t="s">
        <v>7</v>
      </c>
      <c r="N1879" s="137">
        <f t="shared" si="207"/>
        <v>12057647.058823528</v>
      </c>
      <c r="P1879">
        <v>1838</v>
      </c>
      <c r="Q1879">
        <v>16.048731354200893</v>
      </c>
      <c r="R1879">
        <v>-7.0487313542008927</v>
      </c>
      <c r="S1879" s="70">
        <f t="shared" si="201"/>
        <v>-0.43920800956991701</v>
      </c>
      <c r="T1879">
        <f t="shared" si="202"/>
        <v>9</v>
      </c>
      <c r="U1879" s="134" t="s">
        <v>2980</v>
      </c>
      <c r="Z1879">
        <v>1837</v>
      </c>
      <c r="AA1879">
        <v>19.664286976600309</v>
      </c>
      <c r="AB1879">
        <v>-9.6642869766003088</v>
      </c>
      <c r="AJ1879">
        <v>1839</v>
      </c>
      <c r="AK1879">
        <v>34.131823065914062</v>
      </c>
      <c r="AL1879">
        <v>-6.1318230659140625</v>
      </c>
      <c r="AT1879">
        <v>1839</v>
      </c>
      <c r="AU1879">
        <v>27.031357827691039</v>
      </c>
      <c r="AV1879">
        <v>0.96864217230896088</v>
      </c>
      <c r="BD1879" s="152">
        <v>24.402135649321824</v>
      </c>
      <c r="BE1879" s="152">
        <v>25.834096708280001</v>
      </c>
    </row>
    <row r="1880" spans="1:57" ht="14.25" customHeight="1">
      <c r="A1880" s="134" t="s">
        <v>398</v>
      </c>
      <c r="B1880" s="135">
        <v>22372</v>
      </c>
      <c r="C1880" s="135">
        <v>4868200</v>
      </c>
      <c r="D1880" s="145">
        <f t="shared" si="203"/>
        <v>10749047.619047619</v>
      </c>
      <c r="E1880" s="141">
        <f t="shared" si="204"/>
        <v>217.60236009297336</v>
      </c>
      <c r="F1880" s="135">
        <v>18</v>
      </c>
      <c r="G1880" s="135">
        <v>0.21</v>
      </c>
      <c r="H1880" s="135">
        <v>2257300</v>
      </c>
      <c r="I1880" s="134" t="s">
        <v>1815</v>
      </c>
      <c r="J1880" s="138">
        <f t="shared" si="205"/>
        <v>0.21</v>
      </c>
      <c r="K1880" s="140">
        <f t="shared" si="206"/>
        <v>10749047.619047619</v>
      </c>
      <c r="L1880" s="134" t="s">
        <v>2995</v>
      </c>
      <c r="M1880" s="134" t="s">
        <v>24</v>
      </c>
      <c r="N1880" s="137">
        <f t="shared" si="207"/>
        <v>10749047.619047619</v>
      </c>
      <c r="P1880">
        <v>1839</v>
      </c>
      <c r="Q1880">
        <v>28.665068220418298</v>
      </c>
      <c r="R1880">
        <v>-0.66506822041829849</v>
      </c>
      <c r="S1880" s="70">
        <f t="shared" si="201"/>
        <v>-2.3201347902063126E-2</v>
      </c>
      <c r="T1880">
        <f t="shared" si="202"/>
        <v>28</v>
      </c>
      <c r="U1880" s="134" t="s">
        <v>2981</v>
      </c>
      <c r="Z1880">
        <v>1838</v>
      </c>
      <c r="AA1880">
        <v>18.911367954788606</v>
      </c>
      <c r="AB1880">
        <v>-9.9113679547886058</v>
      </c>
      <c r="AJ1880">
        <v>1840</v>
      </c>
      <c r="AK1880">
        <v>24.525506970156979</v>
      </c>
      <c r="AL1880">
        <v>-15.525506970156979</v>
      </c>
      <c r="AT1880">
        <v>1840</v>
      </c>
      <c r="AU1880">
        <v>21.612213081821682</v>
      </c>
      <c r="AV1880">
        <v>-12.612213081821682</v>
      </c>
      <c r="BD1880" s="152">
        <v>3.6490230623754392</v>
      </c>
      <c r="BE1880" s="152">
        <v>13.445285723</v>
      </c>
    </row>
    <row r="1881" spans="1:57" ht="14.25" customHeight="1">
      <c r="A1881" s="134" t="s">
        <v>398</v>
      </c>
      <c r="B1881" s="135">
        <v>66480</v>
      </c>
      <c r="C1881" s="135">
        <v>3627600</v>
      </c>
      <c r="D1881" s="145">
        <f t="shared" si="203"/>
        <v>432000</v>
      </c>
      <c r="E1881" s="141">
        <f t="shared" si="204"/>
        <v>54.566787003610109</v>
      </c>
      <c r="F1881" s="135">
        <v>72</v>
      </c>
      <c r="G1881" s="135">
        <v>1.25</v>
      </c>
      <c r="H1881" s="135">
        <v>540000</v>
      </c>
      <c r="I1881" s="134" t="s">
        <v>1815</v>
      </c>
      <c r="J1881" s="138">
        <f t="shared" si="205"/>
        <v>1.25</v>
      </c>
      <c r="K1881" s="140">
        <f t="shared" si="206"/>
        <v>432000</v>
      </c>
      <c r="L1881" s="134" t="s">
        <v>2996</v>
      </c>
      <c r="M1881" s="134" t="s">
        <v>11</v>
      </c>
      <c r="N1881" s="137">
        <f t="shared" si="207"/>
        <v>432000</v>
      </c>
      <c r="P1881">
        <v>1840</v>
      </c>
      <c r="Q1881">
        <v>20.152494381406125</v>
      </c>
      <c r="R1881">
        <v>-11.152494381406125</v>
      </c>
      <c r="S1881" s="70">
        <f t="shared" si="201"/>
        <v>-0.55340516019178609</v>
      </c>
      <c r="T1881">
        <f t="shared" si="202"/>
        <v>9</v>
      </c>
      <c r="U1881" s="134" t="s">
        <v>2982</v>
      </c>
      <c r="Z1881">
        <v>1839</v>
      </c>
      <c r="AA1881">
        <v>29.827208466777751</v>
      </c>
      <c r="AB1881">
        <v>-1.8272084667777513</v>
      </c>
      <c r="AJ1881">
        <v>1841</v>
      </c>
      <c r="AK1881">
        <v>27.85503614753797</v>
      </c>
      <c r="AL1881">
        <v>0.14496385246203047</v>
      </c>
      <c r="AT1881">
        <v>1841</v>
      </c>
      <c r="AU1881">
        <v>36.702889033993337</v>
      </c>
      <c r="AV1881">
        <v>-8.7028890339933369</v>
      </c>
      <c r="BD1881" s="152">
        <v>5.5541561275897484</v>
      </c>
      <c r="BE1881" s="152">
        <v>20.75159923412</v>
      </c>
    </row>
    <row r="1882" spans="1:57" ht="14.25" customHeight="1">
      <c r="A1882" s="134" t="s">
        <v>398</v>
      </c>
      <c r="B1882" s="135">
        <v>9396</v>
      </c>
      <c r="C1882" s="135">
        <v>638300</v>
      </c>
      <c r="D1882" s="145">
        <f t="shared" si="203"/>
        <v>379090.90909090912</v>
      </c>
      <c r="E1882" s="141">
        <f t="shared" si="204"/>
        <v>67.933163048105584</v>
      </c>
      <c r="F1882" s="135">
        <v>10</v>
      </c>
      <c r="G1882" s="135">
        <v>0.22</v>
      </c>
      <c r="H1882" s="135">
        <v>83400</v>
      </c>
      <c r="I1882" s="134" t="s">
        <v>1815</v>
      </c>
      <c r="J1882" s="138">
        <f t="shared" si="205"/>
        <v>0.22</v>
      </c>
      <c r="K1882" s="140">
        <f t="shared" si="206"/>
        <v>379090.90909090912</v>
      </c>
      <c r="L1882" s="134" t="s">
        <v>1147</v>
      </c>
      <c r="M1882" s="134" t="s">
        <v>14</v>
      </c>
      <c r="N1882" s="137">
        <f t="shared" si="207"/>
        <v>379090.90909090912</v>
      </c>
      <c r="P1882">
        <v>1841</v>
      </c>
      <c r="Q1882">
        <v>30.240934343453247</v>
      </c>
      <c r="R1882">
        <v>-2.2409343434532474</v>
      </c>
      <c r="S1882" s="70">
        <f t="shared" si="201"/>
        <v>-7.4102682079939752E-2</v>
      </c>
      <c r="T1882">
        <f t="shared" si="202"/>
        <v>28</v>
      </c>
      <c r="U1882" s="134" t="s">
        <v>1521</v>
      </c>
      <c r="Z1882">
        <v>1840</v>
      </c>
      <c r="AA1882">
        <v>23.984876507620744</v>
      </c>
      <c r="AB1882">
        <v>-14.984876507620744</v>
      </c>
      <c r="AJ1882">
        <v>1842</v>
      </c>
      <c r="AK1882">
        <v>27.505361500301262</v>
      </c>
      <c r="AL1882">
        <v>-15.505361500301262</v>
      </c>
      <c r="AT1882">
        <v>1842</v>
      </c>
      <c r="AU1882">
        <v>18.163666425359366</v>
      </c>
      <c r="AV1882">
        <v>-6.1636664253593665</v>
      </c>
      <c r="BD1882" s="152">
        <v>5.0930214934758808</v>
      </c>
      <c r="BE1882" s="152">
        <v>14.230670620879998</v>
      </c>
    </row>
    <row r="1883" spans="1:57" ht="14.25" customHeight="1">
      <c r="A1883" s="134" t="s">
        <v>398</v>
      </c>
      <c r="B1883" s="135">
        <v>43842</v>
      </c>
      <c r="C1883" s="135">
        <v>4315300</v>
      </c>
      <c r="D1883" s="145">
        <f t="shared" si="203"/>
        <v>4595744.6808510637</v>
      </c>
      <c r="E1883" s="141">
        <f t="shared" si="204"/>
        <v>98.428447607317182</v>
      </c>
      <c r="F1883" s="135">
        <v>72</v>
      </c>
      <c r="G1883" s="135">
        <v>0.94</v>
      </c>
      <c r="H1883" s="135">
        <v>4320000</v>
      </c>
      <c r="I1883" s="134" t="s">
        <v>1815</v>
      </c>
      <c r="J1883" s="138">
        <f t="shared" si="205"/>
        <v>0.94</v>
      </c>
      <c r="K1883" s="140">
        <f t="shared" si="206"/>
        <v>4595744.6808510637</v>
      </c>
      <c r="L1883" s="134" t="s">
        <v>2997</v>
      </c>
      <c r="M1883" s="134" t="s">
        <v>13</v>
      </c>
      <c r="N1883" s="137">
        <f t="shared" si="207"/>
        <v>4595744.6808510637</v>
      </c>
      <c r="P1883">
        <v>1842</v>
      </c>
      <c r="Q1883">
        <v>20.021834989020277</v>
      </c>
      <c r="R1883">
        <v>-8.0218349890202774</v>
      </c>
      <c r="S1883" s="70">
        <f t="shared" si="201"/>
        <v>-0.40065433530040334</v>
      </c>
      <c r="T1883">
        <f t="shared" si="202"/>
        <v>12</v>
      </c>
      <c r="U1883" s="134" t="s">
        <v>1316</v>
      </c>
      <c r="Z1883">
        <v>1841</v>
      </c>
      <c r="AA1883">
        <v>33.623824124079682</v>
      </c>
      <c r="AB1883">
        <v>-5.6238241240796825</v>
      </c>
      <c r="AJ1883">
        <v>1843</v>
      </c>
      <c r="AK1883">
        <v>26.658691652270495</v>
      </c>
      <c r="AL1883">
        <v>-22.658691652270495</v>
      </c>
      <c r="AT1883">
        <v>1843</v>
      </c>
      <c r="AU1883">
        <v>34.846421417264452</v>
      </c>
      <c r="AV1883">
        <v>-30.846421417264452</v>
      </c>
      <c r="BD1883" s="152">
        <v>13.73133643229936</v>
      </c>
      <c r="BE1883" s="152">
        <v>20.160997782119999</v>
      </c>
    </row>
    <row r="1884" spans="1:57" ht="14.25" customHeight="1">
      <c r="A1884" s="134" t="s">
        <v>398</v>
      </c>
      <c r="B1884" s="135">
        <v>388378</v>
      </c>
      <c r="C1884" s="135">
        <v>43014200</v>
      </c>
      <c r="D1884" s="145">
        <f t="shared" si="203"/>
        <v>1193284.545845889</v>
      </c>
      <c r="E1884" s="141">
        <f t="shared" si="204"/>
        <v>110.7534412350854</v>
      </c>
      <c r="F1884" s="135">
        <v>828</v>
      </c>
      <c r="G1884" s="135">
        <v>23.23</v>
      </c>
      <c r="H1884" s="135">
        <v>27720000</v>
      </c>
      <c r="I1884" s="134" t="s">
        <v>1815</v>
      </c>
      <c r="J1884" s="138">
        <f t="shared" si="205"/>
        <v>23.23</v>
      </c>
      <c r="K1884" s="140">
        <f t="shared" si="206"/>
        <v>1193284.545845889</v>
      </c>
      <c r="L1884" s="134" t="s">
        <v>1655</v>
      </c>
      <c r="M1884" s="134" t="s">
        <v>98</v>
      </c>
      <c r="N1884" s="137">
        <f t="shared" si="207"/>
        <v>1193284.545845889</v>
      </c>
      <c r="P1884">
        <v>1843</v>
      </c>
      <c r="Q1884">
        <v>28.542452348509038</v>
      </c>
      <c r="R1884">
        <v>-24.542452348509038</v>
      </c>
      <c r="S1884" s="70">
        <f t="shared" si="201"/>
        <v>-0.85985787236642452</v>
      </c>
      <c r="T1884">
        <f t="shared" si="202"/>
        <v>4</v>
      </c>
      <c r="U1884" s="134" t="s">
        <v>2983</v>
      </c>
      <c r="Z1884">
        <v>1842</v>
      </c>
      <c r="AA1884">
        <v>15.188575846934715</v>
      </c>
      <c r="AB1884">
        <v>-3.1885758469347145</v>
      </c>
      <c r="AJ1884">
        <v>1844</v>
      </c>
      <c r="AK1884">
        <v>59.774489418297875</v>
      </c>
      <c r="AL1884">
        <v>-3.7744894182978754</v>
      </c>
      <c r="AT1884">
        <v>1844</v>
      </c>
      <c r="AU1884">
        <v>59.736717451549865</v>
      </c>
      <c r="AV1884">
        <v>-3.7367174515498647</v>
      </c>
      <c r="BD1884" s="152">
        <v>28.417806961983789</v>
      </c>
      <c r="BE1884" s="152">
        <v>30.94820614516</v>
      </c>
    </row>
    <row r="1885" spans="1:57" ht="14.25" customHeight="1">
      <c r="A1885" s="134" t="s">
        <v>398</v>
      </c>
      <c r="B1885" s="135">
        <v>6279</v>
      </c>
      <c r="C1885" s="135">
        <v>1294800</v>
      </c>
      <c r="D1885" s="145">
        <f t="shared" si="203"/>
        <v>4512105.2631578948</v>
      </c>
      <c r="E1885" s="141">
        <f t="shared" si="204"/>
        <v>206.2111801242236</v>
      </c>
      <c r="F1885" s="135">
        <v>15</v>
      </c>
      <c r="G1885" s="135">
        <v>0.19</v>
      </c>
      <c r="H1885" s="135">
        <v>857300</v>
      </c>
      <c r="I1885" s="134" t="s">
        <v>1815</v>
      </c>
      <c r="J1885" s="138">
        <f t="shared" si="205"/>
        <v>0.19</v>
      </c>
      <c r="K1885" s="140">
        <f t="shared" si="206"/>
        <v>4512105.2631578948</v>
      </c>
      <c r="L1885" s="134" t="s">
        <v>2998</v>
      </c>
      <c r="M1885" s="134" t="s">
        <v>31</v>
      </c>
      <c r="N1885" s="137">
        <f t="shared" si="207"/>
        <v>4512105.2631578948</v>
      </c>
      <c r="P1885">
        <v>1844</v>
      </c>
      <c r="Q1885">
        <v>61.242159548945885</v>
      </c>
      <c r="R1885">
        <v>-5.2421595489458852</v>
      </c>
      <c r="S1885" s="70">
        <f t="shared" si="201"/>
        <v>-8.5597235426622287E-2</v>
      </c>
      <c r="T1885">
        <f t="shared" si="202"/>
        <v>56</v>
      </c>
      <c r="U1885" s="134" t="s">
        <v>2984</v>
      </c>
      <c r="Z1885">
        <v>1843</v>
      </c>
      <c r="AA1885">
        <v>32.256895282636343</v>
      </c>
      <c r="AB1885">
        <v>-28.256895282636343</v>
      </c>
      <c r="AJ1885">
        <v>1845</v>
      </c>
      <c r="AK1885">
        <v>25.753178249801589</v>
      </c>
      <c r="AL1885">
        <v>-1.7531782498015893</v>
      </c>
      <c r="AT1885">
        <v>1845</v>
      </c>
      <c r="AU1885">
        <v>26.716062133385915</v>
      </c>
      <c r="AV1885">
        <v>-2.7160621333859147</v>
      </c>
      <c r="BD1885" s="152">
        <v>9.3171790661046963</v>
      </c>
      <c r="BE1885" s="152">
        <v>18.3460077246</v>
      </c>
    </row>
    <row r="1886" spans="1:57" ht="14.25" customHeight="1">
      <c r="A1886" s="134" t="s">
        <v>398</v>
      </c>
      <c r="B1886" s="135">
        <v>13040</v>
      </c>
      <c r="C1886" s="135">
        <v>1966700</v>
      </c>
      <c r="D1886" s="145">
        <f t="shared" si="203"/>
        <v>4281081.0810810812</v>
      </c>
      <c r="E1886" s="141">
        <f t="shared" si="204"/>
        <v>150.82055214723925</v>
      </c>
      <c r="F1886" s="135">
        <v>24</v>
      </c>
      <c r="G1886" s="135">
        <v>0.37</v>
      </c>
      <c r="H1886" s="135">
        <v>1584000</v>
      </c>
      <c r="I1886" s="134" t="s">
        <v>1815</v>
      </c>
      <c r="J1886" s="138">
        <f t="shared" si="205"/>
        <v>0.37</v>
      </c>
      <c r="K1886" s="140">
        <f t="shared" si="206"/>
        <v>4281081.0810810812</v>
      </c>
      <c r="L1886" s="134" t="s">
        <v>2999</v>
      </c>
      <c r="M1886" s="134" t="s">
        <v>44</v>
      </c>
      <c r="N1886" s="137">
        <f t="shared" si="207"/>
        <v>4281081.0810810812</v>
      </c>
      <c r="P1886">
        <v>1845</v>
      </c>
      <c r="Q1886">
        <v>23.623585411822805</v>
      </c>
      <c r="R1886">
        <v>0.37641458817719453</v>
      </c>
      <c r="S1886" s="70">
        <f t="shared" si="201"/>
        <v>1.5933846688183571E-2</v>
      </c>
      <c r="T1886">
        <f t="shared" si="202"/>
        <v>24</v>
      </c>
      <c r="U1886" s="134" t="s">
        <v>2985</v>
      </c>
      <c r="Z1886">
        <v>1844</v>
      </c>
      <c r="AA1886">
        <v>64.117390135661807</v>
      </c>
      <c r="AB1886">
        <v>-8.1173901356618074</v>
      </c>
      <c r="AJ1886">
        <v>1846</v>
      </c>
      <c r="AK1886">
        <v>339.2623229278741</v>
      </c>
      <c r="AL1886">
        <v>-136.2623229278741</v>
      </c>
      <c r="AT1886">
        <v>1846</v>
      </c>
      <c r="AU1886">
        <v>207.77625675317915</v>
      </c>
      <c r="AV1886">
        <v>-4.7762567531791547</v>
      </c>
      <c r="BD1886" s="152">
        <v>6.9837761959338547</v>
      </c>
      <c r="BE1886" s="152">
        <v>16.698761966279999</v>
      </c>
    </row>
    <row r="1887" spans="1:57" ht="14.25" customHeight="1">
      <c r="A1887" s="134" t="s">
        <v>398</v>
      </c>
      <c r="B1887" s="135">
        <v>31224</v>
      </c>
      <c r="C1887" s="135">
        <v>6059200</v>
      </c>
      <c r="D1887" s="145">
        <f t="shared" si="203"/>
        <v>10305882.352941176</v>
      </c>
      <c r="E1887" s="141">
        <f t="shared" si="204"/>
        <v>194.0558544709198</v>
      </c>
      <c r="F1887" s="135">
        <v>32</v>
      </c>
      <c r="G1887" s="135">
        <v>0.68</v>
      </c>
      <c r="H1887" s="135">
        <v>7008000</v>
      </c>
      <c r="I1887" s="134" t="s">
        <v>1815</v>
      </c>
      <c r="J1887" s="138">
        <f t="shared" si="205"/>
        <v>0.68</v>
      </c>
      <c r="K1887" s="140">
        <f t="shared" si="206"/>
        <v>10305882.352941176</v>
      </c>
      <c r="L1887" s="134" t="s">
        <v>3000</v>
      </c>
      <c r="M1887" s="134" t="s">
        <v>7</v>
      </c>
      <c r="N1887" s="137">
        <f t="shared" si="207"/>
        <v>10305882.352941176</v>
      </c>
      <c r="P1887">
        <v>1846</v>
      </c>
      <c r="Q1887">
        <v>303.70802216613242</v>
      </c>
      <c r="R1887">
        <v>-100.70802216613242</v>
      </c>
      <c r="S1887" s="70">
        <f t="shared" si="201"/>
        <v>-0.33159487012510908</v>
      </c>
      <c r="T1887">
        <f t="shared" si="202"/>
        <v>203</v>
      </c>
      <c r="U1887" s="134" t="s">
        <v>2986</v>
      </c>
      <c r="Z1887">
        <v>1845</v>
      </c>
      <c r="AA1887">
        <v>26.979627360963388</v>
      </c>
      <c r="AB1887">
        <v>-2.9796273609633879</v>
      </c>
      <c r="AJ1887">
        <v>1847</v>
      </c>
      <c r="AK1887">
        <v>24.695687609611163</v>
      </c>
      <c r="AL1887">
        <v>-12.695687609611163</v>
      </c>
      <c r="AT1887">
        <v>1847</v>
      </c>
      <c r="AU1887">
        <v>18.429697167429314</v>
      </c>
      <c r="AV1887">
        <v>-6.429697167429314</v>
      </c>
      <c r="BD1887" s="152">
        <v>8.1710181492426113</v>
      </c>
      <c r="BE1887" s="152">
        <v>18.409155393719999</v>
      </c>
    </row>
    <row r="1888" spans="1:57" ht="14.25" customHeight="1">
      <c r="A1888" s="134" t="s">
        <v>398</v>
      </c>
      <c r="B1888" s="135">
        <v>16597</v>
      </c>
      <c r="C1888" s="135">
        <v>2598200</v>
      </c>
      <c r="D1888" s="145">
        <f t="shared" si="203"/>
        <v>2167238.576846668</v>
      </c>
      <c r="E1888" s="141">
        <f t="shared" si="204"/>
        <v>156.54636380068686</v>
      </c>
      <c r="F1888" s="135">
        <v>30</v>
      </c>
      <c r="G1888" s="135">
        <v>0.55369999999999997</v>
      </c>
      <c r="H1888" s="135">
        <v>1200000</v>
      </c>
      <c r="I1888" s="134" t="s">
        <v>1815</v>
      </c>
      <c r="J1888" s="138">
        <f t="shared" si="205"/>
        <v>0.55369999999999997</v>
      </c>
      <c r="K1888" s="140">
        <f t="shared" si="206"/>
        <v>2167238.576846668</v>
      </c>
      <c r="L1888" s="134" t="s">
        <v>3001</v>
      </c>
      <c r="M1888" s="134" t="s">
        <v>26</v>
      </c>
      <c r="N1888" s="137">
        <f t="shared" si="207"/>
        <v>2167238.576846668</v>
      </c>
      <c r="P1888">
        <v>1847</v>
      </c>
      <c r="Q1888">
        <v>18.532080529446198</v>
      </c>
      <c r="R1888">
        <v>-6.5320805294461977</v>
      </c>
      <c r="S1888" s="70">
        <f t="shared" si="201"/>
        <v>-0.3524742145959906</v>
      </c>
      <c r="T1888">
        <f t="shared" si="202"/>
        <v>12</v>
      </c>
      <c r="U1888" s="134" t="s">
        <v>2987</v>
      </c>
      <c r="Z1888">
        <v>1846</v>
      </c>
      <c r="AA1888">
        <v>276.01842303468976</v>
      </c>
      <c r="AB1888">
        <v>-73.018423034689761</v>
      </c>
      <c r="AJ1888">
        <v>1848</v>
      </c>
      <c r="AK1888">
        <v>47.669227266077989</v>
      </c>
      <c r="AL1888">
        <v>-15.669227266077989</v>
      </c>
      <c r="AT1888">
        <v>1848</v>
      </c>
      <c r="AU1888">
        <v>31.883955622855872</v>
      </c>
      <c r="AV1888">
        <v>0.11604437714412796</v>
      </c>
      <c r="BD1888" s="152">
        <v>25.240188792833887</v>
      </c>
      <c r="BE1888" s="152">
        <v>27.19505358584</v>
      </c>
    </row>
    <row r="1889" spans="1:57" ht="14.25" customHeight="1">
      <c r="A1889" s="134" t="s">
        <v>398</v>
      </c>
      <c r="B1889" s="135">
        <v>19800</v>
      </c>
      <c r="C1889" s="135">
        <v>2616000</v>
      </c>
      <c r="D1889" s="145">
        <f t="shared" si="203"/>
        <v>2668421.0526315793</v>
      </c>
      <c r="E1889" s="141">
        <f t="shared" si="204"/>
        <v>132.12121212121212</v>
      </c>
      <c r="F1889" s="135">
        <v>18</v>
      </c>
      <c r="G1889" s="135">
        <v>0.56999999999999995</v>
      </c>
      <c r="H1889" s="135">
        <v>1521000</v>
      </c>
      <c r="I1889" s="134" t="s">
        <v>1815</v>
      </c>
      <c r="J1889" s="138">
        <f t="shared" si="205"/>
        <v>0.56999999999999995</v>
      </c>
      <c r="K1889" s="140">
        <f t="shared" si="206"/>
        <v>2668421.0526315793</v>
      </c>
      <c r="L1889" s="134" t="s">
        <v>3002</v>
      </c>
      <c r="M1889" s="134" t="s">
        <v>28</v>
      </c>
      <c r="N1889" s="137">
        <f t="shared" si="207"/>
        <v>2668421.0526315793</v>
      </c>
      <c r="P1889">
        <v>1848</v>
      </c>
      <c r="Q1889">
        <v>39.157006272337895</v>
      </c>
      <c r="R1889">
        <v>-7.1570062723378953</v>
      </c>
      <c r="S1889" s="70">
        <f t="shared" si="201"/>
        <v>-0.18277715672543374</v>
      </c>
      <c r="T1889">
        <f t="shared" si="202"/>
        <v>32</v>
      </c>
      <c r="U1889" s="134" t="s">
        <v>1237</v>
      </c>
      <c r="Z1889">
        <v>1847</v>
      </c>
      <c r="AA1889">
        <v>15.718239092857239</v>
      </c>
      <c r="AB1889">
        <v>-3.7182390928572389</v>
      </c>
      <c r="AJ1889">
        <v>1849</v>
      </c>
      <c r="AK1889">
        <v>22.247118409106186</v>
      </c>
      <c r="AL1889">
        <v>-11.247118409106186</v>
      </c>
      <c r="AT1889">
        <v>1849</v>
      </c>
      <c r="AU1889">
        <v>19.860022947323923</v>
      </c>
      <c r="AV1889">
        <v>-8.8600229473239231</v>
      </c>
      <c r="BD1889" s="152">
        <v>12.007986953361563</v>
      </c>
      <c r="BE1889" s="152">
        <v>18.892672687759998</v>
      </c>
    </row>
    <row r="1890" spans="1:57" ht="14.25" customHeight="1">
      <c r="A1890" s="134" t="s">
        <v>398</v>
      </c>
      <c r="B1890" s="135">
        <v>159156</v>
      </c>
      <c r="C1890" s="135">
        <v>36957200</v>
      </c>
      <c r="D1890" s="145">
        <f t="shared" si="203"/>
        <v>15500530.973451329</v>
      </c>
      <c r="E1890" s="141">
        <f t="shared" si="204"/>
        <v>232.20739400336777</v>
      </c>
      <c r="F1890" s="135">
        <v>93</v>
      </c>
      <c r="G1890" s="135">
        <v>1.1299999999999999</v>
      </c>
      <c r="H1890" s="135">
        <v>17515600</v>
      </c>
      <c r="I1890" s="134" t="s">
        <v>1815</v>
      </c>
      <c r="J1890" s="138">
        <f t="shared" si="205"/>
        <v>1.1299999999999999</v>
      </c>
      <c r="K1890" s="140">
        <f t="shared" si="206"/>
        <v>15500530.973451329</v>
      </c>
      <c r="L1890" s="134" t="s">
        <v>3003</v>
      </c>
      <c r="M1890" s="134" t="s">
        <v>7</v>
      </c>
      <c r="N1890" s="137">
        <f t="shared" si="207"/>
        <v>15500530.973451329</v>
      </c>
      <c r="P1890">
        <v>1849</v>
      </c>
      <c r="Q1890">
        <v>17.881273613536116</v>
      </c>
      <c r="R1890">
        <v>-6.8812736135361163</v>
      </c>
      <c r="S1890" s="70">
        <f t="shared" si="201"/>
        <v>-0.38483129123011656</v>
      </c>
      <c r="T1890">
        <f t="shared" si="202"/>
        <v>11</v>
      </c>
      <c r="U1890" s="134" t="s">
        <v>1466</v>
      </c>
      <c r="Z1890">
        <v>1848</v>
      </c>
      <c r="AA1890">
        <v>20.624580199301377</v>
      </c>
      <c r="AB1890">
        <v>11.375419800698623</v>
      </c>
      <c r="AJ1890">
        <v>1850</v>
      </c>
      <c r="AK1890">
        <v>21.330174963688862</v>
      </c>
      <c r="AL1890">
        <v>-11.330174963688862</v>
      </c>
      <c r="AT1890">
        <v>1850</v>
      </c>
      <c r="AU1890">
        <v>14.952412622163145</v>
      </c>
      <c r="AV1890">
        <v>-4.9524126221631448</v>
      </c>
      <c r="BD1890" s="152">
        <v>44.784491882337015</v>
      </c>
      <c r="BE1890" s="152">
        <v>45.702731011840001</v>
      </c>
    </row>
    <row r="1891" spans="1:57" ht="14.25" customHeight="1">
      <c r="A1891" s="134" t="s">
        <v>398</v>
      </c>
      <c r="B1891" s="135">
        <v>9139</v>
      </c>
      <c r="C1891" s="135">
        <v>1175700</v>
      </c>
      <c r="D1891" s="145">
        <f t="shared" si="203"/>
        <v>3800000</v>
      </c>
      <c r="E1891" s="141">
        <f t="shared" si="204"/>
        <v>128.64646022540759</v>
      </c>
      <c r="F1891" s="135">
        <v>10</v>
      </c>
      <c r="G1891" s="135">
        <v>0.15</v>
      </c>
      <c r="H1891" s="135">
        <v>570000</v>
      </c>
      <c r="I1891" s="134" t="s">
        <v>1815</v>
      </c>
      <c r="J1891" s="138">
        <f t="shared" si="205"/>
        <v>0.15</v>
      </c>
      <c r="K1891" s="140">
        <f t="shared" si="206"/>
        <v>3800000</v>
      </c>
      <c r="L1891" s="134" t="s">
        <v>3004</v>
      </c>
      <c r="M1891" s="134" t="s">
        <v>13</v>
      </c>
      <c r="N1891" s="137">
        <f t="shared" si="207"/>
        <v>3800000</v>
      </c>
      <c r="P1891">
        <v>1850</v>
      </c>
      <c r="Q1891">
        <v>14.696850227360116</v>
      </c>
      <c r="R1891">
        <v>-4.696850227360116</v>
      </c>
      <c r="S1891" s="70">
        <f t="shared" si="201"/>
        <v>-0.31958209784408859</v>
      </c>
      <c r="T1891">
        <f t="shared" si="202"/>
        <v>10</v>
      </c>
      <c r="U1891" s="134" t="s">
        <v>2988</v>
      </c>
      <c r="Z1891">
        <v>1849</v>
      </c>
      <c r="AA1891">
        <v>21.927819675361434</v>
      </c>
      <c r="AB1891">
        <v>-10.927819675361434</v>
      </c>
      <c r="AJ1891">
        <v>1851</v>
      </c>
      <c r="AK1891">
        <v>22.058734367919339</v>
      </c>
      <c r="AL1891">
        <v>-12.058734367919339</v>
      </c>
      <c r="AT1891">
        <v>1851</v>
      </c>
      <c r="AU1891">
        <v>19.416638377207342</v>
      </c>
      <c r="AV1891">
        <v>-9.4166383772073416</v>
      </c>
      <c r="BD1891" s="152">
        <v>30.687534225662294</v>
      </c>
      <c r="BE1891" s="152">
        <v>26.642440345639997</v>
      </c>
    </row>
    <row r="1892" spans="1:57" ht="14.25" customHeight="1">
      <c r="A1892" s="134" t="s">
        <v>398</v>
      </c>
      <c r="B1892" s="135">
        <v>12932</v>
      </c>
      <c r="C1892" s="135">
        <v>3102600</v>
      </c>
      <c r="D1892" s="145">
        <f t="shared" si="203"/>
        <v>24846363.636363637</v>
      </c>
      <c r="E1892" s="141">
        <f t="shared" si="204"/>
        <v>239.91648623569441</v>
      </c>
      <c r="F1892" s="135">
        <v>16</v>
      </c>
      <c r="G1892" s="135">
        <v>0.11</v>
      </c>
      <c r="H1892" s="135">
        <v>2733100</v>
      </c>
      <c r="I1892" s="134" t="s">
        <v>1815</v>
      </c>
      <c r="J1892" s="138">
        <f t="shared" si="205"/>
        <v>0.11</v>
      </c>
      <c r="K1892" s="140">
        <f t="shared" si="206"/>
        <v>24846363.636363637</v>
      </c>
      <c r="L1892" s="134" t="s">
        <v>3005</v>
      </c>
      <c r="M1892" s="134" t="s">
        <v>7</v>
      </c>
      <c r="N1892" s="137">
        <f t="shared" si="207"/>
        <v>24846363.636363637</v>
      </c>
      <c r="P1892">
        <v>1851</v>
      </c>
      <c r="Q1892">
        <v>17.532213302162674</v>
      </c>
      <c r="R1892">
        <v>-7.532213302162674</v>
      </c>
      <c r="S1892" s="70">
        <f t="shared" si="201"/>
        <v>-0.42962135882943786</v>
      </c>
      <c r="T1892">
        <f t="shared" si="202"/>
        <v>10</v>
      </c>
      <c r="U1892" s="134" t="s">
        <v>1484</v>
      </c>
      <c r="Z1892">
        <v>1850</v>
      </c>
      <c r="AA1892">
        <v>18.050550831120184</v>
      </c>
      <c r="AB1892">
        <v>-8.0505508311201837</v>
      </c>
      <c r="AJ1892">
        <v>1852</v>
      </c>
      <c r="AK1892">
        <v>23.098021606377106</v>
      </c>
      <c r="AL1892">
        <v>-12.098021606377106</v>
      </c>
      <c r="AT1892">
        <v>1852</v>
      </c>
      <c r="AU1892">
        <v>17.917341664183482</v>
      </c>
      <c r="AV1892">
        <v>-6.917341664183482</v>
      </c>
      <c r="BD1892" s="152">
        <v>5.5644263867014159</v>
      </c>
      <c r="BE1892" s="152">
        <v>14.04689006572</v>
      </c>
    </row>
    <row r="1893" spans="1:57" ht="14.25" customHeight="1">
      <c r="A1893" s="134" t="s">
        <v>398</v>
      </c>
      <c r="B1893" s="135">
        <v>181164</v>
      </c>
      <c r="C1893" s="135">
        <v>53641800</v>
      </c>
      <c r="D1893" s="145">
        <f t="shared" si="203"/>
        <v>17833529.411764707</v>
      </c>
      <c r="E1893" s="141">
        <f t="shared" si="204"/>
        <v>296.09525071206201</v>
      </c>
      <c r="F1893" s="135">
        <v>101</v>
      </c>
      <c r="G1893" s="135">
        <v>0.85</v>
      </c>
      <c r="H1893" s="135">
        <v>15158500</v>
      </c>
      <c r="I1893" s="134" t="s">
        <v>1815</v>
      </c>
      <c r="J1893" s="138">
        <f t="shared" si="205"/>
        <v>0.85</v>
      </c>
      <c r="K1893" s="140">
        <f t="shared" si="206"/>
        <v>17833529.411764707</v>
      </c>
      <c r="L1893" s="134" t="s">
        <v>3006</v>
      </c>
      <c r="M1893" s="134" t="s">
        <v>24</v>
      </c>
      <c r="N1893" s="137">
        <f t="shared" si="207"/>
        <v>17833529.411764707</v>
      </c>
      <c r="P1893">
        <v>1852</v>
      </c>
      <c r="Q1893">
        <v>17.326435749654443</v>
      </c>
      <c r="R1893">
        <v>-6.3264357496544434</v>
      </c>
      <c r="S1893" s="70">
        <f t="shared" si="201"/>
        <v>-0.36513197757828625</v>
      </c>
      <c r="T1893">
        <f t="shared" si="202"/>
        <v>11</v>
      </c>
      <c r="U1893" s="134" t="s">
        <v>2989</v>
      </c>
      <c r="Z1893">
        <v>1851</v>
      </c>
      <c r="AA1893">
        <v>21.340606928046022</v>
      </c>
      <c r="AB1893">
        <v>-11.340606928046022</v>
      </c>
      <c r="AJ1893">
        <v>1853</v>
      </c>
      <c r="AK1893">
        <v>53.17977797198624</v>
      </c>
      <c r="AL1893">
        <v>46.82022202801376</v>
      </c>
      <c r="AT1893">
        <v>1853</v>
      </c>
      <c r="AU1893">
        <v>101.24079754461111</v>
      </c>
      <c r="AV1893">
        <v>-1.2407975446111124</v>
      </c>
      <c r="BD1893" s="152">
        <v>7.8115590803342503</v>
      </c>
      <c r="BE1893" s="152">
        <v>16.307361156159999</v>
      </c>
    </row>
    <row r="1894" spans="1:57" ht="14.25" customHeight="1">
      <c r="A1894" s="134" t="s">
        <v>398</v>
      </c>
      <c r="B1894" s="135">
        <v>46657</v>
      </c>
      <c r="C1894" s="135">
        <v>9021400</v>
      </c>
      <c r="D1894" s="145">
        <f t="shared" si="203"/>
        <v>4714285.7142857146</v>
      </c>
      <c r="E1894" s="141">
        <f t="shared" si="204"/>
        <v>193.35576655164283</v>
      </c>
      <c r="F1894" s="135">
        <v>56</v>
      </c>
      <c r="G1894" s="135">
        <v>0.84</v>
      </c>
      <c r="H1894" s="135">
        <v>3960000</v>
      </c>
      <c r="I1894" s="134" t="s">
        <v>1815</v>
      </c>
      <c r="J1894" s="138">
        <f t="shared" si="205"/>
        <v>0.84</v>
      </c>
      <c r="K1894" s="140">
        <f t="shared" si="206"/>
        <v>4714285.7142857146</v>
      </c>
      <c r="L1894" s="134" t="s">
        <v>3007</v>
      </c>
      <c r="M1894" s="134" t="s">
        <v>44</v>
      </c>
      <c r="N1894" s="137">
        <f t="shared" si="207"/>
        <v>4714285.7142857146</v>
      </c>
      <c r="P1894">
        <v>1853</v>
      </c>
      <c r="Q1894">
        <v>79.830712438819887</v>
      </c>
      <c r="R1894">
        <v>20.169287561180113</v>
      </c>
      <c r="S1894" s="70">
        <f t="shared" si="201"/>
        <v>0.25265072733300875</v>
      </c>
      <c r="T1894">
        <f t="shared" si="202"/>
        <v>100</v>
      </c>
      <c r="U1894" s="134" t="s">
        <v>1335</v>
      </c>
      <c r="Z1894">
        <v>1852</v>
      </c>
      <c r="AA1894">
        <v>20.414269943283241</v>
      </c>
      <c r="AB1894">
        <v>-9.4142699432832408</v>
      </c>
      <c r="AJ1894">
        <v>1854</v>
      </c>
      <c r="AK1894">
        <v>52.532498873166716</v>
      </c>
      <c r="AL1894">
        <v>38.467501126833284</v>
      </c>
      <c r="AT1894">
        <v>1854</v>
      </c>
      <c r="AU1894">
        <v>99.941023888139725</v>
      </c>
      <c r="AV1894">
        <v>-8.9410238881397248</v>
      </c>
      <c r="BD1894" s="152">
        <v>5.4350211218944064</v>
      </c>
      <c r="BE1894" s="152">
        <v>15.663607896359999</v>
      </c>
    </row>
    <row r="1895" spans="1:57" ht="14.25" customHeight="1">
      <c r="A1895" s="134" t="s">
        <v>398</v>
      </c>
      <c r="B1895" s="135">
        <v>39650</v>
      </c>
      <c r="C1895" s="135">
        <v>3544700</v>
      </c>
      <c r="D1895" s="145">
        <f t="shared" si="203"/>
        <v>1194029.8507462686</v>
      </c>
      <c r="E1895" s="141">
        <f t="shared" si="204"/>
        <v>89.399747793190414</v>
      </c>
      <c r="F1895" s="135">
        <v>40</v>
      </c>
      <c r="G1895" s="135">
        <v>1.34</v>
      </c>
      <c r="H1895" s="135">
        <v>1600000</v>
      </c>
      <c r="I1895" s="134" t="s">
        <v>1815</v>
      </c>
      <c r="J1895" s="138">
        <f t="shared" si="205"/>
        <v>1.34</v>
      </c>
      <c r="K1895" s="140">
        <f t="shared" si="206"/>
        <v>1194029.8507462686</v>
      </c>
      <c r="L1895" s="134" t="s">
        <v>1256</v>
      </c>
      <c r="M1895" s="134" t="s">
        <v>102</v>
      </c>
      <c r="N1895" s="137">
        <f t="shared" si="207"/>
        <v>1194029.8507462686</v>
      </c>
      <c r="P1895">
        <v>1854</v>
      </c>
      <c r="Q1895">
        <v>78.752197648939642</v>
      </c>
      <c r="R1895">
        <v>12.247802351060358</v>
      </c>
      <c r="S1895" s="70">
        <f t="shared" si="201"/>
        <v>0.15552330876731119</v>
      </c>
      <c r="T1895">
        <f t="shared" si="202"/>
        <v>91</v>
      </c>
      <c r="U1895" s="134" t="s">
        <v>1377</v>
      </c>
      <c r="Z1895">
        <v>1853</v>
      </c>
      <c r="AA1895">
        <v>82.534251318370664</v>
      </c>
      <c r="AB1895">
        <v>17.465748681629336</v>
      </c>
      <c r="AJ1895">
        <v>1855</v>
      </c>
      <c r="AK1895">
        <v>24.370989722891363</v>
      </c>
      <c r="AL1895">
        <v>-15.370989722891363</v>
      </c>
      <c r="AT1895">
        <v>1855</v>
      </c>
      <c r="AU1895">
        <v>17.735061340913333</v>
      </c>
      <c r="AV1895">
        <v>-8.7350613409133331</v>
      </c>
      <c r="BD1895" s="152">
        <v>15.220524003491137</v>
      </c>
      <c r="BE1895" s="152">
        <v>24.581603092439998</v>
      </c>
    </row>
    <row r="1896" spans="1:57" ht="14.25" customHeight="1">
      <c r="A1896" s="134" t="s">
        <v>398</v>
      </c>
      <c r="B1896" s="135">
        <v>21793</v>
      </c>
      <c r="C1896" s="135">
        <v>4780800</v>
      </c>
      <c r="D1896" s="145">
        <f t="shared" si="203"/>
        <v>7410285.7142857146</v>
      </c>
      <c r="E1896" s="141">
        <f t="shared" si="204"/>
        <v>219.37319322718304</v>
      </c>
      <c r="F1896" s="135">
        <v>22</v>
      </c>
      <c r="G1896" s="135">
        <v>0.35</v>
      </c>
      <c r="H1896" s="135">
        <v>2593600</v>
      </c>
      <c r="I1896" s="134" t="s">
        <v>1815</v>
      </c>
      <c r="J1896" s="138">
        <f t="shared" si="205"/>
        <v>0.35</v>
      </c>
      <c r="K1896" s="140">
        <f t="shared" si="206"/>
        <v>7410285.7142857146</v>
      </c>
      <c r="L1896" s="134" t="s">
        <v>3008</v>
      </c>
      <c r="M1896" s="134" t="s">
        <v>24</v>
      </c>
      <c r="N1896" s="137">
        <f t="shared" si="207"/>
        <v>7410285.7142857146</v>
      </c>
      <c r="P1896">
        <v>1855</v>
      </c>
      <c r="Q1896">
        <v>17.968032215806033</v>
      </c>
      <c r="R1896">
        <v>-8.9680322158060335</v>
      </c>
      <c r="S1896" s="70">
        <f t="shared" si="201"/>
        <v>-0.49911042612207013</v>
      </c>
      <c r="T1896">
        <f t="shared" si="202"/>
        <v>9</v>
      </c>
      <c r="U1896" s="134" t="s">
        <v>2990</v>
      </c>
      <c r="Z1896">
        <v>1854</v>
      </c>
      <c r="AA1896">
        <v>81.267500307302825</v>
      </c>
      <c r="AB1896">
        <v>9.732499692697175</v>
      </c>
      <c r="AJ1896">
        <v>1856</v>
      </c>
      <c r="AK1896">
        <v>97.153269869160169</v>
      </c>
      <c r="AL1896">
        <v>10.846730130839831</v>
      </c>
      <c r="AT1896">
        <v>1856</v>
      </c>
      <c r="AU1896">
        <v>127.88246263085703</v>
      </c>
      <c r="AV1896">
        <v>-19.882462630857034</v>
      </c>
      <c r="BD1896" s="152">
        <v>64.844361979245846</v>
      </c>
      <c r="BE1896" s="152">
        <v>49.403473047560006</v>
      </c>
    </row>
    <row r="1897" spans="1:57" ht="14.25" customHeight="1">
      <c r="A1897" s="134" t="s">
        <v>398</v>
      </c>
      <c r="B1897" s="135">
        <v>23889</v>
      </c>
      <c r="C1897" s="135">
        <v>2130400</v>
      </c>
      <c r="D1897" s="145">
        <f t="shared" si="203"/>
        <v>512891.98606271774</v>
      </c>
      <c r="E1897" s="141">
        <f t="shared" si="204"/>
        <v>89.179120097115828</v>
      </c>
      <c r="F1897" s="135">
        <v>46</v>
      </c>
      <c r="G1897" s="135">
        <v>2.87</v>
      </c>
      <c r="H1897" s="135">
        <v>1472000</v>
      </c>
      <c r="I1897" s="134" t="s">
        <v>1815</v>
      </c>
      <c r="J1897" s="138">
        <f t="shared" si="205"/>
        <v>2.87</v>
      </c>
      <c r="K1897" s="140">
        <f t="shared" si="206"/>
        <v>512891.98606271774</v>
      </c>
      <c r="L1897" s="134" t="s">
        <v>1757</v>
      </c>
      <c r="M1897" s="134" t="s">
        <v>52</v>
      </c>
      <c r="N1897" s="137">
        <f t="shared" si="207"/>
        <v>512891.98606271774</v>
      </c>
      <c r="P1897">
        <v>1856</v>
      </c>
      <c r="Q1897">
        <v>119.78900064729791</v>
      </c>
      <c r="R1897">
        <v>-11.789000647297911</v>
      </c>
      <c r="S1897" s="70">
        <f t="shared" si="201"/>
        <v>-9.8414717408061431E-2</v>
      </c>
      <c r="T1897">
        <f t="shared" si="202"/>
        <v>108</v>
      </c>
      <c r="U1897" s="134" t="s">
        <v>2991</v>
      </c>
      <c r="Z1897">
        <v>1855</v>
      </c>
      <c r="AA1897">
        <v>16.055103703841969</v>
      </c>
      <c r="AB1897">
        <v>-7.0551037038419686</v>
      </c>
      <c r="AJ1897">
        <v>1857</v>
      </c>
      <c r="AK1897">
        <v>23.688573825378565</v>
      </c>
      <c r="AL1897">
        <v>-7.6885738253785654</v>
      </c>
      <c r="AT1897">
        <v>1857</v>
      </c>
      <c r="AU1897">
        <v>19.096416187678695</v>
      </c>
      <c r="AV1897">
        <v>-3.0964161876786953</v>
      </c>
      <c r="BD1897" s="152">
        <v>21.398084859159098</v>
      </c>
      <c r="BE1897" s="152">
        <v>26.797182058680001</v>
      </c>
    </row>
    <row r="1898" spans="1:57" ht="14.25" customHeight="1">
      <c r="A1898" s="134" t="s">
        <v>398</v>
      </c>
      <c r="B1898" s="135">
        <v>14718</v>
      </c>
      <c r="C1898" s="135">
        <v>1251600</v>
      </c>
      <c r="D1898" s="145">
        <f t="shared" si="203"/>
        <v>2634146.341463415</v>
      </c>
      <c r="E1898" s="141">
        <f t="shared" si="204"/>
        <v>85.038728088055436</v>
      </c>
      <c r="F1898" s="135">
        <v>18</v>
      </c>
      <c r="G1898" s="135">
        <v>0.41</v>
      </c>
      <c r="H1898" s="135">
        <v>1080000</v>
      </c>
      <c r="I1898" s="134" t="s">
        <v>1815</v>
      </c>
      <c r="J1898" s="138">
        <f t="shared" si="205"/>
        <v>0.41</v>
      </c>
      <c r="K1898" s="140">
        <f t="shared" si="206"/>
        <v>2634146.341463415</v>
      </c>
      <c r="L1898" s="134" t="s">
        <v>3009</v>
      </c>
      <c r="M1898" s="134" t="s">
        <v>13</v>
      </c>
      <c r="N1898" s="137">
        <f t="shared" si="207"/>
        <v>2634146.341463415</v>
      </c>
      <c r="P1898">
        <v>1857</v>
      </c>
      <c r="Q1898">
        <v>18.306763229889075</v>
      </c>
      <c r="R1898">
        <v>-2.306763229889075</v>
      </c>
      <c r="S1898" s="70">
        <f t="shared" ref="S1898:S1961" si="208">R1898/Q1898</f>
        <v>-0.12600606677005963</v>
      </c>
      <c r="T1898">
        <f t="shared" ref="T1898:T1961" si="209">R1898+Q1898</f>
        <v>16</v>
      </c>
      <c r="U1898" s="134" t="s">
        <v>1306</v>
      </c>
      <c r="Z1898">
        <v>1856</v>
      </c>
      <c r="AA1898">
        <v>123.24120378770134</v>
      </c>
      <c r="AB1898">
        <v>-15.241203787701338</v>
      </c>
      <c r="AJ1898">
        <v>1858</v>
      </c>
      <c r="AK1898">
        <v>23.003617918321673</v>
      </c>
      <c r="AL1898">
        <v>-13.003617918321673</v>
      </c>
      <c r="AT1898">
        <v>1858</v>
      </c>
      <c r="AU1898">
        <v>16.749762296209813</v>
      </c>
      <c r="AV1898">
        <v>-6.7497622962098127</v>
      </c>
      <c r="BD1898" s="152">
        <v>21.510030683476273</v>
      </c>
      <c r="BE1898" s="152">
        <v>28.875751072839996</v>
      </c>
    </row>
    <row r="1899" spans="1:57" ht="14.25" customHeight="1">
      <c r="A1899" s="134" t="s">
        <v>398</v>
      </c>
      <c r="B1899" s="135">
        <v>128454</v>
      </c>
      <c r="C1899" s="135">
        <v>16238000</v>
      </c>
      <c r="D1899" s="145">
        <f t="shared" si="203"/>
        <v>4150000</v>
      </c>
      <c r="E1899" s="141">
        <f t="shared" si="204"/>
        <v>126.41101094555249</v>
      </c>
      <c r="F1899" s="135">
        <v>93</v>
      </c>
      <c r="G1899" s="135">
        <v>0.92</v>
      </c>
      <c r="H1899" s="135">
        <v>3818000</v>
      </c>
      <c r="I1899" s="134" t="s">
        <v>1815</v>
      </c>
      <c r="J1899" s="138">
        <f t="shared" si="205"/>
        <v>0.92</v>
      </c>
      <c r="K1899" s="140">
        <f t="shared" si="206"/>
        <v>4150000</v>
      </c>
      <c r="L1899" s="134" t="s">
        <v>3010</v>
      </c>
      <c r="M1899" s="134" t="s">
        <v>66</v>
      </c>
      <c r="N1899" s="137">
        <f t="shared" si="207"/>
        <v>4150000</v>
      </c>
      <c r="P1899">
        <v>1858</v>
      </c>
      <c r="Q1899">
        <v>16.640767455726596</v>
      </c>
      <c r="R1899">
        <v>-6.6407674557265963</v>
      </c>
      <c r="S1899" s="70">
        <f t="shared" si="208"/>
        <v>-0.39906617728987648</v>
      </c>
      <c r="T1899">
        <f t="shared" si="209"/>
        <v>10</v>
      </c>
      <c r="U1899" s="134" t="s">
        <v>2992</v>
      </c>
      <c r="Z1899">
        <v>1857</v>
      </c>
      <c r="AA1899">
        <v>18.782385271038962</v>
      </c>
      <c r="AB1899">
        <v>-2.7823852710389616</v>
      </c>
      <c r="AJ1899">
        <v>1859</v>
      </c>
      <c r="AK1899">
        <v>154.56044891011427</v>
      </c>
      <c r="AL1899">
        <v>32.439551089885725</v>
      </c>
      <c r="AT1899">
        <v>1859</v>
      </c>
      <c r="AU1899">
        <v>159.35045087107568</v>
      </c>
      <c r="AV1899">
        <v>27.64954912892432</v>
      </c>
      <c r="BD1899" s="152">
        <v>7.6821538155272409</v>
      </c>
      <c r="BE1899" s="152">
        <v>18.746847582920001</v>
      </c>
    </row>
    <row r="1900" spans="1:57" ht="14.25" customHeight="1">
      <c r="A1900" s="134" t="s">
        <v>398</v>
      </c>
      <c r="B1900" s="135">
        <v>25938</v>
      </c>
      <c r="C1900" s="135">
        <v>2210000</v>
      </c>
      <c r="D1900" s="145">
        <f t="shared" si="203"/>
        <v>1968932.0388349514</v>
      </c>
      <c r="E1900" s="141">
        <f t="shared" si="204"/>
        <v>85.203176806230246</v>
      </c>
      <c r="F1900" s="135">
        <v>24</v>
      </c>
      <c r="G1900" s="135">
        <v>1.03</v>
      </c>
      <c r="H1900" s="135">
        <v>2028000</v>
      </c>
      <c r="I1900" s="134" t="s">
        <v>1815</v>
      </c>
      <c r="J1900" s="138">
        <f t="shared" si="205"/>
        <v>1.03</v>
      </c>
      <c r="K1900" s="140">
        <f t="shared" si="206"/>
        <v>1968932.0388349514</v>
      </c>
      <c r="L1900" s="134" t="s">
        <v>3011</v>
      </c>
      <c r="M1900" s="134" t="s">
        <v>28</v>
      </c>
      <c r="N1900" s="137">
        <f t="shared" si="207"/>
        <v>1968932.0388349514</v>
      </c>
      <c r="P1900">
        <v>1859</v>
      </c>
      <c r="Q1900">
        <v>170.16473341916904</v>
      </c>
      <c r="R1900">
        <v>16.835266580830961</v>
      </c>
      <c r="S1900" s="70">
        <f t="shared" si="208"/>
        <v>9.8935109776009972E-2</v>
      </c>
      <c r="T1900">
        <f t="shared" si="209"/>
        <v>187</v>
      </c>
      <c r="U1900" s="134" t="s">
        <v>1386</v>
      </c>
      <c r="Z1900">
        <v>1858</v>
      </c>
      <c r="AA1900">
        <v>20.86977088271917</v>
      </c>
      <c r="AB1900">
        <v>-10.86977088271917</v>
      </c>
      <c r="AJ1900">
        <v>1860</v>
      </c>
      <c r="AK1900">
        <v>27.905413003495799</v>
      </c>
      <c r="AL1900">
        <v>-18.905413003495799</v>
      </c>
      <c r="AT1900">
        <v>1860</v>
      </c>
      <c r="AU1900">
        <v>17.87053995956007</v>
      </c>
      <c r="AV1900">
        <v>-8.8705399595600696</v>
      </c>
      <c r="BD1900" s="152">
        <v>9.4784221341578743</v>
      </c>
      <c r="BE1900" s="152">
        <v>17.672624457639998</v>
      </c>
    </row>
    <row r="1901" spans="1:57" ht="14.25" customHeight="1">
      <c r="A1901" s="134" t="s">
        <v>398</v>
      </c>
      <c r="B1901" s="135">
        <v>22460</v>
      </c>
      <c r="C1901" s="135">
        <v>2479700</v>
      </c>
      <c r="D1901" s="145">
        <f t="shared" si="203"/>
        <v>1647058.8235294118</v>
      </c>
      <c r="E1901" s="141">
        <f t="shared" si="204"/>
        <v>110.40516473731077</v>
      </c>
      <c r="F1901" s="135">
        <v>28</v>
      </c>
      <c r="G1901" s="135">
        <v>0.51</v>
      </c>
      <c r="H1901" s="135">
        <v>840000</v>
      </c>
      <c r="I1901" s="134" t="s">
        <v>1815</v>
      </c>
      <c r="J1901" s="138">
        <f t="shared" si="205"/>
        <v>0.51</v>
      </c>
      <c r="K1901" s="140">
        <f t="shared" si="206"/>
        <v>1647058.8235294118</v>
      </c>
      <c r="L1901" s="134" t="s">
        <v>1626</v>
      </c>
      <c r="M1901" s="134" t="s">
        <v>206</v>
      </c>
      <c r="N1901" s="137">
        <f t="shared" si="207"/>
        <v>1647058.8235294118</v>
      </c>
      <c r="P1901">
        <v>1860</v>
      </c>
      <c r="Q1901">
        <v>20.09605395649114</v>
      </c>
      <c r="R1901">
        <v>-11.09605395649114</v>
      </c>
      <c r="S1901" s="70">
        <f t="shared" si="208"/>
        <v>-0.5521508839752618</v>
      </c>
      <c r="T1901">
        <f t="shared" si="209"/>
        <v>9</v>
      </c>
      <c r="U1901" s="134" t="s">
        <v>1267</v>
      </c>
      <c r="Z1901">
        <v>1859</v>
      </c>
      <c r="AA1901">
        <v>171.58082590744615</v>
      </c>
      <c r="AB1901">
        <v>15.419174092553845</v>
      </c>
      <c r="AJ1901">
        <v>1861</v>
      </c>
      <c r="AK1901">
        <v>29.768510004087503</v>
      </c>
      <c r="AL1901">
        <v>-3.7685100040875028</v>
      </c>
      <c r="AT1901">
        <v>1861</v>
      </c>
      <c r="AU1901">
        <v>27.212817068423938</v>
      </c>
      <c r="AV1901">
        <v>-1.2128170684239379</v>
      </c>
      <c r="BD1901" s="152">
        <v>10.43869136109878</v>
      </c>
      <c r="BE1901" s="152">
        <v>18.56853859484</v>
      </c>
    </row>
    <row r="1902" spans="1:57" ht="14.25" customHeight="1">
      <c r="A1902" s="134" t="s">
        <v>398</v>
      </c>
      <c r="B1902" s="135">
        <v>26390</v>
      </c>
      <c r="C1902" s="135">
        <v>2512100</v>
      </c>
      <c r="D1902" s="145">
        <f t="shared" si="203"/>
        <v>3122826.0869565215</v>
      </c>
      <c r="E1902" s="141">
        <f t="shared" si="204"/>
        <v>95.191360363774152</v>
      </c>
      <c r="F1902" s="135">
        <v>34</v>
      </c>
      <c r="G1902" s="135">
        <v>0.92</v>
      </c>
      <c r="H1902" s="135">
        <v>2873000</v>
      </c>
      <c r="I1902" s="134" t="s">
        <v>1815</v>
      </c>
      <c r="J1902" s="138">
        <f t="shared" si="205"/>
        <v>0.92</v>
      </c>
      <c r="K1902" s="140">
        <f t="shared" si="206"/>
        <v>3122826.0869565215</v>
      </c>
      <c r="L1902" s="134" t="s">
        <v>3012</v>
      </c>
      <c r="M1902" s="134" t="s">
        <v>28</v>
      </c>
      <c r="N1902" s="137">
        <f t="shared" si="207"/>
        <v>3122826.0869565215</v>
      </c>
      <c r="P1902">
        <v>1861</v>
      </c>
      <c r="Q1902">
        <v>26.226375250722448</v>
      </c>
      <c r="R1902">
        <v>-0.22637525072244813</v>
      </c>
      <c r="S1902" s="70">
        <f t="shared" si="208"/>
        <v>-8.6315874213769694E-3</v>
      </c>
      <c r="T1902">
        <f t="shared" si="209"/>
        <v>26</v>
      </c>
      <c r="U1902" s="134" t="s">
        <v>2993</v>
      </c>
      <c r="Z1902">
        <v>1860</v>
      </c>
      <c r="AA1902">
        <v>13.552510119297914</v>
      </c>
      <c r="AB1902">
        <v>-4.5525101192979136</v>
      </c>
      <c r="AJ1902">
        <v>1862</v>
      </c>
      <c r="AK1902">
        <v>32.696294338577893</v>
      </c>
      <c r="AL1902">
        <v>-20.696294338577893</v>
      </c>
      <c r="AT1902">
        <v>1862</v>
      </c>
      <c r="AU1902">
        <v>22.671409554877968</v>
      </c>
      <c r="AV1902">
        <v>-10.671409554877968</v>
      </c>
      <c r="BD1902" s="152">
        <v>5.0406431720063765</v>
      </c>
      <c r="BE1902" s="152">
        <v>18.209415166599999</v>
      </c>
    </row>
    <row r="1903" spans="1:57" ht="14.25" customHeight="1">
      <c r="A1903" s="134" t="s">
        <v>398</v>
      </c>
      <c r="B1903" s="135">
        <v>12750</v>
      </c>
      <c r="C1903" s="135">
        <v>2987400</v>
      </c>
      <c r="D1903" s="145">
        <f t="shared" si="203"/>
        <v>14443333.333333334</v>
      </c>
      <c r="E1903" s="141">
        <f t="shared" si="204"/>
        <v>234.30588235294118</v>
      </c>
      <c r="F1903" s="135">
        <v>17</v>
      </c>
      <c r="G1903" s="135">
        <v>0.12</v>
      </c>
      <c r="H1903" s="135">
        <v>1733200</v>
      </c>
      <c r="I1903" s="134" t="s">
        <v>1815</v>
      </c>
      <c r="J1903" s="138">
        <f t="shared" si="205"/>
        <v>0.12</v>
      </c>
      <c r="K1903" s="140">
        <f t="shared" si="206"/>
        <v>14443333.333333334</v>
      </c>
      <c r="L1903" s="134" t="s">
        <v>3013</v>
      </c>
      <c r="M1903" s="134" t="s">
        <v>24</v>
      </c>
      <c r="N1903" s="137">
        <f t="shared" si="207"/>
        <v>14443333.333333334</v>
      </c>
      <c r="P1903">
        <v>1862</v>
      </c>
      <c r="Q1903">
        <v>25.475025890753209</v>
      </c>
      <c r="R1903">
        <v>-13.475025890753209</v>
      </c>
      <c r="S1903" s="70">
        <f t="shared" si="208"/>
        <v>-0.5289504296694082</v>
      </c>
      <c r="T1903">
        <f t="shared" si="209"/>
        <v>12</v>
      </c>
      <c r="U1903" s="134" t="s">
        <v>2994</v>
      </c>
      <c r="Z1903">
        <v>1861</v>
      </c>
      <c r="AA1903">
        <v>24.533360917433235</v>
      </c>
      <c r="AB1903">
        <v>1.4666390825667648</v>
      </c>
      <c r="AJ1903">
        <v>1863</v>
      </c>
      <c r="AK1903">
        <v>40.54026714565893</v>
      </c>
      <c r="AL1903">
        <v>-22.54026714565893</v>
      </c>
      <c r="AT1903">
        <v>1863</v>
      </c>
      <c r="AU1903">
        <v>28.157883068802064</v>
      </c>
      <c r="AV1903">
        <v>-10.157883068802064</v>
      </c>
      <c r="BD1903" s="152">
        <v>4.8393460934176948</v>
      </c>
      <c r="BE1903" s="152">
        <v>16.805254394919999</v>
      </c>
    </row>
    <row r="1904" spans="1:57" ht="14.25" customHeight="1">
      <c r="A1904" s="134" t="s">
        <v>398</v>
      </c>
      <c r="B1904" s="135">
        <v>52062</v>
      </c>
      <c r="C1904" s="135">
        <v>2237300</v>
      </c>
      <c r="D1904" s="145">
        <f t="shared" si="203"/>
        <v>299233.44947735191</v>
      </c>
      <c r="E1904" s="141">
        <f t="shared" si="204"/>
        <v>42.973762052936884</v>
      </c>
      <c r="F1904" s="135">
        <v>64</v>
      </c>
      <c r="G1904" s="135">
        <v>2.87</v>
      </c>
      <c r="H1904" s="135">
        <v>858800</v>
      </c>
      <c r="I1904" s="134" t="s">
        <v>1815</v>
      </c>
      <c r="J1904" s="138">
        <f t="shared" si="205"/>
        <v>2.87</v>
      </c>
      <c r="K1904" s="140">
        <f t="shared" si="206"/>
        <v>299233.44947735191</v>
      </c>
      <c r="L1904" s="134" t="s">
        <v>3014</v>
      </c>
      <c r="M1904" s="134" t="s">
        <v>115</v>
      </c>
      <c r="N1904" s="137">
        <f t="shared" si="207"/>
        <v>299233.44947735191</v>
      </c>
      <c r="P1904">
        <v>1863</v>
      </c>
      <c r="Q1904">
        <v>32.999389672352123</v>
      </c>
      <c r="R1904">
        <v>-14.999389672352123</v>
      </c>
      <c r="S1904" s="70">
        <f t="shared" si="208"/>
        <v>-0.45453536629857916</v>
      </c>
      <c r="T1904">
        <f t="shared" si="209"/>
        <v>18</v>
      </c>
      <c r="U1904" s="134" t="s">
        <v>2995</v>
      </c>
      <c r="Z1904">
        <v>1862</v>
      </c>
      <c r="AA1904">
        <v>16.170714860369969</v>
      </c>
      <c r="AB1904">
        <v>-4.1707148603699693</v>
      </c>
      <c r="AJ1904">
        <v>1864</v>
      </c>
      <c r="AK1904">
        <v>35.288374078324082</v>
      </c>
      <c r="AL1904">
        <v>36.711625921675918</v>
      </c>
      <c r="AT1904">
        <v>1864</v>
      </c>
      <c r="AU1904">
        <v>64.374191621954424</v>
      </c>
      <c r="AV1904">
        <v>7.6258083780455763</v>
      </c>
      <c r="BD1904" s="152">
        <v>7.3103704356848791</v>
      </c>
      <c r="BE1904" s="152">
        <v>18.00617097304</v>
      </c>
    </row>
    <row r="1905" spans="1:57" ht="14.25" customHeight="1">
      <c r="A1905" s="134" t="s">
        <v>398</v>
      </c>
      <c r="B1905" s="135">
        <v>6285</v>
      </c>
      <c r="C1905" s="135">
        <v>1687500</v>
      </c>
      <c r="D1905" s="145">
        <f t="shared" si="203"/>
        <v>23120000</v>
      </c>
      <c r="E1905" s="141">
        <f t="shared" si="204"/>
        <v>268.49642004773267</v>
      </c>
      <c r="F1905" s="135">
        <v>10</v>
      </c>
      <c r="G1905" s="135">
        <v>0.05</v>
      </c>
      <c r="H1905" s="135">
        <v>1156000</v>
      </c>
      <c r="I1905" s="134" t="s">
        <v>1815</v>
      </c>
      <c r="J1905" s="138">
        <f t="shared" si="205"/>
        <v>0.05</v>
      </c>
      <c r="K1905" s="140">
        <f t="shared" si="206"/>
        <v>23120000</v>
      </c>
      <c r="L1905" s="134" t="s">
        <v>3015</v>
      </c>
      <c r="M1905" s="134" t="s">
        <v>24</v>
      </c>
      <c r="N1905" s="137">
        <f t="shared" si="207"/>
        <v>23120000</v>
      </c>
      <c r="P1905">
        <v>1864</v>
      </c>
      <c r="Q1905">
        <v>49.511908926072891</v>
      </c>
      <c r="R1905">
        <v>22.488091073927109</v>
      </c>
      <c r="S1905" s="70">
        <f t="shared" si="208"/>
        <v>0.45419559782080865</v>
      </c>
      <c r="T1905">
        <f t="shared" si="209"/>
        <v>72</v>
      </c>
      <c r="U1905" s="134" t="s">
        <v>2996</v>
      </c>
      <c r="Z1905">
        <v>1863</v>
      </c>
      <c r="AA1905">
        <v>25.3868213056709</v>
      </c>
      <c r="AB1905">
        <v>-7.3868213056708996</v>
      </c>
      <c r="AJ1905">
        <v>1865</v>
      </c>
      <c r="AK1905">
        <v>22.63362319473223</v>
      </c>
      <c r="AL1905">
        <v>-12.63362319473223</v>
      </c>
      <c r="AT1905">
        <v>1865</v>
      </c>
      <c r="AU1905">
        <v>17.503516065408007</v>
      </c>
      <c r="AV1905">
        <v>-7.5035160654080073</v>
      </c>
      <c r="BD1905" s="152">
        <v>20.014680956817497</v>
      </c>
      <c r="BE1905" s="152">
        <v>26.610682798479999</v>
      </c>
    </row>
    <row r="1906" spans="1:57" ht="14.25" customHeight="1">
      <c r="A1906" s="134" t="s">
        <v>398</v>
      </c>
      <c r="B1906" s="135">
        <v>6552</v>
      </c>
      <c r="C1906" s="135">
        <v>927000</v>
      </c>
      <c r="D1906" s="145">
        <f t="shared" si="203"/>
        <v>3750000</v>
      </c>
      <c r="E1906" s="141">
        <f t="shared" si="204"/>
        <v>141.4835164835165</v>
      </c>
      <c r="F1906" s="135">
        <v>15</v>
      </c>
      <c r="G1906" s="135">
        <v>0.1176</v>
      </c>
      <c r="H1906" s="135">
        <v>441000</v>
      </c>
      <c r="I1906" s="134" t="s">
        <v>1815</v>
      </c>
      <c r="J1906" s="138">
        <f t="shared" si="205"/>
        <v>0.1176</v>
      </c>
      <c r="K1906" s="140">
        <f t="shared" si="206"/>
        <v>3750000</v>
      </c>
      <c r="L1906" s="134" t="s">
        <v>3016</v>
      </c>
      <c r="M1906" s="134" t="s">
        <v>10</v>
      </c>
      <c r="N1906" s="137">
        <f t="shared" si="207"/>
        <v>3750000</v>
      </c>
      <c r="P1906">
        <v>1865</v>
      </c>
      <c r="Q1906">
        <v>16.83287648144729</v>
      </c>
      <c r="R1906">
        <v>-6.8328764814472898</v>
      </c>
      <c r="S1906" s="70">
        <f t="shared" si="208"/>
        <v>-0.40592447101826529</v>
      </c>
      <c r="T1906">
        <f t="shared" si="209"/>
        <v>10</v>
      </c>
      <c r="U1906" s="134" t="s">
        <v>1147</v>
      </c>
      <c r="Z1906">
        <v>1864</v>
      </c>
      <c r="AA1906">
        <v>52.303949327164254</v>
      </c>
      <c r="AB1906">
        <v>19.696050672835746</v>
      </c>
      <c r="AJ1906">
        <v>1866</v>
      </c>
      <c r="AK1906">
        <v>38.199648350777878</v>
      </c>
      <c r="AL1906">
        <v>33.800351649222122</v>
      </c>
      <c r="AT1906">
        <v>1866</v>
      </c>
      <c r="AU1906">
        <v>45.786525143622534</v>
      </c>
      <c r="AV1906">
        <v>26.213474856377466</v>
      </c>
      <c r="BD1906" s="152">
        <v>25.856404339533931</v>
      </c>
      <c r="BE1906" s="152">
        <v>28.295543073440001</v>
      </c>
    </row>
    <row r="1907" spans="1:57" ht="14.25" customHeight="1">
      <c r="A1907" s="134" t="s">
        <v>398</v>
      </c>
      <c r="B1907" s="135">
        <v>27426</v>
      </c>
      <c r="C1907" s="135">
        <v>2997400</v>
      </c>
      <c r="D1907" s="145">
        <f t="shared" si="203"/>
        <v>1560000</v>
      </c>
      <c r="E1907" s="141">
        <f t="shared" si="204"/>
        <v>109.29045431342522</v>
      </c>
      <c r="F1907" s="135">
        <v>30</v>
      </c>
      <c r="G1907" s="135">
        <v>0.83</v>
      </c>
      <c r="H1907" s="135">
        <v>1294800</v>
      </c>
      <c r="I1907" s="134" t="s">
        <v>1815</v>
      </c>
      <c r="J1907" s="138">
        <f t="shared" si="205"/>
        <v>0.83</v>
      </c>
      <c r="K1907" s="140">
        <f t="shared" si="206"/>
        <v>1560000</v>
      </c>
      <c r="L1907" s="134" t="s">
        <v>3017</v>
      </c>
      <c r="M1907" s="134" t="s">
        <v>72</v>
      </c>
      <c r="N1907" s="137">
        <f t="shared" si="207"/>
        <v>1560000</v>
      </c>
      <c r="P1907">
        <v>1866</v>
      </c>
      <c r="Q1907">
        <v>41.162475791973336</v>
      </c>
      <c r="R1907">
        <v>30.837524208026664</v>
      </c>
      <c r="S1907" s="70">
        <f t="shared" si="208"/>
        <v>0.74916592393210635</v>
      </c>
      <c r="T1907">
        <f t="shared" si="209"/>
        <v>72</v>
      </c>
      <c r="U1907" s="134" t="s">
        <v>2997</v>
      </c>
      <c r="Z1907">
        <v>1865</v>
      </c>
      <c r="AA1907">
        <v>20.692209618241062</v>
      </c>
      <c r="AB1907">
        <v>-10.692209618241062</v>
      </c>
      <c r="AJ1907">
        <v>1867</v>
      </c>
      <c r="AK1907">
        <v>202.02560726056709</v>
      </c>
      <c r="AL1907">
        <v>625.97439273943291</v>
      </c>
      <c r="AT1907">
        <v>1867</v>
      </c>
      <c r="AU1907">
        <v>328.67901819859901</v>
      </c>
      <c r="AV1907">
        <v>499.32098180140099</v>
      </c>
      <c r="BD1907" s="152">
        <v>14.953497266587783</v>
      </c>
      <c r="BE1907" s="152">
        <v>40.236452592280003</v>
      </c>
    </row>
    <row r="1908" spans="1:57" ht="14.25" customHeight="1">
      <c r="A1908" s="134" t="s">
        <v>398</v>
      </c>
      <c r="B1908" s="135">
        <v>8956</v>
      </c>
      <c r="C1908" s="135">
        <v>391300</v>
      </c>
      <c r="D1908" s="145">
        <f t="shared" si="203"/>
        <v>2413888.888888889</v>
      </c>
      <c r="E1908" s="141">
        <f t="shared" si="204"/>
        <v>43.691380080393031</v>
      </c>
      <c r="F1908" s="135">
        <v>11</v>
      </c>
      <c r="G1908" s="135">
        <v>0.18</v>
      </c>
      <c r="H1908" s="135">
        <v>434500</v>
      </c>
      <c r="I1908" s="134" t="s">
        <v>1815</v>
      </c>
      <c r="J1908" s="138">
        <f t="shared" si="205"/>
        <v>0.18</v>
      </c>
      <c r="K1908" s="140">
        <f t="shared" si="206"/>
        <v>2413888.888888889</v>
      </c>
      <c r="L1908" s="134" t="s">
        <v>3018</v>
      </c>
      <c r="M1908" s="134" t="s">
        <v>78</v>
      </c>
      <c r="N1908" s="137">
        <f t="shared" si="207"/>
        <v>2413888.888888889</v>
      </c>
      <c r="P1908">
        <v>1867</v>
      </c>
      <c r="Q1908">
        <v>289.23952937700926</v>
      </c>
      <c r="R1908">
        <v>538.76047062299074</v>
      </c>
      <c r="S1908" s="70">
        <f t="shared" si="208"/>
        <v>1.8626792533628536</v>
      </c>
      <c r="T1908">
        <f t="shared" si="209"/>
        <v>828</v>
      </c>
      <c r="U1908" s="134" t="s">
        <v>1655</v>
      </c>
      <c r="Z1908">
        <v>1866</v>
      </c>
      <c r="AA1908">
        <v>39.928886537250293</v>
      </c>
      <c r="AB1908">
        <v>32.071113462749707</v>
      </c>
      <c r="AJ1908">
        <v>1868</v>
      </c>
      <c r="AK1908">
        <v>25.412816970893221</v>
      </c>
      <c r="AL1908">
        <v>-10.412816970893221</v>
      </c>
      <c r="AT1908">
        <v>1868</v>
      </c>
      <c r="AU1908">
        <v>14.944201796790615</v>
      </c>
      <c r="AV1908">
        <v>5.5798203209384667E-2</v>
      </c>
      <c r="BD1908" s="152">
        <v>18.424844846331375</v>
      </c>
      <c r="BE1908" s="152">
        <v>30.711471798159998</v>
      </c>
    </row>
    <row r="1909" spans="1:57" ht="14.25" customHeight="1">
      <c r="A1909" s="134" t="s">
        <v>398</v>
      </c>
      <c r="B1909" s="135">
        <v>78478</v>
      </c>
      <c r="C1909" s="135">
        <v>8811700</v>
      </c>
      <c r="D1909" s="145">
        <f t="shared" si="203"/>
        <v>4859693.8775510201</v>
      </c>
      <c r="E1909" s="141">
        <f t="shared" si="204"/>
        <v>112.28242309946737</v>
      </c>
      <c r="F1909" s="135">
        <v>75</v>
      </c>
      <c r="G1909" s="135">
        <v>0.98</v>
      </c>
      <c r="H1909" s="135">
        <v>4762500</v>
      </c>
      <c r="I1909" s="134" t="s">
        <v>1815</v>
      </c>
      <c r="J1909" s="138">
        <f t="shared" si="205"/>
        <v>0.98</v>
      </c>
      <c r="K1909" s="140">
        <f t="shared" si="206"/>
        <v>4859693.8775510201</v>
      </c>
      <c r="L1909" s="134" t="s">
        <v>3019</v>
      </c>
      <c r="M1909" s="134" t="s">
        <v>31</v>
      </c>
      <c r="N1909" s="137">
        <f t="shared" si="207"/>
        <v>4859693.8775510201</v>
      </c>
      <c r="P1909">
        <v>1868</v>
      </c>
      <c r="Q1909">
        <v>17.065965113836466</v>
      </c>
      <c r="R1909">
        <v>-2.0659651138364659</v>
      </c>
      <c r="S1909" s="70">
        <f t="shared" si="208"/>
        <v>-0.12105761965735276</v>
      </c>
      <c r="T1909">
        <f t="shared" si="209"/>
        <v>15</v>
      </c>
      <c r="U1909" s="134" t="s">
        <v>2998</v>
      </c>
      <c r="Z1909">
        <v>1867</v>
      </c>
      <c r="AA1909">
        <v>289.9916755717191</v>
      </c>
      <c r="AB1909">
        <v>538.00832442828096</v>
      </c>
      <c r="AJ1909">
        <v>1869</v>
      </c>
      <c r="AK1909">
        <v>28.257204325352582</v>
      </c>
      <c r="AL1909">
        <v>-4.257204325352582</v>
      </c>
      <c r="AT1909">
        <v>1869</v>
      </c>
      <c r="AU1909">
        <v>20.495540831157694</v>
      </c>
      <c r="AV1909">
        <v>3.5044591688423061</v>
      </c>
      <c r="BD1909" s="152">
        <v>30.950452858920979</v>
      </c>
      <c r="BE1909" s="152">
        <v>36.010238430480001</v>
      </c>
    </row>
    <row r="1910" spans="1:57" ht="14.25" customHeight="1">
      <c r="A1910" s="134" t="s">
        <v>398</v>
      </c>
      <c r="B1910" s="135">
        <v>13054</v>
      </c>
      <c r="C1910" s="135">
        <v>1317500</v>
      </c>
      <c r="D1910" s="145">
        <f t="shared" si="203"/>
        <v>1888772.2980062959</v>
      </c>
      <c r="E1910" s="141">
        <f t="shared" si="204"/>
        <v>100.92691895204536</v>
      </c>
      <c r="F1910" s="135">
        <v>18</v>
      </c>
      <c r="G1910" s="135">
        <v>0.38119999999999998</v>
      </c>
      <c r="H1910" s="135">
        <v>720000</v>
      </c>
      <c r="I1910" s="134" t="s">
        <v>1815</v>
      </c>
      <c r="J1910" s="138">
        <f t="shared" si="205"/>
        <v>0.38119999999999998</v>
      </c>
      <c r="K1910" s="140">
        <f t="shared" si="206"/>
        <v>1888772.2980062959</v>
      </c>
      <c r="L1910" s="134" t="s">
        <v>3020</v>
      </c>
      <c r="M1910" s="134" t="s">
        <v>26</v>
      </c>
      <c r="N1910" s="137">
        <f t="shared" si="207"/>
        <v>1888772.2980062959</v>
      </c>
      <c r="P1910">
        <v>1869</v>
      </c>
      <c r="Q1910">
        <v>21.718732612892357</v>
      </c>
      <c r="R1910">
        <v>2.2812673871076434</v>
      </c>
      <c r="S1910" s="70">
        <f t="shared" si="208"/>
        <v>0.10503685586853585</v>
      </c>
      <c r="T1910">
        <f t="shared" si="209"/>
        <v>24</v>
      </c>
      <c r="U1910" s="134" t="s">
        <v>2999</v>
      </c>
      <c r="Z1910">
        <v>1868</v>
      </c>
      <c r="AA1910">
        <v>16.379986075551912</v>
      </c>
      <c r="AB1910">
        <v>-1.379986075551912</v>
      </c>
      <c r="AJ1910">
        <v>1870</v>
      </c>
      <c r="AK1910">
        <v>45.58218609068215</v>
      </c>
      <c r="AL1910">
        <v>-13.58218609068215</v>
      </c>
      <c r="AT1910">
        <v>1870</v>
      </c>
      <c r="AU1910">
        <v>35.426105688565031</v>
      </c>
      <c r="AV1910">
        <v>-3.4261056885650305</v>
      </c>
      <c r="BD1910" s="152">
        <v>13.556742027401013</v>
      </c>
      <c r="BE1910" s="152">
        <v>23.223331245280001</v>
      </c>
    </row>
    <row r="1911" spans="1:57" ht="14.25" customHeight="1">
      <c r="A1911" s="134" t="s">
        <v>398</v>
      </c>
      <c r="B1911" s="135">
        <v>10336</v>
      </c>
      <c r="C1911" s="135">
        <v>864300</v>
      </c>
      <c r="D1911" s="145">
        <f t="shared" si="203"/>
        <v>1741935.4838709678</v>
      </c>
      <c r="E1911" s="141">
        <f t="shared" si="204"/>
        <v>83.620356037151709</v>
      </c>
      <c r="F1911" s="135">
        <v>18</v>
      </c>
      <c r="G1911" s="135">
        <v>0.31</v>
      </c>
      <c r="H1911" s="135">
        <v>540000</v>
      </c>
      <c r="I1911" s="134" t="s">
        <v>1815</v>
      </c>
      <c r="J1911" s="138">
        <f t="shared" si="205"/>
        <v>0.31</v>
      </c>
      <c r="K1911" s="140">
        <f t="shared" si="206"/>
        <v>1741935.4838709678</v>
      </c>
      <c r="L1911" s="134" t="s">
        <v>3021</v>
      </c>
      <c r="M1911" s="134" t="s">
        <v>15</v>
      </c>
      <c r="N1911" s="137">
        <f t="shared" si="207"/>
        <v>1741935.4838709678</v>
      </c>
      <c r="P1911">
        <v>1870</v>
      </c>
      <c r="Q1911">
        <v>39.857295275709738</v>
      </c>
      <c r="R1911">
        <v>-7.8572952757097383</v>
      </c>
      <c r="S1911" s="70">
        <f t="shared" si="208"/>
        <v>-0.19713568673833762</v>
      </c>
      <c r="T1911">
        <f t="shared" si="209"/>
        <v>32</v>
      </c>
      <c r="U1911" s="134" t="s">
        <v>3000</v>
      </c>
      <c r="Z1911">
        <v>1869</v>
      </c>
      <c r="AA1911">
        <v>21.243544912913315</v>
      </c>
      <c r="AB1911">
        <v>2.7564550870866853</v>
      </c>
      <c r="AJ1911">
        <v>1871</v>
      </c>
      <c r="AK1911">
        <v>30.930564370509728</v>
      </c>
      <c r="AL1911">
        <v>-0.93056437050972818</v>
      </c>
      <c r="AT1911">
        <v>1871</v>
      </c>
      <c r="AU1911">
        <v>23.416131416166376</v>
      </c>
      <c r="AV1911">
        <v>6.5838685838336239</v>
      </c>
      <c r="BD1911" s="152">
        <v>4.5969679783823434</v>
      </c>
      <c r="BE1911" s="152">
        <v>18.076852760199998</v>
      </c>
    </row>
    <row r="1912" spans="1:57" ht="14.25" customHeight="1">
      <c r="A1912" s="134" t="s">
        <v>398</v>
      </c>
      <c r="B1912" s="135">
        <v>4363</v>
      </c>
      <c r="C1912" s="135">
        <v>456900</v>
      </c>
      <c r="D1912" s="145">
        <f t="shared" si="203"/>
        <v>4150000</v>
      </c>
      <c r="E1912" s="141">
        <f t="shared" si="204"/>
        <v>104.72152188860875</v>
      </c>
      <c r="F1912" s="135">
        <v>12</v>
      </c>
      <c r="G1912" s="135">
        <v>0.12</v>
      </c>
      <c r="H1912" s="135">
        <v>498000</v>
      </c>
      <c r="I1912" s="134" t="s">
        <v>1815</v>
      </c>
      <c r="J1912" s="138">
        <f t="shared" si="205"/>
        <v>0.12</v>
      </c>
      <c r="K1912" s="140">
        <f t="shared" si="206"/>
        <v>4150000</v>
      </c>
      <c r="L1912" s="134" t="s">
        <v>3022</v>
      </c>
      <c r="M1912" s="134" t="s">
        <v>13</v>
      </c>
      <c r="N1912" s="137">
        <f t="shared" si="207"/>
        <v>4150000</v>
      </c>
      <c r="P1912">
        <v>1871</v>
      </c>
      <c r="Q1912">
        <v>24.850808218824881</v>
      </c>
      <c r="R1912">
        <v>5.1491917811751193</v>
      </c>
      <c r="S1912" s="70">
        <f t="shared" si="208"/>
        <v>0.20720419778035731</v>
      </c>
      <c r="T1912">
        <f t="shared" si="209"/>
        <v>30</v>
      </c>
      <c r="U1912" s="134" t="s">
        <v>3001</v>
      </c>
      <c r="Z1912">
        <v>1870</v>
      </c>
      <c r="AA1912">
        <v>32.74524236765518</v>
      </c>
      <c r="AB1912">
        <v>-0.74524236765518026</v>
      </c>
      <c r="AJ1912">
        <v>1872</v>
      </c>
      <c r="AK1912">
        <v>31.005917986984468</v>
      </c>
      <c r="AL1912">
        <v>-13.005917986984468</v>
      </c>
      <c r="AT1912">
        <v>1872</v>
      </c>
      <c r="AU1912">
        <v>26.046058782987519</v>
      </c>
      <c r="AV1912">
        <v>-8.0460587829875188</v>
      </c>
      <c r="BD1912" s="152">
        <v>291.9567638710148</v>
      </c>
      <c r="BE1912" s="152">
        <v>144.39023728024</v>
      </c>
    </row>
    <row r="1913" spans="1:57" ht="14.25" customHeight="1">
      <c r="A1913" s="134" t="s">
        <v>398</v>
      </c>
      <c r="B1913" s="135">
        <v>37952</v>
      </c>
      <c r="C1913" s="135">
        <v>5459900</v>
      </c>
      <c r="D1913" s="145">
        <f t="shared" si="203"/>
        <v>4061538.4615384615</v>
      </c>
      <c r="E1913" s="141">
        <f t="shared" si="204"/>
        <v>143.8633010118044</v>
      </c>
      <c r="F1913" s="135">
        <v>48</v>
      </c>
      <c r="G1913" s="135">
        <v>0.78</v>
      </c>
      <c r="H1913" s="135">
        <v>3168000</v>
      </c>
      <c r="I1913" s="134" t="s">
        <v>1815</v>
      </c>
      <c r="J1913" s="138">
        <f t="shared" si="205"/>
        <v>0.78</v>
      </c>
      <c r="K1913" s="140">
        <f t="shared" si="206"/>
        <v>4061538.4615384615</v>
      </c>
      <c r="L1913" s="134" t="s">
        <v>1311</v>
      </c>
      <c r="M1913" s="134" t="s">
        <v>44</v>
      </c>
      <c r="N1913" s="137">
        <f t="shared" si="207"/>
        <v>4061538.4615384615</v>
      </c>
      <c r="P1913">
        <v>1872</v>
      </c>
      <c r="Q1913">
        <v>26.315434117184473</v>
      </c>
      <c r="R1913">
        <v>-8.3154341171844735</v>
      </c>
      <c r="S1913" s="70">
        <f t="shared" si="208"/>
        <v>-0.31599076344913263</v>
      </c>
      <c r="T1913">
        <f t="shared" si="209"/>
        <v>18</v>
      </c>
      <c r="U1913" s="134" t="s">
        <v>3002</v>
      </c>
      <c r="Z1913">
        <v>1871</v>
      </c>
      <c r="AA1913">
        <v>26.8388703103019</v>
      </c>
      <c r="AB1913">
        <v>3.1611296896981003</v>
      </c>
      <c r="AJ1913">
        <v>1873</v>
      </c>
      <c r="AK1913">
        <v>176.38421091295533</v>
      </c>
      <c r="AL1913">
        <v>-83.384210912955325</v>
      </c>
      <c r="AT1913">
        <v>1873</v>
      </c>
      <c r="AU1913">
        <v>140.46883684440724</v>
      </c>
      <c r="AV1913">
        <v>-47.468836844407235</v>
      </c>
      <c r="BD1913" s="152">
        <v>5.262480768818393</v>
      </c>
      <c r="BE1913" s="152">
        <v>17.863696779640001</v>
      </c>
    </row>
    <row r="1914" spans="1:57" ht="14.25" customHeight="1">
      <c r="A1914" s="134" t="s">
        <v>398</v>
      </c>
      <c r="B1914" s="135">
        <v>26892</v>
      </c>
      <c r="C1914" s="135">
        <v>6507500</v>
      </c>
      <c r="D1914" s="145">
        <f t="shared" si="203"/>
        <v>42394545.454545453</v>
      </c>
      <c r="E1914" s="141">
        <f t="shared" si="204"/>
        <v>241.98646437602261</v>
      </c>
      <c r="F1914" s="135">
        <v>42</v>
      </c>
      <c r="G1914" s="135">
        <v>0.22</v>
      </c>
      <c r="H1914" s="135">
        <v>9326800</v>
      </c>
      <c r="I1914" s="134" t="s">
        <v>1815</v>
      </c>
      <c r="J1914" s="138">
        <f t="shared" si="205"/>
        <v>0.22</v>
      </c>
      <c r="K1914" s="140">
        <f t="shared" si="206"/>
        <v>42394545.454545453</v>
      </c>
      <c r="L1914" s="134" t="s">
        <v>1201</v>
      </c>
      <c r="M1914" s="134" t="s">
        <v>7</v>
      </c>
      <c r="N1914" s="137">
        <f t="shared" si="207"/>
        <v>42394545.454545453</v>
      </c>
      <c r="P1914">
        <v>1873</v>
      </c>
      <c r="Q1914">
        <v>172.65176496882481</v>
      </c>
      <c r="R1914">
        <v>-79.651764968824807</v>
      </c>
      <c r="S1914" s="70">
        <f t="shared" si="208"/>
        <v>-0.46134347357067146</v>
      </c>
      <c r="T1914">
        <f t="shared" si="209"/>
        <v>93</v>
      </c>
      <c r="U1914" s="134" t="s">
        <v>3003</v>
      </c>
      <c r="Z1914">
        <v>1872</v>
      </c>
      <c r="AA1914">
        <v>27.639254162833105</v>
      </c>
      <c r="AB1914">
        <v>-9.6392541628331045</v>
      </c>
      <c r="AJ1914">
        <v>1874</v>
      </c>
      <c r="AK1914">
        <v>24.908625076390898</v>
      </c>
      <c r="AL1914">
        <v>-14.908625076390898</v>
      </c>
      <c r="AT1914">
        <v>1874</v>
      </c>
      <c r="AU1914">
        <v>17.292497853334002</v>
      </c>
      <c r="AV1914">
        <v>-7.2924978533340017</v>
      </c>
      <c r="BD1914" s="152">
        <v>5.6116695786150856</v>
      </c>
      <c r="BE1914" s="152">
        <v>17.769384667000001</v>
      </c>
    </row>
    <row r="1915" spans="1:57" ht="14.25" customHeight="1">
      <c r="A1915" s="134" t="s">
        <v>398</v>
      </c>
      <c r="B1915" s="135">
        <v>5996</v>
      </c>
      <c r="C1915" s="135">
        <v>1166200</v>
      </c>
      <c r="D1915" s="145">
        <f t="shared" si="203"/>
        <v>3666666.666666667</v>
      </c>
      <c r="E1915" s="141">
        <f t="shared" si="204"/>
        <v>194.49633088725818</v>
      </c>
      <c r="F1915" s="135">
        <v>12</v>
      </c>
      <c r="G1915" s="135">
        <v>0.18</v>
      </c>
      <c r="H1915" s="135">
        <v>660000</v>
      </c>
      <c r="I1915" s="134" t="s">
        <v>1815</v>
      </c>
      <c r="J1915" s="138">
        <f t="shared" si="205"/>
        <v>0.18</v>
      </c>
      <c r="K1915" s="140">
        <f t="shared" si="206"/>
        <v>3666666.666666667</v>
      </c>
      <c r="L1915" s="134" t="s">
        <v>3023</v>
      </c>
      <c r="M1915" s="134" t="s">
        <v>44</v>
      </c>
      <c r="N1915" s="137">
        <f t="shared" si="207"/>
        <v>3666666.666666667</v>
      </c>
      <c r="P1915">
        <v>1874</v>
      </c>
      <c r="Q1915">
        <v>18.041505870298163</v>
      </c>
      <c r="R1915">
        <v>-8.0415058702981632</v>
      </c>
      <c r="S1915" s="70">
        <f t="shared" si="208"/>
        <v>-0.44572254268070505</v>
      </c>
      <c r="T1915">
        <f t="shared" si="209"/>
        <v>10</v>
      </c>
      <c r="U1915" s="134" t="s">
        <v>3004</v>
      </c>
      <c r="Z1915">
        <v>1873</v>
      </c>
      <c r="AA1915">
        <v>162.14267810056825</v>
      </c>
      <c r="AB1915">
        <v>-69.142678100568247</v>
      </c>
      <c r="AJ1915">
        <v>1875</v>
      </c>
      <c r="AK1915">
        <v>33.06586572724332</v>
      </c>
      <c r="AL1915">
        <v>-17.06586572724332</v>
      </c>
      <c r="AT1915">
        <v>1875</v>
      </c>
      <c r="AU1915">
        <v>20.406863917134377</v>
      </c>
      <c r="AV1915">
        <v>-4.4068639171343769</v>
      </c>
      <c r="BD1915" s="152">
        <v>7.7232348519739107</v>
      </c>
      <c r="BE1915" s="152">
        <v>18.90955396168</v>
      </c>
    </row>
    <row r="1916" spans="1:57" ht="14.25" customHeight="1">
      <c r="A1916" s="134" t="s">
        <v>398</v>
      </c>
      <c r="B1916" s="135">
        <v>23128</v>
      </c>
      <c r="C1916" s="135">
        <v>8570600</v>
      </c>
      <c r="D1916" s="145">
        <f t="shared" si="203"/>
        <v>19430625</v>
      </c>
      <c r="E1916" s="141">
        <f t="shared" si="204"/>
        <v>370.57246627464548</v>
      </c>
      <c r="F1916" s="135">
        <v>28</v>
      </c>
      <c r="G1916" s="135">
        <v>0.32</v>
      </c>
      <c r="H1916" s="135">
        <v>6217800</v>
      </c>
      <c r="I1916" s="134" t="s">
        <v>1815</v>
      </c>
      <c r="J1916" s="138">
        <f t="shared" si="205"/>
        <v>0.32</v>
      </c>
      <c r="K1916" s="140">
        <f t="shared" si="206"/>
        <v>19430625</v>
      </c>
      <c r="L1916" s="134" t="s">
        <v>3024</v>
      </c>
      <c r="M1916" s="134" t="s">
        <v>7</v>
      </c>
      <c r="N1916" s="137">
        <f t="shared" si="207"/>
        <v>19430625</v>
      </c>
      <c r="P1916">
        <v>1875</v>
      </c>
      <c r="Q1916">
        <v>24.466466106812046</v>
      </c>
      <c r="R1916">
        <v>-8.4664661068120459</v>
      </c>
      <c r="S1916" s="70">
        <f t="shared" si="208"/>
        <v>-0.3460436856655314</v>
      </c>
      <c r="T1916">
        <f t="shared" si="209"/>
        <v>16</v>
      </c>
      <c r="U1916" s="134" t="s">
        <v>3005</v>
      </c>
      <c r="Z1916">
        <v>1874</v>
      </c>
      <c r="AA1916">
        <v>18.072157746568795</v>
      </c>
      <c r="AB1916">
        <v>-8.072157746568795</v>
      </c>
      <c r="AJ1916">
        <v>1876</v>
      </c>
      <c r="AK1916">
        <v>247.01594964522599</v>
      </c>
      <c r="AL1916">
        <v>-146.01594964522599</v>
      </c>
      <c r="AT1916">
        <v>1876</v>
      </c>
      <c r="AU1916">
        <v>158.53922132426976</v>
      </c>
      <c r="AV1916">
        <v>-57.539221324269761</v>
      </c>
      <c r="BD1916" s="152">
        <v>22.821542772036207</v>
      </c>
      <c r="BE1916" s="152">
        <v>27.799630435680001</v>
      </c>
    </row>
    <row r="1917" spans="1:57" ht="14.25" customHeight="1">
      <c r="A1917" s="134" t="s">
        <v>398</v>
      </c>
      <c r="B1917" s="135">
        <v>18888</v>
      </c>
      <c r="C1917" s="135">
        <v>781800</v>
      </c>
      <c r="D1917" s="145">
        <f t="shared" si="203"/>
        <v>1179032.2580645161</v>
      </c>
      <c r="E1917" s="141">
        <f t="shared" si="204"/>
        <v>41.391359593392629</v>
      </c>
      <c r="F1917" s="135">
        <v>17</v>
      </c>
      <c r="G1917" s="135">
        <v>0.62</v>
      </c>
      <c r="H1917" s="135">
        <v>731000</v>
      </c>
      <c r="I1917" s="134" t="s">
        <v>1815</v>
      </c>
      <c r="J1917" s="138">
        <f t="shared" si="205"/>
        <v>0.62</v>
      </c>
      <c r="K1917" s="140">
        <f t="shared" si="206"/>
        <v>1179032.2580645161</v>
      </c>
      <c r="L1917" s="134" t="s">
        <v>1276</v>
      </c>
      <c r="M1917" s="134" t="s">
        <v>15</v>
      </c>
      <c r="N1917" s="137">
        <f t="shared" si="207"/>
        <v>1179032.2580645161</v>
      </c>
      <c r="P1917">
        <v>1876</v>
      </c>
      <c r="Q1917">
        <v>223.47789209966123</v>
      </c>
      <c r="R1917">
        <v>-122.47789209966123</v>
      </c>
      <c r="S1917" s="70">
        <f t="shared" si="208"/>
        <v>-0.5480537289345897</v>
      </c>
      <c r="T1917">
        <f t="shared" si="209"/>
        <v>101</v>
      </c>
      <c r="U1917" s="134" t="s">
        <v>3006</v>
      </c>
      <c r="Z1917">
        <v>1875</v>
      </c>
      <c r="AA1917">
        <v>0.51467776726490655</v>
      </c>
      <c r="AB1917">
        <v>15.485322232735093</v>
      </c>
      <c r="AJ1917">
        <v>1877</v>
      </c>
      <c r="AK1917">
        <v>58.122213209865834</v>
      </c>
      <c r="AL1917">
        <v>-2.1222132098658335</v>
      </c>
      <c r="AT1917">
        <v>1877</v>
      </c>
      <c r="AU1917">
        <v>48.097872485989541</v>
      </c>
      <c r="AV1917">
        <v>7.9021275140104592</v>
      </c>
      <c r="BD1917" s="152">
        <v>3.9807524316822973</v>
      </c>
      <c r="BE1917" s="152">
        <v>20.636120683400001</v>
      </c>
    </row>
    <row r="1918" spans="1:57" ht="14.25" customHeight="1">
      <c r="A1918" s="134" t="s">
        <v>398</v>
      </c>
      <c r="B1918" s="135">
        <v>34748</v>
      </c>
      <c r="C1918" s="135">
        <v>3087200</v>
      </c>
      <c r="D1918" s="145">
        <f t="shared" si="203"/>
        <v>636942.6751592356</v>
      </c>
      <c r="E1918" s="141">
        <f t="shared" si="204"/>
        <v>88.845401174168302</v>
      </c>
      <c r="F1918" s="135">
        <v>25</v>
      </c>
      <c r="G1918" s="135">
        <v>1.57</v>
      </c>
      <c r="H1918" s="135">
        <v>1000000</v>
      </c>
      <c r="I1918" s="134" t="s">
        <v>1815</v>
      </c>
      <c r="J1918" s="138">
        <f t="shared" si="205"/>
        <v>1.57</v>
      </c>
      <c r="K1918" s="140">
        <f t="shared" si="206"/>
        <v>636942.6751592356</v>
      </c>
      <c r="L1918" s="134" t="s">
        <v>3025</v>
      </c>
      <c r="M1918" s="134" t="s">
        <v>102</v>
      </c>
      <c r="N1918" s="137">
        <f t="shared" si="207"/>
        <v>636942.6751592356</v>
      </c>
      <c r="P1918">
        <v>1877</v>
      </c>
      <c r="Q1918">
        <v>53.993684667013227</v>
      </c>
      <c r="R1918">
        <v>2.0063153329867731</v>
      </c>
      <c r="S1918" s="70">
        <f t="shared" si="208"/>
        <v>3.7158333337685819E-2</v>
      </c>
      <c r="T1918">
        <f t="shared" si="209"/>
        <v>56</v>
      </c>
      <c r="U1918" s="134" t="s">
        <v>3007</v>
      </c>
      <c r="Z1918">
        <v>1876</v>
      </c>
      <c r="AA1918">
        <v>213.00216559844696</v>
      </c>
      <c r="AB1918">
        <v>-112.00216559844696</v>
      </c>
      <c r="AJ1918">
        <v>1878</v>
      </c>
      <c r="AK1918">
        <v>34.937429426315333</v>
      </c>
      <c r="AL1918">
        <v>5.0625705736846669</v>
      </c>
      <c r="AT1918">
        <v>1878</v>
      </c>
      <c r="AU1918">
        <v>42.344547147458236</v>
      </c>
      <c r="AV1918">
        <v>-2.3445471474582362</v>
      </c>
      <c r="BD1918" s="152">
        <v>11.565338785648697</v>
      </c>
      <c r="BE1918" s="152">
        <v>22.131123994159999</v>
      </c>
    </row>
    <row r="1919" spans="1:57" ht="14.25" customHeight="1">
      <c r="A1919" s="134" t="s">
        <v>398</v>
      </c>
      <c r="B1919" s="135">
        <v>16280</v>
      </c>
      <c r="C1919" s="135">
        <v>2253800</v>
      </c>
      <c r="D1919" s="145">
        <f t="shared" si="203"/>
        <v>680000</v>
      </c>
      <c r="E1919" s="141">
        <f t="shared" si="204"/>
        <v>138.43980343980343</v>
      </c>
      <c r="F1919" s="135">
        <v>20</v>
      </c>
      <c r="G1919" s="135">
        <v>1.05</v>
      </c>
      <c r="H1919" s="135">
        <v>714000</v>
      </c>
      <c r="I1919" s="134" t="s">
        <v>1815</v>
      </c>
      <c r="J1919" s="138">
        <f t="shared" si="205"/>
        <v>1.05</v>
      </c>
      <c r="K1919" s="140">
        <f t="shared" si="206"/>
        <v>680000</v>
      </c>
      <c r="L1919" s="134" t="s">
        <v>3026</v>
      </c>
      <c r="M1919" s="134" t="s">
        <v>79</v>
      </c>
      <c r="N1919" s="137">
        <f t="shared" si="207"/>
        <v>680000</v>
      </c>
      <c r="P1919">
        <v>1878</v>
      </c>
      <c r="Q1919">
        <v>37.406372345845327</v>
      </c>
      <c r="R1919">
        <v>2.5936276541546732</v>
      </c>
      <c r="S1919" s="70">
        <f t="shared" si="208"/>
        <v>6.9336519194509477E-2</v>
      </c>
      <c r="T1919">
        <f t="shared" si="209"/>
        <v>40</v>
      </c>
      <c r="U1919" s="134" t="s">
        <v>1256</v>
      </c>
      <c r="Z1919">
        <v>1877</v>
      </c>
      <c r="AA1919">
        <v>53.486827251429176</v>
      </c>
      <c r="AB1919">
        <v>2.513172748570824</v>
      </c>
      <c r="AJ1919">
        <v>1879</v>
      </c>
      <c r="AK1919">
        <v>40.170272422069488</v>
      </c>
      <c r="AL1919">
        <v>-18.170272422069488</v>
      </c>
      <c r="AT1919">
        <v>1879</v>
      </c>
      <c r="AU1919">
        <v>27.682476279732615</v>
      </c>
      <c r="AV1919">
        <v>-5.6824762797326152</v>
      </c>
      <c r="BD1919" s="152">
        <v>2.8150780225080436</v>
      </c>
      <c r="BE1919" s="152">
        <v>14.30681544876</v>
      </c>
    </row>
    <row r="1920" spans="1:57" ht="14.25" customHeight="1">
      <c r="A1920" s="134" t="s">
        <v>398</v>
      </c>
      <c r="B1920" s="135">
        <v>28896</v>
      </c>
      <c r="C1920" s="135">
        <v>4960200</v>
      </c>
      <c r="D1920" s="145">
        <f t="shared" si="203"/>
        <v>9826071.4285714272</v>
      </c>
      <c r="E1920" s="141">
        <f t="shared" si="204"/>
        <v>171.65697674418604</v>
      </c>
      <c r="F1920" s="135">
        <v>25</v>
      </c>
      <c r="G1920" s="135">
        <v>0.28000000000000003</v>
      </c>
      <c r="H1920" s="135">
        <v>2751300</v>
      </c>
      <c r="I1920" s="134" t="s">
        <v>1815</v>
      </c>
      <c r="J1920" s="138">
        <f t="shared" si="205"/>
        <v>0.28000000000000003</v>
      </c>
      <c r="K1920" s="140">
        <f t="shared" si="206"/>
        <v>9826071.4285714272</v>
      </c>
      <c r="L1920" s="134" t="s">
        <v>3027</v>
      </c>
      <c r="M1920" s="134" t="s">
        <v>24</v>
      </c>
      <c r="N1920" s="137">
        <f t="shared" si="207"/>
        <v>9826071.4285714272</v>
      </c>
      <c r="P1920">
        <v>1879</v>
      </c>
      <c r="Q1920">
        <v>32.527445247991167</v>
      </c>
      <c r="R1920">
        <v>-10.527445247991167</v>
      </c>
      <c r="S1920" s="70">
        <f t="shared" si="208"/>
        <v>-0.32364808141953055</v>
      </c>
      <c r="T1920">
        <f t="shared" si="209"/>
        <v>22</v>
      </c>
      <c r="U1920" s="134" t="s">
        <v>3008</v>
      </c>
      <c r="Z1920">
        <v>1878</v>
      </c>
      <c r="AA1920">
        <v>40.057722336008602</v>
      </c>
      <c r="AB1920">
        <v>-5.7722336008602326E-2</v>
      </c>
      <c r="AJ1920">
        <v>1880</v>
      </c>
      <c r="AK1920">
        <v>28.950203595965768</v>
      </c>
      <c r="AL1920">
        <v>17.049796404034232</v>
      </c>
      <c r="AT1920">
        <v>1880</v>
      </c>
      <c r="AU1920">
        <v>29.403465277814764</v>
      </c>
      <c r="AV1920">
        <v>16.596534722185236</v>
      </c>
      <c r="BD1920" s="152">
        <v>9.6992327050587246</v>
      </c>
      <c r="BE1920" s="152">
        <v>17.479793272999999</v>
      </c>
    </row>
    <row r="1921" spans="1:57" ht="14.25" customHeight="1">
      <c r="A1921" s="134" t="s">
        <v>398</v>
      </c>
      <c r="B1921" s="135">
        <v>24996</v>
      </c>
      <c r="C1921" s="135">
        <v>6219700</v>
      </c>
      <c r="D1921" s="145">
        <f t="shared" si="203"/>
        <v>22206551.724137932</v>
      </c>
      <c r="E1921" s="141">
        <f t="shared" si="204"/>
        <v>248.827812449992</v>
      </c>
      <c r="F1921" s="135">
        <v>29</v>
      </c>
      <c r="G1921" s="135">
        <v>0.28999999999999998</v>
      </c>
      <c r="H1921" s="135">
        <v>6439900</v>
      </c>
      <c r="I1921" s="134" t="s">
        <v>1815</v>
      </c>
      <c r="J1921" s="138">
        <f t="shared" si="205"/>
        <v>0.28999999999999998</v>
      </c>
      <c r="K1921" s="140">
        <f t="shared" si="206"/>
        <v>22206551.724137932</v>
      </c>
      <c r="L1921" s="134" t="s">
        <v>1212</v>
      </c>
      <c r="M1921" s="134" t="s">
        <v>7</v>
      </c>
      <c r="N1921" s="137">
        <f t="shared" si="207"/>
        <v>22206551.724137932</v>
      </c>
      <c r="P1921">
        <v>1880</v>
      </c>
      <c r="Q1921">
        <v>26.934128133756708</v>
      </c>
      <c r="R1921">
        <v>19.065871866243292</v>
      </c>
      <c r="S1921" s="70">
        <f t="shared" si="208"/>
        <v>0.70787039296616094</v>
      </c>
      <c r="T1921">
        <f t="shared" si="209"/>
        <v>46</v>
      </c>
      <c r="U1921" s="134" t="s">
        <v>1757</v>
      </c>
      <c r="Z1921">
        <v>1879</v>
      </c>
      <c r="AA1921">
        <v>28.762491516941978</v>
      </c>
      <c r="AB1921">
        <v>-6.7624915169419779</v>
      </c>
      <c r="AJ1921">
        <v>1881</v>
      </c>
      <c r="AK1921">
        <v>25.229936283718576</v>
      </c>
      <c r="AL1921">
        <v>-7.2299362837185761</v>
      </c>
      <c r="AT1921">
        <v>1881</v>
      </c>
      <c r="AU1921">
        <v>21.873317328668115</v>
      </c>
      <c r="AV1921">
        <v>-3.8733173286681151</v>
      </c>
      <c r="BD1921" s="152">
        <v>6.0666420572619533</v>
      </c>
      <c r="BE1921" s="152">
        <v>15.160162617999999</v>
      </c>
    </row>
    <row r="1922" spans="1:57" ht="14.25" customHeight="1">
      <c r="A1922" s="134" t="s">
        <v>398</v>
      </c>
      <c r="B1922" s="135">
        <v>55992</v>
      </c>
      <c r="C1922" s="135">
        <v>1425200</v>
      </c>
      <c r="D1922" s="145">
        <f t="shared" si="203"/>
        <v>691317.50059327134</v>
      </c>
      <c r="E1922" s="141">
        <f t="shared" si="204"/>
        <v>25.453636233747677</v>
      </c>
      <c r="F1922" s="135">
        <v>63</v>
      </c>
      <c r="G1922" s="135">
        <v>164343</v>
      </c>
      <c r="H1922" s="135">
        <v>2608200</v>
      </c>
      <c r="I1922" s="134" t="s">
        <v>1819</v>
      </c>
      <c r="J1922" s="138">
        <f t="shared" si="205"/>
        <v>3.7727961432506887</v>
      </c>
      <c r="K1922" s="140">
        <f t="shared" si="206"/>
        <v>691317.50059327134</v>
      </c>
      <c r="L1922" s="134" t="s">
        <v>3028</v>
      </c>
      <c r="M1922" s="134" t="s">
        <v>18</v>
      </c>
      <c r="N1922" s="137">
        <f t="shared" si="207"/>
        <v>691317.50059327134</v>
      </c>
      <c r="P1922">
        <v>1881</v>
      </c>
      <c r="Q1922">
        <v>20.703094253403947</v>
      </c>
      <c r="R1922">
        <v>-2.7030942534039468</v>
      </c>
      <c r="S1922" s="70">
        <f t="shared" si="208"/>
        <v>-0.13056474652138103</v>
      </c>
      <c r="T1922">
        <f t="shared" si="209"/>
        <v>18</v>
      </c>
      <c r="U1922" s="134" t="s">
        <v>3009</v>
      </c>
      <c r="Z1922">
        <v>1880</v>
      </c>
      <c r="AA1922">
        <v>30.530564233285283</v>
      </c>
      <c r="AB1922">
        <v>15.469435766714717</v>
      </c>
      <c r="AJ1922">
        <v>1882</v>
      </c>
      <c r="AK1922">
        <v>88.672601336359989</v>
      </c>
      <c r="AL1922">
        <v>4.327398663640011</v>
      </c>
      <c r="AT1922">
        <v>1882</v>
      </c>
      <c r="AU1922">
        <v>115.25996078566769</v>
      </c>
      <c r="AV1922">
        <v>-22.259960785667687</v>
      </c>
      <c r="BD1922" s="152">
        <v>14.493389658385082</v>
      </c>
      <c r="BE1922" s="152">
        <v>23.112023516640001</v>
      </c>
    </row>
    <row r="1923" spans="1:57" ht="14.25" customHeight="1">
      <c r="A1923" s="134" t="s">
        <v>398</v>
      </c>
      <c r="B1923" s="135">
        <v>42444</v>
      </c>
      <c r="C1923" s="135">
        <v>4027500</v>
      </c>
      <c r="D1923" s="145">
        <f t="shared" si="203"/>
        <v>818644.06779661018</v>
      </c>
      <c r="E1923" s="141">
        <f t="shared" si="204"/>
        <v>94.889737065309589</v>
      </c>
      <c r="F1923" s="135">
        <v>46</v>
      </c>
      <c r="G1923" s="135">
        <v>2.36</v>
      </c>
      <c r="H1923" s="135">
        <v>1932000</v>
      </c>
      <c r="I1923" s="134" t="s">
        <v>1815</v>
      </c>
      <c r="J1923" s="138">
        <f t="shared" si="205"/>
        <v>2.36</v>
      </c>
      <c r="K1923" s="140">
        <f t="shared" si="206"/>
        <v>818644.06779661018</v>
      </c>
      <c r="L1923" s="134" t="s">
        <v>3029</v>
      </c>
      <c r="M1923" s="134" t="s">
        <v>62</v>
      </c>
      <c r="N1923" s="137">
        <f t="shared" si="207"/>
        <v>818644.06779661018</v>
      </c>
      <c r="P1923">
        <v>1882</v>
      </c>
      <c r="Q1923">
        <v>108.03924097993678</v>
      </c>
      <c r="R1923">
        <v>-15.039240979936778</v>
      </c>
      <c r="S1923" s="70">
        <f t="shared" si="208"/>
        <v>-0.13920165343191934</v>
      </c>
      <c r="T1923">
        <f t="shared" si="209"/>
        <v>93</v>
      </c>
      <c r="U1923" s="134" t="s">
        <v>3010</v>
      </c>
      <c r="Z1923">
        <v>1881</v>
      </c>
      <c r="AA1923">
        <v>21.936052611095938</v>
      </c>
      <c r="AB1923">
        <v>-3.9360526110959384</v>
      </c>
      <c r="AJ1923">
        <v>1883</v>
      </c>
      <c r="AK1923">
        <v>29.28717819548201</v>
      </c>
      <c r="AL1923">
        <v>-5.2871781954820101</v>
      </c>
      <c r="AT1923">
        <v>1883</v>
      </c>
      <c r="AU1923">
        <v>31.085863396646022</v>
      </c>
      <c r="AV1923">
        <v>-7.0858633966460225</v>
      </c>
      <c r="BD1923" s="152">
        <v>15.458794014881821</v>
      </c>
      <c r="BE1923" s="152">
        <v>27.287447440279998</v>
      </c>
    </row>
    <row r="1924" spans="1:57" ht="14.25" customHeight="1">
      <c r="A1924" s="134" t="s">
        <v>398</v>
      </c>
      <c r="B1924" s="135">
        <v>46320</v>
      </c>
      <c r="C1924" s="135">
        <v>17007800</v>
      </c>
      <c r="D1924" s="145">
        <f t="shared" si="203"/>
        <v>16115094.339622641</v>
      </c>
      <c r="E1924" s="141">
        <f t="shared" si="204"/>
        <v>367.18048359240066</v>
      </c>
      <c r="F1924" s="135">
        <v>40</v>
      </c>
      <c r="G1924" s="135">
        <v>0.53</v>
      </c>
      <c r="H1924" s="135">
        <v>8541000</v>
      </c>
      <c r="I1924" s="134" t="s">
        <v>1815</v>
      </c>
      <c r="J1924" s="138">
        <f t="shared" si="205"/>
        <v>0.53</v>
      </c>
      <c r="K1924" s="140">
        <f t="shared" si="206"/>
        <v>16115094.339622641</v>
      </c>
      <c r="L1924" s="134" t="s">
        <v>1236</v>
      </c>
      <c r="M1924" s="134" t="s">
        <v>7</v>
      </c>
      <c r="N1924" s="137">
        <f t="shared" si="207"/>
        <v>16115094.339622641</v>
      </c>
      <c r="P1924">
        <v>1883</v>
      </c>
      <c r="Q1924">
        <v>28.038951978937611</v>
      </c>
      <c r="R1924">
        <v>-4.0389519789376109</v>
      </c>
      <c r="S1924" s="70">
        <f t="shared" si="208"/>
        <v>-0.14404789387176822</v>
      </c>
      <c r="T1924">
        <f t="shared" si="209"/>
        <v>24</v>
      </c>
      <c r="U1924" s="134" t="s">
        <v>3011</v>
      </c>
      <c r="Z1924">
        <v>1882</v>
      </c>
      <c r="AA1924">
        <v>107.32837537031961</v>
      </c>
      <c r="AB1924">
        <v>-14.328375370319606</v>
      </c>
      <c r="AJ1924">
        <v>1884</v>
      </c>
      <c r="AK1924">
        <v>30.4289124855515</v>
      </c>
      <c r="AL1924">
        <v>-2.4289124855514999</v>
      </c>
      <c r="AT1924">
        <v>1884</v>
      </c>
      <c r="AU1924">
        <v>28.230138332080323</v>
      </c>
      <c r="AV1924">
        <v>-0.23013833208032253</v>
      </c>
      <c r="BD1924" s="152">
        <v>46.319895619531295</v>
      </c>
      <c r="BE1924" s="152">
        <v>52.22396959252</v>
      </c>
    </row>
    <row r="1925" spans="1:57" ht="14.25" customHeight="1">
      <c r="A1925" s="134" t="s">
        <v>398</v>
      </c>
      <c r="B1925" s="135">
        <v>11480</v>
      </c>
      <c r="C1925" s="135">
        <v>1487800</v>
      </c>
      <c r="D1925" s="145">
        <f t="shared" si="203"/>
        <v>4445000</v>
      </c>
      <c r="E1925" s="141">
        <f t="shared" si="204"/>
        <v>129.5993031358885</v>
      </c>
      <c r="F1925" s="135">
        <v>14</v>
      </c>
      <c r="G1925" s="135">
        <v>0.2</v>
      </c>
      <c r="H1925" s="135">
        <v>889000</v>
      </c>
      <c r="I1925" s="134" t="s">
        <v>1815</v>
      </c>
      <c r="J1925" s="138">
        <f t="shared" si="205"/>
        <v>0.2</v>
      </c>
      <c r="K1925" s="140">
        <f t="shared" si="206"/>
        <v>4445000</v>
      </c>
      <c r="L1925" s="134" t="s">
        <v>1114</v>
      </c>
      <c r="M1925" s="134" t="s">
        <v>31</v>
      </c>
      <c r="N1925" s="137">
        <f t="shared" si="207"/>
        <v>4445000</v>
      </c>
      <c r="P1925">
        <v>1884</v>
      </c>
      <c r="Q1925">
        <v>27.159924881786253</v>
      </c>
      <c r="R1925">
        <v>0.84007511821374692</v>
      </c>
      <c r="S1925" s="70">
        <f t="shared" si="208"/>
        <v>3.093068636493581E-2</v>
      </c>
      <c r="T1925">
        <f t="shared" si="209"/>
        <v>28</v>
      </c>
      <c r="U1925" s="134" t="s">
        <v>1626</v>
      </c>
      <c r="Z1925">
        <v>1883</v>
      </c>
      <c r="AA1925">
        <v>29.915234016791704</v>
      </c>
      <c r="AB1925">
        <v>-5.9152340167917039</v>
      </c>
      <c r="AJ1925">
        <v>1885</v>
      </c>
      <c r="AK1925">
        <v>30.566073000932484</v>
      </c>
      <c r="AL1925">
        <v>3.4339269990675163</v>
      </c>
      <c r="AT1925">
        <v>1885</v>
      </c>
      <c r="AU1925">
        <v>31.45699270348435</v>
      </c>
      <c r="AV1925">
        <v>2.5430072965156505</v>
      </c>
      <c r="BD1925" s="152">
        <v>9.0337199146226741</v>
      </c>
      <c r="BE1925" s="152">
        <v>19.814722531199997</v>
      </c>
    </row>
    <row r="1926" spans="1:57" ht="14.25" customHeight="1">
      <c r="A1926" s="134" t="s">
        <v>398</v>
      </c>
      <c r="B1926" s="135">
        <v>6582</v>
      </c>
      <c r="C1926" s="135">
        <v>2191700</v>
      </c>
      <c r="D1926" s="145">
        <f t="shared" si="203"/>
        <v>16655000</v>
      </c>
      <c r="E1926" s="141">
        <f t="shared" si="204"/>
        <v>332.98389547250076</v>
      </c>
      <c r="F1926" s="135">
        <v>12</v>
      </c>
      <c r="G1926" s="135">
        <v>0.16</v>
      </c>
      <c r="H1926" s="135">
        <v>2664800</v>
      </c>
      <c r="I1926" s="134" t="s">
        <v>1815</v>
      </c>
      <c r="J1926" s="138">
        <f t="shared" si="205"/>
        <v>0.16</v>
      </c>
      <c r="K1926" s="140">
        <f t="shared" si="206"/>
        <v>16655000</v>
      </c>
      <c r="L1926" s="134" t="s">
        <v>3030</v>
      </c>
      <c r="M1926" s="134" t="s">
        <v>7</v>
      </c>
      <c r="N1926" s="137">
        <f t="shared" si="207"/>
        <v>16655000</v>
      </c>
      <c r="P1926">
        <v>1885</v>
      </c>
      <c r="Q1926">
        <v>28.982973389669205</v>
      </c>
      <c r="R1926">
        <v>5.0170266103307952</v>
      </c>
      <c r="S1926" s="70">
        <f t="shared" si="208"/>
        <v>0.17310255034492361</v>
      </c>
      <c r="T1926">
        <f t="shared" si="209"/>
        <v>34</v>
      </c>
      <c r="U1926" s="134" t="s">
        <v>3012</v>
      </c>
      <c r="Z1926">
        <v>1884</v>
      </c>
      <c r="AA1926">
        <v>29.559057866579309</v>
      </c>
      <c r="AB1926">
        <v>-1.5590578665793089</v>
      </c>
      <c r="AJ1926">
        <v>1886</v>
      </c>
      <c r="AK1926">
        <v>32.578183894777602</v>
      </c>
      <c r="AL1926">
        <v>-15.578183894777602</v>
      </c>
      <c r="AT1926">
        <v>1886</v>
      </c>
      <c r="AU1926">
        <v>20.257426895354342</v>
      </c>
      <c r="AV1926">
        <v>-3.2574268953543424</v>
      </c>
      <c r="BD1926" s="152">
        <v>13.852525489817035</v>
      </c>
      <c r="BE1926" s="152">
        <v>23.756193195919998</v>
      </c>
    </row>
    <row r="1927" spans="1:57" ht="14.25" customHeight="1">
      <c r="A1927" s="134" t="s">
        <v>398</v>
      </c>
      <c r="B1927" s="135">
        <v>26320</v>
      </c>
      <c r="C1927" s="135">
        <v>3519000</v>
      </c>
      <c r="D1927" s="145">
        <f t="shared" si="203"/>
        <v>9496551.7241379321</v>
      </c>
      <c r="E1927" s="141">
        <f t="shared" si="204"/>
        <v>133.70060790273556</v>
      </c>
      <c r="F1927" s="135">
        <v>34</v>
      </c>
      <c r="G1927" s="135">
        <v>0.28999999999999998</v>
      </c>
      <c r="H1927" s="135">
        <v>2754000</v>
      </c>
      <c r="I1927" s="134" t="s">
        <v>1815</v>
      </c>
      <c r="J1927" s="138">
        <f t="shared" si="205"/>
        <v>0.28999999999999998</v>
      </c>
      <c r="K1927" s="140">
        <f t="shared" si="206"/>
        <v>9496551.7241379321</v>
      </c>
      <c r="L1927" s="134" t="s">
        <v>3031</v>
      </c>
      <c r="M1927" s="134" t="s">
        <v>44</v>
      </c>
      <c r="N1927" s="137">
        <f t="shared" si="207"/>
        <v>9496551.7241379321</v>
      </c>
      <c r="P1927">
        <v>1886</v>
      </c>
      <c r="Q1927">
        <v>24.10220622478203</v>
      </c>
      <c r="R1927">
        <v>-7.1022062247820301</v>
      </c>
      <c r="S1927" s="70">
        <f t="shared" si="208"/>
        <v>-0.29467037824444053</v>
      </c>
      <c r="T1927">
        <f t="shared" si="209"/>
        <v>17</v>
      </c>
      <c r="U1927" s="134" t="s">
        <v>3013</v>
      </c>
      <c r="Z1927">
        <v>1885</v>
      </c>
      <c r="AA1927">
        <v>29.57687131897579</v>
      </c>
      <c r="AB1927">
        <v>4.4231286810242096</v>
      </c>
      <c r="AJ1927">
        <v>1887</v>
      </c>
      <c r="AK1927">
        <v>29.402748629738213</v>
      </c>
      <c r="AL1927">
        <v>34.597251370261787</v>
      </c>
      <c r="AT1927">
        <v>1887</v>
      </c>
      <c r="AU1927">
        <v>52.535823599841642</v>
      </c>
      <c r="AV1927">
        <v>11.464176400158358</v>
      </c>
      <c r="BD1927" s="152">
        <v>14.36809249722274</v>
      </c>
      <c r="BE1927" s="152">
        <v>23.466951846720001</v>
      </c>
    </row>
    <row r="1928" spans="1:57" ht="14.25" customHeight="1">
      <c r="A1928" s="134" t="s">
        <v>398</v>
      </c>
      <c r="B1928" s="135">
        <v>19505</v>
      </c>
      <c r="C1928" s="135">
        <v>2975400</v>
      </c>
      <c r="D1928" s="145">
        <f t="shared" si="203"/>
        <v>3463636.3636363638</v>
      </c>
      <c r="E1928" s="141">
        <f t="shared" si="204"/>
        <v>152.54550115355036</v>
      </c>
      <c r="F1928" s="135">
        <v>24</v>
      </c>
      <c r="G1928" s="135">
        <v>0.44</v>
      </c>
      <c r="H1928" s="135">
        <v>1524000</v>
      </c>
      <c r="I1928" s="134" t="s">
        <v>1815</v>
      </c>
      <c r="J1928" s="138">
        <f t="shared" si="205"/>
        <v>0.44</v>
      </c>
      <c r="K1928" s="140">
        <f t="shared" si="206"/>
        <v>3463636.3636363638</v>
      </c>
      <c r="L1928" s="134" t="s">
        <v>3032</v>
      </c>
      <c r="M1928" s="134" t="s">
        <v>31</v>
      </c>
      <c r="N1928" s="137">
        <f t="shared" si="207"/>
        <v>3463636.3636363638</v>
      </c>
      <c r="P1928">
        <v>1887</v>
      </c>
      <c r="Q1928">
        <v>39.69447342530836</v>
      </c>
      <c r="R1928">
        <v>24.30552657469164</v>
      </c>
      <c r="S1928" s="70">
        <f t="shared" si="208"/>
        <v>0.61231512795922238</v>
      </c>
      <c r="T1928">
        <f t="shared" si="209"/>
        <v>64</v>
      </c>
      <c r="U1928" s="134" t="s">
        <v>3014</v>
      </c>
      <c r="Z1928">
        <v>1886</v>
      </c>
      <c r="AA1928">
        <v>12.1248111267914</v>
      </c>
      <c r="AB1928">
        <v>4.8751888732086002</v>
      </c>
      <c r="AJ1928">
        <v>1888</v>
      </c>
      <c r="AK1928">
        <v>27.075253217501633</v>
      </c>
      <c r="AL1928">
        <v>-17.075253217501633</v>
      </c>
      <c r="AT1928">
        <v>1888</v>
      </c>
      <c r="AU1928">
        <v>14.949128292014132</v>
      </c>
      <c r="AV1928">
        <v>-4.949128292014132</v>
      </c>
      <c r="BD1928" s="152">
        <v>10.409934635586112</v>
      </c>
      <c r="BE1928" s="152">
        <v>24.603701095319998</v>
      </c>
    </row>
    <row r="1929" spans="1:57" ht="14.25" customHeight="1">
      <c r="A1929" s="134" t="s">
        <v>398</v>
      </c>
      <c r="B1929" s="135">
        <v>11475</v>
      </c>
      <c r="C1929" s="135">
        <v>937600</v>
      </c>
      <c r="D1929" s="145">
        <f t="shared" si="203"/>
        <v>1877777.7777777778</v>
      </c>
      <c r="E1929" s="141">
        <f t="shared" si="204"/>
        <v>81.708061002178653</v>
      </c>
      <c r="F1929" s="135">
        <v>12</v>
      </c>
      <c r="G1929" s="135">
        <v>0.54</v>
      </c>
      <c r="H1929" s="135">
        <v>1014000</v>
      </c>
      <c r="I1929" s="134" t="s">
        <v>1815</v>
      </c>
      <c r="J1929" s="138">
        <f t="shared" si="205"/>
        <v>0.54</v>
      </c>
      <c r="K1929" s="140">
        <f t="shared" si="206"/>
        <v>1877777.7777777778</v>
      </c>
      <c r="L1929" s="134" t="s">
        <v>1089</v>
      </c>
      <c r="M1929" s="134" t="s">
        <v>28</v>
      </c>
      <c r="N1929" s="137">
        <f t="shared" si="207"/>
        <v>1877777.7777777778</v>
      </c>
      <c r="P1929">
        <v>1888</v>
      </c>
      <c r="Q1929">
        <v>18.035127471742626</v>
      </c>
      <c r="R1929">
        <v>-8.0351274717426264</v>
      </c>
      <c r="S1929" s="70">
        <f t="shared" si="208"/>
        <v>-0.44552651398400345</v>
      </c>
      <c r="T1929">
        <f t="shared" si="209"/>
        <v>10</v>
      </c>
      <c r="U1929" s="134" t="s">
        <v>3015</v>
      </c>
      <c r="Z1929">
        <v>1887</v>
      </c>
      <c r="AA1929">
        <v>42.76649790882329</v>
      </c>
      <c r="AB1929">
        <v>21.23350209117671</v>
      </c>
      <c r="AJ1929">
        <v>1889</v>
      </c>
      <c r="AK1929">
        <v>23.855791120364643</v>
      </c>
      <c r="AL1929">
        <v>-8.8557911203646427</v>
      </c>
      <c r="AT1929">
        <v>1889</v>
      </c>
      <c r="AU1929">
        <v>15.168357329460665</v>
      </c>
      <c r="AV1929">
        <v>-0.16835732946066528</v>
      </c>
      <c r="BD1929" s="152">
        <v>5.340534738067066</v>
      </c>
      <c r="BE1929" s="152">
        <v>17.040184589919999</v>
      </c>
    </row>
    <row r="1930" spans="1:57" ht="14.25" customHeight="1">
      <c r="A1930" s="134" t="s">
        <v>398</v>
      </c>
      <c r="B1930" s="135">
        <v>8844</v>
      </c>
      <c r="C1930" s="135">
        <v>893000</v>
      </c>
      <c r="D1930" s="145">
        <f t="shared" si="203"/>
        <v>547945.20547945204</v>
      </c>
      <c r="E1930" s="141">
        <f t="shared" si="204"/>
        <v>100.97241067390321</v>
      </c>
      <c r="F1930" s="135">
        <v>10</v>
      </c>
      <c r="G1930" s="135">
        <v>0.73</v>
      </c>
      <c r="H1930" s="135">
        <v>400000</v>
      </c>
      <c r="I1930" s="134" t="s">
        <v>1815</v>
      </c>
      <c r="J1930" s="138">
        <f t="shared" si="205"/>
        <v>0.73</v>
      </c>
      <c r="K1930" s="140">
        <f t="shared" si="206"/>
        <v>547945.20547945204</v>
      </c>
      <c r="L1930" s="134" t="s">
        <v>3033</v>
      </c>
      <c r="M1930" s="134" t="s">
        <v>58</v>
      </c>
      <c r="N1930" s="137">
        <f t="shared" si="207"/>
        <v>547945.20547945204</v>
      </c>
      <c r="P1930">
        <v>1889</v>
      </c>
      <c r="Q1930">
        <v>16.281847313123034</v>
      </c>
      <c r="R1930">
        <v>-1.2818473131230341</v>
      </c>
      <c r="S1930" s="70">
        <f t="shared" si="208"/>
        <v>-7.8728616505933935E-2</v>
      </c>
      <c r="T1930">
        <f t="shared" si="209"/>
        <v>15</v>
      </c>
      <c r="U1930" s="134" t="s">
        <v>3016</v>
      </c>
      <c r="Z1930">
        <v>1888</v>
      </c>
      <c r="AA1930">
        <v>-4.0230776300069451</v>
      </c>
      <c r="AB1930">
        <v>14.023077630006945</v>
      </c>
      <c r="AJ1930">
        <v>1890</v>
      </c>
      <c r="AK1930">
        <v>32.620517387179142</v>
      </c>
      <c r="AL1930">
        <v>-2.6205173871791416</v>
      </c>
      <c r="AT1930">
        <v>1890</v>
      </c>
      <c r="AU1930">
        <v>32.307634212078383</v>
      </c>
      <c r="AV1930">
        <v>-2.3076342120783835</v>
      </c>
      <c r="BD1930" s="152">
        <v>20.121491651578836</v>
      </c>
      <c r="BE1930" s="152">
        <v>35.882259685039998</v>
      </c>
    </row>
    <row r="1931" spans="1:57" ht="14.25" customHeight="1">
      <c r="A1931" s="134" t="s">
        <v>398</v>
      </c>
      <c r="B1931" s="135">
        <v>236297</v>
      </c>
      <c r="C1931" s="135">
        <v>39845100</v>
      </c>
      <c r="D1931" s="145">
        <f t="shared" si="203"/>
        <v>704880.81725312141</v>
      </c>
      <c r="E1931" s="141">
        <f t="shared" si="204"/>
        <v>168.62296178114829</v>
      </c>
      <c r="F1931" s="135">
        <v>182</v>
      </c>
      <c r="G1931" s="135">
        <v>17.62</v>
      </c>
      <c r="H1931" s="135">
        <v>12420000</v>
      </c>
      <c r="I1931" s="134" t="s">
        <v>1815</v>
      </c>
      <c r="J1931" s="138">
        <f t="shared" si="205"/>
        <v>17.62</v>
      </c>
      <c r="K1931" s="140">
        <f t="shared" si="206"/>
        <v>704880.81725312141</v>
      </c>
      <c r="L1931" s="134" t="s">
        <v>3034</v>
      </c>
      <c r="M1931" s="134" t="s">
        <v>76</v>
      </c>
      <c r="N1931" s="137">
        <f t="shared" si="207"/>
        <v>704880.81725312141</v>
      </c>
      <c r="P1931">
        <v>1890</v>
      </c>
      <c r="Q1931">
        <v>30.636937102523188</v>
      </c>
      <c r="R1931">
        <v>-0.6369371025231878</v>
      </c>
      <c r="S1931" s="70">
        <f t="shared" si="208"/>
        <v>-2.0789842678847002E-2</v>
      </c>
      <c r="T1931">
        <f t="shared" si="209"/>
        <v>30</v>
      </c>
      <c r="U1931" s="134" t="s">
        <v>3017</v>
      </c>
      <c r="Z1931">
        <v>1889</v>
      </c>
      <c r="AA1931">
        <v>16.393065622664032</v>
      </c>
      <c r="AB1931">
        <v>-1.3930656226640323</v>
      </c>
      <c r="AJ1931">
        <v>1891</v>
      </c>
      <c r="AK1931">
        <v>21.587985932414231</v>
      </c>
      <c r="AL1931">
        <v>-10.587985932414231</v>
      </c>
      <c r="AT1931">
        <v>1891</v>
      </c>
      <c r="AU1931">
        <v>17.142239749016717</v>
      </c>
      <c r="AV1931">
        <v>-6.1422397490167171</v>
      </c>
      <c r="BD1931" s="152">
        <v>14.518038280253085</v>
      </c>
      <c r="BE1931" s="152">
        <v>25.182667603439995</v>
      </c>
    </row>
    <row r="1932" spans="1:57" ht="14.25" customHeight="1">
      <c r="A1932" s="134" t="s">
        <v>398</v>
      </c>
      <c r="B1932" s="135">
        <v>15282</v>
      </c>
      <c r="C1932" s="135">
        <v>1697700</v>
      </c>
      <c r="D1932" s="145">
        <f t="shared" si="203"/>
        <v>6840000</v>
      </c>
      <c r="E1932" s="141">
        <f t="shared" si="204"/>
        <v>111.09148017275226</v>
      </c>
      <c r="F1932" s="135">
        <v>24</v>
      </c>
      <c r="G1932" s="135">
        <v>0.2</v>
      </c>
      <c r="H1932" s="135">
        <v>1368000</v>
      </c>
      <c r="I1932" s="134" t="s">
        <v>1815</v>
      </c>
      <c r="J1932" s="138">
        <f t="shared" si="205"/>
        <v>0.2</v>
      </c>
      <c r="K1932" s="140">
        <f t="shared" si="206"/>
        <v>6840000</v>
      </c>
      <c r="L1932" s="134" t="s">
        <v>3035</v>
      </c>
      <c r="M1932" s="134" t="s">
        <v>13</v>
      </c>
      <c r="N1932" s="137">
        <f t="shared" si="207"/>
        <v>6840000</v>
      </c>
      <c r="P1932">
        <v>1891</v>
      </c>
      <c r="Q1932">
        <v>16.029788521950142</v>
      </c>
      <c r="R1932">
        <v>-5.0297885219501417</v>
      </c>
      <c r="S1932" s="70">
        <f t="shared" si="208"/>
        <v>-0.31377759694475565</v>
      </c>
      <c r="T1932">
        <f t="shared" si="209"/>
        <v>11</v>
      </c>
      <c r="U1932" s="134" t="s">
        <v>3018</v>
      </c>
      <c r="Z1932">
        <v>1890</v>
      </c>
      <c r="AA1932">
        <v>33.100487714253852</v>
      </c>
      <c r="AB1932">
        <v>-3.1004877142538518</v>
      </c>
      <c r="AJ1932">
        <v>1892</v>
      </c>
      <c r="AK1932">
        <v>57.234479874205576</v>
      </c>
      <c r="AL1932">
        <v>17.765520125794424</v>
      </c>
      <c r="AT1932">
        <v>1892</v>
      </c>
      <c r="AU1932">
        <v>74.22553990391512</v>
      </c>
      <c r="AV1932">
        <v>0.77446009608487998</v>
      </c>
      <c r="BD1932" s="152">
        <v>3.401509817784254</v>
      </c>
      <c r="BE1932" s="152">
        <v>15.410438449960001</v>
      </c>
    </row>
    <row r="1933" spans="1:57" ht="14.25" customHeight="1">
      <c r="A1933" s="134" t="s">
        <v>398</v>
      </c>
      <c r="B1933" s="135">
        <v>171042</v>
      </c>
      <c r="C1933" s="135">
        <v>31544900</v>
      </c>
      <c r="D1933" s="145">
        <f t="shared" si="203"/>
        <v>2685589.5196506549</v>
      </c>
      <c r="E1933" s="141">
        <f t="shared" si="204"/>
        <v>184.42780135873059</v>
      </c>
      <c r="F1933" s="135">
        <v>150</v>
      </c>
      <c r="G1933" s="135">
        <v>4.58</v>
      </c>
      <c r="H1933" s="135">
        <v>12300000</v>
      </c>
      <c r="I1933" s="134" t="s">
        <v>1815</v>
      </c>
      <c r="J1933" s="138">
        <f t="shared" si="205"/>
        <v>4.58</v>
      </c>
      <c r="K1933" s="140">
        <f t="shared" si="206"/>
        <v>2685589.5196506549</v>
      </c>
      <c r="L1933" s="134" t="s">
        <v>3036</v>
      </c>
      <c r="M1933" s="134" t="s">
        <v>44</v>
      </c>
      <c r="N1933" s="137">
        <f t="shared" si="207"/>
        <v>2685589.5196506549</v>
      </c>
      <c r="P1933">
        <v>1892</v>
      </c>
      <c r="Q1933">
        <v>67.593038470340616</v>
      </c>
      <c r="R1933">
        <v>7.4069615296593838</v>
      </c>
      <c r="S1933" s="70">
        <f t="shared" si="208"/>
        <v>0.10958172168735261</v>
      </c>
      <c r="T1933">
        <f t="shared" si="209"/>
        <v>75</v>
      </c>
      <c r="U1933" s="134" t="s">
        <v>3019</v>
      </c>
      <c r="Z1933">
        <v>1891</v>
      </c>
      <c r="AA1933">
        <v>17.50636082809179</v>
      </c>
      <c r="AB1933">
        <v>-6.5063608280917897</v>
      </c>
      <c r="AJ1933">
        <v>1893</v>
      </c>
      <c r="AK1933">
        <v>25.508913998644715</v>
      </c>
      <c r="AL1933">
        <v>-7.5089139986447151</v>
      </c>
      <c r="AT1933">
        <v>1893</v>
      </c>
      <c r="AU1933">
        <v>20.507035986679234</v>
      </c>
      <c r="AV1933">
        <v>-2.5070359866792344</v>
      </c>
      <c r="BD1933" s="152">
        <v>6.7783710137005064</v>
      </c>
      <c r="BE1933" s="152">
        <v>18.601129401879998</v>
      </c>
    </row>
    <row r="1934" spans="1:57" ht="14.25" customHeight="1">
      <c r="A1934" s="134" t="s">
        <v>398</v>
      </c>
      <c r="B1934" s="135">
        <v>776</v>
      </c>
      <c r="C1934" s="135">
        <v>1992700</v>
      </c>
      <c r="D1934" s="145">
        <f t="shared" si="203"/>
        <v>2771144.5296167247</v>
      </c>
      <c r="E1934" s="141">
        <f t="shared" si="204"/>
        <v>2567.9123711340208</v>
      </c>
      <c r="F1934" s="135">
        <v>1</v>
      </c>
      <c r="G1934" s="135">
        <v>14350</v>
      </c>
      <c r="H1934" s="135">
        <v>912900</v>
      </c>
      <c r="I1934" s="134" t="s">
        <v>1819</v>
      </c>
      <c r="J1934" s="138">
        <f t="shared" si="205"/>
        <v>0.32943067033976126</v>
      </c>
      <c r="K1934" s="140">
        <f t="shared" si="206"/>
        <v>2771144.5296167247</v>
      </c>
      <c r="L1934" s="134" t="s">
        <v>3037</v>
      </c>
      <c r="M1934" s="134" t="s">
        <v>177</v>
      </c>
      <c r="N1934" s="137">
        <f t="shared" si="207"/>
        <v>2771144.5296167247</v>
      </c>
      <c r="P1934">
        <v>1893</v>
      </c>
      <c r="Q1934">
        <v>20.127152356268176</v>
      </c>
      <c r="R1934">
        <v>-2.1271523562681764</v>
      </c>
      <c r="S1934" s="70">
        <f t="shared" si="208"/>
        <v>-0.10568570847061332</v>
      </c>
      <c r="T1934">
        <f t="shared" si="209"/>
        <v>18</v>
      </c>
      <c r="U1934" s="134" t="s">
        <v>3020</v>
      </c>
      <c r="Z1934">
        <v>1892</v>
      </c>
      <c r="AA1934">
        <v>65.981869954841784</v>
      </c>
      <c r="AB1934">
        <v>9.018130045158216</v>
      </c>
      <c r="AJ1934">
        <v>1894</v>
      </c>
      <c r="AK1934">
        <v>23.590360123006995</v>
      </c>
      <c r="AL1934">
        <v>-5.5903601230069953</v>
      </c>
      <c r="AT1934">
        <v>1894</v>
      </c>
      <c r="AU1934">
        <v>18.275333650425765</v>
      </c>
      <c r="AV1934">
        <v>-0.27533365042576463</v>
      </c>
      <c r="BD1934" s="152">
        <v>14.234579128771063</v>
      </c>
      <c r="BE1934" s="152">
        <v>30.818386628079999</v>
      </c>
    </row>
    <row r="1935" spans="1:57" ht="14.25" customHeight="1">
      <c r="A1935" s="134" t="s">
        <v>398</v>
      </c>
      <c r="B1935" s="135">
        <v>21293</v>
      </c>
      <c r="C1935" s="135">
        <v>9769300</v>
      </c>
      <c r="D1935" s="145">
        <f t="shared" si="203"/>
        <v>14971612.903225807</v>
      </c>
      <c r="E1935" s="141">
        <f t="shared" si="204"/>
        <v>458.80336260742968</v>
      </c>
      <c r="F1935" s="135">
        <v>22</v>
      </c>
      <c r="G1935" s="135">
        <v>0.31</v>
      </c>
      <c r="H1935" s="135">
        <v>4641200</v>
      </c>
      <c r="I1935" s="134" t="s">
        <v>1815</v>
      </c>
      <c r="J1935" s="138">
        <f t="shared" si="205"/>
        <v>0.31</v>
      </c>
      <c r="K1935" s="140">
        <f t="shared" si="206"/>
        <v>14971612.903225807</v>
      </c>
      <c r="L1935" s="134" t="s">
        <v>3038</v>
      </c>
      <c r="M1935" s="134" t="s">
        <v>7</v>
      </c>
      <c r="N1935" s="137">
        <f t="shared" si="207"/>
        <v>14971612.903225807</v>
      </c>
      <c r="P1935">
        <v>1894</v>
      </c>
      <c r="Q1935">
        <v>17.8060746445666</v>
      </c>
      <c r="R1935">
        <v>0.19392535543340017</v>
      </c>
      <c r="S1935" s="70">
        <f t="shared" si="208"/>
        <v>1.0890966105916845E-2</v>
      </c>
      <c r="T1935">
        <f t="shared" si="209"/>
        <v>18</v>
      </c>
      <c r="U1935" s="134" t="s">
        <v>3021</v>
      </c>
      <c r="Z1935">
        <v>1893</v>
      </c>
      <c r="AA1935">
        <v>22.279342841242983</v>
      </c>
      <c r="AB1935">
        <v>-4.2793428412429826</v>
      </c>
      <c r="AJ1935">
        <v>1895</v>
      </c>
      <c r="AK1935">
        <v>21.865693642568324</v>
      </c>
      <c r="AL1935">
        <v>-9.8656936425683242</v>
      </c>
      <c r="AT1935">
        <v>1895</v>
      </c>
      <c r="AU1935">
        <v>13.371007655413994</v>
      </c>
      <c r="AV1935">
        <v>-1.3710076554139938</v>
      </c>
      <c r="BD1935" s="152">
        <v>344.54870673004143</v>
      </c>
      <c r="BE1935" s="152">
        <v>254.52230649079996</v>
      </c>
    </row>
    <row r="1936" spans="1:57" ht="14.25" customHeight="1">
      <c r="A1936" s="134" t="s">
        <v>398</v>
      </c>
      <c r="B1936" s="135">
        <v>13552</v>
      </c>
      <c r="C1936" s="135">
        <v>1034400</v>
      </c>
      <c r="D1936" s="145">
        <f t="shared" si="203"/>
        <v>1958911.7157134924</v>
      </c>
      <c r="E1936" s="141">
        <f t="shared" si="204"/>
        <v>76.328217237308152</v>
      </c>
      <c r="F1936" s="135">
        <v>12</v>
      </c>
      <c r="G1936" s="135">
        <v>0.18010000000000001</v>
      </c>
      <c r="H1936" s="135">
        <v>352800</v>
      </c>
      <c r="I1936" s="134" t="s">
        <v>1815</v>
      </c>
      <c r="J1936" s="138">
        <f t="shared" si="205"/>
        <v>0.18010000000000001</v>
      </c>
      <c r="K1936" s="140">
        <f t="shared" si="206"/>
        <v>1958911.7157134924</v>
      </c>
      <c r="L1936" s="134" t="s">
        <v>3039</v>
      </c>
      <c r="M1936" s="134" t="s">
        <v>10</v>
      </c>
      <c r="N1936" s="137">
        <f t="shared" si="207"/>
        <v>1958911.7157134924</v>
      </c>
      <c r="P1936">
        <v>1895</v>
      </c>
      <c r="Q1936">
        <v>14.15383469027425</v>
      </c>
      <c r="R1936">
        <v>-2.15383469027425</v>
      </c>
      <c r="S1936" s="70">
        <f t="shared" si="208"/>
        <v>-0.15217322636629696</v>
      </c>
      <c r="T1936">
        <f t="shared" si="209"/>
        <v>12</v>
      </c>
      <c r="U1936" s="134" t="s">
        <v>3022</v>
      </c>
      <c r="Z1936">
        <v>1894</v>
      </c>
      <c r="AA1936">
        <v>20.113188870927235</v>
      </c>
      <c r="AB1936">
        <v>-2.1131888709272353</v>
      </c>
      <c r="AJ1936">
        <v>1896</v>
      </c>
      <c r="AK1936">
        <v>43.045139891057957</v>
      </c>
      <c r="AL1936">
        <v>4.954860108942043</v>
      </c>
      <c r="AT1936">
        <v>1896</v>
      </c>
      <c r="AU1936">
        <v>40.95034899920276</v>
      </c>
      <c r="AV1936">
        <v>7.0496510007972404</v>
      </c>
      <c r="BD1936" s="152">
        <v>108.41285518276143</v>
      </c>
      <c r="BE1936" s="152">
        <v>71.181698957080002</v>
      </c>
    </row>
    <row r="1937" spans="1:57" ht="14.25" customHeight="1">
      <c r="A1937" s="134" t="s">
        <v>398</v>
      </c>
      <c r="B1937" s="135">
        <v>13984</v>
      </c>
      <c r="C1937" s="135">
        <v>1315700</v>
      </c>
      <c r="D1937" s="145">
        <f t="shared" si="203"/>
        <v>2605714.2857142859</v>
      </c>
      <c r="E1937" s="141">
        <f t="shared" si="204"/>
        <v>94.086098398169341</v>
      </c>
      <c r="F1937" s="135">
        <v>16</v>
      </c>
      <c r="G1937" s="135">
        <v>0.35</v>
      </c>
      <c r="H1937" s="135">
        <v>912000</v>
      </c>
      <c r="I1937" s="134" t="s">
        <v>1815</v>
      </c>
      <c r="J1937" s="138">
        <f t="shared" si="205"/>
        <v>0.35</v>
      </c>
      <c r="K1937" s="140">
        <f t="shared" si="206"/>
        <v>2605714.2857142859</v>
      </c>
      <c r="L1937" s="134" t="s">
        <v>3040</v>
      </c>
      <c r="M1937" s="134" t="s">
        <v>45</v>
      </c>
      <c r="N1937" s="137">
        <f t="shared" si="207"/>
        <v>2605714.2857142859</v>
      </c>
      <c r="P1937">
        <v>1896</v>
      </c>
      <c r="Q1937">
        <v>41.366787083109251</v>
      </c>
      <c r="R1937">
        <v>6.6332129168907485</v>
      </c>
      <c r="S1937" s="70">
        <f t="shared" si="208"/>
        <v>0.16035117505171678</v>
      </c>
      <c r="T1937">
        <f t="shared" si="209"/>
        <v>48</v>
      </c>
      <c r="U1937" s="134" t="s">
        <v>1311</v>
      </c>
      <c r="Z1937">
        <v>1895</v>
      </c>
      <c r="AA1937">
        <v>13.771338954680434</v>
      </c>
      <c r="AB1937">
        <v>-1.7713389546804343</v>
      </c>
      <c r="AJ1937">
        <v>1897</v>
      </c>
      <c r="AK1937">
        <v>47.479996555043115</v>
      </c>
      <c r="AL1937">
        <v>-5.4799965550431153</v>
      </c>
      <c r="AT1937">
        <v>1897</v>
      </c>
      <c r="AU1937">
        <v>31.86917613718532</v>
      </c>
      <c r="AV1937">
        <v>10.13082386281468</v>
      </c>
      <c r="BD1937" s="152">
        <v>51.55670074057052</v>
      </c>
      <c r="BE1937" s="152">
        <v>91.947274119919996</v>
      </c>
    </row>
    <row r="1938" spans="1:57" ht="14.25" customHeight="1">
      <c r="A1938" s="134" t="s">
        <v>398</v>
      </c>
      <c r="B1938" s="135">
        <v>9856</v>
      </c>
      <c r="C1938" s="135">
        <v>1364000</v>
      </c>
      <c r="D1938" s="145">
        <f t="shared" si="203"/>
        <v>8250000</v>
      </c>
      <c r="E1938" s="141">
        <f t="shared" si="204"/>
        <v>138.39285714285714</v>
      </c>
      <c r="F1938" s="135">
        <v>11</v>
      </c>
      <c r="G1938" s="135">
        <v>0.1</v>
      </c>
      <c r="H1938" s="135">
        <v>825000</v>
      </c>
      <c r="I1938" s="134" t="s">
        <v>1815</v>
      </c>
      <c r="J1938" s="138">
        <f t="shared" si="205"/>
        <v>0.1</v>
      </c>
      <c r="K1938" s="140">
        <f t="shared" si="206"/>
        <v>8250000</v>
      </c>
      <c r="L1938" s="134" t="s">
        <v>3041</v>
      </c>
      <c r="M1938" s="134" t="s">
        <v>49</v>
      </c>
      <c r="N1938" s="137">
        <f t="shared" si="207"/>
        <v>8250000</v>
      </c>
      <c r="P1938">
        <v>1897</v>
      </c>
      <c r="Q1938">
        <v>39.039007435333865</v>
      </c>
      <c r="R1938">
        <v>2.9609925646661353</v>
      </c>
      <c r="S1938" s="70">
        <f t="shared" si="208"/>
        <v>7.5847024788498252E-2</v>
      </c>
      <c r="T1938">
        <f t="shared" si="209"/>
        <v>42</v>
      </c>
      <c r="U1938" s="134" t="s">
        <v>1201</v>
      </c>
      <c r="Z1938">
        <v>1896</v>
      </c>
      <c r="AA1938">
        <v>41.143861062811503</v>
      </c>
      <c r="AB1938">
        <v>6.8561389371884971</v>
      </c>
      <c r="AJ1938">
        <v>1898</v>
      </c>
      <c r="AK1938">
        <v>24.868408258609438</v>
      </c>
      <c r="AL1938">
        <v>-12.868408258609438</v>
      </c>
      <c r="AT1938">
        <v>1898</v>
      </c>
      <c r="AU1938">
        <v>14.711835438748034</v>
      </c>
      <c r="AV1938">
        <v>-2.7118354387480341</v>
      </c>
      <c r="BD1938" s="152">
        <v>6.7105873035635017</v>
      </c>
      <c r="BE1938" s="152">
        <v>14.918494154919998</v>
      </c>
    </row>
    <row r="1939" spans="1:57" ht="14.25" customHeight="1">
      <c r="A1939" s="134" t="s">
        <v>398</v>
      </c>
      <c r="B1939" s="135">
        <v>12918</v>
      </c>
      <c r="C1939" s="135">
        <v>1170800</v>
      </c>
      <c r="D1939" s="145">
        <f t="shared" ref="D1939:D2002" si="210">K1939</f>
        <v>155172.41379310345</v>
      </c>
      <c r="E1939" s="141">
        <f t="shared" ref="E1939:E2002" si="211">C1939/B1939</f>
        <v>90.633224957423749</v>
      </c>
      <c r="F1939" s="135">
        <v>12</v>
      </c>
      <c r="G1939" s="135">
        <v>1.1599999999999999</v>
      </c>
      <c r="H1939" s="135">
        <v>180000</v>
      </c>
      <c r="I1939" s="134" t="s">
        <v>1815</v>
      </c>
      <c r="J1939" s="138">
        <f t="shared" ref="J1939:J2002" si="212">IF(I1939="Acres",1,1/43560)*G1939</f>
        <v>1.1599999999999999</v>
      </c>
      <c r="K1939" s="140">
        <f t="shared" ref="K1939:K2002" si="213">H1939/J1939</f>
        <v>155172.41379310345</v>
      </c>
      <c r="L1939" s="134" t="s">
        <v>3042</v>
      </c>
      <c r="M1939" s="134" t="s">
        <v>11</v>
      </c>
      <c r="N1939" s="137">
        <f t="shared" si="207"/>
        <v>155172.41379310345</v>
      </c>
      <c r="P1939">
        <v>1898</v>
      </c>
      <c r="Q1939">
        <v>16.623923038195404</v>
      </c>
      <c r="R1939">
        <v>-4.6239230381954037</v>
      </c>
      <c r="S1939" s="70">
        <f t="shared" si="208"/>
        <v>-0.27814872744366059</v>
      </c>
      <c r="T1939">
        <f t="shared" si="209"/>
        <v>12</v>
      </c>
      <c r="U1939" s="134" t="s">
        <v>3023</v>
      </c>
      <c r="Z1939">
        <v>1897</v>
      </c>
      <c r="AA1939">
        <v>-4.8524535223272665</v>
      </c>
      <c r="AB1939">
        <v>46.852453522327266</v>
      </c>
      <c r="AJ1939">
        <v>1899</v>
      </c>
      <c r="AK1939">
        <v>56.213819372404487</v>
      </c>
      <c r="AL1939">
        <v>-28.213819372404487</v>
      </c>
      <c r="AT1939">
        <v>1899</v>
      </c>
      <c r="AU1939">
        <v>28.77862146696528</v>
      </c>
      <c r="AV1939">
        <v>-0.77862146696528001</v>
      </c>
      <c r="BD1939" s="152">
        <v>5.0067513169378737</v>
      </c>
      <c r="BE1939" s="152">
        <v>17.14730345856</v>
      </c>
    </row>
    <row r="1940" spans="1:57" ht="14.25" customHeight="1">
      <c r="A1940" s="134" t="s">
        <v>398</v>
      </c>
      <c r="B1940" s="135">
        <v>190944</v>
      </c>
      <c r="C1940" s="135">
        <v>21240600</v>
      </c>
      <c r="D1940" s="145">
        <f t="shared" si="210"/>
        <v>653721.68284789647</v>
      </c>
      <c r="E1940" s="141">
        <f t="shared" si="211"/>
        <v>111.23994469582705</v>
      </c>
      <c r="F1940" s="135">
        <v>103</v>
      </c>
      <c r="G1940" s="135">
        <v>6.18</v>
      </c>
      <c r="H1940" s="135">
        <v>4040000</v>
      </c>
      <c r="I1940" s="134" t="s">
        <v>1815</v>
      </c>
      <c r="J1940" s="138">
        <f t="shared" si="212"/>
        <v>6.18</v>
      </c>
      <c r="K1940" s="140">
        <f t="shared" si="213"/>
        <v>653721.68284789647</v>
      </c>
      <c r="L1940" s="134" t="s">
        <v>3043</v>
      </c>
      <c r="M1940" s="134" t="s">
        <v>5</v>
      </c>
      <c r="N1940" s="137">
        <f t="shared" ref="N1940:N2003" si="214">H1940/(G1940*IF(I1940="Acres",1,1/43560))</f>
        <v>653721.68284789647</v>
      </c>
      <c r="P1940">
        <v>1899</v>
      </c>
      <c r="Q1940">
        <v>42.446973111684414</v>
      </c>
      <c r="R1940">
        <v>-14.446973111684414</v>
      </c>
      <c r="S1940" s="70">
        <f t="shared" si="208"/>
        <v>-0.34035343518305156</v>
      </c>
      <c r="T1940">
        <f t="shared" si="209"/>
        <v>28</v>
      </c>
      <c r="U1940" s="134" t="s">
        <v>3024</v>
      </c>
      <c r="Z1940">
        <v>1898</v>
      </c>
      <c r="AA1940">
        <v>16.894745176891337</v>
      </c>
      <c r="AB1940">
        <v>-4.8947451768913375</v>
      </c>
      <c r="AJ1940">
        <v>1900</v>
      </c>
      <c r="AK1940">
        <v>23.241108810694303</v>
      </c>
      <c r="AL1940">
        <v>-6.2411088106943033</v>
      </c>
      <c r="AT1940">
        <v>1900</v>
      </c>
      <c r="AU1940">
        <v>25.297231509012846</v>
      </c>
      <c r="AV1940">
        <v>-8.2972315090128461</v>
      </c>
      <c r="BD1940" s="152">
        <v>26.661592653888658</v>
      </c>
      <c r="BE1940" s="152">
        <v>33.677390694799996</v>
      </c>
    </row>
    <row r="1941" spans="1:57" ht="14.25" customHeight="1">
      <c r="A1941" s="134" t="s">
        <v>398</v>
      </c>
      <c r="B1941" s="135">
        <v>119865</v>
      </c>
      <c r="C1941" s="135">
        <v>7280300</v>
      </c>
      <c r="D1941" s="145">
        <f t="shared" si="210"/>
        <v>245962.73291925463</v>
      </c>
      <c r="E1941" s="141">
        <f t="shared" si="211"/>
        <v>60.737496350060482</v>
      </c>
      <c r="F1941" s="135">
        <v>114</v>
      </c>
      <c r="G1941" s="135">
        <v>3.22</v>
      </c>
      <c r="H1941" s="135">
        <v>792000</v>
      </c>
      <c r="I1941" s="134" t="s">
        <v>1815</v>
      </c>
      <c r="J1941" s="138">
        <f t="shared" si="212"/>
        <v>3.22</v>
      </c>
      <c r="K1941" s="140">
        <f t="shared" si="213"/>
        <v>245962.73291925463</v>
      </c>
      <c r="L1941" s="134" t="s">
        <v>1478</v>
      </c>
      <c r="M1941" s="134" t="s">
        <v>11</v>
      </c>
      <c r="N1941" s="137">
        <f t="shared" si="214"/>
        <v>245962.73291925463</v>
      </c>
      <c r="P1941">
        <v>1900</v>
      </c>
      <c r="Q1941">
        <v>21.396605478108018</v>
      </c>
      <c r="R1941">
        <v>-4.3966054781080182</v>
      </c>
      <c r="S1941" s="70">
        <f t="shared" si="208"/>
        <v>-0.20548144810196245</v>
      </c>
      <c r="T1941">
        <f t="shared" si="209"/>
        <v>17</v>
      </c>
      <c r="U1941" s="134" t="s">
        <v>1276</v>
      </c>
      <c r="Z1941">
        <v>1899</v>
      </c>
      <c r="AA1941">
        <v>25.546758621372014</v>
      </c>
      <c r="AB1941">
        <v>2.4532413786279861</v>
      </c>
      <c r="AJ1941">
        <v>1901</v>
      </c>
      <c r="AK1941">
        <v>33.000672148944957</v>
      </c>
      <c r="AL1941">
        <v>-8.0006721489449575</v>
      </c>
      <c r="AT1941">
        <v>1901</v>
      </c>
      <c r="AU1941">
        <v>38.31960054984436</v>
      </c>
      <c r="AV1941">
        <v>-13.31960054984436</v>
      </c>
      <c r="BD1941" s="152">
        <v>17.147224612839949</v>
      </c>
      <c r="BE1941" s="152">
        <v>29.299222609520001</v>
      </c>
    </row>
    <row r="1942" spans="1:57" ht="14.25" customHeight="1">
      <c r="A1942" s="134" t="s">
        <v>398</v>
      </c>
      <c r="B1942" s="135">
        <v>18460</v>
      </c>
      <c r="C1942" s="135">
        <v>2188400</v>
      </c>
      <c r="D1942" s="145">
        <f t="shared" si="210"/>
        <v>3739837.3983739838</v>
      </c>
      <c r="E1942" s="141">
        <f t="shared" si="211"/>
        <v>118.54821235102925</v>
      </c>
      <c r="F1942" s="135">
        <v>23</v>
      </c>
      <c r="G1942" s="135">
        <v>0.40589999999999998</v>
      </c>
      <c r="H1942" s="135">
        <v>1518000</v>
      </c>
      <c r="I1942" s="134" t="s">
        <v>1815</v>
      </c>
      <c r="J1942" s="138">
        <f t="shared" si="212"/>
        <v>0.40589999999999998</v>
      </c>
      <c r="K1942" s="140">
        <f t="shared" si="213"/>
        <v>3739837.3983739838</v>
      </c>
      <c r="L1942" s="134" t="s">
        <v>3044</v>
      </c>
      <c r="M1942" s="134" t="s">
        <v>41</v>
      </c>
      <c r="N1942" s="137">
        <f t="shared" si="214"/>
        <v>3739837.3983739838</v>
      </c>
      <c r="P1942">
        <v>1901</v>
      </c>
      <c r="Q1942">
        <v>34.10591218796619</v>
      </c>
      <c r="R1942">
        <v>-9.1059121879661902</v>
      </c>
      <c r="S1942" s="70">
        <f t="shared" si="208"/>
        <v>-0.26698925798498618</v>
      </c>
      <c r="T1942">
        <f t="shared" si="209"/>
        <v>25</v>
      </c>
      <c r="U1942" s="134" t="s">
        <v>3025</v>
      </c>
      <c r="Z1942">
        <v>1900</v>
      </c>
      <c r="AA1942">
        <v>24.095646327985918</v>
      </c>
      <c r="AB1942">
        <v>-7.0956463279859179</v>
      </c>
      <c r="AJ1942">
        <v>1902</v>
      </c>
      <c r="AK1942">
        <v>29.47259889220075</v>
      </c>
      <c r="AL1942">
        <v>-9.4725988922007502</v>
      </c>
      <c r="AT1942">
        <v>1902</v>
      </c>
      <c r="AU1942">
        <v>23.155848251857197</v>
      </c>
      <c r="AV1942">
        <v>-3.1558482518571971</v>
      </c>
      <c r="BD1942" s="152">
        <v>6.3891281933683111</v>
      </c>
      <c r="BE1942" s="152">
        <v>17.06952187728</v>
      </c>
    </row>
    <row r="1943" spans="1:57" ht="14.25" customHeight="1">
      <c r="A1943" s="134" t="s">
        <v>398</v>
      </c>
      <c r="B1943" s="135">
        <v>121527</v>
      </c>
      <c r="C1943" s="135">
        <v>21686100</v>
      </c>
      <c r="D1943" s="145">
        <f t="shared" si="210"/>
        <v>35704705.882352941</v>
      </c>
      <c r="E1943" s="141">
        <f t="shared" si="211"/>
        <v>178.44676491643833</v>
      </c>
      <c r="F1943" s="135">
        <v>32</v>
      </c>
      <c r="G1943" s="135">
        <v>0.51</v>
      </c>
      <c r="H1943" s="135">
        <v>18209400</v>
      </c>
      <c r="I1943" s="134" t="s">
        <v>1815</v>
      </c>
      <c r="J1943" s="138">
        <f t="shared" si="212"/>
        <v>0.51</v>
      </c>
      <c r="K1943" s="140">
        <f t="shared" si="213"/>
        <v>35704705.882352941</v>
      </c>
      <c r="L1943" s="134" t="s">
        <v>3045</v>
      </c>
      <c r="M1943" s="134" t="s">
        <v>7</v>
      </c>
      <c r="N1943" s="137">
        <f t="shared" si="214"/>
        <v>35704705.882352941</v>
      </c>
      <c r="P1943">
        <v>1902</v>
      </c>
      <c r="Q1943">
        <v>23.862563965479204</v>
      </c>
      <c r="R1943">
        <v>-3.8625639654792039</v>
      </c>
      <c r="S1943" s="70">
        <f t="shared" si="208"/>
        <v>-0.16186709739435315</v>
      </c>
      <c r="T1943">
        <f t="shared" si="209"/>
        <v>20</v>
      </c>
      <c r="U1943" s="134" t="s">
        <v>3026</v>
      </c>
      <c r="Z1943">
        <v>1901</v>
      </c>
      <c r="AA1943">
        <v>37.445656955942162</v>
      </c>
      <c r="AB1943">
        <v>-12.445656955942162</v>
      </c>
      <c r="AJ1943">
        <v>1903</v>
      </c>
      <c r="AK1943">
        <v>40.929735275753089</v>
      </c>
      <c r="AL1943">
        <v>-15.929735275753089</v>
      </c>
      <c r="AT1943">
        <v>1903</v>
      </c>
      <c r="AU1943">
        <v>33.514625541840196</v>
      </c>
      <c r="AV1943">
        <v>-8.5146255418401964</v>
      </c>
      <c r="BD1943" s="152">
        <v>37.233797383439118</v>
      </c>
      <c r="BE1943" s="152">
        <v>125.35502856091999</v>
      </c>
    </row>
    <row r="1944" spans="1:57" ht="14.25" customHeight="1">
      <c r="A1944" s="134" t="s">
        <v>398</v>
      </c>
      <c r="B1944" s="135">
        <v>10574</v>
      </c>
      <c r="C1944" s="135">
        <v>882100</v>
      </c>
      <c r="D1944" s="145">
        <f t="shared" si="210"/>
        <v>279141.10429447854</v>
      </c>
      <c r="E1944" s="141">
        <f t="shared" si="211"/>
        <v>83.42160015131455</v>
      </c>
      <c r="F1944" s="135">
        <v>13</v>
      </c>
      <c r="G1944" s="135">
        <v>1.63</v>
      </c>
      <c r="H1944" s="135">
        <v>455000</v>
      </c>
      <c r="I1944" s="134" t="s">
        <v>1815</v>
      </c>
      <c r="J1944" s="138">
        <f t="shared" si="212"/>
        <v>1.63</v>
      </c>
      <c r="K1944" s="140">
        <f t="shared" si="213"/>
        <v>279141.10429447854</v>
      </c>
      <c r="L1944" s="134" t="s">
        <v>3046</v>
      </c>
      <c r="M1944" s="134" t="s">
        <v>12</v>
      </c>
      <c r="N1944" s="137">
        <f t="shared" si="214"/>
        <v>279141.10429447854</v>
      </c>
      <c r="P1944">
        <v>1903</v>
      </c>
      <c r="Q1944">
        <v>36.119794923969131</v>
      </c>
      <c r="R1944">
        <v>-11.119794923969131</v>
      </c>
      <c r="S1944" s="70">
        <f t="shared" si="208"/>
        <v>-0.30785875023310344</v>
      </c>
      <c r="T1944">
        <f t="shared" si="209"/>
        <v>25</v>
      </c>
      <c r="U1944" s="134" t="s">
        <v>3027</v>
      </c>
      <c r="Z1944">
        <v>1902</v>
      </c>
      <c r="AA1944">
        <v>27.505013757290239</v>
      </c>
      <c r="AB1944">
        <v>-7.5050137572902393</v>
      </c>
      <c r="AJ1944">
        <v>1904</v>
      </c>
      <c r="AK1944">
        <v>46.26163864372684</v>
      </c>
      <c r="AL1944">
        <v>-17.26163864372684</v>
      </c>
      <c r="AT1944">
        <v>1904</v>
      </c>
      <c r="AU1944">
        <v>30.312403646553758</v>
      </c>
      <c r="AV1944">
        <v>-1.3124036465537579</v>
      </c>
      <c r="BD1944" s="152">
        <v>28.350023251846785</v>
      </c>
      <c r="BE1944" s="152">
        <v>26.839296531319999</v>
      </c>
    </row>
    <row r="1945" spans="1:57" ht="14.25" customHeight="1">
      <c r="A1945" s="134" t="s">
        <v>398</v>
      </c>
      <c r="B1945" s="135">
        <v>42137</v>
      </c>
      <c r="C1945" s="135">
        <v>5163600</v>
      </c>
      <c r="D1945" s="145">
        <f t="shared" si="210"/>
        <v>135735.29411764705</v>
      </c>
      <c r="E1945" s="141">
        <f t="shared" si="211"/>
        <v>122.54313311341576</v>
      </c>
      <c r="F1945" s="135">
        <v>13</v>
      </c>
      <c r="G1945" s="135">
        <v>1.36</v>
      </c>
      <c r="H1945" s="135">
        <v>184600</v>
      </c>
      <c r="I1945" s="134" t="s">
        <v>1815</v>
      </c>
      <c r="J1945" s="138">
        <f t="shared" si="212"/>
        <v>1.36</v>
      </c>
      <c r="K1945" s="140">
        <f t="shared" si="213"/>
        <v>135735.29411764705</v>
      </c>
      <c r="L1945" s="134" t="s">
        <v>3047</v>
      </c>
      <c r="M1945" s="134" t="s">
        <v>103</v>
      </c>
      <c r="N1945" s="137">
        <f t="shared" si="214"/>
        <v>135735.29411764705</v>
      </c>
      <c r="P1945">
        <v>1904</v>
      </c>
      <c r="Q1945">
        <v>37.489637524676965</v>
      </c>
      <c r="R1945">
        <v>-8.4896375246769651</v>
      </c>
      <c r="S1945" s="70">
        <f t="shared" si="208"/>
        <v>-0.22645291032992235</v>
      </c>
      <c r="T1945">
        <f t="shared" si="209"/>
        <v>29</v>
      </c>
      <c r="U1945" s="134" t="s">
        <v>1212</v>
      </c>
      <c r="Z1945">
        <v>1903</v>
      </c>
      <c r="AA1945">
        <v>29.406204631555998</v>
      </c>
      <c r="AB1945">
        <v>-4.4062046315559975</v>
      </c>
      <c r="AJ1945">
        <v>1905</v>
      </c>
      <c r="AK1945">
        <v>25.964845711809282</v>
      </c>
      <c r="AL1945">
        <v>37.035154288190718</v>
      </c>
      <c r="AT1945">
        <v>1905</v>
      </c>
      <c r="AU1945">
        <v>55.762677971245665</v>
      </c>
      <c r="AV1945">
        <v>7.2373220287543347</v>
      </c>
      <c r="BD1945" s="152">
        <v>14.637173285948426</v>
      </c>
      <c r="BE1945" s="152">
        <v>25.657937125919997</v>
      </c>
    </row>
    <row r="1946" spans="1:57" ht="14.25" customHeight="1">
      <c r="A1946" s="134" t="s">
        <v>398</v>
      </c>
      <c r="B1946" s="135">
        <v>8004</v>
      </c>
      <c r="C1946" s="135">
        <v>575900</v>
      </c>
      <c r="D1946" s="145">
        <f t="shared" si="210"/>
        <v>1636363.6363636365</v>
      </c>
      <c r="E1946" s="141">
        <f t="shared" si="211"/>
        <v>71.95152423788106</v>
      </c>
      <c r="F1946" s="135">
        <v>12</v>
      </c>
      <c r="G1946" s="135">
        <v>0.11</v>
      </c>
      <c r="H1946" s="135">
        <v>180000</v>
      </c>
      <c r="I1946" s="134" t="s">
        <v>1815</v>
      </c>
      <c r="J1946" s="138">
        <f t="shared" si="212"/>
        <v>0.11</v>
      </c>
      <c r="K1946" s="140">
        <f t="shared" si="213"/>
        <v>1636363.6363636365</v>
      </c>
      <c r="L1946" s="134" t="s">
        <v>3048</v>
      </c>
      <c r="M1946" s="134" t="s">
        <v>11</v>
      </c>
      <c r="N1946" s="137">
        <f t="shared" si="214"/>
        <v>1636363.6363636365</v>
      </c>
      <c r="P1946">
        <v>1905</v>
      </c>
      <c r="Q1946">
        <v>39.439065240139122</v>
      </c>
      <c r="R1946">
        <v>23.560934759860878</v>
      </c>
      <c r="S1946" s="70">
        <f t="shared" si="208"/>
        <v>0.5974009428570769</v>
      </c>
      <c r="T1946">
        <f t="shared" si="209"/>
        <v>63</v>
      </c>
      <c r="U1946" s="134" t="s">
        <v>3028</v>
      </c>
      <c r="Z1946">
        <v>1904</v>
      </c>
      <c r="AA1946">
        <v>16.86604955306068</v>
      </c>
      <c r="AB1946">
        <v>12.13395044693932</v>
      </c>
      <c r="AJ1946">
        <v>1906</v>
      </c>
      <c r="AK1946">
        <v>36.981290439461603</v>
      </c>
      <c r="AL1946">
        <v>9.0187095605383973</v>
      </c>
      <c r="AT1946">
        <v>1906</v>
      </c>
      <c r="AU1946">
        <v>44.638651756542934</v>
      </c>
      <c r="AV1946">
        <v>1.3613482434570656</v>
      </c>
      <c r="BD1946" s="152">
        <v>161.62717574395506</v>
      </c>
      <c r="BE1946" s="152">
        <v>168.36217092419997</v>
      </c>
    </row>
    <row r="1947" spans="1:57" ht="14.25" customHeight="1">
      <c r="A1947" s="134" t="s">
        <v>398</v>
      </c>
      <c r="B1947" s="135">
        <v>42012</v>
      </c>
      <c r="C1947" s="135">
        <v>10108200</v>
      </c>
      <c r="D1947" s="145">
        <f t="shared" si="210"/>
        <v>10671694.915254237</v>
      </c>
      <c r="E1947" s="141">
        <f t="shared" si="211"/>
        <v>240.60268494715797</v>
      </c>
      <c r="F1947" s="135">
        <v>25</v>
      </c>
      <c r="G1947" s="135">
        <v>0.59</v>
      </c>
      <c r="H1947" s="135">
        <v>6296300</v>
      </c>
      <c r="I1947" s="134" t="s">
        <v>1815</v>
      </c>
      <c r="J1947" s="138">
        <f t="shared" si="212"/>
        <v>0.59</v>
      </c>
      <c r="K1947" s="140">
        <f t="shared" si="213"/>
        <v>10671694.915254237</v>
      </c>
      <c r="L1947" s="134" t="s">
        <v>3049</v>
      </c>
      <c r="M1947" s="134" t="s">
        <v>7</v>
      </c>
      <c r="N1947" s="137">
        <f t="shared" si="214"/>
        <v>10671694.915254237</v>
      </c>
      <c r="P1947">
        <v>1906</v>
      </c>
      <c r="Q1947">
        <v>39.834013441864634</v>
      </c>
      <c r="R1947">
        <v>6.1659865581353657</v>
      </c>
      <c r="S1947" s="70">
        <f t="shared" si="208"/>
        <v>0.15479199873078958</v>
      </c>
      <c r="T1947">
        <f t="shared" si="209"/>
        <v>46</v>
      </c>
      <c r="U1947" s="134" t="s">
        <v>3029</v>
      </c>
      <c r="Z1947">
        <v>1905</v>
      </c>
      <c r="AA1947">
        <v>41.785961901651937</v>
      </c>
      <c r="AB1947">
        <v>21.214038098348063</v>
      </c>
      <c r="AJ1947">
        <v>1907</v>
      </c>
      <c r="AK1947">
        <v>91.931433581430412</v>
      </c>
      <c r="AL1947">
        <v>-51.931433581430412</v>
      </c>
      <c r="AT1947">
        <v>1907</v>
      </c>
      <c r="AU1947">
        <v>47.821167670935303</v>
      </c>
      <c r="AV1947">
        <v>-7.8211676709353029</v>
      </c>
      <c r="BD1947" s="152">
        <v>5.2583726651737264</v>
      </c>
      <c r="BE1947" s="152">
        <v>16.193004131599999</v>
      </c>
    </row>
    <row r="1948" spans="1:57" ht="14.25" customHeight="1">
      <c r="A1948" s="134" t="s">
        <v>398</v>
      </c>
      <c r="B1948" s="135">
        <v>16692</v>
      </c>
      <c r="C1948" s="135">
        <v>2146900</v>
      </c>
      <c r="D1948" s="145">
        <f t="shared" si="210"/>
        <v>2058064.5161290322</v>
      </c>
      <c r="E1948" s="141">
        <f t="shared" si="211"/>
        <v>128.61849988018213</v>
      </c>
      <c r="F1948" s="135">
        <v>22</v>
      </c>
      <c r="G1948" s="135">
        <v>0.62</v>
      </c>
      <c r="H1948" s="135">
        <v>1276000</v>
      </c>
      <c r="I1948" s="134" t="s">
        <v>1815</v>
      </c>
      <c r="J1948" s="138">
        <f t="shared" si="212"/>
        <v>0.62</v>
      </c>
      <c r="K1948" s="140">
        <f t="shared" si="213"/>
        <v>2058064.5161290322</v>
      </c>
      <c r="L1948" s="134" t="s">
        <v>3050</v>
      </c>
      <c r="M1948" s="134" t="s">
        <v>66</v>
      </c>
      <c r="N1948" s="137">
        <f t="shared" si="214"/>
        <v>2058064.5161290322</v>
      </c>
      <c r="P1948">
        <v>1907</v>
      </c>
      <c r="Q1948">
        <v>73.500070126134943</v>
      </c>
      <c r="R1948">
        <v>-33.500070126134943</v>
      </c>
      <c r="S1948" s="70">
        <f t="shared" si="208"/>
        <v>-0.45578283216117754</v>
      </c>
      <c r="T1948">
        <f t="shared" si="209"/>
        <v>40</v>
      </c>
      <c r="U1948" s="134" t="s">
        <v>1236</v>
      </c>
      <c r="Z1948">
        <v>1906</v>
      </c>
      <c r="AA1948">
        <v>42.936235989009106</v>
      </c>
      <c r="AB1948">
        <v>3.0637640109908943</v>
      </c>
      <c r="AJ1948">
        <v>1908</v>
      </c>
      <c r="AK1948">
        <v>26.229853374242911</v>
      </c>
      <c r="AL1948">
        <v>-12.229853374242911</v>
      </c>
      <c r="AT1948">
        <v>1908</v>
      </c>
      <c r="AU1948">
        <v>19.214652073043119</v>
      </c>
      <c r="AV1948">
        <v>-5.2146520730431192</v>
      </c>
      <c r="BD1948" s="152">
        <v>9.5595571811400468</v>
      </c>
      <c r="BE1948" s="152">
        <v>17.88979445024</v>
      </c>
    </row>
    <row r="1949" spans="1:57" ht="14.25" customHeight="1">
      <c r="A1949" s="134" t="s">
        <v>398</v>
      </c>
      <c r="B1949" s="135">
        <v>226309</v>
      </c>
      <c r="C1949" s="135">
        <v>11571100</v>
      </c>
      <c r="D1949" s="145">
        <f t="shared" si="210"/>
        <v>489394.72322814283</v>
      </c>
      <c r="E1949" s="141">
        <f t="shared" si="211"/>
        <v>51.129650168574827</v>
      </c>
      <c r="F1949" s="135">
        <v>225</v>
      </c>
      <c r="G1949" s="135">
        <v>19.329999999999998</v>
      </c>
      <c r="H1949" s="135">
        <v>9460000</v>
      </c>
      <c r="I1949" s="134" t="s">
        <v>1815</v>
      </c>
      <c r="J1949" s="138">
        <f t="shared" si="212"/>
        <v>19.329999999999998</v>
      </c>
      <c r="K1949" s="140">
        <f t="shared" si="213"/>
        <v>489394.72322814283</v>
      </c>
      <c r="L1949" s="134" t="s">
        <v>3051</v>
      </c>
      <c r="M1949" s="134" t="s">
        <v>15</v>
      </c>
      <c r="N1949" s="137">
        <f t="shared" si="214"/>
        <v>489394.72322814283</v>
      </c>
      <c r="P1949">
        <v>1908</v>
      </c>
      <c r="Q1949">
        <v>19.848079490638611</v>
      </c>
      <c r="R1949">
        <v>-5.8480794906386109</v>
      </c>
      <c r="S1949" s="70">
        <f t="shared" si="208"/>
        <v>-0.29464208330064728</v>
      </c>
      <c r="T1949">
        <f t="shared" si="209"/>
        <v>14</v>
      </c>
      <c r="U1949" s="134" t="s">
        <v>1114</v>
      </c>
      <c r="Z1949">
        <v>1907</v>
      </c>
      <c r="AA1949">
        <v>61.45963014913707</v>
      </c>
      <c r="AB1949">
        <v>-21.45963014913707</v>
      </c>
      <c r="AJ1949">
        <v>1909</v>
      </c>
      <c r="AK1949">
        <v>29.209707904387194</v>
      </c>
      <c r="AL1949">
        <v>-17.209707904387194</v>
      </c>
      <c r="AT1949">
        <v>1909</v>
      </c>
      <c r="AU1949">
        <v>15.192989805578254</v>
      </c>
      <c r="AV1949">
        <v>-3.1929898055782537</v>
      </c>
      <c r="BD1949" s="152">
        <v>5.9711286475234457</v>
      </c>
      <c r="BE1949" s="152">
        <v>17.12943730696</v>
      </c>
    </row>
    <row r="1950" spans="1:57" ht="14.25" customHeight="1">
      <c r="A1950" s="134" t="s">
        <v>398</v>
      </c>
      <c r="B1950" s="135">
        <v>13009</v>
      </c>
      <c r="C1950" s="135">
        <v>1212200</v>
      </c>
      <c r="D1950" s="145">
        <f t="shared" si="210"/>
        <v>2400000</v>
      </c>
      <c r="E1950" s="141">
        <f t="shared" si="211"/>
        <v>93.181643477592431</v>
      </c>
      <c r="F1950" s="135">
        <v>12</v>
      </c>
      <c r="G1950" s="135">
        <v>0.3</v>
      </c>
      <c r="H1950" s="135">
        <v>720000</v>
      </c>
      <c r="I1950" s="134" t="s">
        <v>1815</v>
      </c>
      <c r="J1950" s="138">
        <f t="shared" si="212"/>
        <v>0.3</v>
      </c>
      <c r="K1950" s="140">
        <f t="shared" si="213"/>
        <v>2400000</v>
      </c>
      <c r="L1950" s="134" t="s">
        <v>3052</v>
      </c>
      <c r="M1950" s="134" t="s">
        <v>13</v>
      </c>
      <c r="N1950" s="137">
        <f t="shared" si="214"/>
        <v>2400000</v>
      </c>
      <c r="P1950">
        <v>1909</v>
      </c>
      <c r="Q1950">
        <v>19.407794641902065</v>
      </c>
      <c r="R1950">
        <v>-7.4077946419020648</v>
      </c>
      <c r="S1950" s="70">
        <f t="shared" si="208"/>
        <v>-0.38169172637000154</v>
      </c>
      <c r="T1950">
        <f t="shared" si="209"/>
        <v>12</v>
      </c>
      <c r="U1950" s="134" t="s">
        <v>3030</v>
      </c>
      <c r="Z1950">
        <v>1908</v>
      </c>
      <c r="AA1950">
        <v>19.131878372918433</v>
      </c>
      <c r="AB1950">
        <v>-5.1318783729184325</v>
      </c>
      <c r="AJ1950">
        <v>1910</v>
      </c>
      <c r="AK1950">
        <v>34.828632350843378</v>
      </c>
      <c r="AL1950">
        <v>-0.82863235084337816</v>
      </c>
      <c r="AT1950">
        <v>1910</v>
      </c>
      <c r="AU1950">
        <v>31.399516925876643</v>
      </c>
      <c r="AV1950">
        <v>2.6004830741233569</v>
      </c>
      <c r="BD1950" s="152">
        <v>12.071662559853902</v>
      </c>
      <c r="BE1950" s="152">
        <v>22.605528767919999</v>
      </c>
    </row>
    <row r="1951" spans="1:57" ht="14.25" customHeight="1">
      <c r="A1951" s="134" t="s">
        <v>398</v>
      </c>
      <c r="B1951" s="135">
        <v>7565</v>
      </c>
      <c r="C1951" s="135">
        <v>758800</v>
      </c>
      <c r="D1951" s="145">
        <f t="shared" si="210"/>
        <v>6225000</v>
      </c>
      <c r="E1951" s="141">
        <f t="shared" si="211"/>
        <v>100.30403172504957</v>
      </c>
      <c r="F1951" s="135">
        <v>9</v>
      </c>
      <c r="G1951" s="135">
        <v>0.06</v>
      </c>
      <c r="H1951" s="135">
        <v>373500</v>
      </c>
      <c r="I1951" s="134" t="s">
        <v>1815</v>
      </c>
      <c r="J1951" s="138">
        <f t="shared" si="212"/>
        <v>0.06</v>
      </c>
      <c r="K1951" s="140">
        <f t="shared" si="213"/>
        <v>6225000</v>
      </c>
      <c r="L1951" s="134" t="s">
        <v>3053</v>
      </c>
      <c r="M1951" s="134" t="s">
        <v>13</v>
      </c>
      <c r="N1951" s="137">
        <f t="shared" si="214"/>
        <v>6225000</v>
      </c>
      <c r="P1951">
        <v>1910</v>
      </c>
      <c r="Q1951">
        <v>31.430072563360664</v>
      </c>
      <c r="R1951">
        <v>2.5699274366393361</v>
      </c>
      <c r="S1951" s="70">
        <f t="shared" si="208"/>
        <v>8.1766512993520946E-2</v>
      </c>
      <c r="T1951">
        <f t="shared" si="209"/>
        <v>34</v>
      </c>
      <c r="U1951" s="134" t="s">
        <v>3031</v>
      </c>
      <c r="Z1951">
        <v>1909</v>
      </c>
      <c r="AA1951">
        <v>4.8949065803785565</v>
      </c>
      <c r="AB1951">
        <v>7.1050934196214435</v>
      </c>
      <c r="AJ1951">
        <v>1911</v>
      </c>
      <c r="AK1951">
        <v>32.527383703895751</v>
      </c>
      <c r="AL1951">
        <v>-8.527383703895751</v>
      </c>
      <c r="AT1951">
        <v>1911</v>
      </c>
      <c r="AU1951">
        <v>25.803839434497906</v>
      </c>
      <c r="AV1951">
        <v>-1.8038394344979061</v>
      </c>
      <c r="BD1951" s="152">
        <v>8.5058285962829689</v>
      </c>
      <c r="BE1951" s="152">
        <v>17.303984094199997</v>
      </c>
    </row>
    <row r="1952" spans="1:57" ht="14.25" customHeight="1">
      <c r="A1952" s="134" t="s">
        <v>398</v>
      </c>
      <c r="B1952" s="135">
        <v>40712</v>
      </c>
      <c r="C1952" s="135">
        <v>3479700</v>
      </c>
      <c r="D1952" s="145">
        <f t="shared" si="210"/>
        <v>235288.68360277137</v>
      </c>
      <c r="E1952" s="141">
        <f t="shared" si="211"/>
        <v>85.471114167812928</v>
      </c>
      <c r="F1952" s="135">
        <v>38</v>
      </c>
      <c r="G1952" s="135">
        <v>4.33</v>
      </c>
      <c r="H1952" s="135">
        <v>1018800</v>
      </c>
      <c r="I1952" s="134" t="s">
        <v>1815</v>
      </c>
      <c r="J1952" s="138">
        <f t="shared" si="212"/>
        <v>4.33</v>
      </c>
      <c r="K1952" s="140">
        <f t="shared" si="213"/>
        <v>235288.68360277137</v>
      </c>
      <c r="L1952" s="134" t="s">
        <v>3054</v>
      </c>
      <c r="M1952" s="134" t="s">
        <v>112</v>
      </c>
      <c r="N1952" s="137">
        <f t="shared" si="214"/>
        <v>235288.68360277137</v>
      </c>
      <c r="P1952">
        <v>1911</v>
      </c>
      <c r="Q1952">
        <v>27.069119135006005</v>
      </c>
      <c r="R1952">
        <v>-3.0691191350060052</v>
      </c>
      <c r="S1952" s="70">
        <f t="shared" si="208"/>
        <v>-0.113380827787521</v>
      </c>
      <c r="T1952">
        <f t="shared" si="209"/>
        <v>24</v>
      </c>
      <c r="U1952" s="134" t="s">
        <v>3032</v>
      </c>
      <c r="Z1952">
        <v>1910</v>
      </c>
      <c r="AA1952">
        <v>24.88013056556477</v>
      </c>
      <c r="AB1952">
        <v>9.1198694344352305</v>
      </c>
      <c r="AJ1952">
        <v>1912</v>
      </c>
      <c r="AK1952">
        <v>23.900664622310273</v>
      </c>
      <c r="AL1952">
        <v>-11.900664622310273</v>
      </c>
      <c r="AT1952">
        <v>1912</v>
      </c>
      <c r="AU1952">
        <v>19.210546660356854</v>
      </c>
      <c r="AV1952">
        <v>-7.2105466603568544</v>
      </c>
      <c r="BD1952" s="152">
        <v>7.6903700228165741</v>
      </c>
      <c r="BE1952" s="152">
        <v>16.155094217119998</v>
      </c>
    </row>
    <row r="1953" spans="1:57" ht="14.25" customHeight="1">
      <c r="A1953" s="134" t="s">
        <v>398</v>
      </c>
      <c r="B1953" s="135">
        <v>8633</v>
      </c>
      <c r="C1953" s="135">
        <v>494500</v>
      </c>
      <c r="D1953" s="145">
        <f t="shared" si="210"/>
        <v>1246153.846153846</v>
      </c>
      <c r="E1953" s="141">
        <f t="shared" si="211"/>
        <v>57.280203868875248</v>
      </c>
      <c r="F1953" s="135">
        <v>9</v>
      </c>
      <c r="G1953" s="135">
        <v>0.13</v>
      </c>
      <c r="H1953" s="135">
        <v>162000</v>
      </c>
      <c r="I1953" s="134" t="s">
        <v>1815</v>
      </c>
      <c r="J1953" s="138">
        <f t="shared" si="212"/>
        <v>0.13</v>
      </c>
      <c r="K1953" s="140">
        <f t="shared" si="213"/>
        <v>1246153.846153846</v>
      </c>
      <c r="L1953" s="134" t="s">
        <v>1468</v>
      </c>
      <c r="M1953" s="134" t="s">
        <v>11</v>
      </c>
      <c r="N1953" s="137">
        <f t="shared" si="214"/>
        <v>1246153.846153846</v>
      </c>
      <c r="P1953">
        <v>1912</v>
      </c>
      <c r="Q1953">
        <v>18.491726703080943</v>
      </c>
      <c r="R1953">
        <v>-6.4917267030809427</v>
      </c>
      <c r="S1953" s="70">
        <f t="shared" si="208"/>
        <v>-0.35106114249456993</v>
      </c>
      <c r="T1953">
        <f t="shared" si="209"/>
        <v>12</v>
      </c>
      <c r="U1953" s="134" t="s">
        <v>1089</v>
      </c>
      <c r="Z1953">
        <v>1911</v>
      </c>
      <c r="AA1953">
        <v>27.556509634093594</v>
      </c>
      <c r="AB1953">
        <v>-3.5565096340935938</v>
      </c>
      <c r="AJ1953">
        <v>1913</v>
      </c>
      <c r="AK1953">
        <v>23.711857246199411</v>
      </c>
      <c r="AL1953">
        <v>-13.711857246199411</v>
      </c>
      <c r="AT1953">
        <v>1913</v>
      </c>
      <c r="AU1953">
        <v>17.050278504844385</v>
      </c>
      <c r="AV1953">
        <v>-7.0502785048443855</v>
      </c>
      <c r="BD1953" s="152">
        <v>6.5626955723554898</v>
      </c>
      <c r="BE1953" s="152">
        <v>15.211732873759999</v>
      </c>
    </row>
    <row r="1954" spans="1:57" ht="14.25" customHeight="1">
      <c r="A1954" s="134" t="s">
        <v>398</v>
      </c>
      <c r="B1954" s="135">
        <v>119425</v>
      </c>
      <c r="C1954" s="135">
        <v>9378000</v>
      </c>
      <c r="D1954" s="145">
        <f t="shared" si="210"/>
        <v>1137340.7332134761</v>
      </c>
      <c r="E1954" s="141">
        <f t="shared" si="211"/>
        <v>78.52627171865187</v>
      </c>
      <c r="F1954" s="135">
        <v>97</v>
      </c>
      <c r="G1954" s="135">
        <v>2.5586000000000002</v>
      </c>
      <c r="H1954" s="135">
        <v>2910000</v>
      </c>
      <c r="I1954" s="134" t="s">
        <v>1815</v>
      </c>
      <c r="J1954" s="138">
        <f t="shared" si="212"/>
        <v>2.5586000000000002</v>
      </c>
      <c r="K1954" s="140">
        <f t="shared" si="213"/>
        <v>1137340.7332134761</v>
      </c>
      <c r="L1954" s="134" t="s">
        <v>3055</v>
      </c>
      <c r="M1954" s="134" t="s">
        <v>26</v>
      </c>
      <c r="N1954" s="137">
        <f t="shared" si="214"/>
        <v>1137340.7332134761</v>
      </c>
      <c r="P1954">
        <v>1913</v>
      </c>
      <c r="Q1954">
        <v>17.214874674254904</v>
      </c>
      <c r="R1954">
        <v>-7.2148746742549044</v>
      </c>
      <c r="S1954" s="70">
        <f t="shared" si="208"/>
        <v>-0.41910701127815086</v>
      </c>
      <c r="T1954">
        <f t="shared" si="209"/>
        <v>10</v>
      </c>
      <c r="U1954" s="134" t="s">
        <v>3033</v>
      </c>
      <c r="Z1954">
        <v>1912</v>
      </c>
      <c r="AA1954">
        <v>20.624901300862977</v>
      </c>
      <c r="AB1954">
        <v>-8.6249013008629767</v>
      </c>
      <c r="AJ1954">
        <v>1914</v>
      </c>
      <c r="AK1954">
        <v>188.60970018359558</v>
      </c>
      <c r="AL1954">
        <v>-6.609700183595578</v>
      </c>
      <c r="AT1954">
        <v>1914</v>
      </c>
      <c r="AU1954">
        <v>203.80796485063576</v>
      </c>
      <c r="AV1954">
        <v>-21.807964850635756</v>
      </c>
      <c r="BD1954" s="152">
        <v>4.2559953758749849</v>
      </c>
      <c r="BE1954" s="152">
        <v>17.296076466039999</v>
      </c>
    </row>
    <row r="1955" spans="1:57" ht="14.25" customHeight="1">
      <c r="A1955" s="134" t="s">
        <v>398</v>
      </c>
      <c r="B1955" s="135">
        <v>16575</v>
      </c>
      <c r="C1955" s="135">
        <v>3790900</v>
      </c>
      <c r="D1955" s="145">
        <f t="shared" si="210"/>
        <v>12811739.130434781</v>
      </c>
      <c r="E1955" s="141">
        <f t="shared" si="211"/>
        <v>228.71191553544494</v>
      </c>
      <c r="F1955" s="135">
        <v>15</v>
      </c>
      <c r="G1955" s="135">
        <v>0.23</v>
      </c>
      <c r="H1955" s="135">
        <v>2946700</v>
      </c>
      <c r="I1955" s="134" t="s">
        <v>1815</v>
      </c>
      <c r="J1955" s="138">
        <f t="shared" si="212"/>
        <v>0.23</v>
      </c>
      <c r="K1955" s="140">
        <f t="shared" si="213"/>
        <v>12811739.130434781</v>
      </c>
      <c r="L1955" s="134" t="s">
        <v>3056</v>
      </c>
      <c r="M1955" s="134" t="s">
        <v>7</v>
      </c>
      <c r="N1955" s="137">
        <f t="shared" si="214"/>
        <v>12811739.130434781</v>
      </c>
      <c r="P1955">
        <v>1914</v>
      </c>
      <c r="Q1955">
        <v>213.97830912073451</v>
      </c>
      <c r="R1955">
        <v>-31.978309120734508</v>
      </c>
      <c r="S1955" s="70">
        <f t="shared" si="208"/>
        <v>-0.14944649881634103</v>
      </c>
      <c r="T1955">
        <f t="shared" si="209"/>
        <v>182</v>
      </c>
      <c r="U1955" s="134" t="s">
        <v>3034</v>
      </c>
      <c r="Z1955">
        <v>1913</v>
      </c>
      <c r="AA1955">
        <v>20.946088019869709</v>
      </c>
      <c r="AB1955">
        <v>-10.946088019869709</v>
      </c>
      <c r="AJ1955">
        <v>1915</v>
      </c>
      <c r="AK1955">
        <v>27.118433379751202</v>
      </c>
      <c r="AL1955">
        <v>-3.1184333797512025</v>
      </c>
      <c r="AT1955">
        <v>1915</v>
      </c>
      <c r="AU1955">
        <v>22.336407879678767</v>
      </c>
      <c r="AV1955">
        <v>1.6635921203212334</v>
      </c>
      <c r="BD1955" s="152">
        <v>19.395384332383948</v>
      </c>
      <c r="BE1955" s="152">
        <v>28.309426066239997</v>
      </c>
    </row>
    <row r="1956" spans="1:57" ht="14.25" customHeight="1">
      <c r="A1956" s="134" t="s">
        <v>398</v>
      </c>
      <c r="B1956" s="135">
        <v>17127</v>
      </c>
      <c r="C1956" s="135">
        <v>1050300</v>
      </c>
      <c r="D1956" s="145">
        <f t="shared" si="210"/>
        <v>550000</v>
      </c>
      <c r="E1956" s="141">
        <f t="shared" si="211"/>
        <v>61.324224908039938</v>
      </c>
      <c r="F1956" s="135">
        <v>15</v>
      </c>
      <c r="G1956" s="135">
        <v>0.36</v>
      </c>
      <c r="H1956" s="135">
        <v>198000</v>
      </c>
      <c r="I1956" s="134" t="s">
        <v>1815</v>
      </c>
      <c r="J1956" s="138">
        <f t="shared" si="212"/>
        <v>0.36</v>
      </c>
      <c r="K1956" s="140">
        <f t="shared" si="213"/>
        <v>550000</v>
      </c>
      <c r="L1956" s="134" t="s">
        <v>1494</v>
      </c>
      <c r="M1956" s="134" t="s">
        <v>11</v>
      </c>
      <c r="N1956" s="137">
        <f t="shared" si="214"/>
        <v>550000</v>
      </c>
      <c r="P1956">
        <v>1915</v>
      </c>
      <c r="Q1956">
        <v>22.051205931847118</v>
      </c>
      <c r="R1956">
        <v>1.9487940681528819</v>
      </c>
      <c r="S1956" s="70">
        <f t="shared" si="208"/>
        <v>8.8375850018178173E-2</v>
      </c>
      <c r="T1956">
        <f t="shared" si="209"/>
        <v>24</v>
      </c>
      <c r="U1956" s="134" t="s">
        <v>3035</v>
      </c>
      <c r="Z1956">
        <v>1914</v>
      </c>
      <c r="AA1956">
        <v>218.93473254766772</v>
      </c>
      <c r="AB1956">
        <v>-36.934732547667721</v>
      </c>
      <c r="AJ1956">
        <v>1916</v>
      </c>
      <c r="AK1956">
        <v>153.47205482047073</v>
      </c>
      <c r="AL1956">
        <v>-3.4720548204707313</v>
      </c>
      <c r="AT1956">
        <v>1916</v>
      </c>
      <c r="AU1956">
        <v>150.22822388219561</v>
      </c>
      <c r="AV1956">
        <v>-0.22822388219560708</v>
      </c>
      <c r="BD1956" s="152">
        <v>9.3171790661046963</v>
      </c>
      <c r="BE1956" s="152">
        <v>17.69527479964</v>
      </c>
    </row>
    <row r="1957" spans="1:57" ht="14.25" customHeight="1">
      <c r="A1957" s="134" t="s">
        <v>398</v>
      </c>
      <c r="B1957" s="135">
        <v>10437</v>
      </c>
      <c r="C1957" s="135">
        <v>1533400</v>
      </c>
      <c r="D1957" s="145">
        <f t="shared" si="210"/>
        <v>2627586.2068965519</v>
      </c>
      <c r="E1957" s="141">
        <f t="shared" si="211"/>
        <v>146.91961291558877</v>
      </c>
      <c r="F1957" s="135">
        <v>12</v>
      </c>
      <c r="G1957" s="135">
        <v>0.28999999999999998</v>
      </c>
      <c r="H1957" s="135">
        <v>762000</v>
      </c>
      <c r="I1957" s="134" t="s">
        <v>1815</v>
      </c>
      <c r="J1957" s="138">
        <f t="shared" si="212"/>
        <v>0.28999999999999998</v>
      </c>
      <c r="K1957" s="140">
        <f t="shared" si="213"/>
        <v>2627586.2068965519</v>
      </c>
      <c r="L1957" s="134" t="s">
        <v>3057</v>
      </c>
      <c r="M1957" s="134" t="s">
        <v>31</v>
      </c>
      <c r="N1957" s="137">
        <f t="shared" si="214"/>
        <v>2627586.2068965519</v>
      </c>
      <c r="P1957">
        <v>1916</v>
      </c>
      <c r="Q1957">
        <v>164.6036879180171</v>
      </c>
      <c r="R1957">
        <v>-14.603687918017101</v>
      </c>
      <c r="S1957" s="70">
        <f t="shared" si="208"/>
        <v>-8.8720296019677569E-2</v>
      </c>
      <c r="T1957">
        <f t="shared" si="209"/>
        <v>150</v>
      </c>
      <c r="U1957" s="134" t="s">
        <v>3036</v>
      </c>
      <c r="Z1957">
        <v>1915</v>
      </c>
      <c r="AA1957">
        <v>18.509250007729573</v>
      </c>
      <c r="AB1957">
        <v>5.4907499922704268</v>
      </c>
      <c r="AJ1957">
        <v>1917</v>
      </c>
      <c r="AK1957">
        <v>28.367271405596583</v>
      </c>
      <c r="AL1957">
        <v>-27.367271405596583</v>
      </c>
      <c r="AT1957">
        <v>1917</v>
      </c>
      <c r="AU1957">
        <v>10.425784594287725</v>
      </c>
      <c r="AV1957">
        <v>-9.425784594287725</v>
      </c>
      <c r="BD1957" s="152">
        <v>30.317804897642265</v>
      </c>
      <c r="BE1957" s="152">
        <v>55.848917420760003</v>
      </c>
    </row>
    <row r="1958" spans="1:57" ht="14.25" customHeight="1">
      <c r="A1958" s="134" t="s">
        <v>398</v>
      </c>
      <c r="B1958" s="135">
        <v>11043</v>
      </c>
      <c r="C1958" s="135">
        <v>1206500</v>
      </c>
      <c r="D1958" s="145">
        <f t="shared" si="210"/>
        <v>1014084.5070422536</v>
      </c>
      <c r="E1958" s="141">
        <f t="shared" si="211"/>
        <v>109.25473150412026</v>
      </c>
      <c r="F1958" s="135">
        <v>27</v>
      </c>
      <c r="G1958" s="135">
        <v>0.71</v>
      </c>
      <c r="H1958" s="135">
        <v>720000</v>
      </c>
      <c r="I1958" s="134" t="s">
        <v>1815</v>
      </c>
      <c r="J1958" s="138">
        <f t="shared" si="212"/>
        <v>0.71</v>
      </c>
      <c r="K1958" s="140">
        <f t="shared" si="213"/>
        <v>1014084.5070422536</v>
      </c>
      <c r="L1958" s="134" t="s">
        <v>3058</v>
      </c>
      <c r="M1958" s="134" t="s">
        <v>58</v>
      </c>
      <c r="N1958" s="137">
        <f t="shared" si="214"/>
        <v>1014084.5070422536</v>
      </c>
      <c r="P1958">
        <v>1917</v>
      </c>
      <c r="Q1958">
        <v>16.342541620044795</v>
      </c>
      <c r="R1958">
        <v>-15.342541620044795</v>
      </c>
      <c r="S1958" s="70">
        <f t="shared" si="208"/>
        <v>-0.93881000744869092</v>
      </c>
      <c r="T1958">
        <f t="shared" si="209"/>
        <v>1</v>
      </c>
      <c r="U1958" s="134" t="s">
        <v>3037</v>
      </c>
      <c r="Z1958">
        <v>1916</v>
      </c>
      <c r="AA1958">
        <v>167.44918109082909</v>
      </c>
      <c r="AB1958">
        <v>-17.449181090829086</v>
      </c>
      <c r="AJ1958">
        <v>1918</v>
      </c>
      <c r="AK1958">
        <v>61.288335106576895</v>
      </c>
      <c r="AL1958">
        <v>-39.288335106576895</v>
      </c>
      <c r="AT1958">
        <v>1918</v>
      </c>
      <c r="AU1958">
        <v>27.271935011106148</v>
      </c>
      <c r="AV1958">
        <v>-5.271935011106148</v>
      </c>
      <c r="BD1958" s="152">
        <v>7.2867488397280447</v>
      </c>
      <c r="BE1958" s="152">
        <v>17.444912821279999</v>
      </c>
    </row>
    <row r="1959" spans="1:57" ht="14.25" customHeight="1">
      <c r="A1959" s="134" t="s">
        <v>398</v>
      </c>
      <c r="B1959" s="135">
        <v>157317</v>
      </c>
      <c r="C1959" s="135">
        <v>47829500</v>
      </c>
      <c r="D1959" s="145">
        <f t="shared" si="210"/>
        <v>2218087.8552971575</v>
      </c>
      <c r="E1959" s="141">
        <f t="shared" si="211"/>
        <v>304.03262203067692</v>
      </c>
      <c r="F1959" s="135">
        <v>120</v>
      </c>
      <c r="G1959" s="135">
        <v>3.87</v>
      </c>
      <c r="H1959" s="135">
        <v>8584000</v>
      </c>
      <c r="I1959" s="134" t="s">
        <v>1815</v>
      </c>
      <c r="J1959" s="138">
        <f t="shared" si="212"/>
        <v>3.87</v>
      </c>
      <c r="K1959" s="140">
        <f t="shared" si="213"/>
        <v>2218087.8552971575</v>
      </c>
      <c r="L1959" s="134" t="s">
        <v>1120</v>
      </c>
      <c r="M1959" s="134" t="s">
        <v>31</v>
      </c>
      <c r="N1959" s="137">
        <f t="shared" si="214"/>
        <v>2218087.8552971575</v>
      </c>
      <c r="P1959">
        <v>1918</v>
      </c>
      <c r="Q1959">
        <v>44.583188949326718</v>
      </c>
      <c r="R1959">
        <v>-22.583188949326718</v>
      </c>
      <c r="S1959" s="70">
        <f t="shared" si="208"/>
        <v>-0.50654045799628167</v>
      </c>
      <c r="T1959">
        <f t="shared" si="209"/>
        <v>22</v>
      </c>
      <c r="U1959" s="134" t="s">
        <v>3038</v>
      </c>
      <c r="Z1959">
        <v>1917</v>
      </c>
      <c r="AA1959">
        <v>17.957996254249153</v>
      </c>
      <c r="AB1959">
        <v>-16.957996254249153</v>
      </c>
      <c r="AJ1959">
        <v>1919</v>
      </c>
      <c r="AK1959">
        <v>24.310452828757164</v>
      </c>
      <c r="AL1959">
        <v>-12.310452828757164</v>
      </c>
      <c r="AT1959">
        <v>1919</v>
      </c>
      <c r="AU1959">
        <v>20.915935090231194</v>
      </c>
      <c r="AV1959">
        <v>-8.9159350902311942</v>
      </c>
      <c r="BD1959" s="152">
        <v>5.6969127292419257</v>
      </c>
      <c r="BE1959" s="152">
        <v>16.564789213040001</v>
      </c>
    </row>
    <row r="1960" spans="1:57" ht="14.25" customHeight="1">
      <c r="A1960" s="134" t="s">
        <v>398</v>
      </c>
      <c r="B1960" s="135">
        <v>4792</v>
      </c>
      <c r="C1960" s="135">
        <v>1699200</v>
      </c>
      <c r="D1960" s="145">
        <f t="shared" si="210"/>
        <v>2264006.391234878</v>
      </c>
      <c r="E1960" s="141">
        <f t="shared" si="211"/>
        <v>354.59098497495825</v>
      </c>
      <c r="F1960" s="135">
        <v>5</v>
      </c>
      <c r="G1960" s="135">
        <v>8762</v>
      </c>
      <c r="H1960" s="135">
        <v>455400</v>
      </c>
      <c r="I1960" s="134" t="s">
        <v>1819</v>
      </c>
      <c r="J1960" s="138">
        <f t="shared" si="212"/>
        <v>0.20114784205693295</v>
      </c>
      <c r="K1960" s="140">
        <f t="shared" si="213"/>
        <v>2264006.391234878</v>
      </c>
      <c r="L1960" s="134" t="s">
        <v>1472</v>
      </c>
      <c r="M1960" s="134" t="s">
        <v>18</v>
      </c>
      <c r="N1960" s="137">
        <f t="shared" si="214"/>
        <v>2264006.391234878</v>
      </c>
      <c r="P1960">
        <v>1919</v>
      </c>
      <c r="Q1960">
        <v>19.651303149731621</v>
      </c>
      <c r="R1960">
        <v>-7.6513031497316213</v>
      </c>
      <c r="S1960" s="70">
        <f t="shared" si="208"/>
        <v>-0.38935347398760756</v>
      </c>
      <c r="T1960">
        <f t="shared" si="209"/>
        <v>12</v>
      </c>
      <c r="U1960" s="134" t="s">
        <v>3039</v>
      </c>
      <c r="Z1960">
        <v>1918</v>
      </c>
      <c r="AA1960">
        <v>33.114877187235727</v>
      </c>
      <c r="AB1960">
        <v>-11.114877187235727</v>
      </c>
      <c r="AJ1960">
        <v>1920</v>
      </c>
      <c r="AK1960">
        <v>25.501293970012437</v>
      </c>
      <c r="AL1960">
        <v>-9.501293970012437</v>
      </c>
      <c r="AT1960">
        <v>1920</v>
      </c>
      <c r="AU1960">
        <v>21.270642746324462</v>
      </c>
      <c r="AV1960">
        <v>-5.2706427463244623</v>
      </c>
      <c r="BD1960" s="152">
        <v>5.2008592141483883</v>
      </c>
      <c r="BE1960" s="152">
        <v>16.968781228120001</v>
      </c>
    </row>
    <row r="1961" spans="1:57" ht="14.25" customHeight="1">
      <c r="A1961" s="134" t="s">
        <v>398</v>
      </c>
      <c r="B1961" s="135">
        <v>23752</v>
      </c>
      <c r="C1961" s="135">
        <v>2177300</v>
      </c>
      <c r="D1961" s="145">
        <f t="shared" si="210"/>
        <v>3627906.9767441861</v>
      </c>
      <c r="E1961" s="141">
        <f t="shared" si="211"/>
        <v>91.668070057258333</v>
      </c>
      <c r="F1961" s="135">
        <v>26</v>
      </c>
      <c r="G1961" s="135">
        <v>0.43</v>
      </c>
      <c r="H1961" s="135">
        <v>1560000</v>
      </c>
      <c r="I1961" s="134" t="s">
        <v>1815</v>
      </c>
      <c r="J1961" s="138">
        <f t="shared" si="212"/>
        <v>0.43</v>
      </c>
      <c r="K1961" s="140">
        <f t="shared" si="213"/>
        <v>3627906.9767441861</v>
      </c>
      <c r="L1961" s="134" t="s">
        <v>1334</v>
      </c>
      <c r="M1961" s="134" t="s">
        <v>77</v>
      </c>
      <c r="N1961" s="137">
        <f t="shared" si="214"/>
        <v>3627906.9767441861</v>
      </c>
      <c r="P1961">
        <v>1920</v>
      </c>
      <c r="Q1961">
        <v>20.535260468673982</v>
      </c>
      <c r="R1961">
        <v>-4.5352604686739824</v>
      </c>
      <c r="S1961" s="70">
        <f t="shared" si="208"/>
        <v>-0.22085234689827318</v>
      </c>
      <c r="T1961">
        <f t="shared" si="209"/>
        <v>16</v>
      </c>
      <c r="U1961" s="134" t="s">
        <v>3040</v>
      </c>
      <c r="Z1961">
        <v>1919</v>
      </c>
      <c r="AA1961">
        <v>21.651937938710283</v>
      </c>
      <c r="AB1961">
        <v>-9.651937938710283</v>
      </c>
      <c r="AJ1961">
        <v>1921</v>
      </c>
      <c r="AK1961">
        <v>25.705764738311867</v>
      </c>
      <c r="AL1961">
        <v>-14.705764738311867</v>
      </c>
      <c r="AT1961">
        <v>1921</v>
      </c>
      <c r="AU1961">
        <v>17.881214032544356</v>
      </c>
      <c r="AV1961">
        <v>-6.8812140325443565</v>
      </c>
      <c r="BD1961" s="152">
        <v>1.6021604214201197</v>
      </c>
      <c r="BE1961" s="152">
        <v>31.981554339879999</v>
      </c>
    </row>
    <row r="1962" spans="1:57" ht="14.25" customHeight="1">
      <c r="A1962" s="134" t="s">
        <v>398</v>
      </c>
      <c r="B1962" s="135">
        <v>6927</v>
      </c>
      <c r="C1962" s="135">
        <v>948100</v>
      </c>
      <c r="D1962" s="145">
        <f t="shared" si="210"/>
        <v>964285.7142857142</v>
      </c>
      <c r="E1962" s="141">
        <f t="shared" si="211"/>
        <v>136.87021798758482</v>
      </c>
      <c r="F1962" s="135">
        <v>12</v>
      </c>
      <c r="G1962" s="135">
        <v>0.28000000000000003</v>
      </c>
      <c r="H1962" s="135">
        <v>270000</v>
      </c>
      <c r="I1962" s="134" t="s">
        <v>1815</v>
      </c>
      <c r="J1962" s="138">
        <f t="shared" si="212"/>
        <v>0.28000000000000003</v>
      </c>
      <c r="K1962" s="140">
        <f t="shared" si="213"/>
        <v>964285.7142857142</v>
      </c>
      <c r="L1962" s="134" t="s">
        <v>1027</v>
      </c>
      <c r="M1962" s="134" t="s">
        <v>16</v>
      </c>
      <c r="N1962" s="137">
        <f t="shared" si="214"/>
        <v>964285.7142857142</v>
      </c>
      <c r="P1962">
        <v>1921</v>
      </c>
      <c r="Q1962">
        <v>18.822997531843914</v>
      </c>
      <c r="R1962">
        <v>-7.8229975318439138</v>
      </c>
      <c r="S1962" s="70">
        <f t="shared" ref="S1962:S2025" si="215">R1962/Q1962</f>
        <v>-0.41560848736282907</v>
      </c>
      <c r="T1962">
        <f t="shared" ref="T1962:T2025" si="216">R1962+Q1962</f>
        <v>11</v>
      </c>
      <c r="U1962" s="134" t="s">
        <v>3041</v>
      </c>
      <c r="Z1962">
        <v>1920</v>
      </c>
      <c r="AA1962">
        <v>21.834469813606411</v>
      </c>
      <c r="AB1962">
        <v>-5.834469813606411</v>
      </c>
      <c r="AJ1962">
        <v>1922</v>
      </c>
      <c r="AK1962">
        <v>24.887881665114147</v>
      </c>
      <c r="AL1962">
        <v>-12.887881665114147</v>
      </c>
      <c r="AT1962">
        <v>1922</v>
      </c>
      <c r="AU1962">
        <v>20.395368761612836</v>
      </c>
      <c r="AV1962">
        <v>-8.3953687616128363</v>
      </c>
      <c r="BD1962" s="152">
        <v>15.405388667501152</v>
      </c>
      <c r="BE1962" s="152">
        <v>22.2258768638</v>
      </c>
    </row>
    <row r="1963" spans="1:57" ht="14.25" customHeight="1">
      <c r="A1963" s="134" t="s">
        <v>398</v>
      </c>
      <c r="B1963" s="135">
        <v>40704</v>
      </c>
      <c r="C1963" s="135">
        <v>4513000</v>
      </c>
      <c r="D1963" s="145">
        <f t="shared" si="210"/>
        <v>431478.70328093407</v>
      </c>
      <c r="E1963" s="141">
        <f t="shared" si="211"/>
        <v>110.87362421383648</v>
      </c>
      <c r="F1963" s="135">
        <v>45</v>
      </c>
      <c r="G1963" s="135">
        <v>1.5330999999999999</v>
      </c>
      <c r="H1963" s="135">
        <v>661500</v>
      </c>
      <c r="I1963" s="134" t="s">
        <v>1815</v>
      </c>
      <c r="J1963" s="138">
        <f t="shared" si="212"/>
        <v>1.5330999999999999</v>
      </c>
      <c r="K1963" s="140">
        <f t="shared" si="213"/>
        <v>431478.70328093407</v>
      </c>
      <c r="L1963" s="134" t="s">
        <v>3059</v>
      </c>
      <c r="M1963" s="134" t="s">
        <v>10</v>
      </c>
      <c r="N1963" s="137">
        <f t="shared" si="214"/>
        <v>431478.70328093407</v>
      </c>
      <c r="P1963">
        <v>1922</v>
      </c>
      <c r="Q1963">
        <v>19.705770786446628</v>
      </c>
      <c r="R1963">
        <v>-7.7057707864466281</v>
      </c>
      <c r="S1963" s="70">
        <f t="shared" si="215"/>
        <v>-0.3910413284491544</v>
      </c>
      <c r="T1963">
        <f t="shared" si="216"/>
        <v>12</v>
      </c>
      <c r="U1963" s="134" t="s">
        <v>3042</v>
      </c>
      <c r="Z1963">
        <v>1921</v>
      </c>
      <c r="AA1963">
        <v>13.741355864465502</v>
      </c>
      <c r="AB1963">
        <v>-2.7413558644655023</v>
      </c>
      <c r="AJ1963">
        <v>1923</v>
      </c>
      <c r="AK1963">
        <v>109.85035424515357</v>
      </c>
      <c r="AL1963">
        <v>-6.8503542451535679</v>
      </c>
      <c r="AT1963">
        <v>1923</v>
      </c>
      <c r="AU1963">
        <v>166.56940853860345</v>
      </c>
      <c r="AV1963">
        <v>-63.569408538603454</v>
      </c>
      <c r="BD1963" s="152">
        <v>28.21959096112861</v>
      </c>
      <c r="BE1963" s="152">
        <v>30.801802608679999</v>
      </c>
    </row>
    <row r="1964" spans="1:57" ht="14.25" customHeight="1">
      <c r="A1964" s="134" t="s">
        <v>398</v>
      </c>
      <c r="B1964" s="135">
        <v>25165</v>
      </c>
      <c r="C1964" s="135">
        <v>2914900</v>
      </c>
      <c r="D1964" s="145">
        <f t="shared" si="210"/>
        <v>2348178.1376518216</v>
      </c>
      <c r="E1964" s="141">
        <f t="shared" si="211"/>
        <v>115.83151202066362</v>
      </c>
      <c r="F1964" s="135">
        <v>29</v>
      </c>
      <c r="G1964" s="135">
        <v>0.81510000000000005</v>
      </c>
      <c r="H1964" s="135">
        <v>1914000</v>
      </c>
      <c r="I1964" s="134" t="s">
        <v>1815</v>
      </c>
      <c r="J1964" s="138">
        <f t="shared" si="212"/>
        <v>0.81510000000000005</v>
      </c>
      <c r="K1964" s="140">
        <f t="shared" si="213"/>
        <v>2348178.1376518216</v>
      </c>
      <c r="L1964" s="134" t="s">
        <v>3060</v>
      </c>
      <c r="M1964" s="134" t="s">
        <v>41</v>
      </c>
      <c r="N1964" s="137">
        <f t="shared" si="214"/>
        <v>2348178.1376518216</v>
      </c>
      <c r="P1964">
        <v>1923</v>
      </c>
      <c r="Q1964">
        <v>148.07138843836066</v>
      </c>
      <c r="R1964">
        <v>-45.071388438360657</v>
      </c>
      <c r="S1964" s="70">
        <f t="shared" si="215"/>
        <v>-0.30438958473819561</v>
      </c>
      <c r="T1964">
        <f t="shared" si="216"/>
        <v>103</v>
      </c>
      <c r="U1964" s="134" t="s">
        <v>3043</v>
      </c>
      <c r="Z1964">
        <v>1922</v>
      </c>
      <c r="AA1964">
        <v>23.830853999338661</v>
      </c>
      <c r="AB1964">
        <v>-11.830853999338661</v>
      </c>
      <c r="AJ1964">
        <v>1924</v>
      </c>
      <c r="AK1964">
        <v>50.751528847833995</v>
      </c>
      <c r="AL1964">
        <v>63.248471152166005</v>
      </c>
      <c r="AT1964">
        <v>1924</v>
      </c>
      <c r="AU1964">
        <v>108.20768287320224</v>
      </c>
      <c r="AV1964">
        <v>5.7923171267977551</v>
      </c>
      <c r="BD1964" s="152">
        <v>4.5425356050905057</v>
      </c>
      <c r="BE1964" s="152">
        <v>14.864898881</v>
      </c>
    </row>
    <row r="1965" spans="1:57" ht="14.25" customHeight="1">
      <c r="A1965" s="134" t="s">
        <v>398</v>
      </c>
      <c r="B1965" s="135">
        <v>51552</v>
      </c>
      <c r="C1965" s="135">
        <v>4722900</v>
      </c>
      <c r="D1965" s="145">
        <f t="shared" si="210"/>
        <v>2857142.8571428573</v>
      </c>
      <c r="E1965" s="141">
        <f t="shared" si="211"/>
        <v>91.614292364990689</v>
      </c>
      <c r="F1965" s="135">
        <v>60</v>
      </c>
      <c r="G1965" s="135">
        <v>1.26</v>
      </c>
      <c r="H1965" s="135">
        <v>3600000</v>
      </c>
      <c r="I1965" s="134" t="s">
        <v>1815</v>
      </c>
      <c r="J1965" s="138">
        <f t="shared" si="212"/>
        <v>1.26</v>
      </c>
      <c r="K1965" s="140">
        <f t="shared" si="213"/>
        <v>2857142.8571428573</v>
      </c>
      <c r="L1965" s="134" t="s">
        <v>3061</v>
      </c>
      <c r="M1965" s="134" t="s">
        <v>13</v>
      </c>
      <c r="N1965" s="137">
        <f t="shared" si="214"/>
        <v>2857142.8571428573</v>
      </c>
      <c r="P1965">
        <v>1924</v>
      </c>
      <c r="Q1965">
        <v>82.182842988092901</v>
      </c>
      <c r="R1965">
        <v>31.817157011907099</v>
      </c>
      <c r="S1965" s="70">
        <f t="shared" si="215"/>
        <v>0.3871508438387431</v>
      </c>
      <c r="T1965">
        <f t="shared" si="216"/>
        <v>114</v>
      </c>
      <c r="U1965" s="134" t="s">
        <v>1478</v>
      </c>
      <c r="Z1965">
        <v>1923</v>
      </c>
      <c r="AA1965">
        <v>150.63586655697233</v>
      </c>
      <c r="AB1965">
        <v>-47.635866556972331</v>
      </c>
      <c r="AJ1965">
        <v>1925</v>
      </c>
      <c r="AK1965">
        <v>29.195737851894688</v>
      </c>
      <c r="AL1965">
        <v>-6.1957378518946875</v>
      </c>
      <c r="AT1965">
        <v>1925</v>
      </c>
      <c r="AU1965">
        <v>24.945808183068589</v>
      </c>
      <c r="AV1965">
        <v>-1.9458081830685892</v>
      </c>
      <c r="BD1965" s="152">
        <v>15.972306970465192</v>
      </c>
      <c r="BE1965" s="152">
        <v>21.0174180516</v>
      </c>
    </row>
    <row r="1966" spans="1:57" ht="14.25" customHeight="1">
      <c r="A1966" s="134" t="s">
        <v>398</v>
      </c>
      <c r="B1966" s="135">
        <v>26208</v>
      </c>
      <c r="C1966" s="135">
        <v>5609200</v>
      </c>
      <c r="D1966" s="145">
        <f t="shared" si="210"/>
        <v>22206538.46153846</v>
      </c>
      <c r="E1966" s="141">
        <f t="shared" si="211"/>
        <v>214.02625152625151</v>
      </c>
      <c r="F1966" s="135">
        <v>26</v>
      </c>
      <c r="G1966" s="135">
        <v>0.26</v>
      </c>
      <c r="H1966" s="135">
        <v>5773700</v>
      </c>
      <c r="I1966" s="134" t="s">
        <v>1815</v>
      </c>
      <c r="J1966" s="138">
        <f t="shared" si="212"/>
        <v>0.26</v>
      </c>
      <c r="K1966" s="140">
        <f t="shared" si="213"/>
        <v>22206538.46153846</v>
      </c>
      <c r="L1966" s="134" t="s">
        <v>3062</v>
      </c>
      <c r="M1966" s="134" t="s">
        <v>7</v>
      </c>
      <c r="N1966" s="137">
        <f t="shared" si="214"/>
        <v>22206538.46153846</v>
      </c>
      <c r="P1966">
        <v>1925</v>
      </c>
      <c r="Q1966">
        <v>24.66862861797312</v>
      </c>
      <c r="R1966">
        <v>-1.6686286179731198</v>
      </c>
      <c r="S1966" s="70">
        <f t="shared" si="215"/>
        <v>-6.7641726008124625E-2</v>
      </c>
      <c r="T1966">
        <f t="shared" si="216"/>
        <v>23</v>
      </c>
      <c r="U1966" s="134" t="s">
        <v>3044</v>
      </c>
      <c r="Z1966">
        <v>1924</v>
      </c>
      <c r="AA1966">
        <v>84.419908968054258</v>
      </c>
      <c r="AB1966">
        <v>29.580091031945742</v>
      </c>
      <c r="AJ1966">
        <v>1926</v>
      </c>
      <c r="AK1966">
        <v>111.7363113316421</v>
      </c>
      <c r="AL1966">
        <v>-79.736311331642099</v>
      </c>
      <c r="AT1966">
        <v>1926</v>
      </c>
      <c r="AU1966">
        <v>109.57232205011663</v>
      </c>
      <c r="AV1966">
        <v>-77.572322050116625</v>
      </c>
      <c r="BD1966" s="152">
        <v>127.31834815551885</v>
      </c>
      <c r="BE1966" s="152">
        <v>104.98281532348</v>
      </c>
    </row>
    <row r="1967" spans="1:57" ht="14.25" customHeight="1">
      <c r="A1967" s="134" t="s">
        <v>398</v>
      </c>
      <c r="B1967" s="135">
        <v>13805</v>
      </c>
      <c r="C1967" s="135">
        <v>1338000</v>
      </c>
      <c r="D1967" s="145">
        <f t="shared" si="210"/>
        <v>7328571.4285714282</v>
      </c>
      <c r="E1967" s="141">
        <f t="shared" si="211"/>
        <v>96.921405287939152</v>
      </c>
      <c r="F1967" s="135">
        <v>18</v>
      </c>
      <c r="G1967" s="135">
        <v>0.14000000000000001</v>
      </c>
      <c r="H1967" s="135">
        <v>1026000</v>
      </c>
      <c r="I1967" s="134" t="s">
        <v>1815</v>
      </c>
      <c r="J1967" s="138">
        <f t="shared" si="212"/>
        <v>0.14000000000000001</v>
      </c>
      <c r="K1967" s="140">
        <f t="shared" si="213"/>
        <v>7328571.4285714282</v>
      </c>
      <c r="L1967" s="134" t="s">
        <v>1691</v>
      </c>
      <c r="M1967" s="134" t="s">
        <v>13</v>
      </c>
      <c r="N1967" s="137">
        <f t="shared" si="214"/>
        <v>7328571.4285714282</v>
      </c>
      <c r="P1967">
        <v>1926</v>
      </c>
      <c r="Q1967">
        <v>118.37518808500772</v>
      </c>
      <c r="R1967">
        <v>-86.375188085007721</v>
      </c>
      <c r="S1967" s="70">
        <f t="shared" si="215"/>
        <v>-0.72967307999527631</v>
      </c>
      <c r="T1967">
        <f t="shared" si="216"/>
        <v>32</v>
      </c>
      <c r="U1967" s="134" t="s">
        <v>3045</v>
      </c>
      <c r="Z1967">
        <v>1925</v>
      </c>
      <c r="AA1967">
        <v>24.70938403633339</v>
      </c>
      <c r="AB1967">
        <v>-1.7093840363333896</v>
      </c>
      <c r="AJ1967">
        <v>1927</v>
      </c>
      <c r="AK1967">
        <v>23.665713739481735</v>
      </c>
      <c r="AL1967">
        <v>-10.665713739481735</v>
      </c>
      <c r="AT1967">
        <v>1927</v>
      </c>
      <c r="AU1967">
        <v>18.470751294291961</v>
      </c>
      <c r="AV1967">
        <v>-5.4707512942919614</v>
      </c>
      <c r="BD1967" s="152">
        <v>4.7448597095903544</v>
      </c>
      <c r="BE1967" s="152">
        <v>17.357339674480002</v>
      </c>
    </row>
    <row r="1968" spans="1:57" ht="14.25" customHeight="1">
      <c r="A1968" s="134" t="s">
        <v>398</v>
      </c>
      <c r="B1968" s="135">
        <v>7281</v>
      </c>
      <c r="C1968" s="135">
        <v>519800</v>
      </c>
      <c r="D1968" s="145">
        <f t="shared" si="210"/>
        <v>562500</v>
      </c>
      <c r="E1968" s="141">
        <f t="shared" si="211"/>
        <v>71.391292404889441</v>
      </c>
      <c r="F1968" s="135">
        <v>9</v>
      </c>
      <c r="G1968" s="135">
        <v>0.48</v>
      </c>
      <c r="H1968" s="135">
        <v>270000</v>
      </c>
      <c r="I1968" s="134" t="s">
        <v>1815</v>
      </c>
      <c r="J1968" s="138">
        <f t="shared" si="212"/>
        <v>0.48</v>
      </c>
      <c r="K1968" s="140">
        <f t="shared" si="213"/>
        <v>562500</v>
      </c>
      <c r="L1968" s="134" t="s">
        <v>3063</v>
      </c>
      <c r="M1968" s="134" t="s">
        <v>15</v>
      </c>
      <c r="N1968" s="137">
        <f t="shared" si="214"/>
        <v>562500</v>
      </c>
      <c r="P1968">
        <v>1927</v>
      </c>
      <c r="Q1968">
        <v>17.955457737654253</v>
      </c>
      <c r="R1968">
        <v>-4.9554577376542532</v>
      </c>
      <c r="S1968" s="70">
        <f t="shared" si="215"/>
        <v>-0.27598615474236565</v>
      </c>
      <c r="T1968">
        <f t="shared" si="216"/>
        <v>13</v>
      </c>
      <c r="U1968" s="134" t="s">
        <v>3046</v>
      </c>
      <c r="Z1968">
        <v>1926</v>
      </c>
      <c r="AA1968">
        <v>82.57476076819222</v>
      </c>
      <c r="AB1968">
        <v>-50.57476076819222</v>
      </c>
      <c r="AJ1968">
        <v>1928</v>
      </c>
      <c r="AK1968">
        <v>41.790798511200379</v>
      </c>
      <c r="AL1968">
        <v>-28.790798511200379</v>
      </c>
      <c r="AT1968">
        <v>1928</v>
      </c>
      <c r="AU1968">
        <v>44.386579417606285</v>
      </c>
      <c r="AV1968">
        <v>-31.386579417606285</v>
      </c>
      <c r="BD1968" s="152">
        <v>4.566157201047341</v>
      </c>
      <c r="BE1968" s="152">
        <v>17.958699316360001</v>
      </c>
    </row>
    <row r="1969" spans="1:57" ht="14.25" customHeight="1">
      <c r="A1969" s="134" t="s">
        <v>398</v>
      </c>
      <c r="B1969" s="135">
        <v>8442</v>
      </c>
      <c r="C1969" s="135">
        <v>1942500</v>
      </c>
      <c r="D1969" s="145">
        <f t="shared" si="210"/>
        <v>19446250</v>
      </c>
      <c r="E1969" s="141">
        <f t="shared" si="211"/>
        <v>230.09950248756218</v>
      </c>
      <c r="F1969" s="135">
        <v>9</v>
      </c>
      <c r="G1969" s="135">
        <v>0.08</v>
      </c>
      <c r="H1969" s="135">
        <v>1555700</v>
      </c>
      <c r="I1969" s="134" t="s">
        <v>1815</v>
      </c>
      <c r="J1969" s="138">
        <f t="shared" si="212"/>
        <v>0.08</v>
      </c>
      <c r="K1969" s="140">
        <f t="shared" si="213"/>
        <v>19446250</v>
      </c>
      <c r="L1969" s="134" t="s">
        <v>3064</v>
      </c>
      <c r="M1969" s="134" t="s">
        <v>24</v>
      </c>
      <c r="N1969" s="137">
        <f t="shared" si="214"/>
        <v>19446250</v>
      </c>
      <c r="P1969">
        <v>1928</v>
      </c>
      <c r="Q1969">
        <v>42.493964863135936</v>
      </c>
      <c r="R1969">
        <v>-29.493964863135936</v>
      </c>
      <c r="S1969" s="70">
        <f t="shared" si="215"/>
        <v>-0.69407420461069591</v>
      </c>
      <c r="T1969">
        <f t="shared" si="216"/>
        <v>13</v>
      </c>
      <c r="U1969" s="134" t="s">
        <v>3047</v>
      </c>
      <c r="Z1969">
        <v>1927</v>
      </c>
      <c r="AA1969">
        <v>21.945717304874186</v>
      </c>
      <c r="AB1969">
        <v>-8.9457173048741865</v>
      </c>
      <c r="AJ1969">
        <v>1929</v>
      </c>
      <c r="AK1969">
        <v>22.369462202146629</v>
      </c>
      <c r="AL1969">
        <v>-10.369462202146629</v>
      </c>
      <c r="AT1969">
        <v>1929</v>
      </c>
      <c r="AU1969">
        <v>16.360569173551923</v>
      </c>
      <c r="AV1969">
        <v>-4.360569173551923</v>
      </c>
      <c r="BD1969" s="152">
        <v>3.721941902068278</v>
      </c>
      <c r="BE1969" s="152">
        <v>16.791974376799999</v>
      </c>
    </row>
    <row r="1970" spans="1:57" ht="14.25" customHeight="1">
      <c r="A1970" s="134" t="s">
        <v>398</v>
      </c>
      <c r="B1970" s="135">
        <v>6436</v>
      </c>
      <c r="C1970" s="135">
        <v>566800</v>
      </c>
      <c r="D1970" s="145">
        <f t="shared" si="210"/>
        <v>2777777.777777778</v>
      </c>
      <c r="E1970" s="141">
        <f t="shared" si="211"/>
        <v>88.067122436295833</v>
      </c>
      <c r="F1970" s="135">
        <v>10</v>
      </c>
      <c r="G1970" s="135">
        <v>0.18</v>
      </c>
      <c r="H1970" s="135">
        <v>500000</v>
      </c>
      <c r="I1970" s="134" t="s">
        <v>1815</v>
      </c>
      <c r="J1970" s="138">
        <f t="shared" si="212"/>
        <v>0.18</v>
      </c>
      <c r="K1970" s="140">
        <f t="shared" si="213"/>
        <v>2777777.777777778</v>
      </c>
      <c r="L1970" s="134" t="s">
        <v>3065</v>
      </c>
      <c r="M1970" s="134" t="s">
        <v>95</v>
      </c>
      <c r="N1970" s="137">
        <f t="shared" si="214"/>
        <v>2777777.777777778</v>
      </c>
      <c r="P1970">
        <v>1929</v>
      </c>
      <c r="Q1970">
        <v>16.061823020035</v>
      </c>
      <c r="R1970">
        <v>-4.0618230200349998</v>
      </c>
      <c r="S1970" s="70">
        <f t="shared" si="215"/>
        <v>-0.25288679964711436</v>
      </c>
      <c r="T1970">
        <f t="shared" si="216"/>
        <v>12</v>
      </c>
      <c r="U1970" s="134" t="s">
        <v>3048</v>
      </c>
      <c r="Z1970">
        <v>1928</v>
      </c>
      <c r="AA1970">
        <v>46.619595295490271</v>
      </c>
      <c r="AB1970">
        <v>-33.619595295490271</v>
      </c>
      <c r="AJ1970">
        <v>1930</v>
      </c>
      <c r="AK1970">
        <v>62.723017164065027</v>
      </c>
      <c r="AL1970">
        <v>-37.723017164065027</v>
      </c>
      <c r="AT1970">
        <v>1930</v>
      </c>
      <c r="AU1970">
        <v>44.283944100449666</v>
      </c>
      <c r="AV1970">
        <v>-19.283944100449666</v>
      </c>
      <c r="BD1970" s="152">
        <v>6.8194520501471763</v>
      </c>
      <c r="BE1970" s="152">
        <v>15.509678922159999</v>
      </c>
    </row>
    <row r="1971" spans="1:57" ht="14.25" customHeight="1">
      <c r="A1971" s="134" t="s">
        <v>398</v>
      </c>
      <c r="B1971" s="135">
        <v>10514</v>
      </c>
      <c r="C1971" s="135">
        <v>2511900</v>
      </c>
      <c r="D1971" s="145">
        <f t="shared" si="210"/>
        <v>15586666.666666668</v>
      </c>
      <c r="E1971" s="141">
        <f t="shared" si="211"/>
        <v>238.91002472893285</v>
      </c>
      <c r="F1971" s="135">
        <v>12</v>
      </c>
      <c r="G1971" s="135">
        <v>0.09</v>
      </c>
      <c r="H1971" s="135">
        <v>1402800</v>
      </c>
      <c r="I1971" s="134" t="s">
        <v>1815</v>
      </c>
      <c r="J1971" s="138">
        <f t="shared" si="212"/>
        <v>0.09</v>
      </c>
      <c r="K1971" s="140">
        <f t="shared" si="213"/>
        <v>15586666.666666668</v>
      </c>
      <c r="L1971" s="134" t="s">
        <v>1204</v>
      </c>
      <c r="M1971" s="134" t="s">
        <v>24</v>
      </c>
      <c r="N1971" s="137">
        <f t="shared" si="214"/>
        <v>15586666.666666668</v>
      </c>
      <c r="P1971">
        <v>1930</v>
      </c>
      <c r="Q1971">
        <v>54.608009327419694</v>
      </c>
      <c r="R1971">
        <v>-29.608009327419694</v>
      </c>
      <c r="S1971" s="70">
        <f t="shared" si="215"/>
        <v>-0.54219169847220494</v>
      </c>
      <c r="T1971">
        <f t="shared" si="216"/>
        <v>25</v>
      </c>
      <c r="U1971" s="134" t="s">
        <v>3049</v>
      </c>
      <c r="Z1971">
        <v>1929</v>
      </c>
      <c r="AA1971">
        <v>18.498444769155164</v>
      </c>
      <c r="AB1971">
        <v>-6.4984447691551637</v>
      </c>
      <c r="AJ1971">
        <v>1931</v>
      </c>
      <c r="AK1971">
        <v>29.020053858428305</v>
      </c>
      <c r="AL1971">
        <v>-7.0200538584283052</v>
      </c>
      <c r="AT1971">
        <v>1931</v>
      </c>
      <c r="AU1971">
        <v>23.494134257205403</v>
      </c>
      <c r="AV1971">
        <v>-1.4941342572054026</v>
      </c>
      <c r="BD1971" s="152">
        <v>10.420204894697779</v>
      </c>
      <c r="BE1971" s="152">
        <v>20.37886520676</v>
      </c>
    </row>
    <row r="1972" spans="1:57" ht="14.25" customHeight="1">
      <c r="A1972" s="134" t="s">
        <v>398</v>
      </c>
      <c r="B1972" s="135">
        <v>12271</v>
      </c>
      <c r="C1972" s="135">
        <v>1251200</v>
      </c>
      <c r="D1972" s="145">
        <f t="shared" si="210"/>
        <v>4591304.3478260869</v>
      </c>
      <c r="E1972" s="141">
        <f t="shared" si="211"/>
        <v>101.96398011571999</v>
      </c>
      <c r="F1972" s="135">
        <v>12</v>
      </c>
      <c r="G1972" s="135">
        <v>0.17249999999999999</v>
      </c>
      <c r="H1972" s="135">
        <v>792000</v>
      </c>
      <c r="I1972" s="134" t="s">
        <v>1815</v>
      </c>
      <c r="J1972" s="138">
        <f t="shared" si="212"/>
        <v>0.17249999999999999</v>
      </c>
      <c r="K1972" s="140">
        <f t="shared" si="213"/>
        <v>4591304.3478260869</v>
      </c>
      <c r="L1972" s="134" t="s">
        <v>1743</v>
      </c>
      <c r="M1972" s="134" t="s">
        <v>41</v>
      </c>
      <c r="N1972" s="137">
        <f t="shared" si="214"/>
        <v>4591304.3478260869</v>
      </c>
      <c r="P1972">
        <v>1931</v>
      </c>
      <c r="Q1972">
        <v>23.782223931498674</v>
      </c>
      <c r="R1972">
        <v>-1.7822239314986739</v>
      </c>
      <c r="S1972" s="70">
        <f t="shared" si="215"/>
        <v>-7.4939330175012961E-2</v>
      </c>
      <c r="T1972">
        <f t="shared" si="216"/>
        <v>22</v>
      </c>
      <c r="U1972" s="134" t="s">
        <v>3050</v>
      </c>
      <c r="Z1972">
        <v>1930</v>
      </c>
      <c r="AA1972">
        <v>47.581865439001049</v>
      </c>
      <c r="AB1972">
        <v>-22.581865439001049</v>
      </c>
      <c r="AJ1972">
        <v>1932</v>
      </c>
      <c r="AK1972">
        <v>68.915983767486068</v>
      </c>
      <c r="AL1972">
        <v>156.08401623251393</v>
      </c>
      <c r="AT1972">
        <v>1932</v>
      </c>
      <c r="AU1972">
        <v>195.60699246855341</v>
      </c>
      <c r="AV1972">
        <v>29.393007531446585</v>
      </c>
      <c r="BD1972" s="152">
        <v>9.5143680410487104</v>
      </c>
      <c r="BE1972" s="152">
        <v>18.189736192559998</v>
      </c>
    </row>
    <row r="1973" spans="1:57" ht="14.25" customHeight="1">
      <c r="A1973" s="134" t="s">
        <v>398</v>
      </c>
      <c r="B1973" s="135">
        <v>6300</v>
      </c>
      <c r="C1973" s="135">
        <v>756600</v>
      </c>
      <c r="D1973" s="145">
        <f t="shared" si="210"/>
        <v>2000000</v>
      </c>
      <c r="E1973" s="141">
        <f t="shared" si="211"/>
        <v>120.0952380952381</v>
      </c>
      <c r="F1973" s="135">
        <v>12</v>
      </c>
      <c r="G1973" s="135">
        <v>0.24</v>
      </c>
      <c r="H1973" s="135">
        <v>480000</v>
      </c>
      <c r="I1973" s="134" t="s">
        <v>1815</v>
      </c>
      <c r="J1973" s="138">
        <f t="shared" si="212"/>
        <v>0.24</v>
      </c>
      <c r="K1973" s="140">
        <f t="shared" si="213"/>
        <v>2000000</v>
      </c>
      <c r="L1973" s="134" t="s">
        <v>1418</v>
      </c>
      <c r="M1973" s="134" t="s">
        <v>32</v>
      </c>
      <c r="N1973" s="137">
        <f t="shared" si="214"/>
        <v>2000000</v>
      </c>
      <c r="P1973">
        <v>1932</v>
      </c>
      <c r="Q1973">
        <v>139.96066275739801</v>
      </c>
      <c r="R1973">
        <v>85.039337242601988</v>
      </c>
      <c r="S1973" s="70">
        <f t="shared" si="215"/>
        <v>0.60759455955139074</v>
      </c>
      <c r="T1973">
        <f t="shared" si="216"/>
        <v>225</v>
      </c>
      <c r="U1973" s="134" t="s">
        <v>3051</v>
      </c>
      <c r="Z1973">
        <v>1931</v>
      </c>
      <c r="AA1973">
        <v>25.803082381926473</v>
      </c>
      <c r="AB1973">
        <v>-3.8030823819264725</v>
      </c>
      <c r="AJ1973">
        <v>1933</v>
      </c>
      <c r="AK1973">
        <v>25.063142323656514</v>
      </c>
      <c r="AL1973">
        <v>-13.063142323656514</v>
      </c>
      <c r="AT1973">
        <v>1933</v>
      </c>
      <c r="AU1973">
        <v>20.470087272502852</v>
      </c>
      <c r="AV1973">
        <v>-8.4700872725028518</v>
      </c>
      <c r="BD1973" s="152">
        <v>3.9910226907939648</v>
      </c>
      <c r="BE1973" s="152">
        <v>15.11006506176</v>
      </c>
    </row>
    <row r="1974" spans="1:57" ht="14.25" customHeight="1">
      <c r="A1974" s="134" t="s">
        <v>398</v>
      </c>
      <c r="B1974" s="135">
        <v>16075</v>
      </c>
      <c r="C1974" s="135">
        <v>2940700</v>
      </c>
      <c r="D1974" s="145">
        <f t="shared" si="210"/>
        <v>16014375</v>
      </c>
      <c r="E1974" s="141">
        <f t="shared" si="211"/>
        <v>182.9362363919129</v>
      </c>
      <c r="F1974" s="135">
        <v>15</v>
      </c>
      <c r="G1974" s="135">
        <v>0.16</v>
      </c>
      <c r="H1974" s="135">
        <v>2562300</v>
      </c>
      <c r="I1974" s="134" t="s">
        <v>1815</v>
      </c>
      <c r="J1974" s="138">
        <f t="shared" si="212"/>
        <v>0.16</v>
      </c>
      <c r="K1974" s="140">
        <f t="shared" si="213"/>
        <v>16014375</v>
      </c>
      <c r="L1974" s="134" t="s">
        <v>3066</v>
      </c>
      <c r="M1974" s="134" t="s">
        <v>7</v>
      </c>
      <c r="N1974" s="137">
        <f t="shared" si="214"/>
        <v>16014375</v>
      </c>
      <c r="P1974">
        <v>1933</v>
      </c>
      <c r="Q1974">
        <v>19.848029799779638</v>
      </c>
      <c r="R1974">
        <v>-7.8480297997796384</v>
      </c>
      <c r="S1974" s="70">
        <f t="shared" si="215"/>
        <v>-0.39540598633456159</v>
      </c>
      <c r="T1974">
        <f t="shared" si="216"/>
        <v>12</v>
      </c>
      <c r="U1974" s="134" t="s">
        <v>3052</v>
      </c>
      <c r="Z1974">
        <v>1932</v>
      </c>
      <c r="AA1974">
        <v>139.7836461804105</v>
      </c>
      <c r="AB1974">
        <v>85.2163538195895</v>
      </c>
      <c r="AJ1974">
        <v>1934</v>
      </c>
      <c r="AK1974">
        <v>23.143741778170767</v>
      </c>
      <c r="AL1974">
        <v>-14.143741778170767</v>
      </c>
      <c r="AT1974">
        <v>1934</v>
      </c>
      <c r="AU1974">
        <v>16.000113939697886</v>
      </c>
      <c r="AV1974">
        <v>-7.0001139396978864</v>
      </c>
      <c r="BD1974" s="152">
        <v>26.743754726781997</v>
      </c>
      <c r="BE1974" s="152">
        <v>33.837166819000004</v>
      </c>
    </row>
    <row r="1975" spans="1:57" ht="14.25" customHeight="1">
      <c r="A1975" s="134" t="s">
        <v>398</v>
      </c>
      <c r="B1975" s="135">
        <v>8924</v>
      </c>
      <c r="C1975" s="135">
        <v>504400</v>
      </c>
      <c r="D1975" s="145">
        <f t="shared" si="210"/>
        <v>1777777.7777777778</v>
      </c>
      <c r="E1975" s="141">
        <f t="shared" si="211"/>
        <v>56.521739130434781</v>
      </c>
      <c r="F1975" s="135">
        <v>10</v>
      </c>
      <c r="G1975" s="135">
        <v>0.27</v>
      </c>
      <c r="H1975" s="135">
        <v>480000</v>
      </c>
      <c r="I1975" s="134" t="s">
        <v>1815</v>
      </c>
      <c r="J1975" s="138">
        <f t="shared" si="212"/>
        <v>0.27</v>
      </c>
      <c r="K1975" s="140">
        <f t="shared" si="213"/>
        <v>1777777.7777777778</v>
      </c>
      <c r="L1975" s="134" t="s">
        <v>3067</v>
      </c>
      <c r="M1975" s="134" t="s">
        <v>138</v>
      </c>
      <c r="N1975" s="137">
        <f t="shared" si="214"/>
        <v>1777777.7777777778</v>
      </c>
      <c r="P1975">
        <v>1934</v>
      </c>
      <c r="Q1975">
        <v>16.317234934615016</v>
      </c>
      <c r="R1975">
        <v>-7.3172349346150156</v>
      </c>
      <c r="S1975" s="70">
        <f t="shared" si="215"/>
        <v>-0.4484359613584038</v>
      </c>
      <c r="T1975">
        <f t="shared" si="216"/>
        <v>9</v>
      </c>
      <c r="U1975" s="134" t="s">
        <v>3053</v>
      </c>
      <c r="Z1975">
        <v>1933</v>
      </c>
      <c r="AA1975">
        <v>21.391065936306838</v>
      </c>
      <c r="AB1975">
        <v>-9.3910659363068376</v>
      </c>
      <c r="AJ1975">
        <v>1935</v>
      </c>
      <c r="AK1975">
        <v>34.662261725705335</v>
      </c>
      <c r="AL1975">
        <v>3.3377382742946651</v>
      </c>
      <c r="AT1975">
        <v>1935</v>
      </c>
      <c r="AU1975">
        <v>43.216536802020855</v>
      </c>
      <c r="AV1975">
        <v>-5.2165368020208547</v>
      </c>
      <c r="BD1975" s="152">
        <v>46.298328075396789</v>
      </c>
      <c r="BE1975" s="152">
        <v>37.097911793879994</v>
      </c>
    </row>
    <row r="1976" spans="1:57" ht="14.25" customHeight="1">
      <c r="A1976" s="134" t="s">
        <v>398</v>
      </c>
      <c r="B1976" s="135">
        <v>11394</v>
      </c>
      <c r="C1976" s="135">
        <v>1331500</v>
      </c>
      <c r="D1976" s="145">
        <f t="shared" si="210"/>
        <v>11192000</v>
      </c>
      <c r="E1976" s="141">
        <f t="shared" si="211"/>
        <v>116.85975074600667</v>
      </c>
      <c r="F1976" s="135">
        <v>12</v>
      </c>
      <c r="G1976" s="135">
        <v>0.1</v>
      </c>
      <c r="H1976" s="135">
        <v>1119200</v>
      </c>
      <c r="I1976" s="134" t="s">
        <v>1815</v>
      </c>
      <c r="J1976" s="138">
        <f t="shared" si="212"/>
        <v>0.1</v>
      </c>
      <c r="K1976" s="140">
        <f t="shared" si="213"/>
        <v>11192000</v>
      </c>
      <c r="L1976" s="134" t="s">
        <v>3068</v>
      </c>
      <c r="M1976" s="134" t="s">
        <v>7</v>
      </c>
      <c r="N1976" s="137">
        <f t="shared" si="214"/>
        <v>11192000</v>
      </c>
      <c r="P1976">
        <v>1935</v>
      </c>
      <c r="Q1976">
        <v>37.717488428153494</v>
      </c>
      <c r="R1976">
        <v>0.28251157184650566</v>
      </c>
      <c r="S1976" s="70">
        <f t="shared" si="215"/>
        <v>7.4902010610979688E-3</v>
      </c>
      <c r="T1976">
        <f t="shared" si="216"/>
        <v>38</v>
      </c>
      <c r="U1976" s="134" t="s">
        <v>3054</v>
      </c>
      <c r="Z1976">
        <v>1934</v>
      </c>
      <c r="AA1976">
        <v>13.513167653375696</v>
      </c>
      <c r="AB1976">
        <v>-4.5131676533756959</v>
      </c>
      <c r="AJ1976">
        <v>1936</v>
      </c>
      <c r="AK1976">
        <v>22.024867573998108</v>
      </c>
      <c r="AL1976">
        <v>-13.024867573998108</v>
      </c>
      <c r="AT1976">
        <v>1936</v>
      </c>
      <c r="AU1976">
        <v>16.877030089484016</v>
      </c>
      <c r="AV1976">
        <v>-7.8770300894840162</v>
      </c>
      <c r="BD1976" s="152">
        <v>2.8099428929522099</v>
      </c>
      <c r="BE1976" s="152">
        <v>16.026923150080002</v>
      </c>
    </row>
    <row r="1977" spans="1:57" ht="14.25" customHeight="1">
      <c r="A1977" s="134" t="s">
        <v>398</v>
      </c>
      <c r="B1977" s="135">
        <v>238541</v>
      </c>
      <c r="C1977" s="135">
        <v>45912700</v>
      </c>
      <c r="D1977" s="145">
        <f t="shared" si="210"/>
        <v>1034259.8577892695</v>
      </c>
      <c r="E1977" s="141">
        <f t="shared" si="211"/>
        <v>192.47299206425728</v>
      </c>
      <c r="F1977" s="135">
        <v>192</v>
      </c>
      <c r="G1977" s="135">
        <v>9.282</v>
      </c>
      <c r="H1977" s="135">
        <v>9600000</v>
      </c>
      <c r="I1977" s="134" t="s">
        <v>1815</v>
      </c>
      <c r="J1977" s="138">
        <f t="shared" si="212"/>
        <v>9.282</v>
      </c>
      <c r="K1977" s="140">
        <f t="shared" si="213"/>
        <v>1034259.8577892695</v>
      </c>
      <c r="L1977" s="134" t="s">
        <v>3069</v>
      </c>
      <c r="M1977" s="134" t="s">
        <v>65</v>
      </c>
      <c r="N1977" s="137">
        <f t="shared" si="214"/>
        <v>1034259.8577892695</v>
      </c>
      <c r="P1977">
        <v>1936</v>
      </c>
      <c r="Q1977">
        <v>16.140501696573686</v>
      </c>
      <c r="R1977">
        <v>-7.1405016965736863</v>
      </c>
      <c r="S1977" s="70">
        <f t="shared" si="215"/>
        <v>-0.44239651473098113</v>
      </c>
      <c r="T1977">
        <f t="shared" si="216"/>
        <v>9</v>
      </c>
      <c r="U1977" s="134" t="s">
        <v>1468</v>
      </c>
      <c r="Z1977">
        <v>1935</v>
      </c>
      <c r="AA1977">
        <v>41.431173149653617</v>
      </c>
      <c r="AB1977">
        <v>-3.4311731496536169</v>
      </c>
      <c r="AJ1977">
        <v>1937</v>
      </c>
      <c r="AK1977">
        <v>59.6318255489047</v>
      </c>
      <c r="AL1977">
        <v>37.3681744510953</v>
      </c>
      <c r="AT1977">
        <v>1937</v>
      </c>
      <c r="AU1977">
        <v>107.84640655681096</v>
      </c>
      <c r="AV1977">
        <v>-10.846406556810962</v>
      </c>
      <c r="BD1977" s="152">
        <v>5.8232369163154347</v>
      </c>
      <c r="BE1977" s="152">
        <v>18.313126752919999</v>
      </c>
    </row>
    <row r="1978" spans="1:57" ht="14.25" customHeight="1">
      <c r="A1978" s="134" t="s">
        <v>398</v>
      </c>
      <c r="B1978" s="135">
        <v>5295</v>
      </c>
      <c r="C1978" s="135">
        <v>367100</v>
      </c>
      <c r="D1978" s="145">
        <f t="shared" si="210"/>
        <v>1157142.857142857</v>
      </c>
      <c r="E1978" s="141">
        <f t="shared" si="211"/>
        <v>69.329556185080264</v>
      </c>
      <c r="F1978" s="135">
        <v>9</v>
      </c>
      <c r="G1978" s="135">
        <v>0.14000000000000001</v>
      </c>
      <c r="H1978" s="135">
        <v>162000</v>
      </c>
      <c r="I1978" s="134" t="s">
        <v>1815</v>
      </c>
      <c r="J1978" s="138">
        <f t="shared" si="212"/>
        <v>0.14000000000000001</v>
      </c>
      <c r="K1978" s="140">
        <f t="shared" si="213"/>
        <v>1157142.857142857</v>
      </c>
      <c r="L1978" s="134" t="s">
        <v>1476</v>
      </c>
      <c r="M1978" s="134" t="s">
        <v>11</v>
      </c>
      <c r="N1978" s="137">
        <f t="shared" si="214"/>
        <v>1157142.857142857</v>
      </c>
      <c r="P1978">
        <v>1937</v>
      </c>
      <c r="Q1978">
        <v>87.150456518470804</v>
      </c>
      <c r="R1978">
        <v>9.8495434815291958</v>
      </c>
      <c r="S1978" s="70">
        <f t="shared" si="215"/>
        <v>0.11301769233350681</v>
      </c>
      <c r="T1978">
        <f t="shared" si="216"/>
        <v>97</v>
      </c>
      <c r="U1978" s="134" t="s">
        <v>3055</v>
      </c>
      <c r="Z1978">
        <v>1936</v>
      </c>
      <c r="AA1978">
        <v>18.992959504714701</v>
      </c>
      <c r="AB1978">
        <v>-9.9929595047147011</v>
      </c>
      <c r="AJ1978">
        <v>1938</v>
      </c>
      <c r="AK1978">
        <v>35.979680009241207</v>
      </c>
      <c r="AL1978">
        <v>-20.979680009241207</v>
      </c>
      <c r="AT1978">
        <v>1938</v>
      </c>
      <c r="AU1978">
        <v>23.398067600346813</v>
      </c>
      <c r="AV1978">
        <v>-8.3980676003468133</v>
      </c>
      <c r="BD1978" s="152">
        <v>18.358088162105538</v>
      </c>
      <c r="BE1978" s="152">
        <v>25.674899169679996</v>
      </c>
    </row>
    <row r="1979" spans="1:57" ht="14.25" customHeight="1">
      <c r="A1979" s="134" t="s">
        <v>398</v>
      </c>
      <c r="B1979" s="135">
        <v>426000</v>
      </c>
      <c r="C1979" s="135">
        <v>186682700</v>
      </c>
      <c r="D1979" s="145">
        <f t="shared" si="210"/>
        <v>35451743.589743592</v>
      </c>
      <c r="E1979" s="141">
        <f t="shared" si="211"/>
        <v>438.22230046948357</v>
      </c>
      <c r="F1979" s="135">
        <v>426</v>
      </c>
      <c r="G1979" s="135">
        <v>1.95</v>
      </c>
      <c r="H1979" s="135">
        <v>69130900</v>
      </c>
      <c r="I1979" s="134" t="s">
        <v>1815</v>
      </c>
      <c r="J1979" s="138">
        <f t="shared" si="212"/>
        <v>1.95</v>
      </c>
      <c r="K1979" s="140">
        <f t="shared" si="213"/>
        <v>35451743.589743592</v>
      </c>
      <c r="L1979" s="134" t="s">
        <v>3070</v>
      </c>
      <c r="M1979" s="134" t="s">
        <v>7</v>
      </c>
      <c r="N1979" s="137">
        <f t="shared" si="214"/>
        <v>35451743.589743592</v>
      </c>
      <c r="P1979">
        <v>1938</v>
      </c>
      <c r="Q1979">
        <v>27.776484771664176</v>
      </c>
      <c r="R1979">
        <v>-12.776484771664176</v>
      </c>
      <c r="S1979" s="70">
        <f t="shared" si="215"/>
        <v>-0.45997486279105926</v>
      </c>
      <c r="T1979">
        <f t="shared" si="216"/>
        <v>15</v>
      </c>
      <c r="U1979" s="134" t="s">
        <v>3056</v>
      </c>
      <c r="Z1979">
        <v>1937</v>
      </c>
      <c r="AA1979">
        <v>88.792459949169796</v>
      </c>
      <c r="AB1979">
        <v>8.2075400508302039</v>
      </c>
      <c r="AJ1979">
        <v>1939</v>
      </c>
      <c r="AK1979">
        <v>24.37776308167561</v>
      </c>
      <c r="AL1979">
        <v>-9.3777630816756101</v>
      </c>
      <c r="AT1979">
        <v>1939</v>
      </c>
      <c r="AU1979">
        <v>23.851305160910428</v>
      </c>
      <c r="AV1979">
        <v>-8.8513051609104281</v>
      </c>
      <c r="BD1979" s="152">
        <v>102.70259111667434</v>
      </c>
      <c r="BE1979" s="152">
        <v>57.381417518239999</v>
      </c>
    </row>
    <row r="1980" spans="1:57" ht="14.25" customHeight="1">
      <c r="A1980" s="134" t="s">
        <v>398</v>
      </c>
      <c r="B1980" s="135">
        <v>25200</v>
      </c>
      <c r="C1980" s="135">
        <v>1554000</v>
      </c>
      <c r="D1980" s="145">
        <f t="shared" si="210"/>
        <v>289855.07246376813</v>
      </c>
      <c r="E1980" s="141">
        <f t="shared" si="211"/>
        <v>61.666666666666664</v>
      </c>
      <c r="F1980" s="135">
        <v>25</v>
      </c>
      <c r="G1980" s="135">
        <v>2.76</v>
      </c>
      <c r="H1980" s="135">
        <v>800000</v>
      </c>
      <c r="I1980" s="134" t="s">
        <v>1815</v>
      </c>
      <c r="J1980" s="138">
        <f t="shared" si="212"/>
        <v>2.76</v>
      </c>
      <c r="K1980" s="140">
        <f t="shared" si="213"/>
        <v>289855.07246376813</v>
      </c>
      <c r="L1980" s="134" t="s">
        <v>3071</v>
      </c>
      <c r="M1980" s="134" t="s">
        <v>52</v>
      </c>
      <c r="N1980" s="137">
        <f t="shared" si="214"/>
        <v>289855.07246376813</v>
      </c>
      <c r="P1980">
        <v>1939</v>
      </c>
      <c r="Q1980">
        <v>21.276268114370527</v>
      </c>
      <c r="R1980">
        <v>-6.2762681143705272</v>
      </c>
      <c r="S1980" s="70">
        <f t="shared" si="215"/>
        <v>-0.29498914380249691</v>
      </c>
      <c r="T1980">
        <f t="shared" si="216"/>
        <v>15</v>
      </c>
      <c r="U1980" s="134" t="s">
        <v>1494</v>
      </c>
      <c r="Z1980">
        <v>1938</v>
      </c>
      <c r="AA1980">
        <v>17.733328631836443</v>
      </c>
      <c r="AB1980">
        <v>-2.7333286318364429</v>
      </c>
      <c r="AJ1980">
        <v>1940</v>
      </c>
      <c r="AK1980">
        <v>26.422894099593925</v>
      </c>
      <c r="AL1980">
        <v>-14.422894099593925</v>
      </c>
      <c r="AT1980">
        <v>1940</v>
      </c>
      <c r="AU1980">
        <v>18.35826298668831</v>
      </c>
      <c r="AV1980">
        <v>-6.3582629866883096</v>
      </c>
      <c r="BD1980" s="152">
        <v>3.4220503360075889</v>
      </c>
      <c r="BE1980" s="152">
        <v>35.648637776919998</v>
      </c>
    </row>
    <row r="1981" spans="1:57" ht="14.25" customHeight="1">
      <c r="A1981" s="134" t="s">
        <v>398</v>
      </c>
      <c r="B1981" s="135">
        <v>68405</v>
      </c>
      <c r="C1981" s="135">
        <v>9393300</v>
      </c>
      <c r="D1981" s="145">
        <f t="shared" si="210"/>
        <v>10071494.252873564</v>
      </c>
      <c r="E1981" s="141">
        <f t="shared" si="211"/>
        <v>137.3189094364447</v>
      </c>
      <c r="F1981" s="135">
        <v>80</v>
      </c>
      <c r="G1981" s="135">
        <v>1.74</v>
      </c>
      <c r="H1981" s="135">
        <v>17524400</v>
      </c>
      <c r="I1981" s="134" t="s">
        <v>1815</v>
      </c>
      <c r="J1981" s="138">
        <f t="shared" si="212"/>
        <v>1.74</v>
      </c>
      <c r="K1981" s="140">
        <f t="shared" si="213"/>
        <v>10071494.252873564</v>
      </c>
      <c r="L1981" s="134" t="s">
        <v>3072</v>
      </c>
      <c r="M1981" s="134" t="s">
        <v>24</v>
      </c>
      <c r="N1981" s="137">
        <f t="shared" si="214"/>
        <v>10071494.252873564</v>
      </c>
      <c r="P1981">
        <v>1940</v>
      </c>
      <c r="Q1981">
        <v>19.497644941948309</v>
      </c>
      <c r="R1981">
        <v>-7.4976449419483089</v>
      </c>
      <c r="S1981" s="70">
        <f t="shared" si="215"/>
        <v>-0.38454105427971264</v>
      </c>
      <c r="T1981">
        <f t="shared" si="216"/>
        <v>12</v>
      </c>
      <c r="U1981" s="134" t="s">
        <v>3057</v>
      </c>
      <c r="Z1981">
        <v>1939</v>
      </c>
      <c r="AA1981">
        <v>24.803728945012509</v>
      </c>
      <c r="AB1981">
        <v>-9.8037289450125087</v>
      </c>
      <c r="AJ1981">
        <v>1941</v>
      </c>
      <c r="AK1981">
        <v>25.039012232987638</v>
      </c>
      <c r="AL1981">
        <v>1.9609877670123623</v>
      </c>
      <c r="AT1981">
        <v>1941</v>
      </c>
      <c r="AU1981">
        <v>18.855839004263586</v>
      </c>
      <c r="AV1981">
        <v>8.1441609957364136</v>
      </c>
      <c r="BD1981" s="152">
        <v>147.89173120801104</v>
      </c>
      <c r="BE1981" s="152">
        <v>104.14742110832</v>
      </c>
    </row>
    <row r="1982" spans="1:57" ht="14.25" customHeight="1">
      <c r="A1982" s="134" t="s">
        <v>398</v>
      </c>
      <c r="B1982" s="135">
        <v>14400</v>
      </c>
      <c r="C1982" s="135">
        <v>82900</v>
      </c>
      <c r="D1982" s="145">
        <f t="shared" si="210"/>
        <v>288043.47826086957</v>
      </c>
      <c r="E1982" s="141">
        <f t="shared" si="211"/>
        <v>5.7569444444444446</v>
      </c>
      <c r="F1982" s="135">
        <v>12</v>
      </c>
      <c r="G1982" s="135">
        <v>0.184</v>
      </c>
      <c r="H1982" s="135">
        <v>53000</v>
      </c>
      <c r="I1982" s="134" t="s">
        <v>1815</v>
      </c>
      <c r="J1982" s="138">
        <f t="shared" si="212"/>
        <v>0.184</v>
      </c>
      <c r="K1982" s="140">
        <f t="shared" si="213"/>
        <v>288043.47826086957</v>
      </c>
      <c r="L1982" s="134" t="s">
        <v>881</v>
      </c>
      <c r="M1982" s="134" t="s">
        <v>22</v>
      </c>
      <c r="N1982" s="137">
        <f t="shared" si="214"/>
        <v>288043.47826086957</v>
      </c>
      <c r="P1982">
        <v>1941</v>
      </c>
      <c r="Q1982">
        <v>18.961904224301186</v>
      </c>
      <c r="R1982">
        <v>8.0380957756988138</v>
      </c>
      <c r="S1982" s="70">
        <f t="shared" si="215"/>
        <v>0.42390762449888109</v>
      </c>
      <c r="T1982">
        <f t="shared" si="216"/>
        <v>27</v>
      </c>
      <c r="U1982" s="134" t="s">
        <v>3058</v>
      </c>
      <c r="Z1982">
        <v>1940</v>
      </c>
      <c r="AA1982">
        <v>20.914970150822327</v>
      </c>
      <c r="AB1982">
        <v>-8.9149701508223274</v>
      </c>
      <c r="AJ1982">
        <v>1942</v>
      </c>
      <c r="AK1982">
        <v>222.41045385667985</v>
      </c>
      <c r="AL1982">
        <v>-102.41045385667985</v>
      </c>
      <c r="AT1982">
        <v>1942</v>
      </c>
      <c r="AU1982">
        <v>138.95886605839911</v>
      </c>
      <c r="AV1982">
        <v>-18.95886605839911</v>
      </c>
      <c r="BD1982" s="152">
        <v>10.755015341738137</v>
      </c>
      <c r="BE1982" s="152">
        <v>37.430963778239999</v>
      </c>
    </row>
    <row r="1983" spans="1:57" ht="14.25" customHeight="1">
      <c r="A1983" s="134" t="s">
        <v>398</v>
      </c>
      <c r="B1983" s="135">
        <v>95712</v>
      </c>
      <c r="C1983" s="135">
        <v>8794900</v>
      </c>
      <c r="D1983" s="145">
        <f t="shared" si="210"/>
        <v>143062.91390728476</v>
      </c>
      <c r="E1983" s="141">
        <f t="shared" si="211"/>
        <v>91.889209294550312</v>
      </c>
      <c r="F1983" s="135">
        <v>16</v>
      </c>
      <c r="G1983" s="135">
        <v>12.08</v>
      </c>
      <c r="H1983" s="135">
        <v>1728200</v>
      </c>
      <c r="I1983" s="134" t="s">
        <v>1815</v>
      </c>
      <c r="J1983" s="138">
        <f t="shared" si="212"/>
        <v>12.08</v>
      </c>
      <c r="K1983" s="140">
        <f t="shared" si="213"/>
        <v>143062.91390728476</v>
      </c>
      <c r="L1983" s="134" t="s">
        <v>3073</v>
      </c>
      <c r="M1983" s="134" t="s">
        <v>118</v>
      </c>
      <c r="N1983" s="137">
        <f t="shared" si="214"/>
        <v>143062.91390728476</v>
      </c>
      <c r="P1983">
        <v>1942</v>
      </c>
      <c r="Q1983">
        <v>198.59456484512859</v>
      </c>
      <c r="R1983">
        <v>-78.594564845128588</v>
      </c>
      <c r="S1983" s="70">
        <f t="shared" si="215"/>
        <v>-0.39575385613609088</v>
      </c>
      <c r="T1983">
        <f t="shared" si="216"/>
        <v>120</v>
      </c>
      <c r="U1983" s="134" t="s">
        <v>1120</v>
      </c>
      <c r="Z1983">
        <v>1941</v>
      </c>
      <c r="AA1983">
        <v>22.156723539028743</v>
      </c>
      <c r="AB1983">
        <v>4.8432764609712571</v>
      </c>
      <c r="AJ1983">
        <v>1943</v>
      </c>
      <c r="AK1983">
        <v>27.124783403611431</v>
      </c>
      <c r="AL1983">
        <v>-22.124783403611431</v>
      </c>
      <c r="AT1983">
        <v>1943</v>
      </c>
      <c r="AU1983">
        <v>13.723252063895503</v>
      </c>
      <c r="AV1983">
        <v>-8.7232520638955027</v>
      </c>
      <c r="BD1983" s="152">
        <v>19.718897494401475</v>
      </c>
      <c r="BE1983" s="152">
        <v>25.204106065839998</v>
      </c>
    </row>
    <row r="1984" spans="1:57" ht="14.25" customHeight="1">
      <c r="A1984" s="134" t="s">
        <v>398</v>
      </c>
      <c r="B1984" s="135">
        <v>168500</v>
      </c>
      <c r="C1984" s="135">
        <v>42128400</v>
      </c>
      <c r="D1984" s="145">
        <f t="shared" si="210"/>
        <v>156164.38356164383</v>
      </c>
      <c r="E1984" s="141">
        <f t="shared" si="211"/>
        <v>250.02017804154303</v>
      </c>
      <c r="F1984" s="135">
        <v>30</v>
      </c>
      <c r="G1984" s="135">
        <v>18.25</v>
      </c>
      <c r="H1984" s="135">
        <v>2850000</v>
      </c>
      <c r="I1984" s="134" t="s">
        <v>1815</v>
      </c>
      <c r="J1984" s="138">
        <f t="shared" si="212"/>
        <v>18.25</v>
      </c>
      <c r="K1984" s="140">
        <f t="shared" si="213"/>
        <v>156164.38356164383</v>
      </c>
      <c r="L1984" s="134" t="s">
        <v>1586</v>
      </c>
      <c r="M1984" s="134" t="s">
        <v>285</v>
      </c>
      <c r="N1984" s="137">
        <f t="shared" si="214"/>
        <v>156164.38356164383</v>
      </c>
      <c r="P1984">
        <v>1943</v>
      </c>
      <c r="Q1984">
        <v>17.40164404956958</v>
      </c>
      <c r="R1984">
        <v>-12.40164404956958</v>
      </c>
      <c r="S1984" s="70">
        <f t="shared" si="215"/>
        <v>-0.71267082663240244</v>
      </c>
      <c r="T1984">
        <f t="shared" si="216"/>
        <v>5</v>
      </c>
      <c r="U1984" s="134" t="s">
        <v>1472</v>
      </c>
      <c r="Z1984">
        <v>1942</v>
      </c>
      <c r="AA1984">
        <v>205.62633312235329</v>
      </c>
      <c r="AB1984">
        <v>-85.626333122353287</v>
      </c>
      <c r="AJ1984">
        <v>1944</v>
      </c>
      <c r="AK1984">
        <v>29.14874767532898</v>
      </c>
      <c r="AL1984">
        <v>-3.1487476753289805</v>
      </c>
      <c r="AT1984">
        <v>1944</v>
      </c>
      <c r="AU1984">
        <v>29.290976970211112</v>
      </c>
      <c r="AV1984">
        <v>-3.290976970211112</v>
      </c>
      <c r="BD1984" s="152">
        <v>16.280414743815218</v>
      </c>
      <c r="BE1984" s="152">
        <v>23.95204274132</v>
      </c>
    </row>
    <row r="1985" spans="1:57" ht="14.25" customHeight="1">
      <c r="A1985" s="134" t="s">
        <v>398</v>
      </c>
      <c r="B1985" s="135">
        <v>16524</v>
      </c>
      <c r="C1985" s="135">
        <v>561300</v>
      </c>
      <c r="D1985" s="145">
        <f t="shared" si="210"/>
        <v>99047.619047619053</v>
      </c>
      <c r="E1985" s="141">
        <f t="shared" si="211"/>
        <v>33.968772694262888</v>
      </c>
      <c r="F1985" s="135">
        <v>12</v>
      </c>
      <c r="G1985" s="135">
        <v>0.63</v>
      </c>
      <c r="H1985" s="135">
        <v>62400</v>
      </c>
      <c r="I1985" s="134" t="s">
        <v>1815</v>
      </c>
      <c r="J1985" s="138">
        <f t="shared" si="212"/>
        <v>0.63</v>
      </c>
      <c r="K1985" s="140">
        <f t="shared" si="213"/>
        <v>99047.619047619053</v>
      </c>
      <c r="L1985" s="134" t="s">
        <v>887</v>
      </c>
      <c r="M1985" s="134" t="s">
        <v>22</v>
      </c>
      <c r="N1985" s="137">
        <f t="shared" si="214"/>
        <v>99047.619047619053</v>
      </c>
      <c r="P1985">
        <v>1944</v>
      </c>
      <c r="Q1985">
        <v>26.98878517193976</v>
      </c>
      <c r="R1985">
        <v>-0.98878517193976023</v>
      </c>
      <c r="S1985" s="70">
        <f t="shared" si="215"/>
        <v>-3.6636890680348227E-2</v>
      </c>
      <c r="T1985">
        <f t="shared" si="216"/>
        <v>26</v>
      </c>
      <c r="U1985" s="134" t="s">
        <v>1334</v>
      </c>
      <c r="Z1985">
        <v>1943</v>
      </c>
      <c r="AA1985">
        <v>19.43001767762243</v>
      </c>
      <c r="AB1985">
        <v>-14.43001767762243</v>
      </c>
      <c r="AJ1985">
        <v>1945</v>
      </c>
      <c r="AK1985">
        <v>23.945114789331889</v>
      </c>
      <c r="AL1985">
        <v>-11.945114789331889</v>
      </c>
      <c r="AT1985">
        <v>1945</v>
      </c>
      <c r="AU1985">
        <v>15.476263280930514</v>
      </c>
      <c r="AV1985">
        <v>-3.4762632809305138</v>
      </c>
      <c r="BD1985" s="152">
        <v>82.655045330699508</v>
      </c>
      <c r="BE1985" s="152">
        <v>55.617523510840002</v>
      </c>
    </row>
    <row r="1986" spans="1:57" ht="14.25" customHeight="1">
      <c r="A1986" s="134" t="s">
        <v>398</v>
      </c>
      <c r="B1986" s="135">
        <v>19165</v>
      </c>
      <c r="C1986" s="135">
        <v>906700</v>
      </c>
      <c r="D1986" s="145">
        <f t="shared" si="210"/>
        <v>1057371.096586783</v>
      </c>
      <c r="E1986" s="141">
        <f t="shared" si="211"/>
        <v>47.310200887033652</v>
      </c>
      <c r="F1986" s="135">
        <v>16</v>
      </c>
      <c r="G1986" s="135">
        <v>0.13769999999999999</v>
      </c>
      <c r="H1986" s="135">
        <v>145600</v>
      </c>
      <c r="I1986" s="134" t="s">
        <v>1815</v>
      </c>
      <c r="J1986" s="138">
        <f t="shared" si="212"/>
        <v>0.13769999999999999</v>
      </c>
      <c r="K1986" s="140">
        <f t="shared" si="213"/>
        <v>1057371.096586783</v>
      </c>
      <c r="L1986" s="134" t="s">
        <v>977</v>
      </c>
      <c r="M1986" s="134" t="s">
        <v>3</v>
      </c>
      <c r="N1986" s="137">
        <f t="shared" si="214"/>
        <v>1057371.096586783</v>
      </c>
      <c r="P1986">
        <v>1945</v>
      </c>
      <c r="Q1986">
        <v>16.500124020474317</v>
      </c>
      <c r="R1986">
        <v>-4.5001240204743169</v>
      </c>
      <c r="S1986" s="70">
        <f t="shared" si="215"/>
        <v>-0.27273273915337243</v>
      </c>
      <c r="T1986">
        <f t="shared" si="216"/>
        <v>12</v>
      </c>
      <c r="U1986" s="134" t="s">
        <v>1027</v>
      </c>
      <c r="Z1986">
        <v>1944</v>
      </c>
      <c r="AA1986">
        <v>27.007556393262291</v>
      </c>
      <c r="AB1986">
        <v>-1.0075563932622913</v>
      </c>
      <c r="AJ1986">
        <v>1946</v>
      </c>
      <c r="AK1986">
        <v>39.036581495556291</v>
      </c>
      <c r="AL1986">
        <v>5.9634185044437089</v>
      </c>
      <c r="AT1986">
        <v>1946</v>
      </c>
      <c r="AU1986">
        <v>43.209968141722833</v>
      </c>
      <c r="AV1986">
        <v>1.7900318582771675</v>
      </c>
      <c r="BD1986" s="152">
        <v>18.157818109428025</v>
      </c>
      <c r="BE1986" s="152">
        <v>22.102400392919996</v>
      </c>
    </row>
    <row r="1987" spans="1:57" ht="14.25" customHeight="1">
      <c r="A1987" s="134" t="s">
        <v>398</v>
      </c>
      <c r="B1987" s="135">
        <v>114267</v>
      </c>
      <c r="C1987" s="135">
        <v>6511100</v>
      </c>
      <c r="D1987" s="145">
        <f t="shared" si="210"/>
        <v>410958.90410958906</v>
      </c>
      <c r="E1987" s="141">
        <f t="shared" si="211"/>
        <v>56.981455713373066</v>
      </c>
      <c r="F1987" s="135">
        <v>150</v>
      </c>
      <c r="G1987" s="135">
        <v>3.65</v>
      </c>
      <c r="H1987" s="135">
        <v>1500000</v>
      </c>
      <c r="I1987" s="134" t="s">
        <v>1815</v>
      </c>
      <c r="J1987" s="138">
        <f t="shared" si="212"/>
        <v>3.65</v>
      </c>
      <c r="K1987" s="140">
        <f t="shared" si="213"/>
        <v>410958.90410958906</v>
      </c>
      <c r="L1987" s="134" t="s">
        <v>3074</v>
      </c>
      <c r="M1987" s="134" t="s">
        <v>47</v>
      </c>
      <c r="N1987" s="137">
        <f t="shared" si="214"/>
        <v>410958.90410958906</v>
      </c>
      <c r="P1987">
        <v>1946</v>
      </c>
      <c r="Q1987">
        <v>40.257064994655124</v>
      </c>
      <c r="R1987">
        <v>4.7429350053448758</v>
      </c>
      <c r="S1987" s="70">
        <f t="shared" si="215"/>
        <v>0.11781621451972688</v>
      </c>
      <c r="T1987">
        <f t="shared" si="216"/>
        <v>45</v>
      </c>
      <c r="U1987" s="134" t="s">
        <v>3059</v>
      </c>
      <c r="Z1987">
        <v>1945</v>
      </c>
      <c r="AA1987">
        <v>19.816324996655521</v>
      </c>
      <c r="AB1987">
        <v>-7.8163249966555206</v>
      </c>
      <c r="AJ1987">
        <v>1947</v>
      </c>
      <c r="AK1987">
        <v>32.271266074866446</v>
      </c>
      <c r="AL1987">
        <v>-3.2712660748664462</v>
      </c>
      <c r="AT1987">
        <v>1947</v>
      </c>
      <c r="AU1987">
        <v>30.451166595349505</v>
      </c>
      <c r="AV1987">
        <v>-1.4511665953495054</v>
      </c>
      <c r="BD1987" s="152">
        <v>4.6832381549203497</v>
      </c>
      <c r="BE1987" s="152">
        <v>14.583814283239999</v>
      </c>
    </row>
    <row r="1988" spans="1:57" ht="14.25" customHeight="1">
      <c r="A1988" s="134" t="s">
        <v>398</v>
      </c>
      <c r="B1988" s="135">
        <v>19650</v>
      </c>
      <c r="C1988" s="135">
        <v>793600</v>
      </c>
      <c r="D1988" s="145">
        <f t="shared" si="210"/>
        <v>491007.19424460432</v>
      </c>
      <c r="E1988" s="141">
        <f t="shared" si="211"/>
        <v>40.386768447837149</v>
      </c>
      <c r="F1988" s="135">
        <v>12</v>
      </c>
      <c r="G1988" s="135">
        <v>0.22239999999999999</v>
      </c>
      <c r="H1988" s="135">
        <v>109200</v>
      </c>
      <c r="I1988" s="134" t="s">
        <v>1815</v>
      </c>
      <c r="J1988" s="138">
        <f t="shared" si="212"/>
        <v>0.22239999999999999</v>
      </c>
      <c r="K1988" s="140">
        <f t="shared" si="213"/>
        <v>491007.19424460432</v>
      </c>
      <c r="L1988" s="134" t="s">
        <v>3075</v>
      </c>
      <c r="M1988" s="134" t="s">
        <v>3</v>
      </c>
      <c r="N1988" s="137">
        <f t="shared" si="214"/>
        <v>491007.19424460432</v>
      </c>
      <c r="P1988">
        <v>1947</v>
      </c>
      <c r="Q1988">
        <v>29.430934899502891</v>
      </c>
      <c r="R1988">
        <v>-0.43093489950289054</v>
      </c>
      <c r="S1988" s="70">
        <f t="shared" si="215"/>
        <v>-1.4642242965586845E-2</v>
      </c>
      <c r="T1988">
        <f t="shared" si="216"/>
        <v>29</v>
      </c>
      <c r="U1988" s="134" t="s">
        <v>3060</v>
      </c>
      <c r="Z1988">
        <v>1946</v>
      </c>
      <c r="AA1988">
        <v>43.951759513325875</v>
      </c>
      <c r="AB1988">
        <v>1.0482404866741248</v>
      </c>
      <c r="AJ1988">
        <v>1948</v>
      </c>
      <c r="AK1988">
        <v>39.925161501064579</v>
      </c>
      <c r="AL1988">
        <v>20.074838498935421</v>
      </c>
      <c r="AT1988">
        <v>1948</v>
      </c>
      <c r="AU1988">
        <v>52.117071505842645</v>
      </c>
      <c r="AV1988">
        <v>7.8829284941573547</v>
      </c>
      <c r="BD1988" s="152">
        <v>10.913177332057815</v>
      </c>
      <c r="BE1988" s="152">
        <v>21.98800876008</v>
      </c>
    </row>
    <row r="1989" spans="1:57" ht="14.25" customHeight="1">
      <c r="A1989" s="134" t="s">
        <v>398</v>
      </c>
      <c r="B1989" s="135">
        <v>381306</v>
      </c>
      <c r="C1989" s="135">
        <v>23827400</v>
      </c>
      <c r="D1989" s="145">
        <f t="shared" si="210"/>
        <v>585200</v>
      </c>
      <c r="E1989" s="141">
        <f t="shared" si="211"/>
        <v>62.488919660325301</v>
      </c>
      <c r="F1989" s="135">
        <v>307</v>
      </c>
      <c r="G1989" s="135">
        <v>20</v>
      </c>
      <c r="H1989" s="135">
        <v>11704000</v>
      </c>
      <c r="I1989" s="134" t="s">
        <v>1815</v>
      </c>
      <c r="J1989" s="138">
        <f t="shared" si="212"/>
        <v>20</v>
      </c>
      <c r="K1989" s="140">
        <f t="shared" si="213"/>
        <v>585200</v>
      </c>
      <c r="L1989" s="134" t="s">
        <v>3076</v>
      </c>
      <c r="M1989" s="134" t="s">
        <v>67</v>
      </c>
      <c r="N1989" s="137">
        <f t="shared" si="214"/>
        <v>585200</v>
      </c>
      <c r="P1989">
        <v>1948</v>
      </c>
      <c r="Q1989">
        <v>45.585722904985417</v>
      </c>
      <c r="R1989">
        <v>14.414277095014583</v>
      </c>
      <c r="S1989" s="70">
        <f t="shared" si="215"/>
        <v>0.31620156874682764</v>
      </c>
      <c r="T1989">
        <f t="shared" si="216"/>
        <v>60</v>
      </c>
      <c r="U1989" s="134" t="s">
        <v>3061</v>
      </c>
      <c r="Z1989">
        <v>1947</v>
      </c>
      <c r="AA1989">
        <v>31.03294190663788</v>
      </c>
      <c r="AB1989">
        <v>-2.0329419066378804</v>
      </c>
      <c r="AJ1989">
        <v>1949</v>
      </c>
      <c r="AK1989">
        <v>43.677178932612925</v>
      </c>
      <c r="AL1989">
        <v>-17.677178932612925</v>
      </c>
      <c r="AT1989">
        <v>1949</v>
      </c>
      <c r="AU1989">
        <v>31.307555681704315</v>
      </c>
      <c r="AV1989">
        <v>-5.307555681704315</v>
      </c>
      <c r="BD1989" s="152">
        <v>10.04123233347725</v>
      </c>
      <c r="BE1989" s="152">
        <v>18.35207638696</v>
      </c>
    </row>
    <row r="1990" spans="1:57" ht="14.25" customHeight="1">
      <c r="A1990" s="134" t="s">
        <v>398</v>
      </c>
      <c r="B1990" s="135">
        <v>53510</v>
      </c>
      <c r="C1990" s="135">
        <v>2004700</v>
      </c>
      <c r="D1990" s="145">
        <f t="shared" si="210"/>
        <v>382905.98290598294</v>
      </c>
      <c r="E1990" s="141">
        <f t="shared" si="211"/>
        <v>37.464025415810127</v>
      </c>
      <c r="F1990" s="135">
        <v>32</v>
      </c>
      <c r="G1990" s="135">
        <v>0.76049999999999995</v>
      </c>
      <c r="H1990" s="135">
        <v>291200</v>
      </c>
      <c r="I1990" s="134" t="s">
        <v>1815</v>
      </c>
      <c r="J1990" s="138">
        <f t="shared" si="212"/>
        <v>0.76049999999999995</v>
      </c>
      <c r="K1990" s="140">
        <f t="shared" si="213"/>
        <v>382905.98290598294</v>
      </c>
      <c r="L1990" s="134" t="s">
        <v>969</v>
      </c>
      <c r="M1990" s="134" t="s">
        <v>3</v>
      </c>
      <c r="N1990" s="137">
        <f t="shared" si="214"/>
        <v>382905.98290598294</v>
      </c>
      <c r="P1990">
        <v>1949</v>
      </c>
      <c r="Q1990">
        <v>36.524724680038915</v>
      </c>
      <c r="R1990">
        <v>-10.524724680038915</v>
      </c>
      <c r="S1990" s="70">
        <f t="shared" si="215"/>
        <v>-0.28815342955318074</v>
      </c>
      <c r="T1990">
        <f t="shared" si="216"/>
        <v>26</v>
      </c>
      <c r="U1990" s="134" t="s">
        <v>3062</v>
      </c>
      <c r="Z1990">
        <v>1948</v>
      </c>
      <c r="AA1990">
        <v>46.221206068287508</v>
      </c>
      <c r="AB1990">
        <v>13.778793931712492</v>
      </c>
      <c r="AJ1990">
        <v>1950</v>
      </c>
      <c r="AK1990">
        <v>25.595697658067866</v>
      </c>
      <c r="AL1990">
        <v>-7.5956976580678663</v>
      </c>
      <c r="AT1990">
        <v>1950</v>
      </c>
      <c r="AU1990">
        <v>21.123668972156189</v>
      </c>
      <c r="AV1990">
        <v>-3.1236689721561888</v>
      </c>
      <c r="BD1990" s="152">
        <v>19.213600746107435</v>
      </c>
      <c r="BE1990" s="152">
        <v>30.161697423039996</v>
      </c>
    </row>
    <row r="1991" spans="1:57" ht="14.25" customHeight="1">
      <c r="A1991" s="134" t="s">
        <v>398</v>
      </c>
      <c r="B1991" s="135">
        <v>16896</v>
      </c>
      <c r="C1991" s="135">
        <v>1171000</v>
      </c>
      <c r="D1991" s="145">
        <f t="shared" si="210"/>
        <v>234472.47084350418</v>
      </c>
      <c r="E1991" s="141">
        <f t="shared" si="211"/>
        <v>69.306344696969703</v>
      </c>
      <c r="F1991" s="135">
        <v>19</v>
      </c>
      <c r="G1991" s="135">
        <v>0.73740000000000006</v>
      </c>
      <c r="H1991" s="135">
        <v>172900</v>
      </c>
      <c r="I1991" s="134" t="s">
        <v>1815</v>
      </c>
      <c r="J1991" s="138">
        <f t="shared" si="212"/>
        <v>0.73740000000000006</v>
      </c>
      <c r="K1991" s="140">
        <f t="shared" si="213"/>
        <v>234472.47084350418</v>
      </c>
      <c r="L1991" s="134" t="s">
        <v>981</v>
      </c>
      <c r="M1991" s="134" t="s">
        <v>3</v>
      </c>
      <c r="N1991" s="137">
        <f t="shared" si="214"/>
        <v>234472.47084350418</v>
      </c>
      <c r="P1991">
        <v>1950</v>
      </c>
      <c r="Q1991">
        <v>20.510742006702881</v>
      </c>
      <c r="R1991">
        <v>-2.5107420067028805</v>
      </c>
      <c r="S1991" s="70">
        <f t="shared" si="215"/>
        <v>-0.12241107639510915</v>
      </c>
      <c r="T1991">
        <f t="shared" si="216"/>
        <v>18</v>
      </c>
      <c r="U1991" s="134" t="s">
        <v>1691</v>
      </c>
      <c r="Z1991">
        <v>1949</v>
      </c>
      <c r="AA1991">
        <v>15.74480500726062</v>
      </c>
      <c r="AB1991">
        <v>10.25519499273938</v>
      </c>
      <c r="AJ1991">
        <v>1951</v>
      </c>
      <c r="AK1991">
        <v>22.131971309773999</v>
      </c>
      <c r="AL1991">
        <v>-13.131971309773999</v>
      </c>
      <c r="AT1991">
        <v>1951</v>
      </c>
      <c r="AU1991">
        <v>15.766926499118053</v>
      </c>
      <c r="AV1991">
        <v>-6.7669264991180533</v>
      </c>
      <c r="BD1991" s="152">
        <v>10.133664665482257</v>
      </c>
      <c r="BE1991" s="152">
        <v>18.32554785016</v>
      </c>
    </row>
    <row r="1992" spans="1:57" ht="14.25" customHeight="1">
      <c r="A1992" s="134" t="s">
        <v>398</v>
      </c>
      <c r="B1992" s="135">
        <v>10200</v>
      </c>
      <c r="C1992" s="135">
        <v>587700</v>
      </c>
      <c r="D1992" s="145">
        <f t="shared" si="210"/>
        <v>172131.1475409836</v>
      </c>
      <c r="E1992" s="141">
        <f t="shared" si="211"/>
        <v>57.617647058823529</v>
      </c>
      <c r="F1992" s="135">
        <v>12</v>
      </c>
      <c r="G1992" s="135">
        <v>1.22</v>
      </c>
      <c r="H1992" s="135">
        <v>210000</v>
      </c>
      <c r="I1992" s="134" t="s">
        <v>1815</v>
      </c>
      <c r="J1992" s="138">
        <f t="shared" si="212"/>
        <v>1.22</v>
      </c>
      <c r="K1992" s="140">
        <f t="shared" si="213"/>
        <v>172131.1475409836</v>
      </c>
      <c r="L1992" s="134" t="s">
        <v>3077</v>
      </c>
      <c r="M1992" s="134" t="s">
        <v>245</v>
      </c>
      <c r="N1992" s="137">
        <f t="shared" si="214"/>
        <v>172131.1475409836</v>
      </c>
      <c r="P1992">
        <v>1951</v>
      </c>
      <c r="Q1992">
        <v>15.603036280847267</v>
      </c>
      <c r="R1992">
        <v>-6.6030362808472667</v>
      </c>
      <c r="S1992" s="70">
        <f t="shared" si="215"/>
        <v>-0.42318918971895852</v>
      </c>
      <c r="T1992">
        <f t="shared" si="216"/>
        <v>9</v>
      </c>
      <c r="U1992" s="134" t="s">
        <v>3063</v>
      </c>
      <c r="Z1992">
        <v>1950</v>
      </c>
      <c r="AA1992">
        <v>16.37506106274488</v>
      </c>
      <c r="AB1992">
        <v>1.62493893725512</v>
      </c>
      <c r="AJ1992">
        <v>1952</v>
      </c>
      <c r="AK1992">
        <v>28.154757273740859</v>
      </c>
      <c r="AL1992">
        <v>-19.154757273740859</v>
      </c>
      <c r="AT1992">
        <v>1952</v>
      </c>
      <c r="AU1992">
        <v>16.720203324868709</v>
      </c>
      <c r="AV1992">
        <v>-7.7202033248687094</v>
      </c>
      <c r="BD1992" s="152">
        <v>15.701172129917174</v>
      </c>
      <c r="BE1992" s="152">
        <v>28.852837889680004</v>
      </c>
    </row>
    <row r="1993" spans="1:57" ht="14.25" customHeight="1">
      <c r="A1993" s="134" t="s">
        <v>398</v>
      </c>
      <c r="B1993" s="135">
        <v>6936</v>
      </c>
      <c r="C1993" s="135">
        <v>485700</v>
      </c>
      <c r="D1993" s="145">
        <f t="shared" si="210"/>
        <v>104418.60465116279</v>
      </c>
      <c r="E1993" s="141">
        <f t="shared" si="211"/>
        <v>70.025951557093421</v>
      </c>
      <c r="F1993" s="135">
        <v>1</v>
      </c>
      <c r="G1993" s="135">
        <v>0.43</v>
      </c>
      <c r="H1993" s="135">
        <v>44900</v>
      </c>
      <c r="I1993" s="134" t="s">
        <v>1815</v>
      </c>
      <c r="J1993" s="138">
        <f t="shared" si="212"/>
        <v>0.43</v>
      </c>
      <c r="K1993" s="140">
        <f t="shared" si="213"/>
        <v>104418.60465116279</v>
      </c>
      <c r="L1993" s="134" t="s">
        <v>1616</v>
      </c>
      <c r="M1993" s="134" t="s">
        <v>47</v>
      </c>
      <c r="N1993" s="137">
        <f t="shared" si="214"/>
        <v>104418.60465116279</v>
      </c>
      <c r="P1993">
        <v>1952</v>
      </c>
      <c r="Q1993">
        <v>19.619547913707621</v>
      </c>
      <c r="R1993">
        <v>-10.619547913707621</v>
      </c>
      <c r="S1993" s="70">
        <f t="shared" si="215"/>
        <v>-0.54127383364873782</v>
      </c>
      <c r="T1993">
        <f t="shared" si="216"/>
        <v>9</v>
      </c>
      <c r="U1993" s="134" t="s">
        <v>3064</v>
      </c>
      <c r="Z1993">
        <v>1951</v>
      </c>
      <c r="AA1993">
        <v>19.286673144758659</v>
      </c>
      <c r="AB1993">
        <v>-10.286673144758659</v>
      </c>
      <c r="AJ1993">
        <v>1953</v>
      </c>
      <c r="AK1993">
        <v>22.33093872406123</v>
      </c>
      <c r="AL1993">
        <v>-12.33093872406123</v>
      </c>
      <c r="AT1993">
        <v>1953</v>
      </c>
      <c r="AU1993">
        <v>15.073111755139326</v>
      </c>
      <c r="AV1993">
        <v>-5.0731117551393261</v>
      </c>
      <c r="BD1993" s="152">
        <v>11.23977157180884</v>
      </c>
      <c r="BE1993" s="152">
        <v>19.899005374839998</v>
      </c>
    </row>
    <row r="1994" spans="1:57" ht="14.25" customHeight="1">
      <c r="A1994" s="134" t="s">
        <v>398</v>
      </c>
      <c r="B1994" s="135">
        <v>16040</v>
      </c>
      <c r="C1994" s="135">
        <v>741300</v>
      </c>
      <c r="D1994" s="145">
        <f t="shared" si="210"/>
        <v>780000</v>
      </c>
      <c r="E1994" s="141">
        <f t="shared" si="211"/>
        <v>46.215710723192018</v>
      </c>
      <c r="F1994" s="135">
        <v>13</v>
      </c>
      <c r="G1994" s="135">
        <v>0.2</v>
      </c>
      <c r="H1994" s="135">
        <v>156000</v>
      </c>
      <c r="I1994" s="134" t="s">
        <v>1815</v>
      </c>
      <c r="J1994" s="138">
        <f t="shared" si="212"/>
        <v>0.2</v>
      </c>
      <c r="K1994" s="140">
        <f t="shared" si="213"/>
        <v>780000</v>
      </c>
      <c r="L1994" s="134" t="s">
        <v>3078</v>
      </c>
      <c r="M1994" s="134" t="s">
        <v>194</v>
      </c>
      <c r="N1994" s="137">
        <f t="shared" si="214"/>
        <v>780000</v>
      </c>
      <c r="P1994">
        <v>1953</v>
      </c>
      <c r="Q1994">
        <v>15.343878084727036</v>
      </c>
      <c r="R1994">
        <v>-5.3438780847270362</v>
      </c>
      <c r="S1994" s="70">
        <f t="shared" si="215"/>
        <v>-0.3482742795021434</v>
      </c>
      <c r="T1994">
        <f t="shared" si="216"/>
        <v>10</v>
      </c>
      <c r="U1994" s="134" t="s">
        <v>3065</v>
      </c>
      <c r="Z1994">
        <v>1952</v>
      </c>
      <c r="AA1994">
        <v>1.7867722333211731</v>
      </c>
      <c r="AB1994">
        <v>7.2132277666788269</v>
      </c>
      <c r="AJ1994">
        <v>1954</v>
      </c>
      <c r="AK1994">
        <v>30.565226331084453</v>
      </c>
      <c r="AL1994">
        <v>-18.565226331084453</v>
      </c>
      <c r="AT1994">
        <v>1954</v>
      </c>
      <c r="AU1994">
        <v>18.421486342056784</v>
      </c>
      <c r="AV1994">
        <v>-6.4214863420567845</v>
      </c>
      <c r="BD1994" s="152">
        <v>4.2950223604993205</v>
      </c>
      <c r="BE1994" s="152">
        <v>15.029706923359999</v>
      </c>
    </row>
    <row r="1995" spans="1:57" ht="14.25" customHeight="1">
      <c r="A1995" s="134" t="s">
        <v>398</v>
      </c>
      <c r="B1995" s="135">
        <v>12117</v>
      </c>
      <c r="C1995" s="135">
        <v>523900</v>
      </c>
      <c r="D1995" s="145">
        <f t="shared" si="210"/>
        <v>342857.1428571429</v>
      </c>
      <c r="E1995" s="141">
        <f t="shared" si="211"/>
        <v>43.236774779235787</v>
      </c>
      <c r="F1995" s="135">
        <v>12</v>
      </c>
      <c r="G1995" s="135">
        <v>0.35</v>
      </c>
      <c r="H1995" s="135">
        <v>120000</v>
      </c>
      <c r="I1995" s="134" t="s">
        <v>1815</v>
      </c>
      <c r="J1995" s="138">
        <f t="shared" si="212"/>
        <v>0.35</v>
      </c>
      <c r="K1995" s="140">
        <f t="shared" si="213"/>
        <v>342857.1428571429</v>
      </c>
      <c r="L1995" s="134" t="s">
        <v>1570</v>
      </c>
      <c r="M1995" s="134" t="s">
        <v>118</v>
      </c>
      <c r="N1995" s="137">
        <f t="shared" si="214"/>
        <v>342857.1428571429</v>
      </c>
      <c r="P1995">
        <v>1954</v>
      </c>
      <c r="Q1995">
        <v>21.940054587192328</v>
      </c>
      <c r="R1995">
        <v>-9.9400545871923285</v>
      </c>
      <c r="S1995" s="70">
        <f t="shared" si="215"/>
        <v>-0.45305514385524409</v>
      </c>
      <c r="T1995">
        <f t="shared" si="216"/>
        <v>12</v>
      </c>
      <c r="U1995" s="134" t="s">
        <v>1204</v>
      </c>
      <c r="Z1995">
        <v>1953</v>
      </c>
      <c r="AA1995">
        <v>16.506970586721984</v>
      </c>
      <c r="AB1995">
        <v>-6.5069705867219838</v>
      </c>
      <c r="AJ1995">
        <v>1955</v>
      </c>
      <c r="AK1995">
        <v>25.228242944022515</v>
      </c>
      <c r="AL1995">
        <v>-13.228242944022515</v>
      </c>
      <c r="AT1995">
        <v>1955</v>
      </c>
      <c r="AU1995">
        <v>19.864128360010188</v>
      </c>
      <c r="AV1995">
        <v>-7.8641283600101879</v>
      </c>
      <c r="BD1995" s="152">
        <v>9.695124601414058</v>
      </c>
      <c r="BE1995" s="152">
        <v>22.08335722708</v>
      </c>
    </row>
    <row r="1996" spans="1:57" ht="14.25" customHeight="1">
      <c r="A1996" s="134" t="s">
        <v>398</v>
      </c>
      <c r="B1996" s="135">
        <v>11760</v>
      </c>
      <c r="C1996" s="135">
        <v>354300</v>
      </c>
      <c r="D1996" s="145">
        <f t="shared" si="210"/>
        <v>1312500</v>
      </c>
      <c r="E1996" s="141">
        <f t="shared" si="211"/>
        <v>30.127551020408163</v>
      </c>
      <c r="F1996" s="135">
        <v>14</v>
      </c>
      <c r="G1996" s="135">
        <v>0.08</v>
      </c>
      <c r="H1996" s="135">
        <v>105000</v>
      </c>
      <c r="I1996" s="134" t="s">
        <v>1815</v>
      </c>
      <c r="J1996" s="138">
        <f t="shared" si="212"/>
        <v>0.08</v>
      </c>
      <c r="K1996" s="140">
        <f t="shared" si="213"/>
        <v>1312500</v>
      </c>
      <c r="L1996" s="134" t="s">
        <v>3079</v>
      </c>
      <c r="M1996" s="134" t="s">
        <v>68</v>
      </c>
      <c r="N1996" s="137">
        <f t="shared" si="214"/>
        <v>1312500</v>
      </c>
      <c r="P1996">
        <v>1955</v>
      </c>
      <c r="Q1996">
        <v>19.616646330910289</v>
      </c>
      <c r="R1996">
        <v>-7.6166463309102888</v>
      </c>
      <c r="S1996" s="70">
        <f t="shared" si="215"/>
        <v>-0.38827464197632028</v>
      </c>
      <c r="T1996">
        <f t="shared" si="216"/>
        <v>12</v>
      </c>
      <c r="U1996" s="134" t="s">
        <v>1743</v>
      </c>
      <c r="Z1996">
        <v>1954</v>
      </c>
      <c r="AA1996">
        <v>8.6122896900980379</v>
      </c>
      <c r="AB1996">
        <v>3.3877103099019621</v>
      </c>
      <c r="AJ1996">
        <v>1956</v>
      </c>
      <c r="AK1996">
        <v>23.134428409842428</v>
      </c>
      <c r="AL1996">
        <v>-11.134428409842428</v>
      </c>
      <c r="AT1996">
        <v>1956</v>
      </c>
      <c r="AU1996">
        <v>14.961444530072926</v>
      </c>
      <c r="AV1996">
        <v>-2.9614445300729262</v>
      </c>
      <c r="BD1996" s="152">
        <v>33.055855976812801</v>
      </c>
      <c r="BE1996" s="152">
        <v>36.899414299599997</v>
      </c>
    </row>
    <row r="1997" spans="1:57" ht="14.25" customHeight="1">
      <c r="A1997" s="134" t="s">
        <v>398</v>
      </c>
      <c r="B1997" s="135">
        <v>27666</v>
      </c>
      <c r="C1997" s="135">
        <v>3050700</v>
      </c>
      <c r="D1997" s="145">
        <f t="shared" si="210"/>
        <v>268516.94915254239</v>
      </c>
      <c r="E1997" s="141">
        <f t="shared" si="211"/>
        <v>110.26892214270224</v>
      </c>
      <c r="F1997" s="135">
        <v>29</v>
      </c>
      <c r="G1997" s="135">
        <v>2.36</v>
      </c>
      <c r="H1997" s="135">
        <v>633700</v>
      </c>
      <c r="I1997" s="134" t="s">
        <v>1815</v>
      </c>
      <c r="J1997" s="138">
        <f t="shared" si="212"/>
        <v>2.36</v>
      </c>
      <c r="K1997" s="140">
        <f t="shared" si="213"/>
        <v>268516.94915254239</v>
      </c>
      <c r="L1997" s="134" t="s">
        <v>3080</v>
      </c>
      <c r="M1997" s="134" t="s">
        <v>144</v>
      </c>
      <c r="N1997" s="137">
        <f t="shared" si="214"/>
        <v>268516.94915254239</v>
      </c>
      <c r="P1997">
        <v>1956</v>
      </c>
      <c r="Q1997">
        <v>15.750679673238308</v>
      </c>
      <c r="R1997">
        <v>-3.7506796732383076</v>
      </c>
      <c r="S1997" s="70">
        <f t="shared" si="215"/>
        <v>-0.23812811580512422</v>
      </c>
      <c r="T1997">
        <f t="shared" si="216"/>
        <v>12</v>
      </c>
      <c r="U1997" s="134" t="s">
        <v>1418</v>
      </c>
      <c r="Z1997">
        <v>1955</v>
      </c>
      <c r="AA1997">
        <v>18.662163389062538</v>
      </c>
      <c r="AB1997">
        <v>-6.6621633890625382</v>
      </c>
      <c r="AJ1997">
        <v>1957</v>
      </c>
      <c r="AK1997">
        <v>32.380486485262416</v>
      </c>
      <c r="AL1997">
        <v>-17.380486485262416</v>
      </c>
      <c r="AT1997">
        <v>1957</v>
      </c>
      <c r="AU1997">
        <v>22.987526331720346</v>
      </c>
      <c r="AV1997">
        <v>-7.9875263317203462</v>
      </c>
      <c r="BD1997" s="152">
        <v>24.052946839525131</v>
      </c>
      <c r="BE1997" s="152">
        <v>42.366552564519992</v>
      </c>
    </row>
    <row r="1998" spans="1:57" ht="14.25" customHeight="1">
      <c r="A1998" s="134" t="s">
        <v>398</v>
      </c>
      <c r="B1998" s="135">
        <v>37121</v>
      </c>
      <c r="C1998" s="135">
        <v>2661700</v>
      </c>
      <c r="D1998" s="145">
        <f t="shared" si="210"/>
        <v>734717.416378316</v>
      </c>
      <c r="E1998" s="141">
        <f t="shared" si="211"/>
        <v>71.703348508930262</v>
      </c>
      <c r="F1998" s="135">
        <v>56</v>
      </c>
      <c r="G1998" s="135">
        <v>0.69359999999999999</v>
      </c>
      <c r="H1998" s="135">
        <v>509600</v>
      </c>
      <c r="I1998" s="134" t="s">
        <v>1815</v>
      </c>
      <c r="J1998" s="138">
        <f t="shared" si="212"/>
        <v>0.69359999999999999</v>
      </c>
      <c r="K1998" s="140">
        <f t="shared" si="213"/>
        <v>734717.416378316</v>
      </c>
      <c r="L1998" s="134" t="s">
        <v>974</v>
      </c>
      <c r="M1998" s="134" t="s">
        <v>3</v>
      </c>
      <c r="N1998" s="137">
        <f t="shared" si="214"/>
        <v>734717.416378316</v>
      </c>
      <c r="P1998">
        <v>1957</v>
      </c>
      <c r="Q1998">
        <v>25.46220467936579</v>
      </c>
      <c r="R1998">
        <v>-10.46220467936579</v>
      </c>
      <c r="S1998" s="70">
        <f t="shared" si="215"/>
        <v>-0.410891547338955</v>
      </c>
      <c r="T1998">
        <f t="shared" si="216"/>
        <v>15</v>
      </c>
      <c r="U1998" s="134" t="s">
        <v>3066</v>
      </c>
      <c r="Z1998">
        <v>1956</v>
      </c>
      <c r="AA1998">
        <v>17.852211241724717</v>
      </c>
      <c r="AB1998">
        <v>-5.8522112417247172</v>
      </c>
      <c r="AJ1998">
        <v>1958</v>
      </c>
      <c r="AK1998">
        <v>22.066777731475632</v>
      </c>
      <c r="AL1998">
        <v>-12.066777731475632</v>
      </c>
      <c r="AT1998">
        <v>1958</v>
      </c>
      <c r="AU1998">
        <v>17.115965107824621</v>
      </c>
      <c r="AV1998">
        <v>-7.1159651078246213</v>
      </c>
      <c r="BD1998" s="152">
        <v>83.608125376262251</v>
      </c>
      <c r="BE1998" s="152">
        <v>76.101971339559995</v>
      </c>
    </row>
    <row r="1999" spans="1:57" ht="14.25" customHeight="1">
      <c r="A1999" s="134" t="s">
        <v>398</v>
      </c>
      <c r="B1999" s="135">
        <v>77740</v>
      </c>
      <c r="C1999" s="135">
        <v>3784900</v>
      </c>
      <c r="D1999" s="145">
        <f t="shared" si="210"/>
        <v>318461.53846153844</v>
      </c>
      <c r="E1999" s="141">
        <f t="shared" si="211"/>
        <v>48.686647800360177</v>
      </c>
      <c r="F1999" s="135">
        <v>90</v>
      </c>
      <c r="G1999" s="135">
        <v>6.5</v>
      </c>
      <c r="H1999" s="135">
        <v>2070000</v>
      </c>
      <c r="I1999" s="134" t="s">
        <v>1815</v>
      </c>
      <c r="J1999" s="138">
        <f t="shared" si="212"/>
        <v>6.5</v>
      </c>
      <c r="K1999" s="140">
        <f t="shared" si="213"/>
        <v>318461.53846153844</v>
      </c>
      <c r="L1999" s="134" t="s">
        <v>3081</v>
      </c>
      <c r="M1999" s="134" t="s">
        <v>47</v>
      </c>
      <c r="N1999" s="137">
        <f t="shared" si="214"/>
        <v>318461.53846153844</v>
      </c>
      <c r="P1999">
        <v>1958</v>
      </c>
      <c r="Q1999">
        <v>16.293951801883086</v>
      </c>
      <c r="R1999">
        <v>-6.293951801883086</v>
      </c>
      <c r="S1999" s="70">
        <f t="shared" si="215"/>
        <v>-0.38627534182074214</v>
      </c>
      <c r="T1999">
        <f t="shared" si="216"/>
        <v>10</v>
      </c>
      <c r="U1999" s="134" t="s">
        <v>3067</v>
      </c>
      <c r="Z1999">
        <v>1957</v>
      </c>
      <c r="AA1999">
        <v>11.570912979769069</v>
      </c>
      <c r="AB1999">
        <v>3.4290870202309307</v>
      </c>
      <c r="AJ1999">
        <v>1959</v>
      </c>
      <c r="AK1999">
        <v>25.568180888006868</v>
      </c>
      <c r="AL1999">
        <v>-13.568180888006868</v>
      </c>
      <c r="AT1999">
        <v>1959</v>
      </c>
      <c r="AU1999">
        <v>19.144038974839368</v>
      </c>
      <c r="AV1999">
        <v>-7.1440389748393684</v>
      </c>
      <c r="BD1999" s="152">
        <v>39.119416956341254</v>
      </c>
      <c r="BE1999" s="152">
        <v>47.05273857852</v>
      </c>
    </row>
    <row r="2000" spans="1:57" ht="14.25" customHeight="1">
      <c r="A2000" s="134" t="s">
        <v>398</v>
      </c>
      <c r="B2000" s="135">
        <v>10988</v>
      </c>
      <c r="C2000" s="135">
        <v>681800</v>
      </c>
      <c r="D2000" s="145">
        <f t="shared" si="210"/>
        <v>137500</v>
      </c>
      <c r="E2000" s="141">
        <f t="shared" si="211"/>
        <v>62.049508554787039</v>
      </c>
      <c r="F2000" s="135">
        <v>13</v>
      </c>
      <c r="G2000" s="135">
        <v>1.92</v>
      </c>
      <c r="H2000" s="135">
        <v>264000</v>
      </c>
      <c r="I2000" s="134" t="s">
        <v>1815</v>
      </c>
      <c r="J2000" s="138">
        <f t="shared" si="212"/>
        <v>1.92</v>
      </c>
      <c r="K2000" s="140">
        <f t="shared" si="213"/>
        <v>137500</v>
      </c>
      <c r="L2000" s="134" t="s">
        <v>3082</v>
      </c>
      <c r="M2000" s="134" t="s">
        <v>226</v>
      </c>
      <c r="N2000" s="137">
        <f t="shared" si="214"/>
        <v>137500</v>
      </c>
      <c r="P2000">
        <v>1959</v>
      </c>
      <c r="Q2000">
        <v>19.425250178363537</v>
      </c>
      <c r="R2000">
        <v>-7.4252501783635374</v>
      </c>
      <c r="S2000" s="70">
        <f t="shared" si="215"/>
        <v>-0.38224733839639385</v>
      </c>
      <c r="T2000">
        <f t="shared" si="216"/>
        <v>12</v>
      </c>
      <c r="U2000" s="134" t="s">
        <v>3068</v>
      </c>
      <c r="Z2000">
        <v>1958</v>
      </c>
      <c r="AA2000">
        <v>18.527367996715146</v>
      </c>
      <c r="AB2000">
        <v>-8.5273679967151459</v>
      </c>
      <c r="AJ2000">
        <v>1960</v>
      </c>
      <c r="AK2000">
        <v>214.295970033153</v>
      </c>
      <c r="AL2000">
        <v>-22.295970033152997</v>
      </c>
      <c r="AT2000">
        <v>1960</v>
      </c>
      <c r="AU2000">
        <v>205.65047406423133</v>
      </c>
      <c r="AV2000">
        <v>-13.650474064231332</v>
      </c>
      <c r="BD2000" s="152">
        <v>8.8293417583004921</v>
      </c>
      <c r="BE2000" s="152">
        <v>19.899222341879998</v>
      </c>
    </row>
    <row r="2001" spans="1:57" ht="14.25" customHeight="1">
      <c r="A2001" s="134" t="s">
        <v>398</v>
      </c>
      <c r="B2001" s="135">
        <v>2574</v>
      </c>
      <c r="C2001" s="135">
        <v>182500</v>
      </c>
      <c r="D2001" s="145">
        <f t="shared" si="210"/>
        <v>450000</v>
      </c>
      <c r="E2001" s="141">
        <f t="shared" si="211"/>
        <v>70.901320901320901</v>
      </c>
      <c r="F2001" s="135">
        <v>3</v>
      </c>
      <c r="G2001" s="135">
        <v>0.08</v>
      </c>
      <c r="H2001" s="135">
        <v>36000</v>
      </c>
      <c r="I2001" s="134" t="s">
        <v>1815</v>
      </c>
      <c r="J2001" s="138">
        <f t="shared" si="212"/>
        <v>0.08</v>
      </c>
      <c r="K2001" s="140">
        <f t="shared" si="213"/>
        <v>450000</v>
      </c>
      <c r="L2001" s="134" t="s">
        <v>3083</v>
      </c>
      <c r="M2001" s="134" t="s">
        <v>194</v>
      </c>
      <c r="N2001" s="137">
        <f t="shared" si="214"/>
        <v>450000</v>
      </c>
      <c r="P2001">
        <v>1960</v>
      </c>
      <c r="Q2001">
        <v>229.90710914640874</v>
      </c>
      <c r="R2001">
        <v>-37.907109146408743</v>
      </c>
      <c r="S2001" s="70">
        <f t="shared" si="215"/>
        <v>-0.16488010869759079</v>
      </c>
      <c r="T2001">
        <f t="shared" si="216"/>
        <v>192</v>
      </c>
      <c r="U2001" s="134" t="s">
        <v>3069</v>
      </c>
      <c r="Z2001">
        <v>1959</v>
      </c>
      <c r="AA2001">
        <v>10.902393934329725</v>
      </c>
      <c r="AB2001">
        <v>1.0976060656702753</v>
      </c>
      <c r="AJ2001">
        <v>1961</v>
      </c>
      <c r="AK2001">
        <v>21.485538880802508</v>
      </c>
      <c r="AL2001">
        <v>-12.485538880802508</v>
      </c>
      <c r="AT2001">
        <v>1961</v>
      </c>
      <c r="AU2001">
        <v>14.136256580133729</v>
      </c>
      <c r="AV2001">
        <v>-5.136256580133729</v>
      </c>
      <c r="BD2001" s="152">
        <v>6.7105873035635017</v>
      </c>
      <c r="BE2001" s="152">
        <v>14.923908725399999</v>
      </c>
    </row>
    <row r="2002" spans="1:57" ht="14.25" customHeight="1">
      <c r="A2002" s="134" t="s">
        <v>398</v>
      </c>
      <c r="B2002" s="135">
        <v>13755</v>
      </c>
      <c r="C2002" s="135">
        <v>507100</v>
      </c>
      <c r="D2002" s="145">
        <f t="shared" si="210"/>
        <v>679527.06907280639</v>
      </c>
      <c r="E2002" s="141">
        <f t="shared" si="211"/>
        <v>36.86659396583061</v>
      </c>
      <c r="F2002" s="135">
        <v>12</v>
      </c>
      <c r="G2002" s="135">
        <v>0.16070000000000001</v>
      </c>
      <c r="H2002" s="135">
        <v>109200</v>
      </c>
      <c r="I2002" s="134" t="s">
        <v>1815</v>
      </c>
      <c r="J2002" s="138">
        <f t="shared" si="212"/>
        <v>0.16070000000000001</v>
      </c>
      <c r="K2002" s="140">
        <f t="shared" si="213"/>
        <v>679527.06907280639</v>
      </c>
      <c r="L2002" s="134" t="s">
        <v>952</v>
      </c>
      <c r="M2002" s="134" t="s">
        <v>3</v>
      </c>
      <c r="N2002" s="137">
        <f t="shared" si="214"/>
        <v>679527.06907280639</v>
      </c>
      <c r="P2002">
        <v>1961</v>
      </c>
      <c r="Q2002">
        <v>14.346247164600081</v>
      </c>
      <c r="R2002">
        <v>-5.3462471646000811</v>
      </c>
      <c r="S2002" s="70">
        <f t="shared" si="215"/>
        <v>-0.37265823621052285</v>
      </c>
      <c r="T2002">
        <f t="shared" si="216"/>
        <v>9</v>
      </c>
      <c r="U2002" s="134" t="s">
        <v>1476</v>
      </c>
      <c r="Z2002">
        <v>1960</v>
      </c>
      <c r="AA2002">
        <v>235.63594926610594</v>
      </c>
      <c r="AB2002">
        <v>-43.635949266105939</v>
      </c>
      <c r="AJ2002">
        <v>1962</v>
      </c>
      <c r="AK2002">
        <v>810.22454256960827</v>
      </c>
      <c r="AL2002">
        <v>-384.22454256960827</v>
      </c>
      <c r="AT2002">
        <v>1962</v>
      </c>
      <c r="AU2002">
        <v>359.56978541512882</v>
      </c>
      <c r="AV2002">
        <v>66.43021458487118</v>
      </c>
      <c r="BD2002" s="152">
        <v>12.601607930015941</v>
      </c>
      <c r="BE2002" s="152">
        <v>22.714561790839998</v>
      </c>
    </row>
    <row r="2003" spans="1:57" ht="14.25" customHeight="1">
      <c r="A2003" s="134" t="s">
        <v>398</v>
      </c>
      <c r="B2003" s="135">
        <v>20100</v>
      </c>
      <c r="C2003" s="135">
        <v>562200</v>
      </c>
      <c r="D2003" s="145">
        <f t="shared" ref="D2003:D2066" si="217">K2003</f>
        <v>666666.66666666674</v>
      </c>
      <c r="E2003" s="141">
        <f t="shared" ref="E2003:E2066" si="218">C2003/B2003</f>
        <v>27.970149253731343</v>
      </c>
      <c r="F2003" s="135">
        <v>16</v>
      </c>
      <c r="G2003" s="135">
        <v>0.18</v>
      </c>
      <c r="H2003" s="135">
        <v>120000</v>
      </c>
      <c r="I2003" s="134" t="s">
        <v>1815</v>
      </c>
      <c r="J2003" s="138">
        <f t="shared" ref="J2003:J2066" si="219">IF(I2003="Acres",1,1/43560)*G2003</f>
        <v>0.18</v>
      </c>
      <c r="K2003" s="140">
        <f t="shared" ref="K2003:K2066" si="220">H2003/J2003</f>
        <v>666666.66666666674</v>
      </c>
      <c r="L2003" s="134" t="s">
        <v>3084</v>
      </c>
      <c r="M2003" s="134" t="s">
        <v>68</v>
      </c>
      <c r="N2003" s="137">
        <f t="shared" si="214"/>
        <v>666666.66666666674</v>
      </c>
      <c r="P2003">
        <v>1962</v>
      </c>
      <c r="Q2003">
        <v>659.52062150214647</v>
      </c>
      <c r="R2003">
        <v>-233.52062150214647</v>
      </c>
      <c r="S2003" s="70">
        <f t="shared" si="215"/>
        <v>-0.3540763001015374</v>
      </c>
      <c r="T2003">
        <f t="shared" si="216"/>
        <v>426</v>
      </c>
      <c r="U2003" s="134" t="s">
        <v>3070</v>
      </c>
      <c r="Z2003">
        <v>1961</v>
      </c>
      <c r="AA2003">
        <v>17.369651422743406</v>
      </c>
      <c r="AB2003">
        <v>-8.3696514227434058</v>
      </c>
      <c r="AJ2003">
        <v>1963</v>
      </c>
      <c r="AK2003">
        <v>26.510101093941095</v>
      </c>
      <c r="AL2003">
        <v>-1.5101010939410955</v>
      </c>
      <c r="AT2003">
        <v>1963</v>
      </c>
      <c r="AU2003">
        <v>30.479904484153359</v>
      </c>
      <c r="AV2003">
        <v>-5.4799044841533586</v>
      </c>
      <c r="BD2003" s="152">
        <v>22.029705794526645</v>
      </c>
      <c r="BE2003" s="152">
        <v>24.993009280919999</v>
      </c>
    </row>
    <row r="2004" spans="1:57" ht="14.25" customHeight="1">
      <c r="A2004" s="134" t="s">
        <v>398</v>
      </c>
      <c r="B2004" s="135">
        <v>205712</v>
      </c>
      <c r="C2004" s="135">
        <v>22440000</v>
      </c>
      <c r="D2004" s="145">
        <f t="shared" si="217"/>
        <v>947222.22222222225</v>
      </c>
      <c r="E2004" s="141">
        <f t="shared" si="218"/>
        <v>109.08454538383759</v>
      </c>
      <c r="F2004" s="135">
        <v>176</v>
      </c>
      <c r="G2004" s="135">
        <v>5.76</v>
      </c>
      <c r="H2004" s="135">
        <v>5456000</v>
      </c>
      <c r="I2004" s="134" t="s">
        <v>1815</v>
      </c>
      <c r="J2004" s="138">
        <f t="shared" si="219"/>
        <v>5.76</v>
      </c>
      <c r="K2004" s="140">
        <f t="shared" si="220"/>
        <v>947222.22222222225</v>
      </c>
      <c r="L2004" s="134" t="s">
        <v>3085</v>
      </c>
      <c r="M2004" s="134" t="s">
        <v>126</v>
      </c>
      <c r="N2004" s="137">
        <f t="shared" ref="N2004:N2067" si="221">H2004/(G2004*IF(I2004="Acres",1,1/43560))</f>
        <v>947222.22222222225</v>
      </c>
      <c r="P2004">
        <v>1963</v>
      </c>
      <c r="Q2004">
        <v>26.097056489143128</v>
      </c>
      <c r="R2004">
        <v>-1.097056489143128</v>
      </c>
      <c r="S2004" s="70">
        <f t="shared" si="215"/>
        <v>-4.2037556595684436E-2</v>
      </c>
      <c r="T2004">
        <f t="shared" si="216"/>
        <v>25</v>
      </c>
      <c r="U2004" s="134" t="s">
        <v>3071</v>
      </c>
      <c r="Z2004">
        <v>1962</v>
      </c>
      <c r="AA2004">
        <v>648.49640082905523</v>
      </c>
      <c r="AB2004">
        <v>-222.49640082905523</v>
      </c>
      <c r="AJ2004">
        <v>1964</v>
      </c>
      <c r="AK2004">
        <v>59.696595792279055</v>
      </c>
      <c r="AL2004">
        <v>20.303404207720945</v>
      </c>
      <c r="AT2004">
        <v>1964</v>
      </c>
      <c r="AU2004">
        <v>65.954775506166328</v>
      </c>
      <c r="AV2004">
        <v>14.045224493833672</v>
      </c>
      <c r="BD2004" s="152">
        <v>9.7690704670180626</v>
      </c>
      <c r="BE2004" s="152">
        <v>17.65122839116</v>
      </c>
    </row>
    <row r="2005" spans="1:57" ht="14.25" customHeight="1">
      <c r="A2005" s="134" t="s">
        <v>398</v>
      </c>
      <c r="B2005" s="135">
        <v>24200</v>
      </c>
      <c r="C2005" s="135">
        <v>1952600</v>
      </c>
      <c r="D2005" s="145">
        <f t="shared" si="217"/>
        <v>144827.58620689655</v>
      </c>
      <c r="E2005" s="141">
        <f t="shared" si="218"/>
        <v>80.685950413223139</v>
      </c>
      <c r="F2005" s="135">
        <v>26</v>
      </c>
      <c r="G2005" s="135">
        <v>2.9</v>
      </c>
      <c r="H2005" s="135">
        <v>420000</v>
      </c>
      <c r="I2005" s="134" t="s">
        <v>1815</v>
      </c>
      <c r="J2005" s="138">
        <f t="shared" si="219"/>
        <v>2.9</v>
      </c>
      <c r="K2005" s="140">
        <f t="shared" si="220"/>
        <v>144827.58620689655</v>
      </c>
      <c r="L2005" s="134" t="s">
        <v>1763</v>
      </c>
      <c r="M2005" s="134" t="s">
        <v>245</v>
      </c>
      <c r="N2005" s="137">
        <f t="shared" si="221"/>
        <v>144827.58620689655</v>
      </c>
      <c r="P2005">
        <v>1964</v>
      </c>
      <c r="Q2005">
        <v>64.556177175399284</v>
      </c>
      <c r="R2005">
        <v>15.443822824600716</v>
      </c>
      <c r="S2005" s="70">
        <f t="shared" si="215"/>
        <v>0.23923075219649101</v>
      </c>
      <c r="T2005">
        <f t="shared" si="216"/>
        <v>80</v>
      </c>
      <c r="U2005" s="134" t="s">
        <v>3072</v>
      </c>
      <c r="Z2005">
        <v>1963</v>
      </c>
      <c r="AA2005">
        <v>29.798302845138164</v>
      </c>
      <c r="AB2005">
        <v>-4.7983028451381635</v>
      </c>
      <c r="AJ2005">
        <v>1965</v>
      </c>
      <c r="AK2005">
        <v>20.282421026750789</v>
      </c>
      <c r="AL2005">
        <v>-8.2824210267507894</v>
      </c>
      <c r="AT2005">
        <v>1965</v>
      </c>
      <c r="AU2005">
        <v>21.612213081821682</v>
      </c>
      <c r="AV2005">
        <v>-9.6122130818216824</v>
      </c>
      <c r="BD2005" s="152">
        <v>39.791091902244304</v>
      </c>
      <c r="BE2005" s="152">
        <v>38.98939411808</v>
      </c>
    </row>
    <row r="2006" spans="1:57" ht="14.25" customHeight="1">
      <c r="A2006" s="134" t="s">
        <v>398</v>
      </c>
      <c r="B2006" s="135">
        <v>53711</v>
      </c>
      <c r="C2006" s="135">
        <v>1274300</v>
      </c>
      <c r="D2006" s="145">
        <f t="shared" si="217"/>
        <v>336351.87580853817</v>
      </c>
      <c r="E2006" s="141">
        <f t="shared" si="218"/>
        <v>23.725121483495002</v>
      </c>
      <c r="F2006" s="135">
        <v>50</v>
      </c>
      <c r="G2006" s="135">
        <v>0.77300000000000002</v>
      </c>
      <c r="H2006" s="135">
        <v>260000</v>
      </c>
      <c r="I2006" s="134" t="s">
        <v>1815</v>
      </c>
      <c r="J2006" s="138">
        <f t="shared" si="219"/>
        <v>0.77300000000000002</v>
      </c>
      <c r="K2006" s="140">
        <f t="shared" si="220"/>
        <v>336351.87580853817</v>
      </c>
      <c r="L2006" s="134" t="s">
        <v>883</v>
      </c>
      <c r="M2006" s="134" t="s">
        <v>22</v>
      </c>
      <c r="N2006" s="137">
        <f t="shared" si="221"/>
        <v>336351.87580853817</v>
      </c>
      <c r="P2006">
        <v>1965</v>
      </c>
      <c r="Q2006">
        <v>17.685665318710782</v>
      </c>
      <c r="R2006">
        <v>-5.6856653187107824</v>
      </c>
      <c r="S2006" s="70">
        <f t="shared" si="215"/>
        <v>-0.32148438954657577</v>
      </c>
      <c r="T2006">
        <f t="shared" si="216"/>
        <v>12</v>
      </c>
      <c r="U2006" s="134" t="s">
        <v>881</v>
      </c>
      <c r="Z2006">
        <v>1964</v>
      </c>
      <c r="AA2006">
        <v>57.336675827470387</v>
      </c>
      <c r="AB2006">
        <v>22.663324172529613</v>
      </c>
      <c r="AJ2006">
        <v>1966</v>
      </c>
      <c r="AK2006">
        <v>57.163359606970999</v>
      </c>
      <c r="AL2006">
        <v>-41.163359606970999</v>
      </c>
      <c r="AT2006">
        <v>1966</v>
      </c>
      <c r="AU2006">
        <v>88.376076350932166</v>
      </c>
      <c r="AV2006">
        <v>-72.376076350932166</v>
      </c>
      <c r="BD2006" s="152">
        <v>26.394565916985304</v>
      </c>
      <c r="BE2006" s="152">
        <v>35.236882651000002</v>
      </c>
    </row>
    <row r="2007" spans="1:57" ht="14.25" customHeight="1">
      <c r="A2007" s="134" t="s">
        <v>398</v>
      </c>
      <c r="B2007" s="135">
        <v>5741</v>
      </c>
      <c r="C2007" s="135">
        <v>458900</v>
      </c>
      <c r="D2007" s="145">
        <f t="shared" si="217"/>
        <v>2720000</v>
      </c>
      <c r="E2007" s="141">
        <f t="shared" si="218"/>
        <v>79.933809440863968</v>
      </c>
      <c r="F2007" s="135">
        <v>12</v>
      </c>
      <c r="G2007" s="135">
        <v>0.15</v>
      </c>
      <c r="H2007" s="135">
        <v>408000</v>
      </c>
      <c r="I2007" s="134" t="s">
        <v>1815</v>
      </c>
      <c r="J2007" s="138">
        <f t="shared" si="219"/>
        <v>0.15</v>
      </c>
      <c r="K2007" s="140">
        <f t="shared" si="220"/>
        <v>2720000</v>
      </c>
      <c r="L2007" s="134" t="s">
        <v>3086</v>
      </c>
      <c r="M2007" s="134" t="s">
        <v>67</v>
      </c>
      <c r="N2007" s="137">
        <f t="shared" si="221"/>
        <v>2720000</v>
      </c>
      <c r="P2007">
        <v>1966</v>
      </c>
      <c r="Q2007">
        <v>75.196511922934064</v>
      </c>
      <c r="R2007">
        <v>-59.196511922934064</v>
      </c>
      <c r="S2007" s="70">
        <f t="shared" si="215"/>
        <v>-0.78722417315848681</v>
      </c>
      <c r="T2007">
        <f t="shared" si="216"/>
        <v>16</v>
      </c>
      <c r="U2007" s="134" t="s">
        <v>3073</v>
      </c>
      <c r="Z2007">
        <v>1965</v>
      </c>
      <c r="AA2007">
        <v>21.398026824301144</v>
      </c>
      <c r="AB2007">
        <v>-9.3980268243011444</v>
      </c>
      <c r="AJ2007">
        <v>1967</v>
      </c>
      <c r="AK2007">
        <v>198.27570650363884</v>
      </c>
      <c r="AL2007">
        <v>-168.27570650363884</v>
      </c>
      <c r="AT2007">
        <v>1967</v>
      </c>
      <c r="AU2007">
        <v>148.14103207249866</v>
      </c>
      <c r="AV2007">
        <v>-118.14103207249866</v>
      </c>
      <c r="BD2007" s="152">
        <v>8.0970722836386049</v>
      </c>
      <c r="BE2007" s="152">
        <v>18.64523822448</v>
      </c>
    </row>
    <row r="2008" spans="1:57" ht="14.25" customHeight="1">
      <c r="A2008" s="134" t="s">
        <v>398</v>
      </c>
      <c r="B2008" s="135">
        <v>25955</v>
      </c>
      <c r="C2008" s="135">
        <v>1345300</v>
      </c>
      <c r="D2008" s="145">
        <f t="shared" si="217"/>
        <v>773546.4127847671</v>
      </c>
      <c r="E2008" s="141">
        <f t="shared" si="218"/>
        <v>51.832016952417646</v>
      </c>
      <c r="F2008" s="135">
        <v>25</v>
      </c>
      <c r="G2008" s="135">
        <v>0.29409999999999997</v>
      </c>
      <c r="H2008" s="135">
        <v>227500</v>
      </c>
      <c r="I2008" s="134" t="s">
        <v>1815</v>
      </c>
      <c r="J2008" s="138">
        <f t="shared" si="219"/>
        <v>0.29409999999999997</v>
      </c>
      <c r="K2008" s="140">
        <f t="shared" si="220"/>
        <v>773546.4127847671</v>
      </c>
      <c r="L2008" s="134" t="s">
        <v>954</v>
      </c>
      <c r="M2008" s="134" t="s">
        <v>3</v>
      </c>
      <c r="N2008" s="137">
        <f t="shared" si="221"/>
        <v>773546.4127847671</v>
      </c>
      <c r="P2008">
        <v>1967</v>
      </c>
      <c r="Q2008">
        <v>189.5238589637504</v>
      </c>
      <c r="R2008">
        <v>-159.5238589637504</v>
      </c>
      <c r="S2008" s="70">
        <f t="shared" si="215"/>
        <v>-0.84170858400610127</v>
      </c>
      <c r="T2008">
        <f t="shared" si="216"/>
        <v>30</v>
      </c>
      <c r="U2008" s="134" t="s">
        <v>1586</v>
      </c>
      <c r="Z2008">
        <v>1966</v>
      </c>
      <c r="AA2008">
        <v>78.534633759342313</v>
      </c>
      <c r="AB2008">
        <v>-62.534633759342313</v>
      </c>
      <c r="AJ2008">
        <v>1968</v>
      </c>
      <c r="AK2008">
        <v>22.307655303240384</v>
      </c>
      <c r="AL2008">
        <v>-10.307655303240384</v>
      </c>
      <c r="AT2008">
        <v>1968</v>
      </c>
      <c r="AU2008">
        <v>23.356192390946912</v>
      </c>
      <c r="AV2008">
        <v>-11.356192390946912</v>
      </c>
      <c r="BD2008" s="152">
        <v>37.774013012712821</v>
      </c>
      <c r="BE2008" s="152">
        <v>39.937481003359999</v>
      </c>
    </row>
    <row r="2009" spans="1:57" ht="14.25" customHeight="1">
      <c r="A2009" s="134" t="s">
        <v>398</v>
      </c>
      <c r="B2009" s="135">
        <v>8064</v>
      </c>
      <c r="C2009" s="135">
        <v>707000</v>
      </c>
      <c r="D2009" s="145">
        <f t="shared" si="217"/>
        <v>553097.34513274336</v>
      </c>
      <c r="E2009" s="141">
        <f t="shared" si="218"/>
        <v>87.673611111111114</v>
      </c>
      <c r="F2009" s="135">
        <v>10</v>
      </c>
      <c r="G2009" s="135">
        <v>0.45200000000000001</v>
      </c>
      <c r="H2009" s="135">
        <v>250000</v>
      </c>
      <c r="I2009" s="134" t="s">
        <v>1815</v>
      </c>
      <c r="J2009" s="138">
        <f t="shared" si="219"/>
        <v>0.45200000000000001</v>
      </c>
      <c r="K2009" s="140">
        <f t="shared" si="220"/>
        <v>553097.34513274336</v>
      </c>
      <c r="L2009" s="134" t="s">
        <v>3087</v>
      </c>
      <c r="M2009" s="134" t="s">
        <v>60</v>
      </c>
      <c r="N2009" s="137">
        <f t="shared" si="221"/>
        <v>553097.34513274336</v>
      </c>
      <c r="P2009">
        <v>1968</v>
      </c>
      <c r="Q2009">
        <v>19.805272322939842</v>
      </c>
      <c r="R2009">
        <v>-7.8052723229398424</v>
      </c>
      <c r="S2009" s="70">
        <f t="shared" si="215"/>
        <v>-0.39410073215197522</v>
      </c>
      <c r="T2009">
        <f t="shared" si="216"/>
        <v>12</v>
      </c>
      <c r="U2009" s="134" t="s">
        <v>887</v>
      </c>
      <c r="Z2009">
        <v>1967</v>
      </c>
      <c r="AA2009">
        <v>197.47632762906531</v>
      </c>
      <c r="AB2009">
        <v>-167.47632762906531</v>
      </c>
      <c r="AJ2009">
        <v>1969</v>
      </c>
      <c r="AK2009">
        <v>23.769854130789518</v>
      </c>
      <c r="AL2009">
        <v>-7.7698541307895184</v>
      </c>
      <c r="AT2009">
        <v>1969</v>
      </c>
      <c r="AU2009">
        <v>25.524671371831907</v>
      </c>
      <c r="AV2009">
        <v>-9.5246713718319072</v>
      </c>
      <c r="BD2009" s="152">
        <v>5.8540476936504371</v>
      </c>
      <c r="BE2009" s="152">
        <v>17.030137026639999</v>
      </c>
    </row>
    <row r="2010" spans="1:57" ht="14.25" customHeight="1">
      <c r="A2010" s="134" t="s">
        <v>398</v>
      </c>
      <c r="B2010" s="135">
        <v>19250</v>
      </c>
      <c r="C2010" s="135">
        <v>441000</v>
      </c>
      <c r="D2010" s="145">
        <f t="shared" si="217"/>
        <v>352941.17647058819</v>
      </c>
      <c r="E2010" s="141">
        <f t="shared" si="218"/>
        <v>22.90909090909091</v>
      </c>
      <c r="F2010" s="135">
        <v>16</v>
      </c>
      <c r="G2010" s="135">
        <v>0.34</v>
      </c>
      <c r="H2010" s="135">
        <v>120000</v>
      </c>
      <c r="I2010" s="134" t="s">
        <v>1815</v>
      </c>
      <c r="J2010" s="138">
        <f t="shared" si="219"/>
        <v>0.34</v>
      </c>
      <c r="K2010" s="140">
        <f t="shared" si="220"/>
        <v>352941.17647058819</v>
      </c>
      <c r="L2010" s="134" t="s">
        <v>3088</v>
      </c>
      <c r="M2010" s="134" t="s">
        <v>68</v>
      </c>
      <c r="N2010" s="137">
        <f t="shared" si="221"/>
        <v>352941.17647058819</v>
      </c>
      <c r="P2010">
        <v>1969</v>
      </c>
      <c r="Q2010">
        <v>21.826879693885903</v>
      </c>
      <c r="R2010">
        <v>-5.8268796938859033</v>
      </c>
      <c r="S2010" s="70">
        <f t="shared" si="215"/>
        <v>-0.26695889543561813</v>
      </c>
      <c r="T2010">
        <f t="shared" si="216"/>
        <v>16</v>
      </c>
      <c r="U2010" s="134" t="s">
        <v>977</v>
      </c>
      <c r="Z2010">
        <v>1968</v>
      </c>
      <c r="AA2010">
        <v>23.771597551820438</v>
      </c>
      <c r="AB2010">
        <v>-11.771597551820438</v>
      </c>
      <c r="AJ2010">
        <v>1970</v>
      </c>
      <c r="AK2010">
        <v>47.495236612307664</v>
      </c>
      <c r="AL2010">
        <v>102.50476338769234</v>
      </c>
      <c r="AT2010">
        <v>1970</v>
      </c>
      <c r="AU2010">
        <v>103.61126282966033</v>
      </c>
      <c r="AV2010">
        <v>46.388737170339667</v>
      </c>
      <c r="BD2010" s="152">
        <v>38.698336332762892</v>
      </c>
      <c r="BE2010" s="152">
        <v>40.842973443239998</v>
      </c>
    </row>
    <row r="2011" spans="1:57" ht="14.25" customHeight="1">
      <c r="A2011" s="134" t="s">
        <v>398</v>
      </c>
      <c r="B2011" s="135">
        <v>8666</v>
      </c>
      <c r="C2011" s="135">
        <v>621400</v>
      </c>
      <c r="D2011" s="145">
        <f t="shared" si="217"/>
        <v>103448.27586206897</v>
      </c>
      <c r="E2011" s="141">
        <f t="shared" si="218"/>
        <v>71.705515808908373</v>
      </c>
      <c r="F2011" s="135">
        <v>8</v>
      </c>
      <c r="G2011" s="135">
        <v>1.1599999999999999</v>
      </c>
      <c r="H2011" s="135">
        <v>120000</v>
      </c>
      <c r="I2011" s="134" t="s">
        <v>1815</v>
      </c>
      <c r="J2011" s="138">
        <f t="shared" si="219"/>
        <v>1.1599999999999999</v>
      </c>
      <c r="K2011" s="140">
        <f t="shared" si="220"/>
        <v>103448.27586206897</v>
      </c>
      <c r="L2011" s="134" t="s">
        <v>3089</v>
      </c>
      <c r="M2011" s="134" t="s">
        <v>118</v>
      </c>
      <c r="N2011" s="137">
        <f t="shared" si="221"/>
        <v>103448.27586206897</v>
      </c>
      <c r="P2011">
        <v>1970</v>
      </c>
      <c r="Q2011">
        <v>77.80649837019898</v>
      </c>
      <c r="R2011">
        <v>72.19350162980102</v>
      </c>
      <c r="S2011" s="70">
        <f t="shared" si="215"/>
        <v>0.92785953798239784</v>
      </c>
      <c r="T2011">
        <f t="shared" si="216"/>
        <v>150</v>
      </c>
      <c r="U2011" s="134" t="s">
        <v>3074</v>
      </c>
      <c r="Z2011">
        <v>1969</v>
      </c>
      <c r="AA2011">
        <v>24.683394982822257</v>
      </c>
      <c r="AB2011">
        <v>-8.6833949828222572</v>
      </c>
      <c r="AJ2011">
        <v>1971</v>
      </c>
      <c r="AK2011">
        <v>23.291062331728121</v>
      </c>
      <c r="AL2011">
        <v>-11.291062331728121</v>
      </c>
      <c r="AT2011">
        <v>1971</v>
      </c>
      <c r="AU2011">
        <v>25.92289640239958</v>
      </c>
      <c r="AV2011">
        <v>-13.92289640239958</v>
      </c>
      <c r="BD2011" s="152">
        <v>3.8451850114082871</v>
      </c>
      <c r="BE2011" s="152">
        <v>16.145494880680001</v>
      </c>
    </row>
    <row r="2012" spans="1:57" ht="14.25" customHeight="1">
      <c r="A2012" s="134" t="s">
        <v>398</v>
      </c>
      <c r="B2012" s="135">
        <v>11856</v>
      </c>
      <c r="C2012" s="135">
        <v>692700</v>
      </c>
      <c r="D2012" s="145">
        <f t="shared" si="217"/>
        <v>36615.384615384617</v>
      </c>
      <c r="E2012" s="141">
        <f t="shared" si="218"/>
        <v>58.426113360323889</v>
      </c>
      <c r="F2012" s="135">
        <v>12</v>
      </c>
      <c r="G2012" s="135">
        <v>2.6</v>
      </c>
      <c r="H2012" s="135">
        <v>95200</v>
      </c>
      <c r="I2012" s="134" t="s">
        <v>1815</v>
      </c>
      <c r="J2012" s="138">
        <f t="shared" si="219"/>
        <v>2.6</v>
      </c>
      <c r="K2012" s="140">
        <f t="shared" si="220"/>
        <v>36615.384615384617</v>
      </c>
      <c r="L2012" s="134" t="s">
        <v>3090</v>
      </c>
      <c r="M2012" s="134" t="s">
        <v>124</v>
      </c>
      <c r="N2012" s="137">
        <f t="shared" si="221"/>
        <v>36615.384615384617</v>
      </c>
      <c r="P2012">
        <v>1971</v>
      </c>
      <c r="Q2012">
        <v>21.763662447945606</v>
      </c>
      <c r="R2012">
        <v>-9.763662447945606</v>
      </c>
      <c r="S2012" s="70">
        <f t="shared" si="215"/>
        <v>-0.44862221472596187</v>
      </c>
      <c r="T2012">
        <f t="shared" si="216"/>
        <v>12</v>
      </c>
      <c r="U2012" s="134" t="s">
        <v>3075</v>
      </c>
      <c r="Z2012">
        <v>1970</v>
      </c>
      <c r="AA2012">
        <v>79.856702029478527</v>
      </c>
      <c r="AB2012">
        <v>70.143297970521473</v>
      </c>
      <c r="AJ2012">
        <v>1972</v>
      </c>
      <c r="AK2012">
        <v>120.80118205958351</v>
      </c>
      <c r="AL2012">
        <v>186.19881794041649</v>
      </c>
      <c r="AT2012">
        <v>1972</v>
      </c>
      <c r="AU2012">
        <v>322.87232249514625</v>
      </c>
      <c r="AV2012">
        <v>-15.87232249514625</v>
      </c>
      <c r="BD2012" s="152">
        <v>13.279445031385992</v>
      </c>
      <c r="BE2012" s="152">
        <v>19.236328308359997</v>
      </c>
    </row>
    <row r="2013" spans="1:57" ht="14.25" customHeight="1">
      <c r="A2013" s="134" t="s">
        <v>398</v>
      </c>
      <c r="B2013" s="135">
        <v>11600</v>
      </c>
      <c r="C2013" s="135">
        <v>1249800</v>
      </c>
      <c r="D2013" s="145">
        <f t="shared" si="217"/>
        <v>173642.38410596026</v>
      </c>
      <c r="E2013" s="141">
        <f t="shared" si="218"/>
        <v>107.74137931034483</v>
      </c>
      <c r="F2013" s="135">
        <v>12</v>
      </c>
      <c r="G2013" s="135">
        <v>1.51</v>
      </c>
      <c r="H2013" s="135">
        <v>262200</v>
      </c>
      <c r="I2013" s="134" t="s">
        <v>1815</v>
      </c>
      <c r="J2013" s="138">
        <f t="shared" si="219"/>
        <v>1.51</v>
      </c>
      <c r="K2013" s="140">
        <f t="shared" si="220"/>
        <v>173642.38410596026</v>
      </c>
      <c r="L2013" s="134" t="s">
        <v>996</v>
      </c>
      <c r="M2013" s="134" t="s">
        <v>144</v>
      </c>
      <c r="N2013" s="137">
        <f t="shared" si="221"/>
        <v>173642.38410596026</v>
      </c>
      <c r="P2013">
        <v>1972</v>
      </c>
      <c r="Q2013">
        <v>238.88051919569736</v>
      </c>
      <c r="R2013">
        <v>68.11948080430264</v>
      </c>
      <c r="S2013" s="70">
        <f t="shared" si="215"/>
        <v>0.28516130588487765</v>
      </c>
      <c r="T2013">
        <f t="shared" si="216"/>
        <v>307</v>
      </c>
      <c r="U2013" s="134" t="s">
        <v>3076</v>
      </c>
      <c r="Z2013">
        <v>1971</v>
      </c>
      <c r="AA2013">
        <v>25.236779691358699</v>
      </c>
      <c r="AB2013">
        <v>-13.236779691358699</v>
      </c>
      <c r="AJ2013">
        <v>1973</v>
      </c>
      <c r="AK2013">
        <v>28.418071596478427</v>
      </c>
      <c r="AL2013">
        <v>3.581928403521573</v>
      </c>
      <c r="AT2013">
        <v>1973</v>
      </c>
      <c r="AU2013">
        <v>53.724751113783888</v>
      </c>
      <c r="AV2013">
        <v>-21.724751113783888</v>
      </c>
      <c r="BD2013" s="152">
        <v>14.641281389593093</v>
      </c>
      <c r="BE2013" s="152">
        <v>24.010728653919998</v>
      </c>
    </row>
    <row r="2014" spans="1:57" ht="14.25" customHeight="1">
      <c r="A2014" s="134" t="s">
        <v>398</v>
      </c>
      <c r="B2014" s="135">
        <v>6610</v>
      </c>
      <c r="C2014" s="135">
        <v>150300</v>
      </c>
      <c r="D2014" s="145">
        <f t="shared" si="217"/>
        <v>482142.8571428571</v>
      </c>
      <c r="E2014" s="141">
        <f t="shared" si="218"/>
        <v>22.738275340393344</v>
      </c>
      <c r="F2014" s="135">
        <v>9</v>
      </c>
      <c r="G2014" s="135">
        <v>0.14000000000000001</v>
      </c>
      <c r="H2014" s="135">
        <v>67500</v>
      </c>
      <c r="I2014" s="134" t="s">
        <v>1815</v>
      </c>
      <c r="J2014" s="138">
        <f t="shared" si="219"/>
        <v>0.14000000000000001</v>
      </c>
      <c r="K2014" s="140">
        <f t="shared" si="220"/>
        <v>482142.8571428571</v>
      </c>
      <c r="L2014" s="134" t="s">
        <v>3091</v>
      </c>
      <c r="M2014" s="134" t="s">
        <v>68</v>
      </c>
      <c r="N2014" s="137">
        <f t="shared" si="221"/>
        <v>482142.8571428571</v>
      </c>
      <c r="P2014">
        <v>1973</v>
      </c>
      <c r="Q2014">
        <v>39.764323226792953</v>
      </c>
      <c r="R2014">
        <v>-7.7643232267929534</v>
      </c>
      <c r="S2014" s="70">
        <f t="shared" si="215"/>
        <v>-0.19525852816630865</v>
      </c>
      <c r="T2014">
        <f t="shared" si="216"/>
        <v>32</v>
      </c>
      <c r="U2014" s="134" t="s">
        <v>969</v>
      </c>
      <c r="Z2014">
        <v>1972</v>
      </c>
      <c r="AA2014">
        <v>236.68978595207159</v>
      </c>
      <c r="AB2014">
        <v>70.310214047928412</v>
      </c>
      <c r="AJ2014">
        <v>1974</v>
      </c>
      <c r="AK2014">
        <v>24.888728334962178</v>
      </c>
      <c r="AL2014">
        <v>-5.8887283349621775</v>
      </c>
      <c r="AT2014">
        <v>1974</v>
      </c>
      <c r="AU2014">
        <v>23.661635094805003</v>
      </c>
      <c r="AV2014">
        <v>-4.6616350948050034</v>
      </c>
      <c r="BD2014" s="152">
        <v>28.865590259252489</v>
      </c>
      <c r="BE2014" s="152">
        <v>27.961535259519998</v>
      </c>
    </row>
    <row r="2015" spans="1:57" ht="14.25" customHeight="1">
      <c r="A2015" s="134" t="s">
        <v>398</v>
      </c>
      <c r="B2015" s="135">
        <v>20164</v>
      </c>
      <c r="C2015" s="135">
        <v>1101500</v>
      </c>
      <c r="D2015" s="145">
        <f t="shared" si="217"/>
        <v>678345.13604174438</v>
      </c>
      <c r="E2015" s="141">
        <f t="shared" si="218"/>
        <v>54.627058123388217</v>
      </c>
      <c r="F2015" s="135">
        <v>20</v>
      </c>
      <c r="G2015" s="135">
        <v>0.26829999999999998</v>
      </c>
      <c r="H2015" s="135">
        <v>182000</v>
      </c>
      <c r="I2015" s="134" t="s">
        <v>1815</v>
      </c>
      <c r="J2015" s="138">
        <f t="shared" si="219"/>
        <v>0.26829999999999998</v>
      </c>
      <c r="K2015" s="140">
        <f t="shared" si="220"/>
        <v>678345.13604174438</v>
      </c>
      <c r="L2015" s="134" t="s">
        <v>3092</v>
      </c>
      <c r="M2015" s="134" t="s">
        <v>3</v>
      </c>
      <c r="N2015" s="137">
        <f t="shared" si="221"/>
        <v>678345.13604174438</v>
      </c>
      <c r="P2015">
        <v>1974</v>
      </c>
      <c r="Q2015">
        <v>21.470861967633272</v>
      </c>
      <c r="R2015">
        <v>-2.4708619676332724</v>
      </c>
      <c r="S2015" s="70">
        <f t="shared" si="215"/>
        <v>-0.11507977515565179</v>
      </c>
      <c r="T2015">
        <f t="shared" si="216"/>
        <v>19</v>
      </c>
      <c r="U2015" s="134" t="s">
        <v>981</v>
      </c>
      <c r="Z2015">
        <v>1973</v>
      </c>
      <c r="AA2015">
        <v>42.652594927160855</v>
      </c>
      <c r="AB2015">
        <v>-10.652594927160855</v>
      </c>
      <c r="AJ2015">
        <v>1975</v>
      </c>
      <c r="AK2015">
        <v>22.419415723180446</v>
      </c>
      <c r="AL2015">
        <v>-10.419415723180446</v>
      </c>
      <c r="AT2015">
        <v>1975</v>
      </c>
      <c r="AU2015">
        <v>18.163666425359366</v>
      </c>
      <c r="AV2015">
        <v>-6.1636664253593665</v>
      </c>
      <c r="BD2015" s="152">
        <v>3.5945906890836019</v>
      </c>
      <c r="BE2015" s="152">
        <v>16.835169959959998</v>
      </c>
    </row>
    <row r="2016" spans="1:57" ht="14.25" customHeight="1">
      <c r="A2016" s="134" t="s">
        <v>398</v>
      </c>
      <c r="B2016" s="135">
        <v>24918</v>
      </c>
      <c r="C2016" s="135">
        <v>212700</v>
      </c>
      <c r="D2016" s="145">
        <f t="shared" si="217"/>
        <v>248684.21052631579</v>
      </c>
      <c r="E2016" s="141">
        <f t="shared" si="218"/>
        <v>8.5359980736816752</v>
      </c>
      <c r="F2016" s="135">
        <v>27</v>
      </c>
      <c r="G2016" s="135">
        <v>0.76</v>
      </c>
      <c r="H2016" s="135">
        <v>189000</v>
      </c>
      <c r="I2016" s="134" t="s">
        <v>1815</v>
      </c>
      <c r="J2016" s="138">
        <f t="shared" si="219"/>
        <v>0.76</v>
      </c>
      <c r="K2016" s="140">
        <f t="shared" si="220"/>
        <v>248684.21052631579</v>
      </c>
      <c r="L2016" s="134" t="s">
        <v>1601</v>
      </c>
      <c r="M2016" s="134" t="s">
        <v>47</v>
      </c>
      <c r="N2016" s="137">
        <f t="shared" si="221"/>
        <v>248684.21052631579</v>
      </c>
      <c r="P2016">
        <v>1975</v>
      </c>
      <c r="Q2016">
        <v>17.064987302776455</v>
      </c>
      <c r="R2016">
        <v>-5.0649873027764549</v>
      </c>
      <c r="S2016" s="70">
        <f t="shared" si="215"/>
        <v>-0.29680580553097669</v>
      </c>
      <c r="T2016">
        <f t="shared" si="216"/>
        <v>12</v>
      </c>
      <c r="U2016" s="134" t="s">
        <v>3077</v>
      </c>
      <c r="Z2016">
        <v>1974</v>
      </c>
      <c r="AA2016">
        <v>25.392723372605126</v>
      </c>
      <c r="AB2016">
        <v>-6.3927233726051256</v>
      </c>
      <c r="AJ2016">
        <v>1976</v>
      </c>
      <c r="AK2016">
        <v>21.987614100684752</v>
      </c>
      <c r="AL2016">
        <v>-20.987614100684752</v>
      </c>
      <c r="AT2016">
        <v>1976</v>
      </c>
      <c r="AU2016">
        <v>15.483653023765791</v>
      </c>
      <c r="AV2016">
        <v>-14.483653023765791</v>
      </c>
      <c r="BD2016" s="152">
        <v>5.6938316515084253</v>
      </c>
      <c r="BE2016" s="152">
        <v>20.398204930079999</v>
      </c>
    </row>
    <row r="2017" spans="1:57" ht="14.25" customHeight="1">
      <c r="A2017" s="134" t="s">
        <v>398</v>
      </c>
      <c r="B2017" s="135">
        <v>7856</v>
      </c>
      <c r="C2017" s="135">
        <v>268900</v>
      </c>
      <c r="D2017" s="145">
        <f t="shared" si="217"/>
        <v>262385.32110091741</v>
      </c>
      <c r="E2017" s="141">
        <f t="shared" si="218"/>
        <v>34.228615071283095</v>
      </c>
      <c r="F2017" s="135">
        <v>11</v>
      </c>
      <c r="G2017" s="135">
        <v>0.218</v>
      </c>
      <c r="H2017" s="135">
        <v>57200</v>
      </c>
      <c r="I2017" s="134" t="s">
        <v>1815</v>
      </c>
      <c r="J2017" s="138">
        <f t="shared" si="219"/>
        <v>0.218</v>
      </c>
      <c r="K2017" s="140">
        <f t="shared" si="220"/>
        <v>262385.32110091741</v>
      </c>
      <c r="L2017" s="134" t="s">
        <v>3093</v>
      </c>
      <c r="M2017" s="134" t="s">
        <v>22</v>
      </c>
      <c r="N2017" s="137">
        <f t="shared" si="221"/>
        <v>262385.32110091741</v>
      </c>
      <c r="P2017">
        <v>1976</v>
      </c>
      <c r="Q2017">
        <v>15.366072068985742</v>
      </c>
      <c r="R2017">
        <v>-14.366072068985742</v>
      </c>
      <c r="S2017" s="70">
        <f t="shared" si="215"/>
        <v>-0.9349215599464511</v>
      </c>
      <c r="T2017">
        <f t="shared" si="216"/>
        <v>1</v>
      </c>
      <c r="U2017" s="134" t="s">
        <v>1616</v>
      </c>
      <c r="Z2017">
        <v>1975</v>
      </c>
      <c r="AA2017">
        <v>21.13015875446931</v>
      </c>
      <c r="AB2017">
        <v>-9.1301587544693099</v>
      </c>
      <c r="AJ2017">
        <v>1977</v>
      </c>
      <c r="AK2017">
        <v>23.069658166468074</v>
      </c>
      <c r="AL2017">
        <v>-10.069658166468074</v>
      </c>
      <c r="AT2017">
        <v>1977</v>
      </c>
      <c r="AU2017">
        <v>22.958788442916493</v>
      </c>
      <c r="AV2017">
        <v>-9.958788442916493</v>
      </c>
      <c r="BD2017" s="152">
        <v>20.483004772309531</v>
      </c>
      <c r="BE2017" s="152">
        <v>27.029788318519998</v>
      </c>
    </row>
    <row r="2018" spans="1:57" ht="14.25" customHeight="1">
      <c r="A2018" s="134" t="s">
        <v>398</v>
      </c>
      <c r="B2018" s="135">
        <v>14310</v>
      </c>
      <c r="C2018" s="135">
        <v>454400</v>
      </c>
      <c r="D2018" s="145">
        <f t="shared" si="217"/>
        <v>333333.33333333331</v>
      </c>
      <c r="E2018" s="141">
        <f t="shared" si="218"/>
        <v>31.754018169112509</v>
      </c>
      <c r="F2018" s="135">
        <v>12</v>
      </c>
      <c r="G2018" s="135">
        <v>0.27</v>
      </c>
      <c r="H2018" s="135">
        <v>90000</v>
      </c>
      <c r="I2018" s="134" t="s">
        <v>1815</v>
      </c>
      <c r="J2018" s="138">
        <f t="shared" si="219"/>
        <v>0.27</v>
      </c>
      <c r="K2018" s="140">
        <f t="shared" si="220"/>
        <v>333333.33333333331</v>
      </c>
      <c r="L2018" s="134" t="s">
        <v>3094</v>
      </c>
      <c r="M2018" s="134" t="s">
        <v>68</v>
      </c>
      <c r="N2018" s="137">
        <f t="shared" si="221"/>
        <v>333333.33333333331</v>
      </c>
      <c r="P2018">
        <v>1977</v>
      </c>
      <c r="Q2018">
        <v>20.033585322675542</v>
      </c>
      <c r="R2018">
        <v>-7.0335853226755418</v>
      </c>
      <c r="S2018" s="70">
        <f t="shared" si="215"/>
        <v>-0.35108969310223231</v>
      </c>
      <c r="T2018">
        <f t="shared" si="216"/>
        <v>13</v>
      </c>
      <c r="U2018" s="134" t="s">
        <v>3078</v>
      </c>
      <c r="Z2018">
        <v>1976</v>
      </c>
      <c r="AA2018">
        <v>19.580644128725595</v>
      </c>
      <c r="AB2018">
        <v>-18.580644128725595</v>
      </c>
      <c r="AJ2018">
        <v>1978</v>
      </c>
      <c r="AK2018">
        <v>22.149328041658631</v>
      </c>
      <c r="AL2018">
        <v>-10.149328041658631</v>
      </c>
      <c r="AT2018">
        <v>1978</v>
      </c>
      <c r="AU2018">
        <v>19.737681649273235</v>
      </c>
      <c r="AV2018">
        <v>-7.7376816492732345</v>
      </c>
      <c r="BD2018" s="152">
        <v>25.978620422962774</v>
      </c>
      <c r="BE2018" s="152">
        <v>39.19469930324</v>
      </c>
    </row>
    <row r="2019" spans="1:57" ht="14.25" customHeight="1">
      <c r="A2019" s="134" t="s">
        <v>398</v>
      </c>
      <c r="B2019" s="135">
        <v>19260</v>
      </c>
      <c r="C2019" s="135">
        <v>492400</v>
      </c>
      <c r="D2019" s="145">
        <f t="shared" si="217"/>
        <v>785714.2857142858</v>
      </c>
      <c r="E2019" s="141">
        <f t="shared" si="218"/>
        <v>25.565939771547249</v>
      </c>
      <c r="F2019" s="135">
        <v>22</v>
      </c>
      <c r="G2019" s="135">
        <v>0.21</v>
      </c>
      <c r="H2019" s="135">
        <v>165000</v>
      </c>
      <c r="I2019" s="134" t="s">
        <v>1815</v>
      </c>
      <c r="J2019" s="138">
        <f t="shared" si="219"/>
        <v>0.21</v>
      </c>
      <c r="K2019" s="140">
        <f t="shared" si="220"/>
        <v>785714.2857142858</v>
      </c>
      <c r="L2019" s="134" t="s">
        <v>935</v>
      </c>
      <c r="M2019" s="134" t="s">
        <v>68</v>
      </c>
      <c r="N2019" s="137">
        <f t="shared" si="221"/>
        <v>785714.2857142858</v>
      </c>
      <c r="P2019">
        <v>1978</v>
      </c>
      <c r="Q2019">
        <v>17.758325791690787</v>
      </c>
      <c r="R2019">
        <v>-5.7583257916907868</v>
      </c>
      <c r="S2019" s="70">
        <f t="shared" si="215"/>
        <v>-0.32426062339644302</v>
      </c>
      <c r="T2019">
        <f t="shared" si="216"/>
        <v>12</v>
      </c>
      <c r="U2019" s="134" t="s">
        <v>1570</v>
      </c>
      <c r="Z2019">
        <v>1977</v>
      </c>
      <c r="AA2019">
        <v>23.264584431772604</v>
      </c>
      <c r="AB2019">
        <v>-10.264584431772604</v>
      </c>
      <c r="AJ2019">
        <v>1979</v>
      </c>
      <c r="AK2019">
        <v>21.431352010528538</v>
      </c>
      <c r="AL2019">
        <v>-7.4313520105285384</v>
      </c>
      <c r="AT2019">
        <v>1979</v>
      </c>
      <c r="AU2019">
        <v>19.444555183473938</v>
      </c>
      <c r="AV2019">
        <v>-5.4445551834739376</v>
      </c>
      <c r="BD2019" s="152">
        <v>12.098365233544238</v>
      </c>
      <c r="BE2019" s="152">
        <v>27.24725819284</v>
      </c>
    </row>
    <row r="2020" spans="1:57" ht="14.25" customHeight="1">
      <c r="A2020" s="134" t="s">
        <v>398</v>
      </c>
      <c r="B2020" s="135">
        <v>14744</v>
      </c>
      <c r="C2020" s="135">
        <v>612800</v>
      </c>
      <c r="D2020" s="145">
        <f t="shared" si="217"/>
        <v>663695.29983792547</v>
      </c>
      <c r="E2020" s="141">
        <f t="shared" si="218"/>
        <v>41.562669560499188</v>
      </c>
      <c r="F2020" s="135">
        <v>9</v>
      </c>
      <c r="G2020" s="135">
        <v>0.1234</v>
      </c>
      <c r="H2020" s="135">
        <v>81900</v>
      </c>
      <c r="I2020" s="134" t="s">
        <v>1815</v>
      </c>
      <c r="J2020" s="138">
        <f t="shared" si="219"/>
        <v>0.1234</v>
      </c>
      <c r="K2020" s="140">
        <f t="shared" si="220"/>
        <v>663695.29983792547</v>
      </c>
      <c r="L2020" s="134" t="s">
        <v>982</v>
      </c>
      <c r="M2020" s="134" t="s">
        <v>3</v>
      </c>
      <c r="N2020" s="137">
        <f t="shared" si="221"/>
        <v>663695.29983792547</v>
      </c>
      <c r="P2020">
        <v>1979</v>
      </c>
      <c r="Q2020">
        <v>17.182550191210098</v>
      </c>
      <c r="R2020">
        <v>-3.1825501912100975</v>
      </c>
      <c r="S2020" s="70">
        <f t="shared" si="215"/>
        <v>-0.18521989784951493</v>
      </c>
      <c r="T2020">
        <f t="shared" si="216"/>
        <v>14</v>
      </c>
      <c r="U2020" s="134" t="s">
        <v>3079</v>
      </c>
      <c r="Z2020">
        <v>1978</v>
      </c>
      <c r="AA2020">
        <v>21.560011889500089</v>
      </c>
      <c r="AB2020">
        <v>-9.560011889500089</v>
      </c>
      <c r="AJ2020">
        <v>1980</v>
      </c>
      <c r="AK2020">
        <v>32.846154901679341</v>
      </c>
      <c r="AL2020">
        <v>-3.8461549016793413</v>
      </c>
      <c r="AT2020">
        <v>1980</v>
      </c>
      <c r="AU2020">
        <v>32.504694021019091</v>
      </c>
      <c r="AV2020">
        <v>-3.5046940210190911</v>
      </c>
      <c r="BD2020" s="152">
        <v>17.221170478443952</v>
      </c>
      <c r="BE2020" s="152">
        <v>24.923946763639997</v>
      </c>
    </row>
    <row r="2021" spans="1:57" ht="14.25" customHeight="1">
      <c r="A2021" s="134" t="s">
        <v>398</v>
      </c>
      <c r="B2021" s="135">
        <v>5908</v>
      </c>
      <c r="C2021" s="135">
        <v>358000</v>
      </c>
      <c r="D2021" s="145">
        <f t="shared" si="217"/>
        <v>900000</v>
      </c>
      <c r="E2021" s="141">
        <f t="shared" si="218"/>
        <v>60.595802301963438</v>
      </c>
      <c r="F2021" s="135">
        <v>6</v>
      </c>
      <c r="G2021" s="135">
        <v>0.08</v>
      </c>
      <c r="H2021" s="135">
        <v>72000</v>
      </c>
      <c r="I2021" s="134" t="s">
        <v>1815</v>
      </c>
      <c r="J2021" s="138">
        <f t="shared" si="219"/>
        <v>0.08</v>
      </c>
      <c r="K2021" s="140">
        <f t="shared" si="220"/>
        <v>900000</v>
      </c>
      <c r="L2021" s="134" t="s">
        <v>1582</v>
      </c>
      <c r="M2021" s="134" t="s">
        <v>194</v>
      </c>
      <c r="N2021" s="137">
        <f t="shared" si="221"/>
        <v>900000</v>
      </c>
      <c r="P2021">
        <v>1980</v>
      </c>
      <c r="Q2021">
        <v>30.874578851896697</v>
      </c>
      <c r="R2021">
        <v>-1.8745788518966968</v>
      </c>
      <c r="S2021" s="70">
        <f t="shared" si="215"/>
        <v>-6.0715932705962629E-2</v>
      </c>
      <c r="T2021">
        <f t="shared" si="216"/>
        <v>29</v>
      </c>
      <c r="U2021" s="134" t="s">
        <v>3080</v>
      </c>
      <c r="Z2021">
        <v>1979</v>
      </c>
      <c r="AA2021">
        <v>19.842527027575066</v>
      </c>
      <c r="AB2021">
        <v>-5.8425270275750663</v>
      </c>
      <c r="AJ2021">
        <v>1981</v>
      </c>
      <c r="AK2021">
        <v>31.199382047259498</v>
      </c>
      <c r="AL2021">
        <v>24.800617952740502</v>
      </c>
      <c r="AT2021">
        <v>1981</v>
      </c>
      <c r="AU2021">
        <v>40.268029410745569</v>
      </c>
      <c r="AV2021">
        <v>15.731970589254431</v>
      </c>
      <c r="BD2021" s="152">
        <v>11.091879840600829</v>
      </c>
      <c r="BE2021" s="152">
        <v>23.266243425279999</v>
      </c>
    </row>
    <row r="2022" spans="1:57" ht="14.25" customHeight="1">
      <c r="A2022" s="134" t="s">
        <v>398</v>
      </c>
      <c r="B2022" s="135">
        <v>44270</v>
      </c>
      <c r="C2022" s="135">
        <v>2004700</v>
      </c>
      <c r="D2022" s="145">
        <f t="shared" si="217"/>
        <v>592351.50528885273</v>
      </c>
      <c r="E2022" s="141">
        <f t="shared" si="218"/>
        <v>45.283487689180035</v>
      </c>
      <c r="F2022" s="135">
        <v>32</v>
      </c>
      <c r="G2022" s="135">
        <v>0.49159999999999998</v>
      </c>
      <c r="H2022" s="135">
        <v>291200</v>
      </c>
      <c r="I2022" s="134" t="s">
        <v>1815</v>
      </c>
      <c r="J2022" s="138">
        <f t="shared" si="219"/>
        <v>0.49159999999999998</v>
      </c>
      <c r="K2022" s="140">
        <f t="shared" si="220"/>
        <v>592351.50528885273</v>
      </c>
      <c r="L2022" s="134" t="s">
        <v>963</v>
      </c>
      <c r="M2022" s="134" t="s">
        <v>3</v>
      </c>
      <c r="N2022" s="137">
        <f t="shared" si="221"/>
        <v>592351.50528885273</v>
      </c>
      <c r="P2022">
        <v>1981</v>
      </c>
      <c r="Q2022">
        <v>34.1113228779165</v>
      </c>
      <c r="R2022">
        <v>21.8886771220835</v>
      </c>
      <c r="S2022" s="70">
        <f t="shared" si="215"/>
        <v>0.64168361926104367</v>
      </c>
      <c r="T2022">
        <f t="shared" si="216"/>
        <v>56</v>
      </c>
      <c r="U2022" s="134" t="s">
        <v>974</v>
      </c>
      <c r="Z2022">
        <v>1980</v>
      </c>
      <c r="AA2022">
        <v>34.83084512391315</v>
      </c>
      <c r="AB2022">
        <v>-5.83084512391315</v>
      </c>
      <c r="AJ2022">
        <v>1982</v>
      </c>
      <c r="AK2022">
        <v>35.954279913800285</v>
      </c>
      <c r="AL2022">
        <v>54.045720086199715</v>
      </c>
      <c r="AT2022">
        <v>1982</v>
      </c>
      <c r="AU2022">
        <v>73.619580991422453</v>
      </c>
      <c r="AV2022">
        <v>16.380419008577547</v>
      </c>
      <c r="BD2022" s="152">
        <v>5.8109126053814339</v>
      </c>
      <c r="BE2022" s="152">
        <v>17.441472408119999</v>
      </c>
    </row>
    <row r="2023" spans="1:57" ht="14.25" customHeight="1">
      <c r="A2023" s="134" t="s">
        <v>398</v>
      </c>
      <c r="B2023" s="135">
        <v>22584</v>
      </c>
      <c r="C2023" s="135">
        <v>422200</v>
      </c>
      <c r="D2023" s="145">
        <f t="shared" si="217"/>
        <v>669642.85714285704</v>
      </c>
      <c r="E2023" s="141">
        <f t="shared" si="218"/>
        <v>18.69465108041091</v>
      </c>
      <c r="F2023" s="135">
        <v>25</v>
      </c>
      <c r="G2023" s="135">
        <v>0.28000000000000003</v>
      </c>
      <c r="H2023" s="135">
        <v>187500</v>
      </c>
      <c r="I2023" s="134" t="s">
        <v>1815</v>
      </c>
      <c r="J2023" s="138">
        <f t="shared" si="219"/>
        <v>0.28000000000000003</v>
      </c>
      <c r="K2023" s="140">
        <f t="shared" si="220"/>
        <v>669642.85714285704</v>
      </c>
      <c r="L2023" s="134" t="s">
        <v>3095</v>
      </c>
      <c r="M2023" s="134" t="s">
        <v>68</v>
      </c>
      <c r="N2023" s="137">
        <f t="shared" si="221"/>
        <v>669642.85714285704</v>
      </c>
      <c r="P2023">
        <v>1982</v>
      </c>
      <c r="Q2023">
        <v>54.893868245208608</v>
      </c>
      <c r="R2023">
        <v>35.106131754791392</v>
      </c>
      <c r="S2023" s="70">
        <f t="shared" si="215"/>
        <v>0.63952738032549961</v>
      </c>
      <c r="T2023">
        <f t="shared" si="216"/>
        <v>90</v>
      </c>
      <c r="U2023" s="134" t="s">
        <v>3081</v>
      </c>
      <c r="Z2023">
        <v>1981</v>
      </c>
      <c r="AA2023">
        <v>37.186416874956812</v>
      </c>
      <c r="AB2023">
        <v>18.813583125043188</v>
      </c>
      <c r="AJ2023">
        <v>1983</v>
      </c>
      <c r="AK2023">
        <v>22.817773886678921</v>
      </c>
      <c r="AL2023">
        <v>-9.8177738866789213</v>
      </c>
      <c r="AT2023">
        <v>1983</v>
      </c>
      <c r="AU2023">
        <v>18.810679464714674</v>
      </c>
      <c r="AV2023">
        <v>-5.8106794647146742</v>
      </c>
      <c r="BD2023" s="152">
        <v>29.906994533175567</v>
      </c>
      <c r="BE2023" s="152">
        <v>32.819040993079994</v>
      </c>
    </row>
    <row r="2024" spans="1:57" ht="14.25" customHeight="1">
      <c r="A2024" s="134" t="s">
        <v>398</v>
      </c>
      <c r="B2024" s="135">
        <v>30250</v>
      </c>
      <c r="C2024" s="135">
        <v>685900</v>
      </c>
      <c r="D2024" s="145">
        <f t="shared" si="217"/>
        <v>520833.33333333337</v>
      </c>
      <c r="E2024" s="141">
        <f t="shared" si="218"/>
        <v>22.674380165289257</v>
      </c>
      <c r="F2024" s="135">
        <v>25</v>
      </c>
      <c r="G2024" s="135">
        <v>0.36</v>
      </c>
      <c r="H2024" s="135">
        <v>187500</v>
      </c>
      <c r="I2024" s="134" t="s">
        <v>1815</v>
      </c>
      <c r="J2024" s="138">
        <f t="shared" si="219"/>
        <v>0.36</v>
      </c>
      <c r="K2024" s="140">
        <f t="shared" si="220"/>
        <v>520833.33333333337</v>
      </c>
      <c r="L2024" s="134" t="s">
        <v>902</v>
      </c>
      <c r="M2024" s="134" t="s">
        <v>68</v>
      </c>
      <c r="N2024" s="137">
        <f t="shared" si="221"/>
        <v>520833.33333333337</v>
      </c>
      <c r="P2024">
        <v>1983</v>
      </c>
      <c r="Q2024">
        <v>17.646131756366408</v>
      </c>
      <c r="R2024">
        <v>-4.6461317563664082</v>
      </c>
      <c r="S2024" s="70">
        <f t="shared" si="215"/>
        <v>-0.26329463139649101</v>
      </c>
      <c r="T2024">
        <f t="shared" si="216"/>
        <v>13</v>
      </c>
      <c r="U2024" s="134" t="s">
        <v>3082</v>
      </c>
      <c r="Z2024">
        <v>1982</v>
      </c>
      <c r="AA2024">
        <v>57.53170676197476</v>
      </c>
      <c r="AB2024">
        <v>32.46829323802524</v>
      </c>
      <c r="AJ2024">
        <v>1984</v>
      </c>
      <c r="AK2024">
        <v>20.70406261107011</v>
      </c>
      <c r="AL2024">
        <v>-17.70406261107011</v>
      </c>
      <c r="AT2024">
        <v>1984</v>
      </c>
      <c r="AU2024">
        <v>11.902090996268498</v>
      </c>
      <c r="AV2024">
        <v>-8.9020909962684982</v>
      </c>
      <c r="BD2024" s="152">
        <v>20.316626574700518</v>
      </c>
      <c r="BE2024" s="152">
        <v>34.081286600639999</v>
      </c>
    </row>
    <row r="2025" spans="1:57" ht="14.25" customHeight="1">
      <c r="A2025" s="134" t="s">
        <v>398</v>
      </c>
      <c r="B2025" s="135">
        <v>27300</v>
      </c>
      <c r="C2025" s="135">
        <v>622600</v>
      </c>
      <c r="D2025" s="145">
        <f t="shared" si="217"/>
        <v>1250000</v>
      </c>
      <c r="E2025" s="141">
        <f t="shared" si="218"/>
        <v>22.805860805860807</v>
      </c>
      <c r="F2025" s="135">
        <v>30</v>
      </c>
      <c r="G2025" s="135">
        <v>0.18</v>
      </c>
      <c r="H2025" s="135">
        <v>225000</v>
      </c>
      <c r="I2025" s="134" t="s">
        <v>1815</v>
      </c>
      <c r="J2025" s="138">
        <f t="shared" si="219"/>
        <v>0.18</v>
      </c>
      <c r="K2025" s="140">
        <f t="shared" si="220"/>
        <v>1250000</v>
      </c>
      <c r="L2025" s="134" t="s">
        <v>914</v>
      </c>
      <c r="M2025" s="134" t="s">
        <v>68</v>
      </c>
      <c r="N2025" s="137">
        <f t="shared" si="221"/>
        <v>1250000</v>
      </c>
      <c r="P2025">
        <v>1984</v>
      </c>
      <c r="Q2025">
        <v>12.684908510102462</v>
      </c>
      <c r="R2025">
        <v>-9.6849085101024617</v>
      </c>
      <c r="S2025" s="70">
        <f t="shared" si="215"/>
        <v>-0.7634984913284355</v>
      </c>
      <c r="T2025">
        <f t="shared" si="216"/>
        <v>3</v>
      </c>
      <c r="U2025" s="134" t="s">
        <v>3083</v>
      </c>
      <c r="Z2025">
        <v>1983</v>
      </c>
      <c r="AA2025">
        <v>21.74791564236083</v>
      </c>
      <c r="AB2025">
        <v>-8.7479156423608302</v>
      </c>
      <c r="AJ2025">
        <v>1985</v>
      </c>
      <c r="AK2025">
        <v>22.078207774424044</v>
      </c>
      <c r="AL2025">
        <v>-10.078207774424044</v>
      </c>
      <c r="AT2025">
        <v>1985</v>
      </c>
      <c r="AU2025">
        <v>21.082614845293541</v>
      </c>
      <c r="AV2025">
        <v>-9.0826148452935414</v>
      </c>
      <c r="BD2025" s="152">
        <v>5.4802102619857429</v>
      </c>
      <c r="BE2025" s="152">
        <v>16.494573033839998</v>
      </c>
    </row>
    <row r="2026" spans="1:57" ht="14.25" customHeight="1">
      <c r="A2026" s="134" t="s">
        <v>398</v>
      </c>
      <c r="B2026" s="135">
        <v>10344</v>
      </c>
      <c r="C2026" s="135">
        <v>10615800</v>
      </c>
      <c r="D2026" s="145">
        <f t="shared" si="217"/>
        <v>137387.29293352904</v>
      </c>
      <c r="E2026" s="141">
        <f t="shared" si="218"/>
        <v>1026.2761020881671</v>
      </c>
      <c r="F2026" s="135">
        <v>156</v>
      </c>
      <c r="G2026" s="135">
        <v>9.5380000000000003</v>
      </c>
      <c r="H2026" s="135">
        <v>1310400</v>
      </c>
      <c r="I2026" s="134" t="s">
        <v>1815</v>
      </c>
      <c r="J2026" s="138">
        <f t="shared" si="219"/>
        <v>9.5380000000000003</v>
      </c>
      <c r="K2026" s="140">
        <f t="shared" si="220"/>
        <v>137387.29293352904</v>
      </c>
      <c r="L2026" s="134" t="s">
        <v>980</v>
      </c>
      <c r="M2026" s="134" t="s">
        <v>3</v>
      </c>
      <c r="N2026" s="137">
        <f t="shared" si="221"/>
        <v>137387.29293352904</v>
      </c>
      <c r="P2026">
        <v>1985</v>
      </c>
      <c r="Q2026">
        <v>18.443577729605938</v>
      </c>
      <c r="R2026">
        <v>-6.4435777296059378</v>
      </c>
      <c r="S2026" s="70">
        <f t="shared" ref="S2026:S2089" si="222">R2026/Q2026</f>
        <v>-0.34936701675090942</v>
      </c>
      <c r="T2026">
        <f t="shared" ref="T2026:T2089" si="223">R2026+Q2026</f>
        <v>12</v>
      </c>
      <c r="U2026" s="134" t="s">
        <v>952</v>
      </c>
      <c r="Z2026">
        <v>1984</v>
      </c>
      <c r="AA2026">
        <v>16.563022173101935</v>
      </c>
      <c r="AB2026">
        <v>-13.563022173101935</v>
      </c>
      <c r="AJ2026">
        <v>1986</v>
      </c>
      <c r="AK2026">
        <v>22.311465317556522</v>
      </c>
      <c r="AL2026">
        <v>-6.3114653175565216</v>
      </c>
      <c r="AT2026">
        <v>1986</v>
      </c>
      <c r="AU2026">
        <v>26.2923835441634</v>
      </c>
      <c r="AV2026">
        <v>-10.2923835441634</v>
      </c>
      <c r="BD2026" s="152">
        <v>11.6023117184507</v>
      </c>
      <c r="BE2026" s="152">
        <v>19.20845812856</v>
      </c>
    </row>
    <row r="2027" spans="1:57" ht="14.25" customHeight="1">
      <c r="A2027" s="134" t="s">
        <v>398</v>
      </c>
      <c r="B2027" s="135">
        <v>51441</v>
      </c>
      <c r="C2027" s="135">
        <v>5126300</v>
      </c>
      <c r="D2027" s="145">
        <f t="shared" si="217"/>
        <v>271047.22792607802</v>
      </c>
      <c r="E2027" s="141">
        <f t="shared" si="218"/>
        <v>99.653972512198436</v>
      </c>
      <c r="F2027" s="135">
        <v>44</v>
      </c>
      <c r="G2027" s="135">
        <v>4.87</v>
      </c>
      <c r="H2027" s="135">
        <v>1320000</v>
      </c>
      <c r="I2027" s="134" t="s">
        <v>1815</v>
      </c>
      <c r="J2027" s="138">
        <f t="shared" si="219"/>
        <v>4.87</v>
      </c>
      <c r="K2027" s="140">
        <f t="shared" si="220"/>
        <v>271047.22792607802</v>
      </c>
      <c r="L2027" s="134" t="s">
        <v>1623</v>
      </c>
      <c r="M2027" s="134" t="s">
        <v>220</v>
      </c>
      <c r="N2027" s="137">
        <f t="shared" si="221"/>
        <v>271047.22792607802</v>
      </c>
      <c r="P2027">
        <v>1986</v>
      </c>
      <c r="Q2027">
        <v>21.393763351426283</v>
      </c>
      <c r="R2027">
        <v>-5.3937633514262835</v>
      </c>
      <c r="S2027" s="70">
        <f t="shared" si="222"/>
        <v>-0.25211849186256852</v>
      </c>
      <c r="T2027">
        <f t="shared" si="223"/>
        <v>16</v>
      </c>
      <c r="U2027" s="134" t="s">
        <v>3084</v>
      </c>
      <c r="Z2027">
        <v>1985</v>
      </c>
      <c r="AA2027">
        <v>21.807740084544168</v>
      </c>
      <c r="AB2027">
        <v>-9.807740084544168</v>
      </c>
      <c r="AJ2027">
        <v>1987</v>
      </c>
      <c r="AK2027">
        <v>114.92783332379408</v>
      </c>
      <c r="AL2027">
        <v>61.072166676205924</v>
      </c>
      <c r="AT2027">
        <v>1987</v>
      </c>
      <c r="AU2027">
        <v>178.6951554487548</v>
      </c>
      <c r="AV2027">
        <v>-2.6951554487548037</v>
      </c>
      <c r="BD2027" s="152">
        <v>5.2070213696153891</v>
      </c>
      <c r="BE2027" s="152">
        <v>18.34305191144</v>
      </c>
    </row>
    <row r="2028" spans="1:57" ht="14.25" customHeight="1">
      <c r="A2028" s="134" t="s">
        <v>398</v>
      </c>
      <c r="B2028" s="135">
        <v>8029</v>
      </c>
      <c r="C2028" s="135">
        <v>371500</v>
      </c>
      <c r="D2028" s="145">
        <f t="shared" si="217"/>
        <v>768560.04553215706</v>
      </c>
      <c r="E2028" s="141">
        <f t="shared" si="218"/>
        <v>46.269772076223688</v>
      </c>
      <c r="F2028" s="135">
        <v>10</v>
      </c>
      <c r="G2028" s="135">
        <v>5271</v>
      </c>
      <c r="H2028" s="135">
        <v>93000</v>
      </c>
      <c r="I2028" s="134" t="s">
        <v>1819</v>
      </c>
      <c r="J2028" s="138">
        <f t="shared" si="219"/>
        <v>0.12100550964187327</v>
      </c>
      <c r="K2028" s="140">
        <f t="shared" si="220"/>
        <v>768560.04553215706</v>
      </c>
      <c r="L2028" s="134" t="s">
        <v>3096</v>
      </c>
      <c r="M2028" s="134" t="s">
        <v>128</v>
      </c>
      <c r="N2028" s="137">
        <f t="shared" si="221"/>
        <v>768560.04553215706</v>
      </c>
      <c r="P2028">
        <v>1987</v>
      </c>
      <c r="Q2028">
        <v>157.5742432139096</v>
      </c>
      <c r="R2028">
        <v>18.425756786090403</v>
      </c>
      <c r="S2028" s="70">
        <f t="shared" si="222"/>
        <v>0.11693381107391478</v>
      </c>
      <c r="T2028">
        <f t="shared" si="223"/>
        <v>176</v>
      </c>
      <c r="U2028" s="134" t="s">
        <v>3085</v>
      </c>
      <c r="Z2028">
        <v>1986</v>
      </c>
      <c r="AA2028">
        <v>24.605388049429859</v>
      </c>
      <c r="AB2028">
        <v>-8.6053880494298589</v>
      </c>
      <c r="AJ2028">
        <v>1988</v>
      </c>
      <c r="AK2028">
        <v>28.197514101066414</v>
      </c>
      <c r="AL2028">
        <v>-2.1975141010664139</v>
      </c>
      <c r="AT2028">
        <v>1988</v>
      </c>
      <c r="AU2028">
        <v>29.658821946900424</v>
      </c>
      <c r="AV2028">
        <v>-3.6588219469004244</v>
      </c>
      <c r="BD2028" s="152">
        <v>19.946897246680489</v>
      </c>
      <c r="BE2028" s="152">
        <v>49.675287372200003</v>
      </c>
    </row>
    <row r="2029" spans="1:57" ht="14.25" customHeight="1">
      <c r="A2029" s="134" t="s">
        <v>398</v>
      </c>
      <c r="B2029" s="135">
        <v>90810</v>
      </c>
      <c r="C2029" s="135">
        <v>3564700</v>
      </c>
      <c r="D2029" s="145">
        <f t="shared" si="217"/>
        <v>546429.33733647864</v>
      </c>
      <c r="E2029" s="141">
        <f t="shared" si="218"/>
        <v>39.254487391256468</v>
      </c>
      <c r="F2029" s="135">
        <v>56</v>
      </c>
      <c r="G2029" s="135">
        <v>0.93259999999999998</v>
      </c>
      <c r="H2029" s="135">
        <v>509600</v>
      </c>
      <c r="I2029" s="134" t="s">
        <v>1815</v>
      </c>
      <c r="J2029" s="138">
        <f t="shared" si="219"/>
        <v>0.93259999999999998</v>
      </c>
      <c r="K2029" s="140">
        <f t="shared" si="220"/>
        <v>546429.33733647864</v>
      </c>
      <c r="L2029" s="134" t="s">
        <v>946</v>
      </c>
      <c r="M2029" s="134" t="s">
        <v>3</v>
      </c>
      <c r="N2029" s="137">
        <f t="shared" si="221"/>
        <v>546429.33733647864</v>
      </c>
      <c r="P2029">
        <v>1988</v>
      </c>
      <c r="Q2029">
        <v>26.634488724577803</v>
      </c>
      <c r="R2029">
        <v>-0.63448872457780325</v>
      </c>
      <c r="S2029" s="70">
        <f t="shared" si="222"/>
        <v>-2.3822072619412028E-2</v>
      </c>
      <c r="T2029">
        <f t="shared" si="223"/>
        <v>26</v>
      </c>
      <c r="U2029" s="134" t="s">
        <v>1763</v>
      </c>
      <c r="Z2029">
        <v>1987</v>
      </c>
      <c r="AA2029">
        <v>159.62537333227641</v>
      </c>
      <c r="AB2029">
        <v>16.374626667723589</v>
      </c>
      <c r="AJ2029">
        <v>1989</v>
      </c>
      <c r="AK2029">
        <v>25.326033311470066</v>
      </c>
      <c r="AL2029">
        <v>24.673966688529934</v>
      </c>
      <c r="AT2029">
        <v>1989</v>
      </c>
      <c r="AU2029">
        <v>53.889788703771728</v>
      </c>
      <c r="AV2029">
        <v>-3.8897887037717283</v>
      </c>
      <c r="BD2029" s="152">
        <v>25.293594140214555</v>
      </c>
      <c r="BE2029" s="152">
        <v>24.554151537679999</v>
      </c>
    </row>
    <row r="2030" spans="1:57" ht="14.25" customHeight="1">
      <c r="A2030" s="134" t="s">
        <v>398</v>
      </c>
      <c r="B2030" s="135">
        <v>195199</v>
      </c>
      <c r="C2030" s="135">
        <v>4489700</v>
      </c>
      <c r="D2030" s="145">
        <f t="shared" si="217"/>
        <v>123396.45693341478</v>
      </c>
      <c r="E2030" s="141">
        <f t="shared" si="218"/>
        <v>23.000630126178926</v>
      </c>
      <c r="F2030" s="135">
        <v>10</v>
      </c>
      <c r="G2030" s="135">
        <v>16.37</v>
      </c>
      <c r="H2030" s="135">
        <v>2020000</v>
      </c>
      <c r="I2030" s="134" t="s">
        <v>1815</v>
      </c>
      <c r="J2030" s="138">
        <f t="shared" si="219"/>
        <v>16.37</v>
      </c>
      <c r="K2030" s="140">
        <f t="shared" si="220"/>
        <v>123396.45693341478</v>
      </c>
      <c r="L2030" s="134" t="s">
        <v>1566</v>
      </c>
      <c r="M2030" s="134" t="s">
        <v>118</v>
      </c>
      <c r="N2030" s="137">
        <f t="shared" si="221"/>
        <v>123396.45693341478</v>
      </c>
      <c r="P2030">
        <v>1989</v>
      </c>
      <c r="Q2030">
        <v>38.055847330659041</v>
      </c>
      <c r="R2030">
        <v>11.944152669340959</v>
      </c>
      <c r="S2030" s="70">
        <f t="shared" si="222"/>
        <v>0.31385853967619731</v>
      </c>
      <c r="T2030">
        <f t="shared" si="223"/>
        <v>50</v>
      </c>
      <c r="U2030" s="134" t="s">
        <v>883</v>
      </c>
      <c r="Z2030">
        <v>1988</v>
      </c>
      <c r="AA2030">
        <v>30.610866393708076</v>
      </c>
      <c r="AB2030">
        <v>-4.6108663937080756</v>
      </c>
      <c r="AJ2030">
        <v>1990</v>
      </c>
      <c r="AK2030">
        <v>21.874160341048633</v>
      </c>
      <c r="AL2030">
        <v>-9.8741603410486327</v>
      </c>
      <c r="AT2030">
        <v>1990</v>
      </c>
      <c r="AU2030">
        <v>14.502459391748538</v>
      </c>
      <c r="AV2030">
        <v>-2.5024593917485376</v>
      </c>
      <c r="BD2030" s="152">
        <v>10.722150512580802</v>
      </c>
      <c r="BE2030" s="152">
        <v>21.823298181519998</v>
      </c>
    </row>
    <row r="2031" spans="1:57" ht="14.25" customHeight="1">
      <c r="A2031" s="134" t="s">
        <v>398</v>
      </c>
      <c r="B2031" s="135">
        <v>19450</v>
      </c>
      <c r="C2031" s="135">
        <v>752100</v>
      </c>
      <c r="D2031" s="145">
        <f t="shared" si="217"/>
        <v>282456.14035087719</v>
      </c>
      <c r="E2031" s="141">
        <f t="shared" si="218"/>
        <v>38.668380462724933</v>
      </c>
      <c r="F2031" s="135">
        <v>21</v>
      </c>
      <c r="G2031" s="135">
        <v>1.71</v>
      </c>
      <c r="H2031" s="135">
        <v>483000</v>
      </c>
      <c r="I2031" s="134" t="s">
        <v>1815</v>
      </c>
      <c r="J2031" s="138">
        <f t="shared" si="219"/>
        <v>1.71</v>
      </c>
      <c r="K2031" s="140">
        <f t="shared" si="220"/>
        <v>282456.14035087719</v>
      </c>
      <c r="L2031" s="134" t="s">
        <v>1619</v>
      </c>
      <c r="M2031" s="134" t="s">
        <v>47</v>
      </c>
      <c r="N2031" s="137">
        <f t="shared" si="221"/>
        <v>282456.14035087719</v>
      </c>
      <c r="P2031">
        <v>1990</v>
      </c>
      <c r="Q2031">
        <v>14.77002332910428</v>
      </c>
      <c r="R2031">
        <v>-2.77002332910428</v>
      </c>
      <c r="S2031" s="70">
        <f t="shared" si="222"/>
        <v>-0.18754359877319615</v>
      </c>
      <c r="T2031">
        <f t="shared" si="223"/>
        <v>12</v>
      </c>
      <c r="U2031" s="134" t="s">
        <v>3086</v>
      </c>
      <c r="Z2031">
        <v>1989</v>
      </c>
      <c r="AA2031">
        <v>40.845850657480334</v>
      </c>
      <c r="AB2031">
        <v>9.1541493425196663</v>
      </c>
      <c r="AJ2031">
        <v>1991</v>
      </c>
      <c r="AK2031">
        <v>25.62660110752099</v>
      </c>
      <c r="AL2031">
        <v>-0.6266011075209903</v>
      </c>
      <c r="AT2031">
        <v>1991</v>
      </c>
      <c r="AU2031">
        <v>31.09982179977932</v>
      </c>
      <c r="AV2031">
        <v>-6.0998217997793205</v>
      </c>
      <c r="BD2031" s="152">
        <v>23.795163335822277</v>
      </c>
      <c r="BE2031" s="152">
        <v>28.452979338319999</v>
      </c>
    </row>
    <row r="2032" spans="1:57" ht="14.25" customHeight="1">
      <c r="A2032" s="134" t="s">
        <v>398</v>
      </c>
      <c r="B2032" s="135">
        <v>14630</v>
      </c>
      <c r="C2032" s="135">
        <v>174700</v>
      </c>
      <c r="D2032" s="145">
        <f t="shared" si="217"/>
        <v>1150000</v>
      </c>
      <c r="E2032" s="141">
        <f t="shared" si="218"/>
        <v>11.941216678058783</v>
      </c>
      <c r="F2032" s="135">
        <v>25</v>
      </c>
      <c r="G2032" s="135">
        <v>0.15</v>
      </c>
      <c r="H2032" s="135">
        <v>172500</v>
      </c>
      <c r="I2032" s="134" t="s">
        <v>1815</v>
      </c>
      <c r="J2032" s="138">
        <f t="shared" si="219"/>
        <v>0.15</v>
      </c>
      <c r="K2032" s="140">
        <f t="shared" si="220"/>
        <v>1150000</v>
      </c>
      <c r="L2032" s="134" t="s">
        <v>3097</v>
      </c>
      <c r="M2032" s="134" t="s">
        <v>68</v>
      </c>
      <c r="N2032" s="137">
        <f t="shared" si="221"/>
        <v>1150000</v>
      </c>
      <c r="P2032">
        <v>1991</v>
      </c>
      <c r="Q2032">
        <v>25.918320705844906</v>
      </c>
      <c r="R2032">
        <v>-0.91832070584490566</v>
      </c>
      <c r="S2032" s="70">
        <f t="shared" si="222"/>
        <v>-3.5431335087917668E-2</v>
      </c>
      <c r="T2032">
        <f t="shared" si="223"/>
        <v>25</v>
      </c>
      <c r="U2032" s="134" t="s">
        <v>954</v>
      </c>
      <c r="Z2032">
        <v>1990</v>
      </c>
      <c r="AA2032">
        <v>15.997651388572276</v>
      </c>
      <c r="AB2032">
        <v>-3.997651388572276</v>
      </c>
      <c r="AJ2032">
        <v>1992</v>
      </c>
      <c r="AK2032">
        <v>22.924454287530796</v>
      </c>
      <c r="AL2032">
        <v>-12.924454287530796</v>
      </c>
      <c r="AT2032">
        <v>1992</v>
      </c>
      <c r="AU2032">
        <v>16.4098341257871</v>
      </c>
      <c r="AV2032">
        <v>-6.4098341257870999</v>
      </c>
      <c r="BD2032" s="152">
        <v>7.7232348519739107</v>
      </c>
      <c r="BE2032" s="152">
        <v>19.215723310640001</v>
      </c>
    </row>
    <row r="2033" spans="1:57" ht="14.25" customHeight="1">
      <c r="A2033" s="134" t="s">
        <v>398</v>
      </c>
      <c r="B2033" s="135">
        <v>14592</v>
      </c>
      <c r="C2033" s="135">
        <v>430200</v>
      </c>
      <c r="D2033" s="145">
        <f t="shared" si="217"/>
        <v>800000</v>
      </c>
      <c r="E2033" s="141">
        <f t="shared" si="218"/>
        <v>29.481907894736842</v>
      </c>
      <c r="F2033" s="135">
        <v>16</v>
      </c>
      <c r="G2033" s="135">
        <v>0.15</v>
      </c>
      <c r="H2033" s="135">
        <v>120000</v>
      </c>
      <c r="I2033" s="134" t="s">
        <v>1815</v>
      </c>
      <c r="J2033" s="138">
        <f t="shared" si="219"/>
        <v>0.15</v>
      </c>
      <c r="K2033" s="140">
        <f t="shared" si="220"/>
        <v>800000</v>
      </c>
      <c r="L2033" s="134" t="s">
        <v>3098</v>
      </c>
      <c r="M2033" s="134" t="s">
        <v>68</v>
      </c>
      <c r="N2033" s="137">
        <f t="shared" si="221"/>
        <v>800000</v>
      </c>
      <c r="P2033">
        <v>1992</v>
      </c>
      <c r="Q2033">
        <v>16.411097562794865</v>
      </c>
      <c r="R2033">
        <v>-6.4110975627948648</v>
      </c>
      <c r="S2033" s="70">
        <f t="shared" si="222"/>
        <v>-0.39065623357996987</v>
      </c>
      <c r="T2033">
        <f t="shared" si="223"/>
        <v>10</v>
      </c>
      <c r="U2033" s="134" t="s">
        <v>3087</v>
      </c>
      <c r="Z2033">
        <v>1991</v>
      </c>
      <c r="AA2033">
        <v>28.998954069960718</v>
      </c>
      <c r="AB2033">
        <v>-3.9989540699607176</v>
      </c>
      <c r="AJ2033">
        <v>1993</v>
      </c>
      <c r="AK2033">
        <v>21.798383389649878</v>
      </c>
      <c r="AL2033">
        <v>-5.798383389649878</v>
      </c>
      <c r="AT2033">
        <v>1993</v>
      </c>
      <c r="AU2033">
        <v>25.594463387498408</v>
      </c>
      <c r="AV2033">
        <v>-9.5944633874984078</v>
      </c>
      <c r="BD2033" s="152">
        <v>30.934020444342313</v>
      </c>
      <c r="BE2033" s="152">
        <v>32.51221974792</v>
      </c>
    </row>
    <row r="2034" spans="1:57" ht="14.25" customHeight="1">
      <c r="A2034" s="134" t="s">
        <v>398</v>
      </c>
      <c r="B2034" s="135">
        <v>11440</v>
      </c>
      <c r="C2034" s="135">
        <v>747600</v>
      </c>
      <c r="D2034" s="145">
        <f t="shared" si="217"/>
        <v>906036.09209707519</v>
      </c>
      <c r="E2034" s="141">
        <f t="shared" si="218"/>
        <v>65.349650349650346</v>
      </c>
      <c r="F2034" s="135">
        <v>16</v>
      </c>
      <c r="G2034" s="135">
        <v>0.16070000000000001</v>
      </c>
      <c r="H2034" s="135">
        <v>145600</v>
      </c>
      <c r="I2034" s="134" t="s">
        <v>1815</v>
      </c>
      <c r="J2034" s="138">
        <f t="shared" si="219"/>
        <v>0.16070000000000001</v>
      </c>
      <c r="K2034" s="140">
        <f t="shared" si="220"/>
        <v>906036.09209707519</v>
      </c>
      <c r="L2034" s="134" t="s">
        <v>3099</v>
      </c>
      <c r="M2034" s="134" t="s">
        <v>3</v>
      </c>
      <c r="N2034" s="137">
        <f t="shared" si="221"/>
        <v>906036.09209707519</v>
      </c>
      <c r="P2034">
        <v>1993</v>
      </c>
      <c r="Q2034">
        <v>20.71841868716335</v>
      </c>
      <c r="R2034">
        <v>-4.71841868716335</v>
      </c>
      <c r="S2034" s="70">
        <f t="shared" si="222"/>
        <v>-0.22774029033821835</v>
      </c>
      <c r="T2034">
        <f t="shared" si="223"/>
        <v>16</v>
      </c>
      <c r="U2034" s="134" t="s">
        <v>3088</v>
      </c>
      <c r="Z2034">
        <v>1992</v>
      </c>
      <c r="AA2034">
        <v>20.121050602918189</v>
      </c>
      <c r="AB2034">
        <v>-10.121050602918189</v>
      </c>
      <c r="AJ2034">
        <v>1994</v>
      </c>
      <c r="AK2034">
        <v>22.562079592573628</v>
      </c>
      <c r="AL2034">
        <v>-14.562079592573628</v>
      </c>
      <c r="AT2034">
        <v>1994</v>
      </c>
      <c r="AU2034">
        <v>16.904125813213366</v>
      </c>
      <c r="AV2034">
        <v>-8.9041258132133656</v>
      </c>
      <c r="BD2034" s="152">
        <v>20.682247799075878</v>
      </c>
      <c r="BE2034" s="152">
        <v>23.533860095160001</v>
      </c>
    </row>
    <row r="2035" spans="1:57" ht="14.25" customHeight="1">
      <c r="A2035" s="134" t="s">
        <v>398</v>
      </c>
      <c r="B2035" s="135">
        <v>5516</v>
      </c>
      <c r="C2035" s="135">
        <v>357800</v>
      </c>
      <c r="D2035" s="145">
        <f t="shared" si="217"/>
        <v>183333.33333333334</v>
      </c>
      <c r="E2035" s="141">
        <f t="shared" si="218"/>
        <v>64.865844815083392</v>
      </c>
      <c r="F2035" s="135">
        <v>11</v>
      </c>
      <c r="G2035" s="135">
        <v>0.6</v>
      </c>
      <c r="H2035" s="135">
        <v>110000</v>
      </c>
      <c r="I2035" s="134" t="s">
        <v>1815</v>
      </c>
      <c r="J2035" s="138">
        <f t="shared" si="219"/>
        <v>0.6</v>
      </c>
      <c r="K2035" s="140">
        <f t="shared" si="220"/>
        <v>183333.33333333334</v>
      </c>
      <c r="L2035" s="134" t="s">
        <v>3100</v>
      </c>
      <c r="M2035" s="134" t="s">
        <v>118</v>
      </c>
      <c r="N2035" s="137">
        <f t="shared" si="221"/>
        <v>183333.33333333334</v>
      </c>
      <c r="P2035">
        <v>1994</v>
      </c>
      <c r="Q2035">
        <v>16.467462416223398</v>
      </c>
      <c r="R2035">
        <v>-8.4674624162233982</v>
      </c>
      <c r="S2035" s="70">
        <f t="shared" si="222"/>
        <v>-0.51419351702187166</v>
      </c>
      <c r="T2035">
        <f t="shared" si="223"/>
        <v>8</v>
      </c>
      <c r="U2035" s="134" t="s">
        <v>3089</v>
      </c>
      <c r="Z2035">
        <v>1993</v>
      </c>
      <c r="AA2035">
        <v>24.291323269576495</v>
      </c>
      <c r="AB2035">
        <v>-8.2913232695764947</v>
      </c>
      <c r="AJ2035">
        <v>1995</v>
      </c>
      <c r="AK2035">
        <v>22.863917393396598</v>
      </c>
      <c r="AL2035">
        <v>-10.863917393396598</v>
      </c>
      <c r="AT2035">
        <v>1995</v>
      </c>
      <c r="AU2035">
        <v>19.523379107050221</v>
      </c>
      <c r="AV2035">
        <v>-7.5233791070502214</v>
      </c>
      <c r="BD2035" s="152">
        <v>14.131876537654389</v>
      </c>
      <c r="BE2035" s="152">
        <v>24.31469126228</v>
      </c>
    </row>
    <row r="2036" spans="1:57" ht="14.25" customHeight="1">
      <c r="A2036" s="134" t="s">
        <v>398</v>
      </c>
      <c r="B2036" s="135">
        <v>48196</v>
      </c>
      <c r="C2036" s="135">
        <v>2737800</v>
      </c>
      <c r="D2036" s="145">
        <f t="shared" si="217"/>
        <v>257142.85714285713</v>
      </c>
      <c r="E2036" s="141">
        <f t="shared" si="218"/>
        <v>56.805544028550088</v>
      </c>
      <c r="F2036" s="135">
        <v>49</v>
      </c>
      <c r="G2036" s="135">
        <v>2.2400000000000002</v>
      </c>
      <c r="H2036" s="135">
        <v>576000</v>
      </c>
      <c r="I2036" s="134" t="s">
        <v>1815</v>
      </c>
      <c r="J2036" s="138">
        <f t="shared" si="219"/>
        <v>2.2400000000000002</v>
      </c>
      <c r="K2036" s="140">
        <f t="shared" si="220"/>
        <v>257142.85714285713</v>
      </c>
      <c r="L2036" s="134" t="s">
        <v>3101</v>
      </c>
      <c r="M2036" s="134" t="s">
        <v>194</v>
      </c>
      <c r="N2036" s="137">
        <f t="shared" si="221"/>
        <v>257142.85714285713</v>
      </c>
      <c r="P2036">
        <v>1995</v>
      </c>
      <c r="Q2036">
        <v>18.057994159441428</v>
      </c>
      <c r="R2036">
        <v>-6.0579941594414279</v>
      </c>
      <c r="S2036" s="70">
        <f t="shared" si="222"/>
        <v>-0.33547436697303784</v>
      </c>
      <c r="T2036">
        <f t="shared" si="223"/>
        <v>12</v>
      </c>
      <c r="U2036" s="134" t="s">
        <v>3090</v>
      </c>
      <c r="Z2036">
        <v>1994</v>
      </c>
      <c r="AA2036">
        <v>20.661689572635847</v>
      </c>
      <c r="AB2036">
        <v>-12.661689572635847</v>
      </c>
      <c r="AJ2036">
        <v>1996</v>
      </c>
      <c r="AK2036">
        <v>25.222316255086298</v>
      </c>
      <c r="AL2036">
        <v>-13.222316255086298</v>
      </c>
      <c r="AT2036">
        <v>1996</v>
      </c>
      <c r="AU2036">
        <v>19.313181977513469</v>
      </c>
      <c r="AV2036">
        <v>-7.3131819775134694</v>
      </c>
      <c r="BD2036" s="152">
        <v>7.6913970487277412</v>
      </c>
      <c r="BE2036" s="152">
        <v>16.315021518439998</v>
      </c>
    </row>
    <row r="2037" spans="1:57" ht="14.25" customHeight="1">
      <c r="A2037" s="134" t="s">
        <v>398</v>
      </c>
      <c r="B2037" s="135">
        <v>24538</v>
      </c>
      <c r="C2037" s="135">
        <v>1138200</v>
      </c>
      <c r="D2037" s="145">
        <f t="shared" si="217"/>
        <v>826446.28099173552</v>
      </c>
      <c r="E2037" s="141">
        <f t="shared" si="218"/>
        <v>46.385198467682777</v>
      </c>
      <c r="F2037" s="135">
        <v>12</v>
      </c>
      <c r="G2037" s="135">
        <v>0.36299999999999999</v>
      </c>
      <c r="H2037" s="135">
        <v>300000</v>
      </c>
      <c r="I2037" s="134" t="s">
        <v>1815</v>
      </c>
      <c r="J2037" s="138">
        <f t="shared" si="219"/>
        <v>0.36299999999999999</v>
      </c>
      <c r="K2037" s="140">
        <f t="shared" si="220"/>
        <v>826446.28099173552</v>
      </c>
      <c r="L2037" s="134" t="s">
        <v>3102</v>
      </c>
      <c r="M2037" s="134" t="s">
        <v>60</v>
      </c>
      <c r="N2037" s="137">
        <f t="shared" si="221"/>
        <v>826446.28099173552</v>
      </c>
      <c r="P2037">
        <v>1996</v>
      </c>
      <c r="Q2037">
        <v>19.315552154767325</v>
      </c>
      <c r="R2037">
        <v>-7.3155521547673246</v>
      </c>
      <c r="S2037" s="70">
        <f t="shared" si="222"/>
        <v>-0.37873896102740989</v>
      </c>
      <c r="T2037">
        <f t="shared" si="223"/>
        <v>12</v>
      </c>
      <c r="U2037" s="134" t="s">
        <v>996</v>
      </c>
      <c r="Z2037">
        <v>1995</v>
      </c>
      <c r="AA2037">
        <v>22.253853314952337</v>
      </c>
      <c r="AB2037">
        <v>-10.253853314952337</v>
      </c>
      <c r="AJ2037">
        <v>1997</v>
      </c>
      <c r="AK2037">
        <v>20.567748765537157</v>
      </c>
      <c r="AL2037">
        <v>-11.567748765537157</v>
      </c>
      <c r="AT2037">
        <v>1997</v>
      </c>
      <c r="AU2037">
        <v>15.215980116621335</v>
      </c>
      <c r="AV2037">
        <v>-6.2159801166213349</v>
      </c>
      <c r="BD2037" s="152">
        <v>46.010760820270107</v>
      </c>
      <c r="BE2037" s="152">
        <v>37.617302410479994</v>
      </c>
    </row>
    <row r="2038" spans="1:57" ht="14.25" customHeight="1">
      <c r="A2038" s="134" t="s">
        <v>398</v>
      </c>
      <c r="B2038" s="135">
        <v>211568</v>
      </c>
      <c r="C2038" s="135">
        <v>21750300</v>
      </c>
      <c r="D2038" s="145">
        <f t="shared" si="217"/>
        <v>43636.36363636364</v>
      </c>
      <c r="E2038" s="141">
        <f t="shared" si="218"/>
        <v>102.8052446494744</v>
      </c>
      <c r="F2038" s="135">
        <v>6</v>
      </c>
      <c r="G2038" s="135">
        <v>44</v>
      </c>
      <c r="H2038" s="135">
        <v>1920000</v>
      </c>
      <c r="I2038" s="134" t="s">
        <v>1815</v>
      </c>
      <c r="J2038" s="138">
        <f t="shared" si="219"/>
        <v>44</v>
      </c>
      <c r="K2038" s="140">
        <f t="shared" si="220"/>
        <v>43636.36363636364</v>
      </c>
      <c r="L2038" s="134" t="s">
        <v>1565</v>
      </c>
      <c r="M2038" s="134" t="s">
        <v>118</v>
      </c>
      <c r="N2038" s="137">
        <f t="shared" si="221"/>
        <v>43636.36363636364</v>
      </c>
      <c r="P2038">
        <v>1997</v>
      </c>
      <c r="Q2038">
        <v>14.395986025707838</v>
      </c>
      <c r="R2038">
        <v>-5.3959860257078383</v>
      </c>
      <c r="S2038" s="70">
        <f t="shared" si="222"/>
        <v>-0.37482573378939649</v>
      </c>
      <c r="T2038">
        <f t="shared" si="223"/>
        <v>9</v>
      </c>
      <c r="U2038" s="134" t="s">
        <v>3091</v>
      </c>
      <c r="Z2038">
        <v>1996</v>
      </c>
      <c r="AA2038">
        <v>23.47222298316958</v>
      </c>
      <c r="AB2038">
        <v>-11.47222298316958</v>
      </c>
      <c r="AJ2038">
        <v>1998</v>
      </c>
      <c r="AK2038">
        <v>24.594510562771486</v>
      </c>
      <c r="AL2038">
        <v>-4.594510562771486</v>
      </c>
      <c r="AT2038">
        <v>1998</v>
      </c>
      <c r="AU2038">
        <v>26.344932826547588</v>
      </c>
      <c r="AV2038">
        <v>-6.3449328265475877</v>
      </c>
      <c r="BD2038" s="152">
        <v>29.208616913582183</v>
      </c>
      <c r="BE2038" s="152">
        <v>32.011384250039995</v>
      </c>
    </row>
    <row r="2039" spans="1:57" ht="14.25" customHeight="1">
      <c r="A2039" s="134" t="s">
        <v>398</v>
      </c>
      <c r="B2039" s="135">
        <v>20949</v>
      </c>
      <c r="C2039" s="135">
        <v>3175100</v>
      </c>
      <c r="D2039" s="145">
        <f t="shared" si="217"/>
        <v>143759.7939137978</v>
      </c>
      <c r="E2039" s="141">
        <f t="shared" si="218"/>
        <v>151.56332044488997</v>
      </c>
      <c r="F2039" s="135">
        <v>18</v>
      </c>
      <c r="G2039" s="135">
        <v>228254</v>
      </c>
      <c r="H2039" s="135">
        <v>753300</v>
      </c>
      <c r="I2039" s="134" t="s">
        <v>1819</v>
      </c>
      <c r="J2039" s="138">
        <f t="shared" si="219"/>
        <v>5.2399908172635445</v>
      </c>
      <c r="K2039" s="140">
        <f t="shared" si="220"/>
        <v>143759.7939137978</v>
      </c>
      <c r="L2039" s="134" t="s">
        <v>989</v>
      </c>
      <c r="M2039" s="134" t="s">
        <v>128</v>
      </c>
      <c r="N2039" s="137">
        <f t="shared" si="221"/>
        <v>143759.7939137978</v>
      </c>
      <c r="P2039">
        <v>1998</v>
      </c>
      <c r="Q2039">
        <v>22.749461182953475</v>
      </c>
      <c r="R2039">
        <v>-2.7494611829534747</v>
      </c>
      <c r="S2039" s="70">
        <f t="shared" si="222"/>
        <v>-0.1208582990534162</v>
      </c>
      <c r="T2039">
        <f t="shared" si="223"/>
        <v>20</v>
      </c>
      <c r="U2039" s="134" t="s">
        <v>3092</v>
      </c>
      <c r="Z2039">
        <v>1997</v>
      </c>
      <c r="AA2039">
        <v>18.117119729622083</v>
      </c>
      <c r="AB2039">
        <v>-9.1171197296220825</v>
      </c>
      <c r="AJ2039">
        <v>1999</v>
      </c>
      <c r="AK2039">
        <v>20.831909758122755</v>
      </c>
      <c r="AL2039">
        <v>6.1680902418772448</v>
      </c>
      <c r="AT2039">
        <v>1999</v>
      </c>
      <c r="AU2039">
        <v>30.248359208648029</v>
      </c>
      <c r="AV2039">
        <v>-3.2483592086480293</v>
      </c>
      <c r="BD2039" s="152">
        <v>4.9297243736003686</v>
      </c>
      <c r="BE2039" s="152">
        <v>15.183739907439998</v>
      </c>
    </row>
    <row r="2040" spans="1:57" ht="14.25" customHeight="1">
      <c r="A2040" s="134" t="s">
        <v>398</v>
      </c>
      <c r="B2040" s="135">
        <v>19250</v>
      </c>
      <c r="C2040" s="135">
        <v>453300</v>
      </c>
      <c r="D2040" s="145">
        <f t="shared" si="217"/>
        <v>218181.81818181818</v>
      </c>
      <c r="E2040" s="141">
        <f t="shared" si="218"/>
        <v>23.548051948051949</v>
      </c>
      <c r="F2040" s="135">
        <v>16</v>
      </c>
      <c r="G2040" s="135">
        <v>0.55000000000000004</v>
      </c>
      <c r="H2040" s="135">
        <v>120000</v>
      </c>
      <c r="I2040" s="134" t="s">
        <v>1815</v>
      </c>
      <c r="J2040" s="138">
        <f t="shared" si="219"/>
        <v>0.55000000000000004</v>
      </c>
      <c r="K2040" s="140">
        <f t="shared" si="220"/>
        <v>218181.81818181818</v>
      </c>
      <c r="L2040" s="134" t="s">
        <v>3103</v>
      </c>
      <c r="M2040" s="134" t="s">
        <v>68</v>
      </c>
      <c r="N2040" s="137">
        <f t="shared" si="221"/>
        <v>218181.81818181818</v>
      </c>
      <c r="P2040">
        <v>1999</v>
      </c>
      <c r="Q2040">
        <v>22.670799114094876</v>
      </c>
      <c r="R2040">
        <v>4.3292008859051236</v>
      </c>
      <c r="S2040" s="70">
        <f t="shared" si="222"/>
        <v>0.19095934219687807</v>
      </c>
      <c r="T2040">
        <f t="shared" si="223"/>
        <v>27</v>
      </c>
      <c r="U2040" s="134" t="s">
        <v>1601</v>
      </c>
      <c r="Z2040">
        <v>1998</v>
      </c>
      <c r="AA2040">
        <v>26.053833960596499</v>
      </c>
      <c r="AB2040">
        <v>-6.0538339605964993</v>
      </c>
      <c r="AJ2040">
        <v>2000</v>
      </c>
      <c r="AK2040">
        <v>21.069823985419404</v>
      </c>
      <c r="AL2040">
        <v>-10.069823985419404</v>
      </c>
      <c r="AT2040">
        <v>2000</v>
      </c>
      <c r="AU2040">
        <v>16.239048958038488</v>
      </c>
      <c r="AV2040">
        <v>-5.239048958038488</v>
      </c>
      <c r="BD2040" s="152">
        <v>3.4559421910760917</v>
      </c>
      <c r="BE2040" s="152">
        <v>13.393886180199999</v>
      </c>
    </row>
    <row r="2041" spans="1:57" ht="14.25" customHeight="1">
      <c r="A2041" s="134" t="s">
        <v>398</v>
      </c>
      <c r="B2041" s="135">
        <v>14120</v>
      </c>
      <c r="C2041" s="135">
        <v>715000</v>
      </c>
      <c r="D2041" s="145">
        <f t="shared" si="217"/>
        <v>1571428.5714285714</v>
      </c>
      <c r="E2041" s="141">
        <f t="shared" si="218"/>
        <v>50.637393767705383</v>
      </c>
      <c r="F2041" s="135">
        <v>22</v>
      </c>
      <c r="G2041" s="135">
        <v>0.14000000000000001</v>
      </c>
      <c r="H2041" s="135">
        <v>220000</v>
      </c>
      <c r="I2041" s="134" t="s">
        <v>1815</v>
      </c>
      <c r="J2041" s="138">
        <f t="shared" si="219"/>
        <v>0.14000000000000001</v>
      </c>
      <c r="K2041" s="140">
        <f t="shared" si="220"/>
        <v>1571428.5714285714</v>
      </c>
      <c r="L2041" s="134" t="s">
        <v>1613</v>
      </c>
      <c r="M2041" s="134" t="s">
        <v>47</v>
      </c>
      <c r="N2041" s="137">
        <f t="shared" si="221"/>
        <v>1571428.5714285714</v>
      </c>
      <c r="P2041">
        <v>2000</v>
      </c>
      <c r="Q2041">
        <v>15.240593085883578</v>
      </c>
      <c r="R2041">
        <v>-4.2405930858835781</v>
      </c>
      <c r="S2041" s="70">
        <f t="shared" si="222"/>
        <v>-0.2782433112666316</v>
      </c>
      <c r="T2041">
        <f t="shared" si="223"/>
        <v>11</v>
      </c>
      <c r="U2041" s="134" t="s">
        <v>3093</v>
      </c>
      <c r="Z2041">
        <v>1999</v>
      </c>
      <c r="AA2041">
        <v>26.158801514683702</v>
      </c>
      <c r="AB2041">
        <v>0.84119848531629771</v>
      </c>
      <c r="AJ2041">
        <v>2001</v>
      </c>
      <c r="AK2041">
        <v>21.855110269467939</v>
      </c>
      <c r="AL2041">
        <v>-9.8551102694679393</v>
      </c>
      <c r="AT2041">
        <v>2001</v>
      </c>
      <c r="AU2041">
        <v>21.538315653468921</v>
      </c>
      <c r="AV2041">
        <v>-9.5383156534689206</v>
      </c>
      <c r="BD2041" s="152">
        <v>7.3298839279970478</v>
      </c>
      <c r="BE2041" s="152">
        <v>17.973251534919999</v>
      </c>
    </row>
    <row r="2042" spans="1:57" ht="14.25" customHeight="1">
      <c r="A2042" s="134" t="s">
        <v>398</v>
      </c>
      <c r="B2042" s="135">
        <v>11724</v>
      </c>
      <c r="C2042" s="135">
        <v>664900</v>
      </c>
      <c r="D2042" s="145">
        <f t="shared" si="217"/>
        <v>514579.75986277877</v>
      </c>
      <c r="E2042" s="141">
        <f t="shared" si="218"/>
        <v>56.712726032070968</v>
      </c>
      <c r="F2042" s="135">
        <v>12</v>
      </c>
      <c r="G2042" s="135">
        <v>0.58299999999999996</v>
      </c>
      <c r="H2042" s="135">
        <v>300000</v>
      </c>
      <c r="I2042" s="134" t="s">
        <v>1815</v>
      </c>
      <c r="J2042" s="138">
        <f t="shared" si="219"/>
        <v>0.58299999999999996</v>
      </c>
      <c r="K2042" s="140">
        <f t="shared" si="220"/>
        <v>514579.75986277877</v>
      </c>
      <c r="L2042" s="134" t="s">
        <v>1563</v>
      </c>
      <c r="M2042" s="134" t="s">
        <v>60</v>
      </c>
      <c r="N2042" s="137">
        <f t="shared" si="221"/>
        <v>514579.75986277877</v>
      </c>
      <c r="P2042">
        <v>2001</v>
      </c>
      <c r="Q2042">
        <v>18.560066317072593</v>
      </c>
      <c r="R2042">
        <v>-6.560066317072593</v>
      </c>
      <c r="S2042" s="70">
        <f t="shared" si="222"/>
        <v>-0.35345058605950536</v>
      </c>
      <c r="T2042">
        <f t="shared" si="223"/>
        <v>12</v>
      </c>
      <c r="U2042" s="134" t="s">
        <v>3094</v>
      </c>
      <c r="Z2042">
        <v>2000</v>
      </c>
      <c r="AA2042">
        <v>19.203777746328889</v>
      </c>
      <c r="AB2042">
        <v>-8.203777746328889</v>
      </c>
      <c r="AJ2042">
        <v>2002</v>
      </c>
      <c r="AK2042">
        <v>22.015977540593784</v>
      </c>
      <c r="AL2042">
        <v>-1.5977540593784312E-2</v>
      </c>
      <c r="AT2042">
        <v>2002</v>
      </c>
      <c r="AU2042">
        <v>25.602674212870937</v>
      </c>
      <c r="AV2042">
        <v>-3.6026742128709373</v>
      </c>
      <c r="BD2042" s="152">
        <v>45.76940973114592</v>
      </c>
      <c r="BE2042" s="152">
        <v>64.801509747319997</v>
      </c>
    </row>
    <row r="2043" spans="1:57" ht="14.25" customHeight="1">
      <c r="A2043" s="134" t="s">
        <v>398</v>
      </c>
      <c r="B2043" s="135">
        <v>237633</v>
      </c>
      <c r="C2043" s="135">
        <v>38930700</v>
      </c>
      <c r="D2043" s="145">
        <f t="shared" si="217"/>
        <v>397163.08337703196</v>
      </c>
      <c r="E2043" s="141">
        <f t="shared" si="218"/>
        <v>163.82699372561891</v>
      </c>
      <c r="F2043" s="135">
        <v>170</v>
      </c>
      <c r="G2043" s="135">
        <v>19.07</v>
      </c>
      <c r="H2043" s="135">
        <v>7573900</v>
      </c>
      <c r="I2043" s="134" t="s">
        <v>1815</v>
      </c>
      <c r="J2043" s="138">
        <f t="shared" si="219"/>
        <v>19.07</v>
      </c>
      <c r="K2043" s="140">
        <f t="shared" si="220"/>
        <v>397163.08337703196</v>
      </c>
      <c r="L2043" s="134" t="s">
        <v>1000</v>
      </c>
      <c r="M2043" s="134" t="s">
        <v>204</v>
      </c>
      <c r="N2043" s="137">
        <f t="shared" si="221"/>
        <v>397163.08337703196</v>
      </c>
      <c r="P2043">
        <v>2002</v>
      </c>
      <c r="Q2043">
        <v>20.849358636450674</v>
      </c>
      <c r="R2043">
        <v>1.150641363549326</v>
      </c>
      <c r="S2043" s="70">
        <f t="shared" si="222"/>
        <v>5.5188333781053298E-2</v>
      </c>
      <c r="T2043">
        <f t="shared" si="223"/>
        <v>22</v>
      </c>
      <c r="U2043" s="134" t="s">
        <v>935</v>
      </c>
      <c r="Z2043">
        <v>2001</v>
      </c>
      <c r="AA2043">
        <v>22.297152745682791</v>
      </c>
      <c r="AB2043">
        <v>-10.297152745682791</v>
      </c>
      <c r="AJ2043">
        <v>2003</v>
      </c>
      <c r="AK2043">
        <v>22.525672789108306</v>
      </c>
      <c r="AL2043">
        <v>-13.525672789108306</v>
      </c>
      <c r="AT2043">
        <v>2003</v>
      </c>
      <c r="AU2043">
        <v>21.894665474636689</v>
      </c>
      <c r="AV2043">
        <v>-12.894665474636689</v>
      </c>
      <c r="BD2043" s="152">
        <v>6.2730742654064686</v>
      </c>
      <c r="BE2043" s="152">
        <v>17.665945258959997</v>
      </c>
    </row>
    <row r="2044" spans="1:57" ht="14.25" customHeight="1">
      <c r="A2044" s="134" t="s">
        <v>398</v>
      </c>
      <c r="B2044" s="135">
        <v>47936</v>
      </c>
      <c r="C2044" s="135">
        <v>1056800</v>
      </c>
      <c r="D2044" s="145">
        <f t="shared" si="217"/>
        <v>453703.70370370365</v>
      </c>
      <c r="E2044" s="141">
        <f t="shared" si="218"/>
        <v>22.046061415220294</v>
      </c>
      <c r="F2044" s="135">
        <v>49</v>
      </c>
      <c r="G2044" s="135">
        <v>0.81</v>
      </c>
      <c r="H2044" s="135">
        <v>367500</v>
      </c>
      <c r="I2044" s="134" t="s">
        <v>1815</v>
      </c>
      <c r="J2044" s="138">
        <f t="shared" si="219"/>
        <v>0.81</v>
      </c>
      <c r="K2044" s="140">
        <f t="shared" si="220"/>
        <v>453703.70370370365</v>
      </c>
      <c r="L2044" s="134" t="s">
        <v>3104</v>
      </c>
      <c r="M2044" s="134" t="s">
        <v>68</v>
      </c>
      <c r="N2044" s="137">
        <f t="shared" si="221"/>
        <v>453703.70370370365</v>
      </c>
      <c r="P2044">
        <v>2003</v>
      </c>
      <c r="Q2044">
        <v>19.142433221632405</v>
      </c>
      <c r="R2044">
        <v>-10.142433221632405</v>
      </c>
      <c r="S2044" s="70">
        <f t="shared" si="222"/>
        <v>-0.52984033451769785</v>
      </c>
      <c r="T2044">
        <f t="shared" si="223"/>
        <v>9</v>
      </c>
      <c r="U2044" s="134" t="s">
        <v>982</v>
      </c>
      <c r="Z2044">
        <v>2002</v>
      </c>
      <c r="AA2044">
        <v>23.933386559373712</v>
      </c>
      <c r="AB2044">
        <v>-1.9333865593737123</v>
      </c>
      <c r="AJ2044">
        <v>2004</v>
      </c>
      <c r="AK2044">
        <v>21.44701540271711</v>
      </c>
      <c r="AL2044">
        <v>-15.44701540271711</v>
      </c>
      <c r="AT2044">
        <v>2004</v>
      </c>
      <c r="AU2044">
        <v>14.639580175469776</v>
      </c>
      <c r="AV2044">
        <v>-8.6395801754697761</v>
      </c>
      <c r="BD2044" s="152">
        <v>3.3357801594695826</v>
      </c>
      <c r="BE2044" s="152">
        <v>15.502399888719999</v>
      </c>
    </row>
    <row r="2045" spans="1:57" ht="14.25" customHeight="1">
      <c r="A2045" s="134" t="s">
        <v>398</v>
      </c>
      <c r="B2045" s="135">
        <v>7020</v>
      </c>
      <c r="C2045" s="135">
        <v>282100</v>
      </c>
      <c r="D2045" s="145">
        <f t="shared" si="217"/>
        <v>277777.77777777775</v>
      </c>
      <c r="E2045" s="141">
        <f t="shared" si="218"/>
        <v>40.185185185185183</v>
      </c>
      <c r="F2045" s="135">
        <v>10</v>
      </c>
      <c r="G2045" s="135">
        <v>0.27</v>
      </c>
      <c r="H2045" s="135">
        <v>75000</v>
      </c>
      <c r="I2045" s="134" t="s">
        <v>1815</v>
      </c>
      <c r="J2045" s="138">
        <f t="shared" si="219"/>
        <v>0.27</v>
      </c>
      <c r="K2045" s="140">
        <f t="shared" si="220"/>
        <v>277777.77777777775</v>
      </c>
      <c r="L2045" s="134" t="s">
        <v>3105</v>
      </c>
      <c r="M2045" s="134" t="s">
        <v>68</v>
      </c>
      <c r="N2045" s="137">
        <f t="shared" si="221"/>
        <v>277777.77777777775</v>
      </c>
      <c r="P2045">
        <v>2004</v>
      </c>
      <c r="Q2045">
        <v>14.595770883018288</v>
      </c>
      <c r="R2045">
        <v>-8.5957708830182877</v>
      </c>
      <c r="S2045" s="70">
        <f t="shared" si="222"/>
        <v>-0.58892202076282196</v>
      </c>
      <c r="T2045">
        <f t="shared" si="223"/>
        <v>6</v>
      </c>
      <c r="U2045" s="134" t="s">
        <v>1582</v>
      </c>
      <c r="Z2045">
        <v>2003</v>
      </c>
      <c r="AA2045">
        <v>22.518208413508113</v>
      </c>
      <c r="AB2045">
        <v>-13.518208413508113</v>
      </c>
      <c r="AJ2045">
        <v>2005</v>
      </c>
      <c r="AK2045">
        <v>28.418071596478427</v>
      </c>
      <c r="AL2045">
        <v>3.581928403521573</v>
      </c>
      <c r="AT2045">
        <v>2005</v>
      </c>
      <c r="AU2045">
        <v>46.137948469566787</v>
      </c>
      <c r="AV2045">
        <v>-14.137948469566787</v>
      </c>
      <c r="BD2045" s="152">
        <v>8.3353422950292888</v>
      </c>
      <c r="BE2045" s="152">
        <v>19.438754725519999</v>
      </c>
    </row>
    <row r="2046" spans="1:57" ht="14.25" customHeight="1">
      <c r="A2046" s="134" t="s">
        <v>398</v>
      </c>
      <c r="B2046" s="135">
        <v>73648</v>
      </c>
      <c r="C2046" s="135">
        <v>4510700</v>
      </c>
      <c r="D2046" s="145">
        <f t="shared" si="217"/>
        <v>716190.47619047621</v>
      </c>
      <c r="E2046" s="141">
        <f t="shared" si="218"/>
        <v>61.246741255702801</v>
      </c>
      <c r="F2046" s="135">
        <v>94</v>
      </c>
      <c r="G2046" s="135">
        <v>2.1</v>
      </c>
      <c r="H2046" s="135">
        <v>1504000</v>
      </c>
      <c r="I2046" s="134" t="s">
        <v>1815</v>
      </c>
      <c r="J2046" s="138">
        <f t="shared" si="219"/>
        <v>2.1</v>
      </c>
      <c r="K2046" s="140">
        <f t="shared" si="220"/>
        <v>716190.47619047621</v>
      </c>
      <c r="L2046" s="134" t="s">
        <v>1571</v>
      </c>
      <c r="M2046" s="134" t="s">
        <v>118</v>
      </c>
      <c r="N2046" s="137">
        <f t="shared" si="221"/>
        <v>716190.47619047621</v>
      </c>
      <c r="P2046">
        <v>2005</v>
      </c>
      <c r="Q2046">
        <v>35.665556440717843</v>
      </c>
      <c r="R2046">
        <v>-3.6655564407178431</v>
      </c>
      <c r="S2046" s="70">
        <f t="shared" si="222"/>
        <v>-0.10277580967538288</v>
      </c>
      <c r="T2046">
        <f t="shared" si="223"/>
        <v>32</v>
      </c>
      <c r="U2046" s="134" t="s">
        <v>963</v>
      </c>
      <c r="Z2046">
        <v>2004</v>
      </c>
      <c r="AA2046">
        <v>17.89654502492612</v>
      </c>
      <c r="AB2046">
        <v>-11.89654502492612</v>
      </c>
      <c r="AJ2046">
        <v>2006</v>
      </c>
      <c r="AK2046">
        <v>21.718796423934986</v>
      </c>
      <c r="AL2046">
        <v>3.281203576065014</v>
      </c>
      <c r="AT2046">
        <v>2006</v>
      </c>
      <c r="AU2046">
        <v>28.331952566699684</v>
      </c>
      <c r="AV2046">
        <v>-3.3319525666996839</v>
      </c>
      <c r="BD2046" s="152">
        <v>4.5014545686438359</v>
      </c>
      <c r="BE2046" s="152">
        <v>14.682010921359998</v>
      </c>
    </row>
    <row r="2047" spans="1:57" ht="14.25" customHeight="1">
      <c r="A2047" s="134" t="s">
        <v>398</v>
      </c>
      <c r="B2047" s="135">
        <v>33138</v>
      </c>
      <c r="C2047" s="135">
        <v>897100</v>
      </c>
      <c r="D2047" s="145">
        <f t="shared" si="217"/>
        <v>149103.94265232974</v>
      </c>
      <c r="E2047" s="141">
        <f t="shared" si="218"/>
        <v>27.071639809282395</v>
      </c>
      <c r="F2047" s="135">
        <v>24</v>
      </c>
      <c r="G2047" s="135">
        <v>0.83699999999999997</v>
      </c>
      <c r="H2047" s="135">
        <v>124800</v>
      </c>
      <c r="I2047" s="134" t="s">
        <v>1815</v>
      </c>
      <c r="J2047" s="138">
        <f t="shared" si="219"/>
        <v>0.83699999999999997</v>
      </c>
      <c r="K2047" s="140">
        <f t="shared" si="220"/>
        <v>149103.94265232974</v>
      </c>
      <c r="L2047" s="134" t="s">
        <v>3106</v>
      </c>
      <c r="M2047" s="134" t="s">
        <v>22</v>
      </c>
      <c r="N2047" s="137">
        <f t="shared" si="221"/>
        <v>149103.94265232974</v>
      </c>
      <c r="P2047">
        <v>2006</v>
      </c>
      <c r="Q2047">
        <v>22.151076044732768</v>
      </c>
      <c r="R2047">
        <v>2.8489239552672316</v>
      </c>
      <c r="S2047" s="70">
        <f t="shared" si="222"/>
        <v>0.1286133436368509</v>
      </c>
      <c r="T2047">
        <f t="shared" si="223"/>
        <v>25</v>
      </c>
      <c r="U2047" s="134" t="s">
        <v>3095</v>
      </c>
      <c r="Z2047">
        <v>2005</v>
      </c>
      <c r="AA2047">
        <v>38.572179614268528</v>
      </c>
      <c r="AB2047">
        <v>-6.5721796142685278</v>
      </c>
      <c r="AJ2047">
        <v>2007</v>
      </c>
      <c r="AK2047">
        <v>22.83513061856355</v>
      </c>
      <c r="AL2047">
        <v>2.1648693814364499</v>
      </c>
      <c r="AT2047">
        <v>2007</v>
      </c>
      <c r="AU2047">
        <v>34.62637129728067</v>
      </c>
      <c r="AV2047">
        <v>-9.6263712972806701</v>
      </c>
      <c r="BD2047" s="152">
        <v>9.3171790661046963</v>
      </c>
      <c r="BE2047" s="152">
        <v>18.396707793639997</v>
      </c>
    </row>
    <row r="2048" spans="1:57" ht="14.25" customHeight="1">
      <c r="A2048" s="134" t="s">
        <v>398</v>
      </c>
      <c r="B2048" s="135">
        <v>9468</v>
      </c>
      <c r="C2048" s="135">
        <v>402000</v>
      </c>
      <c r="D2048" s="145">
        <f t="shared" si="217"/>
        <v>168750</v>
      </c>
      <c r="E2048" s="141">
        <f t="shared" si="218"/>
        <v>42.458808618504435</v>
      </c>
      <c r="F2048" s="135">
        <v>12</v>
      </c>
      <c r="G2048" s="135">
        <v>0.64</v>
      </c>
      <c r="H2048" s="135">
        <v>108000</v>
      </c>
      <c r="I2048" s="134" t="s">
        <v>1815</v>
      </c>
      <c r="J2048" s="138">
        <f t="shared" si="219"/>
        <v>0.64</v>
      </c>
      <c r="K2048" s="140">
        <f t="shared" si="220"/>
        <v>168750</v>
      </c>
      <c r="L2048" s="134" t="s">
        <v>3107</v>
      </c>
      <c r="M2048" s="134" t="s">
        <v>47</v>
      </c>
      <c r="N2048" s="137">
        <f t="shared" si="221"/>
        <v>168750</v>
      </c>
      <c r="P2048">
        <v>2007</v>
      </c>
      <c r="Q2048">
        <v>26.200643091443656</v>
      </c>
      <c r="R2048">
        <v>-1.2006430914436557</v>
      </c>
      <c r="S2048" s="70">
        <f t="shared" si="222"/>
        <v>-4.582494739740757E-2</v>
      </c>
      <c r="T2048">
        <f t="shared" si="223"/>
        <v>25</v>
      </c>
      <c r="U2048" s="134" t="s">
        <v>902</v>
      </c>
      <c r="Z2048">
        <v>2006</v>
      </c>
      <c r="AA2048">
        <v>25.261389908226974</v>
      </c>
      <c r="AB2048">
        <v>-0.26138990822697394</v>
      </c>
      <c r="AJ2048">
        <v>2008</v>
      </c>
      <c r="AK2048">
        <v>22.567159611661815</v>
      </c>
      <c r="AL2048">
        <v>7.4328403883381853</v>
      </c>
      <c r="AT2048">
        <v>2008</v>
      </c>
      <c r="AU2048">
        <v>32.204177812384515</v>
      </c>
      <c r="AV2048">
        <v>-2.2041778123845148</v>
      </c>
      <c r="BD2048" s="152">
        <v>6.3203174573201384</v>
      </c>
      <c r="BE2048" s="152">
        <v>20.058178340040001</v>
      </c>
    </row>
    <row r="2049" spans="1:57" ht="14.25" customHeight="1">
      <c r="A2049" s="134" t="s">
        <v>398</v>
      </c>
      <c r="B2049" s="135">
        <v>17136</v>
      </c>
      <c r="C2049" s="135">
        <v>1298500</v>
      </c>
      <c r="D2049" s="145">
        <f t="shared" si="217"/>
        <v>250218.72265966752</v>
      </c>
      <c r="E2049" s="141">
        <f t="shared" si="218"/>
        <v>75.776143790849673</v>
      </c>
      <c r="F2049" s="135">
        <v>22</v>
      </c>
      <c r="G2049" s="135">
        <v>0.80010000000000003</v>
      </c>
      <c r="H2049" s="135">
        <v>200200</v>
      </c>
      <c r="I2049" s="134" t="s">
        <v>1815</v>
      </c>
      <c r="J2049" s="138">
        <f t="shared" si="219"/>
        <v>0.80010000000000003</v>
      </c>
      <c r="K2049" s="140">
        <f t="shared" si="220"/>
        <v>250218.72265966752</v>
      </c>
      <c r="L2049" s="134" t="s">
        <v>3108</v>
      </c>
      <c r="M2049" s="134" t="s">
        <v>3</v>
      </c>
      <c r="N2049" s="137">
        <f t="shared" si="221"/>
        <v>250218.72265966752</v>
      </c>
      <c r="P2049">
        <v>2008</v>
      </c>
      <c r="Q2049">
        <v>24.736262170192067</v>
      </c>
      <c r="R2049">
        <v>5.2637378298079334</v>
      </c>
      <c r="S2049" s="70">
        <f t="shared" si="222"/>
        <v>0.21279439042131815</v>
      </c>
      <c r="T2049">
        <f t="shared" si="223"/>
        <v>30</v>
      </c>
      <c r="U2049" s="134" t="s">
        <v>914</v>
      </c>
      <c r="Z2049">
        <v>2007</v>
      </c>
      <c r="AA2049">
        <v>29.319774385724767</v>
      </c>
      <c r="AB2049">
        <v>-4.3197743857247666</v>
      </c>
      <c r="AJ2049">
        <v>2009</v>
      </c>
      <c r="AK2049">
        <v>64.871865238367107</v>
      </c>
      <c r="AL2049">
        <v>91.128134761632893</v>
      </c>
      <c r="AT2049">
        <v>2009</v>
      </c>
      <c r="AU2049">
        <v>18.281902310723787</v>
      </c>
      <c r="AV2049">
        <v>137.71809768927622</v>
      </c>
      <c r="BD2049" s="152">
        <v>14.596092249501757</v>
      </c>
      <c r="BE2049" s="152">
        <v>23.543770322799997</v>
      </c>
    </row>
    <row r="2050" spans="1:57" ht="14.25" customHeight="1">
      <c r="A2050" s="134" t="s">
        <v>398</v>
      </c>
      <c r="B2050" s="135">
        <v>205712</v>
      </c>
      <c r="C2050" s="135">
        <v>25071500</v>
      </c>
      <c r="D2050" s="145">
        <f t="shared" si="217"/>
        <v>1624556.9620253164</v>
      </c>
      <c r="E2050" s="141">
        <f t="shared" si="218"/>
        <v>121.87670140779342</v>
      </c>
      <c r="F2050" s="135">
        <v>207</v>
      </c>
      <c r="G2050" s="135">
        <v>3.95</v>
      </c>
      <c r="H2050" s="135">
        <v>6417000</v>
      </c>
      <c r="I2050" s="134" t="s">
        <v>1815</v>
      </c>
      <c r="J2050" s="138">
        <f t="shared" si="219"/>
        <v>3.95</v>
      </c>
      <c r="K2050" s="140">
        <f t="shared" si="220"/>
        <v>1624556.9620253164</v>
      </c>
      <c r="L2050" s="134" t="s">
        <v>993</v>
      </c>
      <c r="M2050" s="134" t="s">
        <v>126</v>
      </c>
      <c r="N2050" s="137">
        <f t="shared" si="221"/>
        <v>1624556.9620253164</v>
      </c>
      <c r="P2050">
        <v>2009</v>
      </c>
      <c r="Q2050">
        <v>41.809706773422363</v>
      </c>
      <c r="R2050">
        <v>114.19029322657764</v>
      </c>
      <c r="S2050" s="70">
        <f t="shared" si="222"/>
        <v>2.7311909611182981</v>
      </c>
      <c r="T2050">
        <f t="shared" si="223"/>
        <v>156</v>
      </c>
      <c r="U2050" s="134" t="s">
        <v>980</v>
      </c>
      <c r="Z2050">
        <v>2008</v>
      </c>
      <c r="AA2050">
        <v>27.08509428012826</v>
      </c>
      <c r="AB2050">
        <v>2.9149057198717401</v>
      </c>
      <c r="AJ2050">
        <v>2010</v>
      </c>
      <c r="AK2050">
        <v>41.63289458454264</v>
      </c>
      <c r="AL2050">
        <v>2.3671054154573596</v>
      </c>
      <c r="AT2050">
        <v>2010</v>
      </c>
      <c r="AU2050">
        <v>52.025931344207571</v>
      </c>
      <c r="AV2050">
        <v>-8.0259313442075708</v>
      </c>
      <c r="BD2050" s="152">
        <v>7.5424782916085631</v>
      </c>
      <c r="BE2050" s="152">
        <v>16.884451976440001</v>
      </c>
    </row>
    <row r="2051" spans="1:57" ht="14.25" customHeight="1">
      <c r="A2051" s="134" t="s">
        <v>398</v>
      </c>
      <c r="B2051" s="135">
        <v>31898</v>
      </c>
      <c r="C2051" s="135">
        <v>6044200</v>
      </c>
      <c r="D2051" s="145">
        <f t="shared" si="217"/>
        <v>123483.81285144949</v>
      </c>
      <c r="E2051" s="141">
        <f t="shared" si="218"/>
        <v>189.48523418396138</v>
      </c>
      <c r="F2051" s="135">
        <v>26</v>
      </c>
      <c r="G2051" s="135">
        <v>439608</v>
      </c>
      <c r="H2051" s="135">
        <v>1246200</v>
      </c>
      <c r="I2051" s="134" t="s">
        <v>1819</v>
      </c>
      <c r="J2051" s="138">
        <f t="shared" si="219"/>
        <v>10.092011019283746</v>
      </c>
      <c r="K2051" s="140">
        <f t="shared" si="220"/>
        <v>123483.81285144949</v>
      </c>
      <c r="L2051" s="134" t="s">
        <v>3109</v>
      </c>
      <c r="M2051" s="134" t="s">
        <v>128</v>
      </c>
      <c r="N2051" s="137">
        <f t="shared" si="221"/>
        <v>123483.81285144949</v>
      </c>
      <c r="P2051">
        <v>2010</v>
      </c>
      <c r="Q2051">
        <v>46.529319795464247</v>
      </c>
      <c r="R2051">
        <v>-2.5293197954642466</v>
      </c>
      <c r="S2051" s="70">
        <f t="shared" si="222"/>
        <v>-5.4359698499413883E-2</v>
      </c>
      <c r="T2051">
        <f t="shared" si="223"/>
        <v>44</v>
      </c>
      <c r="U2051" s="134" t="s">
        <v>1623</v>
      </c>
      <c r="Z2051">
        <v>2009</v>
      </c>
      <c r="AA2051">
        <v>47.919293604393296</v>
      </c>
      <c r="AB2051">
        <v>108.08070639560671</v>
      </c>
      <c r="AJ2051">
        <v>2011</v>
      </c>
      <c r="AK2051">
        <v>21.504165617459186</v>
      </c>
      <c r="AL2051">
        <v>-11.504165617459186</v>
      </c>
      <c r="AT2051">
        <v>2011</v>
      </c>
      <c r="AU2051">
        <v>16.381096236983247</v>
      </c>
      <c r="AV2051">
        <v>-6.3810962369832467</v>
      </c>
      <c r="BD2051" s="152">
        <v>13.209607269426654</v>
      </c>
      <c r="BE2051" s="152">
        <v>21.9567660602</v>
      </c>
    </row>
    <row r="2052" spans="1:57" ht="14.25" customHeight="1">
      <c r="A2052" s="134" t="s">
        <v>398</v>
      </c>
      <c r="B2052" s="135">
        <v>33972</v>
      </c>
      <c r="C2052" s="135">
        <v>964600</v>
      </c>
      <c r="D2052" s="145">
        <f t="shared" si="217"/>
        <v>1578947.3684210526</v>
      </c>
      <c r="E2052" s="141">
        <f t="shared" si="218"/>
        <v>28.393971505946073</v>
      </c>
      <c r="F2052" s="135">
        <v>30</v>
      </c>
      <c r="G2052" s="135">
        <v>0.19</v>
      </c>
      <c r="H2052" s="135">
        <v>300000</v>
      </c>
      <c r="I2052" s="134" t="s">
        <v>1815</v>
      </c>
      <c r="J2052" s="138">
        <f t="shared" si="219"/>
        <v>0.19</v>
      </c>
      <c r="K2052" s="140">
        <f t="shared" si="220"/>
        <v>1578947.3684210526</v>
      </c>
      <c r="L2052" s="134" t="s">
        <v>3110</v>
      </c>
      <c r="M2052" s="134" t="s">
        <v>68</v>
      </c>
      <c r="N2052" s="137">
        <f t="shared" si="221"/>
        <v>1578947.3684210526</v>
      </c>
      <c r="P2052">
        <v>2011</v>
      </c>
      <c r="Q2052">
        <v>15.569849941072043</v>
      </c>
      <c r="R2052">
        <v>-5.569849941072043</v>
      </c>
      <c r="S2052" s="70">
        <f t="shared" si="222"/>
        <v>-0.35773305215866052</v>
      </c>
      <c r="T2052">
        <f t="shared" si="223"/>
        <v>10</v>
      </c>
      <c r="U2052" s="134" t="s">
        <v>3096</v>
      </c>
      <c r="Z2052">
        <v>2010</v>
      </c>
      <c r="AA2052">
        <v>50.229901315960241</v>
      </c>
      <c r="AB2052">
        <v>-6.229901315960241</v>
      </c>
      <c r="AJ2052">
        <v>2012</v>
      </c>
      <c r="AK2052">
        <v>35.022096411118412</v>
      </c>
      <c r="AL2052">
        <v>20.977903588881588</v>
      </c>
      <c r="AT2052">
        <v>2012</v>
      </c>
      <c r="AU2052">
        <v>84.35112975331829</v>
      </c>
      <c r="AV2052">
        <v>-28.35112975331829</v>
      </c>
      <c r="BD2052" s="152">
        <v>7.0125329214465237</v>
      </c>
      <c r="BE2052" s="152">
        <v>26.232950764199998</v>
      </c>
    </row>
    <row r="2053" spans="1:57" ht="14.25" customHeight="1">
      <c r="A2053" s="134" t="s">
        <v>398</v>
      </c>
      <c r="B2053" s="135">
        <v>8360</v>
      </c>
      <c r="C2053" s="135">
        <v>418700</v>
      </c>
      <c r="D2053" s="145">
        <f t="shared" si="217"/>
        <v>172375.69060773481</v>
      </c>
      <c r="E2053" s="141">
        <f t="shared" si="218"/>
        <v>50.08373205741627</v>
      </c>
      <c r="F2053" s="135">
        <v>12</v>
      </c>
      <c r="G2053" s="135">
        <v>0.36199999999999999</v>
      </c>
      <c r="H2053" s="135">
        <v>62400</v>
      </c>
      <c r="I2053" s="134" t="s">
        <v>1815</v>
      </c>
      <c r="J2053" s="138">
        <f t="shared" si="219"/>
        <v>0.36199999999999999</v>
      </c>
      <c r="K2053" s="140">
        <f t="shared" si="220"/>
        <v>172375.69060773481</v>
      </c>
      <c r="L2053" s="134" t="s">
        <v>3111</v>
      </c>
      <c r="M2053" s="134" t="s">
        <v>22</v>
      </c>
      <c r="N2053" s="137">
        <f t="shared" si="221"/>
        <v>172375.69060773481</v>
      </c>
      <c r="P2053">
        <v>2012</v>
      </c>
      <c r="Q2053">
        <v>60.149633459631346</v>
      </c>
      <c r="R2053">
        <v>-4.149633459631346</v>
      </c>
      <c r="S2053" s="70">
        <f t="shared" si="222"/>
        <v>-6.898850784213538E-2</v>
      </c>
      <c r="T2053">
        <f t="shared" si="223"/>
        <v>56</v>
      </c>
      <c r="U2053" s="134" t="s">
        <v>946</v>
      </c>
      <c r="Z2053">
        <v>2011</v>
      </c>
      <c r="AA2053">
        <v>18.965213725119092</v>
      </c>
      <c r="AB2053">
        <v>-8.9652137251190922</v>
      </c>
      <c r="AJ2053">
        <v>2013</v>
      </c>
      <c r="AK2053">
        <v>38.937944458260702</v>
      </c>
      <c r="AL2053">
        <v>-28.937944458260702</v>
      </c>
      <c r="AT2053">
        <v>2013</v>
      </c>
      <c r="AU2053">
        <v>170.06311473461471</v>
      </c>
      <c r="AV2053">
        <v>-160.06311473461471</v>
      </c>
      <c r="BD2053" s="152">
        <v>24.032406321301796</v>
      </c>
      <c r="BE2053" s="152">
        <v>30.694942087439998</v>
      </c>
    </row>
    <row r="2054" spans="1:57" ht="14.25" customHeight="1">
      <c r="A2054" s="134" t="s">
        <v>398</v>
      </c>
      <c r="B2054" s="135">
        <v>55280</v>
      </c>
      <c r="C2054" s="135">
        <v>2822200</v>
      </c>
      <c r="D2054" s="145">
        <f t="shared" si="217"/>
        <v>513308.65503261058</v>
      </c>
      <c r="E2054" s="141">
        <f t="shared" si="218"/>
        <v>51.052821997105646</v>
      </c>
      <c r="F2054" s="135">
        <v>64</v>
      </c>
      <c r="G2054" s="135">
        <v>1.1346000000000001</v>
      </c>
      <c r="H2054" s="135">
        <v>582400</v>
      </c>
      <c r="I2054" s="134" t="s">
        <v>1815</v>
      </c>
      <c r="J2054" s="138">
        <f t="shared" si="219"/>
        <v>1.1346000000000001</v>
      </c>
      <c r="K2054" s="140">
        <f t="shared" si="220"/>
        <v>513308.65503261058</v>
      </c>
      <c r="L2054" s="134" t="s">
        <v>3112</v>
      </c>
      <c r="M2054" s="134" t="s">
        <v>3</v>
      </c>
      <c r="N2054" s="137">
        <f t="shared" si="221"/>
        <v>513308.65503261058</v>
      </c>
      <c r="P2054">
        <v>2013</v>
      </c>
      <c r="Q2054">
        <v>108.73207633153733</v>
      </c>
      <c r="R2054">
        <v>-98.732076331537328</v>
      </c>
      <c r="S2054" s="70">
        <f t="shared" si="222"/>
        <v>-0.90803081907947036</v>
      </c>
      <c r="T2054">
        <f t="shared" si="223"/>
        <v>10</v>
      </c>
      <c r="U2054" s="134" t="s">
        <v>1566</v>
      </c>
      <c r="Z2054">
        <v>2012</v>
      </c>
      <c r="AA2054">
        <v>62.113094700768578</v>
      </c>
      <c r="AB2054">
        <v>-6.1130947007685776</v>
      </c>
      <c r="AJ2054">
        <v>2014</v>
      </c>
      <c r="AK2054">
        <v>23.115378338261735</v>
      </c>
      <c r="AL2054">
        <v>-2.1153783382617348</v>
      </c>
      <c r="AT2054">
        <v>2014</v>
      </c>
      <c r="AU2054">
        <v>25.758679894948994</v>
      </c>
      <c r="AV2054">
        <v>-4.7586798949489939</v>
      </c>
      <c r="BD2054" s="152">
        <v>7.6266944163242361</v>
      </c>
      <c r="BE2054" s="152">
        <v>15.814284961799999</v>
      </c>
    </row>
    <row r="2055" spans="1:57" ht="14.25" customHeight="1">
      <c r="A2055" s="134" t="s">
        <v>398</v>
      </c>
      <c r="B2055" s="135">
        <v>19536</v>
      </c>
      <c r="C2055" s="135">
        <v>1169800</v>
      </c>
      <c r="D2055" s="145">
        <f t="shared" si="217"/>
        <v>677524.42996742669</v>
      </c>
      <c r="E2055" s="141">
        <f t="shared" si="218"/>
        <v>59.879197379197379</v>
      </c>
      <c r="F2055" s="135">
        <v>16</v>
      </c>
      <c r="G2055" s="135">
        <v>0.21490000000000001</v>
      </c>
      <c r="H2055" s="135">
        <v>145600</v>
      </c>
      <c r="I2055" s="134" t="s">
        <v>1815</v>
      </c>
      <c r="J2055" s="138">
        <f t="shared" si="219"/>
        <v>0.21490000000000001</v>
      </c>
      <c r="K2055" s="140">
        <f t="shared" si="220"/>
        <v>677524.42996742669</v>
      </c>
      <c r="L2055" s="134" t="s">
        <v>3113</v>
      </c>
      <c r="M2055" s="134" t="s">
        <v>3</v>
      </c>
      <c r="N2055" s="137">
        <f t="shared" si="221"/>
        <v>677524.42996742669</v>
      </c>
      <c r="P2055">
        <v>2014</v>
      </c>
      <c r="Q2055">
        <v>21.572806064562691</v>
      </c>
      <c r="R2055">
        <v>-0.57280606456269112</v>
      </c>
      <c r="S2055" s="70">
        <f t="shared" si="222"/>
        <v>-2.6552227969250167E-2</v>
      </c>
      <c r="T2055">
        <f t="shared" si="223"/>
        <v>21</v>
      </c>
      <c r="U2055" s="134" t="s">
        <v>1619</v>
      </c>
      <c r="Z2055">
        <v>2013</v>
      </c>
      <c r="AA2055">
        <v>108.43342059799689</v>
      </c>
      <c r="AB2055">
        <v>-98.433420597996886</v>
      </c>
      <c r="AJ2055">
        <v>2015</v>
      </c>
      <c r="AK2055">
        <v>20.67104248699691</v>
      </c>
      <c r="AL2055">
        <v>4.3289575130030897</v>
      </c>
      <c r="AT2055">
        <v>2015</v>
      </c>
      <c r="AU2055">
        <v>21.801062065389857</v>
      </c>
      <c r="AV2055">
        <v>3.198937934610143</v>
      </c>
      <c r="BD2055" s="152">
        <v>34.684719071923254</v>
      </c>
      <c r="BE2055" s="152">
        <v>35.688895788919993</v>
      </c>
    </row>
    <row r="2056" spans="1:57" ht="14.25" customHeight="1">
      <c r="A2056" s="134" t="s">
        <v>398</v>
      </c>
      <c r="B2056" s="135">
        <v>74124</v>
      </c>
      <c r="C2056" s="135">
        <v>1777800</v>
      </c>
      <c r="D2056" s="145">
        <f t="shared" si="217"/>
        <v>208981.48148148146</v>
      </c>
      <c r="E2056" s="141">
        <f t="shared" si="218"/>
        <v>23.98413469321677</v>
      </c>
      <c r="F2056" s="135">
        <v>43</v>
      </c>
      <c r="G2056" s="135">
        <v>1.08</v>
      </c>
      <c r="H2056" s="135">
        <v>225700</v>
      </c>
      <c r="I2056" s="134" t="s">
        <v>1815</v>
      </c>
      <c r="J2056" s="138">
        <f t="shared" si="219"/>
        <v>1.08</v>
      </c>
      <c r="K2056" s="140">
        <f t="shared" si="220"/>
        <v>208981.48148148146</v>
      </c>
      <c r="L2056" s="134" t="s">
        <v>3114</v>
      </c>
      <c r="M2056" s="134" t="s">
        <v>160</v>
      </c>
      <c r="N2056" s="137">
        <f t="shared" si="221"/>
        <v>208981.48148148146</v>
      </c>
      <c r="P2056">
        <v>2015</v>
      </c>
      <c r="Q2056">
        <v>18.013626155748295</v>
      </c>
      <c r="R2056">
        <v>6.9863738442517054</v>
      </c>
      <c r="S2056" s="70">
        <f t="shared" si="222"/>
        <v>0.38783828329990611</v>
      </c>
      <c r="T2056">
        <f t="shared" si="223"/>
        <v>25</v>
      </c>
      <c r="U2056" s="134" t="s">
        <v>3097</v>
      </c>
      <c r="Z2056">
        <v>2014</v>
      </c>
      <c r="AA2056">
        <v>25.28364735800546</v>
      </c>
      <c r="AB2056">
        <v>-4.2836473580054601</v>
      </c>
      <c r="AJ2056">
        <v>2016</v>
      </c>
      <c r="AK2056">
        <v>21.752663217856217</v>
      </c>
      <c r="AL2056">
        <v>-5.7526632178562167</v>
      </c>
      <c r="AT2056">
        <v>2016</v>
      </c>
      <c r="AU2056">
        <v>21.769860928974246</v>
      </c>
      <c r="AV2056">
        <v>-5.7698609289742464</v>
      </c>
      <c r="BD2056" s="152">
        <v>61.575338504002097</v>
      </c>
      <c r="BE2056" s="152">
        <v>60.866885628319999</v>
      </c>
    </row>
    <row r="2057" spans="1:57" ht="14.25" customHeight="1">
      <c r="A2057" s="134" t="s">
        <v>398</v>
      </c>
      <c r="B2057" s="135">
        <v>6912</v>
      </c>
      <c r="C2057" s="135">
        <v>580600</v>
      </c>
      <c r="D2057" s="145">
        <f t="shared" si="217"/>
        <v>58678.571428571435</v>
      </c>
      <c r="E2057" s="141">
        <f t="shared" si="218"/>
        <v>83.998842592592595</v>
      </c>
      <c r="F2057" s="135">
        <v>16</v>
      </c>
      <c r="G2057" s="135">
        <v>2.8</v>
      </c>
      <c r="H2057" s="135">
        <v>164300</v>
      </c>
      <c r="I2057" s="134" t="s">
        <v>1815</v>
      </c>
      <c r="J2057" s="138">
        <f t="shared" si="219"/>
        <v>2.8</v>
      </c>
      <c r="K2057" s="140">
        <f t="shared" si="220"/>
        <v>58678.571428571435</v>
      </c>
      <c r="L2057" s="134" t="s">
        <v>879</v>
      </c>
      <c r="M2057" s="134" t="s">
        <v>22</v>
      </c>
      <c r="N2057" s="137">
        <f t="shared" si="221"/>
        <v>58678.571428571435</v>
      </c>
      <c r="P2057">
        <v>2016</v>
      </c>
      <c r="Q2057">
        <v>18.625598275468658</v>
      </c>
      <c r="R2057">
        <v>-2.6255982754686578</v>
      </c>
      <c r="S2057" s="70">
        <f t="shared" si="222"/>
        <v>-0.14096719131576954</v>
      </c>
      <c r="T2057">
        <f t="shared" si="223"/>
        <v>16</v>
      </c>
      <c r="U2057" s="134" t="s">
        <v>3098</v>
      </c>
      <c r="Z2057">
        <v>2015</v>
      </c>
      <c r="AA2057">
        <v>20.744264960058384</v>
      </c>
      <c r="AB2057">
        <v>4.2557350399416158</v>
      </c>
      <c r="AJ2057">
        <v>2017</v>
      </c>
      <c r="AK2057">
        <v>23.096328266681041</v>
      </c>
      <c r="AL2057">
        <v>-7.0963282666810414</v>
      </c>
      <c r="AT2057">
        <v>2017</v>
      </c>
      <c r="AU2057">
        <v>19.181808771553001</v>
      </c>
      <c r="AV2057">
        <v>-3.1818087715530012</v>
      </c>
      <c r="BD2057" s="152">
        <v>30.687534225662294</v>
      </c>
      <c r="BE2057" s="152">
        <v>26.590263575559998</v>
      </c>
    </row>
    <row r="2058" spans="1:57" ht="14.25" customHeight="1">
      <c r="A2058" s="134" t="s">
        <v>398</v>
      </c>
      <c r="B2058" s="135">
        <v>22140</v>
      </c>
      <c r="C2058" s="135">
        <v>1248200</v>
      </c>
      <c r="D2058" s="145">
        <f t="shared" si="217"/>
        <v>291970.80291970802</v>
      </c>
      <c r="E2058" s="141">
        <f t="shared" si="218"/>
        <v>56.377597109304425</v>
      </c>
      <c r="F2058" s="135">
        <v>16</v>
      </c>
      <c r="G2058" s="135">
        <v>1.37</v>
      </c>
      <c r="H2058" s="135">
        <v>400000</v>
      </c>
      <c r="I2058" s="134" t="s">
        <v>1815</v>
      </c>
      <c r="J2058" s="138">
        <f t="shared" si="219"/>
        <v>1.37</v>
      </c>
      <c r="K2058" s="140">
        <f t="shared" si="220"/>
        <v>291970.80291970802</v>
      </c>
      <c r="L2058" s="134" t="s">
        <v>3115</v>
      </c>
      <c r="M2058" s="134" t="s">
        <v>60</v>
      </c>
      <c r="N2058" s="137">
        <f t="shared" si="221"/>
        <v>291970.80291970802</v>
      </c>
      <c r="P2058">
        <v>2017</v>
      </c>
      <c r="Q2058">
        <v>18.008579079983456</v>
      </c>
      <c r="R2058">
        <v>-2.0085790799834555</v>
      </c>
      <c r="S2058" s="70">
        <f t="shared" si="222"/>
        <v>-0.1115345675559707</v>
      </c>
      <c r="T2058">
        <f t="shared" si="223"/>
        <v>16</v>
      </c>
      <c r="U2058" s="134" t="s">
        <v>3099</v>
      </c>
      <c r="Z2058">
        <v>2016</v>
      </c>
      <c r="AA2058">
        <v>21.811947721907735</v>
      </c>
      <c r="AB2058">
        <v>-5.8119477219077353</v>
      </c>
      <c r="AJ2058">
        <v>2018</v>
      </c>
      <c r="AK2058">
        <v>21.446168732869079</v>
      </c>
      <c r="AL2058">
        <v>-10.446168732869079</v>
      </c>
      <c r="AT2058">
        <v>2018</v>
      </c>
      <c r="AU2058">
        <v>14.317715820866628</v>
      </c>
      <c r="AV2058">
        <v>-3.3177158208666278</v>
      </c>
      <c r="BD2058" s="152">
        <v>5.5459399203004143</v>
      </c>
      <c r="BE2058" s="152">
        <v>16.580554070399998</v>
      </c>
    </row>
    <row r="2059" spans="1:57" ht="14.25" customHeight="1">
      <c r="A2059" s="134" t="s">
        <v>398</v>
      </c>
      <c r="B2059" s="135">
        <v>23435</v>
      </c>
      <c r="C2059" s="135">
        <v>998500</v>
      </c>
      <c r="D2059" s="145">
        <f t="shared" si="217"/>
        <v>518333.92666429339</v>
      </c>
      <c r="E2059" s="141">
        <f t="shared" si="218"/>
        <v>42.607211435886498</v>
      </c>
      <c r="F2059" s="135">
        <v>16</v>
      </c>
      <c r="G2059" s="135">
        <v>0.28089999999999998</v>
      </c>
      <c r="H2059" s="135">
        <v>145600</v>
      </c>
      <c r="I2059" s="134" t="s">
        <v>1815</v>
      </c>
      <c r="J2059" s="138">
        <f t="shared" si="219"/>
        <v>0.28089999999999998</v>
      </c>
      <c r="K2059" s="140">
        <f t="shared" si="220"/>
        <v>518333.92666429339</v>
      </c>
      <c r="L2059" s="134" t="s">
        <v>973</v>
      </c>
      <c r="M2059" s="134" t="s">
        <v>3</v>
      </c>
      <c r="N2059" s="137">
        <f t="shared" si="221"/>
        <v>518333.92666429339</v>
      </c>
      <c r="P2059">
        <v>2018</v>
      </c>
      <c r="Q2059">
        <v>14.421391573570316</v>
      </c>
      <c r="R2059">
        <v>-3.4213915735703164</v>
      </c>
      <c r="S2059" s="70">
        <f t="shared" si="222"/>
        <v>-0.23724420463283208</v>
      </c>
      <c r="T2059">
        <f t="shared" si="223"/>
        <v>11</v>
      </c>
      <c r="U2059" s="134" t="s">
        <v>3100</v>
      </c>
      <c r="Z2059">
        <v>2017</v>
      </c>
      <c r="AA2059">
        <v>21.224883888637176</v>
      </c>
      <c r="AB2059">
        <v>-5.2248838886371765</v>
      </c>
      <c r="AJ2059">
        <v>2019</v>
      </c>
      <c r="AK2059">
        <v>31.521539924435203</v>
      </c>
      <c r="AL2059">
        <v>17.478460075564797</v>
      </c>
      <c r="AT2059">
        <v>2019</v>
      </c>
      <c r="AU2059">
        <v>49.361518510821803</v>
      </c>
      <c r="AV2059">
        <v>-0.36151851082180286</v>
      </c>
      <c r="BD2059" s="152">
        <v>9.1508008684956827</v>
      </c>
      <c r="BE2059" s="152">
        <v>17.081464099960002</v>
      </c>
    </row>
    <row r="2060" spans="1:57" ht="14.25" customHeight="1">
      <c r="A2060" s="134" t="s">
        <v>398</v>
      </c>
      <c r="B2060" s="135">
        <v>10706</v>
      </c>
      <c r="C2060" s="135">
        <v>1301900</v>
      </c>
      <c r="D2060" s="145">
        <f t="shared" si="217"/>
        <v>1140000</v>
      </c>
      <c r="E2060" s="141">
        <f t="shared" si="218"/>
        <v>121.60470764057538</v>
      </c>
      <c r="F2060" s="135">
        <v>12</v>
      </c>
      <c r="G2060" s="135">
        <v>0.23</v>
      </c>
      <c r="H2060" s="135">
        <v>262200</v>
      </c>
      <c r="I2060" s="134" t="s">
        <v>1815</v>
      </c>
      <c r="J2060" s="138">
        <f t="shared" si="219"/>
        <v>0.23</v>
      </c>
      <c r="K2060" s="140">
        <f t="shared" si="220"/>
        <v>1140000</v>
      </c>
      <c r="L2060" s="134" t="s">
        <v>995</v>
      </c>
      <c r="M2060" s="134" t="s">
        <v>144</v>
      </c>
      <c r="N2060" s="137">
        <f t="shared" si="221"/>
        <v>1140000</v>
      </c>
      <c r="P2060">
        <v>2019</v>
      </c>
      <c r="Q2060">
        <v>39.211371271349847</v>
      </c>
      <c r="R2060">
        <v>9.7886287286501528</v>
      </c>
      <c r="S2060" s="70">
        <f t="shared" si="222"/>
        <v>0.24963750083900549</v>
      </c>
      <c r="T2060">
        <f t="shared" si="223"/>
        <v>49</v>
      </c>
      <c r="U2060" s="134" t="s">
        <v>3101</v>
      </c>
      <c r="Z2060">
        <v>2018</v>
      </c>
      <c r="AA2060">
        <v>18.559302327495601</v>
      </c>
      <c r="AB2060">
        <v>-7.559302327495601</v>
      </c>
      <c r="AJ2060">
        <v>2020</v>
      </c>
      <c r="AK2060">
        <v>24.749874479885129</v>
      </c>
      <c r="AL2060">
        <v>-12.749874479885129</v>
      </c>
      <c r="AT2060">
        <v>2020</v>
      </c>
      <c r="AU2060">
        <v>29.936347844491916</v>
      </c>
      <c r="AV2060">
        <v>-17.936347844491916</v>
      </c>
      <c r="BD2060" s="152">
        <v>13.533120431444178</v>
      </c>
      <c r="BE2060" s="152">
        <v>23.631035092600001</v>
      </c>
    </row>
    <row r="2061" spans="1:57" ht="14.25" customHeight="1">
      <c r="A2061" s="134" t="s">
        <v>398</v>
      </c>
      <c r="B2061" s="135">
        <v>11472</v>
      </c>
      <c r="C2061" s="135">
        <v>1002400</v>
      </c>
      <c r="D2061" s="145">
        <f t="shared" si="217"/>
        <v>385695.36423841061</v>
      </c>
      <c r="E2061" s="141">
        <f t="shared" si="218"/>
        <v>87.377963737796378</v>
      </c>
      <c r="F2061" s="135">
        <v>16</v>
      </c>
      <c r="G2061" s="135">
        <v>0.3775</v>
      </c>
      <c r="H2061" s="135">
        <v>145600</v>
      </c>
      <c r="I2061" s="134" t="s">
        <v>1815</v>
      </c>
      <c r="J2061" s="138">
        <f t="shared" si="219"/>
        <v>0.3775</v>
      </c>
      <c r="K2061" s="140">
        <f t="shared" si="220"/>
        <v>385695.36423841061</v>
      </c>
      <c r="L2061" s="134" t="s">
        <v>3116</v>
      </c>
      <c r="M2061" s="134" t="s">
        <v>3</v>
      </c>
      <c r="N2061" s="137">
        <f t="shared" si="221"/>
        <v>385695.36423841061</v>
      </c>
      <c r="P2061">
        <v>2020</v>
      </c>
      <c r="Q2061">
        <v>24.780046443532317</v>
      </c>
      <c r="R2061">
        <v>-12.780046443532317</v>
      </c>
      <c r="S2061" s="70">
        <f t="shared" si="222"/>
        <v>-0.51573940640728522</v>
      </c>
      <c r="T2061">
        <f t="shared" si="223"/>
        <v>12</v>
      </c>
      <c r="U2061" s="134" t="s">
        <v>3102</v>
      </c>
      <c r="Z2061">
        <v>2019</v>
      </c>
      <c r="AA2061">
        <v>42.540853829669651</v>
      </c>
      <c r="AB2061">
        <v>6.4591461703303494</v>
      </c>
      <c r="AJ2061">
        <v>2021</v>
      </c>
      <c r="AK2061">
        <v>112.00809235285998</v>
      </c>
      <c r="AL2061">
        <v>-106.00809235285998</v>
      </c>
      <c r="AT2061">
        <v>2021</v>
      </c>
      <c r="AU2061">
        <v>183.50341478690797</v>
      </c>
      <c r="AV2061">
        <v>-177.50341478690797</v>
      </c>
      <c r="BD2061" s="152">
        <v>22.122138126531652</v>
      </c>
      <c r="BE2061" s="152">
        <v>26.513325083519998</v>
      </c>
    </row>
    <row r="2062" spans="1:57" ht="14.25" customHeight="1">
      <c r="A2062" s="134" t="s">
        <v>398</v>
      </c>
      <c r="B2062" s="135">
        <v>8848</v>
      </c>
      <c r="C2062" s="135">
        <v>1518400</v>
      </c>
      <c r="D2062" s="145">
        <f t="shared" si="217"/>
        <v>61953.931691818907</v>
      </c>
      <c r="E2062" s="141">
        <f t="shared" si="218"/>
        <v>171.60940325497288</v>
      </c>
      <c r="F2062" s="135">
        <v>12</v>
      </c>
      <c r="G2062" s="135">
        <v>1.7625999999999999</v>
      </c>
      <c r="H2062" s="135">
        <v>109200</v>
      </c>
      <c r="I2062" s="134" t="s">
        <v>1815</v>
      </c>
      <c r="J2062" s="138">
        <f t="shared" si="219"/>
        <v>1.7625999999999999</v>
      </c>
      <c r="K2062" s="140">
        <f t="shared" si="220"/>
        <v>61953.931691818907</v>
      </c>
      <c r="L2062" s="134" t="s">
        <v>984</v>
      </c>
      <c r="M2062" s="134" t="s">
        <v>3</v>
      </c>
      <c r="N2062" s="137">
        <f t="shared" si="221"/>
        <v>61953.931691818907</v>
      </c>
      <c r="P2062">
        <v>2021</v>
      </c>
      <c r="Q2062">
        <v>158.4744353744712</v>
      </c>
      <c r="R2062">
        <v>-152.4744353744712</v>
      </c>
      <c r="S2062" s="70">
        <f t="shared" si="222"/>
        <v>-0.96213900377166739</v>
      </c>
      <c r="T2062">
        <f t="shared" si="223"/>
        <v>6</v>
      </c>
      <c r="U2062" s="134" t="s">
        <v>1565</v>
      </c>
      <c r="Z2062">
        <v>2020</v>
      </c>
      <c r="AA2062">
        <v>27.798061367771737</v>
      </c>
      <c r="AB2062">
        <v>-15.798061367771737</v>
      </c>
      <c r="AJ2062">
        <v>2022</v>
      </c>
      <c r="AK2062">
        <v>33.372783547154476</v>
      </c>
      <c r="AL2062">
        <v>-15.372783547154476</v>
      </c>
      <c r="AT2062">
        <v>2022</v>
      </c>
      <c r="AU2062">
        <v>26.989482618291142</v>
      </c>
      <c r="AV2062">
        <v>-8.9894826182911416</v>
      </c>
      <c r="BD2062" s="152">
        <v>25.484620959691572</v>
      </c>
      <c r="BE2062" s="152">
        <v>26.336341988719997</v>
      </c>
    </row>
    <row r="2063" spans="1:57" ht="14.25" customHeight="1">
      <c r="A2063" s="134" t="s">
        <v>398</v>
      </c>
      <c r="B2063" s="135">
        <v>7425</v>
      </c>
      <c r="C2063" s="135">
        <v>220800</v>
      </c>
      <c r="D2063" s="145">
        <f t="shared" si="217"/>
        <v>450000</v>
      </c>
      <c r="E2063" s="141">
        <f t="shared" si="218"/>
        <v>29.737373737373737</v>
      </c>
      <c r="F2063" s="135">
        <v>12</v>
      </c>
      <c r="G2063" s="135">
        <v>0.2</v>
      </c>
      <c r="H2063" s="135">
        <v>90000</v>
      </c>
      <c r="I2063" s="134" t="s">
        <v>1815</v>
      </c>
      <c r="J2063" s="138">
        <f t="shared" si="219"/>
        <v>0.2</v>
      </c>
      <c r="K2063" s="140">
        <f t="shared" si="220"/>
        <v>450000</v>
      </c>
      <c r="L2063" s="134" t="s">
        <v>899</v>
      </c>
      <c r="M2063" s="134" t="s">
        <v>68</v>
      </c>
      <c r="N2063" s="137">
        <f t="shared" si="221"/>
        <v>450000</v>
      </c>
      <c r="P2063">
        <v>2022</v>
      </c>
      <c r="Q2063">
        <v>28.201157667273733</v>
      </c>
      <c r="R2063">
        <v>-10.201157667273733</v>
      </c>
      <c r="S2063" s="70">
        <f t="shared" si="222"/>
        <v>-0.36172833000794685</v>
      </c>
      <c r="T2063">
        <f t="shared" si="223"/>
        <v>18</v>
      </c>
      <c r="U2063" s="134" t="s">
        <v>989</v>
      </c>
      <c r="Z2063">
        <v>2021</v>
      </c>
      <c r="AA2063">
        <v>161.26441493576721</v>
      </c>
      <c r="AB2063">
        <v>-155.26441493576721</v>
      </c>
      <c r="AJ2063">
        <v>2023</v>
      </c>
      <c r="AK2063">
        <v>21.850453585303768</v>
      </c>
      <c r="AL2063">
        <v>-5.850453585303768</v>
      </c>
      <c r="AT2063">
        <v>2023</v>
      </c>
      <c r="AU2063">
        <v>25.594463387498408</v>
      </c>
      <c r="AV2063">
        <v>-9.5944633874984078</v>
      </c>
      <c r="BD2063" s="152">
        <v>10.29696178535777</v>
      </c>
      <c r="BE2063" s="152">
        <v>21.608887730519999</v>
      </c>
    </row>
    <row r="2064" spans="1:57" ht="14.25" customHeight="1">
      <c r="A2064" s="134" t="s">
        <v>398</v>
      </c>
      <c r="B2064" s="135">
        <v>2914</v>
      </c>
      <c r="C2064" s="135">
        <v>281400</v>
      </c>
      <c r="D2064" s="145">
        <f t="shared" si="217"/>
        <v>395729.2175442024</v>
      </c>
      <c r="E2064" s="141">
        <f t="shared" si="218"/>
        <v>96.568291008922444</v>
      </c>
      <c r="F2064" s="135">
        <v>5</v>
      </c>
      <c r="G2064" s="135">
        <v>10237</v>
      </c>
      <c r="H2064" s="135">
        <v>93000</v>
      </c>
      <c r="I2064" s="134" t="s">
        <v>1819</v>
      </c>
      <c r="J2064" s="138">
        <f t="shared" si="219"/>
        <v>0.23500918273645546</v>
      </c>
      <c r="K2064" s="140">
        <f t="shared" si="220"/>
        <v>395729.2175442024</v>
      </c>
      <c r="L2064" s="134" t="s">
        <v>3117</v>
      </c>
      <c r="M2064" s="134" t="s">
        <v>128</v>
      </c>
      <c r="N2064" s="137">
        <f t="shared" si="221"/>
        <v>395729.2175442024</v>
      </c>
      <c r="P2064">
        <v>2023</v>
      </c>
      <c r="Q2064">
        <v>20.748691058181162</v>
      </c>
      <c r="R2064">
        <v>-4.7486910581811621</v>
      </c>
      <c r="S2064" s="70">
        <f t="shared" si="222"/>
        <v>-0.22886701839963847</v>
      </c>
      <c r="T2064">
        <f t="shared" si="223"/>
        <v>16</v>
      </c>
      <c r="U2064" s="134" t="s">
        <v>3103</v>
      </c>
      <c r="Z2064">
        <v>2022</v>
      </c>
      <c r="AA2064">
        <v>32.515012866479218</v>
      </c>
      <c r="AB2064">
        <v>-14.515012866479218</v>
      </c>
      <c r="AJ2064">
        <v>2024</v>
      </c>
      <c r="AK2064">
        <v>22.958321081452027</v>
      </c>
      <c r="AL2064">
        <v>-0.9583210814520271</v>
      </c>
      <c r="AT2064">
        <v>2024</v>
      </c>
      <c r="AU2064">
        <v>21.38230997139086</v>
      </c>
      <c r="AV2064">
        <v>0.61769002860913957</v>
      </c>
      <c r="BD2064" s="152">
        <v>7.9204238269179248</v>
      </c>
      <c r="BE2064" s="152">
        <v>20.405710893399998</v>
      </c>
    </row>
    <row r="2065" spans="1:57" ht="14.25" customHeight="1">
      <c r="A2065" s="134" t="s">
        <v>398</v>
      </c>
      <c r="B2065" s="135">
        <v>8160</v>
      </c>
      <c r="C2065" s="135">
        <v>743300</v>
      </c>
      <c r="D2065" s="145">
        <f t="shared" si="217"/>
        <v>294097.63565232186</v>
      </c>
      <c r="E2065" s="141">
        <f t="shared" si="218"/>
        <v>91.090686274509807</v>
      </c>
      <c r="F2065" s="135">
        <v>19</v>
      </c>
      <c r="G2065" s="135">
        <v>0.58789999999999998</v>
      </c>
      <c r="H2065" s="135">
        <v>172900</v>
      </c>
      <c r="I2065" s="134" t="s">
        <v>1815</v>
      </c>
      <c r="J2065" s="138">
        <f t="shared" si="219"/>
        <v>0.58789999999999998</v>
      </c>
      <c r="K2065" s="140">
        <f t="shared" si="220"/>
        <v>294097.63565232186</v>
      </c>
      <c r="L2065" s="134" t="s">
        <v>979</v>
      </c>
      <c r="M2065" s="134" t="s">
        <v>3</v>
      </c>
      <c r="N2065" s="137">
        <f t="shared" si="221"/>
        <v>294097.63565232186</v>
      </c>
      <c r="P2065">
        <v>2024</v>
      </c>
      <c r="Q2065">
        <v>19.117164794697768</v>
      </c>
      <c r="R2065">
        <v>2.8828352053022321</v>
      </c>
      <c r="S2065" s="70">
        <f t="shared" si="222"/>
        <v>0.15079826094828661</v>
      </c>
      <c r="T2065">
        <f t="shared" si="223"/>
        <v>22</v>
      </c>
      <c r="U2065" s="134" t="s">
        <v>1613</v>
      </c>
      <c r="Z2065">
        <v>2023</v>
      </c>
      <c r="AA2065">
        <v>24.479406218535662</v>
      </c>
      <c r="AB2065">
        <v>-8.4794062185356616</v>
      </c>
      <c r="AJ2065">
        <v>2025</v>
      </c>
      <c r="AK2065">
        <v>22.746230284520323</v>
      </c>
      <c r="AL2065">
        <v>-10.746230284520323</v>
      </c>
      <c r="AT2065">
        <v>2025</v>
      </c>
      <c r="AU2065">
        <v>19.414996212132834</v>
      </c>
      <c r="AV2065">
        <v>-7.4149962121328343</v>
      </c>
      <c r="BD2065" s="152">
        <v>9.0891793138256798</v>
      </c>
      <c r="BE2065" s="152">
        <v>20.649877441839998</v>
      </c>
    </row>
    <row r="2066" spans="1:57" ht="14.25" customHeight="1">
      <c r="A2066" s="134" t="s">
        <v>398</v>
      </c>
      <c r="B2066" s="135">
        <v>23530</v>
      </c>
      <c r="C2066" s="135">
        <v>578600</v>
      </c>
      <c r="D2066" s="145">
        <f t="shared" si="217"/>
        <v>1339285.7142857141</v>
      </c>
      <c r="E2066" s="141">
        <f t="shared" si="218"/>
        <v>24.58988525286868</v>
      </c>
      <c r="F2066" s="135">
        <v>25</v>
      </c>
      <c r="G2066" s="135">
        <v>0.14000000000000001</v>
      </c>
      <c r="H2066" s="135">
        <v>187500</v>
      </c>
      <c r="I2066" s="134" t="s">
        <v>1815</v>
      </c>
      <c r="J2066" s="138">
        <f t="shared" si="219"/>
        <v>0.14000000000000001</v>
      </c>
      <c r="K2066" s="140">
        <f t="shared" si="220"/>
        <v>1339285.7142857141</v>
      </c>
      <c r="L2066" s="134" t="s">
        <v>3118</v>
      </c>
      <c r="M2066" s="134" t="s">
        <v>68</v>
      </c>
      <c r="N2066" s="137">
        <f t="shared" si="221"/>
        <v>1339285.7142857141</v>
      </c>
      <c r="P2066">
        <v>2025</v>
      </c>
      <c r="Q2066">
        <v>17.931019867374779</v>
      </c>
      <c r="R2066">
        <v>-5.9310198673747792</v>
      </c>
      <c r="S2066" s="70">
        <f t="shared" si="222"/>
        <v>-0.3307686852863389</v>
      </c>
      <c r="T2066">
        <f t="shared" si="223"/>
        <v>12</v>
      </c>
      <c r="U2066" s="134" t="s">
        <v>1563</v>
      </c>
      <c r="Z2066">
        <v>2024</v>
      </c>
      <c r="AA2066">
        <v>21.484541260639222</v>
      </c>
      <c r="AB2066">
        <v>0.51545873936077768</v>
      </c>
      <c r="AJ2066">
        <v>2026</v>
      </c>
      <c r="AK2066">
        <v>184.7387256383989</v>
      </c>
      <c r="AL2066">
        <v>-14.738725638398904</v>
      </c>
      <c r="AT2066">
        <v>2026</v>
      </c>
      <c r="AU2066">
        <v>204.90493112040565</v>
      </c>
      <c r="AV2066">
        <v>-34.904931120405649</v>
      </c>
      <c r="BD2066" s="152">
        <v>16.627549501789577</v>
      </c>
      <c r="BE2066" s="152">
        <v>29.280028020079996</v>
      </c>
    </row>
    <row r="2067" spans="1:57" ht="14.25" customHeight="1">
      <c r="A2067" s="134" t="s">
        <v>398</v>
      </c>
      <c r="B2067" s="135">
        <v>11825</v>
      </c>
      <c r="C2067" s="135">
        <v>486800</v>
      </c>
      <c r="D2067" s="145">
        <f t="shared" ref="D2067:D2130" si="224">K2067</f>
        <v>833333.33333333337</v>
      </c>
      <c r="E2067" s="141">
        <f t="shared" ref="E2067:E2130" si="225">C2067/B2067</f>
        <v>41.167019027484145</v>
      </c>
      <c r="F2067" s="135">
        <v>20</v>
      </c>
      <c r="G2067" s="135">
        <v>0.18</v>
      </c>
      <c r="H2067" s="135">
        <v>150000</v>
      </c>
      <c r="I2067" s="134" t="s">
        <v>1815</v>
      </c>
      <c r="J2067" s="138">
        <f t="shared" ref="J2067:J2130" si="226">IF(I2067="Acres",1,1/43560)*G2067</f>
        <v>0.18</v>
      </c>
      <c r="K2067" s="140">
        <f t="shared" ref="K2067:K2130" si="227">H2067/J2067</f>
        <v>833333.33333333337</v>
      </c>
      <c r="L2067" s="134" t="s">
        <v>932</v>
      </c>
      <c r="M2067" s="134" t="s">
        <v>68</v>
      </c>
      <c r="N2067" s="137">
        <f t="shared" si="221"/>
        <v>833333.33333333337</v>
      </c>
      <c r="P2067">
        <v>2026</v>
      </c>
      <c r="Q2067">
        <v>212.32045230220029</v>
      </c>
      <c r="R2067">
        <v>-42.320452302200295</v>
      </c>
      <c r="S2067" s="70">
        <f t="shared" si="222"/>
        <v>-0.19932348411713385</v>
      </c>
      <c r="T2067">
        <f t="shared" si="223"/>
        <v>170</v>
      </c>
      <c r="U2067" s="134" t="s">
        <v>1000</v>
      </c>
      <c r="Z2067">
        <v>2025</v>
      </c>
      <c r="AA2067">
        <v>21.574037490397561</v>
      </c>
      <c r="AB2067">
        <v>-9.5740374903975614</v>
      </c>
      <c r="AJ2067">
        <v>2027</v>
      </c>
      <c r="AK2067">
        <v>24.405279851736609</v>
      </c>
      <c r="AL2067">
        <v>24.594720148263391</v>
      </c>
      <c r="AT2067">
        <v>2027</v>
      </c>
      <c r="AU2067">
        <v>49.148037051136043</v>
      </c>
      <c r="AV2067">
        <v>-0.14803705113604337</v>
      </c>
      <c r="BD2067" s="152">
        <v>2.0222140190873179</v>
      </c>
      <c r="BE2067" s="152">
        <v>275.81274703672</v>
      </c>
    </row>
    <row r="2068" spans="1:57" ht="14.25" customHeight="1">
      <c r="A2068" s="134" t="s">
        <v>398</v>
      </c>
      <c r="B2068" s="135">
        <v>36000</v>
      </c>
      <c r="C2068" s="135">
        <v>1171400</v>
      </c>
      <c r="D2068" s="145">
        <f t="shared" si="224"/>
        <v>503906.25</v>
      </c>
      <c r="E2068" s="141">
        <f t="shared" si="225"/>
        <v>32.538888888888891</v>
      </c>
      <c r="F2068" s="135">
        <v>43</v>
      </c>
      <c r="G2068" s="135">
        <v>0.64</v>
      </c>
      <c r="H2068" s="135">
        <v>322500</v>
      </c>
      <c r="I2068" s="134" t="s">
        <v>1815</v>
      </c>
      <c r="J2068" s="138">
        <f t="shared" si="226"/>
        <v>0.64</v>
      </c>
      <c r="K2068" s="140">
        <f t="shared" si="227"/>
        <v>503906.25</v>
      </c>
      <c r="L2068" s="134" t="s">
        <v>898</v>
      </c>
      <c r="M2068" s="134" t="s">
        <v>68</v>
      </c>
      <c r="N2068" s="137">
        <f t="shared" ref="N2068:N2131" si="228">H2068/(G2068*IF(I2068="Acres",1,1/43560))</f>
        <v>503906.25</v>
      </c>
      <c r="P2068">
        <v>2027</v>
      </c>
      <c r="Q2068">
        <v>34.958813967705673</v>
      </c>
      <c r="R2068">
        <v>14.041186032294327</v>
      </c>
      <c r="S2068" s="70">
        <f t="shared" si="222"/>
        <v>0.40164938219200808</v>
      </c>
      <c r="T2068">
        <f t="shared" si="223"/>
        <v>49</v>
      </c>
      <c r="U2068" s="134" t="s">
        <v>3104</v>
      </c>
      <c r="Z2068">
        <v>2026</v>
      </c>
      <c r="AA2068">
        <v>217.41090685289026</v>
      </c>
      <c r="AB2068">
        <v>-47.410906852890264</v>
      </c>
      <c r="AJ2068">
        <v>2028</v>
      </c>
      <c r="AK2068">
        <v>21.125704195389432</v>
      </c>
      <c r="AL2068">
        <v>-11.125704195389432</v>
      </c>
      <c r="AT2068">
        <v>2028</v>
      </c>
      <c r="AU2068">
        <v>15.552623956895037</v>
      </c>
      <c r="AV2068">
        <v>-5.5526239568950366</v>
      </c>
      <c r="BD2068" s="152">
        <v>6.1621554670004599</v>
      </c>
      <c r="BE2068" s="152">
        <v>16.625940664919998</v>
      </c>
    </row>
    <row r="2069" spans="1:57" ht="14.25" customHeight="1">
      <c r="A2069" s="134" t="s">
        <v>398</v>
      </c>
      <c r="B2069" s="135">
        <v>9945</v>
      </c>
      <c r="C2069" s="135">
        <v>701000</v>
      </c>
      <c r="D2069" s="145">
        <f t="shared" si="224"/>
        <v>1106194.6902654867</v>
      </c>
      <c r="E2069" s="141">
        <f t="shared" si="225"/>
        <v>70.48768225238814</v>
      </c>
      <c r="F2069" s="135">
        <v>10</v>
      </c>
      <c r="G2069" s="135">
        <v>0.22600000000000001</v>
      </c>
      <c r="H2069" s="135">
        <v>250000</v>
      </c>
      <c r="I2069" s="134" t="s">
        <v>1815</v>
      </c>
      <c r="J2069" s="138">
        <f t="shared" si="226"/>
        <v>0.22600000000000001</v>
      </c>
      <c r="K2069" s="140">
        <f t="shared" si="227"/>
        <v>1106194.6902654867</v>
      </c>
      <c r="L2069" s="134" t="s">
        <v>1557</v>
      </c>
      <c r="M2069" s="134" t="s">
        <v>60</v>
      </c>
      <c r="N2069" s="137">
        <f t="shared" si="228"/>
        <v>1106194.6902654867</v>
      </c>
      <c r="P2069">
        <v>2028</v>
      </c>
      <c r="Q2069">
        <v>14.902239703984865</v>
      </c>
      <c r="R2069">
        <v>-4.9022397039848649</v>
      </c>
      <c r="S2069" s="70">
        <f t="shared" si="222"/>
        <v>-0.32895992826326664</v>
      </c>
      <c r="T2069">
        <f t="shared" si="223"/>
        <v>10</v>
      </c>
      <c r="U2069" s="134" t="s">
        <v>3105</v>
      </c>
      <c r="Z2069">
        <v>2027</v>
      </c>
      <c r="AA2069">
        <v>37.732348369117666</v>
      </c>
      <c r="AB2069">
        <v>11.267651630882334</v>
      </c>
      <c r="AJ2069">
        <v>2029</v>
      </c>
      <c r="AK2069">
        <v>39.026844792303933</v>
      </c>
      <c r="AL2069">
        <v>54.973155207696067</v>
      </c>
      <c r="AT2069">
        <v>2029</v>
      </c>
      <c r="AU2069">
        <v>70.25971124898345</v>
      </c>
      <c r="AV2069">
        <v>23.74028875101655</v>
      </c>
      <c r="BD2069" s="152">
        <v>10.410961661497277</v>
      </c>
      <c r="BE2069" s="152">
        <v>21.3718922246</v>
      </c>
    </row>
    <row r="2070" spans="1:57" ht="14.25" customHeight="1">
      <c r="A2070" s="134" t="s">
        <v>398</v>
      </c>
      <c r="B2070" s="135">
        <v>14352</v>
      </c>
      <c r="C2070" s="135">
        <v>883200</v>
      </c>
      <c r="D2070" s="145">
        <f t="shared" si="224"/>
        <v>121779.85948477751</v>
      </c>
      <c r="E2070" s="141">
        <f t="shared" si="225"/>
        <v>61.53846153846154</v>
      </c>
      <c r="F2070" s="135">
        <v>12</v>
      </c>
      <c r="G2070" s="135">
        <v>0.89670000000000005</v>
      </c>
      <c r="H2070" s="135">
        <v>109200</v>
      </c>
      <c r="I2070" s="134" t="s">
        <v>1815</v>
      </c>
      <c r="J2070" s="138">
        <f t="shared" si="226"/>
        <v>0.89670000000000005</v>
      </c>
      <c r="K2070" s="140">
        <f t="shared" si="227"/>
        <v>121779.85948477751</v>
      </c>
      <c r="L2070" s="134" t="s">
        <v>3119</v>
      </c>
      <c r="M2070" s="134" t="s">
        <v>3</v>
      </c>
      <c r="N2070" s="137">
        <f t="shared" si="228"/>
        <v>121779.85948477751</v>
      </c>
      <c r="P2070">
        <v>2029</v>
      </c>
      <c r="Q2070">
        <v>54.865016103978057</v>
      </c>
      <c r="R2070">
        <v>39.134983896021943</v>
      </c>
      <c r="S2070" s="70">
        <f t="shared" si="222"/>
        <v>0.71329576978260312</v>
      </c>
      <c r="T2070">
        <f t="shared" si="223"/>
        <v>94</v>
      </c>
      <c r="U2070" s="134" t="s">
        <v>1571</v>
      </c>
      <c r="Z2070">
        <v>2028</v>
      </c>
      <c r="AA2070">
        <v>18.873829264040207</v>
      </c>
      <c r="AB2070">
        <v>-8.8738292640402072</v>
      </c>
      <c r="AJ2070">
        <v>2030</v>
      </c>
      <c r="AK2070">
        <v>23.72921397808404</v>
      </c>
      <c r="AL2070">
        <v>0.27078602191595991</v>
      </c>
      <c r="AT2070">
        <v>2030</v>
      </c>
      <c r="AU2070">
        <v>36.997657664867134</v>
      </c>
      <c r="AV2070">
        <v>-12.997657664867134</v>
      </c>
      <c r="BD2070" s="152">
        <v>21.300517397598259</v>
      </c>
      <c r="BE2070" s="152">
        <v>29.940039130119999</v>
      </c>
    </row>
    <row r="2071" spans="1:57" ht="14.25" customHeight="1">
      <c r="A2071" s="134" t="s">
        <v>398</v>
      </c>
      <c r="B2071" s="135">
        <v>27760</v>
      </c>
      <c r="C2071" s="135">
        <v>1157300</v>
      </c>
      <c r="D2071" s="145">
        <f t="shared" si="224"/>
        <v>430158.35499881825</v>
      </c>
      <c r="E2071" s="141">
        <f t="shared" si="225"/>
        <v>41.689481268011527</v>
      </c>
      <c r="F2071" s="135">
        <v>20</v>
      </c>
      <c r="G2071" s="135">
        <v>0.42309999999999998</v>
      </c>
      <c r="H2071" s="135">
        <v>182000</v>
      </c>
      <c r="I2071" s="134" t="s">
        <v>1815</v>
      </c>
      <c r="J2071" s="138">
        <f t="shared" si="226"/>
        <v>0.42309999999999998</v>
      </c>
      <c r="K2071" s="140">
        <f t="shared" si="227"/>
        <v>430158.35499881825</v>
      </c>
      <c r="L2071" s="134" t="s">
        <v>3120</v>
      </c>
      <c r="M2071" s="134" t="s">
        <v>3</v>
      </c>
      <c r="N2071" s="137">
        <f t="shared" si="228"/>
        <v>430158.35499881825</v>
      </c>
      <c r="P2071">
        <v>2030</v>
      </c>
      <c r="Q2071">
        <v>28.001528267722843</v>
      </c>
      <c r="R2071">
        <v>-4.0015282677228434</v>
      </c>
      <c r="S2071" s="70">
        <f t="shared" si="222"/>
        <v>-0.14290392400958257</v>
      </c>
      <c r="T2071">
        <f t="shared" si="223"/>
        <v>24</v>
      </c>
      <c r="U2071" s="134" t="s">
        <v>3106</v>
      </c>
      <c r="Z2071">
        <v>2029</v>
      </c>
      <c r="AA2071">
        <v>57.304776978800497</v>
      </c>
      <c r="AB2071">
        <v>36.695223021199503</v>
      </c>
      <c r="AJ2071">
        <v>2031</v>
      </c>
      <c r="AK2071">
        <v>21.633282769283877</v>
      </c>
      <c r="AL2071">
        <v>-9.6332827692838769</v>
      </c>
      <c r="AT2071">
        <v>2031</v>
      </c>
      <c r="AU2071">
        <v>17.562634008090217</v>
      </c>
      <c r="AV2071">
        <v>-5.5626340080902175</v>
      </c>
      <c r="BD2071" s="152">
        <v>23.410028619134749</v>
      </c>
      <c r="BE2071" s="152">
        <v>28.443409890399998</v>
      </c>
    </row>
    <row r="2072" spans="1:57" ht="14.25" customHeight="1">
      <c r="A2072" s="134" t="s">
        <v>398</v>
      </c>
      <c r="B2072" s="135">
        <v>16170</v>
      </c>
      <c r="C2072" s="135">
        <v>1693500</v>
      </c>
      <c r="D2072" s="145">
        <f t="shared" si="224"/>
        <v>151394.42231075699</v>
      </c>
      <c r="E2072" s="141">
        <f t="shared" si="225"/>
        <v>104.73098330241187</v>
      </c>
      <c r="F2072" s="135">
        <v>20</v>
      </c>
      <c r="G2072" s="135">
        <v>2.5099999999999998</v>
      </c>
      <c r="H2072" s="135">
        <v>380000</v>
      </c>
      <c r="I2072" s="134" t="s">
        <v>1815</v>
      </c>
      <c r="J2072" s="138">
        <f t="shared" si="226"/>
        <v>2.5099999999999998</v>
      </c>
      <c r="K2072" s="140">
        <f t="shared" si="227"/>
        <v>151394.42231075699</v>
      </c>
      <c r="L2072" s="134" t="s">
        <v>3121</v>
      </c>
      <c r="M2072" s="134" t="s">
        <v>285</v>
      </c>
      <c r="N2072" s="137">
        <f t="shared" si="228"/>
        <v>151394.42231075699</v>
      </c>
      <c r="P2072">
        <v>2031</v>
      </c>
      <c r="Q2072">
        <v>16.283240836821641</v>
      </c>
      <c r="R2072">
        <v>-4.2832408368216406</v>
      </c>
      <c r="S2072" s="70">
        <f t="shared" si="222"/>
        <v>-0.26304596730743285</v>
      </c>
      <c r="T2072">
        <f t="shared" si="223"/>
        <v>12</v>
      </c>
      <c r="U2072" s="134" t="s">
        <v>3107</v>
      </c>
      <c r="Z2072">
        <v>2030</v>
      </c>
      <c r="AA2072">
        <v>31.510278561325674</v>
      </c>
      <c r="AB2072">
        <v>-7.5102785613256735</v>
      </c>
      <c r="AJ2072">
        <v>2032</v>
      </c>
      <c r="AK2072">
        <v>25.428480363081789</v>
      </c>
      <c r="AL2072">
        <v>-3.4284803630817891</v>
      </c>
      <c r="AT2072">
        <v>2032</v>
      </c>
      <c r="AU2072">
        <v>23.858694903745707</v>
      </c>
      <c r="AV2072">
        <v>-1.8586949037457074</v>
      </c>
      <c r="BD2072" s="152">
        <v>4.502481594555003</v>
      </c>
      <c r="BE2072" s="152">
        <v>19.907761140399998</v>
      </c>
    </row>
    <row r="2073" spans="1:57" ht="14.25" customHeight="1">
      <c r="A2073" s="134" t="s">
        <v>398</v>
      </c>
      <c r="B2073" s="135">
        <v>34760</v>
      </c>
      <c r="C2073" s="135">
        <v>1777400</v>
      </c>
      <c r="D2073" s="145">
        <f t="shared" si="224"/>
        <v>1135564.3788996029</v>
      </c>
      <c r="E2073" s="141">
        <f t="shared" si="225"/>
        <v>51.133486766398157</v>
      </c>
      <c r="F2073" s="135">
        <v>44</v>
      </c>
      <c r="G2073" s="135">
        <v>0.35260000000000002</v>
      </c>
      <c r="H2073" s="135">
        <v>400400</v>
      </c>
      <c r="I2073" s="134" t="s">
        <v>1815</v>
      </c>
      <c r="J2073" s="138">
        <f t="shared" si="226"/>
        <v>0.35260000000000002</v>
      </c>
      <c r="K2073" s="140">
        <f t="shared" si="227"/>
        <v>1135564.3788996029</v>
      </c>
      <c r="L2073" s="134" t="s">
        <v>3122</v>
      </c>
      <c r="M2073" s="134" t="s">
        <v>3</v>
      </c>
      <c r="N2073" s="137">
        <f t="shared" si="228"/>
        <v>1135564.3788996029</v>
      </c>
      <c r="P2073">
        <v>2032</v>
      </c>
      <c r="Q2073">
        <v>21.891122410463826</v>
      </c>
      <c r="R2073">
        <v>0.10887758953617421</v>
      </c>
      <c r="S2073" s="70">
        <f t="shared" si="222"/>
        <v>4.9735955742557713E-3</v>
      </c>
      <c r="T2073">
        <f t="shared" si="223"/>
        <v>22</v>
      </c>
      <c r="U2073" s="134" t="s">
        <v>3108</v>
      </c>
      <c r="Z2073">
        <v>2031</v>
      </c>
      <c r="AA2073">
        <v>20.335699438445637</v>
      </c>
      <c r="AB2073">
        <v>-8.3356994384456371</v>
      </c>
      <c r="AJ2073">
        <v>2033</v>
      </c>
      <c r="AK2073">
        <v>126.0678918492589</v>
      </c>
      <c r="AL2073">
        <v>80.932108150741101</v>
      </c>
      <c r="AT2073">
        <v>2033</v>
      </c>
      <c r="AU2073">
        <v>178.6951554487548</v>
      </c>
      <c r="AV2073">
        <v>28.304844551245196</v>
      </c>
      <c r="BD2073" s="152">
        <v>7.8290185208240848</v>
      </c>
      <c r="BE2073" s="152">
        <v>15.90142587796</v>
      </c>
    </row>
    <row r="2074" spans="1:57" ht="14.25" customHeight="1">
      <c r="A2074" s="134" t="s">
        <v>398</v>
      </c>
      <c r="B2074" s="135">
        <v>9268</v>
      </c>
      <c r="C2074" s="135">
        <v>772000</v>
      </c>
      <c r="D2074" s="145">
        <f t="shared" si="224"/>
        <v>412500</v>
      </c>
      <c r="E2074" s="141">
        <f t="shared" si="225"/>
        <v>83.297367285282689</v>
      </c>
      <c r="F2074" s="135">
        <v>11</v>
      </c>
      <c r="G2074" s="135">
        <v>0.32</v>
      </c>
      <c r="H2074" s="135">
        <v>132000</v>
      </c>
      <c r="I2074" s="134" t="s">
        <v>1815</v>
      </c>
      <c r="J2074" s="138">
        <f t="shared" si="226"/>
        <v>0.32</v>
      </c>
      <c r="K2074" s="140">
        <f t="shared" si="227"/>
        <v>412500</v>
      </c>
      <c r="L2074" s="134" t="s">
        <v>1587</v>
      </c>
      <c r="M2074" s="134" t="s">
        <v>194</v>
      </c>
      <c r="N2074" s="137">
        <f t="shared" si="228"/>
        <v>412500</v>
      </c>
      <c r="P2074">
        <v>2033</v>
      </c>
      <c r="Q2074">
        <v>164.05080779385852</v>
      </c>
      <c r="R2074">
        <v>42.949192206141475</v>
      </c>
      <c r="S2074" s="70">
        <f t="shared" si="222"/>
        <v>0.26180421043772112</v>
      </c>
      <c r="T2074">
        <f t="shared" si="223"/>
        <v>207</v>
      </c>
      <c r="U2074" s="134" t="s">
        <v>993</v>
      </c>
      <c r="Z2074">
        <v>2032</v>
      </c>
      <c r="AA2074">
        <v>25.813619519499113</v>
      </c>
      <c r="AB2074">
        <v>-3.8136195194991132</v>
      </c>
      <c r="AJ2074">
        <v>2034</v>
      </c>
      <c r="AK2074">
        <v>45.518685852079841</v>
      </c>
      <c r="AL2074">
        <v>-19.518685852079841</v>
      </c>
      <c r="AT2074">
        <v>2034</v>
      </c>
      <c r="AU2074">
        <v>35.979515318673506</v>
      </c>
      <c r="AV2074">
        <v>-9.9795153186735064</v>
      </c>
      <c r="BD2074" s="152">
        <v>8.688639208470649</v>
      </c>
      <c r="BE2074" s="152">
        <v>16.735901763839998</v>
      </c>
    </row>
    <row r="2075" spans="1:57" ht="14.25" customHeight="1">
      <c r="A2075" s="134" t="s">
        <v>398</v>
      </c>
      <c r="B2075" s="135">
        <v>8901</v>
      </c>
      <c r="C2075" s="135">
        <v>565500</v>
      </c>
      <c r="D2075" s="145">
        <f t="shared" si="224"/>
        <v>245283.01886792452</v>
      </c>
      <c r="E2075" s="141">
        <f t="shared" si="225"/>
        <v>63.532187394674757</v>
      </c>
      <c r="F2075" s="135">
        <v>11</v>
      </c>
      <c r="G2075" s="135">
        <v>0.53</v>
      </c>
      <c r="H2075" s="135">
        <v>130000</v>
      </c>
      <c r="I2075" s="134" t="s">
        <v>1815</v>
      </c>
      <c r="J2075" s="138">
        <f t="shared" si="226"/>
        <v>0.53</v>
      </c>
      <c r="K2075" s="140">
        <f t="shared" si="227"/>
        <v>245283.01886792452</v>
      </c>
      <c r="L2075" s="134" t="s">
        <v>1573</v>
      </c>
      <c r="M2075" s="134" t="s">
        <v>118</v>
      </c>
      <c r="N2075" s="137">
        <f t="shared" si="228"/>
        <v>245283.01886792452</v>
      </c>
      <c r="P2075">
        <v>2034</v>
      </c>
      <c r="Q2075">
        <v>40.119357058932657</v>
      </c>
      <c r="R2075">
        <v>-14.119357058932657</v>
      </c>
      <c r="S2075" s="70">
        <f t="shared" si="222"/>
        <v>-0.3519337819445178</v>
      </c>
      <c r="T2075">
        <f t="shared" si="223"/>
        <v>26</v>
      </c>
      <c r="U2075" s="134" t="s">
        <v>3109</v>
      </c>
      <c r="Z2075">
        <v>2033</v>
      </c>
      <c r="AA2075">
        <v>165.84815642553809</v>
      </c>
      <c r="AB2075">
        <v>41.151843574461907</v>
      </c>
      <c r="AJ2075">
        <v>2035</v>
      </c>
      <c r="AK2075">
        <v>24.014965051794427</v>
      </c>
      <c r="AL2075">
        <v>5.9850349482055734</v>
      </c>
      <c r="AT2075">
        <v>2035</v>
      </c>
      <c r="AU2075">
        <v>37.682440500936082</v>
      </c>
      <c r="AV2075">
        <v>-7.6824405009360817</v>
      </c>
      <c r="BD2075" s="152">
        <v>4.981075669158705</v>
      </c>
      <c r="BE2075" s="152">
        <v>17.168455039599998</v>
      </c>
    </row>
    <row r="2076" spans="1:57" ht="14.25" customHeight="1">
      <c r="A2076" s="134" t="s">
        <v>398</v>
      </c>
      <c r="B2076" s="135">
        <v>14960</v>
      </c>
      <c r="C2076" s="135">
        <v>824500</v>
      </c>
      <c r="D2076" s="145">
        <f t="shared" si="224"/>
        <v>1164800</v>
      </c>
      <c r="E2076" s="141">
        <f t="shared" si="225"/>
        <v>55.113636363636367</v>
      </c>
      <c r="F2076" s="135">
        <v>16</v>
      </c>
      <c r="G2076" s="135">
        <v>0.125</v>
      </c>
      <c r="H2076" s="135">
        <v>145600</v>
      </c>
      <c r="I2076" s="134" t="s">
        <v>1815</v>
      </c>
      <c r="J2076" s="138">
        <f t="shared" si="226"/>
        <v>0.125</v>
      </c>
      <c r="K2076" s="140">
        <f t="shared" si="227"/>
        <v>1164800</v>
      </c>
      <c r="L2076" s="134" t="s">
        <v>943</v>
      </c>
      <c r="M2076" s="134" t="s">
        <v>3</v>
      </c>
      <c r="N2076" s="137">
        <f t="shared" si="228"/>
        <v>1164800</v>
      </c>
      <c r="P2076">
        <v>2035</v>
      </c>
      <c r="Q2076">
        <v>28.537610758560877</v>
      </c>
      <c r="R2076">
        <v>1.4623892414391229</v>
      </c>
      <c r="S2076" s="70">
        <f t="shared" si="222"/>
        <v>5.1244277378772046E-2</v>
      </c>
      <c r="T2076">
        <f t="shared" si="223"/>
        <v>30</v>
      </c>
      <c r="U2076" s="134" t="s">
        <v>3110</v>
      </c>
      <c r="Z2076">
        <v>2034</v>
      </c>
      <c r="AA2076">
        <v>44.723359038308345</v>
      </c>
      <c r="AB2076">
        <v>-18.723359038308345</v>
      </c>
      <c r="AJ2076">
        <v>2036</v>
      </c>
      <c r="AK2076">
        <v>21.703979701594449</v>
      </c>
      <c r="AL2076">
        <v>-9.7039797015944487</v>
      </c>
      <c r="AT2076">
        <v>2036</v>
      </c>
      <c r="AU2076">
        <v>16.65287455681397</v>
      </c>
      <c r="AV2076">
        <v>-4.6528745568139698</v>
      </c>
      <c r="BD2076" s="152">
        <v>28.345915148202117</v>
      </c>
      <c r="BE2076" s="152">
        <v>34.22718029632</v>
      </c>
    </row>
    <row r="2077" spans="1:57" ht="14.25" customHeight="1">
      <c r="A2077" s="134" t="s">
        <v>398</v>
      </c>
      <c r="B2077" s="135">
        <v>9526</v>
      </c>
      <c r="C2077" s="135">
        <v>324200</v>
      </c>
      <c r="D2077" s="145">
        <f t="shared" si="224"/>
        <v>750000</v>
      </c>
      <c r="E2077" s="141">
        <f t="shared" si="225"/>
        <v>34.033172370354819</v>
      </c>
      <c r="F2077" s="135">
        <v>9</v>
      </c>
      <c r="G2077" s="135">
        <v>0.12</v>
      </c>
      <c r="H2077" s="135">
        <v>90000</v>
      </c>
      <c r="I2077" s="134" t="s">
        <v>1815</v>
      </c>
      <c r="J2077" s="138">
        <f t="shared" si="226"/>
        <v>0.12</v>
      </c>
      <c r="K2077" s="140">
        <f t="shared" si="227"/>
        <v>750000</v>
      </c>
      <c r="L2077" s="134" t="s">
        <v>3123</v>
      </c>
      <c r="M2077" s="134" t="s">
        <v>47</v>
      </c>
      <c r="N2077" s="137">
        <f t="shared" si="228"/>
        <v>750000</v>
      </c>
      <c r="P2077">
        <v>2036</v>
      </c>
      <c r="Q2077">
        <v>15.832845205945549</v>
      </c>
      <c r="R2077">
        <v>-3.8328452059455493</v>
      </c>
      <c r="S2077" s="70">
        <f t="shared" si="222"/>
        <v>-0.24208189722629508</v>
      </c>
      <c r="T2077">
        <f t="shared" si="223"/>
        <v>12</v>
      </c>
      <c r="U2077" s="134" t="s">
        <v>3111</v>
      </c>
      <c r="Z2077">
        <v>2035</v>
      </c>
      <c r="AA2077">
        <v>30.388143771715153</v>
      </c>
      <c r="AB2077">
        <v>-0.38814377171515346</v>
      </c>
      <c r="AJ2077">
        <v>2037</v>
      </c>
      <c r="AK2077">
        <v>31.878834600304188</v>
      </c>
      <c r="AL2077">
        <v>32.121165399695812</v>
      </c>
      <c r="AT2077">
        <v>2037</v>
      </c>
      <c r="AU2077">
        <v>55.178067204721579</v>
      </c>
      <c r="AV2077">
        <v>8.8219327952784212</v>
      </c>
      <c r="BD2077" s="152">
        <v>6.9714518849998539</v>
      </c>
      <c r="BE2077" s="152">
        <v>16.177085767960001</v>
      </c>
    </row>
    <row r="2078" spans="1:57" ht="14.25" customHeight="1">
      <c r="A2078" s="134" t="s">
        <v>398</v>
      </c>
      <c r="B2078" s="135">
        <v>9408</v>
      </c>
      <c r="C2078" s="135">
        <v>387200</v>
      </c>
      <c r="D2078" s="145">
        <f t="shared" si="224"/>
        <v>87831.885826202822</v>
      </c>
      <c r="E2078" s="141">
        <f t="shared" si="225"/>
        <v>41.156462585034014</v>
      </c>
      <c r="F2078" s="135">
        <v>9</v>
      </c>
      <c r="G2078" s="135">
        <v>62291</v>
      </c>
      <c r="H2078" s="135">
        <v>125600</v>
      </c>
      <c r="I2078" s="134" t="s">
        <v>1819</v>
      </c>
      <c r="J2078" s="138">
        <f t="shared" si="226"/>
        <v>1.4300045913682278</v>
      </c>
      <c r="K2078" s="140">
        <f t="shared" si="227"/>
        <v>87831.885826202822</v>
      </c>
      <c r="L2078" s="134" t="s">
        <v>3124</v>
      </c>
      <c r="M2078" s="134" t="s">
        <v>128</v>
      </c>
      <c r="N2078" s="137">
        <f t="shared" si="228"/>
        <v>87831.885826202822</v>
      </c>
      <c r="P2078">
        <v>2037</v>
      </c>
      <c r="Q2078">
        <v>42.561481751560549</v>
      </c>
      <c r="R2078">
        <v>21.438518248439451</v>
      </c>
      <c r="S2078" s="70">
        <f t="shared" si="222"/>
        <v>0.50370704604647343</v>
      </c>
      <c r="T2078">
        <f t="shared" si="223"/>
        <v>64</v>
      </c>
      <c r="U2078" s="134" t="s">
        <v>3112</v>
      </c>
      <c r="Z2078">
        <v>2036</v>
      </c>
      <c r="AA2078">
        <v>19.915621752749765</v>
      </c>
      <c r="AB2078">
        <v>-7.9156217527497645</v>
      </c>
      <c r="AJ2078">
        <v>2038</v>
      </c>
      <c r="AK2078">
        <v>24.883648315873991</v>
      </c>
      <c r="AL2078">
        <v>-8.883648315873991</v>
      </c>
      <c r="AT2078">
        <v>2038</v>
      </c>
      <c r="AU2078">
        <v>25.829292993152745</v>
      </c>
      <c r="AV2078">
        <v>-9.8292929931527446</v>
      </c>
      <c r="BD2078" s="152">
        <v>5.5705885421684158</v>
      </c>
      <c r="BE2078" s="152">
        <v>22.946429248879998</v>
      </c>
    </row>
    <row r="2079" spans="1:57" ht="14.25" customHeight="1">
      <c r="A2079" s="134" t="s">
        <v>398</v>
      </c>
      <c r="B2079" s="135">
        <v>17365</v>
      </c>
      <c r="C2079" s="135">
        <v>614500</v>
      </c>
      <c r="D2079" s="145">
        <f t="shared" si="224"/>
        <v>260247.85510009536</v>
      </c>
      <c r="E2079" s="141">
        <f t="shared" si="225"/>
        <v>35.387273250791822</v>
      </c>
      <c r="F2079" s="135">
        <v>12</v>
      </c>
      <c r="G2079" s="135">
        <v>0.41959999999999997</v>
      </c>
      <c r="H2079" s="135">
        <v>109200</v>
      </c>
      <c r="I2079" s="134" t="s">
        <v>1815</v>
      </c>
      <c r="J2079" s="138">
        <f t="shared" si="226"/>
        <v>0.41959999999999997</v>
      </c>
      <c r="K2079" s="140">
        <f t="shared" si="227"/>
        <v>260247.85510009536</v>
      </c>
      <c r="L2079" s="134" t="s">
        <v>942</v>
      </c>
      <c r="M2079" s="134" t="s">
        <v>3</v>
      </c>
      <c r="N2079" s="137">
        <f t="shared" si="228"/>
        <v>260247.85510009536</v>
      </c>
      <c r="P2079">
        <v>2038</v>
      </c>
      <c r="Q2079">
        <v>22.638984790175648</v>
      </c>
      <c r="R2079">
        <v>-6.6389847901756482</v>
      </c>
      <c r="S2079" s="70">
        <f t="shared" si="222"/>
        <v>-0.29325452760835302</v>
      </c>
      <c r="T2079">
        <f t="shared" si="223"/>
        <v>16</v>
      </c>
      <c r="U2079" s="134" t="s">
        <v>3113</v>
      </c>
      <c r="Z2079">
        <v>2037</v>
      </c>
      <c r="AA2079">
        <v>45.413390294289847</v>
      </c>
      <c r="AB2079">
        <v>18.586609705710153</v>
      </c>
      <c r="AJ2079">
        <v>2039</v>
      </c>
      <c r="AK2079">
        <v>27.457524653887525</v>
      </c>
      <c r="AL2079">
        <v>15.542475346112475</v>
      </c>
      <c r="AT2079">
        <v>2039</v>
      </c>
      <c r="AU2079">
        <v>70.650546536715837</v>
      </c>
      <c r="AV2079">
        <v>-27.650546536715837</v>
      </c>
      <c r="BD2079" s="152">
        <v>6.15599331153346</v>
      </c>
      <c r="BE2079" s="152">
        <v>34.45444418892</v>
      </c>
    </row>
    <row r="2080" spans="1:57" ht="14.25" customHeight="1">
      <c r="A2080" s="134" t="s">
        <v>398</v>
      </c>
      <c r="B2080" s="135">
        <v>7392</v>
      </c>
      <c r="C2080" s="135">
        <v>340700</v>
      </c>
      <c r="D2080" s="145">
        <f t="shared" si="224"/>
        <v>8685.1628468033778</v>
      </c>
      <c r="E2080" s="141">
        <f t="shared" si="225"/>
        <v>46.090367965367967</v>
      </c>
      <c r="F2080" s="135">
        <v>9</v>
      </c>
      <c r="G2080" s="135">
        <v>8.2899999999999991</v>
      </c>
      <c r="H2080" s="135">
        <v>72000</v>
      </c>
      <c r="I2080" s="134" t="s">
        <v>1815</v>
      </c>
      <c r="J2080" s="138">
        <f t="shared" si="226"/>
        <v>8.2899999999999991</v>
      </c>
      <c r="K2080" s="140">
        <f t="shared" si="227"/>
        <v>8685.1628468033778</v>
      </c>
      <c r="L2080" s="134" t="s">
        <v>3125</v>
      </c>
      <c r="M2080" s="134" t="s">
        <v>281</v>
      </c>
      <c r="N2080" s="137">
        <f t="shared" si="228"/>
        <v>8685.1628468033778</v>
      </c>
      <c r="P2080">
        <v>2039</v>
      </c>
      <c r="Q2080">
        <v>48.350037642770289</v>
      </c>
      <c r="R2080">
        <v>-5.3500376427702889</v>
      </c>
      <c r="S2080" s="70">
        <f t="shared" si="222"/>
        <v>-0.11065219188242498</v>
      </c>
      <c r="T2080">
        <f t="shared" si="223"/>
        <v>43</v>
      </c>
      <c r="U2080" s="134" t="s">
        <v>3114</v>
      </c>
      <c r="Z2080">
        <v>2038</v>
      </c>
      <c r="AA2080">
        <v>25.975639733010759</v>
      </c>
      <c r="AB2080">
        <v>-9.9756397330107589</v>
      </c>
      <c r="AJ2080">
        <v>2040</v>
      </c>
      <c r="AK2080">
        <v>22.389358943575353</v>
      </c>
      <c r="AL2080">
        <v>-6.3893589435753526</v>
      </c>
      <c r="AT2080">
        <v>2040</v>
      </c>
      <c r="AU2080">
        <v>15.46394704287172</v>
      </c>
      <c r="AV2080">
        <v>0.53605295712828038</v>
      </c>
      <c r="BD2080" s="152">
        <v>14.271552061573066</v>
      </c>
      <c r="BE2080" s="152">
        <v>23.842914758199999</v>
      </c>
    </row>
    <row r="2081" spans="1:57" ht="14.25" customHeight="1">
      <c r="A2081" s="134" t="s">
        <v>398</v>
      </c>
      <c r="B2081" s="135">
        <v>28302</v>
      </c>
      <c r="C2081" s="135">
        <v>1332800</v>
      </c>
      <c r="D2081" s="145">
        <f t="shared" si="224"/>
        <v>1251719.39477304</v>
      </c>
      <c r="E2081" s="141">
        <f t="shared" si="225"/>
        <v>47.092078298353471</v>
      </c>
      <c r="F2081" s="135">
        <v>30</v>
      </c>
      <c r="G2081" s="135">
        <v>0.21809999999999999</v>
      </c>
      <c r="H2081" s="135">
        <v>273000</v>
      </c>
      <c r="I2081" s="134" t="s">
        <v>1815</v>
      </c>
      <c r="J2081" s="138">
        <f t="shared" si="226"/>
        <v>0.21809999999999999</v>
      </c>
      <c r="K2081" s="140">
        <f t="shared" si="227"/>
        <v>1251719.39477304</v>
      </c>
      <c r="L2081" s="134" t="s">
        <v>3126</v>
      </c>
      <c r="M2081" s="134" t="s">
        <v>3</v>
      </c>
      <c r="N2081" s="137">
        <f t="shared" si="228"/>
        <v>1251719.39477304</v>
      </c>
      <c r="P2081">
        <v>2040</v>
      </c>
      <c r="Q2081">
        <v>15.588990800317926</v>
      </c>
      <c r="R2081">
        <v>0.4110091996820735</v>
      </c>
      <c r="S2081" s="70">
        <f t="shared" si="222"/>
        <v>2.6365350069594708E-2</v>
      </c>
      <c r="T2081">
        <f t="shared" si="223"/>
        <v>16</v>
      </c>
      <c r="U2081" s="134" t="s">
        <v>879</v>
      </c>
      <c r="Z2081">
        <v>2039</v>
      </c>
      <c r="AA2081">
        <v>50.813771772173602</v>
      </c>
      <c r="AB2081">
        <v>-7.8137717721736024</v>
      </c>
      <c r="AJ2081">
        <v>2041</v>
      </c>
      <c r="AK2081">
        <v>25.215542896302054</v>
      </c>
      <c r="AL2081">
        <v>-9.215542896302054</v>
      </c>
      <c r="AT2081">
        <v>2041</v>
      </c>
      <c r="AU2081">
        <v>27.967391920159383</v>
      </c>
      <c r="AV2081">
        <v>-11.967391920159383</v>
      </c>
      <c r="BD2081" s="152">
        <v>5.2912374943310621</v>
      </c>
      <c r="BE2081" s="152">
        <v>15.205011207119998</v>
      </c>
    </row>
    <row r="2082" spans="1:57" ht="14.25" customHeight="1">
      <c r="A2082" s="134" t="s">
        <v>398</v>
      </c>
      <c r="B2082" s="135">
        <v>96357</v>
      </c>
      <c r="C2082" s="135">
        <v>2467600</v>
      </c>
      <c r="D2082" s="145">
        <f t="shared" si="224"/>
        <v>1089285.7142857141</v>
      </c>
      <c r="E2082" s="141">
        <f t="shared" si="225"/>
        <v>25.608933445416525</v>
      </c>
      <c r="F2082" s="135">
        <v>122</v>
      </c>
      <c r="G2082" s="135">
        <v>1.1200000000000001</v>
      </c>
      <c r="H2082" s="135">
        <v>1220000</v>
      </c>
      <c r="I2082" s="134" t="s">
        <v>1815</v>
      </c>
      <c r="J2082" s="138">
        <f t="shared" si="226"/>
        <v>1.1200000000000001</v>
      </c>
      <c r="K2082" s="140">
        <f t="shared" si="227"/>
        <v>1089285.7142857141</v>
      </c>
      <c r="L2082" s="134" t="s">
        <v>3127</v>
      </c>
      <c r="M2082" s="134" t="s">
        <v>68</v>
      </c>
      <c r="N2082" s="137">
        <f t="shared" si="228"/>
        <v>1089285.7142857141</v>
      </c>
      <c r="P2082">
        <v>2041</v>
      </c>
      <c r="Q2082">
        <v>23.987047394157944</v>
      </c>
      <c r="R2082">
        <v>-7.9870473941579441</v>
      </c>
      <c r="S2082" s="70">
        <f t="shared" si="222"/>
        <v>-0.332973344443518</v>
      </c>
      <c r="T2082">
        <f t="shared" si="223"/>
        <v>16</v>
      </c>
      <c r="U2082" s="134" t="s">
        <v>3115</v>
      </c>
      <c r="Z2082">
        <v>2040</v>
      </c>
      <c r="AA2082">
        <v>19.875972021100949</v>
      </c>
      <c r="AB2082">
        <v>-3.8759720211009494</v>
      </c>
      <c r="AJ2082">
        <v>2042</v>
      </c>
      <c r="AK2082">
        <v>24.158475591035639</v>
      </c>
      <c r="AL2082">
        <v>-8.1584755910356392</v>
      </c>
      <c r="AT2082">
        <v>2042</v>
      </c>
      <c r="AU2082">
        <v>29.030693805901929</v>
      </c>
      <c r="AV2082">
        <v>-13.030693805901929</v>
      </c>
      <c r="BD2082" s="152">
        <v>67.333872787914032</v>
      </c>
      <c r="BE2082" s="152">
        <v>127.86377408371999</v>
      </c>
    </row>
    <row r="2083" spans="1:57" ht="14.25" customHeight="1">
      <c r="A2083" s="134" t="s">
        <v>398</v>
      </c>
      <c r="B2083" s="135">
        <v>15120</v>
      </c>
      <c r="C2083" s="135">
        <v>670400</v>
      </c>
      <c r="D2083" s="145">
        <f t="shared" si="224"/>
        <v>105548.03788903925</v>
      </c>
      <c r="E2083" s="141">
        <f t="shared" si="225"/>
        <v>44.338624338624342</v>
      </c>
      <c r="F2083" s="135">
        <v>15</v>
      </c>
      <c r="G2083" s="135">
        <v>0.73899999999999999</v>
      </c>
      <c r="H2083" s="135">
        <v>78000</v>
      </c>
      <c r="I2083" s="134" t="s">
        <v>1815</v>
      </c>
      <c r="J2083" s="138">
        <f t="shared" si="226"/>
        <v>0.73899999999999999</v>
      </c>
      <c r="K2083" s="140">
        <f t="shared" si="227"/>
        <v>105548.03788903925</v>
      </c>
      <c r="L2083" s="134" t="s">
        <v>3128</v>
      </c>
      <c r="M2083" s="134" t="s">
        <v>22</v>
      </c>
      <c r="N2083" s="137">
        <f t="shared" si="228"/>
        <v>105548.03788903925</v>
      </c>
      <c r="P2083">
        <v>2042</v>
      </c>
      <c r="Q2083">
        <v>23.946942026133744</v>
      </c>
      <c r="R2083">
        <v>-7.946942026133744</v>
      </c>
      <c r="S2083" s="70">
        <f t="shared" si="222"/>
        <v>-0.33185623523292029</v>
      </c>
      <c r="T2083">
        <f t="shared" si="223"/>
        <v>16</v>
      </c>
      <c r="U2083" s="134" t="s">
        <v>973</v>
      </c>
      <c r="Z2083">
        <v>2041</v>
      </c>
      <c r="AA2083">
        <v>27.710645624788516</v>
      </c>
      <c r="AB2083">
        <v>-11.710645624788516</v>
      </c>
      <c r="AJ2083">
        <v>2043</v>
      </c>
      <c r="AK2083">
        <v>25.442873750498315</v>
      </c>
      <c r="AL2083">
        <v>-13.442873750498315</v>
      </c>
      <c r="AT2083">
        <v>2043</v>
      </c>
      <c r="AU2083">
        <v>18.579134189209348</v>
      </c>
      <c r="AV2083">
        <v>-6.5791341892093484</v>
      </c>
      <c r="BD2083" s="152">
        <v>1.0270259111667434E-3</v>
      </c>
      <c r="BE2083" s="152">
        <v>23.550116704559997</v>
      </c>
    </row>
    <row r="2084" spans="1:57" ht="14.25" customHeight="1">
      <c r="A2084" s="134" t="s">
        <v>398</v>
      </c>
      <c r="B2084" s="135">
        <v>69867</v>
      </c>
      <c r="C2084" s="135">
        <v>2623800</v>
      </c>
      <c r="D2084" s="145">
        <f t="shared" si="224"/>
        <v>1321428.5714285714</v>
      </c>
      <c r="E2084" s="141">
        <f t="shared" si="225"/>
        <v>37.554210142127182</v>
      </c>
      <c r="F2084" s="135">
        <v>74</v>
      </c>
      <c r="G2084" s="135">
        <v>0.56000000000000005</v>
      </c>
      <c r="H2084" s="135">
        <v>740000</v>
      </c>
      <c r="I2084" s="134" t="s">
        <v>1815</v>
      </c>
      <c r="J2084" s="138">
        <f t="shared" si="226"/>
        <v>0.56000000000000005</v>
      </c>
      <c r="K2084" s="140">
        <f t="shared" si="227"/>
        <v>1321428.5714285714</v>
      </c>
      <c r="L2084" s="134" t="s">
        <v>3129</v>
      </c>
      <c r="M2084" s="134" t="s">
        <v>47</v>
      </c>
      <c r="N2084" s="137">
        <f t="shared" si="228"/>
        <v>1321428.5714285714</v>
      </c>
      <c r="P2084">
        <v>2043</v>
      </c>
      <c r="Q2084">
        <v>19.047210032890185</v>
      </c>
      <c r="R2084">
        <v>-7.0472100328901846</v>
      </c>
      <c r="S2084" s="70">
        <f t="shared" si="222"/>
        <v>-0.36998647154734271</v>
      </c>
      <c r="T2084">
        <f t="shared" si="223"/>
        <v>12</v>
      </c>
      <c r="U2084" s="134" t="s">
        <v>995</v>
      </c>
      <c r="Z2084">
        <v>2042</v>
      </c>
      <c r="AA2084">
        <v>27.32317443622814</v>
      </c>
      <c r="AB2084">
        <v>-11.32317443622814</v>
      </c>
      <c r="AJ2084">
        <v>2044</v>
      </c>
      <c r="AK2084">
        <v>24.174985653072241</v>
      </c>
      <c r="AL2084">
        <v>-8.1749856530722411</v>
      </c>
      <c r="AT2084">
        <v>2044</v>
      </c>
      <c r="AU2084">
        <v>19.208083412745097</v>
      </c>
      <c r="AV2084">
        <v>-3.208083412745097</v>
      </c>
      <c r="BD2084" s="152">
        <v>125.27251254047469</v>
      </c>
      <c r="BE2084" s="152">
        <v>132.66473707008001</v>
      </c>
    </row>
    <row r="2085" spans="1:57" ht="14.25" customHeight="1">
      <c r="A2085" s="134" t="s">
        <v>398</v>
      </c>
      <c r="B2085" s="135">
        <v>13434</v>
      </c>
      <c r="C2085" s="135">
        <v>767200</v>
      </c>
      <c r="D2085" s="145">
        <f t="shared" si="224"/>
        <v>227272.72727272726</v>
      </c>
      <c r="E2085" s="141">
        <f t="shared" si="225"/>
        <v>57.108828345987796</v>
      </c>
      <c r="F2085" s="135">
        <v>10</v>
      </c>
      <c r="G2085" s="135">
        <v>0.44</v>
      </c>
      <c r="H2085" s="135">
        <v>100000</v>
      </c>
      <c r="I2085" s="134" t="s">
        <v>1815</v>
      </c>
      <c r="J2085" s="138">
        <f t="shared" si="226"/>
        <v>0.44</v>
      </c>
      <c r="K2085" s="140">
        <f t="shared" si="227"/>
        <v>227272.72727272726</v>
      </c>
      <c r="L2085" s="134" t="s">
        <v>3130</v>
      </c>
      <c r="M2085" s="134" t="s">
        <v>68</v>
      </c>
      <c r="N2085" s="137">
        <f t="shared" si="228"/>
        <v>227272.72727272726</v>
      </c>
      <c r="P2085">
        <v>2044</v>
      </c>
      <c r="Q2085">
        <v>18.64987964537189</v>
      </c>
      <c r="R2085">
        <v>-2.6498796453718896</v>
      </c>
      <c r="S2085" s="70">
        <f t="shared" si="222"/>
        <v>-0.14208561640929826</v>
      </c>
      <c r="T2085">
        <f t="shared" si="223"/>
        <v>16</v>
      </c>
      <c r="U2085" s="134" t="s">
        <v>3116</v>
      </c>
      <c r="Z2085">
        <v>2043</v>
      </c>
      <c r="AA2085">
        <v>22.12545894578993</v>
      </c>
      <c r="AB2085">
        <v>-10.12545894578993</v>
      </c>
      <c r="AJ2085">
        <v>2045</v>
      </c>
      <c r="AK2085">
        <v>26.359393860991617</v>
      </c>
      <c r="AL2085">
        <v>-14.359393860991617</v>
      </c>
      <c r="AT2085">
        <v>2045</v>
      </c>
      <c r="AU2085">
        <v>17.0535628349934</v>
      </c>
      <c r="AV2085">
        <v>-5.0535628349934001</v>
      </c>
      <c r="BD2085" s="152">
        <v>5.5829128531024175</v>
      </c>
      <c r="BE2085" s="152">
        <v>17.516015788640001</v>
      </c>
    </row>
    <row r="2086" spans="1:57" ht="14.25" customHeight="1">
      <c r="A2086" s="134" t="s">
        <v>398</v>
      </c>
      <c r="B2086" s="135">
        <v>16608</v>
      </c>
      <c r="C2086" s="135">
        <v>639500</v>
      </c>
      <c r="D2086" s="145">
        <f t="shared" si="224"/>
        <v>313468.82535308303</v>
      </c>
      <c r="E2086" s="141">
        <f t="shared" si="225"/>
        <v>38.505539499036608</v>
      </c>
      <c r="F2086" s="135">
        <v>10</v>
      </c>
      <c r="G2086" s="135">
        <v>0.2903</v>
      </c>
      <c r="H2086" s="135">
        <v>91000</v>
      </c>
      <c r="I2086" s="134" t="s">
        <v>1815</v>
      </c>
      <c r="J2086" s="138">
        <f t="shared" si="226"/>
        <v>0.2903</v>
      </c>
      <c r="K2086" s="140">
        <f t="shared" si="227"/>
        <v>313468.82535308303</v>
      </c>
      <c r="L2086" s="134" t="s">
        <v>3131</v>
      </c>
      <c r="M2086" s="134" t="s">
        <v>3</v>
      </c>
      <c r="N2086" s="137">
        <f t="shared" si="228"/>
        <v>313468.82535308303</v>
      </c>
      <c r="P2086">
        <v>2045</v>
      </c>
      <c r="Q2086">
        <v>18.755863734166031</v>
      </c>
      <c r="R2086">
        <v>-6.7558637341660308</v>
      </c>
      <c r="S2086" s="70">
        <f t="shared" si="222"/>
        <v>-0.3602000862194058</v>
      </c>
      <c r="T2086">
        <f t="shared" si="223"/>
        <v>12</v>
      </c>
      <c r="U2086" s="134" t="s">
        <v>984</v>
      </c>
      <c r="Z2086">
        <v>2044</v>
      </c>
      <c r="AA2086">
        <v>22.516151206671143</v>
      </c>
      <c r="AB2086">
        <v>-6.5161512066711431</v>
      </c>
      <c r="AJ2086">
        <v>2046</v>
      </c>
      <c r="AK2086">
        <v>20.866199886968005</v>
      </c>
      <c r="AL2086">
        <v>-8.8661998869680048</v>
      </c>
      <c r="AT2086">
        <v>2046</v>
      </c>
      <c r="AU2086">
        <v>15.885162384482475</v>
      </c>
      <c r="AV2086">
        <v>-3.8851623844824754</v>
      </c>
      <c r="BD2086" s="152">
        <v>8.6331798092676451</v>
      </c>
      <c r="BE2086" s="152">
        <v>20.2176362268</v>
      </c>
    </row>
    <row r="2087" spans="1:57" ht="14.25" customHeight="1">
      <c r="A2087" s="134" t="s">
        <v>398</v>
      </c>
      <c r="B2087" s="135">
        <v>45760</v>
      </c>
      <c r="C2087" s="135">
        <v>1240600</v>
      </c>
      <c r="D2087" s="145">
        <f t="shared" si="224"/>
        <v>288934.42622950819</v>
      </c>
      <c r="E2087" s="141">
        <f t="shared" si="225"/>
        <v>27.111013986013987</v>
      </c>
      <c r="F2087" s="135">
        <v>47</v>
      </c>
      <c r="G2087" s="135">
        <v>1.22</v>
      </c>
      <c r="H2087" s="135">
        <v>352500</v>
      </c>
      <c r="I2087" s="134" t="s">
        <v>1815</v>
      </c>
      <c r="J2087" s="138">
        <f t="shared" si="226"/>
        <v>1.22</v>
      </c>
      <c r="K2087" s="140">
        <f t="shared" si="227"/>
        <v>288934.42622950819</v>
      </c>
      <c r="L2087" s="134" t="s">
        <v>3132</v>
      </c>
      <c r="M2087" s="134" t="s">
        <v>68</v>
      </c>
      <c r="N2087" s="137">
        <f t="shared" si="228"/>
        <v>288934.42622950819</v>
      </c>
      <c r="P2087">
        <v>2046</v>
      </c>
      <c r="Q2087">
        <v>14.931023821570937</v>
      </c>
      <c r="R2087">
        <v>-2.9310238215709372</v>
      </c>
      <c r="S2087" s="70">
        <f t="shared" si="222"/>
        <v>-0.19630427602268438</v>
      </c>
      <c r="T2087">
        <f t="shared" si="223"/>
        <v>12</v>
      </c>
      <c r="U2087" s="134" t="s">
        <v>899</v>
      </c>
      <c r="Z2087">
        <v>2045</v>
      </c>
      <c r="AA2087">
        <v>23.172457107482469</v>
      </c>
      <c r="AB2087">
        <v>-11.172457107482469</v>
      </c>
      <c r="AJ2087">
        <v>2047</v>
      </c>
      <c r="AK2087">
        <v>21.122740850921325</v>
      </c>
      <c r="AL2087">
        <v>-16.122740850921325</v>
      </c>
      <c r="AT2087">
        <v>2047</v>
      </c>
      <c r="AU2087">
        <v>12.181259058934495</v>
      </c>
      <c r="AV2087">
        <v>-7.1812590589344953</v>
      </c>
      <c r="BD2087" s="152">
        <v>4.0372388567964679</v>
      </c>
      <c r="BE2087" s="152">
        <v>14.529255360319999</v>
      </c>
    </row>
    <row r="2088" spans="1:57" ht="14.25" customHeight="1">
      <c r="A2088" s="134" t="s">
        <v>398</v>
      </c>
      <c r="B2088" s="135">
        <v>17981</v>
      </c>
      <c r="C2088" s="135">
        <v>898700</v>
      </c>
      <c r="D2088" s="145">
        <f t="shared" si="224"/>
        <v>817977.5280898877</v>
      </c>
      <c r="E2088" s="141">
        <f t="shared" si="225"/>
        <v>49.98053500917635</v>
      </c>
      <c r="F2088" s="135">
        <v>16</v>
      </c>
      <c r="G2088" s="135">
        <v>0.17799999999999999</v>
      </c>
      <c r="H2088" s="135">
        <v>145600</v>
      </c>
      <c r="I2088" s="134" t="s">
        <v>1815</v>
      </c>
      <c r="J2088" s="138">
        <f t="shared" si="226"/>
        <v>0.17799999999999999</v>
      </c>
      <c r="K2088" s="140">
        <f t="shared" si="227"/>
        <v>817977.5280898877</v>
      </c>
      <c r="L2088" s="134" t="s">
        <v>953</v>
      </c>
      <c r="M2088" s="134" t="s">
        <v>3</v>
      </c>
      <c r="N2088" s="137">
        <f t="shared" si="228"/>
        <v>817977.5280898877</v>
      </c>
      <c r="P2088">
        <v>2047</v>
      </c>
      <c r="Q2088">
        <v>13.079138485296907</v>
      </c>
      <c r="R2088">
        <v>-8.079138485296907</v>
      </c>
      <c r="S2088" s="70">
        <f t="shared" si="222"/>
        <v>-0.61771182363266364</v>
      </c>
      <c r="T2088">
        <f t="shared" si="223"/>
        <v>5</v>
      </c>
      <c r="U2088" s="134" t="s">
        <v>3117</v>
      </c>
      <c r="Z2088">
        <v>2046</v>
      </c>
      <c r="AA2088">
        <v>18.680415809643581</v>
      </c>
      <c r="AB2088">
        <v>-6.6804158096435806</v>
      </c>
      <c r="AJ2088">
        <v>2048</v>
      </c>
      <c r="AK2088">
        <v>23.078124864948382</v>
      </c>
      <c r="AL2088">
        <v>-4.0781248649483821</v>
      </c>
      <c r="AT2088">
        <v>2048</v>
      </c>
      <c r="AU2088">
        <v>16.48865804936338</v>
      </c>
      <c r="AV2088">
        <v>2.5113419506366199</v>
      </c>
      <c r="BD2088" s="152">
        <v>28.284293593532112</v>
      </c>
      <c r="BE2088" s="152">
        <v>64.56276892292</v>
      </c>
    </row>
    <row r="2089" spans="1:57" ht="14.25" customHeight="1">
      <c r="A2089" s="134" t="s">
        <v>398</v>
      </c>
      <c r="B2089" s="135">
        <v>2304</v>
      </c>
      <c r="C2089" s="135">
        <v>281200</v>
      </c>
      <c r="D2089" s="145">
        <f t="shared" si="224"/>
        <v>573266.03773584904</v>
      </c>
      <c r="E2089" s="141">
        <f t="shared" si="225"/>
        <v>122.04861111111111</v>
      </c>
      <c r="F2089" s="135">
        <v>3</v>
      </c>
      <c r="G2089" s="135">
        <v>6360</v>
      </c>
      <c r="H2089" s="135">
        <v>83700</v>
      </c>
      <c r="I2089" s="134" t="s">
        <v>1819</v>
      </c>
      <c r="J2089" s="138">
        <f t="shared" si="226"/>
        <v>0.14600550964187328</v>
      </c>
      <c r="K2089" s="140">
        <f t="shared" si="227"/>
        <v>573266.03773584904</v>
      </c>
      <c r="L2089" s="134" t="s">
        <v>3133</v>
      </c>
      <c r="M2089" s="134" t="s">
        <v>128</v>
      </c>
      <c r="N2089" s="137">
        <f t="shared" si="228"/>
        <v>573266.03773584904</v>
      </c>
      <c r="P2089">
        <v>2048</v>
      </c>
      <c r="Q2089">
        <v>16.543022564808236</v>
      </c>
      <c r="R2089">
        <v>2.4569774351917637</v>
      </c>
      <c r="S2089" s="70">
        <f t="shared" si="222"/>
        <v>0.14852046689572079</v>
      </c>
      <c r="T2089">
        <f t="shared" si="223"/>
        <v>19</v>
      </c>
      <c r="U2089" s="134" t="s">
        <v>979</v>
      </c>
      <c r="Z2089">
        <v>2047</v>
      </c>
      <c r="AA2089">
        <v>17.03006210756681</v>
      </c>
      <c r="AB2089">
        <v>-12.03006210756681</v>
      </c>
      <c r="AJ2089">
        <v>2049</v>
      </c>
      <c r="AK2089">
        <v>22.380892245095044</v>
      </c>
      <c r="AL2089">
        <v>2.619107754904956</v>
      </c>
      <c r="AT2089">
        <v>2049</v>
      </c>
      <c r="AU2089">
        <v>29.10869664694096</v>
      </c>
      <c r="AV2089">
        <v>-4.1086966469409596</v>
      </c>
      <c r="BD2089" s="152">
        <v>14.772740706222438</v>
      </c>
      <c r="BE2089" s="152">
        <v>21.807663221039999</v>
      </c>
    </row>
    <row r="2090" spans="1:57" ht="14.25" customHeight="1">
      <c r="A2090" s="134" t="s">
        <v>398</v>
      </c>
      <c r="B2090" s="135">
        <v>20470</v>
      </c>
      <c r="C2090" s="135">
        <v>1312200</v>
      </c>
      <c r="D2090" s="145">
        <f t="shared" si="224"/>
        <v>1320435.30834341</v>
      </c>
      <c r="E2090" s="141">
        <f t="shared" si="225"/>
        <v>64.103566194430869</v>
      </c>
      <c r="F2090" s="135">
        <v>24</v>
      </c>
      <c r="G2090" s="135">
        <v>0.16539999999999999</v>
      </c>
      <c r="H2090" s="135">
        <v>218400</v>
      </c>
      <c r="I2090" s="134" t="s">
        <v>1815</v>
      </c>
      <c r="J2090" s="138">
        <f t="shared" si="226"/>
        <v>0.16539999999999999</v>
      </c>
      <c r="K2090" s="140">
        <f t="shared" si="227"/>
        <v>1320435.30834341</v>
      </c>
      <c r="L2090" s="134" t="s">
        <v>3134</v>
      </c>
      <c r="M2090" s="134" t="s">
        <v>3</v>
      </c>
      <c r="N2090" s="137">
        <f t="shared" si="228"/>
        <v>1320435.30834341</v>
      </c>
      <c r="P2090">
        <v>2049</v>
      </c>
      <c r="Q2090">
        <v>22.955638425796096</v>
      </c>
      <c r="R2090">
        <v>2.0443615742039043</v>
      </c>
      <c r="S2090" s="70">
        <f t="shared" ref="S2090:S2153" si="229">R2090/Q2090</f>
        <v>8.9057055886826483E-2</v>
      </c>
      <c r="T2090">
        <f t="shared" ref="T2090:T2153" si="230">R2090+Q2090</f>
        <v>25</v>
      </c>
      <c r="U2090" s="134" t="s">
        <v>3118</v>
      </c>
      <c r="Z2090">
        <v>2048</v>
      </c>
      <c r="AA2090">
        <v>20.556114807286782</v>
      </c>
      <c r="AB2090">
        <v>-1.5561148072867823</v>
      </c>
      <c r="AJ2090">
        <v>2050</v>
      </c>
      <c r="AK2090">
        <v>21.992270784848923</v>
      </c>
      <c r="AL2090">
        <v>-1.9922707848489232</v>
      </c>
      <c r="AT2090">
        <v>2050</v>
      </c>
      <c r="AU2090">
        <v>19.497925548395379</v>
      </c>
      <c r="AV2090">
        <v>0.50207445160462072</v>
      </c>
      <c r="BD2090" s="152">
        <v>5.4226968109604048</v>
      </c>
      <c r="BE2090" s="152">
        <v>21.18410012004</v>
      </c>
    </row>
    <row r="2091" spans="1:57" ht="14.25" customHeight="1">
      <c r="A2091" s="134" t="s">
        <v>398</v>
      </c>
      <c r="B2091" s="135">
        <v>19664</v>
      </c>
      <c r="C2091" s="135">
        <v>1019800</v>
      </c>
      <c r="D2091" s="145">
        <f t="shared" si="224"/>
        <v>93287.671232876717</v>
      </c>
      <c r="E2091" s="141">
        <f t="shared" si="225"/>
        <v>51.861269324654188</v>
      </c>
      <c r="F2091" s="135">
        <v>14</v>
      </c>
      <c r="G2091" s="135">
        <v>2.19</v>
      </c>
      <c r="H2091" s="135">
        <v>204300</v>
      </c>
      <c r="I2091" s="134" t="s">
        <v>1815</v>
      </c>
      <c r="J2091" s="138">
        <f t="shared" si="226"/>
        <v>2.19</v>
      </c>
      <c r="K2091" s="140">
        <f t="shared" si="227"/>
        <v>93287.671232876717</v>
      </c>
      <c r="L2091" s="134" t="s">
        <v>1765</v>
      </c>
      <c r="M2091" s="134" t="s">
        <v>160</v>
      </c>
      <c r="N2091" s="137">
        <f t="shared" si="228"/>
        <v>93287.671232876717</v>
      </c>
      <c r="P2091">
        <v>2050</v>
      </c>
      <c r="Q2091">
        <v>17.537488317090627</v>
      </c>
      <c r="R2091">
        <v>2.4625116829093727</v>
      </c>
      <c r="S2091" s="70">
        <f t="shared" si="229"/>
        <v>0.14041415956409259</v>
      </c>
      <c r="T2091">
        <f t="shared" si="230"/>
        <v>20</v>
      </c>
      <c r="U2091" s="134" t="s">
        <v>932</v>
      </c>
      <c r="Z2091">
        <v>2049</v>
      </c>
      <c r="AA2091">
        <v>25.298730570317783</v>
      </c>
      <c r="AB2091">
        <v>-0.29873057031778316</v>
      </c>
      <c r="AJ2091">
        <v>2051</v>
      </c>
      <c r="AK2091">
        <v>24.890421674658239</v>
      </c>
      <c r="AL2091">
        <v>18.109578325341761</v>
      </c>
      <c r="AT2091">
        <v>2051</v>
      </c>
      <c r="AU2091">
        <v>39.347595886485031</v>
      </c>
      <c r="AV2091">
        <v>3.6524041135149687</v>
      </c>
      <c r="BD2091" s="152">
        <v>19.333762777713943</v>
      </c>
      <c r="BE2091" s="152">
        <v>25.71581208504</v>
      </c>
    </row>
    <row r="2092" spans="1:57" ht="14.25" customHeight="1">
      <c r="A2092" s="134" t="s">
        <v>398</v>
      </c>
      <c r="B2092" s="135">
        <v>20942</v>
      </c>
      <c r="C2092" s="135">
        <v>1034300</v>
      </c>
      <c r="D2092" s="145">
        <f t="shared" si="224"/>
        <v>558282.20858895709</v>
      </c>
      <c r="E2092" s="141">
        <f t="shared" si="225"/>
        <v>49.388788081367586</v>
      </c>
      <c r="F2092" s="135">
        <v>16</v>
      </c>
      <c r="G2092" s="135">
        <v>0.26079999999999998</v>
      </c>
      <c r="H2092" s="135">
        <v>145600</v>
      </c>
      <c r="I2092" s="134" t="s">
        <v>1815</v>
      </c>
      <c r="J2092" s="138">
        <f t="shared" si="226"/>
        <v>0.26079999999999998</v>
      </c>
      <c r="K2092" s="140">
        <f t="shared" si="227"/>
        <v>558282.20858895709</v>
      </c>
      <c r="L2092" s="134" t="s">
        <v>3135</v>
      </c>
      <c r="M2092" s="134" t="s">
        <v>3</v>
      </c>
      <c r="N2092" s="137">
        <f t="shared" si="228"/>
        <v>558282.20858895709</v>
      </c>
      <c r="P2092">
        <v>2051</v>
      </c>
      <c r="Q2092">
        <v>29.946179842037452</v>
      </c>
      <c r="R2092">
        <v>13.053820157962548</v>
      </c>
      <c r="S2092" s="70">
        <f t="shared" si="229"/>
        <v>0.43590936228994487</v>
      </c>
      <c r="T2092">
        <f t="shared" si="230"/>
        <v>43</v>
      </c>
      <c r="U2092" s="134" t="s">
        <v>898</v>
      </c>
      <c r="Z2092">
        <v>2050</v>
      </c>
      <c r="AA2092">
        <v>20.774545604742489</v>
      </c>
      <c r="AB2092">
        <v>-0.77454560474248879</v>
      </c>
      <c r="AJ2092">
        <v>2052</v>
      </c>
      <c r="AK2092">
        <v>22.899054192089874</v>
      </c>
      <c r="AL2092">
        <v>-12.899054192089874</v>
      </c>
      <c r="AT2092">
        <v>2052</v>
      </c>
      <c r="AU2092">
        <v>17.954290378359865</v>
      </c>
      <c r="AV2092">
        <v>-7.9542903783598646</v>
      </c>
      <c r="BD2092" s="152">
        <v>8.0477750399026018</v>
      </c>
      <c r="BE2092" s="152">
        <v>20.07948094424</v>
      </c>
    </row>
    <row r="2093" spans="1:57" ht="14.25" customHeight="1">
      <c r="A2093" s="134" t="s">
        <v>398</v>
      </c>
      <c r="B2093" s="135">
        <v>38136</v>
      </c>
      <c r="C2093" s="135">
        <v>3041700</v>
      </c>
      <c r="D2093" s="145">
        <f t="shared" si="224"/>
        <v>89959.839357429722</v>
      </c>
      <c r="E2093" s="141">
        <f t="shared" si="225"/>
        <v>79.759282567652605</v>
      </c>
      <c r="F2093" s="135">
        <v>57</v>
      </c>
      <c r="G2093" s="135">
        <v>7.47</v>
      </c>
      <c r="H2093" s="135">
        <v>672000</v>
      </c>
      <c r="I2093" s="134" t="s">
        <v>1815</v>
      </c>
      <c r="J2093" s="138">
        <f t="shared" si="226"/>
        <v>7.47</v>
      </c>
      <c r="K2093" s="140">
        <f t="shared" si="227"/>
        <v>89959.839357429722</v>
      </c>
      <c r="L2093" s="134" t="s">
        <v>3136</v>
      </c>
      <c r="M2093" s="134" t="s">
        <v>194</v>
      </c>
      <c r="N2093" s="137">
        <f t="shared" si="228"/>
        <v>89959.839357429722</v>
      </c>
      <c r="P2093">
        <v>2052</v>
      </c>
      <c r="Q2093">
        <v>17.230722362564705</v>
      </c>
      <c r="R2093">
        <v>-7.2307223625647055</v>
      </c>
      <c r="S2093" s="70">
        <f t="shared" si="229"/>
        <v>-0.41964127854988253</v>
      </c>
      <c r="T2093">
        <f t="shared" si="230"/>
        <v>10</v>
      </c>
      <c r="U2093" s="134" t="s">
        <v>1557</v>
      </c>
      <c r="Z2093">
        <v>2051</v>
      </c>
      <c r="AA2093">
        <v>33.020390508516194</v>
      </c>
      <c r="AB2093">
        <v>9.9796094914838065</v>
      </c>
      <c r="AJ2093">
        <v>2053</v>
      </c>
      <c r="AK2093">
        <v>23.670370423645902</v>
      </c>
      <c r="AL2093">
        <v>-11.670370423645902</v>
      </c>
      <c r="AT2093">
        <v>2053</v>
      </c>
      <c r="AU2093">
        <v>21.572801120033542</v>
      </c>
      <c r="AV2093">
        <v>-9.5728011200335423</v>
      </c>
      <c r="BD2093" s="152">
        <v>5.2316699914833906</v>
      </c>
      <c r="BE2093" s="152">
        <v>15.079113491239999</v>
      </c>
    </row>
    <row r="2094" spans="1:57" ht="14.25" customHeight="1">
      <c r="A2094" s="134" t="s">
        <v>398</v>
      </c>
      <c r="B2094" s="135">
        <v>9996</v>
      </c>
      <c r="C2094" s="135">
        <v>471400</v>
      </c>
      <c r="D2094" s="145">
        <f t="shared" si="224"/>
        <v>187500</v>
      </c>
      <c r="E2094" s="141">
        <f t="shared" si="225"/>
        <v>47.158863545418164</v>
      </c>
      <c r="F2094" s="135">
        <v>12</v>
      </c>
      <c r="G2094" s="135">
        <v>0.64</v>
      </c>
      <c r="H2094" s="135">
        <v>120000</v>
      </c>
      <c r="I2094" s="134" t="s">
        <v>1815</v>
      </c>
      <c r="J2094" s="138">
        <f t="shared" si="226"/>
        <v>0.64</v>
      </c>
      <c r="K2094" s="140">
        <f t="shared" si="227"/>
        <v>187500</v>
      </c>
      <c r="L2094" s="134" t="s">
        <v>1567</v>
      </c>
      <c r="M2094" s="134" t="s">
        <v>118</v>
      </c>
      <c r="N2094" s="137">
        <f t="shared" si="228"/>
        <v>187500</v>
      </c>
      <c r="P2094">
        <v>2053</v>
      </c>
      <c r="Q2094">
        <v>19.634046074576293</v>
      </c>
      <c r="R2094">
        <v>-7.6340460745762933</v>
      </c>
      <c r="S2094" s="70">
        <f t="shared" si="229"/>
        <v>-0.38881675460981302</v>
      </c>
      <c r="T2094">
        <f t="shared" si="230"/>
        <v>12</v>
      </c>
      <c r="U2094" s="134" t="s">
        <v>3119</v>
      </c>
      <c r="Z2094">
        <v>2052</v>
      </c>
      <c r="AA2094">
        <v>20.248990386232091</v>
      </c>
      <c r="AB2094">
        <v>-10.248990386232091</v>
      </c>
      <c r="AJ2094">
        <v>2054</v>
      </c>
      <c r="AK2094">
        <v>24.83073145037207</v>
      </c>
      <c r="AL2094">
        <v>-4.8307314503720704</v>
      </c>
      <c r="AT2094">
        <v>2054</v>
      </c>
      <c r="AU2094">
        <v>32.581875779520871</v>
      </c>
      <c r="AV2094">
        <v>-12.581875779520871</v>
      </c>
      <c r="BD2094" s="152">
        <v>9.378800620774701</v>
      </c>
      <c r="BE2094" s="152">
        <v>20.74592775272</v>
      </c>
    </row>
    <row r="2095" spans="1:57" ht="14.25" customHeight="1">
      <c r="A2095" s="134" t="s">
        <v>398</v>
      </c>
      <c r="B2095" s="135">
        <v>14411</v>
      </c>
      <c r="C2095" s="135">
        <v>661200</v>
      </c>
      <c r="D2095" s="145">
        <f t="shared" si="224"/>
        <v>68292.682926829264</v>
      </c>
      <c r="E2095" s="141">
        <f t="shared" si="225"/>
        <v>45.881618208313093</v>
      </c>
      <c r="F2095" s="135">
        <v>12</v>
      </c>
      <c r="G2095" s="135">
        <v>1.599</v>
      </c>
      <c r="H2095" s="135">
        <v>109200</v>
      </c>
      <c r="I2095" s="134" t="s">
        <v>1815</v>
      </c>
      <c r="J2095" s="138">
        <f t="shared" si="226"/>
        <v>1.599</v>
      </c>
      <c r="K2095" s="140">
        <f t="shared" si="227"/>
        <v>68292.682926829264</v>
      </c>
      <c r="L2095" s="134" t="s">
        <v>3137</v>
      </c>
      <c r="M2095" s="134" t="s">
        <v>3</v>
      </c>
      <c r="N2095" s="137">
        <f t="shared" si="228"/>
        <v>68292.682926829264</v>
      </c>
      <c r="P2095">
        <v>2054</v>
      </c>
      <c r="Q2095">
        <v>26.256300060881205</v>
      </c>
      <c r="R2095">
        <v>-6.2563000608812054</v>
      </c>
      <c r="S2095" s="70">
        <f t="shared" si="229"/>
        <v>-0.23827805312913664</v>
      </c>
      <c r="T2095">
        <f t="shared" si="230"/>
        <v>20</v>
      </c>
      <c r="U2095" s="134" t="s">
        <v>3120</v>
      </c>
      <c r="Z2095">
        <v>2053</v>
      </c>
      <c r="AA2095">
        <v>23.699704467375764</v>
      </c>
      <c r="AB2095">
        <v>-11.699704467375764</v>
      </c>
      <c r="AJ2095">
        <v>2055</v>
      </c>
      <c r="AK2095">
        <v>27.100653312942555</v>
      </c>
      <c r="AL2095">
        <v>-7.1006533129425549</v>
      </c>
      <c r="AT2095">
        <v>2055</v>
      </c>
      <c r="AU2095">
        <v>23.065529172759373</v>
      </c>
      <c r="AV2095">
        <v>-3.0655291727593728</v>
      </c>
      <c r="BD2095" s="152">
        <v>10.759123445382803</v>
      </c>
      <c r="BE2095" s="152">
        <v>18.133486125639998</v>
      </c>
    </row>
    <row r="2096" spans="1:57" ht="14.25" customHeight="1">
      <c r="A2096" s="134" t="s">
        <v>398</v>
      </c>
      <c r="B2096" s="135">
        <v>16760</v>
      </c>
      <c r="C2096" s="135">
        <v>562200</v>
      </c>
      <c r="D2096" s="145">
        <f t="shared" si="224"/>
        <v>923076.92307692301</v>
      </c>
      <c r="E2096" s="141">
        <f t="shared" si="225"/>
        <v>33.544152744630068</v>
      </c>
      <c r="F2096" s="135">
        <v>16</v>
      </c>
      <c r="G2096" s="135">
        <v>0.13</v>
      </c>
      <c r="H2096" s="135">
        <v>120000</v>
      </c>
      <c r="I2096" s="134" t="s">
        <v>1815</v>
      </c>
      <c r="J2096" s="138">
        <f t="shared" si="226"/>
        <v>0.13</v>
      </c>
      <c r="K2096" s="140">
        <f t="shared" si="227"/>
        <v>923076.92307692301</v>
      </c>
      <c r="L2096" s="134" t="s">
        <v>3138</v>
      </c>
      <c r="M2096" s="134" t="s">
        <v>68</v>
      </c>
      <c r="N2096" s="137">
        <f t="shared" si="228"/>
        <v>923076.92307692301</v>
      </c>
      <c r="P2096">
        <v>2055</v>
      </c>
      <c r="Q2096">
        <v>22.434776482033371</v>
      </c>
      <c r="R2096">
        <v>-2.4347764820333708</v>
      </c>
      <c r="S2096" s="70">
        <f t="shared" si="229"/>
        <v>-0.10852688833263988</v>
      </c>
      <c r="T2096">
        <f t="shared" si="230"/>
        <v>20</v>
      </c>
      <c r="U2096" s="134" t="s">
        <v>3121</v>
      </c>
      <c r="Z2096">
        <v>2054</v>
      </c>
      <c r="AA2096">
        <v>29.644380092333694</v>
      </c>
      <c r="AB2096">
        <v>-9.6443800923336944</v>
      </c>
      <c r="AJ2096">
        <v>2056</v>
      </c>
      <c r="AK2096">
        <v>27.455831314191464</v>
      </c>
      <c r="AL2096">
        <v>16.544168685808536</v>
      </c>
      <c r="AT2096">
        <v>2056</v>
      </c>
      <c r="AU2096">
        <v>38.329453540291397</v>
      </c>
      <c r="AV2096">
        <v>5.6705464597086035</v>
      </c>
      <c r="BD2096" s="152">
        <v>10.278475318956767</v>
      </c>
      <c r="BE2096" s="152">
        <v>20.098605937159999</v>
      </c>
    </row>
    <row r="2097" spans="1:57" ht="14.25" customHeight="1">
      <c r="A2097" s="134" t="s">
        <v>398</v>
      </c>
      <c r="B2097" s="135">
        <v>11592</v>
      </c>
      <c r="C2097" s="135">
        <v>450200</v>
      </c>
      <c r="D2097" s="145">
        <f t="shared" si="224"/>
        <v>947368.42105263157</v>
      </c>
      <c r="E2097" s="141">
        <f t="shared" si="225"/>
        <v>38.837129054520361</v>
      </c>
      <c r="F2097" s="135">
        <v>12</v>
      </c>
      <c r="G2097" s="135">
        <v>0.19</v>
      </c>
      <c r="H2097" s="135">
        <v>180000</v>
      </c>
      <c r="I2097" s="134" t="s">
        <v>1815</v>
      </c>
      <c r="J2097" s="138">
        <f t="shared" si="226"/>
        <v>0.19</v>
      </c>
      <c r="K2097" s="140">
        <f t="shared" si="227"/>
        <v>947368.42105263157</v>
      </c>
      <c r="L2097" s="134" t="s">
        <v>3139</v>
      </c>
      <c r="M2097" s="134" t="s">
        <v>47</v>
      </c>
      <c r="N2097" s="137">
        <f t="shared" si="228"/>
        <v>947368.42105263157</v>
      </c>
      <c r="P2097">
        <v>2056</v>
      </c>
      <c r="Q2097">
        <v>30.887596923573703</v>
      </c>
      <c r="R2097">
        <v>13.112403076426297</v>
      </c>
      <c r="S2097" s="70">
        <f t="shared" si="229"/>
        <v>0.42452001393539257</v>
      </c>
      <c r="T2097">
        <f t="shared" si="230"/>
        <v>44</v>
      </c>
      <c r="U2097" s="134" t="s">
        <v>3122</v>
      </c>
      <c r="Z2097">
        <v>2055</v>
      </c>
      <c r="AA2097">
        <v>26.577466091481284</v>
      </c>
      <c r="AB2097">
        <v>-6.5774660914812841</v>
      </c>
      <c r="AJ2097">
        <v>2057</v>
      </c>
      <c r="AK2097">
        <v>23.199621988140798</v>
      </c>
      <c r="AL2097">
        <v>-12.199621988140798</v>
      </c>
      <c r="AT2097">
        <v>2057</v>
      </c>
      <c r="AU2097">
        <v>17.398417500639631</v>
      </c>
      <c r="AV2097">
        <v>-6.3984175006396313</v>
      </c>
      <c r="BD2097" s="152">
        <v>9.5308004556273787</v>
      </c>
      <c r="BE2097" s="152">
        <v>25.563602871439997</v>
      </c>
    </row>
    <row r="2098" spans="1:57" ht="14.25" customHeight="1">
      <c r="A2098" s="134" t="s">
        <v>398</v>
      </c>
      <c r="B2098" s="135">
        <v>9513</v>
      </c>
      <c r="C2098" s="135">
        <v>851100</v>
      </c>
      <c r="D2098" s="145">
        <f t="shared" si="224"/>
        <v>1388888.8888888888</v>
      </c>
      <c r="E2098" s="141">
        <f t="shared" si="225"/>
        <v>89.467045096184165</v>
      </c>
      <c r="F2098" s="135">
        <v>11</v>
      </c>
      <c r="G2098" s="135">
        <v>0.19800000000000001</v>
      </c>
      <c r="H2098" s="135">
        <v>275000</v>
      </c>
      <c r="I2098" s="134" t="s">
        <v>1815</v>
      </c>
      <c r="J2098" s="138">
        <f t="shared" si="226"/>
        <v>0.19800000000000001</v>
      </c>
      <c r="K2098" s="140">
        <f t="shared" si="227"/>
        <v>1388888.8888888888</v>
      </c>
      <c r="L2098" s="134" t="s">
        <v>1559</v>
      </c>
      <c r="M2098" s="134" t="s">
        <v>60</v>
      </c>
      <c r="N2098" s="137">
        <f t="shared" si="228"/>
        <v>1388888.8888888888</v>
      </c>
      <c r="P2098">
        <v>2057</v>
      </c>
      <c r="Q2098">
        <v>17.105155239928933</v>
      </c>
      <c r="R2098">
        <v>-6.1051552399289335</v>
      </c>
      <c r="S2098" s="70">
        <f t="shared" si="229"/>
        <v>-0.35691901969281975</v>
      </c>
      <c r="T2098">
        <f t="shared" si="230"/>
        <v>11</v>
      </c>
      <c r="U2098" s="134" t="s">
        <v>1587</v>
      </c>
      <c r="Z2098">
        <v>2056</v>
      </c>
      <c r="AA2098">
        <v>33.389881195193553</v>
      </c>
      <c r="AB2098">
        <v>10.610118804806447</v>
      </c>
      <c r="AJ2098">
        <v>2058</v>
      </c>
      <c r="AK2098">
        <v>22.325435370049028</v>
      </c>
      <c r="AL2098">
        <v>-11.325435370049028</v>
      </c>
      <c r="AT2098">
        <v>2058</v>
      </c>
      <c r="AU2098">
        <v>17.097080209467805</v>
      </c>
      <c r="AV2098">
        <v>-6.0970802094678049</v>
      </c>
      <c r="BD2098" s="152">
        <v>6.9468032631318524</v>
      </c>
      <c r="BE2098" s="152">
        <v>15.653532137399999</v>
      </c>
    </row>
    <row r="2099" spans="1:57" ht="14.25" customHeight="1">
      <c r="A2099" s="134" t="s">
        <v>398</v>
      </c>
      <c r="B2099" s="135">
        <v>17792</v>
      </c>
      <c r="C2099" s="135">
        <v>2974500</v>
      </c>
      <c r="D2099" s="145">
        <f t="shared" si="224"/>
        <v>211466.16541353383</v>
      </c>
      <c r="E2099" s="141">
        <f t="shared" si="225"/>
        <v>167.18187949640287</v>
      </c>
      <c r="F2099" s="135">
        <v>13</v>
      </c>
      <c r="G2099" s="135">
        <v>2.1280000000000001</v>
      </c>
      <c r="H2099" s="135">
        <v>450000</v>
      </c>
      <c r="I2099" s="134" t="s">
        <v>1815</v>
      </c>
      <c r="J2099" s="138">
        <f t="shared" si="226"/>
        <v>2.1280000000000001</v>
      </c>
      <c r="K2099" s="140">
        <f t="shared" si="227"/>
        <v>211466.16541353383</v>
      </c>
      <c r="L2099" s="134" t="s">
        <v>3140</v>
      </c>
      <c r="M2099" s="134" t="s">
        <v>60</v>
      </c>
      <c r="N2099" s="137">
        <f t="shared" si="228"/>
        <v>211466.16541353383</v>
      </c>
      <c r="P2099">
        <v>2058</v>
      </c>
      <c r="Q2099">
        <v>16.434126631604684</v>
      </c>
      <c r="R2099">
        <v>-5.4341266316046841</v>
      </c>
      <c r="S2099" s="70">
        <f t="shared" si="229"/>
        <v>-0.33066111472904464</v>
      </c>
      <c r="T2099">
        <f t="shared" si="230"/>
        <v>11</v>
      </c>
      <c r="U2099" s="134" t="s">
        <v>1573</v>
      </c>
      <c r="Z2099">
        <v>2057</v>
      </c>
      <c r="AA2099">
        <v>20.956351347663468</v>
      </c>
      <c r="AB2099">
        <v>-9.9563513476634675</v>
      </c>
      <c r="AJ2099">
        <v>2059</v>
      </c>
      <c r="AK2099">
        <v>23.421872823248872</v>
      </c>
      <c r="AL2099">
        <v>-7.4218728232488722</v>
      </c>
      <c r="AT2099">
        <v>2059</v>
      </c>
      <c r="AU2099">
        <v>22.072019302683323</v>
      </c>
      <c r="AV2099">
        <v>-6.0720193026833229</v>
      </c>
      <c r="BD2099" s="152">
        <v>9.1651792312520186</v>
      </c>
      <c r="BE2099" s="152">
        <v>17.493521015119999</v>
      </c>
    </row>
    <row r="2100" spans="1:57" ht="14.25" customHeight="1">
      <c r="A2100" s="134" t="s">
        <v>398</v>
      </c>
      <c r="B2100" s="135">
        <v>24568</v>
      </c>
      <c r="C2100" s="135">
        <v>1499100</v>
      </c>
      <c r="D2100" s="145">
        <f t="shared" si="224"/>
        <v>960060.28636021086</v>
      </c>
      <c r="E2100" s="141">
        <f t="shared" si="225"/>
        <v>61.018397915988274</v>
      </c>
      <c r="F2100" s="135">
        <v>28</v>
      </c>
      <c r="G2100" s="135">
        <v>0.26540000000000002</v>
      </c>
      <c r="H2100" s="135">
        <v>254800</v>
      </c>
      <c r="I2100" s="134" t="s">
        <v>1815</v>
      </c>
      <c r="J2100" s="138">
        <f t="shared" si="226"/>
        <v>0.26540000000000002</v>
      </c>
      <c r="K2100" s="140">
        <f t="shared" si="227"/>
        <v>960060.28636021086</v>
      </c>
      <c r="L2100" s="134" t="s">
        <v>3141</v>
      </c>
      <c r="M2100" s="134" t="s">
        <v>3</v>
      </c>
      <c r="N2100" s="137">
        <f t="shared" si="228"/>
        <v>960060.28636021086</v>
      </c>
      <c r="P2100">
        <v>2059</v>
      </c>
      <c r="Q2100">
        <v>19.75927789417802</v>
      </c>
      <c r="R2100">
        <v>-3.7592778941780196</v>
      </c>
      <c r="S2100" s="70">
        <f t="shared" si="229"/>
        <v>-0.1902538095931974</v>
      </c>
      <c r="T2100">
        <f t="shared" si="230"/>
        <v>16</v>
      </c>
      <c r="U2100" s="134" t="s">
        <v>943</v>
      </c>
      <c r="Z2100">
        <v>2058</v>
      </c>
      <c r="AA2100">
        <v>20.447047407967762</v>
      </c>
      <c r="AB2100">
        <v>-9.4470474079677622</v>
      </c>
      <c r="AJ2100">
        <v>2060</v>
      </c>
      <c r="AK2100">
        <v>21.303928198399909</v>
      </c>
      <c r="AL2100">
        <v>-12.303928198399909</v>
      </c>
      <c r="AT2100">
        <v>2060</v>
      </c>
      <c r="AU2100">
        <v>17.610256795250887</v>
      </c>
      <c r="AV2100">
        <v>-8.6102567952508871</v>
      </c>
      <c r="BD2100" s="152">
        <v>5.5459399203004143</v>
      </c>
      <c r="BE2100" s="152">
        <v>16.56234142424</v>
      </c>
    </row>
    <row r="2101" spans="1:57" ht="14.25" customHeight="1">
      <c r="A2101" s="134" t="s">
        <v>398</v>
      </c>
      <c r="B2101" s="135">
        <v>6843</v>
      </c>
      <c r="C2101" s="135">
        <v>154400</v>
      </c>
      <c r="D2101" s="145">
        <f t="shared" si="224"/>
        <v>320547.94520547945</v>
      </c>
      <c r="E2101" s="141">
        <f t="shared" si="225"/>
        <v>22.563203273418093</v>
      </c>
      <c r="F2101" s="135">
        <v>9</v>
      </c>
      <c r="G2101" s="135">
        <v>0.14599999999999999</v>
      </c>
      <c r="H2101" s="135">
        <v>46800</v>
      </c>
      <c r="I2101" s="134" t="s">
        <v>1815</v>
      </c>
      <c r="J2101" s="138">
        <f t="shared" si="226"/>
        <v>0.14599999999999999</v>
      </c>
      <c r="K2101" s="140">
        <f t="shared" si="227"/>
        <v>320547.94520547945</v>
      </c>
      <c r="L2101" s="134" t="s">
        <v>3142</v>
      </c>
      <c r="M2101" s="134" t="s">
        <v>22</v>
      </c>
      <c r="N2101" s="137">
        <f t="shared" si="228"/>
        <v>320547.94520547945</v>
      </c>
      <c r="P2101">
        <v>2060</v>
      </c>
      <c r="Q2101">
        <v>16.117490126995765</v>
      </c>
      <c r="R2101">
        <v>-7.1174901269957651</v>
      </c>
      <c r="S2101" s="70">
        <f t="shared" si="229"/>
        <v>-0.44160040247671217</v>
      </c>
      <c r="T2101">
        <f t="shared" si="230"/>
        <v>9</v>
      </c>
      <c r="U2101" s="134" t="s">
        <v>3123</v>
      </c>
      <c r="Z2101">
        <v>2059</v>
      </c>
      <c r="AA2101">
        <v>22.593718180646256</v>
      </c>
      <c r="AB2101">
        <v>-6.5937181806462561</v>
      </c>
      <c r="AJ2101">
        <v>2061</v>
      </c>
      <c r="AK2101">
        <v>21.570629200529602</v>
      </c>
      <c r="AL2101">
        <v>-12.570629200529602</v>
      </c>
      <c r="AT2101">
        <v>2061</v>
      </c>
      <c r="AU2101">
        <v>17.513369055855041</v>
      </c>
      <c r="AV2101">
        <v>-8.5133690558550406</v>
      </c>
      <c r="BD2101" s="152">
        <v>22.103651660130652</v>
      </c>
      <c r="BE2101" s="152">
        <v>27.689900832439996</v>
      </c>
    </row>
    <row r="2102" spans="1:57" ht="14.25" customHeight="1">
      <c r="A2102" s="134" t="s">
        <v>398</v>
      </c>
      <c r="B2102" s="135">
        <v>9472</v>
      </c>
      <c r="C2102" s="135">
        <v>755600</v>
      </c>
      <c r="D2102" s="145">
        <f t="shared" si="224"/>
        <v>1086956.5217391304</v>
      </c>
      <c r="E2102" s="141">
        <f t="shared" si="225"/>
        <v>79.771959459459453</v>
      </c>
      <c r="F2102" s="135">
        <v>9</v>
      </c>
      <c r="G2102" s="135">
        <v>0.20699999999999999</v>
      </c>
      <c r="H2102" s="135">
        <v>225000</v>
      </c>
      <c r="I2102" s="134" t="s">
        <v>1815</v>
      </c>
      <c r="J2102" s="138">
        <f t="shared" si="226"/>
        <v>0.20699999999999999</v>
      </c>
      <c r="K2102" s="140">
        <f t="shared" si="227"/>
        <v>1086956.5217391304</v>
      </c>
      <c r="L2102" s="134" t="s">
        <v>1562</v>
      </c>
      <c r="M2102" s="134" t="s">
        <v>60</v>
      </c>
      <c r="N2102" s="137">
        <f t="shared" si="228"/>
        <v>1086956.5217391304</v>
      </c>
      <c r="P2102">
        <v>2061</v>
      </c>
      <c r="Q2102">
        <v>16.2202001761245</v>
      </c>
      <c r="R2102">
        <v>-7.2202001761245</v>
      </c>
      <c r="S2102" s="70">
        <f t="shared" si="229"/>
        <v>-0.44513631753770538</v>
      </c>
      <c r="T2102">
        <f t="shared" si="230"/>
        <v>9</v>
      </c>
      <c r="U2102" s="134" t="s">
        <v>3124</v>
      </c>
      <c r="Z2102">
        <v>2060</v>
      </c>
      <c r="AA2102">
        <v>19.482686134836307</v>
      </c>
      <c r="AB2102">
        <v>-10.482686134836307</v>
      </c>
      <c r="AJ2102">
        <v>2062</v>
      </c>
      <c r="AK2102">
        <v>22.532869482816569</v>
      </c>
      <c r="AL2102">
        <v>-10.532869482816569</v>
      </c>
      <c r="AT2102">
        <v>2062</v>
      </c>
      <c r="AU2102">
        <v>24.046722804776628</v>
      </c>
      <c r="AV2102">
        <v>-12.046722804776628</v>
      </c>
      <c r="BD2102" s="152">
        <v>16.637819760901245</v>
      </c>
      <c r="BE2102" s="152">
        <v>22.693208818039999</v>
      </c>
    </row>
    <row r="2103" spans="1:57" ht="14.25" customHeight="1">
      <c r="A2103" s="134" t="s">
        <v>398</v>
      </c>
      <c r="B2103" s="135">
        <v>8448</v>
      </c>
      <c r="C2103" s="135">
        <v>258000</v>
      </c>
      <c r="D2103" s="145">
        <f t="shared" si="224"/>
        <v>250000</v>
      </c>
      <c r="E2103" s="141">
        <f t="shared" si="225"/>
        <v>30.539772727272727</v>
      </c>
      <c r="F2103" s="135">
        <v>10</v>
      </c>
      <c r="G2103" s="135">
        <v>0.21</v>
      </c>
      <c r="H2103" s="135">
        <v>52500</v>
      </c>
      <c r="I2103" s="134" t="s">
        <v>1815</v>
      </c>
      <c r="J2103" s="138">
        <f t="shared" si="226"/>
        <v>0.21</v>
      </c>
      <c r="K2103" s="140">
        <f t="shared" si="227"/>
        <v>250000</v>
      </c>
      <c r="L2103" s="134" t="s">
        <v>3143</v>
      </c>
      <c r="M2103" s="134" t="s">
        <v>160</v>
      </c>
      <c r="N2103" s="137">
        <f t="shared" si="228"/>
        <v>250000</v>
      </c>
      <c r="P2103">
        <v>2062</v>
      </c>
      <c r="Q2103">
        <v>20.309265232362293</v>
      </c>
      <c r="R2103">
        <v>-8.3092652323622929</v>
      </c>
      <c r="S2103" s="70">
        <f t="shared" si="229"/>
        <v>-0.40913667418758665</v>
      </c>
      <c r="T2103">
        <f t="shared" si="230"/>
        <v>12</v>
      </c>
      <c r="U2103" s="134" t="s">
        <v>942</v>
      </c>
      <c r="Z2103">
        <v>2061</v>
      </c>
      <c r="AA2103">
        <v>20.364661976108216</v>
      </c>
      <c r="AB2103">
        <v>-11.364661976108216</v>
      </c>
      <c r="AJ2103">
        <v>2063</v>
      </c>
      <c r="AK2103">
        <v>21.373778460862447</v>
      </c>
      <c r="AL2103">
        <v>-12.373778460862447</v>
      </c>
      <c r="AT2103">
        <v>2063</v>
      </c>
      <c r="AU2103">
        <v>15.858066660753128</v>
      </c>
      <c r="AV2103">
        <v>-6.8580666607531278</v>
      </c>
      <c r="BD2103" s="152">
        <v>29.041211690062003</v>
      </c>
      <c r="BE2103" s="152">
        <v>28.288182038480002</v>
      </c>
    </row>
    <row r="2104" spans="1:57" ht="14.25" customHeight="1">
      <c r="A2104" s="134" t="s">
        <v>398</v>
      </c>
      <c r="B2104" s="135">
        <v>11020</v>
      </c>
      <c r="C2104" s="135">
        <v>140200</v>
      </c>
      <c r="D2104" s="145">
        <f t="shared" si="224"/>
        <v>238429.7520661157</v>
      </c>
      <c r="E2104" s="141">
        <f t="shared" si="225"/>
        <v>12.722323049001815</v>
      </c>
      <c r="F2104" s="135">
        <v>9</v>
      </c>
      <c r="G2104" s="135">
        <v>0.24199999999999999</v>
      </c>
      <c r="H2104" s="135">
        <v>57700</v>
      </c>
      <c r="I2104" s="134" t="s">
        <v>1815</v>
      </c>
      <c r="J2104" s="138">
        <f t="shared" si="226"/>
        <v>0.24199999999999999</v>
      </c>
      <c r="K2104" s="140">
        <f t="shared" si="227"/>
        <v>238429.7520661157</v>
      </c>
      <c r="L2104" s="134" t="s">
        <v>3144</v>
      </c>
      <c r="M2104" s="134" t="s">
        <v>22</v>
      </c>
      <c r="N2104" s="137">
        <f t="shared" si="228"/>
        <v>238429.7520661157</v>
      </c>
      <c r="P2104">
        <v>2063</v>
      </c>
      <c r="Q2104">
        <v>15.211479456977806</v>
      </c>
      <c r="R2104">
        <v>-6.2114794569778056</v>
      </c>
      <c r="S2104" s="70">
        <f t="shared" si="229"/>
        <v>-0.40834157351660344</v>
      </c>
      <c r="T2104">
        <f t="shared" si="230"/>
        <v>9</v>
      </c>
      <c r="U2104" s="134" t="s">
        <v>3125</v>
      </c>
      <c r="Z2104">
        <v>2062</v>
      </c>
      <c r="AA2104">
        <v>24.076771914299446</v>
      </c>
      <c r="AB2104">
        <v>-12.076771914299446</v>
      </c>
      <c r="AJ2104">
        <v>2064</v>
      </c>
      <c r="AK2104">
        <v>25.573684242019066</v>
      </c>
      <c r="AL2104">
        <v>4.4263157579809338</v>
      </c>
      <c r="AT2104">
        <v>2064</v>
      </c>
      <c r="AU2104">
        <v>33.026902514711956</v>
      </c>
      <c r="AV2104">
        <v>-3.0269025147119564</v>
      </c>
      <c r="BD2104" s="152">
        <v>39.129687215452925</v>
      </c>
      <c r="BE2104" s="152">
        <v>40.643615734959994</v>
      </c>
    </row>
    <row r="2105" spans="1:57" ht="14.25" customHeight="1">
      <c r="A2105" s="134" t="s">
        <v>398</v>
      </c>
      <c r="B2105" s="135">
        <v>16095</v>
      </c>
      <c r="C2105" s="135">
        <v>14200</v>
      </c>
      <c r="D2105" s="145">
        <f t="shared" si="224"/>
        <v>105263.15789473685</v>
      </c>
      <c r="E2105" s="141">
        <f t="shared" si="225"/>
        <v>0.88226157191674437</v>
      </c>
      <c r="F2105" s="135">
        <v>12</v>
      </c>
      <c r="G2105" s="135">
        <v>0.56999999999999995</v>
      </c>
      <c r="H2105" s="135">
        <v>60000</v>
      </c>
      <c r="I2105" s="134" t="s">
        <v>1815</v>
      </c>
      <c r="J2105" s="138">
        <f t="shared" si="226"/>
        <v>0.56999999999999995</v>
      </c>
      <c r="K2105" s="140">
        <f t="shared" si="227"/>
        <v>105263.15789473685</v>
      </c>
      <c r="L2105" s="134" t="s">
        <v>1608</v>
      </c>
      <c r="M2105" s="134" t="s">
        <v>47</v>
      </c>
      <c r="N2105" s="137">
        <f t="shared" si="228"/>
        <v>105263.15789473685</v>
      </c>
      <c r="P2105">
        <v>2064</v>
      </c>
      <c r="Q2105">
        <v>26.928660608394249</v>
      </c>
      <c r="R2105">
        <v>3.0713393916057505</v>
      </c>
      <c r="S2105" s="70">
        <f t="shared" si="229"/>
        <v>0.11405466600326743</v>
      </c>
      <c r="T2105">
        <f t="shared" si="230"/>
        <v>30</v>
      </c>
      <c r="U2105" s="134" t="s">
        <v>3126</v>
      </c>
      <c r="Z2105">
        <v>2063</v>
      </c>
      <c r="AA2105">
        <v>19.494549164525488</v>
      </c>
      <c r="AB2105">
        <v>-10.494549164525488</v>
      </c>
      <c r="AJ2105">
        <v>2065</v>
      </c>
      <c r="AK2105">
        <v>30.37768895974564</v>
      </c>
      <c r="AL2105">
        <v>91.62231104025436</v>
      </c>
      <c r="AT2105">
        <v>2065</v>
      </c>
      <c r="AU2105">
        <v>88.905674587460297</v>
      </c>
      <c r="AV2105">
        <v>33.094325412539703</v>
      </c>
      <c r="BD2105" s="152">
        <v>39.437794988802949</v>
      </c>
      <c r="BE2105" s="152">
        <v>34.530739269439998</v>
      </c>
    </row>
    <row r="2106" spans="1:57" ht="14.25" customHeight="1">
      <c r="A2106" s="134" t="s">
        <v>398</v>
      </c>
      <c r="B2106" s="135">
        <v>21690</v>
      </c>
      <c r="C2106" s="135">
        <v>1895700</v>
      </c>
      <c r="D2106" s="145">
        <f t="shared" si="224"/>
        <v>754683.54430379742</v>
      </c>
      <c r="E2106" s="141">
        <f t="shared" si="225"/>
        <v>87.399723374827104</v>
      </c>
      <c r="F2106" s="135">
        <v>24</v>
      </c>
      <c r="G2106" s="135">
        <v>0.79</v>
      </c>
      <c r="H2106" s="135">
        <v>596200</v>
      </c>
      <c r="I2106" s="134" t="s">
        <v>1815</v>
      </c>
      <c r="J2106" s="138">
        <f t="shared" si="226"/>
        <v>0.79</v>
      </c>
      <c r="K2106" s="140">
        <f t="shared" si="227"/>
        <v>754683.54430379742</v>
      </c>
      <c r="L2106" s="134" t="s">
        <v>3145</v>
      </c>
      <c r="M2106" s="134" t="s">
        <v>259</v>
      </c>
      <c r="N2106" s="137">
        <f t="shared" si="228"/>
        <v>754683.54430379742</v>
      </c>
      <c r="P2106">
        <v>2065</v>
      </c>
      <c r="Q2106">
        <v>59.910076475027168</v>
      </c>
      <c r="R2106">
        <v>62.089923524972832</v>
      </c>
      <c r="S2106" s="70">
        <f t="shared" si="229"/>
        <v>1.0363853157632725</v>
      </c>
      <c r="T2106">
        <f t="shared" si="230"/>
        <v>122</v>
      </c>
      <c r="U2106" s="134" t="s">
        <v>3127</v>
      </c>
      <c r="Z2106">
        <v>2064</v>
      </c>
      <c r="AA2106">
        <v>29.389575830096856</v>
      </c>
      <c r="AB2106">
        <v>0.61042416990314408</v>
      </c>
      <c r="AJ2106">
        <v>2066</v>
      </c>
      <c r="AK2106">
        <v>22.769513705341168</v>
      </c>
      <c r="AL2106">
        <v>-7.7695137053411685</v>
      </c>
      <c r="AT2106">
        <v>2066</v>
      </c>
      <c r="AU2106">
        <v>22.203392508643795</v>
      </c>
      <c r="AV2106">
        <v>-7.2033925086437947</v>
      </c>
      <c r="BD2106" s="152">
        <v>8.6270176538006442</v>
      </c>
      <c r="BE2106" s="152">
        <v>17.48603117088</v>
      </c>
    </row>
    <row r="2107" spans="1:57" ht="14.25" customHeight="1">
      <c r="A2107" s="134" t="s">
        <v>398</v>
      </c>
      <c r="B2107" s="135">
        <v>220142</v>
      </c>
      <c r="C2107" s="135">
        <v>7873000</v>
      </c>
      <c r="D2107" s="145">
        <f t="shared" si="224"/>
        <v>81428.571428571435</v>
      </c>
      <c r="E2107" s="141">
        <f t="shared" si="225"/>
        <v>35.763280064685524</v>
      </c>
      <c r="F2107" s="135">
        <v>228</v>
      </c>
      <c r="G2107" s="135">
        <v>28</v>
      </c>
      <c r="H2107" s="135">
        <v>2280000</v>
      </c>
      <c r="I2107" s="134" t="s">
        <v>1815</v>
      </c>
      <c r="J2107" s="138">
        <f t="shared" si="226"/>
        <v>28</v>
      </c>
      <c r="K2107" s="140">
        <f t="shared" si="227"/>
        <v>81428.571428571435</v>
      </c>
      <c r="L2107" s="134" t="s">
        <v>3146</v>
      </c>
      <c r="M2107" s="134" t="s">
        <v>47</v>
      </c>
      <c r="N2107" s="137">
        <f t="shared" si="228"/>
        <v>81428.571428571435</v>
      </c>
      <c r="P2107">
        <v>2066</v>
      </c>
      <c r="Q2107">
        <v>19.450986164165965</v>
      </c>
      <c r="R2107">
        <v>-4.4509861641659647</v>
      </c>
      <c r="S2107" s="70">
        <f t="shared" si="229"/>
        <v>-0.22883087400297977</v>
      </c>
      <c r="T2107">
        <f t="shared" si="230"/>
        <v>15</v>
      </c>
      <c r="U2107" s="134" t="s">
        <v>3128</v>
      </c>
      <c r="Z2107">
        <v>2065</v>
      </c>
      <c r="AA2107">
        <v>60.872059929577631</v>
      </c>
      <c r="AB2107">
        <v>61.127940070422369</v>
      </c>
      <c r="AJ2107">
        <v>2067</v>
      </c>
      <c r="AK2107">
        <v>31.038938111057668</v>
      </c>
      <c r="AL2107">
        <v>42.961061888942332</v>
      </c>
      <c r="AT2107">
        <v>2067</v>
      </c>
      <c r="AU2107">
        <v>67.155198175630119</v>
      </c>
      <c r="AV2107">
        <v>6.8448018243698812</v>
      </c>
      <c r="BD2107" s="152">
        <v>31.349965938364843</v>
      </c>
      <c r="BE2107" s="152">
        <v>64.958283250600005</v>
      </c>
    </row>
    <row r="2108" spans="1:57" ht="14.25" customHeight="1">
      <c r="A2108" s="134" t="s">
        <v>398</v>
      </c>
      <c r="B2108" s="135">
        <v>125640</v>
      </c>
      <c r="C2108" s="135">
        <v>4723900</v>
      </c>
      <c r="D2108" s="145">
        <f t="shared" si="224"/>
        <v>330923.69477911643</v>
      </c>
      <c r="E2108" s="141">
        <f t="shared" si="225"/>
        <v>37.5986946832219</v>
      </c>
      <c r="F2108" s="135">
        <v>103</v>
      </c>
      <c r="G2108" s="135">
        <v>4.9800000000000004</v>
      </c>
      <c r="H2108" s="135">
        <v>1648000</v>
      </c>
      <c r="I2108" s="134" t="s">
        <v>1815</v>
      </c>
      <c r="J2108" s="138">
        <f t="shared" si="226"/>
        <v>4.9800000000000004</v>
      </c>
      <c r="K2108" s="140">
        <f t="shared" si="227"/>
        <v>330923.69477911643</v>
      </c>
      <c r="L2108" s="134" t="s">
        <v>1569</v>
      </c>
      <c r="M2108" s="134" t="s">
        <v>118</v>
      </c>
      <c r="N2108" s="137">
        <f t="shared" si="228"/>
        <v>330923.69477911643</v>
      </c>
      <c r="P2108">
        <v>2067</v>
      </c>
      <c r="Q2108">
        <v>48.543825676229602</v>
      </c>
      <c r="R2108">
        <v>25.456174323770398</v>
      </c>
      <c r="S2108" s="70">
        <f t="shared" si="229"/>
        <v>0.52439571807863283</v>
      </c>
      <c r="T2108">
        <f t="shared" si="230"/>
        <v>74</v>
      </c>
      <c r="U2108" s="134" t="s">
        <v>3129</v>
      </c>
      <c r="Z2108">
        <v>2066</v>
      </c>
      <c r="AA2108">
        <v>23.4711435884305</v>
      </c>
      <c r="AB2108">
        <v>-8.4711435884305004</v>
      </c>
      <c r="AJ2108">
        <v>2068</v>
      </c>
      <c r="AK2108">
        <v>23.179301911788059</v>
      </c>
      <c r="AL2108">
        <v>-13.179301911788059</v>
      </c>
      <c r="AT2108">
        <v>2068</v>
      </c>
      <c r="AU2108">
        <v>20.819047350835348</v>
      </c>
      <c r="AV2108">
        <v>-10.819047350835348</v>
      </c>
      <c r="BD2108" s="152">
        <v>19.770248789959812</v>
      </c>
      <c r="BE2108" s="152">
        <v>27.356672882879998</v>
      </c>
    </row>
    <row r="2109" spans="1:57" ht="14.25" customHeight="1">
      <c r="A2109" s="134" t="s">
        <v>398</v>
      </c>
      <c r="B2109" s="135">
        <v>201818</v>
      </c>
      <c r="C2109" s="135">
        <v>22296200</v>
      </c>
      <c r="D2109" s="145">
        <f t="shared" si="224"/>
        <v>999819.81981981988</v>
      </c>
      <c r="E2109" s="141">
        <f t="shared" si="225"/>
        <v>110.47676619528487</v>
      </c>
      <c r="F2109" s="135">
        <v>177</v>
      </c>
      <c r="G2109" s="135">
        <v>5.55</v>
      </c>
      <c r="H2109" s="135">
        <v>5549000</v>
      </c>
      <c r="I2109" s="134" t="s">
        <v>1815</v>
      </c>
      <c r="J2109" s="138">
        <f t="shared" si="226"/>
        <v>5.55</v>
      </c>
      <c r="K2109" s="140">
        <f t="shared" si="227"/>
        <v>999819.81981981988</v>
      </c>
      <c r="L2109" s="134" t="s">
        <v>3147</v>
      </c>
      <c r="M2109" s="134" t="s">
        <v>126</v>
      </c>
      <c r="N2109" s="137">
        <f t="shared" si="228"/>
        <v>999819.81981981988</v>
      </c>
      <c r="P2109">
        <v>2068</v>
      </c>
      <c r="Q2109">
        <v>18.941335401292765</v>
      </c>
      <c r="R2109">
        <v>-8.9413354012927648</v>
      </c>
      <c r="S2109" s="70">
        <f t="shared" si="229"/>
        <v>-0.4720541193036743</v>
      </c>
      <c r="T2109">
        <f t="shared" si="230"/>
        <v>10</v>
      </c>
      <c r="U2109" s="134" t="s">
        <v>3130</v>
      </c>
      <c r="Z2109">
        <v>2067</v>
      </c>
      <c r="AA2109">
        <v>50.014285961593757</v>
      </c>
      <c r="AB2109">
        <v>23.985714038406243</v>
      </c>
      <c r="AJ2109">
        <v>2069</v>
      </c>
      <c r="AK2109">
        <v>22.638703213820413</v>
      </c>
      <c r="AL2109">
        <v>-12.638703213820413</v>
      </c>
      <c r="AT2109">
        <v>2069</v>
      </c>
      <c r="AU2109">
        <v>23.425163324076159</v>
      </c>
      <c r="AV2109">
        <v>-13.425163324076159</v>
      </c>
      <c r="BD2109" s="152">
        <v>76.83797056985108</v>
      </c>
      <c r="BE2109" s="152">
        <v>63.858864621799995</v>
      </c>
    </row>
    <row r="2110" spans="1:57" ht="14.25" customHeight="1">
      <c r="A2110" s="134" t="s">
        <v>398</v>
      </c>
      <c r="B2110" s="135">
        <v>8400</v>
      </c>
      <c r="C2110" s="135">
        <v>297500</v>
      </c>
      <c r="D2110" s="145">
        <f t="shared" si="224"/>
        <v>529411.76470588229</v>
      </c>
      <c r="E2110" s="141">
        <f t="shared" si="225"/>
        <v>35.416666666666664</v>
      </c>
      <c r="F2110" s="135">
        <v>12</v>
      </c>
      <c r="G2110" s="135">
        <v>0.17</v>
      </c>
      <c r="H2110" s="135">
        <v>90000</v>
      </c>
      <c r="I2110" s="134" t="s">
        <v>1815</v>
      </c>
      <c r="J2110" s="138">
        <f t="shared" si="226"/>
        <v>0.17</v>
      </c>
      <c r="K2110" s="140">
        <f t="shared" si="227"/>
        <v>529411.76470588229</v>
      </c>
      <c r="L2110" s="134" t="s">
        <v>3148</v>
      </c>
      <c r="M2110" s="134" t="s">
        <v>68</v>
      </c>
      <c r="N2110" s="137">
        <f t="shared" si="228"/>
        <v>529411.76470588229</v>
      </c>
      <c r="P2110">
        <v>2069</v>
      </c>
      <c r="Q2110">
        <v>20.03499720613566</v>
      </c>
      <c r="R2110">
        <v>-10.03499720613566</v>
      </c>
      <c r="S2110" s="70">
        <f t="shared" si="229"/>
        <v>-0.50087340182221096</v>
      </c>
      <c r="T2110">
        <f t="shared" si="230"/>
        <v>10</v>
      </c>
      <c r="U2110" s="134" t="s">
        <v>3131</v>
      </c>
      <c r="Z2110">
        <v>2068</v>
      </c>
      <c r="AA2110">
        <v>22.887962800554241</v>
      </c>
      <c r="AB2110">
        <v>-12.887962800554241</v>
      </c>
      <c r="AJ2110">
        <v>2070</v>
      </c>
      <c r="AK2110">
        <v>25.183369442076884</v>
      </c>
      <c r="AL2110">
        <v>21.816630557923116</v>
      </c>
      <c r="AT2110">
        <v>2070</v>
      </c>
      <c r="AU2110">
        <v>47.361361450073659</v>
      </c>
      <c r="AV2110">
        <v>-0.36136145007365883</v>
      </c>
      <c r="BD2110" s="152">
        <v>3.894482255144291</v>
      </c>
      <c r="BE2110" s="152">
        <v>48.580867214359998</v>
      </c>
    </row>
    <row r="2111" spans="1:57" ht="14.25" customHeight="1">
      <c r="A2111" s="134" t="s">
        <v>398</v>
      </c>
      <c r="B2111" s="135">
        <v>77012</v>
      </c>
      <c r="C2111" s="135">
        <v>18075500</v>
      </c>
      <c r="D2111" s="145">
        <f t="shared" si="224"/>
        <v>1199038.9086963262</v>
      </c>
      <c r="E2111" s="141">
        <f t="shared" si="225"/>
        <v>234.71017503765646</v>
      </c>
      <c r="F2111" s="135">
        <v>170</v>
      </c>
      <c r="G2111" s="135">
        <v>1.2902</v>
      </c>
      <c r="H2111" s="135">
        <v>1547000</v>
      </c>
      <c r="I2111" s="134" t="s">
        <v>1815</v>
      </c>
      <c r="J2111" s="138">
        <f t="shared" si="226"/>
        <v>1.2902</v>
      </c>
      <c r="K2111" s="140">
        <f t="shared" si="227"/>
        <v>1199038.9086963262</v>
      </c>
      <c r="L2111" s="134" t="s">
        <v>3149</v>
      </c>
      <c r="M2111" s="134" t="s">
        <v>3</v>
      </c>
      <c r="N2111" s="137">
        <f t="shared" si="228"/>
        <v>1199038.9086963262</v>
      </c>
      <c r="P2111">
        <v>2070</v>
      </c>
      <c r="Q2111">
        <v>34.445926008778926</v>
      </c>
      <c r="R2111">
        <v>12.554073991221074</v>
      </c>
      <c r="S2111" s="70">
        <f t="shared" si="229"/>
        <v>0.36445743940869896</v>
      </c>
      <c r="T2111">
        <f t="shared" si="230"/>
        <v>47</v>
      </c>
      <c r="U2111" s="134" t="s">
        <v>3132</v>
      </c>
      <c r="Z2111">
        <v>2069</v>
      </c>
      <c r="AA2111">
        <v>23.767443136777267</v>
      </c>
      <c r="AB2111">
        <v>-13.767443136777267</v>
      </c>
      <c r="AJ2111">
        <v>2071</v>
      </c>
      <c r="AK2111">
        <v>23.735987336868288</v>
      </c>
      <c r="AL2111">
        <v>-7.7359873368682877</v>
      </c>
      <c r="AT2111">
        <v>2071</v>
      </c>
      <c r="AU2111">
        <v>24.552509647724435</v>
      </c>
      <c r="AV2111">
        <v>-8.5525096477244347</v>
      </c>
      <c r="BD2111" s="152">
        <v>23.297055768906407</v>
      </c>
      <c r="BE2111" s="152">
        <v>114.37602538808</v>
      </c>
    </row>
    <row r="2112" spans="1:57" ht="14.25" customHeight="1">
      <c r="A2112" s="134" t="s">
        <v>398</v>
      </c>
      <c r="B2112" s="135">
        <v>19250</v>
      </c>
      <c r="C2112" s="135">
        <v>530200</v>
      </c>
      <c r="D2112" s="145">
        <f t="shared" si="224"/>
        <v>387096.77419354836</v>
      </c>
      <c r="E2112" s="141">
        <f t="shared" si="225"/>
        <v>27.542857142857144</v>
      </c>
      <c r="F2112" s="135">
        <v>16</v>
      </c>
      <c r="G2112" s="135">
        <v>0.31</v>
      </c>
      <c r="H2112" s="135">
        <v>120000</v>
      </c>
      <c r="I2112" s="134" t="s">
        <v>1815</v>
      </c>
      <c r="J2112" s="138">
        <f t="shared" si="226"/>
        <v>0.31</v>
      </c>
      <c r="K2112" s="140">
        <f t="shared" si="227"/>
        <v>387096.77419354836</v>
      </c>
      <c r="L2112" s="134" t="s">
        <v>904</v>
      </c>
      <c r="M2112" s="134" t="s">
        <v>68</v>
      </c>
      <c r="N2112" s="137">
        <f t="shared" si="228"/>
        <v>387096.77419354836</v>
      </c>
      <c r="P2112">
        <v>2071</v>
      </c>
      <c r="Q2112">
        <v>21.281980403731701</v>
      </c>
      <c r="R2112">
        <v>-5.2819804037317013</v>
      </c>
      <c r="S2112" s="70">
        <f t="shared" si="229"/>
        <v>-0.24819026723685589</v>
      </c>
      <c r="T2112">
        <f t="shared" si="230"/>
        <v>16</v>
      </c>
      <c r="U2112" s="134" t="s">
        <v>953</v>
      </c>
      <c r="Z2112">
        <v>2070</v>
      </c>
      <c r="AA2112">
        <v>37.507394555996179</v>
      </c>
      <c r="AB2112">
        <v>9.4926054440038214</v>
      </c>
      <c r="AJ2112">
        <v>2072</v>
      </c>
      <c r="AK2112">
        <v>21.121894181073294</v>
      </c>
      <c r="AL2112">
        <v>-18.121894181073294</v>
      </c>
      <c r="AT2112">
        <v>2072</v>
      </c>
      <c r="AU2112">
        <v>11.680398711210206</v>
      </c>
      <c r="AV2112">
        <v>-8.6803987112102057</v>
      </c>
      <c r="BD2112" s="152">
        <v>4.911237907199367</v>
      </c>
      <c r="BE2112" s="152">
        <v>16.072112836719999</v>
      </c>
    </row>
    <row r="2113" spans="1:57" ht="14.25" customHeight="1">
      <c r="A2113" s="134" t="s">
        <v>398</v>
      </c>
      <c r="B2113" s="135">
        <v>9350</v>
      </c>
      <c r="C2113" s="135">
        <v>1021700</v>
      </c>
      <c r="D2113" s="145">
        <f t="shared" si="224"/>
        <v>584375</v>
      </c>
      <c r="E2113" s="141">
        <f t="shared" si="225"/>
        <v>109.27272727272727</v>
      </c>
      <c r="F2113" s="135">
        <v>17</v>
      </c>
      <c r="G2113" s="135">
        <v>0.64</v>
      </c>
      <c r="H2113" s="135">
        <v>374000</v>
      </c>
      <c r="I2113" s="134" t="s">
        <v>1815</v>
      </c>
      <c r="J2113" s="138">
        <f t="shared" si="226"/>
        <v>0.64</v>
      </c>
      <c r="K2113" s="140">
        <f t="shared" si="227"/>
        <v>584375</v>
      </c>
      <c r="L2113" s="134" t="s">
        <v>3150</v>
      </c>
      <c r="M2113" s="134" t="s">
        <v>126</v>
      </c>
      <c r="N2113" s="137">
        <f t="shared" si="228"/>
        <v>584375</v>
      </c>
      <c r="P2113">
        <v>2072</v>
      </c>
      <c r="Q2113">
        <v>12.808056669424221</v>
      </c>
      <c r="R2113">
        <v>-9.8080566694242215</v>
      </c>
      <c r="S2113" s="70">
        <f t="shared" si="229"/>
        <v>-0.76577242922716837</v>
      </c>
      <c r="T2113">
        <f t="shared" si="230"/>
        <v>3</v>
      </c>
      <c r="U2113" s="134" t="s">
        <v>3133</v>
      </c>
      <c r="Z2113">
        <v>2071</v>
      </c>
      <c r="AA2113">
        <v>24.446150008626063</v>
      </c>
      <c r="AB2113">
        <v>-8.4461500086260628</v>
      </c>
      <c r="AJ2113">
        <v>2073</v>
      </c>
      <c r="AK2113">
        <v>25.4864772476719</v>
      </c>
      <c r="AL2113">
        <v>-1.4864772476718997</v>
      </c>
      <c r="AT2113">
        <v>2073</v>
      </c>
      <c r="AU2113">
        <v>26.596184082946984</v>
      </c>
      <c r="AV2113">
        <v>-2.5961840829469836</v>
      </c>
      <c r="BD2113" s="152">
        <v>14.094903604852385</v>
      </c>
      <c r="BE2113" s="152">
        <v>24.07007951392</v>
      </c>
    </row>
    <row r="2114" spans="1:57" ht="14.25" customHeight="1">
      <c r="A2114" s="134" t="s">
        <v>398</v>
      </c>
      <c r="B2114" s="135">
        <v>27550</v>
      </c>
      <c r="C2114" s="135">
        <v>807200</v>
      </c>
      <c r="D2114" s="145">
        <f t="shared" si="224"/>
        <v>457317.07317073172</v>
      </c>
      <c r="E2114" s="141">
        <f t="shared" si="225"/>
        <v>29.299455535390198</v>
      </c>
      <c r="F2114" s="135">
        <v>25</v>
      </c>
      <c r="G2114" s="135">
        <v>0.41</v>
      </c>
      <c r="H2114" s="135">
        <v>187500</v>
      </c>
      <c r="I2114" s="134" t="s">
        <v>1815</v>
      </c>
      <c r="J2114" s="138">
        <f t="shared" si="226"/>
        <v>0.41</v>
      </c>
      <c r="K2114" s="140">
        <f t="shared" si="227"/>
        <v>457317.07317073172</v>
      </c>
      <c r="L2114" s="134" t="s">
        <v>3151</v>
      </c>
      <c r="M2114" s="134" t="s">
        <v>68</v>
      </c>
      <c r="N2114" s="137">
        <f t="shared" si="228"/>
        <v>457317.07317073172</v>
      </c>
      <c r="P2114">
        <v>2073</v>
      </c>
      <c r="Q2114">
        <v>23.40376774023478</v>
      </c>
      <c r="R2114">
        <v>0.59623225976521965</v>
      </c>
      <c r="S2114" s="70">
        <f t="shared" si="229"/>
        <v>2.5475909109292778E-2</v>
      </c>
      <c r="T2114">
        <f t="shared" si="230"/>
        <v>24</v>
      </c>
      <c r="U2114" s="134" t="s">
        <v>3134</v>
      </c>
      <c r="Z2114">
        <v>2072</v>
      </c>
      <c r="AA2114">
        <v>16.571431279492149</v>
      </c>
      <c r="AB2114">
        <v>-13.571431279492149</v>
      </c>
      <c r="AJ2114">
        <v>2074</v>
      </c>
      <c r="AK2114">
        <v>24.248645929850916</v>
      </c>
      <c r="AL2114">
        <v>-10.248645929850916</v>
      </c>
      <c r="AT2114">
        <v>2074</v>
      </c>
      <c r="AU2114">
        <v>25.934391557921121</v>
      </c>
      <c r="AV2114">
        <v>-11.934391557921121</v>
      </c>
      <c r="BD2114" s="152">
        <v>6.7105873035635017</v>
      </c>
      <c r="BE2114" s="152">
        <v>14.923908725399999</v>
      </c>
    </row>
    <row r="2115" spans="1:57" ht="14.25" customHeight="1">
      <c r="A2115" s="134" t="s">
        <v>398</v>
      </c>
      <c r="B2115" s="135">
        <v>30241</v>
      </c>
      <c r="C2115" s="135">
        <v>1892200</v>
      </c>
      <c r="D2115" s="145">
        <f t="shared" si="224"/>
        <v>25849.246231155779</v>
      </c>
      <c r="E2115" s="141">
        <f t="shared" si="225"/>
        <v>62.570682186435633</v>
      </c>
      <c r="F2115" s="135">
        <v>49</v>
      </c>
      <c r="G2115" s="135">
        <v>9.9499999999999993</v>
      </c>
      <c r="H2115" s="135">
        <v>257200</v>
      </c>
      <c r="I2115" s="134" t="s">
        <v>1815</v>
      </c>
      <c r="J2115" s="138">
        <f t="shared" si="226"/>
        <v>9.9499999999999993</v>
      </c>
      <c r="K2115" s="140">
        <f t="shared" si="227"/>
        <v>25849.246231155779</v>
      </c>
      <c r="L2115" s="134" t="s">
        <v>3152</v>
      </c>
      <c r="M2115" s="134" t="s">
        <v>160</v>
      </c>
      <c r="N2115" s="137">
        <f t="shared" si="228"/>
        <v>25849.246231155779</v>
      </c>
      <c r="P2115">
        <v>2074</v>
      </c>
      <c r="Q2115">
        <v>22.326588987174464</v>
      </c>
      <c r="R2115">
        <v>-8.3265889871744641</v>
      </c>
      <c r="S2115" s="70">
        <f t="shared" si="229"/>
        <v>-0.37294496673709016</v>
      </c>
      <c r="T2115">
        <f t="shared" si="230"/>
        <v>14</v>
      </c>
      <c r="U2115" s="134" t="s">
        <v>1765</v>
      </c>
      <c r="Z2115">
        <v>2073</v>
      </c>
      <c r="AA2115">
        <v>26.00155040553301</v>
      </c>
      <c r="AB2115">
        <v>-2.0015504055330098</v>
      </c>
      <c r="AJ2115">
        <v>2075</v>
      </c>
      <c r="AK2115">
        <v>24.310029493833149</v>
      </c>
      <c r="AL2115">
        <v>-8.3100294938331487</v>
      </c>
      <c r="AT2115">
        <v>2075</v>
      </c>
      <c r="AU2115">
        <v>26.98373504053037</v>
      </c>
      <c r="AV2115">
        <v>-10.98373504053037</v>
      </c>
      <c r="BD2115" s="152">
        <v>8.0878290504381045</v>
      </c>
      <c r="BE2115" s="152">
        <v>16.179093056119999</v>
      </c>
    </row>
    <row r="2116" spans="1:57" ht="14.25" customHeight="1">
      <c r="A2116" s="134" t="s">
        <v>398</v>
      </c>
      <c r="B2116" s="135">
        <v>21000</v>
      </c>
      <c r="C2116" s="135">
        <v>366100</v>
      </c>
      <c r="D2116" s="145">
        <f t="shared" si="224"/>
        <v>1250000</v>
      </c>
      <c r="E2116" s="141">
        <f t="shared" si="225"/>
        <v>17.433333333333334</v>
      </c>
      <c r="F2116" s="135">
        <v>20</v>
      </c>
      <c r="G2116" s="135">
        <v>0.12</v>
      </c>
      <c r="H2116" s="135">
        <v>150000</v>
      </c>
      <c r="I2116" s="134" t="s">
        <v>1815</v>
      </c>
      <c r="J2116" s="138">
        <f t="shared" si="226"/>
        <v>0.12</v>
      </c>
      <c r="K2116" s="140">
        <f t="shared" si="227"/>
        <v>1250000</v>
      </c>
      <c r="L2116" s="134" t="s">
        <v>3153</v>
      </c>
      <c r="M2116" s="134" t="s">
        <v>68</v>
      </c>
      <c r="N2116" s="137">
        <f t="shared" si="228"/>
        <v>1250000</v>
      </c>
      <c r="P2116">
        <v>2075</v>
      </c>
      <c r="Q2116">
        <v>22.929183282796146</v>
      </c>
      <c r="R2116">
        <v>-6.9291832827961457</v>
      </c>
      <c r="S2116" s="70">
        <f t="shared" si="229"/>
        <v>-0.30219930633094721</v>
      </c>
      <c r="T2116">
        <f t="shared" si="230"/>
        <v>16</v>
      </c>
      <c r="U2116" s="134" t="s">
        <v>3135</v>
      </c>
      <c r="Z2116">
        <v>2074</v>
      </c>
      <c r="AA2116">
        <v>26.303096514487549</v>
      </c>
      <c r="AB2116">
        <v>-12.303096514487549</v>
      </c>
      <c r="AJ2116">
        <v>2076</v>
      </c>
      <c r="AK2116">
        <v>32.808054758517954</v>
      </c>
      <c r="AL2116">
        <v>24.191945241482046</v>
      </c>
      <c r="AT2116">
        <v>2076</v>
      </c>
      <c r="AU2116">
        <v>41.101428186057298</v>
      </c>
      <c r="AV2116">
        <v>15.898571813942702</v>
      </c>
      <c r="BD2116" s="152">
        <v>5.9772908029904466</v>
      </c>
      <c r="BE2116" s="152">
        <v>17.848544962199998</v>
      </c>
    </row>
    <row r="2117" spans="1:57" ht="14.25" customHeight="1">
      <c r="A2117" s="134" t="s">
        <v>398</v>
      </c>
      <c r="B2117" s="135">
        <v>11220</v>
      </c>
      <c r="C2117" s="135">
        <v>81300</v>
      </c>
      <c r="D2117" s="145">
        <f t="shared" si="224"/>
        <v>375000</v>
      </c>
      <c r="E2117" s="141">
        <f t="shared" si="225"/>
        <v>7.2459893048128343</v>
      </c>
      <c r="F2117" s="135">
        <v>9</v>
      </c>
      <c r="G2117" s="135">
        <v>0.18</v>
      </c>
      <c r="H2117" s="135">
        <v>67500</v>
      </c>
      <c r="I2117" s="134" t="s">
        <v>1815</v>
      </c>
      <c r="J2117" s="138">
        <f t="shared" si="226"/>
        <v>0.18</v>
      </c>
      <c r="K2117" s="140">
        <f t="shared" si="227"/>
        <v>375000</v>
      </c>
      <c r="L2117" s="134" t="s">
        <v>3154</v>
      </c>
      <c r="M2117" s="134" t="s">
        <v>68</v>
      </c>
      <c r="N2117" s="137">
        <f t="shared" si="228"/>
        <v>375000</v>
      </c>
      <c r="P2117">
        <v>2076</v>
      </c>
      <c r="Q2117">
        <v>35.496810181778251</v>
      </c>
      <c r="R2117">
        <v>21.503189818221749</v>
      </c>
      <c r="S2117" s="70">
        <f t="shared" si="229"/>
        <v>0.60577808845652514</v>
      </c>
      <c r="T2117">
        <f t="shared" si="230"/>
        <v>57</v>
      </c>
      <c r="U2117" s="134" t="s">
        <v>3136</v>
      </c>
      <c r="Z2117">
        <v>2075</v>
      </c>
      <c r="AA2117">
        <v>26.336628322579816</v>
      </c>
      <c r="AB2117">
        <v>-10.336628322579816</v>
      </c>
      <c r="AJ2117">
        <v>2077</v>
      </c>
      <c r="AK2117">
        <v>21.927077206550553</v>
      </c>
      <c r="AL2117">
        <v>-9.9270772065505533</v>
      </c>
      <c r="AT2117">
        <v>2077</v>
      </c>
      <c r="AU2117">
        <v>17.996165587759766</v>
      </c>
      <c r="AV2117">
        <v>-5.9961655877597657</v>
      </c>
      <c r="BD2117" s="152">
        <v>13.371877363390999</v>
      </c>
      <c r="BE2117" s="152">
        <v>21.189317515680003</v>
      </c>
    </row>
    <row r="2118" spans="1:57" ht="14.25" customHeight="1">
      <c r="A2118" s="134" t="s">
        <v>398</v>
      </c>
      <c r="B2118" s="135">
        <v>13768</v>
      </c>
      <c r="C2118" s="135">
        <v>851600</v>
      </c>
      <c r="D2118" s="145">
        <f t="shared" si="224"/>
        <v>1541095.890410959</v>
      </c>
      <c r="E2118" s="141">
        <f t="shared" si="225"/>
        <v>61.853573503776872</v>
      </c>
      <c r="F2118" s="135">
        <v>9</v>
      </c>
      <c r="G2118" s="135">
        <v>0.14599999999999999</v>
      </c>
      <c r="H2118" s="135">
        <v>225000</v>
      </c>
      <c r="I2118" s="134" t="s">
        <v>1815</v>
      </c>
      <c r="J2118" s="138">
        <f t="shared" si="226"/>
        <v>0.14599999999999999</v>
      </c>
      <c r="K2118" s="140">
        <f t="shared" si="227"/>
        <v>1541095.890410959</v>
      </c>
      <c r="L2118" s="134" t="s">
        <v>3155</v>
      </c>
      <c r="M2118" s="134" t="s">
        <v>60</v>
      </c>
      <c r="N2118" s="137">
        <f t="shared" si="228"/>
        <v>1541095.890410959</v>
      </c>
      <c r="P2118">
        <v>2077</v>
      </c>
      <c r="Q2118">
        <v>16.68826116699519</v>
      </c>
      <c r="R2118">
        <v>-4.6882611669951899</v>
      </c>
      <c r="S2118" s="70">
        <f t="shared" si="229"/>
        <v>-0.28093167527047613</v>
      </c>
      <c r="T2118">
        <f t="shared" si="230"/>
        <v>12</v>
      </c>
      <c r="U2118" s="134" t="s">
        <v>1567</v>
      </c>
      <c r="Z2118">
        <v>2076</v>
      </c>
      <c r="AA2118">
        <v>39.362732008297677</v>
      </c>
      <c r="AB2118">
        <v>17.637267991702323</v>
      </c>
      <c r="AJ2118">
        <v>2078</v>
      </c>
      <c r="AK2118">
        <v>22.730566892331751</v>
      </c>
      <c r="AL2118">
        <v>-10.730566892331751</v>
      </c>
      <c r="AT2118">
        <v>2078</v>
      </c>
      <c r="AU2118">
        <v>21.621244989731466</v>
      </c>
      <c r="AV2118">
        <v>-9.6212449897314656</v>
      </c>
      <c r="BD2118" s="152">
        <v>32.098667827605396</v>
      </c>
      <c r="BE2118" s="152">
        <v>34.2869353862</v>
      </c>
    </row>
    <row r="2119" spans="1:57" ht="14.25" customHeight="1">
      <c r="A2119" s="134" t="s">
        <v>398</v>
      </c>
      <c r="B2119" s="135">
        <v>9625</v>
      </c>
      <c r="C2119" s="135">
        <v>258600</v>
      </c>
      <c r="D2119" s="145">
        <f t="shared" si="224"/>
        <v>340909.09090909088</v>
      </c>
      <c r="E2119" s="141">
        <f t="shared" si="225"/>
        <v>26.867532467532467</v>
      </c>
      <c r="F2119" s="135">
        <v>10</v>
      </c>
      <c r="G2119" s="135">
        <v>0.22</v>
      </c>
      <c r="H2119" s="135">
        <v>75000</v>
      </c>
      <c r="I2119" s="134" t="s">
        <v>1815</v>
      </c>
      <c r="J2119" s="138">
        <f t="shared" si="226"/>
        <v>0.22</v>
      </c>
      <c r="K2119" s="140">
        <f t="shared" si="227"/>
        <v>340909.09090909088</v>
      </c>
      <c r="L2119" s="134" t="s">
        <v>929</v>
      </c>
      <c r="M2119" s="134" t="s">
        <v>68</v>
      </c>
      <c r="N2119" s="137">
        <f t="shared" si="228"/>
        <v>340909.09090909088</v>
      </c>
      <c r="P2119">
        <v>2078</v>
      </c>
      <c r="Q2119">
        <v>19.113838474492159</v>
      </c>
      <c r="R2119">
        <v>-7.1138384744921588</v>
      </c>
      <c r="S2119" s="70">
        <f t="shared" si="229"/>
        <v>-0.37218261962325011</v>
      </c>
      <c r="T2119">
        <f t="shared" si="230"/>
        <v>12</v>
      </c>
      <c r="U2119" s="134" t="s">
        <v>3137</v>
      </c>
      <c r="Z2119">
        <v>2077</v>
      </c>
      <c r="AA2119">
        <v>20.71815914614924</v>
      </c>
      <c r="AB2119">
        <v>-8.7181591461492403</v>
      </c>
      <c r="AJ2119">
        <v>2079</v>
      </c>
      <c r="AK2119">
        <v>22.311465317556522</v>
      </c>
      <c r="AL2119">
        <v>-6.3114653175565216</v>
      </c>
      <c r="AT2119">
        <v>2079</v>
      </c>
      <c r="AU2119">
        <v>23.549967869738602</v>
      </c>
      <c r="AV2119">
        <v>-7.5499678697386017</v>
      </c>
      <c r="BD2119" s="152">
        <v>11.942257295046891</v>
      </c>
      <c r="BE2119" s="152">
        <v>26.6024425582</v>
      </c>
    </row>
    <row r="2120" spans="1:57" ht="14.25" customHeight="1">
      <c r="A2120" s="134" t="s">
        <v>398</v>
      </c>
      <c r="B2120" s="135">
        <v>5133</v>
      </c>
      <c r="C2120" s="135">
        <v>816600</v>
      </c>
      <c r="D2120" s="145">
        <f t="shared" si="224"/>
        <v>106721.04371824625</v>
      </c>
      <c r="E2120" s="141">
        <f t="shared" si="225"/>
        <v>159.08825248392753</v>
      </c>
      <c r="F2120" s="135">
        <v>6</v>
      </c>
      <c r="G2120" s="135">
        <v>79715</v>
      </c>
      <c r="H2120" s="135">
        <v>195300</v>
      </c>
      <c r="I2120" s="134" t="s">
        <v>1819</v>
      </c>
      <c r="J2120" s="138">
        <f t="shared" si="226"/>
        <v>1.8300045913682277</v>
      </c>
      <c r="K2120" s="140">
        <f t="shared" si="227"/>
        <v>106721.04371824625</v>
      </c>
      <c r="L2120" s="134" t="s">
        <v>3156</v>
      </c>
      <c r="M2120" s="134" t="s">
        <v>128</v>
      </c>
      <c r="N2120" s="137">
        <f t="shared" si="228"/>
        <v>106721.04371824625</v>
      </c>
      <c r="P2120">
        <v>2079</v>
      </c>
      <c r="Q2120">
        <v>19.91217449152467</v>
      </c>
      <c r="R2120">
        <v>-3.9121744915246701</v>
      </c>
      <c r="S2120" s="70">
        <f t="shared" si="229"/>
        <v>-0.19647148497969574</v>
      </c>
      <c r="T2120">
        <f t="shared" si="230"/>
        <v>16</v>
      </c>
      <c r="U2120" s="134" t="s">
        <v>3138</v>
      </c>
      <c r="Z2120">
        <v>2078</v>
      </c>
      <c r="AA2120">
        <v>23.195034841827642</v>
      </c>
      <c r="AB2120">
        <v>-11.195034841827642</v>
      </c>
      <c r="AJ2120">
        <v>2080</v>
      </c>
      <c r="AK2120">
        <v>21.837330202659292</v>
      </c>
      <c r="AL2120">
        <v>-9.8373302026592917</v>
      </c>
      <c r="AT2120">
        <v>2080</v>
      </c>
      <c r="AU2120">
        <v>19.306613317215447</v>
      </c>
      <c r="AV2120">
        <v>-7.3066133172154473</v>
      </c>
      <c r="BD2120" s="152">
        <v>45.782761067991089</v>
      </c>
      <c r="BE2120" s="152">
        <v>38.541195005840002</v>
      </c>
    </row>
    <row r="2121" spans="1:57" ht="14.25" customHeight="1">
      <c r="A2121" s="134" t="s">
        <v>398</v>
      </c>
      <c r="B2121" s="135">
        <v>81022</v>
      </c>
      <c r="C2121" s="135">
        <v>3543700</v>
      </c>
      <c r="D2121" s="145">
        <f t="shared" si="224"/>
        <v>436363.63636363635</v>
      </c>
      <c r="E2121" s="141">
        <f t="shared" si="225"/>
        <v>43.737503394139864</v>
      </c>
      <c r="F2121" s="135">
        <v>96</v>
      </c>
      <c r="G2121" s="135">
        <v>2.2000000000000002</v>
      </c>
      <c r="H2121" s="135">
        <v>960000</v>
      </c>
      <c r="I2121" s="134" t="s">
        <v>1815</v>
      </c>
      <c r="J2121" s="138">
        <f t="shared" si="226"/>
        <v>2.2000000000000002</v>
      </c>
      <c r="K2121" s="140">
        <f t="shared" si="227"/>
        <v>436363.63636363635</v>
      </c>
      <c r="L2121" s="134" t="s">
        <v>923</v>
      </c>
      <c r="M2121" s="134" t="s">
        <v>68</v>
      </c>
      <c r="N2121" s="137">
        <f t="shared" si="228"/>
        <v>436363.63636363635</v>
      </c>
      <c r="P2121">
        <v>2080</v>
      </c>
      <c r="Q2121">
        <v>17.344053205939918</v>
      </c>
      <c r="R2121">
        <v>-5.3440532059399182</v>
      </c>
      <c r="S2121" s="70">
        <f t="shared" si="229"/>
        <v>-0.30812020365053477</v>
      </c>
      <c r="T2121">
        <f t="shared" si="230"/>
        <v>12</v>
      </c>
      <c r="U2121" s="134" t="s">
        <v>3139</v>
      </c>
      <c r="Z2121">
        <v>2079</v>
      </c>
      <c r="AA2121">
        <v>22.922124539978647</v>
      </c>
      <c r="AB2121">
        <v>-6.9221245399786469</v>
      </c>
      <c r="AJ2121">
        <v>2081</v>
      </c>
      <c r="AK2121">
        <v>23.534479913036964</v>
      </c>
      <c r="AL2121">
        <v>-12.534479913036964</v>
      </c>
      <c r="AT2121">
        <v>2081</v>
      </c>
      <c r="AU2121">
        <v>17.5995827222666</v>
      </c>
      <c r="AV2121">
        <v>-6.5995827222666001</v>
      </c>
      <c r="BD2121" s="152">
        <v>13.795012038791697</v>
      </c>
      <c r="BE2121" s="152">
        <v>24.416541494480001</v>
      </c>
    </row>
    <row r="2122" spans="1:57" ht="14.25" customHeight="1">
      <c r="A2122" s="134" t="s">
        <v>398</v>
      </c>
      <c r="B2122" s="135">
        <v>22880</v>
      </c>
      <c r="C2122" s="135">
        <v>715800</v>
      </c>
      <c r="D2122" s="145">
        <f t="shared" si="224"/>
        <v>409090.90909090912</v>
      </c>
      <c r="E2122" s="141">
        <f t="shared" si="225"/>
        <v>31.284965034965033</v>
      </c>
      <c r="F2122" s="135">
        <v>24</v>
      </c>
      <c r="G2122" s="135">
        <v>0.44</v>
      </c>
      <c r="H2122" s="135">
        <v>180000</v>
      </c>
      <c r="I2122" s="134" t="s">
        <v>1815</v>
      </c>
      <c r="J2122" s="138">
        <f t="shared" si="226"/>
        <v>0.44</v>
      </c>
      <c r="K2122" s="140">
        <f t="shared" si="227"/>
        <v>409090.90909090912</v>
      </c>
      <c r="L2122" s="134" t="s">
        <v>3157</v>
      </c>
      <c r="M2122" s="134" t="s">
        <v>68</v>
      </c>
      <c r="N2122" s="137">
        <f t="shared" si="228"/>
        <v>409090.90909090912</v>
      </c>
      <c r="P2122">
        <v>2081</v>
      </c>
      <c r="Q2122">
        <v>17.408513080783642</v>
      </c>
      <c r="R2122">
        <v>-6.4085130807836421</v>
      </c>
      <c r="S2122" s="70">
        <f t="shared" si="229"/>
        <v>-0.36812524142901487</v>
      </c>
      <c r="T2122">
        <f t="shared" si="230"/>
        <v>11</v>
      </c>
      <c r="U2122" s="134" t="s">
        <v>1559</v>
      </c>
      <c r="Z2122">
        <v>2080</v>
      </c>
      <c r="AA2122">
        <v>20.448874666170962</v>
      </c>
      <c r="AB2122">
        <v>-8.4488746661709619</v>
      </c>
      <c r="AJ2122">
        <v>2082</v>
      </c>
      <c r="AK2122">
        <v>32.523573689579621</v>
      </c>
      <c r="AL2122">
        <v>-19.523573689579621</v>
      </c>
      <c r="AT2122">
        <v>2082</v>
      </c>
      <c r="AU2122">
        <v>24.397325048183632</v>
      </c>
      <c r="AV2122">
        <v>-11.397325048183632</v>
      </c>
      <c r="BD2122" s="152">
        <v>5.7924261389804323</v>
      </c>
      <c r="BE2122" s="152">
        <v>17.897664166359998</v>
      </c>
    </row>
    <row r="2123" spans="1:57" ht="14.25" customHeight="1">
      <c r="A2123" s="134" t="s">
        <v>398</v>
      </c>
      <c r="B2123" s="135">
        <v>13440</v>
      </c>
      <c r="C2123" s="135">
        <v>142900</v>
      </c>
      <c r="D2123" s="145">
        <f t="shared" si="224"/>
        <v>321428.57142857142</v>
      </c>
      <c r="E2123" s="141">
        <f t="shared" si="225"/>
        <v>10.632440476190476</v>
      </c>
      <c r="F2123" s="135">
        <v>9</v>
      </c>
      <c r="G2123" s="135">
        <v>0.21</v>
      </c>
      <c r="H2123" s="135">
        <v>67500</v>
      </c>
      <c r="I2123" s="134" t="s">
        <v>1815</v>
      </c>
      <c r="J2123" s="138">
        <f t="shared" si="226"/>
        <v>0.21</v>
      </c>
      <c r="K2123" s="140">
        <f t="shared" si="227"/>
        <v>321428.57142857142</v>
      </c>
      <c r="L2123" s="134" t="s">
        <v>3158</v>
      </c>
      <c r="M2123" s="134" t="s">
        <v>68</v>
      </c>
      <c r="N2123" s="137">
        <f t="shared" si="228"/>
        <v>321428.57142857142</v>
      </c>
      <c r="P2123">
        <v>2082</v>
      </c>
      <c r="Q2123">
        <v>26.307035305919776</v>
      </c>
      <c r="R2123">
        <v>-13.307035305919776</v>
      </c>
      <c r="S2123" s="70">
        <f t="shared" si="229"/>
        <v>-0.50583561207770689</v>
      </c>
      <c r="T2123">
        <f t="shared" si="230"/>
        <v>13</v>
      </c>
      <c r="U2123" s="134" t="s">
        <v>3140</v>
      </c>
      <c r="Z2123">
        <v>2081</v>
      </c>
      <c r="AA2123">
        <v>20.143106490119628</v>
      </c>
      <c r="AB2123">
        <v>-9.1431064901196279</v>
      </c>
      <c r="AJ2123">
        <v>2083</v>
      </c>
      <c r="AK2123">
        <v>26.277690220656652</v>
      </c>
      <c r="AL2123">
        <v>1.7223097793433482</v>
      </c>
      <c r="AT2123">
        <v>2083</v>
      </c>
      <c r="AU2123">
        <v>29.960980320609504</v>
      </c>
      <c r="AV2123">
        <v>-1.9609803206095044</v>
      </c>
      <c r="BD2123" s="152">
        <v>9.2648007446351919</v>
      </c>
      <c r="BE2123" s="152">
        <v>20.534006142479999</v>
      </c>
    </row>
    <row r="2124" spans="1:57" ht="14.25" customHeight="1">
      <c r="A2124" s="134" t="s">
        <v>398</v>
      </c>
      <c r="B2124" s="135">
        <v>17010</v>
      </c>
      <c r="C2124" s="135">
        <v>436600</v>
      </c>
      <c r="D2124" s="145">
        <f t="shared" si="224"/>
        <v>156390.97744360901</v>
      </c>
      <c r="E2124" s="141">
        <f t="shared" si="225"/>
        <v>25.667254556143444</v>
      </c>
      <c r="F2124" s="135">
        <v>12</v>
      </c>
      <c r="G2124" s="135">
        <v>0.39900000000000002</v>
      </c>
      <c r="H2124" s="135">
        <v>62400</v>
      </c>
      <c r="I2124" s="134" t="s">
        <v>1815</v>
      </c>
      <c r="J2124" s="138">
        <f t="shared" si="226"/>
        <v>0.39900000000000002</v>
      </c>
      <c r="K2124" s="140">
        <f t="shared" si="227"/>
        <v>156390.97744360901</v>
      </c>
      <c r="L2124" s="134" t="s">
        <v>3159</v>
      </c>
      <c r="M2124" s="134" t="s">
        <v>22</v>
      </c>
      <c r="N2124" s="137">
        <f t="shared" si="228"/>
        <v>156390.97744360901</v>
      </c>
      <c r="P2124">
        <v>2083</v>
      </c>
      <c r="Q2124">
        <v>25.681589794596043</v>
      </c>
      <c r="R2124">
        <v>2.318410205403957</v>
      </c>
      <c r="S2124" s="70">
        <f t="shared" si="229"/>
        <v>9.0275182492471712E-2</v>
      </c>
      <c r="T2124">
        <f t="shared" si="230"/>
        <v>28</v>
      </c>
      <c r="U2124" s="134" t="s">
        <v>3141</v>
      </c>
      <c r="Z2124">
        <v>2082</v>
      </c>
      <c r="AA2124">
        <v>30.591427737923478</v>
      </c>
      <c r="AB2124">
        <v>-17.591427737923478</v>
      </c>
      <c r="AJ2124">
        <v>2084</v>
      </c>
      <c r="AK2124">
        <v>20.58510549742179</v>
      </c>
      <c r="AL2124">
        <v>-11.58510549742179</v>
      </c>
      <c r="AT2124">
        <v>2084</v>
      </c>
      <c r="AU2124">
        <v>15.407292347801269</v>
      </c>
      <c r="AV2124">
        <v>-6.4072923478012687</v>
      </c>
      <c r="BD2124" s="152">
        <v>34.261584396522558</v>
      </c>
      <c r="BE2124" s="152">
        <v>44.523612021679995</v>
      </c>
    </row>
    <row r="2125" spans="1:57" ht="14.25" customHeight="1">
      <c r="A2125" s="134" t="s">
        <v>398</v>
      </c>
      <c r="B2125" s="135">
        <v>5608</v>
      </c>
      <c r="C2125" s="135">
        <v>376500</v>
      </c>
      <c r="D2125" s="145">
        <f t="shared" si="224"/>
        <v>241071.42857142855</v>
      </c>
      <c r="E2125" s="141">
        <f t="shared" si="225"/>
        <v>67.136233951497857</v>
      </c>
      <c r="F2125" s="135">
        <v>9</v>
      </c>
      <c r="G2125" s="135">
        <v>0.56000000000000005</v>
      </c>
      <c r="H2125" s="135">
        <v>135000</v>
      </c>
      <c r="I2125" s="134" t="s">
        <v>1815</v>
      </c>
      <c r="J2125" s="138">
        <f t="shared" si="226"/>
        <v>0.56000000000000005</v>
      </c>
      <c r="K2125" s="140">
        <f t="shared" si="227"/>
        <v>241071.42857142855</v>
      </c>
      <c r="L2125" s="134" t="s">
        <v>1605</v>
      </c>
      <c r="M2125" s="134" t="s">
        <v>47</v>
      </c>
      <c r="N2125" s="137">
        <f t="shared" si="228"/>
        <v>241071.42857142855</v>
      </c>
      <c r="P2125">
        <v>2084</v>
      </c>
      <c r="Q2125">
        <v>14.509433164657013</v>
      </c>
      <c r="R2125">
        <v>-5.5094331646570129</v>
      </c>
      <c r="S2125" s="70">
        <f t="shared" si="229"/>
        <v>-0.37971388007611734</v>
      </c>
      <c r="T2125">
        <f t="shared" si="230"/>
        <v>9</v>
      </c>
      <c r="U2125" s="134" t="s">
        <v>3142</v>
      </c>
      <c r="Z2125">
        <v>2083</v>
      </c>
      <c r="AA2125">
        <v>28.617014901191823</v>
      </c>
      <c r="AB2125">
        <v>-0.61701490119182267</v>
      </c>
      <c r="AJ2125">
        <v>2085</v>
      </c>
      <c r="AK2125">
        <v>23.130195060602276</v>
      </c>
      <c r="AL2125">
        <v>-14.130195060602276</v>
      </c>
      <c r="AT2125">
        <v>2085</v>
      </c>
      <c r="AU2125">
        <v>17.565918338239229</v>
      </c>
      <c r="AV2125">
        <v>-8.5659183382392285</v>
      </c>
      <c r="BD2125" s="152">
        <v>13.834039023416034</v>
      </c>
      <c r="BE2125" s="152">
        <v>22.333282880759999</v>
      </c>
    </row>
    <row r="2126" spans="1:57" ht="14.25" customHeight="1">
      <c r="A2126" s="134" t="s">
        <v>398</v>
      </c>
      <c r="B2126" s="135">
        <v>107130</v>
      </c>
      <c r="C2126" s="135">
        <v>7744800</v>
      </c>
      <c r="D2126" s="145">
        <f t="shared" si="224"/>
        <v>368465.43001686345</v>
      </c>
      <c r="E2126" s="141">
        <f t="shared" si="225"/>
        <v>72.293475217026042</v>
      </c>
      <c r="F2126" s="135">
        <v>115</v>
      </c>
      <c r="G2126" s="135">
        <v>5.93</v>
      </c>
      <c r="H2126" s="135">
        <v>2185000</v>
      </c>
      <c r="I2126" s="134" t="s">
        <v>1815</v>
      </c>
      <c r="J2126" s="138">
        <f t="shared" si="226"/>
        <v>5.93</v>
      </c>
      <c r="K2126" s="140">
        <f t="shared" si="227"/>
        <v>368465.43001686345</v>
      </c>
      <c r="L2126" s="134" t="s">
        <v>3160</v>
      </c>
      <c r="M2126" s="134" t="s">
        <v>285</v>
      </c>
      <c r="N2126" s="137">
        <f t="shared" si="228"/>
        <v>368465.43001686345</v>
      </c>
      <c r="P2126">
        <v>2085</v>
      </c>
      <c r="Q2126">
        <v>17.155284332290393</v>
      </c>
      <c r="R2126">
        <v>-8.1552843322903925</v>
      </c>
      <c r="S2126" s="70">
        <f t="shared" si="229"/>
        <v>-0.47538030698448852</v>
      </c>
      <c r="T2126">
        <f t="shared" si="230"/>
        <v>9</v>
      </c>
      <c r="U2126" s="134" t="s">
        <v>1562</v>
      </c>
      <c r="Z2126">
        <v>2084</v>
      </c>
      <c r="AA2126">
        <v>18.411119399434746</v>
      </c>
      <c r="AB2126">
        <v>-9.411119399434746</v>
      </c>
      <c r="AJ2126">
        <v>2086</v>
      </c>
      <c r="AK2126">
        <v>21.023680478701724</v>
      </c>
      <c r="AL2126">
        <v>-11.023680478701724</v>
      </c>
      <c r="AT2126">
        <v>2086</v>
      </c>
      <c r="AU2126">
        <v>16.725129820092228</v>
      </c>
      <c r="AV2126">
        <v>-6.7251298200922278</v>
      </c>
      <c r="BD2126" s="152">
        <v>10.565015548172289</v>
      </c>
      <c r="BE2126" s="152">
        <v>18.847558599919999</v>
      </c>
    </row>
    <row r="2127" spans="1:57" ht="14.25" customHeight="1">
      <c r="A2127" s="134" t="s">
        <v>398</v>
      </c>
      <c r="B2127" s="135">
        <v>19520</v>
      </c>
      <c r="C2127" s="135">
        <v>1854200</v>
      </c>
      <c r="D2127" s="145">
        <f t="shared" si="224"/>
        <v>21265.508684863522</v>
      </c>
      <c r="E2127" s="141">
        <f t="shared" si="225"/>
        <v>94.989754098360649</v>
      </c>
      <c r="F2127" s="135">
        <v>32</v>
      </c>
      <c r="G2127" s="135">
        <v>4.03</v>
      </c>
      <c r="H2127" s="135">
        <v>85700</v>
      </c>
      <c r="I2127" s="134" t="s">
        <v>1815</v>
      </c>
      <c r="J2127" s="138">
        <f t="shared" si="226"/>
        <v>4.03</v>
      </c>
      <c r="K2127" s="140">
        <f t="shared" si="227"/>
        <v>21265.508684863522</v>
      </c>
      <c r="L2127" s="134" t="s">
        <v>1589</v>
      </c>
      <c r="M2127" s="134" t="s">
        <v>124</v>
      </c>
      <c r="N2127" s="137">
        <f t="shared" si="228"/>
        <v>21265.508684863522</v>
      </c>
      <c r="P2127">
        <v>2086</v>
      </c>
      <c r="Q2127">
        <v>15.476371322166747</v>
      </c>
      <c r="R2127">
        <v>-5.4763713221667469</v>
      </c>
      <c r="S2127" s="70">
        <f t="shared" si="229"/>
        <v>-0.35385370434495594</v>
      </c>
      <c r="T2127">
        <f t="shared" si="230"/>
        <v>10</v>
      </c>
      <c r="U2127" s="134" t="s">
        <v>3143</v>
      </c>
      <c r="Z2127">
        <v>2085</v>
      </c>
      <c r="AA2127">
        <v>20.219963855770946</v>
      </c>
      <c r="AB2127">
        <v>-11.219963855770946</v>
      </c>
      <c r="AJ2127">
        <v>2087</v>
      </c>
      <c r="AK2127">
        <v>20.524991938211603</v>
      </c>
      <c r="AL2127">
        <v>-11.524991938211603</v>
      </c>
      <c r="AT2127">
        <v>2087</v>
      </c>
      <c r="AU2127">
        <v>18.83695410590677</v>
      </c>
      <c r="AV2127">
        <v>-9.83695410590677</v>
      </c>
      <c r="BD2127" s="152">
        <v>11.880635740376887</v>
      </c>
      <c r="BE2127" s="152">
        <v>24.404584455719998</v>
      </c>
    </row>
    <row r="2128" spans="1:57" ht="14.25" customHeight="1">
      <c r="A2128" s="134" t="s">
        <v>398</v>
      </c>
      <c r="B2128" s="135">
        <v>22060</v>
      </c>
      <c r="C2128" s="135">
        <v>276900</v>
      </c>
      <c r="D2128" s="145">
        <f t="shared" si="224"/>
        <v>782608.69565217383</v>
      </c>
      <c r="E2128" s="141">
        <f t="shared" si="225"/>
        <v>12.552130553037172</v>
      </c>
      <c r="F2128" s="135">
        <v>24</v>
      </c>
      <c r="G2128" s="135">
        <v>0.23</v>
      </c>
      <c r="H2128" s="135">
        <v>180000</v>
      </c>
      <c r="I2128" s="134" t="s">
        <v>1815</v>
      </c>
      <c r="J2128" s="138">
        <f t="shared" si="226"/>
        <v>0.23</v>
      </c>
      <c r="K2128" s="140">
        <f t="shared" si="227"/>
        <v>782608.69565217383</v>
      </c>
      <c r="L2128" s="134" t="s">
        <v>3161</v>
      </c>
      <c r="M2128" s="134" t="s">
        <v>68</v>
      </c>
      <c r="N2128" s="137">
        <f t="shared" si="228"/>
        <v>782608.69565217383</v>
      </c>
      <c r="P2128">
        <v>2087</v>
      </c>
      <c r="Q2128">
        <v>16.32735782756092</v>
      </c>
      <c r="R2128">
        <v>-7.3273578275609204</v>
      </c>
      <c r="S2128" s="70">
        <f t="shared" si="229"/>
        <v>-0.44877792873456768</v>
      </c>
      <c r="T2128">
        <f t="shared" si="230"/>
        <v>9</v>
      </c>
      <c r="U2128" s="134" t="s">
        <v>3144</v>
      </c>
      <c r="Z2128">
        <v>2086</v>
      </c>
      <c r="AA2128">
        <v>19.435005559854815</v>
      </c>
      <c r="AB2128">
        <v>-9.4350055598548153</v>
      </c>
      <c r="AJ2128">
        <v>2088</v>
      </c>
      <c r="AK2128">
        <v>19.99158993395222</v>
      </c>
      <c r="AL2128">
        <v>-7.9915899339522198</v>
      </c>
      <c r="AT2128">
        <v>2088</v>
      </c>
      <c r="AU2128">
        <v>23.003947982465405</v>
      </c>
      <c r="AV2128">
        <v>-11.003947982465405</v>
      </c>
      <c r="BD2128" s="152">
        <v>16.136631116251873</v>
      </c>
      <c r="BE2128" s="152">
        <v>23.895108734959997</v>
      </c>
    </row>
    <row r="2129" spans="1:57" ht="14.25" customHeight="1">
      <c r="A2129" s="134" t="s">
        <v>398</v>
      </c>
      <c r="B2129" s="135">
        <v>14980</v>
      </c>
      <c r="C2129" s="135">
        <v>745400</v>
      </c>
      <c r="D2129" s="145">
        <f t="shared" si="224"/>
        <v>355468.75000000006</v>
      </c>
      <c r="E2129" s="141">
        <f t="shared" si="225"/>
        <v>49.759679572763687</v>
      </c>
      <c r="F2129" s="135">
        <v>12</v>
      </c>
      <c r="G2129" s="135">
        <v>0.30719999999999997</v>
      </c>
      <c r="H2129" s="135">
        <v>109200</v>
      </c>
      <c r="I2129" s="134" t="s">
        <v>1815</v>
      </c>
      <c r="J2129" s="138">
        <f t="shared" si="226"/>
        <v>0.30719999999999997</v>
      </c>
      <c r="K2129" s="140">
        <f t="shared" si="227"/>
        <v>355468.75000000006</v>
      </c>
      <c r="L2129" s="134" t="s">
        <v>951</v>
      </c>
      <c r="M2129" s="134" t="s">
        <v>3</v>
      </c>
      <c r="N2129" s="137">
        <f t="shared" si="228"/>
        <v>355468.75000000006</v>
      </c>
      <c r="P2129">
        <v>2088</v>
      </c>
      <c r="Q2129">
        <v>18.268467218244734</v>
      </c>
      <c r="R2129">
        <v>-6.2684672182447336</v>
      </c>
      <c r="S2129" s="70">
        <f t="shared" si="229"/>
        <v>-0.34313044128761994</v>
      </c>
      <c r="T2129">
        <f t="shared" si="230"/>
        <v>12</v>
      </c>
      <c r="U2129" s="134" t="s">
        <v>1608</v>
      </c>
      <c r="Z2129">
        <v>2087</v>
      </c>
      <c r="AA2129">
        <v>20.203421938218614</v>
      </c>
      <c r="AB2129">
        <v>-11.203421938218614</v>
      </c>
      <c r="AJ2129">
        <v>2089</v>
      </c>
      <c r="AK2129">
        <v>27.956636529301662</v>
      </c>
      <c r="AL2129">
        <v>-3.9566365293016617</v>
      </c>
      <c r="AT2129">
        <v>2089</v>
      </c>
      <c r="AU2129">
        <v>27.597904778395563</v>
      </c>
      <c r="AV2129">
        <v>-3.5979047783955629</v>
      </c>
      <c r="BD2129" s="152">
        <v>15.362253579232148</v>
      </c>
      <c r="BE2129" s="152">
        <v>22.594387915119999</v>
      </c>
    </row>
    <row r="2130" spans="1:57" ht="14.25" customHeight="1">
      <c r="A2130" s="134" t="s">
        <v>398</v>
      </c>
      <c r="B2130" s="135">
        <v>499906</v>
      </c>
      <c r="C2130" s="135">
        <v>79254200</v>
      </c>
      <c r="D2130" s="145">
        <f t="shared" si="224"/>
        <v>398571.7686265175</v>
      </c>
      <c r="E2130" s="141">
        <f t="shared" si="225"/>
        <v>158.53820518257433</v>
      </c>
      <c r="F2130" s="135">
        <v>723</v>
      </c>
      <c r="G2130" s="135">
        <v>42.01</v>
      </c>
      <c r="H2130" s="135">
        <v>16744000</v>
      </c>
      <c r="I2130" s="134" t="s">
        <v>1815</v>
      </c>
      <c r="J2130" s="138">
        <f t="shared" si="226"/>
        <v>42.01</v>
      </c>
      <c r="K2130" s="140">
        <f t="shared" si="227"/>
        <v>398571.7686265175</v>
      </c>
      <c r="L2130" s="134" t="s">
        <v>3162</v>
      </c>
      <c r="M2130" s="134" t="s">
        <v>144</v>
      </c>
      <c r="N2130" s="137">
        <f t="shared" si="228"/>
        <v>398571.7686265175</v>
      </c>
      <c r="P2130">
        <v>2089</v>
      </c>
      <c r="Q2130">
        <v>25.38103865169446</v>
      </c>
      <c r="R2130">
        <v>-1.3810386516944604</v>
      </c>
      <c r="S2130" s="70">
        <f t="shared" si="229"/>
        <v>-5.4412219714352041E-2</v>
      </c>
      <c r="T2130">
        <f t="shared" si="230"/>
        <v>24</v>
      </c>
      <c r="U2130" s="134" t="s">
        <v>3145</v>
      </c>
      <c r="Z2130">
        <v>2088</v>
      </c>
      <c r="AA2130">
        <v>22.130116901211775</v>
      </c>
      <c r="AB2130">
        <v>-10.130116901211775</v>
      </c>
      <c r="AJ2130">
        <v>2090</v>
      </c>
      <c r="AK2130">
        <v>53.260634942473175</v>
      </c>
      <c r="AL2130">
        <v>174.73936505752681</v>
      </c>
      <c r="AT2130">
        <v>2090</v>
      </c>
      <c r="AU2130">
        <v>190.54337646131461</v>
      </c>
      <c r="AV2130">
        <v>37.456623538685392</v>
      </c>
      <c r="BD2130" s="152">
        <v>145.44535548761186</v>
      </c>
      <c r="BE2130" s="152">
        <v>134.39980756040001</v>
      </c>
    </row>
    <row r="2131" spans="1:57" ht="14.25" customHeight="1">
      <c r="A2131" s="134" t="s">
        <v>398</v>
      </c>
      <c r="B2131" s="135">
        <v>88685</v>
      </c>
      <c r="C2131" s="135">
        <v>9050400</v>
      </c>
      <c r="D2131" s="145">
        <f t="shared" ref="D2131:D2194" si="231">K2131</f>
        <v>57507.029053420803</v>
      </c>
      <c r="E2131" s="141">
        <f t="shared" ref="E2131:E2194" si="232">C2131/B2131</f>
        <v>102.05107966397925</v>
      </c>
      <c r="F2131" s="135">
        <v>118</v>
      </c>
      <c r="G2131" s="135">
        <v>10.67</v>
      </c>
      <c r="H2131" s="135">
        <v>613600</v>
      </c>
      <c r="I2131" s="134" t="s">
        <v>1815</v>
      </c>
      <c r="J2131" s="138">
        <f t="shared" ref="J2131:J2194" si="233">IF(I2131="Acres",1,1/43560)*G2131</f>
        <v>10.67</v>
      </c>
      <c r="K2131" s="140">
        <f t="shared" ref="K2131:K2194" si="234">H2131/J2131</f>
        <v>57507.029053420803</v>
      </c>
      <c r="L2131" s="134" t="s">
        <v>3163</v>
      </c>
      <c r="M2131" s="134" t="s">
        <v>22</v>
      </c>
      <c r="N2131" s="137">
        <f t="shared" si="228"/>
        <v>57507.029053420803</v>
      </c>
      <c r="P2131">
        <v>2090</v>
      </c>
      <c r="Q2131">
        <v>128.12339967114363</v>
      </c>
      <c r="R2131">
        <v>99.87660032885637</v>
      </c>
      <c r="S2131" s="70">
        <f t="shared" si="229"/>
        <v>0.77953442216809132</v>
      </c>
      <c r="T2131">
        <f t="shared" si="230"/>
        <v>228</v>
      </c>
      <c r="U2131" s="134" t="s">
        <v>3146</v>
      </c>
      <c r="Z2131">
        <v>2089</v>
      </c>
      <c r="AA2131">
        <v>28.713566074736928</v>
      </c>
      <c r="AB2131">
        <v>-4.7135660747369279</v>
      </c>
      <c r="AJ2131">
        <v>2091</v>
      </c>
      <c r="AK2131">
        <v>39.929394850304732</v>
      </c>
      <c r="AL2131">
        <v>63.070605149695268</v>
      </c>
      <c r="AT2131">
        <v>2091</v>
      </c>
      <c r="AU2131">
        <v>112.94943452583794</v>
      </c>
      <c r="AV2131">
        <v>-9.949434525837944</v>
      </c>
      <c r="BD2131" s="152">
        <v>11.391771406661517</v>
      </c>
      <c r="BE2131" s="152">
        <v>99.905128996719995</v>
      </c>
    </row>
    <row r="2132" spans="1:57" ht="14.25" customHeight="1">
      <c r="A2132" s="134" t="s">
        <v>398</v>
      </c>
      <c r="B2132" s="135">
        <v>15425</v>
      </c>
      <c r="C2132" s="135">
        <v>791700</v>
      </c>
      <c r="D2132" s="145">
        <f t="shared" si="231"/>
        <v>947299.9349381912</v>
      </c>
      <c r="E2132" s="141">
        <f t="shared" si="232"/>
        <v>51.325769854132901</v>
      </c>
      <c r="F2132" s="135">
        <v>16</v>
      </c>
      <c r="G2132" s="135">
        <v>0.1537</v>
      </c>
      <c r="H2132" s="135">
        <v>145600</v>
      </c>
      <c r="I2132" s="134" t="s">
        <v>1815</v>
      </c>
      <c r="J2132" s="138">
        <f t="shared" si="233"/>
        <v>0.1537</v>
      </c>
      <c r="K2132" s="140">
        <f t="shared" si="234"/>
        <v>947299.9349381912</v>
      </c>
      <c r="L2132" s="134" t="s">
        <v>3164</v>
      </c>
      <c r="M2132" s="134" t="s">
        <v>3</v>
      </c>
      <c r="N2132" s="137">
        <f t="shared" ref="N2132:N2195" si="235">H2132/(G2132*IF(I2132="Acres",1,1/43560))</f>
        <v>947299.9349381912</v>
      </c>
      <c r="P2132">
        <v>2091</v>
      </c>
      <c r="Q2132">
        <v>78.452841394435865</v>
      </c>
      <c r="R2132">
        <v>24.547158605564135</v>
      </c>
      <c r="S2132" s="70">
        <f t="shared" si="229"/>
        <v>0.31289062536497375</v>
      </c>
      <c r="T2132">
        <f t="shared" si="230"/>
        <v>103</v>
      </c>
      <c r="U2132" s="134" t="s">
        <v>1569</v>
      </c>
      <c r="Z2132">
        <v>2090</v>
      </c>
      <c r="AA2132">
        <v>127.84941978273049</v>
      </c>
      <c r="AB2132">
        <v>100.15058021726951</v>
      </c>
      <c r="AJ2132">
        <v>2092</v>
      </c>
      <c r="AK2132">
        <v>114.31907770305996</v>
      </c>
      <c r="AL2132">
        <v>62.680922296940039</v>
      </c>
      <c r="AT2132">
        <v>2092</v>
      </c>
      <c r="AU2132">
        <v>175.49786004869185</v>
      </c>
      <c r="AV2132">
        <v>1.5021399513081519</v>
      </c>
      <c r="BD2132" s="152">
        <v>13.868957904395703</v>
      </c>
      <c r="BE2132" s="152">
        <v>22.242042431879998</v>
      </c>
    </row>
    <row r="2133" spans="1:57" ht="14.25" customHeight="1">
      <c r="A2133" s="134" t="s">
        <v>398</v>
      </c>
      <c r="B2133" s="135">
        <v>22600</v>
      </c>
      <c r="C2133" s="135">
        <v>1524100</v>
      </c>
      <c r="D2133" s="145">
        <f t="shared" si="231"/>
        <v>1012360.9394313968</v>
      </c>
      <c r="E2133" s="141">
        <f t="shared" si="232"/>
        <v>67.438053097345133</v>
      </c>
      <c r="F2133" s="135">
        <v>27</v>
      </c>
      <c r="G2133" s="135">
        <v>0.2427</v>
      </c>
      <c r="H2133" s="135">
        <v>245700</v>
      </c>
      <c r="I2133" s="134" t="s">
        <v>1815</v>
      </c>
      <c r="J2133" s="138">
        <f t="shared" si="233"/>
        <v>0.2427</v>
      </c>
      <c r="K2133" s="140">
        <f t="shared" si="234"/>
        <v>1012360.9394313968</v>
      </c>
      <c r="L2133" s="134" t="s">
        <v>3165</v>
      </c>
      <c r="M2133" s="134" t="s">
        <v>3</v>
      </c>
      <c r="N2133" s="137">
        <f t="shared" si="235"/>
        <v>1012360.9394313968</v>
      </c>
      <c r="P2133">
        <v>2092</v>
      </c>
      <c r="Q2133">
        <v>155.49298977024799</v>
      </c>
      <c r="R2133">
        <v>21.507010229752012</v>
      </c>
      <c r="S2133" s="70">
        <f t="shared" si="229"/>
        <v>0.13831498295537412</v>
      </c>
      <c r="T2133">
        <f t="shared" si="230"/>
        <v>177</v>
      </c>
      <c r="U2133" s="134" t="s">
        <v>3147</v>
      </c>
      <c r="Z2133">
        <v>2091</v>
      </c>
      <c r="AA2133">
        <v>79.917602886886186</v>
      </c>
      <c r="AB2133">
        <v>23.082397113113814</v>
      </c>
      <c r="AJ2133">
        <v>2093</v>
      </c>
      <c r="AK2133">
        <v>21.190897773687801</v>
      </c>
      <c r="AL2133">
        <v>-9.1908977736878015</v>
      </c>
      <c r="AT2133">
        <v>2093</v>
      </c>
      <c r="AU2133">
        <v>16.685717858304084</v>
      </c>
      <c r="AV2133">
        <v>-4.6857178583040842</v>
      </c>
      <c r="BD2133" s="152">
        <v>12.995985879903971</v>
      </c>
      <c r="BE2133" s="152">
        <v>21.2319792694</v>
      </c>
    </row>
    <row r="2134" spans="1:57" ht="14.25" customHeight="1">
      <c r="A2134" s="134" t="s">
        <v>398</v>
      </c>
      <c r="B2134" s="135">
        <v>191133</v>
      </c>
      <c r="C2134" s="135">
        <v>3340000</v>
      </c>
      <c r="D2134" s="145">
        <f t="shared" si="231"/>
        <v>53745.92833876222</v>
      </c>
      <c r="E2134" s="141">
        <f t="shared" si="232"/>
        <v>17.474742718421204</v>
      </c>
      <c r="F2134" s="135">
        <v>168</v>
      </c>
      <c r="G2134" s="135">
        <v>12.28</v>
      </c>
      <c r="H2134" s="135">
        <v>660000</v>
      </c>
      <c r="I2134" s="134" t="s">
        <v>1815</v>
      </c>
      <c r="J2134" s="138">
        <f t="shared" si="233"/>
        <v>12.28</v>
      </c>
      <c r="K2134" s="140">
        <f t="shared" si="234"/>
        <v>53745.92833876222</v>
      </c>
      <c r="L2134" s="134" t="s">
        <v>893</v>
      </c>
      <c r="M2134" s="134" t="s">
        <v>68</v>
      </c>
      <c r="N2134" s="137">
        <f t="shared" si="235"/>
        <v>53745.92833876222</v>
      </c>
      <c r="P2134">
        <v>2093</v>
      </c>
      <c r="Q2134">
        <v>15.552295178003707</v>
      </c>
      <c r="R2134">
        <v>-3.5522951780037069</v>
      </c>
      <c r="S2134" s="70">
        <f t="shared" si="229"/>
        <v>-0.22840970656394652</v>
      </c>
      <c r="T2134">
        <f t="shared" si="230"/>
        <v>12</v>
      </c>
      <c r="U2134" s="134" t="s">
        <v>3148</v>
      </c>
      <c r="Z2134">
        <v>2092</v>
      </c>
      <c r="AA2134">
        <v>157.56417168530467</v>
      </c>
      <c r="AB2134">
        <v>19.435828314695328</v>
      </c>
      <c r="AJ2134">
        <v>2094</v>
      </c>
      <c r="AK2134">
        <v>96.451380565142671</v>
      </c>
      <c r="AL2134">
        <v>73.548619434857329</v>
      </c>
      <c r="AT2134">
        <v>2094</v>
      </c>
      <c r="AU2134">
        <v>73.021832904302315</v>
      </c>
      <c r="AV2134">
        <v>96.978167095697685</v>
      </c>
      <c r="BD2134" s="152">
        <v>6.3223715091424726</v>
      </c>
      <c r="BE2134" s="152">
        <v>16.070742125839999</v>
      </c>
    </row>
    <row r="2135" spans="1:57" ht="14.25" customHeight="1">
      <c r="A2135" s="134" t="s">
        <v>398</v>
      </c>
      <c r="B2135" s="135">
        <v>42487</v>
      </c>
      <c r="C2135" s="135">
        <v>3794900</v>
      </c>
      <c r="D2135" s="145">
        <f t="shared" si="231"/>
        <v>156675.7493188011</v>
      </c>
      <c r="E2135" s="141">
        <f t="shared" si="232"/>
        <v>89.319085838021039</v>
      </c>
      <c r="F2135" s="135">
        <v>23</v>
      </c>
      <c r="G2135" s="135">
        <v>3.67</v>
      </c>
      <c r="H2135" s="135">
        <v>575000</v>
      </c>
      <c r="I2135" s="134" t="s">
        <v>1815</v>
      </c>
      <c r="J2135" s="138">
        <f t="shared" si="233"/>
        <v>3.67</v>
      </c>
      <c r="K2135" s="140">
        <f t="shared" si="234"/>
        <v>156675.7493188011</v>
      </c>
      <c r="L2135" s="134" t="s">
        <v>1555</v>
      </c>
      <c r="M2135" s="134" t="s">
        <v>60</v>
      </c>
      <c r="N2135" s="137">
        <f t="shared" si="235"/>
        <v>156675.7493188011</v>
      </c>
      <c r="P2135">
        <v>2094</v>
      </c>
      <c r="Q2135">
        <v>89.742507890433899</v>
      </c>
      <c r="R2135">
        <v>80.257492109566101</v>
      </c>
      <c r="S2135" s="70">
        <f t="shared" si="229"/>
        <v>0.8943085500524679</v>
      </c>
      <c r="T2135">
        <f t="shared" si="230"/>
        <v>170</v>
      </c>
      <c r="U2135" s="134" t="s">
        <v>3149</v>
      </c>
      <c r="Z2135">
        <v>2093</v>
      </c>
      <c r="AA2135">
        <v>19.198091238676785</v>
      </c>
      <c r="AB2135">
        <v>-7.1980912386767848</v>
      </c>
      <c r="AJ2135">
        <v>2095</v>
      </c>
      <c r="AK2135">
        <v>22.175998141871599</v>
      </c>
      <c r="AL2135">
        <v>-6.1759981418715988</v>
      </c>
      <c r="AT2135">
        <v>2095</v>
      </c>
      <c r="AU2135">
        <v>25.594463387498408</v>
      </c>
      <c r="AV2135">
        <v>-9.5944633874984078</v>
      </c>
      <c r="BD2135" s="152">
        <v>12.293500156665919</v>
      </c>
      <c r="BE2135" s="152">
        <v>20.128684663399998</v>
      </c>
    </row>
    <row r="2136" spans="1:57" ht="14.25" customHeight="1">
      <c r="A2136" s="134" t="s">
        <v>398</v>
      </c>
      <c r="B2136" s="135">
        <v>55850</v>
      </c>
      <c r="C2136" s="135">
        <v>2993400</v>
      </c>
      <c r="D2136" s="145">
        <f t="shared" si="231"/>
        <v>1716981.1320754718</v>
      </c>
      <c r="E2136" s="141">
        <f t="shared" si="232"/>
        <v>53.597135183527307</v>
      </c>
      <c r="F2136" s="135">
        <v>45</v>
      </c>
      <c r="G2136" s="135">
        <v>0.23849999999999999</v>
      </c>
      <c r="H2136" s="135">
        <v>409500</v>
      </c>
      <c r="I2136" s="134" t="s">
        <v>1815</v>
      </c>
      <c r="J2136" s="138">
        <f t="shared" si="233"/>
        <v>0.23849999999999999</v>
      </c>
      <c r="K2136" s="140">
        <f t="shared" si="234"/>
        <v>1716981.1320754718</v>
      </c>
      <c r="L2136" s="134" t="s">
        <v>3166</v>
      </c>
      <c r="M2136" s="134" t="s">
        <v>3</v>
      </c>
      <c r="N2136" s="137">
        <f t="shared" si="235"/>
        <v>1716981.1320754718</v>
      </c>
      <c r="P2136">
        <v>2095</v>
      </c>
      <c r="Q2136">
        <v>20.937954906251871</v>
      </c>
      <c r="R2136">
        <v>-4.9379549062518713</v>
      </c>
      <c r="S2136" s="70">
        <f t="shared" si="229"/>
        <v>-0.23583749837848039</v>
      </c>
      <c r="T2136">
        <f t="shared" si="230"/>
        <v>16</v>
      </c>
      <c r="U2136" s="134" t="s">
        <v>904</v>
      </c>
      <c r="Z2136">
        <v>2094</v>
      </c>
      <c r="AA2136">
        <v>94.247807138496015</v>
      </c>
      <c r="AB2136">
        <v>75.752192861503985</v>
      </c>
      <c r="AJ2136">
        <v>2096</v>
      </c>
      <c r="AK2136">
        <v>24.256689293407209</v>
      </c>
      <c r="AL2136">
        <v>-7.2566892934072094</v>
      </c>
      <c r="AT2136">
        <v>2096</v>
      </c>
      <c r="AU2136">
        <v>17.465746268694371</v>
      </c>
      <c r="AV2136">
        <v>-0.46574626869437097</v>
      </c>
      <c r="BD2136" s="152">
        <v>8.1032344391056057</v>
      </c>
      <c r="BE2136" s="152">
        <v>18.908291375199997</v>
      </c>
    </row>
    <row r="2137" spans="1:57" ht="14.25" customHeight="1">
      <c r="A2137" s="134" t="s">
        <v>398</v>
      </c>
      <c r="B2137" s="135">
        <v>29080</v>
      </c>
      <c r="C2137" s="135">
        <v>1219800</v>
      </c>
      <c r="D2137" s="145">
        <f t="shared" si="231"/>
        <v>677486.59916617034</v>
      </c>
      <c r="E2137" s="141">
        <f t="shared" si="232"/>
        <v>41.946354883081156</v>
      </c>
      <c r="F2137" s="135">
        <v>25</v>
      </c>
      <c r="G2137" s="135">
        <v>0.33579999999999999</v>
      </c>
      <c r="H2137" s="135">
        <v>227500</v>
      </c>
      <c r="I2137" s="134" t="s">
        <v>1815</v>
      </c>
      <c r="J2137" s="138">
        <f t="shared" si="233"/>
        <v>0.33579999999999999</v>
      </c>
      <c r="K2137" s="140">
        <f t="shared" si="234"/>
        <v>677486.59916617034</v>
      </c>
      <c r="L2137" s="134" t="s">
        <v>3167</v>
      </c>
      <c r="M2137" s="134" t="s">
        <v>3</v>
      </c>
      <c r="N2137" s="137">
        <f t="shared" si="235"/>
        <v>677486.59916617034</v>
      </c>
      <c r="P2137">
        <v>2096</v>
      </c>
      <c r="Q2137">
        <v>17.756083320553287</v>
      </c>
      <c r="R2137">
        <v>-0.75608332055328731</v>
      </c>
      <c r="S2137" s="70">
        <f t="shared" si="229"/>
        <v>-4.2581649731170977E-2</v>
      </c>
      <c r="T2137">
        <f t="shared" si="230"/>
        <v>17</v>
      </c>
      <c r="U2137" s="134" t="s">
        <v>3150</v>
      </c>
      <c r="Z2137">
        <v>2095</v>
      </c>
      <c r="AA2137">
        <v>24.489350623819341</v>
      </c>
      <c r="AB2137">
        <v>-8.489350623819341</v>
      </c>
      <c r="AJ2137">
        <v>2097</v>
      </c>
      <c r="AK2137">
        <v>23.348635881394213</v>
      </c>
      <c r="AL2137">
        <v>1.6513641186057875</v>
      </c>
      <c r="AT2137">
        <v>2097</v>
      </c>
      <c r="AU2137">
        <v>32.409448446697752</v>
      </c>
      <c r="AV2137">
        <v>-7.4094484466977519</v>
      </c>
      <c r="BD2137" s="152">
        <v>19.174573761483099</v>
      </c>
      <c r="BE2137" s="152">
        <v>22.825326219439997</v>
      </c>
    </row>
    <row r="2138" spans="1:57" ht="14.25" customHeight="1">
      <c r="A2138" s="134" t="s">
        <v>398</v>
      </c>
      <c r="B2138" s="135">
        <v>19680</v>
      </c>
      <c r="C2138" s="135">
        <v>791400</v>
      </c>
      <c r="D2138" s="145">
        <f t="shared" si="231"/>
        <v>898936.17021276604</v>
      </c>
      <c r="E2138" s="141">
        <f t="shared" si="232"/>
        <v>40.213414634146339</v>
      </c>
      <c r="F2138" s="135">
        <v>13</v>
      </c>
      <c r="G2138" s="135">
        <v>0.13159999999999999</v>
      </c>
      <c r="H2138" s="135">
        <v>118300</v>
      </c>
      <c r="I2138" s="134" t="s">
        <v>1815</v>
      </c>
      <c r="J2138" s="138">
        <f t="shared" si="233"/>
        <v>0.13159999999999999</v>
      </c>
      <c r="K2138" s="140">
        <f t="shared" si="234"/>
        <v>898936.17021276604</v>
      </c>
      <c r="L2138" s="134" t="s">
        <v>3168</v>
      </c>
      <c r="M2138" s="134" t="s">
        <v>3</v>
      </c>
      <c r="N2138" s="137">
        <f t="shared" si="235"/>
        <v>898936.17021276604</v>
      </c>
      <c r="P2138">
        <v>2097</v>
      </c>
      <c r="Q2138">
        <v>25.301491222049901</v>
      </c>
      <c r="R2138">
        <v>-0.30149122204990064</v>
      </c>
      <c r="S2138" s="70">
        <f t="shared" si="229"/>
        <v>-1.1915946748117171E-2</v>
      </c>
      <c r="T2138">
        <f t="shared" si="230"/>
        <v>25</v>
      </c>
      <c r="U2138" s="134" t="s">
        <v>3151</v>
      </c>
      <c r="Z2138">
        <v>2096</v>
      </c>
      <c r="AA2138">
        <v>21.456850298569357</v>
      </c>
      <c r="AB2138">
        <v>-4.456850298569357</v>
      </c>
      <c r="AJ2138">
        <v>2098</v>
      </c>
      <c r="AK2138">
        <v>27.941819806961121</v>
      </c>
      <c r="AL2138">
        <v>21.058180193038879</v>
      </c>
      <c r="AT2138">
        <v>2098</v>
      </c>
      <c r="AU2138">
        <v>34.618981554445391</v>
      </c>
      <c r="AV2138">
        <v>14.381018445554609</v>
      </c>
      <c r="BD2138" s="152">
        <v>27.976185820182089</v>
      </c>
      <c r="BE2138" s="152">
        <v>28.996743001799995</v>
      </c>
    </row>
    <row r="2139" spans="1:57" ht="14.25" customHeight="1">
      <c r="A2139" s="134" t="s">
        <v>398</v>
      </c>
      <c r="B2139" s="135">
        <v>23150</v>
      </c>
      <c r="C2139" s="135">
        <v>1117400</v>
      </c>
      <c r="D2139" s="145">
        <f t="shared" si="231"/>
        <v>528455.28455284552</v>
      </c>
      <c r="E2139" s="141">
        <f t="shared" si="232"/>
        <v>48.267818574514038</v>
      </c>
      <c r="F2139" s="135">
        <v>20</v>
      </c>
      <c r="G2139" s="135">
        <v>0.34439999999999998</v>
      </c>
      <c r="H2139" s="135">
        <v>182000</v>
      </c>
      <c r="I2139" s="134" t="s">
        <v>1815</v>
      </c>
      <c r="J2139" s="138">
        <f t="shared" si="233"/>
        <v>0.34439999999999998</v>
      </c>
      <c r="K2139" s="140">
        <f t="shared" si="234"/>
        <v>528455.28455284552</v>
      </c>
      <c r="L2139" s="134" t="s">
        <v>3169</v>
      </c>
      <c r="M2139" s="134" t="s">
        <v>3</v>
      </c>
      <c r="N2139" s="137">
        <f t="shared" si="235"/>
        <v>528455.28455284552</v>
      </c>
      <c r="P2139">
        <v>2098</v>
      </c>
      <c r="Q2139">
        <v>29.165558197415976</v>
      </c>
      <c r="R2139">
        <v>19.834441802584024</v>
      </c>
      <c r="S2139" s="70">
        <f t="shared" si="229"/>
        <v>0.68006385025544702</v>
      </c>
      <c r="T2139">
        <f t="shared" si="230"/>
        <v>49</v>
      </c>
      <c r="U2139" s="134" t="s">
        <v>3152</v>
      </c>
      <c r="Z2139">
        <v>2097</v>
      </c>
      <c r="AA2139">
        <v>28.594050321241461</v>
      </c>
      <c r="AB2139">
        <v>-3.5940503212414612</v>
      </c>
      <c r="AJ2139">
        <v>2099</v>
      </c>
      <c r="AK2139">
        <v>21.481305531562356</v>
      </c>
      <c r="AL2139">
        <v>-1.4813055315623558</v>
      </c>
      <c r="AT2139">
        <v>2099</v>
      </c>
      <c r="AU2139">
        <v>27.031357827691039</v>
      </c>
      <c r="AV2139">
        <v>-7.0313578276910391</v>
      </c>
      <c r="BD2139" s="152">
        <v>29.105914322465509</v>
      </c>
      <c r="BE2139" s="152">
        <v>34.820503993000003</v>
      </c>
    </row>
    <row r="2140" spans="1:57" ht="14.25" customHeight="1">
      <c r="A2140" s="134" t="s">
        <v>398</v>
      </c>
      <c r="B2140" s="135">
        <v>70272</v>
      </c>
      <c r="C2140" s="135">
        <v>2617000</v>
      </c>
      <c r="D2140" s="145">
        <f t="shared" si="231"/>
        <v>458852.86783042399</v>
      </c>
      <c r="E2140" s="141">
        <f t="shared" si="232"/>
        <v>37.241006375227684</v>
      </c>
      <c r="F2140" s="135">
        <v>80</v>
      </c>
      <c r="G2140" s="135">
        <v>4.01</v>
      </c>
      <c r="H2140" s="135">
        <v>1840000</v>
      </c>
      <c r="I2140" s="134" t="s">
        <v>1815</v>
      </c>
      <c r="J2140" s="138">
        <f t="shared" si="233"/>
        <v>4.01</v>
      </c>
      <c r="K2140" s="140">
        <f t="shared" si="234"/>
        <v>458852.86783042399</v>
      </c>
      <c r="L2140" s="134" t="s">
        <v>3170</v>
      </c>
      <c r="M2140" s="134" t="s">
        <v>47</v>
      </c>
      <c r="N2140" s="137">
        <f t="shared" si="235"/>
        <v>458852.86783042399</v>
      </c>
      <c r="P2140">
        <v>2099</v>
      </c>
      <c r="Q2140">
        <v>21.310358764115307</v>
      </c>
      <c r="R2140">
        <v>-1.3103587641153069</v>
      </c>
      <c r="S2140" s="70">
        <f t="shared" si="229"/>
        <v>-6.1489286905945059E-2</v>
      </c>
      <c r="T2140">
        <f t="shared" si="230"/>
        <v>20</v>
      </c>
      <c r="U2140" s="134" t="s">
        <v>3153</v>
      </c>
      <c r="Z2140">
        <v>2098</v>
      </c>
      <c r="AA2140">
        <v>33.097143467977872</v>
      </c>
      <c r="AB2140">
        <v>15.902856532022128</v>
      </c>
      <c r="AJ2140">
        <v>2100</v>
      </c>
      <c r="AK2140">
        <v>20.275647667966542</v>
      </c>
      <c r="AL2140">
        <v>-11.275647667966542</v>
      </c>
      <c r="AT2140">
        <v>2100</v>
      </c>
      <c r="AU2140">
        <v>19.001170613357356</v>
      </c>
      <c r="AV2140">
        <v>-10.001170613357356</v>
      </c>
      <c r="BD2140" s="152">
        <v>7.09880309798453</v>
      </c>
      <c r="BE2140" s="152">
        <v>17.183332390559997</v>
      </c>
    </row>
    <row r="2141" spans="1:57" ht="14.25" customHeight="1">
      <c r="A2141" s="134" t="s">
        <v>398</v>
      </c>
      <c r="B2141" s="135">
        <v>25296</v>
      </c>
      <c r="C2141" s="135">
        <v>2423700</v>
      </c>
      <c r="D2141" s="145">
        <f t="shared" si="231"/>
        <v>1073076.923076923</v>
      </c>
      <c r="E2141" s="141">
        <f t="shared" si="232"/>
        <v>95.813567362428842</v>
      </c>
      <c r="F2141" s="135">
        <v>36</v>
      </c>
      <c r="G2141" s="135">
        <v>1.04</v>
      </c>
      <c r="H2141" s="135">
        <v>1116000</v>
      </c>
      <c r="I2141" s="134" t="s">
        <v>1815</v>
      </c>
      <c r="J2141" s="138">
        <f t="shared" si="233"/>
        <v>1.04</v>
      </c>
      <c r="K2141" s="140">
        <f t="shared" si="234"/>
        <v>1073076.923076923</v>
      </c>
      <c r="L2141" s="134" t="s">
        <v>998</v>
      </c>
      <c r="M2141" s="134" t="s">
        <v>126</v>
      </c>
      <c r="N2141" s="137">
        <f t="shared" si="235"/>
        <v>1073076.923076923</v>
      </c>
      <c r="P2141">
        <v>2100</v>
      </c>
      <c r="Q2141">
        <v>16.271112906050476</v>
      </c>
      <c r="R2141">
        <v>-7.271112906050476</v>
      </c>
      <c r="S2141" s="70">
        <f t="shared" si="229"/>
        <v>-0.44687250024223513</v>
      </c>
      <c r="T2141">
        <f t="shared" si="230"/>
        <v>9</v>
      </c>
      <c r="U2141" s="134" t="s">
        <v>3154</v>
      </c>
      <c r="Z2141">
        <v>2099</v>
      </c>
      <c r="AA2141">
        <v>23.784952360620469</v>
      </c>
      <c r="AB2141">
        <v>-3.7849523606204691</v>
      </c>
      <c r="AJ2141">
        <v>2101</v>
      </c>
      <c r="AK2141">
        <v>23.536596587657041</v>
      </c>
      <c r="AL2141">
        <v>-14.536596587657041</v>
      </c>
      <c r="AT2141">
        <v>2101</v>
      </c>
      <c r="AU2141">
        <v>21.093288918277828</v>
      </c>
      <c r="AV2141">
        <v>-12.093288918277828</v>
      </c>
      <c r="BD2141" s="152">
        <v>120.82343629330036</v>
      </c>
      <c r="BE2141" s="152">
        <v>358.79472734924002</v>
      </c>
    </row>
    <row r="2142" spans="1:57" ht="14.25" customHeight="1">
      <c r="A2142" s="134" t="s">
        <v>398</v>
      </c>
      <c r="B2142" s="135">
        <v>20007</v>
      </c>
      <c r="C2142" s="135">
        <v>1124700</v>
      </c>
      <c r="D2142" s="145">
        <f t="shared" si="231"/>
        <v>390557.93991416309</v>
      </c>
      <c r="E2142" s="141">
        <f t="shared" si="232"/>
        <v>56.215324636377268</v>
      </c>
      <c r="F2142" s="135">
        <v>23</v>
      </c>
      <c r="G2142" s="135">
        <v>0.55920000000000003</v>
      </c>
      <c r="H2142" s="135">
        <v>218400</v>
      </c>
      <c r="I2142" s="134" t="s">
        <v>1815</v>
      </c>
      <c r="J2142" s="138">
        <f t="shared" si="233"/>
        <v>0.55920000000000003</v>
      </c>
      <c r="K2142" s="140">
        <f t="shared" si="234"/>
        <v>390557.93991416309</v>
      </c>
      <c r="L2142" s="134" t="s">
        <v>3171</v>
      </c>
      <c r="M2142" s="134" t="s">
        <v>3</v>
      </c>
      <c r="N2142" s="137">
        <f t="shared" si="235"/>
        <v>390557.93991416309</v>
      </c>
      <c r="P2142">
        <v>2101</v>
      </c>
      <c r="Q2142">
        <v>19.297216898169371</v>
      </c>
      <c r="R2142">
        <v>-10.297216898169371</v>
      </c>
      <c r="S2142" s="70">
        <f t="shared" si="229"/>
        <v>-0.53361150224446174</v>
      </c>
      <c r="T2142">
        <f t="shared" si="230"/>
        <v>9</v>
      </c>
      <c r="U2142" s="134" t="s">
        <v>3155</v>
      </c>
      <c r="Z2142">
        <v>2100</v>
      </c>
      <c r="AA2142">
        <v>19.972322648748797</v>
      </c>
      <c r="AB2142">
        <v>-10.972322648748797</v>
      </c>
      <c r="AJ2142">
        <v>2102</v>
      </c>
      <c r="AK2142">
        <v>21.026220488245819</v>
      </c>
      <c r="AL2142">
        <v>-11.026220488245819</v>
      </c>
      <c r="AT2142">
        <v>2102</v>
      </c>
      <c r="AU2142">
        <v>17.691543966438928</v>
      </c>
      <c r="AV2142">
        <v>-7.6915439664389282</v>
      </c>
      <c r="BD2142" s="152">
        <v>4.3895087443266609</v>
      </c>
      <c r="BE2142" s="152">
        <v>15.385792783399999</v>
      </c>
    </row>
    <row r="2143" spans="1:57" ht="14.25" customHeight="1">
      <c r="A2143" s="134" t="s">
        <v>398</v>
      </c>
      <c r="B2143" s="135">
        <v>21630</v>
      </c>
      <c r="C2143" s="135">
        <v>874400</v>
      </c>
      <c r="D2143" s="145">
        <f t="shared" si="231"/>
        <v>977181.20805369131</v>
      </c>
      <c r="E2143" s="141">
        <f t="shared" si="232"/>
        <v>40.425335182616735</v>
      </c>
      <c r="F2143" s="135">
        <v>16</v>
      </c>
      <c r="G2143" s="135">
        <v>0.14899999999999999</v>
      </c>
      <c r="H2143" s="135">
        <v>145600</v>
      </c>
      <c r="I2143" s="134" t="s">
        <v>1815</v>
      </c>
      <c r="J2143" s="138">
        <f t="shared" si="233"/>
        <v>0.14899999999999999</v>
      </c>
      <c r="K2143" s="140">
        <f t="shared" si="234"/>
        <v>977181.20805369131</v>
      </c>
      <c r="L2143" s="134" t="s">
        <v>3172</v>
      </c>
      <c r="M2143" s="134" t="s">
        <v>3</v>
      </c>
      <c r="N2143" s="137">
        <f t="shared" si="235"/>
        <v>977181.20805369131</v>
      </c>
      <c r="P2143">
        <v>2102</v>
      </c>
      <c r="Q2143">
        <v>15.999952839989669</v>
      </c>
      <c r="R2143">
        <v>-5.9999528399896693</v>
      </c>
      <c r="S2143" s="70">
        <f t="shared" si="229"/>
        <v>-0.37499815780666657</v>
      </c>
      <c r="T2143">
        <f t="shared" si="230"/>
        <v>10</v>
      </c>
      <c r="U2143" s="134" t="s">
        <v>929</v>
      </c>
      <c r="Z2143">
        <v>2101</v>
      </c>
      <c r="AA2143">
        <v>21.736815091327518</v>
      </c>
      <c r="AB2143">
        <v>-12.736815091327518</v>
      </c>
      <c r="AJ2143">
        <v>2103</v>
      </c>
      <c r="AK2143">
        <v>23.388429364251657</v>
      </c>
      <c r="AL2143">
        <v>-17.388429364251657</v>
      </c>
      <c r="AT2143">
        <v>2103</v>
      </c>
      <c r="AU2143">
        <v>14.003241209098753</v>
      </c>
      <c r="AV2143">
        <v>-8.0032412090987535</v>
      </c>
      <c r="BD2143" s="152">
        <v>25.203215860031882</v>
      </c>
      <c r="BE2143" s="152">
        <v>53.315954439319995</v>
      </c>
    </row>
    <row r="2144" spans="1:57" ht="14.25" customHeight="1">
      <c r="A2144" s="134" t="s">
        <v>398</v>
      </c>
      <c r="B2144" s="135">
        <v>7877</v>
      </c>
      <c r="C2144" s="135">
        <v>689900</v>
      </c>
      <c r="D2144" s="145">
        <f t="shared" si="231"/>
        <v>1691729.3233082707</v>
      </c>
      <c r="E2144" s="141">
        <f t="shared" si="232"/>
        <v>87.584105623968512</v>
      </c>
      <c r="F2144" s="135">
        <v>9</v>
      </c>
      <c r="G2144" s="135">
        <v>0.13300000000000001</v>
      </c>
      <c r="H2144" s="135">
        <v>225000</v>
      </c>
      <c r="I2144" s="134" t="s">
        <v>1815</v>
      </c>
      <c r="J2144" s="138">
        <f t="shared" si="233"/>
        <v>0.13300000000000001</v>
      </c>
      <c r="K2144" s="140">
        <f t="shared" si="234"/>
        <v>1691729.3233082707</v>
      </c>
      <c r="L2144" s="134" t="s">
        <v>3173</v>
      </c>
      <c r="M2144" s="134" t="s">
        <v>60</v>
      </c>
      <c r="N2144" s="137">
        <f t="shared" si="235"/>
        <v>1691729.3233082707</v>
      </c>
      <c r="P2144">
        <v>2103</v>
      </c>
      <c r="Q2144">
        <v>15.380680853756678</v>
      </c>
      <c r="R2144">
        <v>-9.3806808537566777</v>
      </c>
      <c r="S2144" s="70">
        <f t="shared" si="229"/>
        <v>-0.60990023412815819</v>
      </c>
      <c r="T2144">
        <f t="shared" si="230"/>
        <v>6</v>
      </c>
      <c r="U2144" s="134" t="s">
        <v>3156</v>
      </c>
      <c r="Z2144">
        <v>2102</v>
      </c>
      <c r="AA2144">
        <v>19.820816636239556</v>
      </c>
      <c r="AB2144">
        <v>-9.8208166362395559</v>
      </c>
      <c r="AJ2144">
        <v>2104</v>
      </c>
      <c r="AK2144">
        <v>34.933196077075181</v>
      </c>
      <c r="AL2144">
        <v>61.066803922924819</v>
      </c>
      <c r="AT2144">
        <v>2104</v>
      </c>
      <c r="AU2144">
        <v>76.314373878686581</v>
      </c>
      <c r="AV2144">
        <v>19.685626121313419</v>
      </c>
      <c r="BD2144" s="152">
        <v>3.0194561788302257</v>
      </c>
      <c r="BE2144" s="152">
        <v>15.014565746039999</v>
      </c>
    </row>
    <row r="2145" spans="1:57" ht="14.25" customHeight="1">
      <c r="A2145" s="134" t="s">
        <v>398</v>
      </c>
      <c r="B2145" s="135">
        <v>12112</v>
      </c>
      <c r="C2145" s="135">
        <v>706600</v>
      </c>
      <c r="D2145" s="145">
        <f t="shared" si="231"/>
        <v>1461038.9610389611</v>
      </c>
      <c r="E2145" s="141">
        <f t="shared" si="232"/>
        <v>58.338837516512548</v>
      </c>
      <c r="F2145" s="135">
        <v>9</v>
      </c>
      <c r="G2145" s="135">
        <v>0.154</v>
      </c>
      <c r="H2145" s="135">
        <v>225000</v>
      </c>
      <c r="I2145" s="134" t="s">
        <v>1815</v>
      </c>
      <c r="J2145" s="138">
        <f t="shared" si="233"/>
        <v>0.154</v>
      </c>
      <c r="K2145" s="140">
        <f t="shared" si="234"/>
        <v>1461038.9610389611</v>
      </c>
      <c r="L2145" s="134" t="s">
        <v>1564</v>
      </c>
      <c r="M2145" s="134" t="s">
        <v>60</v>
      </c>
      <c r="N2145" s="137">
        <f t="shared" si="235"/>
        <v>1461038.9610389611</v>
      </c>
      <c r="P2145">
        <v>2104</v>
      </c>
      <c r="Q2145">
        <v>55.75609510317333</v>
      </c>
      <c r="R2145">
        <v>40.24390489682667</v>
      </c>
      <c r="S2145" s="70">
        <f t="shared" si="229"/>
        <v>0.72178485280143312</v>
      </c>
      <c r="T2145">
        <f t="shared" si="230"/>
        <v>96</v>
      </c>
      <c r="U2145" s="134" t="s">
        <v>923</v>
      </c>
      <c r="Z2145">
        <v>2103</v>
      </c>
      <c r="AA2145">
        <v>19.709564610188139</v>
      </c>
      <c r="AB2145">
        <v>-13.709564610188139</v>
      </c>
      <c r="AJ2145">
        <v>2105</v>
      </c>
      <c r="AK2145">
        <v>22.961707760844153</v>
      </c>
      <c r="AL2145">
        <v>1.0382922391558473</v>
      </c>
      <c r="AT2145">
        <v>2105</v>
      </c>
      <c r="AU2145">
        <v>28.574992997726554</v>
      </c>
      <c r="AV2145">
        <v>-4.5749929977265538</v>
      </c>
      <c r="BD2145" s="152">
        <v>6.4836145771956506</v>
      </c>
      <c r="BE2145" s="152">
        <v>17.48196849368</v>
      </c>
    </row>
    <row r="2146" spans="1:57" ht="14.25" customHeight="1">
      <c r="A2146" s="134" t="s">
        <v>398</v>
      </c>
      <c r="B2146" s="135">
        <v>3760</v>
      </c>
      <c r="C2146" s="135">
        <v>8438000</v>
      </c>
      <c r="D2146" s="145">
        <f t="shared" si="231"/>
        <v>9329.4117647058829</v>
      </c>
      <c r="E2146" s="141">
        <f t="shared" si="232"/>
        <v>2244.1489361702129</v>
      </c>
      <c r="F2146" s="135">
        <v>61</v>
      </c>
      <c r="G2146" s="135">
        <v>34</v>
      </c>
      <c r="H2146" s="135">
        <v>317200</v>
      </c>
      <c r="I2146" s="134" t="s">
        <v>1815</v>
      </c>
      <c r="J2146" s="138">
        <f t="shared" si="233"/>
        <v>34</v>
      </c>
      <c r="K2146" s="140">
        <f t="shared" si="234"/>
        <v>9329.4117647058829</v>
      </c>
      <c r="L2146" s="134" t="s">
        <v>3174</v>
      </c>
      <c r="M2146" s="134" t="s">
        <v>22</v>
      </c>
      <c r="N2146" s="137">
        <f t="shared" si="235"/>
        <v>9329.4117647058829</v>
      </c>
      <c r="P2146">
        <v>2105</v>
      </c>
      <c r="Q2146">
        <v>23.00497756554725</v>
      </c>
      <c r="R2146">
        <v>0.99502243445274985</v>
      </c>
      <c r="S2146" s="70">
        <f t="shared" si="229"/>
        <v>4.325248445114404E-2</v>
      </c>
      <c r="T2146">
        <f t="shared" si="230"/>
        <v>24</v>
      </c>
      <c r="U2146" s="134" t="s">
        <v>3157</v>
      </c>
      <c r="Z2146">
        <v>2104</v>
      </c>
      <c r="AA2146">
        <v>58.117434114994552</v>
      </c>
      <c r="AB2146">
        <v>37.882565885005448</v>
      </c>
      <c r="AJ2146">
        <v>2106</v>
      </c>
      <c r="AK2146">
        <v>20.536421981160018</v>
      </c>
      <c r="AL2146">
        <v>-11.536421981160018</v>
      </c>
      <c r="AT2146">
        <v>2106</v>
      </c>
      <c r="AU2146">
        <v>20.823973846058866</v>
      </c>
      <c r="AV2146">
        <v>-11.823973846058866</v>
      </c>
      <c r="BD2146" s="152">
        <v>160.34955551046366</v>
      </c>
      <c r="BE2146" s="152">
        <v>103.89749461279999</v>
      </c>
    </row>
    <row r="2147" spans="1:57" ht="14.25" customHeight="1">
      <c r="A2147" s="134" t="s">
        <v>398</v>
      </c>
      <c r="B2147" s="135">
        <v>14316</v>
      </c>
      <c r="C2147" s="135">
        <v>72600</v>
      </c>
      <c r="D2147" s="145">
        <f t="shared" si="231"/>
        <v>886363.63636363635</v>
      </c>
      <c r="E2147" s="141">
        <f t="shared" si="232"/>
        <v>5.0712489522212909</v>
      </c>
      <c r="F2147" s="135">
        <v>26</v>
      </c>
      <c r="G2147" s="135">
        <v>0.22</v>
      </c>
      <c r="H2147" s="135">
        <v>195000</v>
      </c>
      <c r="I2147" s="134" t="s">
        <v>1815</v>
      </c>
      <c r="J2147" s="138">
        <f t="shared" si="233"/>
        <v>0.22</v>
      </c>
      <c r="K2147" s="140">
        <f t="shared" si="234"/>
        <v>886363.63636363635</v>
      </c>
      <c r="L2147" s="134" t="s">
        <v>3175</v>
      </c>
      <c r="M2147" s="134" t="s">
        <v>68</v>
      </c>
      <c r="N2147" s="137">
        <f t="shared" si="235"/>
        <v>886363.63636363635</v>
      </c>
      <c r="P2147">
        <v>2106</v>
      </c>
      <c r="Q2147">
        <v>17.407489521384736</v>
      </c>
      <c r="R2147">
        <v>-8.4074895213847363</v>
      </c>
      <c r="S2147" s="70">
        <f t="shared" si="229"/>
        <v>-0.482981162278243</v>
      </c>
      <c r="T2147">
        <f t="shared" si="230"/>
        <v>9</v>
      </c>
      <c r="U2147" s="134" t="s">
        <v>3158</v>
      </c>
      <c r="Z2147">
        <v>2105</v>
      </c>
      <c r="AA2147">
        <v>26.466128390117138</v>
      </c>
      <c r="AB2147">
        <v>-2.466128390117138</v>
      </c>
      <c r="AJ2147">
        <v>2107</v>
      </c>
      <c r="AK2147">
        <v>21.7797566529932</v>
      </c>
      <c r="AL2147">
        <v>-9.7797566529931999</v>
      </c>
      <c r="AT2147">
        <v>2107</v>
      </c>
      <c r="AU2147">
        <v>23.755238504051839</v>
      </c>
      <c r="AV2147">
        <v>-11.755238504051839</v>
      </c>
      <c r="BD2147" s="152">
        <v>6.7105873035635017</v>
      </c>
      <c r="BE2147" s="152">
        <v>14.923908725399999</v>
      </c>
    </row>
    <row r="2148" spans="1:57" ht="14.25" customHeight="1">
      <c r="A2148" s="134" t="s">
        <v>398</v>
      </c>
      <c r="B2148" s="135">
        <v>70460</v>
      </c>
      <c r="C2148" s="135">
        <v>2780800</v>
      </c>
      <c r="D2148" s="145">
        <f t="shared" si="231"/>
        <v>974075.93243017234</v>
      </c>
      <c r="E2148" s="141">
        <f t="shared" si="232"/>
        <v>39.466363894408175</v>
      </c>
      <c r="F2148" s="135">
        <v>64</v>
      </c>
      <c r="G2148" s="135">
        <v>0.59789999999999999</v>
      </c>
      <c r="H2148" s="135">
        <v>582400</v>
      </c>
      <c r="I2148" s="134" t="s">
        <v>1815</v>
      </c>
      <c r="J2148" s="138">
        <f t="shared" si="233"/>
        <v>0.59789999999999999</v>
      </c>
      <c r="K2148" s="140">
        <f t="shared" si="234"/>
        <v>974075.93243017234</v>
      </c>
      <c r="L2148" s="134" t="s">
        <v>3176</v>
      </c>
      <c r="M2148" s="134" t="s">
        <v>3</v>
      </c>
      <c r="N2148" s="137">
        <f t="shared" si="235"/>
        <v>974075.93243017234</v>
      </c>
      <c r="P2148">
        <v>2107</v>
      </c>
      <c r="Q2148">
        <v>19.713949113323544</v>
      </c>
      <c r="R2148">
        <v>-7.7139491133235438</v>
      </c>
      <c r="S2148" s="70">
        <f t="shared" si="229"/>
        <v>-0.39129395480229384</v>
      </c>
      <c r="T2148">
        <f t="shared" si="230"/>
        <v>12</v>
      </c>
      <c r="U2148" s="134" t="s">
        <v>3159</v>
      </c>
      <c r="Z2148">
        <v>2106</v>
      </c>
      <c r="AA2148">
        <v>21.120373930747437</v>
      </c>
      <c r="AB2148">
        <v>-12.120373930747437</v>
      </c>
      <c r="AJ2148">
        <v>2108</v>
      </c>
      <c r="AK2148">
        <v>21.525332363659956</v>
      </c>
      <c r="AL2148">
        <v>-12.525332363659956</v>
      </c>
      <c r="AT2148">
        <v>2108</v>
      </c>
      <c r="AU2148">
        <v>14.393255414293897</v>
      </c>
      <c r="AV2148">
        <v>-5.3932554142938969</v>
      </c>
      <c r="BD2148" s="152">
        <v>10.188097038774094</v>
      </c>
      <c r="BE2148" s="152">
        <v>18.63258466684</v>
      </c>
    </row>
    <row r="2149" spans="1:57" ht="14.25" customHeight="1">
      <c r="A2149" s="134" t="s">
        <v>398</v>
      </c>
      <c r="B2149" s="135">
        <v>10080</v>
      </c>
      <c r="C2149" s="135">
        <v>149800</v>
      </c>
      <c r="D2149" s="145">
        <f t="shared" si="231"/>
        <v>1125000</v>
      </c>
      <c r="E2149" s="141">
        <f t="shared" si="232"/>
        <v>14.861111111111111</v>
      </c>
      <c r="F2149" s="135">
        <v>9</v>
      </c>
      <c r="G2149" s="135">
        <v>0.06</v>
      </c>
      <c r="H2149" s="135">
        <v>67500</v>
      </c>
      <c r="I2149" s="134" t="s">
        <v>1815</v>
      </c>
      <c r="J2149" s="138">
        <f t="shared" si="233"/>
        <v>0.06</v>
      </c>
      <c r="K2149" s="140">
        <f t="shared" si="234"/>
        <v>1125000</v>
      </c>
      <c r="L2149" s="134" t="s">
        <v>3177</v>
      </c>
      <c r="M2149" s="134" t="s">
        <v>68</v>
      </c>
      <c r="N2149" s="137">
        <f t="shared" si="235"/>
        <v>1125000</v>
      </c>
      <c r="P2149">
        <v>2108</v>
      </c>
      <c r="Q2149">
        <v>14.508225654260039</v>
      </c>
      <c r="R2149">
        <v>-5.5082256542600394</v>
      </c>
      <c r="S2149" s="70">
        <f t="shared" si="229"/>
        <v>-0.37966225405672976</v>
      </c>
      <c r="T2149">
        <f t="shared" si="230"/>
        <v>9</v>
      </c>
      <c r="U2149" s="134" t="s">
        <v>1605</v>
      </c>
      <c r="Z2149">
        <v>2107</v>
      </c>
      <c r="AA2149">
        <v>23.575531119327191</v>
      </c>
      <c r="AB2149">
        <v>-11.575531119327191</v>
      </c>
      <c r="AJ2149">
        <v>2109</v>
      </c>
      <c r="AK2149">
        <v>52.717919569885453</v>
      </c>
      <c r="AL2149">
        <v>62.282080430114547</v>
      </c>
      <c r="AT2149">
        <v>2109</v>
      </c>
      <c r="AU2149">
        <v>97.751196761286153</v>
      </c>
      <c r="AV2149">
        <v>17.248803238713847</v>
      </c>
      <c r="BD2149" s="152">
        <v>4.4162114180169967</v>
      </c>
      <c r="BE2149" s="152">
        <v>16.099005208239998</v>
      </c>
    </row>
    <row r="2150" spans="1:57" ht="14.25" customHeight="1">
      <c r="A2150" s="134" t="s">
        <v>398</v>
      </c>
      <c r="B2150" s="135">
        <v>27939</v>
      </c>
      <c r="C2150" s="135">
        <v>1245400</v>
      </c>
      <c r="D2150" s="145">
        <f t="shared" si="231"/>
        <v>249999.99999999997</v>
      </c>
      <c r="E2150" s="141">
        <f t="shared" si="232"/>
        <v>44.575682737392178</v>
      </c>
      <c r="F2150" s="135">
        <v>22</v>
      </c>
      <c r="G2150" s="135">
        <v>2.2000000000000002</v>
      </c>
      <c r="H2150" s="135">
        <v>550000</v>
      </c>
      <c r="I2150" s="134" t="s">
        <v>1815</v>
      </c>
      <c r="J2150" s="138">
        <f t="shared" si="233"/>
        <v>2.2000000000000002</v>
      </c>
      <c r="K2150" s="140">
        <f t="shared" si="234"/>
        <v>249999.99999999997</v>
      </c>
      <c r="L2150" s="134" t="s">
        <v>3178</v>
      </c>
      <c r="M2150" s="134" t="s">
        <v>60</v>
      </c>
      <c r="N2150" s="137">
        <f t="shared" si="235"/>
        <v>249999.99999999997</v>
      </c>
      <c r="P2150">
        <v>2109</v>
      </c>
      <c r="Q2150">
        <v>77.676943683257321</v>
      </c>
      <c r="R2150">
        <v>37.323056316742679</v>
      </c>
      <c r="S2150" s="70">
        <f t="shared" si="229"/>
        <v>0.48049079362512798</v>
      </c>
      <c r="T2150">
        <f t="shared" si="230"/>
        <v>115</v>
      </c>
      <c r="U2150" s="134" t="s">
        <v>3160</v>
      </c>
      <c r="Z2150">
        <v>2108</v>
      </c>
      <c r="AA2150">
        <v>18.580735908000925</v>
      </c>
      <c r="AB2150">
        <v>-9.5807359080009249</v>
      </c>
      <c r="AJ2150">
        <v>2110</v>
      </c>
      <c r="AK2150">
        <v>27.780952535835276</v>
      </c>
      <c r="AL2150">
        <v>4.2190474641647242</v>
      </c>
      <c r="AT2150">
        <v>2110</v>
      </c>
      <c r="AU2150">
        <v>25.8161556725567</v>
      </c>
      <c r="AV2150">
        <v>6.1838443274432997</v>
      </c>
      <c r="BD2150" s="152">
        <v>4.9266432958668682</v>
      </c>
      <c r="BE2150" s="152">
        <v>14.5914826076</v>
      </c>
    </row>
    <row r="2151" spans="1:57" ht="14.25" customHeight="1">
      <c r="A2151" s="134" t="s">
        <v>398</v>
      </c>
      <c r="B2151" s="135">
        <v>13882</v>
      </c>
      <c r="C2151" s="135">
        <v>637600</v>
      </c>
      <c r="D2151" s="145">
        <f t="shared" si="231"/>
        <v>900000</v>
      </c>
      <c r="E2151" s="141">
        <f t="shared" si="232"/>
        <v>45.929981270710272</v>
      </c>
      <c r="F2151" s="135">
        <v>12</v>
      </c>
      <c r="G2151" s="135">
        <v>0.16</v>
      </c>
      <c r="H2151" s="135">
        <v>144000</v>
      </c>
      <c r="I2151" s="134" t="s">
        <v>1815</v>
      </c>
      <c r="J2151" s="138">
        <f t="shared" si="233"/>
        <v>0.16</v>
      </c>
      <c r="K2151" s="140">
        <f t="shared" si="234"/>
        <v>900000</v>
      </c>
      <c r="L2151" s="134" t="s">
        <v>1584</v>
      </c>
      <c r="M2151" s="134" t="s">
        <v>194</v>
      </c>
      <c r="N2151" s="137">
        <f t="shared" si="235"/>
        <v>900000</v>
      </c>
      <c r="P2151">
        <v>2110</v>
      </c>
      <c r="Q2151">
        <v>24.316310994657002</v>
      </c>
      <c r="R2151">
        <v>7.6836890053429983</v>
      </c>
      <c r="S2151" s="70">
        <f t="shared" si="229"/>
        <v>0.31598909090409838</v>
      </c>
      <c r="T2151">
        <f t="shared" si="230"/>
        <v>32</v>
      </c>
      <c r="U2151" s="134" t="s">
        <v>1589</v>
      </c>
      <c r="Z2151">
        <v>2109</v>
      </c>
      <c r="AA2151">
        <v>80.223882537727448</v>
      </c>
      <c r="AB2151">
        <v>34.776117462272552</v>
      </c>
      <c r="AJ2151">
        <v>2111</v>
      </c>
      <c r="AK2151">
        <v>21.103690779340631</v>
      </c>
      <c r="AL2151">
        <v>2.8963092206593686</v>
      </c>
      <c r="AT2151">
        <v>2111</v>
      </c>
      <c r="AU2151">
        <v>27.901705317179147</v>
      </c>
      <c r="AV2151">
        <v>-3.9017053171791467</v>
      </c>
      <c r="BD2151" s="152">
        <v>16.021604214201197</v>
      </c>
      <c r="BE2151" s="152">
        <v>21.793058438199999</v>
      </c>
    </row>
    <row r="2152" spans="1:57" ht="14.25" customHeight="1">
      <c r="A2152" s="134" t="s">
        <v>398</v>
      </c>
      <c r="B2152" s="135">
        <v>8787</v>
      </c>
      <c r="C2152" s="135">
        <v>496900</v>
      </c>
      <c r="D2152" s="145">
        <f t="shared" si="231"/>
        <v>569375</v>
      </c>
      <c r="E2152" s="141">
        <f t="shared" si="232"/>
        <v>56.549448048253105</v>
      </c>
      <c r="F2152" s="135">
        <v>8</v>
      </c>
      <c r="G2152" s="135">
        <v>0.32</v>
      </c>
      <c r="H2152" s="135">
        <v>182200</v>
      </c>
      <c r="I2152" s="134" t="s">
        <v>1815</v>
      </c>
      <c r="J2152" s="138">
        <f t="shared" si="233"/>
        <v>0.32</v>
      </c>
      <c r="K2152" s="140">
        <f t="shared" si="234"/>
        <v>569375</v>
      </c>
      <c r="L2152" s="134" t="s">
        <v>1622</v>
      </c>
      <c r="M2152" s="134" t="s">
        <v>220</v>
      </c>
      <c r="N2152" s="137">
        <f t="shared" si="235"/>
        <v>569375</v>
      </c>
      <c r="P2152">
        <v>2111</v>
      </c>
      <c r="Q2152">
        <v>21.561027392779991</v>
      </c>
      <c r="R2152">
        <v>2.4389726072200091</v>
      </c>
      <c r="S2152" s="70">
        <f t="shared" si="229"/>
        <v>0.11311949856511629</v>
      </c>
      <c r="T2152">
        <f t="shared" si="230"/>
        <v>24</v>
      </c>
      <c r="U2152" s="134" t="s">
        <v>3161</v>
      </c>
      <c r="Z2152">
        <v>2110</v>
      </c>
      <c r="AA2152">
        <v>28.547004923978701</v>
      </c>
      <c r="AB2152">
        <v>3.4529950760212991</v>
      </c>
      <c r="AJ2152">
        <v>2112</v>
      </c>
      <c r="AK2152">
        <v>23.087014898352706</v>
      </c>
      <c r="AL2152">
        <v>-11.087014898352706</v>
      </c>
      <c r="AT2152">
        <v>2112</v>
      </c>
      <c r="AU2152">
        <v>22.088440953428382</v>
      </c>
      <c r="AV2152">
        <v>-10.088440953428382</v>
      </c>
      <c r="BD2152" s="152">
        <v>11.473933479554857</v>
      </c>
      <c r="BE2152" s="152">
        <v>20.723481059600001</v>
      </c>
    </row>
    <row r="2153" spans="1:57" ht="14.25" customHeight="1">
      <c r="A2153" s="134" t="s">
        <v>398</v>
      </c>
      <c r="B2153" s="135">
        <v>14442</v>
      </c>
      <c r="C2153" s="135">
        <v>674300</v>
      </c>
      <c r="D2153" s="145">
        <f t="shared" si="231"/>
        <v>90909.090909090912</v>
      </c>
      <c r="E2153" s="141">
        <f t="shared" si="232"/>
        <v>46.690209112311315</v>
      </c>
      <c r="F2153" s="135">
        <v>12</v>
      </c>
      <c r="G2153" s="135">
        <v>3.3</v>
      </c>
      <c r="H2153" s="135">
        <v>300000</v>
      </c>
      <c r="I2153" s="134" t="s">
        <v>1815</v>
      </c>
      <c r="J2153" s="138">
        <f t="shared" si="233"/>
        <v>3.3</v>
      </c>
      <c r="K2153" s="140">
        <f t="shared" si="234"/>
        <v>90909.090909090912</v>
      </c>
      <c r="L2153" s="134" t="s">
        <v>1554</v>
      </c>
      <c r="M2153" s="134" t="s">
        <v>60</v>
      </c>
      <c r="N2153" s="137">
        <f t="shared" si="235"/>
        <v>90909.090909090912</v>
      </c>
      <c r="P2153">
        <v>2112</v>
      </c>
      <c r="Q2153">
        <v>19.57347126526161</v>
      </c>
      <c r="R2153">
        <v>-7.5734712652616096</v>
      </c>
      <c r="S2153" s="70">
        <f t="shared" si="229"/>
        <v>-0.38692530122149421</v>
      </c>
      <c r="T2153">
        <f t="shared" si="230"/>
        <v>12</v>
      </c>
      <c r="U2153" s="134" t="s">
        <v>951</v>
      </c>
      <c r="Z2153">
        <v>2111</v>
      </c>
      <c r="AA2153">
        <v>24.526749618207599</v>
      </c>
      <c r="AB2153">
        <v>-0.52674961820759947</v>
      </c>
      <c r="AJ2153">
        <v>2113</v>
      </c>
      <c r="AK2153">
        <v>355.44218372374206</v>
      </c>
      <c r="AL2153">
        <v>367.55781627625794</v>
      </c>
      <c r="AT2153">
        <v>2113</v>
      </c>
      <c r="AU2153">
        <v>420.25271141334412</v>
      </c>
      <c r="AV2153">
        <v>302.74728858665588</v>
      </c>
      <c r="BD2153" s="152">
        <v>10.506475071235785</v>
      </c>
      <c r="BE2153" s="152">
        <v>19.953673140399999</v>
      </c>
    </row>
    <row r="2154" spans="1:57" ht="14.25" customHeight="1">
      <c r="A2154" s="134" t="s">
        <v>398</v>
      </c>
      <c r="B2154" s="135">
        <v>90406</v>
      </c>
      <c r="C2154" s="135">
        <v>4409900</v>
      </c>
      <c r="D2154" s="145">
        <f t="shared" si="231"/>
        <v>86153.212520593079</v>
      </c>
      <c r="E2154" s="141">
        <f t="shared" si="232"/>
        <v>48.778842112249187</v>
      </c>
      <c r="F2154" s="135">
        <v>107</v>
      </c>
      <c r="G2154" s="135">
        <v>12.14</v>
      </c>
      <c r="H2154" s="135">
        <v>1045900</v>
      </c>
      <c r="I2154" s="134" t="s">
        <v>1815</v>
      </c>
      <c r="J2154" s="138">
        <f t="shared" si="233"/>
        <v>12.14</v>
      </c>
      <c r="K2154" s="140">
        <f t="shared" si="234"/>
        <v>86153.212520593079</v>
      </c>
      <c r="L2154" s="134" t="s">
        <v>1596</v>
      </c>
      <c r="M2154" s="134" t="s">
        <v>189</v>
      </c>
      <c r="N2154" s="137">
        <f t="shared" si="235"/>
        <v>86153.212520593079</v>
      </c>
      <c r="P2154">
        <v>2113</v>
      </c>
      <c r="Q2154">
        <v>427.90491871796087</v>
      </c>
      <c r="R2154">
        <v>295.09508128203913</v>
      </c>
      <c r="S2154" s="70">
        <f t="shared" ref="S2154:S2217" si="236">R2154/Q2154</f>
        <v>0.68962769151186398</v>
      </c>
      <c r="T2154">
        <f t="shared" ref="T2154:T2217" si="237">R2154+Q2154</f>
        <v>723</v>
      </c>
      <c r="U2154" s="134" t="s">
        <v>3162</v>
      </c>
      <c r="Z2154">
        <v>2112</v>
      </c>
      <c r="AA2154">
        <v>23.324483633858595</v>
      </c>
      <c r="AB2154">
        <v>-11.324483633858595</v>
      </c>
      <c r="AJ2154">
        <v>2114</v>
      </c>
      <c r="AK2154">
        <v>58.244980337830299</v>
      </c>
      <c r="AL2154">
        <v>59.755019662169701</v>
      </c>
      <c r="AT2154">
        <v>2114</v>
      </c>
      <c r="AU2154">
        <v>82.606329361655796</v>
      </c>
      <c r="AV2154">
        <v>35.393670638344204</v>
      </c>
      <c r="BD2154" s="152">
        <v>8.1710181492426113</v>
      </c>
      <c r="BE2154" s="152">
        <v>16.576077169400001</v>
      </c>
    </row>
    <row r="2155" spans="1:57" ht="14.25" customHeight="1">
      <c r="A2155" s="134" t="s">
        <v>398</v>
      </c>
      <c r="B2155" s="135">
        <v>11470</v>
      </c>
      <c r="C2155" s="135">
        <v>592700</v>
      </c>
      <c r="D2155" s="145">
        <f t="shared" si="231"/>
        <v>423076.92307692306</v>
      </c>
      <c r="E2155" s="141">
        <f t="shared" si="232"/>
        <v>51.673931996512643</v>
      </c>
      <c r="F2155" s="135">
        <v>8</v>
      </c>
      <c r="G2155" s="135">
        <v>0.26</v>
      </c>
      <c r="H2155" s="135">
        <v>110000</v>
      </c>
      <c r="I2155" s="134" t="s">
        <v>1815</v>
      </c>
      <c r="J2155" s="138">
        <f t="shared" si="233"/>
        <v>0.26</v>
      </c>
      <c r="K2155" s="140">
        <f t="shared" si="234"/>
        <v>423076.92307692306</v>
      </c>
      <c r="L2155" s="134" t="s">
        <v>3179</v>
      </c>
      <c r="M2155" s="134" t="s">
        <v>118</v>
      </c>
      <c r="N2155" s="137">
        <f t="shared" si="235"/>
        <v>423076.92307692306</v>
      </c>
      <c r="P2155">
        <v>2114</v>
      </c>
      <c r="Q2155">
        <v>72.708237173836352</v>
      </c>
      <c r="R2155">
        <v>45.291762826163648</v>
      </c>
      <c r="S2155" s="70">
        <f t="shared" si="236"/>
        <v>0.6229247824820271</v>
      </c>
      <c r="T2155">
        <f t="shared" si="237"/>
        <v>118</v>
      </c>
      <c r="U2155" s="134" t="s">
        <v>3163</v>
      </c>
      <c r="Z2155">
        <v>2113</v>
      </c>
      <c r="AA2155">
        <v>433.69552191633124</v>
      </c>
      <c r="AB2155">
        <v>289.30447808366876</v>
      </c>
      <c r="AJ2155">
        <v>2115</v>
      </c>
      <c r="AK2155">
        <v>23.283018968171827</v>
      </c>
      <c r="AL2155">
        <v>-7.2830189681718274</v>
      </c>
      <c r="AT2155">
        <v>2115</v>
      </c>
      <c r="AU2155">
        <v>22.453822682505937</v>
      </c>
      <c r="AV2155">
        <v>-6.4538226825059368</v>
      </c>
      <c r="BD2155" s="152">
        <v>47.158975788954521</v>
      </c>
      <c r="BE2155" s="152">
        <v>85.327797264400004</v>
      </c>
    </row>
    <row r="2156" spans="1:57" ht="14.25" customHeight="1">
      <c r="A2156" s="134" t="s">
        <v>398</v>
      </c>
      <c r="B2156" s="135">
        <v>23340</v>
      </c>
      <c r="C2156" s="135">
        <v>1054000</v>
      </c>
      <c r="D2156" s="145">
        <f t="shared" si="231"/>
        <v>791666.66666666674</v>
      </c>
      <c r="E2156" s="141">
        <f t="shared" si="232"/>
        <v>45.158526135389891</v>
      </c>
      <c r="F2156" s="135">
        <v>38</v>
      </c>
      <c r="G2156" s="135">
        <v>0.72</v>
      </c>
      <c r="H2156" s="135">
        <v>570000</v>
      </c>
      <c r="I2156" s="134" t="s">
        <v>1815</v>
      </c>
      <c r="J2156" s="138">
        <f t="shared" si="233"/>
        <v>0.72</v>
      </c>
      <c r="K2156" s="140">
        <f t="shared" si="234"/>
        <v>791666.66666666674</v>
      </c>
      <c r="L2156" s="134" t="s">
        <v>3180</v>
      </c>
      <c r="M2156" s="134" t="s">
        <v>47</v>
      </c>
      <c r="N2156" s="137">
        <f t="shared" si="235"/>
        <v>791666.66666666674</v>
      </c>
      <c r="P2156">
        <v>2115</v>
      </c>
      <c r="Q2156">
        <v>19.884820679204648</v>
      </c>
      <c r="R2156">
        <v>-3.8848206792046476</v>
      </c>
      <c r="S2156" s="70">
        <f t="shared" si="236"/>
        <v>-0.19536614093117546</v>
      </c>
      <c r="T2156">
        <f t="shared" si="237"/>
        <v>16</v>
      </c>
      <c r="U2156" s="134" t="s">
        <v>3164</v>
      </c>
      <c r="Z2156">
        <v>2114</v>
      </c>
      <c r="AA2156">
        <v>76.39373028047082</v>
      </c>
      <c r="AB2156">
        <v>41.60626971952918</v>
      </c>
      <c r="AJ2156">
        <v>2116</v>
      </c>
      <c r="AK2156">
        <v>26.383523951660496</v>
      </c>
      <c r="AL2156">
        <v>0.61647604833950354</v>
      </c>
      <c r="AT2156">
        <v>2116</v>
      </c>
      <c r="AU2156">
        <v>28.345089887295732</v>
      </c>
      <c r="AV2156">
        <v>-1.3450898872957318</v>
      </c>
      <c r="BD2156" s="152">
        <v>35.029799778075287</v>
      </c>
      <c r="BE2156" s="152">
        <v>47.884130426720006</v>
      </c>
    </row>
    <row r="2157" spans="1:57" ht="14.25" customHeight="1">
      <c r="A2157" s="134" t="s">
        <v>398</v>
      </c>
      <c r="B2157" s="135">
        <v>161190</v>
      </c>
      <c r="C2157" s="135">
        <v>5674300</v>
      </c>
      <c r="D2157" s="145">
        <f t="shared" si="231"/>
        <v>88629.737609329459</v>
      </c>
      <c r="E2157" s="141">
        <f t="shared" si="232"/>
        <v>35.202555989825669</v>
      </c>
      <c r="F2157" s="135">
        <v>152</v>
      </c>
      <c r="G2157" s="135">
        <v>17.149999999999999</v>
      </c>
      <c r="H2157" s="135">
        <v>1520000</v>
      </c>
      <c r="I2157" s="134" t="s">
        <v>1815</v>
      </c>
      <c r="J2157" s="138">
        <f t="shared" si="233"/>
        <v>17.149999999999999</v>
      </c>
      <c r="K2157" s="140">
        <f t="shared" si="234"/>
        <v>88629.737609329459</v>
      </c>
      <c r="L2157" s="134" t="s">
        <v>3181</v>
      </c>
      <c r="M2157" s="134" t="s">
        <v>68</v>
      </c>
      <c r="N2157" s="137">
        <f t="shared" si="235"/>
        <v>88629.737609329459</v>
      </c>
      <c r="P2157">
        <v>2116</v>
      </c>
      <c r="Q2157">
        <v>24.870134909285323</v>
      </c>
      <c r="R2157">
        <v>2.1298650907146772</v>
      </c>
      <c r="S2157" s="70">
        <f t="shared" si="236"/>
        <v>8.5639466713125348E-2</v>
      </c>
      <c r="T2157">
        <f t="shared" si="237"/>
        <v>27</v>
      </c>
      <c r="U2157" s="134" t="s">
        <v>3165</v>
      </c>
      <c r="Z2157">
        <v>2115</v>
      </c>
      <c r="AA2157">
        <v>22.950346267595471</v>
      </c>
      <c r="AB2157">
        <v>-6.9503462675954708</v>
      </c>
      <c r="AJ2157">
        <v>2117</v>
      </c>
      <c r="AK2157">
        <v>34.070862836855845</v>
      </c>
      <c r="AL2157">
        <v>133.92913716314416</v>
      </c>
      <c r="AT2157">
        <v>2117</v>
      </c>
      <c r="AU2157">
        <v>166.72459313814426</v>
      </c>
      <c r="AV2157">
        <v>1.2754068618557426</v>
      </c>
      <c r="BD2157" s="152">
        <v>15.643658678891835</v>
      </c>
      <c r="BE2157" s="152">
        <v>28.413043913439999</v>
      </c>
    </row>
    <row r="2158" spans="1:57" ht="14.25" customHeight="1">
      <c r="A2158" s="134" t="s">
        <v>398</v>
      </c>
      <c r="B2158" s="135">
        <v>40152</v>
      </c>
      <c r="C2158" s="135">
        <v>2550100</v>
      </c>
      <c r="D2158" s="145">
        <f t="shared" si="231"/>
        <v>12013.333333333334</v>
      </c>
      <c r="E2158" s="141">
        <f t="shared" si="232"/>
        <v>63.511157601115762</v>
      </c>
      <c r="F2158" s="135">
        <v>9</v>
      </c>
      <c r="G2158" s="135">
        <v>15</v>
      </c>
      <c r="H2158" s="135">
        <v>180200</v>
      </c>
      <c r="I2158" s="134" t="s">
        <v>1815</v>
      </c>
      <c r="J2158" s="138">
        <f t="shared" si="233"/>
        <v>15</v>
      </c>
      <c r="K2158" s="140">
        <f t="shared" si="234"/>
        <v>12013.333333333334</v>
      </c>
      <c r="L2158" s="134" t="s">
        <v>3182</v>
      </c>
      <c r="M2158" s="134" t="s">
        <v>200</v>
      </c>
      <c r="N2158" s="137">
        <f t="shared" si="235"/>
        <v>12013.333333333334</v>
      </c>
      <c r="P2158">
        <v>2117</v>
      </c>
      <c r="Q2158">
        <v>104.09883622863866</v>
      </c>
      <c r="R2158">
        <v>63.90116377136134</v>
      </c>
      <c r="S2158" s="70">
        <f t="shared" si="236"/>
        <v>0.61385089484584909</v>
      </c>
      <c r="T2158">
        <f t="shared" si="237"/>
        <v>168</v>
      </c>
      <c r="U2158" s="134" t="s">
        <v>893</v>
      </c>
      <c r="Z2158">
        <v>2116</v>
      </c>
      <c r="AA2158">
        <v>27.805609064055513</v>
      </c>
      <c r="AB2158">
        <v>-0.80560906405551336</v>
      </c>
      <c r="AJ2158">
        <v>2118</v>
      </c>
      <c r="AK2158">
        <v>35.996613406201824</v>
      </c>
      <c r="AL2158">
        <v>-12.996613406201824</v>
      </c>
      <c r="AT2158">
        <v>2118</v>
      </c>
      <c r="AU2158">
        <v>44.67395830564481</v>
      </c>
      <c r="AV2158">
        <v>-21.67395830564481</v>
      </c>
      <c r="BD2158" s="152">
        <v>19.719924520312638</v>
      </c>
      <c r="BE2158" s="152">
        <v>27.956628159719997</v>
      </c>
    </row>
    <row r="2159" spans="1:57" ht="14.25" customHeight="1">
      <c r="A2159" s="134" t="s">
        <v>398</v>
      </c>
      <c r="B2159" s="135">
        <v>11424</v>
      </c>
      <c r="C2159" s="135">
        <v>902400</v>
      </c>
      <c r="D2159" s="145">
        <f t="shared" si="231"/>
        <v>75928.338762214989</v>
      </c>
      <c r="E2159" s="141">
        <f t="shared" si="232"/>
        <v>78.991596638655466</v>
      </c>
      <c r="F2159" s="135">
        <v>10</v>
      </c>
      <c r="G2159" s="135">
        <v>3.07</v>
      </c>
      <c r="H2159" s="135">
        <v>233100</v>
      </c>
      <c r="I2159" s="134" t="s">
        <v>1815</v>
      </c>
      <c r="J2159" s="138">
        <f t="shared" si="233"/>
        <v>3.07</v>
      </c>
      <c r="K2159" s="140">
        <f t="shared" si="234"/>
        <v>75928.338762214989</v>
      </c>
      <c r="L2159" s="134" t="s">
        <v>3183</v>
      </c>
      <c r="M2159" s="134" t="s">
        <v>270</v>
      </c>
      <c r="N2159" s="137">
        <f t="shared" si="235"/>
        <v>75928.338762214989</v>
      </c>
      <c r="P2159">
        <v>2118</v>
      </c>
      <c r="Q2159">
        <v>39.280620025336724</v>
      </c>
      <c r="R2159">
        <v>-16.280620025336724</v>
      </c>
      <c r="S2159" s="70">
        <f t="shared" si="236"/>
        <v>-0.4144695275898248</v>
      </c>
      <c r="T2159">
        <f t="shared" si="237"/>
        <v>23</v>
      </c>
      <c r="U2159" s="134" t="s">
        <v>1555</v>
      </c>
      <c r="Z2159">
        <v>2117</v>
      </c>
      <c r="AA2159">
        <v>103.76453273439483</v>
      </c>
      <c r="AB2159">
        <v>64.235467265605166</v>
      </c>
      <c r="AJ2159">
        <v>2119</v>
      </c>
      <c r="AK2159">
        <v>32.603583990218524</v>
      </c>
      <c r="AL2159">
        <v>12.396416009781476</v>
      </c>
      <c r="AT2159">
        <v>2119</v>
      </c>
      <c r="AU2159">
        <v>55.646084250955752</v>
      </c>
      <c r="AV2159">
        <v>-10.646084250955752</v>
      </c>
      <c r="BD2159" s="152">
        <v>8.3805314351206253</v>
      </c>
      <c r="BE2159" s="152">
        <v>16.487150149039998</v>
      </c>
    </row>
    <row r="2160" spans="1:57" ht="14.25" customHeight="1">
      <c r="A2160" s="134" t="s">
        <v>398</v>
      </c>
      <c r="B2160" s="135">
        <v>297452</v>
      </c>
      <c r="C2160" s="135">
        <v>50301900</v>
      </c>
      <c r="D2160" s="145">
        <f t="shared" si="231"/>
        <v>392026.4093448451</v>
      </c>
      <c r="E2160" s="141">
        <f t="shared" si="232"/>
        <v>169.10930166884069</v>
      </c>
      <c r="F2160" s="135">
        <v>60</v>
      </c>
      <c r="G2160" s="135">
        <v>19.690000000000001</v>
      </c>
      <c r="H2160" s="135">
        <v>7719000</v>
      </c>
      <c r="I2160" s="134" t="s">
        <v>1815</v>
      </c>
      <c r="J2160" s="138">
        <f t="shared" si="233"/>
        <v>19.690000000000001</v>
      </c>
      <c r="K2160" s="140">
        <f t="shared" si="234"/>
        <v>392026.4093448451</v>
      </c>
      <c r="L2160" s="134" t="s">
        <v>990</v>
      </c>
      <c r="M2160" s="134" t="s">
        <v>126</v>
      </c>
      <c r="N2160" s="137">
        <f t="shared" si="235"/>
        <v>392026.4093448451</v>
      </c>
      <c r="P2160">
        <v>2119</v>
      </c>
      <c r="Q2160">
        <v>43.235679780471578</v>
      </c>
      <c r="R2160">
        <v>1.7643202195284218</v>
      </c>
      <c r="S2160" s="70">
        <f t="shared" si="236"/>
        <v>4.0807042435477538E-2</v>
      </c>
      <c r="T2160">
        <f t="shared" si="237"/>
        <v>45</v>
      </c>
      <c r="U2160" s="134" t="s">
        <v>3166</v>
      </c>
      <c r="Z2160">
        <v>2118</v>
      </c>
      <c r="AA2160">
        <v>43.098149006212516</v>
      </c>
      <c r="AB2160">
        <v>-20.098149006212516</v>
      </c>
      <c r="AJ2160">
        <v>2120</v>
      </c>
      <c r="AK2160">
        <v>25.095315777881684</v>
      </c>
      <c r="AL2160">
        <v>-9.5315777881683772E-2</v>
      </c>
      <c r="AT2160">
        <v>2120</v>
      </c>
      <c r="AU2160">
        <v>33.665704728694735</v>
      </c>
      <c r="AV2160">
        <v>-8.6657047286947346</v>
      </c>
      <c r="BD2160" s="152">
        <v>9.8070704257312329</v>
      </c>
      <c r="BE2160" s="152">
        <v>21.640951449119999</v>
      </c>
    </row>
    <row r="2161" spans="1:57" ht="14.25" customHeight="1">
      <c r="A2161" s="134" t="s">
        <v>398</v>
      </c>
      <c r="B2161" s="135">
        <v>25200</v>
      </c>
      <c r="C2161" s="135">
        <v>654900</v>
      </c>
      <c r="D2161" s="145">
        <f t="shared" si="231"/>
        <v>631578.94736842101</v>
      </c>
      <c r="E2161" s="141">
        <f t="shared" si="232"/>
        <v>25.988095238095237</v>
      </c>
      <c r="F2161" s="135">
        <v>24</v>
      </c>
      <c r="G2161" s="135">
        <v>0.38</v>
      </c>
      <c r="H2161" s="135">
        <v>240000</v>
      </c>
      <c r="I2161" s="134" t="s">
        <v>1815</v>
      </c>
      <c r="J2161" s="138">
        <f t="shared" si="233"/>
        <v>0.38</v>
      </c>
      <c r="K2161" s="140">
        <f t="shared" si="234"/>
        <v>631578.94736842101</v>
      </c>
      <c r="L2161" s="134" t="s">
        <v>3184</v>
      </c>
      <c r="M2161" s="134" t="s">
        <v>68</v>
      </c>
      <c r="N2161" s="137">
        <f t="shared" si="235"/>
        <v>631578.94736842101</v>
      </c>
      <c r="P2161">
        <v>2120</v>
      </c>
      <c r="Q2161">
        <v>26.995661196642143</v>
      </c>
      <c r="R2161">
        <v>-1.9956611966421427</v>
      </c>
      <c r="S2161" s="70">
        <f t="shared" si="236"/>
        <v>-7.3925257177637607E-2</v>
      </c>
      <c r="T2161">
        <f t="shared" si="237"/>
        <v>25</v>
      </c>
      <c r="U2161" s="134" t="s">
        <v>3167</v>
      </c>
      <c r="Z2161">
        <v>2119</v>
      </c>
      <c r="AA2161">
        <v>44.718286734416409</v>
      </c>
      <c r="AB2161">
        <v>0.28171326558359056</v>
      </c>
      <c r="AJ2161">
        <v>2121</v>
      </c>
      <c r="AK2161">
        <v>23.281748963399782</v>
      </c>
      <c r="AL2161">
        <v>-10.281748963399782</v>
      </c>
      <c r="AT2161">
        <v>2121</v>
      </c>
      <c r="AU2161">
        <v>25.947528878517168</v>
      </c>
      <c r="AV2161">
        <v>-12.947528878517168</v>
      </c>
      <c r="BD2161" s="152">
        <v>12.306851493511086</v>
      </c>
      <c r="BE2161" s="152">
        <v>23.963291000279998</v>
      </c>
    </row>
    <row r="2162" spans="1:57" ht="14.25" customHeight="1">
      <c r="A2162" s="134" t="s">
        <v>398</v>
      </c>
      <c r="B2162" s="135">
        <v>22455</v>
      </c>
      <c r="C2162" s="135">
        <v>1001200</v>
      </c>
      <c r="D2162" s="145">
        <f t="shared" si="231"/>
        <v>642785.06559031282</v>
      </c>
      <c r="E2162" s="141">
        <f t="shared" si="232"/>
        <v>44.586951681140057</v>
      </c>
      <c r="F2162" s="135">
        <v>21</v>
      </c>
      <c r="G2162" s="135">
        <v>0.29730000000000001</v>
      </c>
      <c r="H2162" s="135">
        <v>191100</v>
      </c>
      <c r="I2162" s="134" t="s">
        <v>1815</v>
      </c>
      <c r="J2162" s="138">
        <f t="shared" si="233"/>
        <v>0.29730000000000001</v>
      </c>
      <c r="K2162" s="140">
        <f t="shared" si="234"/>
        <v>642785.06559031282</v>
      </c>
      <c r="L2162" s="134" t="s">
        <v>3185</v>
      </c>
      <c r="M2162" s="134" t="s">
        <v>3</v>
      </c>
      <c r="N2162" s="137">
        <f t="shared" si="235"/>
        <v>642785.06559031282</v>
      </c>
      <c r="P2162">
        <v>2121</v>
      </c>
      <c r="Q2162">
        <v>21.771555561890029</v>
      </c>
      <c r="R2162">
        <v>-8.7715555618900289</v>
      </c>
      <c r="S2162" s="70">
        <f t="shared" si="236"/>
        <v>-0.40289062198404318</v>
      </c>
      <c r="T2162">
        <f t="shared" si="237"/>
        <v>13</v>
      </c>
      <c r="U2162" s="134" t="s">
        <v>3168</v>
      </c>
      <c r="Z2162">
        <v>2120</v>
      </c>
      <c r="AA2162">
        <v>30.074031374175199</v>
      </c>
      <c r="AB2162">
        <v>-5.074031374175199</v>
      </c>
      <c r="AJ2162">
        <v>2122</v>
      </c>
      <c r="AK2162">
        <v>24.661820815689932</v>
      </c>
      <c r="AL2162">
        <v>-4.6618208156899321</v>
      </c>
      <c r="AT2162">
        <v>2122</v>
      </c>
      <c r="AU2162">
        <v>28.796685282784846</v>
      </c>
      <c r="AV2162">
        <v>-8.7966852827848463</v>
      </c>
      <c r="BD2162" s="152">
        <v>72.919866718749944</v>
      </c>
      <c r="BE2162" s="152">
        <v>52.273906202999996</v>
      </c>
    </row>
    <row r="2163" spans="1:57" ht="14.25" customHeight="1">
      <c r="A2163" s="134" t="s">
        <v>398</v>
      </c>
      <c r="B2163" s="135">
        <v>11484</v>
      </c>
      <c r="C2163" s="135">
        <v>587700</v>
      </c>
      <c r="D2163" s="145">
        <f t="shared" si="231"/>
        <v>86065.573770491799</v>
      </c>
      <c r="E2163" s="141">
        <f t="shared" si="232"/>
        <v>51.175548589341695</v>
      </c>
      <c r="F2163" s="135">
        <v>10</v>
      </c>
      <c r="G2163" s="135">
        <v>0.61</v>
      </c>
      <c r="H2163" s="135">
        <v>52500</v>
      </c>
      <c r="I2163" s="134" t="s">
        <v>1815</v>
      </c>
      <c r="J2163" s="138">
        <f t="shared" si="233"/>
        <v>0.61</v>
      </c>
      <c r="K2163" s="140">
        <f t="shared" si="234"/>
        <v>86065.573770491799</v>
      </c>
      <c r="L2163" s="134" t="s">
        <v>3186</v>
      </c>
      <c r="M2163" s="134" t="s">
        <v>160</v>
      </c>
      <c r="N2163" s="137">
        <f t="shared" si="235"/>
        <v>86065.573770491799</v>
      </c>
      <c r="P2163">
        <v>2122</v>
      </c>
      <c r="Q2163">
        <v>24.113151944454042</v>
      </c>
      <c r="R2163">
        <v>-4.1131519444540423</v>
      </c>
      <c r="S2163" s="70">
        <f t="shared" si="236"/>
        <v>-0.17057711716530927</v>
      </c>
      <c r="T2163">
        <f t="shared" si="237"/>
        <v>20</v>
      </c>
      <c r="U2163" s="134" t="s">
        <v>3169</v>
      </c>
      <c r="Z2163">
        <v>2121</v>
      </c>
      <c r="AA2163">
        <v>24.773138577851054</v>
      </c>
      <c r="AB2163">
        <v>-11.773138577851054</v>
      </c>
      <c r="AJ2163">
        <v>2123</v>
      </c>
      <c r="AK2163">
        <v>31.010151336224624</v>
      </c>
      <c r="AL2163">
        <v>48.989848663775376</v>
      </c>
      <c r="AT2163">
        <v>2123</v>
      </c>
      <c r="AU2163">
        <v>67.487736603217542</v>
      </c>
      <c r="AV2163">
        <v>12.512263396782458</v>
      </c>
      <c r="BD2163" s="152">
        <v>22.590461942023687</v>
      </c>
      <c r="BE2163" s="152">
        <v>38.141083730840002</v>
      </c>
    </row>
    <row r="2164" spans="1:57" ht="14.25" customHeight="1">
      <c r="A2164" s="134" t="s">
        <v>398</v>
      </c>
      <c r="B2164" s="135">
        <v>7704</v>
      </c>
      <c r="C2164" s="135">
        <v>231700</v>
      </c>
      <c r="D2164" s="145">
        <f t="shared" si="231"/>
        <v>526399.13373037358</v>
      </c>
      <c r="E2164" s="141">
        <f t="shared" si="232"/>
        <v>30.075285565939772</v>
      </c>
      <c r="F2164" s="135">
        <v>12</v>
      </c>
      <c r="G2164" s="135">
        <v>9235</v>
      </c>
      <c r="H2164" s="135">
        <v>111600</v>
      </c>
      <c r="I2164" s="134" t="s">
        <v>1819</v>
      </c>
      <c r="J2164" s="138">
        <f t="shared" si="233"/>
        <v>0.21200642791551882</v>
      </c>
      <c r="K2164" s="140">
        <f t="shared" si="234"/>
        <v>526399.13373037358</v>
      </c>
      <c r="L2164" s="134" t="s">
        <v>3187</v>
      </c>
      <c r="M2164" s="134" t="s">
        <v>128</v>
      </c>
      <c r="N2164" s="137">
        <f t="shared" si="235"/>
        <v>526399.13373037358</v>
      </c>
      <c r="P2164">
        <v>2123</v>
      </c>
      <c r="Q2164">
        <v>48.706743470276713</v>
      </c>
      <c r="R2164">
        <v>31.293256529723287</v>
      </c>
      <c r="S2164" s="70">
        <f t="shared" si="236"/>
        <v>0.64248303828442144</v>
      </c>
      <c r="T2164">
        <f t="shared" si="237"/>
        <v>80</v>
      </c>
      <c r="U2164" s="134" t="s">
        <v>3170</v>
      </c>
      <c r="Z2164">
        <v>2122</v>
      </c>
      <c r="AA2164">
        <v>27.509542973995689</v>
      </c>
      <c r="AB2164">
        <v>-7.5095429739956892</v>
      </c>
      <c r="AJ2164">
        <v>2124</v>
      </c>
      <c r="AK2164">
        <v>30.191844928102885</v>
      </c>
      <c r="AL2164">
        <v>5.8081550718971151</v>
      </c>
      <c r="AT2164">
        <v>2124</v>
      </c>
      <c r="AU2164">
        <v>30.558728407729639</v>
      </c>
      <c r="AV2164">
        <v>5.4412715922703612</v>
      </c>
      <c r="BD2164" s="152">
        <v>9.982691856540745</v>
      </c>
      <c r="BE2164" s="152">
        <v>20.596481312439998</v>
      </c>
    </row>
    <row r="2165" spans="1:57" ht="14.25" customHeight="1">
      <c r="A2165" s="134" t="s">
        <v>398</v>
      </c>
      <c r="B2165" s="135">
        <v>41015</v>
      </c>
      <c r="C2165" s="135">
        <v>1428200</v>
      </c>
      <c r="D2165" s="145">
        <f t="shared" si="231"/>
        <v>485333.33333333331</v>
      </c>
      <c r="E2165" s="141">
        <f t="shared" si="232"/>
        <v>34.821406802389369</v>
      </c>
      <c r="F2165" s="135">
        <v>42</v>
      </c>
      <c r="G2165" s="135">
        <v>0.45</v>
      </c>
      <c r="H2165" s="135">
        <v>218400</v>
      </c>
      <c r="I2165" s="134" t="s">
        <v>1815</v>
      </c>
      <c r="J2165" s="138">
        <f t="shared" si="233"/>
        <v>0.45</v>
      </c>
      <c r="K2165" s="140">
        <f t="shared" si="234"/>
        <v>485333.33333333331</v>
      </c>
      <c r="L2165" s="134" t="s">
        <v>3188</v>
      </c>
      <c r="M2165" s="134" t="s">
        <v>22</v>
      </c>
      <c r="N2165" s="137">
        <f t="shared" si="235"/>
        <v>485333.33333333331</v>
      </c>
      <c r="P2165">
        <v>2124</v>
      </c>
      <c r="Q2165">
        <v>28.280119215241399</v>
      </c>
      <c r="R2165">
        <v>7.7198807847586011</v>
      </c>
      <c r="S2165" s="70">
        <f t="shared" si="236"/>
        <v>0.2729790750174072</v>
      </c>
      <c r="T2165">
        <f t="shared" si="237"/>
        <v>36</v>
      </c>
      <c r="U2165" s="134" t="s">
        <v>998</v>
      </c>
      <c r="Z2165">
        <v>2123</v>
      </c>
      <c r="AA2165">
        <v>51.158810029526165</v>
      </c>
      <c r="AB2165">
        <v>28.841189970473835</v>
      </c>
      <c r="AJ2165">
        <v>2125</v>
      </c>
      <c r="AK2165">
        <v>24.692724265143056</v>
      </c>
      <c r="AL2165">
        <v>-1.6927242651430561</v>
      </c>
      <c r="AT2165">
        <v>2125</v>
      </c>
      <c r="AU2165">
        <v>26.216022868198877</v>
      </c>
      <c r="AV2165">
        <v>-3.2160228681988769</v>
      </c>
      <c r="BD2165" s="152">
        <v>11.091879840600829</v>
      </c>
      <c r="BE2165" s="152">
        <v>19.796734331799996</v>
      </c>
    </row>
    <row r="2166" spans="1:57" ht="14.25" customHeight="1">
      <c r="A2166" s="134" t="s">
        <v>398</v>
      </c>
      <c r="B2166" s="135">
        <v>12229</v>
      </c>
      <c r="C2166" s="135">
        <v>1076300</v>
      </c>
      <c r="D2166" s="145">
        <f t="shared" si="231"/>
        <v>675675.67567567562</v>
      </c>
      <c r="E2166" s="141">
        <f t="shared" si="232"/>
        <v>88.012102379589507</v>
      </c>
      <c r="F2166" s="135">
        <v>12</v>
      </c>
      <c r="G2166" s="135">
        <v>0.44400000000000001</v>
      </c>
      <c r="H2166" s="135">
        <v>300000</v>
      </c>
      <c r="I2166" s="134" t="s">
        <v>1815</v>
      </c>
      <c r="J2166" s="138">
        <f t="shared" si="233"/>
        <v>0.44400000000000001</v>
      </c>
      <c r="K2166" s="140">
        <f t="shared" si="234"/>
        <v>675675.67567567562</v>
      </c>
      <c r="L2166" s="134" t="s">
        <v>3189</v>
      </c>
      <c r="M2166" s="134" t="s">
        <v>60</v>
      </c>
      <c r="N2166" s="137">
        <f t="shared" si="235"/>
        <v>675675.67567567562</v>
      </c>
      <c r="P2166">
        <v>2125</v>
      </c>
      <c r="Q2166">
        <v>22.736916741058536</v>
      </c>
      <c r="R2166">
        <v>0.26308325894146378</v>
      </c>
      <c r="S2166" s="70">
        <f t="shared" si="236"/>
        <v>1.1570753499149055E-2</v>
      </c>
      <c r="T2166">
        <f t="shared" si="237"/>
        <v>23</v>
      </c>
      <c r="U2166" s="134" t="s">
        <v>3171</v>
      </c>
      <c r="Z2166">
        <v>2124</v>
      </c>
      <c r="AA2166">
        <v>31.249970385099733</v>
      </c>
      <c r="AB2166">
        <v>4.7500296149002672</v>
      </c>
      <c r="AJ2166">
        <v>2126</v>
      </c>
      <c r="AK2166">
        <v>23.63311695033255</v>
      </c>
      <c r="AL2166">
        <v>-7.6331169503325498</v>
      </c>
      <c r="AT2166">
        <v>2126</v>
      </c>
      <c r="AU2166">
        <v>27.548639826160386</v>
      </c>
      <c r="AV2166">
        <v>-11.548639826160386</v>
      </c>
      <c r="BD2166" s="152">
        <v>4.439833013973832</v>
      </c>
      <c r="BE2166" s="152">
        <v>15.467335036519998</v>
      </c>
    </row>
    <row r="2167" spans="1:57" ht="14.25" customHeight="1">
      <c r="A2167" s="134" t="s">
        <v>398</v>
      </c>
      <c r="B2167" s="135">
        <v>83411</v>
      </c>
      <c r="C2167" s="135">
        <v>6819400</v>
      </c>
      <c r="D2167" s="145">
        <f t="shared" si="231"/>
        <v>729376.49880095921</v>
      </c>
      <c r="E2167" s="141">
        <f t="shared" si="232"/>
        <v>81.756602846147388</v>
      </c>
      <c r="F2167" s="135">
        <v>79</v>
      </c>
      <c r="G2167" s="135">
        <v>4.17</v>
      </c>
      <c r="H2167" s="135">
        <v>3041500</v>
      </c>
      <c r="I2167" s="134" t="s">
        <v>1815</v>
      </c>
      <c r="J2167" s="138">
        <f t="shared" si="233"/>
        <v>4.17</v>
      </c>
      <c r="K2167" s="140">
        <f t="shared" si="234"/>
        <v>729376.49880095921</v>
      </c>
      <c r="L2167" s="134" t="s">
        <v>3190</v>
      </c>
      <c r="M2167" s="134" t="s">
        <v>67</v>
      </c>
      <c r="N2167" s="137">
        <f t="shared" si="235"/>
        <v>729376.49880095921</v>
      </c>
      <c r="P2167">
        <v>2126</v>
      </c>
      <c r="Q2167">
        <v>22.840832021125166</v>
      </c>
      <c r="R2167">
        <v>-6.8408320211251663</v>
      </c>
      <c r="S2167" s="70">
        <f t="shared" si="236"/>
        <v>-0.29950012393586084</v>
      </c>
      <c r="T2167">
        <f t="shared" si="237"/>
        <v>16</v>
      </c>
      <c r="U2167" s="134" t="s">
        <v>3172</v>
      </c>
      <c r="Z2167">
        <v>2125</v>
      </c>
      <c r="AA2167">
        <v>26.382103986837031</v>
      </c>
      <c r="AB2167">
        <v>-3.3821039868370306</v>
      </c>
      <c r="AJ2167">
        <v>2127</v>
      </c>
      <c r="AK2167">
        <v>22.852064015524167</v>
      </c>
      <c r="AL2167">
        <v>-13.852064015524167</v>
      </c>
      <c r="AT2167">
        <v>2127</v>
      </c>
      <c r="AU2167">
        <v>16.256291691320801</v>
      </c>
      <c r="AV2167">
        <v>-7.2562916913208007</v>
      </c>
      <c r="BD2167" s="152">
        <v>7.5178296697405615</v>
      </c>
      <c r="BE2167" s="152">
        <v>17.790837186279997</v>
      </c>
    </row>
    <row r="2168" spans="1:57" ht="14.25" customHeight="1">
      <c r="A2168" s="134" t="s">
        <v>398</v>
      </c>
      <c r="B2168" s="135">
        <v>7496</v>
      </c>
      <c r="C2168" s="135">
        <v>265900</v>
      </c>
      <c r="D2168" s="145">
        <f t="shared" si="231"/>
        <v>380424.46620645368</v>
      </c>
      <c r="E2168" s="141">
        <f t="shared" si="232"/>
        <v>35.472251867662756</v>
      </c>
      <c r="F2168" s="135">
        <v>9</v>
      </c>
      <c r="G2168" s="135">
        <v>6229</v>
      </c>
      <c r="H2168" s="135">
        <v>54400</v>
      </c>
      <c r="I2168" s="134" t="s">
        <v>1819</v>
      </c>
      <c r="J2168" s="138">
        <f t="shared" si="233"/>
        <v>0.14299816345270891</v>
      </c>
      <c r="K2168" s="140">
        <f t="shared" si="234"/>
        <v>380424.46620645368</v>
      </c>
      <c r="L2168" s="134" t="s">
        <v>986</v>
      </c>
      <c r="M2168" s="134" t="s">
        <v>128</v>
      </c>
      <c r="N2168" s="137">
        <f t="shared" si="235"/>
        <v>380424.46620645368</v>
      </c>
      <c r="P2168">
        <v>2127</v>
      </c>
      <c r="Q2168">
        <v>16.286060350999648</v>
      </c>
      <c r="R2168">
        <v>-7.286060350999648</v>
      </c>
      <c r="S2168" s="70">
        <f t="shared" si="236"/>
        <v>-0.44738016401568997</v>
      </c>
      <c r="T2168">
        <f t="shared" si="237"/>
        <v>9</v>
      </c>
      <c r="U2168" s="134" t="s">
        <v>3173</v>
      </c>
      <c r="Z2168">
        <v>2126</v>
      </c>
      <c r="AA2168">
        <v>25.714012410594414</v>
      </c>
      <c r="AB2168">
        <v>-9.7140124105944139</v>
      </c>
      <c r="AJ2168">
        <v>2128</v>
      </c>
      <c r="AK2168">
        <v>22.922760947834735</v>
      </c>
      <c r="AL2168">
        <v>-13.922760947834735</v>
      </c>
      <c r="AT2168">
        <v>2128</v>
      </c>
      <c r="AU2168">
        <v>19.73357623658697</v>
      </c>
      <c r="AV2168">
        <v>-10.73357623658697</v>
      </c>
      <c r="BD2168" s="152">
        <v>10.732420771692468</v>
      </c>
      <c r="BE2168" s="152">
        <v>22.173774348559999</v>
      </c>
    </row>
    <row r="2169" spans="1:57" ht="14.25" customHeight="1">
      <c r="A2169" s="134" t="s">
        <v>398</v>
      </c>
      <c r="B2169" s="135">
        <v>52674</v>
      </c>
      <c r="C2169" s="135">
        <v>2158600</v>
      </c>
      <c r="D2169" s="145">
        <f t="shared" si="231"/>
        <v>441600</v>
      </c>
      <c r="E2169" s="141">
        <f t="shared" si="232"/>
        <v>40.980369821923532</v>
      </c>
      <c r="F2169" s="135">
        <v>48</v>
      </c>
      <c r="G2169" s="135">
        <v>2.5</v>
      </c>
      <c r="H2169" s="135">
        <v>1104000</v>
      </c>
      <c r="I2169" s="134" t="s">
        <v>1815</v>
      </c>
      <c r="J2169" s="138">
        <f t="shared" si="233"/>
        <v>2.5</v>
      </c>
      <c r="K2169" s="140">
        <f t="shared" si="234"/>
        <v>441600</v>
      </c>
      <c r="L2169" s="134" t="s">
        <v>3191</v>
      </c>
      <c r="M2169" s="134" t="s">
        <v>47</v>
      </c>
      <c r="N2169" s="137">
        <f t="shared" si="235"/>
        <v>441600</v>
      </c>
      <c r="P2169">
        <v>2128</v>
      </c>
      <c r="Q2169">
        <v>18.205763306487121</v>
      </c>
      <c r="R2169">
        <v>-9.2057633064871212</v>
      </c>
      <c r="S2169" s="70">
        <f t="shared" si="236"/>
        <v>-0.50565104859991794</v>
      </c>
      <c r="T2169">
        <f t="shared" si="237"/>
        <v>9</v>
      </c>
      <c r="U2169" s="134" t="s">
        <v>1564</v>
      </c>
      <c r="Z2169">
        <v>2127</v>
      </c>
      <c r="AA2169">
        <v>18.685260465099859</v>
      </c>
      <c r="AB2169">
        <v>-9.6852604650998586</v>
      </c>
      <c r="AJ2169">
        <v>2129</v>
      </c>
      <c r="AK2169">
        <v>55.652477263160094</v>
      </c>
      <c r="AL2169">
        <v>5.3475227368399061</v>
      </c>
      <c r="AT2169">
        <v>2129</v>
      </c>
      <c r="AU2169">
        <v>12.875894885450476</v>
      </c>
      <c r="AV2169">
        <v>48.124105114549522</v>
      </c>
      <c r="BD2169" s="152">
        <v>5.9362097665437767</v>
      </c>
      <c r="BE2169" s="152">
        <v>15.521733209319999</v>
      </c>
    </row>
    <row r="2170" spans="1:57" ht="14.25" customHeight="1">
      <c r="A2170" s="134" t="s">
        <v>398</v>
      </c>
      <c r="B2170" s="135">
        <v>11752</v>
      </c>
      <c r="C2170" s="135">
        <v>505500</v>
      </c>
      <c r="D2170" s="145">
        <f t="shared" si="231"/>
        <v>714285.7142857142</v>
      </c>
      <c r="E2170" s="141">
        <f t="shared" si="232"/>
        <v>43.013955071477199</v>
      </c>
      <c r="F2170" s="135">
        <v>10</v>
      </c>
      <c r="G2170" s="135">
        <v>0.14000000000000001</v>
      </c>
      <c r="H2170" s="135">
        <v>100000</v>
      </c>
      <c r="I2170" s="134" t="s">
        <v>1815</v>
      </c>
      <c r="J2170" s="138">
        <f t="shared" si="233"/>
        <v>0.14000000000000001</v>
      </c>
      <c r="K2170" s="140">
        <f t="shared" si="234"/>
        <v>714285.7142857142</v>
      </c>
      <c r="L2170" s="134" t="s">
        <v>3192</v>
      </c>
      <c r="M2170" s="134" t="s">
        <v>47</v>
      </c>
      <c r="N2170" s="137">
        <f t="shared" si="235"/>
        <v>714285.7142857142</v>
      </c>
      <c r="P2170">
        <v>2129</v>
      </c>
      <c r="Q2170">
        <v>33.529181155588859</v>
      </c>
      <c r="R2170">
        <v>27.470818844411141</v>
      </c>
      <c r="S2170" s="70">
        <f t="shared" si="236"/>
        <v>0.81931075849826207</v>
      </c>
      <c r="T2170">
        <f t="shared" si="237"/>
        <v>61</v>
      </c>
      <c r="U2170" s="134" t="s">
        <v>3174</v>
      </c>
      <c r="Z2170">
        <v>2128</v>
      </c>
      <c r="AA2170">
        <v>20.755169362355648</v>
      </c>
      <c r="AB2170">
        <v>-11.755169362355648</v>
      </c>
      <c r="AJ2170">
        <v>2130</v>
      </c>
      <c r="AK2170">
        <v>20.238817529577204</v>
      </c>
      <c r="AL2170">
        <v>5.7611824704227956</v>
      </c>
      <c r="AT2170">
        <v>2130</v>
      </c>
      <c r="AU2170">
        <v>21.543242148692435</v>
      </c>
      <c r="AV2170">
        <v>4.4567578513075645</v>
      </c>
      <c r="BD2170" s="152">
        <v>6.7557764436548382</v>
      </c>
      <c r="BE2170" s="152">
        <v>16.139062250119999</v>
      </c>
    </row>
    <row r="2171" spans="1:57" ht="14.25" customHeight="1">
      <c r="A2171" s="134" t="s">
        <v>398</v>
      </c>
      <c r="B2171" s="135">
        <v>10226</v>
      </c>
      <c r="C2171" s="135">
        <v>800300</v>
      </c>
      <c r="D2171" s="145">
        <f t="shared" si="231"/>
        <v>483582.08955223876</v>
      </c>
      <c r="E2171" s="141">
        <f t="shared" si="232"/>
        <v>78.261294738900844</v>
      </c>
      <c r="F2171" s="135">
        <v>24</v>
      </c>
      <c r="G2171" s="135">
        <v>1.34</v>
      </c>
      <c r="H2171" s="135">
        <v>648000</v>
      </c>
      <c r="I2171" s="134" t="s">
        <v>1815</v>
      </c>
      <c r="J2171" s="138">
        <f t="shared" si="233"/>
        <v>1.34</v>
      </c>
      <c r="K2171" s="140">
        <f t="shared" si="234"/>
        <v>483582.08955223876</v>
      </c>
      <c r="L2171" s="134" t="s">
        <v>1010</v>
      </c>
      <c r="M2171" s="134" t="s">
        <v>67</v>
      </c>
      <c r="N2171" s="137">
        <f t="shared" si="235"/>
        <v>483582.08955223876</v>
      </c>
      <c r="P2171">
        <v>2130</v>
      </c>
      <c r="Q2171">
        <v>17.623053768206791</v>
      </c>
      <c r="R2171">
        <v>8.3769462317932089</v>
      </c>
      <c r="S2171" s="70">
        <f t="shared" si="236"/>
        <v>0.47534021866890058</v>
      </c>
      <c r="T2171">
        <f t="shared" si="237"/>
        <v>26</v>
      </c>
      <c r="U2171" s="134" t="s">
        <v>3175</v>
      </c>
      <c r="Z2171">
        <v>2129</v>
      </c>
      <c r="AA2171">
        <v>39.535341391616882</v>
      </c>
      <c r="AB2171">
        <v>21.464658608383118</v>
      </c>
      <c r="AJ2171">
        <v>2131</v>
      </c>
      <c r="AK2171">
        <v>31.703573941761817</v>
      </c>
      <c r="AL2171">
        <v>32.296426058238183</v>
      </c>
      <c r="AT2171">
        <v>2131</v>
      </c>
      <c r="AU2171">
        <v>67.642100120221102</v>
      </c>
      <c r="AV2171">
        <v>-3.6421001202211016</v>
      </c>
      <c r="BD2171" s="152">
        <v>117.34387250626743</v>
      </c>
      <c r="BE2171" s="152">
        <v>122.60344328264</v>
      </c>
    </row>
    <row r="2172" spans="1:57" ht="14.25" customHeight="1">
      <c r="A2172" s="134" t="s">
        <v>398</v>
      </c>
      <c r="B2172" s="135">
        <v>17280</v>
      </c>
      <c r="C2172" s="135">
        <v>285300</v>
      </c>
      <c r="D2172" s="145">
        <f t="shared" si="231"/>
        <v>244897.95918367346</v>
      </c>
      <c r="E2172" s="141">
        <f t="shared" si="232"/>
        <v>16.510416666666668</v>
      </c>
      <c r="F2172" s="135">
        <v>16</v>
      </c>
      <c r="G2172" s="135">
        <v>0.49</v>
      </c>
      <c r="H2172" s="135">
        <v>120000</v>
      </c>
      <c r="I2172" s="134" t="s">
        <v>1815</v>
      </c>
      <c r="J2172" s="138">
        <f t="shared" si="233"/>
        <v>0.49</v>
      </c>
      <c r="K2172" s="140">
        <f t="shared" si="234"/>
        <v>244897.95918367346</v>
      </c>
      <c r="L2172" s="134" t="s">
        <v>3193</v>
      </c>
      <c r="M2172" s="134" t="s">
        <v>68</v>
      </c>
      <c r="N2172" s="137">
        <f t="shared" si="235"/>
        <v>244897.95918367346</v>
      </c>
      <c r="P2172">
        <v>2131</v>
      </c>
      <c r="Q2172">
        <v>49.193277672226785</v>
      </c>
      <c r="R2172">
        <v>14.806722327773215</v>
      </c>
      <c r="S2172" s="70">
        <f t="shared" si="236"/>
        <v>0.30099076598290375</v>
      </c>
      <c r="T2172">
        <f t="shared" si="237"/>
        <v>64</v>
      </c>
      <c r="U2172" s="134" t="s">
        <v>3176</v>
      </c>
      <c r="Z2172">
        <v>2130</v>
      </c>
      <c r="AA2172">
        <v>20.645985951638291</v>
      </c>
      <c r="AB2172">
        <v>5.3540140483617087</v>
      </c>
      <c r="AJ2172">
        <v>2132</v>
      </c>
      <c r="AK2172">
        <v>20.565632090917081</v>
      </c>
      <c r="AL2172">
        <v>-11.565632090917081</v>
      </c>
      <c r="AT2172">
        <v>2132</v>
      </c>
      <c r="AU2172">
        <v>18.065136520889013</v>
      </c>
      <c r="AV2172">
        <v>-9.0651365208890127</v>
      </c>
      <c r="BD2172" s="152">
        <v>24.568513846930834</v>
      </c>
      <c r="BE2172" s="152">
        <v>31.505362353119999</v>
      </c>
    </row>
    <row r="2173" spans="1:57" ht="14.25" customHeight="1">
      <c r="A2173" s="134" t="s">
        <v>398</v>
      </c>
      <c r="B2173" s="135">
        <v>10656</v>
      </c>
      <c r="C2173" s="135">
        <v>399600</v>
      </c>
      <c r="D2173" s="145">
        <f t="shared" si="231"/>
        <v>237500</v>
      </c>
      <c r="E2173" s="141">
        <f t="shared" si="232"/>
        <v>37.5</v>
      </c>
      <c r="F2173" s="135">
        <v>11</v>
      </c>
      <c r="G2173" s="135">
        <v>0.24</v>
      </c>
      <c r="H2173" s="135">
        <v>57000</v>
      </c>
      <c r="I2173" s="134" t="s">
        <v>1815</v>
      </c>
      <c r="J2173" s="138">
        <f t="shared" si="233"/>
        <v>0.24</v>
      </c>
      <c r="K2173" s="140">
        <f t="shared" si="234"/>
        <v>237500</v>
      </c>
      <c r="L2173" s="134" t="s">
        <v>1593</v>
      </c>
      <c r="M2173" s="134" t="s">
        <v>189</v>
      </c>
      <c r="N2173" s="137">
        <f t="shared" si="235"/>
        <v>237500</v>
      </c>
      <c r="P2173">
        <v>2132</v>
      </c>
      <c r="Q2173">
        <v>15.934010933693354</v>
      </c>
      <c r="R2173">
        <v>-6.9340109336933544</v>
      </c>
      <c r="S2173" s="70">
        <f t="shared" si="236"/>
        <v>-0.43517046414415356</v>
      </c>
      <c r="T2173">
        <f t="shared" si="237"/>
        <v>9</v>
      </c>
      <c r="U2173" s="134" t="s">
        <v>3177</v>
      </c>
      <c r="Z2173">
        <v>2131</v>
      </c>
      <c r="AA2173">
        <v>51.078927955166556</v>
      </c>
      <c r="AB2173">
        <v>12.921072044833444</v>
      </c>
      <c r="AJ2173">
        <v>2133</v>
      </c>
      <c r="AK2173">
        <v>25.20368951842962</v>
      </c>
      <c r="AL2173">
        <v>-3.2036895184296199</v>
      </c>
      <c r="AT2173">
        <v>2133</v>
      </c>
      <c r="AU2173">
        <v>32.728849553689145</v>
      </c>
      <c r="AV2173">
        <v>-10.728849553689145</v>
      </c>
      <c r="BD2173" s="152">
        <v>25.505161477914907</v>
      </c>
      <c r="BE2173" s="152">
        <v>33.654391683039997</v>
      </c>
    </row>
    <row r="2174" spans="1:57" ht="14.25" customHeight="1">
      <c r="A2174" s="134" t="s">
        <v>398</v>
      </c>
      <c r="B2174" s="135">
        <v>18618</v>
      </c>
      <c r="C2174" s="135">
        <v>7231200</v>
      </c>
      <c r="D2174" s="145">
        <f t="shared" si="231"/>
        <v>64896</v>
      </c>
      <c r="E2174" s="141">
        <f t="shared" si="232"/>
        <v>388.3983242023848</v>
      </c>
      <c r="F2174" s="135">
        <v>156</v>
      </c>
      <c r="G2174" s="135">
        <v>12.5</v>
      </c>
      <c r="H2174" s="135">
        <v>811200</v>
      </c>
      <c r="I2174" s="134" t="s">
        <v>1815</v>
      </c>
      <c r="J2174" s="138">
        <f t="shared" si="233"/>
        <v>12.5</v>
      </c>
      <c r="K2174" s="140">
        <f t="shared" si="234"/>
        <v>64896</v>
      </c>
      <c r="L2174" s="134" t="s">
        <v>890</v>
      </c>
      <c r="M2174" s="134" t="s">
        <v>22</v>
      </c>
      <c r="N2174" s="137">
        <f t="shared" si="235"/>
        <v>64896</v>
      </c>
      <c r="P2174">
        <v>2133</v>
      </c>
      <c r="Q2174">
        <v>26.552531511499982</v>
      </c>
      <c r="R2174">
        <v>-4.552531511499982</v>
      </c>
      <c r="S2174" s="70">
        <f t="shared" si="236"/>
        <v>-0.17145376551114408</v>
      </c>
      <c r="T2174">
        <f t="shared" si="237"/>
        <v>22</v>
      </c>
      <c r="U2174" s="134" t="s">
        <v>3178</v>
      </c>
      <c r="Z2174">
        <v>2132</v>
      </c>
      <c r="AA2174">
        <v>18.816411490110333</v>
      </c>
      <c r="AB2174">
        <v>-9.8164114901103332</v>
      </c>
      <c r="AJ2174">
        <v>2134</v>
      </c>
      <c r="AK2174">
        <v>22.63065985026412</v>
      </c>
      <c r="AL2174">
        <v>-10.63065985026412</v>
      </c>
      <c r="AT2174">
        <v>2134</v>
      </c>
      <c r="AU2174">
        <v>21.186892327524664</v>
      </c>
      <c r="AV2174">
        <v>-9.1868923275246637</v>
      </c>
      <c r="BD2174" s="152">
        <v>5.4350211218944064</v>
      </c>
      <c r="BE2174" s="152">
        <v>15.616845696759999</v>
      </c>
    </row>
    <row r="2175" spans="1:57" ht="14.25" customHeight="1">
      <c r="A2175" s="134" t="s">
        <v>398</v>
      </c>
      <c r="B2175" s="135">
        <v>39105</v>
      </c>
      <c r="C2175" s="135">
        <v>834600</v>
      </c>
      <c r="D2175" s="145">
        <f t="shared" si="231"/>
        <v>703125</v>
      </c>
      <c r="E2175" s="141">
        <f t="shared" si="232"/>
        <v>21.342539317222862</v>
      </c>
      <c r="F2175" s="135">
        <v>30</v>
      </c>
      <c r="G2175" s="135">
        <v>0.32</v>
      </c>
      <c r="H2175" s="135">
        <v>225000</v>
      </c>
      <c r="I2175" s="134" t="s">
        <v>1815</v>
      </c>
      <c r="J2175" s="138">
        <f t="shared" si="233"/>
        <v>0.32</v>
      </c>
      <c r="K2175" s="140">
        <f t="shared" si="234"/>
        <v>703125</v>
      </c>
      <c r="L2175" s="134" t="s">
        <v>910</v>
      </c>
      <c r="M2175" s="134" t="s">
        <v>68</v>
      </c>
      <c r="N2175" s="137">
        <f t="shared" si="235"/>
        <v>703125</v>
      </c>
      <c r="P2175">
        <v>2134</v>
      </c>
      <c r="Q2175">
        <v>18.821096066434375</v>
      </c>
      <c r="R2175">
        <v>-6.8210960664343752</v>
      </c>
      <c r="S2175" s="70">
        <f t="shared" si="236"/>
        <v>-0.36241757878273345</v>
      </c>
      <c r="T2175">
        <f t="shared" si="237"/>
        <v>12</v>
      </c>
      <c r="U2175" s="134" t="s">
        <v>1584</v>
      </c>
      <c r="Z2175">
        <v>2133</v>
      </c>
      <c r="AA2175">
        <v>30.160905209449837</v>
      </c>
      <c r="AB2175">
        <v>-8.1609052094498367</v>
      </c>
      <c r="AJ2175">
        <v>2135</v>
      </c>
      <c r="AK2175">
        <v>22.035027612174478</v>
      </c>
      <c r="AL2175">
        <v>-14.035027612174478</v>
      </c>
      <c r="AT2175">
        <v>2135</v>
      </c>
      <c r="AU2175">
        <v>17.00347680022097</v>
      </c>
      <c r="AV2175">
        <v>-9.0034768002209695</v>
      </c>
      <c r="BD2175" s="152">
        <v>8.8334498619451605</v>
      </c>
      <c r="BE2175" s="152">
        <v>19.644296833759999</v>
      </c>
    </row>
    <row r="2176" spans="1:57" ht="14.25" customHeight="1">
      <c r="A2176" s="134" t="s">
        <v>398</v>
      </c>
      <c r="B2176" s="135">
        <v>25888</v>
      </c>
      <c r="C2176" s="135">
        <v>715400</v>
      </c>
      <c r="D2176" s="145">
        <f t="shared" si="231"/>
        <v>1336956.5217391304</v>
      </c>
      <c r="E2176" s="141">
        <f t="shared" si="232"/>
        <v>27.634425216316441</v>
      </c>
      <c r="F2176" s="135">
        <v>41</v>
      </c>
      <c r="G2176" s="135">
        <v>0.23</v>
      </c>
      <c r="H2176" s="135">
        <v>307500</v>
      </c>
      <c r="I2176" s="134" t="s">
        <v>1815</v>
      </c>
      <c r="J2176" s="138">
        <f t="shared" si="233"/>
        <v>0.23</v>
      </c>
      <c r="K2176" s="140">
        <f t="shared" si="234"/>
        <v>1336956.5217391304</v>
      </c>
      <c r="L2176" s="134" t="s">
        <v>3194</v>
      </c>
      <c r="M2176" s="134" t="s">
        <v>68</v>
      </c>
      <c r="N2176" s="137">
        <f t="shared" si="235"/>
        <v>1336956.5217391304</v>
      </c>
      <c r="P2176">
        <v>2135</v>
      </c>
      <c r="Q2176">
        <v>16.214721280442639</v>
      </c>
      <c r="R2176">
        <v>-8.2147212804426388</v>
      </c>
      <c r="S2176" s="70">
        <f t="shared" si="236"/>
        <v>-0.506621183205339</v>
      </c>
      <c r="T2176">
        <f t="shared" si="237"/>
        <v>8</v>
      </c>
      <c r="U2176" s="134" t="s">
        <v>1622</v>
      </c>
      <c r="Z2176">
        <v>2134</v>
      </c>
      <c r="AA2176">
        <v>21.953668409681296</v>
      </c>
      <c r="AB2176">
        <v>-9.9536684096812955</v>
      </c>
      <c r="AJ2176">
        <v>2136</v>
      </c>
      <c r="AK2176">
        <v>22.786023767377767</v>
      </c>
      <c r="AL2176">
        <v>-10.786023767377767</v>
      </c>
      <c r="AT2176">
        <v>2136</v>
      </c>
      <c r="AU2176">
        <v>21.646698548386304</v>
      </c>
      <c r="AV2176">
        <v>-9.6466985483863041</v>
      </c>
      <c r="BD2176" s="152">
        <v>5.3076699089097295</v>
      </c>
      <c r="BE2176" s="152">
        <v>16.741232558039997</v>
      </c>
    </row>
    <row r="2177" spans="1:57" ht="14.25" customHeight="1">
      <c r="A2177" s="134" t="s">
        <v>398</v>
      </c>
      <c r="B2177" s="135">
        <v>13600</v>
      </c>
      <c r="C2177" s="135">
        <v>250600</v>
      </c>
      <c r="D2177" s="145">
        <f t="shared" si="231"/>
        <v>391304.34782608692</v>
      </c>
      <c r="E2177" s="141">
        <f t="shared" si="232"/>
        <v>18.426470588235293</v>
      </c>
      <c r="F2177" s="135">
        <v>12</v>
      </c>
      <c r="G2177" s="135">
        <v>0.23</v>
      </c>
      <c r="H2177" s="135">
        <v>90000</v>
      </c>
      <c r="I2177" s="134" t="s">
        <v>1815</v>
      </c>
      <c r="J2177" s="138">
        <f t="shared" si="233"/>
        <v>0.23</v>
      </c>
      <c r="K2177" s="140">
        <f t="shared" si="234"/>
        <v>391304.34782608692</v>
      </c>
      <c r="L2177" s="134" t="s">
        <v>3195</v>
      </c>
      <c r="M2177" s="134" t="s">
        <v>68</v>
      </c>
      <c r="N2177" s="137">
        <f t="shared" si="235"/>
        <v>391304.34782608692</v>
      </c>
      <c r="P2177">
        <v>2136</v>
      </c>
      <c r="Q2177">
        <v>19.159831054059705</v>
      </c>
      <c r="R2177">
        <v>-7.1598310540597048</v>
      </c>
      <c r="S2177" s="70">
        <f t="shared" si="236"/>
        <v>-0.3736896757522627</v>
      </c>
      <c r="T2177">
        <f t="shared" si="237"/>
        <v>12</v>
      </c>
      <c r="U2177" s="134" t="s">
        <v>1554</v>
      </c>
      <c r="Z2177">
        <v>2135</v>
      </c>
      <c r="AA2177">
        <v>19.843503243144518</v>
      </c>
      <c r="AB2177">
        <v>-11.843503243144518</v>
      </c>
      <c r="AJ2177">
        <v>2137</v>
      </c>
      <c r="AK2177">
        <v>38.600123188896433</v>
      </c>
      <c r="AL2177">
        <v>68.399876811103567</v>
      </c>
      <c r="AT2177">
        <v>2137</v>
      </c>
      <c r="AU2177">
        <v>84.019412408268096</v>
      </c>
      <c r="AV2177">
        <v>22.980587591731904</v>
      </c>
      <c r="BD2177" s="152">
        <v>2.7760510378837076</v>
      </c>
      <c r="BE2177" s="152">
        <v>15.278856529879999</v>
      </c>
    </row>
    <row r="2178" spans="1:57" ht="14.25" customHeight="1">
      <c r="A2178" s="134" t="s">
        <v>398</v>
      </c>
      <c r="B2178" s="135">
        <v>13670</v>
      </c>
      <c r="C2178" s="135">
        <v>788100</v>
      </c>
      <c r="D2178" s="145">
        <f t="shared" si="231"/>
        <v>566978.1931464175</v>
      </c>
      <c r="E2178" s="141">
        <f t="shared" si="232"/>
        <v>57.651792245793708</v>
      </c>
      <c r="F2178" s="135">
        <v>12</v>
      </c>
      <c r="G2178" s="135">
        <v>0.19259999999999999</v>
      </c>
      <c r="H2178" s="135">
        <v>109200</v>
      </c>
      <c r="I2178" s="134" t="s">
        <v>1815</v>
      </c>
      <c r="J2178" s="138">
        <f t="shared" si="233"/>
        <v>0.19259999999999999</v>
      </c>
      <c r="K2178" s="140">
        <f t="shared" si="234"/>
        <v>566978.1931464175</v>
      </c>
      <c r="L2178" s="134" t="s">
        <v>927</v>
      </c>
      <c r="M2178" s="134" t="s">
        <v>3</v>
      </c>
      <c r="N2178" s="137">
        <f t="shared" si="235"/>
        <v>566978.1931464175</v>
      </c>
      <c r="P2178">
        <v>2137</v>
      </c>
      <c r="Q2178">
        <v>62.050602821025308</v>
      </c>
      <c r="R2178">
        <v>44.949397178974692</v>
      </c>
      <c r="S2178" s="70">
        <f t="shared" si="236"/>
        <v>0.72439904103145925</v>
      </c>
      <c r="T2178">
        <f t="shared" si="237"/>
        <v>107</v>
      </c>
      <c r="U2178" s="134" t="s">
        <v>1596</v>
      </c>
      <c r="Z2178">
        <v>2136</v>
      </c>
      <c r="AA2178">
        <v>23.216707844086869</v>
      </c>
      <c r="AB2178">
        <v>-11.216707844086869</v>
      </c>
      <c r="AJ2178">
        <v>2138</v>
      </c>
      <c r="AK2178">
        <v>22.440582469381212</v>
      </c>
      <c r="AL2178">
        <v>-14.440582469381212</v>
      </c>
      <c r="AT2178">
        <v>2138</v>
      </c>
      <c r="AU2178">
        <v>19.20644124767059</v>
      </c>
      <c r="AV2178">
        <v>-11.20644124767059</v>
      </c>
      <c r="BD2178" s="152">
        <v>16.358468713063889</v>
      </c>
      <c r="BE2178" s="152">
        <v>24.054175986840001</v>
      </c>
    </row>
    <row r="2179" spans="1:57" ht="14.25" customHeight="1">
      <c r="A2179" s="134" t="s">
        <v>398</v>
      </c>
      <c r="B2179" s="135">
        <v>8910</v>
      </c>
      <c r="C2179" s="135">
        <v>862300</v>
      </c>
      <c r="D2179" s="145">
        <f t="shared" si="231"/>
        <v>763265.30612244899</v>
      </c>
      <c r="E2179" s="141">
        <f t="shared" si="232"/>
        <v>96.778900112233444</v>
      </c>
      <c r="F2179" s="135">
        <v>11</v>
      </c>
      <c r="G2179" s="135">
        <v>0.49</v>
      </c>
      <c r="H2179" s="135">
        <v>374000</v>
      </c>
      <c r="I2179" s="134" t="s">
        <v>1815</v>
      </c>
      <c r="J2179" s="138">
        <f t="shared" si="233"/>
        <v>0.49</v>
      </c>
      <c r="K2179" s="140">
        <f t="shared" si="234"/>
        <v>763265.30612244899</v>
      </c>
      <c r="L2179" s="134" t="s">
        <v>1003</v>
      </c>
      <c r="M2179" s="134" t="s">
        <v>67</v>
      </c>
      <c r="N2179" s="137">
        <f t="shared" si="235"/>
        <v>763265.30612244899</v>
      </c>
      <c r="P2179">
        <v>2138</v>
      </c>
      <c r="Q2179">
        <v>17.640651782999438</v>
      </c>
      <c r="R2179">
        <v>-9.6406517829994378</v>
      </c>
      <c r="S2179" s="70">
        <f t="shared" si="236"/>
        <v>-0.54650201713579993</v>
      </c>
      <c r="T2179">
        <f t="shared" si="237"/>
        <v>8</v>
      </c>
      <c r="U2179" s="134" t="s">
        <v>3179</v>
      </c>
      <c r="Z2179">
        <v>2137</v>
      </c>
      <c r="AA2179">
        <v>64.725292988996628</v>
      </c>
      <c r="AB2179">
        <v>42.274707011003372</v>
      </c>
      <c r="AJ2179">
        <v>2139</v>
      </c>
      <c r="AK2179">
        <v>24.393426473864178</v>
      </c>
      <c r="AL2179">
        <v>13.606573526135822</v>
      </c>
      <c r="AT2179">
        <v>2139</v>
      </c>
      <c r="AU2179">
        <v>28.952690964862903</v>
      </c>
      <c r="AV2179">
        <v>9.0473090351370971</v>
      </c>
      <c r="BD2179" s="152">
        <v>7.7273429556185773</v>
      </c>
      <c r="BE2179" s="152">
        <v>16.086399228160001</v>
      </c>
    </row>
    <row r="2180" spans="1:57" ht="14.25" customHeight="1">
      <c r="A2180" s="134" t="s">
        <v>398</v>
      </c>
      <c r="B2180" s="135">
        <v>7920</v>
      </c>
      <c r="C2180" s="135">
        <v>320000</v>
      </c>
      <c r="D2180" s="145">
        <f t="shared" si="231"/>
        <v>1222222.2222222222</v>
      </c>
      <c r="E2180" s="141">
        <f t="shared" si="232"/>
        <v>40.404040404040401</v>
      </c>
      <c r="F2180" s="135">
        <v>12</v>
      </c>
      <c r="G2180" s="135">
        <v>0.09</v>
      </c>
      <c r="H2180" s="135">
        <v>110000</v>
      </c>
      <c r="I2180" s="134" t="s">
        <v>1815</v>
      </c>
      <c r="J2180" s="138">
        <f t="shared" si="233"/>
        <v>0.09</v>
      </c>
      <c r="K2180" s="140">
        <f t="shared" si="234"/>
        <v>1222222.2222222222</v>
      </c>
      <c r="L2180" s="134" t="s">
        <v>3196</v>
      </c>
      <c r="M2180" s="134" t="s">
        <v>118</v>
      </c>
      <c r="N2180" s="137">
        <f t="shared" si="235"/>
        <v>1222222.2222222222</v>
      </c>
      <c r="P2180">
        <v>2139</v>
      </c>
      <c r="Q2180">
        <v>24.041395870464026</v>
      </c>
      <c r="R2180">
        <v>13.958604129535974</v>
      </c>
      <c r="S2180" s="70">
        <f t="shared" si="236"/>
        <v>0.58060705812364122</v>
      </c>
      <c r="T2180">
        <f t="shared" si="237"/>
        <v>38</v>
      </c>
      <c r="U2180" s="134" t="s">
        <v>3180</v>
      </c>
      <c r="Z2180">
        <v>2138</v>
      </c>
      <c r="AA2180">
        <v>21.381832988816679</v>
      </c>
      <c r="AB2180">
        <v>-13.381832988816679</v>
      </c>
      <c r="AJ2180">
        <v>2140</v>
      </c>
      <c r="AK2180">
        <v>43.952769968146939</v>
      </c>
      <c r="AL2180">
        <v>108.04723003185306</v>
      </c>
      <c r="AT2180">
        <v>2140</v>
      </c>
      <c r="AU2180">
        <v>142.13891872517968</v>
      </c>
      <c r="AV2180">
        <v>9.8610812748203216</v>
      </c>
      <c r="BD2180" s="152">
        <v>16.514576651561235</v>
      </c>
      <c r="BE2180" s="152">
        <v>21.344419092279999</v>
      </c>
    </row>
    <row r="2181" spans="1:57" ht="14.25" customHeight="1">
      <c r="A2181" s="134" t="s">
        <v>398</v>
      </c>
      <c r="B2181" s="135">
        <v>21220</v>
      </c>
      <c r="C2181" s="135">
        <v>632200</v>
      </c>
      <c r="D2181" s="145">
        <f t="shared" si="231"/>
        <v>1100000</v>
      </c>
      <c r="E2181" s="141">
        <f t="shared" si="232"/>
        <v>29.792648444863335</v>
      </c>
      <c r="F2181" s="135">
        <v>22</v>
      </c>
      <c r="G2181" s="135">
        <v>0.15</v>
      </c>
      <c r="H2181" s="135">
        <v>165000</v>
      </c>
      <c r="I2181" s="134" t="s">
        <v>1815</v>
      </c>
      <c r="J2181" s="138">
        <f t="shared" si="233"/>
        <v>0.15</v>
      </c>
      <c r="K2181" s="140">
        <f t="shared" si="234"/>
        <v>1100000</v>
      </c>
      <c r="L2181" s="134" t="s">
        <v>3197</v>
      </c>
      <c r="M2181" s="134" t="s">
        <v>68</v>
      </c>
      <c r="N2181" s="137">
        <f t="shared" si="235"/>
        <v>1100000</v>
      </c>
      <c r="P2181">
        <v>2140</v>
      </c>
      <c r="Q2181">
        <v>96.561541797339174</v>
      </c>
      <c r="R2181">
        <v>55.438458202660826</v>
      </c>
      <c r="S2181" s="70">
        <f t="shared" si="236"/>
        <v>0.5741256526227968</v>
      </c>
      <c r="T2181">
        <f t="shared" si="237"/>
        <v>152</v>
      </c>
      <c r="U2181" s="134" t="s">
        <v>3181</v>
      </c>
      <c r="Z2181">
        <v>2139</v>
      </c>
      <c r="AA2181">
        <v>27.116323771151823</v>
      </c>
      <c r="AB2181">
        <v>10.883676228848177</v>
      </c>
      <c r="AJ2181">
        <v>2141</v>
      </c>
      <c r="AK2181">
        <v>30.726940272058329</v>
      </c>
      <c r="AL2181">
        <v>-21.726940272058329</v>
      </c>
      <c r="AT2181">
        <v>2141</v>
      </c>
      <c r="AU2181">
        <v>42.756730581159211</v>
      </c>
      <c r="AV2181">
        <v>-33.756730581159211</v>
      </c>
      <c r="BD2181" s="152">
        <v>28.844022715117987</v>
      </c>
      <c r="BE2181" s="152">
        <v>49.353555829559994</v>
      </c>
    </row>
    <row r="2182" spans="1:57" ht="14.25" customHeight="1">
      <c r="A2182" s="134" t="s">
        <v>398</v>
      </c>
      <c r="B2182" s="135">
        <v>178154</v>
      </c>
      <c r="C2182" s="135">
        <v>4115900</v>
      </c>
      <c r="D2182" s="145">
        <f t="shared" si="231"/>
        <v>259764.70588235295</v>
      </c>
      <c r="E2182" s="141">
        <f t="shared" si="232"/>
        <v>23.103045679580589</v>
      </c>
      <c r="F2182" s="135">
        <v>96</v>
      </c>
      <c r="G2182" s="135">
        <v>8.5</v>
      </c>
      <c r="H2182" s="135">
        <v>2208000</v>
      </c>
      <c r="I2182" s="134" t="s">
        <v>1815</v>
      </c>
      <c r="J2182" s="138">
        <f t="shared" si="233"/>
        <v>8.5</v>
      </c>
      <c r="K2182" s="140">
        <f t="shared" si="234"/>
        <v>259764.70588235295</v>
      </c>
      <c r="L2182" s="134" t="s">
        <v>1602</v>
      </c>
      <c r="M2182" s="134" t="s">
        <v>47</v>
      </c>
      <c r="N2182" s="137">
        <f t="shared" si="235"/>
        <v>259764.70588235295</v>
      </c>
      <c r="P2182">
        <v>2141</v>
      </c>
      <c r="Q2182">
        <v>35.181176198105064</v>
      </c>
      <c r="R2182">
        <v>-26.181176198105064</v>
      </c>
      <c r="S2182" s="70">
        <f t="shared" si="236"/>
        <v>-0.7441813784359842</v>
      </c>
      <c r="T2182">
        <f t="shared" si="237"/>
        <v>9</v>
      </c>
      <c r="U2182" s="134" t="s">
        <v>3182</v>
      </c>
      <c r="Z2182">
        <v>2140</v>
      </c>
      <c r="AA2182">
        <v>97.496422526472742</v>
      </c>
      <c r="AB2182">
        <v>54.503577473527258</v>
      </c>
      <c r="AJ2182">
        <v>2142</v>
      </c>
      <c r="AK2182">
        <v>23.751650729056855</v>
      </c>
      <c r="AL2182">
        <v>-13.751650729056855</v>
      </c>
      <c r="AT2182">
        <v>2142</v>
      </c>
      <c r="AU2182">
        <v>19.168671450956953</v>
      </c>
      <c r="AV2182">
        <v>-9.1686714509569534</v>
      </c>
      <c r="BD2182" s="152">
        <v>3.0964831221677311</v>
      </c>
      <c r="BE2182" s="152">
        <v>16.073403793319997</v>
      </c>
    </row>
    <row r="2183" spans="1:57" ht="14.25" customHeight="1">
      <c r="A2183" s="134" t="s">
        <v>398</v>
      </c>
      <c r="B2183" s="135">
        <v>63966</v>
      </c>
      <c r="C2183" s="135">
        <v>3442700</v>
      </c>
      <c r="D2183" s="145">
        <f t="shared" si="231"/>
        <v>495871.55963302747</v>
      </c>
      <c r="E2183" s="141">
        <f t="shared" si="232"/>
        <v>53.82077978926305</v>
      </c>
      <c r="F2183" s="135">
        <v>47</v>
      </c>
      <c r="G2183" s="135">
        <v>2.1800000000000002</v>
      </c>
      <c r="H2183" s="135">
        <v>1081000</v>
      </c>
      <c r="I2183" s="134" t="s">
        <v>1815</v>
      </c>
      <c r="J2183" s="138">
        <f t="shared" si="233"/>
        <v>2.1800000000000002</v>
      </c>
      <c r="K2183" s="140">
        <f t="shared" si="234"/>
        <v>495871.55963302747</v>
      </c>
      <c r="L2183" s="134" t="s">
        <v>3198</v>
      </c>
      <c r="M2183" s="134" t="s">
        <v>47</v>
      </c>
      <c r="N2183" s="137">
        <f t="shared" si="235"/>
        <v>495871.55963302747</v>
      </c>
      <c r="P2183">
        <v>2142</v>
      </c>
      <c r="Q2183">
        <v>18.382470512836107</v>
      </c>
      <c r="R2183">
        <v>-8.3824705128361074</v>
      </c>
      <c r="S2183" s="70">
        <f t="shared" si="236"/>
        <v>-0.45600347934641311</v>
      </c>
      <c r="T2183">
        <f t="shared" si="237"/>
        <v>10</v>
      </c>
      <c r="U2183" s="134" t="s">
        <v>3183</v>
      </c>
      <c r="Z2183">
        <v>2141</v>
      </c>
      <c r="AA2183">
        <v>38.981813354217579</v>
      </c>
      <c r="AB2183">
        <v>-29.981813354217579</v>
      </c>
      <c r="AJ2183">
        <v>2143</v>
      </c>
      <c r="AK2183">
        <v>232.8769865180362</v>
      </c>
      <c r="AL2183">
        <v>-172.8769865180362</v>
      </c>
      <c r="AT2183">
        <v>2143</v>
      </c>
      <c r="AU2183">
        <v>254.02126741633884</v>
      </c>
      <c r="AV2183">
        <v>-194.02126741633884</v>
      </c>
      <c r="BD2183" s="152">
        <v>14.2797682688624</v>
      </c>
      <c r="BE2183" s="152">
        <v>34.254252400119995</v>
      </c>
    </row>
    <row r="2184" spans="1:57" ht="14.25" customHeight="1">
      <c r="A2184" s="134" t="s">
        <v>398</v>
      </c>
      <c r="B2184" s="135">
        <v>62208</v>
      </c>
      <c r="C2184" s="135">
        <v>3527100</v>
      </c>
      <c r="D2184" s="145">
        <f t="shared" si="231"/>
        <v>203533.88503690451</v>
      </c>
      <c r="E2184" s="141">
        <f t="shared" si="232"/>
        <v>56.698495370370374</v>
      </c>
      <c r="F2184" s="135">
        <v>42</v>
      </c>
      <c r="G2184" s="135">
        <v>1.7884</v>
      </c>
      <c r="H2184" s="135">
        <v>364000</v>
      </c>
      <c r="I2184" s="134" t="s">
        <v>1815</v>
      </c>
      <c r="J2184" s="138">
        <f t="shared" si="233"/>
        <v>1.7884</v>
      </c>
      <c r="K2184" s="140">
        <f t="shared" si="234"/>
        <v>203533.88503690451</v>
      </c>
      <c r="L2184" s="134" t="s">
        <v>3199</v>
      </c>
      <c r="M2184" s="134" t="s">
        <v>3</v>
      </c>
      <c r="N2184" s="137">
        <f t="shared" si="235"/>
        <v>203533.88503690451</v>
      </c>
      <c r="P2184">
        <v>2143</v>
      </c>
      <c r="Q2184">
        <v>266.84196917795714</v>
      </c>
      <c r="R2184">
        <v>-206.84196917795714</v>
      </c>
      <c r="S2184" s="70">
        <f t="shared" si="236"/>
        <v>-0.77514781432306867</v>
      </c>
      <c r="T2184">
        <f t="shared" si="237"/>
        <v>60</v>
      </c>
      <c r="U2184" s="134" t="s">
        <v>990</v>
      </c>
      <c r="Z2184">
        <v>2142</v>
      </c>
      <c r="AA2184">
        <v>22.587155344010412</v>
      </c>
      <c r="AB2184">
        <v>-12.587155344010412</v>
      </c>
      <c r="AJ2184">
        <v>2144</v>
      </c>
      <c r="AK2184">
        <v>22.703896792118783</v>
      </c>
      <c r="AL2184">
        <v>1.2961032078812167</v>
      </c>
      <c r="AT2184">
        <v>2144</v>
      </c>
      <c r="AU2184">
        <v>30.479904484153359</v>
      </c>
      <c r="AV2184">
        <v>-6.4799044841533586</v>
      </c>
      <c r="BD2184" s="152">
        <v>2.0283761745543183</v>
      </c>
      <c r="BE2184" s="152">
        <v>13.880639263919999</v>
      </c>
    </row>
    <row r="2185" spans="1:57" ht="14.25" customHeight="1">
      <c r="A2185" s="134" t="s">
        <v>398</v>
      </c>
      <c r="B2185" s="135">
        <v>9100</v>
      </c>
      <c r="C2185" s="135">
        <v>594600</v>
      </c>
      <c r="D2185" s="145">
        <f t="shared" si="231"/>
        <v>562075.35515750467</v>
      </c>
      <c r="E2185" s="141">
        <f t="shared" si="232"/>
        <v>65.340659340659343</v>
      </c>
      <c r="F2185" s="135">
        <v>10</v>
      </c>
      <c r="G2185" s="135">
        <v>0.16189999999999999</v>
      </c>
      <c r="H2185" s="135">
        <v>91000</v>
      </c>
      <c r="I2185" s="134" t="s">
        <v>1815</v>
      </c>
      <c r="J2185" s="138">
        <f t="shared" si="233"/>
        <v>0.16189999999999999</v>
      </c>
      <c r="K2185" s="140">
        <f t="shared" si="234"/>
        <v>562075.35515750467</v>
      </c>
      <c r="L2185" s="134" t="s">
        <v>976</v>
      </c>
      <c r="M2185" s="134" t="s">
        <v>3</v>
      </c>
      <c r="N2185" s="137">
        <f t="shared" si="235"/>
        <v>562075.35515750467</v>
      </c>
      <c r="P2185">
        <v>2144</v>
      </c>
      <c r="Q2185">
        <v>23.884220002792354</v>
      </c>
      <c r="R2185">
        <v>0.11577999720764609</v>
      </c>
      <c r="S2185" s="70">
        <f t="shared" si="236"/>
        <v>4.8475519482784031E-3</v>
      </c>
      <c r="T2185">
        <f t="shared" si="237"/>
        <v>24</v>
      </c>
      <c r="U2185" s="134" t="s">
        <v>3184</v>
      </c>
      <c r="Z2185">
        <v>2143</v>
      </c>
      <c r="AA2185">
        <v>272.53386041670211</v>
      </c>
      <c r="AB2185">
        <v>-212.53386041670211</v>
      </c>
      <c r="AJ2185">
        <v>2145</v>
      </c>
      <c r="AK2185">
        <v>24.169905633984055</v>
      </c>
      <c r="AL2185">
        <v>-3.1699056339840546</v>
      </c>
      <c r="AT2185">
        <v>2145</v>
      </c>
      <c r="AU2185">
        <v>28.226032919394058</v>
      </c>
      <c r="AV2185">
        <v>-7.2260329193940578</v>
      </c>
      <c r="BD2185" s="152">
        <v>38.139634237088181</v>
      </c>
      <c r="BE2185" s="152">
        <v>39.7904599226</v>
      </c>
    </row>
    <row r="2186" spans="1:57" ht="14.25" customHeight="1">
      <c r="A2186" s="134" t="s">
        <v>398</v>
      </c>
      <c r="B2186" s="135">
        <v>13128</v>
      </c>
      <c r="C2186" s="135">
        <v>519200</v>
      </c>
      <c r="D2186" s="145">
        <f t="shared" si="231"/>
        <v>187564.47256732773</v>
      </c>
      <c r="E2186" s="141">
        <f t="shared" si="232"/>
        <v>39.549055453991471</v>
      </c>
      <c r="F2186" s="135">
        <v>12</v>
      </c>
      <c r="G2186" s="135">
        <v>25918</v>
      </c>
      <c r="H2186" s="135">
        <v>111600</v>
      </c>
      <c r="I2186" s="134" t="s">
        <v>1819</v>
      </c>
      <c r="J2186" s="138">
        <f t="shared" si="233"/>
        <v>0.59499540863177225</v>
      </c>
      <c r="K2186" s="140">
        <f t="shared" si="234"/>
        <v>187564.47256732773</v>
      </c>
      <c r="L2186" s="134" t="s">
        <v>3200</v>
      </c>
      <c r="M2186" s="134" t="s">
        <v>128</v>
      </c>
      <c r="N2186" s="137">
        <f t="shared" si="235"/>
        <v>187564.47256732773</v>
      </c>
      <c r="P2186">
        <v>2145</v>
      </c>
      <c r="Q2186">
        <v>23.518869491315201</v>
      </c>
      <c r="R2186">
        <v>-2.5188694913152005</v>
      </c>
      <c r="S2186" s="70">
        <f t="shared" si="236"/>
        <v>-0.10709993914653687</v>
      </c>
      <c r="T2186">
        <f t="shared" si="237"/>
        <v>21</v>
      </c>
      <c r="U2186" s="134" t="s">
        <v>3185</v>
      </c>
      <c r="Z2186">
        <v>2144</v>
      </c>
      <c r="AA2186">
        <v>27.011465434465485</v>
      </c>
      <c r="AB2186">
        <v>-3.0114654344654852</v>
      </c>
      <c r="AJ2186">
        <v>2146</v>
      </c>
      <c r="AK2186">
        <v>22.419415723180446</v>
      </c>
      <c r="AL2186">
        <v>-12.419415723180446</v>
      </c>
      <c r="AT2186">
        <v>2146</v>
      </c>
      <c r="AU2186">
        <v>19.21793640319213</v>
      </c>
      <c r="AV2186">
        <v>-9.2179364031921303</v>
      </c>
      <c r="BD2186" s="152">
        <v>16.650144071835243</v>
      </c>
      <c r="BE2186" s="152">
        <v>28.836685875640001</v>
      </c>
    </row>
    <row r="2187" spans="1:57" ht="14.25" customHeight="1">
      <c r="A2187" s="134" t="s">
        <v>398</v>
      </c>
      <c r="B2187" s="135">
        <v>29540</v>
      </c>
      <c r="C2187" s="135">
        <v>756200</v>
      </c>
      <c r="D2187" s="145">
        <f t="shared" si="231"/>
        <v>545454.54545454541</v>
      </c>
      <c r="E2187" s="141">
        <f t="shared" si="232"/>
        <v>25.599187542315505</v>
      </c>
      <c r="F2187" s="135">
        <v>24</v>
      </c>
      <c r="G2187" s="135">
        <v>0.33</v>
      </c>
      <c r="H2187" s="135">
        <v>180000</v>
      </c>
      <c r="I2187" s="134" t="s">
        <v>1815</v>
      </c>
      <c r="J2187" s="138">
        <f t="shared" si="233"/>
        <v>0.33</v>
      </c>
      <c r="K2187" s="140">
        <f t="shared" si="234"/>
        <v>545454.54545454541</v>
      </c>
      <c r="L2187" s="134" t="s">
        <v>921</v>
      </c>
      <c r="M2187" s="134" t="s">
        <v>68</v>
      </c>
      <c r="N2187" s="137">
        <f t="shared" si="235"/>
        <v>545454.54545454541</v>
      </c>
      <c r="P2187">
        <v>2146</v>
      </c>
      <c r="Q2187">
        <v>17.634556193828452</v>
      </c>
      <c r="R2187">
        <v>-7.6345561938284519</v>
      </c>
      <c r="S2187" s="70">
        <f t="shared" si="236"/>
        <v>-0.43293157536339416</v>
      </c>
      <c r="T2187">
        <f t="shared" si="237"/>
        <v>10</v>
      </c>
      <c r="U2187" s="134" t="s">
        <v>3186</v>
      </c>
      <c r="Z2187">
        <v>2145</v>
      </c>
      <c r="AA2187">
        <v>26.779732560669345</v>
      </c>
      <c r="AB2187">
        <v>-5.7797325606693448</v>
      </c>
      <c r="AJ2187">
        <v>2147</v>
      </c>
      <c r="AK2187">
        <v>20.912343393685681</v>
      </c>
      <c r="AL2187">
        <v>-8.9123433936856813</v>
      </c>
      <c r="AT2187">
        <v>2147</v>
      </c>
      <c r="AU2187">
        <v>16.114244412376046</v>
      </c>
      <c r="AV2187">
        <v>-4.1142444123760455</v>
      </c>
      <c r="BD2187" s="152">
        <v>5.8899936005412732</v>
      </c>
      <c r="BE2187" s="152">
        <v>17.474644293760001</v>
      </c>
    </row>
    <row r="2188" spans="1:57" ht="14.25" customHeight="1">
      <c r="A2188" s="134" t="s">
        <v>398</v>
      </c>
      <c r="B2188" s="135">
        <v>25218</v>
      </c>
      <c r="C2188" s="135">
        <v>743600</v>
      </c>
      <c r="D2188" s="145">
        <f t="shared" si="231"/>
        <v>421875</v>
      </c>
      <c r="E2188" s="141">
        <f t="shared" si="232"/>
        <v>29.486874454754542</v>
      </c>
      <c r="F2188" s="135">
        <v>18</v>
      </c>
      <c r="G2188" s="135">
        <v>0.32</v>
      </c>
      <c r="H2188" s="135">
        <v>135000</v>
      </c>
      <c r="I2188" s="134" t="s">
        <v>1815</v>
      </c>
      <c r="J2188" s="138">
        <f t="shared" si="233"/>
        <v>0.32</v>
      </c>
      <c r="K2188" s="140">
        <f t="shared" si="234"/>
        <v>421875</v>
      </c>
      <c r="L2188" s="134" t="s">
        <v>895</v>
      </c>
      <c r="M2188" s="134" t="s">
        <v>68</v>
      </c>
      <c r="N2188" s="137">
        <f t="shared" si="235"/>
        <v>421875</v>
      </c>
      <c r="P2188">
        <v>2147</v>
      </c>
      <c r="Q2188">
        <v>15.08161202150762</v>
      </c>
      <c r="R2188">
        <v>-3.0816120215076204</v>
      </c>
      <c r="S2188" s="70">
        <f t="shared" si="236"/>
        <v>-0.20432908744191192</v>
      </c>
      <c r="T2188">
        <f t="shared" si="237"/>
        <v>12</v>
      </c>
      <c r="U2188" s="134" t="s">
        <v>3187</v>
      </c>
      <c r="Z2188">
        <v>2146</v>
      </c>
      <c r="AA2188">
        <v>21.762840471320736</v>
      </c>
      <c r="AB2188">
        <v>-11.762840471320736</v>
      </c>
      <c r="AJ2188">
        <v>2148</v>
      </c>
      <c r="AK2188">
        <v>25.977545759529743</v>
      </c>
      <c r="AL2188">
        <v>16.022454240470257</v>
      </c>
      <c r="AT2188">
        <v>2148</v>
      </c>
      <c r="AU2188">
        <v>43.46532481080849</v>
      </c>
      <c r="AV2188">
        <v>-1.4653248108084895</v>
      </c>
      <c r="BD2188" s="152">
        <v>20.258086097764014</v>
      </c>
      <c r="BE2188" s="152">
        <v>28.223279036479997</v>
      </c>
    </row>
    <row r="2189" spans="1:57" ht="14.25" customHeight="1">
      <c r="A2189" s="134" t="s">
        <v>398</v>
      </c>
      <c r="B2189" s="135">
        <v>35088</v>
      </c>
      <c r="C2189" s="135">
        <v>1148600</v>
      </c>
      <c r="D2189" s="145">
        <f t="shared" si="231"/>
        <v>636363.63636363635</v>
      </c>
      <c r="E2189" s="141">
        <f t="shared" si="232"/>
        <v>32.734838121295027</v>
      </c>
      <c r="F2189" s="135">
        <v>28</v>
      </c>
      <c r="G2189" s="135">
        <v>0.44</v>
      </c>
      <c r="H2189" s="135">
        <v>280000</v>
      </c>
      <c r="I2189" s="134" t="s">
        <v>1815</v>
      </c>
      <c r="J2189" s="138">
        <f t="shared" si="233"/>
        <v>0.44</v>
      </c>
      <c r="K2189" s="140">
        <f t="shared" si="234"/>
        <v>636363.63636363635</v>
      </c>
      <c r="L2189" s="134" t="s">
        <v>908</v>
      </c>
      <c r="M2189" s="134" t="s">
        <v>68</v>
      </c>
      <c r="N2189" s="137">
        <f t="shared" si="235"/>
        <v>636363.63636363635</v>
      </c>
      <c r="P2189">
        <v>2148</v>
      </c>
      <c r="Q2189">
        <v>32.80280911809583</v>
      </c>
      <c r="R2189">
        <v>9.1971908819041701</v>
      </c>
      <c r="S2189" s="70">
        <f t="shared" si="236"/>
        <v>0.28037814837115566</v>
      </c>
      <c r="T2189">
        <f t="shared" si="237"/>
        <v>42</v>
      </c>
      <c r="U2189" s="134" t="s">
        <v>3188</v>
      </c>
      <c r="Z2189">
        <v>2147</v>
      </c>
      <c r="AA2189">
        <v>18.737271613442328</v>
      </c>
      <c r="AB2189">
        <v>-6.7372716134423278</v>
      </c>
      <c r="AJ2189">
        <v>2149</v>
      </c>
      <c r="AK2189">
        <v>24.487830161919607</v>
      </c>
      <c r="AL2189">
        <v>-12.487830161919607</v>
      </c>
      <c r="AT2189">
        <v>2149</v>
      </c>
      <c r="AU2189">
        <v>19.829642893445566</v>
      </c>
      <c r="AV2189">
        <v>-7.8296428934455662</v>
      </c>
      <c r="BD2189" s="152">
        <v>9.0070172409323401</v>
      </c>
      <c r="BE2189" s="152">
        <v>20.217403858920001</v>
      </c>
    </row>
    <row r="2190" spans="1:57" ht="14.25" customHeight="1">
      <c r="A2190" s="134" t="s">
        <v>398</v>
      </c>
      <c r="B2190" s="135">
        <v>16207</v>
      </c>
      <c r="C2190" s="135">
        <v>938600</v>
      </c>
      <c r="D2190" s="145">
        <f t="shared" si="231"/>
        <v>621956.42887654842</v>
      </c>
      <c r="E2190" s="141">
        <f t="shared" si="232"/>
        <v>57.913247362250878</v>
      </c>
      <c r="F2190" s="135">
        <v>16</v>
      </c>
      <c r="G2190" s="135">
        <v>0.2341</v>
      </c>
      <c r="H2190" s="135">
        <v>145600</v>
      </c>
      <c r="I2190" s="134" t="s">
        <v>1815</v>
      </c>
      <c r="J2190" s="138">
        <f t="shared" si="233"/>
        <v>0.2341</v>
      </c>
      <c r="K2190" s="140">
        <f t="shared" si="234"/>
        <v>621956.42887654842</v>
      </c>
      <c r="L2190" s="134" t="s">
        <v>970</v>
      </c>
      <c r="M2190" s="134" t="s">
        <v>3</v>
      </c>
      <c r="N2190" s="137">
        <f t="shared" si="235"/>
        <v>621956.42887654842</v>
      </c>
      <c r="P2190">
        <v>2149</v>
      </c>
      <c r="Q2190">
        <v>19.167557223928736</v>
      </c>
      <c r="R2190">
        <v>-7.1675572239287355</v>
      </c>
      <c r="S2190" s="70">
        <f t="shared" si="236"/>
        <v>-0.37394213254158298</v>
      </c>
      <c r="T2190">
        <f t="shared" si="237"/>
        <v>12</v>
      </c>
      <c r="U2190" s="134" t="s">
        <v>3189</v>
      </c>
      <c r="Z2190">
        <v>2148</v>
      </c>
      <c r="AA2190">
        <v>35.808858256472504</v>
      </c>
      <c r="AB2190">
        <v>6.1911417435274956</v>
      </c>
      <c r="AJ2190">
        <v>2150</v>
      </c>
      <c r="AK2190">
        <v>48.800378183047094</v>
      </c>
      <c r="AL2190">
        <v>30.199621816952906</v>
      </c>
      <c r="AT2190">
        <v>2150</v>
      </c>
      <c r="AU2190">
        <v>78.275940060183828</v>
      </c>
      <c r="AV2190">
        <v>0.724059939816172</v>
      </c>
      <c r="BD2190" s="152">
        <v>6.8708033457055135</v>
      </c>
      <c r="BE2190" s="152">
        <v>17.183548485399999</v>
      </c>
    </row>
    <row r="2191" spans="1:57" ht="14.25" customHeight="1">
      <c r="A2191" s="134" t="s">
        <v>398</v>
      </c>
      <c r="B2191" s="135">
        <v>8075</v>
      </c>
      <c r="C2191" s="135">
        <v>463900</v>
      </c>
      <c r="D2191" s="145">
        <f t="shared" si="231"/>
        <v>481395.34883720928</v>
      </c>
      <c r="E2191" s="141">
        <f t="shared" si="232"/>
        <v>57.44891640866873</v>
      </c>
      <c r="F2191" s="135">
        <v>9</v>
      </c>
      <c r="G2191" s="135">
        <v>0.43</v>
      </c>
      <c r="H2191" s="135">
        <v>207000</v>
      </c>
      <c r="I2191" s="134" t="s">
        <v>1815</v>
      </c>
      <c r="J2191" s="138">
        <f t="shared" si="233"/>
        <v>0.43</v>
      </c>
      <c r="K2191" s="140">
        <f t="shared" si="234"/>
        <v>481395.34883720928</v>
      </c>
      <c r="L2191" s="134" t="s">
        <v>3201</v>
      </c>
      <c r="M2191" s="134" t="s">
        <v>47</v>
      </c>
      <c r="N2191" s="137">
        <f t="shared" si="235"/>
        <v>481395.34883720928</v>
      </c>
      <c r="P2191">
        <v>2150</v>
      </c>
      <c r="Q2191">
        <v>64.877879615936195</v>
      </c>
      <c r="R2191">
        <v>14.122120384063805</v>
      </c>
      <c r="S2191" s="70">
        <f t="shared" si="236"/>
        <v>0.21767234791987464</v>
      </c>
      <c r="T2191">
        <f t="shared" si="237"/>
        <v>79</v>
      </c>
      <c r="U2191" s="134" t="s">
        <v>3190</v>
      </c>
      <c r="Z2191">
        <v>2149</v>
      </c>
      <c r="AA2191">
        <v>22.693063386141535</v>
      </c>
      <c r="AB2191">
        <v>-10.693063386141535</v>
      </c>
      <c r="AJ2191">
        <v>2151</v>
      </c>
      <c r="AK2191">
        <v>21.05712393769894</v>
      </c>
      <c r="AL2191">
        <v>-12.05712393769894</v>
      </c>
      <c r="AT2191">
        <v>2151</v>
      </c>
      <c r="AU2191">
        <v>15.943459244627434</v>
      </c>
      <c r="AV2191">
        <v>-6.9434592446274337</v>
      </c>
      <c r="BD2191" s="152">
        <v>7.2631272437712093</v>
      </c>
      <c r="BE2191" s="152">
        <v>17.993149384239999</v>
      </c>
    </row>
    <row r="2192" spans="1:57" ht="14.25" customHeight="1">
      <c r="A2192" s="134" t="s">
        <v>398</v>
      </c>
      <c r="B2192" s="135">
        <v>21000</v>
      </c>
      <c r="C2192" s="135">
        <v>388100</v>
      </c>
      <c r="D2192" s="145">
        <f t="shared" si="231"/>
        <v>1562500</v>
      </c>
      <c r="E2192" s="141">
        <f t="shared" si="232"/>
        <v>18.480952380952381</v>
      </c>
      <c r="F2192" s="135">
        <v>25</v>
      </c>
      <c r="G2192" s="135">
        <v>0.12</v>
      </c>
      <c r="H2192" s="135">
        <v>187500</v>
      </c>
      <c r="I2192" s="134" t="s">
        <v>1815</v>
      </c>
      <c r="J2192" s="138">
        <f t="shared" si="233"/>
        <v>0.12</v>
      </c>
      <c r="K2192" s="140">
        <f t="shared" si="234"/>
        <v>1562500</v>
      </c>
      <c r="L2192" s="134" t="s">
        <v>933</v>
      </c>
      <c r="M2192" s="134" t="s">
        <v>68</v>
      </c>
      <c r="N2192" s="137">
        <f t="shared" si="235"/>
        <v>1562500</v>
      </c>
      <c r="P2192">
        <v>2151</v>
      </c>
      <c r="Q2192">
        <v>15.0735173683128</v>
      </c>
      <c r="R2192">
        <v>-6.0735173683127996</v>
      </c>
      <c r="S2192" s="70">
        <f t="shared" si="236"/>
        <v>-0.40292635221825585</v>
      </c>
      <c r="T2192">
        <f t="shared" si="237"/>
        <v>9</v>
      </c>
      <c r="U2192" s="134" t="s">
        <v>986</v>
      </c>
      <c r="Z2192">
        <v>2150</v>
      </c>
      <c r="AA2192">
        <v>67.490323056902994</v>
      </c>
      <c r="AB2192">
        <v>11.509676943097006</v>
      </c>
      <c r="AJ2192">
        <v>2152</v>
      </c>
      <c r="AK2192">
        <v>29.069584044538104</v>
      </c>
      <c r="AL2192">
        <v>18.930415955461896</v>
      </c>
      <c r="AT2192">
        <v>2152</v>
      </c>
      <c r="AU2192">
        <v>53.038326112640434</v>
      </c>
      <c r="AV2192">
        <v>-5.0383261126404335</v>
      </c>
      <c r="BD2192" s="152">
        <v>4.3237790860119896</v>
      </c>
      <c r="BE2192" s="152">
        <v>14.4270814322</v>
      </c>
    </row>
    <row r="2193" spans="1:57" ht="14.25" customHeight="1">
      <c r="A2193" s="134" t="s">
        <v>398</v>
      </c>
      <c r="B2193" s="135">
        <v>6180</v>
      </c>
      <c r="C2193" s="135">
        <v>240700</v>
      </c>
      <c r="D2193" s="145">
        <f t="shared" si="231"/>
        <v>375000</v>
      </c>
      <c r="E2193" s="141">
        <f t="shared" si="232"/>
        <v>38.948220064724921</v>
      </c>
      <c r="F2193" s="135">
        <v>9</v>
      </c>
      <c r="G2193" s="135">
        <v>0.18</v>
      </c>
      <c r="H2193" s="135">
        <v>67500</v>
      </c>
      <c r="I2193" s="134" t="s">
        <v>1815</v>
      </c>
      <c r="J2193" s="138">
        <f t="shared" si="233"/>
        <v>0.18</v>
      </c>
      <c r="K2193" s="140">
        <f t="shared" si="234"/>
        <v>375000</v>
      </c>
      <c r="L2193" s="134" t="s">
        <v>905</v>
      </c>
      <c r="M2193" s="134" t="s">
        <v>68</v>
      </c>
      <c r="N2193" s="137">
        <f t="shared" si="235"/>
        <v>375000</v>
      </c>
      <c r="P2193">
        <v>2152</v>
      </c>
      <c r="Q2193">
        <v>39.772256235317499</v>
      </c>
      <c r="R2193">
        <v>8.2277437646825007</v>
      </c>
      <c r="S2193" s="70">
        <f t="shared" si="236"/>
        <v>0.20687143610867917</v>
      </c>
      <c r="T2193">
        <f t="shared" si="237"/>
        <v>48</v>
      </c>
      <c r="U2193" s="134" t="s">
        <v>3191</v>
      </c>
      <c r="Z2193">
        <v>2151</v>
      </c>
      <c r="AA2193">
        <v>18.910150556397458</v>
      </c>
      <c r="AB2193">
        <v>-9.9101505563974577</v>
      </c>
      <c r="AJ2193">
        <v>2153</v>
      </c>
      <c r="AK2193">
        <v>22.0714344156398</v>
      </c>
      <c r="AL2193">
        <v>-12.0714344156398</v>
      </c>
      <c r="AT2193">
        <v>2153</v>
      </c>
      <c r="AU2193">
        <v>19.437986523175915</v>
      </c>
      <c r="AV2193">
        <v>-9.4379865231759155</v>
      </c>
      <c r="BD2193" s="152">
        <v>79.204238269179257</v>
      </c>
      <c r="BE2193" s="152">
        <v>103.95587989724001</v>
      </c>
    </row>
    <row r="2194" spans="1:57" ht="14.25" customHeight="1">
      <c r="A2194" s="134" t="s">
        <v>398</v>
      </c>
      <c r="B2194" s="135">
        <v>94910</v>
      </c>
      <c r="C2194" s="135">
        <v>5577400</v>
      </c>
      <c r="D2194" s="145">
        <f t="shared" si="231"/>
        <v>965363.12849162007</v>
      </c>
      <c r="E2194" s="141">
        <f t="shared" si="232"/>
        <v>58.765145927721001</v>
      </c>
      <c r="F2194" s="135">
        <v>105</v>
      </c>
      <c r="G2194" s="135">
        <v>1.79</v>
      </c>
      <c r="H2194" s="135">
        <v>1728000</v>
      </c>
      <c r="I2194" s="134" t="s">
        <v>1815</v>
      </c>
      <c r="J2194" s="138">
        <f t="shared" si="233"/>
        <v>1.79</v>
      </c>
      <c r="K2194" s="140">
        <f t="shared" si="234"/>
        <v>965363.12849162007</v>
      </c>
      <c r="L2194" s="134" t="s">
        <v>3202</v>
      </c>
      <c r="M2194" s="134" t="s">
        <v>118</v>
      </c>
      <c r="N2194" s="137">
        <f t="shared" si="235"/>
        <v>965363.12849162007</v>
      </c>
      <c r="P2194">
        <v>2153</v>
      </c>
      <c r="Q2194">
        <v>17.551130133743293</v>
      </c>
      <c r="R2194">
        <v>-7.5511301337432926</v>
      </c>
      <c r="S2194" s="70">
        <f t="shared" si="236"/>
        <v>-0.43023612019295038</v>
      </c>
      <c r="T2194">
        <f t="shared" si="237"/>
        <v>10</v>
      </c>
      <c r="U2194" s="134" t="s">
        <v>3192</v>
      </c>
      <c r="Z2194">
        <v>2152</v>
      </c>
      <c r="AA2194">
        <v>42.647195077856445</v>
      </c>
      <c r="AB2194">
        <v>5.3528049221435552</v>
      </c>
      <c r="AJ2194">
        <v>2154</v>
      </c>
      <c r="AK2194">
        <v>23.31942577163715</v>
      </c>
      <c r="AL2194">
        <v>0.68057422836285042</v>
      </c>
      <c r="AT2194">
        <v>2154</v>
      </c>
      <c r="AU2194">
        <v>18.18501457132794</v>
      </c>
      <c r="AV2194">
        <v>5.8149854286720597</v>
      </c>
      <c r="BD2194" s="152">
        <v>15.241064521714472</v>
      </c>
      <c r="BE2194" s="152">
        <v>52.263852362039998</v>
      </c>
    </row>
    <row r="2195" spans="1:57" ht="14.25" customHeight="1">
      <c r="A2195" s="134" t="s">
        <v>398</v>
      </c>
      <c r="B2195" s="135">
        <v>6960</v>
      </c>
      <c r="C2195" s="135">
        <v>684800</v>
      </c>
      <c r="D2195" s="145">
        <f t="shared" ref="D2195:D2258" si="238">K2195</f>
        <v>213782.30227094752</v>
      </c>
      <c r="E2195" s="141">
        <f t="shared" ref="E2195:E2258" si="239">C2195/B2195</f>
        <v>98.390804597701148</v>
      </c>
      <c r="F2195" s="135">
        <v>12</v>
      </c>
      <c r="G2195" s="135">
        <v>0.51080000000000003</v>
      </c>
      <c r="H2195" s="135">
        <v>109200</v>
      </c>
      <c r="I2195" s="134" t="s">
        <v>1815</v>
      </c>
      <c r="J2195" s="138">
        <f t="shared" ref="J2195:J2258" si="240">IF(I2195="Acres",1,1/43560)*G2195</f>
        <v>0.51080000000000003</v>
      </c>
      <c r="K2195" s="140">
        <f t="shared" ref="K2195:K2258" si="241">H2195/J2195</f>
        <v>213782.30227094752</v>
      </c>
      <c r="L2195" s="134" t="s">
        <v>983</v>
      </c>
      <c r="M2195" s="134" t="s">
        <v>3</v>
      </c>
      <c r="N2195" s="137">
        <f t="shared" si="235"/>
        <v>213782.30227094752</v>
      </c>
      <c r="P2195">
        <v>2154</v>
      </c>
      <c r="Q2195">
        <v>17.599765025847589</v>
      </c>
      <c r="R2195">
        <v>6.4002349741524114</v>
      </c>
      <c r="S2195" s="70">
        <f t="shared" si="236"/>
        <v>0.36365456952140085</v>
      </c>
      <c r="T2195">
        <f t="shared" si="237"/>
        <v>24</v>
      </c>
      <c r="U2195" s="134" t="s">
        <v>1010</v>
      </c>
      <c r="Z2195">
        <v>2153</v>
      </c>
      <c r="AA2195">
        <v>20.931220181349236</v>
      </c>
      <c r="AB2195">
        <v>-10.931220181349236</v>
      </c>
      <c r="AJ2195">
        <v>2155</v>
      </c>
      <c r="AK2195">
        <v>21.139250912957927</v>
      </c>
      <c r="AL2195">
        <v>-5.1392509129579267</v>
      </c>
      <c r="AT2195">
        <v>2155</v>
      </c>
      <c r="AU2195">
        <v>23.976930789110128</v>
      </c>
      <c r="AV2195">
        <v>-7.9769307891101278</v>
      </c>
      <c r="BD2195" s="152">
        <v>36.024987885995856</v>
      </c>
      <c r="BE2195" s="152">
        <v>33.324468144359997</v>
      </c>
    </row>
    <row r="2196" spans="1:57" ht="14.25" customHeight="1">
      <c r="A2196" s="134" t="s">
        <v>398</v>
      </c>
      <c r="B2196" s="135">
        <v>11606</v>
      </c>
      <c r="C2196" s="135">
        <v>364900</v>
      </c>
      <c r="D2196" s="145">
        <f t="shared" si="238"/>
        <v>28391.304347826088</v>
      </c>
      <c r="E2196" s="141">
        <f t="shared" si="239"/>
        <v>31.440634154747546</v>
      </c>
      <c r="F2196" s="135">
        <v>12</v>
      </c>
      <c r="G2196" s="135">
        <v>2.2999999999999998</v>
      </c>
      <c r="H2196" s="135">
        <v>65300</v>
      </c>
      <c r="I2196" s="134" t="s">
        <v>1815</v>
      </c>
      <c r="J2196" s="138">
        <f t="shared" si="240"/>
        <v>2.2999999999999998</v>
      </c>
      <c r="K2196" s="140">
        <f t="shared" si="241"/>
        <v>28391.304347826088</v>
      </c>
      <c r="L2196" s="134" t="s">
        <v>3203</v>
      </c>
      <c r="M2196" s="134" t="s">
        <v>256</v>
      </c>
      <c r="N2196" s="137">
        <f t="shared" ref="N2196:N2259" si="242">H2196/(G2196*IF(I2196="Acres",1,1/43560))</f>
        <v>28391.304347826088</v>
      </c>
      <c r="P2196">
        <v>2155</v>
      </c>
      <c r="Q2196">
        <v>19.46134349745407</v>
      </c>
      <c r="R2196">
        <v>-3.4613434974540702</v>
      </c>
      <c r="S2196" s="70">
        <f t="shared" si="236"/>
        <v>-0.17785737649134464</v>
      </c>
      <c r="T2196">
        <f t="shared" si="237"/>
        <v>16</v>
      </c>
      <c r="U2196" s="134" t="s">
        <v>3193</v>
      </c>
      <c r="Z2196">
        <v>2154</v>
      </c>
      <c r="AA2196">
        <v>21.347751944184708</v>
      </c>
      <c r="AB2196">
        <v>2.6522480558152921</v>
      </c>
      <c r="AJ2196">
        <v>2156</v>
      </c>
      <c r="AK2196">
        <v>21.623122731107507</v>
      </c>
      <c r="AL2196">
        <v>-10.623122731107507</v>
      </c>
      <c r="AT2196">
        <v>2156</v>
      </c>
      <c r="AU2196">
        <v>18.538080062346701</v>
      </c>
      <c r="AV2196">
        <v>-7.538080062346701</v>
      </c>
      <c r="BD2196" s="152">
        <v>10.16447544281726</v>
      </c>
      <c r="BE2196" s="152">
        <v>17.283998743919998</v>
      </c>
    </row>
    <row r="2197" spans="1:57" ht="14.25" customHeight="1">
      <c r="A2197" s="134" t="s">
        <v>398</v>
      </c>
      <c r="B2197" s="135">
        <v>23295</v>
      </c>
      <c r="C2197" s="135">
        <v>1130200</v>
      </c>
      <c r="D2197" s="145">
        <f t="shared" si="238"/>
        <v>661337.20930232562</v>
      </c>
      <c r="E2197" s="141">
        <f t="shared" si="239"/>
        <v>48.516849109250913</v>
      </c>
      <c r="F2197" s="135">
        <v>25</v>
      </c>
      <c r="G2197" s="135">
        <v>0.34399999999999997</v>
      </c>
      <c r="H2197" s="135">
        <v>227500</v>
      </c>
      <c r="I2197" s="134" t="s">
        <v>1815</v>
      </c>
      <c r="J2197" s="138">
        <f t="shared" si="240"/>
        <v>0.34399999999999997</v>
      </c>
      <c r="K2197" s="140">
        <f t="shared" si="241"/>
        <v>661337.20930232562</v>
      </c>
      <c r="L2197" s="134" t="s">
        <v>3204</v>
      </c>
      <c r="M2197" s="134" t="s">
        <v>3</v>
      </c>
      <c r="N2197" s="137">
        <f t="shared" si="242"/>
        <v>661337.20930232562</v>
      </c>
      <c r="P2197">
        <v>2156</v>
      </c>
      <c r="Q2197">
        <v>16.804318333787407</v>
      </c>
      <c r="R2197">
        <v>-5.8043183337874069</v>
      </c>
      <c r="S2197" s="70">
        <f t="shared" si="236"/>
        <v>-0.34540635439624001</v>
      </c>
      <c r="T2197">
        <f t="shared" si="237"/>
        <v>11</v>
      </c>
      <c r="U2197" s="134" t="s">
        <v>1593</v>
      </c>
      <c r="Z2197">
        <v>2155</v>
      </c>
      <c r="AA2197">
        <v>23.18300337157223</v>
      </c>
      <c r="AB2197">
        <v>-7.1830033715722301</v>
      </c>
      <c r="AJ2197">
        <v>2157</v>
      </c>
      <c r="AK2197">
        <v>50.543671400142443</v>
      </c>
      <c r="AL2197">
        <v>105.45632859985756</v>
      </c>
      <c r="AT2197">
        <v>2157</v>
      </c>
      <c r="AU2197">
        <v>25.075539223954554</v>
      </c>
      <c r="AV2197">
        <v>130.92446077604544</v>
      </c>
      <c r="BD2197" s="152">
        <v>5.4001022409147366</v>
      </c>
      <c r="BE2197" s="152">
        <v>14.701714386879999</v>
      </c>
    </row>
    <row r="2198" spans="1:57" ht="14.25" customHeight="1">
      <c r="A2198" s="134" t="s">
        <v>398</v>
      </c>
      <c r="B2198" s="135">
        <v>10640</v>
      </c>
      <c r="C2198" s="135">
        <v>485000</v>
      </c>
      <c r="D2198" s="145">
        <f t="shared" si="238"/>
        <v>90909.090909090912</v>
      </c>
      <c r="E2198" s="141">
        <f t="shared" si="239"/>
        <v>45.582706766917291</v>
      </c>
      <c r="F2198" s="135">
        <v>12</v>
      </c>
      <c r="G2198" s="135">
        <v>1.32</v>
      </c>
      <c r="H2198" s="135">
        <v>120000</v>
      </c>
      <c r="I2198" s="134" t="s">
        <v>1815</v>
      </c>
      <c r="J2198" s="138">
        <f t="shared" si="240"/>
        <v>1.32</v>
      </c>
      <c r="K2198" s="140">
        <f t="shared" si="241"/>
        <v>90909.090909090912</v>
      </c>
      <c r="L2198" s="134" t="s">
        <v>1576</v>
      </c>
      <c r="M2198" s="134" t="s">
        <v>118</v>
      </c>
      <c r="N2198" s="137">
        <f t="shared" si="242"/>
        <v>90909.090909090912</v>
      </c>
      <c r="P2198">
        <v>2157</v>
      </c>
      <c r="Q2198">
        <v>37.149895639284814</v>
      </c>
      <c r="R2198">
        <v>118.85010436071519</v>
      </c>
      <c r="S2198" s="70">
        <f t="shared" si="236"/>
        <v>3.1992042592721321</v>
      </c>
      <c r="T2198">
        <f t="shared" si="237"/>
        <v>156</v>
      </c>
      <c r="U2198" s="134" t="s">
        <v>890</v>
      </c>
      <c r="Z2198">
        <v>2156</v>
      </c>
      <c r="AA2198">
        <v>20.743640814083104</v>
      </c>
      <c r="AB2198">
        <v>-9.7436408140831041</v>
      </c>
      <c r="AJ2198">
        <v>2158</v>
      </c>
      <c r="AK2198">
        <v>23.464629650574427</v>
      </c>
      <c r="AL2198">
        <v>6.5353703494255733</v>
      </c>
      <c r="AT2198">
        <v>2158</v>
      </c>
      <c r="AU2198">
        <v>41.897057164655386</v>
      </c>
      <c r="AV2198">
        <v>-11.897057164655386</v>
      </c>
      <c r="BD2198" s="152">
        <v>11.6053927961842</v>
      </c>
      <c r="BE2198" s="152">
        <v>22.88406719992</v>
      </c>
    </row>
    <row r="2199" spans="1:57" ht="14.25" customHeight="1">
      <c r="A2199" s="134" t="s">
        <v>398</v>
      </c>
      <c r="B2199" s="135">
        <v>21216</v>
      </c>
      <c r="C2199" s="135">
        <v>1288600</v>
      </c>
      <c r="D2199" s="145">
        <f t="shared" si="238"/>
        <v>944244.6043165467</v>
      </c>
      <c r="E2199" s="141">
        <f t="shared" si="239"/>
        <v>60.737179487179489</v>
      </c>
      <c r="F2199" s="135">
        <v>21</v>
      </c>
      <c r="G2199" s="135">
        <v>0.55600000000000005</v>
      </c>
      <c r="H2199" s="135">
        <v>525000</v>
      </c>
      <c r="I2199" s="134" t="s">
        <v>1815</v>
      </c>
      <c r="J2199" s="138">
        <f t="shared" si="240"/>
        <v>0.55600000000000005</v>
      </c>
      <c r="K2199" s="140">
        <f t="shared" si="241"/>
        <v>944244.6043165467</v>
      </c>
      <c r="L2199" s="134" t="s">
        <v>1556</v>
      </c>
      <c r="M2199" s="134" t="s">
        <v>60</v>
      </c>
      <c r="N2199" s="137">
        <f t="shared" si="242"/>
        <v>944244.6043165467</v>
      </c>
      <c r="P2199">
        <v>2158</v>
      </c>
      <c r="Q2199">
        <v>30.494603665525691</v>
      </c>
      <c r="R2199">
        <v>-0.49460366552569113</v>
      </c>
      <c r="S2199" s="70">
        <f t="shared" si="236"/>
        <v>-1.6219383303047914E-2</v>
      </c>
      <c r="T2199">
        <f t="shared" si="237"/>
        <v>30</v>
      </c>
      <c r="U2199" s="134" t="s">
        <v>910</v>
      </c>
      <c r="Z2199">
        <v>2157</v>
      </c>
      <c r="AA2199">
        <v>42.432551597662403</v>
      </c>
      <c r="AB2199">
        <v>113.56744840233759</v>
      </c>
      <c r="AJ2199">
        <v>2159</v>
      </c>
      <c r="AK2199">
        <v>22.960014421148088</v>
      </c>
      <c r="AL2199">
        <v>18.039985578851912</v>
      </c>
      <c r="AT2199">
        <v>2159</v>
      </c>
      <c r="AU2199">
        <v>31.044809269783375</v>
      </c>
      <c r="AV2199">
        <v>9.9551907302166249</v>
      </c>
      <c r="BD2199" s="152">
        <v>8.1340452164406081</v>
      </c>
      <c r="BE2199" s="152">
        <v>18.431580416759999</v>
      </c>
    </row>
    <row r="2200" spans="1:57" ht="14.25" customHeight="1">
      <c r="A2200" s="134" t="s">
        <v>398</v>
      </c>
      <c r="B2200" s="135">
        <v>23613</v>
      </c>
      <c r="C2200" s="135">
        <v>1253000</v>
      </c>
      <c r="D2200" s="145">
        <f t="shared" si="238"/>
        <v>792682.92682926834</v>
      </c>
      <c r="E2200" s="141">
        <f t="shared" si="239"/>
        <v>53.063990174903658</v>
      </c>
      <c r="F2200" s="135">
        <v>20</v>
      </c>
      <c r="G2200" s="135">
        <v>0.2296</v>
      </c>
      <c r="H2200" s="135">
        <v>182000</v>
      </c>
      <c r="I2200" s="134" t="s">
        <v>1815</v>
      </c>
      <c r="J2200" s="138">
        <f t="shared" si="240"/>
        <v>0.2296</v>
      </c>
      <c r="K2200" s="140">
        <f t="shared" si="241"/>
        <v>792682.92682926834</v>
      </c>
      <c r="L2200" s="134" t="s">
        <v>3205</v>
      </c>
      <c r="M2200" s="134" t="s">
        <v>3</v>
      </c>
      <c r="N2200" s="137">
        <f t="shared" si="242"/>
        <v>792682.92682926834</v>
      </c>
      <c r="P2200">
        <v>2159</v>
      </c>
      <c r="Q2200">
        <v>24.338310251066549</v>
      </c>
      <c r="R2200">
        <v>16.661689748933451</v>
      </c>
      <c r="S2200" s="70">
        <f t="shared" si="236"/>
        <v>0.68458695682060777</v>
      </c>
      <c r="T2200">
        <f t="shared" si="237"/>
        <v>41</v>
      </c>
      <c r="U2200" s="134" t="s">
        <v>3194</v>
      </c>
      <c r="Z2200">
        <v>2158</v>
      </c>
      <c r="AA2200">
        <v>33.18440503502854</v>
      </c>
      <c r="AB2200">
        <v>-3.18440503502854</v>
      </c>
      <c r="AJ2200">
        <v>2160</v>
      </c>
      <c r="AK2200">
        <v>20.992353694324589</v>
      </c>
      <c r="AL2200">
        <v>-8.9923536943245885</v>
      </c>
      <c r="AT2200">
        <v>2160</v>
      </c>
      <c r="AU2200">
        <v>20.955347052019334</v>
      </c>
      <c r="AV2200">
        <v>-8.9553470520193343</v>
      </c>
      <c r="BD2200" s="152">
        <v>2.4340514094651819</v>
      </c>
      <c r="BE2200" s="152">
        <v>14.06348654096</v>
      </c>
    </row>
    <row r="2201" spans="1:57" ht="14.25" customHeight="1">
      <c r="A2201" s="134" t="s">
        <v>398</v>
      </c>
      <c r="B2201" s="135">
        <v>15022</v>
      </c>
      <c r="C2201" s="135">
        <v>906700</v>
      </c>
      <c r="D2201" s="145">
        <f t="shared" si="238"/>
        <v>936936.93693693692</v>
      </c>
      <c r="E2201" s="141">
        <f t="shared" si="239"/>
        <v>60.358141392624148</v>
      </c>
      <c r="F2201" s="135">
        <v>16</v>
      </c>
      <c r="G2201" s="135">
        <v>0.15540000000000001</v>
      </c>
      <c r="H2201" s="135">
        <v>145600</v>
      </c>
      <c r="I2201" s="134" t="s">
        <v>1815</v>
      </c>
      <c r="J2201" s="138">
        <f t="shared" si="240"/>
        <v>0.15540000000000001</v>
      </c>
      <c r="K2201" s="140">
        <f t="shared" si="241"/>
        <v>936936.93693693692</v>
      </c>
      <c r="L2201" s="134" t="s">
        <v>956</v>
      </c>
      <c r="M2201" s="134" t="s">
        <v>3</v>
      </c>
      <c r="N2201" s="137">
        <f t="shared" si="242"/>
        <v>936936.93693693692</v>
      </c>
      <c r="P2201">
        <v>2160</v>
      </c>
      <c r="Q2201">
        <v>17.743531672060737</v>
      </c>
      <c r="R2201">
        <v>-5.7435316720607368</v>
      </c>
      <c r="S2201" s="70">
        <f t="shared" si="236"/>
        <v>-0.32369720854978373</v>
      </c>
      <c r="T2201">
        <f t="shared" si="237"/>
        <v>12</v>
      </c>
      <c r="U2201" s="134" t="s">
        <v>3195</v>
      </c>
      <c r="Z2201">
        <v>2159</v>
      </c>
      <c r="AA2201">
        <v>26.645187203882163</v>
      </c>
      <c r="AB2201">
        <v>14.354812796117837</v>
      </c>
      <c r="AJ2201">
        <v>2161</v>
      </c>
      <c r="AK2201">
        <v>23.267778910907275</v>
      </c>
      <c r="AL2201">
        <v>-11.267778910907275</v>
      </c>
      <c r="AT2201">
        <v>2161</v>
      </c>
      <c r="AU2201">
        <v>21.012822829627041</v>
      </c>
      <c r="AV2201">
        <v>-9.0128228296270407</v>
      </c>
      <c r="BD2201" s="152">
        <v>10.552691237238289</v>
      </c>
      <c r="BE2201" s="152">
        <v>25.348826430999999</v>
      </c>
    </row>
    <row r="2202" spans="1:57" ht="14.25" customHeight="1">
      <c r="A2202" s="134" t="s">
        <v>398</v>
      </c>
      <c r="B2202" s="135">
        <v>69660</v>
      </c>
      <c r="C2202" s="135">
        <v>4770500</v>
      </c>
      <c r="D2202" s="145">
        <f t="shared" si="238"/>
        <v>2127894.7368421056</v>
      </c>
      <c r="E2202" s="141">
        <f t="shared" si="239"/>
        <v>68.482629916738446</v>
      </c>
      <c r="F2202" s="135">
        <v>44</v>
      </c>
      <c r="G2202" s="135">
        <v>0.56999999999999995</v>
      </c>
      <c r="H2202" s="135">
        <v>1212900</v>
      </c>
      <c r="I2202" s="134" t="s">
        <v>1815</v>
      </c>
      <c r="J2202" s="138">
        <f t="shared" si="240"/>
        <v>0.56999999999999995</v>
      </c>
      <c r="K2202" s="140">
        <f t="shared" si="241"/>
        <v>2127894.7368421056</v>
      </c>
      <c r="L2202" s="134" t="s">
        <v>3206</v>
      </c>
      <c r="M2202" s="134" t="s">
        <v>47</v>
      </c>
      <c r="N2202" s="137">
        <f t="shared" si="242"/>
        <v>2127894.7368421056</v>
      </c>
      <c r="P2202">
        <v>2161</v>
      </c>
      <c r="Q2202">
        <v>19.097460937386227</v>
      </c>
      <c r="R2202">
        <v>-7.0974609373862272</v>
      </c>
      <c r="S2202" s="70">
        <f t="shared" si="236"/>
        <v>-0.37164421807989417</v>
      </c>
      <c r="T2202">
        <f t="shared" si="237"/>
        <v>12</v>
      </c>
      <c r="U2202" s="134" t="s">
        <v>927</v>
      </c>
      <c r="Z2202">
        <v>2160</v>
      </c>
      <c r="AA2202">
        <v>21.392936442893962</v>
      </c>
      <c r="AB2202">
        <v>-9.3929364428939621</v>
      </c>
      <c r="AJ2202">
        <v>2162</v>
      </c>
      <c r="AK2202">
        <v>23.581893424526687</v>
      </c>
      <c r="AL2202">
        <v>-12.581893424526687</v>
      </c>
      <c r="AT2202">
        <v>2162</v>
      </c>
      <c r="AU2202">
        <v>17.104469952303081</v>
      </c>
      <c r="AV2202">
        <v>-6.1044699523030808</v>
      </c>
      <c r="BD2202" s="152">
        <v>9.9036108613809066</v>
      </c>
      <c r="BE2202" s="152">
        <v>16.076107199919999</v>
      </c>
    </row>
    <row r="2203" spans="1:57" ht="14.25" customHeight="1">
      <c r="A2203" s="134" t="s">
        <v>398</v>
      </c>
      <c r="B2203" s="135">
        <v>20688</v>
      </c>
      <c r="C2203" s="135">
        <v>1179600</v>
      </c>
      <c r="D2203" s="145">
        <f t="shared" si="238"/>
        <v>1269767.4418604653</v>
      </c>
      <c r="E2203" s="141">
        <f t="shared" si="239"/>
        <v>57.018561484918791</v>
      </c>
      <c r="F2203" s="135">
        <v>24</v>
      </c>
      <c r="G2203" s="135">
        <v>0.17199999999999999</v>
      </c>
      <c r="H2203" s="135">
        <v>218400</v>
      </c>
      <c r="I2203" s="134" t="s">
        <v>1815</v>
      </c>
      <c r="J2203" s="138">
        <f t="shared" si="240"/>
        <v>0.17199999999999999</v>
      </c>
      <c r="K2203" s="140">
        <f t="shared" si="241"/>
        <v>1269767.4418604653</v>
      </c>
      <c r="L2203" s="134" t="s">
        <v>3207</v>
      </c>
      <c r="M2203" s="134" t="s">
        <v>3</v>
      </c>
      <c r="N2203" s="137">
        <f t="shared" si="242"/>
        <v>1269767.4418604653</v>
      </c>
      <c r="P2203">
        <v>2162</v>
      </c>
      <c r="Q2203">
        <v>17.16859371074397</v>
      </c>
      <c r="R2203">
        <v>-6.1685937107439699</v>
      </c>
      <c r="S2203" s="70">
        <f t="shared" si="236"/>
        <v>-0.35929522328224894</v>
      </c>
      <c r="T2203">
        <f t="shared" si="237"/>
        <v>11</v>
      </c>
      <c r="U2203" s="134" t="s">
        <v>1003</v>
      </c>
      <c r="Z2203">
        <v>2161</v>
      </c>
      <c r="AA2203">
        <v>22.650034899722353</v>
      </c>
      <c r="AB2203">
        <v>-10.650034899722353</v>
      </c>
      <c r="AJ2203">
        <v>2163</v>
      </c>
      <c r="AK2203">
        <v>21.286148131591265</v>
      </c>
      <c r="AL2203">
        <v>-9.2861481315912648</v>
      </c>
      <c r="AT2203">
        <v>2163</v>
      </c>
      <c r="AU2203">
        <v>16.291598240422676</v>
      </c>
      <c r="AV2203">
        <v>-4.291598240422676</v>
      </c>
      <c r="BD2203" s="152">
        <v>43.335358321680737</v>
      </c>
      <c r="BE2203" s="152">
        <v>61.376160778680003</v>
      </c>
    </row>
    <row r="2204" spans="1:57" ht="14.25" customHeight="1">
      <c r="A2204" s="134" t="s">
        <v>398</v>
      </c>
      <c r="B2204" s="135">
        <v>6360</v>
      </c>
      <c r="C2204" s="135">
        <v>513600</v>
      </c>
      <c r="D2204" s="145">
        <f t="shared" si="238"/>
        <v>220102.12308519217</v>
      </c>
      <c r="E2204" s="141">
        <f t="shared" si="239"/>
        <v>80.754716981132077</v>
      </c>
      <c r="F2204" s="135">
        <v>9</v>
      </c>
      <c r="G2204" s="135">
        <v>0.37209999999999999</v>
      </c>
      <c r="H2204" s="135">
        <v>81900</v>
      </c>
      <c r="I2204" s="134" t="s">
        <v>1815</v>
      </c>
      <c r="J2204" s="138">
        <f t="shared" si="240"/>
        <v>0.37209999999999999</v>
      </c>
      <c r="K2204" s="140">
        <f t="shared" si="241"/>
        <v>220102.12308519217</v>
      </c>
      <c r="L2204" s="134" t="s">
        <v>3208</v>
      </c>
      <c r="M2204" s="134" t="s">
        <v>3</v>
      </c>
      <c r="N2204" s="137">
        <f t="shared" si="242"/>
        <v>220102.12308519217</v>
      </c>
      <c r="P2204">
        <v>2163</v>
      </c>
      <c r="Q2204">
        <v>15.394748516524944</v>
      </c>
      <c r="R2204">
        <v>-3.3947485165249436</v>
      </c>
      <c r="S2204" s="70">
        <f t="shared" si="236"/>
        <v>-0.22051341162741125</v>
      </c>
      <c r="T2204">
        <f t="shared" si="237"/>
        <v>12</v>
      </c>
      <c r="U2204" s="134" t="s">
        <v>3196</v>
      </c>
      <c r="Z2204">
        <v>2162</v>
      </c>
      <c r="AA2204">
        <v>20.6435873067092</v>
      </c>
      <c r="AB2204">
        <v>-9.6435873067092004</v>
      </c>
      <c r="AJ2204">
        <v>2164</v>
      </c>
      <c r="AK2204">
        <v>22.607799764367289</v>
      </c>
      <c r="AL2204">
        <v>-0.60779976436728944</v>
      </c>
      <c r="AT2204">
        <v>2164</v>
      </c>
      <c r="AU2204">
        <v>27.211995985886684</v>
      </c>
      <c r="AV2204">
        <v>-5.2119959858866842</v>
      </c>
      <c r="BD2204" s="152">
        <v>32.320505424417412</v>
      </c>
      <c r="BE2204" s="152">
        <v>51.811022401119999</v>
      </c>
    </row>
    <row r="2205" spans="1:57" ht="14.25" customHeight="1">
      <c r="A2205" s="134" t="s">
        <v>398</v>
      </c>
      <c r="B2205" s="135">
        <v>33583</v>
      </c>
      <c r="C2205" s="135">
        <v>1011400</v>
      </c>
      <c r="D2205" s="145">
        <f t="shared" si="238"/>
        <v>661764.70588235289</v>
      </c>
      <c r="E2205" s="141">
        <f t="shared" si="239"/>
        <v>30.116427954619898</v>
      </c>
      <c r="F2205" s="135">
        <v>30</v>
      </c>
      <c r="G2205" s="135">
        <v>0.34</v>
      </c>
      <c r="H2205" s="135">
        <v>225000</v>
      </c>
      <c r="I2205" s="134" t="s">
        <v>1815</v>
      </c>
      <c r="J2205" s="138">
        <f t="shared" si="240"/>
        <v>0.34</v>
      </c>
      <c r="K2205" s="140">
        <f t="shared" si="241"/>
        <v>661764.70588235289</v>
      </c>
      <c r="L2205" s="134" t="s">
        <v>931</v>
      </c>
      <c r="M2205" s="134" t="s">
        <v>68</v>
      </c>
      <c r="N2205" s="137">
        <f t="shared" si="242"/>
        <v>661764.70588235289</v>
      </c>
      <c r="P2205">
        <v>2164</v>
      </c>
      <c r="Q2205">
        <v>22.062865354200461</v>
      </c>
      <c r="R2205">
        <v>-6.2865354200461354E-2</v>
      </c>
      <c r="S2205" s="70">
        <f t="shared" si="236"/>
        <v>-2.8493739680323375E-3</v>
      </c>
      <c r="T2205">
        <f t="shared" si="237"/>
        <v>22</v>
      </c>
      <c r="U2205" s="134" t="s">
        <v>3197</v>
      </c>
      <c r="Z2205">
        <v>2163</v>
      </c>
      <c r="AA2205">
        <v>18.259892448176139</v>
      </c>
      <c r="AB2205">
        <v>-6.2598924481761387</v>
      </c>
      <c r="AJ2205">
        <v>2165</v>
      </c>
      <c r="AK2205">
        <v>37.355518512291205</v>
      </c>
      <c r="AL2205">
        <v>58.644481487708795</v>
      </c>
      <c r="AT2205">
        <v>2165</v>
      </c>
      <c r="AU2205">
        <v>156.06776288713843</v>
      </c>
      <c r="AV2205">
        <v>-60.067762887138429</v>
      </c>
      <c r="BD2205" s="152">
        <v>12.657067329218945</v>
      </c>
      <c r="BE2205" s="152">
        <v>22.376231608360001</v>
      </c>
    </row>
    <row r="2206" spans="1:57" ht="14.25" customHeight="1">
      <c r="A2206" s="134" t="s">
        <v>398</v>
      </c>
      <c r="B2206" s="135">
        <v>160041</v>
      </c>
      <c r="C2206" s="135">
        <v>3334500</v>
      </c>
      <c r="D2206" s="145">
        <f t="shared" si="238"/>
        <v>737864.07766990294</v>
      </c>
      <c r="E2206" s="141">
        <f t="shared" si="239"/>
        <v>20.835285957973269</v>
      </c>
      <c r="F2206" s="135">
        <v>152</v>
      </c>
      <c r="G2206" s="135">
        <v>2.06</v>
      </c>
      <c r="H2206" s="135">
        <v>1520000</v>
      </c>
      <c r="I2206" s="134" t="s">
        <v>1815</v>
      </c>
      <c r="J2206" s="138">
        <f t="shared" si="240"/>
        <v>2.06</v>
      </c>
      <c r="K2206" s="140">
        <f t="shared" si="241"/>
        <v>737864.07766990294</v>
      </c>
      <c r="L2206" s="134" t="s">
        <v>3209</v>
      </c>
      <c r="M2206" s="134" t="s">
        <v>68</v>
      </c>
      <c r="N2206" s="137">
        <f t="shared" si="242"/>
        <v>737864.07766990294</v>
      </c>
      <c r="P2206">
        <v>2165</v>
      </c>
      <c r="Q2206">
        <v>100.25110892303354</v>
      </c>
      <c r="R2206">
        <v>-4.2511089230335415</v>
      </c>
      <c r="S2206" s="70">
        <f t="shared" si="236"/>
        <v>-4.240460747718286E-2</v>
      </c>
      <c r="T2206">
        <f t="shared" si="237"/>
        <v>96</v>
      </c>
      <c r="U2206" s="134" t="s">
        <v>1602</v>
      </c>
      <c r="Z2206">
        <v>2164</v>
      </c>
      <c r="AA2206">
        <v>24.757483628310354</v>
      </c>
      <c r="AB2206">
        <v>-2.7574836283103537</v>
      </c>
      <c r="AJ2206">
        <v>2166</v>
      </c>
      <c r="AK2206">
        <v>34.505627803819642</v>
      </c>
      <c r="AL2206">
        <v>12.494372196180358</v>
      </c>
      <c r="AT2206">
        <v>2166</v>
      </c>
      <c r="AU2206">
        <v>62.309990123300551</v>
      </c>
      <c r="AV2206">
        <v>-15.309990123300551</v>
      </c>
      <c r="BD2206" s="152">
        <v>12.259608301597416</v>
      </c>
      <c r="BE2206" s="152">
        <v>30.7536772196</v>
      </c>
    </row>
    <row r="2207" spans="1:57" ht="14.25" customHeight="1">
      <c r="A2207" s="134" t="s">
        <v>398</v>
      </c>
      <c r="B2207" s="135">
        <v>320540</v>
      </c>
      <c r="C2207" s="135">
        <v>33446100</v>
      </c>
      <c r="D2207" s="145">
        <f t="shared" si="238"/>
        <v>329670.32967032969</v>
      </c>
      <c r="E2207" s="141">
        <f t="shared" si="239"/>
        <v>104.34298371498097</v>
      </c>
      <c r="F2207" s="135">
        <v>12</v>
      </c>
      <c r="G2207" s="135">
        <v>20.02</v>
      </c>
      <c r="H2207" s="135">
        <v>6600000</v>
      </c>
      <c r="I2207" s="134" t="s">
        <v>1815</v>
      </c>
      <c r="J2207" s="138">
        <f t="shared" si="240"/>
        <v>20.02</v>
      </c>
      <c r="K2207" s="140">
        <f t="shared" si="241"/>
        <v>329670.32967032969</v>
      </c>
      <c r="L2207" s="134" t="s">
        <v>3210</v>
      </c>
      <c r="M2207" s="134" t="s">
        <v>126</v>
      </c>
      <c r="N2207" s="137">
        <f t="shared" si="242"/>
        <v>329670.32967032969</v>
      </c>
      <c r="P2207">
        <v>2166</v>
      </c>
      <c r="Q2207">
        <v>47.941654943218225</v>
      </c>
      <c r="R2207">
        <v>-0.94165494321822507</v>
      </c>
      <c r="S2207" s="70">
        <f t="shared" si="236"/>
        <v>-1.964168621908265E-2</v>
      </c>
      <c r="T2207">
        <f t="shared" si="237"/>
        <v>47</v>
      </c>
      <c r="U2207" s="134" t="s">
        <v>3198</v>
      </c>
      <c r="Z2207">
        <v>2165</v>
      </c>
      <c r="AA2207">
        <v>100.19963018897772</v>
      </c>
      <c r="AB2207">
        <v>-4.1996301889777214</v>
      </c>
      <c r="AJ2207">
        <v>2167</v>
      </c>
      <c r="AK2207">
        <v>34.862922479688628</v>
      </c>
      <c r="AL2207">
        <v>7.1370775203113723</v>
      </c>
      <c r="AT2207">
        <v>2167</v>
      </c>
      <c r="AU2207">
        <v>60.866527022809898</v>
      </c>
      <c r="AV2207">
        <v>-18.866527022809898</v>
      </c>
      <c r="BD2207" s="152">
        <v>60.2289075344625</v>
      </c>
      <c r="BE2207" s="152">
        <v>56.106768739800003</v>
      </c>
    </row>
    <row r="2208" spans="1:57" ht="14.25" customHeight="1">
      <c r="A2208" s="134" t="s">
        <v>398</v>
      </c>
      <c r="B2208" s="135">
        <v>33794</v>
      </c>
      <c r="C2208" s="135">
        <v>2232400</v>
      </c>
      <c r="D2208" s="145">
        <f t="shared" si="238"/>
        <v>26650</v>
      </c>
      <c r="E2208" s="141">
        <f t="shared" si="239"/>
        <v>66.059063739125293</v>
      </c>
      <c r="F2208" s="135">
        <v>48</v>
      </c>
      <c r="G2208" s="135">
        <v>6</v>
      </c>
      <c r="H2208" s="135">
        <v>159900</v>
      </c>
      <c r="I2208" s="134" t="s">
        <v>1815</v>
      </c>
      <c r="J2208" s="138">
        <f t="shared" si="240"/>
        <v>6</v>
      </c>
      <c r="K2208" s="140">
        <f t="shared" si="241"/>
        <v>26650</v>
      </c>
      <c r="L2208" s="134" t="s">
        <v>3211</v>
      </c>
      <c r="M2208" s="134" t="s">
        <v>282</v>
      </c>
      <c r="N2208" s="137">
        <f t="shared" si="242"/>
        <v>26650</v>
      </c>
      <c r="P2208">
        <v>2167</v>
      </c>
      <c r="Q2208">
        <v>47.369547250000764</v>
      </c>
      <c r="R2208">
        <v>-5.3695472500007639</v>
      </c>
      <c r="S2208" s="70">
        <f t="shared" si="236"/>
        <v>-0.11335441357845524</v>
      </c>
      <c r="T2208">
        <f t="shared" si="237"/>
        <v>42</v>
      </c>
      <c r="U2208" s="134" t="s">
        <v>3199</v>
      </c>
      <c r="Z2208">
        <v>2166</v>
      </c>
      <c r="AA2208">
        <v>50.693718818910789</v>
      </c>
      <c r="AB2208">
        <v>-3.6937188189107886</v>
      </c>
      <c r="AJ2208">
        <v>2168</v>
      </c>
      <c r="AK2208">
        <v>22.448625832937505</v>
      </c>
      <c r="AL2208">
        <v>-12.448625832937505</v>
      </c>
      <c r="AT2208">
        <v>2168</v>
      </c>
      <c r="AU2208">
        <v>17.260475634381137</v>
      </c>
      <c r="AV2208">
        <v>-7.2604756343811374</v>
      </c>
      <c r="BD2208" s="152">
        <v>9.0522063810236766</v>
      </c>
      <c r="BE2208" s="152">
        <v>17.725053305879999</v>
      </c>
    </row>
    <row r="2209" spans="1:57" ht="14.25" customHeight="1">
      <c r="A2209" s="134" t="s">
        <v>398</v>
      </c>
      <c r="B2209" s="135">
        <v>19578</v>
      </c>
      <c r="C2209" s="135">
        <v>1356400</v>
      </c>
      <c r="D2209" s="145">
        <f t="shared" si="238"/>
        <v>1540740.7407407407</v>
      </c>
      <c r="E2209" s="141">
        <f t="shared" si="239"/>
        <v>69.281846971090005</v>
      </c>
      <c r="F2209" s="135">
        <v>26</v>
      </c>
      <c r="G2209" s="135">
        <v>0.27</v>
      </c>
      <c r="H2209" s="135">
        <v>416000</v>
      </c>
      <c r="I2209" s="134" t="s">
        <v>1815</v>
      </c>
      <c r="J2209" s="138">
        <f t="shared" si="240"/>
        <v>0.27</v>
      </c>
      <c r="K2209" s="140">
        <f t="shared" si="241"/>
        <v>1540740.7407407407</v>
      </c>
      <c r="L2209" s="134" t="s">
        <v>3212</v>
      </c>
      <c r="M2209" s="134" t="s">
        <v>118</v>
      </c>
      <c r="N2209" s="137">
        <f t="shared" si="242"/>
        <v>1540740.7407407407</v>
      </c>
      <c r="P2209">
        <v>2168</v>
      </c>
      <c r="Q2209">
        <v>16.59402093765323</v>
      </c>
      <c r="R2209">
        <v>-6.5940209376532302</v>
      </c>
      <c r="S2209" s="70">
        <f t="shared" si="236"/>
        <v>-0.39737330466366</v>
      </c>
      <c r="T2209">
        <f t="shared" si="237"/>
        <v>10</v>
      </c>
      <c r="U2209" s="134" t="s">
        <v>976</v>
      </c>
      <c r="Z2209">
        <v>2167</v>
      </c>
      <c r="AA2209">
        <v>50.524942562213084</v>
      </c>
      <c r="AB2209">
        <v>-8.5249425622130843</v>
      </c>
      <c r="AJ2209">
        <v>2169</v>
      </c>
      <c r="AK2209">
        <v>22.129431300229907</v>
      </c>
      <c r="AL2209">
        <v>-10.129431300229907</v>
      </c>
      <c r="AT2209">
        <v>2169</v>
      </c>
      <c r="AU2209">
        <v>20.567796094435952</v>
      </c>
      <c r="AV2209">
        <v>-8.5677960944359519</v>
      </c>
      <c r="BD2209" s="152">
        <v>5.0961025712093804</v>
      </c>
      <c r="BE2209" s="152">
        <v>15.475137546719999</v>
      </c>
    </row>
    <row r="2210" spans="1:57" ht="14.25" customHeight="1">
      <c r="A2210" s="134" t="s">
        <v>398</v>
      </c>
      <c r="B2210" s="135">
        <v>9567</v>
      </c>
      <c r="C2210" s="135">
        <v>862400</v>
      </c>
      <c r="D2210" s="145">
        <f t="shared" si="238"/>
        <v>588235.29411764711</v>
      </c>
      <c r="E2210" s="141">
        <f t="shared" si="239"/>
        <v>90.143200585345454</v>
      </c>
      <c r="F2210" s="135">
        <v>10</v>
      </c>
      <c r="G2210" s="135">
        <v>0.42499999999999999</v>
      </c>
      <c r="H2210" s="135">
        <v>250000</v>
      </c>
      <c r="I2210" s="134" t="s">
        <v>1815</v>
      </c>
      <c r="J2210" s="138">
        <f t="shared" si="240"/>
        <v>0.42499999999999999</v>
      </c>
      <c r="K2210" s="140">
        <f t="shared" si="241"/>
        <v>588235.29411764711</v>
      </c>
      <c r="L2210" s="134" t="s">
        <v>3213</v>
      </c>
      <c r="M2210" s="134" t="s">
        <v>60</v>
      </c>
      <c r="N2210" s="137">
        <f t="shared" si="242"/>
        <v>588235.29411764711</v>
      </c>
      <c r="P2210">
        <v>2169</v>
      </c>
      <c r="Q2210">
        <v>18.195227263607851</v>
      </c>
      <c r="R2210">
        <v>-6.1952272636078511</v>
      </c>
      <c r="S2210" s="70">
        <f t="shared" si="236"/>
        <v>-0.34048639095587901</v>
      </c>
      <c r="T2210">
        <f t="shared" si="237"/>
        <v>12</v>
      </c>
      <c r="U2210" s="134" t="s">
        <v>3200</v>
      </c>
      <c r="Z2210">
        <v>2168</v>
      </c>
      <c r="AA2210">
        <v>20.241984536442416</v>
      </c>
      <c r="AB2210">
        <v>-10.241984536442416</v>
      </c>
      <c r="AJ2210">
        <v>2170</v>
      </c>
      <c r="AK2210">
        <v>23.132735070146367</v>
      </c>
      <c r="AL2210">
        <v>0.86726492985363279</v>
      </c>
      <c r="AT2210">
        <v>2170</v>
      </c>
      <c r="AU2210">
        <v>34.043402695831091</v>
      </c>
      <c r="AV2210">
        <v>-10.043402695831091</v>
      </c>
      <c r="BD2210" s="152">
        <v>7.3699379385325505</v>
      </c>
      <c r="BE2210" s="152">
        <v>19.555608491480001</v>
      </c>
    </row>
    <row r="2211" spans="1:57" ht="14.25" customHeight="1">
      <c r="A2211" s="134" t="s">
        <v>398</v>
      </c>
      <c r="B2211" s="135">
        <v>11000</v>
      </c>
      <c r="C2211" s="135">
        <v>368600</v>
      </c>
      <c r="D2211" s="145">
        <f t="shared" si="238"/>
        <v>358834.24408014573</v>
      </c>
      <c r="E2211" s="141">
        <f t="shared" si="239"/>
        <v>33.509090909090908</v>
      </c>
      <c r="F2211" s="135">
        <v>18</v>
      </c>
      <c r="G2211" s="135">
        <v>0.10979999999999999</v>
      </c>
      <c r="H2211" s="135">
        <v>39400</v>
      </c>
      <c r="I2211" s="134" t="s">
        <v>1815</v>
      </c>
      <c r="J2211" s="138">
        <f t="shared" si="240"/>
        <v>0.10979999999999999</v>
      </c>
      <c r="K2211" s="140">
        <f t="shared" si="241"/>
        <v>358834.24408014573</v>
      </c>
      <c r="L2211" s="134" t="s">
        <v>3214</v>
      </c>
      <c r="M2211" s="134" t="s">
        <v>3</v>
      </c>
      <c r="N2211" s="137">
        <f t="shared" si="242"/>
        <v>358834.24408014573</v>
      </c>
      <c r="P2211">
        <v>2170</v>
      </c>
      <c r="Q2211">
        <v>26.058714698137667</v>
      </c>
      <c r="R2211">
        <v>-2.0587146981376669</v>
      </c>
      <c r="S2211" s="70">
        <f t="shared" si="236"/>
        <v>-7.9002925584998121E-2</v>
      </c>
      <c r="T2211">
        <f t="shared" si="237"/>
        <v>24</v>
      </c>
      <c r="U2211" s="134" t="s">
        <v>921</v>
      </c>
      <c r="Z2211">
        <v>2169</v>
      </c>
      <c r="AA2211">
        <v>22.146563870050517</v>
      </c>
      <c r="AB2211">
        <v>-10.146563870050517</v>
      </c>
      <c r="AJ2211">
        <v>2171</v>
      </c>
      <c r="AK2211">
        <v>23.079394869720428</v>
      </c>
      <c r="AL2211">
        <v>-5.0793948697204279</v>
      </c>
      <c r="AT2211">
        <v>2171</v>
      </c>
      <c r="AU2211">
        <v>30.49468396982391</v>
      </c>
      <c r="AV2211">
        <v>-12.49468396982391</v>
      </c>
      <c r="BD2211" s="152">
        <v>11.042582596864825</v>
      </c>
      <c r="BE2211" s="152">
        <v>19.864044122199999</v>
      </c>
    </row>
    <row r="2212" spans="1:57" ht="14.25" customHeight="1">
      <c r="A2212" s="134" t="s">
        <v>398</v>
      </c>
      <c r="B2212" s="135">
        <v>14272</v>
      </c>
      <c r="C2212" s="135">
        <v>539000</v>
      </c>
      <c r="D2212" s="145">
        <f t="shared" si="238"/>
        <v>340425.53191489365</v>
      </c>
      <c r="E2212" s="141">
        <f t="shared" si="239"/>
        <v>37.766255605381168</v>
      </c>
      <c r="F2212" s="135">
        <v>16</v>
      </c>
      <c r="G2212" s="135">
        <v>0.47</v>
      </c>
      <c r="H2212" s="135">
        <v>160000</v>
      </c>
      <c r="I2212" s="134" t="s">
        <v>1815</v>
      </c>
      <c r="J2212" s="138">
        <f t="shared" si="240"/>
        <v>0.47</v>
      </c>
      <c r="K2212" s="140">
        <f t="shared" si="241"/>
        <v>340425.53191489365</v>
      </c>
      <c r="L2212" s="134" t="s">
        <v>3215</v>
      </c>
      <c r="M2212" s="134" t="s">
        <v>68</v>
      </c>
      <c r="N2212" s="137">
        <f t="shared" si="242"/>
        <v>340425.53191489365</v>
      </c>
      <c r="P2212">
        <v>2171</v>
      </c>
      <c r="Q2212">
        <v>24.110510248315382</v>
      </c>
      <c r="R2212">
        <v>-6.1105102483153821</v>
      </c>
      <c r="S2212" s="70">
        <f t="shared" si="236"/>
        <v>-0.25343761643295493</v>
      </c>
      <c r="T2212">
        <f t="shared" si="237"/>
        <v>18</v>
      </c>
      <c r="U2212" s="134" t="s">
        <v>895</v>
      </c>
      <c r="Z2212">
        <v>2170</v>
      </c>
      <c r="AA2212">
        <v>29.18350545920266</v>
      </c>
      <c r="AB2212">
        <v>-5.1835054592026601</v>
      </c>
      <c r="AJ2212">
        <v>2172</v>
      </c>
      <c r="AK2212">
        <v>24.793901311982729</v>
      </c>
      <c r="AL2212">
        <v>3.2060986880172706</v>
      </c>
      <c r="AT2212">
        <v>2172</v>
      </c>
      <c r="AU2212">
        <v>38.598768612510355</v>
      </c>
      <c r="AV2212">
        <v>-10.598768612510355</v>
      </c>
      <c r="BD2212" s="152">
        <v>13.912092992664705</v>
      </c>
      <c r="BE2212" s="152">
        <v>26.016416148280001</v>
      </c>
    </row>
    <row r="2213" spans="1:57" ht="14.25" customHeight="1">
      <c r="A2213" s="134" t="s">
        <v>398</v>
      </c>
      <c r="B2213" s="135">
        <v>16245</v>
      </c>
      <c r="C2213" s="135">
        <v>536800</v>
      </c>
      <c r="D2213" s="145">
        <f t="shared" si="238"/>
        <v>82278.481012658231</v>
      </c>
      <c r="E2213" s="141">
        <f t="shared" si="239"/>
        <v>33.044013542628498</v>
      </c>
      <c r="F2213" s="135">
        <v>15</v>
      </c>
      <c r="G2213" s="135">
        <v>0.94799999999999995</v>
      </c>
      <c r="H2213" s="135">
        <v>78000</v>
      </c>
      <c r="I2213" s="134" t="s">
        <v>1815</v>
      </c>
      <c r="J2213" s="138">
        <f t="shared" si="240"/>
        <v>0.94799999999999995</v>
      </c>
      <c r="K2213" s="140">
        <f t="shared" si="241"/>
        <v>82278.481012658231</v>
      </c>
      <c r="L2213" s="134" t="s">
        <v>880</v>
      </c>
      <c r="M2213" s="134" t="s">
        <v>22</v>
      </c>
      <c r="N2213" s="137">
        <f t="shared" si="242"/>
        <v>82278.481012658231</v>
      </c>
      <c r="P2213">
        <v>2172</v>
      </c>
      <c r="Q2213">
        <v>29.485511598218242</v>
      </c>
      <c r="R2213">
        <v>-1.4855115982182419</v>
      </c>
      <c r="S2213" s="70">
        <f t="shared" si="236"/>
        <v>-5.0381069131865047E-2</v>
      </c>
      <c r="T2213">
        <f t="shared" si="237"/>
        <v>28</v>
      </c>
      <c r="U2213" s="134" t="s">
        <v>908</v>
      </c>
      <c r="Z2213">
        <v>2171</v>
      </c>
      <c r="AA2213">
        <v>27.496755649162065</v>
      </c>
      <c r="AB2213">
        <v>-9.4967556491620648</v>
      </c>
      <c r="AJ2213">
        <v>2173</v>
      </c>
      <c r="AK2213">
        <v>23.904897971550426</v>
      </c>
      <c r="AL2213">
        <v>-7.904897971550426</v>
      </c>
      <c r="AT2213">
        <v>2173</v>
      </c>
      <c r="AU2213">
        <v>23.09590922663773</v>
      </c>
      <c r="AV2213">
        <v>-7.0959092266377297</v>
      </c>
      <c r="BD2213" s="152">
        <v>8.4626935080139649</v>
      </c>
      <c r="BE2213" s="152">
        <v>20.550831589319998</v>
      </c>
    </row>
    <row r="2214" spans="1:57" ht="14.25" customHeight="1">
      <c r="A2214" s="134" t="s">
        <v>398</v>
      </c>
      <c r="B2214" s="135">
        <v>19704</v>
      </c>
      <c r="C2214" s="135">
        <v>791700</v>
      </c>
      <c r="D2214" s="145">
        <f t="shared" si="238"/>
        <v>428235.29411764705</v>
      </c>
      <c r="E2214" s="141">
        <f t="shared" si="239"/>
        <v>40.179658952496958</v>
      </c>
      <c r="F2214" s="135">
        <v>16</v>
      </c>
      <c r="G2214" s="135">
        <v>0.34</v>
      </c>
      <c r="H2214" s="135">
        <v>145600</v>
      </c>
      <c r="I2214" s="134" t="s">
        <v>1815</v>
      </c>
      <c r="J2214" s="138">
        <f t="shared" si="240"/>
        <v>0.34</v>
      </c>
      <c r="K2214" s="140">
        <f t="shared" si="241"/>
        <v>428235.29411764705</v>
      </c>
      <c r="L2214" s="134" t="s">
        <v>3216</v>
      </c>
      <c r="M2214" s="134" t="s">
        <v>3</v>
      </c>
      <c r="N2214" s="137">
        <f t="shared" si="242"/>
        <v>428235.29411764705</v>
      </c>
      <c r="P2214">
        <v>2173</v>
      </c>
      <c r="Q2214">
        <v>20.59325328614333</v>
      </c>
      <c r="R2214">
        <v>-4.5932532861433302</v>
      </c>
      <c r="S2214" s="70">
        <f t="shared" si="236"/>
        <v>-0.22304651054012975</v>
      </c>
      <c r="T2214">
        <f t="shared" si="237"/>
        <v>16</v>
      </c>
      <c r="U2214" s="134" t="s">
        <v>970</v>
      </c>
      <c r="Z2214">
        <v>2172</v>
      </c>
      <c r="AA2214">
        <v>32.428104514826686</v>
      </c>
      <c r="AB2214">
        <v>-4.4281045148266855</v>
      </c>
      <c r="AJ2214">
        <v>2174</v>
      </c>
      <c r="AK2214">
        <v>21.895327087249399</v>
      </c>
      <c r="AL2214">
        <v>-12.895327087249399</v>
      </c>
      <c r="AT2214">
        <v>2174</v>
      </c>
      <c r="AU2214">
        <v>16.418866033696883</v>
      </c>
      <c r="AV2214">
        <v>-7.418866033696883</v>
      </c>
      <c r="BD2214" s="152">
        <v>14.424578922336911</v>
      </c>
      <c r="BE2214" s="152">
        <v>24.728332479559999</v>
      </c>
    </row>
    <row r="2215" spans="1:57" ht="14.25" customHeight="1">
      <c r="A2215" s="134" t="s">
        <v>398</v>
      </c>
      <c r="B2215" s="135">
        <v>11840</v>
      </c>
      <c r="C2215" s="135">
        <v>159500</v>
      </c>
      <c r="D2215" s="145">
        <f t="shared" si="238"/>
        <v>900000</v>
      </c>
      <c r="E2215" s="141">
        <f t="shared" si="239"/>
        <v>13.471283783783784</v>
      </c>
      <c r="F2215" s="135">
        <v>12</v>
      </c>
      <c r="G2215" s="135">
        <v>0.1</v>
      </c>
      <c r="H2215" s="135">
        <v>90000</v>
      </c>
      <c r="I2215" s="134" t="s">
        <v>1815</v>
      </c>
      <c r="J2215" s="138">
        <f t="shared" si="240"/>
        <v>0.1</v>
      </c>
      <c r="K2215" s="140">
        <f t="shared" si="241"/>
        <v>900000</v>
      </c>
      <c r="L2215" s="134" t="s">
        <v>912</v>
      </c>
      <c r="M2215" s="134" t="s">
        <v>68</v>
      </c>
      <c r="N2215" s="137">
        <f t="shared" si="242"/>
        <v>900000</v>
      </c>
      <c r="P2215">
        <v>2174</v>
      </c>
      <c r="Q2215">
        <v>15.817667014996518</v>
      </c>
      <c r="R2215">
        <v>-6.8176670149965179</v>
      </c>
      <c r="S2215" s="70">
        <f t="shared" si="236"/>
        <v>-0.43101596515673135</v>
      </c>
      <c r="T2215">
        <f t="shared" si="237"/>
        <v>9</v>
      </c>
      <c r="U2215" s="134" t="s">
        <v>3201</v>
      </c>
      <c r="Z2215">
        <v>2173</v>
      </c>
      <c r="AA2215">
        <v>24.041260505129074</v>
      </c>
      <c r="AB2215">
        <v>-8.041260505129074</v>
      </c>
      <c r="AJ2215">
        <v>2175</v>
      </c>
      <c r="AK2215">
        <v>21.574439214845739</v>
      </c>
      <c r="AL2215">
        <v>3.4255607851542607</v>
      </c>
      <c r="AT2215">
        <v>2175</v>
      </c>
      <c r="AU2215">
        <v>27.031357827691039</v>
      </c>
      <c r="AV2215">
        <v>-2.0313578276910391</v>
      </c>
      <c r="BD2215" s="152">
        <v>7.7314510592632439</v>
      </c>
      <c r="BE2215" s="152">
        <v>16.837353245119999</v>
      </c>
    </row>
    <row r="2216" spans="1:57" ht="14.25" customHeight="1">
      <c r="A2216" s="134" t="s">
        <v>398</v>
      </c>
      <c r="B2216" s="135">
        <v>10920</v>
      </c>
      <c r="C2216" s="135">
        <v>253900</v>
      </c>
      <c r="D2216" s="145">
        <f t="shared" si="238"/>
        <v>476190.47619047621</v>
      </c>
      <c r="E2216" s="141">
        <f t="shared" si="239"/>
        <v>23.250915750915752</v>
      </c>
      <c r="F2216" s="135">
        <v>10</v>
      </c>
      <c r="G2216" s="135">
        <v>0.21</v>
      </c>
      <c r="H2216" s="135">
        <v>100000</v>
      </c>
      <c r="I2216" s="134" t="s">
        <v>1815</v>
      </c>
      <c r="J2216" s="138">
        <f t="shared" si="240"/>
        <v>0.21</v>
      </c>
      <c r="K2216" s="140">
        <f t="shared" si="241"/>
        <v>476190.47619047621</v>
      </c>
      <c r="L2216" s="134" t="s">
        <v>3217</v>
      </c>
      <c r="M2216" s="134" t="s">
        <v>68</v>
      </c>
      <c r="N2216" s="137">
        <f t="shared" si="242"/>
        <v>476190.47619047621</v>
      </c>
      <c r="P2216">
        <v>2175</v>
      </c>
      <c r="Q2216">
        <v>21.364504468374808</v>
      </c>
      <c r="R2216">
        <v>3.6354955316251925</v>
      </c>
      <c r="S2216" s="70">
        <f t="shared" si="236"/>
        <v>0.17016521665675421</v>
      </c>
      <c r="T2216">
        <f t="shared" si="237"/>
        <v>25</v>
      </c>
      <c r="U2216" s="134" t="s">
        <v>933</v>
      </c>
      <c r="Z2216">
        <v>2174</v>
      </c>
      <c r="AA2216">
        <v>19.56127931834585</v>
      </c>
      <c r="AB2216">
        <v>-10.56127931834585</v>
      </c>
      <c r="AJ2216">
        <v>2176</v>
      </c>
      <c r="AK2216">
        <v>20.950443536847065</v>
      </c>
      <c r="AL2216">
        <v>-11.950443536847065</v>
      </c>
      <c r="AT2216">
        <v>2176</v>
      </c>
      <c r="AU2216">
        <v>14.862914625602574</v>
      </c>
      <c r="AV2216">
        <v>-5.8629146256025741</v>
      </c>
      <c r="BD2216" s="152">
        <v>4.2272386503623158</v>
      </c>
      <c r="BE2216" s="152">
        <v>16.222892393639999</v>
      </c>
    </row>
    <row r="2217" spans="1:57" ht="14.25" customHeight="1">
      <c r="A2217" s="134" t="s">
        <v>398</v>
      </c>
      <c r="B2217" s="135">
        <v>11004</v>
      </c>
      <c r="C2217" s="135">
        <v>351800</v>
      </c>
      <c r="D2217" s="145">
        <f t="shared" si="238"/>
        <v>500000</v>
      </c>
      <c r="E2217" s="141">
        <f t="shared" si="239"/>
        <v>31.970192657215559</v>
      </c>
      <c r="F2217" s="135">
        <v>10</v>
      </c>
      <c r="G2217" s="135">
        <v>0.15</v>
      </c>
      <c r="H2217" s="135">
        <v>75000</v>
      </c>
      <c r="I2217" s="134" t="s">
        <v>1815</v>
      </c>
      <c r="J2217" s="138">
        <f t="shared" si="240"/>
        <v>0.15</v>
      </c>
      <c r="K2217" s="140">
        <f t="shared" si="241"/>
        <v>500000</v>
      </c>
      <c r="L2217" s="134" t="s">
        <v>3218</v>
      </c>
      <c r="M2217" s="134" t="s">
        <v>68</v>
      </c>
      <c r="N2217" s="137">
        <f t="shared" si="242"/>
        <v>500000</v>
      </c>
      <c r="P2217">
        <v>2176</v>
      </c>
      <c r="Q2217">
        <v>14.427732170871522</v>
      </c>
      <c r="R2217">
        <v>-5.427732170871522</v>
      </c>
      <c r="S2217" s="70">
        <f t="shared" si="236"/>
        <v>-0.37620133965542379</v>
      </c>
      <c r="T2217">
        <f t="shared" si="237"/>
        <v>9</v>
      </c>
      <c r="U2217" s="134" t="s">
        <v>905</v>
      </c>
      <c r="Z2217">
        <v>2175</v>
      </c>
      <c r="AA2217">
        <v>23.483262156783304</v>
      </c>
      <c r="AB2217">
        <v>1.5167378432166956</v>
      </c>
      <c r="AJ2217">
        <v>2177</v>
      </c>
      <c r="AK2217">
        <v>43.542558426776033</v>
      </c>
      <c r="AL2217">
        <v>61.457441573223967</v>
      </c>
      <c r="AT2217">
        <v>2177</v>
      </c>
      <c r="AU2217">
        <v>87.717568156055307</v>
      </c>
      <c r="AV2217">
        <v>17.282431843944693</v>
      </c>
      <c r="BD2217" s="152">
        <v>6.1806419334014615</v>
      </c>
      <c r="BE2217" s="152">
        <v>15.708279831679999</v>
      </c>
    </row>
    <row r="2218" spans="1:57" ht="14.25" customHeight="1">
      <c r="A2218" s="134" t="s">
        <v>398</v>
      </c>
      <c r="B2218" s="135">
        <v>8189</v>
      </c>
      <c r="C2218" s="135">
        <v>503100</v>
      </c>
      <c r="D2218" s="145">
        <f t="shared" si="238"/>
        <v>114285.71428571429</v>
      </c>
      <c r="E2218" s="141">
        <f t="shared" si="239"/>
        <v>61.436072780559286</v>
      </c>
      <c r="F2218" s="135">
        <v>12</v>
      </c>
      <c r="G2218" s="135">
        <v>1.26</v>
      </c>
      <c r="H2218" s="135">
        <v>144000</v>
      </c>
      <c r="I2218" s="134" t="s">
        <v>1815</v>
      </c>
      <c r="J2218" s="138">
        <f t="shared" si="240"/>
        <v>1.26</v>
      </c>
      <c r="K2218" s="140">
        <f t="shared" si="241"/>
        <v>114285.71428571429</v>
      </c>
      <c r="L2218" s="134" t="s">
        <v>3219</v>
      </c>
      <c r="M2218" s="134" t="s">
        <v>194</v>
      </c>
      <c r="N2218" s="137">
        <f t="shared" si="242"/>
        <v>114285.71428571429</v>
      </c>
      <c r="P2218">
        <v>2177</v>
      </c>
      <c r="Q2218">
        <v>66.9219439128141</v>
      </c>
      <c r="R2218">
        <v>38.0780560871859</v>
      </c>
      <c r="S2218" s="70">
        <f t="shared" ref="S2218:S2281" si="243">R2218/Q2218</f>
        <v>0.56899208033756443</v>
      </c>
      <c r="T2218">
        <f t="shared" ref="T2218:T2281" si="244">R2218+Q2218</f>
        <v>105</v>
      </c>
      <c r="U2218" s="134" t="s">
        <v>3202</v>
      </c>
      <c r="Z2218">
        <v>2176</v>
      </c>
      <c r="AA2218">
        <v>18.302572624862503</v>
      </c>
      <c r="AB2218">
        <v>-9.3025726248625027</v>
      </c>
      <c r="AJ2218">
        <v>2178</v>
      </c>
      <c r="AK2218">
        <v>22.830473934399382</v>
      </c>
      <c r="AL2218">
        <v>-10.830473934399382</v>
      </c>
      <c r="AT2218">
        <v>2178</v>
      </c>
      <c r="AU2218">
        <v>15.503359004659861</v>
      </c>
      <c r="AV2218">
        <v>-3.5033590046598615</v>
      </c>
      <c r="BD2218" s="152">
        <v>11.695771076366874</v>
      </c>
      <c r="BE2218" s="152">
        <v>22.418563509919998</v>
      </c>
    </row>
    <row r="2219" spans="1:57" ht="14.25" customHeight="1">
      <c r="A2219" s="134" t="s">
        <v>398</v>
      </c>
      <c r="B2219" s="135">
        <v>108672</v>
      </c>
      <c r="C2219" s="135">
        <v>17965700</v>
      </c>
      <c r="D2219" s="145">
        <f t="shared" si="238"/>
        <v>466926.07003891055</v>
      </c>
      <c r="E2219" s="141">
        <f t="shared" si="239"/>
        <v>165.3204137220259</v>
      </c>
      <c r="F2219" s="135">
        <v>15</v>
      </c>
      <c r="G2219" s="135">
        <v>10.28</v>
      </c>
      <c r="H2219" s="135">
        <v>4800000</v>
      </c>
      <c r="I2219" s="134" t="s">
        <v>1815</v>
      </c>
      <c r="J2219" s="138">
        <f t="shared" si="240"/>
        <v>10.28</v>
      </c>
      <c r="K2219" s="140">
        <f t="shared" si="241"/>
        <v>466926.07003891055</v>
      </c>
      <c r="L2219" s="134" t="s">
        <v>3220</v>
      </c>
      <c r="M2219" s="134" t="s">
        <v>126</v>
      </c>
      <c r="N2219" s="137">
        <f t="shared" si="242"/>
        <v>466926.07003891055</v>
      </c>
      <c r="P2219">
        <v>2178</v>
      </c>
      <c r="Q2219">
        <v>15.866736840030523</v>
      </c>
      <c r="R2219">
        <v>-3.8667368400305229</v>
      </c>
      <c r="S2219" s="70">
        <f t="shared" si="243"/>
        <v>-0.24370082386915573</v>
      </c>
      <c r="T2219">
        <f t="shared" si="244"/>
        <v>12</v>
      </c>
      <c r="U2219" s="134" t="s">
        <v>983</v>
      </c>
      <c r="Z2219">
        <v>2177</v>
      </c>
      <c r="AA2219">
        <v>68.690292418285139</v>
      </c>
      <c r="AB2219">
        <v>36.309707581714861</v>
      </c>
      <c r="AJ2219">
        <v>2179</v>
      </c>
      <c r="AK2219">
        <v>21.476225512474169</v>
      </c>
      <c r="AL2219">
        <v>-9.4762255124741692</v>
      </c>
      <c r="AT2219">
        <v>2179</v>
      </c>
      <c r="AU2219">
        <v>19.318108472736988</v>
      </c>
      <c r="AV2219">
        <v>-7.3181084727369878</v>
      </c>
      <c r="BD2219" s="152">
        <v>15.988739385043861</v>
      </c>
      <c r="BE2219" s="152">
        <v>27.498618951799997</v>
      </c>
    </row>
    <row r="2220" spans="1:57" ht="14.25" customHeight="1">
      <c r="A2220" s="134" t="s">
        <v>398</v>
      </c>
      <c r="B2220" s="135">
        <v>15720</v>
      </c>
      <c r="C2220" s="135">
        <v>751800</v>
      </c>
      <c r="D2220" s="145">
        <f t="shared" si="238"/>
        <v>267909.71540726203</v>
      </c>
      <c r="E2220" s="141">
        <f t="shared" si="239"/>
        <v>47.824427480916029</v>
      </c>
      <c r="F2220" s="135">
        <v>12</v>
      </c>
      <c r="G2220" s="135">
        <v>0.40760000000000002</v>
      </c>
      <c r="H2220" s="135">
        <v>109200</v>
      </c>
      <c r="I2220" s="134" t="s">
        <v>1815</v>
      </c>
      <c r="J2220" s="138">
        <f t="shared" si="240"/>
        <v>0.40760000000000002</v>
      </c>
      <c r="K2220" s="140">
        <f t="shared" si="241"/>
        <v>267909.71540726203</v>
      </c>
      <c r="L2220" s="134" t="s">
        <v>3221</v>
      </c>
      <c r="M2220" s="134" t="s">
        <v>3</v>
      </c>
      <c r="N2220" s="137">
        <f t="shared" si="242"/>
        <v>267909.71540726203</v>
      </c>
      <c r="P2220">
        <v>2179</v>
      </c>
      <c r="Q2220">
        <v>17.140325796221756</v>
      </c>
      <c r="R2220">
        <v>-5.1403257962217559</v>
      </c>
      <c r="S2220" s="70">
        <f t="shared" si="243"/>
        <v>-0.29989662141397794</v>
      </c>
      <c r="T2220">
        <f t="shared" si="244"/>
        <v>12</v>
      </c>
      <c r="U2220" s="134" t="s">
        <v>3203</v>
      </c>
      <c r="Z2220">
        <v>2178</v>
      </c>
      <c r="AA2220">
        <v>19.994437863893278</v>
      </c>
      <c r="AB2220">
        <v>-7.9944378638932783</v>
      </c>
      <c r="AJ2220">
        <v>2180</v>
      </c>
      <c r="AK2220">
        <v>24.716007685963902</v>
      </c>
      <c r="AL2220">
        <v>0.28399231403609804</v>
      </c>
      <c r="AT2220">
        <v>2180</v>
      </c>
      <c r="AU2220">
        <v>28.91574225068652</v>
      </c>
      <c r="AV2220">
        <v>-3.9157422506865203</v>
      </c>
      <c r="BD2220" s="152">
        <v>7.9830724074990966</v>
      </c>
      <c r="BE2220" s="152">
        <v>19.367330022040001</v>
      </c>
    </row>
    <row r="2221" spans="1:57" ht="14.25" customHeight="1">
      <c r="A2221" s="134" t="s">
        <v>398</v>
      </c>
      <c r="B2221" s="135">
        <v>13575</v>
      </c>
      <c r="C2221" s="135">
        <v>234200</v>
      </c>
      <c r="D2221" s="145">
        <f t="shared" si="238"/>
        <v>535714.28571428568</v>
      </c>
      <c r="E2221" s="141">
        <f t="shared" si="239"/>
        <v>17.25230202578269</v>
      </c>
      <c r="F2221" s="135">
        <v>10</v>
      </c>
      <c r="G2221" s="135">
        <v>0.14000000000000001</v>
      </c>
      <c r="H2221" s="135">
        <v>75000</v>
      </c>
      <c r="I2221" s="134" t="s">
        <v>1815</v>
      </c>
      <c r="J2221" s="138">
        <f t="shared" si="240"/>
        <v>0.14000000000000001</v>
      </c>
      <c r="K2221" s="140">
        <f t="shared" si="241"/>
        <v>535714.28571428568</v>
      </c>
      <c r="L2221" s="134" t="s">
        <v>3222</v>
      </c>
      <c r="M2221" s="134" t="s">
        <v>68</v>
      </c>
      <c r="N2221" s="137">
        <f t="shared" si="242"/>
        <v>535714.28571428568</v>
      </c>
      <c r="P2221">
        <v>2180</v>
      </c>
      <c r="Q2221">
        <v>24.208975374116374</v>
      </c>
      <c r="R2221">
        <v>0.79102462588362599</v>
      </c>
      <c r="S2221" s="70">
        <f t="shared" si="243"/>
        <v>3.2674849458080309E-2</v>
      </c>
      <c r="T2221">
        <f t="shared" si="244"/>
        <v>25</v>
      </c>
      <c r="U2221" s="134" t="s">
        <v>3204</v>
      </c>
      <c r="Z2221">
        <v>2179</v>
      </c>
      <c r="AA2221">
        <v>21.287043270327501</v>
      </c>
      <c r="AB2221">
        <v>-9.2870432703275014</v>
      </c>
      <c r="AJ2221">
        <v>2181</v>
      </c>
      <c r="AK2221">
        <v>21.984650756216645</v>
      </c>
      <c r="AL2221">
        <v>-9.9846507562166451</v>
      </c>
      <c r="AT2221">
        <v>2181</v>
      </c>
      <c r="AU2221">
        <v>18.524942741750657</v>
      </c>
      <c r="AV2221">
        <v>-6.5249427417506567</v>
      </c>
      <c r="BD2221" s="152">
        <v>11.079555529666827</v>
      </c>
      <c r="BE2221" s="152">
        <v>19.368582532679998</v>
      </c>
    </row>
    <row r="2222" spans="1:57" ht="14.25" customHeight="1">
      <c r="A2222" s="134" t="s">
        <v>398</v>
      </c>
      <c r="B2222" s="135">
        <v>7738</v>
      </c>
      <c r="C2222" s="135">
        <v>580900</v>
      </c>
      <c r="D2222" s="145">
        <f t="shared" si="238"/>
        <v>93750</v>
      </c>
      <c r="E2222" s="141">
        <f t="shared" si="239"/>
        <v>75.071077797880591</v>
      </c>
      <c r="F2222" s="135">
        <v>6</v>
      </c>
      <c r="G2222" s="135">
        <v>1.28</v>
      </c>
      <c r="H2222" s="135">
        <v>120000</v>
      </c>
      <c r="I2222" s="134" t="s">
        <v>1815</v>
      </c>
      <c r="J2222" s="138">
        <f t="shared" si="240"/>
        <v>1.28</v>
      </c>
      <c r="K2222" s="140">
        <f t="shared" si="241"/>
        <v>93750</v>
      </c>
      <c r="L2222" s="134" t="s">
        <v>1574</v>
      </c>
      <c r="M2222" s="134" t="s">
        <v>118</v>
      </c>
      <c r="N2222" s="137">
        <f t="shared" si="242"/>
        <v>93750</v>
      </c>
      <c r="P2222">
        <v>2181</v>
      </c>
      <c r="Q2222">
        <v>17.007404681385086</v>
      </c>
      <c r="R2222">
        <v>-5.0074046813850863</v>
      </c>
      <c r="S2222" s="70">
        <f t="shared" si="243"/>
        <v>-0.29442497401533474</v>
      </c>
      <c r="T2222">
        <f t="shared" si="244"/>
        <v>12</v>
      </c>
      <c r="U2222" s="134" t="s">
        <v>1576</v>
      </c>
      <c r="Z2222">
        <v>2180</v>
      </c>
      <c r="AA2222">
        <v>27.450670203753244</v>
      </c>
      <c r="AB2222">
        <v>-2.4506702037532442</v>
      </c>
      <c r="AJ2222">
        <v>2182</v>
      </c>
      <c r="AK2222">
        <v>25.386570205604269</v>
      </c>
      <c r="AL2222">
        <v>-4.3865702056042686</v>
      </c>
      <c r="AT2222">
        <v>2182</v>
      </c>
      <c r="AU2222">
        <v>27.208711655737673</v>
      </c>
      <c r="AV2222">
        <v>-6.2087116557376731</v>
      </c>
      <c r="BD2222" s="152">
        <v>4.136860370179642</v>
      </c>
      <c r="BE2222" s="152">
        <v>15.692115115319998</v>
      </c>
    </row>
    <row r="2223" spans="1:57" ht="14.25" customHeight="1">
      <c r="A2223" s="134" t="s">
        <v>398</v>
      </c>
      <c r="B2223" s="135">
        <v>17953</v>
      </c>
      <c r="C2223" s="135">
        <v>242100</v>
      </c>
      <c r="D2223" s="145">
        <f t="shared" si="238"/>
        <v>139782.60869565216</v>
      </c>
      <c r="E2223" s="141">
        <f t="shared" si="239"/>
        <v>13.485211385283797</v>
      </c>
      <c r="F2223" s="135">
        <v>1</v>
      </c>
      <c r="G2223" s="135">
        <v>0.46</v>
      </c>
      <c r="H2223" s="135">
        <v>64300</v>
      </c>
      <c r="I2223" s="134" t="s">
        <v>1815</v>
      </c>
      <c r="J2223" s="138">
        <f t="shared" si="240"/>
        <v>0.46</v>
      </c>
      <c r="K2223" s="140">
        <f t="shared" si="241"/>
        <v>139782.60869565216</v>
      </c>
      <c r="L2223" s="134" t="s">
        <v>1768</v>
      </c>
      <c r="M2223" s="134" t="s">
        <v>160</v>
      </c>
      <c r="N2223" s="137">
        <f t="shared" si="242"/>
        <v>139782.60869565216</v>
      </c>
      <c r="P2223">
        <v>2182</v>
      </c>
      <c r="Q2223">
        <v>23.676601917917878</v>
      </c>
      <c r="R2223">
        <v>-2.6766019179178784</v>
      </c>
      <c r="S2223" s="70">
        <f t="shared" si="243"/>
        <v>-0.11304839804280745</v>
      </c>
      <c r="T2223">
        <f t="shared" si="244"/>
        <v>21</v>
      </c>
      <c r="U2223" s="134" t="s">
        <v>1556</v>
      </c>
      <c r="Z2223">
        <v>2181</v>
      </c>
      <c r="AA2223">
        <v>21.133267065667159</v>
      </c>
      <c r="AB2223">
        <v>-9.1332670656671588</v>
      </c>
      <c r="AJ2223">
        <v>2183</v>
      </c>
      <c r="AK2223">
        <v>25.235862972654793</v>
      </c>
      <c r="AL2223">
        <v>-5.2358629726547932</v>
      </c>
      <c r="AT2223">
        <v>2183</v>
      </c>
      <c r="AU2223">
        <v>29.176846497532953</v>
      </c>
      <c r="AV2223">
        <v>-9.1768464975329529</v>
      </c>
      <c r="BD2223" s="152">
        <v>42.390494483407331</v>
      </c>
      <c r="BE2223" s="152">
        <v>32.403246214600003</v>
      </c>
    </row>
    <row r="2224" spans="1:57" ht="14.25" customHeight="1">
      <c r="A2224" s="134" t="s">
        <v>398</v>
      </c>
      <c r="B2224" s="135">
        <v>6324</v>
      </c>
      <c r="C2224" s="135">
        <v>323200</v>
      </c>
      <c r="D2224" s="145">
        <f t="shared" si="238"/>
        <v>1250000</v>
      </c>
      <c r="E2224" s="141">
        <f t="shared" si="239"/>
        <v>51.106894370651489</v>
      </c>
      <c r="F2224" s="135">
        <v>15</v>
      </c>
      <c r="G2224" s="135">
        <v>0.12</v>
      </c>
      <c r="H2224" s="135">
        <v>150000</v>
      </c>
      <c r="I2224" s="134" t="s">
        <v>1815</v>
      </c>
      <c r="J2224" s="138">
        <f t="shared" si="240"/>
        <v>0.12</v>
      </c>
      <c r="K2224" s="140">
        <f t="shared" si="241"/>
        <v>1250000</v>
      </c>
      <c r="L2224" s="134" t="s">
        <v>3223</v>
      </c>
      <c r="M2224" s="134" t="s">
        <v>47</v>
      </c>
      <c r="N2224" s="137">
        <f t="shared" si="242"/>
        <v>1250000</v>
      </c>
      <c r="P2224">
        <v>2183</v>
      </c>
      <c r="Q2224">
        <v>24.652268304945366</v>
      </c>
      <c r="R2224">
        <v>-4.6522683049453661</v>
      </c>
      <c r="S2224" s="70">
        <f t="shared" si="243"/>
        <v>-0.1887156284118528</v>
      </c>
      <c r="T2224">
        <f t="shared" si="244"/>
        <v>20</v>
      </c>
      <c r="U2224" s="134" t="s">
        <v>3205</v>
      </c>
      <c r="Z2224">
        <v>2182</v>
      </c>
      <c r="AA2224">
        <v>26.682346280172887</v>
      </c>
      <c r="AB2224">
        <v>-5.6823462801728866</v>
      </c>
      <c r="AJ2224">
        <v>2184</v>
      </c>
      <c r="AK2224">
        <v>23.769854130789518</v>
      </c>
      <c r="AL2224">
        <v>-7.7698541307895184</v>
      </c>
      <c r="AT2224">
        <v>2184</v>
      </c>
      <c r="AU2224">
        <v>22.122926419993007</v>
      </c>
      <c r="AV2224">
        <v>-6.1229264199930071</v>
      </c>
      <c r="BD2224" s="152">
        <v>38.258769242783522</v>
      </c>
      <c r="BE2224" s="152">
        <v>151.82089446032001</v>
      </c>
    </row>
    <row r="2225" spans="1:57" ht="14.25" customHeight="1">
      <c r="A2225" s="134" t="s">
        <v>398</v>
      </c>
      <c r="B2225" s="135">
        <v>23424</v>
      </c>
      <c r="C2225" s="135">
        <v>1508500</v>
      </c>
      <c r="D2225" s="145">
        <f t="shared" si="238"/>
        <v>79558.011049723762</v>
      </c>
      <c r="E2225" s="141">
        <f t="shared" si="239"/>
        <v>64.399760928961754</v>
      </c>
      <c r="F2225" s="135">
        <v>24</v>
      </c>
      <c r="G2225" s="135">
        <v>5.43</v>
      </c>
      <c r="H2225" s="135">
        <v>432000</v>
      </c>
      <c r="I2225" s="134" t="s">
        <v>1815</v>
      </c>
      <c r="J2225" s="138">
        <f t="shared" si="240"/>
        <v>5.43</v>
      </c>
      <c r="K2225" s="140">
        <f t="shared" si="241"/>
        <v>79558.011049723762</v>
      </c>
      <c r="L2225" s="134" t="s">
        <v>3224</v>
      </c>
      <c r="M2225" s="134" t="s">
        <v>133</v>
      </c>
      <c r="N2225" s="137">
        <f t="shared" si="242"/>
        <v>79558.011049723762</v>
      </c>
      <c r="P2225">
        <v>2184</v>
      </c>
      <c r="Q2225">
        <v>19.989088482337287</v>
      </c>
      <c r="R2225">
        <v>-3.9890884823372872</v>
      </c>
      <c r="S2225" s="70">
        <f t="shared" si="243"/>
        <v>-0.19956330104107131</v>
      </c>
      <c r="T2225">
        <f t="shared" si="244"/>
        <v>16</v>
      </c>
      <c r="U2225" s="134" t="s">
        <v>956</v>
      </c>
      <c r="Z2225">
        <v>2183</v>
      </c>
      <c r="AA2225">
        <v>27.758204338554833</v>
      </c>
      <c r="AB2225">
        <v>-7.7582043385548332</v>
      </c>
      <c r="AJ2225">
        <v>2185</v>
      </c>
      <c r="AK2225">
        <v>40.126668924895903</v>
      </c>
      <c r="AL2225">
        <v>3.8733310751040975</v>
      </c>
      <c r="AT2225">
        <v>2185</v>
      </c>
      <c r="AU2225">
        <v>66.985234090418757</v>
      </c>
      <c r="AV2225">
        <v>-22.985234090418757</v>
      </c>
      <c r="BD2225" s="152">
        <v>9.4773951082467072</v>
      </c>
      <c r="BE2225" s="152">
        <v>19.288198807090399</v>
      </c>
    </row>
    <row r="2226" spans="1:57" ht="14.25" customHeight="1">
      <c r="A2226" s="134" t="s">
        <v>398</v>
      </c>
      <c r="B2226" s="135">
        <v>15820</v>
      </c>
      <c r="C2226" s="135">
        <v>478300</v>
      </c>
      <c r="D2226" s="145">
        <f t="shared" si="238"/>
        <v>1295454.5454545454</v>
      </c>
      <c r="E2226" s="141">
        <f t="shared" si="239"/>
        <v>30.233881163084703</v>
      </c>
      <c r="F2226" s="135">
        <v>19</v>
      </c>
      <c r="G2226" s="135">
        <v>0.11</v>
      </c>
      <c r="H2226" s="135">
        <v>142500</v>
      </c>
      <c r="I2226" s="134" t="s">
        <v>1815</v>
      </c>
      <c r="J2226" s="138">
        <f t="shared" si="240"/>
        <v>0.11</v>
      </c>
      <c r="K2226" s="140">
        <f t="shared" si="241"/>
        <v>1295454.5454545454</v>
      </c>
      <c r="L2226" s="134" t="s">
        <v>918</v>
      </c>
      <c r="M2226" s="134" t="s">
        <v>68</v>
      </c>
      <c r="N2226" s="137">
        <f t="shared" si="242"/>
        <v>1295454.5454545454</v>
      </c>
      <c r="P2226">
        <v>2185</v>
      </c>
      <c r="Q2226">
        <v>53.735392805613571</v>
      </c>
      <c r="R2226">
        <v>-9.7353928056135715</v>
      </c>
      <c r="S2226" s="70">
        <f t="shared" si="243"/>
        <v>-0.18117282292568529</v>
      </c>
      <c r="T2226">
        <f t="shared" si="244"/>
        <v>44</v>
      </c>
      <c r="U2226" s="134" t="s">
        <v>3206</v>
      </c>
      <c r="Z2226">
        <v>2184</v>
      </c>
      <c r="AA2226">
        <v>23.100923175015538</v>
      </c>
      <c r="AB2226">
        <v>-7.1009231750155379</v>
      </c>
      <c r="AJ2226">
        <v>2186</v>
      </c>
      <c r="AK2226">
        <v>24.9251351384275</v>
      </c>
      <c r="AL2226">
        <v>-0.92513513842749973</v>
      </c>
      <c r="AT2226">
        <v>2186</v>
      </c>
      <c r="AU2226">
        <v>26.775180076068125</v>
      </c>
      <c r="AV2226">
        <v>-2.7751800760681249</v>
      </c>
      <c r="BD2226" s="152">
        <v>106.2797223652681</v>
      </c>
      <c r="BE2226" s="152">
        <v>93.796271896440004</v>
      </c>
    </row>
    <row r="2227" spans="1:57" ht="14.25" customHeight="1">
      <c r="A2227" s="134" t="s">
        <v>398</v>
      </c>
      <c r="B2227" s="135">
        <v>21336</v>
      </c>
      <c r="C2227" s="135">
        <v>865900</v>
      </c>
      <c r="D2227" s="145">
        <f t="shared" si="238"/>
        <v>414505.95655220747</v>
      </c>
      <c r="E2227" s="141">
        <f t="shared" si="239"/>
        <v>40.583989501312338</v>
      </c>
      <c r="F2227" s="135">
        <v>13</v>
      </c>
      <c r="G2227" s="135">
        <v>0.28539999999999999</v>
      </c>
      <c r="H2227" s="135">
        <v>118300</v>
      </c>
      <c r="I2227" s="134" t="s">
        <v>1815</v>
      </c>
      <c r="J2227" s="138">
        <f t="shared" si="240"/>
        <v>0.28539999999999999</v>
      </c>
      <c r="K2227" s="140">
        <f t="shared" si="241"/>
        <v>414505.95655220747</v>
      </c>
      <c r="L2227" s="134" t="s">
        <v>3225</v>
      </c>
      <c r="M2227" s="134" t="s">
        <v>3</v>
      </c>
      <c r="N2227" s="137">
        <f t="shared" si="242"/>
        <v>414505.95655220747</v>
      </c>
      <c r="P2227">
        <v>2186</v>
      </c>
      <c r="Q2227">
        <v>23.174119320077228</v>
      </c>
      <c r="R2227">
        <v>0.82588067992277203</v>
      </c>
      <c r="S2227" s="70">
        <f t="shared" si="243"/>
        <v>3.5638061085120007E-2</v>
      </c>
      <c r="T2227">
        <f t="shared" si="244"/>
        <v>24</v>
      </c>
      <c r="U2227" s="134" t="s">
        <v>3207</v>
      </c>
      <c r="Z2227">
        <v>2185</v>
      </c>
      <c r="AA2227">
        <v>54.711937278407163</v>
      </c>
      <c r="AB2227">
        <v>-10.711937278407163</v>
      </c>
      <c r="AJ2227">
        <v>2187</v>
      </c>
      <c r="AK2227">
        <v>22.105724544485046</v>
      </c>
      <c r="AL2227">
        <v>-13.105724544485046</v>
      </c>
      <c r="AT2227">
        <v>2187</v>
      </c>
      <c r="AU2227">
        <v>15.010709482308101</v>
      </c>
      <c r="AV2227">
        <v>-6.0107094823081013</v>
      </c>
      <c r="BD2227" s="152">
        <v>222.66332564459464</v>
      </c>
      <c r="BE2227" s="152">
        <v>142.48735037155998</v>
      </c>
    </row>
    <row r="2228" spans="1:57" ht="14.25" customHeight="1">
      <c r="A2228" s="134" t="s">
        <v>398</v>
      </c>
      <c r="B2228" s="135">
        <v>29752</v>
      </c>
      <c r="C2228" s="135">
        <v>1270300</v>
      </c>
      <c r="D2228" s="145">
        <f t="shared" si="238"/>
        <v>351804.12371134019</v>
      </c>
      <c r="E2228" s="141">
        <f t="shared" si="239"/>
        <v>42.696289325087392</v>
      </c>
      <c r="F2228" s="135">
        <v>24</v>
      </c>
      <c r="G2228" s="135">
        <v>0.62080000000000002</v>
      </c>
      <c r="H2228" s="135">
        <v>218400</v>
      </c>
      <c r="I2228" s="134" t="s">
        <v>1815</v>
      </c>
      <c r="J2228" s="138">
        <f t="shared" si="240"/>
        <v>0.62080000000000002</v>
      </c>
      <c r="K2228" s="140">
        <f t="shared" si="241"/>
        <v>351804.12371134019</v>
      </c>
      <c r="L2228" s="134" t="s">
        <v>3226</v>
      </c>
      <c r="M2228" s="134" t="s">
        <v>3</v>
      </c>
      <c r="N2228" s="137">
        <f t="shared" si="242"/>
        <v>351804.12371134019</v>
      </c>
      <c r="P2228">
        <v>2187</v>
      </c>
      <c r="Q2228">
        <v>15.179231126749114</v>
      </c>
      <c r="R2228">
        <v>-6.179231126749114</v>
      </c>
      <c r="S2228" s="70">
        <f t="shared" si="243"/>
        <v>-0.40708459309641593</v>
      </c>
      <c r="T2228">
        <f t="shared" si="244"/>
        <v>9</v>
      </c>
      <c r="U2228" s="134" t="s">
        <v>3208</v>
      </c>
      <c r="Z2228">
        <v>2186</v>
      </c>
      <c r="AA2228">
        <v>25.797624327138749</v>
      </c>
      <c r="AB2228">
        <v>-1.7976243271387489</v>
      </c>
      <c r="AJ2228">
        <v>2188</v>
      </c>
      <c r="AK2228">
        <v>24.213085796233624</v>
      </c>
      <c r="AL2228">
        <v>5.7869142037663757</v>
      </c>
      <c r="AT2228">
        <v>2188</v>
      </c>
      <c r="AU2228">
        <v>37.363039393944689</v>
      </c>
      <c r="AV2228">
        <v>-7.363039393944689</v>
      </c>
      <c r="BD2228" s="152">
        <v>10.126475484104089</v>
      </c>
      <c r="BE2228" s="152">
        <v>21.640097730359997</v>
      </c>
    </row>
    <row r="2229" spans="1:57" ht="14.25" customHeight="1">
      <c r="A2229" s="134" t="s">
        <v>398</v>
      </c>
      <c r="B2229" s="135">
        <v>8360</v>
      </c>
      <c r="C2229" s="135">
        <v>568400</v>
      </c>
      <c r="D2229" s="145">
        <f t="shared" si="238"/>
        <v>174871.79487179487</v>
      </c>
      <c r="E2229" s="141">
        <f t="shared" si="239"/>
        <v>67.990430622009569</v>
      </c>
      <c r="F2229" s="135">
        <v>21</v>
      </c>
      <c r="G2229" s="135">
        <v>1.17</v>
      </c>
      <c r="H2229" s="135">
        <v>204600</v>
      </c>
      <c r="I2229" s="134" t="s">
        <v>1815</v>
      </c>
      <c r="J2229" s="138">
        <f t="shared" si="240"/>
        <v>1.17</v>
      </c>
      <c r="K2229" s="140">
        <f t="shared" si="241"/>
        <v>174871.79487179487</v>
      </c>
      <c r="L2229" s="134" t="s">
        <v>3227</v>
      </c>
      <c r="M2229" s="134" t="s">
        <v>270</v>
      </c>
      <c r="N2229" s="137">
        <f t="shared" si="242"/>
        <v>174871.79487179487</v>
      </c>
      <c r="P2229">
        <v>2188</v>
      </c>
      <c r="Q2229">
        <v>28.480237131195242</v>
      </c>
      <c r="R2229">
        <v>1.519762868804758</v>
      </c>
      <c r="S2229" s="70">
        <f t="shared" si="243"/>
        <v>5.33620159763388E-2</v>
      </c>
      <c r="T2229">
        <f t="shared" si="244"/>
        <v>30</v>
      </c>
      <c r="U2229" s="134" t="s">
        <v>931</v>
      </c>
      <c r="Z2229">
        <v>2187</v>
      </c>
      <c r="AA2229">
        <v>19.282228952829808</v>
      </c>
      <c r="AB2229">
        <v>-10.282228952829808</v>
      </c>
      <c r="AJ2229">
        <v>2189</v>
      </c>
      <c r="AK2229">
        <v>34.047579416034999</v>
      </c>
      <c r="AL2229">
        <v>117.95242058396499</v>
      </c>
      <c r="AT2229">
        <v>2189</v>
      </c>
      <c r="AU2229">
        <v>141.1954948898761</v>
      </c>
      <c r="AV2229">
        <v>10.804505110123898</v>
      </c>
      <c r="BD2229" s="152">
        <v>8.8673417170136624</v>
      </c>
      <c r="BE2229" s="152">
        <v>18.3067693518</v>
      </c>
    </row>
    <row r="2230" spans="1:57" ht="14.25" customHeight="1">
      <c r="A2230" s="134" t="s">
        <v>398</v>
      </c>
      <c r="B2230" s="135">
        <v>12540</v>
      </c>
      <c r="C2230" s="135">
        <v>744000</v>
      </c>
      <c r="D2230" s="145">
        <f t="shared" si="238"/>
        <v>562500</v>
      </c>
      <c r="E2230" s="141">
        <f t="shared" si="239"/>
        <v>59.330143540669859</v>
      </c>
      <c r="F2230" s="135">
        <v>12</v>
      </c>
      <c r="G2230" s="135">
        <v>0.32</v>
      </c>
      <c r="H2230" s="135">
        <v>180000</v>
      </c>
      <c r="I2230" s="134" t="s">
        <v>1815</v>
      </c>
      <c r="J2230" s="138">
        <f t="shared" si="240"/>
        <v>0.32</v>
      </c>
      <c r="K2230" s="140">
        <f t="shared" si="241"/>
        <v>562500</v>
      </c>
      <c r="L2230" s="134" t="s">
        <v>1600</v>
      </c>
      <c r="M2230" s="134" t="s">
        <v>47</v>
      </c>
      <c r="N2230" s="137">
        <f t="shared" si="242"/>
        <v>562500</v>
      </c>
      <c r="P2230">
        <v>2189</v>
      </c>
      <c r="Q2230">
        <v>90.293215721118429</v>
      </c>
      <c r="R2230">
        <v>61.706784278881571</v>
      </c>
      <c r="S2230" s="70">
        <f t="shared" si="243"/>
        <v>0.68340443726658795</v>
      </c>
      <c r="T2230">
        <f t="shared" si="244"/>
        <v>152</v>
      </c>
      <c r="U2230" s="134" t="s">
        <v>3209</v>
      </c>
      <c r="Z2230">
        <v>2188</v>
      </c>
      <c r="AA2230">
        <v>31.408385223019195</v>
      </c>
      <c r="AB2230">
        <v>-1.4083852230191951</v>
      </c>
      <c r="AJ2230">
        <v>2190</v>
      </c>
      <c r="AK2230">
        <v>161.52049839585121</v>
      </c>
      <c r="AL2230">
        <v>-149.52049839585121</v>
      </c>
      <c r="AT2230">
        <v>2190</v>
      </c>
      <c r="AU2230">
        <v>272.97842103643455</v>
      </c>
      <c r="AV2230">
        <v>-260.97842103643455</v>
      </c>
      <c r="BD2230" s="152">
        <v>36.586771059404064</v>
      </c>
      <c r="BE2230" s="152">
        <v>29.316181266880001</v>
      </c>
    </row>
    <row r="2231" spans="1:57" ht="14.25" customHeight="1">
      <c r="A2231" s="134" t="s">
        <v>398</v>
      </c>
      <c r="B2231" s="135">
        <v>21048</v>
      </c>
      <c r="C2231" s="135">
        <v>1144000</v>
      </c>
      <c r="D2231" s="145">
        <f t="shared" si="238"/>
        <v>70918.91891891892</v>
      </c>
      <c r="E2231" s="141">
        <f t="shared" si="239"/>
        <v>54.351957430634741</v>
      </c>
      <c r="F2231" s="135">
        <v>25</v>
      </c>
      <c r="G2231" s="135">
        <v>1.85</v>
      </c>
      <c r="H2231" s="135">
        <v>131200</v>
      </c>
      <c r="I2231" s="134" t="s">
        <v>1815</v>
      </c>
      <c r="J2231" s="138">
        <f t="shared" si="240"/>
        <v>1.85</v>
      </c>
      <c r="K2231" s="140">
        <f t="shared" si="241"/>
        <v>70918.91891891892</v>
      </c>
      <c r="L2231" s="134" t="s">
        <v>3228</v>
      </c>
      <c r="M2231" s="134" t="s">
        <v>160</v>
      </c>
      <c r="N2231" s="137">
        <f t="shared" si="242"/>
        <v>70918.91891891892</v>
      </c>
      <c r="P2231">
        <v>2190</v>
      </c>
      <c r="Q2231">
        <v>235.59860116679266</v>
      </c>
      <c r="R2231">
        <v>-223.59860116679266</v>
      </c>
      <c r="S2231" s="70">
        <f t="shared" si="243"/>
        <v>-0.94906591150978625</v>
      </c>
      <c r="T2231">
        <f t="shared" si="244"/>
        <v>12</v>
      </c>
      <c r="U2231" s="134" t="s">
        <v>3210</v>
      </c>
      <c r="Z2231">
        <v>2189</v>
      </c>
      <c r="AA2231">
        <v>90.043369809469965</v>
      </c>
      <c r="AB2231">
        <v>61.956630190530035</v>
      </c>
      <c r="AJ2231">
        <v>2191</v>
      </c>
      <c r="AK2231">
        <v>29.382005218461458</v>
      </c>
      <c r="AL2231">
        <v>18.617994781538542</v>
      </c>
      <c r="AT2231">
        <v>2191</v>
      </c>
      <c r="AU2231">
        <v>37.536287809305065</v>
      </c>
      <c r="AV2231">
        <v>10.463712190694935</v>
      </c>
      <c r="BD2231" s="152">
        <v>9.982691856540745</v>
      </c>
      <c r="BE2231" s="152">
        <v>19.2155197232</v>
      </c>
    </row>
    <row r="2232" spans="1:57" ht="14.25" customHeight="1">
      <c r="A2232" s="134" t="s">
        <v>398</v>
      </c>
      <c r="B2232" s="135">
        <v>25198</v>
      </c>
      <c r="C2232" s="135">
        <v>883300</v>
      </c>
      <c r="D2232" s="145">
        <f t="shared" si="238"/>
        <v>306666.66666666669</v>
      </c>
      <c r="E2232" s="141">
        <f t="shared" si="239"/>
        <v>35.054369394396382</v>
      </c>
      <c r="F2232" s="135">
        <v>26</v>
      </c>
      <c r="G2232" s="135">
        <v>1.95</v>
      </c>
      <c r="H2232" s="135">
        <v>598000</v>
      </c>
      <c r="I2232" s="134" t="s">
        <v>1815</v>
      </c>
      <c r="J2232" s="138">
        <f t="shared" si="240"/>
        <v>1.95</v>
      </c>
      <c r="K2232" s="140">
        <f t="shared" si="241"/>
        <v>306666.66666666669</v>
      </c>
      <c r="L2232" s="134" t="s">
        <v>1620</v>
      </c>
      <c r="M2232" s="134" t="s">
        <v>47</v>
      </c>
      <c r="N2232" s="137">
        <f t="shared" si="242"/>
        <v>306666.66666666669</v>
      </c>
      <c r="P2232">
        <v>2191</v>
      </c>
      <c r="Q2232">
        <v>31.578921097669159</v>
      </c>
      <c r="R2232">
        <v>16.421078902330841</v>
      </c>
      <c r="S2232" s="70">
        <f t="shared" si="243"/>
        <v>0.5200012644999098</v>
      </c>
      <c r="T2232">
        <f t="shared" si="244"/>
        <v>48</v>
      </c>
      <c r="U2232" s="134" t="s">
        <v>3211</v>
      </c>
      <c r="Z2232">
        <v>2190</v>
      </c>
      <c r="AA2232">
        <v>237.3373715108078</v>
      </c>
      <c r="AB2232">
        <v>-225.3373715108078</v>
      </c>
      <c r="AJ2232">
        <v>2192</v>
      </c>
      <c r="AK2232">
        <v>25.673591284086697</v>
      </c>
      <c r="AL2232">
        <v>0.32640871591330267</v>
      </c>
      <c r="AT2232">
        <v>2192</v>
      </c>
      <c r="AU2232">
        <v>25.86377845971737</v>
      </c>
      <c r="AV2232">
        <v>0.13622154028263012</v>
      </c>
      <c r="BD2232" s="152">
        <v>27.329159496147042</v>
      </c>
      <c r="BE2232" s="152">
        <v>36.307033043719997</v>
      </c>
    </row>
    <row r="2233" spans="1:57" ht="14.25" customHeight="1">
      <c r="A2233" s="134" t="s">
        <v>398</v>
      </c>
      <c r="B2233" s="135">
        <v>10329</v>
      </c>
      <c r="C2233" s="135">
        <v>1000000</v>
      </c>
      <c r="D2233" s="145">
        <f t="shared" si="238"/>
        <v>1604278.0748663102</v>
      </c>
      <c r="E2233" s="141">
        <f t="shared" si="239"/>
        <v>96.814793300416298</v>
      </c>
      <c r="F2233" s="135">
        <v>12</v>
      </c>
      <c r="G2233" s="135">
        <v>0.187</v>
      </c>
      <c r="H2233" s="135">
        <v>300000</v>
      </c>
      <c r="I2233" s="134" t="s">
        <v>1815</v>
      </c>
      <c r="J2233" s="138">
        <f t="shared" si="240"/>
        <v>0.187</v>
      </c>
      <c r="K2233" s="140">
        <f t="shared" si="241"/>
        <v>1604278.0748663102</v>
      </c>
      <c r="L2233" s="134" t="s">
        <v>3229</v>
      </c>
      <c r="M2233" s="134" t="s">
        <v>60</v>
      </c>
      <c r="N2233" s="137">
        <f t="shared" si="242"/>
        <v>1604278.0748663102</v>
      </c>
      <c r="P2233">
        <v>2192</v>
      </c>
      <c r="Q2233">
        <v>23.116869567149752</v>
      </c>
      <c r="R2233">
        <v>2.8831304328502476</v>
      </c>
      <c r="S2233" s="70">
        <f t="shared" si="243"/>
        <v>0.12471976036700586</v>
      </c>
      <c r="T2233">
        <f t="shared" si="244"/>
        <v>26</v>
      </c>
      <c r="U2233" s="134" t="s">
        <v>3212</v>
      </c>
      <c r="Z2233">
        <v>2191</v>
      </c>
      <c r="AA2233">
        <v>35.477820670536502</v>
      </c>
      <c r="AB2233">
        <v>12.522179329463498</v>
      </c>
      <c r="AJ2233">
        <v>2193</v>
      </c>
      <c r="AK2233">
        <v>23.582316759450702</v>
      </c>
      <c r="AL2233">
        <v>-13.582316759450702</v>
      </c>
      <c r="AT2233">
        <v>2193</v>
      </c>
      <c r="AU2233">
        <v>17.643921179278259</v>
      </c>
      <c r="AV2233">
        <v>-7.6439211792782586</v>
      </c>
      <c r="BD2233" s="152">
        <v>4.2847521013876531</v>
      </c>
      <c r="BE2233" s="152">
        <v>14.3326982456</v>
      </c>
    </row>
    <row r="2234" spans="1:57" ht="14.25" customHeight="1">
      <c r="A2234" s="134" t="s">
        <v>398</v>
      </c>
      <c r="B2234" s="135">
        <v>8208</v>
      </c>
      <c r="C2234" s="135">
        <v>261000</v>
      </c>
      <c r="D2234" s="145">
        <f t="shared" si="238"/>
        <v>300000</v>
      </c>
      <c r="E2234" s="141">
        <f t="shared" si="239"/>
        <v>31.798245614035089</v>
      </c>
      <c r="F2234" s="135">
        <v>12</v>
      </c>
      <c r="G2234" s="135">
        <v>0.3</v>
      </c>
      <c r="H2234" s="135">
        <v>90000</v>
      </c>
      <c r="I2234" s="134" t="s">
        <v>1815</v>
      </c>
      <c r="J2234" s="138">
        <f t="shared" si="240"/>
        <v>0.3</v>
      </c>
      <c r="K2234" s="140">
        <f t="shared" si="241"/>
        <v>300000</v>
      </c>
      <c r="L2234" s="134" t="s">
        <v>906</v>
      </c>
      <c r="M2234" s="134" t="s">
        <v>68</v>
      </c>
      <c r="N2234" s="137">
        <f t="shared" si="242"/>
        <v>300000</v>
      </c>
      <c r="P2234">
        <v>2193</v>
      </c>
      <c r="Q2234">
        <v>17.460278115292699</v>
      </c>
      <c r="R2234">
        <v>-7.4602781152926987</v>
      </c>
      <c r="S2234" s="70">
        <f t="shared" si="243"/>
        <v>-0.42727143668797379</v>
      </c>
      <c r="T2234">
        <f t="shared" si="244"/>
        <v>10</v>
      </c>
      <c r="U2234" s="134" t="s">
        <v>3213</v>
      </c>
      <c r="Z2234">
        <v>2192</v>
      </c>
      <c r="AA2234">
        <v>25.494621823780864</v>
      </c>
      <c r="AB2234">
        <v>0.50537817621913561</v>
      </c>
      <c r="AJ2234">
        <v>2194</v>
      </c>
      <c r="AK2234">
        <v>21.491888904662741</v>
      </c>
      <c r="AL2234">
        <v>-3.4918889046627406</v>
      </c>
      <c r="AT2234">
        <v>2194</v>
      </c>
      <c r="AU2234">
        <v>18.820532455161711</v>
      </c>
      <c r="AV2234">
        <v>-0.82053245516171103</v>
      </c>
      <c r="BD2234" s="152">
        <v>13.959336184578376</v>
      </c>
      <c r="BE2234" s="152">
        <v>24.294314015079998</v>
      </c>
    </row>
    <row r="2235" spans="1:57" ht="14.25" customHeight="1">
      <c r="A2235" s="134" t="s">
        <v>398</v>
      </c>
      <c r="B2235" s="135">
        <v>14369</v>
      </c>
      <c r="C2235" s="135">
        <v>874800</v>
      </c>
      <c r="D2235" s="145">
        <f t="shared" si="238"/>
        <v>1024630.5418719212</v>
      </c>
      <c r="E2235" s="141">
        <f t="shared" si="239"/>
        <v>60.881063400375808</v>
      </c>
      <c r="F2235" s="135">
        <v>16</v>
      </c>
      <c r="G2235" s="135">
        <v>0.1421</v>
      </c>
      <c r="H2235" s="135">
        <v>145600</v>
      </c>
      <c r="I2235" s="134" t="s">
        <v>1815</v>
      </c>
      <c r="J2235" s="138">
        <f t="shared" si="240"/>
        <v>0.1421</v>
      </c>
      <c r="K2235" s="140">
        <f t="shared" si="241"/>
        <v>1024630.5418719212</v>
      </c>
      <c r="L2235" s="134" t="s">
        <v>3230</v>
      </c>
      <c r="M2235" s="134" t="s">
        <v>3</v>
      </c>
      <c r="N2235" s="137">
        <f t="shared" si="242"/>
        <v>1024630.5418719212</v>
      </c>
      <c r="P2235">
        <v>2194</v>
      </c>
      <c r="Q2235">
        <v>16.880616894929304</v>
      </c>
      <c r="R2235">
        <v>1.1193831050706962</v>
      </c>
      <c r="S2235" s="70">
        <f t="shared" si="243"/>
        <v>6.6311741569524213E-2</v>
      </c>
      <c r="T2235">
        <f t="shared" si="244"/>
        <v>18</v>
      </c>
      <c r="U2235" s="134" t="s">
        <v>3214</v>
      </c>
      <c r="Z2235">
        <v>2193</v>
      </c>
      <c r="AA2235">
        <v>21.118589443309926</v>
      </c>
      <c r="AB2235">
        <v>-11.118589443309926</v>
      </c>
      <c r="AJ2235">
        <v>2195</v>
      </c>
      <c r="AK2235">
        <v>22.213251615184952</v>
      </c>
      <c r="AL2235">
        <v>-6.2132516151849515</v>
      </c>
      <c r="AT2235">
        <v>2195</v>
      </c>
      <c r="AU2235">
        <v>21.507114517053306</v>
      </c>
      <c r="AV2235">
        <v>-5.5071145170533065</v>
      </c>
      <c r="BD2235" s="152">
        <v>8.6259906278894771</v>
      </c>
      <c r="BE2235" s="152">
        <v>21.676465133400001</v>
      </c>
    </row>
    <row r="2236" spans="1:57" ht="14.25" customHeight="1">
      <c r="A2236" s="134" t="s">
        <v>398</v>
      </c>
      <c r="B2236" s="135">
        <v>5658</v>
      </c>
      <c r="C2236" s="135">
        <v>298500</v>
      </c>
      <c r="D2236" s="145">
        <f t="shared" si="238"/>
        <v>843750</v>
      </c>
      <c r="E2236" s="141">
        <f t="shared" si="239"/>
        <v>52.757158006362673</v>
      </c>
      <c r="F2236" s="135">
        <v>9</v>
      </c>
      <c r="G2236" s="135">
        <v>0.16</v>
      </c>
      <c r="H2236" s="135">
        <v>135000</v>
      </c>
      <c r="I2236" s="134" t="s">
        <v>1815</v>
      </c>
      <c r="J2236" s="138">
        <f t="shared" si="240"/>
        <v>0.16</v>
      </c>
      <c r="K2236" s="140">
        <f t="shared" si="241"/>
        <v>843750</v>
      </c>
      <c r="L2236" s="134" t="s">
        <v>1607</v>
      </c>
      <c r="M2236" s="134" t="s">
        <v>47</v>
      </c>
      <c r="N2236" s="137">
        <f t="shared" si="242"/>
        <v>843750</v>
      </c>
      <c r="P2236">
        <v>2195</v>
      </c>
      <c r="Q2236">
        <v>18.751424761431654</v>
      </c>
      <c r="R2236">
        <v>-2.7514247614316538</v>
      </c>
      <c r="S2236" s="70">
        <f t="shared" si="243"/>
        <v>-0.14673150421566072</v>
      </c>
      <c r="T2236">
        <f t="shared" si="244"/>
        <v>16</v>
      </c>
      <c r="U2236" s="134" t="s">
        <v>3215</v>
      </c>
      <c r="Z2236">
        <v>2194</v>
      </c>
      <c r="AA2236">
        <v>20.66418770062069</v>
      </c>
      <c r="AB2236">
        <v>-2.6641877006206904</v>
      </c>
      <c r="AJ2236">
        <v>2196</v>
      </c>
      <c r="AK2236">
        <v>22.203938246856616</v>
      </c>
      <c r="AL2236">
        <v>-7.203938246856616</v>
      </c>
      <c r="AT2236">
        <v>2196</v>
      </c>
      <c r="AU2236">
        <v>23.127110363053344</v>
      </c>
      <c r="AV2236">
        <v>-8.1271103630533439</v>
      </c>
      <c r="BD2236" s="152">
        <v>77.840347859149816</v>
      </c>
      <c r="BE2236" s="152">
        <v>73.095652969439996</v>
      </c>
    </row>
    <row r="2237" spans="1:57" ht="14.25" customHeight="1">
      <c r="A2237" s="134" t="s">
        <v>398</v>
      </c>
      <c r="B2237" s="135">
        <v>11212</v>
      </c>
      <c r="C2237" s="135">
        <v>378400</v>
      </c>
      <c r="D2237" s="145">
        <f t="shared" si="238"/>
        <v>208333.33333333334</v>
      </c>
      <c r="E2237" s="141">
        <f t="shared" si="239"/>
        <v>33.749554049232962</v>
      </c>
      <c r="F2237" s="135">
        <v>10</v>
      </c>
      <c r="G2237" s="135">
        <v>0.36</v>
      </c>
      <c r="H2237" s="135">
        <v>75000</v>
      </c>
      <c r="I2237" s="134" t="s">
        <v>1815</v>
      </c>
      <c r="J2237" s="138">
        <f t="shared" si="240"/>
        <v>0.36</v>
      </c>
      <c r="K2237" s="140">
        <f t="shared" si="241"/>
        <v>208333.33333333334</v>
      </c>
      <c r="L2237" s="134" t="s">
        <v>3231</v>
      </c>
      <c r="M2237" s="134" t="s">
        <v>68</v>
      </c>
      <c r="N2237" s="137">
        <f t="shared" si="242"/>
        <v>208333.33333333334</v>
      </c>
      <c r="P2237">
        <v>2196</v>
      </c>
      <c r="Q2237">
        <v>19.621212233097282</v>
      </c>
      <c r="R2237">
        <v>-4.6212122330972818</v>
      </c>
      <c r="S2237" s="70">
        <f t="shared" si="243"/>
        <v>-0.23552123988048856</v>
      </c>
      <c r="T2237">
        <f t="shared" si="244"/>
        <v>15</v>
      </c>
      <c r="U2237" s="134" t="s">
        <v>880</v>
      </c>
      <c r="Z2237">
        <v>2195</v>
      </c>
      <c r="AA2237">
        <v>22.498347461701108</v>
      </c>
      <c r="AB2237">
        <v>-6.4983474617011083</v>
      </c>
      <c r="AJ2237">
        <v>2197</v>
      </c>
      <c r="AK2237">
        <v>23.283018968171827</v>
      </c>
      <c r="AL2237">
        <v>-7.2830189681718274</v>
      </c>
      <c r="AT2237">
        <v>2197</v>
      </c>
      <c r="AU2237">
        <v>25.967234859411239</v>
      </c>
      <c r="AV2237">
        <v>-9.9672348594112385</v>
      </c>
      <c r="BD2237" s="152">
        <v>5.6773992369297579</v>
      </c>
      <c r="BE2237" s="152">
        <v>20.18781499624</v>
      </c>
    </row>
    <row r="2238" spans="1:57" ht="14.25" customHeight="1">
      <c r="A2238" s="134" t="s">
        <v>398</v>
      </c>
      <c r="B2238" s="135">
        <v>6660</v>
      </c>
      <c r="C2238" s="135">
        <v>419900</v>
      </c>
      <c r="D2238" s="145">
        <f t="shared" si="238"/>
        <v>2040000</v>
      </c>
      <c r="E2238" s="141">
        <f t="shared" si="239"/>
        <v>63.048048048048045</v>
      </c>
      <c r="F2238" s="135">
        <v>12</v>
      </c>
      <c r="G2238" s="135">
        <v>0.2</v>
      </c>
      <c r="H2238" s="135">
        <v>408000</v>
      </c>
      <c r="I2238" s="134" t="s">
        <v>1815</v>
      </c>
      <c r="J2238" s="138">
        <f t="shared" si="240"/>
        <v>0.2</v>
      </c>
      <c r="K2238" s="140">
        <f t="shared" si="241"/>
        <v>2040000</v>
      </c>
      <c r="L2238" s="134" t="s">
        <v>1006</v>
      </c>
      <c r="M2238" s="134" t="s">
        <v>67</v>
      </c>
      <c r="N2238" s="137">
        <f t="shared" si="242"/>
        <v>2040000</v>
      </c>
      <c r="P2238">
        <v>2197</v>
      </c>
      <c r="Q2238">
        <v>21.782940059898955</v>
      </c>
      <c r="R2238">
        <v>-5.7829400598989551</v>
      </c>
      <c r="S2238" s="70">
        <f t="shared" si="243"/>
        <v>-0.2654802356338018</v>
      </c>
      <c r="T2238">
        <f t="shared" si="244"/>
        <v>16</v>
      </c>
      <c r="U2238" s="134" t="s">
        <v>3216</v>
      </c>
      <c r="Z2238">
        <v>2196</v>
      </c>
      <c r="AA2238">
        <v>23.609806132239573</v>
      </c>
      <c r="AB2238">
        <v>-8.6098061322395729</v>
      </c>
      <c r="AJ2238">
        <v>2198</v>
      </c>
      <c r="AK2238">
        <v>20.606695578546574</v>
      </c>
      <c r="AL2238">
        <v>-8.6066955785465744</v>
      </c>
      <c r="AT2238">
        <v>2198</v>
      </c>
      <c r="AU2238">
        <v>19.510241786454174</v>
      </c>
      <c r="AV2238">
        <v>-7.5102417864541735</v>
      </c>
      <c r="BD2238" s="152">
        <v>11.671122454498873</v>
      </c>
      <c r="BE2238" s="152">
        <v>19.572159143439997</v>
      </c>
    </row>
    <row r="2239" spans="1:57" ht="14.25" customHeight="1">
      <c r="A2239" s="134" t="s">
        <v>398</v>
      </c>
      <c r="B2239" s="135">
        <v>7429</v>
      </c>
      <c r="C2239" s="135">
        <v>360200</v>
      </c>
      <c r="D2239" s="145">
        <f t="shared" si="238"/>
        <v>642857.14285714284</v>
      </c>
      <c r="E2239" s="141">
        <f t="shared" si="239"/>
        <v>48.485664288598734</v>
      </c>
      <c r="F2239" s="135">
        <v>9</v>
      </c>
      <c r="G2239" s="135">
        <v>0.14000000000000001</v>
      </c>
      <c r="H2239" s="135">
        <v>90000</v>
      </c>
      <c r="I2239" s="134" t="s">
        <v>1815</v>
      </c>
      <c r="J2239" s="138">
        <f t="shared" si="240"/>
        <v>0.14000000000000001</v>
      </c>
      <c r="K2239" s="140">
        <f t="shared" si="241"/>
        <v>642857.14285714284</v>
      </c>
      <c r="L2239" s="134" t="s">
        <v>3232</v>
      </c>
      <c r="M2239" s="134" t="s">
        <v>47</v>
      </c>
      <c r="N2239" s="137">
        <f t="shared" si="242"/>
        <v>642857.14285714284</v>
      </c>
      <c r="P2239">
        <v>2198</v>
      </c>
      <c r="Q2239">
        <v>16.738601749996967</v>
      </c>
      <c r="R2239">
        <v>-4.7386017499969668</v>
      </c>
      <c r="S2239" s="70">
        <f t="shared" si="243"/>
        <v>-0.28309424053283455</v>
      </c>
      <c r="T2239">
        <f t="shared" si="244"/>
        <v>12</v>
      </c>
      <c r="U2239" s="134" t="s">
        <v>912</v>
      </c>
      <c r="Z2239">
        <v>2197</v>
      </c>
      <c r="AA2239">
        <v>25.326520338513856</v>
      </c>
      <c r="AB2239">
        <v>-9.3265203385138555</v>
      </c>
      <c r="AJ2239">
        <v>2199</v>
      </c>
      <c r="AK2239">
        <v>21.006323746817095</v>
      </c>
      <c r="AL2239">
        <v>-11.006323746817095</v>
      </c>
      <c r="AT2239">
        <v>2199</v>
      </c>
      <c r="AU2239">
        <v>18.754845852181475</v>
      </c>
      <c r="AV2239">
        <v>-8.7548458521814752</v>
      </c>
      <c r="BD2239" s="152">
        <v>6.6089117383579934</v>
      </c>
      <c r="BE2239" s="152">
        <v>17.387924013999999</v>
      </c>
    </row>
    <row r="2240" spans="1:57" ht="14.25" customHeight="1">
      <c r="A2240" s="134" t="s">
        <v>398</v>
      </c>
      <c r="B2240" s="135">
        <v>12096</v>
      </c>
      <c r="C2240" s="135">
        <v>450800</v>
      </c>
      <c r="D2240" s="145">
        <f t="shared" si="238"/>
        <v>452173.91304347821</v>
      </c>
      <c r="E2240" s="141">
        <f t="shared" si="239"/>
        <v>37.268518518518519</v>
      </c>
      <c r="F2240" s="135">
        <v>12</v>
      </c>
      <c r="G2240" s="135">
        <v>0.13800000000000001</v>
      </c>
      <c r="H2240" s="135">
        <v>62400</v>
      </c>
      <c r="I2240" s="134" t="s">
        <v>1815</v>
      </c>
      <c r="J2240" s="138">
        <f t="shared" si="240"/>
        <v>0.13800000000000001</v>
      </c>
      <c r="K2240" s="140">
        <f t="shared" si="241"/>
        <v>452173.91304347821</v>
      </c>
      <c r="L2240" s="134" t="s">
        <v>3233</v>
      </c>
      <c r="M2240" s="134" t="s">
        <v>22</v>
      </c>
      <c r="N2240" s="137">
        <f t="shared" si="242"/>
        <v>452173.91304347821</v>
      </c>
      <c r="P2240">
        <v>2199</v>
      </c>
      <c r="Q2240">
        <v>16.562833723946273</v>
      </c>
      <c r="R2240">
        <v>-6.5628337239462731</v>
      </c>
      <c r="S2240" s="70">
        <f t="shared" si="243"/>
        <v>-0.39623858050677863</v>
      </c>
      <c r="T2240">
        <f t="shared" si="244"/>
        <v>10</v>
      </c>
      <c r="U2240" s="134" t="s">
        <v>3217</v>
      </c>
      <c r="Z2240">
        <v>2198</v>
      </c>
      <c r="AA2240">
        <v>19.83283452278258</v>
      </c>
      <c r="AB2240">
        <v>-7.83283452278258</v>
      </c>
      <c r="AJ2240">
        <v>2200</v>
      </c>
      <c r="AK2240">
        <v>21.420768637428154</v>
      </c>
      <c r="AL2240">
        <v>-11.420768637428154</v>
      </c>
      <c r="AT2240">
        <v>2200</v>
      </c>
      <c r="AU2240">
        <v>18.823816785310722</v>
      </c>
      <c r="AV2240">
        <v>-8.8238167853107221</v>
      </c>
      <c r="BD2240" s="152">
        <v>13.532093405533011</v>
      </c>
      <c r="BE2240" s="152">
        <v>56.16576105056</v>
      </c>
    </row>
    <row r="2241" spans="1:57" ht="14.25" customHeight="1">
      <c r="A2241" s="134" t="s">
        <v>398</v>
      </c>
      <c r="B2241" s="135">
        <v>8262</v>
      </c>
      <c r="C2241" s="135">
        <v>611400</v>
      </c>
      <c r="D2241" s="145">
        <f t="shared" si="238"/>
        <v>1055172.4137931035</v>
      </c>
      <c r="E2241" s="141">
        <f t="shared" si="239"/>
        <v>74.001452432824976</v>
      </c>
      <c r="F2241" s="135">
        <v>9</v>
      </c>
      <c r="G2241" s="135">
        <v>0.28999999999999998</v>
      </c>
      <c r="H2241" s="135">
        <v>306000</v>
      </c>
      <c r="I2241" s="134" t="s">
        <v>1815</v>
      </c>
      <c r="J2241" s="138">
        <f t="shared" si="240"/>
        <v>0.28999999999999998</v>
      </c>
      <c r="K2241" s="140">
        <f t="shared" si="241"/>
        <v>1055172.4137931035</v>
      </c>
      <c r="L2241" s="134" t="s">
        <v>1005</v>
      </c>
      <c r="M2241" s="134" t="s">
        <v>67</v>
      </c>
      <c r="N2241" s="137">
        <f t="shared" si="242"/>
        <v>1055172.4137931035</v>
      </c>
      <c r="P2241">
        <v>2200</v>
      </c>
      <c r="Q2241">
        <v>16.841043624138099</v>
      </c>
      <c r="R2241">
        <v>-6.8410436241380985</v>
      </c>
      <c r="S2241" s="70">
        <f t="shared" si="243"/>
        <v>-0.40621257071817685</v>
      </c>
      <c r="T2241">
        <f t="shared" si="244"/>
        <v>10</v>
      </c>
      <c r="U2241" s="134" t="s">
        <v>3218</v>
      </c>
      <c r="Z2241">
        <v>2199</v>
      </c>
      <c r="AA2241">
        <v>20.190396625652511</v>
      </c>
      <c r="AB2241">
        <v>-10.190396625652511</v>
      </c>
      <c r="AJ2241">
        <v>2201</v>
      </c>
      <c r="AK2241">
        <v>22.06127437746343</v>
      </c>
      <c r="AL2241">
        <v>-10.06127437746343</v>
      </c>
      <c r="AT2241">
        <v>2201</v>
      </c>
      <c r="AU2241">
        <v>16.512469442943715</v>
      </c>
      <c r="AV2241">
        <v>-4.5124694429437149</v>
      </c>
      <c r="BD2241" s="152">
        <v>12.685824054731615</v>
      </c>
      <c r="BE2241" s="152">
        <v>21.794033814919999</v>
      </c>
    </row>
    <row r="2242" spans="1:57" ht="14.25" customHeight="1">
      <c r="A2242" s="134" t="s">
        <v>398</v>
      </c>
      <c r="B2242" s="135">
        <v>13172</v>
      </c>
      <c r="C2242" s="135">
        <v>1257500</v>
      </c>
      <c r="D2242" s="145">
        <f t="shared" si="238"/>
        <v>385797.5622681505</v>
      </c>
      <c r="E2242" s="141">
        <f t="shared" si="239"/>
        <v>95.467658669905859</v>
      </c>
      <c r="F2242" s="135">
        <v>16</v>
      </c>
      <c r="G2242" s="135">
        <v>0.37740000000000001</v>
      </c>
      <c r="H2242" s="135">
        <v>145600</v>
      </c>
      <c r="I2242" s="134" t="s">
        <v>1815</v>
      </c>
      <c r="J2242" s="138">
        <f t="shared" si="240"/>
        <v>0.37740000000000001</v>
      </c>
      <c r="K2242" s="140">
        <f t="shared" si="241"/>
        <v>385797.5622681505</v>
      </c>
      <c r="L2242" s="134" t="s">
        <v>966</v>
      </c>
      <c r="M2242" s="134" t="s">
        <v>3</v>
      </c>
      <c r="N2242" s="137">
        <f t="shared" si="242"/>
        <v>385797.5622681505</v>
      </c>
      <c r="P2242">
        <v>2201</v>
      </c>
      <c r="Q2242">
        <v>15.964714015920867</v>
      </c>
      <c r="R2242">
        <v>-3.9647140159208671</v>
      </c>
      <c r="S2242" s="70">
        <f t="shared" si="243"/>
        <v>-0.24834231367796769</v>
      </c>
      <c r="T2242">
        <f t="shared" si="244"/>
        <v>12</v>
      </c>
      <c r="U2242" s="134" t="s">
        <v>3219</v>
      </c>
      <c r="Z2242">
        <v>2200</v>
      </c>
      <c r="AA2242">
        <v>20.458405001653482</v>
      </c>
      <c r="AB2242">
        <v>-10.458405001653482</v>
      </c>
      <c r="AJ2242">
        <v>2202</v>
      </c>
      <c r="AK2242">
        <v>95.986558818573769</v>
      </c>
      <c r="AL2242">
        <v>-80.986558818573769</v>
      </c>
      <c r="AT2242">
        <v>2202</v>
      </c>
      <c r="AU2242">
        <v>99.017306033730179</v>
      </c>
      <c r="AV2242">
        <v>-84.017306033730179</v>
      </c>
      <c r="BD2242" s="152">
        <v>11.644419780808537</v>
      </c>
      <c r="BE2242" s="152">
        <v>21.765586598999999</v>
      </c>
    </row>
    <row r="2243" spans="1:57" ht="14.25" customHeight="1">
      <c r="A2243" s="134" t="s">
        <v>398</v>
      </c>
      <c r="B2243" s="135">
        <v>10080</v>
      </c>
      <c r="C2243" s="135">
        <v>682800</v>
      </c>
      <c r="D2243" s="145">
        <f t="shared" si="238"/>
        <v>183281.25</v>
      </c>
      <c r="E2243" s="141">
        <f t="shared" si="239"/>
        <v>67.738095238095241</v>
      </c>
      <c r="F2243" s="135">
        <v>12</v>
      </c>
      <c r="G2243" s="135">
        <v>0.64</v>
      </c>
      <c r="H2243" s="135">
        <v>117300</v>
      </c>
      <c r="I2243" s="134" t="s">
        <v>1815</v>
      </c>
      <c r="J2243" s="138">
        <f t="shared" si="240"/>
        <v>0.64</v>
      </c>
      <c r="K2243" s="140">
        <f t="shared" si="241"/>
        <v>183281.25</v>
      </c>
      <c r="L2243" s="134" t="s">
        <v>1591</v>
      </c>
      <c r="M2243" s="134" t="s">
        <v>189</v>
      </c>
      <c r="N2243" s="137">
        <f t="shared" si="242"/>
        <v>183281.25</v>
      </c>
      <c r="P2243">
        <v>2202</v>
      </c>
      <c r="Q2243">
        <v>103.51631450834591</v>
      </c>
      <c r="R2243">
        <v>-88.516314508345914</v>
      </c>
      <c r="S2243" s="70">
        <f t="shared" si="243"/>
        <v>-0.85509530481989249</v>
      </c>
      <c r="T2243">
        <f t="shared" si="244"/>
        <v>15</v>
      </c>
      <c r="U2243" s="134" t="s">
        <v>3220</v>
      </c>
      <c r="Z2243">
        <v>2201</v>
      </c>
      <c r="AA2243">
        <v>20.136166600851453</v>
      </c>
      <c r="AB2243">
        <v>-8.1361666008514533</v>
      </c>
      <c r="AJ2243">
        <v>2203</v>
      </c>
      <c r="AK2243">
        <v>23.114108333489689</v>
      </c>
      <c r="AL2243">
        <v>-11.114108333489689</v>
      </c>
      <c r="AT2243">
        <v>2203</v>
      </c>
      <c r="AU2243">
        <v>22.696042030995553</v>
      </c>
      <c r="AV2243">
        <v>-10.696042030995553</v>
      </c>
      <c r="BD2243" s="152">
        <v>11.637230599430369</v>
      </c>
      <c r="BE2243" s="152">
        <v>18.978407781919998</v>
      </c>
    </row>
    <row r="2244" spans="1:57" ht="14.25" customHeight="1">
      <c r="A2244" s="134" t="s">
        <v>398</v>
      </c>
      <c r="B2244" s="135">
        <v>51408</v>
      </c>
      <c r="C2244" s="135">
        <v>2971400</v>
      </c>
      <c r="D2244" s="145">
        <f t="shared" si="238"/>
        <v>214569.53642384105</v>
      </c>
      <c r="E2244" s="141">
        <f t="shared" si="239"/>
        <v>57.800342359165889</v>
      </c>
      <c r="F2244" s="135">
        <v>36</v>
      </c>
      <c r="G2244" s="135">
        <v>4.53</v>
      </c>
      <c r="H2244" s="135">
        <v>972000</v>
      </c>
      <c r="I2244" s="134" t="s">
        <v>1815</v>
      </c>
      <c r="J2244" s="138">
        <f t="shared" si="240"/>
        <v>4.53</v>
      </c>
      <c r="K2244" s="140">
        <f t="shared" si="241"/>
        <v>214569.53642384105</v>
      </c>
      <c r="L2244" s="134" t="s">
        <v>1612</v>
      </c>
      <c r="M2244" s="134" t="s">
        <v>47</v>
      </c>
      <c r="N2244" s="137">
        <f t="shared" si="242"/>
        <v>214569.53642384105</v>
      </c>
      <c r="P2244">
        <v>2203</v>
      </c>
      <c r="Q2244">
        <v>19.917478957333593</v>
      </c>
      <c r="R2244">
        <v>-7.9174789573335929</v>
      </c>
      <c r="S2244" s="70">
        <f t="shared" si="243"/>
        <v>-0.39751411181576202</v>
      </c>
      <c r="T2244">
        <f t="shared" si="244"/>
        <v>12</v>
      </c>
      <c r="U2244" s="134" t="s">
        <v>3221</v>
      </c>
      <c r="Z2244">
        <v>2202</v>
      </c>
      <c r="AA2244">
        <v>107.95342104510441</v>
      </c>
      <c r="AB2244">
        <v>-92.953421045104406</v>
      </c>
      <c r="AJ2244">
        <v>2204</v>
      </c>
      <c r="AK2244">
        <v>20.922926766786066</v>
      </c>
      <c r="AL2244">
        <v>-10.922926766786066</v>
      </c>
      <c r="AT2244">
        <v>2204</v>
      </c>
      <c r="AU2244">
        <v>20.934819988588011</v>
      </c>
      <c r="AV2244">
        <v>-10.934819988588011</v>
      </c>
      <c r="BD2244" s="152">
        <v>10.686204605689966</v>
      </c>
      <c r="BE2244" s="152">
        <v>22.9059459066</v>
      </c>
    </row>
    <row r="2245" spans="1:57" ht="14.25" customHeight="1">
      <c r="A2245" s="134" t="s">
        <v>398</v>
      </c>
      <c r="B2245" s="135">
        <v>10248</v>
      </c>
      <c r="C2245" s="135">
        <v>406400</v>
      </c>
      <c r="D2245" s="145">
        <f t="shared" si="238"/>
        <v>355263.15789473685</v>
      </c>
      <c r="E2245" s="141">
        <f t="shared" si="239"/>
        <v>39.656518345042933</v>
      </c>
      <c r="F2245" s="135">
        <v>9</v>
      </c>
      <c r="G2245" s="135">
        <v>0.19</v>
      </c>
      <c r="H2245" s="135">
        <v>67500</v>
      </c>
      <c r="I2245" s="134" t="s">
        <v>1815</v>
      </c>
      <c r="J2245" s="138">
        <f t="shared" si="240"/>
        <v>0.19</v>
      </c>
      <c r="K2245" s="140">
        <f t="shared" si="241"/>
        <v>355263.15789473685</v>
      </c>
      <c r="L2245" s="134" t="s">
        <v>3234</v>
      </c>
      <c r="M2245" s="134" t="s">
        <v>68</v>
      </c>
      <c r="N2245" s="137">
        <f t="shared" si="242"/>
        <v>355263.15789473685</v>
      </c>
      <c r="P2245">
        <v>2204</v>
      </c>
      <c r="Q2245">
        <v>17.692078773728344</v>
      </c>
      <c r="R2245">
        <v>-7.692078773728344</v>
      </c>
      <c r="S2245" s="70">
        <f t="shared" si="243"/>
        <v>-0.43477529532315962</v>
      </c>
      <c r="T2245">
        <f t="shared" si="244"/>
        <v>10</v>
      </c>
      <c r="U2245" s="134" t="s">
        <v>3222</v>
      </c>
      <c r="Z2245">
        <v>2203</v>
      </c>
      <c r="AA2245">
        <v>23.749902843420291</v>
      </c>
      <c r="AB2245">
        <v>-11.749902843420291</v>
      </c>
      <c r="AJ2245">
        <v>2205</v>
      </c>
      <c r="AK2245">
        <v>22.390628948347398</v>
      </c>
      <c r="AL2245">
        <v>-16.390628948347398</v>
      </c>
      <c r="AT2245">
        <v>2205</v>
      </c>
      <c r="AU2245">
        <v>16.142161218642642</v>
      </c>
      <c r="AV2245">
        <v>-10.142161218642642</v>
      </c>
      <c r="BD2245" s="152">
        <v>8.4380448861459634</v>
      </c>
      <c r="BE2245" s="152">
        <v>18.635733345399998</v>
      </c>
    </row>
    <row r="2246" spans="1:57" ht="14.25" customHeight="1">
      <c r="A2246" s="134" t="s">
        <v>398</v>
      </c>
      <c r="B2246" s="135">
        <v>22585</v>
      </c>
      <c r="C2246" s="135">
        <v>639200</v>
      </c>
      <c r="D2246" s="145">
        <f t="shared" si="238"/>
        <v>1050000</v>
      </c>
      <c r="E2246" s="141">
        <f t="shared" si="239"/>
        <v>28.301970334292673</v>
      </c>
      <c r="F2246" s="135">
        <v>21</v>
      </c>
      <c r="G2246" s="135">
        <v>0.15</v>
      </c>
      <c r="H2246" s="135">
        <v>157500</v>
      </c>
      <c r="I2246" s="134" t="s">
        <v>1815</v>
      </c>
      <c r="J2246" s="138">
        <f t="shared" si="240"/>
        <v>0.15</v>
      </c>
      <c r="K2246" s="140">
        <f t="shared" si="241"/>
        <v>1050000</v>
      </c>
      <c r="L2246" s="134" t="s">
        <v>3235</v>
      </c>
      <c r="M2246" s="134" t="s">
        <v>68</v>
      </c>
      <c r="N2246" s="137">
        <f t="shared" si="242"/>
        <v>1050000</v>
      </c>
      <c r="P2246">
        <v>2205</v>
      </c>
      <c r="Q2246">
        <v>15.956134060494845</v>
      </c>
      <c r="R2246">
        <v>-9.9561340604948452</v>
      </c>
      <c r="S2246" s="70">
        <f t="shared" si="243"/>
        <v>-0.62396906561125232</v>
      </c>
      <c r="T2246">
        <f t="shared" si="244"/>
        <v>6</v>
      </c>
      <c r="U2246" s="134" t="s">
        <v>1574</v>
      </c>
      <c r="Z2246">
        <v>2204</v>
      </c>
      <c r="AA2246">
        <v>21.172429791195562</v>
      </c>
      <c r="AB2246">
        <v>-11.172429791195562</v>
      </c>
      <c r="AJ2246">
        <v>2206</v>
      </c>
      <c r="AK2246">
        <v>20.956370225783282</v>
      </c>
      <c r="AL2246">
        <v>-19.956370225783282</v>
      </c>
      <c r="AT2246">
        <v>2206</v>
      </c>
      <c r="AU2246">
        <v>24.529519336681354</v>
      </c>
      <c r="AV2246">
        <v>-23.529519336681354</v>
      </c>
      <c r="BD2246" s="152">
        <v>20.376194077548188</v>
      </c>
      <c r="BE2246" s="152">
        <v>26.612756984640001</v>
      </c>
    </row>
    <row r="2247" spans="1:57" ht="14.25" customHeight="1">
      <c r="A2247" s="134" t="s">
        <v>398</v>
      </c>
      <c r="B2247" s="135">
        <v>10452</v>
      </c>
      <c r="C2247" s="135">
        <v>669100</v>
      </c>
      <c r="D2247" s="145">
        <f t="shared" si="238"/>
        <v>942857.14285714272</v>
      </c>
      <c r="E2247" s="141">
        <f t="shared" si="239"/>
        <v>64.016456180635288</v>
      </c>
      <c r="F2247" s="135">
        <v>11</v>
      </c>
      <c r="G2247" s="135">
        <v>0.14000000000000001</v>
      </c>
      <c r="H2247" s="135">
        <v>132000</v>
      </c>
      <c r="I2247" s="134" t="s">
        <v>1815</v>
      </c>
      <c r="J2247" s="138">
        <f t="shared" si="240"/>
        <v>0.14000000000000001</v>
      </c>
      <c r="K2247" s="140">
        <f t="shared" si="241"/>
        <v>942857.14285714272</v>
      </c>
      <c r="L2247" s="134" t="s">
        <v>1585</v>
      </c>
      <c r="M2247" s="134" t="s">
        <v>194</v>
      </c>
      <c r="N2247" s="137">
        <f t="shared" si="242"/>
        <v>942857.14285714272</v>
      </c>
      <c r="P2247">
        <v>2206</v>
      </c>
      <c r="Q2247">
        <v>19.6535567430108</v>
      </c>
      <c r="R2247">
        <v>-18.6535567430108</v>
      </c>
      <c r="S2247" s="70">
        <f t="shared" si="243"/>
        <v>-0.94911862452807072</v>
      </c>
      <c r="T2247">
        <f t="shared" si="244"/>
        <v>1</v>
      </c>
      <c r="U2247" s="134" t="s">
        <v>1768</v>
      </c>
      <c r="Z2247">
        <v>2205</v>
      </c>
      <c r="AA2247">
        <v>20.179521823538099</v>
      </c>
      <c r="AB2247">
        <v>-14.179521823538099</v>
      </c>
      <c r="AJ2247">
        <v>2207</v>
      </c>
      <c r="AK2247">
        <v>21.299694849159756</v>
      </c>
      <c r="AL2247">
        <v>-6.2996948491597564</v>
      </c>
      <c r="AT2247">
        <v>2207</v>
      </c>
      <c r="AU2247">
        <v>14.981150510966996</v>
      </c>
      <c r="AV2247">
        <v>1.8849489033003763E-2</v>
      </c>
      <c r="BD2247" s="152">
        <v>4.305292619610988</v>
      </c>
      <c r="BE2247" s="152">
        <v>14.876135802079999</v>
      </c>
    </row>
    <row r="2248" spans="1:57" ht="14.25" customHeight="1">
      <c r="A2248" s="134" t="s">
        <v>398</v>
      </c>
      <c r="B2248" s="135">
        <v>40137</v>
      </c>
      <c r="C2248" s="135">
        <v>2648200</v>
      </c>
      <c r="D2248" s="145">
        <f t="shared" si="238"/>
        <v>204255.31914893616</v>
      </c>
      <c r="E2248" s="141">
        <f t="shared" si="239"/>
        <v>65.979021850163193</v>
      </c>
      <c r="F2248" s="135">
        <v>48</v>
      </c>
      <c r="G2248" s="135">
        <v>4.7</v>
      </c>
      <c r="H2248" s="135">
        <v>960000</v>
      </c>
      <c r="I2248" s="134" t="s">
        <v>1815</v>
      </c>
      <c r="J2248" s="138">
        <f t="shared" si="240"/>
        <v>4.7</v>
      </c>
      <c r="K2248" s="140">
        <f t="shared" si="241"/>
        <v>204255.31914893616</v>
      </c>
      <c r="L2248" s="134" t="s">
        <v>3236</v>
      </c>
      <c r="M2248" s="134" t="s">
        <v>170</v>
      </c>
      <c r="N2248" s="137">
        <f t="shared" si="242"/>
        <v>204255.31914893616</v>
      </c>
      <c r="P2248">
        <v>2207</v>
      </c>
      <c r="Q2248">
        <v>14.694655446822441</v>
      </c>
      <c r="R2248">
        <v>0.30534455317755871</v>
      </c>
      <c r="S2248" s="70">
        <f t="shared" si="243"/>
        <v>2.0779293143861097E-2</v>
      </c>
      <c r="T2248">
        <f t="shared" si="244"/>
        <v>15</v>
      </c>
      <c r="U2248" s="134" t="s">
        <v>3223</v>
      </c>
      <c r="Z2248">
        <v>2206</v>
      </c>
      <c r="AA2248">
        <v>23.468816591464201</v>
      </c>
      <c r="AB2248">
        <v>-22.468816591464201</v>
      </c>
      <c r="AJ2248">
        <v>2208</v>
      </c>
      <c r="AK2248">
        <v>26.317483703514096</v>
      </c>
      <c r="AL2248">
        <v>-2.317483703514096</v>
      </c>
      <c r="AT2248">
        <v>2208</v>
      </c>
      <c r="AU2248">
        <v>29.02166189799215</v>
      </c>
      <c r="AV2248">
        <v>-5.0216618979921499</v>
      </c>
      <c r="BD2248" s="152">
        <v>10.475664293900783</v>
      </c>
      <c r="BE2248" s="152">
        <v>20.573131866040001</v>
      </c>
    </row>
    <row r="2249" spans="1:57" ht="14.25" customHeight="1">
      <c r="A2249" s="134" t="s">
        <v>398</v>
      </c>
      <c r="B2249" s="135">
        <v>13376</v>
      </c>
      <c r="C2249" s="135">
        <v>1331000</v>
      </c>
      <c r="D2249" s="145">
        <f t="shared" si="238"/>
        <v>16305.97014925373</v>
      </c>
      <c r="E2249" s="141">
        <f t="shared" si="239"/>
        <v>99.506578947368425</v>
      </c>
      <c r="F2249" s="135">
        <v>24</v>
      </c>
      <c r="G2249" s="135">
        <v>5.36</v>
      </c>
      <c r="H2249" s="135">
        <v>87400</v>
      </c>
      <c r="I2249" s="134" t="s">
        <v>1815</v>
      </c>
      <c r="J2249" s="138">
        <f t="shared" si="240"/>
        <v>5.36</v>
      </c>
      <c r="K2249" s="140">
        <f t="shared" si="241"/>
        <v>16305.97014925373</v>
      </c>
      <c r="L2249" s="134" t="s">
        <v>1588</v>
      </c>
      <c r="M2249" s="134" t="s">
        <v>124</v>
      </c>
      <c r="N2249" s="137">
        <f t="shared" si="242"/>
        <v>16305.97014925373</v>
      </c>
      <c r="P2249">
        <v>2208</v>
      </c>
      <c r="Q2249">
        <v>25.197258413334851</v>
      </c>
      <c r="R2249">
        <v>-1.1972584133348505</v>
      </c>
      <c r="S2249" s="70">
        <f t="shared" si="243"/>
        <v>-4.7515423848700916E-2</v>
      </c>
      <c r="T2249">
        <f t="shared" si="244"/>
        <v>24</v>
      </c>
      <c r="U2249" s="134" t="s">
        <v>3224</v>
      </c>
      <c r="Z2249">
        <v>2207</v>
      </c>
      <c r="AA2249">
        <v>17.573292425507859</v>
      </c>
      <c r="AB2249">
        <v>-2.5732924255078586</v>
      </c>
      <c r="AJ2249">
        <v>2209</v>
      </c>
      <c r="AK2249">
        <v>21.956287316307616</v>
      </c>
      <c r="AL2249">
        <v>-2.9562873163076162</v>
      </c>
      <c r="AT2249">
        <v>2209</v>
      </c>
      <c r="AU2249">
        <v>22.778150284720848</v>
      </c>
      <c r="AV2249">
        <v>-3.7781502847208479</v>
      </c>
      <c r="BD2249" s="152">
        <v>6.7105873035635017</v>
      </c>
      <c r="BE2249" s="152">
        <v>14.923908725399999</v>
      </c>
    </row>
    <row r="2250" spans="1:57" ht="14.25" customHeight="1">
      <c r="A2250" s="134" t="s">
        <v>398</v>
      </c>
      <c r="B2250" s="135">
        <v>12708</v>
      </c>
      <c r="C2250" s="135">
        <v>822300</v>
      </c>
      <c r="D2250" s="145">
        <f t="shared" si="238"/>
        <v>287878.78787878784</v>
      </c>
      <c r="E2250" s="141">
        <f t="shared" si="239"/>
        <v>64.70727101038716</v>
      </c>
      <c r="F2250" s="135">
        <v>5</v>
      </c>
      <c r="G2250" s="135">
        <v>0.66</v>
      </c>
      <c r="H2250" s="135">
        <v>190000</v>
      </c>
      <c r="I2250" s="134" t="s">
        <v>1815</v>
      </c>
      <c r="J2250" s="138">
        <f t="shared" si="240"/>
        <v>0.66</v>
      </c>
      <c r="K2250" s="140">
        <f t="shared" si="241"/>
        <v>287878.78787878784</v>
      </c>
      <c r="L2250" s="134" t="s">
        <v>3237</v>
      </c>
      <c r="M2250" s="134" t="s">
        <v>118</v>
      </c>
      <c r="N2250" s="137">
        <f t="shared" si="242"/>
        <v>287878.78787878784</v>
      </c>
      <c r="P2250">
        <v>2209</v>
      </c>
      <c r="Q2250">
        <v>19.288708354554227</v>
      </c>
      <c r="R2250">
        <v>-0.2887083545542275</v>
      </c>
      <c r="S2250" s="70">
        <f t="shared" si="243"/>
        <v>-1.4967739116966897E-2</v>
      </c>
      <c r="T2250">
        <f t="shared" si="244"/>
        <v>19</v>
      </c>
      <c r="U2250" s="134" t="s">
        <v>918</v>
      </c>
      <c r="Z2250">
        <v>2208</v>
      </c>
      <c r="AA2250">
        <v>29.181751801966723</v>
      </c>
      <c r="AB2250">
        <v>-5.1817518019667226</v>
      </c>
      <c r="AJ2250">
        <v>2210</v>
      </c>
      <c r="AK2250">
        <v>23.597133481791243</v>
      </c>
      <c r="AL2250">
        <v>-10.597133481791243</v>
      </c>
      <c r="AT2250">
        <v>2210</v>
      </c>
      <c r="AU2250">
        <v>27.307241560208023</v>
      </c>
      <c r="AV2250">
        <v>-14.307241560208023</v>
      </c>
      <c r="BD2250" s="152">
        <v>36.232447120051539</v>
      </c>
      <c r="BE2250" s="152">
        <v>42.321533795640001</v>
      </c>
    </row>
    <row r="2251" spans="1:57" ht="14.25" customHeight="1">
      <c r="A2251" s="134" t="s">
        <v>398</v>
      </c>
      <c r="B2251" s="135">
        <v>5616</v>
      </c>
      <c r="C2251" s="135">
        <v>243300</v>
      </c>
      <c r="D2251" s="145">
        <f t="shared" si="238"/>
        <v>402307.69230769231</v>
      </c>
      <c r="E2251" s="141">
        <f t="shared" si="239"/>
        <v>43.322649572649574</v>
      </c>
      <c r="F2251" s="135">
        <v>10</v>
      </c>
      <c r="G2251" s="135">
        <v>0.13</v>
      </c>
      <c r="H2251" s="135">
        <v>52300</v>
      </c>
      <c r="I2251" s="134" t="s">
        <v>1815</v>
      </c>
      <c r="J2251" s="138">
        <f t="shared" si="240"/>
        <v>0.13</v>
      </c>
      <c r="K2251" s="140">
        <f t="shared" si="241"/>
        <v>402307.69230769231</v>
      </c>
      <c r="L2251" s="134" t="s">
        <v>3238</v>
      </c>
      <c r="M2251" s="134" t="s">
        <v>194</v>
      </c>
      <c r="N2251" s="137">
        <f t="shared" si="242"/>
        <v>402307.69230769231</v>
      </c>
      <c r="P2251">
        <v>2210</v>
      </c>
      <c r="Q2251">
        <v>22.689496783104332</v>
      </c>
      <c r="R2251">
        <v>-9.6894967831043317</v>
      </c>
      <c r="S2251" s="70">
        <f t="shared" si="243"/>
        <v>-0.4270476721334599</v>
      </c>
      <c r="T2251">
        <f t="shared" si="244"/>
        <v>13</v>
      </c>
      <c r="U2251" s="134" t="s">
        <v>3225</v>
      </c>
      <c r="Z2251">
        <v>2209</v>
      </c>
      <c r="AA2251">
        <v>21.879016965172038</v>
      </c>
      <c r="AB2251">
        <v>-2.8790169651720383</v>
      </c>
      <c r="AJ2251">
        <v>2211</v>
      </c>
      <c r="AK2251">
        <v>25.309099914509453</v>
      </c>
      <c r="AL2251">
        <v>-1.3090999145094528</v>
      </c>
      <c r="AT2251">
        <v>2211</v>
      </c>
      <c r="AU2251">
        <v>34.21747219372871</v>
      </c>
      <c r="AV2251">
        <v>-10.21747219372871</v>
      </c>
      <c r="BD2251" s="152">
        <v>6.8769655011725135</v>
      </c>
      <c r="BE2251" s="152">
        <v>18.088966588519998</v>
      </c>
    </row>
    <row r="2252" spans="1:57" ht="14.25" customHeight="1">
      <c r="A2252" s="134" t="s">
        <v>398</v>
      </c>
      <c r="B2252" s="135">
        <v>11745</v>
      </c>
      <c r="C2252" s="135">
        <v>605700</v>
      </c>
      <c r="D2252" s="145">
        <f t="shared" si="238"/>
        <v>695652.17391304346</v>
      </c>
      <c r="E2252" s="141">
        <f t="shared" si="239"/>
        <v>51.570881226053643</v>
      </c>
      <c r="F2252" s="135">
        <v>16</v>
      </c>
      <c r="G2252" s="135">
        <v>0.23</v>
      </c>
      <c r="H2252" s="135">
        <v>160000</v>
      </c>
      <c r="I2252" s="134" t="s">
        <v>1815</v>
      </c>
      <c r="J2252" s="138">
        <f t="shared" si="240"/>
        <v>0.23</v>
      </c>
      <c r="K2252" s="140">
        <f t="shared" si="241"/>
        <v>695652.17391304346</v>
      </c>
      <c r="L2252" s="134" t="s">
        <v>1604</v>
      </c>
      <c r="M2252" s="134" t="s">
        <v>47</v>
      </c>
      <c r="N2252" s="137">
        <f t="shared" si="242"/>
        <v>695652.17391304346</v>
      </c>
      <c r="P2252">
        <v>2211</v>
      </c>
      <c r="Q2252">
        <v>27.418042329497823</v>
      </c>
      <c r="R2252">
        <v>-3.4180423294978226</v>
      </c>
      <c r="S2252" s="70">
        <f t="shared" si="243"/>
        <v>-0.12466398178328388</v>
      </c>
      <c r="T2252">
        <f t="shared" si="244"/>
        <v>24</v>
      </c>
      <c r="U2252" s="134" t="s">
        <v>3226</v>
      </c>
      <c r="Z2252">
        <v>2210</v>
      </c>
      <c r="AA2252">
        <v>26.217878694727457</v>
      </c>
      <c r="AB2252">
        <v>-13.217878694727457</v>
      </c>
      <c r="AJ2252">
        <v>2212</v>
      </c>
      <c r="AK2252">
        <v>22.337712082845478</v>
      </c>
      <c r="AL2252">
        <v>-1.3377120828454778</v>
      </c>
      <c r="AT2252">
        <v>2212</v>
      </c>
      <c r="AU2252">
        <v>16.65287455681397</v>
      </c>
      <c r="AV2252">
        <v>4.3471254431860302</v>
      </c>
      <c r="BD2252" s="152">
        <v>1.1091879840600829</v>
      </c>
      <c r="BE2252" s="152">
        <v>62.976000815040003</v>
      </c>
    </row>
    <row r="2253" spans="1:57" ht="14.25" customHeight="1">
      <c r="A2253" s="134" t="s">
        <v>398</v>
      </c>
      <c r="B2253" s="135">
        <v>25575</v>
      </c>
      <c r="C2253" s="135">
        <v>1012200</v>
      </c>
      <c r="D2253" s="145">
        <f t="shared" si="238"/>
        <v>263243.53643102513</v>
      </c>
      <c r="E2253" s="141">
        <f t="shared" si="239"/>
        <v>39.577712609970675</v>
      </c>
      <c r="F2253" s="135">
        <v>16</v>
      </c>
      <c r="G2253" s="135">
        <v>0.55310000000000004</v>
      </c>
      <c r="H2253" s="135">
        <v>145600</v>
      </c>
      <c r="I2253" s="134" t="s">
        <v>1815</v>
      </c>
      <c r="J2253" s="138">
        <f t="shared" si="240"/>
        <v>0.55310000000000004</v>
      </c>
      <c r="K2253" s="140">
        <f t="shared" si="241"/>
        <v>263243.53643102513</v>
      </c>
      <c r="L2253" s="134" t="s">
        <v>3239</v>
      </c>
      <c r="M2253" s="134" t="s">
        <v>3</v>
      </c>
      <c r="N2253" s="137">
        <f t="shared" si="242"/>
        <v>263243.53643102513</v>
      </c>
      <c r="P2253">
        <v>2212</v>
      </c>
      <c r="Q2253">
        <v>16.201282111747695</v>
      </c>
      <c r="R2253">
        <v>4.7987178882523054</v>
      </c>
      <c r="S2253" s="70">
        <f t="shared" si="243"/>
        <v>0.29619371202558792</v>
      </c>
      <c r="T2253">
        <f t="shared" si="244"/>
        <v>21</v>
      </c>
      <c r="U2253" s="134" t="s">
        <v>3227</v>
      </c>
      <c r="Z2253">
        <v>2211</v>
      </c>
      <c r="AA2253">
        <v>30.863070847355068</v>
      </c>
      <c r="AB2253">
        <v>-6.8630708473550683</v>
      </c>
      <c r="AJ2253">
        <v>2213</v>
      </c>
      <c r="AK2253">
        <v>23.081088209416489</v>
      </c>
      <c r="AL2253">
        <v>-11.081088209416489</v>
      </c>
      <c r="AT2253">
        <v>2213</v>
      </c>
      <c r="AU2253">
        <v>20.084999562531227</v>
      </c>
      <c r="AV2253">
        <v>-8.0849995625312268</v>
      </c>
      <c r="BD2253" s="152">
        <v>28.07067220400943</v>
      </c>
      <c r="BE2253" s="152">
        <v>37.528584169799998</v>
      </c>
    </row>
    <row r="2254" spans="1:57" ht="14.25" customHeight="1">
      <c r="A2254" s="134" t="s">
        <v>398</v>
      </c>
      <c r="B2254" s="135">
        <v>6448</v>
      </c>
      <c r="C2254" s="135">
        <v>687400</v>
      </c>
      <c r="D2254" s="145">
        <f t="shared" si="238"/>
        <v>309141.44533662754</v>
      </c>
      <c r="E2254" s="141">
        <f t="shared" si="239"/>
        <v>106.60669975186104</v>
      </c>
      <c r="F2254" s="135">
        <v>22</v>
      </c>
      <c r="G2254" s="135">
        <v>0.64759999999999995</v>
      </c>
      <c r="H2254" s="135">
        <v>200200</v>
      </c>
      <c r="I2254" s="134" t="s">
        <v>1815</v>
      </c>
      <c r="J2254" s="138">
        <f t="shared" si="240"/>
        <v>0.64759999999999995</v>
      </c>
      <c r="K2254" s="140">
        <f t="shared" si="241"/>
        <v>309141.44533662754</v>
      </c>
      <c r="L2254" s="134" t="s">
        <v>3240</v>
      </c>
      <c r="M2254" s="134" t="s">
        <v>3</v>
      </c>
      <c r="N2254" s="137">
        <f t="shared" si="242"/>
        <v>309141.44533662754</v>
      </c>
      <c r="P2254">
        <v>2213</v>
      </c>
      <c r="Q2254">
        <v>18.487667300745606</v>
      </c>
      <c r="R2254">
        <v>-6.4876673007456063</v>
      </c>
      <c r="S2254" s="70">
        <f t="shared" si="243"/>
        <v>-0.35091865270011424</v>
      </c>
      <c r="T2254">
        <f t="shared" si="244"/>
        <v>12</v>
      </c>
      <c r="U2254" s="134" t="s">
        <v>1600</v>
      </c>
      <c r="Z2254">
        <v>2212</v>
      </c>
      <c r="AA2254">
        <v>20.311162896808607</v>
      </c>
      <c r="AB2254">
        <v>0.68883710319139269</v>
      </c>
      <c r="AJ2254">
        <v>2214</v>
      </c>
      <c r="AK2254">
        <v>24.774427905478024</v>
      </c>
      <c r="AL2254">
        <v>0.22557209452197569</v>
      </c>
      <c r="AT2254">
        <v>2214</v>
      </c>
      <c r="AU2254">
        <v>27.070769789479179</v>
      </c>
      <c r="AV2254">
        <v>-2.0707697894791792</v>
      </c>
      <c r="BD2254" s="152">
        <v>20.951328587801566</v>
      </c>
      <c r="BE2254" s="152">
        <v>26.57001060292</v>
      </c>
    </row>
    <row r="2255" spans="1:57" ht="14.25" customHeight="1">
      <c r="A2255" s="134" t="s">
        <v>398</v>
      </c>
      <c r="B2255" s="135">
        <v>15960</v>
      </c>
      <c r="C2255" s="135">
        <v>631100</v>
      </c>
      <c r="D2255" s="145">
        <f t="shared" si="238"/>
        <v>551724.13793103455</v>
      </c>
      <c r="E2255" s="141">
        <f t="shared" si="239"/>
        <v>39.542606516290725</v>
      </c>
      <c r="F2255" s="135">
        <v>16</v>
      </c>
      <c r="G2255" s="135">
        <v>0.28999999999999998</v>
      </c>
      <c r="H2255" s="135">
        <v>160000</v>
      </c>
      <c r="I2255" s="134" t="s">
        <v>1815</v>
      </c>
      <c r="J2255" s="138">
        <f t="shared" si="240"/>
        <v>0.28999999999999998</v>
      </c>
      <c r="K2255" s="140">
        <f t="shared" si="241"/>
        <v>551724.13793103455</v>
      </c>
      <c r="L2255" s="134" t="s">
        <v>3241</v>
      </c>
      <c r="M2255" s="134" t="s">
        <v>68</v>
      </c>
      <c r="N2255" s="137">
        <f t="shared" si="242"/>
        <v>551724.13793103455</v>
      </c>
      <c r="P2255">
        <v>2214</v>
      </c>
      <c r="Q2255">
        <v>23.246193938356342</v>
      </c>
      <c r="R2255">
        <v>1.7538060616436582</v>
      </c>
      <c r="S2255" s="70">
        <f t="shared" si="243"/>
        <v>7.5444869224370922E-2</v>
      </c>
      <c r="T2255">
        <f t="shared" si="244"/>
        <v>25</v>
      </c>
      <c r="U2255" s="134" t="s">
        <v>3228</v>
      </c>
      <c r="Z2255">
        <v>2213</v>
      </c>
      <c r="AA2255">
        <v>22.068342788616153</v>
      </c>
      <c r="AB2255">
        <v>-10.068342788616153</v>
      </c>
      <c r="AJ2255">
        <v>2215</v>
      </c>
      <c r="AK2255">
        <v>23.670793758569918</v>
      </c>
      <c r="AL2255">
        <v>2.3292062414300823</v>
      </c>
      <c r="AT2255">
        <v>2215</v>
      </c>
      <c r="AU2255">
        <v>30.478262319078851</v>
      </c>
      <c r="AV2255">
        <v>-4.4782623190788513</v>
      </c>
      <c r="BD2255" s="152">
        <v>14.789173120801104</v>
      </c>
      <c r="BE2255" s="152">
        <v>21.436971295639999</v>
      </c>
    </row>
    <row r="2256" spans="1:57" ht="14.25" customHeight="1">
      <c r="A2256" s="134" t="s">
        <v>398</v>
      </c>
      <c r="B2256" s="135">
        <v>5302</v>
      </c>
      <c r="C2256" s="135">
        <v>212200</v>
      </c>
      <c r="D2256" s="145">
        <f t="shared" si="238"/>
        <v>631578.94736842101</v>
      </c>
      <c r="E2256" s="141">
        <f t="shared" si="239"/>
        <v>40.022632968691063</v>
      </c>
      <c r="F2256" s="135">
        <v>12</v>
      </c>
      <c r="G2256" s="135">
        <v>0.19</v>
      </c>
      <c r="H2256" s="135">
        <v>120000</v>
      </c>
      <c r="I2256" s="134" t="s">
        <v>1815</v>
      </c>
      <c r="J2256" s="138">
        <f t="shared" si="240"/>
        <v>0.19</v>
      </c>
      <c r="K2256" s="140">
        <f t="shared" si="241"/>
        <v>631578.94736842101</v>
      </c>
      <c r="L2256" s="134" t="s">
        <v>3242</v>
      </c>
      <c r="M2256" s="134" t="s">
        <v>47</v>
      </c>
      <c r="N2256" s="137">
        <f t="shared" si="242"/>
        <v>631578.94736842101</v>
      </c>
      <c r="P2256">
        <v>2215</v>
      </c>
      <c r="Q2256">
        <v>24.445463680782957</v>
      </c>
      <c r="R2256">
        <v>1.5545363192170427</v>
      </c>
      <c r="S2256" s="70">
        <f t="shared" si="243"/>
        <v>6.3592016069594665E-2</v>
      </c>
      <c r="T2256">
        <f t="shared" si="244"/>
        <v>26</v>
      </c>
      <c r="U2256" s="134" t="s">
        <v>1620</v>
      </c>
      <c r="Z2256">
        <v>2214</v>
      </c>
      <c r="AA2256">
        <v>27.2344491691527</v>
      </c>
      <c r="AB2256">
        <v>-2.2344491691527004</v>
      </c>
      <c r="AJ2256">
        <v>2216</v>
      </c>
      <c r="AK2256">
        <v>24.164825614895872</v>
      </c>
      <c r="AL2256">
        <v>-12.164825614895872</v>
      </c>
      <c r="AT2256">
        <v>2216</v>
      </c>
      <c r="AU2256">
        <v>18.269586072664993</v>
      </c>
      <c r="AV2256">
        <v>-6.2695860726649926</v>
      </c>
      <c r="BD2256" s="152">
        <v>12.731013194822951</v>
      </c>
      <c r="BE2256" s="152">
        <v>23.6033133914</v>
      </c>
    </row>
    <row r="2257" spans="1:57" ht="14.25" customHeight="1">
      <c r="A2257" s="134" t="s">
        <v>398</v>
      </c>
      <c r="B2257" s="135">
        <v>13930</v>
      </c>
      <c r="C2257" s="135">
        <v>681400</v>
      </c>
      <c r="D2257" s="145">
        <f t="shared" si="238"/>
        <v>1093914.3501126973</v>
      </c>
      <c r="E2257" s="141">
        <f t="shared" si="239"/>
        <v>48.916008614501074</v>
      </c>
      <c r="F2257" s="135">
        <v>16</v>
      </c>
      <c r="G2257" s="135">
        <v>0.1331</v>
      </c>
      <c r="H2257" s="135">
        <v>145600</v>
      </c>
      <c r="I2257" s="134" t="s">
        <v>1815</v>
      </c>
      <c r="J2257" s="138">
        <f t="shared" si="240"/>
        <v>0.1331</v>
      </c>
      <c r="K2257" s="140">
        <f t="shared" si="241"/>
        <v>1093914.3501126973</v>
      </c>
      <c r="L2257" s="134" t="s">
        <v>937</v>
      </c>
      <c r="M2257" s="134" t="s">
        <v>3</v>
      </c>
      <c r="N2257" s="137">
        <f t="shared" si="242"/>
        <v>1093914.3501126973</v>
      </c>
      <c r="P2257">
        <v>2216</v>
      </c>
      <c r="Q2257">
        <v>18.136950066759614</v>
      </c>
      <c r="R2257">
        <v>-6.1369500667596135</v>
      </c>
      <c r="S2257" s="70">
        <f t="shared" si="243"/>
        <v>-0.33836725823086827</v>
      </c>
      <c r="T2257">
        <f t="shared" si="244"/>
        <v>12</v>
      </c>
      <c r="U2257" s="134" t="s">
        <v>3229</v>
      </c>
      <c r="Z2257">
        <v>2215</v>
      </c>
      <c r="AA2257">
        <v>27.993059537317265</v>
      </c>
      <c r="AB2257">
        <v>-1.993059537317265</v>
      </c>
      <c r="AJ2257">
        <v>2217</v>
      </c>
      <c r="AK2257">
        <v>21.036380526422189</v>
      </c>
      <c r="AL2257">
        <v>-9.0363805264221888</v>
      </c>
      <c r="AT2257">
        <v>2217</v>
      </c>
      <c r="AU2257">
        <v>16.52807001115152</v>
      </c>
      <c r="AV2257">
        <v>-4.5280700111515202</v>
      </c>
      <c r="BD2257" s="152">
        <v>4.2149143394283151</v>
      </c>
      <c r="BE2257" s="152">
        <v>17.53084878388</v>
      </c>
    </row>
    <row r="2258" spans="1:57" ht="14.25" customHeight="1">
      <c r="A2258" s="134" t="s">
        <v>398</v>
      </c>
      <c r="B2258" s="135">
        <v>40798</v>
      </c>
      <c r="C2258" s="135">
        <v>3298700</v>
      </c>
      <c r="D2258" s="145">
        <f t="shared" si="238"/>
        <v>484270.27027027024</v>
      </c>
      <c r="E2258" s="141">
        <f t="shared" si="239"/>
        <v>80.854453649688708</v>
      </c>
      <c r="F2258" s="135">
        <v>41</v>
      </c>
      <c r="G2258" s="135">
        <v>1.85</v>
      </c>
      <c r="H2258" s="135">
        <v>895900</v>
      </c>
      <c r="I2258" s="134" t="s">
        <v>1815</v>
      </c>
      <c r="J2258" s="138">
        <f t="shared" si="240"/>
        <v>1.85</v>
      </c>
      <c r="K2258" s="140">
        <f t="shared" si="241"/>
        <v>484270.27027027024</v>
      </c>
      <c r="L2258" s="134" t="s">
        <v>997</v>
      </c>
      <c r="M2258" s="134" t="s">
        <v>144</v>
      </c>
      <c r="N2258" s="137">
        <f t="shared" si="242"/>
        <v>484270.27027027024</v>
      </c>
      <c r="P2258">
        <v>2217</v>
      </c>
      <c r="Q2258">
        <v>15.377293352330053</v>
      </c>
      <c r="R2258">
        <v>-3.377293352330053</v>
      </c>
      <c r="S2258" s="70">
        <f t="shared" si="243"/>
        <v>-0.21962859620014383</v>
      </c>
      <c r="T2258">
        <f t="shared" si="244"/>
        <v>12</v>
      </c>
      <c r="U2258" s="134" t="s">
        <v>906</v>
      </c>
      <c r="Z2258">
        <v>2216</v>
      </c>
      <c r="AA2258">
        <v>20.630126844842501</v>
      </c>
      <c r="AB2258">
        <v>-8.6301268448425006</v>
      </c>
      <c r="AJ2258">
        <v>2218</v>
      </c>
      <c r="AK2258">
        <v>23.634810290028611</v>
      </c>
      <c r="AL2258">
        <v>-7.6348102900286108</v>
      </c>
      <c r="AT2258">
        <v>2218</v>
      </c>
      <c r="AU2258">
        <v>21.58675952316684</v>
      </c>
      <c r="AV2258">
        <v>-5.5867595231668403</v>
      </c>
      <c r="BD2258" s="152">
        <v>25.115918657582711</v>
      </c>
      <c r="BE2258" s="152">
        <v>27.915170661800001</v>
      </c>
    </row>
    <row r="2259" spans="1:57" ht="14.25" customHeight="1">
      <c r="A2259" s="134" t="s">
        <v>398</v>
      </c>
      <c r="B2259" s="135">
        <v>9240</v>
      </c>
      <c r="C2259" s="135">
        <v>490200</v>
      </c>
      <c r="D2259" s="145">
        <f t="shared" ref="D2259:D2322" si="245">K2259</f>
        <v>139090.78428880134</v>
      </c>
      <c r="E2259" s="141">
        <f t="shared" ref="E2259:E2322" si="246">C2259/B2259</f>
        <v>53.051948051948052</v>
      </c>
      <c r="F2259" s="135">
        <v>9</v>
      </c>
      <c r="G2259" s="135">
        <v>39335</v>
      </c>
      <c r="H2259" s="135">
        <v>125600</v>
      </c>
      <c r="I2259" s="134" t="s">
        <v>1819</v>
      </c>
      <c r="J2259" s="138">
        <f t="shared" ref="J2259:J2322" si="247">IF(I2259="Acres",1,1/43560)*G2259</f>
        <v>0.90300734618916434</v>
      </c>
      <c r="K2259" s="140">
        <f t="shared" ref="K2259:K2322" si="248">H2259/J2259</f>
        <v>139090.78428880134</v>
      </c>
      <c r="L2259" s="134" t="s">
        <v>988</v>
      </c>
      <c r="M2259" s="134" t="s">
        <v>128</v>
      </c>
      <c r="N2259" s="137">
        <f t="shared" si="242"/>
        <v>139090.78428880134</v>
      </c>
      <c r="P2259">
        <v>2218</v>
      </c>
      <c r="Q2259">
        <v>19.620913281365876</v>
      </c>
      <c r="R2259">
        <v>-3.6209132813658762</v>
      </c>
      <c r="S2259" s="70">
        <f t="shared" si="243"/>
        <v>-0.18454356478934567</v>
      </c>
      <c r="T2259">
        <f t="shared" si="244"/>
        <v>16</v>
      </c>
      <c r="U2259" s="134" t="s">
        <v>3230</v>
      </c>
      <c r="Z2259">
        <v>2217</v>
      </c>
      <c r="AA2259">
        <v>19.285637620250156</v>
      </c>
      <c r="AB2259">
        <v>-7.2856376202501565</v>
      </c>
      <c r="AJ2259">
        <v>2219</v>
      </c>
      <c r="AK2259">
        <v>21.195131122927958</v>
      </c>
      <c r="AL2259">
        <v>-12.195131122927958</v>
      </c>
      <c r="AT2259">
        <v>2219</v>
      </c>
      <c r="AU2259">
        <v>14.434309541156544</v>
      </c>
      <c r="AV2259">
        <v>-5.4343095411565443</v>
      </c>
      <c r="BD2259" s="152">
        <v>14.98636209574512</v>
      </c>
      <c r="BE2259" s="152">
        <v>24.012350570759999</v>
      </c>
    </row>
    <row r="2260" spans="1:57" ht="14.25" customHeight="1">
      <c r="A2260" s="134" t="s">
        <v>398</v>
      </c>
      <c r="B2260" s="135">
        <v>9800</v>
      </c>
      <c r="C2260" s="135">
        <v>589900</v>
      </c>
      <c r="D2260" s="145">
        <f t="shared" si="245"/>
        <v>481250</v>
      </c>
      <c r="E2260" s="141">
        <f t="shared" si="246"/>
        <v>60.193877551020407</v>
      </c>
      <c r="F2260" s="135">
        <v>14</v>
      </c>
      <c r="G2260" s="135">
        <v>0.64</v>
      </c>
      <c r="H2260" s="135">
        <v>308000</v>
      </c>
      <c r="I2260" s="134" t="s">
        <v>1815</v>
      </c>
      <c r="J2260" s="138">
        <f t="shared" si="247"/>
        <v>0.64</v>
      </c>
      <c r="K2260" s="140">
        <f t="shared" si="248"/>
        <v>481250</v>
      </c>
      <c r="L2260" s="134" t="s">
        <v>3243</v>
      </c>
      <c r="M2260" s="134" t="s">
        <v>226</v>
      </c>
      <c r="N2260" s="137">
        <f t="shared" ref="N2260:N2323" si="249">H2260/(G2260*IF(I2260="Acres",1,1/43560))</f>
        <v>481250</v>
      </c>
      <c r="P2260">
        <v>2219</v>
      </c>
      <c r="Q2260">
        <v>14.338433994926977</v>
      </c>
      <c r="R2260">
        <v>-5.3384339949269766</v>
      </c>
      <c r="S2260" s="70">
        <f t="shared" si="243"/>
        <v>-0.37231639081476725</v>
      </c>
      <c r="T2260">
        <f t="shared" si="244"/>
        <v>9</v>
      </c>
      <c r="U2260" s="134" t="s">
        <v>1607</v>
      </c>
      <c r="Z2260">
        <v>2218</v>
      </c>
      <c r="AA2260">
        <v>22.643628105761366</v>
      </c>
      <c r="AB2260">
        <v>-6.6436281057613655</v>
      </c>
      <c r="AJ2260">
        <v>2220</v>
      </c>
      <c r="AK2260">
        <v>21.533375727216246</v>
      </c>
      <c r="AL2260">
        <v>-11.533375727216246</v>
      </c>
      <c r="AT2260">
        <v>2220</v>
      </c>
      <c r="AU2260">
        <v>18.99460195305933</v>
      </c>
      <c r="AV2260">
        <v>-8.9946019530593304</v>
      </c>
      <c r="BD2260" s="152">
        <v>7.0659382688271943</v>
      </c>
      <c r="BE2260" s="152">
        <v>18.16443404352</v>
      </c>
    </row>
    <row r="2261" spans="1:57" ht="14.25" customHeight="1">
      <c r="A2261" s="134" t="s">
        <v>398</v>
      </c>
      <c r="B2261" s="135">
        <v>14092</v>
      </c>
      <c r="C2261" s="135">
        <v>874800</v>
      </c>
      <c r="D2261" s="145">
        <f t="shared" si="245"/>
        <v>1152810.7680126682</v>
      </c>
      <c r="E2261" s="141">
        <f t="shared" si="246"/>
        <v>62.077774623900083</v>
      </c>
      <c r="F2261" s="135">
        <v>16</v>
      </c>
      <c r="G2261" s="135">
        <v>0.1263</v>
      </c>
      <c r="H2261" s="135">
        <v>145600</v>
      </c>
      <c r="I2261" s="134" t="s">
        <v>1815</v>
      </c>
      <c r="J2261" s="138">
        <f t="shared" si="247"/>
        <v>0.1263</v>
      </c>
      <c r="K2261" s="140">
        <f t="shared" si="248"/>
        <v>1152810.7680126682</v>
      </c>
      <c r="L2261" s="134" t="s">
        <v>3244</v>
      </c>
      <c r="M2261" s="134" t="s">
        <v>3</v>
      </c>
      <c r="N2261" s="137">
        <f t="shared" si="249"/>
        <v>1152810.7680126682</v>
      </c>
      <c r="P2261">
        <v>2220</v>
      </c>
      <c r="Q2261">
        <v>16.998777314559177</v>
      </c>
      <c r="R2261">
        <v>-6.9987773145591774</v>
      </c>
      <c r="S2261" s="70">
        <f t="shared" si="243"/>
        <v>-0.41172239538456912</v>
      </c>
      <c r="T2261">
        <f t="shared" si="244"/>
        <v>10</v>
      </c>
      <c r="U2261" s="134" t="s">
        <v>3231</v>
      </c>
      <c r="Z2261">
        <v>2219</v>
      </c>
      <c r="AA2261">
        <v>17.699164218973024</v>
      </c>
      <c r="AB2261">
        <v>-8.6991642189730243</v>
      </c>
      <c r="AJ2261">
        <v>2221</v>
      </c>
      <c r="AK2261">
        <v>21.709059720682632</v>
      </c>
      <c r="AL2261">
        <v>-9.7090597206826317</v>
      </c>
      <c r="AT2261">
        <v>2221</v>
      </c>
      <c r="AU2261">
        <v>15.257034243483982</v>
      </c>
      <c r="AV2261">
        <v>-3.2570342434839823</v>
      </c>
      <c r="BD2261" s="152">
        <v>3.5617258599262662</v>
      </c>
      <c r="BE2261" s="152">
        <v>14.37014361924</v>
      </c>
    </row>
    <row r="2262" spans="1:57" ht="14.25" customHeight="1">
      <c r="A2262" s="134" t="s">
        <v>398</v>
      </c>
      <c r="B2262" s="135">
        <v>39384</v>
      </c>
      <c r="C2262" s="135">
        <v>1458000</v>
      </c>
      <c r="D2262" s="145">
        <f t="shared" si="245"/>
        <v>394285.71428571426</v>
      </c>
      <c r="E2262" s="141">
        <f t="shared" si="246"/>
        <v>37.020109689213896</v>
      </c>
      <c r="F2262" s="135">
        <v>36</v>
      </c>
      <c r="G2262" s="135">
        <v>2.1</v>
      </c>
      <c r="H2262" s="135">
        <v>828000</v>
      </c>
      <c r="I2262" s="134" t="s">
        <v>1815</v>
      </c>
      <c r="J2262" s="138">
        <f t="shared" si="247"/>
        <v>2.1</v>
      </c>
      <c r="K2262" s="140">
        <f t="shared" si="248"/>
        <v>394285.71428571426</v>
      </c>
      <c r="L2262" s="134" t="s">
        <v>1618</v>
      </c>
      <c r="M2262" s="134" t="s">
        <v>47</v>
      </c>
      <c r="N2262" s="137">
        <f t="shared" si="249"/>
        <v>394285.71428571426</v>
      </c>
      <c r="P2262">
        <v>2221</v>
      </c>
      <c r="Q2262">
        <v>15.081696493674887</v>
      </c>
      <c r="R2262">
        <v>-3.0816964936748867</v>
      </c>
      <c r="S2262" s="70">
        <f t="shared" si="243"/>
        <v>-0.20433354397280967</v>
      </c>
      <c r="T2262">
        <f t="shared" si="244"/>
        <v>12</v>
      </c>
      <c r="U2262" s="134" t="s">
        <v>1006</v>
      </c>
      <c r="Z2262">
        <v>2220</v>
      </c>
      <c r="AA2262">
        <v>20.951843799522887</v>
      </c>
      <c r="AB2262">
        <v>-10.951843799522887</v>
      </c>
      <c r="AJ2262">
        <v>2222</v>
      </c>
      <c r="AK2262">
        <v>21.456328771045449</v>
      </c>
      <c r="AL2262">
        <v>-12.456328771045449</v>
      </c>
      <c r="AT2262">
        <v>2222</v>
      </c>
      <c r="AU2262">
        <v>15.888446714631488</v>
      </c>
      <c r="AV2262">
        <v>-6.8884467146314883</v>
      </c>
      <c r="BD2262" s="152">
        <v>18.979438838361418</v>
      </c>
      <c r="BE2262" s="152">
        <v>23.300960120439999</v>
      </c>
    </row>
    <row r="2263" spans="1:57" ht="14.25" customHeight="1">
      <c r="A2263" s="134" t="s">
        <v>398</v>
      </c>
      <c r="B2263" s="135">
        <v>35680</v>
      </c>
      <c r="C2263" s="135">
        <v>1187500</v>
      </c>
      <c r="D2263" s="145">
        <f t="shared" si="245"/>
        <v>637757.33683749451</v>
      </c>
      <c r="E2263" s="141">
        <f t="shared" si="246"/>
        <v>33.281950672645742</v>
      </c>
      <c r="F2263" s="135">
        <v>16</v>
      </c>
      <c r="G2263" s="135">
        <v>0.2283</v>
      </c>
      <c r="H2263" s="135">
        <v>145600</v>
      </c>
      <c r="I2263" s="134" t="s">
        <v>1815</v>
      </c>
      <c r="J2263" s="138">
        <f t="shared" si="247"/>
        <v>0.2283</v>
      </c>
      <c r="K2263" s="140">
        <f t="shared" si="248"/>
        <v>637757.33683749451</v>
      </c>
      <c r="L2263" s="134" t="s">
        <v>928</v>
      </c>
      <c r="M2263" s="134" t="s">
        <v>3</v>
      </c>
      <c r="N2263" s="137">
        <f t="shared" si="249"/>
        <v>637757.33683749451</v>
      </c>
      <c r="P2263">
        <v>2222</v>
      </c>
      <c r="Q2263">
        <v>15.275885051022188</v>
      </c>
      <c r="R2263">
        <v>-6.275885051022188</v>
      </c>
      <c r="S2263" s="70">
        <f t="shared" si="243"/>
        <v>-0.41083610082561051</v>
      </c>
      <c r="T2263">
        <f t="shared" si="244"/>
        <v>9</v>
      </c>
      <c r="U2263" s="134" t="s">
        <v>3232</v>
      </c>
      <c r="Z2263">
        <v>2221</v>
      </c>
      <c r="AA2263">
        <v>17.059561447989488</v>
      </c>
      <c r="AB2263">
        <v>-5.0595614479894877</v>
      </c>
      <c r="AJ2263">
        <v>2223</v>
      </c>
      <c r="AK2263">
        <v>21.839870212203387</v>
      </c>
      <c r="AL2263">
        <v>-9.8398702122033868</v>
      </c>
      <c r="AT2263">
        <v>2223</v>
      </c>
      <c r="AU2263">
        <v>19.720438915990925</v>
      </c>
      <c r="AV2263">
        <v>-7.7204389159909255</v>
      </c>
      <c r="BD2263" s="152">
        <v>6.0882096013964544</v>
      </c>
      <c r="BE2263" s="152">
        <v>19.450434301959998</v>
      </c>
    </row>
    <row r="2264" spans="1:57" ht="14.25" customHeight="1">
      <c r="A2264" s="134" t="s">
        <v>398</v>
      </c>
      <c r="B2264" s="135">
        <v>9990</v>
      </c>
      <c r="C2264" s="135">
        <v>331000</v>
      </c>
      <c r="D2264" s="145">
        <f t="shared" si="245"/>
        <v>535714.28571428568</v>
      </c>
      <c r="E2264" s="141">
        <f t="shared" si="246"/>
        <v>33.133133133133136</v>
      </c>
      <c r="F2264" s="135">
        <v>10</v>
      </c>
      <c r="G2264" s="135">
        <v>0.14000000000000001</v>
      </c>
      <c r="H2264" s="135">
        <v>75000</v>
      </c>
      <c r="I2264" s="134" t="s">
        <v>1815</v>
      </c>
      <c r="J2264" s="138">
        <f t="shared" si="247"/>
        <v>0.14000000000000001</v>
      </c>
      <c r="K2264" s="140">
        <f t="shared" si="248"/>
        <v>535714.28571428568</v>
      </c>
      <c r="L2264" s="134" t="s">
        <v>903</v>
      </c>
      <c r="M2264" s="134" t="s">
        <v>68</v>
      </c>
      <c r="N2264" s="137">
        <f t="shared" si="249"/>
        <v>535714.28571428568</v>
      </c>
      <c r="P2264">
        <v>2223</v>
      </c>
      <c r="Q2264">
        <v>17.569099004387457</v>
      </c>
      <c r="R2264">
        <v>-5.5690990043874571</v>
      </c>
      <c r="S2264" s="70">
        <f t="shared" si="243"/>
        <v>-0.3169826183458076</v>
      </c>
      <c r="T2264">
        <f t="shared" si="244"/>
        <v>12</v>
      </c>
      <c r="U2264" s="134" t="s">
        <v>3233</v>
      </c>
      <c r="Z2264">
        <v>2222</v>
      </c>
      <c r="AA2264">
        <v>18.830762591275203</v>
      </c>
      <c r="AB2264">
        <v>-9.830762591275203</v>
      </c>
      <c r="AJ2264">
        <v>2224</v>
      </c>
      <c r="AK2264">
        <v>22.519746100172092</v>
      </c>
      <c r="AL2264">
        <v>-13.519746100172092</v>
      </c>
      <c r="AT2264">
        <v>2224</v>
      </c>
      <c r="AU2264">
        <v>16.572408468163182</v>
      </c>
      <c r="AV2264">
        <v>-7.5724084681631822</v>
      </c>
      <c r="BD2264" s="152">
        <v>55.475831617582813</v>
      </c>
      <c r="BE2264" s="152">
        <v>55.937124907479998</v>
      </c>
    </row>
    <row r="2265" spans="1:57" ht="14.25" customHeight="1">
      <c r="A2265" s="134" t="s">
        <v>398</v>
      </c>
      <c r="B2265" s="135">
        <v>20191</v>
      </c>
      <c r="C2265" s="135">
        <v>970500</v>
      </c>
      <c r="D2265" s="145">
        <f t="shared" si="245"/>
        <v>1055837.5634517767</v>
      </c>
      <c r="E2265" s="141">
        <f t="shared" si="246"/>
        <v>48.065969986627707</v>
      </c>
      <c r="F2265" s="135">
        <v>16</v>
      </c>
      <c r="G2265" s="135">
        <v>0.13789999999999999</v>
      </c>
      <c r="H2265" s="135">
        <v>145600</v>
      </c>
      <c r="I2265" s="134" t="s">
        <v>1815</v>
      </c>
      <c r="J2265" s="138">
        <f t="shared" si="247"/>
        <v>0.13789999999999999</v>
      </c>
      <c r="K2265" s="140">
        <f t="shared" si="248"/>
        <v>1055837.5634517767</v>
      </c>
      <c r="L2265" s="134" t="s">
        <v>955</v>
      </c>
      <c r="M2265" s="134" t="s">
        <v>3</v>
      </c>
      <c r="N2265" s="137">
        <f t="shared" si="249"/>
        <v>1055837.5634517767</v>
      </c>
      <c r="P2265">
        <v>2224</v>
      </c>
      <c r="Q2265">
        <v>16.263640582948046</v>
      </c>
      <c r="R2265">
        <v>-7.2636405829480459</v>
      </c>
      <c r="S2265" s="70">
        <f t="shared" si="243"/>
        <v>-0.44661836603569327</v>
      </c>
      <c r="T2265">
        <f t="shared" si="244"/>
        <v>9</v>
      </c>
      <c r="U2265" s="134" t="s">
        <v>1005</v>
      </c>
      <c r="Z2265">
        <v>2223</v>
      </c>
      <c r="AA2265">
        <v>21.230717604660285</v>
      </c>
      <c r="AB2265">
        <v>-9.2307176046602848</v>
      </c>
      <c r="AJ2265">
        <v>2225</v>
      </c>
      <c r="AK2265">
        <v>25.254913044235483</v>
      </c>
      <c r="AL2265">
        <v>-9.254913044235483</v>
      </c>
      <c r="AT2265">
        <v>2225</v>
      </c>
      <c r="AU2265">
        <v>20.603923726075081</v>
      </c>
      <c r="AV2265">
        <v>-4.6039237260750809</v>
      </c>
      <c r="BD2265" s="152">
        <v>6.9735059368221872</v>
      </c>
      <c r="BE2265" s="152">
        <v>42.321488158119998</v>
      </c>
    </row>
    <row r="2266" spans="1:57" ht="14.25" customHeight="1">
      <c r="A2266" s="134" t="s">
        <v>398</v>
      </c>
      <c r="B2266" s="135">
        <v>8191</v>
      </c>
      <c r="C2266" s="135">
        <v>133200</v>
      </c>
      <c r="D2266" s="145">
        <f t="shared" si="245"/>
        <v>750000</v>
      </c>
      <c r="E2266" s="141">
        <f t="shared" si="246"/>
        <v>16.261750701989989</v>
      </c>
      <c r="F2266" s="135">
        <v>12</v>
      </c>
      <c r="G2266" s="135">
        <v>0.16</v>
      </c>
      <c r="H2266" s="135">
        <v>120000</v>
      </c>
      <c r="I2266" s="134" t="s">
        <v>1815</v>
      </c>
      <c r="J2266" s="138">
        <f t="shared" si="247"/>
        <v>0.16</v>
      </c>
      <c r="K2266" s="140">
        <f t="shared" si="248"/>
        <v>750000</v>
      </c>
      <c r="L2266" s="134" t="s">
        <v>3245</v>
      </c>
      <c r="M2266" s="134" t="s">
        <v>47</v>
      </c>
      <c r="N2266" s="137">
        <f t="shared" si="249"/>
        <v>750000</v>
      </c>
      <c r="P2266">
        <v>2225</v>
      </c>
      <c r="Q2266">
        <v>20.031825812265733</v>
      </c>
      <c r="R2266">
        <v>-4.0318258122657333</v>
      </c>
      <c r="S2266" s="70">
        <f t="shared" si="243"/>
        <v>-0.20127100994443536</v>
      </c>
      <c r="T2266">
        <f t="shared" si="244"/>
        <v>16</v>
      </c>
      <c r="U2266" s="134" t="s">
        <v>966</v>
      </c>
      <c r="Z2266">
        <v>2224</v>
      </c>
      <c r="AA2266">
        <v>19.370100628635793</v>
      </c>
      <c r="AB2266">
        <v>-10.370100628635793</v>
      </c>
      <c r="AJ2266">
        <v>2226</v>
      </c>
      <c r="AK2266">
        <v>22.822007235919074</v>
      </c>
      <c r="AL2266">
        <v>-10.822007235919074</v>
      </c>
      <c r="AT2266">
        <v>2226</v>
      </c>
      <c r="AU2266">
        <v>18.065136520889013</v>
      </c>
      <c r="AV2266">
        <v>-6.0651365208890127</v>
      </c>
      <c r="BD2266" s="152">
        <v>9.0891793138256798</v>
      </c>
      <c r="BE2266" s="152">
        <v>20.0663344142</v>
      </c>
    </row>
    <row r="2267" spans="1:57" ht="14.25" customHeight="1">
      <c r="A2267" s="134" t="s">
        <v>398</v>
      </c>
      <c r="B2267" s="135">
        <v>17880</v>
      </c>
      <c r="C2267" s="135">
        <v>17100</v>
      </c>
      <c r="D2267" s="145">
        <f t="shared" si="245"/>
        <v>550000</v>
      </c>
      <c r="E2267" s="141">
        <f t="shared" si="246"/>
        <v>0.9563758389261745</v>
      </c>
      <c r="F2267" s="135">
        <v>11</v>
      </c>
      <c r="G2267" s="135">
        <v>0.15</v>
      </c>
      <c r="H2267" s="135">
        <v>82500</v>
      </c>
      <c r="I2267" s="134" t="s">
        <v>1815</v>
      </c>
      <c r="J2267" s="138">
        <f t="shared" si="247"/>
        <v>0.15</v>
      </c>
      <c r="K2267" s="140">
        <f t="shared" si="248"/>
        <v>550000</v>
      </c>
      <c r="L2267" s="134" t="s">
        <v>911</v>
      </c>
      <c r="M2267" s="134" t="s">
        <v>68</v>
      </c>
      <c r="N2267" s="137">
        <f t="shared" si="249"/>
        <v>550000</v>
      </c>
      <c r="P2267">
        <v>2226</v>
      </c>
      <c r="Q2267">
        <v>17.24581367779853</v>
      </c>
      <c r="R2267">
        <v>-5.2458136777985303</v>
      </c>
      <c r="S2267" s="70">
        <f t="shared" si="243"/>
        <v>-0.3041789605179227</v>
      </c>
      <c r="T2267">
        <f t="shared" si="244"/>
        <v>12</v>
      </c>
      <c r="U2267" s="134" t="s">
        <v>1591</v>
      </c>
      <c r="Z2267">
        <v>2225</v>
      </c>
      <c r="AA2267">
        <v>23.901272825358419</v>
      </c>
      <c r="AB2267">
        <v>-7.9012728253584186</v>
      </c>
      <c r="AJ2267">
        <v>2227</v>
      </c>
      <c r="AK2267">
        <v>32.510450306935141</v>
      </c>
      <c r="AL2267">
        <v>3.4895496930648591</v>
      </c>
      <c r="AT2267">
        <v>2227</v>
      </c>
      <c r="AU2267">
        <v>51.998835620478225</v>
      </c>
      <c r="AV2267">
        <v>-15.998835620478225</v>
      </c>
      <c r="BD2267" s="152">
        <v>12.379770333203926</v>
      </c>
      <c r="BE2267" s="152">
        <v>22.60078003752</v>
      </c>
    </row>
    <row r="2268" spans="1:57" ht="14.25" customHeight="1">
      <c r="A2268" s="134" t="s">
        <v>398</v>
      </c>
      <c r="B2268" s="135">
        <v>5079</v>
      </c>
      <c r="C2268" s="135">
        <v>349500</v>
      </c>
      <c r="D2268" s="145">
        <f t="shared" si="245"/>
        <v>400858.89570552146</v>
      </c>
      <c r="E2268" s="141">
        <f t="shared" si="246"/>
        <v>68.812758417011224</v>
      </c>
      <c r="F2268" s="135">
        <v>10</v>
      </c>
      <c r="G2268" s="135">
        <v>10106</v>
      </c>
      <c r="H2268" s="135">
        <v>93000</v>
      </c>
      <c r="I2268" s="134" t="s">
        <v>1819</v>
      </c>
      <c r="J2268" s="138">
        <f t="shared" si="247"/>
        <v>0.23200183654729109</v>
      </c>
      <c r="K2268" s="140">
        <f t="shared" si="248"/>
        <v>400858.89570552146</v>
      </c>
      <c r="L2268" s="134" t="s">
        <v>3246</v>
      </c>
      <c r="M2268" s="134" t="s">
        <v>128</v>
      </c>
      <c r="N2268" s="137">
        <f t="shared" si="249"/>
        <v>400858.89570552146</v>
      </c>
      <c r="P2268">
        <v>2227</v>
      </c>
      <c r="Q2268">
        <v>41.21110961043874</v>
      </c>
      <c r="R2268">
        <v>-5.21110961043874</v>
      </c>
      <c r="S2268" s="70">
        <f t="shared" si="243"/>
        <v>-0.12644914586621006</v>
      </c>
      <c r="T2268">
        <f t="shared" si="244"/>
        <v>36</v>
      </c>
      <c r="U2268" s="134" t="s">
        <v>1612</v>
      </c>
      <c r="Z2268">
        <v>2226</v>
      </c>
      <c r="AA2268">
        <v>21.320552016146046</v>
      </c>
      <c r="AB2268">
        <v>-9.3205520161460456</v>
      </c>
      <c r="AJ2268">
        <v>2228</v>
      </c>
      <c r="AK2268">
        <v>21.651909505940555</v>
      </c>
      <c r="AL2268">
        <v>-12.651909505940555</v>
      </c>
      <c r="AT2268">
        <v>2228</v>
      </c>
      <c r="AU2268">
        <v>18.203078387147507</v>
      </c>
      <c r="AV2268">
        <v>-9.2030783871475066</v>
      </c>
      <c r="BD2268" s="152">
        <v>19.434411317008284</v>
      </c>
      <c r="BE2268" s="152">
        <v>27.034661271919997</v>
      </c>
    </row>
    <row r="2269" spans="1:57" ht="14.25" customHeight="1">
      <c r="A2269" s="134" t="s">
        <v>398</v>
      </c>
      <c r="B2269" s="135">
        <v>11760</v>
      </c>
      <c r="C2269" s="135">
        <v>158400</v>
      </c>
      <c r="D2269" s="145">
        <f t="shared" si="245"/>
        <v>321428.57142857142</v>
      </c>
      <c r="E2269" s="141">
        <f t="shared" si="246"/>
        <v>13.469387755102041</v>
      </c>
      <c r="F2269" s="135">
        <v>9</v>
      </c>
      <c r="G2269" s="135">
        <v>0.21</v>
      </c>
      <c r="H2269" s="135">
        <v>67500</v>
      </c>
      <c r="I2269" s="134" t="s">
        <v>1815</v>
      </c>
      <c r="J2269" s="138">
        <f t="shared" si="247"/>
        <v>0.21</v>
      </c>
      <c r="K2269" s="140">
        <f t="shared" si="248"/>
        <v>321428.57142857142</v>
      </c>
      <c r="L2269" s="134" t="s">
        <v>3247</v>
      </c>
      <c r="M2269" s="134" t="s">
        <v>68</v>
      </c>
      <c r="N2269" s="137">
        <f t="shared" si="249"/>
        <v>321428.57142857142</v>
      </c>
      <c r="P2269">
        <v>2228</v>
      </c>
      <c r="Q2269">
        <v>16.640069771303256</v>
      </c>
      <c r="R2269">
        <v>-7.6400697713032564</v>
      </c>
      <c r="S2269" s="70">
        <f t="shared" si="243"/>
        <v>-0.45913688321661905</v>
      </c>
      <c r="T2269">
        <f t="shared" si="244"/>
        <v>9</v>
      </c>
      <c r="U2269" s="134" t="s">
        <v>3234</v>
      </c>
      <c r="Z2269">
        <v>2227</v>
      </c>
      <c r="AA2269">
        <v>44.546144986064149</v>
      </c>
      <c r="AB2269">
        <v>-8.5461449860641494</v>
      </c>
      <c r="AJ2269">
        <v>2229</v>
      </c>
      <c r="AK2269">
        <v>22.637433209048368</v>
      </c>
      <c r="AL2269">
        <v>-1.6374332090483676</v>
      </c>
      <c r="AT2269">
        <v>2229</v>
      </c>
      <c r="AU2269">
        <v>28.332773649236938</v>
      </c>
      <c r="AV2269">
        <v>-7.3327736492369375</v>
      </c>
      <c r="BD2269" s="152">
        <v>95.605842070512139</v>
      </c>
      <c r="BE2269" s="152">
        <v>71.583528905799994</v>
      </c>
    </row>
    <row r="2270" spans="1:57" ht="14.25" customHeight="1">
      <c r="A2270" s="134" t="s">
        <v>398</v>
      </c>
      <c r="B2270" s="135">
        <v>68420</v>
      </c>
      <c r="C2270" s="135">
        <v>4665100</v>
      </c>
      <c r="D2270" s="145">
        <f t="shared" si="245"/>
        <v>929126.21359223302</v>
      </c>
      <c r="E2270" s="141">
        <f t="shared" si="246"/>
        <v>68.183279742765279</v>
      </c>
      <c r="F2270" s="135">
        <v>78</v>
      </c>
      <c r="G2270" s="135">
        <v>2.06</v>
      </c>
      <c r="H2270" s="135">
        <v>1914000</v>
      </c>
      <c r="I2270" s="134" t="s">
        <v>1815</v>
      </c>
      <c r="J2270" s="138">
        <f t="shared" si="247"/>
        <v>2.06</v>
      </c>
      <c r="K2270" s="140">
        <f t="shared" si="248"/>
        <v>929126.21359223302</v>
      </c>
      <c r="L2270" s="134" t="s">
        <v>999</v>
      </c>
      <c r="M2270" s="134" t="s">
        <v>126</v>
      </c>
      <c r="N2270" s="137">
        <f t="shared" si="249"/>
        <v>929126.21359223302</v>
      </c>
      <c r="P2270">
        <v>2229</v>
      </c>
      <c r="Q2270">
        <v>22.685593171680491</v>
      </c>
      <c r="R2270">
        <v>-1.6855931716804911</v>
      </c>
      <c r="S2270" s="70">
        <f t="shared" si="243"/>
        <v>-7.4302362690022036E-2</v>
      </c>
      <c r="T2270">
        <f t="shared" si="244"/>
        <v>21</v>
      </c>
      <c r="U2270" s="134" t="s">
        <v>3235</v>
      </c>
      <c r="Z2270">
        <v>2228</v>
      </c>
      <c r="AA2270">
        <v>20.456471243111313</v>
      </c>
      <c r="AB2270">
        <v>-11.456471243111313</v>
      </c>
      <c r="AJ2270">
        <v>2230</v>
      </c>
      <c r="AK2270">
        <v>22.764010351328967</v>
      </c>
      <c r="AL2270">
        <v>-11.764010351328967</v>
      </c>
      <c r="AT2270">
        <v>2230</v>
      </c>
      <c r="AU2270">
        <v>18.370579224747104</v>
      </c>
      <c r="AV2270">
        <v>-7.3705792247471038</v>
      </c>
      <c r="BD2270" s="152">
        <v>7.148100341720534</v>
      </c>
      <c r="BE2270" s="152">
        <v>18.030838894439999</v>
      </c>
    </row>
    <row r="2271" spans="1:57" ht="14.25" customHeight="1">
      <c r="A2271" s="134" t="s">
        <v>398</v>
      </c>
      <c r="B2271" s="135">
        <v>26544</v>
      </c>
      <c r="C2271" s="135">
        <v>1433400</v>
      </c>
      <c r="D2271" s="145">
        <f t="shared" si="245"/>
        <v>149799.58091951191</v>
      </c>
      <c r="E2271" s="141">
        <f t="shared" si="246"/>
        <v>54.000904159132006</v>
      </c>
      <c r="F2271" s="135">
        <v>24</v>
      </c>
      <c r="G2271" s="135">
        <v>64904</v>
      </c>
      <c r="H2271" s="135">
        <v>223200</v>
      </c>
      <c r="I2271" s="134" t="s">
        <v>1819</v>
      </c>
      <c r="J2271" s="138">
        <f t="shared" si="247"/>
        <v>1.4899908172635445</v>
      </c>
      <c r="K2271" s="140">
        <f t="shared" si="248"/>
        <v>149799.58091951191</v>
      </c>
      <c r="L2271" s="134" t="s">
        <v>3248</v>
      </c>
      <c r="M2271" s="134" t="s">
        <v>128</v>
      </c>
      <c r="N2271" s="137">
        <f t="shared" si="249"/>
        <v>149799.58091951191</v>
      </c>
      <c r="P2271">
        <v>2230</v>
      </c>
      <c r="Q2271">
        <v>17.377110957247748</v>
      </c>
      <c r="R2271">
        <v>-6.3771109572477478</v>
      </c>
      <c r="S2271" s="70">
        <f t="shared" si="243"/>
        <v>-0.3669833825045552</v>
      </c>
      <c r="T2271">
        <f t="shared" si="244"/>
        <v>11</v>
      </c>
      <c r="U2271" s="134" t="s">
        <v>1585</v>
      </c>
      <c r="Z2271">
        <v>2229</v>
      </c>
      <c r="AA2271">
        <v>25.400873323534032</v>
      </c>
      <c r="AB2271">
        <v>-4.4008733235340323</v>
      </c>
      <c r="AJ2271">
        <v>2231</v>
      </c>
      <c r="AK2271">
        <v>31.142231832517421</v>
      </c>
      <c r="AL2271">
        <v>16.857768167482579</v>
      </c>
      <c r="AT2271">
        <v>2231</v>
      </c>
      <c r="AU2271">
        <v>42.744414343100416</v>
      </c>
      <c r="AV2271">
        <v>5.2555856568995836</v>
      </c>
      <c r="BD2271" s="152">
        <v>6.3162093536754718</v>
      </c>
      <c r="BE2271" s="152">
        <v>17.898943764599998</v>
      </c>
    </row>
    <row r="2272" spans="1:57" ht="14.25" customHeight="1">
      <c r="A2272" s="134" t="s">
        <v>398</v>
      </c>
      <c r="B2272" s="135">
        <v>13952</v>
      </c>
      <c r="C2272" s="135">
        <v>1151500</v>
      </c>
      <c r="D2272" s="145">
        <f t="shared" si="245"/>
        <v>199890.17023613397</v>
      </c>
      <c r="E2272" s="141">
        <f t="shared" si="246"/>
        <v>82.532970183486242</v>
      </c>
      <c r="F2272" s="135">
        <v>15</v>
      </c>
      <c r="G2272" s="135">
        <v>0.72840000000000005</v>
      </c>
      <c r="H2272" s="135">
        <v>145600</v>
      </c>
      <c r="I2272" s="134" t="s">
        <v>1815</v>
      </c>
      <c r="J2272" s="138">
        <f t="shared" si="247"/>
        <v>0.72840000000000005</v>
      </c>
      <c r="K2272" s="140">
        <f t="shared" si="248"/>
        <v>199890.17023613397</v>
      </c>
      <c r="L2272" s="134" t="s">
        <v>3249</v>
      </c>
      <c r="M2272" s="134" t="s">
        <v>3</v>
      </c>
      <c r="N2272" s="137">
        <f t="shared" si="249"/>
        <v>199890.17023613397</v>
      </c>
      <c r="P2272">
        <v>2231</v>
      </c>
      <c r="Q2272">
        <v>35.415962973549746</v>
      </c>
      <c r="R2272">
        <v>12.584037026450254</v>
      </c>
      <c r="S2272" s="70">
        <f t="shared" si="243"/>
        <v>0.35532104649670504</v>
      </c>
      <c r="T2272">
        <f t="shared" si="244"/>
        <v>48</v>
      </c>
      <c r="U2272" s="134" t="s">
        <v>3236</v>
      </c>
      <c r="Z2272">
        <v>2230</v>
      </c>
      <c r="AA2272">
        <v>20.563026477710554</v>
      </c>
      <c r="AB2272">
        <v>-9.5630264777105545</v>
      </c>
      <c r="AJ2272">
        <v>2232</v>
      </c>
      <c r="AK2272">
        <v>25.566064213386788</v>
      </c>
      <c r="AL2272">
        <v>-1.5660642133867881</v>
      </c>
      <c r="AT2272">
        <v>2232</v>
      </c>
      <c r="AU2272">
        <v>20.771424563674678</v>
      </c>
      <c r="AV2272">
        <v>3.2285754363253218</v>
      </c>
      <c r="BD2272" s="152">
        <v>12.414689214183595</v>
      </c>
      <c r="BE2272" s="152">
        <v>22.970762546799996</v>
      </c>
    </row>
    <row r="2273" spans="1:57" ht="14.25" customHeight="1">
      <c r="A2273" s="134" t="s">
        <v>398</v>
      </c>
      <c r="B2273" s="135">
        <v>6972</v>
      </c>
      <c r="C2273" s="135">
        <v>643600</v>
      </c>
      <c r="D2273" s="145">
        <f t="shared" si="245"/>
        <v>449999.99999999994</v>
      </c>
      <c r="E2273" s="141">
        <f t="shared" si="246"/>
        <v>92.312105565117619</v>
      </c>
      <c r="F2273" s="135">
        <v>9</v>
      </c>
      <c r="G2273" s="135">
        <v>0.54</v>
      </c>
      <c r="H2273" s="135">
        <v>243000</v>
      </c>
      <c r="I2273" s="134" t="s">
        <v>1815</v>
      </c>
      <c r="J2273" s="138">
        <f t="shared" si="247"/>
        <v>0.54</v>
      </c>
      <c r="K2273" s="140">
        <f t="shared" si="248"/>
        <v>449999.99999999994</v>
      </c>
      <c r="L2273" s="134" t="s">
        <v>1002</v>
      </c>
      <c r="M2273" s="134" t="s">
        <v>67</v>
      </c>
      <c r="N2273" s="137">
        <f t="shared" si="249"/>
        <v>449999.99999999994</v>
      </c>
      <c r="P2273">
        <v>2232</v>
      </c>
      <c r="Q2273">
        <v>20.30321394157852</v>
      </c>
      <c r="R2273">
        <v>3.6967860584214804</v>
      </c>
      <c r="S2273" s="70">
        <f t="shared" si="243"/>
        <v>0.18207886047296734</v>
      </c>
      <c r="T2273">
        <f t="shared" si="244"/>
        <v>24</v>
      </c>
      <c r="U2273" s="134" t="s">
        <v>1588</v>
      </c>
      <c r="Z2273">
        <v>2231</v>
      </c>
      <c r="AA2273">
        <v>39.015057529666926</v>
      </c>
      <c r="AB2273">
        <v>8.984942470333074</v>
      </c>
      <c r="AJ2273">
        <v>2233</v>
      </c>
      <c r="AK2273">
        <v>23.412559454920533</v>
      </c>
      <c r="AL2273">
        <v>-18.412559454920533</v>
      </c>
      <c r="AT2273">
        <v>2233</v>
      </c>
      <c r="AU2273">
        <v>20.222941428789721</v>
      </c>
      <c r="AV2273">
        <v>-15.222941428789721</v>
      </c>
      <c r="BD2273" s="152">
        <v>11.631068443963368</v>
      </c>
      <c r="BE2273" s="152">
        <v>20.935082411159996</v>
      </c>
    </row>
    <row r="2274" spans="1:57" ht="14.25" customHeight="1">
      <c r="A2274" s="134" t="s">
        <v>398</v>
      </c>
      <c r="B2274" s="135">
        <v>16800</v>
      </c>
      <c r="C2274" s="135">
        <v>784000</v>
      </c>
      <c r="D2274" s="145">
        <f t="shared" si="245"/>
        <v>343180.38969201763</v>
      </c>
      <c r="E2274" s="141">
        <f t="shared" si="246"/>
        <v>46.666666666666664</v>
      </c>
      <c r="F2274" s="135">
        <v>12</v>
      </c>
      <c r="G2274" s="135">
        <v>0.31819999999999998</v>
      </c>
      <c r="H2274" s="135">
        <v>109200</v>
      </c>
      <c r="I2274" s="134" t="s">
        <v>1815</v>
      </c>
      <c r="J2274" s="138">
        <f t="shared" si="247"/>
        <v>0.31819999999999998</v>
      </c>
      <c r="K2274" s="140">
        <f t="shared" si="248"/>
        <v>343180.38969201763</v>
      </c>
      <c r="L2274" s="134" t="s">
        <v>3250</v>
      </c>
      <c r="M2274" s="134" t="s">
        <v>3</v>
      </c>
      <c r="N2274" s="137">
        <f t="shared" si="249"/>
        <v>343180.38969201763</v>
      </c>
      <c r="P2274">
        <v>2233</v>
      </c>
      <c r="Q2274">
        <v>18.754899817016014</v>
      </c>
      <c r="R2274">
        <v>-13.754899817016014</v>
      </c>
      <c r="S2274" s="70">
        <f t="shared" si="243"/>
        <v>-0.73340300141387149</v>
      </c>
      <c r="T2274">
        <f t="shared" si="244"/>
        <v>5</v>
      </c>
      <c r="U2274" s="134" t="s">
        <v>3237</v>
      </c>
      <c r="Z2274">
        <v>2232</v>
      </c>
      <c r="AA2274">
        <v>24.607586176853356</v>
      </c>
      <c r="AB2274">
        <v>-0.60758617685335636</v>
      </c>
      <c r="AJ2274">
        <v>2234</v>
      </c>
      <c r="AK2274">
        <v>20.961450244871465</v>
      </c>
      <c r="AL2274">
        <v>-10.961450244871465</v>
      </c>
      <c r="AT2274">
        <v>2234</v>
      </c>
      <c r="AU2274">
        <v>14.399824074591919</v>
      </c>
      <c r="AV2274">
        <v>-4.399824074591919</v>
      </c>
      <c r="BD2274" s="152">
        <v>7.8053969248672495</v>
      </c>
      <c r="BE2274" s="152">
        <v>17.21385522912</v>
      </c>
    </row>
    <row r="2275" spans="1:57" ht="14.25" customHeight="1">
      <c r="A2275" s="134" t="s">
        <v>398</v>
      </c>
      <c r="B2275" s="135">
        <v>18900</v>
      </c>
      <c r="C2275" s="135">
        <v>461000</v>
      </c>
      <c r="D2275" s="145">
        <f t="shared" si="245"/>
        <v>592592.59259259258</v>
      </c>
      <c r="E2275" s="141">
        <f t="shared" si="246"/>
        <v>24.391534391534393</v>
      </c>
      <c r="F2275" s="135">
        <v>17</v>
      </c>
      <c r="G2275" s="135">
        <v>0.27</v>
      </c>
      <c r="H2275" s="135">
        <v>160000</v>
      </c>
      <c r="I2275" s="134" t="s">
        <v>1815</v>
      </c>
      <c r="J2275" s="138">
        <f t="shared" si="247"/>
        <v>0.27</v>
      </c>
      <c r="K2275" s="140">
        <f t="shared" si="248"/>
        <v>592592.59259259258</v>
      </c>
      <c r="L2275" s="134" t="s">
        <v>3251</v>
      </c>
      <c r="M2275" s="134" t="s">
        <v>68</v>
      </c>
      <c r="N2275" s="137">
        <f t="shared" si="249"/>
        <v>592592.59259259258</v>
      </c>
      <c r="P2275">
        <v>2234</v>
      </c>
      <c r="Q2275">
        <v>14.183946742484617</v>
      </c>
      <c r="R2275">
        <v>-4.1839467424846166</v>
      </c>
      <c r="S2275" s="70">
        <f t="shared" si="243"/>
        <v>-0.29497761225742664</v>
      </c>
      <c r="T2275">
        <f t="shared" si="244"/>
        <v>10</v>
      </c>
      <c r="U2275" s="134" t="s">
        <v>3238</v>
      </c>
      <c r="Z2275">
        <v>2233</v>
      </c>
      <c r="AA2275">
        <v>22.663109895980565</v>
      </c>
      <c r="AB2275">
        <v>-17.663109895980565</v>
      </c>
      <c r="AJ2275">
        <v>2235</v>
      </c>
      <c r="AK2275">
        <v>22.495616009503212</v>
      </c>
      <c r="AL2275">
        <v>-6.4956160095032125</v>
      </c>
      <c r="AT2275">
        <v>2235</v>
      </c>
      <c r="AU2275">
        <v>19.432238945415143</v>
      </c>
      <c r="AV2275">
        <v>-3.4322389454151434</v>
      </c>
      <c r="BD2275" s="152">
        <v>16.76825205161942</v>
      </c>
      <c r="BE2275" s="152">
        <v>25.658153436159996</v>
      </c>
    </row>
    <row r="2276" spans="1:57" ht="14.25" customHeight="1">
      <c r="A2276" s="134" t="s">
        <v>398</v>
      </c>
      <c r="B2276" s="135">
        <v>81182</v>
      </c>
      <c r="C2276" s="135">
        <v>2582100</v>
      </c>
      <c r="D2276" s="145">
        <f t="shared" si="245"/>
        <v>135623.86980108501</v>
      </c>
      <c r="E2276" s="141">
        <f t="shared" si="246"/>
        <v>31.806311743982658</v>
      </c>
      <c r="F2276" s="135">
        <v>223</v>
      </c>
      <c r="G2276" s="135">
        <v>16.59</v>
      </c>
      <c r="H2276" s="135">
        <v>2250000</v>
      </c>
      <c r="I2276" s="134" t="s">
        <v>1815</v>
      </c>
      <c r="J2276" s="138">
        <f t="shared" si="247"/>
        <v>16.59</v>
      </c>
      <c r="K2276" s="140">
        <f t="shared" si="248"/>
        <v>135623.86980108501</v>
      </c>
      <c r="L2276" s="134" t="s">
        <v>3252</v>
      </c>
      <c r="M2276" s="134" t="s">
        <v>68</v>
      </c>
      <c r="N2276" s="137">
        <f t="shared" si="249"/>
        <v>135623.86980108501</v>
      </c>
      <c r="P2276">
        <v>2235</v>
      </c>
      <c r="Q2276">
        <v>17.794634078608478</v>
      </c>
      <c r="R2276">
        <v>-1.7946340786084782</v>
      </c>
      <c r="S2276" s="70">
        <f t="shared" si="243"/>
        <v>-0.10085254187754654</v>
      </c>
      <c r="T2276">
        <f t="shared" si="244"/>
        <v>16</v>
      </c>
      <c r="U2276" s="134" t="s">
        <v>1604</v>
      </c>
      <c r="Z2276">
        <v>2234</v>
      </c>
      <c r="AA2276">
        <v>18.043685921610624</v>
      </c>
      <c r="AB2276">
        <v>-8.0436859216106242</v>
      </c>
      <c r="AJ2276">
        <v>2236</v>
      </c>
      <c r="AK2276">
        <v>24.216472475625746</v>
      </c>
      <c r="AL2276">
        <v>-8.2164724756257463</v>
      </c>
      <c r="AT2276">
        <v>2236</v>
      </c>
      <c r="AU2276">
        <v>30.787810435623207</v>
      </c>
      <c r="AV2276">
        <v>-14.787810435623207</v>
      </c>
      <c r="BD2276" s="152">
        <v>4.6832381549203497</v>
      </c>
      <c r="BE2276" s="152">
        <v>16.989360277399999</v>
      </c>
    </row>
    <row r="2277" spans="1:57" ht="14.25" customHeight="1">
      <c r="A2277" s="134" t="s">
        <v>398</v>
      </c>
      <c r="B2277" s="135">
        <v>31845</v>
      </c>
      <c r="C2277" s="135">
        <v>1549300</v>
      </c>
      <c r="D2277" s="145">
        <f t="shared" si="245"/>
        <v>29241.87725631769</v>
      </c>
      <c r="E2277" s="141">
        <f t="shared" si="246"/>
        <v>48.651279635735591</v>
      </c>
      <c r="F2277" s="135">
        <v>36</v>
      </c>
      <c r="G2277" s="135">
        <v>11.08</v>
      </c>
      <c r="H2277" s="135">
        <v>324000</v>
      </c>
      <c r="I2277" s="134" t="s">
        <v>1815</v>
      </c>
      <c r="J2277" s="138">
        <f t="shared" si="247"/>
        <v>11.08</v>
      </c>
      <c r="K2277" s="140">
        <f t="shared" si="248"/>
        <v>29241.87725631769</v>
      </c>
      <c r="L2277" s="134" t="s">
        <v>3253</v>
      </c>
      <c r="M2277" s="134" t="s">
        <v>176</v>
      </c>
      <c r="N2277" s="137">
        <f t="shared" si="249"/>
        <v>29241.87725631769</v>
      </c>
      <c r="P2277">
        <v>2236</v>
      </c>
      <c r="Q2277">
        <v>24.929941517963826</v>
      </c>
      <c r="R2277">
        <v>-8.929941517963826</v>
      </c>
      <c r="S2277" s="70">
        <f t="shared" si="243"/>
        <v>-0.35820146274828429</v>
      </c>
      <c r="T2277">
        <f t="shared" si="244"/>
        <v>16</v>
      </c>
      <c r="U2277" s="134" t="s">
        <v>3239</v>
      </c>
      <c r="Z2277">
        <v>2235</v>
      </c>
      <c r="AA2277">
        <v>21.216469111365427</v>
      </c>
      <c r="AB2277">
        <v>-5.2164691113654271</v>
      </c>
      <c r="AJ2277">
        <v>2237</v>
      </c>
      <c r="AK2277">
        <v>22.841480642423782</v>
      </c>
      <c r="AL2277">
        <v>-0.8414806424237824</v>
      </c>
      <c r="AT2277">
        <v>2237</v>
      </c>
      <c r="AU2277">
        <v>15.082964745586359</v>
      </c>
      <c r="AV2277">
        <v>6.9170352544136406</v>
      </c>
      <c r="BD2277" s="152">
        <v>6.276155343139969</v>
      </c>
      <c r="BE2277" s="152">
        <v>17.853340357</v>
      </c>
    </row>
    <row r="2278" spans="1:57" ht="14.25" customHeight="1">
      <c r="A2278" s="134" t="s">
        <v>398</v>
      </c>
      <c r="B2278" s="135">
        <v>21942</v>
      </c>
      <c r="C2278" s="135">
        <v>1539100</v>
      </c>
      <c r="D2278" s="145">
        <f t="shared" si="245"/>
        <v>139941.69096209912</v>
      </c>
      <c r="E2278" s="141">
        <f t="shared" si="246"/>
        <v>70.144016042293316</v>
      </c>
      <c r="F2278" s="135">
        <v>24</v>
      </c>
      <c r="G2278" s="135">
        <v>3.43</v>
      </c>
      <c r="H2278" s="135">
        <v>480000</v>
      </c>
      <c r="I2278" s="134" t="s">
        <v>1815</v>
      </c>
      <c r="J2278" s="138">
        <f t="shared" si="247"/>
        <v>3.43</v>
      </c>
      <c r="K2278" s="140">
        <f t="shared" si="248"/>
        <v>139941.69096209912</v>
      </c>
      <c r="L2278" s="134" t="s">
        <v>3254</v>
      </c>
      <c r="M2278" s="134" t="s">
        <v>170</v>
      </c>
      <c r="N2278" s="137">
        <f t="shared" si="249"/>
        <v>139941.69096209912</v>
      </c>
      <c r="P2278">
        <v>2237</v>
      </c>
      <c r="Q2278">
        <v>15.646018064552266</v>
      </c>
      <c r="R2278">
        <v>6.3539819354477345</v>
      </c>
      <c r="S2278" s="70">
        <f t="shared" si="243"/>
        <v>0.40610856444320254</v>
      </c>
      <c r="T2278">
        <f t="shared" si="244"/>
        <v>22</v>
      </c>
      <c r="U2278" s="134" t="s">
        <v>3240</v>
      </c>
      <c r="Z2278">
        <v>2236</v>
      </c>
      <c r="AA2278">
        <v>28.542810485859484</v>
      </c>
      <c r="AB2278">
        <v>-12.542810485859484</v>
      </c>
      <c r="AJ2278">
        <v>2238</v>
      </c>
      <c r="AK2278">
        <v>22.603143080203122</v>
      </c>
      <c r="AL2278">
        <v>-6.6031430802031217</v>
      </c>
      <c r="AT2278">
        <v>2238</v>
      </c>
      <c r="AU2278">
        <v>22.893101839936257</v>
      </c>
      <c r="AV2278">
        <v>-6.8931018399362571</v>
      </c>
      <c r="BD2278" s="152">
        <v>78.068347611428834</v>
      </c>
      <c r="BE2278" s="152">
        <v>62.226178869679998</v>
      </c>
    </row>
    <row r="2279" spans="1:57" ht="14.25" customHeight="1">
      <c r="A2279" s="134" t="s">
        <v>398</v>
      </c>
      <c r="B2279" s="135">
        <v>9360</v>
      </c>
      <c r="C2279" s="135">
        <v>1000200</v>
      </c>
      <c r="D2279" s="145">
        <f t="shared" si="245"/>
        <v>26473.684210526317</v>
      </c>
      <c r="E2279" s="141">
        <f t="shared" si="246"/>
        <v>106.85897435897436</v>
      </c>
      <c r="F2279" s="135">
        <v>12</v>
      </c>
      <c r="G2279" s="135">
        <v>3.8</v>
      </c>
      <c r="H2279" s="135">
        <v>100600</v>
      </c>
      <c r="I2279" s="134" t="s">
        <v>1815</v>
      </c>
      <c r="J2279" s="138">
        <f t="shared" si="247"/>
        <v>3.8</v>
      </c>
      <c r="K2279" s="140">
        <f t="shared" si="248"/>
        <v>26473.684210526317</v>
      </c>
      <c r="L2279" s="134" t="s">
        <v>1590</v>
      </c>
      <c r="M2279" s="134" t="s">
        <v>124</v>
      </c>
      <c r="N2279" s="137">
        <f t="shared" si="249"/>
        <v>26473.684210526317</v>
      </c>
      <c r="P2279">
        <v>2238</v>
      </c>
      <c r="Q2279">
        <v>19.726877409381956</v>
      </c>
      <c r="R2279">
        <v>-3.7268774093819559</v>
      </c>
      <c r="S2279" s="70">
        <f t="shared" si="243"/>
        <v>-0.18892383888437816</v>
      </c>
      <c r="T2279">
        <f t="shared" si="244"/>
        <v>16</v>
      </c>
      <c r="U2279" s="134" t="s">
        <v>3241</v>
      </c>
      <c r="Z2279">
        <v>2237</v>
      </c>
      <c r="AA2279">
        <v>19.678707786438309</v>
      </c>
      <c r="AB2279">
        <v>2.3212922135616907</v>
      </c>
      <c r="AJ2279">
        <v>2239</v>
      </c>
      <c r="AK2279">
        <v>20.829793083502679</v>
      </c>
      <c r="AL2279">
        <v>-8.829793083502679</v>
      </c>
      <c r="AT2279">
        <v>2239</v>
      </c>
      <c r="AU2279">
        <v>14.142004157894499</v>
      </c>
      <c r="AV2279">
        <v>-2.1420041578944993</v>
      </c>
      <c r="BD2279" s="152">
        <v>17.330035225027629</v>
      </c>
      <c r="BE2279" s="152">
        <v>24.87055152692</v>
      </c>
    </row>
    <row r="2280" spans="1:57" ht="14.25" customHeight="1">
      <c r="A2280" s="134" t="s">
        <v>398</v>
      </c>
      <c r="B2280" s="135">
        <v>10035</v>
      </c>
      <c r="C2280" s="135">
        <v>190000</v>
      </c>
      <c r="D2280" s="145">
        <f t="shared" si="245"/>
        <v>38461.538461538461</v>
      </c>
      <c r="E2280" s="141">
        <f t="shared" si="246"/>
        <v>18.933731938216244</v>
      </c>
      <c r="F2280" s="135">
        <v>31</v>
      </c>
      <c r="G2280" s="135">
        <v>2.6</v>
      </c>
      <c r="H2280" s="135">
        <v>100000</v>
      </c>
      <c r="I2280" s="134" t="s">
        <v>1815</v>
      </c>
      <c r="J2280" s="138">
        <f t="shared" si="247"/>
        <v>2.6</v>
      </c>
      <c r="K2280" s="140">
        <f t="shared" si="248"/>
        <v>38461.538461538461</v>
      </c>
      <c r="L2280" s="134" t="s">
        <v>888</v>
      </c>
      <c r="M2280" s="134" t="s">
        <v>22</v>
      </c>
      <c r="N2280" s="137">
        <f t="shared" si="249"/>
        <v>38461.538461538461</v>
      </c>
      <c r="P2280">
        <v>2239</v>
      </c>
      <c r="Q2280">
        <v>13.968117309598775</v>
      </c>
      <c r="R2280">
        <v>-1.9681173095987745</v>
      </c>
      <c r="S2280" s="70">
        <f t="shared" si="243"/>
        <v>-0.14090068589603702</v>
      </c>
      <c r="T2280">
        <f t="shared" si="244"/>
        <v>12</v>
      </c>
      <c r="U2280" s="134" t="s">
        <v>3242</v>
      </c>
      <c r="Z2280">
        <v>2238</v>
      </c>
      <c r="AA2280">
        <v>23.2012057350424</v>
      </c>
      <c r="AB2280">
        <v>-7.2012057350424001</v>
      </c>
      <c r="AJ2280">
        <v>2240</v>
      </c>
      <c r="AK2280">
        <v>22.81608054698286</v>
      </c>
      <c r="AL2280">
        <v>-6.8160805469828603</v>
      </c>
      <c r="AT2280">
        <v>2240</v>
      </c>
      <c r="AU2280">
        <v>21.226304289312804</v>
      </c>
      <c r="AV2280">
        <v>-5.2263042893128038</v>
      </c>
      <c r="BD2280" s="152">
        <v>12.607770085482942</v>
      </c>
      <c r="BE2280" s="152">
        <v>24.490495157040002</v>
      </c>
    </row>
    <row r="2281" spans="1:57" ht="14.25" customHeight="1">
      <c r="A2281" s="134" t="s">
        <v>398</v>
      </c>
      <c r="B2281" s="135">
        <v>22530</v>
      </c>
      <c r="C2281" s="135">
        <v>1373600</v>
      </c>
      <c r="D2281" s="145">
        <f t="shared" si="245"/>
        <v>1725118.4834123224</v>
      </c>
      <c r="E2281" s="141">
        <f t="shared" si="246"/>
        <v>60.967598757212606</v>
      </c>
      <c r="F2281" s="135">
        <v>27</v>
      </c>
      <c r="G2281" s="135">
        <v>0.12659999999999999</v>
      </c>
      <c r="H2281" s="135">
        <v>218400</v>
      </c>
      <c r="I2281" s="134" t="s">
        <v>1815</v>
      </c>
      <c r="J2281" s="138">
        <f t="shared" si="247"/>
        <v>0.12659999999999999</v>
      </c>
      <c r="K2281" s="140">
        <f t="shared" si="248"/>
        <v>1725118.4834123224</v>
      </c>
      <c r="L2281" s="134" t="s">
        <v>3255</v>
      </c>
      <c r="M2281" s="134" t="s">
        <v>3</v>
      </c>
      <c r="N2281" s="137">
        <f t="shared" si="249"/>
        <v>1725118.4834123224</v>
      </c>
      <c r="P2281">
        <v>2240</v>
      </c>
      <c r="Q2281">
        <v>18.950187536270889</v>
      </c>
      <c r="R2281">
        <v>-2.9501875362708887</v>
      </c>
      <c r="S2281" s="70">
        <f t="shared" si="243"/>
        <v>-0.15568117891309488</v>
      </c>
      <c r="T2281">
        <f t="shared" si="244"/>
        <v>16</v>
      </c>
      <c r="U2281" s="134" t="s">
        <v>937</v>
      </c>
      <c r="Z2281">
        <v>2239</v>
      </c>
      <c r="AA2281">
        <v>17.566158299691249</v>
      </c>
      <c r="AB2281">
        <v>-5.5661582996912493</v>
      </c>
      <c r="AJ2281">
        <v>2241</v>
      </c>
      <c r="AK2281">
        <v>33.89602551323749</v>
      </c>
      <c r="AL2281">
        <v>7.1039744867625103</v>
      </c>
      <c r="AT2281">
        <v>2241</v>
      </c>
      <c r="AU2281">
        <v>43.287149900224605</v>
      </c>
      <c r="AV2281">
        <v>-2.2871499002246054</v>
      </c>
      <c r="BD2281" s="152">
        <v>7.7355591629079115</v>
      </c>
      <c r="BE2281" s="152">
        <v>21.708057046839997</v>
      </c>
    </row>
    <row r="2282" spans="1:57" ht="14.25" customHeight="1">
      <c r="A2282" s="134" t="s">
        <v>398</v>
      </c>
      <c r="B2282" s="135">
        <v>18050</v>
      </c>
      <c r="C2282" s="135">
        <v>955700</v>
      </c>
      <c r="D2282" s="145">
        <f t="shared" si="245"/>
        <v>181094.52736318411</v>
      </c>
      <c r="E2282" s="141">
        <f t="shared" si="246"/>
        <v>52.94736842105263</v>
      </c>
      <c r="F2282" s="135">
        <v>21</v>
      </c>
      <c r="G2282" s="135">
        <v>1.0049999999999999</v>
      </c>
      <c r="H2282" s="135">
        <v>182000</v>
      </c>
      <c r="I2282" s="134" t="s">
        <v>1815</v>
      </c>
      <c r="J2282" s="138">
        <f t="shared" si="247"/>
        <v>1.0049999999999999</v>
      </c>
      <c r="K2282" s="140">
        <f t="shared" si="248"/>
        <v>181094.52736318411</v>
      </c>
      <c r="L2282" s="134" t="s">
        <v>3256</v>
      </c>
      <c r="M2282" s="134" t="s">
        <v>3</v>
      </c>
      <c r="N2282" s="137">
        <f t="shared" si="249"/>
        <v>181094.52736318411</v>
      </c>
      <c r="P2282">
        <v>2241</v>
      </c>
      <c r="Q2282">
        <v>37.310165647395394</v>
      </c>
      <c r="R2282">
        <v>3.6898343526046062</v>
      </c>
      <c r="S2282" s="70">
        <f t="shared" ref="S2282:S2345" si="250">R2282/Q2282</f>
        <v>9.8896220067095628E-2</v>
      </c>
      <c r="T2282">
        <f t="shared" ref="T2282:T2345" si="251">R2282+Q2282</f>
        <v>41</v>
      </c>
      <c r="U2282" s="134" t="s">
        <v>997</v>
      </c>
      <c r="Z2282">
        <v>2240</v>
      </c>
      <c r="AA2282">
        <v>21.866642971796544</v>
      </c>
      <c r="AB2282">
        <v>-5.8666429717965443</v>
      </c>
      <c r="AJ2282">
        <v>2242</v>
      </c>
      <c r="AK2282">
        <v>22.006664172265445</v>
      </c>
      <c r="AL2282">
        <v>-13.006664172265445</v>
      </c>
      <c r="AT2282">
        <v>2242</v>
      </c>
      <c r="AU2282">
        <v>17.37542718959655</v>
      </c>
      <c r="AV2282">
        <v>-8.3754271895965502</v>
      </c>
      <c r="BD2282" s="152">
        <v>5.6281019931937539</v>
      </c>
      <c r="BE2282" s="152">
        <v>16.12577644512</v>
      </c>
    </row>
    <row r="2283" spans="1:57" ht="14.25" customHeight="1">
      <c r="A2283" s="134" t="s">
        <v>398</v>
      </c>
      <c r="B2283" s="135">
        <v>9564</v>
      </c>
      <c r="C2283" s="135">
        <v>633300</v>
      </c>
      <c r="D2283" s="145">
        <f t="shared" si="245"/>
        <v>406745.22551808204</v>
      </c>
      <c r="E2283" s="141">
        <f t="shared" si="246"/>
        <v>66.217063989962355</v>
      </c>
      <c r="F2283" s="135">
        <v>11</v>
      </c>
      <c r="G2283" s="135">
        <v>0.24610000000000001</v>
      </c>
      <c r="H2283" s="135">
        <v>100100</v>
      </c>
      <c r="I2283" s="134" t="s">
        <v>1815</v>
      </c>
      <c r="J2283" s="138">
        <f t="shared" si="247"/>
        <v>0.24610000000000001</v>
      </c>
      <c r="K2283" s="140">
        <f t="shared" si="248"/>
        <v>406745.22551808204</v>
      </c>
      <c r="L2283" s="134" t="s">
        <v>3257</v>
      </c>
      <c r="M2283" s="134" t="s">
        <v>3</v>
      </c>
      <c r="N2283" s="137">
        <f t="shared" si="249"/>
        <v>406745.22551808204</v>
      </c>
      <c r="P2283">
        <v>2242</v>
      </c>
      <c r="Q2283">
        <v>16.399177486319889</v>
      </c>
      <c r="R2283">
        <v>-7.3991774863198891</v>
      </c>
      <c r="S2283" s="70">
        <f t="shared" si="250"/>
        <v>-0.4511919876769579</v>
      </c>
      <c r="T2283">
        <f t="shared" si="251"/>
        <v>9</v>
      </c>
      <c r="U2283" s="134" t="s">
        <v>988</v>
      </c>
      <c r="Z2283">
        <v>2241</v>
      </c>
      <c r="AA2283">
        <v>40.698162338849173</v>
      </c>
      <c r="AB2283">
        <v>0.30183766115082733</v>
      </c>
      <c r="AJ2283">
        <v>2243</v>
      </c>
      <c r="AK2283">
        <v>22.428729091508785</v>
      </c>
      <c r="AL2283">
        <v>-8.4287290915087851</v>
      </c>
      <c r="AT2283">
        <v>2243</v>
      </c>
      <c r="AU2283">
        <v>17.835233410458191</v>
      </c>
      <c r="AV2283">
        <v>-3.8352334104581907</v>
      </c>
      <c r="BD2283" s="152">
        <v>5.4719940546964088</v>
      </c>
      <c r="BE2283" s="152">
        <v>17.855988316480001</v>
      </c>
    </row>
    <row r="2284" spans="1:57" ht="14.25" customHeight="1">
      <c r="A2284" s="134" t="s">
        <v>398</v>
      </c>
      <c r="B2284" s="135">
        <v>21000</v>
      </c>
      <c r="C2284" s="135">
        <v>554400</v>
      </c>
      <c r="D2284" s="145">
        <f t="shared" si="245"/>
        <v>375000</v>
      </c>
      <c r="E2284" s="141">
        <f t="shared" si="246"/>
        <v>26.4</v>
      </c>
      <c r="F2284" s="135">
        <v>18</v>
      </c>
      <c r="G2284" s="135">
        <v>0.36</v>
      </c>
      <c r="H2284" s="135">
        <v>135000</v>
      </c>
      <c r="I2284" s="134" t="s">
        <v>1815</v>
      </c>
      <c r="J2284" s="138">
        <f t="shared" si="247"/>
        <v>0.36</v>
      </c>
      <c r="K2284" s="140">
        <f t="shared" si="248"/>
        <v>375000</v>
      </c>
      <c r="L2284" s="134" t="s">
        <v>3258</v>
      </c>
      <c r="M2284" s="134" t="s">
        <v>68</v>
      </c>
      <c r="N2284" s="137">
        <f t="shared" si="249"/>
        <v>375000</v>
      </c>
      <c r="P2284">
        <v>2243</v>
      </c>
      <c r="Q2284">
        <v>16.892966081597422</v>
      </c>
      <c r="R2284">
        <v>-2.8929660815974216</v>
      </c>
      <c r="S2284" s="70">
        <f t="shared" si="250"/>
        <v>-0.17125270172352461</v>
      </c>
      <c r="T2284">
        <f t="shared" si="251"/>
        <v>14</v>
      </c>
      <c r="U2284" s="134" t="s">
        <v>3243</v>
      </c>
      <c r="Z2284">
        <v>2242</v>
      </c>
      <c r="AA2284">
        <v>20.509901559154581</v>
      </c>
      <c r="AB2284">
        <v>-11.509901559154581</v>
      </c>
      <c r="AJ2284">
        <v>2244</v>
      </c>
      <c r="AK2284">
        <v>23.634810290028611</v>
      </c>
      <c r="AL2284">
        <v>-7.6348102900286108</v>
      </c>
      <c r="AT2284">
        <v>2244</v>
      </c>
      <c r="AU2284">
        <v>21.359319660347779</v>
      </c>
      <c r="AV2284">
        <v>-5.3593196603477793</v>
      </c>
      <c r="BD2284" s="152">
        <v>5.3662103858462338</v>
      </c>
      <c r="BE2284" s="152">
        <v>17.328401876759997</v>
      </c>
    </row>
    <row r="2285" spans="1:57" ht="14.25" customHeight="1">
      <c r="A2285" s="134" t="s">
        <v>398</v>
      </c>
      <c r="B2285" s="135">
        <v>54984</v>
      </c>
      <c r="C2285" s="135">
        <v>3484900</v>
      </c>
      <c r="D2285" s="145">
        <f t="shared" si="245"/>
        <v>197995.99198396792</v>
      </c>
      <c r="E2285" s="141">
        <f t="shared" si="246"/>
        <v>63.380256074494397</v>
      </c>
      <c r="F2285" s="135">
        <v>52</v>
      </c>
      <c r="G2285" s="135">
        <v>4.99</v>
      </c>
      <c r="H2285" s="135">
        <v>988000</v>
      </c>
      <c r="I2285" s="134" t="s">
        <v>1815</v>
      </c>
      <c r="J2285" s="138">
        <f t="shared" si="247"/>
        <v>4.99</v>
      </c>
      <c r="K2285" s="140">
        <f t="shared" si="248"/>
        <v>197995.99198396792</v>
      </c>
      <c r="L2285" s="134" t="s">
        <v>1579</v>
      </c>
      <c r="M2285" s="134" t="s">
        <v>285</v>
      </c>
      <c r="N2285" s="137">
        <f t="shared" si="249"/>
        <v>197995.99198396792</v>
      </c>
      <c r="P2285">
        <v>2244</v>
      </c>
      <c r="Q2285">
        <v>19.498038995679426</v>
      </c>
      <c r="R2285">
        <v>-3.4980389956794262</v>
      </c>
      <c r="S2285" s="70">
        <f t="shared" si="250"/>
        <v>-0.17940465687111187</v>
      </c>
      <c r="T2285">
        <f t="shared" si="251"/>
        <v>16</v>
      </c>
      <c r="U2285" s="134" t="s">
        <v>3244</v>
      </c>
      <c r="Z2285">
        <v>2243</v>
      </c>
      <c r="AA2285">
        <v>20.613480346491176</v>
      </c>
      <c r="AB2285">
        <v>-6.6134803464911762</v>
      </c>
      <c r="AJ2285">
        <v>2245</v>
      </c>
      <c r="AK2285">
        <v>26.103699566886327</v>
      </c>
      <c r="AL2285">
        <v>9.896300433113673</v>
      </c>
      <c r="AT2285">
        <v>2245</v>
      </c>
      <c r="AU2285">
        <v>42.126139192548955</v>
      </c>
      <c r="AV2285">
        <v>-6.1261391925489548</v>
      </c>
      <c r="BD2285" s="152">
        <v>24.49148690359333</v>
      </c>
      <c r="BE2285" s="152">
        <v>49.00447239236</v>
      </c>
    </row>
    <row r="2286" spans="1:57" ht="14.25" customHeight="1">
      <c r="A2286" s="134" t="s">
        <v>398</v>
      </c>
      <c r="B2286" s="135">
        <v>9900</v>
      </c>
      <c r="C2286" s="135">
        <v>339900</v>
      </c>
      <c r="D2286" s="145">
        <f t="shared" si="245"/>
        <v>406250</v>
      </c>
      <c r="E2286" s="141">
        <f t="shared" si="246"/>
        <v>34.333333333333336</v>
      </c>
      <c r="F2286" s="135">
        <v>13</v>
      </c>
      <c r="G2286" s="135">
        <v>0.32</v>
      </c>
      <c r="H2286" s="135">
        <v>130000</v>
      </c>
      <c r="I2286" s="134" t="s">
        <v>1815</v>
      </c>
      <c r="J2286" s="138">
        <f t="shared" si="247"/>
        <v>0.32</v>
      </c>
      <c r="K2286" s="140">
        <f t="shared" si="248"/>
        <v>406250</v>
      </c>
      <c r="L2286" s="134" t="s">
        <v>3259</v>
      </c>
      <c r="M2286" s="134" t="s">
        <v>68</v>
      </c>
      <c r="N2286" s="137">
        <f t="shared" si="249"/>
        <v>406250</v>
      </c>
      <c r="P2286">
        <v>2245</v>
      </c>
      <c r="Q2286">
        <v>32.152657495414381</v>
      </c>
      <c r="R2286">
        <v>3.8473425045856189</v>
      </c>
      <c r="S2286" s="70">
        <f t="shared" si="250"/>
        <v>0.11965861624764074</v>
      </c>
      <c r="T2286">
        <f t="shared" si="251"/>
        <v>36</v>
      </c>
      <c r="U2286" s="134" t="s">
        <v>1618</v>
      </c>
      <c r="Z2286">
        <v>2244</v>
      </c>
      <c r="AA2286">
        <v>22.380779147572646</v>
      </c>
      <c r="AB2286">
        <v>-6.3807791475726461</v>
      </c>
      <c r="AJ2286">
        <v>2246</v>
      </c>
      <c r="AK2286">
        <v>24.958578597424715</v>
      </c>
      <c r="AL2286">
        <v>-8.9585785974247152</v>
      </c>
      <c r="AT2286">
        <v>2246</v>
      </c>
      <c r="AU2286">
        <v>39.084849474564095</v>
      </c>
      <c r="AV2286">
        <v>-23.084849474564095</v>
      </c>
      <c r="BD2286" s="152">
        <v>19.718897494401475</v>
      </c>
      <c r="BE2286" s="152">
        <v>23.309006397839998</v>
      </c>
    </row>
    <row r="2287" spans="1:57" ht="14.25" customHeight="1">
      <c r="A2287" s="134" t="s">
        <v>398</v>
      </c>
      <c r="B2287" s="135">
        <v>8424</v>
      </c>
      <c r="C2287" s="135">
        <v>499900</v>
      </c>
      <c r="D2287" s="145">
        <f t="shared" si="245"/>
        <v>144368.57798770352</v>
      </c>
      <c r="E2287" s="141">
        <f t="shared" si="246"/>
        <v>59.34235517568851</v>
      </c>
      <c r="F2287" s="135">
        <v>9</v>
      </c>
      <c r="G2287" s="135">
        <v>37897</v>
      </c>
      <c r="H2287" s="135">
        <v>125600</v>
      </c>
      <c r="I2287" s="134" t="s">
        <v>1819</v>
      </c>
      <c r="J2287" s="138">
        <f t="shared" si="247"/>
        <v>0.86999540863177227</v>
      </c>
      <c r="K2287" s="140">
        <f t="shared" si="248"/>
        <v>144368.57798770352</v>
      </c>
      <c r="L2287" s="134" t="s">
        <v>3260</v>
      </c>
      <c r="M2287" s="134" t="s">
        <v>128</v>
      </c>
      <c r="N2287" s="137">
        <f t="shared" si="249"/>
        <v>144368.57798770352</v>
      </c>
      <c r="P2287">
        <v>2246</v>
      </c>
      <c r="Q2287">
        <v>29.843856019597919</v>
      </c>
      <c r="R2287">
        <v>-13.843856019597919</v>
      </c>
      <c r="S2287" s="70">
        <f t="shared" si="250"/>
        <v>-0.46387625012354</v>
      </c>
      <c r="T2287">
        <f t="shared" si="251"/>
        <v>16</v>
      </c>
      <c r="U2287" s="134" t="s">
        <v>928</v>
      </c>
      <c r="Z2287">
        <v>2245</v>
      </c>
      <c r="AA2287">
        <v>35.315490047685905</v>
      </c>
      <c r="AB2287">
        <v>0.68450995231409451</v>
      </c>
      <c r="AJ2287">
        <v>2247</v>
      </c>
      <c r="AK2287">
        <v>21.332714973232957</v>
      </c>
      <c r="AL2287">
        <v>-11.332714973232957</v>
      </c>
      <c r="AT2287">
        <v>2247</v>
      </c>
      <c r="AU2287">
        <v>17.991239092536247</v>
      </c>
      <c r="AV2287">
        <v>-7.9912390925362473</v>
      </c>
      <c r="BD2287" s="152">
        <v>3.6469690105531058</v>
      </c>
      <c r="BE2287" s="152">
        <v>18.755353835359998</v>
      </c>
    </row>
    <row r="2288" spans="1:57" ht="14.25" customHeight="1">
      <c r="A2288" s="134" t="s">
        <v>398</v>
      </c>
      <c r="B2288" s="135">
        <v>253890</v>
      </c>
      <c r="C2288" s="135">
        <v>24505800</v>
      </c>
      <c r="D2288" s="145">
        <f t="shared" si="245"/>
        <v>364736.8421052632</v>
      </c>
      <c r="E2288" s="141">
        <f t="shared" si="246"/>
        <v>96.521328134231354</v>
      </c>
      <c r="F2288" s="135">
        <v>48</v>
      </c>
      <c r="G2288" s="135">
        <v>15.2</v>
      </c>
      <c r="H2288" s="135">
        <v>5544000</v>
      </c>
      <c r="I2288" s="134" t="s">
        <v>1815</v>
      </c>
      <c r="J2288" s="138">
        <f t="shared" si="247"/>
        <v>15.2</v>
      </c>
      <c r="K2288" s="140">
        <f t="shared" si="248"/>
        <v>364736.8421052632</v>
      </c>
      <c r="L2288" s="134" t="s">
        <v>3261</v>
      </c>
      <c r="M2288" s="134" t="s">
        <v>126</v>
      </c>
      <c r="N2288" s="137">
        <f t="shared" si="249"/>
        <v>364736.8421052632</v>
      </c>
      <c r="P2288">
        <v>2247</v>
      </c>
      <c r="Q2288">
        <v>16.340051590210482</v>
      </c>
      <c r="R2288">
        <v>-6.3400515902104821</v>
      </c>
      <c r="S2288" s="70">
        <f t="shared" si="250"/>
        <v>-0.38800682820419502</v>
      </c>
      <c r="T2288">
        <f t="shared" si="251"/>
        <v>10</v>
      </c>
      <c r="U2288" s="134" t="s">
        <v>903</v>
      </c>
      <c r="Z2288">
        <v>2246</v>
      </c>
      <c r="AA2288">
        <v>32.775988275320159</v>
      </c>
      <c r="AB2288">
        <v>-16.775988275320159</v>
      </c>
      <c r="AJ2288">
        <v>2248</v>
      </c>
      <c r="AK2288">
        <v>24.039941812311334</v>
      </c>
      <c r="AL2288">
        <v>-8.0399418123113335</v>
      </c>
      <c r="AT2288">
        <v>2248</v>
      </c>
      <c r="AU2288">
        <v>26.367102055053415</v>
      </c>
      <c r="AV2288">
        <v>-10.367102055053415</v>
      </c>
      <c r="BD2288" s="152">
        <v>9.0070172409323401</v>
      </c>
      <c r="BE2288" s="152">
        <v>17.806443294280001</v>
      </c>
    </row>
    <row r="2289" spans="1:57" ht="14.25" customHeight="1">
      <c r="A2289" s="134" t="s">
        <v>398</v>
      </c>
      <c r="B2289" s="135">
        <v>99552</v>
      </c>
      <c r="C2289" s="135">
        <v>5220700</v>
      </c>
      <c r="D2289" s="145">
        <f t="shared" si="245"/>
        <v>355731.22529644269</v>
      </c>
      <c r="E2289" s="141">
        <f t="shared" si="246"/>
        <v>52.44193989071038</v>
      </c>
      <c r="F2289" s="135">
        <v>72</v>
      </c>
      <c r="G2289" s="135">
        <v>5.0599999999999996</v>
      </c>
      <c r="H2289" s="135">
        <v>1800000</v>
      </c>
      <c r="I2289" s="134" t="s">
        <v>1815</v>
      </c>
      <c r="J2289" s="138">
        <f t="shared" si="247"/>
        <v>5.0599999999999996</v>
      </c>
      <c r="K2289" s="140">
        <f t="shared" si="248"/>
        <v>355731.22529644269</v>
      </c>
      <c r="L2289" s="134" t="s">
        <v>3262</v>
      </c>
      <c r="M2289" s="134" t="s">
        <v>60</v>
      </c>
      <c r="N2289" s="137">
        <f t="shared" si="249"/>
        <v>355731.22529644269</v>
      </c>
      <c r="P2289">
        <v>2248</v>
      </c>
      <c r="Q2289">
        <v>22.439025041705239</v>
      </c>
      <c r="R2289">
        <v>-6.4390250417052393</v>
      </c>
      <c r="S2289" s="70">
        <f t="shared" si="250"/>
        <v>-0.28695654244057611</v>
      </c>
      <c r="T2289">
        <f t="shared" si="251"/>
        <v>16</v>
      </c>
      <c r="U2289" s="134" t="s">
        <v>955</v>
      </c>
      <c r="Z2289">
        <v>2247</v>
      </c>
      <c r="AA2289">
        <v>19.940586621201387</v>
      </c>
      <c r="AB2289">
        <v>-9.9405866212013869</v>
      </c>
      <c r="AJ2289">
        <v>2249</v>
      </c>
      <c r="AK2289">
        <v>20.495358493530528</v>
      </c>
      <c r="AL2289">
        <v>-8.495358493530528</v>
      </c>
      <c r="AT2289">
        <v>2249</v>
      </c>
      <c r="AU2289">
        <v>16.514111608018222</v>
      </c>
      <c r="AV2289">
        <v>-4.5141116080182222</v>
      </c>
      <c r="BD2289" s="152">
        <v>2.4812946013788522</v>
      </c>
      <c r="BE2289" s="152">
        <v>37.50067837676</v>
      </c>
    </row>
    <row r="2290" spans="1:57" ht="14.25" customHeight="1">
      <c r="A2290" s="134" t="s">
        <v>398</v>
      </c>
      <c r="B2290" s="135">
        <v>8713</v>
      </c>
      <c r="C2290" s="135">
        <v>143500</v>
      </c>
      <c r="D2290" s="145">
        <f t="shared" si="245"/>
        <v>168702.29007633586</v>
      </c>
      <c r="E2290" s="141">
        <f t="shared" si="246"/>
        <v>16.469643062091126</v>
      </c>
      <c r="F2290" s="135">
        <v>10</v>
      </c>
      <c r="G2290" s="135">
        <v>0.26200000000000001</v>
      </c>
      <c r="H2290" s="135">
        <v>44200</v>
      </c>
      <c r="I2290" s="134" t="s">
        <v>1815</v>
      </c>
      <c r="J2290" s="138">
        <f t="shared" si="247"/>
        <v>0.26200000000000001</v>
      </c>
      <c r="K2290" s="140">
        <f t="shared" si="248"/>
        <v>168702.29007633586</v>
      </c>
      <c r="L2290" s="134" t="s">
        <v>3263</v>
      </c>
      <c r="M2290" s="134" t="s">
        <v>22</v>
      </c>
      <c r="N2290" s="137">
        <f t="shared" si="249"/>
        <v>168702.29007633586</v>
      </c>
      <c r="P2290">
        <v>2249</v>
      </c>
      <c r="Q2290">
        <v>15.055215012806652</v>
      </c>
      <c r="R2290">
        <v>-3.0552150128066522</v>
      </c>
      <c r="S2290" s="70">
        <f t="shared" si="250"/>
        <v>-0.20293400062421871</v>
      </c>
      <c r="T2290">
        <f t="shared" si="251"/>
        <v>12</v>
      </c>
      <c r="U2290" s="134" t="s">
        <v>3245</v>
      </c>
      <c r="Z2290">
        <v>2248</v>
      </c>
      <c r="AA2290">
        <v>25.281238554142742</v>
      </c>
      <c r="AB2290">
        <v>-9.2812385541427425</v>
      </c>
      <c r="AJ2290">
        <v>2250</v>
      </c>
      <c r="AK2290">
        <v>20.003866646748666</v>
      </c>
      <c r="AL2290">
        <v>-9.0038666467486657</v>
      </c>
      <c r="AT2290">
        <v>2250</v>
      </c>
      <c r="AU2290">
        <v>24.46958031146189</v>
      </c>
      <c r="AV2290">
        <v>-13.46958031146189</v>
      </c>
      <c r="BD2290" s="152">
        <v>77.088564892175754</v>
      </c>
      <c r="BE2290" s="152">
        <v>65.638972031919991</v>
      </c>
    </row>
    <row r="2291" spans="1:57" ht="14.25" customHeight="1">
      <c r="A2291" s="134" t="s">
        <v>398</v>
      </c>
      <c r="B2291" s="135">
        <v>5895</v>
      </c>
      <c r="C2291" s="135">
        <v>565100</v>
      </c>
      <c r="D2291" s="145">
        <f t="shared" si="245"/>
        <v>867857.14285714272</v>
      </c>
      <c r="E2291" s="141">
        <f t="shared" si="246"/>
        <v>95.860899067005931</v>
      </c>
      <c r="F2291" s="135">
        <v>9</v>
      </c>
      <c r="G2291" s="135">
        <v>0.28000000000000003</v>
      </c>
      <c r="H2291" s="135">
        <v>243000</v>
      </c>
      <c r="I2291" s="134" t="s">
        <v>1815</v>
      </c>
      <c r="J2291" s="138">
        <f t="shared" si="247"/>
        <v>0.28000000000000003</v>
      </c>
      <c r="K2291" s="140">
        <f t="shared" si="248"/>
        <v>867857.14285714272</v>
      </c>
      <c r="L2291" s="134" t="s">
        <v>1004</v>
      </c>
      <c r="M2291" s="134" t="s">
        <v>67</v>
      </c>
      <c r="N2291" s="137">
        <f t="shared" si="249"/>
        <v>867857.14285714272</v>
      </c>
      <c r="P2291">
        <v>2250</v>
      </c>
      <c r="Q2291">
        <v>19.067411826570723</v>
      </c>
      <c r="R2291">
        <v>-8.0674118265707229</v>
      </c>
      <c r="S2291" s="70">
        <f t="shared" si="250"/>
        <v>-0.42309946939566617</v>
      </c>
      <c r="T2291">
        <f t="shared" si="251"/>
        <v>11</v>
      </c>
      <c r="U2291" s="134" t="s">
        <v>911</v>
      </c>
      <c r="Z2291">
        <v>2249</v>
      </c>
      <c r="AA2291">
        <v>18.419693143915065</v>
      </c>
      <c r="AB2291">
        <v>-6.4196931439150653</v>
      </c>
      <c r="AJ2291">
        <v>2251</v>
      </c>
      <c r="AK2291">
        <v>21.411031934175803</v>
      </c>
      <c r="AL2291">
        <v>-11.411031934175803</v>
      </c>
      <c r="AT2291">
        <v>2251</v>
      </c>
      <c r="AU2291">
        <v>13.958902752087095</v>
      </c>
      <c r="AV2291">
        <v>-3.958902752087095</v>
      </c>
      <c r="BD2291" s="152">
        <v>116.99057559282608</v>
      </c>
      <c r="BE2291" s="152">
        <v>97.296477034440002</v>
      </c>
    </row>
    <row r="2292" spans="1:57" ht="14.25" customHeight="1">
      <c r="A2292" s="134" t="s">
        <v>398</v>
      </c>
      <c r="B2292" s="135">
        <v>6764</v>
      </c>
      <c r="C2292" s="135">
        <v>442300</v>
      </c>
      <c r="D2292" s="145">
        <f t="shared" si="245"/>
        <v>89285.714285714275</v>
      </c>
      <c r="E2292" s="141">
        <f t="shared" si="246"/>
        <v>65.390301596688346</v>
      </c>
      <c r="F2292" s="135">
        <v>8</v>
      </c>
      <c r="G2292" s="135">
        <v>1.1200000000000001</v>
      </c>
      <c r="H2292" s="135">
        <v>100000</v>
      </c>
      <c r="I2292" s="134" t="s">
        <v>1815</v>
      </c>
      <c r="J2292" s="138">
        <f t="shared" si="247"/>
        <v>1.1200000000000001</v>
      </c>
      <c r="K2292" s="140">
        <f t="shared" si="248"/>
        <v>89285.714285714275</v>
      </c>
      <c r="L2292" s="134" t="s">
        <v>1575</v>
      </c>
      <c r="M2292" s="134" t="s">
        <v>118</v>
      </c>
      <c r="N2292" s="137">
        <f t="shared" si="249"/>
        <v>89285.714285714275</v>
      </c>
      <c r="P2292">
        <v>2251</v>
      </c>
      <c r="Q2292">
        <v>14.207115273725789</v>
      </c>
      <c r="R2292">
        <v>-4.2071152737257886</v>
      </c>
      <c r="S2292" s="70">
        <f t="shared" si="250"/>
        <v>-0.29612734131230012</v>
      </c>
      <c r="T2292">
        <f t="shared" si="251"/>
        <v>10</v>
      </c>
      <c r="U2292" s="134" t="s">
        <v>3246</v>
      </c>
      <c r="Z2292">
        <v>2250</v>
      </c>
      <c r="AA2292">
        <v>22.366773365026877</v>
      </c>
      <c r="AB2292">
        <v>-11.366773365026877</v>
      </c>
      <c r="AJ2292">
        <v>2252</v>
      </c>
      <c r="AK2292">
        <v>20.602038894382403</v>
      </c>
      <c r="AL2292">
        <v>-11.602038894382403</v>
      </c>
      <c r="AT2292">
        <v>2252</v>
      </c>
      <c r="AU2292">
        <v>19.444555183473938</v>
      </c>
      <c r="AV2292">
        <v>-10.444555183473938</v>
      </c>
      <c r="BD2292" s="152">
        <v>4.3196709823673229</v>
      </c>
      <c r="BE2292" s="152">
        <v>16.41836124652</v>
      </c>
    </row>
    <row r="2293" spans="1:57" ht="14.25" customHeight="1">
      <c r="A2293" s="134" t="s">
        <v>398</v>
      </c>
      <c r="B2293" s="135">
        <v>9840</v>
      </c>
      <c r="C2293" s="135">
        <v>319100</v>
      </c>
      <c r="D2293" s="145">
        <f t="shared" si="245"/>
        <v>184980.23715415021</v>
      </c>
      <c r="E2293" s="141">
        <f t="shared" si="246"/>
        <v>32.428861788617887</v>
      </c>
      <c r="F2293" s="135">
        <v>9</v>
      </c>
      <c r="G2293" s="135">
        <v>0.253</v>
      </c>
      <c r="H2293" s="135">
        <v>46800</v>
      </c>
      <c r="I2293" s="134" t="s">
        <v>1815</v>
      </c>
      <c r="J2293" s="138">
        <f t="shared" si="247"/>
        <v>0.253</v>
      </c>
      <c r="K2293" s="140">
        <f t="shared" si="248"/>
        <v>184980.23715415021</v>
      </c>
      <c r="L2293" s="134" t="s">
        <v>885</v>
      </c>
      <c r="M2293" s="134" t="s">
        <v>22</v>
      </c>
      <c r="N2293" s="137">
        <f t="shared" si="249"/>
        <v>184980.23715415021</v>
      </c>
      <c r="P2293">
        <v>2252</v>
      </c>
      <c r="Q2293">
        <v>16.700407306462999</v>
      </c>
      <c r="R2293">
        <v>-7.7004073064629992</v>
      </c>
      <c r="S2293" s="70">
        <f t="shared" si="250"/>
        <v>-0.46109098809122867</v>
      </c>
      <c r="T2293">
        <f t="shared" si="251"/>
        <v>9</v>
      </c>
      <c r="U2293" s="134" t="s">
        <v>3247</v>
      </c>
      <c r="Z2293">
        <v>2251</v>
      </c>
      <c r="AA2293">
        <v>18.10489263150718</v>
      </c>
      <c r="AB2293">
        <v>-8.1048926315071803</v>
      </c>
      <c r="AJ2293">
        <v>2253</v>
      </c>
      <c r="AK2293">
        <v>39.680473914983693</v>
      </c>
      <c r="AL2293">
        <v>38.319526085016307</v>
      </c>
      <c r="AT2293">
        <v>2253</v>
      </c>
      <c r="AU2293">
        <v>65.967091744225115</v>
      </c>
      <c r="AV2293">
        <v>12.032908255774885</v>
      </c>
      <c r="BD2293" s="152">
        <v>14.260254776550232</v>
      </c>
      <c r="BE2293" s="152">
        <v>23.261875756759999</v>
      </c>
    </row>
    <row r="2294" spans="1:57" ht="14.25" customHeight="1">
      <c r="A2294" s="134" t="s">
        <v>398</v>
      </c>
      <c r="B2294" s="135">
        <v>15296</v>
      </c>
      <c r="C2294" s="135">
        <v>692900</v>
      </c>
      <c r="D2294" s="145">
        <f t="shared" si="245"/>
        <v>150526.31578947368</v>
      </c>
      <c r="E2294" s="141">
        <f t="shared" si="246"/>
        <v>45.299424686192467</v>
      </c>
      <c r="F2294" s="135">
        <v>22</v>
      </c>
      <c r="G2294" s="135">
        <v>0.76</v>
      </c>
      <c r="H2294" s="135">
        <v>114400</v>
      </c>
      <c r="I2294" s="134" t="s">
        <v>1815</v>
      </c>
      <c r="J2294" s="138">
        <f t="shared" si="247"/>
        <v>0.76</v>
      </c>
      <c r="K2294" s="140">
        <f t="shared" si="248"/>
        <v>150526.31578947368</v>
      </c>
      <c r="L2294" s="134" t="s">
        <v>884</v>
      </c>
      <c r="M2294" s="134" t="s">
        <v>22</v>
      </c>
      <c r="N2294" s="137">
        <f t="shared" si="249"/>
        <v>150526.31578947368</v>
      </c>
      <c r="P2294">
        <v>2253</v>
      </c>
      <c r="Q2294">
        <v>52.925934704867601</v>
      </c>
      <c r="R2294">
        <v>25.074065295132399</v>
      </c>
      <c r="S2294" s="70">
        <f t="shared" si="250"/>
        <v>0.47375762818273548</v>
      </c>
      <c r="T2294">
        <f t="shared" si="251"/>
        <v>78</v>
      </c>
      <c r="U2294" s="134" t="s">
        <v>999</v>
      </c>
      <c r="Z2294">
        <v>2252</v>
      </c>
      <c r="AA2294">
        <v>20.463631474007521</v>
      </c>
      <c r="AB2294">
        <v>-11.463631474007521</v>
      </c>
      <c r="AJ2294">
        <v>2254</v>
      </c>
      <c r="AK2294">
        <v>25.999559175578543</v>
      </c>
      <c r="AL2294">
        <v>-1.9995591755785433</v>
      </c>
      <c r="AT2294">
        <v>2254</v>
      </c>
      <c r="AU2294">
        <v>31.583439414221299</v>
      </c>
      <c r="AV2294">
        <v>-7.5834394142212993</v>
      </c>
      <c r="BD2294" s="152">
        <v>80.522939539117345</v>
      </c>
      <c r="BE2294" s="152">
        <v>76.155806143280003</v>
      </c>
    </row>
    <row r="2295" spans="1:57" ht="14.25" customHeight="1">
      <c r="A2295" s="134" t="s">
        <v>398</v>
      </c>
      <c r="B2295" s="135">
        <v>11653</v>
      </c>
      <c r="C2295" s="135">
        <v>380400</v>
      </c>
      <c r="D2295" s="145">
        <f t="shared" si="245"/>
        <v>200000</v>
      </c>
      <c r="E2295" s="141">
        <f t="shared" si="246"/>
        <v>32.643954346520211</v>
      </c>
      <c r="F2295" s="135">
        <v>18</v>
      </c>
      <c r="G2295" s="135">
        <v>0.46800000000000003</v>
      </c>
      <c r="H2295" s="135">
        <v>93600</v>
      </c>
      <c r="I2295" s="134" t="s">
        <v>1815</v>
      </c>
      <c r="J2295" s="138">
        <f t="shared" si="247"/>
        <v>0.46800000000000003</v>
      </c>
      <c r="K2295" s="140">
        <f t="shared" si="248"/>
        <v>200000</v>
      </c>
      <c r="L2295" s="134" t="s">
        <v>889</v>
      </c>
      <c r="M2295" s="134" t="s">
        <v>22</v>
      </c>
      <c r="N2295" s="137">
        <f t="shared" si="249"/>
        <v>200000</v>
      </c>
      <c r="P2295">
        <v>2254</v>
      </c>
      <c r="Q2295">
        <v>26.396423842858788</v>
      </c>
      <c r="R2295">
        <v>-2.3964238428587876</v>
      </c>
      <c r="S2295" s="70">
        <f t="shared" si="250"/>
        <v>-9.0785928318358522E-2</v>
      </c>
      <c r="T2295">
        <f t="shared" si="251"/>
        <v>24</v>
      </c>
      <c r="U2295" s="134" t="s">
        <v>3248</v>
      </c>
      <c r="Z2295">
        <v>2253</v>
      </c>
      <c r="AA2295">
        <v>55.298143879608929</v>
      </c>
      <c r="AB2295">
        <v>22.701856120391071</v>
      </c>
      <c r="AJ2295">
        <v>2255</v>
      </c>
      <c r="AK2295">
        <v>24.806178024779179</v>
      </c>
      <c r="AL2295">
        <v>-9.8061780247791788</v>
      </c>
      <c r="AT2295">
        <v>2255</v>
      </c>
      <c r="AU2295">
        <v>21.244368105132367</v>
      </c>
      <c r="AV2295">
        <v>-6.2443681051323665</v>
      </c>
      <c r="BD2295" s="152">
        <v>18.744249904704233</v>
      </c>
      <c r="BE2295" s="152">
        <v>33.287215277359998</v>
      </c>
    </row>
    <row r="2296" spans="1:57" ht="14.25" customHeight="1">
      <c r="A2296" s="134" t="s">
        <v>398</v>
      </c>
      <c r="B2296" s="135">
        <v>14250</v>
      </c>
      <c r="C2296" s="135">
        <v>613300</v>
      </c>
      <c r="D2296" s="145">
        <f t="shared" si="245"/>
        <v>168953.06859205774</v>
      </c>
      <c r="E2296" s="141">
        <f t="shared" si="246"/>
        <v>43.03859649122807</v>
      </c>
      <c r="F2296" s="135">
        <v>18</v>
      </c>
      <c r="G2296" s="135">
        <v>0.55400000000000005</v>
      </c>
      <c r="H2296" s="135">
        <v>93600</v>
      </c>
      <c r="I2296" s="134" t="s">
        <v>1815</v>
      </c>
      <c r="J2296" s="138">
        <f t="shared" si="247"/>
        <v>0.55400000000000005</v>
      </c>
      <c r="K2296" s="140">
        <f t="shared" si="248"/>
        <v>168953.06859205774</v>
      </c>
      <c r="L2296" s="134" t="s">
        <v>3264</v>
      </c>
      <c r="M2296" s="134" t="s">
        <v>22</v>
      </c>
      <c r="N2296" s="137">
        <f t="shared" si="249"/>
        <v>168953.06859205774</v>
      </c>
      <c r="P2296">
        <v>2255</v>
      </c>
      <c r="Q2296">
        <v>20.116941758099678</v>
      </c>
      <c r="R2296">
        <v>-5.1169417580996779</v>
      </c>
      <c r="S2296" s="70">
        <f t="shared" si="250"/>
        <v>-0.25435982365656773</v>
      </c>
      <c r="T2296">
        <f t="shared" si="251"/>
        <v>15</v>
      </c>
      <c r="U2296" s="134" t="s">
        <v>3249</v>
      </c>
      <c r="Z2296">
        <v>2254</v>
      </c>
      <c r="AA2296">
        <v>30.197180664711091</v>
      </c>
      <c r="AB2296">
        <v>-6.197180664711091</v>
      </c>
      <c r="AJ2296">
        <v>2256</v>
      </c>
      <c r="AK2296">
        <v>22.656059945705046</v>
      </c>
      <c r="AL2296">
        <v>-13.656059945705046</v>
      </c>
      <c r="AT2296">
        <v>2256</v>
      </c>
      <c r="AU2296">
        <v>15.513211995106897</v>
      </c>
      <c r="AV2296">
        <v>-6.5132119951068965</v>
      </c>
      <c r="BD2296" s="152">
        <v>26.731430415847996</v>
      </c>
      <c r="BE2296" s="152">
        <v>31.89268916864</v>
      </c>
    </row>
    <row r="2297" spans="1:57" ht="14.25" customHeight="1">
      <c r="A2297" s="134" t="s">
        <v>398</v>
      </c>
      <c r="B2297" s="135">
        <v>27800</v>
      </c>
      <c r="C2297" s="135">
        <v>711700</v>
      </c>
      <c r="D2297" s="145">
        <f t="shared" si="245"/>
        <v>1071428.5714285714</v>
      </c>
      <c r="E2297" s="141">
        <f t="shared" si="246"/>
        <v>25.600719424460433</v>
      </c>
      <c r="F2297" s="135">
        <v>30</v>
      </c>
      <c r="G2297" s="135">
        <v>0.21</v>
      </c>
      <c r="H2297" s="135">
        <v>225000</v>
      </c>
      <c r="I2297" s="134" t="s">
        <v>1815</v>
      </c>
      <c r="J2297" s="138">
        <f t="shared" si="247"/>
        <v>0.21</v>
      </c>
      <c r="K2297" s="140">
        <f t="shared" si="248"/>
        <v>1071428.5714285714</v>
      </c>
      <c r="L2297" s="134" t="s">
        <v>3265</v>
      </c>
      <c r="M2297" s="134" t="s">
        <v>68</v>
      </c>
      <c r="N2297" s="137">
        <f t="shared" si="249"/>
        <v>1071428.5714285714</v>
      </c>
      <c r="P2297">
        <v>2256</v>
      </c>
      <c r="Q2297">
        <v>15.770659776710881</v>
      </c>
      <c r="R2297">
        <v>-6.7706597767108807</v>
      </c>
      <c r="S2297" s="70">
        <f t="shared" si="250"/>
        <v>-0.42932000769615014</v>
      </c>
      <c r="T2297">
        <f t="shared" si="251"/>
        <v>9</v>
      </c>
      <c r="U2297" s="134" t="s">
        <v>1002</v>
      </c>
      <c r="Z2297">
        <v>2255</v>
      </c>
      <c r="AA2297">
        <v>24.157537817193496</v>
      </c>
      <c r="AB2297">
        <v>-9.1575378171934965</v>
      </c>
      <c r="AJ2297">
        <v>2257</v>
      </c>
      <c r="AK2297">
        <v>23.250422179022642</v>
      </c>
      <c r="AL2297">
        <v>-11.250422179022642</v>
      </c>
      <c r="AT2297">
        <v>2257</v>
      </c>
      <c r="AU2297">
        <v>23.58281117122872</v>
      </c>
      <c r="AV2297">
        <v>-11.58281117122872</v>
      </c>
      <c r="BD2297" s="152">
        <v>5.4535075882954072</v>
      </c>
      <c r="BE2297" s="152">
        <v>14.913060397479999</v>
      </c>
    </row>
    <row r="2298" spans="1:57" ht="14.25" customHeight="1">
      <c r="A2298" s="134" t="s">
        <v>398</v>
      </c>
      <c r="B2298" s="135">
        <v>47040</v>
      </c>
      <c r="C2298" s="135">
        <v>3771800</v>
      </c>
      <c r="D2298" s="145">
        <f t="shared" si="245"/>
        <v>824424.7146222142</v>
      </c>
      <c r="E2298" s="141">
        <f t="shared" si="246"/>
        <v>80.182823129251702</v>
      </c>
      <c r="F2298" s="135">
        <v>60</v>
      </c>
      <c r="G2298" s="135">
        <v>0.55189999999999995</v>
      </c>
      <c r="H2298" s="135">
        <v>455000</v>
      </c>
      <c r="I2298" s="134" t="s">
        <v>1815</v>
      </c>
      <c r="J2298" s="138">
        <f t="shared" si="247"/>
        <v>0.55189999999999995</v>
      </c>
      <c r="K2298" s="140">
        <f t="shared" si="248"/>
        <v>824424.7146222142</v>
      </c>
      <c r="L2298" s="134" t="s">
        <v>962</v>
      </c>
      <c r="M2298" s="134" t="s">
        <v>3</v>
      </c>
      <c r="N2298" s="137">
        <f t="shared" si="249"/>
        <v>824424.7146222142</v>
      </c>
      <c r="P2298">
        <v>2257</v>
      </c>
      <c r="Q2298">
        <v>20.475805216355951</v>
      </c>
      <c r="R2298">
        <v>-8.4758052163559512</v>
      </c>
      <c r="S2298" s="70">
        <f t="shared" si="250"/>
        <v>-0.4139424616906166</v>
      </c>
      <c r="T2298">
        <f t="shared" si="251"/>
        <v>12</v>
      </c>
      <c r="U2298" s="134" t="s">
        <v>3250</v>
      </c>
      <c r="Z2298">
        <v>2256</v>
      </c>
      <c r="AA2298">
        <v>19.617466192082713</v>
      </c>
      <c r="AB2298">
        <v>-10.617466192082713</v>
      </c>
      <c r="AJ2298">
        <v>2258</v>
      </c>
      <c r="AK2298">
        <v>21.883050374452953</v>
      </c>
      <c r="AL2298">
        <v>-4.883050374452953</v>
      </c>
      <c r="AT2298">
        <v>2258</v>
      </c>
      <c r="AU2298">
        <v>25.307084499459883</v>
      </c>
      <c r="AV2298">
        <v>-8.3070844994598829</v>
      </c>
      <c r="BD2298" s="152">
        <v>19.675762406132471</v>
      </c>
      <c r="BE2298" s="152">
        <v>25.608796292639997</v>
      </c>
    </row>
    <row r="2299" spans="1:57" ht="14.25" customHeight="1">
      <c r="A2299" s="134" t="s">
        <v>398</v>
      </c>
      <c r="B2299" s="135">
        <v>21728</v>
      </c>
      <c r="C2299" s="135">
        <v>1537400</v>
      </c>
      <c r="D2299" s="145">
        <f t="shared" si="245"/>
        <v>236104.18121943917</v>
      </c>
      <c r="E2299" s="141">
        <f t="shared" si="246"/>
        <v>70.75662739322533</v>
      </c>
      <c r="F2299" s="135">
        <v>26</v>
      </c>
      <c r="G2299" s="135">
        <v>1.0021</v>
      </c>
      <c r="H2299" s="135">
        <v>236600</v>
      </c>
      <c r="I2299" s="134" t="s">
        <v>1815</v>
      </c>
      <c r="J2299" s="138">
        <f t="shared" si="247"/>
        <v>1.0021</v>
      </c>
      <c r="K2299" s="140">
        <f t="shared" si="248"/>
        <v>236104.18121943917</v>
      </c>
      <c r="L2299" s="134" t="s">
        <v>3266</v>
      </c>
      <c r="M2299" s="134" t="s">
        <v>3</v>
      </c>
      <c r="N2299" s="137">
        <f t="shared" si="249"/>
        <v>236104.18121943917</v>
      </c>
      <c r="P2299">
        <v>2258</v>
      </c>
      <c r="Q2299">
        <v>20.612385737017629</v>
      </c>
      <c r="R2299">
        <v>-3.6123857370176289</v>
      </c>
      <c r="S2299" s="70">
        <f t="shared" si="250"/>
        <v>-0.17525316007113978</v>
      </c>
      <c r="T2299">
        <f t="shared" si="251"/>
        <v>17</v>
      </c>
      <c r="U2299" s="134" t="s">
        <v>3251</v>
      </c>
      <c r="Z2299">
        <v>2257</v>
      </c>
      <c r="AA2299">
        <v>24.19754231245496</v>
      </c>
      <c r="AB2299">
        <v>-12.19754231245496</v>
      </c>
      <c r="AJ2299">
        <v>2259</v>
      </c>
      <c r="AK2299">
        <v>30.862407447743252</v>
      </c>
      <c r="AL2299">
        <v>192.13759255225676</v>
      </c>
      <c r="AT2299">
        <v>2259</v>
      </c>
      <c r="AU2299">
        <v>76.445747084647053</v>
      </c>
      <c r="AV2299">
        <v>146.55425291535295</v>
      </c>
      <c r="BD2299" s="152">
        <v>16.129441934873704</v>
      </c>
      <c r="BE2299" s="152">
        <v>25.103882932119998</v>
      </c>
    </row>
    <row r="2300" spans="1:57" ht="14.25" customHeight="1">
      <c r="A2300" s="134" t="s">
        <v>398</v>
      </c>
      <c r="B2300" s="135">
        <v>10584</v>
      </c>
      <c r="C2300" s="135">
        <v>327800</v>
      </c>
      <c r="D2300" s="145">
        <f t="shared" si="245"/>
        <v>428571.42857142858</v>
      </c>
      <c r="E2300" s="141">
        <f t="shared" si="246"/>
        <v>30.971277399848827</v>
      </c>
      <c r="F2300" s="135">
        <v>12</v>
      </c>
      <c r="G2300" s="135">
        <v>0.21</v>
      </c>
      <c r="H2300" s="135">
        <v>90000</v>
      </c>
      <c r="I2300" s="134" t="s">
        <v>1815</v>
      </c>
      <c r="J2300" s="138">
        <f t="shared" si="247"/>
        <v>0.21</v>
      </c>
      <c r="K2300" s="140">
        <f t="shared" si="248"/>
        <v>428571.42857142858</v>
      </c>
      <c r="L2300" s="134" t="s">
        <v>3267</v>
      </c>
      <c r="M2300" s="134" t="s">
        <v>68</v>
      </c>
      <c r="N2300" s="137">
        <f t="shared" si="249"/>
        <v>428571.42857142858</v>
      </c>
      <c r="P2300">
        <v>2259</v>
      </c>
      <c r="Q2300">
        <v>53.46040991000006</v>
      </c>
      <c r="R2300">
        <v>169.53959008999993</v>
      </c>
      <c r="S2300" s="70">
        <f t="shared" si="250"/>
        <v>3.1713110762790211</v>
      </c>
      <c r="T2300">
        <f t="shared" si="251"/>
        <v>223</v>
      </c>
      <c r="U2300" s="134" t="s">
        <v>3252</v>
      </c>
      <c r="Z2300">
        <v>2258</v>
      </c>
      <c r="AA2300">
        <v>23.922872562056714</v>
      </c>
      <c r="AB2300">
        <v>-6.922872562056714</v>
      </c>
      <c r="AJ2300">
        <v>2260</v>
      </c>
      <c r="AK2300">
        <v>26.490204352512372</v>
      </c>
      <c r="AL2300">
        <v>9.5097956474876284</v>
      </c>
      <c r="AT2300">
        <v>2260</v>
      </c>
      <c r="AU2300">
        <v>35.935997944199102</v>
      </c>
      <c r="AV2300">
        <v>6.4002055800898461E-2</v>
      </c>
      <c r="BD2300" s="152">
        <v>8.0518831435472684</v>
      </c>
      <c r="BE2300" s="152">
        <v>20.734449393599999</v>
      </c>
    </row>
    <row r="2301" spans="1:57" ht="14.25" customHeight="1">
      <c r="A2301" s="134" t="s">
        <v>398</v>
      </c>
      <c r="B2301" s="135">
        <v>16472</v>
      </c>
      <c r="C2301" s="135">
        <v>940400</v>
      </c>
      <c r="D2301" s="145">
        <f t="shared" si="245"/>
        <v>556461.47574398702</v>
      </c>
      <c r="E2301" s="141">
        <f t="shared" si="246"/>
        <v>57.090820786789706</v>
      </c>
      <c r="F2301" s="135">
        <v>15</v>
      </c>
      <c r="G2301" s="135">
        <v>0.24529999999999999</v>
      </c>
      <c r="H2301" s="135">
        <v>136500</v>
      </c>
      <c r="I2301" s="134" t="s">
        <v>1815</v>
      </c>
      <c r="J2301" s="138">
        <f t="shared" si="247"/>
        <v>0.24529999999999999</v>
      </c>
      <c r="K2301" s="140">
        <f t="shared" si="248"/>
        <v>556461.47574398702</v>
      </c>
      <c r="L2301" s="134" t="s">
        <v>975</v>
      </c>
      <c r="M2301" s="134" t="s">
        <v>3</v>
      </c>
      <c r="N2301" s="137">
        <f t="shared" si="249"/>
        <v>556461.47574398702</v>
      </c>
      <c r="P2301">
        <v>2260</v>
      </c>
      <c r="Q2301">
        <v>29.033141085816386</v>
      </c>
      <c r="R2301">
        <v>6.9668589141836144</v>
      </c>
      <c r="S2301" s="70">
        <f t="shared" si="250"/>
        <v>0.23996228632619937</v>
      </c>
      <c r="T2301">
        <f t="shared" si="251"/>
        <v>36</v>
      </c>
      <c r="U2301" s="134" t="s">
        <v>3253</v>
      </c>
      <c r="Z2301">
        <v>2259</v>
      </c>
      <c r="AA2301">
        <v>55.971347689574287</v>
      </c>
      <c r="AB2301">
        <v>167.02865231042571</v>
      </c>
      <c r="AJ2301">
        <v>2261</v>
      </c>
      <c r="AK2301">
        <v>26.447024190262802</v>
      </c>
      <c r="AL2301">
        <v>-2.4470241902628018</v>
      </c>
      <c r="AT2301">
        <v>2261</v>
      </c>
      <c r="AU2301">
        <v>27.804817577783304</v>
      </c>
      <c r="AV2301">
        <v>-3.8048175777833038</v>
      </c>
      <c r="BD2301" s="152">
        <v>10.943988109392818</v>
      </c>
      <c r="BE2301" s="152">
        <v>20.828077453799999</v>
      </c>
    </row>
    <row r="2302" spans="1:57" ht="14.25" customHeight="1">
      <c r="A2302" s="134" t="s">
        <v>398</v>
      </c>
      <c r="B2302" s="135">
        <v>20530</v>
      </c>
      <c r="C2302" s="135">
        <v>950200</v>
      </c>
      <c r="D2302" s="145">
        <f t="shared" si="245"/>
        <v>711284.80703468493</v>
      </c>
      <c r="E2302" s="141">
        <f t="shared" si="246"/>
        <v>46.283487579152457</v>
      </c>
      <c r="F2302" s="135">
        <v>16</v>
      </c>
      <c r="G2302" s="135">
        <v>0.20469999999999999</v>
      </c>
      <c r="H2302" s="135">
        <v>145600</v>
      </c>
      <c r="I2302" s="134" t="s">
        <v>1815</v>
      </c>
      <c r="J2302" s="138">
        <f t="shared" si="247"/>
        <v>0.20469999999999999</v>
      </c>
      <c r="K2302" s="140">
        <f t="shared" si="248"/>
        <v>711284.80703468493</v>
      </c>
      <c r="L2302" s="134" t="s">
        <v>949</v>
      </c>
      <c r="M2302" s="134" t="s">
        <v>3</v>
      </c>
      <c r="N2302" s="137">
        <f t="shared" si="249"/>
        <v>711284.80703468493</v>
      </c>
      <c r="P2302">
        <v>2261</v>
      </c>
      <c r="Q2302">
        <v>24.615170557726604</v>
      </c>
      <c r="R2302">
        <v>-0.61517055772660356</v>
      </c>
      <c r="S2302" s="70">
        <f t="shared" si="250"/>
        <v>-2.4991521236220074E-2</v>
      </c>
      <c r="T2302">
        <f t="shared" si="251"/>
        <v>24</v>
      </c>
      <c r="U2302" s="134" t="s">
        <v>3254</v>
      </c>
      <c r="Z2302">
        <v>2260</v>
      </c>
      <c r="AA2302">
        <v>32.847041337285802</v>
      </c>
      <c r="AB2302">
        <v>3.1529586627141981</v>
      </c>
      <c r="AJ2302">
        <v>2262</v>
      </c>
      <c r="AK2302">
        <v>24.165672284743902</v>
      </c>
      <c r="AL2302">
        <v>-12.165672284743902</v>
      </c>
      <c r="AT2302">
        <v>2262</v>
      </c>
      <c r="AU2302">
        <v>17.4739570940669</v>
      </c>
      <c r="AV2302">
        <v>-5.4739570940669005</v>
      </c>
      <c r="BD2302" s="152">
        <v>19.968464790814991</v>
      </c>
      <c r="BE2302" s="152">
        <v>35.958420457559995</v>
      </c>
    </row>
    <row r="2303" spans="1:57" ht="14.25" customHeight="1">
      <c r="A2303" s="134" t="s">
        <v>398</v>
      </c>
      <c r="B2303" s="135">
        <v>13308</v>
      </c>
      <c r="C2303" s="135">
        <v>573100</v>
      </c>
      <c r="D2303" s="145">
        <f t="shared" si="245"/>
        <v>734858.68102288013</v>
      </c>
      <c r="E2303" s="141">
        <f t="shared" si="246"/>
        <v>43.064322212203187</v>
      </c>
      <c r="F2303" s="135">
        <v>12</v>
      </c>
      <c r="G2303" s="135">
        <v>0.14860000000000001</v>
      </c>
      <c r="H2303" s="135">
        <v>109200</v>
      </c>
      <c r="I2303" s="134" t="s">
        <v>1815</v>
      </c>
      <c r="J2303" s="138">
        <f t="shared" si="247"/>
        <v>0.14860000000000001</v>
      </c>
      <c r="K2303" s="140">
        <f t="shared" si="248"/>
        <v>734858.68102288013</v>
      </c>
      <c r="L2303" s="134" t="s">
        <v>3268</v>
      </c>
      <c r="M2303" s="134" t="s">
        <v>3</v>
      </c>
      <c r="N2303" s="137">
        <f t="shared" si="249"/>
        <v>734858.68102288013</v>
      </c>
      <c r="P2303">
        <v>2262</v>
      </c>
      <c r="Q2303">
        <v>17.707604095271627</v>
      </c>
      <c r="R2303">
        <v>-5.7076040952716269</v>
      </c>
      <c r="S2303" s="70">
        <f t="shared" si="250"/>
        <v>-0.32232503418097652</v>
      </c>
      <c r="T2303">
        <f t="shared" si="251"/>
        <v>12</v>
      </c>
      <c r="U2303" s="134" t="s">
        <v>1590</v>
      </c>
      <c r="Z2303">
        <v>2261</v>
      </c>
      <c r="AA2303">
        <v>28.57785210789638</v>
      </c>
      <c r="AB2303">
        <v>-4.5778521078963799</v>
      </c>
      <c r="AJ2303">
        <v>2263</v>
      </c>
      <c r="AK2303">
        <v>20.735812730371265</v>
      </c>
      <c r="AL2303">
        <v>10.264187269628735</v>
      </c>
      <c r="AT2303">
        <v>2263</v>
      </c>
      <c r="AU2303">
        <v>18.02818780671263</v>
      </c>
      <c r="AV2303">
        <v>12.97181219328737</v>
      </c>
      <c r="BD2303" s="152">
        <v>5.6168047081709194</v>
      </c>
      <c r="BE2303" s="152">
        <v>15.281884658559997</v>
      </c>
    </row>
    <row r="2304" spans="1:57" ht="14.25" customHeight="1">
      <c r="A2304" s="134" t="s">
        <v>398</v>
      </c>
      <c r="B2304" s="135">
        <v>28698</v>
      </c>
      <c r="C2304" s="135">
        <v>1659600</v>
      </c>
      <c r="D2304" s="145">
        <f t="shared" si="245"/>
        <v>36376.237623762376</v>
      </c>
      <c r="E2304" s="141">
        <f t="shared" si="246"/>
        <v>57.829813924315282</v>
      </c>
      <c r="F2304" s="135">
        <v>35</v>
      </c>
      <c r="G2304" s="135">
        <v>5.05</v>
      </c>
      <c r="H2304" s="135">
        <v>183700</v>
      </c>
      <c r="I2304" s="134" t="s">
        <v>1815</v>
      </c>
      <c r="J2304" s="138">
        <f t="shared" si="247"/>
        <v>5.05</v>
      </c>
      <c r="K2304" s="140">
        <f t="shared" si="248"/>
        <v>36376.237623762376</v>
      </c>
      <c r="L2304" s="134" t="s">
        <v>1771</v>
      </c>
      <c r="M2304" s="134" t="s">
        <v>160</v>
      </c>
      <c r="N2304" s="137">
        <f t="shared" si="249"/>
        <v>36376.237623762376</v>
      </c>
      <c r="P2304">
        <v>2263</v>
      </c>
      <c r="Q2304">
        <v>16.012988375830155</v>
      </c>
      <c r="R2304">
        <v>14.987011624169845</v>
      </c>
      <c r="S2304" s="70">
        <f t="shared" si="250"/>
        <v>0.9359284645950966</v>
      </c>
      <c r="T2304">
        <f t="shared" si="251"/>
        <v>31</v>
      </c>
      <c r="U2304" s="134" t="s">
        <v>888</v>
      </c>
      <c r="Z2304">
        <v>2262</v>
      </c>
      <c r="AA2304">
        <v>22.046918338487558</v>
      </c>
      <c r="AB2304">
        <v>-10.046918338487558</v>
      </c>
      <c r="AJ2304">
        <v>2264</v>
      </c>
      <c r="AK2304">
        <v>25.746404891017342</v>
      </c>
      <c r="AL2304">
        <v>1.2535951089826582</v>
      </c>
      <c r="AT2304">
        <v>2264</v>
      </c>
      <c r="AU2304">
        <v>28.287614109688025</v>
      </c>
      <c r="AV2304">
        <v>-1.2876141096880254</v>
      </c>
      <c r="BD2304" s="152">
        <v>41.212495763299081</v>
      </c>
      <c r="BE2304" s="152">
        <v>35.177894394039996</v>
      </c>
    </row>
    <row r="2305" spans="1:57" ht="14.25" customHeight="1">
      <c r="A2305" s="134" t="s">
        <v>398</v>
      </c>
      <c r="B2305" s="135">
        <v>11440</v>
      </c>
      <c r="C2305" s="135">
        <v>648100</v>
      </c>
      <c r="D2305" s="145">
        <f t="shared" si="245"/>
        <v>138666.66666666666</v>
      </c>
      <c r="E2305" s="141">
        <f t="shared" si="246"/>
        <v>56.6520979020979</v>
      </c>
      <c r="F2305" s="135">
        <v>12</v>
      </c>
      <c r="G2305" s="135">
        <v>0.78749999999999998</v>
      </c>
      <c r="H2305" s="135">
        <v>109200</v>
      </c>
      <c r="I2305" s="134" t="s">
        <v>1815</v>
      </c>
      <c r="J2305" s="138">
        <f t="shared" si="247"/>
        <v>0.78749999999999998</v>
      </c>
      <c r="K2305" s="140">
        <f t="shared" si="248"/>
        <v>138666.66666666666</v>
      </c>
      <c r="L2305" s="134" t="s">
        <v>968</v>
      </c>
      <c r="M2305" s="134" t="s">
        <v>3</v>
      </c>
      <c r="N2305" s="137">
        <f t="shared" si="249"/>
        <v>138666.66666666666</v>
      </c>
      <c r="P2305">
        <v>2264</v>
      </c>
      <c r="Q2305">
        <v>24.468677805251957</v>
      </c>
      <c r="R2305">
        <v>2.5313221947480429</v>
      </c>
      <c r="S2305" s="70">
        <f t="shared" si="250"/>
        <v>0.10345153158233666</v>
      </c>
      <c r="T2305">
        <f t="shared" si="251"/>
        <v>27</v>
      </c>
      <c r="U2305" s="134" t="s">
        <v>3255</v>
      </c>
      <c r="Z2305">
        <v>2263</v>
      </c>
      <c r="AA2305">
        <v>20.157239202011446</v>
      </c>
      <c r="AB2305">
        <v>10.842760797988554</v>
      </c>
      <c r="AJ2305">
        <v>2265</v>
      </c>
      <c r="AK2305">
        <v>23.977288243557055</v>
      </c>
      <c r="AL2305">
        <v>-2.9772882435570551</v>
      </c>
      <c r="AT2305">
        <v>2265</v>
      </c>
      <c r="AU2305">
        <v>24.609164342794887</v>
      </c>
      <c r="AV2305">
        <v>-3.6091643427948874</v>
      </c>
      <c r="BD2305" s="152">
        <v>18.566574422072389</v>
      </c>
      <c r="BE2305" s="152">
        <v>25.314800036320001</v>
      </c>
    </row>
    <row r="2306" spans="1:57" ht="14.25" customHeight="1">
      <c r="A2306" s="134" t="s">
        <v>398</v>
      </c>
      <c r="B2306" s="135">
        <v>10800</v>
      </c>
      <c r="C2306" s="135">
        <v>335500</v>
      </c>
      <c r="D2306" s="145">
        <f t="shared" si="245"/>
        <v>473684.21052631579</v>
      </c>
      <c r="E2306" s="141">
        <f t="shared" si="246"/>
        <v>31.064814814814813</v>
      </c>
      <c r="F2306" s="135">
        <v>12</v>
      </c>
      <c r="G2306" s="135">
        <v>0.19</v>
      </c>
      <c r="H2306" s="135">
        <v>90000</v>
      </c>
      <c r="I2306" s="134" t="s">
        <v>1815</v>
      </c>
      <c r="J2306" s="138">
        <f t="shared" si="247"/>
        <v>0.19</v>
      </c>
      <c r="K2306" s="140">
        <f t="shared" si="248"/>
        <v>473684.21052631579</v>
      </c>
      <c r="L2306" s="134" t="s">
        <v>3269</v>
      </c>
      <c r="M2306" s="134" t="s">
        <v>68</v>
      </c>
      <c r="N2306" s="137">
        <f t="shared" si="249"/>
        <v>473684.21052631579</v>
      </c>
      <c r="P2306">
        <v>2265</v>
      </c>
      <c r="Q2306">
        <v>21.452874675183175</v>
      </c>
      <c r="R2306">
        <v>-0.4528746751831747</v>
      </c>
      <c r="S2306" s="70">
        <f t="shared" si="250"/>
        <v>-2.1110209332787604E-2</v>
      </c>
      <c r="T2306">
        <f t="shared" si="251"/>
        <v>21</v>
      </c>
      <c r="U2306" s="134" t="s">
        <v>3256</v>
      </c>
      <c r="Z2306">
        <v>2264</v>
      </c>
      <c r="AA2306">
        <v>26.554329469533631</v>
      </c>
      <c r="AB2306">
        <v>0.44567053046636929</v>
      </c>
      <c r="AJ2306">
        <v>2266</v>
      </c>
      <c r="AK2306">
        <v>22.612456448531461</v>
      </c>
      <c r="AL2306">
        <v>-11.612456448531461</v>
      </c>
      <c r="AT2306">
        <v>2266</v>
      </c>
      <c r="AU2306">
        <v>17.641457931666498</v>
      </c>
      <c r="AV2306">
        <v>-6.6414579316664977</v>
      </c>
      <c r="BD2306" s="152">
        <v>10.898798969301481</v>
      </c>
      <c r="BE2306" s="152">
        <v>17.92431628984</v>
      </c>
    </row>
    <row r="2307" spans="1:57" ht="14.25" customHeight="1">
      <c r="A2307" s="134" t="s">
        <v>398</v>
      </c>
      <c r="B2307" s="135">
        <v>4290</v>
      </c>
      <c r="C2307" s="135">
        <v>338300</v>
      </c>
      <c r="D2307" s="145">
        <f t="shared" si="245"/>
        <v>667142.85714285704</v>
      </c>
      <c r="E2307" s="141">
        <f t="shared" si="246"/>
        <v>78.857808857808863</v>
      </c>
      <c r="F2307" s="135">
        <v>9</v>
      </c>
      <c r="G2307" s="135">
        <v>7.0000000000000007E-2</v>
      </c>
      <c r="H2307" s="135">
        <v>46700</v>
      </c>
      <c r="I2307" s="134" t="s">
        <v>1815</v>
      </c>
      <c r="J2307" s="138">
        <f t="shared" si="247"/>
        <v>7.0000000000000007E-2</v>
      </c>
      <c r="K2307" s="140">
        <f t="shared" si="248"/>
        <v>667142.85714285704</v>
      </c>
      <c r="L2307" s="134" t="s">
        <v>3270</v>
      </c>
      <c r="M2307" s="134" t="s">
        <v>189</v>
      </c>
      <c r="N2307" s="137">
        <f t="shared" si="249"/>
        <v>667142.85714285704</v>
      </c>
      <c r="P2307">
        <v>2266</v>
      </c>
      <c r="Q2307">
        <v>16.895093672044226</v>
      </c>
      <c r="R2307">
        <v>-5.8950936720442257</v>
      </c>
      <c r="S2307" s="70">
        <f t="shared" si="250"/>
        <v>-0.3489234085632002</v>
      </c>
      <c r="T2307">
        <f t="shared" si="251"/>
        <v>11</v>
      </c>
      <c r="U2307" s="134" t="s">
        <v>3257</v>
      </c>
      <c r="Z2307">
        <v>2265</v>
      </c>
      <c r="AA2307">
        <v>25.360702612721912</v>
      </c>
      <c r="AB2307">
        <v>-4.3607026127219122</v>
      </c>
      <c r="AJ2307">
        <v>2267</v>
      </c>
      <c r="AK2307">
        <v>22.278445193483321</v>
      </c>
      <c r="AL2307">
        <v>-4.2784451934833214</v>
      </c>
      <c r="AT2307">
        <v>2267</v>
      </c>
      <c r="AU2307">
        <v>27.031357827691039</v>
      </c>
      <c r="AV2307">
        <v>-9.0313578276910391</v>
      </c>
      <c r="BD2307" s="152">
        <v>37.274878419885788</v>
      </c>
      <c r="BE2307" s="152">
        <v>44.897733894559998</v>
      </c>
    </row>
    <row r="2308" spans="1:57" ht="14.25" customHeight="1">
      <c r="A2308" s="134" t="s">
        <v>398</v>
      </c>
      <c r="B2308" s="135">
        <v>10908</v>
      </c>
      <c r="C2308" s="135">
        <v>199600</v>
      </c>
      <c r="D2308" s="145">
        <f t="shared" si="245"/>
        <v>600000</v>
      </c>
      <c r="E2308" s="141">
        <f t="shared" si="246"/>
        <v>18.298496516318298</v>
      </c>
      <c r="F2308" s="135">
        <v>12</v>
      </c>
      <c r="G2308" s="135">
        <v>0.15</v>
      </c>
      <c r="H2308" s="135">
        <v>90000</v>
      </c>
      <c r="I2308" s="134" t="s">
        <v>1815</v>
      </c>
      <c r="J2308" s="138">
        <f t="shared" si="247"/>
        <v>0.15</v>
      </c>
      <c r="K2308" s="140">
        <f t="shared" si="248"/>
        <v>600000</v>
      </c>
      <c r="L2308" s="134" t="s">
        <v>3271</v>
      </c>
      <c r="M2308" s="134" t="s">
        <v>68</v>
      </c>
      <c r="N2308" s="137">
        <f t="shared" si="249"/>
        <v>600000</v>
      </c>
      <c r="P2308">
        <v>2267</v>
      </c>
      <c r="Q2308">
        <v>21.773796769209124</v>
      </c>
      <c r="R2308">
        <v>-3.7737967692091239</v>
      </c>
      <c r="S2308" s="70">
        <f t="shared" si="250"/>
        <v>-0.17331826916588775</v>
      </c>
      <c r="T2308">
        <f t="shared" si="251"/>
        <v>18</v>
      </c>
      <c r="U2308" s="134" t="s">
        <v>3258</v>
      </c>
      <c r="Z2308">
        <v>2266</v>
      </c>
      <c r="AA2308">
        <v>20.7168226813444</v>
      </c>
      <c r="AB2308">
        <v>-9.7168226813444001</v>
      </c>
      <c r="AJ2308">
        <v>2268</v>
      </c>
      <c r="AK2308">
        <v>34.684275141754135</v>
      </c>
      <c r="AL2308">
        <v>17.315724858245865</v>
      </c>
      <c r="AT2308">
        <v>2268</v>
      </c>
      <c r="AU2308">
        <v>54.935026773694709</v>
      </c>
      <c r="AV2308">
        <v>-2.9350267736947089</v>
      </c>
      <c r="BD2308" s="152">
        <v>20.951328587801566</v>
      </c>
      <c r="BE2308" s="152">
        <v>28.585215288839997</v>
      </c>
    </row>
    <row r="2309" spans="1:57" ht="14.25" customHeight="1">
      <c r="A2309" s="134" t="s">
        <v>398</v>
      </c>
      <c r="B2309" s="135">
        <v>10323</v>
      </c>
      <c r="C2309" s="135">
        <v>525900</v>
      </c>
      <c r="D2309" s="145">
        <f t="shared" si="245"/>
        <v>442105.26315789472</v>
      </c>
      <c r="E2309" s="141">
        <f t="shared" si="246"/>
        <v>50.94449287997675</v>
      </c>
      <c r="F2309" s="135">
        <v>7</v>
      </c>
      <c r="G2309" s="135">
        <v>0.19</v>
      </c>
      <c r="H2309" s="135">
        <v>84000</v>
      </c>
      <c r="I2309" s="134" t="s">
        <v>1815</v>
      </c>
      <c r="J2309" s="138">
        <f t="shared" si="247"/>
        <v>0.19</v>
      </c>
      <c r="K2309" s="140">
        <f t="shared" si="248"/>
        <v>442105.26315789472</v>
      </c>
      <c r="L2309" s="134" t="s">
        <v>1581</v>
      </c>
      <c r="M2309" s="134" t="s">
        <v>194</v>
      </c>
      <c r="N2309" s="137">
        <f t="shared" si="249"/>
        <v>442105.26315789472</v>
      </c>
      <c r="P2309">
        <v>2268</v>
      </c>
      <c r="Q2309">
        <v>44.061195548171547</v>
      </c>
      <c r="R2309">
        <v>7.9388044518284531</v>
      </c>
      <c r="S2309" s="70">
        <f t="shared" si="250"/>
        <v>0.18017678261020081</v>
      </c>
      <c r="T2309">
        <f t="shared" si="251"/>
        <v>52</v>
      </c>
      <c r="U2309" s="134" t="s">
        <v>1579</v>
      </c>
      <c r="Z2309">
        <v>2267</v>
      </c>
      <c r="AA2309">
        <v>25.294780492469332</v>
      </c>
      <c r="AB2309">
        <v>-7.2947804924693322</v>
      </c>
      <c r="AJ2309">
        <v>2269</v>
      </c>
      <c r="AK2309">
        <v>21.370391781470325</v>
      </c>
      <c r="AL2309">
        <v>-8.3703917814703246</v>
      </c>
      <c r="AT2309">
        <v>2269</v>
      </c>
      <c r="AU2309">
        <v>17.917341664183482</v>
      </c>
      <c r="AV2309">
        <v>-4.917341664183482</v>
      </c>
      <c r="BD2309" s="152">
        <v>12.293500156665919</v>
      </c>
      <c r="BE2309" s="152">
        <v>24.0013331408</v>
      </c>
    </row>
    <row r="2310" spans="1:57" ht="14.25" customHeight="1">
      <c r="A2310" s="134" t="s">
        <v>398</v>
      </c>
      <c r="B2310" s="135">
        <v>7978</v>
      </c>
      <c r="C2310" s="135">
        <v>604500</v>
      </c>
      <c r="D2310" s="145">
        <f t="shared" si="245"/>
        <v>540594.05940594058</v>
      </c>
      <c r="E2310" s="141">
        <f t="shared" si="246"/>
        <v>75.770869892203564</v>
      </c>
      <c r="F2310" s="135">
        <v>9</v>
      </c>
      <c r="G2310" s="135">
        <v>0.1515</v>
      </c>
      <c r="H2310" s="135">
        <v>81900</v>
      </c>
      <c r="I2310" s="134" t="s">
        <v>1815</v>
      </c>
      <c r="J2310" s="138">
        <f t="shared" si="247"/>
        <v>0.1515</v>
      </c>
      <c r="K2310" s="140">
        <f t="shared" si="248"/>
        <v>540594.05940594058</v>
      </c>
      <c r="L2310" s="134" t="s">
        <v>3272</v>
      </c>
      <c r="M2310" s="134" t="s">
        <v>3</v>
      </c>
      <c r="N2310" s="137">
        <f t="shared" si="249"/>
        <v>540594.05940594058</v>
      </c>
      <c r="P2310">
        <v>2269</v>
      </c>
      <c r="Q2310">
        <v>16.322032935640706</v>
      </c>
      <c r="R2310">
        <v>-3.3220329356407063</v>
      </c>
      <c r="S2310" s="70">
        <f t="shared" si="250"/>
        <v>-0.20353058646185748</v>
      </c>
      <c r="T2310">
        <f t="shared" si="251"/>
        <v>13</v>
      </c>
      <c r="U2310" s="134" t="s">
        <v>3259</v>
      </c>
      <c r="Z2310">
        <v>2268</v>
      </c>
      <c r="AA2310">
        <v>47.417635453474659</v>
      </c>
      <c r="AB2310">
        <v>4.5823645465253406</v>
      </c>
      <c r="AJ2310">
        <v>2270</v>
      </c>
      <c r="AK2310">
        <v>22.047727659894939</v>
      </c>
      <c r="AL2310">
        <v>-13.047727659894939</v>
      </c>
      <c r="AT2310">
        <v>2270</v>
      </c>
      <c r="AU2310">
        <v>16.705423839198154</v>
      </c>
      <c r="AV2310">
        <v>-7.7054238391981542</v>
      </c>
      <c r="BD2310" s="152">
        <v>7.9368562414965931</v>
      </c>
      <c r="BE2310" s="152">
        <v>19.068272020479998</v>
      </c>
    </row>
    <row r="2311" spans="1:57" ht="14.25" customHeight="1">
      <c r="A2311" s="134" t="s">
        <v>398</v>
      </c>
      <c r="B2311" s="135">
        <v>9509</v>
      </c>
      <c r="C2311" s="135">
        <v>196400</v>
      </c>
      <c r="D2311" s="145">
        <f t="shared" si="245"/>
        <v>644122.38325281802</v>
      </c>
      <c r="E2311" s="141">
        <f t="shared" si="246"/>
        <v>20.654117152171626</v>
      </c>
      <c r="F2311" s="135">
        <v>16</v>
      </c>
      <c r="G2311" s="135">
        <v>0.621</v>
      </c>
      <c r="H2311" s="135">
        <v>400000</v>
      </c>
      <c r="I2311" s="134" t="s">
        <v>1815</v>
      </c>
      <c r="J2311" s="138">
        <f t="shared" si="247"/>
        <v>0.621</v>
      </c>
      <c r="K2311" s="140">
        <f t="shared" si="248"/>
        <v>644122.38325281802</v>
      </c>
      <c r="L2311" s="134" t="s">
        <v>3273</v>
      </c>
      <c r="M2311" s="134" t="s">
        <v>60</v>
      </c>
      <c r="N2311" s="137">
        <f t="shared" si="249"/>
        <v>644122.38325281802</v>
      </c>
      <c r="P2311">
        <v>2270</v>
      </c>
      <c r="Q2311">
        <v>16.061081804687412</v>
      </c>
      <c r="R2311">
        <v>-7.0610818046874115</v>
      </c>
      <c r="S2311" s="70">
        <f t="shared" si="250"/>
        <v>-0.43963924040450636</v>
      </c>
      <c r="T2311">
        <f t="shared" si="251"/>
        <v>9</v>
      </c>
      <c r="U2311" s="134" t="s">
        <v>3260</v>
      </c>
      <c r="Z2311">
        <v>2269</v>
      </c>
      <c r="AA2311">
        <v>20.076124043285642</v>
      </c>
      <c r="AB2311">
        <v>-7.0761240432856418</v>
      </c>
      <c r="AJ2311">
        <v>2271</v>
      </c>
      <c r="AK2311">
        <v>123.67308618410387</v>
      </c>
      <c r="AL2311">
        <v>-75.673086184103866</v>
      </c>
      <c r="AT2311">
        <v>2271</v>
      </c>
      <c r="AU2311">
        <v>218.25326992852661</v>
      </c>
      <c r="AV2311">
        <v>-170.25326992852661</v>
      </c>
      <c r="BD2311" s="152">
        <v>29.332887048833356</v>
      </c>
      <c r="BE2311" s="152">
        <v>85.933635757199994</v>
      </c>
    </row>
    <row r="2312" spans="1:57" ht="14.25" customHeight="1">
      <c r="A2312" s="134" t="s">
        <v>398</v>
      </c>
      <c r="B2312" s="135">
        <v>41169</v>
      </c>
      <c r="C2312" s="135">
        <v>2066700</v>
      </c>
      <c r="D2312" s="145">
        <f t="shared" si="245"/>
        <v>436893.20388349512</v>
      </c>
      <c r="E2312" s="141">
        <f t="shared" si="246"/>
        <v>50.200393499963567</v>
      </c>
      <c r="F2312" s="135">
        <v>45</v>
      </c>
      <c r="G2312" s="135">
        <v>1.03</v>
      </c>
      <c r="H2312" s="135">
        <v>450000</v>
      </c>
      <c r="I2312" s="134" t="s">
        <v>1815</v>
      </c>
      <c r="J2312" s="138">
        <f t="shared" si="247"/>
        <v>1.03</v>
      </c>
      <c r="K2312" s="140">
        <f t="shared" si="248"/>
        <v>436893.20388349512</v>
      </c>
      <c r="L2312" s="134" t="s">
        <v>1577</v>
      </c>
      <c r="M2312" s="134" t="s">
        <v>118</v>
      </c>
      <c r="N2312" s="137">
        <f t="shared" si="249"/>
        <v>436893.20388349512</v>
      </c>
      <c r="P2312">
        <v>2271</v>
      </c>
      <c r="Q2312">
        <v>184.02977876373896</v>
      </c>
      <c r="R2312">
        <v>-136.02977876373896</v>
      </c>
      <c r="S2312" s="70">
        <f t="shared" si="250"/>
        <v>-0.73917264737016641</v>
      </c>
      <c r="T2312">
        <f t="shared" si="251"/>
        <v>48</v>
      </c>
      <c r="U2312" s="134" t="s">
        <v>3261</v>
      </c>
      <c r="Z2312">
        <v>2270</v>
      </c>
      <c r="AA2312">
        <v>20.190607401516132</v>
      </c>
      <c r="AB2312">
        <v>-11.190607401516132</v>
      </c>
      <c r="AJ2312">
        <v>2272</v>
      </c>
      <c r="AK2312">
        <v>42.032522752813165</v>
      </c>
      <c r="AL2312">
        <v>29.967477247186835</v>
      </c>
      <c r="AT2312">
        <v>2272</v>
      </c>
      <c r="AU2312">
        <v>91.529033293983417</v>
      </c>
      <c r="AV2312">
        <v>-19.529033293983417</v>
      </c>
      <c r="BD2312" s="152">
        <v>7.3699379385325505</v>
      </c>
      <c r="BE2312" s="152">
        <v>17.95560291464</v>
      </c>
    </row>
    <row r="2313" spans="1:57" ht="14.25" customHeight="1">
      <c r="A2313" s="134" t="s">
        <v>398</v>
      </c>
      <c r="B2313" s="135">
        <v>13824</v>
      </c>
      <c r="C2313" s="135">
        <v>923500</v>
      </c>
      <c r="D2313" s="145">
        <f t="shared" si="245"/>
        <v>48177.496038034871</v>
      </c>
      <c r="E2313" s="141">
        <f t="shared" si="246"/>
        <v>66.804108796296291</v>
      </c>
      <c r="F2313" s="135">
        <v>16</v>
      </c>
      <c r="G2313" s="135">
        <v>6.31</v>
      </c>
      <c r="H2313" s="135">
        <v>304000</v>
      </c>
      <c r="I2313" s="134" t="s">
        <v>1815</v>
      </c>
      <c r="J2313" s="138">
        <f t="shared" si="247"/>
        <v>6.31</v>
      </c>
      <c r="K2313" s="140">
        <f t="shared" si="248"/>
        <v>48177.496038034871</v>
      </c>
      <c r="L2313" s="134" t="s">
        <v>3274</v>
      </c>
      <c r="M2313" s="134" t="s">
        <v>285</v>
      </c>
      <c r="N2313" s="137">
        <f t="shared" si="249"/>
        <v>48177.496038034871</v>
      </c>
      <c r="P2313">
        <v>2272</v>
      </c>
      <c r="Q2313">
        <v>68.103187514873383</v>
      </c>
      <c r="R2313">
        <v>3.8968124851266168</v>
      </c>
      <c r="S2313" s="70">
        <f t="shared" si="250"/>
        <v>5.721923785543185E-2</v>
      </c>
      <c r="T2313">
        <f t="shared" si="251"/>
        <v>72</v>
      </c>
      <c r="U2313" s="134" t="s">
        <v>3262</v>
      </c>
      <c r="Z2313">
        <v>2271</v>
      </c>
      <c r="AA2313">
        <v>185.81152962561245</v>
      </c>
      <c r="AB2313">
        <v>-137.81152962561245</v>
      </c>
      <c r="AJ2313">
        <v>2273</v>
      </c>
      <c r="AK2313">
        <v>20.538961990704113</v>
      </c>
      <c r="AL2313">
        <v>-10.538961990704113</v>
      </c>
      <c r="AT2313">
        <v>2273</v>
      </c>
      <c r="AU2313">
        <v>16.942716692464252</v>
      </c>
      <c r="AV2313">
        <v>-6.942716692464252</v>
      </c>
      <c r="BD2313" s="152">
        <v>4.5189140091336713</v>
      </c>
      <c r="BE2313" s="152">
        <v>16.589081705479998</v>
      </c>
    </row>
    <row r="2314" spans="1:57" ht="14.25" customHeight="1">
      <c r="A2314" s="134" t="s">
        <v>398</v>
      </c>
      <c r="B2314" s="135">
        <v>27843</v>
      </c>
      <c r="C2314" s="135">
        <v>495200</v>
      </c>
      <c r="D2314" s="145">
        <f t="shared" si="245"/>
        <v>96153.846153846156</v>
      </c>
      <c r="E2314" s="141">
        <f t="shared" si="246"/>
        <v>17.785439787379232</v>
      </c>
      <c r="F2314" s="135">
        <v>21</v>
      </c>
      <c r="G2314" s="135">
        <v>0.78</v>
      </c>
      <c r="H2314" s="135">
        <v>75000</v>
      </c>
      <c r="I2314" s="134" t="s">
        <v>1815</v>
      </c>
      <c r="J2314" s="138">
        <f t="shared" si="247"/>
        <v>0.78</v>
      </c>
      <c r="K2314" s="140">
        <f t="shared" si="248"/>
        <v>96153.846153846156</v>
      </c>
      <c r="L2314" s="134" t="s">
        <v>922</v>
      </c>
      <c r="M2314" s="134" t="s">
        <v>68</v>
      </c>
      <c r="N2314" s="137">
        <f t="shared" si="249"/>
        <v>96153.846153846156</v>
      </c>
      <c r="P2314">
        <v>2273</v>
      </c>
      <c r="Q2314">
        <v>15.312118755118103</v>
      </c>
      <c r="R2314">
        <v>-5.3121187551181031</v>
      </c>
      <c r="S2314" s="70">
        <f t="shared" si="250"/>
        <v>-0.34692251543193642</v>
      </c>
      <c r="T2314">
        <f t="shared" si="251"/>
        <v>10</v>
      </c>
      <c r="U2314" s="134" t="s">
        <v>3263</v>
      </c>
      <c r="Z2314">
        <v>2272</v>
      </c>
      <c r="AA2314">
        <v>70.372348790165262</v>
      </c>
      <c r="AB2314">
        <v>1.6276512098347382</v>
      </c>
      <c r="AJ2314">
        <v>2274</v>
      </c>
      <c r="AK2314">
        <v>22.323742030352967</v>
      </c>
      <c r="AL2314">
        <v>-13.323742030352967</v>
      </c>
      <c r="AT2314">
        <v>2274</v>
      </c>
      <c r="AU2314">
        <v>14.628906102485487</v>
      </c>
      <c r="AV2314">
        <v>-5.6289061024854874</v>
      </c>
      <c r="BD2314" s="152">
        <v>36.023960860084692</v>
      </c>
      <c r="BE2314" s="152">
        <v>42.102273887639996</v>
      </c>
    </row>
    <row r="2315" spans="1:57" ht="14.25" customHeight="1">
      <c r="A2315" s="134" t="s">
        <v>398</v>
      </c>
      <c r="B2315" s="135">
        <v>35875</v>
      </c>
      <c r="C2315" s="135">
        <v>1761800</v>
      </c>
      <c r="D2315" s="145">
        <f t="shared" si="245"/>
        <v>1029962.5468164793</v>
      </c>
      <c r="E2315" s="141">
        <f t="shared" si="246"/>
        <v>49.109407665505223</v>
      </c>
      <c r="F2315" s="135">
        <v>33</v>
      </c>
      <c r="G2315" s="135">
        <v>0.80100000000000005</v>
      </c>
      <c r="H2315" s="135">
        <v>825000</v>
      </c>
      <c r="I2315" s="134" t="s">
        <v>1815</v>
      </c>
      <c r="J2315" s="138">
        <f t="shared" si="247"/>
        <v>0.80100000000000005</v>
      </c>
      <c r="K2315" s="140">
        <f t="shared" si="248"/>
        <v>1029962.5468164793</v>
      </c>
      <c r="L2315" s="134" t="s">
        <v>1558</v>
      </c>
      <c r="M2315" s="134" t="s">
        <v>60</v>
      </c>
      <c r="N2315" s="137">
        <f t="shared" si="249"/>
        <v>1029962.5468164793</v>
      </c>
      <c r="P2315">
        <v>2274</v>
      </c>
      <c r="Q2315">
        <v>15.099712190343061</v>
      </c>
      <c r="R2315">
        <v>-6.0997121903430607</v>
      </c>
      <c r="S2315" s="70">
        <f t="shared" si="250"/>
        <v>-0.40396214930799135</v>
      </c>
      <c r="T2315">
        <f t="shared" si="251"/>
        <v>9</v>
      </c>
      <c r="U2315" s="134" t="s">
        <v>1004</v>
      </c>
      <c r="Z2315">
        <v>2273</v>
      </c>
      <c r="AA2315">
        <v>19.334088209465477</v>
      </c>
      <c r="AB2315">
        <v>-9.3340882094654773</v>
      </c>
      <c r="AJ2315">
        <v>2275</v>
      </c>
      <c r="AK2315">
        <v>21.803886743662076</v>
      </c>
      <c r="AL2315">
        <v>-13.803886743662076</v>
      </c>
      <c r="AT2315">
        <v>2275</v>
      </c>
      <c r="AU2315">
        <v>15.342426827358286</v>
      </c>
      <c r="AV2315">
        <v>-7.3424268273582864</v>
      </c>
      <c r="BD2315" s="152">
        <v>52.177024390915228</v>
      </c>
      <c r="BE2315" s="152">
        <v>150.83235742503999</v>
      </c>
    </row>
    <row r="2316" spans="1:57" ht="14.25" customHeight="1">
      <c r="A2316" s="134" t="s">
        <v>398</v>
      </c>
      <c r="B2316" s="135">
        <v>21936</v>
      </c>
      <c r="C2316" s="135">
        <v>1783100</v>
      </c>
      <c r="D2316" s="145">
        <f t="shared" si="245"/>
        <v>2118644.0677966103</v>
      </c>
      <c r="E2316" s="141">
        <f t="shared" si="246"/>
        <v>81.286469730123997</v>
      </c>
      <c r="F2316" s="135">
        <v>20</v>
      </c>
      <c r="G2316" s="135">
        <v>0.23599999999999999</v>
      </c>
      <c r="H2316" s="135">
        <v>500000</v>
      </c>
      <c r="I2316" s="134" t="s">
        <v>1815</v>
      </c>
      <c r="J2316" s="138">
        <f t="shared" si="247"/>
        <v>0.23599999999999999</v>
      </c>
      <c r="K2316" s="140">
        <f t="shared" si="248"/>
        <v>2118644.0677966103</v>
      </c>
      <c r="L2316" s="134" t="s">
        <v>3275</v>
      </c>
      <c r="M2316" s="134" t="s">
        <v>60</v>
      </c>
      <c r="N2316" s="137">
        <f t="shared" si="249"/>
        <v>2118644.0677966103</v>
      </c>
      <c r="P2316">
        <v>2275</v>
      </c>
      <c r="Q2316">
        <v>15.182959971101857</v>
      </c>
      <c r="R2316">
        <v>-7.182959971101857</v>
      </c>
      <c r="S2316" s="70">
        <f t="shared" si="250"/>
        <v>-0.47309351962814766</v>
      </c>
      <c r="T2316">
        <f t="shared" si="251"/>
        <v>8</v>
      </c>
      <c r="U2316" s="134" t="s">
        <v>1575</v>
      </c>
      <c r="Z2316">
        <v>2274</v>
      </c>
      <c r="AA2316">
        <v>18.479382977472472</v>
      </c>
      <c r="AB2316">
        <v>-9.479382977472472</v>
      </c>
      <c r="AJ2316">
        <v>2276</v>
      </c>
      <c r="AK2316">
        <v>21.282338117275124</v>
      </c>
      <c r="AL2316">
        <v>-12.282338117275124</v>
      </c>
      <c r="AT2316">
        <v>2276</v>
      </c>
      <c r="AU2316">
        <v>17.868076711948309</v>
      </c>
      <c r="AV2316">
        <v>-8.8680767119483086</v>
      </c>
      <c r="BD2316" s="152">
        <v>6.5370199245763221</v>
      </c>
      <c r="BE2316" s="152">
        <v>18.685657603159999</v>
      </c>
    </row>
    <row r="2317" spans="1:57" ht="14.25" customHeight="1">
      <c r="A2317" s="134" t="s">
        <v>398</v>
      </c>
      <c r="B2317" s="135">
        <v>11340</v>
      </c>
      <c r="C2317" s="135">
        <v>270100</v>
      </c>
      <c r="D2317" s="145">
        <f t="shared" si="245"/>
        <v>147058.82352941175</v>
      </c>
      <c r="E2317" s="141">
        <f t="shared" si="246"/>
        <v>23.818342151675484</v>
      </c>
      <c r="F2317" s="135">
        <v>10</v>
      </c>
      <c r="G2317" s="135">
        <v>0.51</v>
      </c>
      <c r="H2317" s="135">
        <v>75000</v>
      </c>
      <c r="I2317" s="134" t="s">
        <v>1815</v>
      </c>
      <c r="J2317" s="138">
        <f t="shared" si="247"/>
        <v>0.51</v>
      </c>
      <c r="K2317" s="140">
        <f t="shared" si="248"/>
        <v>147058.82352941175</v>
      </c>
      <c r="L2317" s="134" t="s">
        <v>925</v>
      </c>
      <c r="M2317" s="134" t="s">
        <v>68</v>
      </c>
      <c r="N2317" s="137">
        <f t="shared" si="249"/>
        <v>147058.82352941175</v>
      </c>
      <c r="P2317">
        <v>2276</v>
      </c>
      <c r="Q2317">
        <v>16.244225264690975</v>
      </c>
      <c r="R2317">
        <v>-7.2442252646909751</v>
      </c>
      <c r="S2317" s="70">
        <f t="shared" si="250"/>
        <v>-0.44595695680466096</v>
      </c>
      <c r="T2317">
        <f t="shared" si="251"/>
        <v>9</v>
      </c>
      <c r="U2317" s="134" t="s">
        <v>885</v>
      </c>
      <c r="Z2317">
        <v>2275</v>
      </c>
      <c r="AA2317">
        <v>19.411120766028862</v>
      </c>
      <c r="AB2317">
        <v>-11.411120766028862</v>
      </c>
      <c r="AJ2317">
        <v>2277</v>
      </c>
      <c r="AK2317">
        <v>22.864764063244628</v>
      </c>
      <c r="AL2317">
        <v>-0.86476406324462829</v>
      </c>
      <c r="AT2317">
        <v>2277</v>
      </c>
      <c r="AU2317">
        <v>22.347903035200311</v>
      </c>
      <c r="AV2317">
        <v>-0.34790303520031074</v>
      </c>
      <c r="BD2317" s="152">
        <v>30.708074743885629</v>
      </c>
      <c r="BE2317" s="152">
        <v>32.046685492119998</v>
      </c>
    </row>
    <row r="2318" spans="1:57" ht="14.25" customHeight="1">
      <c r="A2318" s="134" t="s">
        <v>398</v>
      </c>
      <c r="B2318" s="135">
        <v>8238</v>
      </c>
      <c r="C2318" s="135">
        <v>376900</v>
      </c>
      <c r="D2318" s="145">
        <f t="shared" si="245"/>
        <v>750000</v>
      </c>
      <c r="E2318" s="141">
        <f t="shared" si="246"/>
        <v>45.751395969895604</v>
      </c>
      <c r="F2318" s="135">
        <v>12</v>
      </c>
      <c r="G2318" s="135">
        <v>0.16</v>
      </c>
      <c r="H2318" s="135">
        <v>120000</v>
      </c>
      <c r="I2318" s="134" t="s">
        <v>1815</v>
      </c>
      <c r="J2318" s="138">
        <f t="shared" si="247"/>
        <v>0.16</v>
      </c>
      <c r="K2318" s="140">
        <f t="shared" si="248"/>
        <v>750000</v>
      </c>
      <c r="L2318" s="134" t="s">
        <v>1610</v>
      </c>
      <c r="M2318" s="134" t="s">
        <v>47</v>
      </c>
      <c r="N2318" s="137">
        <f t="shared" si="249"/>
        <v>750000</v>
      </c>
      <c r="P2318">
        <v>2277</v>
      </c>
      <c r="Q2318">
        <v>19.584434200919372</v>
      </c>
      <c r="R2318">
        <v>2.4155657990806283</v>
      </c>
      <c r="S2318" s="70">
        <f t="shared" si="250"/>
        <v>0.12334110724359001</v>
      </c>
      <c r="T2318">
        <f t="shared" si="251"/>
        <v>22</v>
      </c>
      <c r="U2318" s="134" t="s">
        <v>884</v>
      </c>
      <c r="Z2318">
        <v>2276</v>
      </c>
      <c r="AA2318">
        <v>20.250911702842473</v>
      </c>
      <c r="AB2318">
        <v>-11.250911702842473</v>
      </c>
      <c r="AJ2318">
        <v>2278</v>
      </c>
      <c r="AK2318">
        <v>21.541842425696554</v>
      </c>
      <c r="AL2318">
        <v>-3.5418424256965544</v>
      </c>
      <c r="AT2318">
        <v>2278</v>
      </c>
      <c r="AU2318">
        <v>19.356699351987878</v>
      </c>
      <c r="AV2318">
        <v>-1.3566993519878778</v>
      </c>
      <c r="BD2318" s="152">
        <v>24.50073013679383</v>
      </c>
      <c r="BE2318" s="152">
        <v>24.962357191679999</v>
      </c>
    </row>
    <row r="2319" spans="1:57" ht="14.25" customHeight="1">
      <c r="A2319" s="134" t="s">
        <v>398</v>
      </c>
      <c r="B2319" s="135">
        <v>17136</v>
      </c>
      <c r="C2319" s="135">
        <v>1345300</v>
      </c>
      <c r="D2319" s="145">
        <f t="shared" si="245"/>
        <v>501197.31800766278</v>
      </c>
      <c r="E2319" s="141">
        <f t="shared" si="246"/>
        <v>78.507236227824464</v>
      </c>
      <c r="F2319" s="135">
        <v>23</v>
      </c>
      <c r="G2319" s="135">
        <v>0.41760000000000003</v>
      </c>
      <c r="H2319" s="135">
        <v>209300</v>
      </c>
      <c r="I2319" s="134" t="s">
        <v>1815</v>
      </c>
      <c r="J2319" s="138">
        <f t="shared" si="247"/>
        <v>0.41760000000000003</v>
      </c>
      <c r="K2319" s="140">
        <f t="shared" si="248"/>
        <v>501197.31800766278</v>
      </c>
      <c r="L2319" s="134" t="s">
        <v>978</v>
      </c>
      <c r="M2319" s="134" t="s">
        <v>3</v>
      </c>
      <c r="N2319" s="137">
        <f t="shared" si="249"/>
        <v>501197.31800766278</v>
      </c>
      <c r="P2319">
        <v>2278</v>
      </c>
      <c r="Q2319">
        <v>17.199322611554535</v>
      </c>
      <c r="R2319">
        <v>0.80067738844546454</v>
      </c>
      <c r="S2319" s="70">
        <f t="shared" si="250"/>
        <v>4.6552844349088962E-2</v>
      </c>
      <c r="T2319">
        <f t="shared" si="251"/>
        <v>18</v>
      </c>
      <c r="U2319" s="134" t="s">
        <v>889</v>
      </c>
      <c r="Z2319">
        <v>2277</v>
      </c>
      <c r="AA2319">
        <v>23.552299603150331</v>
      </c>
      <c r="AB2319">
        <v>-1.5522996031503311</v>
      </c>
      <c r="AJ2319">
        <v>2279</v>
      </c>
      <c r="AK2319">
        <v>22.527789463728382</v>
      </c>
      <c r="AL2319">
        <v>-4.5277894637283822</v>
      </c>
      <c r="AT2319">
        <v>2279</v>
      </c>
      <c r="AU2319">
        <v>21.489050701233744</v>
      </c>
      <c r="AV2319">
        <v>-3.4890507012337437</v>
      </c>
      <c r="BD2319" s="152">
        <v>13.207553217604319</v>
      </c>
      <c r="BE2319" s="152">
        <v>18.498921747560001</v>
      </c>
    </row>
    <row r="2320" spans="1:57" ht="14.25" customHeight="1">
      <c r="A2320" s="134" t="s">
        <v>398</v>
      </c>
      <c r="B2320" s="135">
        <v>30415</v>
      </c>
      <c r="C2320" s="135">
        <v>1591900</v>
      </c>
      <c r="D2320" s="145">
        <f t="shared" si="245"/>
        <v>904067.05991927977</v>
      </c>
      <c r="E2320" s="141">
        <f t="shared" si="246"/>
        <v>52.339306263356896</v>
      </c>
      <c r="F2320" s="135">
        <v>32</v>
      </c>
      <c r="G2320" s="135">
        <v>0.3221</v>
      </c>
      <c r="H2320" s="135">
        <v>291200</v>
      </c>
      <c r="I2320" s="134" t="s">
        <v>1815</v>
      </c>
      <c r="J2320" s="138">
        <f t="shared" si="247"/>
        <v>0.3221</v>
      </c>
      <c r="K2320" s="140">
        <f t="shared" si="248"/>
        <v>904067.05991927977</v>
      </c>
      <c r="L2320" s="134" t="s">
        <v>3276</v>
      </c>
      <c r="M2320" s="134" t="s">
        <v>3</v>
      </c>
      <c r="N2320" s="137">
        <f t="shared" si="249"/>
        <v>904067.05991927977</v>
      </c>
      <c r="P2320">
        <v>2279</v>
      </c>
      <c r="Q2320">
        <v>18.924530603187968</v>
      </c>
      <c r="R2320">
        <v>-0.92453060318796787</v>
      </c>
      <c r="S2320" s="70">
        <f t="shared" si="250"/>
        <v>-4.8853555344311912E-2</v>
      </c>
      <c r="T2320">
        <f t="shared" si="251"/>
        <v>18</v>
      </c>
      <c r="U2320" s="134" t="s">
        <v>3264</v>
      </c>
      <c r="Z2320">
        <v>2278</v>
      </c>
      <c r="AA2320">
        <v>21.149996804063665</v>
      </c>
      <c r="AB2320">
        <v>-3.1499968040636652</v>
      </c>
      <c r="AJ2320">
        <v>2280</v>
      </c>
      <c r="AK2320">
        <v>22.94435102895952</v>
      </c>
      <c r="AL2320">
        <v>7.0556489710404797</v>
      </c>
      <c r="AT2320">
        <v>2280</v>
      </c>
      <c r="AU2320">
        <v>32.614719081010982</v>
      </c>
      <c r="AV2320">
        <v>-2.6147190810109819</v>
      </c>
      <c r="BD2320" s="152">
        <v>14.879551400983779</v>
      </c>
      <c r="BE2320" s="152">
        <v>24.026762057399999</v>
      </c>
    </row>
    <row r="2321" spans="1:57" ht="14.25" customHeight="1">
      <c r="A2321" s="134" t="s">
        <v>398</v>
      </c>
      <c r="B2321" s="135">
        <v>7994</v>
      </c>
      <c r="C2321" s="135">
        <v>307800</v>
      </c>
      <c r="D2321" s="145">
        <f t="shared" si="245"/>
        <v>1142857.1428571427</v>
      </c>
      <c r="E2321" s="141">
        <f t="shared" si="246"/>
        <v>38.503877908431321</v>
      </c>
      <c r="F2321" s="135">
        <v>16</v>
      </c>
      <c r="G2321" s="135">
        <v>0.14000000000000001</v>
      </c>
      <c r="H2321" s="135">
        <v>160000</v>
      </c>
      <c r="I2321" s="134" t="s">
        <v>1815</v>
      </c>
      <c r="J2321" s="138">
        <f t="shared" si="247"/>
        <v>0.14000000000000001</v>
      </c>
      <c r="K2321" s="140">
        <f t="shared" si="248"/>
        <v>1142857.1428571427</v>
      </c>
      <c r="L2321" s="134" t="s">
        <v>3277</v>
      </c>
      <c r="M2321" s="134" t="s">
        <v>47</v>
      </c>
      <c r="N2321" s="137">
        <f t="shared" si="249"/>
        <v>1142857.1428571427</v>
      </c>
      <c r="P2321">
        <v>2280</v>
      </c>
      <c r="Q2321">
        <v>25.177347011949269</v>
      </c>
      <c r="R2321">
        <v>4.8226529880507307</v>
      </c>
      <c r="S2321" s="70">
        <f t="shared" si="250"/>
        <v>0.1915473058286038</v>
      </c>
      <c r="T2321">
        <f t="shared" si="251"/>
        <v>30</v>
      </c>
      <c r="U2321" s="134" t="s">
        <v>3265</v>
      </c>
      <c r="Z2321">
        <v>2279</v>
      </c>
      <c r="AA2321">
        <v>22.884621636135776</v>
      </c>
      <c r="AB2321">
        <v>-4.8846216361357762</v>
      </c>
      <c r="AJ2321">
        <v>2281</v>
      </c>
      <c r="AK2321">
        <v>35.898823038754273</v>
      </c>
      <c r="AL2321">
        <v>24.101176961245727</v>
      </c>
      <c r="AT2321">
        <v>2281</v>
      </c>
      <c r="AU2321">
        <v>48.412347097757412</v>
      </c>
      <c r="AV2321">
        <v>11.587652902242588</v>
      </c>
      <c r="BD2321" s="152">
        <v>4.714048932255352</v>
      </c>
      <c r="BE2321" s="152">
        <v>16.91578870288</v>
      </c>
    </row>
    <row r="2322" spans="1:57" ht="14.25" customHeight="1">
      <c r="A2322" s="134" t="s">
        <v>398</v>
      </c>
      <c r="B2322" s="135">
        <v>32400</v>
      </c>
      <c r="C2322" s="135">
        <v>1458100</v>
      </c>
      <c r="D2322" s="145">
        <f t="shared" si="245"/>
        <v>1047169.8113207547</v>
      </c>
      <c r="E2322" s="141">
        <f t="shared" si="246"/>
        <v>45.003086419753089</v>
      </c>
      <c r="F2322" s="135">
        <v>37</v>
      </c>
      <c r="G2322" s="135">
        <v>0.53</v>
      </c>
      <c r="H2322" s="135">
        <v>555000</v>
      </c>
      <c r="I2322" s="134" t="s">
        <v>1815</v>
      </c>
      <c r="J2322" s="138">
        <f t="shared" si="247"/>
        <v>0.53</v>
      </c>
      <c r="K2322" s="140">
        <f t="shared" si="248"/>
        <v>1047169.8113207547</v>
      </c>
      <c r="L2322" s="134" t="s">
        <v>3278</v>
      </c>
      <c r="M2322" s="134" t="s">
        <v>47</v>
      </c>
      <c r="N2322" s="137">
        <f t="shared" si="249"/>
        <v>1047169.8113207547</v>
      </c>
      <c r="P2322">
        <v>2281</v>
      </c>
      <c r="Q2322">
        <v>41.243429933807974</v>
      </c>
      <c r="R2322">
        <v>18.756570066192026</v>
      </c>
      <c r="S2322" s="70">
        <f t="shared" si="250"/>
        <v>0.45477716320622819</v>
      </c>
      <c r="T2322">
        <f t="shared" si="251"/>
        <v>60</v>
      </c>
      <c r="U2322" s="134" t="s">
        <v>962</v>
      </c>
      <c r="Z2322">
        <v>2280</v>
      </c>
      <c r="AA2322">
        <v>27.735818355069561</v>
      </c>
      <c r="AB2322">
        <v>2.2641816449304386</v>
      </c>
      <c r="AJ2322">
        <v>2282</v>
      </c>
      <c r="AK2322">
        <v>26.439827496554543</v>
      </c>
      <c r="AL2322">
        <v>-0.43982749655454256</v>
      </c>
      <c r="AT2322">
        <v>2282</v>
      </c>
      <c r="AU2322">
        <v>27.629105914811174</v>
      </c>
      <c r="AV2322">
        <v>-1.6291059148111735</v>
      </c>
      <c r="BD2322" s="152">
        <v>7.5055053588065608</v>
      </c>
      <c r="BE2322" s="152">
        <v>17.55588710656</v>
      </c>
    </row>
    <row r="2323" spans="1:57" ht="14.25" customHeight="1">
      <c r="A2323" s="134" t="s">
        <v>398</v>
      </c>
      <c r="B2323" s="135">
        <v>20250</v>
      </c>
      <c r="C2323" s="135">
        <v>754800</v>
      </c>
      <c r="D2323" s="145">
        <f t="shared" ref="D2323:D2386" si="252">K2323</f>
        <v>1308008.2135523614</v>
      </c>
      <c r="E2323" s="141">
        <f t="shared" ref="E2323:E2386" si="253">C2323/B2323</f>
        <v>37.274074074074072</v>
      </c>
      <c r="F2323" s="135">
        <v>14</v>
      </c>
      <c r="G2323" s="135">
        <v>9.74E-2</v>
      </c>
      <c r="H2323" s="135">
        <v>127400</v>
      </c>
      <c r="I2323" s="134" t="s">
        <v>1815</v>
      </c>
      <c r="J2323" s="138">
        <f t="shared" ref="J2323:J2386" si="254">IF(I2323="Acres",1,1/43560)*G2323</f>
        <v>9.74E-2</v>
      </c>
      <c r="K2323" s="140">
        <f t="shared" ref="K2323:K2386" si="255">H2323/J2323</f>
        <v>1308008.2135523614</v>
      </c>
      <c r="L2323" s="134" t="s">
        <v>939</v>
      </c>
      <c r="M2323" s="134" t="s">
        <v>3</v>
      </c>
      <c r="N2323" s="137">
        <f t="shared" si="249"/>
        <v>1308008.2135523614</v>
      </c>
      <c r="P2323">
        <v>2282</v>
      </c>
      <c r="Q2323">
        <v>24.5160584229797</v>
      </c>
      <c r="R2323">
        <v>1.4839415770202997</v>
      </c>
      <c r="S2323" s="70">
        <f t="shared" si="250"/>
        <v>6.05293702363408E-2</v>
      </c>
      <c r="T2323">
        <f t="shared" si="251"/>
        <v>26</v>
      </c>
      <c r="U2323" s="134" t="s">
        <v>3266</v>
      </c>
      <c r="Z2323">
        <v>2281</v>
      </c>
      <c r="AA2323">
        <v>44.158554825433313</v>
      </c>
      <c r="AB2323">
        <v>15.841445174566687</v>
      </c>
      <c r="AJ2323">
        <v>2283</v>
      </c>
      <c r="AK2323">
        <v>21.319168255664465</v>
      </c>
      <c r="AL2323">
        <v>-9.3191682556644651</v>
      </c>
      <c r="AT2323">
        <v>2283</v>
      </c>
      <c r="AU2323">
        <v>18.478962119664491</v>
      </c>
      <c r="AV2323">
        <v>-6.4789621196644909</v>
      </c>
      <c r="BD2323" s="152">
        <v>9.027557759155675</v>
      </c>
      <c r="BE2323" s="152">
        <v>20.043656943639999</v>
      </c>
    </row>
    <row r="2324" spans="1:57" ht="14.25" customHeight="1">
      <c r="A2324" s="134" t="s">
        <v>398</v>
      </c>
      <c r="B2324" s="135">
        <v>271008</v>
      </c>
      <c r="C2324" s="135">
        <v>17602500</v>
      </c>
      <c r="D2324" s="145">
        <f t="shared" si="252"/>
        <v>726942.62890341319</v>
      </c>
      <c r="E2324" s="141">
        <f t="shared" si="253"/>
        <v>64.951957137796668</v>
      </c>
      <c r="F2324" s="135">
        <v>260</v>
      </c>
      <c r="G2324" s="135">
        <v>13.77</v>
      </c>
      <c r="H2324" s="135">
        <v>10010000</v>
      </c>
      <c r="I2324" s="134" t="s">
        <v>1815</v>
      </c>
      <c r="J2324" s="138">
        <f t="shared" si="254"/>
        <v>13.77</v>
      </c>
      <c r="K2324" s="140">
        <f t="shared" si="255"/>
        <v>726942.62890341319</v>
      </c>
      <c r="L2324" s="134" t="s">
        <v>1001</v>
      </c>
      <c r="M2324" s="134" t="s">
        <v>67</v>
      </c>
      <c r="N2324" s="137">
        <f t="shared" ref="N2324:N2387" si="256">H2324/(G2324*IF(I2324="Acres",1,1/43560))</f>
        <v>726942.62890341319</v>
      </c>
      <c r="P2324">
        <v>2283</v>
      </c>
      <c r="Q2324">
        <v>16.595668001942503</v>
      </c>
      <c r="R2324">
        <v>-4.5956680019425029</v>
      </c>
      <c r="S2324" s="70">
        <f t="shared" si="250"/>
        <v>-0.27691973600608216</v>
      </c>
      <c r="T2324">
        <f t="shared" si="251"/>
        <v>12</v>
      </c>
      <c r="U2324" s="134" t="s">
        <v>3267</v>
      </c>
      <c r="Z2324">
        <v>2282</v>
      </c>
      <c r="AA2324">
        <v>28.3735627279524</v>
      </c>
      <c r="AB2324">
        <v>-2.3735627279524003</v>
      </c>
      <c r="AJ2324">
        <v>2284</v>
      </c>
      <c r="AK2324">
        <v>23.9125180001827</v>
      </c>
      <c r="AL2324">
        <v>-8.9125180001827005</v>
      </c>
      <c r="AT2324">
        <v>2284</v>
      </c>
      <c r="AU2324">
        <v>23.313496099009761</v>
      </c>
      <c r="AV2324">
        <v>-8.3134960990097611</v>
      </c>
      <c r="BD2324" s="152">
        <v>18.652844598610393</v>
      </c>
      <c r="BE2324" s="152">
        <v>27.043376436799999</v>
      </c>
    </row>
    <row r="2325" spans="1:57" ht="14.25" customHeight="1">
      <c r="A2325" s="134" t="s">
        <v>398</v>
      </c>
      <c r="B2325" s="135">
        <v>10988</v>
      </c>
      <c r="C2325" s="135">
        <v>677700</v>
      </c>
      <c r="D2325" s="145">
        <f t="shared" si="252"/>
        <v>143478.26086956522</v>
      </c>
      <c r="E2325" s="141">
        <f t="shared" si="253"/>
        <v>61.676374226428834</v>
      </c>
      <c r="F2325" s="135">
        <v>12</v>
      </c>
      <c r="G2325" s="135">
        <v>1.84</v>
      </c>
      <c r="H2325" s="135">
        <v>264000</v>
      </c>
      <c r="I2325" s="134" t="s">
        <v>1815</v>
      </c>
      <c r="J2325" s="138">
        <f t="shared" si="254"/>
        <v>1.84</v>
      </c>
      <c r="K2325" s="140">
        <f t="shared" si="255"/>
        <v>143478.26086956522</v>
      </c>
      <c r="L2325" s="134" t="s">
        <v>3279</v>
      </c>
      <c r="M2325" s="134" t="s">
        <v>226</v>
      </c>
      <c r="N2325" s="137">
        <f t="shared" si="256"/>
        <v>143478.26086956522</v>
      </c>
      <c r="P2325">
        <v>2284</v>
      </c>
      <c r="Q2325">
        <v>20.715234601157409</v>
      </c>
      <c r="R2325">
        <v>-5.7152346011574089</v>
      </c>
      <c r="S2325" s="70">
        <f t="shared" si="250"/>
        <v>-0.27589523899662161</v>
      </c>
      <c r="T2325">
        <f t="shared" si="251"/>
        <v>15</v>
      </c>
      <c r="U2325" s="134" t="s">
        <v>975</v>
      </c>
      <c r="Z2325">
        <v>2283</v>
      </c>
      <c r="AA2325">
        <v>20.302372593603856</v>
      </c>
      <c r="AB2325">
        <v>-8.3023725936038559</v>
      </c>
      <c r="AJ2325">
        <v>2285</v>
      </c>
      <c r="AK2325">
        <v>23.954004822736209</v>
      </c>
      <c r="AL2325">
        <v>-7.9540048227362092</v>
      </c>
      <c r="AT2325">
        <v>2285</v>
      </c>
      <c r="AU2325">
        <v>26.64544903518216</v>
      </c>
      <c r="AV2325">
        <v>-10.64544903518216</v>
      </c>
      <c r="BD2325" s="152">
        <v>14.411227585491742</v>
      </c>
      <c r="BE2325" s="152">
        <v>24.43017901664</v>
      </c>
    </row>
    <row r="2326" spans="1:57" ht="14.25" customHeight="1">
      <c r="A2326" s="134" t="s">
        <v>398</v>
      </c>
      <c r="B2326" s="135">
        <v>21428</v>
      </c>
      <c r="C2326" s="135">
        <v>1117400</v>
      </c>
      <c r="D2326" s="145">
        <f t="shared" si="252"/>
        <v>1840000</v>
      </c>
      <c r="E2326" s="141">
        <f t="shared" si="253"/>
        <v>52.146723912637668</v>
      </c>
      <c r="F2326" s="135">
        <v>24</v>
      </c>
      <c r="G2326" s="135">
        <v>0.15</v>
      </c>
      <c r="H2326" s="135">
        <v>276000</v>
      </c>
      <c r="I2326" s="134" t="s">
        <v>1815</v>
      </c>
      <c r="J2326" s="138">
        <f t="shared" si="254"/>
        <v>0.15</v>
      </c>
      <c r="K2326" s="140">
        <f t="shared" si="255"/>
        <v>1840000</v>
      </c>
      <c r="L2326" s="134" t="s">
        <v>3280</v>
      </c>
      <c r="M2326" s="134" t="s">
        <v>194</v>
      </c>
      <c r="N2326" s="137">
        <f t="shared" si="256"/>
        <v>1840000</v>
      </c>
      <c r="P2326">
        <v>2285</v>
      </c>
      <c r="Q2326">
        <v>22.539440157069198</v>
      </c>
      <c r="R2326">
        <v>-6.5394401570691976</v>
      </c>
      <c r="S2326" s="70">
        <f t="shared" si="250"/>
        <v>-0.29013321145060422</v>
      </c>
      <c r="T2326">
        <f t="shared" si="251"/>
        <v>16</v>
      </c>
      <c r="U2326" s="134" t="s">
        <v>949</v>
      </c>
      <c r="Z2326">
        <v>2284</v>
      </c>
      <c r="AA2326">
        <v>24.231652405077067</v>
      </c>
      <c r="AB2326">
        <v>-9.2316524050770674</v>
      </c>
      <c r="AJ2326">
        <v>2286</v>
      </c>
      <c r="AK2326">
        <v>22.357608824274198</v>
      </c>
      <c r="AL2326">
        <v>-10.357608824274198</v>
      </c>
      <c r="AT2326">
        <v>2286</v>
      </c>
      <c r="AU2326">
        <v>20.715590951141479</v>
      </c>
      <c r="AV2326">
        <v>-8.7155909511414791</v>
      </c>
      <c r="BD2326" s="152">
        <v>20.194410491271675</v>
      </c>
      <c r="BE2326" s="152">
        <v>31.280604991040001</v>
      </c>
    </row>
    <row r="2327" spans="1:57" ht="14.25" customHeight="1">
      <c r="A2327" s="134" t="s">
        <v>398</v>
      </c>
      <c r="B2327" s="135">
        <v>6400</v>
      </c>
      <c r="C2327" s="135">
        <v>171000</v>
      </c>
      <c r="D2327" s="145">
        <f t="shared" si="252"/>
        <v>681818.18181818177</v>
      </c>
      <c r="E2327" s="141">
        <f t="shared" si="253"/>
        <v>26.71875</v>
      </c>
      <c r="F2327" s="135">
        <v>10</v>
      </c>
      <c r="G2327" s="135">
        <v>0.11</v>
      </c>
      <c r="H2327" s="135">
        <v>75000</v>
      </c>
      <c r="I2327" s="134" t="s">
        <v>1815</v>
      </c>
      <c r="J2327" s="138">
        <f t="shared" si="254"/>
        <v>0.11</v>
      </c>
      <c r="K2327" s="140">
        <f t="shared" si="255"/>
        <v>681818.18181818177</v>
      </c>
      <c r="L2327" s="134" t="s">
        <v>3281</v>
      </c>
      <c r="M2327" s="134" t="s">
        <v>68</v>
      </c>
      <c r="N2327" s="137">
        <f t="shared" si="256"/>
        <v>681818.18181818177</v>
      </c>
      <c r="P2327">
        <v>2286</v>
      </c>
      <c r="Q2327">
        <v>18.407730345265872</v>
      </c>
      <c r="R2327">
        <v>-6.4077303452658718</v>
      </c>
      <c r="S2327" s="70">
        <f t="shared" si="250"/>
        <v>-0.34809996806118043</v>
      </c>
      <c r="T2327">
        <f t="shared" si="251"/>
        <v>12</v>
      </c>
      <c r="U2327" s="134" t="s">
        <v>3268</v>
      </c>
      <c r="Z2327">
        <v>2285</v>
      </c>
      <c r="AA2327">
        <v>25.765248214040941</v>
      </c>
      <c r="AB2327">
        <v>-9.7652482140409411</v>
      </c>
      <c r="AJ2327">
        <v>2287</v>
      </c>
      <c r="AK2327">
        <v>26.957142773701342</v>
      </c>
      <c r="AL2327">
        <v>8.0428572262986577</v>
      </c>
      <c r="AT2327">
        <v>2287</v>
      </c>
      <c r="AU2327">
        <v>33.352051199464114</v>
      </c>
      <c r="AV2327">
        <v>1.647948800535886</v>
      </c>
      <c r="BD2327" s="152">
        <v>9.0891793138256798</v>
      </c>
      <c r="BE2327" s="152">
        <v>19.765579635719998</v>
      </c>
    </row>
    <row r="2328" spans="1:57" ht="14.25" customHeight="1">
      <c r="A2328" s="134" t="s">
        <v>398</v>
      </c>
      <c r="B2328" s="135">
        <v>10764</v>
      </c>
      <c r="C2328" s="135">
        <v>442100</v>
      </c>
      <c r="D2328" s="145">
        <f t="shared" si="252"/>
        <v>283783.78378378379</v>
      </c>
      <c r="E2328" s="141">
        <f t="shared" si="253"/>
        <v>41.07209215904868</v>
      </c>
      <c r="F2328" s="135">
        <v>14</v>
      </c>
      <c r="G2328" s="135">
        <v>0.74</v>
      </c>
      <c r="H2328" s="135">
        <v>210000</v>
      </c>
      <c r="I2328" s="134" t="s">
        <v>1815</v>
      </c>
      <c r="J2328" s="138">
        <f t="shared" si="254"/>
        <v>0.74</v>
      </c>
      <c r="K2328" s="140">
        <f t="shared" si="255"/>
        <v>283783.78378378379</v>
      </c>
      <c r="L2328" s="134" t="s">
        <v>3282</v>
      </c>
      <c r="M2328" s="134" t="s">
        <v>47</v>
      </c>
      <c r="N2328" s="137">
        <f t="shared" si="256"/>
        <v>283783.78378378379</v>
      </c>
      <c r="P2328">
        <v>2287</v>
      </c>
      <c r="Q2328">
        <v>27.908631867174311</v>
      </c>
      <c r="R2328">
        <v>7.0913681328256892</v>
      </c>
      <c r="S2328" s="70">
        <f t="shared" si="250"/>
        <v>0.25409228824170504</v>
      </c>
      <c r="T2328">
        <f t="shared" si="251"/>
        <v>35</v>
      </c>
      <c r="U2328" s="134" t="s">
        <v>1771</v>
      </c>
      <c r="Z2328">
        <v>2286</v>
      </c>
      <c r="AA2328">
        <v>21.733894207572611</v>
      </c>
      <c r="AB2328">
        <v>-9.7338942075726109</v>
      </c>
      <c r="AJ2328">
        <v>2288</v>
      </c>
      <c r="AK2328">
        <v>22.675110017285736</v>
      </c>
      <c r="AL2328">
        <v>-10.675110017285736</v>
      </c>
      <c r="AT2328">
        <v>2288</v>
      </c>
      <c r="AU2328">
        <v>19.181808771553001</v>
      </c>
      <c r="AV2328">
        <v>-7.1818087715530012</v>
      </c>
      <c r="BD2328" s="152">
        <v>5.0159945501383749</v>
      </c>
      <c r="BE2328" s="152">
        <v>31.651269388159999</v>
      </c>
    </row>
    <row r="2329" spans="1:57" ht="14.25" customHeight="1">
      <c r="A2329" s="134" t="s">
        <v>398</v>
      </c>
      <c r="B2329" s="135">
        <v>8004</v>
      </c>
      <c r="C2329" s="135">
        <v>196900</v>
      </c>
      <c r="D2329" s="145">
        <f t="shared" si="252"/>
        <v>375000</v>
      </c>
      <c r="E2329" s="141">
        <f t="shared" si="253"/>
        <v>24.600199900049976</v>
      </c>
      <c r="F2329" s="135">
        <v>9</v>
      </c>
      <c r="G2329" s="135">
        <v>0.18</v>
      </c>
      <c r="H2329" s="135">
        <v>67500</v>
      </c>
      <c r="I2329" s="134" t="s">
        <v>1815</v>
      </c>
      <c r="J2329" s="138">
        <f t="shared" si="254"/>
        <v>0.18</v>
      </c>
      <c r="K2329" s="140">
        <f t="shared" si="255"/>
        <v>375000</v>
      </c>
      <c r="L2329" s="134" t="s">
        <v>3283</v>
      </c>
      <c r="M2329" s="134" t="s">
        <v>68</v>
      </c>
      <c r="N2329" s="137">
        <f t="shared" si="256"/>
        <v>375000</v>
      </c>
      <c r="P2329">
        <v>2288</v>
      </c>
      <c r="Q2329">
        <v>17.763692826627988</v>
      </c>
      <c r="R2329">
        <v>-5.7636928266279881</v>
      </c>
      <c r="S2329" s="70">
        <f t="shared" si="250"/>
        <v>-0.32446478797404915</v>
      </c>
      <c r="T2329">
        <f t="shared" si="251"/>
        <v>12</v>
      </c>
      <c r="U2329" s="134" t="s">
        <v>968</v>
      </c>
      <c r="Z2329">
        <v>2287</v>
      </c>
      <c r="AA2329">
        <v>31.82488062786005</v>
      </c>
      <c r="AB2329">
        <v>3.1751193721399495</v>
      </c>
      <c r="AJ2329">
        <v>2289</v>
      </c>
      <c r="AK2329">
        <v>21.351765044813646</v>
      </c>
      <c r="AL2329">
        <v>-9.3517650448136465</v>
      </c>
      <c r="AT2329">
        <v>2289</v>
      </c>
      <c r="AU2329">
        <v>18.656315947711121</v>
      </c>
      <c r="AV2329">
        <v>-6.6563159477111213</v>
      </c>
      <c r="BD2329" s="152">
        <v>18.008899352308845</v>
      </c>
      <c r="BE2329" s="152">
        <v>30.348707324199999</v>
      </c>
    </row>
    <row r="2330" spans="1:57" ht="14.25" customHeight="1">
      <c r="A2330" s="134" t="s">
        <v>398</v>
      </c>
      <c r="B2330" s="135">
        <v>20520</v>
      </c>
      <c r="C2330" s="135">
        <v>1179700</v>
      </c>
      <c r="D2330" s="145">
        <f t="shared" si="252"/>
        <v>331958.76288659795</v>
      </c>
      <c r="E2330" s="141">
        <f t="shared" si="253"/>
        <v>57.490253411306043</v>
      </c>
      <c r="F2330" s="135">
        <v>23</v>
      </c>
      <c r="G2330" s="135">
        <v>0.63049999999999995</v>
      </c>
      <c r="H2330" s="135">
        <v>209300</v>
      </c>
      <c r="I2330" s="134" t="s">
        <v>1815</v>
      </c>
      <c r="J2330" s="138">
        <f t="shared" si="254"/>
        <v>0.63049999999999995</v>
      </c>
      <c r="K2330" s="140">
        <f t="shared" si="255"/>
        <v>331958.76288659795</v>
      </c>
      <c r="L2330" s="134" t="s">
        <v>3284</v>
      </c>
      <c r="M2330" s="134" t="s">
        <v>3</v>
      </c>
      <c r="N2330" s="137">
        <f t="shared" si="256"/>
        <v>331958.76288659795</v>
      </c>
      <c r="P2330">
        <v>2289</v>
      </c>
      <c r="Q2330">
        <v>16.710434325900017</v>
      </c>
      <c r="R2330">
        <v>-4.7104343259000174</v>
      </c>
      <c r="S2330" s="70">
        <f t="shared" si="250"/>
        <v>-0.28188581062786439</v>
      </c>
      <c r="T2330">
        <f t="shared" si="251"/>
        <v>12</v>
      </c>
      <c r="U2330" s="134" t="s">
        <v>3269</v>
      </c>
      <c r="Z2330">
        <v>2288</v>
      </c>
      <c r="AA2330">
        <v>21.844673842071032</v>
      </c>
      <c r="AB2330">
        <v>-9.8446738420710318</v>
      </c>
      <c r="AJ2330">
        <v>2290</v>
      </c>
      <c r="AK2330">
        <v>21.363618422686077</v>
      </c>
      <c r="AL2330">
        <v>-12.363618422686077</v>
      </c>
      <c r="AT2330">
        <v>2290</v>
      </c>
      <c r="AU2330">
        <v>13.31106863019453</v>
      </c>
      <c r="AV2330">
        <v>-4.31106863019453</v>
      </c>
      <c r="BD2330" s="152">
        <v>33.990449555974543</v>
      </c>
      <c r="BE2330" s="152">
        <v>33.521002809319995</v>
      </c>
    </row>
    <row r="2331" spans="1:57" ht="14.25" customHeight="1">
      <c r="A2331" s="134" t="s">
        <v>398</v>
      </c>
      <c r="B2331" s="135">
        <v>7524</v>
      </c>
      <c r="C2331" s="135">
        <v>525600</v>
      </c>
      <c r="D2331" s="145">
        <f t="shared" si="252"/>
        <v>277509.52986022871</v>
      </c>
      <c r="E2331" s="141">
        <f t="shared" si="253"/>
        <v>69.856459330143537</v>
      </c>
      <c r="F2331" s="135">
        <v>12</v>
      </c>
      <c r="G2331" s="135">
        <v>0.39350000000000002</v>
      </c>
      <c r="H2331" s="135">
        <v>109200</v>
      </c>
      <c r="I2331" s="134" t="s">
        <v>1815</v>
      </c>
      <c r="J2331" s="138">
        <f t="shared" si="254"/>
        <v>0.39350000000000002</v>
      </c>
      <c r="K2331" s="140">
        <f t="shared" si="255"/>
        <v>277509.52986022871</v>
      </c>
      <c r="L2331" s="134" t="s">
        <v>959</v>
      </c>
      <c r="M2331" s="134" t="s">
        <v>3</v>
      </c>
      <c r="N2331" s="137">
        <f t="shared" si="256"/>
        <v>277509.52986022871</v>
      </c>
      <c r="P2331">
        <v>2290</v>
      </c>
      <c r="Q2331">
        <v>13.829558088980123</v>
      </c>
      <c r="R2331">
        <v>-4.8295580889801233</v>
      </c>
      <c r="S2331" s="70">
        <f t="shared" si="250"/>
        <v>-0.34921998648882963</v>
      </c>
      <c r="T2331">
        <f t="shared" si="251"/>
        <v>9</v>
      </c>
      <c r="U2331" s="134" t="s">
        <v>3270</v>
      </c>
      <c r="Z2331">
        <v>2289</v>
      </c>
      <c r="AA2331">
        <v>20.36060306826959</v>
      </c>
      <c r="AB2331">
        <v>-8.3606030682695902</v>
      </c>
      <c r="AJ2331">
        <v>2291</v>
      </c>
      <c r="AK2331">
        <v>20.776452883076743</v>
      </c>
      <c r="AL2331">
        <v>-8.7764528830767432</v>
      </c>
      <c r="AT2331">
        <v>2291</v>
      </c>
      <c r="AU2331">
        <v>18.744992861734438</v>
      </c>
      <c r="AV2331">
        <v>-6.7449928617344383</v>
      </c>
      <c r="BD2331" s="152">
        <v>9.2637737187240248</v>
      </c>
      <c r="BE2331" s="152">
        <v>17.72192377332</v>
      </c>
    </row>
    <row r="2332" spans="1:57" ht="14.25" customHeight="1">
      <c r="A2332" s="134" t="s">
        <v>398</v>
      </c>
      <c r="B2332" s="135">
        <v>29220</v>
      </c>
      <c r="C2332" s="135">
        <v>1455500</v>
      </c>
      <c r="D2332" s="145">
        <f t="shared" si="252"/>
        <v>947916.66666666663</v>
      </c>
      <c r="E2332" s="141">
        <f t="shared" si="253"/>
        <v>49.81177275838467</v>
      </c>
      <c r="F2332" s="135">
        <v>40</v>
      </c>
      <c r="G2332" s="135">
        <v>0.38400000000000001</v>
      </c>
      <c r="H2332" s="135">
        <v>364000</v>
      </c>
      <c r="I2332" s="134" t="s">
        <v>1815</v>
      </c>
      <c r="J2332" s="138">
        <f t="shared" si="254"/>
        <v>0.38400000000000001</v>
      </c>
      <c r="K2332" s="140">
        <f t="shared" si="255"/>
        <v>947916.66666666663</v>
      </c>
      <c r="L2332" s="134" t="s">
        <v>3285</v>
      </c>
      <c r="M2332" s="134" t="s">
        <v>3</v>
      </c>
      <c r="N2332" s="137">
        <f t="shared" si="256"/>
        <v>947916.66666666663</v>
      </c>
      <c r="P2332">
        <v>2291</v>
      </c>
      <c r="Q2332">
        <v>16.423869207412174</v>
      </c>
      <c r="R2332">
        <v>-4.4238692074121744</v>
      </c>
      <c r="S2332" s="70">
        <f t="shared" si="250"/>
        <v>-0.26935609091526741</v>
      </c>
      <c r="T2332">
        <f t="shared" si="251"/>
        <v>12</v>
      </c>
      <c r="U2332" s="134" t="s">
        <v>3271</v>
      </c>
      <c r="Z2332">
        <v>2290</v>
      </c>
      <c r="AA2332">
        <v>17.440310753398528</v>
      </c>
      <c r="AB2332">
        <v>-8.4403107533985278</v>
      </c>
      <c r="AJ2332">
        <v>2292</v>
      </c>
      <c r="AK2332">
        <v>22.157794740138939</v>
      </c>
      <c r="AL2332">
        <v>-15.157794740138939</v>
      </c>
      <c r="AT2332">
        <v>2292</v>
      </c>
      <c r="AU2332">
        <v>18.264659577441474</v>
      </c>
      <c r="AV2332">
        <v>-11.264659577441474</v>
      </c>
      <c r="BD2332" s="152">
        <v>25.494891218803239</v>
      </c>
      <c r="BE2332" s="152">
        <v>30.911659831200001</v>
      </c>
    </row>
    <row r="2333" spans="1:57" ht="14.25" customHeight="1">
      <c r="A2333" s="134" t="s">
        <v>398</v>
      </c>
      <c r="B2333" s="135">
        <v>11868</v>
      </c>
      <c r="C2333" s="135">
        <v>274400</v>
      </c>
      <c r="D2333" s="145">
        <f t="shared" si="252"/>
        <v>1125000</v>
      </c>
      <c r="E2333" s="141">
        <f t="shared" si="253"/>
        <v>23.120997640714528</v>
      </c>
      <c r="F2333" s="135">
        <v>12</v>
      </c>
      <c r="G2333" s="135">
        <v>0.08</v>
      </c>
      <c r="H2333" s="135">
        <v>90000</v>
      </c>
      <c r="I2333" s="134" t="s">
        <v>1815</v>
      </c>
      <c r="J2333" s="138">
        <f t="shared" si="254"/>
        <v>0.08</v>
      </c>
      <c r="K2333" s="140">
        <f t="shared" si="255"/>
        <v>1125000</v>
      </c>
      <c r="L2333" s="134" t="s">
        <v>3286</v>
      </c>
      <c r="M2333" s="134" t="s">
        <v>68</v>
      </c>
      <c r="N2333" s="137">
        <f t="shared" si="256"/>
        <v>1125000</v>
      </c>
      <c r="P2333">
        <v>2292</v>
      </c>
      <c r="Q2333">
        <v>16.967448603093299</v>
      </c>
      <c r="R2333">
        <v>-9.9674486030932989</v>
      </c>
      <c r="S2333" s="70">
        <f t="shared" si="250"/>
        <v>-0.58744533938214816</v>
      </c>
      <c r="T2333">
        <f t="shared" si="251"/>
        <v>7</v>
      </c>
      <c r="U2333" s="134" t="s">
        <v>1581</v>
      </c>
      <c r="Z2333">
        <v>2291</v>
      </c>
      <c r="AA2333">
        <v>19.898169922450354</v>
      </c>
      <c r="AB2333">
        <v>-7.8981699224503537</v>
      </c>
      <c r="AJ2333">
        <v>2293</v>
      </c>
      <c r="AK2333">
        <v>22.490535990415029</v>
      </c>
      <c r="AL2333">
        <v>-13.490535990415029</v>
      </c>
      <c r="AT2333">
        <v>2293</v>
      </c>
      <c r="AU2333">
        <v>16.339221027583349</v>
      </c>
      <c r="AV2333">
        <v>-7.3392210275833492</v>
      </c>
      <c r="BD2333" s="152">
        <v>6.1806419334014615</v>
      </c>
      <c r="BE2333" s="152">
        <v>17.5807367504</v>
      </c>
    </row>
    <row r="2334" spans="1:57" ht="14.25" customHeight="1">
      <c r="A2334" s="134" t="s">
        <v>398</v>
      </c>
      <c r="B2334" s="135">
        <v>11944</v>
      </c>
      <c r="C2334" s="135">
        <v>267800</v>
      </c>
      <c r="D2334" s="145">
        <f t="shared" si="252"/>
        <v>441176.47058823524</v>
      </c>
      <c r="E2334" s="141">
        <f t="shared" si="253"/>
        <v>22.421299397186871</v>
      </c>
      <c r="F2334" s="135">
        <v>10</v>
      </c>
      <c r="G2334" s="135">
        <v>0.17</v>
      </c>
      <c r="H2334" s="135">
        <v>75000</v>
      </c>
      <c r="I2334" s="134" t="s">
        <v>1815</v>
      </c>
      <c r="J2334" s="138">
        <f t="shared" si="254"/>
        <v>0.17</v>
      </c>
      <c r="K2334" s="140">
        <f t="shared" si="255"/>
        <v>441176.47058823524</v>
      </c>
      <c r="L2334" s="134" t="s">
        <v>3287</v>
      </c>
      <c r="M2334" s="134" t="s">
        <v>68</v>
      </c>
      <c r="N2334" s="137">
        <f t="shared" si="256"/>
        <v>441176.47058823524</v>
      </c>
      <c r="P2334">
        <v>2293</v>
      </c>
      <c r="Q2334">
        <v>16.120679109118029</v>
      </c>
      <c r="R2334">
        <v>-7.1206791091180293</v>
      </c>
      <c r="S2334" s="70">
        <f t="shared" si="250"/>
        <v>-0.44171086471726223</v>
      </c>
      <c r="T2334">
        <f t="shared" si="251"/>
        <v>9</v>
      </c>
      <c r="U2334" s="134" t="s">
        <v>3272</v>
      </c>
      <c r="Z2334">
        <v>2292</v>
      </c>
      <c r="AA2334">
        <v>20.705565259080384</v>
      </c>
      <c r="AB2334">
        <v>-13.705565259080384</v>
      </c>
      <c r="AJ2334">
        <v>2294</v>
      </c>
      <c r="AK2334">
        <v>20.762906165508248</v>
      </c>
      <c r="AL2334">
        <v>-4.7629061655082481</v>
      </c>
      <c r="AT2334">
        <v>2294</v>
      </c>
      <c r="AU2334">
        <v>17.596298392117589</v>
      </c>
      <c r="AV2334">
        <v>-1.5962983921175891</v>
      </c>
      <c r="BD2334" s="152">
        <v>37.956823624900501</v>
      </c>
      <c r="BE2334" s="152">
        <v>33.955320426679997</v>
      </c>
    </row>
    <row r="2335" spans="1:57" ht="14.25" customHeight="1">
      <c r="A2335" s="134" t="s">
        <v>398</v>
      </c>
      <c r="B2335" s="135">
        <v>4940</v>
      </c>
      <c r="C2335" s="135">
        <v>274500</v>
      </c>
      <c r="D2335" s="145">
        <f t="shared" si="252"/>
        <v>480000</v>
      </c>
      <c r="E2335" s="141">
        <f t="shared" si="253"/>
        <v>55.5668016194332</v>
      </c>
      <c r="F2335" s="135">
        <v>4</v>
      </c>
      <c r="G2335" s="135">
        <v>0.1</v>
      </c>
      <c r="H2335" s="135">
        <v>48000</v>
      </c>
      <c r="I2335" s="134" t="s">
        <v>1815</v>
      </c>
      <c r="J2335" s="138">
        <f t="shared" si="254"/>
        <v>0.1</v>
      </c>
      <c r="K2335" s="140">
        <f t="shared" si="255"/>
        <v>480000</v>
      </c>
      <c r="L2335" s="134" t="s">
        <v>3288</v>
      </c>
      <c r="M2335" s="134" t="s">
        <v>194</v>
      </c>
      <c r="N2335" s="137">
        <f t="shared" si="256"/>
        <v>480000</v>
      </c>
      <c r="P2335">
        <v>2294</v>
      </c>
      <c r="Q2335">
        <v>15.795411787472364</v>
      </c>
      <c r="R2335">
        <v>0.2045882125276357</v>
      </c>
      <c r="S2335" s="70">
        <f t="shared" si="250"/>
        <v>1.2952382329778729E-2</v>
      </c>
      <c r="T2335">
        <f t="shared" si="251"/>
        <v>16</v>
      </c>
      <c r="U2335" s="134" t="s">
        <v>3273</v>
      </c>
      <c r="Z2335">
        <v>2293</v>
      </c>
      <c r="AA2335">
        <v>19.826935082191799</v>
      </c>
      <c r="AB2335">
        <v>-10.826935082191799</v>
      </c>
      <c r="AJ2335">
        <v>2295</v>
      </c>
      <c r="AK2335">
        <v>28.680539249367968</v>
      </c>
      <c r="AL2335">
        <v>16.319460750632032</v>
      </c>
      <c r="AT2335">
        <v>2295</v>
      </c>
      <c r="AU2335">
        <v>43.591771521545446</v>
      </c>
      <c r="AV2335">
        <v>1.4082284784545536</v>
      </c>
      <c r="BD2335" s="152">
        <v>3.08107773350023</v>
      </c>
      <c r="BE2335" s="152">
        <v>13.803459497679999</v>
      </c>
    </row>
    <row r="2336" spans="1:57" ht="14.25" customHeight="1">
      <c r="A2336" s="134" t="s">
        <v>398</v>
      </c>
      <c r="B2336" s="135">
        <v>102818</v>
      </c>
      <c r="C2336" s="135">
        <v>4017900</v>
      </c>
      <c r="D2336" s="145">
        <f t="shared" si="252"/>
        <v>52500</v>
      </c>
      <c r="E2336" s="141">
        <f t="shared" si="253"/>
        <v>39.077787935964523</v>
      </c>
      <c r="F2336" s="135">
        <v>101</v>
      </c>
      <c r="G2336" s="135">
        <v>10</v>
      </c>
      <c r="H2336" s="135">
        <v>525000</v>
      </c>
      <c r="I2336" s="134" t="s">
        <v>1815</v>
      </c>
      <c r="J2336" s="138">
        <f t="shared" si="254"/>
        <v>10</v>
      </c>
      <c r="K2336" s="140">
        <f t="shared" si="255"/>
        <v>52500</v>
      </c>
      <c r="L2336" s="134" t="s">
        <v>1764</v>
      </c>
      <c r="M2336" s="134" t="s">
        <v>160</v>
      </c>
      <c r="N2336" s="137">
        <f t="shared" si="256"/>
        <v>52500</v>
      </c>
      <c r="P2336">
        <v>2295</v>
      </c>
      <c r="Q2336">
        <v>34.442577905576982</v>
      </c>
      <c r="R2336">
        <v>10.557422094423018</v>
      </c>
      <c r="S2336" s="70">
        <f t="shared" si="250"/>
        <v>0.30652241314125178</v>
      </c>
      <c r="T2336">
        <f t="shared" si="251"/>
        <v>45</v>
      </c>
      <c r="U2336" s="134" t="s">
        <v>1577</v>
      </c>
      <c r="Z2336">
        <v>2294</v>
      </c>
      <c r="AA2336">
        <v>19.25754320500457</v>
      </c>
      <c r="AB2336">
        <v>-3.2575432050045698</v>
      </c>
      <c r="AJ2336">
        <v>2296</v>
      </c>
      <c r="AK2336">
        <v>23.840974398024102</v>
      </c>
      <c r="AL2336">
        <v>-7.8409743980241018</v>
      </c>
      <c r="AT2336">
        <v>2296</v>
      </c>
      <c r="AU2336">
        <v>21.139269540363991</v>
      </c>
      <c r="AV2336">
        <v>-5.1392695403639905</v>
      </c>
      <c r="BD2336" s="152">
        <v>12.390040592315593</v>
      </c>
      <c r="BE2336" s="152">
        <v>23.733169405239998</v>
      </c>
    </row>
    <row r="2337" spans="1:57" ht="14.25" customHeight="1">
      <c r="A2337" s="134" t="s">
        <v>398</v>
      </c>
      <c r="B2337" s="135">
        <v>222208</v>
      </c>
      <c r="C2337" s="135">
        <v>15127700</v>
      </c>
      <c r="D2337" s="145">
        <f t="shared" si="252"/>
        <v>286862.52771618625</v>
      </c>
      <c r="E2337" s="141">
        <f t="shared" si="253"/>
        <v>68.079007056451616</v>
      </c>
      <c r="F2337" s="135">
        <v>207</v>
      </c>
      <c r="G2337" s="135">
        <v>18.04</v>
      </c>
      <c r="H2337" s="135">
        <v>5175000</v>
      </c>
      <c r="I2337" s="134" t="s">
        <v>1815</v>
      </c>
      <c r="J2337" s="138">
        <f t="shared" si="254"/>
        <v>18.04</v>
      </c>
      <c r="K2337" s="140">
        <f t="shared" si="255"/>
        <v>286862.52771618625</v>
      </c>
      <c r="L2337" s="134" t="s">
        <v>3289</v>
      </c>
      <c r="M2337" s="134" t="s">
        <v>60</v>
      </c>
      <c r="N2337" s="137">
        <f t="shared" si="256"/>
        <v>286862.52771618625</v>
      </c>
      <c r="P2337">
        <v>2296</v>
      </c>
      <c r="Q2337">
        <v>19.49901591518762</v>
      </c>
      <c r="R2337">
        <v>-3.4990159151876199</v>
      </c>
      <c r="S2337" s="70">
        <f t="shared" si="250"/>
        <v>-0.17944576948943694</v>
      </c>
      <c r="T2337">
        <f t="shared" si="251"/>
        <v>16</v>
      </c>
      <c r="U2337" s="134" t="s">
        <v>3274</v>
      </c>
      <c r="Z2337">
        <v>2295</v>
      </c>
      <c r="AA2337">
        <v>37.628015463706305</v>
      </c>
      <c r="AB2337">
        <v>7.3719845362936951</v>
      </c>
      <c r="AJ2337">
        <v>2297</v>
      </c>
      <c r="AK2337">
        <v>22.027830918466215</v>
      </c>
      <c r="AL2337">
        <v>-1.0278309184662149</v>
      </c>
      <c r="AT2337">
        <v>2297</v>
      </c>
      <c r="AU2337">
        <v>32.650025630112864</v>
      </c>
      <c r="AV2337">
        <v>-11.650025630112864</v>
      </c>
      <c r="BD2337" s="152">
        <v>6.4569119035053157</v>
      </c>
      <c r="BE2337" s="152">
        <v>15.06636588656</v>
      </c>
    </row>
    <row r="2338" spans="1:57" ht="14.25" customHeight="1">
      <c r="A2338" s="134" t="s">
        <v>398</v>
      </c>
      <c r="B2338" s="135">
        <v>11832</v>
      </c>
      <c r="C2338" s="135">
        <v>1105500</v>
      </c>
      <c r="D2338" s="145">
        <f t="shared" si="252"/>
        <v>101408.45070422535</v>
      </c>
      <c r="E2338" s="141">
        <f t="shared" si="253"/>
        <v>93.433062880324542</v>
      </c>
      <c r="F2338" s="135">
        <v>12</v>
      </c>
      <c r="G2338" s="135">
        <v>2.13</v>
      </c>
      <c r="H2338" s="135">
        <v>216000</v>
      </c>
      <c r="I2338" s="134" t="s">
        <v>1815</v>
      </c>
      <c r="J2338" s="138">
        <f t="shared" si="254"/>
        <v>2.13</v>
      </c>
      <c r="K2338" s="140">
        <f t="shared" si="255"/>
        <v>101408.45070422535</v>
      </c>
      <c r="L2338" s="134" t="s">
        <v>3290</v>
      </c>
      <c r="M2338" s="134" t="s">
        <v>192</v>
      </c>
      <c r="N2338" s="137">
        <f t="shared" si="256"/>
        <v>101408.45070422535</v>
      </c>
      <c r="P2338">
        <v>2297</v>
      </c>
      <c r="Q2338">
        <v>24.663578406265813</v>
      </c>
      <c r="R2338">
        <v>-3.6635784062658132</v>
      </c>
      <c r="S2338" s="70">
        <f t="shared" si="250"/>
        <v>-0.14854204632913595</v>
      </c>
      <c r="T2338">
        <f t="shared" si="251"/>
        <v>21</v>
      </c>
      <c r="U2338" s="134" t="s">
        <v>922</v>
      </c>
      <c r="Z2338">
        <v>2296</v>
      </c>
      <c r="AA2338">
        <v>23.672437882490986</v>
      </c>
      <c r="AB2338">
        <v>-7.6724378824909856</v>
      </c>
      <c r="AJ2338">
        <v>2298</v>
      </c>
      <c r="AK2338">
        <v>27.389791066045063</v>
      </c>
      <c r="AL2338">
        <v>5.6102089339549366</v>
      </c>
      <c r="AT2338">
        <v>2298</v>
      </c>
      <c r="AU2338">
        <v>39.244960569328413</v>
      </c>
      <c r="AV2338">
        <v>-6.2449605693284127</v>
      </c>
      <c r="BD2338" s="152">
        <v>11.675230558143539</v>
      </c>
      <c r="BE2338" s="152">
        <v>21.567972137119998</v>
      </c>
    </row>
    <row r="2339" spans="1:57" ht="14.25" customHeight="1">
      <c r="A2339" s="134" t="s">
        <v>398</v>
      </c>
      <c r="B2339" s="135">
        <v>55779</v>
      </c>
      <c r="C2339" s="135">
        <v>3010600</v>
      </c>
      <c r="D2339" s="145">
        <f t="shared" si="252"/>
        <v>181333.33333333334</v>
      </c>
      <c r="E2339" s="141">
        <f t="shared" si="253"/>
        <v>53.973717707380914</v>
      </c>
      <c r="F2339" s="135">
        <v>45</v>
      </c>
      <c r="G2339" s="135">
        <v>0.75</v>
      </c>
      <c r="H2339" s="135">
        <v>136000</v>
      </c>
      <c r="I2339" s="134" t="s">
        <v>1815</v>
      </c>
      <c r="J2339" s="138">
        <f t="shared" si="254"/>
        <v>0.75</v>
      </c>
      <c r="K2339" s="140">
        <f t="shared" si="255"/>
        <v>181333.33333333334</v>
      </c>
      <c r="L2339" s="134" t="s">
        <v>1760</v>
      </c>
      <c r="M2339" s="134" t="s">
        <v>200</v>
      </c>
      <c r="N2339" s="137">
        <f t="shared" si="256"/>
        <v>181333.33333333334</v>
      </c>
      <c r="P2339">
        <v>2298</v>
      </c>
      <c r="Q2339">
        <v>31.34380496601586</v>
      </c>
      <c r="R2339">
        <v>1.6561950339841403</v>
      </c>
      <c r="S2339" s="70">
        <f t="shared" si="250"/>
        <v>5.2839629259429401E-2</v>
      </c>
      <c r="T2339">
        <f t="shared" si="251"/>
        <v>33</v>
      </c>
      <c r="U2339" s="134" t="s">
        <v>1558</v>
      </c>
      <c r="Z2339">
        <v>2297</v>
      </c>
      <c r="AA2339">
        <v>28.301752305271162</v>
      </c>
      <c r="AB2339">
        <v>-7.3017523052711617</v>
      </c>
      <c r="AJ2339">
        <v>2299</v>
      </c>
      <c r="AK2339">
        <v>27.47996140486034</v>
      </c>
      <c r="AL2339">
        <v>-7.4799614048603402</v>
      </c>
      <c r="AT2339">
        <v>2299</v>
      </c>
      <c r="AU2339">
        <v>27.799891082559785</v>
      </c>
      <c r="AV2339">
        <v>-7.7998910825597854</v>
      </c>
      <c r="BD2339" s="152">
        <v>10.295934759446602</v>
      </c>
      <c r="BE2339" s="152">
        <v>21.420164758919999</v>
      </c>
    </row>
    <row r="2340" spans="1:57" ht="14.25" customHeight="1">
      <c r="A2340" s="134" t="s">
        <v>398</v>
      </c>
      <c r="B2340" s="135">
        <v>14875</v>
      </c>
      <c r="C2340" s="135">
        <v>555900</v>
      </c>
      <c r="D2340" s="145">
        <f t="shared" si="252"/>
        <v>352713.17829457368</v>
      </c>
      <c r="E2340" s="141">
        <f t="shared" si="253"/>
        <v>37.371428571428574</v>
      </c>
      <c r="F2340" s="135">
        <v>9</v>
      </c>
      <c r="G2340" s="135">
        <v>0.23219999999999999</v>
      </c>
      <c r="H2340" s="135">
        <v>81900</v>
      </c>
      <c r="I2340" s="134" t="s">
        <v>1815</v>
      </c>
      <c r="J2340" s="138">
        <f t="shared" si="254"/>
        <v>0.23219999999999999</v>
      </c>
      <c r="K2340" s="140">
        <f t="shared" si="255"/>
        <v>352713.17829457368</v>
      </c>
      <c r="L2340" s="134" t="s">
        <v>3291</v>
      </c>
      <c r="M2340" s="134" t="s">
        <v>3</v>
      </c>
      <c r="N2340" s="137">
        <f t="shared" si="256"/>
        <v>352713.17829457368</v>
      </c>
      <c r="P2340">
        <v>2299</v>
      </c>
      <c r="Q2340">
        <v>25.213034104457897</v>
      </c>
      <c r="R2340">
        <v>-5.2130341044578969</v>
      </c>
      <c r="S2340" s="70">
        <f t="shared" si="250"/>
        <v>-0.20675949125600018</v>
      </c>
      <c r="T2340">
        <f t="shared" si="251"/>
        <v>20</v>
      </c>
      <c r="U2340" s="134" t="s">
        <v>3275</v>
      </c>
      <c r="Z2340">
        <v>2298</v>
      </c>
      <c r="AA2340">
        <v>33.933350280786428</v>
      </c>
      <c r="AB2340">
        <v>-0.93335028078642779</v>
      </c>
      <c r="AJ2340">
        <v>2300</v>
      </c>
      <c r="AK2340">
        <v>21.074904004507587</v>
      </c>
      <c r="AL2340">
        <v>-11.074904004507587</v>
      </c>
      <c r="AT2340">
        <v>2300</v>
      </c>
      <c r="AU2340">
        <v>19.099700517827706</v>
      </c>
      <c r="AV2340">
        <v>-9.0997005178277064</v>
      </c>
      <c r="BD2340" s="152">
        <v>20.503545290532866</v>
      </c>
      <c r="BE2340" s="152">
        <v>25.67664950596</v>
      </c>
    </row>
    <row r="2341" spans="1:57" ht="14.25" customHeight="1">
      <c r="A2341" s="134" t="s">
        <v>398</v>
      </c>
      <c r="B2341" s="135">
        <v>23624</v>
      </c>
      <c r="C2341" s="135">
        <v>518100</v>
      </c>
      <c r="D2341" s="145">
        <f t="shared" si="252"/>
        <v>692307.69230769225</v>
      </c>
      <c r="E2341" s="141">
        <f t="shared" si="253"/>
        <v>21.931087030138841</v>
      </c>
      <c r="F2341" s="135">
        <v>24</v>
      </c>
      <c r="G2341" s="135">
        <v>0.26</v>
      </c>
      <c r="H2341" s="135">
        <v>180000</v>
      </c>
      <c r="I2341" s="134" t="s">
        <v>1815</v>
      </c>
      <c r="J2341" s="138">
        <f t="shared" si="254"/>
        <v>0.26</v>
      </c>
      <c r="K2341" s="140">
        <f t="shared" si="255"/>
        <v>692307.69230769225</v>
      </c>
      <c r="L2341" s="134" t="s">
        <v>3292</v>
      </c>
      <c r="M2341" s="134" t="s">
        <v>68</v>
      </c>
      <c r="N2341" s="137">
        <f t="shared" si="256"/>
        <v>692307.69230769225</v>
      </c>
      <c r="P2341">
        <v>2300</v>
      </c>
      <c r="Q2341">
        <v>16.789012232813505</v>
      </c>
      <c r="R2341">
        <v>-6.789012232813505</v>
      </c>
      <c r="S2341" s="70">
        <f t="shared" si="250"/>
        <v>-0.40437234416594392</v>
      </c>
      <c r="T2341">
        <f t="shared" si="251"/>
        <v>10</v>
      </c>
      <c r="U2341" s="134" t="s">
        <v>925</v>
      </c>
      <c r="Z2341">
        <v>2299</v>
      </c>
      <c r="AA2341">
        <v>26.943754633700955</v>
      </c>
      <c r="AB2341">
        <v>-6.943754633700955</v>
      </c>
      <c r="AJ2341">
        <v>2301</v>
      </c>
      <c r="AK2341">
        <v>21.527025703356017</v>
      </c>
      <c r="AL2341">
        <v>-9.5270257033560171</v>
      </c>
      <c r="AT2341">
        <v>2301</v>
      </c>
      <c r="AU2341">
        <v>16.552702487269109</v>
      </c>
      <c r="AV2341">
        <v>-4.5527024872691086</v>
      </c>
      <c r="BD2341" s="152">
        <v>13.11306683377698</v>
      </c>
      <c r="BE2341" s="152">
        <v>21.82080594448</v>
      </c>
    </row>
    <row r="2342" spans="1:57" ht="14.25" customHeight="1">
      <c r="A2342" s="134" t="s">
        <v>398</v>
      </c>
      <c r="B2342" s="135">
        <v>18958</v>
      </c>
      <c r="C2342" s="135">
        <v>413400</v>
      </c>
      <c r="D2342" s="145">
        <f t="shared" si="252"/>
        <v>317441.86046511633</v>
      </c>
      <c r="E2342" s="141">
        <f t="shared" si="253"/>
        <v>21.806097689629709</v>
      </c>
      <c r="F2342" s="135">
        <v>21</v>
      </c>
      <c r="G2342" s="135">
        <v>0.34399999999999997</v>
      </c>
      <c r="H2342" s="135">
        <v>109200</v>
      </c>
      <c r="I2342" s="134" t="s">
        <v>1815</v>
      </c>
      <c r="J2342" s="138">
        <f t="shared" si="254"/>
        <v>0.34399999999999997</v>
      </c>
      <c r="K2342" s="140">
        <f t="shared" si="255"/>
        <v>317441.86046511633</v>
      </c>
      <c r="L2342" s="134" t="s">
        <v>3293</v>
      </c>
      <c r="M2342" s="134" t="s">
        <v>22</v>
      </c>
      <c r="N2342" s="137">
        <f t="shared" si="256"/>
        <v>317441.86046511633</v>
      </c>
      <c r="P2342">
        <v>2301</v>
      </c>
      <c r="Q2342">
        <v>15.675850451412977</v>
      </c>
      <c r="R2342">
        <v>-3.6758504514129768</v>
      </c>
      <c r="S2342" s="70">
        <f t="shared" si="250"/>
        <v>-0.2344912936498221</v>
      </c>
      <c r="T2342">
        <f t="shared" si="251"/>
        <v>12</v>
      </c>
      <c r="U2342" s="134" t="s">
        <v>1610</v>
      </c>
      <c r="Z2342">
        <v>2300</v>
      </c>
      <c r="AA2342">
        <v>20.78742536398267</v>
      </c>
      <c r="AB2342">
        <v>-10.78742536398267</v>
      </c>
      <c r="AJ2342">
        <v>2302</v>
      </c>
      <c r="AK2342">
        <v>25.62660110752099</v>
      </c>
      <c r="AL2342">
        <v>-2.6266011075209903</v>
      </c>
      <c r="AT2342">
        <v>2302</v>
      </c>
      <c r="AU2342">
        <v>23.858694903745707</v>
      </c>
      <c r="AV2342">
        <v>-0.85869490374570745</v>
      </c>
      <c r="BD2342" s="152">
        <v>4.7294543209228532</v>
      </c>
      <c r="BE2342" s="152">
        <v>15.031526856159999</v>
      </c>
    </row>
    <row r="2343" spans="1:57" ht="14.25" customHeight="1">
      <c r="A2343" s="134" t="s">
        <v>398</v>
      </c>
      <c r="B2343" s="135">
        <v>47730</v>
      </c>
      <c r="C2343" s="135">
        <v>1934600</v>
      </c>
      <c r="D2343" s="145">
        <f t="shared" si="252"/>
        <v>315862.5477264839</v>
      </c>
      <c r="E2343" s="141">
        <f t="shared" si="253"/>
        <v>40.53216006704379</v>
      </c>
      <c r="F2343" s="135">
        <v>34</v>
      </c>
      <c r="G2343" s="135">
        <v>0.86429999999999996</v>
      </c>
      <c r="H2343" s="135">
        <v>273000</v>
      </c>
      <c r="I2343" s="134" t="s">
        <v>1815</v>
      </c>
      <c r="J2343" s="138">
        <f t="shared" si="254"/>
        <v>0.86429999999999996</v>
      </c>
      <c r="K2343" s="140">
        <f t="shared" si="255"/>
        <v>315862.5477264839</v>
      </c>
      <c r="L2343" s="134" t="s">
        <v>3294</v>
      </c>
      <c r="M2343" s="134" t="s">
        <v>3</v>
      </c>
      <c r="N2343" s="137">
        <f t="shared" si="256"/>
        <v>315862.5477264839</v>
      </c>
      <c r="P2343">
        <v>2302</v>
      </c>
      <c r="Q2343">
        <v>22.006305090434036</v>
      </c>
      <c r="R2343">
        <v>0.99369490956596351</v>
      </c>
      <c r="S2343" s="70">
        <f t="shared" si="250"/>
        <v>4.515500923405423E-2</v>
      </c>
      <c r="T2343">
        <f t="shared" si="251"/>
        <v>23</v>
      </c>
      <c r="U2343" s="134" t="s">
        <v>978</v>
      </c>
      <c r="Z2343">
        <v>2301</v>
      </c>
      <c r="AA2343">
        <v>19.087814972500546</v>
      </c>
      <c r="AB2343">
        <v>-7.0878149725005457</v>
      </c>
      <c r="AJ2343">
        <v>2303</v>
      </c>
      <c r="AK2343">
        <v>26.670545030142925</v>
      </c>
      <c r="AL2343">
        <v>5.3294549698570748</v>
      </c>
      <c r="AT2343">
        <v>2303</v>
      </c>
      <c r="AU2343">
        <v>34.761849915927399</v>
      </c>
      <c r="AV2343">
        <v>-2.7618499159273995</v>
      </c>
      <c r="BD2343" s="152">
        <v>13.809390401548031</v>
      </c>
      <c r="BE2343" s="152">
        <v>23.816073729879996</v>
      </c>
    </row>
    <row r="2344" spans="1:57" ht="14.25" customHeight="1">
      <c r="A2344" s="134" t="s">
        <v>398</v>
      </c>
      <c r="B2344" s="135">
        <v>75775</v>
      </c>
      <c r="C2344" s="135">
        <v>2504500</v>
      </c>
      <c r="D2344" s="145">
        <f t="shared" si="252"/>
        <v>803418.80341880349</v>
      </c>
      <c r="E2344" s="141">
        <f t="shared" si="253"/>
        <v>33.051798086440115</v>
      </c>
      <c r="F2344" s="135">
        <v>94</v>
      </c>
      <c r="G2344" s="135">
        <v>1.17</v>
      </c>
      <c r="H2344" s="135">
        <v>940000</v>
      </c>
      <c r="I2344" s="134" t="s">
        <v>1815</v>
      </c>
      <c r="J2344" s="138">
        <f t="shared" si="254"/>
        <v>1.17</v>
      </c>
      <c r="K2344" s="140">
        <f t="shared" si="255"/>
        <v>803418.80341880349</v>
      </c>
      <c r="L2344" s="134" t="s">
        <v>900</v>
      </c>
      <c r="M2344" s="134" t="s">
        <v>68</v>
      </c>
      <c r="N2344" s="137">
        <f t="shared" si="256"/>
        <v>803418.80341880349</v>
      </c>
      <c r="P2344">
        <v>2303</v>
      </c>
      <c r="Q2344">
        <v>28.503653903621963</v>
      </c>
      <c r="R2344">
        <v>3.4963460963780371</v>
      </c>
      <c r="S2344" s="70">
        <f t="shared" si="250"/>
        <v>0.12266308411546338</v>
      </c>
      <c r="T2344">
        <f t="shared" si="251"/>
        <v>32</v>
      </c>
      <c r="U2344" s="134" t="s">
        <v>3276</v>
      </c>
      <c r="Z2344">
        <v>2302</v>
      </c>
      <c r="AA2344">
        <v>25.648853503893889</v>
      </c>
      <c r="AB2344">
        <v>-2.6488535038938892</v>
      </c>
      <c r="AJ2344">
        <v>2304</v>
      </c>
      <c r="AK2344">
        <v>21.234501270861387</v>
      </c>
      <c r="AL2344">
        <v>-5.2345012708613865</v>
      </c>
      <c r="AT2344">
        <v>2304</v>
      </c>
      <c r="AU2344">
        <v>16.352358348179393</v>
      </c>
      <c r="AV2344">
        <v>-0.35235834817939349</v>
      </c>
      <c r="BD2344" s="152">
        <v>32.63066724958977</v>
      </c>
      <c r="BE2344" s="152">
        <v>39.865325655079999</v>
      </c>
    </row>
    <row r="2345" spans="1:57" ht="14.25" customHeight="1">
      <c r="A2345" s="134" t="s">
        <v>398</v>
      </c>
      <c r="B2345" s="135">
        <v>8679</v>
      </c>
      <c r="C2345" s="135">
        <v>274100</v>
      </c>
      <c r="D2345" s="145">
        <f t="shared" si="252"/>
        <v>111827.95698924731</v>
      </c>
      <c r="E2345" s="141">
        <f t="shared" si="253"/>
        <v>31.581979490724738</v>
      </c>
      <c r="F2345" s="135">
        <v>10</v>
      </c>
      <c r="G2345" s="135">
        <v>0.46500000000000002</v>
      </c>
      <c r="H2345" s="135">
        <v>52000</v>
      </c>
      <c r="I2345" s="134" t="s">
        <v>1815</v>
      </c>
      <c r="J2345" s="138">
        <f t="shared" si="254"/>
        <v>0.46500000000000002</v>
      </c>
      <c r="K2345" s="140">
        <f t="shared" si="255"/>
        <v>111827.95698924731</v>
      </c>
      <c r="L2345" s="134" t="s">
        <v>3295</v>
      </c>
      <c r="M2345" s="134" t="s">
        <v>22</v>
      </c>
      <c r="N2345" s="137">
        <f t="shared" si="256"/>
        <v>111827.95698924731</v>
      </c>
      <c r="P2345">
        <v>2304</v>
      </c>
      <c r="Q2345">
        <v>15.397547883791598</v>
      </c>
      <c r="R2345">
        <v>0.60245211620840244</v>
      </c>
      <c r="S2345" s="70">
        <f t="shared" si="250"/>
        <v>3.912649733290198E-2</v>
      </c>
      <c r="T2345">
        <f t="shared" si="251"/>
        <v>16</v>
      </c>
      <c r="U2345" s="134" t="s">
        <v>3277</v>
      </c>
      <c r="Z2345">
        <v>2303</v>
      </c>
      <c r="AA2345">
        <v>31.357816205459127</v>
      </c>
      <c r="AB2345">
        <v>0.64218379454087327</v>
      </c>
      <c r="AJ2345">
        <v>2305</v>
      </c>
      <c r="AK2345">
        <v>26.104122901810342</v>
      </c>
      <c r="AL2345">
        <v>10.895877098189658</v>
      </c>
      <c r="AT2345">
        <v>2305</v>
      </c>
      <c r="AU2345">
        <v>36.391698752374474</v>
      </c>
      <c r="AV2345">
        <v>0.60830124762552629</v>
      </c>
      <c r="BD2345" s="152">
        <v>6.5421550541321558</v>
      </c>
      <c r="BE2345" s="152">
        <v>16.913373131759997</v>
      </c>
    </row>
    <row r="2346" spans="1:57" ht="14.25" customHeight="1">
      <c r="A2346" s="134" t="s">
        <v>398</v>
      </c>
      <c r="B2346" s="135">
        <v>18588</v>
      </c>
      <c r="C2346" s="135">
        <v>1029800</v>
      </c>
      <c r="D2346" s="145">
        <f t="shared" si="252"/>
        <v>485981.30841121497</v>
      </c>
      <c r="E2346" s="141">
        <f t="shared" si="253"/>
        <v>55.401334194103725</v>
      </c>
      <c r="F2346" s="135">
        <v>20</v>
      </c>
      <c r="G2346" s="135">
        <v>0.3745</v>
      </c>
      <c r="H2346" s="135">
        <v>182000</v>
      </c>
      <c r="I2346" s="134" t="s">
        <v>1815</v>
      </c>
      <c r="J2346" s="138">
        <f t="shared" si="254"/>
        <v>0.3745</v>
      </c>
      <c r="K2346" s="140">
        <f t="shared" si="255"/>
        <v>485981.30841121497</v>
      </c>
      <c r="L2346" s="134" t="s">
        <v>3296</v>
      </c>
      <c r="M2346" s="134" t="s">
        <v>3</v>
      </c>
      <c r="N2346" s="137">
        <f t="shared" si="256"/>
        <v>485981.30841121497</v>
      </c>
      <c r="P2346">
        <v>2305</v>
      </c>
      <c r="Q2346">
        <v>29.054874690828914</v>
      </c>
      <c r="R2346">
        <v>7.9451253091710861</v>
      </c>
      <c r="S2346" s="70">
        <f t="shared" ref="S2346:S2409" si="257">R2346/Q2346</f>
        <v>0.27345240320994885</v>
      </c>
      <c r="T2346">
        <f t="shared" ref="T2346:T2409" si="258">R2346+Q2346</f>
        <v>37</v>
      </c>
      <c r="U2346" s="134" t="s">
        <v>3278</v>
      </c>
      <c r="Z2346">
        <v>2304</v>
      </c>
      <c r="AA2346">
        <v>18.349657849982563</v>
      </c>
      <c r="AB2346">
        <v>-2.3496578499825631</v>
      </c>
      <c r="AJ2346">
        <v>2306</v>
      </c>
      <c r="AK2346">
        <v>23.12680838121015</v>
      </c>
      <c r="AL2346">
        <v>-9.1268083812101501</v>
      </c>
      <c r="AT2346">
        <v>2306</v>
      </c>
      <c r="AU2346">
        <v>26.415545924751338</v>
      </c>
      <c r="AV2346">
        <v>-12.415545924751338</v>
      </c>
      <c r="BD2346" s="152">
        <v>16.730252092906248</v>
      </c>
      <c r="BE2346" s="152">
        <v>23.262775267719999</v>
      </c>
    </row>
    <row r="2347" spans="1:57" ht="14.25" customHeight="1">
      <c r="A2347" s="134" t="s">
        <v>398</v>
      </c>
      <c r="B2347" s="135">
        <v>28896</v>
      </c>
      <c r="C2347" s="135">
        <v>1152800</v>
      </c>
      <c r="D2347" s="145">
        <f t="shared" si="252"/>
        <v>993243.24324324331</v>
      </c>
      <c r="E2347" s="141">
        <f t="shared" si="253"/>
        <v>39.894795127353269</v>
      </c>
      <c r="F2347" s="135">
        <v>21</v>
      </c>
      <c r="G2347" s="135">
        <v>0.19239999999999999</v>
      </c>
      <c r="H2347" s="135">
        <v>191100</v>
      </c>
      <c r="I2347" s="134" t="s">
        <v>1815</v>
      </c>
      <c r="J2347" s="138">
        <f t="shared" si="254"/>
        <v>0.19239999999999999</v>
      </c>
      <c r="K2347" s="140">
        <f t="shared" si="255"/>
        <v>993243.24324324331</v>
      </c>
      <c r="L2347" s="134" t="s">
        <v>941</v>
      </c>
      <c r="M2347" s="134" t="s">
        <v>3</v>
      </c>
      <c r="N2347" s="137">
        <f t="shared" si="256"/>
        <v>993243.24324324331</v>
      </c>
      <c r="P2347">
        <v>2306</v>
      </c>
      <c r="Q2347">
        <v>21.934322802386323</v>
      </c>
      <c r="R2347">
        <v>-7.9343228023863226</v>
      </c>
      <c r="S2347" s="70">
        <f t="shared" si="257"/>
        <v>-0.36173092161856557</v>
      </c>
      <c r="T2347">
        <f t="shared" si="258"/>
        <v>14</v>
      </c>
      <c r="U2347" s="134" t="s">
        <v>939</v>
      </c>
      <c r="Z2347">
        <v>2305</v>
      </c>
      <c r="AA2347">
        <v>31.661463608115415</v>
      </c>
      <c r="AB2347">
        <v>5.3385363918845847</v>
      </c>
      <c r="AJ2347">
        <v>2307</v>
      </c>
      <c r="AK2347">
        <v>94.44900637454991</v>
      </c>
      <c r="AL2347">
        <v>165.55099362545008</v>
      </c>
      <c r="AT2347">
        <v>2307</v>
      </c>
      <c r="AU2347">
        <v>232.30856080122231</v>
      </c>
      <c r="AV2347">
        <v>27.691439198777687</v>
      </c>
      <c r="BD2347" s="152">
        <v>3.7650769903372812</v>
      </c>
      <c r="BE2347" s="152">
        <v>28.858024432799997</v>
      </c>
    </row>
    <row r="2348" spans="1:57" ht="14.25" customHeight="1">
      <c r="A2348" s="134" t="s">
        <v>398</v>
      </c>
      <c r="B2348" s="135">
        <v>20736</v>
      </c>
      <c r="C2348" s="135">
        <v>878800</v>
      </c>
      <c r="D2348" s="145">
        <f t="shared" si="252"/>
        <v>202715.60411583749</v>
      </c>
      <c r="E2348" s="141">
        <f t="shared" si="253"/>
        <v>42.380401234567898</v>
      </c>
      <c r="F2348" s="135">
        <v>20</v>
      </c>
      <c r="G2348" s="135">
        <v>0.94269999999999998</v>
      </c>
      <c r="H2348" s="135">
        <v>191100</v>
      </c>
      <c r="I2348" s="134" t="s">
        <v>1815</v>
      </c>
      <c r="J2348" s="138">
        <f t="shared" si="254"/>
        <v>0.94269999999999998</v>
      </c>
      <c r="K2348" s="140">
        <f t="shared" si="255"/>
        <v>202715.60411583749</v>
      </c>
      <c r="L2348" s="134" t="s">
        <v>958</v>
      </c>
      <c r="M2348" s="134" t="s">
        <v>3</v>
      </c>
      <c r="N2348" s="137">
        <f t="shared" si="256"/>
        <v>202715.60411583749</v>
      </c>
      <c r="P2348">
        <v>2307</v>
      </c>
      <c r="Q2348">
        <v>174.63295981935553</v>
      </c>
      <c r="R2348">
        <v>85.367040180644466</v>
      </c>
      <c r="S2348" s="70">
        <f t="shared" si="257"/>
        <v>0.48883693129263889</v>
      </c>
      <c r="T2348">
        <f t="shared" si="258"/>
        <v>260</v>
      </c>
      <c r="U2348" s="134" t="s">
        <v>1001</v>
      </c>
      <c r="Z2348">
        <v>2306</v>
      </c>
      <c r="AA2348">
        <v>24.440981492645683</v>
      </c>
      <c r="AB2348">
        <v>-10.440981492645683</v>
      </c>
      <c r="AJ2348">
        <v>2308</v>
      </c>
      <c r="AK2348">
        <v>22.800417154794289</v>
      </c>
      <c r="AL2348">
        <v>-10.800417154794289</v>
      </c>
      <c r="AT2348">
        <v>2308</v>
      </c>
      <c r="AU2348">
        <v>18.810679464714674</v>
      </c>
      <c r="AV2348">
        <v>-6.8106794647146742</v>
      </c>
      <c r="BD2348" s="152">
        <v>76.519592537389386</v>
      </c>
      <c r="BE2348" s="152">
        <v>54.356360152960001</v>
      </c>
    </row>
    <row r="2349" spans="1:57" ht="14.25" customHeight="1">
      <c r="A2349" s="134" t="s">
        <v>398</v>
      </c>
      <c r="B2349" s="135">
        <v>6633</v>
      </c>
      <c r="C2349" s="135">
        <v>376200</v>
      </c>
      <c r="D2349" s="145">
        <f t="shared" si="252"/>
        <v>204545.45454545456</v>
      </c>
      <c r="E2349" s="141">
        <f t="shared" si="253"/>
        <v>56.71641791044776</v>
      </c>
      <c r="F2349" s="135">
        <v>10</v>
      </c>
      <c r="G2349" s="135">
        <v>0.44</v>
      </c>
      <c r="H2349" s="135">
        <v>90000</v>
      </c>
      <c r="I2349" s="134" t="s">
        <v>1815</v>
      </c>
      <c r="J2349" s="138">
        <f t="shared" si="254"/>
        <v>0.44</v>
      </c>
      <c r="K2349" s="140">
        <f t="shared" si="255"/>
        <v>204545.45454545456</v>
      </c>
      <c r="L2349" s="134" t="s">
        <v>1614</v>
      </c>
      <c r="M2349" s="134" t="s">
        <v>47</v>
      </c>
      <c r="N2349" s="137">
        <f t="shared" si="256"/>
        <v>204545.45454545456</v>
      </c>
      <c r="P2349">
        <v>2308</v>
      </c>
      <c r="Q2349">
        <v>17.636040966027139</v>
      </c>
      <c r="R2349">
        <v>-5.6360409660271387</v>
      </c>
      <c r="S2349" s="70">
        <f t="shared" si="257"/>
        <v>-0.31957517998988672</v>
      </c>
      <c r="T2349">
        <f t="shared" si="258"/>
        <v>12</v>
      </c>
      <c r="U2349" s="134" t="s">
        <v>3279</v>
      </c>
      <c r="Z2349">
        <v>2307</v>
      </c>
      <c r="AA2349">
        <v>174.13329145836153</v>
      </c>
      <c r="AB2349">
        <v>85.866708541638474</v>
      </c>
      <c r="AJ2349">
        <v>2309</v>
      </c>
      <c r="AK2349">
        <v>24.661820815689932</v>
      </c>
      <c r="AL2349">
        <v>-0.66182081568993212</v>
      </c>
      <c r="AT2349">
        <v>2309</v>
      </c>
      <c r="AU2349">
        <v>27.382781153635296</v>
      </c>
      <c r="AV2349">
        <v>-3.3827811536352961</v>
      </c>
      <c r="BD2349" s="152">
        <v>23.724298547951772</v>
      </c>
      <c r="BE2349" s="152">
        <v>27.47925196644</v>
      </c>
    </row>
    <row r="2350" spans="1:57" ht="14.25" customHeight="1">
      <c r="A2350" s="134" t="s">
        <v>398</v>
      </c>
      <c r="B2350" s="135">
        <v>9956</v>
      </c>
      <c r="C2350" s="135">
        <v>474800</v>
      </c>
      <c r="D2350" s="145">
        <f t="shared" si="252"/>
        <v>160277.77777777778</v>
      </c>
      <c r="E2350" s="141">
        <f t="shared" si="253"/>
        <v>47.689835275210925</v>
      </c>
      <c r="F2350" s="135">
        <v>11</v>
      </c>
      <c r="G2350" s="135">
        <v>0.36</v>
      </c>
      <c r="H2350" s="135">
        <v>57700</v>
      </c>
      <c r="I2350" s="134" t="s">
        <v>1815</v>
      </c>
      <c r="J2350" s="138">
        <f t="shared" si="254"/>
        <v>0.36</v>
      </c>
      <c r="K2350" s="140">
        <f t="shared" si="255"/>
        <v>160277.77777777778</v>
      </c>
      <c r="L2350" s="134" t="s">
        <v>1766</v>
      </c>
      <c r="M2350" s="134" t="s">
        <v>160</v>
      </c>
      <c r="N2350" s="137">
        <f t="shared" si="256"/>
        <v>160277.77777777778</v>
      </c>
      <c r="P2350">
        <v>2309</v>
      </c>
      <c r="Q2350">
        <v>23.349290861594589</v>
      </c>
      <c r="R2350">
        <v>0.65070913840541067</v>
      </c>
      <c r="S2350" s="70">
        <f t="shared" si="257"/>
        <v>2.7868475418056954E-2</v>
      </c>
      <c r="T2350">
        <f t="shared" si="258"/>
        <v>24</v>
      </c>
      <c r="U2350" s="134" t="s">
        <v>3280</v>
      </c>
      <c r="Z2350">
        <v>2308</v>
      </c>
      <c r="AA2350">
        <v>21.730112123649555</v>
      </c>
      <c r="AB2350">
        <v>-9.7301121236495547</v>
      </c>
      <c r="AJ2350">
        <v>2310</v>
      </c>
      <c r="AK2350">
        <v>20.655379094808342</v>
      </c>
      <c r="AL2350">
        <v>-10.655379094808342</v>
      </c>
      <c r="AT2350">
        <v>2310</v>
      </c>
      <c r="AU2350">
        <v>15.043552783798219</v>
      </c>
      <c r="AV2350">
        <v>-5.0435527837982193</v>
      </c>
      <c r="BD2350" s="152">
        <v>4.4367519362403316</v>
      </c>
      <c r="BE2350" s="152">
        <v>17.236814933319998</v>
      </c>
    </row>
    <row r="2351" spans="1:57" ht="14.25" customHeight="1">
      <c r="A2351" s="134" t="s">
        <v>398</v>
      </c>
      <c r="B2351" s="135">
        <v>56058</v>
      </c>
      <c r="C2351" s="135">
        <v>4294900</v>
      </c>
      <c r="D2351" s="145">
        <f t="shared" si="252"/>
        <v>107658.7795765878</v>
      </c>
      <c r="E2351" s="141">
        <f t="shared" si="253"/>
        <v>76.615291305433658</v>
      </c>
      <c r="F2351" s="135">
        <v>38</v>
      </c>
      <c r="G2351" s="135">
        <v>3.2120000000000002</v>
      </c>
      <c r="H2351" s="135">
        <v>345800</v>
      </c>
      <c r="I2351" s="134" t="s">
        <v>1815</v>
      </c>
      <c r="J2351" s="138">
        <f t="shared" si="254"/>
        <v>3.2120000000000002</v>
      </c>
      <c r="K2351" s="140">
        <f t="shared" si="255"/>
        <v>107658.7795765878</v>
      </c>
      <c r="L2351" s="134" t="s">
        <v>3297</v>
      </c>
      <c r="M2351" s="134" t="s">
        <v>3</v>
      </c>
      <c r="N2351" s="137">
        <f t="shared" si="256"/>
        <v>107658.7795765878</v>
      </c>
      <c r="P2351">
        <v>2310</v>
      </c>
      <c r="Q2351">
        <v>14.353778420486661</v>
      </c>
      <c r="R2351">
        <v>-4.3537784204866607</v>
      </c>
      <c r="S2351" s="70">
        <f t="shared" si="257"/>
        <v>-0.30331932770208159</v>
      </c>
      <c r="T2351">
        <f t="shared" si="258"/>
        <v>10</v>
      </c>
      <c r="U2351" s="134" t="s">
        <v>3281</v>
      </c>
      <c r="Z2351">
        <v>2309</v>
      </c>
      <c r="AA2351">
        <v>25.282182904540509</v>
      </c>
      <c r="AB2351">
        <v>-1.2821829045405089</v>
      </c>
      <c r="AJ2351">
        <v>2311</v>
      </c>
      <c r="AK2351">
        <v>21.803040073814046</v>
      </c>
      <c r="AL2351">
        <v>-7.8030400738140457</v>
      </c>
      <c r="AT2351">
        <v>2311</v>
      </c>
      <c r="AU2351">
        <v>18.626756976370018</v>
      </c>
      <c r="AV2351">
        <v>-4.626756976370018</v>
      </c>
      <c r="BD2351" s="152">
        <v>6.8708033457055135</v>
      </c>
      <c r="BE2351" s="152">
        <v>19.610014410959998</v>
      </c>
    </row>
    <row r="2352" spans="1:57" ht="14.25" customHeight="1">
      <c r="A2352" s="134" t="s">
        <v>398</v>
      </c>
      <c r="B2352" s="135">
        <v>2682</v>
      </c>
      <c r="C2352" s="135">
        <v>227000</v>
      </c>
      <c r="D2352" s="145">
        <f t="shared" si="252"/>
        <v>608766.10169491533</v>
      </c>
      <c r="E2352" s="141">
        <f t="shared" si="253"/>
        <v>84.638329604772551</v>
      </c>
      <c r="F2352" s="135">
        <v>8</v>
      </c>
      <c r="G2352" s="135">
        <v>6490</v>
      </c>
      <c r="H2352" s="135">
        <v>90700</v>
      </c>
      <c r="I2352" s="134" t="s">
        <v>1819</v>
      </c>
      <c r="J2352" s="138">
        <f t="shared" si="254"/>
        <v>0.14898989898989898</v>
      </c>
      <c r="K2352" s="140">
        <f t="shared" si="255"/>
        <v>608766.10169491533</v>
      </c>
      <c r="L2352" s="134" t="s">
        <v>3298</v>
      </c>
      <c r="M2352" s="134" t="s">
        <v>128</v>
      </c>
      <c r="N2352" s="137">
        <f t="shared" si="256"/>
        <v>608766.10169491533</v>
      </c>
      <c r="P2352">
        <v>2311</v>
      </c>
      <c r="Q2352">
        <v>16.956825653476603</v>
      </c>
      <c r="R2352">
        <v>-2.9568256534766029</v>
      </c>
      <c r="S2352" s="70">
        <f t="shared" si="257"/>
        <v>-0.17437377218479419</v>
      </c>
      <c r="T2352">
        <f t="shared" si="258"/>
        <v>14</v>
      </c>
      <c r="U2352" s="134" t="s">
        <v>3282</v>
      </c>
      <c r="Z2352">
        <v>2310</v>
      </c>
      <c r="AA2352">
        <v>17.854781694261071</v>
      </c>
      <c r="AB2352">
        <v>-7.8547816942610709</v>
      </c>
      <c r="AJ2352">
        <v>2312</v>
      </c>
      <c r="AK2352">
        <v>20.765022840128328</v>
      </c>
      <c r="AL2352">
        <v>-11.765022840128328</v>
      </c>
      <c r="AT2352">
        <v>2312</v>
      </c>
      <c r="AU2352">
        <v>16.360569173551923</v>
      </c>
      <c r="AV2352">
        <v>-7.360569173551923</v>
      </c>
      <c r="BD2352" s="152">
        <v>11.874473584909888</v>
      </c>
      <c r="BE2352" s="152">
        <v>17.839463499960001</v>
      </c>
    </row>
    <row r="2353" spans="1:57" ht="14.25" customHeight="1">
      <c r="A2353" s="134" t="s">
        <v>398</v>
      </c>
      <c r="B2353" s="135">
        <v>19536</v>
      </c>
      <c r="C2353" s="135">
        <v>1018300</v>
      </c>
      <c r="D2353" s="145">
        <f t="shared" si="252"/>
        <v>691686.46080760099</v>
      </c>
      <c r="E2353" s="141">
        <f t="shared" si="253"/>
        <v>52.124283374283372</v>
      </c>
      <c r="F2353" s="135">
        <v>16</v>
      </c>
      <c r="G2353" s="135">
        <v>0.21049999999999999</v>
      </c>
      <c r="H2353" s="135">
        <v>145600</v>
      </c>
      <c r="I2353" s="134" t="s">
        <v>1815</v>
      </c>
      <c r="J2353" s="138">
        <f t="shared" si="254"/>
        <v>0.21049999999999999</v>
      </c>
      <c r="K2353" s="140">
        <f t="shared" si="255"/>
        <v>691686.46080760099</v>
      </c>
      <c r="L2353" s="134" t="s">
        <v>3299</v>
      </c>
      <c r="M2353" s="134" t="s">
        <v>3</v>
      </c>
      <c r="N2353" s="137">
        <f t="shared" si="256"/>
        <v>691686.46080760099</v>
      </c>
      <c r="P2353">
        <v>2312</v>
      </c>
      <c r="Q2353">
        <v>15.12904020574633</v>
      </c>
      <c r="R2353">
        <v>-6.12904020574633</v>
      </c>
      <c r="S2353" s="70">
        <f t="shared" si="257"/>
        <v>-0.40511758329642028</v>
      </c>
      <c r="T2353">
        <f t="shared" si="258"/>
        <v>9</v>
      </c>
      <c r="U2353" s="134" t="s">
        <v>3283</v>
      </c>
      <c r="Z2353">
        <v>2311</v>
      </c>
      <c r="AA2353">
        <v>20.848268637547296</v>
      </c>
      <c r="AB2353">
        <v>-6.8482686375472959</v>
      </c>
      <c r="AJ2353">
        <v>2313</v>
      </c>
      <c r="AK2353">
        <v>24.925558473351515</v>
      </c>
      <c r="AL2353">
        <v>-1.925558473351515</v>
      </c>
      <c r="AT2353">
        <v>2313</v>
      </c>
      <c r="AU2353">
        <v>26.637238209809631</v>
      </c>
      <c r="AV2353">
        <v>-3.637238209809631</v>
      </c>
      <c r="BD2353" s="152">
        <v>7.844423909491586</v>
      </c>
      <c r="BE2353" s="152">
        <v>18.432746257679998</v>
      </c>
    </row>
    <row r="2354" spans="1:57" ht="14.25" customHeight="1">
      <c r="A2354" s="134" t="s">
        <v>398</v>
      </c>
      <c r="B2354" s="135">
        <v>18515</v>
      </c>
      <c r="C2354" s="135">
        <v>750400</v>
      </c>
      <c r="D2354" s="145">
        <f t="shared" si="252"/>
        <v>513218.18822700036</v>
      </c>
      <c r="E2354" s="141">
        <f t="shared" si="253"/>
        <v>40.529300567107754</v>
      </c>
      <c r="F2354" s="135">
        <v>16</v>
      </c>
      <c r="G2354" s="135">
        <v>0.28370000000000001</v>
      </c>
      <c r="H2354" s="135">
        <v>145600</v>
      </c>
      <c r="I2354" s="134" t="s">
        <v>1815</v>
      </c>
      <c r="J2354" s="138">
        <f t="shared" si="254"/>
        <v>0.28370000000000001</v>
      </c>
      <c r="K2354" s="140">
        <f t="shared" si="255"/>
        <v>513218.18822700036</v>
      </c>
      <c r="L2354" s="134" t="s">
        <v>3300</v>
      </c>
      <c r="M2354" s="134" t="s">
        <v>3</v>
      </c>
      <c r="N2354" s="137">
        <f t="shared" si="256"/>
        <v>513218.18822700036</v>
      </c>
      <c r="P2354">
        <v>2313</v>
      </c>
      <c r="Q2354">
        <v>23.099842404440682</v>
      </c>
      <c r="R2354">
        <v>-9.9842404440682486E-2</v>
      </c>
      <c r="S2354" s="70">
        <f t="shared" si="257"/>
        <v>-4.322211497922987E-3</v>
      </c>
      <c r="T2354">
        <f t="shared" si="258"/>
        <v>23</v>
      </c>
      <c r="U2354" s="134" t="s">
        <v>3284</v>
      </c>
      <c r="Z2354">
        <v>2312</v>
      </c>
      <c r="AA2354">
        <v>18.943824269292925</v>
      </c>
      <c r="AB2354">
        <v>-9.9438242692929251</v>
      </c>
      <c r="AJ2354">
        <v>2314</v>
      </c>
      <c r="AK2354">
        <v>22.156524735366894</v>
      </c>
      <c r="AL2354">
        <v>-10.156524735366894</v>
      </c>
      <c r="AT2354">
        <v>2314</v>
      </c>
      <c r="AU2354">
        <v>15.966449555670515</v>
      </c>
      <c r="AV2354">
        <v>-3.9664495556705148</v>
      </c>
      <c r="BD2354" s="152">
        <v>10.340096873626772</v>
      </c>
      <c r="BE2354" s="152">
        <v>21.40995118196</v>
      </c>
    </row>
    <row r="2355" spans="1:57" ht="14.25" customHeight="1">
      <c r="A2355" s="134" t="s">
        <v>398</v>
      </c>
      <c r="B2355" s="135">
        <v>20664</v>
      </c>
      <c r="C2355" s="135">
        <v>790100</v>
      </c>
      <c r="D2355" s="145">
        <f t="shared" si="252"/>
        <v>150000</v>
      </c>
      <c r="E2355" s="141">
        <f t="shared" si="253"/>
        <v>38.235578784359269</v>
      </c>
      <c r="F2355" s="135">
        <v>19</v>
      </c>
      <c r="G2355" s="135">
        <v>0.9</v>
      </c>
      <c r="H2355" s="135">
        <v>135000</v>
      </c>
      <c r="I2355" s="134" t="s">
        <v>1815</v>
      </c>
      <c r="J2355" s="138">
        <f t="shared" si="254"/>
        <v>0.9</v>
      </c>
      <c r="K2355" s="140">
        <f t="shared" si="255"/>
        <v>150000</v>
      </c>
      <c r="L2355" s="134" t="s">
        <v>3301</v>
      </c>
      <c r="M2355" s="134" t="s">
        <v>68</v>
      </c>
      <c r="N2355" s="137">
        <f t="shared" si="256"/>
        <v>150000</v>
      </c>
      <c r="P2355">
        <v>2314</v>
      </c>
      <c r="Q2355">
        <v>15.725103300824799</v>
      </c>
      <c r="R2355">
        <v>-3.7251033008247987</v>
      </c>
      <c r="S2355" s="70">
        <f t="shared" si="257"/>
        <v>-0.23688895580287939</v>
      </c>
      <c r="T2355">
        <f t="shared" si="258"/>
        <v>12</v>
      </c>
      <c r="U2355" s="134" t="s">
        <v>959</v>
      </c>
      <c r="Z2355">
        <v>2313</v>
      </c>
      <c r="AA2355">
        <v>26.809172922662899</v>
      </c>
      <c r="AB2355">
        <v>-3.8091729226628992</v>
      </c>
      <c r="AJ2355">
        <v>2315</v>
      </c>
      <c r="AK2355">
        <v>26.093116193785942</v>
      </c>
      <c r="AL2355">
        <v>13.906883806214058</v>
      </c>
      <c r="AT2355">
        <v>2315</v>
      </c>
      <c r="AU2355">
        <v>33.780656283910147</v>
      </c>
      <c r="AV2355">
        <v>6.2193437160898526</v>
      </c>
      <c r="BD2355" s="152">
        <v>4.2375089094739833</v>
      </c>
      <c r="BE2355" s="152">
        <v>13.770836103600001</v>
      </c>
    </row>
    <row r="2356" spans="1:57" ht="14.25" customHeight="1">
      <c r="A2356" s="134" t="s">
        <v>398</v>
      </c>
      <c r="B2356" s="135">
        <v>71612</v>
      </c>
      <c r="C2356" s="135">
        <v>393200</v>
      </c>
      <c r="D2356" s="145">
        <f t="shared" si="252"/>
        <v>93492.063492063491</v>
      </c>
      <c r="E2356" s="141">
        <f t="shared" si="253"/>
        <v>5.4906998827012234</v>
      </c>
      <c r="F2356" s="135">
        <v>50</v>
      </c>
      <c r="G2356" s="135">
        <v>1.89</v>
      </c>
      <c r="H2356" s="135">
        <v>176700</v>
      </c>
      <c r="I2356" s="134" t="s">
        <v>1815</v>
      </c>
      <c r="J2356" s="138">
        <f t="shared" si="254"/>
        <v>1.89</v>
      </c>
      <c r="K2356" s="140">
        <f t="shared" si="255"/>
        <v>93492.063492063491</v>
      </c>
      <c r="L2356" s="134" t="s">
        <v>3302</v>
      </c>
      <c r="M2356" s="134" t="s">
        <v>47</v>
      </c>
      <c r="N2356" s="137">
        <f t="shared" si="256"/>
        <v>93492.063492063491</v>
      </c>
      <c r="P2356">
        <v>2315</v>
      </c>
      <c r="Q2356">
        <v>27.637861109793171</v>
      </c>
      <c r="R2356">
        <v>12.362138890206829</v>
      </c>
      <c r="S2356" s="70">
        <f t="shared" si="257"/>
        <v>0.44728999979764866</v>
      </c>
      <c r="T2356">
        <f t="shared" si="258"/>
        <v>40</v>
      </c>
      <c r="U2356" s="134" t="s">
        <v>3285</v>
      </c>
      <c r="Z2356">
        <v>2314</v>
      </c>
      <c r="AA2356">
        <v>19.731599259587831</v>
      </c>
      <c r="AB2356">
        <v>-7.7315992595878313</v>
      </c>
      <c r="AJ2356">
        <v>2316</v>
      </c>
      <c r="AK2356">
        <v>21.09310740624025</v>
      </c>
      <c r="AL2356">
        <v>-9.0931074062402502</v>
      </c>
      <c r="AT2356">
        <v>2316</v>
      </c>
      <c r="AU2356">
        <v>19.533232097497255</v>
      </c>
      <c r="AV2356">
        <v>-7.5332320974972546</v>
      </c>
      <c r="BD2356" s="152">
        <v>13.408850296193002</v>
      </c>
      <c r="BE2356" s="152">
        <v>108.85979928568</v>
      </c>
    </row>
    <row r="2357" spans="1:57" ht="14.25" customHeight="1">
      <c r="A2357" s="134" t="s">
        <v>398</v>
      </c>
      <c r="B2357" s="135">
        <v>22020</v>
      </c>
      <c r="C2357" s="135">
        <v>499500</v>
      </c>
      <c r="D2357" s="145">
        <f t="shared" si="252"/>
        <v>1131215.4696132597</v>
      </c>
      <c r="E2357" s="141">
        <f t="shared" si="253"/>
        <v>22.683923705722069</v>
      </c>
      <c r="F2357" s="135">
        <v>19</v>
      </c>
      <c r="G2357" s="135">
        <v>0.14480000000000001</v>
      </c>
      <c r="H2357" s="135">
        <v>163800</v>
      </c>
      <c r="I2357" s="134" t="s">
        <v>1815</v>
      </c>
      <c r="J2357" s="138">
        <f t="shared" si="254"/>
        <v>0.14480000000000001</v>
      </c>
      <c r="K2357" s="140">
        <f t="shared" si="255"/>
        <v>1131215.4696132597</v>
      </c>
      <c r="L2357" s="134" t="s">
        <v>3303</v>
      </c>
      <c r="M2357" s="134" t="s">
        <v>3</v>
      </c>
      <c r="N2357" s="137">
        <f t="shared" si="256"/>
        <v>1131215.4696132597</v>
      </c>
      <c r="P2357">
        <v>2316</v>
      </c>
      <c r="Q2357">
        <v>17.033810501746437</v>
      </c>
      <c r="R2357">
        <v>-5.0338105017464372</v>
      </c>
      <c r="S2357" s="70">
        <f t="shared" si="257"/>
        <v>-0.29551875672388939</v>
      </c>
      <c r="T2357">
        <f t="shared" si="258"/>
        <v>12</v>
      </c>
      <c r="U2357" s="134" t="s">
        <v>3286</v>
      </c>
      <c r="Z2357">
        <v>2315</v>
      </c>
      <c r="AA2357">
        <v>30.447755742418249</v>
      </c>
      <c r="AB2357">
        <v>9.5522442575817514</v>
      </c>
      <c r="AJ2357">
        <v>2317</v>
      </c>
      <c r="AK2357">
        <v>21.065167301255233</v>
      </c>
      <c r="AL2357">
        <v>-11.065167301255233</v>
      </c>
      <c r="AT2357">
        <v>2317</v>
      </c>
      <c r="AU2357">
        <v>19.595634370328479</v>
      </c>
      <c r="AV2357">
        <v>-9.5956343703284794</v>
      </c>
      <c r="BD2357" s="152">
        <v>13.73133643229936</v>
      </c>
      <c r="BE2357" s="152">
        <v>22.704123089839999</v>
      </c>
    </row>
    <row r="2358" spans="1:57" ht="14.25" customHeight="1">
      <c r="A2358" s="134" t="s">
        <v>398</v>
      </c>
      <c r="B2358" s="135">
        <v>13440</v>
      </c>
      <c r="C2358" s="135">
        <v>797900</v>
      </c>
      <c r="D2358" s="145">
        <f t="shared" si="252"/>
        <v>183908.0459770115</v>
      </c>
      <c r="E2358" s="141">
        <f t="shared" si="253"/>
        <v>59.367559523809526</v>
      </c>
      <c r="F2358" s="135">
        <v>8</v>
      </c>
      <c r="G2358" s="135">
        <v>0.87</v>
      </c>
      <c r="H2358" s="135">
        <v>160000</v>
      </c>
      <c r="I2358" s="134" t="s">
        <v>1815</v>
      </c>
      <c r="J2358" s="138">
        <f t="shared" si="254"/>
        <v>0.87</v>
      </c>
      <c r="K2358" s="140">
        <f t="shared" si="255"/>
        <v>183908.0459770115</v>
      </c>
      <c r="L2358" s="134" t="s">
        <v>1572</v>
      </c>
      <c r="M2358" s="134" t="s">
        <v>118</v>
      </c>
      <c r="N2358" s="137">
        <f t="shared" si="256"/>
        <v>183908.0459770115</v>
      </c>
      <c r="P2358">
        <v>2317</v>
      </c>
      <c r="Q2358">
        <v>17.051279590873534</v>
      </c>
      <c r="R2358">
        <v>-7.0512795908735342</v>
      </c>
      <c r="S2358" s="70">
        <f t="shared" si="257"/>
        <v>-0.41353374996253278</v>
      </c>
      <c r="T2358">
        <f t="shared" si="258"/>
        <v>10</v>
      </c>
      <c r="U2358" s="134" t="s">
        <v>3287</v>
      </c>
      <c r="Z2358">
        <v>2316</v>
      </c>
      <c r="AA2358">
        <v>19.890893746362561</v>
      </c>
      <c r="AB2358">
        <v>-7.8908937463625612</v>
      </c>
      <c r="AJ2358">
        <v>2318</v>
      </c>
      <c r="AK2358">
        <v>21.093530741164265</v>
      </c>
      <c r="AL2358">
        <v>-17.093530741164265</v>
      </c>
      <c r="AT2358">
        <v>2318</v>
      </c>
      <c r="AU2358">
        <v>13.844772279408938</v>
      </c>
      <c r="AV2358">
        <v>-9.8447722794089376</v>
      </c>
      <c r="BD2358" s="152">
        <v>31.624181856646363</v>
      </c>
      <c r="BE2358" s="152">
        <v>42.949833130239995</v>
      </c>
    </row>
    <row r="2359" spans="1:57" ht="14.25" customHeight="1">
      <c r="A2359" s="134" t="s">
        <v>398</v>
      </c>
      <c r="B2359" s="135">
        <v>6512</v>
      </c>
      <c r="C2359" s="135">
        <v>293500</v>
      </c>
      <c r="D2359" s="145">
        <f t="shared" si="252"/>
        <v>419354.83870967739</v>
      </c>
      <c r="E2359" s="141">
        <f t="shared" si="253"/>
        <v>45.07063882063882</v>
      </c>
      <c r="F2359" s="135">
        <v>15</v>
      </c>
      <c r="G2359" s="135">
        <v>0.186</v>
      </c>
      <c r="H2359" s="135">
        <v>78000</v>
      </c>
      <c r="I2359" s="134" t="s">
        <v>1815</v>
      </c>
      <c r="J2359" s="138">
        <f t="shared" si="254"/>
        <v>0.186</v>
      </c>
      <c r="K2359" s="140">
        <f t="shared" si="255"/>
        <v>419354.83870967739</v>
      </c>
      <c r="L2359" s="134" t="s">
        <v>3304</v>
      </c>
      <c r="M2359" s="134" t="s">
        <v>22</v>
      </c>
      <c r="N2359" s="137">
        <f t="shared" si="256"/>
        <v>419354.83870967739</v>
      </c>
      <c r="P2359">
        <v>2318</v>
      </c>
      <c r="Q2359">
        <v>13.96086870798567</v>
      </c>
      <c r="R2359">
        <v>-9.9608687079856697</v>
      </c>
      <c r="S2359" s="70">
        <f t="shared" si="257"/>
        <v>-0.71348487807839744</v>
      </c>
      <c r="T2359">
        <f t="shared" si="258"/>
        <v>4</v>
      </c>
      <c r="U2359" s="134" t="s">
        <v>3288</v>
      </c>
      <c r="Z2359">
        <v>2317</v>
      </c>
      <c r="AA2359">
        <v>20.693198489406264</v>
      </c>
      <c r="AB2359">
        <v>-10.693198489406264</v>
      </c>
      <c r="AJ2359">
        <v>2319</v>
      </c>
      <c r="AK2359">
        <v>36.940650286756124</v>
      </c>
      <c r="AL2359">
        <v>64.059349713243876</v>
      </c>
      <c r="AT2359">
        <v>2319</v>
      </c>
      <c r="AU2359">
        <v>94.210688860651501</v>
      </c>
      <c r="AV2359">
        <v>6.7893111393484986</v>
      </c>
      <c r="BD2359" s="152">
        <v>73.279325787658308</v>
      </c>
      <c r="BE2359" s="152">
        <v>68.137323549160001</v>
      </c>
    </row>
    <row r="2360" spans="1:57" ht="14.25" customHeight="1">
      <c r="A2360" s="134" t="s">
        <v>398</v>
      </c>
      <c r="B2360" s="135">
        <v>9207</v>
      </c>
      <c r="C2360" s="135">
        <v>373500</v>
      </c>
      <c r="D2360" s="145">
        <f t="shared" si="252"/>
        <v>588235.29411764699</v>
      </c>
      <c r="E2360" s="141">
        <f t="shared" si="253"/>
        <v>40.566959921798635</v>
      </c>
      <c r="F2360" s="135">
        <v>10</v>
      </c>
      <c r="G2360" s="135">
        <v>0.17</v>
      </c>
      <c r="H2360" s="135">
        <v>100000</v>
      </c>
      <c r="I2360" s="134" t="s">
        <v>1815</v>
      </c>
      <c r="J2360" s="138">
        <f t="shared" si="254"/>
        <v>0.17</v>
      </c>
      <c r="K2360" s="140">
        <f t="shared" si="255"/>
        <v>588235.29411764699</v>
      </c>
      <c r="L2360" s="134" t="s">
        <v>3305</v>
      </c>
      <c r="M2360" s="134" t="s">
        <v>47</v>
      </c>
      <c r="N2360" s="137">
        <f t="shared" si="256"/>
        <v>588235.29411764699</v>
      </c>
      <c r="P2360">
        <v>2319</v>
      </c>
      <c r="Q2360">
        <v>66.591657431358655</v>
      </c>
      <c r="R2360">
        <v>34.408342568641345</v>
      </c>
      <c r="S2360" s="70">
        <f t="shared" si="257"/>
        <v>0.51670650492681869</v>
      </c>
      <c r="T2360">
        <f t="shared" si="258"/>
        <v>101</v>
      </c>
      <c r="U2360" s="134" t="s">
        <v>1764</v>
      </c>
      <c r="Z2360">
        <v>2318</v>
      </c>
      <c r="AA2360">
        <v>17.75630150509177</v>
      </c>
      <c r="AB2360">
        <v>-13.75630150509177</v>
      </c>
      <c r="AJ2360">
        <v>2320</v>
      </c>
      <c r="AK2360">
        <v>83.97231367501719</v>
      </c>
      <c r="AL2360">
        <v>123.02768632498281</v>
      </c>
      <c r="AT2360">
        <v>2320</v>
      </c>
      <c r="AU2360">
        <v>192.23973298327917</v>
      </c>
      <c r="AV2360">
        <v>14.760267016720832</v>
      </c>
      <c r="BD2360" s="152">
        <v>33.98428740050754</v>
      </c>
      <c r="BE2360" s="152">
        <v>40.001304957759999</v>
      </c>
    </row>
    <row r="2361" spans="1:57" ht="14.25" customHeight="1">
      <c r="A2361" s="134" t="s">
        <v>398</v>
      </c>
      <c r="B2361" s="135">
        <v>8940</v>
      </c>
      <c r="C2361" s="135">
        <v>425500</v>
      </c>
      <c r="D2361" s="145">
        <f t="shared" si="252"/>
        <v>1125000</v>
      </c>
      <c r="E2361" s="141">
        <f t="shared" si="253"/>
        <v>47.595078299776283</v>
      </c>
      <c r="F2361" s="135">
        <v>12</v>
      </c>
      <c r="G2361" s="135">
        <v>0.16</v>
      </c>
      <c r="H2361" s="135">
        <v>180000</v>
      </c>
      <c r="I2361" s="134" t="s">
        <v>1815</v>
      </c>
      <c r="J2361" s="138">
        <f t="shared" si="254"/>
        <v>0.16</v>
      </c>
      <c r="K2361" s="140">
        <f t="shared" si="255"/>
        <v>1125000</v>
      </c>
      <c r="L2361" s="134" t="s">
        <v>1617</v>
      </c>
      <c r="M2361" s="134" t="s">
        <v>47</v>
      </c>
      <c r="N2361" s="137">
        <f t="shared" si="256"/>
        <v>1125000</v>
      </c>
      <c r="P2361">
        <v>2320</v>
      </c>
      <c r="Q2361">
        <v>146.89489374802884</v>
      </c>
      <c r="R2361">
        <v>60.105106251971165</v>
      </c>
      <c r="S2361" s="70">
        <f t="shared" si="257"/>
        <v>0.4091708344543985</v>
      </c>
      <c r="T2361">
        <f t="shared" si="258"/>
        <v>207</v>
      </c>
      <c r="U2361" s="134" t="s">
        <v>3289</v>
      </c>
      <c r="Z2361">
        <v>2319</v>
      </c>
      <c r="AA2361">
        <v>68.877653067453267</v>
      </c>
      <c r="AB2361">
        <v>32.122346932546733</v>
      </c>
      <c r="AJ2361">
        <v>2321</v>
      </c>
      <c r="AK2361">
        <v>24.6114439597321</v>
      </c>
      <c r="AL2361">
        <v>-12.6114439597321</v>
      </c>
      <c r="AT2361">
        <v>2321</v>
      </c>
      <c r="AU2361">
        <v>19.503673126156151</v>
      </c>
      <c r="AV2361">
        <v>-7.5036731261561513</v>
      </c>
      <c r="BD2361" s="152">
        <v>27.709159083278738</v>
      </c>
      <c r="BE2361" s="152">
        <v>41.716403067800002</v>
      </c>
    </row>
    <row r="2362" spans="1:57" ht="14.25" customHeight="1">
      <c r="A2362" s="134" t="s">
        <v>398</v>
      </c>
      <c r="B2362" s="135">
        <v>56102</v>
      </c>
      <c r="C2362" s="135">
        <v>2345200</v>
      </c>
      <c r="D2362" s="145">
        <f t="shared" si="252"/>
        <v>82460.732984293194</v>
      </c>
      <c r="E2362" s="141">
        <f t="shared" si="253"/>
        <v>41.80243128587216</v>
      </c>
      <c r="F2362" s="135">
        <v>60</v>
      </c>
      <c r="G2362" s="135">
        <v>3.82</v>
      </c>
      <c r="H2362" s="135">
        <v>315000</v>
      </c>
      <c r="I2362" s="134" t="s">
        <v>1815</v>
      </c>
      <c r="J2362" s="138">
        <f t="shared" si="254"/>
        <v>3.82</v>
      </c>
      <c r="K2362" s="140">
        <f t="shared" si="255"/>
        <v>82460.732984293194</v>
      </c>
      <c r="L2362" s="134" t="s">
        <v>3306</v>
      </c>
      <c r="M2362" s="134" t="s">
        <v>160</v>
      </c>
      <c r="N2362" s="137">
        <f t="shared" si="256"/>
        <v>82460.732984293194</v>
      </c>
      <c r="P2362">
        <v>2321</v>
      </c>
      <c r="Q2362">
        <v>19.063318317323397</v>
      </c>
      <c r="R2362">
        <v>-7.0633183173233967</v>
      </c>
      <c r="S2362" s="70">
        <f t="shared" si="257"/>
        <v>-0.370518825723261</v>
      </c>
      <c r="T2362">
        <f t="shared" si="258"/>
        <v>12</v>
      </c>
      <c r="U2362" s="134" t="s">
        <v>3290</v>
      </c>
      <c r="Z2362">
        <v>2320</v>
      </c>
      <c r="AA2362">
        <v>147.7789665388265</v>
      </c>
      <c r="AB2362">
        <v>59.221033461173505</v>
      </c>
      <c r="AJ2362">
        <v>2322</v>
      </c>
      <c r="AK2362">
        <v>32.676397597149169</v>
      </c>
      <c r="AL2362">
        <v>12.323602402850831</v>
      </c>
      <c r="AT2362">
        <v>2322</v>
      </c>
      <c r="AU2362">
        <v>55.587787390810796</v>
      </c>
      <c r="AV2362">
        <v>-10.587787390810796</v>
      </c>
      <c r="BD2362" s="152">
        <v>449.67507899706925</v>
      </c>
      <c r="BE2362" s="152">
        <v>232.65203831679997</v>
      </c>
    </row>
    <row r="2363" spans="1:57" ht="14.25" customHeight="1">
      <c r="A2363" s="134" t="s">
        <v>398</v>
      </c>
      <c r="B2363" s="135">
        <v>35360</v>
      </c>
      <c r="C2363" s="135">
        <v>1837300</v>
      </c>
      <c r="D2363" s="145">
        <f t="shared" si="252"/>
        <v>930946.29156010225</v>
      </c>
      <c r="E2363" s="141">
        <f t="shared" si="253"/>
        <v>51.959841628959275</v>
      </c>
      <c r="F2363" s="135">
        <v>32</v>
      </c>
      <c r="G2363" s="135">
        <v>0.31280000000000002</v>
      </c>
      <c r="H2363" s="135">
        <v>291200</v>
      </c>
      <c r="I2363" s="134" t="s">
        <v>1815</v>
      </c>
      <c r="J2363" s="138">
        <f t="shared" si="254"/>
        <v>0.31280000000000002</v>
      </c>
      <c r="K2363" s="140">
        <f t="shared" si="255"/>
        <v>930946.29156010225</v>
      </c>
      <c r="L2363" s="134" t="s">
        <v>3307</v>
      </c>
      <c r="M2363" s="134" t="s">
        <v>3</v>
      </c>
      <c r="N2363" s="137">
        <f t="shared" si="256"/>
        <v>930946.29156010225</v>
      </c>
      <c r="P2363">
        <v>2322</v>
      </c>
      <c r="Q2363">
        <v>43.246517023519125</v>
      </c>
      <c r="R2363">
        <v>1.7534829764808748</v>
      </c>
      <c r="S2363" s="70">
        <f t="shared" si="257"/>
        <v>4.0546224231821096E-2</v>
      </c>
      <c r="T2363">
        <f t="shared" si="258"/>
        <v>45</v>
      </c>
      <c r="U2363" s="134" t="s">
        <v>1760</v>
      </c>
      <c r="Z2363">
        <v>2321</v>
      </c>
      <c r="AA2363">
        <v>23.267835413160668</v>
      </c>
      <c r="AB2363">
        <v>-11.267835413160668</v>
      </c>
      <c r="AJ2363">
        <v>2323</v>
      </c>
      <c r="AK2363">
        <v>22.284795217343554</v>
      </c>
      <c r="AL2363">
        <v>-13.284795217343554</v>
      </c>
      <c r="AT2363">
        <v>2323</v>
      </c>
      <c r="AU2363">
        <v>22.002227287016826</v>
      </c>
      <c r="AV2363">
        <v>-13.002227287016826</v>
      </c>
      <c r="BD2363" s="152">
        <v>2.7236727164142036</v>
      </c>
      <c r="BE2363" s="152">
        <v>14.978367578519999</v>
      </c>
    </row>
    <row r="2364" spans="1:57" ht="14.25" customHeight="1">
      <c r="A2364" s="134" t="s">
        <v>398</v>
      </c>
      <c r="B2364" s="135">
        <v>10080</v>
      </c>
      <c r="C2364" s="135">
        <v>942200</v>
      </c>
      <c r="D2364" s="145">
        <f t="shared" si="252"/>
        <v>1240000</v>
      </c>
      <c r="E2364" s="141">
        <f t="shared" si="253"/>
        <v>93.472222222222229</v>
      </c>
      <c r="F2364" s="135">
        <v>12</v>
      </c>
      <c r="G2364" s="135">
        <v>0.3</v>
      </c>
      <c r="H2364" s="135">
        <v>372000</v>
      </c>
      <c r="I2364" s="134" t="s">
        <v>1815</v>
      </c>
      <c r="J2364" s="138">
        <f t="shared" si="254"/>
        <v>0.3</v>
      </c>
      <c r="K2364" s="140">
        <f t="shared" si="255"/>
        <v>1240000</v>
      </c>
      <c r="L2364" s="134" t="s">
        <v>3308</v>
      </c>
      <c r="M2364" s="134" t="s">
        <v>126</v>
      </c>
      <c r="N2364" s="137">
        <f t="shared" si="256"/>
        <v>1240000</v>
      </c>
      <c r="P2364">
        <v>2323</v>
      </c>
      <c r="Q2364">
        <v>19.060502962820966</v>
      </c>
      <c r="R2364">
        <v>-10.060502962820966</v>
      </c>
      <c r="S2364" s="70">
        <f t="shared" si="257"/>
        <v>-0.52781938558729435</v>
      </c>
      <c r="T2364">
        <f t="shared" si="258"/>
        <v>9</v>
      </c>
      <c r="U2364" s="134" t="s">
        <v>3291</v>
      </c>
      <c r="Z2364">
        <v>2322</v>
      </c>
      <c r="AA2364">
        <v>46.504820663147612</v>
      </c>
      <c r="AB2364">
        <v>-1.504820663147612</v>
      </c>
      <c r="AJ2364">
        <v>2324</v>
      </c>
      <c r="AK2364">
        <v>22.124774616065739</v>
      </c>
      <c r="AL2364">
        <v>1.8752253839342607</v>
      </c>
      <c r="AT2364">
        <v>2324</v>
      </c>
      <c r="AU2364">
        <v>29.185878405442736</v>
      </c>
      <c r="AV2364">
        <v>-5.185878405442736</v>
      </c>
      <c r="BD2364" s="152">
        <v>32.26504602521441</v>
      </c>
      <c r="BE2364" s="152">
        <v>35.849526504080004</v>
      </c>
    </row>
    <row r="2365" spans="1:57" ht="14.25" customHeight="1">
      <c r="A2365" s="134" t="s">
        <v>398</v>
      </c>
      <c r="B2365" s="135">
        <v>30742</v>
      </c>
      <c r="C2365" s="135">
        <v>3167000</v>
      </c>
      <c r="D2365" s="145">
        <f t="shared" si="252"/>
        <v>136162.36162361625</v>
      </c>
      <c r="E2365" s="141">
        <f t="shared" si="253"/>
        <v>103.01867152429901</v>
      </c>
      <c r="F2365" s="135">
        <v>41</v>
      </c>
      <c r="G2365" s="135">
        <v>5.42</v>
      </c>
      <c r="H2365" s="135">
        <v>738000</v>
      </c>
      <c r="I2365" s="134" t="s">
        <v>1815</v>
      </c>
      <c r="J2365" s="138">
        <f t="shared" si="254"/>
        <v>5.42</v>
      </c>
      <c r="K2365" s="140">
        <f t="shared" si="255"/>
        <v>136162.36162361625</v>
      </c>
      <c r="L2365" s="134" t="s">
        <v>3309</v>
      </c>
      <c r="M2365" s="134" t="s">
        <v>192</v>
      </c>
      <c r="N2365" s="137">
        <f t="shared" si="256"/>
        <v>136162.36162361625</v>
      </c>
      <c r="P2365">
        <v>2324</v>
      </c>
      <c r="Q2365">
        <v>22.848435150109641</v>
      </c>
      <c r="R2365">
        <v>1.1515648498903595</v>
      </c>
      <c r="S2365" s="70">
        <f t="shared" si="257"/>
        <v>5.0400162738708759E-2</v>
      </c>
      <c r="T2365">
        <f t="shared" si="258"/>
        <v>24</v>
      </c>
      <c r="U2365" s="134" t="s">
        <v>3292</v>
      </c>
      <c r="Z2365">
        <v>2323</v>
      </c>
      <c r="AA2365">
        <v>22.779691333534501</v>
      </c>
      <c r="AB2365">
        <v>-13.779691333534501</v>
      </c>
      <c r="AJ2365">
        <v>2325</v>
      </c>
      <c r="AK2365">
        <v>21.681542950621633</v>
      </c>
      <c r="AL2365">
        <v>-0.68154295062163328</v>
      </c>
      <c r="AT2365">
        <v>2325</v>
      </c>
      <c r="AU2365">
        <v>25.354707286620553</v>
      </c>
      <c r="AV2365">
        <v>-4.3547072866205525</v>
      </c>
      <c r="BD2365" s="152">
        <v>186.31995972613709</v>
      </c>
      <c r="BE2365" s="152">
        <v>242.11131132948</v>
      </c>
    </row>
    <row r="2366" spans="1:57" ht="14.25" customHeight="1">
      <c r="A2366" s="134" t="s">
        <v>398</v>
      </c>
      <c r="B2366" s="135">
        <v>14597</v>
      </c>
      <c r="C2366" s="135">
        <v>882800</v>
      </c>
      <c r="D2366" s="145">
        <f t="shared" si="252"/>
        <v>853958.94428152486</v>
      </c>
      <c r="E2366" s="141">
        <f t="shared" si="253"/>
        <v>60.478180448037271</v>
      </c>
      <c r="F2366" s="135">
        <v>16</v>
      </c>
      <c r="G2366" s="135">
        <v>0.17050000000000001</v>
      </c>
      <c r="H2366" s="135">
        <v>145600</v>
      </c>
      <c r="I2366" s="134" t="s">
        <v>1815</v>
      </c>
      <c r="J2366" s="138">
        <f t="shared" si="254"/>
        <v>0.17050000000000001</v>
      </c>
      <c r="K2366" s="140">
        <f t="shared" si="255"/>
        <v>853958.94428152486</v>
      </c>
      <c r="L2366" s="134" t="s">
        <v>3310</v>
      </c>
      <c r="M2366" s="134" t="s">
        <v>3</v>
      </c>
      <c r="N2366" s="137">
        <f t="shared" si="256"/>
        <v>853958.94428152486</v>
      </c>
      <c r="P2366">
        <v>2325</v>
      </c>
      <c r="Q2366">
        <v>20.520962312129793</v>
      </c>
      <c r="R2366">
        <v>0.47903768787020695</v>
      </c>
      <c r="S2366" s="70">
        <f t="shared" si="257"/>
        <v>2.3343821823942984E-2</v>
      </c>
      <c r="T2366">
        <f t="shared" si="258"/>
        <v>21</v>
      </c>
      <c r="U2366" s="134" t="s">
        <v>3293</v>
      </c>
      <c r="Z2366">
        <v>2324</v>
      </c>
      <c r="AA2366">
        <v>25.922587284464882</v>
      </c>
      <c r="AB2366">
        <v>-1.9225872844648819</v>
      </c>
      <c r="AJ2366">
        <v>2326</v>
      </c>
      <c r="AK2366">
        <v>28.121313814743644</v>
      </c>
      <c r="AL2366">
        <v>5.8786861852563561</v>
      </c>
      <c r="AT2366">
        <v>2326</v>
      </c>
      <c r="AU2366">
        <v>48.978894048461939</v>
      </c>
      <c r="AV2366">
        <v>-14.978894048461939</v>
      </c>
      <c r="BD2366" s="152">
        <v>13.345174689700663</v>
      </c>
      <c r="BE2366" s="152">
        <v>19.731355532999999</v>
      </c>
    </row>
    <row r="2367" spans="1:57" ht="14.25" customHeight="1">
      <c r="A2367" s="134" t="s">
        <v>398</v>
      </c>
      <c r="B2367" s="135">
        <v>8002</v>
      </c>
      <c r="C2367" s="135">
        <v>310200</v>
      </c>
      <c r="D2367" s="145">
        <f t="shared" si="252"/>
        <v>30000</v>
      </c>
      <c r="E2367" s="141">
        <f t="shared" si="253"/>
        <v>38.765308672831793</v>
      </c>
      <c r="F2367" s="135">
        <v>12</v>
      </c>
      <c r="G2367" s="135">
        <v>4</v>
      </c>
      <c r="H2367" s="135">
        <v>120000</v>
      </c>
      <c r="I2367" s="134" t="s">
        <v>1815</v>
      </c>
      <c r="J2367" s="138">
        <f t="shared" si="254"/>
        <v>4</v>
      </c>
      <c r="K2367" s="140">
        <f t="shared" si="255"/>
        <v>30000</v>
      </c>
      <c r="L2367" s="134" t="s">
        <v>3311</v>
      </c>
      <c r="M2367" s="134" t="s">
        <v>118</v>
      </c>
      <c r="N2367" s="137">
        <f t="shared" si="256"/>
        <v>30000</v>
      </c>
      <c r="P2367">
        <v>2326</v>
      </c>
      <c r="Q2367">
        <v>37.027848134983174</v>
      </c>
      <c r="R2367">
        <v>-3.0278481349831736</v>
      </c>
      <c r="S2367" s="70">
        <f t="shared" si="257"/>
        <v>-8.1772187353294321E-2</v>
      </c>
      <c r="T2367">
        <f t="shared" si="258"/>
        <v>34</v>
      </c>
      <c r="U2367" s="134" t="s">
        <v>3294</v>
      </c>
      <c r="Z2367">
        <v>2325</v>
      </c>
      <c r="AA2367">
        <v>24.137471885673872</v>
      </c>
      <c r="AB2367">
        <v>-3.1374718856738717</v>
      </c>
      <c r="AJ2367">
        <v>2327</v>
      </c>
      <c r="AK2367">
        <v>30.533899546707314</v>
      </c>
      <c r="AL2367">
        <v>63.466100453292682</v>
      </c>
      <c r="AT2367">
        <v>2327</v>
      </c>
      <c r="AU2367">
        <v>72.00615380572043</v>
      </c>
      <c r="AV2367">
        <v>21.99384619427957</v>
      </c>
      <c r="BD2367" s="152">
        <v>22.452840469927345</v>
      </c>
      <c r="BE2367" s="152">
        <v>56.353603123280003</v>
      </c>
    </row>
    <row r="2368" spans="1:57" ht="14.25" customHeight="1">
      <c r="A2368" s="134" t="s">
        <v>398</v>
      </c>
      <c r="B2368" s="135">
        <v>42680</v>
      </c>
      <c r="C2368" s="135">
        <v>1190600</v>
      </c>
      <c r="D2368" s="145">
        <f t="shared" si="252"/>
        <v>566037.73584905663</v>
      </c>
      <c r="E2368" s="141">
        <f t="shared" si="253"/>
        <v>27.895970009372071</v>
      </c>
      <c r="F2368" s="135">
        <v>40</v>
      </c>
      <c r="G2368" s="135">
        <v>0.53</v>
      </c>
      <c r="H2368" s="135">
        <v>300000</v>
      </c>
      <c r="I2368" s="134" t="s">
        <v>1815</v>
      </c>
      <c r="J2368" s="138">
        <f t="shared" si="254"/>
        <v>0.53</v>
      </c>
      <c r="K2368" s="140">
        <f t="shared" si="255"/>
        <v>566037.73584905663</v>
      </c>
      <c r="L2368" s="134" t="s">
        <v>896</v>
      </c>
      <c r="M2368" s="134" t="s">
        <v>68</v>
      </c>
      <c r="N2368" s="137">
        <f t="shared" si="256"/>
        <v>566037.73584905663</v>
      </c>
      <c r="P2368">
        <v>2327</v>
      </c>
      <c r="Q2368">
        <v>50.870934931046179</v>
      </c>
      <c r="R2368">
        <v>43.129065068953821</v>
      </c>
      <c r="S2368" s="70">
        <f t="shared" si="257"/>
        <v>0.84781349364649583</v>
      </c>
      <c r="T2368">
        <f t="shared" si="258"/>
        <v>94</v>
      </c>
      <c r="U2368" s="134" t="s">
        <v>900</v>
      </c>
      <c r="Z2368">
        <v>2326</v>
      </c>
      <c r="AA2368">
        <v>40.141878693592886</v>
      </c>
      <c r="AB2368">
        <v>-6.1418786935928864</v>
      </c>
      <c r="AJ2368">
        <v>2328</v>
      </c>
      <c r="AK2368">
        <v>21.091837401468201</v>
      </c>
      <c r="AL2368">
        <v>-11.091837401468201</v>
      </c>
      <c r="AT2368">
        <v>2328</v>
      </c>
      <c r="AU2368">
        <v>16.914799886197653</v>
      </c>
      <c r="AV2368">
        <v>-6.9147998861976525</v>
      </c>
      <c r="BD2368" s="152">
        <v>16.11198249438387</v>
      </c>
      <c r="BE2368" s="152">
        <v>22.046462037840001</v>
      </c>
    </row>
    <row r="2369" spans="1:57" ht="14.25" customHeight="1">
      <c r="A2369" s="134" t="s">
        <v>398</v>
      </c>
      <c r="B2369" s="135">
        <v>201410</v>
      </c>
      <c r="C2369" s="135">
        <v>6682100</v>
      </c>
      <c r="D2369" s="145">
        <f t="shared" si="252"/>
        <v>154255.31914893616</v>
      </c>
      <c r="E2369" s="141">
        <f t="shared" si="253"/>
        <v>33.17660493520679</v>
      </c>
      <c r="F2369" s="135">
        <v>204</v>
      </c>
      <c r="G2369" s="135">
        <v>13.16</v>
      </c>
      <c r="H2369" s="135">
        <v>2030000</v>
      </c>
      <c r="I2369" s="134" t="s">
        <v>1815</v>
      </c>
      <c r="J2369" s="138">
        <f t="shared" si="254"/>
        <v>13.16</v>
      </c>
      <c r="K2369" s="140">
        <f t="shared" si="255"/>
        <v>154255.31914893616</v>
      </c>
      <c r="L2369" s="134" t="s">
        <v>891</v>
      </c>
      <c r="M2369" s="134" t="s">
        <v>68</v>
      </c>
      <c r="N2369" s="137">
        <f t="shared" si="256"/>
        <v>154255.31914893616</v>
      </c>
      <c r="P2369">
        <v>2328</v>
      </c>
      <c r="Q2369">
        <v>15.618465302663077</v>
      </c>
      <c r="R2369">
        <v>-5.6184653026630773</v>
      </c>
      <c r="S2369" s="70">
        <f t="shared" si="257"/>
        <v>-0.35973222680880707</v>
      </c>
      <c r="T2369">
        <f t="shared" si="258"/>
        <v>10</v>
      </c>
      <c r="U2369" s="134" t="s">
        <v>3295</v>
      </c>
      <c r="Z2369">
        <v>2327</v>
      </c>
      <c r="AA2369">
        <v>52.748539148161569</v>
      </c>
      <c r="AB2369">
        <v>41.251460851838431</v>
      </c>
      <c r="AJ2369">
        <v>2329</v>
      </c>
      <c r="AK2369">
        <v>24.290979422252455</v>
      </c>
      <c r="AL2369">
        <v>-4.2909794222524553</v>
      </c>
      <c r="AT2369">
        <v>2329</v>
      </c>
      <c r="AU2369">
        <v>25.050906747836965</v>
      </c>
      <c r="AV2369">
        <v>-5.0509067478369651</v>
      </c>
      <c r="BD2369" s="152">
        <v>25.252513103767885</v>
      </c>
      <c r="BE2369" s="152">
        <v>34.36139223048</v>
      </c>
    </row>
    <row r="2370" spans="1:57" ht="14.25" customHeight="1">
      <c r="A2370" s="134" t="s">
        <v>398</v>
      </c>
      <c r="B2370" s="135">
        <v>33250</v>
      </c>
      <c r="C2370" s="135">
        <v>1099300</v>
      </c>
      <c r="D2370" s="145">
        <f t="shared" si="252"/>
        <v>188931.29770992365</v>
      </c>
      <c r="E2370" s="141">
        <f t="shared" si="253"/>
        <v>33.061654135338344</v>
      </c>
      <c r="F2370" s="135">
        <v>33</v>
      </c>
      <c r="G2370" s="135">
        <v>1.31</v>
      </c>
      <c r="H2370" s="135">
        <v>247500</v>
      </c>
      <c r="I2370" s="134" t="s">
        <v>1815</v>
      </c>
      <c r="J2370" s="138">
        <f t="shared" si="254"/>
        <v>1.31</v>
      </c>
      <c r="K2370" s="140">
        <f t="shared" si="255"/>
        <v>188931.29770992365</v>
      </c>
      <c r="L2370" s="134" t="s">
        <v>920</v>
      </c>
      <c r="M2370" s="134" t="s">
        <v>68</v>
      </c>
      <c r="N2370" s="137">
        <f t="shared" si="256"/>
        <v>188931.29770992365</v>
      </c>
      <c r="P2370">
        <v>2329</v>
      </c>
      <c r="Q2370">
        <v>21.873898391511375</v>
      </c>
      <c r="R2370">
        <v>-1.8738983915113749</v>
      </c>
      <c r="S2370" s="70">
        <f t="shared" si="257"/>
        <v>-8.5668240657028036E-2</v>
      </c>
      <c r="T2370">
        <f t="shared" si="258"/>
        <v>20</v>
      </c>
      <c r="U2370" s="134" t="s">
        <v>3296</v>
      </c>
      <c r="Z2370">
        <v>2328</v>
      </c>
      <c r="AA2370">
        <v>19.733110359039006</v>
      </c>
      <c r="AB2370">
        <v>-9.7331103590390065</v>
      </c>
      <c r="AJ2370">
        <v>2330</v>
      </c>
      <c r="AK2370">
        <v>24.811681378791377</v>
      </c>
      <c r="AL2370">
        <v>-3.811681378791377</v>
      </c>
      <c r="AT2370">
        <v>2330</v>
      </c>
      <c r="AU2370">
        <v>33.514625541840196</v>
      </c>
      <c r="AV2370">
        <v>-12.514625541840196</v>
      </c>
      <c r="BD2370" s="152">
        <v>39.88968638971631</v>
      </c>
      <c r="BE2370" s="152">
        <v>35.89940352256</v>
      </c>
    </row>
    <row r="2371" spans="1:57" ht="14.25" customHeight="1">
      <c r="A2371" s="134" t="s">
        <v>398</v>
      </c>
      <c r="B2371" s="135">
        <v>13184</v>
      </c>
      <c r="C2371" s="135">
        <v>481700</v>
      </c>
      <c r="D2371" s="145">
        <f t="shared" si="252"/>
        <v>428571.42857142858</v>
      </c>
      <c r="E2371" s="141">
        <f t="shared" si="253"/>
        <v>36.536711165048544</v>
      </c>
      <c r="F2371" s="135">
        <v>12</v>
      </c>
      <c r="G2371" s="135">
        <v>0.21</v>
      </c>
      <c r="H2371" s="135">
        <v>90000</v>
      </c>
      <c r="I2371" s="134" t="s">
        <v>1815</v>
      </c>
      <c r="J2371" s="138">
        <f t="shared" si="254"/>
        <v>0.21</v>
      </c>
      <c r="K2371" s="140">
        <f t="shared" si="255"/>
        <v>428571.42857142858</v>
      </c>
      <c r="L2371" s="134" t="s">
        <v>3312</v>
      </c>
      <c r="M2371" s="134" t="s">
        <v>68</v>
      </c>
      <c r="N2371" s="137">
        <f t="shared" si="256"/>
        <v>428571.42857142858</v>
      </c>
      <c r="P2371">
        <v>2330</v>
      </c>
      <c r="Q2371">
        <v>26.749142451349915</v>
      </c>
      <c r="R2371">
        <v>-5.7491424513499148</v>
      </c>
      <c r="S2371" s="70">
        <f t="shared" si="257"/>
        <v>-0.21492810327681292</v>
      </c>
      <c r="T2371">
        <f t="shared" si="258"/>
        <v>21</v>
      </c>
      <c r="U2371" s="134" t="s">
        <v>941</v>
      </c>
      <c r="Z2371">
        <v>2329</v>
      </c>
      <c r="AA2371">
        <v>25.429974664764551</v>
      </c>
      <c r="AB2371">
        <v>-5.4299746647645506</v>
      </c>
      <c r="AJ2371">
        <v>2331</v>
      </c>
      <c r="AK2371">
        <v>23.651743686989228</v>
      </c>
      <c r="AL2371">
        <v>-3.6517436869892279</v>
      </c>
      <c r="AT2371">
        <v>2331</v>
      </c>
      <c r="AU2371">
        <v>26.814592037856265</v>
      </c>
      <c r="AV2371">
        <v>-6.814592037856265</v>
      </c>
      <c r="BD2371" s="152">
        <v>25.8605124431786</v>
      </c>
      <c r="BE2371" s="152">
        <v>36.706391501719999</v>
      </c>
    </row>
    <row r="2372" spans="1:57" ht="14.25" customHeight="1">
      <c r="A2372" s="134" t="s">
        <v>398</v>
      </c>
      <c r="B2372" s="135">
        <v>20277</v>
      </c>
      <c r="C2372" s="135">
        <v>1281500</v>
      </c>
      <c r="D2372" s="145">
        <f t="shared" si="252"/>
        <v>335526.31578947371</v>
      </c>
      <c r="E2372" s="141">
        <f t="shared" si="253"/>
        <v>63.199684371455341</v>
      </c>
      <c r="F2372" s="135">
        <v>17</v>
      </c>
      <c r="G2372" s="135">
        <v>0.76</v>
      </c>
      <c r="H2372" s="135">
        <v>255000</v>
      </c>
      <c r="I2372" s="134" t="s">
        <v>1815</v>
      </c>
      <c r="J2372" s="138">
        <f t="shared" si="254"/>
        <v>0.76</v>
      </c>
      <c r="K2372" s="140">
        <f t="shared" si="255"/>
        <v>335526.31578947371</v>
      </c>
      <c r="L2372" s="134" t="s">
        <v>3313</v>
      </c>
      <c r="M2372" s="134" t="s">
        <v>47</v>
      </c>
      <c r="N2372" s="137">
        <f t="shared" si="256"/>
        <v>335526.31578947371</v>
      </c>
      <c r="P2372">
        <v>2331</v>
      </c>
      <c r="Q2372">
        <v>22.455092167739927</v>
      </c>
      <c r="R2372">
        <v>-2.4550921677399273</v>
      </c>
      <c r="S2372" s="70">
        <f t="shared" si="257"/>
        <v>-0.10933342644066417</v>
      </c>
      <c r="T2372">
        <f t="shared" si="258"/>
        <v>20</v>
      </c>
      <c r="U2372" s="134" t="s">
        <v>958</v>
      </c>
      <c r="Z2372">
        <v>2330</v>
      </c>
      <c r="AA2372">
        <v>29.45527116824271</v>
      </c>
      <c r="AB2372">
        <v>-8.4552711682427102</v>
      </c>
      <c r="AJ2372">
        <v>2332</v>
      </c>
      <c r="AK2372">
        <v>21.52406235888791</v>
      </c>
      <c r="AL2372">
        <v>-11.52406235888791</v>
      </c>
      <c r="AT2372">
        <v>2332</v>
      </c>
      <c r="AU2372">
        <v>15.234865014978151</v>
      </c>
      <c r="AV2372">
        <v>-5.2348650149781513</v>
      </c>
      <c r="BD2372" s="152">
        <v>7.09880309798453</v>
      </c>
      <c r="BE2372" s="152">
        <v>27.0725531386</v>
      </c>
    </row>
    <row r="2373" spans="1:57" ht="14.25" customHeight="1">
      <c r="A2373" s="134" t="s">
        <v>398</v>
      </c>
      <c r="B2373" s="135">
        <v>34400</v>
      </c>
      <c r="C2373" s="135">
        <v>1215100</v>
      </c>
      <c r="D2373" s="145">
        <f t="shared" si="252"/>
        <v>860520.09456264763</v>
      </c>
      <c r="E2373" s="141">
        <f t="shared" si="253"/>
        <v>35.322674418604649</v>
      </c>
      <c r="F2373" s="135">
        <v>24</v>
      </c>
      <c r="G2373" s="135">
        <v>0.25380000000000003</v>
      </c>
      <c r="H2373" s="135">
        <v>218400</v>
      </c>
      <c r="I2373" s="134" t="s">
        <v>1815</v>
      </c>
      <c r="J2373" s="138">
        <f t="shared" si="254"/>
        <v>0.25380000000000003</v>
      </c>
      <c r="K2373" s="140">
        <f t="shared" si="255"/>
        <v>860520.09456264763</v>
      </c>
      <c r="L2373" s="134" t="s">
        <v>972</v>
      </c>
      <c r="M2373" s="134" t="s">
        <v>3</v>
      </c>
      <c r="N2373" s="137">
        <f t="shared" si="256"/>
        <v>860520.09456264763</v>
      </c>
      <c r="P2373">
        <v>2332</v>
      </c>
      <c r="Q2373">
        <v>14.962166519735181</v>
      </c>
      <c r="R2373">
        <v>-4.962166519735181</v>
      </c>
      <c r="S2373" s="70">
        <f t="shared" si="257"/>
        <v>-0.33164759349456885</v>
      </c>
      <c r="T2373">
        <f t="shared" si="258"/>
        <v>10</v>
      </c>
      <c r="U2373" s="134" t="s">
        <v>1614</v>
      </c>
      <c r="Z2373">
        <v>2331</v>
      </c>
      <c r="AA2373">
        <v>26.247073991601493</v>
      </c>
      <c r="AB2373">
        <v>-6.2470739916014928</v>
      </c>
      <c r="AJ2373">
        <v>2333</v>
      </c>
      <c r="AK2373">
        <v>21.941470593967075</v>
      </c>
      <c r="AL2373">
        <v>-10.941470593967075</v>
      </c>
      <c r="AT2373">
        <v>2333</v>
      </c>
      <c r="AU2373">
        <v>17.963322286269648</v>
      </c>
      <c r="AV2373">
        <v>-6.9633222862696478</v>
      </c>
      <c r="BD2373" s="152">
        <v>21.182409417814082</v>
      </c>
      <c r="BE2373" s="152">
        <v>24.340568354159998</v>
      </c>
    </row>
    <row r="2374" spans="1:57" ht="14.25" customHeight="1">
      <c r="A2374" s="134" t="s">
        <v>398</v>
      </c>
      <c r="B2374" s="135">
        <v>16320</v>
      </c>
      <c r="C2374" s="135">
        <v>4912400</v>
      </c>
      <c r="D2374" s="145">
        <f t="shared" si="252"/>
        <v>150750.64710957723</v>
      </c>
      <c r="E2374" s="141">
        <f t="shared" si="253"/>
        <v>301.00490196078431</v>
      </c>
      <c r="F2374" s="135">
        <v>96</v>
      </c>
      <c r="G2374" s="135">
        <v>5.7949999999999999</v>
      </c>
      <c r="H2374" s="135">
        <v>873600</v>
      </c>
      <c r="I2374" s="134" t="s">
        <v>1815</v>
      </c>
      <c r="J2374" s="138">
        <f t="shared" si="254"/>
        <v>5.7949999999999999</v>
      </c>
      <c r="K2374" s="140">
        <f t="shared" si="255"/>
        <v>150750.64710957723</v>
      </c>
      <c r="L2374" s="134" t="s">
        <v>3314</v>
      </c>
      <c r="M2374" s="134" t="s">
        <v>3</v>
      </c>
      <c r="N2374" s="137">
        <f t="shared" si="256"/>
        <v>150750.64710957723</v>
      </c>
      <c r="P2374">
        <v>2333</v>
      </c>
      <c r="Q2374">
        <v>16.678885560311159</v>
      </c>
      <c r="R2374">
        <v>-5.6788855603111585</v>
      </c>
      <c r="S2374" s="70">
        <f t="shared" si="257"/>
        <v>-0.34048351370816732</v>
      </c>
      <c r="T2374">
        <f t="shared" si="258"/>
        <v>11</v>
      </c>
      <c r="U2374" s="134" t="s">
        <v>1766</v>
      </c>
      <c r="Z2374">
        <v>2332</v>
      </c>
      <c r="AA2374">
        <v>19.047903658667039</v>
      </c>
      <c r="AB2374">
        <v>-9.0479036586670389</v>
      </c>
      <c r="AJ2374">
        <v>2334</v>
      </c>
      <c r="AK2374">
        <v>38.113288026278738</v>
      </c>
      <c r="AL2374">
        <v>-0.11328802627873813</v>
      </c>
      <c r="AT2374">
        <v>2334</v>
      </c>
      <c r="AU2374">
        <v>55.816869418704364</v>
      </c>
      <c r="AV2374">
        <v>-17.816869418704364</v>
      </c>
      <c r="BD2374" s="152">
        <v>4.6164814706945112</v>
      </c>
      <c r="BE2374" s="152">
        <v>14.473024090519999</v>
      </c>
    </row>
    <row r="2375" spans="1:57" ht="14.25" customHeight="1">
      <c r="A2375" s="134" t="s">
        <v>398</v>
      </c>
      <c r="B2375" s="135">
        <v>11604</v>
      </c>
      <c r="C2375" s="135">
        <v>1065100</v>
      </c>
      <c r="D2375" s="145">
        <f t="shared" si="252"/>
        <v>358805.97014925373</v>
      </c>
      <c r="E2375" s="141">
        <f t="shared" si="253"/>
        <v>91.787314719062394</v>
      </c>
      <c r="F2375" s="135">
        <v>11</v>
      </c>
      <c r="G2375" s="135">
        <v>0.67</v>
      </c>
      <c r="H2375" s="135">
        <v>240400</v>
      </c>
      <c r="I2375" s="134" t="s">
        <v>1815</v>
      </c>
      <c r="J2375" s="138">
        <f t="shared" si="254"/>
        <v>0.67</v>
      </c>
      <c r="K2375" s="140">
        <f t="shared" si="255"/>
        <v>358805.97014925373</v>
      </c>
      <c r="L2375" s="134" t="s">
        <v>3315</v>
      </c>
      <c r="M2375" s="134" t="s">
        <v>144</v>
      </c>
      <c r="N2375" s="137">
        <f t="shared" si="256"/>
        <v>358805.97014925373</v>
      </c>
      <c r="P2375">
        <v>2334</v>
      </c>
      <c r="Q2375">
        <v>46.531157032730718</v>
      </c>
      <c r="R2375">
        <v>-8.531157032730718</v>
      </c>
      <c r="S2375" s="70">
        <f t="shared" si="257"/>
        <v>-0.18334289488502883</v>
      </c>
      <c r="T2375">
        <f t="shared" si="258"/>
        <v>38</v>
      </c>
      <c r="U2375" s="134" t="s">
        <v>3297</v>
      </c>
      <c r="Z2375">
        <v>2333</v>
      </c>
      <c r="AA2375">
        <v>20.741970223420168</v>
      </c>
      <c r="AB2375">
        <v>-9.7419702234201679</v>
      </c>
      <c r="AJ2375">
        <v>2335</v>
      </c>
      <c r="AK2375">
        <v>20.892446652256957</v>
      </c>
      <c r="AL2375">
        <v>-12.892446652256957</v>
      </c>
      <c r="AT2375">
        <v>2335</v>
      </c>
      <c r="AU2375">
        <v>11.990767910291815</v>
      </c>
      <c r="AV2375">
        <v>-3.9907679102918152</v>
      </c>
      <c r="BD2375" s="152">
        <v>8.8550174060796607</v>
      </c>
      <c r="BE2375" s="152">
        <v>18.104060578119999</v>
      </c>
    </row>
    <row r="2376" spans="1:57" ht="14.25" customHeight="1">
      <c r="A2376" s="134" t="s">
        <v>398</v>
      </c>
      <c r="B2376" s="135">
        <v>5280</v>
      </c>
      <c r="C2376" s="135">
        <v>328600</v>
      </c>
      <c r="D2376" s="145">
        <f t="shared" si="252"/>
        <v>392857.1428571429</v>
      </c>
      <c r="E2376" s="141">
        <f t="shared" si="253"/>
        <v>62.234848484848484</v>
      </c>
      <c r="F2376" s="135">
        <v>22</v>
      </c>
      <c r="G2376" s="135">
        <v>0.42</v>
      </c>
      <c r="H2376" s="135">
        <v>165000</v>
      </c>
      <c r="I2376" s="134" t="s">
        <v>1815</v>
      </c>
      <c r="J2376" s="138">
        <f t="shared" si="254"/>
        <v>0.42</v>
      </c>
      <c r="K2376" s="140">
        <f t="shared" si="255"/>
        <v>392857.1428571429</v>
      </c>
      <c r="L2376" s="134" t="s">
        <v>901</v>
      </c>
      <c r="M2376" s="134" t="s">
        <v>68</v>
      </c>
      <c r="N2376" s="137">
        <f t="shared" si="256"/>
        <v>392857.1428571429</v>
      </c>
      <c r="P2376">
        <v>2335</v>
      </c>
      <c r="Q2376">
        <v>12.842338166542525</v>
      </c>
      <c r="R2376">
        <v>-4.8423381665425254</v>
      </c>
      <c r="S2376" s="70">
        <f t="shared" si="257"/>
        <v>-0.37706047790876718</v>
      </c>
      <c r="T2376">
        <f t="shared" si="258"/>
        <v>8</v>
      </c>
      <c r="U2376" s="134" t="s">
        <v>3298</v>
      </c>
      <c r="Z2376">
        <v>2334</v>
      </c>
      <c r="AA2376">
        <v>50.123763972894693</v>
      </c>
      <c r="AB2376">
        <v>-12.123763972894693</v>
      </c>
      <c r="AJ2376">
        <v>2336</v>
      </c>
      <c r="AK2376">
        <v>24.242295905990687</v>
      </c>
      <c r="AL2376">
        <v>-8.2422959059906873</v>
      </c>
      <c r="AT2376">
        <v>2336</v>
      </c>
      <c r="AU2376">
        <v>25.829292993152745</v>
      </c>
      <c r="AV2376">
        <v>-9.8292929931527446</v>
      </c>
      <c r="BD2376" s="152">
        <v>5.1022647266763812</v>
      </c>
      <c r="BE2376" s="152">
        <v>16.708875514399999</v>
      </c>
    </row>
    <row r="2377" spans="1:57" ht="14.25" customHeight="1">
      <c r="A2377" s="134" t="s">
        <v>398</v>
      </c>
      <c r="B2377" s="135">
        <v>6830</v>
      </c>
      <c r="C2377" s="135">
        <v>804300</v>
      </c>
      <c r="D2377" s="145">
        <f t="shared" si="252"/>
        <v>660000</v>
      </c>
      <c r="E2377" s="141">
        <f t="shared" si="253"/>
        <v>117.75988286969253</v>
      </c>
      <c r="F2377" s="135">
        <v>9</v>
      </c>
      <c r="G2377" s="135">
        <v>0.3</v>
      </c>
      <c r="H2377" s="135">
        <v>198000</v>
      </c>
      <c r="I2377" s="134" t="s">
        <v>1815</v>
      </c>
      <c r="J2377" s="138">
        <f t="shared" si="254"/>
        <v>0.3</v>
      </c>
      <c r="K2377" s="140">
        <f t="shared" si="255"/>
        <v>660000</v>
      </c>
      <c r="L2377" s="134" t="s">
        <v>3316</v>
      </c>
      <c r="M2377" s="134" t="s">
        <v>126</v>
      </c>
      <c r="N2377" s="137">
        <f t="shared" si="256"/>
        <v>660000</v>
      </c>
      <c r="P2377">
        <v>2336</v>
      </c>
      <c r="Q2377">
        <v>22.266117781297723</v>
      </c>
      <c r="R2377">
        <v>-6.2661177812977229</v>
      </c>
      <c r="S2377" s="70">
        <f t="shared" si="257"/>
        <v>-0.28141941234860918</v>
      </c>
      <c r="T2377">
        <f t="shared" si="258"/>
        <v>16</v>
      </c>
      <c r="U2377" s="134" t="s">
        <v>3299</v>
      </c>
      <c r="Z2377">
        <v>2335</v>
      </c>
      <c r="AA2377">
        <v>16.543306141453016</v>
      </c>
      <c r="AB2377">
        <v>-8.5433061414530158</v>
      </c>
      <c r="AJ2377">
        <v>2337</v>
      </c>
      <c r="AK2377">
        <v>23.108181644553476</v>
      </c>
      <c r="AL2377">
        <v>-7.1081816445534756</v>
      </c>
      <c r="AT2377">
        <v>2337</v>
      </c>
      <c r="AU2377">
        <v>24.990967722617501</v>
      </c>
      <c r="AV2377">
        <v>-8.9909677226175013</v>
      </c>
      <c r="BD2377" s="152">
        <v>17.874358957946001</v>
      </c>
      <c r="BE2377" s="152">
        <v>21.938129966120002</v>
      </c>
    </row>
    <row r="2378" spans="1:57" ht="14.25" customHeight="1">
      <c r="A2378" s="134" t="s">
        <v>398</v>
      </c>
      <c r="B2378" s="135">
        <v>12540</v>
      </c>
      <c r="C2378" s="135">
        <v>385200</v>
      </c>
      <c r="D2378" s="145">
        <f t="shared" si="252"/>
        <v>441176.47058823524</v>
      </c>
      <c r="E2378" s="141">
        <f t="shared" si="253"/>
        <v>30.717703349282296</v>
      </c>
      <c r="F2378" s="135">
        <v>10</v>
      </c>
      <c r="G2378" s="135">
        <v>0.17</v>
      </c>
      <c r="H2378" s="135">
        <v>75000</v>
      </c>
      <c r="I2378" s="134" t="s">
        <v>1815</v>
      </c>
      <c r="J2378" s="138">
        <f t="shared" si="254"/>
        <v>0.17</v>
      </c>
      <c r="K2378" s="140">
        <f t="shared" si="255"/>
        <v>441176.47058823524</v>
      </c>
      <c r="L2378" s="134" t="s">
        <v>3317</v>
      </c>
      <c r="M2378" s="134" t="s">
        <v>68</v>
      </c>
      <c r="N2378" s="137">
        <f t="shared" si="256"/>
        <v>441176.47058823524</v>
      </c>
      <c r="P2378">
        <v>2337</v>
      </c>
      <c r="Q2378">
        <v>21.15386591544781</v>
      </c>
      <c r="R2378">
        <v>-5.1538659154478097</v>
      </c>
      <c r="S2378" s="70">
        <f t="shared" si="257"/>
        <v>-0.24363707021912012</v>
      </c>
      <c r="T2378">
        <f t="shared" si="258"/>
        <v>16</v>
      </c>
      <c r="U2378" s="134" t="s">
        <v>3300</v>
      </c>
      <c r="Z2378">
        <v>2336</v>
      </c>
      <c r="AA2378">
        <v>25.556104911160798</v>
      </c>
      <c r="AB2378">
        <v>-9.5561049111607979</v>
      </c>
      <c r="AJ2378">
        <v>2338</v>
      </c>
      <c r="AK2378">
        <v>23.27624560938758</v>
      </c>
      <c r="AL2378">
        <v>-4.2762456093875798</v>
      </c>
      <c r="AT2378">
        <v>2338</v>
      </c>
      <c r="AU2378">
        <v>26.755474095174055</v>
      </c>
      <c r="AV2378">
        <v>-7.7554740951740548</v>
      </c>
      <c r="BD2378" s="152">
        <v>3.9797254057711307</v>
      </c>
      <c r="BE2378" s="152">
        <v>14.117272587</v>
      </c>
    </row>
    <row r="2379" spans="1:57" ht="14.25" customHeight="1">
      <c r="A2379" s="134" t="s">
        <v>398</v>
      </c>
      <c r="B2379" s="135">
        <v>51352</v>
      </c>
      <c r="C2379" s="135">
        <v>2314600</v>
      </c>
      <c r="D2379" s="145">
        <f t="shared" si="252"/>
        <v>603448.27586206899</v>
      </c>
      <c r="E2379" s="141">
        <f t="shared" si="253"/>
        <v>45.073220127745756</v>
      </c>
      <c r="F2379" s="135">
        <v>40</v>
      </c>
      <c r="G2379" s="135">
        <v>0.60319999999999996</v>
      </c>
      <c r="H2379" s="135">
        <v>364000</v>
      </c>
      <c r="I2379" s="134" t="s">
        <v>1815</v>
      </c>
      <c r="J2379" s="138">
        <f t="shared" si="254"/>
        <v>0.60319999999999996</v>
      </c>
      <c r="K2379" s="140">
        <f t="shared" si="255"/>
        <v>603448.27586206899</v>
      </c>
      <c r="L2379" s="134" t="s">
        <v>3318</v>
      </c>
      <c r="M2379" s="134" t="s">
        <v>3</v>
      </c>
      <c r="N2379" s="137">
        <f t="shared" si="256"/>
        <v>603448.27586206899</v>
      </c>
      <c r="P2379">
        <v>2338</v>
      </c>
      <c r="Q2379">
        <v>22.204848090350229</v>
      </c>
      <c r="R2379">
        <v>-3.2048480903502288</v>
      </c>
      <c r="S2379" s="70">
        <f t="shared" si="257"/>
        <v>-0.14433100723364056</v>
      </c>
      <c r="T2379">
        <f t="shared" si="258"/>
        <v>19</v>
      </c>
      <c r="U2379" s="134" t="s">
        <v>3301</v>
      </c>
      <c r="Z2379">
        <v>2337</v>
      </c>
      <c r="AA2379">
        <v>24.624638902093498</v>
      </c>
      <c r="AB2379">
        <v>-8.6246389020934977</v>
      </c>
      <c r="AJ2379">
        <v>2339</v>
      </c>
      <c r="AK2379">
        <v>21.596029295970524</v>
      </c>
      <c r="AL2379">
        <v>28.403970704029476</v>
      </c>
      <c r="AT2379">
        <v>2339</v>
      </c>
      <c r="AU2379">
        <v>68.587987203136478</v>
      </c>
      <c r="AV2379">
        <v>-18.587987203136478</v>
      </c>
      <c r="BD2379" s="152">
        <v>4.1276171369791417</v>
      </c>
      <c r="BE2379" s="152">
        <v>13.643630224439999</v>
      </c>
    </row>
    <row r="2380" spans="1:57" ht="14.25" customHeight="1">
      <c r="A2380" s="134" t="s">
        <v>398</v>
      </c>
      <c r="B2380" s="135">
        <v>34644</v>
      </c>
      <c r="C2380" s="135">
        <v>1295000</v>
      </c>
      <c r="D2380" s="145">
        <f t="shared" si="252"/>
        <v>129411.76470588235</v>
      </c>
      <c r="E2380" s="141">
        <f t="shared" si="253"/>
        <v>37.380210137397526</v>
      </c>
      <c r="F2380" s="135">
        <v>44</v>
      </c>
      <c r="G2380" s="135">
        <v>3.4</v>
      </c>
      <c r="H2380" s="135">
        <v>440000</v>
      </c>
      <c r="I2380" s="134" t="s">
        <v>1815</v>
      </c>
      <c r="J2380" s="138">
        <f t="shared" si="254"/>
        <v>3.4</v>
      </c>
      <c r="K2380" s="140">
        <f t="shared" si="255"/>
        <v>129411.76470588235</v>
      </c>
      <c r="L2380" s="134" t="s">
        <v>3319</v>
      </c>
      <c r="M2380" s="134" t="s">
        <v>68</v>
      </c>
      <c r="N2380" s="137">
        <f t="shared" si="256"/>
        <v>129411.76470588235</v>
      </c>
      <c r="P2380">
        <v>2339</v>
      </c>
      <c r="Q2380">
        <v>43.828007138868053</v>
      </c>
      <c r="R2380">
        <v>6.1719928611319474</v>
      </c>
      <c r="S2380" s="70">
        <f t="shared" si="257"/>
        <v>0.14082303221262438</v>
      </c>
      <c r="T2380">
        <f t="shared" si="258"/>
        <v>50</v>
      </c>
      <c r="U2380" s="134" t="s">
        <v>3302</v>
      </c>
      <c r="Z2380">
        <v>2338</v>
      </c>
      <c r="AA2380">
        <v>26.04185879662711</v>
      </c>
      <c r="AB2380">
        <v>-7.0418587966271105</v>
      </c>
      <c r="AJ2380">
        <v>2340</v>
      </c>
      <c r="AK2380">
        <v>22.046034320198878</v>
      </c>
      <c r="AL2380">
        <v>-3.0460343201988778</v>
      </c>
      <c r="AT2380">
        <v>2340</v>
      </c>
      <c r="AU2380">
        <v>27.868862015689032</v>
      </c>
      <c r="AV2380">
        <v>-8.8688620156890323</v>
      </c>
      <c r="BD2380" s="152">
        <v>19.91505944343432</v>
      </c>
      <c r="BE2380" s="152">
        <v>26.746827724999999</v>
      </c>
    </row>
    <row r="2381" spans="1:57" ht="14.25" customHeight="1">
      <c r="A2381" s="134" t="s">
        <v>398</v>
      </c>
      <c r="B2381" s="135">
        <v>25708</v>
      </c>
      <c r="C2381" s="135">
        <v>208500</v>
      </c>
      <c r="D2381" s="145">
        <f t="shared" si="252"/>
        <v>104594.5945945946</v>
      </c>
      <c r="E2381" s="141">
        <f t="shared" si="253"/>
        <v>8.1103158549867747</v>
      </c>
      <c r="F2381" s="135">
        <v>1</v>
      </c>
      <c r="G2381" s="135">
        <v>0.74</v>
      </c>
      <c r="H2381" s="135">
        <v>77400</v>
      </c>
      <c r="I2381" s="134" t="s">
        <v>1815</v>
      </c>
      <c r="J2381" s="138">
        <f t="shared" si="254"/>
        <v>0.74</v>
      </c>
      <c r="K2381" s="140">
        <f t="shared" si="255"/>
        <v>104594.5945945946</v>
      </c>
      <c r="L2381" s="134" t="s">
        <v>1767</v>
      </c>
      <c r="M2381" s="134" t="s">
        <v>160</v>
      </c>
      <c r="N2381" s="137">
        <f t="shared" si="256"/>
        <v>104594.5945945946</v>
      </c>
      <c r="P2381">
        <v>2340</v>
      </c>
      <c r="Q2381">
        <v>22.091139893990626</v>
      </c>
      <c r="R2381">
        <v>-3.0911398939906256</v>
      </c>
      <c r="S2381" s="70">
        <f t="shared" si="257"/>
        <v>-0.13992668141273676</v>
      </c>
      <c r="T2381">
        <f t="shared" si="258"/>
        <v>19</v>
      </c>
      <c r="U2381" s="134" t="s">
        <v>3303</v>
      </c>
      <c r="Z2381">
        <v>2339</v>
      </c>
      <c r="AA2381">
        <v>46.218197219323429</v>
      </c>
      <c r="AB2381">
        <v>3.7818027806765713</v>
      </c>
      <c r="AJ2381">
        <v>2341</v>
      </c>
      <c r="AK2381">
        <v>23.30926573346078</v>
      </c>
      <c r="AL2381">
        <v>-15.30926573346078</v>
      </c>
      <c r="AT2381">
        <v>2341</v>
      </c>
      <c r="AU2381">
        <v>20.823973846058866</v>
      </c>
      <c r="AV2381">
        <v>-12.823973846058866</v>
      </c>
      <c r="BD2381" s="152">
        <v>4.615454444783345</v>
      </c>
      <c r="BE2381" s="152">
        <v>14.836095074199999</v>
      </c>
    </row>
    <row r="2382" spans="1:57" ht="14.25" customHeight="1">
      <c r="A2382" s="134" t="s">
        <v>398</v>
      </c>
      <c r="B2382" s="135">
        <v>15400</v>
      </c>
      <c r="C2382" s="135">
        <v>689700</v>
      </c>
      <c r="D2382" s="145">
        <f t="shared" si="252"/>
        <v>984670.8746618575</v>
      </c>
      <c r="E2382" s="141">
        <f t="shared" si="253"/>
        <v>44.785714285714285</v>
      </c>
      <c r="F2382" s="135">
        <v>12</v>
      </c>
      <c r="G2382" s="135">
        <v>0.1109</v>
      </c>
      <c r="H2382" s="135">
        <v>109200</v>
      </c>
      <c r="I2382" s="134" t="s">
        <v>1815</v>
      </c>
      <c r="J2382" s="138">
        <f t="shared" si="254"/>
        <v>0.1109</v>
      </c>
      <c r="K2382" s="140">
        <f t="shared" si="255"/>
        <v>984670.8746618575</v>
      </c>
      <c r="L2382" s="134" t="s">
        <v>930</v>
      </c>
      <c r="M2382" s="134" t="s">
        <v>3</v>
      </c>
      <c r="N2382" s="137">
        <f t="shared" si="256"/>
        <v>984670.8746618575</v>
      </c>
      <c r="P2382">
        <v>2341</v>
      </c>
      <c r="Q2382">
        <v>19.019554807292597</v>
      </c>
      <c r="R2382">
        <v>-11.019554807292597</v>
      </c>
      <c r="S2382" s="70">
        <f t="shared" si="257"/>
        <v>-0.57938027040819118</v>
      </c>
      <c r="T2382">
        <f t="shared" si="258"/>
        <v>8</v>
      </c>
      <c r="U2382" s="134" t="s">
        <v>1572</v>
      </c>
      <c r="Z2382">
        <v>2340</v>
      </c>
      <c r="AA2382">
        <v>24.700703752709096</v>
      </c>
      <c r="AB2382">
        <v>-5.7007037527090958</v>
      </c>
      <c r="AJ2382">
        <v>2342</v>
      </c>
      <c r="AK2382">
        <v>21.173964376727188</v>
      </c>
      <c r="AL2382">
        <v>-6.1739643767271879</v>
      </c>
      <c r="AT2382">
        <v>2342</v>
      </c>
      <c r="AU2382">
        <v>15.135514027970547</v>
      </c>
      <c r="AV2382">
        <v>-0.13551402797054735</v>
      </c>
      <c r="BD2382" s="152">
        <v>10.850528751476643</v>
      </c>
      <c r="BE2382" s="152">
        <v>23.057646470119998</v>
      </c>
    </row>
    <row r="2383" spans="1:57" ht="14.25" customHeight="1">
      <c r="A2383" s="134" t="s">
        <v>398</v>
      </c>
      <c r="B2383" s="135">
        <v>37379</v>
      </c>
      <c r="C2383" s="135">
        <v>1867900</v>
      </c>
      <c r="D2383" s="145">
        <f t="shared" si="252"/>
        <v>900990.09900990105</v>
      </c>
      <c r="E2383" s="141">
        <f t="shared" si="253"/>
        <v>49.971909360871081</v>
      </c>
      <c r="F2383" s="135">
        <v>37</v>
      </c>
      <c r="G2383" s="135">
        <v>0.2828</v>
      </c>
      <c r="H2383" s="135">
        <v>254800</v>
      </c>
      <c r="I2383" s="134" t="s">
        <v>1815</v>
      </c>
      <c r="J2383" s="138">
        <f t="shared" si="254"/>
        <v>0.2828</v>
      </c>
      <c r="K2383" s="140">
        <f t="shared" si="255"/>
        <v>900990.09900990105</v>
      </c>
      <c r="L2383" s="134" t="s">
        <v>971</v>
      </c>
      <c r="M2383" s="134" t="s">
        <v>3</v>
      </c>
      <c r="N2383" s="137">
        <f t="shared" si="256"/>
        <v>900990.09900990105</v>
      </c>
      <c r="P2383">
        <v>2342</v>
      </c>
      <c r="Q2383">
        <v>14.704953568126459</v>
      </c>
      <c r="R2383">
        <v>0.29504643187354063</v>
      </c>
      <c r="S2383" s="70">
        <f t="shared" si="257"/>
        <v>2.0064424583635877E-2</v>
      </c>
      <c r="T2383">
        <f t="shared" si="258"/>
        <v>15</v>
      </c>
      <c r="U2383" s="134" t="s">
        <v>3304</v>
      </c>
      <c r="Z2383">
        <v>2341</v>
      </c>
      <c r="AA2383">
        <v>23.022151756063469</v>
      </c>
      <c r="AB2383">
        <v>-15.022151756063469</v>
      </c>
      <c r="AJ2383">
        <v>2343</v>
      </c>
      <c r="AK2383">
        <v>21.512632315939495</v>
      </c>
      <c r="AL2383">
        <v>-11.512632315939495</v>
      </c>
      <c r="AT2383">
        <v>2343</v>
      </c>
      <c r="AU2383">
        <v>17.348331465867201</v>
      </c>
      <c r="AV2383">
        <v>-7.3483314658672008</v>
      </c>
      <c r="BD2383" s="152">
        <v>5.9156692483204418</v>
      </c>
      <c r="BE2383" s="152">
        <v>16.782085973200001</v>
      </c>
    </row>
    <row r="2384" spans="1:57" ht="14.25" customHeight="1">
      <c r="A2384" s="134" t="s">
        <v>398</v>
      </c>
      <c r="B2384" s="135">
        <v>13612</v>
      </c>
      <c r="C2384" s="135">
        <v>340600</v>
      </c>
      <c r="D2384" s="145">
        <f t="shared" si="252"/>
        <v>428571.42857142858</v>
      </c>
      <c r="E2384" s="141">
        <f t="shared" si="253"/>
        <v>25.022039377020278</v>
      </c>
      <c r="F2384" s="135">
        <v>12</v>
      </c>
      <c r="G2384" s="135">
        <v>0.21</v>
      </c>
      <c r="H2384" s="135">
        <v>90000</v>
      </c>
      <c r="I2384" s="134" t="s">
        <v>1815</v>
      </c>
      <c r="J2384" s="138">
        <f t="shared" si="254"/>
        <v>0.21</v>
      </c>
      <c r="K2384" s="140">
        <f t="shared" si="255"/>
        <v>428571.42857142858</v>
      </c>
      <c r="L2384" s="134" t="s">
        <v>3320</v>
      </c>
      <c r="M2384" s="134" t="s">
        <v>68</v>
      </c>
      <c r="N2384" s="137">
        <f t="shared" si="256"/>
        <v>428571.42857142858</v>
      </c>
      <c r="P2384">
        <v>2343</v>
      </c>
      <c r="Q2384">
        <v>16.097320684099582</v>
      </c>
      <c r="R2384">
        <v>-6.0973206840995822</v>
      </c>
      <c r="S2384" s="70">
        <f t="shared" si="257"/>
        <v>-0.37877860569195965</v>
      </c>
      <c r="T2384">
        <f t="shared" si="258"/>
        <v>10</v>
      </c>
      <c r="U2384" s="134" t="s">
        <v>3305</v>
      </c>
      <c r="Z2384">
        <v>2342</v>
      </c>
      <c r="AA2384">
        <v>18.529902973648259</v>
      </c>
      <c r="AB2384">
        <v>-3.5299029736482588</v>
      </c>
      <c r="AJ2384">
        <v>2344</v>
      </c>
      <c r="AK2384">
        <v>21.732766476427493</v>
      </c>
      <c r="AL2384">
        <v>-9.7327664764274928</v>
      </c>
      <c r="AT2384">
        <v>2344</v>
      </c>
      <c r="AU2384">
        <v>17.129102428420669</v>
      </c>
      <c r="AV2384">
        <v>-5.1291024284206692</v>
      </c>
      <c r="BD2384" s="152">
        <v>11.671122454498873</v>
      </c>
      <c r="BE2384" s="152">
        <v>20.137489524919996</v>
      </c>
    </row>
    <row r="2385" spans="1:57" ht="14.25" customHeight="1">
      <c r="A2385" s="134" t="s">
        <v>398</v>
      </c>
      <c r="B2385" s="135">
        <v>22731</v>
      </c>
      <c r="C2385" s="135">
        <v>970500</v>
      </c>
      <c r="D2385" s="145">
        <f t="shared" si="252"/>
        <v>198230.08849557521</v>
      </c>
      <c r="E2385" s="141">
        <f t="shared" si="253"/>
        <v>42.694998020324668</v>
      </c>
      <c r="F2385" s="135">
        <v>16</v>
      </c>
      <c r="G2385" s="135">
        <v>0.73450000000000004</v>
      </c>
      <c r="H2385" s="135">
        <v>145600</v>
      </c>
      <c r="I2385" s="134" t="s">
        <v>1815</v>
      </c>
      <c r="J2385" s="138">
        <f t="shared" si="254"/>
        <v>0.73450000000000004</v>
      </c>
      <c r="K2385" s="140">
        <f t="shared" si="255"/>
        <v>198230.08849557521</v>
      </c>
      <c r="L2385" s="134" t="s">
        <v>965</v>
      </c>
      <c r="M2385" s="134" t="s">
        <v>3</v>
      </c>
      <c r="N2385" s="137">
        <f t="shared" si="256"/>
        <v>198230.08849557521</v>
      </c>
      <c r="P2385">
        <v>2344</v>
      </c>
      <c r="Q2385">
        <v>16.10686304872571</v>
      </c>
      <c r="R2385">
        <v>-4.1068630487257103</v>
      </c>
      <c r="S2385" s="70">
        <f t="shared" si="257"/>
        <v>-0.25497597119326249</v>
      </c>
      <c r="T2385">
        <f t="shared" si="258"/>
        <v>12</v>
      </c>
      <c r="U2385" s="134" t="s">
        <v>1617</v>
      </c>
      <c r="Z2385">
        <v>2343</v>
      </c>
      <c r="AA2385">
        <v>19.667837759508615</v>
      </c>
      <c r="AB2385">
        <v>-9.6678377595086147</v>
      </c>
      <c r="AJ2385">
        <v>2345</v>
      </c>
      <c r="AK2385">
        <v>29.85952701275081</v>
      </c>
      <c r="AL2385">
        <v>30.14047298724919</v>
      </c>
      <c r="AT2385">
        <v>2345</v>
      </c>
      <c r="AU2385">
        <v>55.85299705034349</v>
      </c>
      <c r="AV2385">
        <v>4.1470029496565104</v>
      </c>
      <c r="BD2385" s="152">
        <v>29.211697991315681</v>
      </c>
      <c r="BE2385" s="152">
        <v>56.043317157799997</v>
      </c>
    </row>
    <row r="2386" spans="1:57" ht="14.25" customHeight="1">
      <c r="A2386" s="134" t="s">
        <v>398</v>
      </c>
      <c r="B2386" s="135">
        <v>11112</v>
      </c>
      <c r="C2386" s="135">
        <v>784000</v>
      </c>
      <c r="D2386" s="145">
        <f t="shared" si="252"/>
        <v>377071.82320441987</v>
      </c>
      <c r="E2386" s="141">
        <f t="shared" si="253"/>
        <v>70.55435565154788</v>
      </c>
      <c r="F2386" s="135">
        <v>12</v>
      </c>
      <c r="G2386" s="135">
        <v>0.28960000000000002</v>
      </c>
      <c r="H2386" s="135">
        <v>109200</v>
      </c>
      <c r="I2386" s="134" t="s">
        <v>1815</v>
      </c>
      <c r="J2386" s="138">
        <f t="shared" si="254"/>
        <v>0.28960000000000002</v>
      </c>
      <c r="K2386" s="140">
        <f t="shared" si="255"/>
        <v>377071.82320441987</v>
      </c>
      <c r="L2386" s="134" t="s">
        <v>3321</v>
      </c>
      <c r="M2386" s="134" t="s">
        <v>3</v>
      </c>
      <c r="N2386" s="137">
        <f t="shared" si="256"/>
        <v>377071.82320441987</v>
      </c>
      <c r="P2386">
        <v>2345</v>
      </c>
      <c r="Q2386">
        <v>41.752134988227787</v>
      </c>
      <c r="R2386">
        <v>18.247865011772213</v>
      </c>
      <c r="S2386" s="70">
        <f t="shared" si="257"/>
        <v>0.43705226132549352</v>
      </c>
      <c r="T2386">
        <f t="shared" si="258"/>
        <v>60</v>
      </c>
      <c r="U2386" s="134" t="s">
        <v>3306</v>
      </c>
      <c r="Z2386">
        <v>2344</v>
      </c>
      <c r="AA2386">
        <v>19.076532994699669</v>
      </c>
      <c r="AB2386">
        <v>-7.0765329946996687</v>
      </c>
      <c r="AJ2386">
        <v>2346</v>
      </c>
      <c r="AK2386">
        <v>27.709408933676677</v>
      </c>
      <c r="AL2386">
        <v>4.2905910663233229</v>
      </c>
      <c r="AT2386">
        <v>2346</v>
      </c>
      <c r="AU2386">
        <v>38.822103062643151</v>
      </c>
      <c r="AV2386">
        <v>-6.8221030626431514</v>
      </c>
      <c r="BD2386" s="152">
        <v>13.108958730132313</v>
      </c>
      <c r="BE2386" s="152">
        <v>20.13337735132</v>
      </c>
    </row>
    <row r="2387" spans="1:57" ht="14.25" customHeight="1">
      <c r="A2387" s="134" t="s">
        <v>398</v>
      </c>
      <c r="B2387" s="135">
        <v>9704</v>
      </c>
      <c r="C2387" s="135">
        <v>253300</v>
      </c>
      <c r="D2387" s="145">
        <f t="shared" ref="D2387:D2450" si="259">K2387</f>
        <v>393333.33333333337</v>
      </c>
      <c r="E2387" s="141">
        <f t="shared" ref="E2387:E2450" si="260">C2387/B2387</f>
        <v>26.102638087386644</v>
      </c>
      <c r="F2387" s="135">
        <v>9</v>
      </c>
      <c r="G2387" s="135">
        <v>0.12</v>
      </c>
      <c r="H2387" s="135">
        <v>47200</v>
      </c>
      <c r="I2387" s="134" t="s">
        <v>1815</v>
      </c>
      <c r="J2387" s="138">
        <f t="shared" ref="J2387:J2450" si="261">IF(I2387="Acres",1,1/43560)*G2387</f>
        <v>0.12</v>
      </c>
      <c r="K2387" s="140">
        <f t="shared" ref="K2387:K2450" si="262">H2387/J2387</f>
        <v>393333.33333333337</v>
      </c>
      <c r="L2387" s="134" t="s">
        <v>1769</v>
      </c>
      <c r="M2387" s="134" t="s">
        <v>160</v>
      </c>
      <c r="N2387" s="137">
        <f t="shared" si="256"/>
        <v>393333.33333333337</v>
      </c>
      <c r="P2387">
        <v>2346</v>
      </c>
      <c r="Q2387">
        <v>31.301174596669547</v>
      </c>
      <c r="R2387">
        <v>0.69882540333045284</v>
      </c>
      <c r="S2387" s="70">
        <f t="shared" si="257"/>
        <v>2.2325852378869131E-2</v>
      </c>
      <c r="T2387">
        <f t="shared" si="258"/>
        <v>32</v>
      </c>
      <c r="U2387" s="134" t="s">
        <v>3307</v>
      </c>
      <c r="Z2387">
        <v>2345</v>
      </c>
      <c r="AA2387">
        <v>44.982069585932067</v>
      </c>
      <c r="AB2387">
        <v>15.017930414067933</v>
      </c>
      <c r="AJ2387">
        <v>2347</v>
      </c>
      <c r="AK2387">
        <v>23.920138028814979</v>
      </c>
      <c r="AL2387">
        <v>-11.920138028814979</v>
      </c>
      <c r="AT2387">
        <v>2347</v>
      </c>
      <c r="AU2387">
        <v>18.065136520889013</v>
      </c>
      <c r="AV2387">
        <v>-6.0651365208890127</v>
      </c>
      <c r="BD2387" s="152">
        <v>5.1546430481458847</v>
      </c>
      <c r="BE2387" s="152">
        <v>17.792262133800001</v>
      </c>
    </row>
    <row r="2388" spans="1:57" ht="14.25" customHeight="1">
      <c r="A2388" s="134" t="s">
        <v>398</v>
      </c>
      <c r="B2388" s="135">
        <v>21920</v>
      </c>
      <c r="C2388" s="135">
        <v>468000</v>
      </c>
      <c r="D2388" s="145">
        <f t="shared" si="259"/>
        <v>843750</v>
      </c>
      <c r="E2388" s="141">
        <f t="shared" si="260"/>
        <v>21.350364963503651</v>
      </c>
      <c r="F2388" s="135">
        <v>36</v>
      </c>
      <c r="G2388" s="135">
        <v>0.32</v>
      </c>
      <c r="H2388" s="135">
        <v>270000</v>
      </c>
      <c r="I2388" s="134" t="s">
        <v>1815</v>
      </c>
      <c r="J2388" s="138">
        <f t="shared" si="261"/>
        <v>0.32</v>
      </c>
      <c r="K2388" s="140">
        <f t="shared" si="262"/>
        <v>843750</v>
      </c>
      <c r="L2388" s="134" t="s">
        <v>3322</v>
      </c>
      <c r="M2388" s="134" t="s">
        <v>68</v>
      </c>
      <c r="N2388" s="137">
        <f t="shared" ref="N2388:N2451" si="263">H2388/(G2388*IF(I2388="Acres",1,1/43560))</f>
        <v>843750</v>
      </c>
      <c r="P2388">
        <v>2347</v>
      </c>
      <c r="Q2388">
        <v>17.884240754385551</v>
      </c>
      <c r="R2388">
        <v>-5.8842407543855515</v>
      </c>
      <c r="S2388" s="70">
        <f t="shared" si="257"/>
        <v>-0.3290182029641166</v>
      </c>
      <c r="T2388">
        <f t="shared" si="258"/>
        <v>12</v>
      </c>
      <c r="U2388" s="134" t="s">
        <v>3308</v>
      </c>
      <c r="Z2388">
        <v>2346</v>
      </c>
      <c r="AA2388">
        <v>34.034464261596149</v>
      </c>
      <c r="AB2388">
        <v>-2.034464261596149</v>
      </c>
      <c r="AJ2388">
        <v>2348</v>
      </c>
      <c r="AK2388">
        <v>33.338493418309227</v>
      </c>
      <c r="AL2388">
        <v>7.661506581690773</v>
      </c>
      <c r="AT2388">
        <v>2348</v>
      </c>
      <c r="AU2388">
        <v>35.030343905609115</v>
      </c>
      <c r="AV2388">
        <v>5.969656094390885</v>
      </c>
      <c r="BD2388" s="152">
        <v>2.905456302690717</v>
      </c>
      <c r="BE2388" s="152">
        <v>88.912854762920006</v>
      </c>
    </row>
    <row r="2389" spans="1:57" ht="14.25" customHeight="1">
      <c r="A2389" s="134" t="s">
        <v>398</v>
      </c>
      <c r="B2389" s="135">
        <v>17620</v>
      </c>
      <c r="C2389" s="135">
        <v>1344100</v>
      </c>
      <c r="D2389" s="145">
        <f t="shared" si="259"/>
        <v>823218.99736147758</v>
      </c>
      <c r="E2389" s="141">
        <f t="shared" si="260"/>
        <v>76.282633371169126</v>
      </c>
      <c r="F2389" s="135">
        <v>24</v>
      </c>
      <c r="G2389" s="135">
        <v>0.26529999999999998</v>
      </c>
      <c r="H2389" s="135">
        <v>218400</v>
      </c>
      <c r="I2389" s="134" t="s">
        <v>1815</v>
      </c>
      <c r="J2389" s="138">
        <f t="shared" si="261"/>
        <v>0.26529999999999998</v>
      </c>
      <c r="K2389" s="140">
        <f t="shared" si="262"/>
        <v>823218.99736147758</v>
      </c>
      <c r="L2389" s="134" t="s">
        <v>3323</v>
      </c>
      <c r="M2389" s="134" t="s">
        <v>3</v>
      </c>
      <c r="N2389" s="137">
        <f t="shared" si="263"/>
        <v>823218.99736147758</v>
      </c>
      <c r="P2389">
        <v>2348</v>
      </c>
      <c r="Q2389">
        <v>32.525293971401744</v>
      </c>
      <c r="R2389">
        <v>8.4747060285982556</v>
      </c>
      <c r="S2389" s="70">
        <f t="shared" si="257"/>
        <v>0.26055739991311816</v>
      </c>
      <c r="T2389">
        <f t="shared" si="258"/>
        <v>41</v>
      </c>
      <c r="U2389" s="134" t="s">
        <v>3309</v>
      </c>
      <c r="Z2389">
        <v>2347</v>
      </c>
      <c r="AA2389">
        <v>20.792772884280915</v>
      </c>
      <c r="AB2389">
        <v>-8.7927728842809145</v>
      </c>
      <c r="AJ2389">
        <v>2349</v>
      </c>
      <c r="AK2389">
        <v>23.668677083949841</v>
      </c>
      <c r="AL2389">
        <v>-7.6686770839498415</v>
      </c>
      <c r="AT2389">
        <v>2349</v>
      </c>
      <c r="AU2389">
        <v>21.773966341660511</v>
      </c>
      <c r="AV2389">
        <v>-5.7739663416605111</v>
      </c>
      <c r="BD2389" s="152">
        <v>5.3425887898893993</v>
      </c>
      <c r="BE2389" s="152">
        <v>16.672142624759999</v>
      </c>
    </row>
    <row r="2390" spans="1:57" ht="14.25" customHeight="1">
      <c r="A2390" s="134" t="s">
        <v>398</v>
      </c>
      <c r="B2390" s="135">
        <v>56238</v>
      </c>
      <c r="C2390" s="135">
        <v>2947100</v>
      </c>
      <c r="D2390" s="145">
        <f t="shared" si="259"/>
        <v>217827.29805013927</v>
      </c>
      <c r="E2390" s="141">
        <f t="shared" si="260"/>
        <v>52.404068423485896</v>
      </c>
      <c r="F2390" s="135">
        <v>80</v>
      </c>
      <c r="G2390" s="135">
        <v>3.59</v>
      </c>
      <c r="H2390" s="135">
        <v>782000</v>
      </c>
      <c r="I2390" s="134" t="s">
        <v>1815</v>
      </c>
      <c r="J2390" s="138">
        <f t="shared" si="261"/>
        <v>3.59</v>
      </c>
      <c r="K2390" s="140">
        <f t="shared" si="262"/>
        <v>217827.29805013927</v>
      </c>
      <c r="L2390" s="134" t="s">
        <v>3324</v>
      </c>
      <c r="M2390" s="134" t="s">
        <v>189</v>
      </c>
      <c r="N2390" s="137">
        <f t="shared" si="263"/>
        <v>217827.29805013927</v>
      </c>
      <c r="P2390">
        <v>2349</v>
      </c>
      <c r="Q2390">
        <v>19.741741029584173</v>
      </c>
      <c r="R2390">
        <v>-3.7417410295841727</v>
      </c>
      <c r="S2390" s="70">
        <f t="shared" si="257"/>
        <v>-0.18953450073004965</v>
      </c>
      <c r="T2390">
        <f t="shared" si="258"/>
        <v>16</v>
      </c>
      <c r="U2390" s="134" t="s">
        <v>3310</v>
      </c>
      <c r="Z2390">
        <v>2348</v>
      </c>
      <c r="AA2390">
        <v>36.570941776052322</v>
      </c>
      <c r="AB2390">
        <v>4.4290582239476777</v>
      </c>
      <c r="AJ2390">
        <v>2350</v>
      </c>
      <c r="AK2390">
        <v>21.244661309037756</v>
      </c>
      <c r="AL2390">
        <v>-9.2446613090377561</v>
      </c>
      <c r="AT2390">
        <v>2350</v>
      </c>
      <c r="AU2390">
        <v>16.358927008477416</v>
      </c>
      <c r="AV2390">
        <v>-4.3589270084774157</v>
      </c>
      <c r="BD2390" s="152">
        <v>11.211014846296171</v>
      </c>
      <c r="BE2390" s="152">
        <v>22.272687646639998</v>
      </c>
    </row>
    <row r="2391" spans="1:57" ht="14.25" customHeight="1">
      <c r="A2391" s="134" t="s">
        <v>398</v>
      </c>
      <c r="B2391" s="135">
        <v>24176</v>
      </c>
      <c r="C2391" s="135">
        <v>491200</v>
      </c>
      <c r="D2391" s="145">
        <f t="shared" si="259"/>
        <v>958333.33333333337</v>
      </c>
      <c r="E2391" s="141">
        <f t="shared" si="260"/>
        <v>20.317670416942423</v>
      </c>
      <c r="F2391" s="135">
        <v>23</v>
      </c>
      <c r="G2391" s="135">
        <v>0.18</v>
      </c>
      <c r="H2391" s="135">
        <v>172500</v>
      </c>
      <c r="I2391" s="134" t="s">
        <v>1815</v>
      </c>
      <c r="J2391" s="138">
        <f t="shared" si="261"/>
        <v>0.18</v>
      </c>
      <c r="K2391" s="140">
        <f t="shared" si="262"/>
        <v>958333.33333333337</v>
      </c>
      <c r="L2391" s="134" t="s">
        <v>3325</v>
      </c>
      <c r="M2391" s="134" t="s">
        <v>68</v>
      </c>
      <c r="N2391" s="137">
        <f t="shared" si="263"/>
        <v>958333.33333333337</v>
      </c>
      <c r="P2391">
        <v>2350</v>
      </c>
      <c r="Q2391">
        <v>15.407003403724733</v>
      </c>
      <c r="R2391">
        <v>-3.4070034037247332</v>
      </c>
      <c r="S2391" s="70">
        <f t="shared" si="257"/>
        <v>-0.22113342318734544</v>
      </c>
      <c r="T2391">
        <f t="shared" si="258"/>
        <v>12</v>
      </c>
      <c r="U2391" s="134" t="s">
        <v>3311</v>
      </c>
      <c r="Z2391">
        <v>2349</v>
      </c>
      <c r="AA2391">
        <v>22.956393424306221</v>
      </c>
      <c r="AB2391">
        <v>-6.9563934243062207</v>
      </c>
      <c r="AJ2391">
        <v>2351</v>
      </c>
      <c r="AK2391">
        <v>24.971701980069192</v>
      </c>
      <c r="AL2391">
        <v>15.028298019930808</v>
      </c>
      <c r="AT2391">
        <v>2351</v>
      </c>
      <c r="AU2391">
        <v>44.832427235334627</v>
      </c>
      <c r="AV2391">
        <v>-4.8324272353346274</v>
      </c>
      <c r="BD2391" s="152">
        <v>44.478438160809326</v>
      </c>
      <c r="BE2391" s="152">
        <v>42.985084085639997</v>
      </c>
    </row>
    <row r="2392" spans="1:57" ht="14.25" customHeight="1">
      <c r="A2392" s="134" t="s">
        <v>398</v>
      </c>
      <c r="B2392" s="135">
        <v>13198</v>
      </c>
      <c r="C2392" s="135">
        <v>313700</v>
      </c>
      <c r="D2392" s="145">
        <f t="shared" si="259"/>
        <v>525000</v>
      </c>
      <c r="E2392" s="141">
        <f t="shared" si="260"/>
        <v>23.768752841339598</v>
      </c>
      <c r="F2392" s="135">
        <v>22</v>
      </c>
      <c r="G2392" s="135">
        <v>0.22</v>
      </c>
      <c r="H2392" s="135">
        <v>115500</v>
      </c>
      <c r="I2392" s="134" t="s">
        <v>1815</v>
      </c>
      <c r="J2392" s="138">
        <f t="shared" si="261"/>
        <v>0.22</v>
      </c>
      <c r="K2392" s="140">
        <f t="shared" si="262"/>
        <v>525000</v>
      </c>
      <c r="L2392" s="134" t="s">
        <v>3326</v>
      </c>
      <c r="M2392" s="134" t="s">
        <v>160</v>
      </c>
      <c r="N2392" s="137">
        <f t="shared" si="263"/>
        <v>525000</v>
      </c>
      <c r="P2392">
        <v>2351</v>
      </c>
      <c r="Q2392">
        <v>32.956611994648966</v>
      </c>
      <c r="R2392">
        <v>7.0433880053510336</v>
      </c>
      <c r="S2392" s="70">
        <f t="shared" si="257"/>
        <v>0.21371699270831118</v>
      </c>
      <c r="T2392">
        <f t="shared" si="258"/>
        <v>40</v>
      </c>
      <c r="U2392" s="134" t="s">
        <v>896</v>
      </c>
      <c r="Z2392">
        <v>2350</v>
      </c>
      <c r="AA2392">
        <v>19.642242453543815</v>
      </c>
      <c r="AB2392">
        <v>-7.6422424535438154</v>
      </c>
      <c r="AJ2392">
        <v>2352</v>
      </c>
      <c r="AK2392">
        <v>48.21913933237397</v>
      </c>
      <c r="AL2392">
        <v>155.78086066762603</v>
      </c>
      <c r="AT2392">
        <v>2352</v>
      </c>
      <c r="AU2392">
        <v>175.16285837349267</v>
      </c>
      <c r="AV2392">
        <v>28.837141626507332</v>
      </c>
      <c r="BD2392" s="152">
        <v>22.430245899881676</v>
      </c>
      <c r="BE2392" s="152">
        <v>26.642217797240001</v>
      </c>
    </row>
    <row r="2393" spans="1:57" ht="14.25" customHeight="1">
      <c r="A2393" s="134" t="s">
        <v>398</v>
      </c>
      <c r="B2393" s="135">
        <v>183840</v>
      </c>
      <c r="C2393" s="135">
        <v>9885400</v>
      </c>
      <c r="D2393" s="145">
        <f t="shared" si="259"/>
        <v>1757411.4856852447</v>
      </c>
      <c r="E2393" s="141">
        <f t="shared" si="260"/>
        <v>53.771758050478674</v>
      </c>
      <c r="F2393" s="135">
        <v>114</v>
      </c>
      <c r="G2393" s="135">
        <v>0.59030000000000005</v>
      </c>
      <c r="H2393" s="135">
        <v>1037400</v>
      </c>
      <c r="I2393" s="134" t="s">
        <v>1815</v>
      </c>
      <c r="J2393" s="138">
        <f t="shared" si="261"/>
        <v>0.59030000000000005</v>
      </c>
      <c r="K2393" s="140">
        <f t="shared" si="262"/>
        <v>1757411.4856852447</v>
      </c>
      <c r="L2393" s="134" t="s">
        <v>3327</v>
      </c>
      <c r="M2393" s="134" t="s">
        <v>3</v>
      </c>
      <c r="N2393" s="137">
        <f t="shared" si="263"/>
        <v>1757411.4856852447</v>
      </c>
      <c r="P2393">
        <v>2352</v>
      </c>
      <c r="Q2393">
        <v>116.88307613198049</v>
      </c>
      <c r="R2393">
        <v>87.116923868019512</v>
      </c>
      <c r="S2393" s="70">
        <f t="shared" si="257"/>
        <v>0.74533394184158852</v>
      </c>
      <c r="T2393">
        <f t="shared" si="258"/>
        <v>204</v>
      </c>
      <c r="U2393" s="134" t="s">
        <v>891</v>
      </c>
      <c r="Z2393">
        <v>2351</v>
      </c>
      <c r="AA2393">
        <v>35.775227298671744</v>
      </c>
      <c r="AB2393">
        <v>4.2247727013282557</v>
      </c>
      <c r="AJ2393">
        <v>2353</v>
      </c>
      <c r="AK2393">
        <v>24.585197194443147</v>
      </c>
      <c r="AL2393">
        <v>8.4148028055568531</v>
      </c>
      <c r="AT2393">
        <v>2353</v>
      </c>
      <c r="AU2393">
        <v>37.089618909039466</v>
      </c>
      <c r="AV2393">
        <v>-4.0896189090394657</v>
      </c>
      <c r="BD2393" s="152">
        <v>5.4843183656304095</v>
      </c>
      <c r="BE2393" s="152">
        <v>17.278260590519999</v>
      </c>
    </row>
    <row r="2394" spans="1:57" ht="14.25" customHeight="1">
      <c r="A2394" s="134" t="s">
        <v>398</v>
      </c>
      <c r="B2394" s="135">
        <v>5104</v>
      </c>
      <c r="C2394" s="135">
        <v>348600</v>
      </c>
      <c r="D2394" s="145">
        <f t="shared" si="259"/>
        <v>156000</v>
      </c>
      <c r="E2394" s="141">
        <f t="shared" si="260"/>
        <v>68.299373040752357</v>
      </c>
      <c r="F2394" s="135">
        <v>14</v>
      </c>
      <c r="G2394" s="135">
        <v>1.5</v>
      </c>
      <c r="H2394" s="135">
        <v>234000</v>
      </c>
      <c r="I2394" s="134" t="s">
        <v>1815</v>
      </c>
      <c r="J2394" s="138">
        <f t="shared" si="261"/>
        <v>1.5</v>
      </c>
      <c r="K2394" s="140">
        <f t="shared" si="262"/>
        <v>156000</v>
      </c>
      <c r="L2394" s="134" t="s">
        <v>3328</v>
      </c>
      <c r="M2394" s="134" t="s">
        <v>133</v>
      </c>
      <c r="N2394" s="137">
        <f t="shared" si="263"/>
        <v>156000</v>
      </c>
      <c r="P2394">
        <v>2353</v>
      </c>
      <c r="Q2394">
        <v>28.548858534884555</v>
      </c>
      <c r="R2394">
        <v>4.4511414651154446</v>
      </c>
      <c r="S2394" s="70">
        <f t="shared" si="257"/>
        <v>0.15591311504368852</v>
      </c>
      <c r="T2394">
        <f t="shared" si="258"/>
        <v>33</v>
      </c>
      <c r="U2394" s="134" t="s">
        <v>920</v>
      </c>
      <c r="Z2394">
        <v>2352</v>
      </c>
      <c r="AA2394">
        <v>116.81330700286385</v>
      </c>
      <c r="AB2394">
        <v>87.186692997136149</v>
      </c>
      <c r="AJ2394">
        <v>2354</v>
      </c>
      <c r="AK2394">
        <v>21.970680703724138</v>
      </c>
      <c r="AL2394">
        <v>-9.9706807037241383</v>
      </c>
      <c r="AT2394">
        <v>2354</v>
      </c>
      <c r="AU2394">
        <v>20.613776716522118</v>
      </c>
      <c r="AV2394">
        <v>-8.6137767165221177</v>
      </c>
      <c r="BD2394" s="152">
        <v>6.1056690418862898</v>
      </c>
      <c r="BE2394" s="152">
        <v>16.826001827999999</v>
      </c>
    </row>
    <row r="2395" spans="1:57" ht="14.25" customHeight="1">
      <c r="A2395" s="134" t="s">
        <v>398</v>
      </c>
      <c r="B2395" s="135">
        <v>11520</v>
      </c>
      <c r="C2395" s="135">
        <v>664700</v>
      </c>
      <c r="D2395" s="145">
        <f t="shared" si="259"/>
        <v>60000</v>
      </c>
      <c r="E2395" s="141">
        <f t="shared" si="260"/>
        <v>57.699652777777779</v>
      </c>
      <c r="F2395" s="135">
        <v>12</v>
      </c>
      <c r="G2395" s="135">
        <v>1.04</v>
      </c>
      <c r="H2395" s="135">
        <v>62400</v>
      </c>
      <c r="I2395" s="134" t="s">
        <v>1815</v>
      </c>
      <c r="J2395" s="138">
        <f t="shared" si="261"/>
        <v>1.04</v>
      </c>
      <c r="K2395" s="140">
        <f t="shared" si="262"/>
        <v>60000</v>
      </c>
      <c r="L2395" s="134" t="s">
        <v>3329</v>
      </c>
      <c r="M2395" s="134" t="s">
        <v>22</v>
      </c>
      <c r="N2395" s="137">
        <f t="shared" si="263"/>
        <v>60000</v>
      </c>
      <c r="P2395">
        <v>2354</v>
      </c>
      <c r="Q2395">
        <v>18.127774460353855</v>
      </c>
      <c r="R2395">
        <v>-6.1277744603538551</v>
      </c>
      <c r="S2395" s="70">
        <f t="shared" si="257"/>
        <v>-0.33803236430128447</v>
      </c>
      <c r="T2395">
        <f t="shared" si="258"/>
        <v>12</v>
      </c>
      <c r="U2395" s="134" t="s">
        <v>3312</v>
      </c>
      <c r="Z2395">
        <v>2353</v>
      </c>
      <c r="AA2395">
        <v>32.049044141476379</v>
      </c>
      <c r="AB2395">
        <v>0.95095585852362063</v>
      </c>
      <c r="AJ2395">
        <v>2355</v>
      </c>
      <c r="AK2395">
        <v>25.356513425999175</v>
      </c>
      <c r="AL2395">
        <v>-8.3565134259991751</v>
      </c>
      <c r="AT2395">
        <v>2355</v>
      </c>
      <c r="AU2395">
        <v>26.437715153257169</v>
      </c>
      <c r="AV2395">
        <v>-9.4377151532571695</v>
      </c>
      <c r="BD2395" s="152">
        <v>0.10270259111667433</v>
      </c>
      <c r="BE2395" s="152">
        <v>78.277255994120011</v>
      </c>
    </row>
    <row r="2396" spans="1:57" ht="14.25" customHeight="1">
      <c r="A2396" s="134" t="s">
        <v>398</v>
      </c>
      <c r="B2396" s="135">
        <v>17087</v>
      </c>
      <c r="C2396" s="135">
        <v>1129300</v>
      </c>
      <c r="D2396" s="145">
        <f t="shared" si="259"/>
        <v>214174.45482866044</v>
      </c>
      <c r="E2396" s="141">
        <f t="shared" si="260"/>
        <v>66.091180429566336</v>
      </c>
      <c r="F2396" s="135">
        <v>12</v>
      </c>
      <c r="G2396" s="135">
        <v>1.284</v>
      </c>
      <c r="H2396" s="135">
        <v>275000</v>
      </c>
      <c r="I2396" s="134" t="s">
        <v>1815</v>
      </c>
      <c r="J2396" s="138">
        <f t="shared" si="261"/>
        <v>1.284</v>
      </c>
      <c r="K2396" s="140">
        <f t="shared" si="262"/>
        <v>214174.45482866044</v>
      </c>
      <c r="L2396" s="134" t="s">
        <v>3330</v>
      </c>
      <c r="M2396" s="134" t="s">
        <v>60</v>
      </c>
      <c r="N2396" s="137">
        <f t="shared" si="263"/>
        <v>214174.45482866044</v>
      </c>
      <c r="P2396">
        <v>2355</v>
      </c>
      <c r="Q2396">
        <v>23.242597101659616</v>
      </c>
      <c r="R2396">
        <v>-6.2425971016596158</v>
      </c>
      <c r="S2396" s="70">
        <f t="shared" si="257"/>
        <v>-0.26858431845440667</v>
      </c>
      <c r="T2396">
        <f t="shared" si="258"/>
        <v>17</v>
      </c>
      <c r="U2396" s="134" t="s">
        <v>3313</v>
      </c>
      <c r="Z2396">
        <v>2354</v>
      </c>
      <c r="AA2396">
        <v>21.792199434982045</v>
      </c>
      <c r="AB2396">
        <v>-9.7921994349820451</v>
      </c>
      <c r="AJ2396">
        <v>2356</v>
      </c>
      <c r="AK2396">
        <v>25.07541903645296</v>
      </c>
      <c r="AL2396">
        <v>-1.0754190364529599</v>
      </c>
      <c r="AT2396">
        <v>2356</v>
      </c>
      <c r="AU2396">
        <v>38.033863826880335</v>
      </c>
      <c r="AV2396">
        <v>-14.033863826880335</v>
      </c>
      <c r="BD2396" s="152">
        <v>0.73945865604005523</v>
      </c>
      <c r="BE2396" s="152">
        <v>21.6468682472</v>
      </c>
    </row>
    <row r="2397" spans="1:57" ht="14.25" customHeight="1">
      <c r="A2397" s="134" t="s">
        <v>398</v>
      </c>
      <c r="B2397" s="135">
        <v>5936</v>
      </c>
      <c r="C2397" s="135">
        <v>550900</v>
      </c>
      <c r="D2397" s="145">
        <f t="shared" si="259"/>
        <v>333333.33333333337</v>
      </c>
      <c r="E2397" s="141">
        <f t="shared" si="260"/>
        <v>92.806603773584911</v>
      </c>
      <c r="F2397" s="135">
        <v>10</v>
      </c>
      <c r="G2397" s="135">
        <v>0.36</v>
      </c>
      <c r="H2397" s="135">
        <v>120000</v>
      </c>
      <c r="I2397" s="134" t="s">
        <v>1815</v>
      </c>
      <c r="J2397" s="138">
        <f t="shared" si="261"/>
        <v>0.36</v>
      </c>
      <c r="K2397" s="140">
        <f t="shared" si="262"/>
        <v>333333.33333333337</v>
      </c>
      <c r="L2397" s="134" t="s">
        <v>3331</v>
      </c>
      <c r="M2397" s="134" t="s">
        <v>194</v>
      </c>
      <c r="N2397" s="137">
        <f t="shared" si="263"/>
        <v>333333.33333333337</v>
      </c>
      <c r="P2397">
        <v>2356</v>
      </c>
      <c r="Q2397">
        <v>29.343989733623893</v>
      </c>
      <c r="R2397">
        <v>-5.3439897336238928</v>
      </c>
      <c r="S2397" s="70">
        <f t="shared" si="257"/>
        <v>-0.18211530818184779</v>
      </c>
      <c r="T2397">
        <f t="shared" si="258"/>
        <v>24</v>
      </c>
      <c r="U2397" s="134" t="s">
        <v>972</v>
      </c>
      <c r="Z2397">
        <v>2355</v>
      </c>
      <c r="AA2397">
        <v>26.975035651139091</v>
      </c>
      <c r="AB2397">
        <v>-9.9750356511390912</v>
      </c>
      <c r="AJ2397">
        <v>2357</v>
      </c>
      <c r="AK2397">
        <v>40.727381182073728</v>
      </c>
      <c r="AL2397">
        <v>55.272618817926272</v>
      </c>
      <c r="AT2397">
        <v>2357</v>
      </c>
      <c r="AU2397">
        <v>23.188691553347311</v>
      </c>
      <c r="AV2397">
        <v>72.811308446652689</v>
      </c>
      <c r="BD2397" s="152">
        <v>22.535002542820685</v>
      </c>
      <c r="BE2397" s="152">
        <v>35.727335408439998</v>
      </c>
    </row>
    <row r="2398" spans="1:57" ht="14.25" customHeight="1">
      <c r="A2398" s="134" t="s">
        <v>398</v>
      </c>
      <c r="B2398" s="135">
        <v>5734</v>
      </c>
      <c r="C2398" s="135">
        <v>418300</v>
      </c>
      <c r="D2398" s="145">
        <f t="shared" si="259"/>
        <v>1080000</v>
      </c>
      <c r="E2398" s="141">
        <f t="shared" si="260"/>
        <v>72.950819672131146</v>
      </c>
      <c r="F2398" s="135">
        <v>8</v>
      </c>
      <c r="G2398" s="135">
        <v>0.2</v>
      </c>
      <c r="H2398" s="135">
        <v>216000</v>
      </c>
      <c r="I2398" s="134" t="s">
        <v>1815</v>
      </c>
      <c r="J2398" s="138">
        <f t="shared" si="261"/>
        <v>0.2</v>
      </c>
      <c r="K2398" s="140">
        <f t="shared" si="262"/>
        <v>1080000</v>
      </c>
      <c r="L2398" s="134" t="s">
        <v>3332</v>
      </c>
      <c r="M2398" s="134" t="s">
        <v>67</v>
      </c>
      <c r="N2398" s="137">
        <f t="shared" si="263"/>
        <v>1080000</v>
      </c>
      <c r="P2398">
        <v>2357</v>
      </c>
      <c r="Q2398">
        <v>30.423569787562815</v>
      </c>
      <c r="R2398">
        <v>65.576430212437188</v>
      </c>
      <c r="S2398" s="70">
        <f t="shared" si="257"/>
        <v>2.1554482485235806</v>
      </c>
      <c r="T2398">
        <f t="shared" si="258"/>
        <v>96</v>
      </c>
      <c r="U2398" s="134" t="s">
        <v>3314</v>
      </c>
      <c r="Z2398">
        <v>2356</v>
      </c>
      <c r="AA2398">
        <v>32.060843354300779</v>
      </c>
      <c r="AB2398">
        <v>-8.0608433543007791</v>
      </c>
      <c r="AJ2398">
        <v>2358</v>
      </c>
      <c r="AK2398">
        <v>24.440416650429885</v>
      </c>
      <c r="AL2398">
        <v>-13.440416650429885</v>
      </c>
      <c r="AT2398">
        <v>2358</v>
      </c>
      <c r="AU2398">
        <v>19.316466307662481</v>
      </c>
      <c r="AV2398">
        <v>-8.3164663076624805</v>
      </c>
      <c r="BD2398" s="152">
        <v>34.219476334164725</v>
      </c>
      <c r="BE2398" s="152">
        <v>33.762424806680002</v>
      </c>
    </row>
    <row r="2399" spans="1:57" ht="14.25" customHeight="1">
      <c r="A2399" s="134" t="s">
        <v>398</v>
      </c>
      <c r="B2399" s="135">
        <v>8256</v>
      </c>
      <c r="C2399" s="135">
        <v>542200</v>
      </c>
      <c r="D2399" s="145">
        <f t="shared" si="259"/>
        <v>212717.39130434781</v>
      </c>
      <c r="E2399" s="141">
        <f t="shared" si="260"/>
        <v>65.673449612403104</v>
      </c>
      <c r="F2399" s="135">
        <v>10</v>
      </c>
      <c r="G2399" s="135">
        <v>0.92</v>
      </c>
      <c r="H2399" s="135">
        <v>195700</v>
      </c>
      <c r="I2399" s="134" t="s">
        <v>1815</v>
      </c>
      <c r="J2399" s="138">
        <f t="shared" si="261"/>
        <v>0.92</v>
      </c>
      <c r="K2399" s="140">
        <f t="shared" si="262"/>
        <v>212717.39130434781</v>
      </c>
      <c r="L2399" s="134" t="s">
        <v>3333</v>
      </c>
      <c r="M2399" s="134" t="s">
        <v>270</v>
      </c>
      <c r="N2399" s="137">
        <f t="shared" si="263"/>
        <v>212717.39130434781</v>
      </c>
      <c r="P2399">
        <v>2358</v>
      </c>
      <c r="Q2399">
        <v>18.862748713741112</v>
      </c>
      <c r="R2399">
        <v>-7.8627487137411123</v>
      </c>
      <c r="S2399" s="70">
        <f t="shared" si="257"/>
        <v>-0.41684002862283093</v>
      </c>
      <c r="T2399">
        <f t="shared" si="258"/>
        <v>11</v>
      </c>
      <c r="U2399" s="134" t="s">
        <v>3315</v>
      </c>
      <c r="Z2399">
        <v>2357</v>
      </c>
      <c r="AA2399">
        <v>35.207460369806846</v>
      </c>
      <c r="AB2399">
        <v>60.792539630193154</v>
      </c>
      <c r="AJ2399">
        <v>2359</v>
      </c>
      <c r="AK2399">
        <v>21.322554935056587</v>
      </c>
      <c r="AL2399">
        <v>0.67744506494341294</v>
      </c>
      <c r="AT2399">
        <v>2359</v>
      </c>
      <c r="AU2399">
        <v>14.123940342074935</v>
      </c>
      <c r="AV2399">
        <v>7.8760596579250652</v>
      </c>
      <c r="BD2399" s="152">
        <v>7.0022626623348563</v>
      </c>
      <c r="BE2399" s="152">
        <v>15.163101747799999</v>
      </c>
    </row>
    <row r="2400" spans="1:57" ht="14.25" customHeight="1">
      <c r="A2400" s="134" t="s">
        <v>398</v>
      </c>
      <c r="B2400" s="135">
        <v>14384</v>
      </c>
      <c r="C2400" s="135">
        <v>287300</v>
      </c>
      <c r="D2400" s="145">
        <f t="shared" si="259"/>
        <v>666666.66666666674</v>
      </c>
      <c r="E2400" s="141">
        <f t="shared" si="260"/>
        <v>19.973581757508342</v>
      </c>
      <c r="F2400" s="135">
        <v>16</v>
      </c>
      <c r="G2400" s="135">
        <v>0.18</v>
      </c>
      <c r="H2400" s="135">
        <v>120000</v>
      </c>
      <c r="I2400" s="134" t="s">
        <v>1815</v>
      </c>
      <c r="J2400" s="138">
        <f t="shared" si="261"/>
        <v>0.18</v>
      </c>
      <c r="K2400" s="140">
        <f t="shared" si="262"/>
        <v>666666.66666666674</v>
      </c>
      <c r="L2400" s="134" t="s">
        <v>924</v>
      </c>
      <c r="M2400" s="134" t="s">
        <v>68</v>
      </c>
      <c r="N2400" s="137">
        <f t="shared" si="263"/>
        <v>666666.66666666674</v>
      </c>
      <c r="P2400">
        <v>2359</v>
      </c>
      <c r="Q2400">
        <v>14.244838339960769</v>
      </c>
      <c r="R2400">
        <v>7.7551616600392315</v>
      </c>
      <c r="S2400" s="70">
        <f t="shared" si="257"/>
        <v>0.54441907131257694</v>
      </c>
      <c r="T2400">
        <f t="shared" si="258"/>
        <v>22</v>
      </c>
      <c r="U2400" s="134" t="s">
        <v>901</v>
      </c>
      <c r="Z2400">
        <v>2358</v>
      </c>
      <c r="AA2400">
        <v>22.768863785594473</v>
      </c>
      <c r="AB2400">
        <v>-11.768863785594473</v>
      </c>
      <c r="AJ2400">
        <v>2360</v>
      </c>
      <c r="AK2400">
        <v>23.336359168597767</v>
      </c>
      <c r="AL2400">
        <v>-14.336359168597767</v>
      </c>
      <c r="AT2400">
        <v>2360</v>
      </c>
      <c r="AU2400">
        <v>15.39661827481698</v>
      </c>
      <c r="AV2400">
        <v>-6.39661827481698</v>
      </c>
      <c r="BD2400" s="152">
        <v>6.7105873035635017</v>
      </c>
      <c r="BE2400" s="152">
        <v>14.923908725399999</v>
      </c>
    </row>
    <row r="2401" spans="1:57" ht="14.25" customHeight="1">
      <c r="A2401" s="134" t="s">
        <v>398</v>
      </c>
      <c r="B2401" s="135">
        <v>3574</v>
      </c>
      <c r="C2401" s="135">
        <v>523100</v>
      </c>
      <c r="D2401" s="145">
        <f t="shared" si="259"/>
        <v>455894.66576637409</v>
      </c>
      <c r="E2401" s="141">
        <f t="shared" si="260"/>
        <v>146.36261891438164</v>
      </c>
      <c r="F2401" s="135">
        <v>4</v>
      </c>
      <c r="G2401" s="135">
        <v>13329</v>
      </c>
      <c r="H2401" s="135">
        <v>139500</v>
      </c>
      <c r="I2401" s="134" t="s">
        <v>1819</v>
      </c>
      <c r="J2401" s="138">
        <f t="shared" si="261"/>
        <v>0.30599173553719006</v>
      </c>
      <c r="K2401" s="140">
        <f t="shared" si="262"/>
        <v>455894.66576637409</v>
      </c>
      <c r="L2401" s="134" t="s">
        <v>987</v>
      </c>
      <c r="M2401" s="134" t="s">
        <v>128</v>
      </c>
      <c r="N2401" s="137">
        <f t="shared" si="263"/>
        <v>455894.66576637409</v>
      </c>
      <c r="P2401">
        <v>2360</v>
      </c>
      <c r="Q2401">
        <v>16.103179828623006</v>
      </c>
      <c r="R2401">
        <v>-7.1031798286230057</v>
      </c>
      <c r="S2401" s="70">
        <f t="shared" si="257"/>
        <v>-0.44110417347493558</v>
      </c>
      <c r="T2401">
        <f t="shared" si="258"/>
        <v>9</v>
      </c>
      <c r="U2401" s="134" t="s">
        <v>3316</v>
      </c>
      <c r="Z2401">
        <v>2359</v>
      </c>
      <c r="AA2401">
        <v>18.142002711624571</v>
      </c>
      <c r="AB2401">
        <v>3.8579972883754294</v>
      </c>
      <c r="AJ2401">
        <v>2361</v>
      </c>
      <c r="AK2401">
        <v>21.562162502049294</v>
      </c>
      <c r="AL2401">
        <v>-11.562162502049294</v>
      </c>
      <c r="AT2401">
        <v>2361</v>
      </c>
      <c r="AU2401">
        <v>20.084999562531227</v>
      </c>
      <c r="AV2401">
        <v>-10.084999562531227</v>
      </c>
      <c r="BD2401" s="152">
        <v>14.672092166928095</v>
      </c>
      <c r="BE2401" s="152">
        <v>20.449681456599997</v>
      </c>
    </row>
    <row r="2402" spans="1:57" ht="14.25" customHeight="1">
      <c r="A2402" s="134" t="s">
        <v>398</v>
      </c>
      <c r="B2402" s="135">
        <v>5226</v>
      </c>
      <c r="C2402" s="135">
        <v>395000</v>
      </c>
      <c r="D2402" s="145">
        <f t="shared" si="259"/>
        <v>958064.51612903224</v>
      </c>
      <c r="E2402" s="141">
        <f t="shared" si="260"/>
        <v>75.583620359739768</v>
      </c>
      <c r="F2402" s="135">
        <v>11</v>
      </c>
      <c r="G2402" s="135">
        <v>0.31</v>
      </c>
      <c r="H2402" s="135">
        <v>297000</v>
      </c>
      <c r="I2402" s="134" t="s">
        <v>1815</v>
      </c>
      <c r="J2402" s="138">
        <f t="shared" si="261"/>
        <v>0.31</v>
      </c>
      <c r="K2402" s="140">
        <f t="shared" si="262"/>
        <v>958064.51612903224</v>
      </c>
      <c r="L2402" s="134" t="s">
        <v>3334</v>
      </c>
      <c r="M2402" s="134" t="s">
        <v>67</v>
      </c>
      <c r="N2402" s="137">
        <f t="shared" si="263"/>
        <v>958064.51612903224</v>
      </c>
      <c r="P2402">
        <v>2361</v>
      </c>
      <c r="Q2402">
        <v>17.604600087640659</v>
      </c>
      <c r="R2402">
        <v>-7.6046000876406588</v>
      </c>
      <c r="S2402" s="70">
        <f t="shared" si="257"/>
        <v>-0.43196664790922923</v>
      </c>
      <c r="T2402">
        <f t="shared" si="258"/>
        <v>10</v>
      </c>
      <c r="U2402" s="134" t="s">
        <v>3317</v>
      </c>
      <c r="Z2402">
        <v>2360</v>
      </c>
      <c r="AA2402">
        <v>19.74408086325376</v>
      </c>
      <c r="AB2402">
        <v>-10.74408086325376</v>
      </c>
      <c r="AJ2402">
        <v>2362</v>
      </c>
      <c r="AK2402">
        <v>29.729986526002101</v>
      </c>
      <c r="AL2402">
        <v>10.270013473997899</v>
      </c>
      <c r="AT2402">
        <v>2362</v>
      </c>
      <c r="AU2402">
        <v>51.952854998392056</v>
      </c>
      <c r="AV2402">
        <v>-11.952854998392056</v>
      </c>
      <c r="BD2402" s="152">
        <v>6.7516683400101707</v>
      </c>
      <c r="BE2402" s="152">
        <v>16.108738340679999</v>
      </c>
    </row>
    <row r="2403" spans="1:57" ht="14.25" customHeight="1">
      <c r="A2403" s="134" t="s">
        <v>398</v>
      </c>
      <c r="B2403" s="135">
        <v>74760</v>
      </c>
      <c r="C2403" s="135">
        <v>3245200</v>
      </c>
      <c r="D2403" s="145">
        <f t="shared" si="259"/>
        <v>2472727.2727272725</v>
      </c>
      <c r="E2403" s="141">
        <f t="shared" si="260"/>
        <v>43.40823970037453</v>
      </c>
      <c r="F2403" s="135">
        <v>96</v>
      </c>
      <c r="G2403" s="135">
        <v>0.33</v>
      </c>
      <c r="H2403" s="135">
        <v>816000</v>
      </c>
      <c r="I2403" s="134" t="s">
        <v>1815</v>
      </c>
      <c r="J2403" s="138">
        <f t="shared" si="261"/>
        <v>0.33</v>
      </c>
      <c r="K2403" s="140">
        <f t="shared" si="262"/>
        <v>2472727.2727272725</v>
      </c>
      <c r="L2403" s="134" t="s">
        <v>3335</v>
      </c>
      <c r="M2403" s="134" t="s">
        <v>47</v>
      </c>
      <c r="N2403" s="137">
        <f t="shared" si="263"/>
        <v>2472727.2727272725</v>
      </c>
      <c r="P2403">
        <v>2362</v>
      </c>
      <c r="Q2403">
        <v>39.569773210630402</v>
      </c>
      <c r="R2403">
        <v>0.43022678936959835</v>
      </c>
      <c r="S2403" s="70">
        <f t="shared" si="257"/>
        <v>1.0872611957604502E-2</v>
      </c>
      <c r="T2403">
        <f t="shared" si="258"/>
        <v>40</v>
      </c>
      <c r="U2403" s="134" t="s">
        <v>3318</v>
      </c>
      <c r="Z2403">
        <v>2361</v>
      </c>
      <c r="AA2403">
        <v>21.253274340473205</v>
      </c>
      <c r="AB2403">
        <v>-11.253274340473205</v>
      </c>
      <c r="AJ2403">
        <v>2363</v>
      </c>
      <c r="AK2403">
        <v>25.413663640741252</v>
      </c>
      <c r="AL2403">
        <v>18.586336359258748</v>
      </c>
      <c r="AT2403">
        <v>2363</v>
      </c>
      <c r="AU2403">
        <v>38.234207965970057</v>
      </c>
      <c r="AV2403">
        <v>5.7657920340299427</v>
      </c>
      <c r="BD2403" s="152">
        <v>17.432737816144304</v>
      </c>
      <c r="BE2403" s="152">
        <v>22.516501821120002</v>
      </c>
    </row>
    <row r="2404" spans="1:57" ht="14.25" customHeight="1">
      <c r="A2404" s="134" t="s">
        <v>398</v>
      </c>
      <c r="B2404" s="135">
        <v>6066</v>
      </c>
      <c r="C2404" s="135">
        <v>400100</v>
      </c>
      <c r="D2404" s="145">
        <f t="shared" si="259"/>
        <v>392857.14285714284</v>
      </c>
      <c r="E2404" s="141">
        <f t="shared" si="260"/>
        <v>65.957797560171443</v>
      </c>
      <c r="F2404" s="135">
        <v>10</v>
      </c>
      <c r="G2404" s="135">
        <v>0.56000000000000005</v>
      </c>
      <c r="H2404" s="135">
        <v>220000</v>
      </c>
      <c r="I2404" s="134" t="s">
        <v>1815</v>
      </c>
      <c r="J2404" s="138">
        <f t="shared" si="261"/>
        <v>0.56000000000000005</v>
      </c>
      <c r="K2404" s="140">
        <f t="shared" si="262"/>
        <v>392857.14285714284</v>
      </c>
      <c r="L2404" s="134" t="s">
        <v>3336</v>
      </c>
      <c r="M2404" s="134" t="s">
        <v>226</v>
      </c>
      <c r="N2404" s="137">
        <f t="shared" si="263"/>
        <v>392857.14285714284</v>
      </c>
      <c r="P2404">
        <v>2363</v>
      </c>
      <c r="Q2404">
        <v>29.648872919699937</v>
      </c>
      <c r="R2404">
        <v>14.351127080300063</v>
      </c>
      <c r="S2404" s="70">
        <f t="shared" si="257"/>
        <v>0.48403617632171714</v>
      </c>
      <c r="T2404">
        <f t="shared" si="258"/>
        <v>44</v>
      </c>
      <c r="U2404" s="134" t="s">
        <v>3319</v>
      </c>
      <c r="Z2404">
        <v>2362</v>
      </c>
      <c r="AA2404">
        <v>42.326550718764921</v>
      </c>
      <c r="AB2404">
        <v>-2.3265507187649206</v>
      </c>
      <c r="AJ2404">
        <v>2364</v>
      </c>
      <c r="AK2404">
        <v>20.814129691314111</v>
      </c>
      <c r="AL2404">
        <v>-19.814129691314111</v>
      </c>
      <c r="AT2404">
        <v>2364</v>
      </c>
      <c r="AU2404">
        <v>30.897014413077848</v>
      </c>
      <c r="AV2404">
        <v>-29.897014413077848</v>
      </c>
      <c r="BD2404" s="152">
        <v>9.9518810792057426</v>
      </c>
      <c r="BE2404" s="152">
        <v>20.13031865684</v>
      </c>
    </row>
    <row r="2405" spans="1:57" ht="14.25" customHeight="1">
      <c r="A2405" s="134" t="s">
        <v>398</v>
      </c>
      <c r="B2405" s="135">
        <v>8736</v>
      </c>
      <c r="C2405" s="135">
        <v>530100</v>
      </c>
      <c r="D2405" s="145">
        <f t="shared" si="259"/>
        <v>923076.92307692301</v>
      </c>
      <c r="E2405" s="141">
        <f t="shared" si="260"/>
        <v>60.679945054945058</v>
      </c>
      <c r="F2405" s="135">
        <v>16</v>
      </c>
      <c r="G2405" s="135">
        <v>0.26</v>
      </c>
      <c r="H2405" s="135">
        <v>240000</v>
      </c>
      <c r="I2405" s="134" t="s">
        <v>1815</v>
      </c>
      <c r="J2405" s="138">
        <f t="shared" si="261"/>
        <v>0.26</v>
      </c>
      <c r="K2405" s="140">
        <f t="shared" si="262"/>
        <v>923076.92307692301</v>
      </c>
      <c r="L2405" s="134" t="s">
        <v>1621</v>
      </c>
      <c r="M2405" s="134" t="s">
        <v>47</v>
      </c>
      <c r="N2405" s="137">
        <f t="shared" si="263"/>
        <v>923076.92307692301</v>
      </c>
      <c r="P2405">
        <v>2364</v>
      </c>
      <c r="Q2405">
        <v>23.010897895337905</v>
      </c>
      <c r="R2405">
        <v>-22.010897895337905</v>
      </c>
      <c r="S2405" s="70">
        <f t="shared" si="257"/>
        <v>-0.95654233031025693</v>
      </c>
      <c r="T2405">
        <f t="shared" si="258"/>
        <v>1</v>
      </c>
      <c r="U2405" s="134" t="s">
        <v>1767</v>
      </c>
      <c r="Z2405">
        <v>2363</v>
      </c>
      <c r="AA2405">
        <v>33.217671448395279</v>
      </c>
      <c r="AB2405">
        <v>10.782328551604721</v>
      </c>
      <c r="AJ2405">
        <v>2365</v>
      </c>
      <c r="AK2405">
        <v>22.851217345676137</v>
      </c>
      <c r="AL2405">
        <v>-10.851217345676137</v>
      </c>
      <c r="AT2405">
        <v>2365</v>
      </c>
      <c r="AU2405">
        <v>22.433295619074613</v>
      </c>
      <c r="AV2405">
        <v>-10.433295619074613</v>
      </c>
      <c r="BD2405" s="152">
        <v>7.6205322608572361</v>
      </c>
      <c r="BE2405" s="152">
        <v>18.837137741919999</v>
      </c>
    </row>
    <row r="2406" spans="1:57" ht="14.25" customHeight="1">
      <c r="A2406" s="134" t="s">
        <v>398</v>
      </c>
      <c r="B2406" s="135">
        <v>11160</v>
      </c>
      <c r="C2406" s="135">
        <v>32000</v>
      </c>
      <c r="D2406" s="145">
        <f t="shared" si="259"/>
        <v>857142.85714285704</v>
      </c>
      <c r="E2406" s="141">
        <f t="shared" si="260"/>
        <v>2.8673835125448028</v>
      </c>
      <c r="F2406" s="135">
        <v>16</v>
      </c>
      <c r="G2406" s="135">
        <v>0.14000000000000001</v>
      </c>
      <c r="H2406" s="135">
        <v>120000</v>
      </c>
      <c r="I2406" s="134" t="s">
        <v>1815</v>
      </c>
      <c r="J2406" s="138">
        <f t="shared" si="261"/>
        <v>0.14000000000000001</v>
      </c>
      <c r="K2406" s="140">
        <f t="shared" si="262"/>
        <v>857142.85714285704</v>
      </c>
      <c r="L2406" s="134" t="s">
        <v>3337</v>
      </c>
      <c r="M2406" s="134" t="s">
        <v>68</v>
      </c>
      <c r="N2406" s="137">
        <f t="shared" si="263"/>
        <v>857142.85714285704</v>
      </c>
      <c r="P2406">
        <v>2365</v>
      </c>
      <c r="Q2406">
        <v>19.622691767935287</v>
      </c>
      <c r="R2406">
        <v>-7.6226917679352866</v>
      </c>
      <c r="S2406" s="70">
        <f t="shared" si="257"/>
        <v>-0.38846310476074669</v>
      </c>
      <c r="T2406">
        <f t="shared" si="258"/>
        <v>12</v>
      </c>
      <c r="U2406" s="134" t="s">
        <v>930</v>
      </c>
      <c r="Z2406">
        <v>2364</v>
      </c>
      <c r="AA2406">
        <v>26.64195005826279</v>
      </c>
      <c r="AB2406">
        <v>-25.64195005826279</v>
      </c>
      <c r="AJ2406">
        <v>2366</v>
      </c>
      <c r="AK2406">
        <v>27.838949420425383</v>
      </c>
      <c r="AL2406">
        <v>9.1610505795746171</v>
      </c>
      <c r="AT2406">
        <v>2366</v>
      </c>
      <c r="AU2406">
        <v>40.479868705356829</v>
      </c>
      <c r="AV2406">
        <v>-3.4798687053568287</v>
      </c>
      <c r="BD2406" s="152">
        <v>11.708095387300874</v>
      </c>
      <c r="BE2406" s="152">
        <v>26.15870962492</v>
      </c>
    </row>
    <row r="2407" spans="1:57" ht="14.25" customHeight="1">
      <c r="A2407" s="134" t="s">
        <v>398</v>
      </c>
      <c r="B2407" s="135">
        <v>20719</v>
      </c>
      <c r="C2407" s="135">
        <v>638000</v>
      </c>
      <c r="D2407" s="145">
        <f t="shared" si="259"/>
        <v>566153.84615384613</v>
      </c>
      <c r="E2407" s="141">
        <f t="shared" si="260"/>
        <v>30.792991939765432</v>
      </c>
      <c r="F2407" s="135">
        <v>16</v>
      </c>
      <c r="G2407" s="135">
        <v>0.65</v>
      </c>
      <c r="H2407" s="135">
        <v>368000</v>
      </c>
      <c r="I2407" s="134" t="s">
        <v>1815</v>
      </c>
      <c r="J2407" s="138">
        <f t="shared" si="261"/>
        <v>0.65</v>
      </c>
      <c r="K2407" s="140">
        <f t="shared" si="262"/>
        <v>566153.84615384613</v>
      </c>
      <c r="L2407" s="134" t="s">
        <v>1603</v>
      </c>
      <c r="M2407" s="134" t="s">
        <v>47</v>
      </c>
      <c r="N2407" s="137">
        <f t="shared" si="263"/>
        <v>566153.84615384613</v>
      </c>
      <c r="P2407">
        <v>2366</v>
      </c>
      <c r="Q2407">
        <v>32.272093507083916</v>
      </c>
      <c r="R2407">
        <v>4.7279064929160839</v>
      </c>
      <c r="S2407" s="70">
        <f t="shared" si="257"/>
        <v>0.14650138801433135</v>
      </c>
      <c r="T2407">
        <f t="shared" si="258"/>
        <v>37</v>
      </c>
      <c r="U2407" s="134" t="s">
        <v>971</v>
      </c>
      <c r="Z2407">
        <v>2365</v>
      </c>
      <c r="AA2407">
        <v>22.625411596348776</v>
      </c>
      <c r="AB2407">
        <v>-10.625411596348776</v>
      </c>
      <c r="AJ2407">
        <v>2367</v>
      </c>
      <c r="AK2407">
        <v>21.373355125938431</v>
      </c>
      <c r="AL2407">
        <v>-9.3733551259384313</v>
      </c>
      <c r="AT2407">
        <v>2367</v>
      </c>
      <c r="AU2407">
        <v>20.965200042466371</v>
      </c>
      <c r="AV2407">
        <v>-8.9652000424663711</v>
      </c>
      <c r="BD2407" s="152">
        <v>82.152829660138977</v>
      </c>
      <c r="BE2407" s="152">
        <v>71.530121716080004</v>
      </c>
    </row>
    <row r="2408" spans="1:57" ht="14.25" customHeight="1">
      <c r="A2408" s="134" t="s">
        <v>398</v>
      </c>
      <c r="B2408" s="135">
        <v>8949</v>
      </c>
      <c r="C2408" s="135">
        <v>379200</v>
      </c>
      <c r="D2408" s="145">
        <f t="shared" si="259"/>
        <v>156250</v>
      </c>
      <c r="E2408" s="141">
        <f t="shared" si="260"/>
        <v>42.37344954743547</v>
      </c>
      <c r="F2408" s="135">
        <v>7</v>
      </c>
      <c r="G2408" s="135">
        <v>0.96</v>
      </c>
      <c r="H2408" s="135">
        <v>150000</v>
      </c>
      <c r="I2408" s="134" t="s">
        <v>1815</v>
      </c>
      <c r="J2408" s="138">
        <f t="shared" si="261"/>
        <v>0.96</v>
      </c>
      <c r="K2408" s="140">
        <f t="shared" si="262"/>
        <v>156250</v>
      </c>
      <c r="L2408" s="134" t="s">
        <v>3338</v>
      </c>
      <c r="M2408" s="134" t="s">
        <v>118</v>
      </c>
      <c r="N2408" s="137">
        <f t="shared" si="263"/>
        <v>156250</v>
      </c>
      <c r="P2408">
        <v>2367</v>
      </c>
      <c r="Q2408">
        <v>17.970359899597753</v>
      </c>
      <c r="R2408">
        <v>-5.9703598995977529</v>
      </c>
      <c r="S2408" s="70">
        <f t="shared" si="257"/>
        <v>-0.33223374116905657</v>
      </c>
      <c r="T2408">
        <f t="shared" si="258"/>
        <v>12</v>
      </c>
      <c r="U2408" s="134" t="s">
        <v>3320</v>
      </c>
      <c r="Z2408">
        <v>2366</v>
      </c>
      <c r="AA2408">
        <v>34.989277547963425</v>
      </c>
      <c r="AB2408">
        <v>2.0107224520365747</v>
      </c>
      <c r="AJ2408">
        <v>2368</v>
      </c>
      <c r="AK2408">
        <v>24.039941812311334</v>
      </c>
      <c r="AL2408">
        <v>-8.0399418123113335</v>
      </c>
      <c r="AT2408">
        <v>2368</v>
      </c>
      <c r="AU2408">
        <v>28.452651699675865</v>
      </c>
      <c r="AV2408">
        <v>-12.452651699675865</v>
      </c>
      <c r="BD2408" s="152">
        <v>8.9556659453740028</v>
      </c>
      <c r="BE2408" s="152">
        <v>17.26003497508</v>
      </c>
    </row>
    <row r="2409" spans="1:57" ht="14.25" customHeight="1">
      <c r="A2409" s="134" t="s">
        <v>398</v>
      </c>
      <c r="B2409" s="135">
        <v>5685</v>
      </c>
      <c r="C2409" s="135">
        <v>354200</v>
      </c>
      <c r="D2409" s="145">
        <f t="shared" si="259"/>
        <v>710526.31578947371</v>
      </c>
      <c r="E2409" s="141">
        <f t="shared" si="260"/>
        <v>62.304309586631483</v>
      </c>
      <c r="F2409" s="135">
        <v>9</v>
      </c>
      <c r="G2409" s="135">
        <v>0.19</v>
      </c>
      <c r="H2409" s="135">
        <v>135000</v>
      </c>
      <c r="I2409" s="134" t="s">
        <v>1815</v>
      </c>
      <c r="J2409" s="138">
        <f t="shared" si="261"/>
        <v>0.19</v>
      </c>
      <c r="K2409" s="140">
        <f t="shared" si="262"/>
        <v>710526.31578947371</v>
      </c>
      <c r="L2409" s="134" t="s">
        <v>3339</v>
      </c>
      <c r="M2409" s="134" t="s">
        <v>47</v>
      </c>
      <c r="N2409" s="137">
        <f t="shared" si="263"/>
        <v>710526.31578947371</v>
      </c>
      <c r="P2409">
        <v>2368</v>
      </c>
      <c r="Q2409">
        <v>23.565742318396886</v>
      </c>
      <c r="R2409">
        <v>-7.5657423183968859</v>
      </c>
      <c r="S2409" s="70">
        <f t="shared" si="257"/>
        <v>-0.32104833432259827</v>
      </c>
      <c r="T2409">
        <f t="shared" si="258"/>
        <v>16</v>
      </c>
      <c r="U2409" s="134" t="s">
        <v>965</v>
      </c>
      <c r="Z2409">
        <v>2367</v>
      </c>
      <c r="AA2409">
        <v>21.59449179401523</v>
      </c>
      <c r="AB2409">
        <v>-9.5944917940152301</v>
      </c>
      <c r="AJ2409">
        <v>2369</v>
      </c>
      <c r="AK2409">
        <v>23.250422179022642</v>
      </c>
      <c r="AL2409">
        <v>-11.250422179022642</v>
      </c>
      <c r="AT2409">
        <v>2369</v>
      </c>
      <c r="AU2409">
        <v>18.912493699334039</v>
      </c>
      <c r="AV2409">
        <v>-6.9124936993340391</v>
      </c>
      <c r="BD2409" s="152">
        <v>124.39440538642712</v>
      </c>
      <c r="BE2409" s="152">
        <v>80.372289530719996</v>
      </c>
    </row>
    <row r="2410" spans="1:57" ht="14.25" customHeight="1">
      <c r="A2410" s="134" t="s">
        <v>398</v>
      </c>
      <c r="B2410" s="135">
        <v>93545</v>
      </c>
      <c r="C2410" s="135">
        <v>2927900</v>
      </c>
      <c r="D2410" s="145">
        <f t="shared" si="259"/>
        <v>1619205.298013245</v>
      </c>
      <c r="E2410" s="141">
        <f t="shared" si="260"/>
        <v>31.299374632529798</v>
      </c>
      <c r="F2410" s="135">
        <v>163</v>
      </c>
      <c r="G2410" s="135">
        <v>1.51</v>
      </c>
      <c r="H2410" s="135">
        <v>2445000</v>
      </c>
      <c r="I2410" s="134" t="s">
        <v>1815</v>
      </c>
      <c r="J2410" s="138">
        <f t="shared" si="261"/>
        <v>1.51</v>
      </c>
      <c r="K2410" s="140">
        <f t="shared" si="262"/>
        <v>1619205.298013245</v>
      </c>
      <c r="L2410" s="134" t="s">
        <v>3340</v>
      </c>
      <c r="M2410" s="134" t="s">
        <v>47</v>
      </c>
      <c r="N2410" s="137">
        <f t="shared" si="263"/>
        <v>1619205.298013245</v>
      </c>
      <c r="P2410">
        <v>2369</v>
      </c>
      <c r="Q2410">
        <v>17.952668259733088</v>
      </c>
      <c r="R2410">
        <v>-5.9526682597330876</v>
      </c>
      <c r="S2410" s="70">
        <f t="shared" ref="S2410:S2473" si="264">R2410/Q2410</f>
        <v>-0.33157568410510968</v>
      </c>
      <c r="T2410">
        <f t="shared" ref="T2410:T2473" si="265">R2410+Q2410</f>
        <v>12</v>
      </c>
      <c r="U2410" s="134" t="s">
        <v>3321</v>
      </c>
      <c r="Z2410">
        <v>2368</v>
      </c>
      <c r="AA2410">
        <v>27.325168376316537</v>
      </c>
      <c r="AB2410">
        <v>-11.325168376316537</v>
      </c>
      <c r="AJ2410">
        <v>2370</v>
      </c>
      <c r="AK2410">
        <v>21.003783737273004</v>
      </c>
      <c r="AL2410">
        <v>-12.003783737273004</v>
      </c>
      <c r="AT2410">
        <v>2370</v>
      </c>
      <c r="AU2410">
        <v>17.75640948688191</v>
      </c>
      <c r="AV2410">
        <v>-8.7564094868819105</v>
      </c>
      <c r="BD2410" s="152">
        <v>15.084956583217126</v>
      </c>
      <c r="BE2410" s="152">
        <v>21.693936268640002</v>
      </c>
    </row>
    <row r="2411" spans="1:57" ht="14.25" customHeight="1">
      <c r="A2411" s="134" t="s">
        <v>398</v>
      </c>
      <c r="B2411" s="135">
        <v>21000</v>
      </c>
      <c r="C2411" s="135">
        <v>383700</v>
      </c>
      <c r="D2411" s="145">
        <f t="shared" si="259"/>
        <v>1384615.3846153845</v>
      </c>
      <c r="E2411" s="141">
        <f t="shared" si="260"/>
        <v>18.271428571428572</v>
      </c>
      <c r="F2411" s="135">
        <v>24</v>
      </c>
      <c r="G2411" s="135">
        <v>0.13</v>
      </c>
      <c r="H2411" s="135">
        <v>180000</v>
      </c>
      <c r="I2411" s="134" t="s">
        <v>1815</v>
      </c>
      <c r="J2411" s="138">
        <f t="shared" si="261"/>
        <v>0.13</v>
      </c>
      <c r="K2411" s="140">
        <f t="shared" si="262"/>
        <v>1384615.3846153845</v>
      </c>
      <c r="L2411" s="134" t="s">
        <v>3341</v>
      </c>
      <c r="M2411" s="134" t="s">
        <v>68</v>
      </c>
      <c r="N2411" s="137">
        <f t="shared" si="263"/>
        <v>1384615.3846153845</v>
      </c>
      <c r="P2411">
        <v>2370</v>
      </c>
      <c r="Q2411">
        <v>16.021952216441864</v>
      </c>
      <c r="R2411">
        <v>-7.0219522164418642</v>
      </c>
      <c r="S2411" s="70">
        <f t="shared" si="264"/>
        <v>-0.43827070019818665</v>
      </c>
      <c r="T2411">
        <f t="shared" si="265"/>
        <v>9</v>
      </c>
      <c r="U2411" s="134" t="s">
        <v>1769</v>
      </c>
      <c r="Z2411">
        <v>2369</v>
      </c>
      <c r="AA2411">
        <v>21.795261886809595</v>
      </c>
      <c r="AB2411">
        <v>-9.7952618868095946</v>
      </c>
      <c r="AJ2411">
        <v>2371</v>
      </c>
      <c r="AK2411">
        <v>21.912683819134031</v>
      </c>
      <c r="AL2411">
        <v>14.087316180865969</v>
      </c>
      <c r="AT2411">
        <v>2371</v>
      </c>
      <c r="AU2411">
        <v>27.786753761963737</v>
      </c>
      <c r="AV2411">
        <v>8.2132462380362625</v>
      </c>
      <c r="BD2411" s="152">
        <v>4.383346588859661</v>
      </c>
      <c r="BE2411" s="152">
        <v>14.381927944279999</v>
      </c>
    </row>
    <row r="2412" spans="1:57" ht="14.25" customHeight="1">
      <c r="A2412" s="134" t="s">
        <v>398</v>
      </c>
      <c r="B2412" s="135">
        <v>10862</v>
      </c>
      <c r="C2412" s="135">
        <v>499400</v>
      </c>
      <c r="D2412" s="145">
        <f t="shared" si="259"/>
        <v>70508.474576271197</v>
      </c>
      <c r="E2412" s="141">
        <f t="shared" si="260"/>
        <v>45.976799852697475</v>
      </c>
      <c r="F2412" s="135">
        <v>13</v>
      </c>
      <c r="G2412" s="135">
        <v>0.59</v>
      </c>
      <c r="H2412" s="135">
        <v>41600</v>
      </c>
      <c r="I2412" s="134" t="s">
        <v>1815</v>
      </c>
      <c r="J2412" s="138">
        <f t="shared" si="261"/>
        <v>0.59</v>
      </c>
      <c r="K2412" s="140">
        <f t="shared" si="262"/>
        <v>70508.474576271197</v>
      </c>
      <c r="L2412" s="134" t="s">
        <v>1592</v>
      </c>
      <c r="M2412" s="134" t="s">
        <v>256</v>
      </c>
      <c r="N2412" s="137">
        <f t="shared" si="263"/>
        <v>70508.474576271197</v>
      </c>
      <c r="P2412">
        <v>2371</v>
      </c>
      <c r="Q2412">
        <v>21.969254142263274</v>
      </c>
      <c r="R2412">
        <v>14.030745857736726</v>
      </c>
      <c r="S2412" s="70">
        <f t="shared" si="264"/>
        <v>0.63865371882357758</v>
      </c>
      <c r="T2412">
        <f t="shared" si="265"/>
        <v>36</v>
      </c>
      <c r="U2412" s="134" t="s">
        <v>3322</v>
      </c>
      <c r="Z2412">
        <v>2370</v>
      </c>
      <c r="AA2412">
        <v>19.779100016179253</v>
      </c>
      <c r="AB2412">
        <v>-10.779100016179253</v>
      </c>
      <c r="AJ2412">
        <v>2372</v>
      </c>
      <c r="AK2412">
        <v>25.621521088432807</v>
      </c>
      <c r="AL2412">
        <v>-1.6215210884328073</v>
      </c>
      <c r="AT2412">
        <v>2372</v>
      </c>
      <c r="AU2412">
        <v>24.256098851776127</v>
      </c>
      <c r="AV2412">
        <v>-0.25609885177612668</v>
      </c>
      <c r="BD2412" s="152">
        <v>1.0270259111667434E-3</v>
      </c>
      <c r="BE2412" s="152">
        <v>26.33443651548</v>
      </c>
    </row>
    <row r="2413" spans="1:57" ht="14.25" customHeight="1">
      <c r="A2413" s="134" t="s">
        <v>398</v>
      </c>
      <c r="B2413" s="135">
        <v>4800</v>
      </c>
      <c r="C2413" s="135">
        <v>429000</v>
      </c>
      <c r="D2413" s="145">
        <f t="shared" si="259"/>
        <v>84187.408491947281</v>
      </c>
      <c r="E2413" s="141">
        <f t="shared" si="260"/>
        <v>89.375</v>
      </c>
      <c r="F2413" s="135">
        <v>13</v>
      </c>
      <c r="G2413" s="135">
        <v>0.68300000000000005</v>
      </c>
      <c r="H2413" s="135">
        <v>57500</v>
      </c>
      <c r="I2413" s="134" t="s">
        <v>1815</v>
      </c>
      <c r="J2413" s="138">
        <f t="shared" si="261"/>
        <v>0.68300000000000005</v>
      </c>
      <c r="K2413" s="140">
        <f t="shared" si="262"/>
        <v>84187.408491947281</v>
      </c>
      <c r="L2413" s="134" t="s">
        <v>882</v>
      </c>
      <c r="M2413" s="134" t="s">
        <v>22</v>
      </c>
      <c r="N2413" s="137">
        <f t="shared" si="263"/>
        <v>84187.408491947281</v>
      </c>
      <c r="P2413">
        <v>2372</v>
      </c>
      <c r="Q2413">
        <v>22.218048996225548</v>
      </c>
      <c r="R2413">
        <v>1.7819510037744521</v>
      </c>
      <c r="S2413" s="70">
        <f t="shared" si="264"/>
        <v>8.0202856878980419E-2</v>
      </c>
      <c r="T2413">
        <f t="shared" si="265"/>
        <v>24</v>
      </c>
      <c r="U2413" s="134" t="s">
        <v>3323</v>
      </c>
      <c r="Z2413">
        <v>2371</v>
      </c>
      <c r="AA2413">
        <v>24.906703728826574</v>
      </c>
      <c r="AB2413">
        <v>11.093296271173426</v>
      </c>
      <c r="AJ2413">
        <v>2373</v>
      </c>
      <c r="AK2413">
        <v>32.407579920399399</v>
      </c>
      <c r="AL2413">
        <v>47.592420079600601</v>
      </c>
      <c r="AT2413">
        <v>2373</v>
      </c>
      <c r="AU2413">
        <v>55.964664275409888</v>
      </c>
      <c r="AV2413">
        <v>24.035335724590112</v>
      </c>
      <c r="BD2413" s="152">
        <v>52.010646193306222</v>
      </c>
      <c r="BE2413" s="152">
        <v>47.989487128239993</v>
      </c>
    </row>
    <row r="2414" spans="1:57" ht="14.25" customHeight="1">
      <c r="A2414" s="134" t="s">
        <v>398</v>
      </c>
      <c r="B2414" s="135">
        <v>53303</v>
      </c>
      <c r="C2414" s="135">
        <v>1760600</v>
      </c>
      <c r="D2414" s="145">
        <f t="shared" si="259"/>
        <v>510000.00000000006</v>
      </c>
      <c r="E2414" s="141">
        <f t="shared" si="260"/>
        <v>33.030035832879953</v>
      </c>
      <c r="F2414" s="135">
        <v>51</v>
      </c>
      <c r="G2414" s="135">
        <v>2.2999999999999998</v>
      </c>
      <c r="H2414" s="135">
        <v>1173000</v>
      </c>
      <c r="I2414" s="134" t="s">
        <v>1815</v>
      </c>
      <c r="J2414" s="138">
        <f t="shared" si="261"/>
        <v>2.2999999999999998</v>
      </c>
      <c r="K2414" s="140">
        <f t="shared" si="262"/>
        <v>510000.00000000006</v>
      </c>
      <c r="L2414" s="134" t="s">
        <v>3342</v>
      </c>
      <c r="M2414" s="134" t="s">
        <v>47</v>
      </c>
      <c r="N2414" s="137">
        <f t="shared" si="263"/>
        <v>510000.00000000006</v>
      </c>
      <c r="P2414">
        <v>2373</v>
      </c>
      <c r="Q2414">
        <v>43.293840402545918</v>
      </c>
      <c r="R2414">
        <v>36.706159597454082</v>
      </c>
      <c r="S2414" s="70">
        <f t="shared" si="264"/>
        <v>0.84783792004036573</v>
      </c>
      <c r="T2414">
        <f t="shared" si="265"/>
        <v>80</v>
      </c>
      <c r="U2414" s="134" t="s">
        <v>3324</v>
      </c>
      <c r="Z2414">
        <v>2372</v>
      </c>
      <c r="AA2414">
        <v>25.475530386383994</v>
      </c>
      <c r="AB2414">
        <v>-1.4755303863839941</v>
      </c>
      <c r="AJ2414">
        <v>2374</v>
      </c>
      <c r="AK2414">
        <v>22.010897521505601</v>
      </c>
      <c r="AL2414">
        <v>0.9891024784943987</v>
      </c>
      <c r="AT2414">
        <v>2374</v>
      </c>
      <c r="AU2414">
        <v>29.639115966006354</v>
      </c>
      <c r="AV2414">
        <v>-6.6391159660063543</v>
      </c>
      <c r="BD2414" s="152">
        <v>9.5431247665613803</v>
      </c>
      <c r="BE2414" s="152">
        <v>20.416223777199999</v>
      </c>
    </row>
    <row r="2415" spans="1:57" ht="14.25" customHeight="1">
      <c r="A2415" s="134" t="s">
        <v>398</v>
      </c>
      <c r="B2415" s="135">
        <v>11649</v>
      </c>
      <c r="C2415" s="135">
        <v>794600</v>
      </c>
      <c r="D2415" s="145">
        <f t="shared" si="259"/>
        <v>226603.77358490566</v>
      </c>
      <c r="E2415" s="141">
        <f t="shared" si="260"/>
        <v>68.21186367928577</v>
      </c>
      <c r="F2415" s="135">
        <v>13</v>
      </c>
      <c r="G2415" s="135">
        <v>1.06</v>
      </c>
      <c r="H2415" s="135">
        <v>240200</v>
      </c>
      <c r="I2415" s="134" t="s">
        <v>1815</v>
      </c>
      <c r="J2415" s="138">
        <f t="shared" si="261"/>
        <v>1.06</v>
      </c>
      <c r="K2415" s="140">
        <f t="shared" si="262"/>
        <v>226603.77358490566</v>
      </c>
      <c r="L2415" s="134" t="s">
        <v>3343</v>
      </c>
      <c r="M2415" s="134" t="s">
        <v>136</v>
      </c>
      <c r="N2415" s="137">
        <f t="shared" si="263"/>
        <v>226603.77358490566</v>
      </c>
      <c r="P2415">
        <v>2374</v>
      </c>
      <c r="Q2415">
        <v>23.027091113225399</v>
      </c>
      <c r="R2415">
        <v>-2.7091113225399255E-2</v>
      </c>
      <c r="S2415" s="70">
        <f t="shared" si="264"/>
        <v>-1.1764887319979259E-3</v>
      </c>
      <c r="T2415">
        <f t="shared" si="265"/>
        <v>23</v>
      </c>
      <c r="U2415" s="134" t="s">
        <v>3325</v>
      </c>
      <c r="Z2415">
        <v>2373</v>
      </c>
      <c r="AA2415">
        <v>46.484451650887479</v>
      </c>
      <c r="AB2415">
        <v>33.515548349112521</v>
      </c>
      <c r="AJ2415">
        <v>2375</v>
      </c>
      <c r="AK2415">
        <v>21.259478031378293</v>
      </c>
      <c r="AL2415">
        <v>0.74052196862170661</v>
      </c>
      <c r="AT2415">
        <v>2375</v>
      </c>
      <c r="AU2415">
        <v>20.625271872043655</v>
      </c>
      <c r="AV2415">
        <v>1.3747281279563452</v>
      </c>
      <c r="BD2415" s="152">
        <v>5.3292374530442315</v>
      </c>
      <c r="BE2415" s="152">
        <v>16.266928336439999</v>
      </c>
    </row>
    <row r="2416" spans="1:57" ht="14.25" customHeight="1">
      <c r="A2416" s="134" t="s">
        <v>398</v>
      </c>
      <c r="B2416" s="135">
        <v>10656</v>
      </c>
      <c r="C2416" s="135">
        <v>363000</v>
      </c>
      <c r="D2416" s="145">
        <f t="shared" si="259"/>
        <v>211111.11111111109</v>
      </c>
      <c r="E2416" s="141">
        <f t="shared" si="260"/>
        <v>34.065315315315317</v>
      </c>
      <c r="F2416" s="135">
        <v>11</v>
      </c>
      <c r="G2416" s="135">
        <v>0.27</v>
      </c>
      <c r="H2416" s="135">
        <v>57000</v>
      </c>
      <c r="I2416" s="134" t="s">
        <v>1815</v>
      </c>
      <c r="J2416" s="138">
        <f t="shared" si="261"/>
        <v>0.27</v>
      </c>
      <c r="K2416" s="140">
        <f t="shared" si="262"/>
        <v>211111.11111111109</v>
      </c>
      <c r="L2416" s="134" t="s">
        <v>3344</v>
      </c>
      <c r="M2416" s="134" t="s">
        <v>189</v>
      </c>
      <c r="N2416" s="137">
        <f t="shared" si="263"/>
        <v>211111.11111111109</v>
      </c>
      <c r="P2416">
        <v>2375</v>
      </c>
      <c r="Q2416">
        <v>17.720508425987482</v>
      </c>
      <c r="R2416">
        <v>4.2794915740125177</v>
      </c>
      <c r="S2416" s="70">
        <f t="shared" si="264"/>
        <v>0.24149936735091398</v>
      </c>
      <c r="T2416">
        <f t="shared" si="265"/>
        <v>22</v>
      </c>
      <c r="U2416" s="134" t="s">
        <v>3326</v>
      </c>
      <c r="Z2416">
        <v>2374</v>
      </c>
      <c r="AA2416">
        <v>25.773667962984401</v>
      </c>
      <c r="AB2416">
        <v>-2.7736679629844012</v>
      </c>
      <c r="AJ2416">
        <v>2376</v>
      </c>
      <c r="AK2416">
        <v>61.77982695335875</v>
      </c>
      <c r="AL2416">
        <v>52.22017304664125</v>
      </c>
      <c r="AT2416">
        <v>2376</v>
      </c>
      <c r="AU2416">
        <v>160.73643819395863</v>
      </c>
      <c r="AV2416">
        <v>-46.736438193958634</v>
      </c>
      <c r="BD2416" s="152">
        <v>6.8204790760583425</v>
      </c>
      <c r="BE2416" s="152">
        <v>18.589782530079997</v>
      </c>
    </row>
    <row r="2417" spans="1:57" ht="14.25" customHeight="1">
      <c r="A2417" s="134" t="s">
        <v>398</v>
      </c>
      <c r="B2417" s="135">
        <v>10304</v>
      </c>
      <c r="C2417" s="135">
        <v>322500</v>
      </c>
      <c r="D2417" s="145">
        <f t="shared" si="259"/>
        <v>196226.41509433961</v>
      </c>
      <c r="E2417" s="141">
        <f t="shared" si="260"/>
        <v>31.298524844720497</v>
      </c>
      <c r="F2417" s="135">
        <v>12</v>
      </c>
      <c r="G2417" s="135">
        <v>0.318</v>
      </c>
      <c r="H2417" s="135">
        <v>62400</v>
      </c>
      <c r="I2417" s="134" t="s">
        <v>1815</v>
      </c>
      <c r="J2417" s="138">
        <f t="shared" si="261"/>
        <v>0.318</v>
      </c>
      <c r="K2417" s="140">
        <f t="shared" si="262"/>
        <v>196226.41509433961</v>
      </c>
      <c r="L2417" s="134" t="s">
        <v>3345</v>
      </c>
      <c r="M2417" s="134" t="s">
        <v>22</v>
      </c>
      <c r="N2417" s="137">
        <f t="shared" si="263"/>
        <v>196226.41509433961</v>
      </c>
      <c r="P2417">
        <v>2376</v>
      </c>
      <c r="Q2417">
        <v>116.97306964275242</v>
      </c>
      <c r="R2417">
        <v>-2.9730696427524208</v>
      </c>
      <c r="S2417" s="70">
        <f t="shared" si="264"/>
        <v>-2.5416701911238852E-2</v>
      </c>
      <c r="T2417">
        <f t="shared" si="265"/>
        <v>114</v>
      </c>
      <c r="U2417" s="134" t="s">
        <v>3327</v>
      </c>
      <c r="Z2417">
        <v>2375</v>
      </c>
      <c r="AA2417">
        <v>21.239732593667593</v>
      </c>
      <c r="AB2417">
        <v>0.76026740633240664</v>
      </c>
      <c r="AJ2417">
        <v>2377</v>
      </c>
      <c r="AK2417">
        <v>21.407221919859662</v>
      </c>
      <c r="AL2417">
        <v>-7.4072219198596621</v>
      </c>
      <c r="AT2417">
        <v>2377</v>
      </c>
      <c r="AU2417">
        <v>13.979429815518419</v>
      </c>
      <c r="AV2417">
        <v>2.0570184481581322E-2</v>
      </c>
      <c r="BD2417" s="152">
        <v>16.637819760901245</v>
      </c>
      <c r="BE2417" s="152">
        <v>31.700346811519999</v>
      </c>
    </row>
    <row r="2418" spans="1:57" ht="14.25" customHeight="1">
      <c r="A2418" s="134" t="s">
        <v>398</v>
      </c>
      <c r="B2418" s="135">
        <v>14040</v>
      </c>
      <c r="C2418" s="135">
        <v>810200</v>
      </c>
      <c r="D2418" s="145">
        <f t="shared" si="259"/>
        <v>533138.04467228125</v>
      </c>
      <c r="E2418" s="141">
        <f t="shared" si="260"/>
        <v>57.706552706552706</v>
      </c>
      <c r="F2418" s="135">
        <v>16</v>
      </c>
      <c r="G2418" s="135">
        <v>0.27310000000000001</v>
      </c>
      <c r="H2418" s="135">
        <v>145600</v>
      </c>
      <c r="I2418" s="134" t="s">
        <v>1815</v>
      </c>
      <c r="J2418" s="138">
        <f t="shared" si="261"/>
        <v>0.27310000000000001</v>
      </c>
      <c r="K2418" s="140">
        <f t="shared" si="262"/>
        <v>533138.04467228125</v>
      </c>
      <c r="L2418" s="134" t="s">
        <v>947</v>
      </c>
      <c r="M2418" s="134" t="s">
        <v>3</v>
      </c>
      <c r="N2418" s="137">
        <f t="shared" si="263"/>
        <v>533138.04467228125</v>
      </c>
      <c r="P2418">
        <v>2377</v>
      </c>
      <c r="Q2418">
        <v>14.215989959163213</v>
      </c>
      <c r="R2418">
        <v>-0.21598995916321329</v>
      </c>
      <c r="S2418" s="70">
        <f t="shared" si="264"/>
        <v>-1.5193451865375893E-2</v>
      </c>
      <c r="T2418">
        <f t="shared" si="265"/>
        <v>14</v>
      </c>
      <c r="U2418" s="134" t="s">
        <v>3328</v>
      </c>
      <c r="Z2418">
        <v>2376</v>
      </c>
      <c r="AA2418">
        <v>116.19077890318921</v>
      </c>
      <c r="AB2418">
        <v>-2.1907789031892122</v>
      </c>
      <c r="AJ2418">
        <v>2378</v>
      </c>
      <c r="AK2418">
        <v>22.745383614672292</v>
      </c>
      <c r="AL2418">
        <v>-10.745383614672292</v>
      </c>
      <c r="AT2418">
        <v>2378</v>
      </c>
      <c r="AU2418">
        <v>19.247495374533237</v>
      </c>
      <c r="AV2418">
        <v>-7.2474953745332371</v>
      </c>
      <c r="BD2418" s="152">
        <v>9.3171790661046963</v>
      </c>
      <c r="BE2418" s="152">
        <v>18.09570689832</v>
      </c>
    </row>
    <row r="2419" spans="1:57" ht="14.25" customHeight="1">
      <c r="A2419" s="134" t="s">
        <v>398</v>
      </c>
      <c r="B2419" s="135">
        <v>13802</v>
      </c>
      <c r="C2419" s="135">
        <v>1146600</v>
      </c>
      <c r="D2419" s="145">
        <f t="shared" si="259"/>
        <v>442122.18649517687</v>
      </c>
      <c r="E2419" s="141">
        <f t="shared" si="260"/>
        <v>83.074916678742213</v>
      </c>
      <c r="F2419" s="135">
        <v>11</v>
      </c>
      <c r="G2419" s="135">
        <v>0.622</v>
      </c>
      <c r="H2419" s="135">
        <v>275000</v>
      </c>
      <c r="I2419" s="134" t="s">
        <v>1815</v>
      </c>
      <c r="J2419" s="138">
        <f t="shared" si="261"/>
        <v>0.622</v>
      </c>
      <c r="K2419" s="140">
        <f t="shared" si="262"/>
        <v>442122.18649517687</v>
      </c>
      <c r="L2419" s="134" t="s">
        <v>3346</v>
      </c>
      <c r="M2419" s="134" t="s">
        <v>60</v>
      </c>
      <c r="N2419" s="137">
        <f t="shared" si="263"/>
        <v>442122.18649517687</v>
      </c>
      <c r="P2419">
        <v>2378</v>
      </c>
      <c r="Q2419">
        <v>17.840035379981153</v>
      </c>
      <c r="R2419">
        <v>-5.8400353799811526</v>
      </c>
      <c r="S2419" s="70">
        <f t="shared" si="264"/>
        <v>-0.3273555940665025</v>
      </c>
      <c r="T2419">
        <f t="shared" si="265"/>
        <v>12</v>
      </c>
      <c r="U2419" s="134" t="s">
        <v>3329</v>
      </c>
      <c r="Z2419">
        <v>2377</v>
      </c>
      <c r="AA2419">
        <v>18.395151251155227</v>
      </c>
      <c r="AB2419">
        <v>-4.3951512511552266</v>
      </c>
      <c r="AJ2419">
        <v>2379</v>
      </c>
      <c r="AK2419">
        <v>24.712197671647761</v>
      </c>
      <c r="AL2419">
        <v>-12.712197671647761</v>
      </c>
      <c r="AT2419">
        <v>2379</v>
      </c>
      <c r="AU2419">
        <v>23.818461859420314</v>
      </c>
      <c r="AV2419">
        <v>-11.818461859420314</v>
      </c>
      <c r="BD2419" s="152">
        <v>4.0054010535502993</v>
      </c>
      <c r="BE2419" s="152">
        <v>16.191067548039999</v>
      </c>
    </row>
    <row r="2420" spans="1:57" ht="14.25" customHeight="1">
      <c r="A2420" s="134" t="s">
        <v>398</v>
      </c>
      <c r="B2420" s="135">
        <v>14365</v>
      </c>
      <c r="C2420" s="135">
        <v>642300</v>
      </c>
      <c r="D2420" s="145">
        <f t="shared" si="259"/>
        <v>263558.34378920955</v>
      </c>
      <c r="E2420" s="141">
        <f t="shared" si="260"/>
        <v>44.712843717368607</v>
      </c>
      <c r="F2420" s="135">
        <v>14</v>
      </c>
      <c r="G2420" s="135">
        <v>21519</v>
      </c>
      <c r="H2420" s="135">
        <v>130200</v>
      </c>
      <c r="I2420" s="134" t="s">
        <v>1819</v>
      </c>
      <c r="J2420" s="138">
        <f t="shared" si="261"/>
        <v>0.49400826446280988</v>
      </c>
      <c r="K2420" s="140">
        <f t="shared" si="262"/>
        <v>263558.34378920955</v>
      </c>
      <c r="L2420" s="134" t="s">
        <v>3347</v>
      </c>
      <c r="M2420" s="134" t="s">
        <v>128</v>
      </c>
      <c r="N2420" s="137">
        <f t="shared" si="263"/>
        <v>263558.34378920955</v>
      </c>
      <c r="P2420">
        <v>2379</v>
      </c>
      <c r="Q2420">
        <v>21.452956836869145</v>
      </c>
      <c r="R2420">
        <v>-9.452956836869145</v>
      </c>
      <c r="S2420" s="70">
        <f t="shared" si="264"/>
        <v>-0.44063654762141002</v>
      </c>
      <c r="T2420">
        <f t="shared" si="265"/>
        <v>12</v>
      </c>
      <c r="U2420" s="134" t="s">
        <v>3330</v>
      </c>
      <c r="Z2420">
        <v>2378</v>
      </c>
      <c r="AA2420">
        <v>22.012776638894969</v>
      </c>
      <c r="AB2420">
        <v>-10.012776638894969</v>
      </c>
      <c r="AJ2420">
        <v>2380</v>
      </c>
      <c r="AK2420">
        <v>22.263628471142784</v>
      </c>
      <c r="AL2420">
        <v>-12.263628471142784</v>
      </c>
      <c r="AT2420">
        <v>2380</v>
      </c>
      <c r="AU2420">
        <v>14.662570486512859</v>
      </c>
      <c r="AV2420">
        <v>-4.662570486512859</v>
      </c>
      <c r="BD2420" s="152">
        <v>89.912010419003721</v>
      </c>
      <c r="BE2420" s="152">
        <v>65.158098613199996</v>
      </c>
    </row>
    <row r="2421" spans="1:57" ht="14.25" customHeight="1">
      <c r="A2421" s="134" t="s">
        <v>398</v>
      </c>
      <c r="B2421" s="135">
        <v>7254</v>
      </c>
      <c r="C2421" s="135">
        <v>528800</v>
      </c>
      <c r="D2421" s="145">
        <f t="shared" si="259"/>
        <v>274096.38554216869</v>
      </c>
      <c r="E2421" s="141">
        <f t="shared" si="260"/>
        <v>72.897711607389027</v>
      </c>
      <c r="F2421" s="135">
        <v>14</v>
      </c>
      <c r="G2421" s="135">
        <v>0.46479999999999999</v>
      </c>
      <c r="H2421" s="135">
        <v>127400</v>
      </c>
      <c r="I2421" s="134" t="s">
        <v>1815</v>
      </c>
      <c r="J2421" s="138">
        <f t="shared" si="261"/>
        <v>0.46479999999999999</v>
      </c>
      <c r="K2421" s="140">
        <f t="shared" si="262"/>
        <v>274096.38554216869</v>
      </c>
      <c r="L2421" s="134" t="s">
        <v>957</v>
      </c>
      <c r="M2421" s="134" t="s">
        <v>3</v>
      </c>
      <c r="N2421" s="137">
        <f t="shared" si="263"/>
        <v>274096.38554216869</v>
      </c>
      <c r="P2421">
        <v>2380</v>
      </c>
      <c r="Q2421">
        <v>15.08295076805144</v>
      </c>
      <c r="R2421">
        <v>-5.0829507680514396</v>
      </c>
      <c r="S2421" s="70">
        <f t="shared" si="264"/>
        <v>-0.33699975861607245</v>
      </c>
      <c r="T2421">
        <f t="shared" si="265"/>
        <v>10</v>
      </c>
      <c r="U2421" s="134" t="s">
        <v>3331</v>
      </c>
      <c r="Z2421">
        <v>2379</v>
      </c>
      <c r="AA2421">
        <v>25.384495446087271</v>
      </c>
      <c r="AB2421">
        <v>-13.384495446087271</v>
      </c>
      <c r="AJ2421">
        <v>2381</v>
      </c>
      <c r="AK2421">
        <v>21.702286361898384</v>
      </c>
      <c r="AL2421">
        <v>-13.702286361898384</v>
      </c>
      <c r="AT2421">
        <v>2381</v>
      </c>
      <c r="AU2421">
        <v>14.496711813987766</v>
      </c>
      <c r="AV2421">
        <v>-6.4967118139877655</v>
      </c>
      <c r="BD2421" s="152">
        <v>14.403011378202409</v>
      </c>
      <c r="BE2421" s="152">
        <v>21.439017983879999</v>
      </c>
    </row>
    <row r="2422" spans="1:57" ht="14.25" customHeight="1">
      <c r="A2422" s="134" t="s">
        <v>398</v>
      </c>
      <c r="B2422" s="135">
        <v>14375</v>
      </c>
      <c r="C2422" s="135">
        <v>960200</v>
      </c>
      <c r="D2422" s="145">
        <f t="shared" si="259"/>
        <v>1198083.0670926517</v>
      </c>
      <c r="E2422" s="141">
        <f t="shared" si="260"/>
        <v>66.796521739130441</v>
      </c>
      <c r="F2422" s="135">
        <v>15</v>
      </c>
      <c r="G2422" s="135">
        <v>0.313</v>
      </c>
      <c r="H2422" s="135">
        <v>375000</v>
      </c>
      <c r="I2422" s="134" t="s">
        <v>1815</v>
      </c>
      <c r="J2422" s="138">
        <f t="shared" si="261"/>
        <v>0.313</v>
      </c>
      <c r="K2422" s="140">
        <f t="shared" si="262"/>
        <v>1198083.0670926517</v>
      </c>
      <c r="L2422" s="134" t="s">
        <v>3348</v>
      </c>
      <c r="M2422" s="134" t="s">
        <v>60</v>
      </c>
      <c r="N2422" s="137">
        <f t="shared" si="263"/>
        <v>1198083.0670926517</v>
      </c>
      <c r="P2422">
        <v>2381</v>
      </c>
      <c r="Q2422">
        <v>14.66699476670866</v>
      </c>
      <c r="R2422">
        <v>-6.66699476670866</v>
      </c>
      <c r="S2422" s="70">
        <f t="shared" si="264"/>
        <v>-0.45455765634017226</v>
      </c>
      <c r="T2422">
        <f t="shared" si="265"/>
        <v>8</v>
      </c>
      <c r="U2422" s="134" t="s">
        <v>3332</v>
      </c>
      <c r="Z2422">
        <v>2380</v>
      </c>
      <c r="AA2422">
        <v>19.074810253375972</v>
      </c>
      <c r="AB2422">
        <v>-9.074810253375972</v>
      </c>
      <c r="AJ2422">
        <v>2382</v>
      </c>
      <c r="AK2422">
        <v>22.226798332753447</v>
      </c>
      <c r="AL2422">
        <v>-12.226798332753447</v>
      </c>
      <c r="AT2422">
        <v>2382</v>
      </c>
      <c r="AU2422">
        <v>16.567481972939664</v>
      </c>
      <c r="AV2422">
        <v>-6.5674819729396638</v>
      </c>
      <c r="BD2422" s="152">
        <v>7.6595592454815726</v>
      </c>
      <c r="BE2422" s="152">
        <v>18.099153775639998</v>
      </c>
    </row>
    <row r="2423" spans="1:57" ht="14.25" customHeight="1">
      <c r="A2423" s="134" t="s">
        <v>398</v>
      </c>
      <c r="B2423" s="135">
        <v>37790</v>
      </c>
      <c r="C2423" s="135">
        <v>1376100</v>
      </c>
      <c r="D2423" s="145">
        <f t="shared" si="259"/>
        <v>538461.5384615385</v>
      </c>
      <c r="E2423" s="141">
        <f t="shared" si="260"/>
        <v>36.41439534268325</v>
      </c>
      <c r="F2423" s="135">
        <v>26</v>
      </c>
      <c r="G2423" s="135">
        <v>0.43940000000000001</v>
      </c>
      <c r="H2423" s="135">
        <v>236600</v>
      </c>
      <c r="I2423" s="134" t="s">
        <v>1815</v>
      </c>
      <c r="J2423" s="138">
        <f t="shared" si="261"/>
        <v>0.43940000000000001</v>
      </c>
      <c r="K2423" s="140">
        <f t="shared" si="262"/>
        <v>538461.5384615385</v>
      </c>
      <c r="L2423" s="134" t="s">
        <v>945</v>
      </c>
      <c r="M2423" s="134" t="s">
        <v>3</v>
      </c>
      <c r="N2423" s="137">
        <f t="shared" si="263"/>
        <v>538461.5384615385</v>
      </c>
      <c r="P2423">
        <v>2382</v>
      </c>
      <c r="Q2423">
        <v>16.090666194494087</v>
      </c>
      <c r="R2423">
        <v>-6.0906661944940872</v>
      </c>
      <c r="S2423" s="70">
        <f t="shared" si="264"/>
        <v>-0.37852169207128256</v>
      </c>
      <c r="T2423">
        <f t="shared" si="265"/>
        <v>10</v>
      </c>
      <c r="U2423" s="134" t="s">
        <v>3333</v>
      </c>
      <c r="Z2423">
        <v>2381</v>
      </c>
      <c r="AA2423">
        <v>17.777238529692895</v>
      </c>
      <c r="AB2423">
        <v>-9.7772385296928945</v>
      </c>
      <c r="AJ2423">
        <v>2383</v>
      </c>
      <c r="AK2423">
        <v>21.147717611438232</v>
      </c>
      <c r="AL2423">
        <v>-5.1477176114382317</v>
      </c>
      <c r="AT2423">
        <v>2383</v>
      </c>
      <c r="AU2423">
        <v>21.599075761225635</v>
      </c>
      <c r="AV2423">
        <v>-5.5990757612256346</v>
      </c>
      <c r="BD2423" s="152">
        <v>17.508737733570641</v>
      </c>
      <c r="BE2423" s="152">
        <v>32.594832348559997</v>
      </c>
    </row>
    <row r="2424" spans="1:57" ht="14.25" customHeight="1">
      <c r="A2424" s="134" t="s">
        <v>398</v>
      </c>
      <c r="B2424" s="135">
        <v>20880</v>
      </c>
      <c r="C2424" s="135">
        <v>388800</v>
      </c>
      <c r="D2424" s="145">
        <f t="shared" si="259"/>
        <v>375000</v>
      </c>
      <c r="E2424" s="141">
        <f t="shared" si="260"/>
        <v>18.620689655172413</v>
      </c>
      <c r="F2424" s="135">
        <v>16</v>
      </c>
      <c r="G2424" s="135">
        <v>0.32</v>
      </c>
      <c r="H2424" s="135">
        <v>120000</v>
      </c>
      <c r="I2424" s="134" t="s">
        <v>1815</v>
      </c>
      <c r="J2424" s="138">
        <f t="shared" si="261"/>
        <v>0.32</v>
      </c>
      <c r="K2424" s="140">
        <f t="shared" si="262"/>
        <v>375000</v>
      </c>
      <c r="L2424" s="134" t="s">
        <v>909</v>
      </c>
      <c r="M2424" s="134" t="s">
        <v>68</v>
      </c>
      <c r="N2424" s="137">
        <f t="shared" si="263"/>
        <v>375000</v>
      </c>
      <c r="P2424">
        <v>2383</v>
      </c>
      <c r="Q2424">
        <v>18.181630702984855</v>
      </c>
      <c r="R2424">
        <v>-2.1816307029848545</v>
      </c>
      <c r="S2424" s="70">
        <f t="shared" si="264"/>
        <v>-0.11999092593090119</v>
      </c>
      <c r="T2424">
        <f t="shared" si="265"/>
        <v>16</v>
      </c>
      <c r="U2424" s="134" t="s">
        <v>924</v>
      </c>
      <c r="Z2424">
        <v>2382</v>
      </c>
      <c r="AA2424">
        <v>20.154596344199</v>
      </c>
      <c r="AB2424">
        <v>-10.154596344199</v>
      </c>
      <c r="AJ2424">
        <v>2384</v>
      </c>
      <c r="AK2424">
        <v>22.145941362266505</v>
      </c>
      <c r="AL2424">
        <v>-18.145941362266505</v>
      </c>
      <c r="AT2424">
        <v>2384</v>
      </c>
      <c r="AU2424">
        <v>12.723173533521431</v>
      </c>
      <c r="AV2424">
        <v>-8.7231735335214307</v>
      </c>
      <c r="BD2424" s="152">
        <v>11.079555529666827</v>
      </c>
      <c r="BE2424" s="152">
        <v>25.770327657919999</v>
      </c>
    </row>
    <row r="2425" spans="1:57" ht="14.25" customHeight="1">
      <c r="A2425" s="134" t="s">
        <v>398</v>
      </c>
      <c r="B2425" s="135">
        <v>10540</v>
      </c>
      <c r="C2425" s="135">
        <v>370000</v>
      </c>
      <c r="D2425" s="145">
        <f t="shared" si="259"/>
        <v>257142.85714285716</v>
      </c>
      <c r="E2425" s="141">
        <f t="shared" si="260"/>
        <v>35.104364326375709</v>
      </c>
      <c r="F2425" s="135">
        <v>12</v>
      </c>
      <c r="G2425" s="135">
        <v>0.35</v>
      </c>
      <c r="H2425" s="135">
        <v>90000</v>
      </c>
      <c r="I2425" s="134" t="s">
        <v>1815</v>
      </c>
      <c r="J2425" s="138">
        <f t="shared" si="261"/>
        <v>0.35</v>
      </c>
      <c r="K2425" s="140">
        <f t="shared" si="262"/>
        <v>257142.85714285716</v>
      </c>
      <c r="L2425" s="134" t="s">
        <v>3349</v>
      </c>
      <c r="M2425" s="134" t="s">
        <v>68</v>
      </c>
      <c r="N2425" s="137">
        <f t="shared" si="263"/>
        <v>257142.85714285716</v>
      </c>
      <c r="P2425">
        <v>2384</v>
      </c>
      <c r="Q2425">
        <v>13.966771937787009</v>
      </c>
      <c r="R2425">
        <v>-9.9667719377870085</v>
      </c>
      <c r="S2425" s="70">
        <f t="shared" si="264"/>
        <v>-0.71360597725677566</v>
      </c>
      <c r="T2425">
        <f t="shared" si="265"/>
        <v>4</v>
      </c>
      <c r="U2425" s="134" t="s">
        <v>987</v>
      </c>
      <c r="Z2425">
        <v>2383</v>
      </c>
      <c r="AA2425">
        <v>21.498911824673307</v>
      </c>
      <c r="AB2425">
        <v>-5.4989118246733071</v>
      </c>
      <c r="AJ2425">
        <v>2385</v>
      </c>
      <c r="AK2425">
        <v>21.603649324602802</v>
      </c>
      <c r="AL2425">
        <v>-10.603649324602802</v>
      </c>
      <c r="AT2425">
        <v>2385</v>
      </c>
      <c r="AU2425">
        <v>14.079601885063276</v>
      </c>
      <c r="AV2425">
        <v>-3.0796018850632763</v>
      </c>
      <c r="BD2425" s="152">
        <v>9.921070301870742</v>
      </c>
      <c r="BE2425" s="152">
        <v>21.033796215839999</v>
      </c>
    </row>
    <row r="2426" spans="1:57" ht="14.25" customHeight="1">
      <c r="A2426" s="134" t="s">
        <v>398</v>
      </c>
      <c r="B2426" s="135">
        <v>17583</v>
      </c>
      <c r="C2426" s="135">
        <v>493500</v>
      </c>
      <c r="D2426" s="145">
        <f t="shared" si="259"/>
        <v>428571.42857142852</v>
      </c>
      <c r="E2426" s="141">
        <f t="shared" si="260"/>
        <v>28.066882784507762</v>
      </c>
      <c r="F2426" s="135">
        <v>12</v>
      </c>
      <c r="G2426" s="135">
        <v>0.28000000000000003</v>
      </c>
      <c r="H2426" s="135">
        <v>120000</v>
      </c>
      <c r="I2426" s="134" t="s">
        <v>1815</v>
      </c>
      <c r="J2426" s="138">
        <f t="shared" si="261"/>
        <v>0.28000000000000003</v>
      </c>
      <c r="K2426" s="140">
        <f t="shared" si="262"/>
        <v>428571.42857142852</v>
      </c>
      <c r="L2426" s="134" t="s">
        <v>3350</v>
      </c>
      <c r="M2426" s="134" t="s">
        <v>68</v>
      </c>
      <c r="N2426" s="137">
        <f t="shared" si="263"/>
        <v>428571.42857142852</v>
      </c>
      <c r="P2426">
        <v>2385</v>
      </c>
      <c r="Q2426">
        <v>14.38430608822277</v>
      </c>
      <c r="R2426">
        <v>-3.38430608822277</v>
      </c>
      <c r="S2426" s="70">
        <f t="shared" si="264"/>
        <v>-0.23527767467307228</v>
      </c>
      <c r="T2426">
        <f t="shared" si="265"/>
        <v>11</v>
      </c>
      <c r="U2426" s="134" t="s">
        <v>3334</v>
      </c>
      <c r="Z2426">
        <v>2384</v>
      </c>
      <c r="AA2426">
        <v>17.878188884978428</v>
      </c>
      <c r="AB2426">
        <v>-13.878188884978428</v>
      </c>
      <c r="AJ2426">
        <v>2386</v>
      </c>
      <c r="AK2426">
        <v>33.66954132888926</v>
      </c>
      <c r="AL2426">
        <v>62.33045867111074</v>
      </c>
      <c r="AT2426">
        <v>2386</v>
      </c>
      <c r="AU2426">
        <v>71.172755030408709</v>
      </c>
      <c r="AV2426">
        <v>24.827244969591291</v>
      </c>
      <c r="BD2426" s="152">
        <v>11.923770828645891</v>
      </c>
      <c r="BE2426" s="152">
        <v>19.73444327488</v>
      </c>
    </row>
    <row r="2427" spans="1:57" ht="14.25" customHeight="1">
      <c r="A2427" s="134" t="s">
        <v>398</v>
      </c>
      <c r="B2427" s="135">
        <v>7350</v>
      </c>
      <c r="C2427" s="135">
        <v>344300</v>
      </c>
      <c r="D2427" s="145">
        <f t="shared" si="259"/>
        <v>450000</v>
      </c>
      <c r="E2427" s="141">
        <f t="shared" si="260"/>
        <v>46.843537414965986</v>
      </c>
      <c r="F2427" s="135">
        <v>12</v>
      </c>
      <c r="G2427" s="135">
        <v>0.2</v>
      </c>
      <c r="H2427" s="135">
        <v>90000</v>
      </c>
      <c r="I2427" s="134" t="s">
        <v>1815</v>
      </c>
      <c r="J2427" s="138">
        <f t="shared" si="261"/>
        <v>0.2</v>
      </c>
      <c r="K2427" s="140">
        <f t="shared" si="262"/>
        <v>450000</v>
      </c>
      <c r="L2427" s="134" t="s">
        <v>894</v>
      </c>
      <c r="M2427" s="134" t="s">
        <v>68</v>
      </c>
      <c r="N2427" s="137">
        <f t="shared" si="263"/>
        <v>450000</v>
      </c>
      <c r="P2427">
        <v>2386</v>
      </c>
      <c r="Q2427">
        <v>52.243679025530909</v>
      </c>
      <c r="R2427">
        <v>43.756320974469091</v>
      </c>
      <c r="S2427" s="70">
        <f t="shared" si="264"/>
        <v>0.83754287199195643</v>
      </c>
      <c r="T2427">
        <f t="shared" si="265"/>
        <v>96</v>
      </c>
      <c r="U2427" s="134" t="s">
        <v>3335</v>
      </c>
      <c r="Z2427">
        <v>2385</v>
      </c>
      <c r="AA2427">
        <v>17.644730578890282</v>
      </c>
      <c r="AB2427">
        <v>-6.6447305788902824</v>
      </c>
      <c r="AJ2427">
        <v>2387</v>
      </c>
      <c r="AK2427">
        <v>21.625239405727587</v>
      </c>
      <c r="AL2427">
        <v>-11.625239405727587</v>
      </c>
      <c r="AT2427">
        <v>2387</v>
      </c>
      <c r="AU2427">
        <v>14.769311216355739</v>
      </c>
      <c r="AV2427">
        <v>-4.7693112163557387</v>
      </c>
      <c r="BD2427" s="152">
        <v>101.7679975375126</v>
      </c>
      <c r="BE2427" s="152">
        <v>226.09127744692</v>
      </c>
    </row>
    <row r="2428" spans="1:57" ht="14.25" customHeight="1">
      <c r="A2428" s="134" t="s">
        <v>398</v>
      </c>
      <c r="B2428" s="135">
        <v>46308</v>
      </c>
      <c r="C2428" s="135">
        <v>2062900</v>
      </c>
      <c r="D2428" s="145">
        <f t="shared" si="259"/>
        <v>868007.21835524612</v>
      </c>
      <c r="E2428" s="141">
        <f t="shared" si="260"/>
        <v>44.547378422734731</v>
      </c>
      <c r="F2428" s="135">
        <v>37</v>
      </c>
      <c r="G2428" s="135">
        <v>0.38790000000000002</v>
      </c>
      <c r="H2428" s="135">
        <v>336700</v>
      </c>
      <c r="I2428" s="134" t="s">
        <v>1815</v>
      </c>
      <c r="J2428" s="138">
        <f t="shared" si="261"/>
        <v>0.38790000000000002</v>
      </c>
      <c r="K2428" s="140">
        <f t="shared" si="262"/>
        <v>868007.21835524612</v>
      </c>
      <c r="L2428" s="134" t="s">
        <v>3351</v>
      </c>
      <c r="M2428" s="134" t="s">
        <v>3</v>
      </c>
      <c r="N2428" s="137">
        <f t="shared" si="263"/>
        <v>868007.21835524612</v>
      </c>
      <c r="P2428">
        <v>2387</v>
      </c>
      <c r="Q2428">
        <v>14.769473209307938</v>
      </c>
      <c r="R2428">
        <v>-4.7694732093079377</v>
      </c>
      <c r="S2428" s="70">
        <f t="shared" si="264"/>
        <v>-0.32292778095173674</v>
      </c>
      <c r="T2428">
        <f t="shared" si="265"/>
        <v>10</v>
      </c>
      <c r="U2428" s="134" t="s">
        <v>3336</v>
      </c>
      <c r="Z2428">
        <v>2386</v>
      </c>
      <c r="AA2428">
        <v>52.373831318101431</v>
      </c>
      <c r="AB2428">
        <v>43.626168681898569</v>
      </c>
      <c r="AJ2428">
        <v>2388</v>
      </c>
      <c r="AK2428">
        <v>22.175574806947584</v>
      </c>
      <c r="AL2428">
        <v>-6.1755748069475835</v>
      </c>
      <c r="AT2428">
        <v>2388</v>
      </c>
      <c r="AU2428">
        <v>16.961601590821068</v>
      </c>
      <c r="AV2428">
        <v>-0.96160159082106844</v>
      </c>
      <c r="BD2428" s="152">
        <v>6.198101373891296</v>
      </c>
      <c r="BE2428" s="152">
        <v>17.403690133400001</v>
      </c>
    </row>
    <row r="2429" spans="1:57" ht="14.25" customHeight="1">
      <c r="A2429" s="134" t="s">
        <v>398</v>
      </c>
      <c r="B2429" s="135">
        <v>26406</v>
      </c>
      <c r="C2429" s="135">
        <v>1051700</v>
      </c>
      <c r="D2429" s="145">
        <f t="shared" si="259"/>
        <v>610533.37806105334</v>
      </c>
      <c r="E2429" s="141">
        <f t="shared" si="260"/>
        <v>39.828069378171627</v>
      </c>
      <c r="F2429" s="135">
        <v>20</v>
      </c>
      <c r="G2429" s="135">
        <v>0.29809999999999998</v>
      </c>
      <c r="H2429" s="135">
        <v>182000</v>
      </c>
      <c r="I2429" s="134" t="s">
        <v>1815</v>
      </c>
      <c r="J2429" s="138">
        <f t="shared" si="261"/>
        <v>0.29809999999999998</v>
      </c>
      <c r="K2429" s="140">
        <f t="shared" si="262"/>
        <v>610533.37806105334</v>
      </c>
      <c r="L2429" s="134" t="s">
        <v>940</v>
      </c>
      <c r="M2429" s="134" t="s">
        <v>3</v>
      </c>
      <c r="N2429" s="137">
        <f t="shared" si="263"/>
        <v>610533.37806105334</v>
      </c>
      <c r="P2429">
        <v>2388</v>
      </c>
      <c r="Q2429">
        <v>16.27380900707734</v>
      </c>
      <c r="R2429">
        <v>-0.27380900707733957</v>
      </c>
      <c r="S2429" s="70">
        <f t="shared" si="264"/>
        <v>-1.6825133375859481E-2</v>
      </c>
      <c r="T2429">
        <f t="shared" si="265"/>
        <v>16</v>
      </c>
      <c r="U2429" s="134" t="s">
        <v>1621</v>
      </c>
      <c r="Z2429">
        <v>2387</v>
      </c>
      <c r="AA2429">
        <v>18.658858050934448</v>
      </c>
      <c r="AB2429">
        <v>-8.6588580509344482</v>
      </c>
      <c r="AJ2429">
        <v>2389</v>
      </c>
      <c r="AK2429">
        <v>20.066943550426959</v>
      </c>
      <c r="AL2429">
        <v>-4.0669435504269593</v>
      </c>
      <c r="AT2429">
        <v>2389</v>
      </c>
      <c r="AU2429">
        <v>18.951905661122179</v>
      </c>
      <c r="AV2429">
        <v>-2.9519056611221792</v>
      </c>
      <c r="BD2429" s="152">
        <v>35.142772628303625</v>
      </c>
      <c r="BE2429" s="152">
        <v>41.321242426959998</v>
      </c>
    </row>
    <row r="2430" spans="1:57" ht="14.25" customHeight="1">
      <c r="A2430" s="134" t="s">
        <v>398</v>
      </c>
      <c r="B2430" s="135">
        <v>24720</v>
      </c>
      <c r="C2430" s="135">
        <v>673100</v>
      </c>
      <c r="D2430" s="145">
        <f t="shared" si="259"/>
        <v>167174.28087986464</v>
      </c>
      <c r="E2430" s="141">
        <f t="shared" si="260"/>
        <v>27.228964401294498</v>
      </c>
      <c r="F2430" s="135">
        <v>19</v>
      </c>
      <c r="G2430" s="135">
        <v>0.59099999999999997</v>
      </c>
      <c r="H2430" s="135">
        <v>98800</v>
      </c>
      <c r="I2430" s="134" t="s">
        <v>1815</v>
      </c>
      <c r="J2430" s="138">
        <f t="shared" si="261"/>
        <v>0.59099999999999997</v>
      </c>
      <c r="K2430" s="140">
        <f t="shared" si="262"/>
        <v>167174.28087986464</v>
      </c>
      <c r="L2430" s="134" t="s">
        <v>3352</v>
      </c>
      <c r="M2430" s="134" t="s">
        <v>22</v>
      </c>
      <c r="N2430" s="137">
        <f t="shared" si="263"/>
        <v>167174.28087986464</v>
      </c>
      <c r="P2430">
        <v>2389</v>
      </c>
      <c r="Q2430">
        <v>16.123161936400937</v>
      </c>
      <c r="R2430">
        <v>-0.12316193640093687</v>
      </c>
      <c r="S2430" s="70">
        <f t="shared" si="264"/>
        <v>-7.6388202814533946E-3</v>
      </c>
      <c r="T2430">
        <f t="shared" si="265"/>
        <v>16</v>
      </c>
      <c r="U2430" s="134" t="s">
        <v>3337</v>
      </c>
      <c r="Z2430">
        <v>2388</v>
      </c>
      <c r="AA2430">
        <v>19.5029355867355</v>
      </c>
      <c r="AB2430">
        <v>-3.5029355867355001</v>
      </c>
      <c r="AJ2430">
        <v>2390</v>
      </c>
      <c r="AK2430">
        <v>22.632353189960185</v>
      </c>
      <c r="AL2430">
        <v>-6.6323531899601846</v>
      </c>
      <c r="AT2430">
        <v>2390</v>
      </c>
      <c r="AU2430">
        <v>26.800633634722967</v>
      </c>
      <c r="AV2430">
        <v>-10.800633634722967</v>
      </c>
      <c r="BD2430" s="152">
        <v>33.300288143670485</v>
      </c>
      <c r="BE2430" s="152">
        <v>30.992846314080001</v>
      </c>
    </row>
    <row r="2431" spans="1:57" ht="14.25" customHeight="1">
      <c r="A2431" s="134" t="s">
        <v>398</v>
      </c>
      <c r="B2431" s="135">
        <v>8700</v>
      </c>
      <c r="C2431" s="135">
        <v>298000</v>
      </c>
      <c r="D2431" s="145">
        <f t="shared" si="259"/>
        <v>750000</v>
      </c>
      <c r="E2431" s="141">
        <f t="shared" si="260"/>
        <v>34.252873563218394</v>
      </c>
      <c r="F2431" s="135">
        <v>9</v>
      </c>
      <c r="G2431" s="135">
        <v>0.09</v>
      </c>
      <c r="H2431" s="135">
        <v>67500</v>
      </c>
      <c r="I2431" s="134" t="s">
        <v>1815</v>
      </c>
      <c r="J2431" s="138">
        <f t="shared" si="261"/>
        <v>0.09</v>
      </c>
      <c r="K2431" s="140">
        <f t="shared" si="262"/>
        <v>750000</v>
      </c>
      <c r="L2431" s="134" t="s">
        <v>3353</v>
      </c>
      <c r="M2431" s="134" t="s">
        <v>68</v>
      </c>
      <c r="N2431" s="137">
        <f t="shared" si="263"/>
        <v>750000</v>
      </c>
      <c r="P2431">
        <v>2390</v>
      </c>
      <c r="Q2431">
        <v>21.854901801792728</v>
      </c>
      <c r="R2431">
        <v>-5.8549018017927281</v>
      </c>
      <c r="S2431" s="70">
        <f t="shared" si="264"/>
        <v>-0.26789879244904491</v>
      </c>
      <c r="T2431">
        <f t="shared" si="265"/>
        <v>16</v>
      </c>
      <c r="U2431" s="134" t="s">
        <v>1603</v>
      </c>
      <c r="Z2431">
        <v>2389</v>
      </c>
      <c r="AA2431">
        <v>19.260382936475274</v>
      </c>
      <c r="AB2431">
        <v>-3.2603829364752741</v>
      </c>
      <c r="AJ2431">
        <v>2391</v>
      </c>
      <c r="AK2431">
        <v>21.536762406608371</v>
      </c>
      <c r="AL2431">
        <v>-14.536762406608371</v>
      </c>
      <c r="AT2431">
        <v>2391</v>
      </c>
      <c r="AU2431">
        <v>17.136492171255945</v>
      </c>
      <c r="AV2431">
        <v>-10.136492171255945</v>
      </c>
      <c r="BD2431" s="152">
        <v>4.6801570771868493</v>
      </c>
      <c r="BE2431" s="152">
        <v>16.418269025799997</v>
      </c>
    </row>
    <row r="2432" spans="1:57" ht="14.25" customHeight="1">
      <c r="A2432" s="134" t="s">
        <v>398</v>
      </c>
      <c r="B2432" s="135">
        <v>23200</v>
      </c>
      <c r="C2432" s="135">
        <v>1766500</v>
      </c>
      <c r="D2432" s="145">
        <f t="shared" si="259"/>
        <v>310536.04436229204</v>
      </c>
      <c r="E2432" s="141">
        <f t="shared" si="260"/>
        <v>76.142241379310349</v>
      </c>
      <c r="F2432" s="135">
        <v>24</v>
      </c>
      <c r="G2432" s="135">
        <v>0.70330000000000004</v>
      </c>
      <c r="H2432" s="135">
        <v>218400</v>
      </c>
      <c r="I2432" s="134" t="s">
        <v>1815</v>
      </c>
      <c r="J2432" s="138">
        <f t="shared" si="261"/>
        <v>0.70330000000000004</v>
      </c>
      <c r="K2432" s="140">
        <f t="shared" si="262"/>
        <v>310536.04436229204</v>
      </c>
      <c r="L2432" s="134" t="s">
        <v>3354</v>
      </c>
      <c r="M2432" s="134" t="s">
        <v>3</v>
      </c>
      <c r="N2432" s="137">
        <f t="shared" si="263"/>
        <v>310536.04436229204</v>
      </c>
      <c r="P2432">
        <v>2391</v>
      </c>
      <c r="Q2432">
        <v>15.99690325825433</v>
      </c>
      <c r="R2432">
        <v>-8.9969032582543296</v>
      </c>
      <c r="S2432" s="70">
        <f t="shared" si="264"/>
        <v>-0.56241530707588472</v>
      </c>
      <c r="T2432">
        <f t="shared" si="265"/>
        <v>7</v>
      </c>
      <c r="U2432" s="134" t="s">
        <v>3338</v>
      </c>
      <c r="Z2432">
        <v>2390</v>
      </c>
      <c r="AA2432">
        <v>25.180172212251286</v>
      </c>
      <c r="AB2432">
        <v>-9.1801722122512857</v>
      </c>
      <c r="AJ2432">
        <v>2392</v>
      </c>
      <c r="AK2432">
        <v>21.430928675604523</v>
      </c>
      <c r="AL2432">
        <v>-12.430928675604523</v>
      </c>
      <c r="AT2432">
        <v>2392</v>
      </c>
      <c r="AU2432">
        <v>14.456478769662372</v>
      </c>
      <c r="AV2432">
        <v>-5.4564787696623718</v>
      </c>
      <c r="BD2432" s="152">
        <v>3.1283209254139002</v>
      </c>
      <c r="BE2432" s="152">
        <v>14.9112087908</v>
      </c>
    </row>
    <row r="2433" spans="1:57" ht="14.25" customHeight="1">
      <c r="A2433" s="134" t="s">
        <v>398</v>
      </c>
      <c r="B2433" s="135">
        <v>23579</v>
      </c>
      <c r="C2433" s="135">
        <v>945000</v>
      </c>
      <c r="D2433" s="145">
        <f t="shared" si="259"/>
        <v>712886.79984332155</v>
      </c>
      <c r="E2433" s="141">
        <f t="shared" si="260"/>
        <v>40.078035540099243</v>
      </c>
      <c r="F2433" s="135">
        <v>19</v>
      </c>
      <c r="G2433" s="135">
        <v>0.25530000000000003</v>
      </c>
      <c r="H2433" s="135">
        <v>182000</v>
      </c>
      <c r="I2433" s="134" t="s">
        <v>1815</v>
      </c>
      <c r="J2433" s="138">
        <f t="shared" si="261"/>
        <v>0.25530000000000003</v>
      </c>
      <c r="K2433" s="140">
        <f t="shared" si="262"/>
        <v>712886.79984332155</v>
      </c>
      <c r="L2433" s="134" t="s">
        <v>3355</v>
      </c>
      <c r="M2433" s="134" t="s">
        <v>3</v>
      </c>
      <c r="N2433" s="137">
        <f t="shared" si="263"/>
        <v>712886.79984332155</v>
      </c>
      <c r="P2433">
        <v>2392</v>
      </c>
      <c r="Q2433">
        <v>14.487497989371867</v>
      </c>
      <c r="R2433">
        <v>-5.4874979893718674</v>
      </c>
      <c r="S2433" s="70">
        <f t="shared" si="264"/>
        <v>-0.37877471965121484</v>
      </c>
      <c r="T2433">
        <f t="shared" si="265"/>
        <v>9</v>
      </c>
      <c r="U2433" s="134" t="s">
        <v>3339</v>
      </c>
      <c r="Z2433">
        <v>2391</v>
      </c>
      <c r="AA2433">
        <v>20.073797570320924</v>
      </c>
      <c r="AB2433">
        <v>-13.073797570320924</v>
      </c>
      <c r="AJ2433">
        <v>2393</v>
      </c>
      <c r="AK2433">
        <v>32.32629961498845</v>
      </c>
      <c r="AL2433">
        <v>130.67370038501156</v>
      </c>
      <c r="AT2433">
        <v>2393</v>
      </c>
      <c r="AU2433">
        <v>86.596790492705054</v>
      </c>
      <c r="AV2433">
        <v>76.403209507294946</v>
      </c>
      <c r="BD2433" s="152">
        <v>23.182028866855731</v>
      </c>
      <c r="BE2433" s="152">
        <v>32.092062021399997</v>
      </c>
    </row>
    <row r="2434" spans="1:57" ht="14.25" customHeight="1">
      <c r="A2434" s="134" t="s">
        <v>398</v>
      </c>
      <c r="B2434" s="135">
        <v>136903</v>
      </c>
      <c r="C2434" s="135">
        <v>6677700</v>
      </c>
      <c r="D2434" s="145">
        <f t="shared" si="259"/>
        <v>1865853.6585365853</v>
      </c>
      <c r="E2434" s="141">
        <f t="shared" si="260"/>
        <v>48.776871215386073</v>
      </c>
      <c r="F2434" s="135">
        <v>153</v>
      </c>
      <c r="G2434" s="135">
        <v>1.23</v>
      </c>
      <c r="H2434" s="135">
        <v>2295000</v>
      </c>
      <c r="I2434" s="134" t="s">
        <v>1815</v>
      </c>
      <c r="J2434" s="138">
        <f t="shared" si="261"/>
        <v>1.23</v>
      </c>
      <c r="K2434" s="140">
        <f t="shared" si="262"/>
        <v>1865853.6585365853</v>
      </c>
      <c r="L2434" s="134" t="s">
        <v>3356</v>
      </c>
      <c r="M2434" s="134" t="s">
        <v>47</v>
      </c>
      <c r="N2434" s="137">
        <f t="shared" si="263"/>
        <v>1865853.6585365853</v>
      </c>
      <c r="P2434">
        <v>2393</v>
      </c>
      <c r="Q2434">
        <v>59.795578663255412</v>
      </c>
      <c r="R2434">
        <v>103.20442133674459</v>
      </c>
      <c r="S2434" s="70">
        <f t="shared" si="264"/>
        <v>1.7259540528564874</v>
      </c>
      <c r="T2434">
        <f t="shared" si="265"/>
        <v>163</v>
      </c>
      <c r="U2434" s="134" t="s">
        <v>3340</v>
      </c>
      <c r="Z2434">
        <v>2392</v>
      </c>
      <c r="AA2434">
        <v>18.012201449023173</v>
      </c>
      <c r="AB2434">
        <v>-9.0122014490231734</v>
      </c>
      <c r="AJ2434">
        <v>2394</v>
      </c>
      <c r="AK2434">
        <v>21.555812478189061</v>
      </c>
      <c r="AL2434">
        <v>2.4441875218109388</v>
      </c>
      <c r="AT2434">
        <v>2394</v>
      </c>
      <c r="AU2434">
        <v>27.031357827691039</v>
      </c>
      <c r="AV2434">
        <v>-3.0313578276910391</v>
      </c>
      <c r="BD2434" s="152">
        <v>2.2923218337241713</v>
      </c>
      <c r="BE2434" s="152">
        <v>13.425127269160001</v>
      </c>
    </row>
    <row r="2435" spans="1:57" ht="14.25" customHeight="1">
      <c r="A2435" s="134" t="s">
        <v>398</v>
      </c>
      <c r="B2435" s="135">
        <v>28892</v>
      </c>
      <c r="C2435" s="135">
        <v>660800</v>
      </c>
      <c r="D2435" s="145">
        <f t="shared" si="259"/>
        <v>781250</v>
      </c>
      <c r="E2435" s="141">
        <f t="shared" si="260"/>
        <v>22.871383081821957</v>
      </c>
      <c r="F2435" s="135">
        <v>25</v>
      </c>
      <c r="G2435" s="135">
        <v>0.24</v>
      </c>
      <c r="H2435" s="135">
        <v>187500</v>
      </c>
      <c r="I2435" s="134" t="s">
        <v>1815</v>
      </c>
      <c r="J2435" s="138">
        <f t="shared" si="261"/>
        <v>0.24</v>
      </c>
      <c r="K2435" s="140">
        <f t="shared" si="262"/>
        <v>781250</v>
      </c>
      <c r="L2435" s="134" t="s">
        <v>3357</v>
      </c>
      <c r="M2435" s="134" t="s">
        <v>68</v>
      </c>
      <c r="N2435" s="137">
        <f t="shared" si="263"/>
        <v>781250</v>
      </c>
      <c r="P2435">
        <v>2394</v>
      </c>
      <c r="Q2435">
        <v>21.353675327522907</v>
      </c>
      <c r="R2435">
        <v>2.6463246724770926</v>
      </c>
      <c r="S2435" s="70">
        <f t="shared" si="264"/>
        <v>0.12392829954973725</v>
      </c>
      <c r="T2435">
        <f t="shared" si="265"/>
        <v>24</v>
      </c>
      <c r="U2435" s="134" t="s">
        <v>3341</v>
      </c>
      <c r="Z2435">
        <v>2393</v>
      </c>
      <c r="AA2435">
        <v>60.317935632632057</v>
      </c>
      <c r="AB2435">
        <v>102.68206436736794</v>
      </c>
      <c r="AJ2435">
        <v>2395</v>
      </c>
      <c r="AK2435">
        <v>22.045610985274863</v>
      </c>
      <c r="AL2435">
        <v>-9.0456109852748625</v>
      </c>
      <c r="AT2435">
        <v>2395</v>
      </c>
      <c r="AU2435">
        <v>18.707223065020806</v>
      </c>
      <c r="AV2435">
        <v>-5.7072230650208056</v>
      </c>
      <c r="BD2435" s="152">
        <v>88.190714991888257</v>
      </c>
      <c r="BE2435" s="152">
        <v>106.58134941271999</v>
      </c>
    </row>
    <row r="2436" spans="1:57" ht="14.25" customHeight="1">
      <c r="A2436" s="134" t="s">
        <v>398</v>
      </c>
      <c r="B2436" s="135">
        <v>36540</v>
      </c>
      <c r="C2436" s="135">
        <v>1140100</v>
      </c>
      <c r="D2436" s="145">
        <f t="shared" si="259"/>
        <v>461538.4615384615</v>
      </c>
      <c r="E2436" s="141">
        <f t="shared" si="260"/>
        <v>31.201423097974821</v>
      </c>
      <c r="F2436" s="135">
        <v>36</v>
      </c>
      <c r="G2436" s="135">
        <v>0.78</v>
      </c>
      <c r="H2436" s="135">
        <v>360000</v>
      </c>
      <c r="I2436" s="134" t="s">
        <v>1815</v>
      </c>
      <c r="J2436" s="138">
        <f t="shared" si="261"/>
        <v>0.78</v>
      </c>
      <c r="K2436" s="140">
        <f t="shared" si="262"/>
        <v>461538.4615384615</v>
      </c>
      <c r="L2436" s="134" t="s">
        <v>3358</v>
      </c>
      <c r="M2436" s="134" t="s">
        <v>68</v>
      </c>
      <c r="N2436" s="137">
        <f t="shared" si="263"/>
        <v>461538.4615384615</v>
      </c>
      <c r="P2436">
        <v>2395</v>
      </c>
      <c r="Q2436">
        <v>17.14132237033207</v>
      </c>
      <c r="R2436">
        <v>-4.1413223703320696</v>
      </c>
      <c r="S2436" s="70">
        <f t="shared" si="264"/>
        <v>-0.24159876821987813</v>
      </c>
      <c r="T2436">
        <f t="shared" si="265"/>
        <v>13</v>
      </c>
      <c r="U2436" s="134" t="s">
        <v>1592</v>
      </c>
      <c r="Z2436">
        <v>2394</v>
      </c>
      <c r="AA2436">
        <v>23.676612640854035</v>
      </c>
      <c r="AB2436">
        <v>0.32338735914596484</v>
      </c>
      <c r="AJ2436">
        <v>2396</v>
      </c>
      <c r="AK2436">
        <v>21.74758319876803</v>
      </c>
      <c r="AL2436">
        <v>-8.7475831987680301</v>
      </c>
      <c r="AT2436">
        <v>2396</v>
      </c>
      <c r="AU2436">
        <v>13.729820724193527</v>
      </c>
      <c r="AV2436">
        <v>-0.72982072419352662</v>
      </c>
      <c r="BD2436" s="152">
        <v>20.674031591786544</v>
      </c>
      <c r="BE2436" s="152">
        <v>23.17516478304</v>
      </c>
    </row>
    <row r="2437" spans="1:57" ht="14.25" customHeight="1">
      <c r="A2437" s="134" t="s">
        <v>398</v>
      </c>
      <c r="B2437" s="135">
        <v>23806</v>
      </c>
      <c r="C2437" s="135">
        <v>1719500</v>
      </c>
      <c r="D2437" s="145">
        <f t="shared" si="259"/>
        <v>161458.33333333334</v>
      </c>
      <c r="E2437" s="141">
        <f t="shared" si="260"/>
        <v>72.229689994119127</v>
      </c>
      <c r="F2437" s="135">
        <v>153</v>
      </c>
      <c r="G2437" s="135">
        <v>3.84</v>
      </c>
      <c r="H2437" s="135">
        <v>620000</v>
      </c>
      <c r="I2437" s="134" t="s">
        <v>1815</v>
      </c>
      <c r="J2437" s="138">
        <f t="shared" si="261"/>
        <v>3.84</v>
      </c>
      <c r="K2437" s="140">
        <f t="shared" si="262"/>
        <v>161458.33333333334</v>
      </c>
      <c r="L2437" s="134" t="s">
        <v>1615</v>
      </c>
      <c r="M2437" s="134" t="s">
        <v>47</v>
      </c>
      <c r="N2437" s="137">
        <f t="shared" si="263"/>
        <v>161458.33333333334</v>
      </c>
      <c r="P2437">
        <v>2396</v>
      </c>
      <c r="Q2437">
        <v>14.279016694928146</v>
      </c>
      <c r="R2437">
        <v>-1.2790166949281456</v>
      </c>
      <c r="S2437" s="70">
        <f t="shared" si="264"/>
        <v>-8.9573163352519067E-2</v>
      </c>
      <c r="T2437">
        <f t="shared" si="265"/>
        <v>13</v>
      </c>
      <c r="U2437" s="134" t="s">
        <v>882</v>
      </c>
      <c r="Z2437">
        <v>2395</v>
      </c>
      <c r="AA2437">
        <v>21.287344248433762</v>
      </c>
      <c r="AB2437">
        <v>-8.2873442484337616</v>
      </c>
      <c r="AJ2437">
        <v>2397</v>
      </c>
      <c r="AK2437">
        <v>27.384711046956877</v>
      </c>
      <c r="AL2437">
        <v>23.615288953043123</v>
      </c>
      <c r="AT2437">
        <v>2397</v>
      </c>
      <c r="AU2437">
        <v>53.554787028572534</v>
      </c>
      <c r="AV2437">
        <v>-2.5547870285725338</v>
      </c>
      <c r="BD2437" s="152">
        <v>7.7026943337505758</v>
      </c>
      <c r="BE2437" s="152">
        <v>17.45745303192</v>
      </c>
    </row>
    <row r="2438" spans="1:57" ht="14.25" customHeight="1">
      <c r="A2438" s="134" t="s">
        <v>398</v>
      </c>
      <c r="B2438" s="135">
        <v>6760</v>
      </c>
      <c r="C2438" s="135">
        <v>280000</v>
      </c>
      <c r="D2438" s="145">
        <f t="shared" si="259"/>
        <v>12350</v>
      </c>
      <c r="E2438" s="141">
        <f t="shared" si="260"/>
        <v>41.420118343195263</v>
      </c>
      <c r="F2438" s="135">
        <v>12</v>
      </c>
      <c r="G2438" s="135">
        <v>6</v>
      </c>
      <c r="H2438" s="135">
        <v>74100</v>
      </c>
      <c r="I2438" s="134" t="s">
        <v>1815</v>
      </c>
      <c r="J2438" s="138">
        <f t="shared" si="261"/>
        <v>6</v>
      </c>
      <c r="K2438" s="140">
        <f t="shared" si="262"/>
        <v>12350</v>
      </c>
      <c r="L2438" s="134" t="s">
        <v>3359</v>
      </c>
      <c r="M2438" s="134" t="s">
        <v>267</v>
      </c>
      <c r="N2438" s="137">
        <f t="shared" si="263"/>
        <v>12350</v>
      </c>
      <c r="P2438">
        <v>2397</v>
      </c>
      <c r="Q2438">
        <v>39.071729004194459</v>
      </c>
      <c r="R2438">
        <v>11.928270995805541</v>
      </c>
      <c r="S2438" s="70">
        <f t="shared" si="264"/>
        <v>0.30529160853170861</v>
      </c>
      <c r="T2438">
        <f t="shared" si="265"/>
        <v>51</v>
      </c>
      <c r="U2438" s="134" t="s">
        <v>3342</v>
      </c>
      <c r="Z2438">
        <v>2396</v>
      </c>
      <c r="AA2438">
        <v>18.565611464744681</v>
      </c>
      <c r="AB2438">
        <v>-5.5656114647446806</v>
      </c>
      <c r="AJ2438">
        <v>2398</v>
      </c>
      <c r="AK2438">
        <v>23.295295680968273</v>
      </c>
      <c r="AL2438">
        <v>-10.295295680968273</v>
      </c>
      <c r="AT2438">
        <v>2398</v>
      </c>
      <c r="AU2438">
        <v>19.353415021838863</v>
      </c>
      <c r="AV2438">
        <v>-6.3534150218388632</v>
      </c>
      <c r="BD2438" s="152">
        <v>8.8221525769223259</v>
      </c>
      <c r="BE2438" s="152">
        <v>16.922779674840001</v>
      </c>
    </row>
    <row r="2439" spans="1:57" ht="14.25" customHeight="1">
      <c r="A2439" s="134" t="s">
        <v>398</v>
      </c>
      <c r="B2439" s="135">
        <v>9542</v>
      </c>
      <c r="C2439" s="135">
        <v>490600</v>
      </c>
      <c r="D2439" s="145">
        <f t="shared" si="259"/>
        <v>157894.73684210528</v>
      </c>
      <c r="E2439" s="141">
        <f t="shared" si="260"/>
        <v>51.414797736323621</v>
      </c>
      <c r="F2439" s="135">
        <v>4</v>
      </c>
      <c r="G2439" s="135">
        <v>0.56999999999999995</v>
      </c>
      <c r="H2439" s="135">
        <v>90000</v>
      </c>
      <c r="I2439" s="134" t="s">
        <v>1815</v>
      </c>
      <c r="J2439" s="138">
        <f t="shared" si="261"/>
        <v>0.56999999999999995</v>
      </c>
      <c r="K2439" s="140">
        <f t="shared" si="262"/>
        <v>157894.73684210528</v>
      </c>
      <c r="L2439" s="134" t="s">
        <v>1568</v>
      </c>
      <c r="M2439" s="134" t="s">
        <v>118</v>
      </c>
      <c r="N2439" s="137">
        <f t="shared" si="263"/>
        <v>157894.73684210528</v>
      </c>
      <c r="P2439">
        <v>2398</v>
      </c>
      <c r="Q2439">
        <v>18.216964194742356</v>
      </c>
      <c r="R2439">
        <v>-5.2169641947423564</v>
      </c>
      <c r="S2439" s="70">
        <f t="shared" si="264"/>
        <v>-0.28637945043818208</v>
      </c>
      <c r="T2439">
        <f t="shared" si="265"/>
        <v>13</v>
      </c>
      <c r="U2439" s="134" t="s">
        <v>3343</v>
      </c>
      <c r="Z2439">
        <v>2397</v>
      </c>
      <c r="AA2439">
        <v>41.770422073645811</v>
      </c>
      <c r="AB2439">
        <v>9.2295779263541888</v>
      </c>
      <c r="AJ2439">
        <v>2399</v>
      </c>
      <c r="AK2439">
        <v>21.468182148917879</v>
      </c>
      <c r="AL2439">
        <v>-10.468182148917879</v>
      </c>
      <c r="AT2439">
        <v>2399</v>
      </c>
      <c r="AU2439">
        <v>18.538080062346701</v>
      </c>
      <c r="AV2439">
        <v>-7.538080062346701</v>
      </c>
      <c r="BD2439" s="152">
        <v>7.641072779080571</v>
      </c>
      <c r="BE2439" s="152">
        <v>15.873164211559999</v>
      </c>
    </row>
    <row r="2440" spans="1:57" ht="14.25" customHeight="1">
      <c r="A2440" s="134" t="s">
        <v>398</v>
      </c>
      <c r="B2440" s="135">
        <v>9888</v>
      </c>
      <c r="C2440" s="135">
        <v>442900</v>
      </c>
      <c r="D2440" s="145">
        <f t="shared" si="259"/>
        <v>1500000</v>
      </c>
      <c r="E2440" s="141">
        <f t="shared" si="260"/>
        <v>44.791666666666664</v>
      </c>
      <c r="F2440" s="135">
        <v>12</v>
      </c>
      <c r="G2440" s="135">
        <v>0.12</v>
      </c>
      <c r="H2440" s="135">
        <v>180000</v>
      </c>
      <c r="I2440" s="134" t="s">
        <v>1815</v>
      </c>
      <c r="J2440" s="138">
        <f t="shared" si="261"/>
        <v>0.12</v>
      </c>
      <c r="K2440" s="140">
        <f t="shared" si="262"/>
        <v>1500000</v>
      </c>
      <c r="L2440" s="134" t="s">
        <v>3360</v>
      </c>
      <c r="M2440" s="134" t="s">
        <v>47</v>
      </c>
      <c r="N2440" s="137">
        <f t="shared" si="263"/>
        <v>1500000</v>
      </c>
      <c r="P2440">
        <v>2399</v>
      </c>
      <c r="Q2440">
        <v>16.714239571246601</v>
      </c>
      <c r="R2440">
        <v>-5.7142395712466012</v>
      </c>
      <c r="S2440" s="70">
        <f t="shared" si="264"/>
        <v>-0.34187852500790827</v>
      </c>
      <c r="T2440">
        <f t="shared" si="265"/>
        <v>11</v>
      </c>
      <c r="U2440" s="134" t="s">
        <v>3344</v>
      </c>
      <c r="Z2440">
        <v>2398</v>
      </c>
      <c r="AA2440">
        <v>22.22003803361239</v>
      </c>
      <c r="AB2440">
        <v>-9.2200380336123899</v>
      </c>
      <c r="AJ2440">
        <v>2400</v>
      </c>
      <c r="AK2440">
        <v>21.29673150469165</v>
      </c>
      <c r="AL2440">
        <v>-9.2967315046916497</v>
      </c>
      <c r="AT2440">
        <v>2400</v>
      </c>
      <c r="AU2440">
        <v>18.249059009233669</v>
      </c>
      <c r="AV2440">
        <v>-6.2490590092336689</v>
      </c>
      <c r="BD2440" s="152">
        <v>17.376251391030131</v>
      </c>
      <c r="BE2440" s="152">
        <v>21.632172187160002</v>
      </c>
    </row>
    <row r="2441" spans="1:57" ht="14.25" customHeight="1">
      <c r="A2441" s="134" t="s">
        <v>398</v>
      </c>
      <c r="B2441" s="135">
        <v>8910</v>
      </c>
      <c r="C2441" s="135">
        <v>862800</v>
      </c>
      <c r="D2441" s="145">
        <f t="shared" si="259"/>
        <v>1068571.4285714286</v>
      </c>
      <c r="E2441" s="141">
        <f t="shared" si="260"/>
        <v>96.83501683501683</v>
      </c>
      <c r="F2441" s="135">
        <v>11</v>
      </c>
      <c r="G2441" s="135">
        <v>0.35</v>
      </c>
      <c r="H2441" s="135">
        <v>374000</v>
      </c>
      <c r="I2441" s="134" t="s">
        <v>1815</v>
      </c>
      <c r="J2441" s="138">
        <f t="shared" si="261"/>
        <v>0.35</v>
      </c>
      <c r="K2441" s="140">
        <f t="shared" si="262"/>
        <v>1068571.4285714286</v>
      </c>
      <c r="L2441" s="134" t="s">
        <v>3361</v>
      </c>
      <c r="M2441" s="134" t="s">
        <v>67</v>
      </c>
      <c r="N2441" s="137">
        <f t="shared" si="263"/>
        <v>1068571.4285714286</v>
      </c>
      <c r="P2441">
        <v>2400</v>
      </c>
      <c r="Q2441">
        <v>16.458418755429225</v>
      </c>
      <c r="R2441">
        <v>-4.4584187554292249</v>
      </c>
      <c r="S2441" s="70">
        <f t="shared" si="264"/>
        <v>-0.27088986017921696</v>
      </c>
      <c r="T2441">
        <f t="shared" si="265"/>
        <v>12</v>
      </c>
      <c r="U2441" s="134" t="s">
        <v>3345</v>
      </c>
      <c r="Z2441">
        <v>2399</v>
      </c>
      <c r="AA2441">
        <v>20.676652298778009</v>
      </c>
      <c r="AB2441">
        <v>-9.6766522987780093</v>
      </c>
      <c r="AJ2441">
        <v>2401</v>
      </c>
      <c r="AK2441">
        <v>23.361335929114674</v>
      </c>
      <c r="AL2441">
        <v>-7.3613359291146736</v>
      </c>
      <c r="AT2441">
        <v>2401</v>
      </c>
      <c r="AU2441">
        <v>21.316623368410625</v>
      </c>
      <c r="AV2441">
        <v>-5.3166233684106246</v>
      </c>
      <c r="BD2441" s="152">
        <v>19.122195440013595</v>
      </c>
      <c r="BE2441" s="152">
        <v>24.516168620519998</v>
      </c>
    </row>
    <row r="2442" spans="1:57" ht="14.25" customHeight="1">
      <c r="A2442" s="134" t="s">
        <v>398</v>
      </c>
      <c r="B2442" s="135">
        <v>64433</v>
      </c>
      <c r="C2442" s="135">
        <v>4628700</v>
      </c>
      <c r="D2442" s="145">
        <f t="shared" si="259"/>
        <v>149139.57934990438</v>
      </c>
      <c r="E2442" s="141">
        <f t="shared" si="260"/>
        <v>71.837412506014005</v>
      </c>
      <c r="F2442" s="135">
        <v>78</v>
      </c>
      <c r="G2442" s="135">
        <v>10.46</v>
      </c>
      <c r="H2442" s="135">
        <v>1560000</v>
      </c>
      <c r="I2442" s="134" t="s">
        <v>1815</v>
      </c>
      <c r="J2442" s="138">
        <f t="shared" si="261"/>
        <v>10.46</v>
      </c>
      <c r="K2442" s="140">
        <f t="shared" si="262"/>
        <v>149139.57934990438</v>
      </c>
      <c r="L2442" s="134" t="s">
        <v>1599</v>
      </c>
      <c r="M2442" s="134" t="s">
        <v>170</v>
      </c>
      <c r="N2442" s="137">
        <f t="shared" si="263"/>
        <v>149139.57934990438</v>
      </c>
      <c r="P2442">
        <v>2401</v>
      </c>
      <c r="Q2442">
        <v>19.315980865717883</v>
      </c>
      <c r="R2442">
        <v>-3.3159808657178829</v>
      </c>
      <c r="S2442" s="70">
        <f t="shared" si="264"/>
        <v>-0.17167033291087513</v>
      </c>
      <c r="T2442">
        <f t="shared" si="265"/>
        <v>16</v>
      </c>
      <c r="U2442" s="134" t="s">
        <v>947</v>
      </c>
      <c r="Z2442">
        <v>2400</v>
      </c>
      <c r="AA2442">
        <v>20.439775853768065</v>
      </c>
      <c r="AB2442">
        <v>-8.4397758537680652</v>
      </c>
      <c r="AJ2442">
        <v>2402</v>
      </c>
      <c r="AK2442">
        <v>24.785434613502424</v>
      </c>
      <c r="AL2442">
        <v>-13.785434613502424</v>
      </c>
      <c r="AT2442">
        <v>2402</v>
      </c>
      <c r="AU2442">
        <v>21.121205724544428</v>
      </c>
      <c r="AV2442">
        <v>-10.121205724544428</v>
      </c>
      <c r="BD2442" s="152">
        <v>8.2326397039126142</v>
      </c>
      <c r="BE2442" s="152">
        <v>19.147294518159999</v>
      </c>
    </row>
    <row r="2443" spans="1:57" ht="14.25" customHeight="1">
      <c r="A2443" s="134" t="s">
        <v>398</v>
      </c>
      <c r="B2443" s="135">
        <v>4236</v>
      </c>
      <c r="C2443" s="135">
        <v>321000</v>
      </c>
      <c r="D2443" s="145">
        <f t="shared" si="259"/>
        <v>42125</v>
      </c>
      <c r="E2443" s="141">
        <f t="shared" si="260"/>
        <v>75.779036827195469</v>
      </c>
      <c r="F2443" s="135">
        <v>13</v>
      </c>
      <c r="G2443" s="135">
        <v>1.6</v>
      </c>
      <c r="H2443" s="135">
        <v>67400</v>
      </c>
      <c r="I2443" s="134" t="s">
        <v>1815</v>
      </c>
      <c r="J2443" s="138">
        <f t="shared" si="261"/>
        <v>1.6</v>
      </c>
      <c r="K2443" s="140">
        <f t="shared" si="262"/>
        <v>42125</v>
      </c>
      <c r="L2443" s="134" t="s">
        <v>3362</v>
      </c>
      <c r="M2443" s="134" t="s">
        <v>189</v>
      </c>
      <c r="N2443" s="137">
        <f t="shared" si="263"/>
        <v>42125</v>
      </c>
      <c r="P2443">
        <v>2402</v>
      </c>
      <c r="Q2443">
        <v>20.038343611208191</v>
      </c>
      <c r="R2443">
        <v>-9.038343611208191</v>
      </c>
      <c r="S2443" s="70">
        <f t="shared" si="264"/>
        <v>-0.45105243160680752</v>
      </c>
      <c r="T2443">
        <f t="shared" si="265"/>
        <v>11</v>
      </c>
      <c r="U2443" s="134" t="s">
        <v>3346</v>
      </c>
      <c r="Z2443">
        <v>2401</v>
      </c>
      <c r="AA2443">
        <v>22.901587998450584</v>
      </c>
      <c r="AB2443">
        <v>-6.9015879984505837</v>
      </c>
      <c r="AJ2443">
        <v>2403</v>
      </c>
      <c r="AK2443">
        <v>22.650556591692844</v>
      </c>
      <c r="AL2443">
        <v>-8.650556591692844</v>
      </c>
      <c r="AT2443">
        <v>2403</v>
      </c>
      <c r="AU2443">
        <v>21.583475193017829</v>
      </c>
      <c r="AV2443">
        <v>-7.5834751930178292</v>
      </c>
      <c r="BD2443" s="152">
        <v>7.09880309798453</v>
      </c>
      <c r="BE2443" s="152">
        <v>18.06763019668</v>
      </c>
    </row>
    <row r="2444" spans="1:57" ht="14.25" customHeight="1">
      <c r="A2444" s="134" t="s">
        <v>398</v>
      </c>
      <c r="B2444" s="135">
        <v>24077</v>
      </c>
      <c r="C2444" s="135">
        <v>865100</v>
      </c>
      <c r="D2444" s="145">
        <f t="shared" si="259"/>
        <v>75396.825396825399</v>
      </c>
      <c r="E2444" s="141">
        <f t="shared" si="260"/>
        <v>35.930556132408526</v>
      </c>
      <c r="F2444" s="135">
        <v>19</v>
      </c>
      <c r="G2444" s="135">
        <v>1.89</v>
      </c>
      <c r="H2444" s="135">
        <v>142500</v>
      </c>
      <c r="I2444" s="134" t="s">
        <v>1815</v>
      </c>
      <c r="J2444" s="138">
        <f t="shared" si="261"/>
        <v>1.89</v>
      </c>
      <c r="K2444" s="140">
        <f t="shared" si="262"/>
        <v>75396.825396825399</v>
      </c>
      <c r="L2444" s="134" t="s">
        <v>926</v>
      </c>
      <c r="M2444" s="134" t="s">
        <v>68</v>
      </c>
      <c r="N2444" s="137">
        <f t="shared" si="263"/>
        <v>75396.825396825399</v>
      </c>
      <c r="P2444">
        <v>2403</v>
      </c>
      <c r="Q2444">
        <v>19.046917276161924</v>
      </c>
      <c r="R2444">
        <v>-5.0469172761619241</v>
      </c>
      <c r="S2444" s="70">
        <f t="shared" si="264"/>
        <v>-0.26497291939616752</v>
      </c>
      <c r="T2444">
        <f t="shared" si="265"/>
        <v>14</v>
      </c>
      <c r="U2444" s="134" t="s">
        <v>3347</v>
      </c>
      <c r="Z2444">
        <v>2402</v>
      </c>
      <c r="AA2444">
        <v>23.802936862591274</v>
      </c>
      <c r="AB2444">
        <v>-12.802936862591274</v>
      </c>
      <c r="AJ2444">
        <v>2404</v>
      </c>
      <c r="AK2444">
        <v>22.170071452935385</v>
      </c>
      <c r="AL2444">
        <v>-8.1700714529353853</v>
      </c>
      <c r="AT2444">
        <v>2404</v>
      </c>
      <c r="AU2444">
        <v>15.744757270612224</v>
      </c>
      <c r="AV2444">
        <v>-1.7447572706122241</v>
      </c>
      <c r="BD2444" s="152">
        <v>14.439984311004412</v>
      </c>
      <c r="BE2444" s="152">
        <v>28.95810517212</v>
      </c>
    </row>
    <row r="2445" spans="1:57" ht="14.25" customHeight="1">
      <c r="A2445" s="134" t="s">
        <v>398</v>
      </c>
      <c r="B2445" s="135">
        <v>13440</v>
      </c>
      <c r="C2445" s="135">
        <v>401300</v>
      </c>
      <c r="D2445" s="145">
        <f t="shared" si="259"/>
        <v>1875000</v>
      </c>
      <c r="E2445" s="141">
        <f t="shared" si="260"/>
        <v>29.858630952380953</v>
      </c>
      <c r="F2445" s="135">
        <v>20</v>
      </c>
      <c r="G2445" s="135">
        <v>0.08</v>
      </c>
      <c r="H2445" s="135">
        <v>150000</v>
      </c>
      <c r="I2445" s="134" t="s">
        <v>1815</v>
      </c>
      <c r="J2445" s="138">
        <f t="shared" si="261"/>
        <v>0.08</v>
      </c>
      <c r="K2445" s="140">
        <f t="shared" si="262"/>
        <v>1875000</v>
      </c>
      <c r="L2445" s="134" t="s">
        <v>3363</v>
      </c>
      <c r="M2445" s="134" t="s">
        <v>68</v>
      </c>
      <c r="N2445" s="137">
        <f t="shared" si="263"/>
        <v>1875000</v>
      </c>
      <c r="P2445">
        <v>2404</v>
      </c>
      <c r="Q2445">
        <v>15.613209880292818</v>
      </c>
      <c r="R2445">
        <v>-1.6132098802928176</v>
      </c>
      <c r="S2445" s="70">
        <f t="shared" si="264"/>
        <v>-0.10332339683264175</v>
      </c>
      <c r="T2445">
        <f t="shared" si="265"/>
        <v>14</v>
      </c>
      <c r="U2445" s="134" t="s">
        <v>957</v>
      </c>
      <c r="Z2445">
        <v>2403</v>
      </c>
      <c r="AA2445">
        <v>22.900524455977624</v>
      </c>
      <c r="AB2445">
        <v>-8.9005244559776244</v>
      </c>
      <c r="AJ2445">
        <v>2405</v>
      </c>
      <c r="AK2445">
        <v>23.996338315137749</v>
      </c>
      <c r="AL2445">
        <v>-8.9963383151377485</v>
      </c>
      <c r="AT2445">
        <v>2405</v>
      </c>
      <c r="AU2445">
        <v>21.591686018390359</v>
      </c>
      <c r="AV2445">
        <v>-6.5916860183903587</v>
      </c>
      <c r="BD2445" s="152">
        <v>3.2043208428402394</v>
      </c>
      <c r="BE2445" s="152">
        <v>17.848213088800001</v>
      </c>
    </row>
    <row r="2446" spans="1:57" ht="14.25" customHeight="1">
      <c r="A2446" s="134" t="s">
        <v>398</v>
      </c>
      <c r="B2446" s="135">
        <v>10636</v>
      </c>
      <c r="C2446" s="135">
        <v>289500</v>
      </c>
      <c r="D2446" s="145">
        <f t="shared" si="259"/>
        <v>1125000</v>
      </c>
      <c r="E2446" s="141">
        <f t="shared" si="260"/>
        <v>27.218879277924032</v>
      </c>
      <c r="F2446" s="135">
        <v>16</v>
      </c>
      <c r="G2446" s="135">
        <v>0.08</v>
      </c>
      <c r="H2446" s="135">
        <v>90000</v>
      </c>
      <c r="I2446" s="134" t="s">
        <v>1815</v>
      </c>
      <c r="J2446" s="138">
        <f t="shared" si="261"/>
        <v>0.08</v>
      </c>
      <c r="K2446" s="140">
        <f t="shared" si="262"/>
        <v>1125000</v>
      </c>
      <c r="L2446" s="134" t="s">
        <v>3364</v>
      </c>
      <c r="M2446" s="134" t="s">
        <v>68</v>
      </c>
      <c r="N2446" s="137">
        <f t="shared" si="263"/>
        <v>1125000</v>
      </c>
      <c r="P2446">
        <v>2405</v>
      </c>
      <c r="Q2446">
        <v>19.833758597501831</v>
      </c>
      <c r="R2446">
        <v>-4.8337585975018307</v>
      </c>
      <c r="S2446" s="70">
        <f t="shared" si="264"/>
        <v>-0.24371369519999445</v>
      </c>
      <c r="T2446">
        <f t="shared" si="265"/>
        <v>15</v>
      </c>
      <c r="U2446" s="134" t="s">
        <v>3348</v>
      </c>
      <c r="Z2446">
        <v>2404</v>
      </c>
      <c r="AA2446">
        <v>19.631872726213022</v>
      </c>
      <c r="AB2446">
        <v>-5.6318727262130217</v>
      </c>
      <c r="AJ2446">
        <v>2406</v>
      </c>
      <c r="AK2446">
        <v>25.75698826411773</v>
      </c>
      <c r="AL2446">
        <v>0.24301173588226987</v>
      </c>
      <c r="AT2446">
        <v>2406</v>
      </c>
      <c r="AU2446">
        <v>40.817333628167788</v>
      </c>
      <c r="AV2446">
        <v>-14.817333628167788</v>
      </c>
      <c r="BD2446" s="152">
        <v>25.341864358039395</v>
      </c>
      <c r="BE2446" s="152">
        <v>34.378080074719996</v>
      </c>
    </row>
    <row r="2447" spans="1:57" ht="14.25" customHeight="1">
      <c r="A2447" s="134" t="s">
        <v>398</v>
      </c>
      <c r="B2447" s="135">
        <v>52005</v>
      </c>
      <c r="C2447" s="135">
        <v>1491800</v>
      </c>
      <c r="D2447" s="145">
        <f t="shared" si="259"/>
        <v>157901.23456790124</v>
      </c>
      <c r="E2447" s="141">
        <f t="shared" si="260"/>
        <v>28.685703297759829</v>
      </c>
      <c r="F2447" s="135">
        <v>1</v>
      </c>
      <c r="G2447" s="135">
        <v>1.62</v>
      </c>
      <c r="H2447" s="135">
        <v>255800</v>
      </c>
      <c r="I2447" s="134" t="s">
        <v>1815</v>
      </c>
      <c r="J2447" s="138">
        <f t="shared" si="261"/>
        <v>1.62</v>
      </c>
      <c r="K2447" s="140">
        <f t="shared" si="262"/>
        <v>157901.23456790124</v>
      </c>
      <c r="L2447" s="134" t="s">
        <v>3365</v>
      </c>
      <c r="M2447" s="134" t="s">
        <v>67</v>
      </c>
      <c r="N2447" s="137">
        <f t="shared" si="263"/>
        <v>157901.23456790124</v>
      </c>
      <c r="P2447">
        <v>2406</v>
      </c>
      <c r="Q2447">
        <v>31.244006175920653</v>
      </c>
      <c r="R2447">
        <v>-5.2440061759206529</v>
      </c>
      <c r="S2447" s="70">
        <f t="shared" si="264"/>
        <v>-0.16784038981409943</v>
      </c>
      <c r="T2447">
        <f t="shared" si="265"/>
        <v>26</v>
      </c>
      <c r="U2447" s="134" t="s">
        <v>945</v>
      </c>
      <c r="Z2447">
        <v>2405</v>
      </c>
      <c r="AA2447">
        <v>22.673456853792601</v>
      </c>
      <c r="AB2447">
        <v>-7.6734568537926009</v>
      </c>
      <c r="AJ2447">
        <v>2407</v>
      </c>
      <c r="AK2447">
        <v>21.577402559313846</v>
      </c>
      <c r="AL2447">
        <v>-5.5774025593138461</v>
      </c>
      <c r="AT2447">
        <v>2407</v>
      </c>
      <c r="AU2447">
        <v>26.932827923220689</v>
      </c>
      <c r="AV2447">
        <v>-10.932827923220689</v>
      </c>
      <c r="BD2447" s="152">
        <v>19.383060021449946</v>
      </c>
      <c r="BE2447" s="152">
        <v>29.740194759640001</v>
      </c>
    </row>
    <row r="2448" spans="1:57" ht="14.25" customHeight="1">
      <c r="A2448" s="134" t="s">
        <v>398</v>
      </c>
      <c r="B2448" s="135">
        <v>12660</v>
      </c>
      <c r="C2448" s="135">
        <v>472700</v>
      </c>
      <c r="D2448" s="145">
        <f t="shared" si="259"/>
        <v>305409.83606557379</v>
      </c>
      <c r="E2448" s="141">
        <f t="shared" si="260"/>
        <v>37.338072669826225</v>
      </c>
      <c r="F2448" s="135">
        <v>12</v>
      </c>
      <c r="G2448" s="135">
        <v>0.61</v>
      </c>
      <c r="H2448" s="135">
        <v>186300</v>
      </c>
      <c r="I2448" s="134" t="s">
        <v>1815</v>
      </c>
      <c r="J2448" s="138">
        <f t="shared" si="261"/>
        <v>0.61</v>
      </c>
      <c r="K2448" s="140">
        <f t="shared" si="262"/>
        <v>305409.83606557379</v>
      </c>
      <c r="L2448" s="134" t="s">
        <v>1606</v>
      </c>
      <c r="M2448" s="134" t="s">
        <v>47</v>
      </c>
      <c r="N2448" s="137">
        <f t="shared" si="263"/>
        <v>305409.83606557379</v>
      </c>
      <c r="P2448">
        <v>2407</v>
      </c>
      <c r="Q2448">
        <v>21.312996548756114</v>
      </c>
      <c r="R2448">
        <v>-5.3129965487561144</v>
      </c>
      <c r="S2448" s="70">
        <f t="shared" si="264"/>
        <v>-0.2492843527000991</v>
      </c>
      <c r="T2448">
        <f t="shared" si="265"/>
        <v>16</v>
      </c>
      <c r="U2448" s="134" t="s">
        <v>909</v>
      </c>
      <c r="Z2448">
        <v>2406</v>
      </c>
      <c r="AA2448">
        <v>34.269051145914538</v>
      </c>
      <c r="AB2448">
        <v>-8.2690511459145384</v>
      </c>
      <c r="AJ2448">
        <v>2408</v>
      </c>
      <c r="AK2448">
        <v>21.497815593598954</v>
      </c>
      <c r="AL2448">
        <v>-9.4978155935989541</v>
      </c>
      <c r="AT2448">
        <v>2408</v>
      </c>
      <c r="AU2448">
        <v>18.442834488025362</v>
      </c>
      <c r="AV2448">
        <v>-6.4428344880253618</v>
      </c>
      <c r="BD2448" s="152">
        <v>12.32431093400092</v>
      </c>
      <c r="BE2448" s="152">
        <v>20.086616044399999</v>
      </c>
    </row>
    <row r="2449" spans="1:57" ht="14.25" customHeight="1">
      <c r="A2449" s="134" t="s">
        <v>398</v>
      </c>
      <c r="B2449" s="135">
        <v>3342</v>
      </c>
      <c r="C2449" s="135">
        <v>305800</v>
      </c>
      <c r="D2449" s="145">
        <f t="shared" si="259"/>
        <v>450000</v>
      </c>
      <c r="E2449" s="141">
        <f t="shared" si="260"/>
        <v>91.502094554159186</v>
      </c>
      <c r="F2449" s="135">
        <v>3</v>
      </c>
      <c r="G2449" s="135">
        <v>0.08</v>
      </c>
      <c r="H2449" s="135">
        <v>36000</v>
      </c>
      <c r="I2449" s="134" t="s">
        <v>1815</v>
      </c>
      <c r="J2449" s="138">
        <f t="shared" si="261"/>
        <v>0.08</v>
      </c>
      <c r="K2449" s="140">
        <f t="shared" si="262"/>
        <v>450000</v>
      </c>
      <c r="L2449" s="134" t="s">
        <v>1583</v>
      </c>
      <c r="M2449" s="134" t="s">
        <v>194</v>
      </c>
      <c r="N2449" s="137">
        <f t="shared" si="263"/>
        <v>450000</v>
      </c>
      <c r="P2449">
        <v>2408</v>
      </c>
      <c r="Q2449">
        <v>16.680011370309177</v>
      </c>
      <c r="R2449">
        <v>-4.6800113703091775</v>
      </c>
      <c r="S2449" s="70">
        <f t="shared" si="264"/>
        <v>-0.28057602998039383</v>
      </c>
      <c r="T2449">
        <f t="shared" si="265"/>
        <v>12</v>
      </c>
      <c r="U2449" s="134" t="s">
        <v>3349</v>
      </c>
      <c r="Z2449">
        <v>2407</v>
      </c>
      <c r="AA2449">
        <v>24.804188121234603</v>
      </c>
      <c r="AB2449">
        <v>-8.8041881212346027</v>
      </c>
      <c r="AJ2449">
        <v>2409</v>
      </c>
      <c r="AK2449">
        <v>22.020634224757956</v>
      </c>
      <c r="AL2449">
        <v>-10.020634224757956</v>
      </c>
      <c r="AT2449">
        <v>2409</v>
      </c>
      <c r="AU2449">
        <v>24.22571879789777</v>
      </c>
      <c r="AV2449">
        <v>-12.22571879789777</v>
      </c>
      <c r="BD2449" s="152">
        <v>168.91495160959428</v>
      </c>
      <c r="BE2449" s="152">
        <v>116.81287194660001</v>
      </c>
    </row>
    <row r="2450" spans="1:57" ht="14.25" customHeight="1">
      <c r="A2450" s="134" t="s">
        <v>398</v>
      </c>
      <c r="B2450" s="135">
        <v>10470</v>
      </c>
      <c r="C2450" s="135">
        <v>440700</v>
      </c>
      <c r="D2450" s="145">
        <f t="shared" si="259"/>
        <v>236842.10526315789</v>
      </c>
      <c r="E2450" s="141">
        <f t="shared" si="260"/>
        <v>42.091690544412607</v>
      </c>
      <c r="F2450" s="135">
        <v>12</v>
      </c>
      <c r="G2450" s="135">
        <v>0.38</v>
      </c>
      <c r="H2450" s="135">
        <v>90000</v>
      </c>
      <c r="I2450" s="134" t="s">
        <v>1815</v>
      </c>
      <c r="J2450" s="138">
        <f t="shared" si="261"/>
        <v>0.38</v>
      </c>
      <c r="K2450" s="140">
        <f t="shared" si="262"/>
        <v>236842.10526315789</v>
      </c>
      <c r="L2450" s="134" t="s">
        <v>3366</v>
      </c>
      <c r="M2450" s="134" t="s">
        <v>68</v>
      </c>
      <c r="N2450" s="137">
        <f t="shared" si="263"/>
        <v>236842.10526315789</v>
      </c>
      <c r="P2450">
        <v>2409</v>
      </c>
      <c r="Q2450">
        <v>20.108166365359754</v>
      </c>
      <c r="R2450">
        <v>-8.1081663653597538</v>
      </c>
      <c r="S2450" s="70">
        <f t="shared" si="264"/>
        <v>-0.40322753542200918</v>
      </c>
      <c r="T2450">
        <f t="shared" si="265"/>
        <v>12</v>
      </c>
      <c r="U2450" s="134" t="s">
        <v>3350</v>
      </c>
      <c r="Z2450">
        <v>2408</v>
      </c>
      <c r="AA2450">
        <v>20.594023318383034</v>
      </c>
      <c r="AB2450">
        <v>-8.5940233183830337</v>
      </c>
      <c r="AJ2450">
        <v>2410</v>
      </c>
      <c r="AK2450">
        <v>21.389018518127003</v>
      </c>
      <c r="AL2450">
        <v>-9.3890185181270027</v>
      </c>
      <c r="AT2450">
        <v>2410</v>
      </c>
      <c r="AU2450">
        <v>15.823581194188506</v>
      </c>
      <c r="AV2450">
        <v>-3.8235811941885061</v>
      </c>
      <c r="BD2450" s="152">
        <v>6.9837761959338547</v>
      </c>
      <c r="BE2450" s="152">
        <v>16.211450623079998</v>
      </c>
    </row>
    <row r="2451" spans="1:57" ht="14.25" customHeight="1">
      <c r="A2451" s="134" t="s">
        <v>398</v>
      </c>
      <c r="B2451" s="135">
        <v>6814</v>
      </c>
      <c r="C2451" s="135">
        <v>982600</v>
      </c>
      <c r="D2451" s="145">
        <f t="shared" ref="D2451:D2514" si="266">K2451</f>
        <v>472972.97297297296</v>
      </c>
      <c r="E2451" s="141">
        <f t="shared" ref="E2451:E2514" si="267">C2451/B2451</f>
        <v>144.20311124156149</v>
      </c>
      <c r="F2451" s="135">
        <v>10</v>
      </c>
      <c r="G2451" s="135">
        <v>0.37</v>
      </c>
      <c r="H2451" s="135">
        <v>175000</v>
      </c>
      <c r="I2451" s="134" t="s">
        <v>1815</v>
      </c>
      <c r="J2451" s="138">
        <f t="shared" ref="J2451:J2514" si="268">IF(I2451="Acres",1,1/43560)*G2451</f>
        <v>0.37</v>
      </c>
      <c r="K2451" s="140">
        <f t="shared" ref="K2451:K2514" si="269">H2451/J2451</f>
        <v>472972.97297297296</v>
      </c>
      <c r="L2451" s="134" t="s">
        <v>3367</v>
      </c>
      <c r="M2451" s="134" t="s">
        <v>245</v>
      </c>
      <c r="N2451" s="137">
        <f t="shared" si="263"/>
        <v>472972.97297297296</v>
      </c>
      <c r="P2451">
        <v>2410</v>
      </c>
      <c r="Q2451">
        <v>15.201708905010836</v>
      </c>
      <c r="R2451">
        <v>-3.201708905010836</v>
      </c>
      <c r="S2451" s="70">
        <f t="shared" si="264"/>
        <v>-0.21061506472837921</v>
      </c>
      <c r="T2451">
        <f t="shared" si="265"/>
        <v>12</v>
      </c>
      <c r="U2451" s="134" t="s">
        <v>894</v>
      </c>
      <c r="Z2451">
        <v>2409</v>
      </c>
      <c r="AA2451">
        <v>23.651270869466551</v>
      </c>
      <c r="AB2451">
        <v>-11.651270869466551</v>
      </c>
      <c r="AJ2451">
        <v>2411</v>
      </c>
      <c r="AK2451">
        <v>28.664452522255381</v>
      </c>
      <c r="AL2451">
        <v>8.335547477744619</v>
      </c>
      <c r="AT2451">
        <v>2411</v>
      </c>
      <c r="AU2451">
        <v>47.811314680488266</v>
      </c>
      <c r="AV2451">
        <v>-10.811314680488266</v>
      </c>
      <c r="BD2451" s="152">
        <v>4.2888602050323206</v>
      </c>
      <c r="BE2451" s="152">
        <v>15.355119137079999</v>
      </c>
    </row>
    <row r="2452" spans="1:57" ht="14.25" customHeight="1">
      <c r="A2452" s="134" t="s">
        <v>398</v>
      </c>
      <c r="B2452" s="135">
        <v>107352</v>
      </c>
      <c r="C2452" s="135">
        <v>7769600</v>
      </c>
      <c r="D2452" s="145">
        <f t="shared" si="266"/>
        <v>241931.94291986828</v>
      </c>
      <c r="E2452" s="141">
        <f t="shared" si="267"/>
        <v>72.374990684849834</v>
      </c>
      <c r="F2452" s="135">
        <v>116</v>
      </c>
      <c r="G2452" s="135">
        <v>9.11</v>
      </c>
      <c r="H2452" s="135">
        <v>2204000</v>
      </c>
      <c r="I2452" s="134" t="s">
        <v>1815</v>
      </c>
      <c r="J2452" s="138">
        <f t="shared" si="268"/>
        <v>9.11</v>
      </c>
      <c r="K2452" s="140">
        <f t="shared" si="269"/>
        <v>241931.94291986828</v>
      </c>
      <c r="L2452" s="134" t="s">
        <v>1578</v>
      </c>
      <c r="M2452" s="134" t="s">
        <v>285</v>
      </c>
      <c r="N2452" s="137">
        <f t="shared" ref="N2452:N2515" si="270">H2452/(G2452*IF(I2452="Acres",1,1/43560))</f>
        <v>241931.94291986828</v>
      </c>
      <c r="P2452">
        <v>2411</v>
      </c>
      <c r="Q2452">
        <v>36.712831798395364</v>
      </c>
      <c r="R2452">
        <v>0.28716820160463641</v>
      </c>
      <c r="S2452" s="70">
        <f t="shared" si="264"/>
        <v>7.8220117473255732E-3</v>
      </c>
      <c r="T2452">
        <f t="shared" si="265"/>
        <v>37</v>
      </c>
      <c r="U2452" s="134" t="s">
        <v>3351</v>
      </c>
      <c r="Z2452">
        <v>2410</v>
      </c>
      <c r="AA2452">
        <v>18.977944006476584</v>
      </c>
      <c r="AB2452">
        <v>-6.9779440064765836</v>
      </c>
      <c r="AJ2452">
        <v>2412</v>
      </c>
      <c r="AK2452">
        <v>24.383689770611824</v>
      </c>
      <c r="AL2452">
        <v>-4.3836897706118236</v>
      </c>
      <c r="AT2452">
        <v>2412</v>
      </c>
      <c r="AU2452">
        <v>31.470130024080394</v>
      </c>
      <c r="AV2452">
        <v>-11.470130024080394</v>
      </c>
      <c r="BD2452" s="152">
        <v>66.408522441952798</v>
      </c>
      <c r="BE2452" s="152">
        <v>62.536016834319994</v>
      </c>
    </row>
    <row r="2453" spans="1:57" ht="14.25" customHeight="1">
      <c r="A2453" s="134" t="s">
        <v>398</v>
      </c>
      <c r="B2453" s="135">
        <v>23140</v>
      </c>
      <c r="C2453" s="135">
        <v>948000</v>
      </c>
      <c r="D2453" s="145">
        <f t="shared" si="266"/>
        <v>907894.73684210528</v>
      </c>
      <c r="E2453" s="141">
        <f t="shared" si="267"/>
        <v>40.968020743301643</v>
      </c>
      <c r="F2453" s="135">
        <v>23</v>
      </c>
      <c r="G2453" s="135">
        <v>0.19</v>
      </c>
      <c r="H2453" s="135">
        <v>172500</v>
      </c>
      <c r="I2453" s="134" t="s">
        <v>1815</v>
      </c>
      <c r="J2453" s="138">
        <f t="shared" si="268"/>
        <v>0.19</v>
      </c>
      <c r="K2453" s="140">
        <f t="shared" si="269"/>
        <v>907894.73684210528</v>
      </c>
      <c r="L2453" s="134" t="s">
        <v>3368</v>
      </c>
      <c r="M2453" s="134" t="s">
        <v>68</v>
      </c>
      <c r="N2453" s="137">
        <f t="shared" si="270"/>
        <v>907894.73684210528</v>
      </c>
      <c r="P2453">
        <v>2412</v>
      </c>
      <c r="Q2453">
        <v>25.395780525852732</v>
      </c>
      <c r="R2453">
        <v>-5.3957805258527323</v>
      </c>
      <c r="S2453" s="70">
        <f t="shared" si="264"/>
        <v>-0.21246759950377836</v>
      </c>
      <c r="T2453">
        <f t="shared" si="265"/>
        <v>20</v>
      </c>
      <c r="U2453" s="134" t="s">
        <v>940</v>
      </c>
      <c r="Z2453">
        <v>2411</v>
      </c>
      <c r="AA2453">
        <v>39.256041208369048</v>
      </c>
      <c r="AB2453">
        <v>-2.256041208369048</v>
      </c>
      <c r="AJ2453">
        <v>2413</v>
      </c>
      <c r="AK2453">
        <v>22.780943748289584</v>
      </c>
      <c r="AL2453">
        <v>-3.7809437482895838</v>
      </c>
      <c r="AT2453">
        <v>2413</v>
      </c>
      <c r="AU2453">
        <v>30.08578486627195</v>
      </c>
      <c r="AV2453">
        <v>-11.08578486627195</v>
      </c>
      <c r="BD2453" s="152">
        <v>45.193248194981379</v>
      </c>
      <c r="BE2453" s="152">
        <v>43.768089180319997</v>
      </c>
    </row>
    <row r="2454" spans="1:57" ht="14.25" customHeight="1">
      <c r="A2454" s="134" t="s">
        <v>398</v>
      </c>
      <c r="B2454" s="135">
        <v>7914</v>
      </c>
      <c r="C2454" s="135">
        <v>875100</v>
      </c>
      <c r="D2454" s="145">
        <f t="shared" si="266"/>
        <v>2318181.8181818184</v>
      </c>
      <c r="E2454" s="141">
        <f t="shared" si="267"/>
        <v>110.57619408642911</v>
      </c>
      <c r="F2454" s="135">
        <v>15</v>
      </c>
      <c r="G2454" s="135">
        <v>0.22</v>
      </c>
      <c r="H2454" s="135">
        <v>510000</v>
      </c>
      <c r="I2454" s="134" t="s">
        <v>1815</v>
      </c>
      <c r="J2454" s="138">
        <f t="shared" si="268"/>
        <v>0.22</v>
      </c>
      <c r="K2454" s="140">
        <f t="shared" si="269"/>
        <v>2318181.8181818184</v>
      </c>
      <c r="L2454" s="134" t="s">
        <v>3369</v>
      </c>
      <c r="M2454" s="134" t="s">
        <v>67</v>
      </c>
      <c r="N2454" s="137">
        <f t="shared" si="270"/>
        <v>2318181.8181818184</v>
      </c>
      <c r="P2454">
        <v>2413</v>
      </c>
      <c r="Q2454">
        <v>23.716090317299233</v>
      </c>
      <c r="R2454">
        <v>-4.7160903172992334</v>
      </c>
      <c r="S2454" s="70">
        <f t="shared" si="264"/>
        <v>-0.19885614594152454</v>
      </c>
      <c r="T2454">
        <f t="shared" si="265"/>
        <v>19</v>
      </c>
      <c r="U2454" s="134" t="s">
        <v>3352</v>
      </c>
      <c r="Z2454">
        <v>2412</v>
      </c>
      <c r="AA2454">
        <v>28.592848941787356</v>
      </c>
      <c r="AB2454">
        <v>-8.5928489417873557</v>
      </c>
      <c r="AJ2454">
        <v>2414</v>
      </c>
      <c r="AK2454">
        <v>21.193014448307878</v>
      </c>
      <c r="AL2454">
        <v>-12.193014448307878</v>
      </c>
      <c r="AT2454">
        <v>2414</v>
      </c>
      <c r="AU2454">
        <v>16.932042619479965</v>
      </c>
      <c r="AV2454">
        <v>-7.9320426194799651</v>
      </c>
      <c r="BD2454" s="152">
        <v>20.951328587801566</v>
      </c>
      <c r="BE2454" s="152">
        <v>26.313064621959999</v>
      </c>
    </row>
    <row r="2455" spans="1:57" ht="14.25" customHeight="1">
      <c r="A2455" s="134" t="s">
        <v>398</v>
      </c>
      <c r="B2455" s="135">
        <v>318163</v>
      </c>
      <c r="C2455" s="135">
        <v>36591400</v>
      </c>
      <c r="D2455" s="145">
        <f t="shared" si="266"/>
        <v>304661.11771700357</v>
      </c>
      <c r="E2455" s="141">
        <f t="shared" si="267"/>
        <v>115.00834477924838</v>
      </c>
      <c r="F2455" s="135">
        <v>243</v>
      </c>
      <c r="G2455" s="135">
        <v>16.82</v>
      </c>
      <c r="H2455" s="135">
        <v>5124400</v>
      </c>
      <c r="I2455" s="134" t="s">
        <v>1815</v>
      </c>
      <c r="J2455" s="138">
        <f t="shared" si="268"/>
        <v>16.82</v>
      </c>
      <c r="K2455" s="140">
        <f t="shared" si="269"/>
        <v>304661.11771700357</v>
      </c>
      <c r="L2455" s="134" t="s">
        <v>1007</v>
      </c>
      <c r="M2455" s="134" t="s">
        <v>67</v>
      </c>
      <c r="N2455" s="137">
        <f t="shared" si="270"/>
        <v>304661.11771700357</v>
      </c>
      <c r="P2455">
        <v>2414</v>
      </c>
      <c r="Q2455">
        <v>15.686602605895162</v>
      </c>
      <c r="R2455">
        <v>-6.6866026058951622</v>
      </c>
      <c r="S2455" s="70">
        <f t="shared" si="264"/>
        <v>-0.42626200037618589</v>
      </c>
      <c r="T2455">
        <f t="shared" si="265"/>
        <v>9</v>
      </c>
      <c r="U2455" s="134" t="s">
        <v>3353</v>
      </c>
      <c r="Z2455">
        <v>2413</v>
      </c>
      <c r="AA2455">
        <v>27.395830518577601</v>
      </c>
      <c r="AB2455">
        <v>-8.3958305185776005</v>
      </c>
      <c r="AJ2455">
        <v>2415</v>
      </c>
      <c r="AK2455">
        <v>27.409687807473784</v>
      </c>
      <c r="AL2455">
        <v>-3.4096878074737837</v>
      </c>
      <c r="AT2455">
        <v>2415</v>
      </c>
      <c r="AU2455">
        <v>28.83773940964749</v>
      </c>
      <c r="AV2455">
        <v>-4.8377394096474902</v>
      </c>
      <c r="BD2455" s="152">
        <v>9.1312873761835149</v>
      </c>
      <c r="BE2455" s="152">
        <v>17.69029694368</v>
      </c>
    </row>
    <row r="2456" spans="1:57" ht="14.25" customHeight="1">
      <c r="A2456" s="134" t="s">
        <v>398</v>
      </c>
      <c r="B2456" s="135">
        <v>31248</v>
      </c>
      <c r="C2456" s="135">
        <v>2721900</v>
      </c>
      <c r="D2456" s="145">
        <f t="shared" si="266"/>
        <v>29255.079006772012</v>
      </c>
      <c r="E2456" s="141">
        <f t="shared" si="267"/>
        <v>87.106374807987706</v>
      </c>
      <c r="F2456" s="135">
        <v>36</v>
      </c>
      <c r="G2456" s="135">
        <v>22.15</v>
      </c>
      <c r="H2456" s="135">
        <v>648000</v>
      </c>
      <c r="I2456" s="134" t="s">
        <v>1815</v>
      </c>
      <c r="J2456" s="138">
        <f t="shared" si="268"/>
        <v>22.15</v>
      </c>
      <c r="K2456" s="140">
        <f t="shared" si="269"/>
        <v>29255.079006772012</v>
      </c>
      <c r="L2456" s="134" t="s">
        <v>985</v>
      </c>
      <c r="M2456" s="134" t="s">
        <v>133</v>
      </c>
      <c r="N2456" s="137">
        <f t="shared" si="270"/>
        <v>29255.079006772012</v>
      </c>
      <c r="P2456">
        <v>2415</v>
      </c>
      <c r="Q2456">
        <v>25.732875810897479</v>
      </c>
      <c r="R2456">
        <v>-1.7328758108974789</v>
      </c>
      <c r="S2456" s="70">
        <f t="shared" si="264"/>
        <v>-6.7340930863375656E-2</v>
      </c>
      <c r="T2456">
        <f t="shared" si="265"/>
        <v>24</v>
      </c>
      <c r="U2456" s="134" t="s">
        <v>3354</v>
      </c>
      <c r="Z2456">
        <v>2414</v>
      </c>
      <c r="AA2456">
        <v>19.069775410841277</v>
      </c>
      <c r="AB2456">
        <v>-10.069775410841277</v>
      </c>
      <c r="AJ2456">
        <v>2416</v>
      </c>
      <c r="AK2456">
        <v>23.931991406687409</v>
      </c>
      <c r="AL2456">
        <v>-4.9319914066874091</v>
      </c>
      <c r="AT2456">
        <v>2416</v>
      </c>
      <c r="AU2456">
        <v>29.148929691266353</v>
      </c>
      <c r="AV2456">
        <v>-10.148929691266353</v>
      </c>
      <c r="BD2456" s="152">
        <v>23.534298754385926</v>
      </c>
      <c r="BE2456" s="152">
        <v>28.007311647799998</v>
      </c>
    </row>
    <row r="2457" spans="1:57" ht="14.25" customHeight="1">
      <c r="A2457" s="134" t="s">
        <v>398</v>
      </c>
      <c r="B2457" s="135">
        <v>106128</v>
      </c>
      <c r="C2457" s="135">
        <v>5881000</v>
      </c>
      <c r="D2457" s="145">
        <f t="shared" si="266"/>
        <v>204766.83937823834</v>
      </c>
      <c r="E2457" s="141">
        <f t="shared" si="267"/>
        <v>55.414216794813811</v>
      </c>
      <c r="F2457" s="135">
        <v>105</v>
      </c>
      <c r="G2457" s="135">
        <v>9.65</v>
      </c>
      <c r="H2457" s="135">
        <v>1976000</v>
      </c>
      <c r="I2457" s="134" t="s">
        <v>1815</v>
      </c>
      <c r="J2457" s="138">
        <f t="shared" si="268"/>
        <v>9.65</v>
      </c>
      <c r="K2457" s="140">
        <f t="shared" si="269"/>
        <v>204766.83937823834</v>
      </c>
      <c r="L2457" s="134" t="s">
        <v>1580</v>
      </c>
      <c r="M2457" s="134" t="s">
        <v>285</v>
      </c>
      <c r="N2457" s="137">
        <f t="shared" si="270"/>
        <v>204766.83937823834</v>
      </c>
      <c r="P2457">
        <v>2416</v>
      </c>
      <c r="Q2457">
        <v>23.879146403025935</v>
      </c>
      <c r="R2457">
        <v>-4.8791464030259348</v>
      </c>
      <c r="S2457" s="70">
        <f t="shared" si="264"/>
        <v>-0.20432666732206373</v>
      </c>
      <c r="T2457">
        <f t="shared" si="265"/>
        <v>19</v>
      </c>
      <c r="U2457" s="134" t="s">
        <v>3355</v>
      </c>
      <c r="Z2457">
        <v>2415</v>
      </c>
      <c r="AA2457">
        <v>29.509073509149982</v>
      </c>
      <c r="AB2457">
        <v>-5.5090735091499816</v>
      </c>
      <c r="AJ2457">
        <v>2417</v>
      </c>
      <c r="AK2457">
        <v>48.200512595717299</v>
      </c>
      <c r="AL2457">
        <v>104.7994874042827</v>
      </c>
      <c r="AT2457">
        <v>2417</v>
      </c>
      <c r="AU2457">
        <v>122.19728714291772</v>
      </c>
      <c r="AV2457">
        <v>30.802712857082284</v>
      </c>
      <c r="BD2457" s="152">
        <v>7.4336135450248886</v>
      </c>
      <c r="BE2457" s="152">
        <v>16.257334150559998</v>
      </c>
    </row>
    <row r="2458" spans="1:57" ht="14.25" customHeight="1">
      <c r="A2458" s="134" t="s">
        <v>398</v>
      </c>
      <c r="B2458" s="135">
        <v>88170</v>
      </c>
      <c r="C2458" s="135">
        <v>4252800</v>
      </c>
      <c r="D2458" s="145">
        <f t="shared" si="266"/>
        <v>130333.33333333333</v>
      </c>
      <c r="E2458" s="141">
        <f t="shared" si="267"/>
        <v>48.234093228989451</v>
      </c>
      <c r="F2458" s="135">
        <v>81</v>
      </c>
      <c r="G2458" s="135">
        <v>6</v>
      </c>
      <c r="H2458" s="135">
        <v>782000</v>
      </c>
      <c r="I2458" s="134" t="s">
        <v>1815</v>
      </c>
      <c r="J2458" s="138">
        <f t="shared" si="268"/>
        <v>6</v>
      </c>
      <c r="K2458" s="140">
        <f t="shared" si="269"/>
        <v>130333.33333333333</v>
      </c>
      <c r="L2458" s="134" t="s">
        <v>1595</v>
      </c>
      <c r="M2458" s="134" t="s">
        <v>189</v>
      </c>
      <c r="N2458" s="137">
        <f t="shared" si="270"/>
        <v>130333.33333333333</v>
      </c>
      <c r="P2458">
        <v>2417</v>
      </c>
      <c r="Q2458">
        <v>88.257620468471927</v>
      </c>
      <c r="R2458">
        <v>64.742379531528073</v>
      </c>
      <c r="S2458" s="70">
        <f t="shared" si="264"/>
        <v>0.73356135354516894</v>
      </c>
      <c r="T2458">
        <f t="shared" si="265"/>
        <v>153</v>
      </c>
      <c r="U2458" s="134" t="s">
        <v>3356</v>
      </c>
      <c r="Z2458">
        <v>2416</v>
      </c>
      <c r="AA2458">
        <v>27.01633957119407</v>
      </c>
      <c r="AB2458">
        <v>-8.0163395711940701</v>
      </c>
      <c r="AJ2458">
        <v>2418</v>
      </c>
      <c r="AK2458">
        <v>22.72887355263569</v>
      </c>
      <c r="AL2458">
        <v>2.2711264473643098</v>
      </c>
      <c r="AT2458">
        <v>2418</v>
      </c>
      <c r="AU2458">
        <v>33.511341211691189</v>
      </c>
      <c r="AV2458">
        <v>-8.5113412116911888</v>
      </c>
      <c r="BD2458" s="152">
        <v>6.8769655011725135</v>
      </c>
      <c r="BE2458" s="152">
        <v>17.227557648519998</v>
      </c>
    </row>
    <row r="2459" spans="1:57" ht="14.25" customHeight="1">
      <c r="A2459" s="134" t="s">
        <v>398</v>
      </c>
      <c r="B2459" s="135">
        <v>11011</v>
      </c>
      <c r="C2459" s="135">
        <v>328600</v>
      </c>
      <c r="D2459" s="145">
        <f t="shared" si="266"/>
        <v>92549.019607843133</v>
      </c>
      <c r="E2459" s="141">
        <f t="shared" si="267"/>
        <v>29.842884388338934</v>
      </c>
      <c r="F2459" s="135">
        <v>9</v>
      </c>
      <c r="G2459" s="135">
        <v>0.51</v>
      </c>
      <c r="H2459" s="135">
        <v>47200</v>
      </c>
      <c r="I2459" s="134" t="s">
        <v>1815</v>
      </c>
      <c r="J2459" s="138">
        <f t="shared" si="268"/>
        <v>0.51</v>
      </c>
      <c r="K2459" s="140">
        <f t="shared" si="269"/>
        <v>92549.019607843133</v>
      </c>
      <c r="L2459" s="134" t="s">
        <v>1770</v>
      </c>
      <c r="M2459" s="134" t="s">
        <v>160</v>
      </c>
      <c r="N2459" s="137">
        <f t="shared" si="270"/>
        <v>92549.019607843133</v>
      </c>
      <c r="P2459">
        <v>2418</v>
      </c>
      <c r="Q2459">
        <v>25.536473252721397</v>
      </c>
      <c r="R2459">
        <v>-0.53647325272139668</v>
      </c>
      <c r="S2459" s="70">
        <f t="shared" si="264"/>
        <v>-2.1008118365139761E-2</v>
      </c>
      <c r="T2459">
        <f t="shared" si="265"/>
        <v>25</v>
      </c>
      <c r="U2459" s="134" t="s">
        <v>3357</v>
      </c>
      <c r="Z2459">
        <v>2417</v>
      </c>
      <c r="AA2459">
        <v>88.027583579955774</v>
      </c>
      <c r="AB2459">
        <v>64.972416420044226</v>
      </c>
      <c r="AJ2459">
        <v>2419</v>
      </c>
      <c r="AK2459">
        <v>24.757917843441422</v>
      </c>
      <c r="AL2459">
        <v>11.242082156558578</v>
      </c>
      <c r="AT2459">
        <v>2419</v>
      </c>
      <c r="AU2459">
        <v>39.790980456601616</v>
      </c>
      <c r="AV2459">
        <v>-3.7909804566016163</v>
      </c>
      <c r="BD2459" s="152">
        <v>3.9345362656797938</v>
      </c>
      <c r="BE2459" s="152">
        <v>15.625648013719999</v>
      </c>
    </row>
    <row r="2460" spans="1:57" ht="14.25" customHeight="1">
      <c r="A2460" s="134" t="s">
        <v>398</v>
      </c>
      <c r="B2460" s="135">
        <v>19116</v>
      </c>
      <c r="C2460" s="135">
        <v>1693900</v>
      </c>
      <c r="D2460" s="145">
        <f t="shared" si="266"/>
        <v>1043478.2608695652</v>
      </c>
      <c r="E2460" s="141">
        <f t="shared" si="267"/>
        <v>88.61163423310316</v>
      </c>
      <c r="F2460" s="135">
        <v>24</v>
      </c>
      <c r="G2460" s="135">
        <v>0.46</v>
      </c>
      <c r="H2460" s="135">
        <v>480000</v>
      </c>
      <c r="I2460" s="134" t="s">
        <v>1815</v>
      </c>
      <c r="J2460" s="138">
        <f t="shared" si="268"/>
        <v>0.46</v>
      </c>
      <c r="K2460" s="140">
        <f t="shared" si="269"/>
        <v>1043478.2608695652</v>
      </c>
      <c r="L2460" s="134" t="s">
        <v>1598</v>
      </c>
      <c r="M2460" s="134" t="s">
        <v>170</v>
      </c>
      <c r="N2460" s="137">
        <f t="shared" si="270"/>
        <v>1043478.2608695652</v>
      </c>
      <c r="P2460">
        <v>2419</v>
      </c>
      <c r="Q2460">
        <v>30.108683590553163</v>
      </c>
      <c r="R2460">
        <v>5.8913164094468371</v>
      </c>
      <c r="S2460" s="70">
        <f t="shared" si="264"/>
        <v>0.19566834902391031</v>
      </c>
      <c r="T2460">
        <f t="shared" si="265"/>
        <v>36</v>
      </c>
      <c r="U2460" s="134" t="s">
        <v>3358</v>
      </c>
      <c r="Z2460">
        <v>2418</v>
      </c>
      <c r="AA2460">
        <v>28.388557845488581</v>
      </c>
      <c r="AB2460">
        <v>-3.388557845488581</v>
      </c>
      <c r="AJ2460">
        <v>2420</v>
      </c>
      <c r="AK2460">
        <v>27.210720393186556</v>
      </c>
      <c r="AL2460">
        <v>125.78927960681344</v>
      </c>
      <c r="AT2460">
        <v>2420</v>
      </c>
      <c r="AU2460">
        <v>29.335315427222771</v>
      </c>
      <c r="AV2460">
        <v>123.66468457277723</v>
      </c>
      <c r="BD2460" s="152">
        <v>5.8797233414296057</v>
      </c>
      <c r="BE2460" s="152">
        <v>17.755211704480001</v>
      </c>
    </row>
    <row r="2461" spans="1:57" ht="14.25" customHeight="1">
      <c r="A2461" s="134" t="s">
        <v>398</v>
      </c>
      <c r="B2461" s="135">
        <v>40120</v>
      </c>
      <c r="C2461" s="135">
        <v>2184700</v>
      </c>
      <c r="D2461" s="145">
        <f t="shared" si="266"/>
        <v>457142.8571428571</v>
      </c>
      <c r="E2461" s="141">
        <f t="shared" si="267"/>
        <v>54.454137587238286</v>
      </c>
      <c r="F2461" s="135">
        <v>41</v>
      </c>
      <c r="G2461" s="135">
        <v>1.05</v>
      </c>
      <c r="H2461" s="135">
        <v>480000</v>
      </c>
      <c r="I2461" s="134" t="s">
        <v>1815</v>
      </c>
      <c r="J2461" s="138">
        <f t="shared" si="268"/>
        <v>1.05</v>
      </c>
      <c r="K2461" s="140">
        <f t="shared" si="269"/>
        <v>457142.8571428571</v>
      </c>
      <c r="L2461" s="134" t="s">
        <v>3370</v>
      </c>
      <c r="M2461" s="134" t="s">
        <v>194</v>
      </c>
      <c r="N2461" s="137">
        <f t="shared" si="270"/>
        <v>457142.8571428571</v>
      </c>
      <c r="P2461">
        <v>2420</v>
      </c>
      <c r="Q2461">
        <v>25.886016121533729</v>
      </c>
      <c r="R2461">
        <v>127.11398387846627</v>
      </c>
      <c r="S2461" s="70">
        <f t="shared" si="264"/>
        <v>4.9105271078280879</v>
      </c>
      <c r="T2461">
        <f t="shared" si="265"/>
        <v>153</v>
      </c>
      <c r="U2461" s="134" t="s">
        <v>1615</v>
      </c>
      <c r="Z2461">
        <v>2419</v>
      </c>
      <c r="AA2461">
        <v>33.210283227423098</v>
      </c>
      <c r="AB2461">
        <v>2.7897167725769023</v>
      </c>
      <c r="AJ2461">
        <v>2421</v>
      </c>
      <c r="AK2461">
        <v>21.116814161985111</v>
      </c>
      <c r="AL2461">
        <v>-9.1168141619851113</v>
      </c>
      <c r="AT2461">
        <v>2421</v>
      </c>
      <c r="AU2461">
        <v>15.339142497209275</v>
      </c>
      <c r="AV2461">
        <v>-3.3391424972092754</v>
      </c>
      <c r="BD2461" s="152">
        <v>15.873712482993186</v>
      </c>
      <c r="BE2461" s="152">
        <v>26.578913954400001</v>
      </c>
    </row>
    <row r="2462" spans="1:57" ht="14.25" customHeight="1">
      <c r="A2462" s="134" t="s">
        <v>398</v>
      </c>
      <c r="B2462" s="135">
        <v>15080</v>
      </c>
      <c r="C2462" s="135">
        <v>746700</v>
      </c>
      <c r="D2462" s="145">
        <f t="shared" si="266"/>
        <v>1189542.4836601305</v>
      </c>
      <c r="E2462" s="141">
        <f t="shared" si="267"/>
        <v>49.515915119363392</v>
      </c>
      <c r="F2462" s="135">
        <v>13</v>
      </c>
      <c r="G2462" s="135">
        <v>9.1800000000000007E-2</v>
      </c>
      <c r="H2462" s="135">
        <v>109200</v>
      </c>
      <c r="I2462" s="134" t="s">
        <v>1815</v>
      </c>
      <c r="J2462" s="138">
        <f t="shared" si="268"/>
        <v>9.1800000000000007E-2</v>
      </c>
      <c r="K2462" s="140">
        <f t="shared" si="269"/>
        <v>1189542.4836601305</v>
      </c>
      <c r="L2462" s="134" t="s">
        <v>3371</v>
      </c>
      <c r="M2462" s="134" t="s">
        <v>3</v>
      </c>
      <c r="N2462" s="137">
        <f t="shared" si="270"/>
        <v>1189542.4836601305</v>
      </c>
      <c r="P2462">
        <v>2421</v>
      </c>
      <c r="Q2462">
        <v>14.781737985853217</v>
      </c>
      <c r="R2462">
        <v>-2.7817379858532174</v>
      </c>
      <c r="S2462" s="70">
        <f t="shared" si="264"/>
        <v>-0.18818747758318169</v>
      </c>
      <c r="T2462">
        <f t="shared" si="265"/>
        <v>12</v>
      </c>
      <c r="U2462" s="134" t="s">
        <v>3359</v>
      </c>
      <c r="Z2462">
        <v>2420</v>
      </c>
      <c r="AA2462">
        <v>29.807615219013634</v>
      </c>
      <c r="AB2462">
        <v>123.19238478098637</v>
      </c>
      <c r="AJ2462">
        <v>2422</v>
      </c>
      <c r="AK2462">
        <v>22.008357511961506</v>
      </c>
      <c r="AL2462">
        <v>-18.008357511961506</v>
      </c>
      <c r="AT2462">
        <v>2422</v>
      </c>
      <c r="AU2462">
        <v>17.623394115846935</v>
      </c>
      <c r="AV2462">
        <v>-13.623394115846935</v>
      </c>
      <c r="BD2462" s="152">
        <v>12.116851699945238</v>
      </c>
      <c r="BE2462" s="152">
        <v>22.433075548719998</v>
      </c>
    </row>
    <row r="2463" spans="1:57" ht="14.25" customHeight="1">
      <c r="A2463" s="134" t="s">
        <v>398</v>
      </c>
      <c r="B2463" s="135">
        <v>8400</v>
      </c>
      <c r="C2463" s="135">
        <v>254000</v>
      </c>
      <c r="D2463" s="145">
        <f t="shared" si="266"/>
        <v>458333.33333333337</v>
      </c>
      <c r="E2463" s="141">
        <f t="shared" si="267"/>
        <v>30.238095238095237</v>
      </c>
      <c r="F2463" s="135">
        <v>11</v>
      </c>
      <c r="G2463" s="135">
        <v>0.18</v>
      </c>
      <c r="H2463" s="135">
        <v>82500</v>
      </c>
      <c r="I2463" s="134" t="s">
        <v>1815</v>
      </c>
      <c r="J2463" s="138">
        <f t="shared" si="268"/>
        <v>0.18</v>
      </c>
      <c r="K2463" s="140">
        <f t="shared" si="269"/>
        <v>458333.33333333337</v>
      </c>
      <c r="L2463" s="134" t="s">
        <v>934</v>
      </c>
      <c r="M2463" s="134" t="s">
        <v>68</v>
      </c>
      <c r="N2463" s="137">
        <f t="shared" si="270"/>
        <v>458333.33333333337</v>
      </c>
      <c r="P2463">
        <v>2422</v>
      </c>
      <c r="Q2463">
        <v>16.534125976331826</v>
      </c>
      <c r="R2463">
        <v>-12.534125976331826</v>
      </c>
      <c r="S2463" s="70">
        <f t="shared" si="264"/>
        <v>-0.75807611447221968</v>
      </c>
      <c r="T2463">
        <f t="shared" si="265"/>
        <v>4</v>
      </c>
      <c r="U2463" s="134" t="s">
        <v>1568</v>
      </c>
      <c r="Z2463">
        <v>2421</v>
      </c>
      <c r="AA2463">
        <v>19.066195584286188</v>
      </c>
      <c r="AB2463">
        <v>-7.0661955842861879</v>
      </c>
      <c r="AJ2463">
        <v>2423</v>
      </c>
      <c r="AK2463">
        <v>21.806426753206171</v>
      </c>
      <c r="AL2463">
        <v>-9.8064267532061713</v>
      </c>
      <c r="AT2463">
        <v>2423</v>
      </c>
      <c r="AU2463">
        <v>17.907488673736449</v>
      </c>
      <c r="AV2463">
        <v>-5.9074886737364487</v>
      </c>
      <c r="BD2463" s="152">
        <v>28.000834442050092</v>
      </c>
      <c r="BE2463" s="152">
        <v>47.842218669319998</v>
      </c>
    </row>
    <row r="2464" spans="1:57" ht="14.25" customHeight="1">
      <c r="A2464" s="134" t="s">
        <v>398</v>
      </c>
      <c r="B2464" s="135">
        <v>45376</v>
      </c>
      <c r="C2464" s="135">
        <v>5696000</v>
      </c>
      <c r="D2464" s="145">
        <f t="shared" si="266"/>
        <v>34591.611479028696</v>
      </c>
      <c r="E2464" s="141">
        <f t="shared" si="267"/>
        <v>125.52891396332863</v>
      </c>
      <c r="F2464" s="135">
        <v>8</v>
      </c>
      <c r="G2464" s="135">
        <v>4.53</v>
      </c>
      <c r="H2464" s="135">
        <v>156700</v>
      </c>
      <c r="I2464" s="134" t="s">
        <v>1815</v>
      </c>
      <c r="J2464" s="138">
        <f t="shared" si="268"/>
        <v>4.53</v>
      </c>
      <c r="K2464" s="140">
        <f t="shared" si="269"/>
        <v>34591.611479028696</v>
      </c>
      <c r="L2464" s="134" t="s">
        <v>3372</v>
      </c>
      <c r="M2464" s="134" t="s">
        <v>200</v>
      </c>
      <c r="N2464" s="137">
        <f t="shared" si="270"/>
        <v>34591.611479028696</v>
      </c>
      <c r="P2464">
        <v>2423</v>
      </c>
      <c r="Q2464">
        <v>16.570210204562038</v>
      </c>
      <c r="R2464">
        <v>-4.5702102045620379</v>
      </c>
      <c r="S2464" s="70">
        <f t="shared" si="264"/>
        <v>-0.27580882488164138</v>
      </c>
      <c r="T2464">
        <f t="shared" si="265"/>
        <v>12</v>
      </c>
      <c r="U2464" s="134" t="s">
        <v>3360</v>
      </c>
      <c r="Z2464">
        <v>2422</v>
      </c>
      <c r="AA2464">
        <v>20.614762310310962</v>
      </c>
      <c r="AB2464">
        <v>-16.614762310310962</v>
      </c>
      <c r="AJ2464">
        <v>2424</v>
      </c>
      <c r="AK2464">
        <v>23.584010099146766</v>
      </c>
      <c r="AL2464">
        <v>-12.584010099146766</v>
      </c>
      <c r="AT2464">
        <v>2424</v>
      </c>
      <c r="AU2464">
        <v>17.104469952303081</v>
      </c>
      <c r="AV2464">
        <v>-6.1044699523030808</v>
      </c>
      <c r="BD2464" s="152">
        <v>8.1771803047096103</v>
      </c>
      <c r="BE2464" s="152">
        <v>16.216208598079998</v>
      </c>
    </row>
    <row r="2465" spans="1:57" ht="14.25" customHeight="1">
      <c r="A2465" s="134" t="s">
        <v>398</v>
      </c>
      <c r="B2465" s="135">
        <v>20280</v>
      </c>
      <c r="C2465" s="135">
        <v>644700</v>
      </c>
      <c r="D2465" s="145">
        <f t="shared" si="266"/>
        <v>17530.017152658664</v>
      </c>
      <c r="E2465" s="141">
        <f t="shared" si="267"/>
        <v>31.789940828402369</v>
      </c>
      <c r="F2465" s="135">
        <v>32</v>
      </c>
      <c r="G2465" s="135">
        <v>5.83</v>
      </c>
      <c r="H2465" s="135">
        <v>102200</v>
      </c>
      <c r="I2465" s="134" t="s">
        <v>1815</v>
      </c>
      <c r="J2465" s="138">
        <f t="shared" si="268"/>
        <v>5.83</v>
      </c>
      <c r="K2465" s="140">
        <f t="shared" si="269"/>
        <v>17530.017152658664</v>
      </c>
      <c r="L2465" s="134" t="s">
        <v>3373</v>
      </c>
      <c r="M2465" s="134" t="s">
        <v>256</v>
      </c>
      <c r="N2465" s="137">
        <f t="shared" si="270"/>
        <v>17530.017152658664</v>
      </c>
      <c r="P2465">
        <v>2424</v>
      </c>
      <c r="Q2465">
        <v>17.169824294931686</v>
      </c>
      <c r="R2465">
        <v>-6.1698242949316864</v>
      </c>
      <c r="S2465" s="70">
        <f t="shared" si="264"/>
        <v>-0.35934114344739915</v>
      </c>
      <c r="T2465">
        <f t="shared" si="265"/>
        <v>11</v>
      </c>
      <c r="U2465" s="134" t="s">
        <v>3361</v>
      </c>
      <c r="Z2465">
        <v>2423</v>
      </c>
      <c r="AA2465">
        <v>19.084420269525303</v>
      </c>
      <c r="AB2465">
        <v>-7.0844202695253031</v>
      </c>
      <c r="AJ2465">
        <v>2425</v>
      </c>
      <c r="AK2465">
        <v>39.526380002642085</v>
      </c>
      <c r="AL2465">
        <v>38.473619997357915</v>
      </c>
      <c r="AT2465">
        <v>2425</v>
      </c>
      <c r="AU2465">
        <v>62.693435668197672</v>
      </c>
      <c r="AV2465">
        <v>15.306564331802328</v>
      </c>
      <c r="BD2465" s="152">
        <v>2.9414022095815531</v>
      </c>
      <c r="BE2465" s="152">
        <v>13.852161153799999</v>
      </c>
    </row>
    <row r="2466" spans="1:57" ht="14.25" customHeight="1">
      <c r="A2466" s="134" t="s">
        <v>398</v>
      </c>
      <c r="B2466" s="135">
        <v>15670</v>
      </c>
      <c r="C2466" s="135">
        <v>457400</v>
      </c>
      <c r="D2466" s="145">
        <f t="shared" si="266"/>
        <v>666666.66666666674</v>
      </c>
      <c r="E2466" s="141">
        <f t="shared" si="267"/>
        <v>29.189534141671984</v>
      </c>
      <c r="F2466" s="135">
        <v>16</v>
      </c>
      <c r="G2466" s="135">
        <v>0.18</v>
      </c>
      <c r="H2466" s="135">
        <v>120000</v>
      </c>
      <c r="I2466" s="134" t="s">
        <v>1815</v>
      </c>
      <c r="J2466" s="138">
        <f t="shared" si="268"/>
        <v>0.18</v>
      </c>
      <c r="K2466" s="140">
        <f t="shared" si="269"/>
        <v>666666.66666666674</v>
      </c>
      <c r="L2466" s="134" t="s">
        <v>916</v>
      </c>
      <c r="M2466" s="134" t="s">
        <v>68</v>
      </c>
      <c r="N2466" s="137">
        <f t="shared" si="270"/>
        <v>666666.66666666674</v>
      </c>
      <c r="P2466">
        <v>2425</v>
      </c>
      <c r="Q2466">
        <v>51.067756923179211</v>
      </c>
      <c r="R2466">
        <v>26.932243076820789</v>
      </c>
      <c r="S2466" s="70">
        <f t="shared" si="264"/>
        <v>0.52738253448912453</v>
      </c>
      <c r="T2466">
        <f t="shared" si="265"/>
        <v>78</v>
      </c>
      <c r="U2466" s="134" t="s">
        <v>1599</v>
      </c>
      <c r="Z2466">
        <v>2424</v>
      </c>
      <c r="AA2466">
        <v>20.292968914833356</v>
      </c>
      <c r="AB2466">
        <v>-9.2929689148333559</v>
      </c>
      <c r="AJ2466">
        <v>2426</v>
      </c>
      <c r="AK2466">
        <v>21.290381480831417</v>
      </c>
      <c r="AL2466">
        <v>-8.2903814808314173</v>
      </c>
      <c r="AT2466">
        <v>2426</v>
      </c>
      <c r="AU2466">
        <v>13.266730173182872</v>
      </c>
      <c r="AV2466">
        <v>-0.26673017318287151</v>
      </c>
      <c r="BD2466" s="152">
        <v>120.76078771271919</v>
      </c>
      <c r="BE2466" s="152">
        <v>87.184380634919989</v>
      </c>
    </row>
    <row r="2467" spans="1:57" ht="14.25" customHeight="1">
      <c r="A2467" s="134" t="s">
        <v>398</v>
      </c>
      <c r="B2467" s="135">
        <v>27528</v>
      </c>
      <c r="C2467" s="135">
        <v>571000</v>
      </c>
      <c r="D2467" s="145">
        <f t="shared" si="266"/>
        <v>986842.10526315786</v>
      </c>
      <c r="E2467" s="141">
        <f t="shared" si="267"/>
        <v>20.742516710258645</v>
      </c>
      <c r="F2467" s="135">
        <v>25</v>
      </c>
      <c r="G2467" s="135">
        <v>0.19</v>
      </c>
      <c r="H2467" s="135">
        <v>187500</v>
      </c>
      <c r="I2467" s="134" t="s">
        <v>1815</v>
      </c>
      <c r="J2467" s="138">
        <f t="shared" si="268"/>
        <v>0.19</v>
      </c>
      <c r="K2467" s="140">
        <f t="shared" si="269"/>
        <v>986842.10526315786</v>
      </c>
      <c r="L2467" s="134" t="s">
        <v>3374</v>
      </c>
      <c r="M2467" s="134" t="s">
        <v>68</v>
      </c>
      <c r="N2467" s="137">
        <f t="shared" si="270"/>
        <v>986842.10526315786</v>
      </c>
      <c r="P2467">
        <v>2426</v>
      </c>
      <c r="Q2467">
        <v>13.763026044218478</v>
      </c>
      <c r="R2467">
        <v>-0.76302604421847775</v>
      </c>
      <c r="S2467" s="70">
        <f t="shared" si="264"/>
        <v>-5.5440281938506322E-2</v>
      </c>
      <c r="T2467">
        <f t="shared" si="265"/>
        <v>13</v>
      </c>
      <c r="U2467" s="134" t="s">
        <v>3362</v>
      </c>
      <c r="Z2467">
        <v>2425</v>
      </c>
      <c r="AA2467">
        <v>54.443924497770453</v>
      </c>
      <c r="AB2467">
        <v>23.556075502229547</v>
      </c>
      <c r="AJ2467">
        <v>2427</v>
      </c>
      <c r="AK2467">
        <v>23.593746802399117</v>
      </c>
      <c r="AL2467">
        <v>-4.5937468023991173</v>
      </c>
      <c r="AT2467">
        <v>2427</v>
      </c>
      <c r="AU2467">
        <v>29.557828794818313</v>
      </c>
      <c r="AV2467">
        <v>-10.557828794818313</v>
      </c>
      <c r="BD2467" s="152">
        <v>13.803228246081032</v>
      </c>
      <c r="BE2467" s="152">
        <v>22.11815940196</v>
      </c>
    </row>
    <row r="2468" spans="1:57" ht="14.25" customHeight="1">
      <c r="A2468" s="134" t="s">
        <v>398</v>
      </c>
      <c r="B2468" s="135">
        <v>5765</v>
      </c>
      <c r="C2468" s="135">
        <v>215200</v>
      </c>
      <c r="D2468" s="145">
        <f t="shared" si="266"/>
        <v>126349.20634920635</v>
      </c>
      <c r="E2468" s="141">
        <f t="shared" si="267"/>
        <v>37.328707718993925</v>
      </c>
      <c r="F2468" s="135">
        <v>9</v>
      </c>
      <c r="G2468" s="135">
        <v>0.315</v>
      </c>
      <c r="H2468" s="135">
        <v>39800</v>
      </c>
      <c r="I2468" s="134" t="s">
        <v>1815</v>
      </c>
      <c r="J2468" s="138">
        <f t="shared" si="268"/>
        <v>0.315</v>
      </c>
      <c r="K2468" s="140">
        <f t="shared" si="269"/>
        <v>126349.20634920635</v>
      </c>
      <c r="L2468" s="134" t="s">
        <v>886</v>
      </c>
      <c r="M2468" s="134" t="s">
        <v>22</v>
      </c>
      <c r="N2468" s="137">
        <f t="shared" si="270"/>
        <v>126349.20634920635</v>
      </c>
      <c r="P2468">
        <v>2427</v>
      </c>
      <c r="Q2468">
        <v>23.903406610377136</v>
      </c>
      <c r="R2468">
        <v>-4.9034066103771359</v>
      </c>
      <c r="S2468" s="70">
        <f t="shared" si="264"/>
        <v>-0.20513421749050742</v>
      </c>
      <c r="T2468">
        <f t="shared" si="265"/>
        <v>19</v>
      </c>
      <c r="U2468" s="134" t="s">
        <v>926</v>
      </c>
      <c r="Z2468">
        <v>2426</v>
      </c>
      <c r="AA2468">
        <v>18.0923368267154</v>
      </c>
      <c r="AB2468">
        <v>-5.0923368267153997</v>
      </c>
      <c r="AJ2468">
        <v>2428</v>
      </c>
      <c r="AK2468">
        <v>21.63031942481577</v>
      </c>
      <c r="AL2468">
        <v>-1.6303194248157702</v>
      </c>
      <c r="AT2468">
        <v>2428</v>
      </c>
      <c r="AU2468">
        <v>20.823973846058866</v>
      </c>
      <c r="AV2468">
        <v>-0.82397384605886614</v>
      </c>
      <c r="BD2468" s="152">
        <v>1.565187488618117</v>
      </c>
      <c r="BE2468" s="152">
        <v>28.993478176039996</v>
      </c>
    </row>
    <row r="2469" spans="1:57" ht="14.25" customHeight="1">
      <c r="A2469" s="134" t="s">
        <v>398</v>
      </c>
      <c r="B2469" s="135">
        <v>134072</v>
      </c>
      <c r="C2469" s="135">
        <v>4134300</v>
      </c>
      <c r="D2469" s="145">
        <f t="shared" si="266"/>
        <v>208948.00483675938</v>
      </c>
      <c r="E2469" s="141">
        <f t="shared" si="267"/>
        <v>30.8364162539531</v>
      </c>
      <c r="F2469" s="135">
        <v>96</v>
      </c>
      <c r="G2469" s="135">
        <v>8.27</v>
      </c>
      <c r="H2469" s="135">
        <v>1728000</v>
      </c>
      <c r="I2469" s="134" t="s">
        <v>1815</v>
      </c>
      <c r="J2469" s="138">
        <f t="shared" si="268"/>
        <v>8.27</v>
      </c>
      <c r="K2469" s="140">
        <f t="shared" si="269"/>
        <v>208948.00483675938</v>
      </c>
      <c r="L2469" s="134" t="s">
        <v>3375</v>
      </c>
      <c r="M2469" s="134" t="s">
        <v>192</v>
      </c>
      <c r="N2469" s="137">
        <f t="shared" si="270"/>
        <v>208948.00483675938</v>
      </c>
      <c r="P2469">
        <v>2428</v>
      </c>
      <c r="Q2469">
        <v>18.043455429596325</v>
      </c>
      <c r="R2469">
        <v>1.9565445704036755</v>
      </c>
      <c r="S2469" s="70">
        <f t="shared" si="264"/>
        <v>0.10843513749558158</v>
      </c>
      <c r="T2469">
        <f t="shared" si="265"/>
        <v>20</v>
      </c>
      <c r="U2469" s="134" t="s">
        <v>3363</v>
      </c>
      <c r="Z2469">
        <v>2427</v>
      </c>
      <c r="AA2469">
        <v>27.745477787956258</v>
      </c>
      <c r="AB2469">
        <v>-8.7454777879562577</v>
      </c>
      <c r="AJ2469">
        <v>2429</v>
      </c>
      <c r="AK2469">
        <v>21.157030979766571</v>
      </c>
      <c r="AL2469">
        <v>-5.1570309797665708</v>
      </c>
      <c r="AT2469">
        <v>2429</v>
      </c>
      <c r="AU2469">
        <v>18.521658411601642</v>
      </c>
      <c r="AV2469">
        <v>-2.5216584116016421</v>
      </c>
      <c r="BD2469" s="152">
        <v>20.967761002380232</v>
      </c>
      <c r="BE2469" s="152">
        <v>27.956592915119998</v>
      </c>
    </row>
    <row r="2470" spans="1:57" ht="14.25" customHeight="1">
      <c r="A2470" s="134" t="s">
        <v>398</v>
      </c>
      <c r="B2470" s="135">
        <v>13800</v>
      </c>
      <c r="C2470" s="135">
        <v>743500</v>
      </c>
      <c r="D2470" s="145">
        <f t="shared" si="266"/>
        <v>1231810.4906937394</v>
      </c>
      <c r="E2470" s="141">
        <f t="shared" si="267"/>
        <v>53.876811594202898</v>
      </c>
      <c r="F2470" s="135">
        <v>16</v>
      </c>
      <c r="G2470" s="135">
        <v>0.1182</v>
      </c>
      <c r="H2470" s="135">
        <v>145600</v>
      </c>
      <c r="I2470" s="134" t="s">
        <v>1815</v>
      </c>
      <c r="J2470" s="138">
        <f t="shared" si="268"/>
        <v>0.1182</v>
      </c>
      <c r="K2470" s="140">
        <f t="shared" si="269"/>
        <v>1231810.4906937394</v>
      </c>
      <c r="L2470" s="134" t="s">
        <v>3376</v>
      </c>
      <c r="M2470" s="134" t="s">
        <v>3</v>
      </c>
      <c r="N2470" s="137">
        <f t="shared" si="270"/>
        <v>1231810.4906937394</v>
      </c>
      <c r="P2470">
        <v>2429</v>
      </c>
      <c r="Q2470">
        <v>16.524471906072108</v>
      </c>
      <c r="R2470">
        <v>-0.52447190607210814</v>
      </c>
      <c r="S2470" s="70">
        <f t="shared" si="264"/>
        <v>-3.1739102408433695E-2</v>
      </c>
      <c r="T2470">
        <f t="shared" si="265"/>
        <v>16</v>
      </c>
      <c r="U2470" s="134" t="s">
        <v>3364</v>
      </c>
      <c r="Z2470">
        <v>2428</v>
      </c>
      <c r="AA2470">
        <v>20.017174249658193</v>
      </c>
      <c r="AB2470">
        <v>-1.7174249658193474E-2</v>
      </c>
      <c r="AJ2470">
        <v>2430</v>
      </c>
      <c r="AK2470">
        <v>26.246786771203528</v>
      </c>
      <c r="AL2470">
        <v>-25.246786771203528</v>
      </c>
      <c r="AT2470">
        <v>2430</v>
      </c>
      <c r="AU2470">
        <v>52.489021895218222</v>
      </c>
      <c r="AV2470">
        <v>-51.489021895218222</v>
      </c>
      <c r="BD2470" s="152">
        <v>28.551320330435466</v>
      </c>
      <c r="BE2470" s="152">
        <v>39.787567683199995</v>
      </c>
    </row>
    <row r="2471" spans="1:57" ht="14.25" customHeight="1">
      <c r="A2471" s="134" t="s">
        <v>398</v>
      </c>
      <c r="B2471" s="135">
        <v>11940</v>
      </c>
      <c r="C2471" s="135">
        <v>257700</v>
      </c>
      <c r="D2471" s="145">
        <f t="shared" si="266"/>
        <v>198529.41176470587</v>
      </c>
      <c r="E2471" s="141">
        <f t="shared" si="267"/>
        <v>21.582914572864322</v>
      </c>
      <c r="F2471" s="135">
        <v>9</v>
      </c>
      <c r="G2471" s="135">
        <v>0.34</v>
      </c>
      <c r="H2471" s="135">
        <v>67500</v>
      </c>
      <c r="I2471" s="134" t="s">
        <v>1815</v>
      </c>
      <c r="J2471" s="138">
        <f t="shared" si="268"/>
        <v>0.34</v>
      </c>
      <c r="K2471" s="140">
        <f t="shared" si="269"/>
        <v>198529.41176470587</v>
      </c>
      <c r="L2471" s="134" t="s">
        <v>3377</v>
      </c>
      <c r="M2471" s="134" t="s">
        <v>68</v>
      </c>
      <c r="N2471" s="137">
        <f t="shared" si="270"/>
        <v>198529.41176470587</v>
      </c>
      <c r="P2471">
        <v>2430</v>
      </c>
      <c r="Q2471">
        <v>37.834387801120215</v>
      </c>
      <c r="R2471">
        <v>-36.834387801120215</v>
      </c>
      <c r="S2471" s="70">
        <f t="shared" si="264"/>
        <v>-0.97356901860665523</v>
      </c>
      <c r="T2471">
        <f t="shared" si="265"/>
        <v>1</v>
      </c>
      <c r="U2471" s="134" t="s">
        <v>3365</v>
      </c>
      <c r="Z2471">
        <v>2429</v>
      </c>
      <c r="AA2471">
        <v>19.419218679559709</v>
      </c>
      <c r="AB2471">
        <v>-3.4192186795597088</v>
      </c>
      <c r="AJ2471">
        <v>2431</v>
      </c>
      <c r="AK2471">
        <v>21.932580560562755</v>
      </c>
      <c r="AL2471">
        <v>-9.9325805605627551</v>
      </c>
      <c r="AT2471">
        <v>2431</v>
      </c>
      <c r="AU2471">
        <v>20.183529467001577</v>
      </c>
      <c r="AV2471">
        <v>-8.183529467001577</v>
      </c>
      <c r="BD2471" s="152">
        <v>242.53627702567113</v>
      </c>
      <c r="BE2471" s="152">
        <v>292.13881728856001</v>
      </c>
    </row>
    <row r="2472" spans="1:57" ht="14.25" customHeight="1">
      <c r="A2472" s="134" t="s">
        <v>398</v>
      </c>
      <c r="B2472" s="135">
        <v>8972</v>
      </c>
      <c r="C2472" s="135">
        <v>255000</v>
      </c>
      <c r="D2472" s="145">
        <f t="shared" si="266"/>
        <v>526315.78947368416</v>
      </c>
      <c r="E2472" s="141">
        <f t="shared" si="267"/>
        <v>28.421756576014268</v>
      </c>
      <c r="F2472" s="135">
        <v>10</v>
      </c>
      <c r="G2472" s="135">
        <v>0.19</v>
      </c>
      <c r="H2472" s="135">
        <v>100000</v>
      </c>
      <c r="I2472" s="134" t="s">
        <v>1815</v>
      </c>
      <c r="J2472" s="138">
        <f t="shared" si="268"/>
        <v>0.19</v>
      </c>
      <c r="K2472" s="140">
        <f t="shared" si="269"/>
        <v>526315.78947368416</v>
      </c>
      <c r="L2472" s="134" t="s">
        <v>3378</v>
      </c>
      <c r="M2472" s="134" t="s">
        <v>68</v>
      </c>
      <c r="N2472" s="137">
        <f t="shared" si="270"/>
        <v>526315.78947368416</v>
      </c>
      <c r="P2472">
        <v>2431</v>
      </c>
      <c r="Q2472">
        <v>17.87318305797244</v>
      </c>
      <c r="R2472">
        <v>-5.8731830579724402</v>
      </c>
      <c r="S2472" s="70">
        <f t="shared" si="264"/>
        <v>-0.3286030831174569</v>
      </c>
      <c r="T2472">
        <f t="shared" si="265"/>
        <v>12</v>
      </c>
      <c r="U2472" s="134" t="s">
        <v>1606</v>
      </c>
      <c r="Z2472">
        <v>2430</v>
      </c>
      <c r="AA2472">
        <v>40.921631507534087</v>
      </c>
      <c r="AB2472">
        <v>-39.921631507534087</v>
      </c>
      <c r="AJ2472">
        <v>2432</v>
      </c>
      <c r="AK2472">
        <v>21.226034572381078</v>
      </c>
      <c r="AL2472">
        <v>-18.226034572381078</v>
      </c>
      <c r="AT2472">
        <v>2432</v>
      </c>
      <c r="AU2472">
        <v>12.532682384878751</v>
      </c>
      <c r="AV2472">
        <v>-9.5326823848787505</v>
      </c>
      <c r="BD2472" s="152">
        <v>4.9297243736003686</v>
      </c>
      <c r="BE2472" s="152">
        <v>19.643869281919997</v>
      </c>
    </row>
    <row r="2473" spans="1:57" ht="14.25" customHeight="1">
      <c r="A2473" s="134" t="s">
        <v>398</v>
      </c>
      <c r="B2473" s="135">
        <v>23262</v>
      </c>
      <c r="C2473" s="135">
        <v>906700</v>
      </c>
      <c r="D2473" s="145">
        <f t="shared" si="266"/>
        <v>414933.02935309208</v>
      </c>
      <c r="E2473" s="141">
        <f t="shared" si="267"/>
        <v>38.977731923308397</v>
      </c>
      <c r="F2473" s="135">
        <v>16</v>
      </c>
      <c r="G2473" s="135">
        <v>0.35089999999999999</v>
      </c>
      <c r="H2473" s="135">
        <v>145600</v>
      </c>
      <c r="I2473" s="134" t="s">
        <v>1815</v>
      </c>
      <c r="J2473" s="138">
        <f t="shared" si="268"/>
        <v>0.35089999999999999</v>
      </c>
      <c r="K2473" s="140">
        <f t="shared" si="269"/>
        <v>414933.02935309208</v>
      </c>
      <c r="L2473" s="134" t="s">
        <v>964</v>
      </c>
      <c r="M2473" s="134" t="s">
        <v>3</v>
      </c>
      <c r="N2473" s="137">
        <f t="shared" si="270"/>
        <v>414933.02935309208</v>
      </c>
      <c r="P2473">
        <v>2432</v>
      </c>
      <c r="Q2473">
        <v>13.329047290674776</v>
      </c>
      <c r="R2473">
        <v>-10.329047290674776</v>
      </c>
      <c r="S2473" s="70">
        <f t="shared" si="264"/>
        <v>-0.77492764977292483</v>
      </c>
      <c r="T2473">
        <f t="shared" si="265"/>
        <v>3</v>
      </c>
      <c r="U2473" s="134" t="s">
        <v>1583</v>
      </c>
      <c r="Z2473">
        <v>2431</v>
      </c>
      <c r="AA2473">
        <v>21.692516030220052</v>
      </c>
      <c r="AB2473">
        <v>-9.6925160302200517</v>
      </c>
      <c r="AJ2473">
        <v>2433</v>
      </c>
      <c r="AK2473">
        <v>21.797113384877832</v>
      </c>
      <c r="AL2473">
        <v>-9.7971133848778322</v>
      </c>
      <c r="AT2473">
        <v>2433</v>
      </c>
      <c r="AU2473">
        <v>18.385358710417655</v>
      </c>
      <c r="AV2473">
        <v>-6.3853587104176555</v>
      </c>
      <c r="BD2473" s="152">
        <v>5.9701016216122795</v>
      </c>
      <c r="BE2473" s="152">
        <v>17.670696882800002</v>
      </c>
    </row>
    <row r="2474" spans="1:57" ht="14.25" customHeight="1">
      <c r="A2474" s="134" t="s">
        <v>398</v>
      </c>
      <c r="B2474" s="135">
        <v>5445</v>
      </c>
      <c r="C2474" s="135">
        <v>497500</v>
      </c>
      <c r="D2474" s="145">
        <f t="shared" si="266"/>
        <v>196078.43137254901</v>
      </c>
      <c r="E2474" s="141">
        <f t="shared" si="267"/>
        <v>91.368227731864096</v>
      </c>
      <c r="F2474" s="135">
        <v>11</v>
      </c>
      <c r="G2474" s="135">
        <v>0.51</v>
      </c>
      <c r="H2474" s="135">
        <v>100000</v>
      </c>
      <c r="I2474" s="134" t="s">
        <v>1815</v>
      </c>
      <c r="J2474" s="138">
        <f t="shared" si="268"/>
        <v>0.51</v>
      </c>
      <c r="K2474" s="140">
        <f t="shared" si="269"/>
        <v>196078.43137254901</v>
      </c>
      <c r="L2474" s="134" t="s">
        <v>3379</v>
      </c>
      <c r="M2474" s="134" t="s">
        <v>118</v>
      </c>
      <c r="N2474" s="137">
        <f t="shared" si="270"/>
        <v>196078.43137254901</v>
      </c>
      <c r="P2474">
        <v>2433</v>
      </c>
      <c r="Q2474">
        <v>16.822964710921337</v>
      </c>
      <c r="R2474">
        <v>-4.8229647109213367</v>
      </c>
      <c r="S2474" s="70">
        <f t="shared" ref="S2474:S2537" si="271">R2474/Q2474</f>
        <v>-0.28668934363217835</v>
      </c>
      <c r="T2474">
        <f t="shared" ref="T2474:T2537" si="272">R2474+Q2474</f>
        <v>12</v>
      </c>
      <c r="U2474" s="134" t="s">
        <v>3366</v>
      </c>
      <c r="Z2474">
        <v>2432</v>
      </c>
      <c r="AA2474">
        <v>17.2102619412527</v>
      </c>
      <c r="AB2474">
        <v>-14.2102619412527</v>
      </c>
      <c r="AJ2474">
        <v>2434</v>
      </c>
      <c r="AK2474">
        <v>24.091165338117193</v>
      </c>
      <c r="AL2474">
        <v>-14.091165338117193</v>
      </c>
      <c r="AT2474">
        <v>2434</v>
      </c>
      <c r="AU2474">
        <v>15.383480954220934</v>
      </c>
      <c r="AV2474">
        <v>-5.3834809542209339</v>
      </c>
      <c r="BD2474" s="152">
        <v>20.166680791670174</v>
      </c>
      <c r="BE2474" s="152">
        <v>38.772976656479997</v>
      </c>
    </row>
    <row r="2475" spans="1:57" ht="14.25" customHeight="1">
      <c r="A2475" s="134" t="s">
        <v>398</v>
      </c>
      <c r="B2475" s="135">
        <v>56700</v>
      </c>
      <c r="C2475" s="135">
        <v>5301900</v>
      </c>
      <c r="D2475" s="145">
        <f t="shared" si="266"/>
        <v>793574.29718875501</v>
      </c>
      <c r="E2475" s="141">
        <f t="shared" si="267"/>
        <v>93.507936507936506</v>
      </c>
      <c r="F2475" s="135">
        <v>152</v>
      </c>
      <c r="G2475" s="135">
        <v>1.7430000000000001</v>
      </c>
      <c r="H2475" s="135">
        <v>1383200</v>
      </c>
      <c r="I2475" s="134" t="s">
        <v>1815</v>
      </c>
      <c r="J2475" s="138">
        <f t="shared" si="268"/>
        <v>1.7430000000000001</v>
      </c>
      <c r="K2475" s="140">
        <f t="shared" si="269"/>
        <v>793574.29718875501</v>
      </c>
      <c r="L2475" s="134" t="s">
        <v>3380</v>
      </c>
      <c r="M2475" s="134" t="s">
        <v>3</v>
      </c>
      <c r="N2475" s="137">
        <f t="shared" si="270"/>
        <v>793574.29718875501</v>
      </c>
      <c r="P2475">
        <v>2434</v>
      </c>
      <c r="Q2475">
        <v>16.534908718298308</v>
      </c>
      <c r="R2475">
        <v>-6.5349087182983077</v>
      </c>
      <c r="S2475" s="70">
        <f t="shared" si="271"/>
        <v>-0.39521891711845197</v>
      </c>
      <c r="T2475">
        <f t="shared" si="272"/>
        <v>10</v>
      </c>
      <c r="U2475" s="134" t="s">
        <v>3367</v>
      </c>
      <c r="Z2475">
        <v>2433</v>
      </c>
      <c r="AA2475">
        <v>20.776506677948429</v>
      </c>
      <c r="AB2475">
        <v>-8.7765066779484293</v>
      </c>
      <c r="AJ2475">
        <v>2435</v>
      </c>
      <c r="AK2475">
        <v>52.822906631041263</v>
      </c>
      <c r="AL2475">
        <v>63.177093368958737</v>
      </c>
      <c r="AT2475">
        <v>2435</v>
      </c>
      <c r="AU2475">
        <v>97.933477084556301</v>
      </c>
      <c r="AV2475">
        <v>18.066522915443699</v>
      </c>
      <c r="BD2475" s="152">
        <v>29.738562283744223</v>
      </c>
      <c r="BE2475" s="152">
        <v>33.761770478919999</v>
      </c>
    </row>
    <row r="2476" spans="1:57" ht="14.25" customHeight="1">
      <c r="A2476" s="134" t="s">
        <v>398</v>
      </c>
      <c r="B2476" s="135">
        <v>14760</v>
      </c>
      <c r="C2476" s="135">
        <v>544500</v>
      </c>
      <c r="D2476" s="145">
        <f t="shared" si="266"/>
        <v>1125000</v>
      </c>
      <c r="E2476" s="141">
        <f t="shared" si="267"/>
        <v>36.890243902439025</v>
      </c>
      <c r="F2476" s="135">
        <v>24</v>
      </c>
      <c r="G2476" s="135">
        <v>0.16</v>
      </c>
      <c r="H2476" s="135">
        <v>180000</v>
      </c>
      <c r="I2476" s="134" t="s">
        <v>1815</v>
      </c>
      <c r="J2476" s="138">
        <f t="shared" si="268"/>
        <v>0.16</v>
      </c>
      <c r="K2476" s="140">
        <f t="shared" si="269"/>
        <v>1125000</v>
      </c>
      <c r="L2476" s="134" t="s">
        <v>915</v>
      </c>
      <c r="M2476" s="134" t="s">
        <v>68</v>
      </c>
      <c r="N2476" s="137">
        <f t="shared" si="270"/>
        <v>1125000</v>
      </c>
      <c r="P2476">
        <v>2435</v>
      </c>
      <c r="Q2476">
        <v>77.836457523308809</v>
      </c>
      <c r="R2476">
        <v>38.163542476691191</v>
      </c>
      <c r="S2476" s="70">
        <f t="shared" si="271"/>
        <v>0.49030420565148131</v>
      </c>
      <c r="T2476">
        <f t="shared" si="272"/>
        <v>116</v>
      </c>
      <c r="U2476" s="134" t="s">
        <v>1578</v>
      </c>
      <c r="Z2476">
        <v>2434</v>
      </c>
      <c r="AA2476">
        <v>20.427569250692969</v>
      </c>
      <c r="AB2476">
        <v>-10.427569250692969</v>
      </c>
      <c r="AJ2476">
        <v>2436</v>
      </c>
      <c r="AK2476">
        <v>23.94469145440787</v>
      </c>
      <c r="AL2476">
        <v>-0.94469145440787017</v>
      </c>
      <c r="AT2476">
        <v>2436</v>
      </c>
      <c r="AU2476">
        <v>28.788474457412317</v>
      </c>
      <c r="AV2476">
        <v>-5.7884744574123168</v>
      </c>
      <c r="BD2476" s="152">
        <v>12.431121628762263</v>
      </c>
      <c r="BE2476" s="152">
        <v>24.7929716658</v>
      </c>
    </row>
    <row r="2477" spans="1:57" ht="14.25" customHeight="1">
      <c r="A2477" s="134" t="s">
        <v>398</v>
      </c>
      <c r="B2477" s="135">
        <v>16395</v>
      </c>
      <c r="C2477" s="135">
        <v>683400</v>
      </c>
      <c r="D2477" s="145">
        <f t="shared" si="266"/>
        <v>887083.67181153537</v>
      </c>
      <c r="E2477" s="141">
        <f t="shared" si="267"/>
        <v>41.683440073193047</v>
      </c>
      <c r="F2477" s="135">
        <v>12</v>
      </c>
      <c r="G2477" s="135">
        <v>0.1231</v>
      </c>
      <c r="H2477" s="135">
        <v>109200</v>
      </c>
      <c r="I2477" s="134" t="s">
        <v>1815</v>
      </c>
      <c r="J2477" s="138">
        <f t="shared" si="268"/>
        <v>0.1231</v>
      </c>
      <c r="K2477" s="140">
        <f t="shared" si="269"/>
        <v>887083.67181153537</v>
      </c>
      <c r="L2477" s="134" t="s">
        <v>967</v>
      </c>
      <c r="M2477" s="134" t="s">
        <v>3</v>
      </c>
      <c r="N2477" s="137">
        <f t="shared" si="270"/>
        <v>887083.67181153537</v>
      </c>
      <c r="P2477">
        <v>2436</v>
      </c>
      <c r="Q2477">
        <v>23.691794126865762</v>
      </c>
      <c r="R2477">
        <v>-0.69179412686576214</v>
      </c>
      <c r="S2477" s="70">
        <f t="shared" si="271"/>
        <v>-2.919973570432511E-2</v>
      </c>
      <c r="T2477">
        <f t="shared" si="272"/>
        <v>23</v>
      </c>
      <c r="U2477" s="134" t="s">
        <v>3368</v>
      </c>
      <c r="Z2477">
        <v>2435</v>
      </c>
      <c r="AA2477">
        <v>80.527986035399309</v>
      </c>
      <c r="AB2477">
        <v>35.472013964600691</v>
      </c>
      <c r="AJ2477">
        <v>2437</v>
      </c>
      <c r="AK2477">
        <v>23.636080294800657</v>
      </c>
      <c r="AL2477">
        <v>-8.6360802948006565</v>
      </c>
      <c r="AT2477">
        <v>2437</v>
      </c>
      <c r="AU2477">
        <v>16.286671745199158</v>
      </c>
      <c r="AV2477">
        <v>-1.2866717451991576</v>
      </c>
      <c r="BD2477" s="152">
        <v>344.41930146523441</v>
      </c>
      <c r="BE2477" s="152">
        <v>346.7663821978</v>
      </c>
    </row>
    <row r="2478" spans="1:57" ht="14.25" customHeight="1">
      <c r="A2478" s="134" t="s">
        <v>398</v>
      </c>
      <c r="B2478" s="135">
        <v>15620</v>
      </c>
      <c r="C2478" s="135">
        <v>710800</v>
      </c>
      <c r="D2478" s="145">
        <f t="shared" si="266"/>
        <v>797169.8113207547</v>
      </c>
      <c r="E2478" s="141">
        <f t="shared" si="267"/>
        <v>45.505761843790012</v>
      </c>
      <c r="F2478" s="135">
        <v>13</v>
      </c>
      <c r="G2478" s="135">
        <v>0.1484</v>
      </c>
      <c r="H2478" s="135">
        <v>118300</v>
      </c>
      <c r="I2478" s="134" t="s">
        <v>1815</v>
      </c>
      <c r="J2478" s="138">
        <f t="shared" si="268"/>
        <v>0.1484</v>
      </c>
      <c r="K2478" s="140">
        <f t="shared" si="269"/>
        <v>797169.8113207547</v>
      </c>
      <c r="L2478" s="134" t="s">
        <v>961</v>
      </c>
      <c r="M2478" s="134" t="s">
        <v>3</v>
      </c>
      <c r="N2478" s="137">
        <f t="shared" si="270"/>
        <v>797169.8113207547</v>
      </c>
      <c r="P2478">
        <v>2437</v>
      </c>
      <c r="Q2478">
        <v>16.758281544853087</v>
      </c>
      <c r="R2478">
        <v>-1.7582815448530873</v>
      </c>
      <c r="S2478" s="70">
        <f t="shared" si="271"/>
        <v>-0.10492015784238344</v>
      </c>
      <c r="T2478">
        <f t="shared" si="272"/>
        <v>15</v>
      </c>
      <c r="U2478" s="134" t="s">
        <v>3369</v>
      </c>
      <c r="Z2478">
        <v>2436</v>
      </c>
      <c r="AA2478">
        <v>26.617131022543845</v>
      </c>
      <c r="AB2478">
        <v>-3.6171310225438447</v>
      </c>
      <c r="AJ2478">
        <v>2438</v>
      </c>
      <c r="AK2478">
        <v>174.83565176090704</v>
      </c>
      <c r="AL2478">
        <v>68.164348239092959</v>
      </c>
      <c r="AT2478">
        <v>2438</v>
      </c>
      <c r="AU2478">
        <v>271.02670784538435</v>
      </c>
      <c r="AV2478">
        <v>-28.026707845384351</v>
      </c>
      <c r="BD2478" s="152">
        <v>3.2104829983072398</v>
      </c>
      <c r="BE2478" s="152">
        <v>15.39807419536</v>
      </c>
    </row>
    <row r="2479" spans="1:57" ht="14.25" customHeight="1">
      <c r="A2479" s="134" t="s">
        <v>398</v>
      </c>
      <c r="B2479" s="135">
        <v>14496</v>
      </c>
      <c r="C2479" s="135">
        <v>507600</v>
      </c>
      <c r="D2479" s="145">
        <f t="shared" si="266"/>
        <v>333333.33333333331</v>
      </c>
      <c r="E2479" s="141">
        <f t="shared" si="267"/>
        <v>35.016556291390728</v>
      </c>
      <c r="F2479" s="135">
        <v>12</v>
      </c>
      <c r="G2479" s="135">
        <v>0.27</v>
      </c>
      <c r="H2479" s="135">
        <v>90000</v>
      </c>
      <c r="I2479" s="134" t="s">
        <v>1815</v>
      </c>
      <c r="J2479" s="138">
        <f t="shared" si="268"/>
        <v>0.27</v>
      </c>
      <c r="K2479" s="140">
        <f t="shared" si="269"/>
        <v>333333.33333333331</v>
      </c>
      <c r="L2479" s="134" t="s">
        <v>3381</v>
      </c>
      <c r="M2479" s="134" t="s">
        <v>68</v>
      </c>
      <c r="N2479" s="137">
        <f t="shared" si="270"/>
        <v>333333.33333333331</v>
      </c>
      <c r="P2479">
        <v>2438</v>
      </c>
      <c r="Q2479">
        <v>242.28530186642581</v>
      </c>
      <c r="R2479">
        <v>0.71469813357418843</v>
      </c>
      <c r="S2479" s="70">
        <f t="shared" si="271"/>
        <v>2.9498204309901075E-3</v>
      </c>
      <c r="T2479">
        <f t="shared" si="272"/>
        <v>243</v>
      </c>
      <c r="U2479" s="134" t="s">
        <v>1007</v>
      </c>
      <c r="Z2479">
        <v>2437</v>
      </c>
      <c r="AA2479">
        <v>18.471374456130711</v>
      </c>
      <c r="AB2479">
        <v>-3.4713744561307109</v>
      </c>
      <c r="AJ2479">
        <v>2439</v>
      </c>
      <c r="AK2479">
        <v>31.454229671516757</v>
      </c>
      <c r="AL2479">
        <v>4.5457703284832434</v>
      </c>
      <c r="AT2479">
        <v>2439</v>
      </c>
      <c r="AU2479">
        <v>35.445811669459097</v>
      </c>
      <c r="AV2479">
        <v>0.554188330540903</v>
      </c>
      <c r="BD2479" s="152">
        <v>15.174307837488634</v>
      </c>
      <c r="BE2479" s="152">
        <v>28.626507316879998</v>
      </c>
    </row>
    <row r="2480" spans="1:57" ht="14.25" customHeight="1">
      <c r="A2480" s="134" t="s">
        <v>398</v>
      </c>
      <c r="B2480" s="135">
        <v>16288</v>
      </c>
      <c r="C2480" s="135">
        <v>167500</v>
      </c>
      <c r="D2480" s="145">
        <f t="shared" si="266"/>
        <v>48645.833333333336</v>
      </c>
      <c r="E2480" s="141">
        <f t="shared" si="267"/>
        <v>10.283644400785855</v>
      </c>
      <c r="F2480" s="135">
        <v>20</v>
      </c>
      <c r="G2480" s="135">
        <v>0.96</v>
      </c>
      <c r="H2480" s="135">
        <v>46700</v>
      </c>
      <c r="I2480" s="134" t="s">
        <v>1815</v>
      </c>
      <c r="J2480" s="138">
        <f t="shared" si="268"/>
        <v>0.96</v>
      </c>
      <c r="K2480" s="140">
        <f t="shared" si="269"/>
        <v>48645.833333333336</v>
      </c>
      <c r="L2480" s="134" t="s">
        <v>3382</v>
      </c>
      <c r="M2480" s="134" t="s">
        <v>68</v>
      </c>
      <c r="N2480" s="137">
        <f t="shared" si="270"/>
        <v>48645.833333333336</v>
      </c>
      <c r="P2480">
        <v>2439</v>
      </c>
      <c r="Q2480">
        <v>31.654284203877332</v>
      </c>
      <c r="R2480">
        <v>4.3457157961226685</v>
      </c>
      <c r="S2480" s="70">
        <f t="shared" si="271"/>
        <v>0.13728681299924519</v>
      </c>
      <c r="T2480">
        <f t="shared" si="272"/>
        <v>36</v>
      </c>
      <c r="U2480" s="134" t="s">
        <v>985</v>
      </c>
      <c r="Z2480">
        <v>2438</v>
      </c>
      <c r="AA2480">
        <v>244.74967052157061</v>
      </c>
      <c r="AB2480">
        <v>-1.7496705215706072</v>
      </c>
      <c r="AJ2480">
        <v>2440</v>
      </c>
      <c r="AK2480">
        <v>44.827803256086739</v>
      </c>
      <c r="AL2480">
        <v>60.172196743913261</v>
      </c>
      <c r="AT2480">
        <v>2440</v>
      </c>
      <c r="AU2480">
        <v>96.928472058958704</v>
      </c>
      <c r="AV2480">
        <v>8.0715279410412961</v>
      </c>
      <c r="BD2480" s="152">
        <v>9.6478814095003873</v>
      </c>
      <c r="BE2480" s="152">
        <v>19.844454937319998</v>
      </c>
    </row>
    <row r="2481" spans="1:57" ht="14.25" customHeight="1">
      <c r="A2481" s="134" t="s">
        <v>398</v>
      </c>
      <c r="B2481" s="135">
        <v>12357</v>
      </c>
      <c r="C2481" s="135">
        <v>282590</v>
      </c>
      <c r="D2481" s="145">
        <f t="shared" si="266"/>
        <v>131384.61538461538</v>
      </c>
      <c r="E2481" s="141">
        <f t="shared" si="267"/>
        <v>22.868819292708586</v>
      </c>
      <c r="F2481" s="135">
        <v>10</v>
      </c>
      <c r="G2481" s="135">
        <v>1.3</v>
      </c>
      <c r="H2481" s="135">
        <v>170800</v>
      </c>
      <c r="I2481" s="134" t="s">
        <v>1815</v>
      </c>
      <c r="J2481" s="138">
        <f t="shared" si="268"/>
        <v>1.3</v>
      </c>
      <c r="K2481" s="140">
        <f t="shared" si="269"/>
        <v>131384.61538461538</v>
      </c>
      <c r="L2481" s="134" t="s">
        <v>3383</v>
      </c>
      <c r="M2481" s="134" t="s">
        <v>22</v>
      </c>
      <c r="N2481" s="137">
        <f t="shared" si="270"/>
        <v>131384.61538461538</v>
      </c>
      <c r="P2481">
        <v>2440</v>
      </c>
      <c r="Q2481">
        <v>72.645341407156963</v>
      </c>
      <c r="R2481">
        <v>32.354658592843037</v>
      </c>
      <c r="S2481" s="70">
        <f t="shared" si="271"/>
        <v>0.44537829909152965</v>
      </c>
      <c r="T2481">
        <f t="shared" si="272"/>
        <v>105</v>
      </c>
      <c r="U2481" s="134" t="s">
        <v>1580</v>
      </c>
      <c r="Z2481">
        <v>2439</v>
      </c>
      <c r="AA2481">
        <v>35.719801196294682</v>
      </c>
      <c r="AB2481">
        <v>0.2801988037053178</v>
      </c>
      <c r="AJ2481">
        <v>2441</v>
      </c>
      <c r="AK2481">
        <v>37.935064023268268</v>
      </c>
      <c r="AL2481">
        <v>43.064935976731732</v>
      </c>
      <c r="AT2481">
        <v>2441</v>
      </c>
      <c r="AU2481">
        <v>82.183471854970549</v>
      </c>
      <c r="AV2481">
        <v>-1.1834718549705485</v>
      </c>
      <c r="BD2481" s="152">
        <v>5.8417233827164363</v>
      </c>
      <c r="BE2481" s="152">
        <v>17.89852874064</v>
      </c>
    </row>
    <row r="2482" spans="1:57" ht="14.25" customHeight="1">
      <c r="A2482" s="134" t="s">
        <v>398</v>
      </c>
      <c r="B2482" s="135">
        <v>21904</v>
      </c>
      <c r="C2482" s="135">
        <v>1525000</v>
      </c>
      <c r="D2482" s="145">
        <f t="shared" si="266"/>
        <v>341614.90683229809</v>
      </c>
      <c r="E2482" s="141">
        <f t="shared" si="267"/>
        <v>69.621986851716585</v>
      </c>
      <c r="F2482" s="135">
        <v>22</v>
      </c>
      <c r="G2482" s="135">
        <v>1.61</v>
      </c>
      <c r="H2482" s="135">
        <v>550000</v>
      </c>
      <c r="I2482" s="134" t="s">
        <v>1815</v>
      </c>
      <c r="J2482" s="138">
        <f t="shared" si="268"/>
        <v>1.61</v>
      </c>
      <c r="K2482" s="140">
        <f t="shared" si="269"/>
        <v>341614.90683229809</v>
      </c>
      <c r="L2482" s="134" t="s">
        <v>3384</v>
      </c>
      <c r="M2482" s="134" t="s">
        <v>60</v>
      </c>
      <c r="N2482" s="137">
        <f t="shared" si="270"/>
        <v>341614.90683229809</v>
      </c>
      <c r="P2482">
        <v>2441</v>
      </c>
      <c r="Q2482">
        <v>60.672087194173102</v>
      </c>
      <c r="R2482">
        <v>20.327912805826898</v>
      </c>
      <c r="S2482" s="70">
        <f t="shared" si="271"/>
        <v>0.33504554970673855</v>
      </c>
      <c r="T2482">
        <f t="shared" si="272"/>
        <v>81</v>
      </c>
      <c r="U2482" s="134" t="s">
        <v>1595</v>
      </c>
      <c r="Z2482">
        <v>2440</v>
      </c>
      <c r="AA2482">
        <v>75.03588142049675</v>
      </c>
      <c r="AB2482">
        <v>29.96411857950325</v>
      </c>
      <c r="AJ2482">
        <v>2442</v>
      </c>
      <c r="AK2482">
        <v>21.322554935056587</v>
      </c>
      <c r="AL2482">
        <v>-12.322554935056587</v>
      </c>
      <c r="AT2482">
        <v>2442</v>
      </c>
      <c r="AU2482">
        <v>18.829564363071491</v>
      </c>
      <c r="AV2482">
        <v>-9.8295643630714906</v>
      </c>
      <c r="BD2482" s="152">
        <v>4.4511302989966657</v>
      </c>
      <c r="BE2482" s="152">
        <v>14.662982345599998</v>
      </c>
    </row>
    <row r="2483" spans="1:57" ht="14.25" customHeight="1">
      <c r="A2483" s="134" t="s">
        <v>398</v>
      </c>
      <c r="B2483" s="135">
        <v>135360</v>
      </c>
      <c r="C2483" s="135">
        <v>10534800</v>
      </c>
      <c r="D2483" s="145">
        <f t="shared" si="266"/>
        <v>721875</v>
      </c>
      <c r="E2483" s="141">
        <f t="shared" si="267"/>
        <v>77.828014184397162</v>
      </c>
      <c r="F2483" s="135">
        <v>138</v>
      </c>
      <c r="G2483" s="135">
        <v>7.36</v>
      </c>
      <c r="H2483" s="135">
        <v>5313000</v>
      </c>
      <c r="I2483" s="134" t="s">
        <v>1815</v>
      </c>
      <c r="J2483" s="138">
        <f t="shared" si="268"/>
        <v>7.36</v>
      </c>
      <c r="K2483" s="140">
        <f t="shared" si="269"/>
        <v>721875</v>
      </c>
      <c r="L2483" s="134" t="s">
        <v>3385</v>
      </c>
      <c r="M2483" s="134" t="s">
        <v>67</v>
      </c>
      <c r="N2483" s="137">
        <f t="shared" si="270"/>
        <v>721875</v>
      </c>
      <c r="P2483">
        <v>2442</v>
      </c>
      <c r="Q2483">
        <v>16.787049644181167</v>
      </c>
      <c r="R2483">
        <v>-7.7870496441811667</v>
      </c>
      <c r="S2483" s="70">
        <f t="shared" si="271"/>
        <v>-0.46387243793493893</v>
      </c>
      <c r="T2483">
        <f t="shared" si="272"/>
        <v>9</v>
      </c>
      <c r="U2483" s="134" t="s">
        <v>1770</v>
      </c>
      <c r="Z2483">
        <v>2441</v>
      </c>
      <c r="AA2483">
        <v>63.327252025264684</v>
      </c>
      <c r="AB2483">
        <v>17.672747974735316</v>
      </c>
      <c r="AJ2483">
        <v>2443</v>
      </c>
      <c r="AK2483">
        <v>27.102346652638616</v>
      </c>
      <c r="AL2483">
        <v>-3.1023466526386159</v>
      </c>
      <c r="AT2483">
        <v>2443</v>
      </c>
      <c r="AU2483">
        <v>25.484438327506513</v>
      </c>
      <c r="AV2483">
        <v>-1.4844383275065134</v>
      </c>
      <c r="BD2483" s="152">
        <v>26.232295823020959</v>
      </c>
      <c r="BE2483" s="152">
        <v>24.42034988724</v>
      </c>
    </row>
    <row r="2484" spans="1:57" ht="14.25" customHeight="1">
      <c r="A2484" s="134" t="s">
        <v>398</v>
      </c>
      <c r="B2484" s="135">
        <v>21800</v>
      </c>
      <c r="C2484" s="135">
        <v>567500</v>
      </c>
      <c r="D2484" s="145">
        <f t="shared" si="266"/>
        <v>666666.66666666663</v>
      </c>
      <c r="E2484" s="141">
        <f t="shared" si="267"/>
        <v>26.032110091743121</v>
      </c>
      <c r="F2484" s="135">
        <v>24</v>
      </c>
      <c r="G2484" s="135">
        <v>0.27</v>
      </c>
      <c r="H2484" s="135">
        <v>180000</v>
      </c>
      <c r="I2484" s="134" t="s">
        <v>1815</v>
      </c>
      <c r="J2484" s="138">
        <f t="shared" si="268"/>
        <v>0.27</v>
      </c>
      <c r="K2484" s="140">
        <f t="shared" si="269"/>
        <v>666666.66666666663</v>
      </c>
      <c r="L2484" s="134" t="s">
        <v>3386</v>
      </c>
      <c r="M2484" s="134" t="s">
        <v>68</v>
      </c>
      <c r="N2484" s="137">
        <f t="shared" si="270"/>
        <v>666666.66666666663</v>
      </c>
      <c r="P2484">
        <v>2443</v>
      </c>
      <c r="Q2484">
        <v>23.742575554554247</v>
      </c>
      <c r="R2484">
        <v>0.25742444544575349</v>
      </c>
      <c r="S2484" s="70">
        <f t="shared" si="271"/>
        <v>1.0842313415166744E-2</v>
      </c>
      <c r="T2484">
        <f t="shared" si="272"/>
        <v>24</v>
      </c>
      <c r="U2484" s="134" t="s">
        <v>1598</v>
      </c>
      <c r="Z2484">
        <v>2442</v>
      </c>
      <c r="AA2484">
        <v>20.869266851078645</v>
      </c>
      <c r="AB2484">
        <v>-11.869266851078645</v>
      </c>
      <c r="AJ2484">
        <v>2444</v>
      </c>
      <c r="AK2484">
        <v>29.18007445970612</v>
      </c>
      <c r="AL2484">
        <v>11.81992554029388</v>
      </c>
      <c r="AT2484">
        <v>2444</v>
      </c>
      <c r="AU2484">
        <v>42.730455939967115</v>
      </c>
      <c r="AV2484">
        <v>-1.7304559399671149</v>
      </c>
      <c r="BD2484" s="152">
        <v>6.4425335407489817</v>
      </c>
      <c r="BE2484" s="152">
        <v>18.982027485959996</v>
      </c>
    </row>
    <row r="2485" spans="1:57" ht="14.25" customHeight="1">
      <c r="A2485" s="134" t="s">
        <v>398</v>
      </c>
      <c r="B2485" s="135">
        <v>19200</v>
      </c>
      <c r="C2485" s="135">
        <v>354800</v>
      </c>
      <c r="D2485" s="145">
        <f t="shared" si="266"/>
        <v>525000</v>
      </c>
      <c r="E2485" s="141">
        <f t="shared" si="267"/>
        <v>18.479166666666668</v>
      </c>
      <c r="F2485" s="135">
        <v>21</v>
      </c>
      <c r="G2485" s="135">
        <v>0.3</v>
      </c>
      <c r="H2485" s="135">
        <v>157500</v>
      </c>
      <c r="I2485" s="134" t="s">
        <v>1815</v>
      </c>
      <c r="J2485" s="138">
        <f t="shared" si="268"/>
        <v>0.3</v>
      </c>
      <c r="K2485" s="140">
        <f t="shared" si="269"/>
        <v>525000</v>
      </c>
      <c r="L2485" s="134" t="s">
        <v>897</v>
      </c>
      <c r="M2485" s="134" t="s">
        <v>68</v>
      </c>
      <c r="N2485" s="137">
        <f t="shared" si="270"/>
        <v>525000</v>
      </c>
      <c r="P2485">
        <v>2444</v>
      </c>
      <c r="Q2485">
        <v>34.267670410393869</v>
      </c>
      <c r="R2485">
        <v>6.732329589606131</v>
      </c>
      <c r="S2485" s="70">
        <f t="shared" si="271"/>
        <v>0.19646300752221896</v>
      </c>
      <c r="T2485">
        <f t="shared" si="272"/>
        <v>41</v>
      </c>
      <c r="U2485" s="134" t="s">
        <v>3370</v>
      </c>
      <c r="Z2485">
        <v>2443</v>
      </c>
      <c r="AA2485">
        <v>26.774143044799249</v>
      </c>
      <c r="AB2485">
        <v>-2.7741430447992492</v>
      </c>
      <c r="AJ2485">
        <v>2445</v>
      </c>
      <c r="AK2485">
        <v>23.092518252364904</v>
      </c>
      <c r="AL2485">
        <v>-10.092518252364904</v>
      </c>
      <c r="AT2485">
        <v>2445</v>
      </c>
      <c r="AU2485">
        <v>22.170549207153677</v>
      </c>
      <c r="AV2485">
        <v>-9.1705492071536767</v>
      </c>
      <c r="BD2485" s="152">
        <v>19.842140603741484</v>
      </c>
      <c r="BE2485" s="152">
        <v>24.121999762920002</v>
      </c>
    </row>
    <row r="2486" spans="1:57" ht="14.25" customHeight="1">
      <c r="A2486" s="134" t="s">
        <v>398</v>
      </c>
      <c r="B2486" s="135">
        <v>12854</v>
      </c>
      <c r="C2486" s="135">
        <v>557200</v>
      </c>
      <c r="D2486" s="145">
        <f t="shared" si="266"/>
        <v>341584.15841584158</v>
      </c>
      <c r="E2486" s="141">
        <f t="shared" si="267"/>
        <v>43.348374046989264</v>
      </c>
      <c r="F2486" s="135">
        <v>15</v>
      </c>
      <c r="G2486" s="135">
        <v>1.01</v>
      </c>
      <c r="H2486" s="135">
        <v>345000</v>
      </c>
      <c r="I2486" s="134" t="s">
        <v>1815</v>
      </c>
      <c r="J2486" s="138">
        <f t="shared" si="268"/>
        <v>1.01</v>
      </c>
      <c r="K2486" s="140">
        <f t="shared" si="269"/>
        <v>341584.15841584158</v>
      </c>
      <c r="L2486" s="134" t="s">
        <v>3387</v>
      </c>
      <c r="M2486" s="134" t="s">
        <v>47</v>
      </c>
      <c r="N2486" s="137">
        <f t="shared" si="270"/>
        <v>341584.15841584158</v>
      </c>
      <c r="P2486">
        <v>2445</v>
      </c>
      <c r="Q2486">
        <v>19.621029732050914</v>
      </c>
      <c r="R2486">
        <v>-6.6210297320509142</v>
      </c>
      <c r="S2486" s="70">
        <f t="shared" si="271"/>
        <v>-0.33744557867090302</v>
      </c>
      <c r="T2486">
        <f t="shared" si="272"/>
        <v>13</v>
      </c>
      <c r="U2486" s="134" t="s">
        <v>3371</v>
      </c>
      <c r="Z2486">
        <v>2444</v>
      </c>
      <c r="AA2486">
        <v>37.482891576334509</v>
      </c>
      <c r="AB2486">
        <v>3.5171084236654906</v>
      </c>
      <c r="AJ2486">
        <v>2446</v>
      </c>
      <c r="AK2486">
        <v>21.006747081741111</v>
      </c>
      <c r="AL2486">
        <v>-10.006747081741111</v>
      </c>
      <c r="AT2486">
        <v>2446</v>
      </c>
      <c r="AU2486">
        <v>16.685717858304084</v>
      </c>
      <c r="AV2486">
        <v>-5.6857178583040842</v>
      </c>
      <c r="BD2486" s="152">
        <v>90.90719852692429</v>
      </c>
      <c r="BE2486" s="152">
        <v>53.629611332279993</v>
      </c>
    </row>
    <row r="2487" spans="1:57" ht="14.25" customHeight="1">
      <c r="A2487" s="134" t="s">
        <v>398</v>
      </c>
      <c r="B2487" s="135">
        <v>7248</v>
      </c>
      <c r="C2487" s="135">
        <v>634000</v>
      </c>
      <c r="D2487" s="145">
        <f t="shared" si="266"/>
        <v>436764.70588235289</v>
      </c>
      <c r="E2487" s="141">
        <f t="shared" si="267"/>
        <v>87.472406181015458</v>
      </c>
      <c r="F2487" s="135">
        <v>11</v>
      </c>
      <c r="G2487" s="135">
        <v>0.68</v>
      </c>
      <c r="H2487" s="135">
        <v>297000</v>
      </c>
      <c r="I2487" s="134" t="s">
        <v>1815</v>
      </c>
      <c r="J2487" s="138">
        <f t="shared" si="268"/>
        <v>0.68</v>
      </c>
      <c r="K2487" s="140">
        <f t="shared" si="269"/>
        <v>436764.70588235289</v>
      </c>
      <c r="L2487" s="134" t="s">
        <v>3388</v>
      </c>
      <c r="M2487" s="134" t="s">
        <v>67</v>
      </c>
      <c r="N2487" s="137">
        <f t="shared" si="270"/>
        <v>436764.70588235289</v>
      </c>
      <c r="P2487">
        <v>2446</v>
      </c>
      <c r="Q2487">
        <v>15.445234353672422</v>
      </c>
      <c r="R2487">
        <v>-4.4452343536724221</v>
      </c>
      <c r="S2487" s="70">
        <f t="shared" si="271"/>
        <v>-0.28780620946780755</v>
      </c>
      <c r="T2487">
        <f t="shared" si="272"/>
        <v>11</v>
      </c>
      <c r="U2487" s="134" t="s">
        <v>934</v>
      </c>
      <c r="Z2487">
        <v>2445</v>
      </c>
      <c r="AA2487">
        <v>22.407991890683078</v>
      </c>
      <c r="AB2487">
        <v>-9.4079918906830784</v>
      </c>
      <c r="AJ2487">
        <v>2447</v>
      </c>
      <c r="AK2487">
        <v>44.044633646658276</v>
      </c>
      <c r="AL2487">
        <v>-36.044633646658276</v>
      </c>
      <c r="AT2487">
        <v>2447</v>
      </c>
      <c r="AU2487">
        <v>47.046065755768531</v>
      </c>
      <c r="AV2487">
        <v>-39.046065755768531</v>
      </c>
      <c r="BD2487" s="152">
        <v>3.9437794988802946</v>
      </c>
      <c r="BE2487" s="152">
        <v>15.125839143239999</v>
      </c>
    </row>
    <row r="2488" spans="1:57" ht="14.25" customHeight="1">
      <c r="A2488" s="134" t="s">
        <v>398</v>
      </c>
      <c r="B2488" s="135">
        <v>10336</v>
      </c>
      <c r="C2488" s="135">
        <v>831400</v>
      </c>
      <c r="D2488" s="145">
        <f t="shared" si="266"/>
        <v>1102702.7027027027</v>
      </c>
      <c r="E2488" s="141">
        <f t="shared" si="267"/>
        <v>80.437306501547994</v>
      </c>
      <c r="F2488" s="135">
        <v>12</v>
      </c>
      <c r="G2488" s="135">
        <v>0.37</v>
      </c>
      <c r="H2488" s="135">
        <v>408000</v>
      </c>
      <c r="I2488" s="134" t="s">
        <v>1815</v>
      </c>
      <c r="J2488" s="138">
        <f t="shared" si="268"/>
        <v>0.37</v>
      </c>
      <c r="K2488" s="140">
        <f t="shared" si="269"/>
        <v>1102702.7027027027</v>
      </c>
      <c r="L2488" s="134" t="s">
        <v>3389</v>
      </c>
      <c r="M2488" s="134" t="s">
        <v>67</v>
      </c>
      <c r="N2488" s="137">
        <f t="shared" si="270"/>
        <v>1102702.7027027027</v>
      </c>
      <c r="P2488">
        <v>2447</v>
      </c>
      <c r="Q2488">
        <v>45.241077228737204</v>
      </c>
      <c r="R2488">
        <v>-37.241077228737204</v>
      </c>
      <c r="S2488" s="70">
        <f t="shared" si="271"/>
        <v>-0.82316955099118672</v>
      </c>
      <c r="T2488">
        <f t="shared" si="272"/>
        <v>8</v>
      </c>
      <c r="U2488" s="134" t="s">
        <v>3372</v>
      </c>
      <c r="Z2488">
        <v>2446</v>
      </c>
      <c r="AA2488">
        <v>19.164255705669401</v>
      </c>
      <c r="AB2488">
        <v>-8.164255705669401</v>
      </c>
      <c r="AJ2488">
        <v>2448</v>
      </c>
      <c r="AK2488">
        <v>22.660716629869214</v>
      </c>
      <c r="AL2488">
        <v>9.3392833701307865</v>
      </c>
      <c r="AT2488">
        <v>2448</v>
      </c>
      <c r="AU2488">
        <v>26.440178400868927</v>
      </c>
      <c r="AV2488">
        <v>5.5598215991310731</v>
      </c>
      <c r="BD2488" s="152">
        <v>39.234443858391934</v>
      </c>
      <c r="BE2488" s="152">
        <v>35.833712449111601</v>
      </c>
    </row>
    <row r="2489" spans="1:57" ht="14.25" customHeight="1">
      <c r="A2489" s="134" t="s">
        <v>398</v>
      </c>
      <c r="B2489" s="135">
        <v>10608</v>
      </c>
      <c r="C2489" s="135">
        <v>354600</v>
      </c>
      <c r="D2489" s="145">
        <f t="shared" si="266"/>
        <v>1090909.0909090908</v>
      </c>
      <c r="E2489" s="141">
        <f t="shared" si="267"/>
        <v>33.427601809954751</v>
      </c>
      <c r="F2489" s="135">
        <v>16</v>
      </c>
      <c r="G2489" s="135">
        <v>0.11</v>
      </c>
      <c r="H2489" s="135">
        <v>120000</v>
      </c>
      <c r="I2489" s="134" t="s">
        <v>1815</v>
      </c>
      <c r="J2489" s="138">
        <f t="shared" si="268"/>
        <v>0.11</v>
      </c>
      <c r="K2489" s="140">
        <f t="shared" si="269"/>
        <v>1090909.0909090908</v>
      </c>
      <c r="L2489" s="134" t="s">
        <v>3390</v>
      </c>
      <c r="M2489" s="134" t="s">
        <v>68</v>
      </c>
      <c r="N2489" s="137">
        <f t="shared" si="270"/>
        <v>1090909.0909090908</v>
      </c>
      <c r="P2489">
        <v>2448</v>
      </c>
      <c r="Q2489">
        <v>21.676655848621653</v>
      </c>
      <c r="R2489">
        <v>10.323344151378347</v>
      </c>
      <c r="S2489" s="70">
        <f t="shared" si="271"/>
        <v>0.47624247132358166</v>
      </c>
      <c r="T2489">
        <f t="shared" si="272"/>
        <v>32</v>
      </c>
      <c r="U2489" s="134" t="s">
        <v>3373</v>
      </c>
      <c r="Z2489">
        <v>2447</v>
      </c>
      <c r="AA2489">
        <v>49.498862957720903</v>
      </c>
      <c r="AB2489">
        <v>-41.498862957720903</v>
      </c>
      <c r="AJ2489">
        <v>2449</v>
      </c>
      <c r="AK2489">
        <v>21.8678103171884</v>
      </c>
      <c r="AL2489">
        <v>-5.8678103171884004</v>
      </c>
      <c r="AT2489">
        <v>2449</v>
      </c>
      <c r="AU2489">
        <v>22.654987904132909</v>
      </c>
      <c r="AV2489">
        <v>-6.6549879041329092</v>
      </c>
      <c r="BD2489" s="152">
        <v>45.054599696973867</v>
      </c>
      <c r="BE2489" s="152">
        <v>84.885274815200006</v>
      </c>
    </row>
    <row r="2490" spans="1:57" ht="14.25" customHeight="1">
      <c r="A2490" s="134" t="s">
        <v>398</v>
      </c>
      <c r="B2490" s="135">
        <v>179256</v>
      </c>
      <c r="C2490" s="135">
        <v>11811500</v>
      </c>
      <c r="D2490" s="145">
        <f t="shared" si="266"/>
        <v>183892.15347390252</v>
      </c>
      <c r="E2490" s="141">
        <f t="shared" si="267"/>
        <v>65.891797206230194</v>
      </c>
      <c r="F2490" s="135">
        <v>280</v>
      </c>
      <c r="G2490" s="135">
        <v>28.93</v>
      </c>
      <c r="H2490" s="135">
        <v>5320000</v>
      </c>
      <c r="I2490" s="134" t="s">
        <v>1815</v>
      </c>
      <c r="J2490" s="138">
        <f t="shared" si="268"/>
        <v>28.93</v>
      </c>
      <c r="K2490" s="140">
        <f t="shared" si="269"/>
        <v>183892.15347390252</v>
      </c>
      <c r="L2490" s="134" t="s">
        <v>3391</v>
      </c>
      <c r="M2490" s="134" t="s">
        <v>285</v>
      </c>
      <c r="N2490" s="137">
        <f t="shared" si="270"/>
        <v>183892.15347390252</v>
      </c>
      <c r="P2490">
        <v>2449</v>
      </c>
      <c r="Q2490">
        <v>19.170731513655834</v>
      </c>
      <c r="R2490">
        <v>-3.1707315136558343</v>
      </c>
      <c r="S2490" s="70">
        <f t="shared" si="271"/>
        <v>-0.16539439360450256</v>
      </c>
      <c r="T2490">
        <f t="shared" si="272"/>
        <v>16</v>
      </c>
      <c r="U2490" s="134" t="s">
        <v>916</v>
      </c>
      <c r="Z2490">
        <v>2448</v>
      </c>
      <c r="AA2490">
        <v>25.648050760497924</v>
      </c>
      <c r="AB2490">
        <v>6.3519492395020762</v>
      </c>
      <c r="AJ2490">
        <v>2450</v>
      </c>
      <c r="AK2490">
        <v>22.348718790869874</v>
      </c>
      <c r="AL2490">
        <v>2.6512812091301257</v>
      </c>
      <c r="AT2490">
        <v>2450</v>
      </c>
      <c r="AU2490">
        <v>32.391384630878186</v>
      </c>
      <c r="AV2490">
        <v>-7.3913846308781856</v>
      </c>
      <c r="BD2490" s="152">
        <v>10.675934346578298</v>
      </c>
      <c r="BE2490" s="152">
        <v>22.148884719879998</v>
      </c>
    </row>
    <row r="2491" spans="1:57" ht="14.25" customHeight="1">
      <c r="A2491" s="134" t="s">
        <v>398</v>
      </c>
      <c r="B2491" s="135">
        <v>28295</v>
      </c>
      <c r="C2491" s="135">
        <v>1063100</v>
      </c>
      <c r="D2491" s="145">
        <f t="shared" si="266"/>
        <v>1080519.4805194805</v>
      </c>
      <c r="E2491" s="141">
        <f t="shared" si="267"/>
        <v>37.572009188902634</v>
      </c>
      <c r="F2491" s="135">
        <v>40</v>
      </c>
      <c r="G2491" s="135">
        <v>0.26950000000000002</v>
      </c>
      <c r="H2491" s="135">
        <v>291200</v>
      </c>
      <c r="I2491" s="134" t="s">
        <v>1815</v>
      </c>
      <c r="J2491" s="138">
        <f t="shared" si="268"/>
        <v>0.26950000000000002</v>
      </c>
      <c r="K2491" s="140">
        <f t="shared" si="269"/>
        <v>1080519.4805194805</v>
      </c>
      <c r="L2491" s="134" t="s">
        <v>3392</v>
      </c>
      <c r="M2491" s="134" t="s">
        <v>3</v>
      </c>
      <c r="N2491" s="137">
        <f t="shared" si="270"/>
        <v>1080519.4805194805</v>
      </c>
      <c r="P2491">
        <v>2450</v>
      </c>
      <c r="Q2491">
        <v>24.710404283234624</v>
      </c>
      <c r="R2491">
        <v>0.28959571676537621</v>
      </c>
      <c r="S2491" s="70">
        <f t="shared" si="271"/>
        <v>1.1719586350995459E-2</v>
      </c>
      <c r="T2491">
        <f t="shared" si="272"/>
        <v>25</v>
      </c>
      <c r="U2491" s="134" t="s">
        <v>3374</v>
      </c>
      <c r="Z2491">
        <v>2449</v>
      </c>
      <c r="AA2491">
        <v>22.485922392917864</v>
      </c>
      <c r="AB2491">
        <v>-6.485922392917864</v>
      </c>
      <c r="AJ2491">
        <v>2451</v>
      </c>
      <c r="AK2491">
        <v>20.84249313122314</v>
      </c>
      <c r="AL2491">
        <v>-11.84249313122314</v>
      </c>
      <c r="AT2491">
        <v>2451</v>
      </c>
      <c r="AU2491">
        <v>14.522165372642608</v>
      </c>
      <c r="AV2491">
        <v>-5.5221653726426077</v>
      </c>
      <c r="BD2491" s="152">
        <v>11.620798184851701</v>
      </c>
      <c r="BE2491" s="152">
        <v>23.038637255760001</v>
      </c>
    </row>
    <row r="2492" spans="1:57" ht="14.25" customHeight="1">
      <c r="A2492" s="134" t="s">
        <v>398</v>
      </c>
      <c r="B2492" s="135">
        <v>11928</v>
      </c>
      <c r="C2492" s="135">
        <v>300700</v>
      </c>
      <c r="D2492" s="145">
        <f t="shared" si="266"/>
        <v>717241.37931034493</v>
      </c>
      <c r="E2492" s="141">
        <f t="shared" si="267"/>
        <v>25.209590878604963</v>
      </c>
      <c r="F2492" s="135">
        <v>12</v>
      </c>
      <c r="G2492" s="135">
        <v>8.6999999999999994E-2</v>
      </c>
      <c r="H2492" s="135">
        <v>62400</v>
      </c>
      <c r="I2492" s="134" t="s">
        <v>1815</v>
      </c>
      <c r="J2492" s="138">
        <f t="shared" si="268"/>
        <v>8.6999999999999994E-2</v>
      </c>
      <c r="K2492" s="140">
        <f t="shared" si="269"/>
        <v>717241.37931034493</v>
      </c>
      <c r="L2492" s="134" t="s">
        <v>3393</v>
      </c>
      <c r="M2492" s="134" t="s">
        <v>22</v>
      </c>
      <c r="N2492" s="137">
        <f t="shared" si="270"/>
        <v>717241.37931034493</v>
      </c>
      <c r="P2492">
        <v>2451</v>
      </c>
      <c r="Q2492">
        <v>14.180882743507839</v>
      </c>
      <c r="R2492">
        <v>-5.1808827435078388</v>
      </c>
      <c r="S2492" s="70">
        <f t="shared" si="271"/>
        <v>-0.36534275314276204</v>
      </c>
      <c r="T2492">
        <f t="shared" si="272"/>
        <v>9</v>
      </c>
      <c r="U2492" s="134" t="s">
        <v>886</v>
      </c>
      <c r="Z2492">
        <v>2450</v>
      </c>
      <c r="AA2492">
        <v>27.34585321376133</v>
      </c>
      <c r="AB2492">
        <v>-2.3458532137613304</v>
      </c>
      <c r="AJ2492">
        <v>2452</v>
      </c>
      <c r="AK2492">
        <v>37.433412138310032</v>
      </c>
      <c r="AL2492">
        <v>58.566587861689968</v>
      </c>
      <c r="AT2492">
        <v>2452</v>
      </c>
      <c r="AU2492">
        <v>119.87280247995467</v>
      </c>
      <c r="AV2492">
        <v>-23.872802479954672</v>
      </c>
      <c r="BD2492" s="152">
        <v>6.5123713027083197</v>
      </c>
      <c r="BE2492" s="152">
        <v>17.000678604639997</v>
      </c>
    </row>
    <row r="2493" spans="1:57" ht="14.25" customHeight="1">
      <c r="A2493" s="134" t="s">
        <v>398</v>
      </c>
      <c r="B2493" s="135">
        <v>3249</v>
      </c>
      <c r="C2493" s="135">
        <v>114100</v>
      </c>
      <c r="D2493" s="145">
        <f t="shared" si="266"/>
        <v>600000</v>
      </c>
      <c r="E2493" s="141">
        <f t="shared" si="267"/>
        <v>35.118497999384424</v>
      </c>
      <c r="F2493" s="135">
        <v>9</v>
      </c>
      <c r="G2493" s="135">
        <v>0.15</v>
      </c>
      <c r="H2493" s="135">
        <v>90000</v>
      </c>
      <c r="I2493" s="134" t="s">
        <v>1815</v>
      </c>
      <c r="J2493" s="138">
        <f t="shared" si="268"/>
        <v>0.15</v>
      </c>
      <c r="K2493" s="140">
        <f t="shared" si="269"/>
        <v>600000</v>
      </c>
      <c r="L2493" s="134" t="s">
        <v>3394</v>
      </c>
      <c r="M2493" s="134" t="s">
        <v>118</v>
      </c>
      <c r="N2493" s="137">
        <f t="shared" si="270"/>
        <v>600000</v>
      </c>
      <c r="P2493">
        <v>2452</v>
      </c>
      <c r="Q2493">
        <v>80.742083007314307</v>
      </c>
      <c r="R2493">
        <v>15.257916992685693</v>
      </c>
      <c r="S2493" s="70">
        <f t="shared" si="271"/>
        <v>0.18897105975459541</v>
      </c>
      <c r="T2493">
        <f t="shared" si="272"/>
        <v>96</v>
      </c>
      <c r="U2493" s="134" t="s">
        <v>3375</v>
      </c>
      <c r="Z2493">
        <v>2451</v>
      </c>
      <c r="AA2493">
        <v>18.348922672440153</v>
      </c>
      <c r="AB2493">
        <v>-9.3489226724401533</v>
      </c>
      <c r="AJ2493">
        <v>2453</v>
      </c>
      <c r="AK2493">
        <v>23.078971534796413</v>
      </c>
      <c r="AL2493">
        <v>-7.0789715347964126</v>
      </c>
      <c r="AT2493">
        <v>2453</v>
      </c>
      <c r="AU2493">
        <v>21.119563559469924</v>
      </c>
      <c r="AV2493">
        <v>-5.119563559469924</v>
      </c>
      <c r="BD2493" s="152">
        <v>37.10644617045444</v>
      </c>
      <c r="BE2493" s="152">
        <v>67.502437052999994</v>
      </c>
    </row>
    <row r="2494" spans="1:57" ht="14.25" customHeight="1">
      <c r="A2494" s="134" t="s">
        <v>398</v>
      </c>
      <c r="B2494" s="135">
        <v>15552</v>
      </c>
      <c r="C2494" s="135">
        <v>906700</v>
      </c>
      <c r="D2494" s="145">
        <f t="shared" si="266"/>
        <v>887263.86349786713</v>
      </c>
      <c r="E2494" s="141">
        <f t="shared" si="267"/>
        <v>58.301183127572017</v>
      </c>
      <c r="F2494" s="135">
        <v>16</v>
      </c>
      <c r="G2494" s="135">
        <v>0.1641</v>
      </c>
      <c r="H2494" s="135">
        <v>145600</v>
      </c>
      <c r="I2494" s="134" t="s">
        <v>1815</v>
      </c>
      <c r="J2494" s="138">
        <f t="shared" si="268"/>
        <v>0.1641</v>
      </c>
      <c r="K2494" s="140">
        <f t="shared" si="269"/>
        <v>887263.86349786713</v>
      </c>
      <c r="L2494" s="134" t="s">
        <v>960</v>
      </c>
      <c r="M2494" s="134" t="s">
        <v>3</v>
      </c>
      <c r="N2494" s="137">
        <f t="shared" si="270"/>
        <v>887263.86349786713</v>
      </c>
      <c r="P2494">
        <v>2453</v>
      </c>
      <c r="Q2494">
        <v>19.045359460113588</v>
      </c>
      <c r="R2494">
        <v>-3.0453594601135876</v>
      </c>
      <c r="S2494" s="70">
        <f t="shared" si="271"/>
        <v>-0.15990034036855216</v>
      </c>
      <c r="T2494">
        <f t="shared" si="272"/>
        <v>16</v>
      </c>
      <c r="U2494" s="134" t="s">
        <v>3376</v>
      </c>
      <c r="Z2494">
        <v>2452</v>
      </c>
      <c r="AA2494">
        <v>81.992293859108401</v>
      </c>
      <c r="AB2494">
        <v>14.007706140891599</v>
      </c>
      <c r="AJ2494">
        <v>2454</v>
      </c>
      <c r="AK2494">
        <v>21.022410473929678</v>
      </c>
      <c r="AL2494">
        <v>-12.022410473929678</v>
      </c>
      <c r="AT2494">
        <v>2454</v>
      </c>
      <c r="AU2494">
        <v>19.592350040179468</v>
      </c>
      <c r="AV2494">
        <v>-10.592350040179468</v>
      </c>
      <c r="BD2494" s="152">
        <v>12.751553713046286</v>
      </c>
      <c r="BE2494" s="152">
        <v>21.416330724919998</v>
      </c>
    </row>
    <row r="2495" spans="1:57" ht="14.25" customHeight="1">
      <c r="A2495" s="134" t="s">
        <v>398</v>
      </c>
      <c r="B2495" s="135">
        <v>5778</v>
      </c>
      <c r="C2495" s="135">
        <v>344300</v>
      </c>
      <c r="D2495" s="145">
        <f t="shared" si="266"/>
        <v>1350000</v>
      </c>
      <c r="E2495" s="141">
        <f t="shared" si="267"/>
        <v>59.588092765662857</v>
      </c>
      <c r="F2495" s="135">
        <v>12</v>
      </c>
      <c r="G2495" s="135">
        <v>0.08</v>
      </c>
      <c r="H2495" s="135">
        <v>108000</v>
      </c>
      <c r="I2495" s="134" t="s">
        <v>1815</v>
      </c>
      <c r="J2495" s="138">
        <f t="shared" si="268"/>
        <v>0.08</v>
      </c>
      <c r="K2495" s="140">
        <f t="shared" si="269"/>
        <v>1350000</v>
      </c>
      <c r="L2495" s="134" t="s">
        <v>1609</v>
      </c>
      <c r="M2495" s="134" t="s">
        <v>47</v>
      </c>
      <c r="N2495" s="137">
        <f t="shared" si="270"/>
        <v>1350000</v>
      </c>
      <c r="P2495">
        <v>2454</v>
      </c>
      <c r="Q2495">
        <v>17.024647432365622</v>
      </c>
      <c r="R2495">
        <v>-8.0246474323656223</v>
      </c>
      <c r="S2495" s="70">
        <f t="shared" si="271"/>
        <v>-0.47135469114678608</v>
      </c>
      <c r="T2495">
        <f t="shared" si="272"/>
        <v>9</v>
      </c>
      <c r="U2495" s="134" t="s">
        <v>3377</v>
      </c>
      <c r="Z2495">
        <v>2453</v>
      </c>
      <c r="AA2495">
        <v>21.818944155049198</v>
      </c>
      <c r="AB2495">
        <v>-5.8189441550491985</v>
      </c>
      <c r="AJ2495">
        <v>2455</v>
      </c>
      <c r="AK2495">
        <v>21.010980430981263</v>
      </c>
      <c r="AL2495">
        <v>-11.010980430981263</v>
      </c>
      <c r="AT2495">
        <v>2455</v>
      </c>
      <c r="AU2495">
        <v>17.155377069612761</v>
      </c>
      <c r="AV2495">
        <v>-7.1553770696127614</v>
      </c>
      <c r="BD2495" s="152">
        <v>40.978333855553061</v>
      </c>
      <c r="BE2495" s="152">
        <v>42.421867075000002</v>
      </c>
    </row>
    <row r="2496" spans="1:57" ht="14.25" customHeight="1">
      <c r="A2496" s="134" t="s">
        <v>398</v>
      </c>
      <c r="B2496" s="135">
        <v>10368</v>
      </c>
      <c r="C2496" s="135">
        <v>621300</v>
      </c>
      <c r="D2496" s="145">
        <f t="shared" si="266"/>
        <v>175845.41062801934</v>
      </c>
      <c r="E2496" s="141">
        <f t="shared" si="267"/>
        <v>59.924768518518519</v>
      </c>
      <c r="F2496" s="135">
        <v>12</v>
      </c>
      <c r="G2496" s="135">
        <v>0.621</v>
      </c>
      <c r="H2496" s="135">
        <v>109200</v>
      </c>
      <c r="I2496" s="134" t="s">
        <v>1815</v>
      </c>
      <c r="J2496" s="138">
        <f t="shared" si="268"/>
        <v>0.621</v>
      </c>
      <c r="K2496" s="140">
        <f t="shared" si="269"/>
        <v>175845.41062801934</v>
      </c>
      <c r="L2496" s="134" t="s">
        <v>3395</v>
      </c>
      <c r="M2496" s="134" t="s">
        <v>3</v>
      </c>
      <c r="N2496" s="137">
        <f t="shared" si="270"/>
        <v>175845.41062801934</v>
      </c>
      <c r="P2496">
        <v>2455</v>
      </c>
      <c r="Q2496">
        <v>15.70142870404298</v>
      </c>
      <c r="R2496">
        <v>-5.7014287040429803</v>
      </c>
      <c r="S2496" s="70">
        <f t="shared" si="271"/>
        <v>-0.36311528151415368</v>
      </c>
      <c r="T2496">
        <f t="shared" si="272"/>
        <v>10</v>
      </c>
      <c r="U2496" s="134" t="s">
        <v>3378</v>
      </c>
      <c r="Z2496">
        <v>2454</v>
      </c>
      <c r="AA2496">
        <v>20.944373327920545</v>
      </c>
      <c r="AB2496">
        <v>-11.944373327920545</v>
      </c>
      <c r="AJ2496">
        <v>2456</v>
      </c>
      <c r="AK2496">
        <v>23.769854130789518</v>
      </c>
      <c r="AL2496">
        <v>-7.7698541307895184</v>
      </c>
      <c r="AT2496">
        <v>2456</v>
      </c>
      <c r="AU2496">
        <v>28.888646526957174</v>
      </c>
      <c r="AV2496">
        <v>-12.888646526957174</v>
      </c>
      <c r="BD2496" s="152">
        <v>16.555657688007905</v>
      </c>
      <c r="BE2496" s="152">
        <v>21.760871933079997</v>
      </c>
    </row>
    <row r="2497" spans="1:57" ht="14.25" customHeight="1">
      <c r="A2497" s="134" t="s">
        <v>398</v>
      </c>
      <c r="B2497" s="135">
        <v>25150</v>
      </c>
      <c r="C2497" s="135">
        <v>1837300</v>
      </c>
      <c r="D2497" s="145">
        <f t="shared" si="266"/>
        <v>1138834.5717637858</v>
      </c>
      <c r="E2497" s="141">
        <f t="shared" si="267"/>
        <v>73.053677932405563</v>
      </c>
      <c r="F2497" s="135">
        <v>32</v>
      </c>
      <c r="G2497" s="135">
        <v>0.25569999999999998</v>
      </c>
      <c r="H2497" s="135">
        <v>291200</v>
      </c>
      <c r="I2497" s="134" t="s">
        <v>1815</v>
      </c>
      <c r="J2497" s="138">
        <f t="shared" si="268"/>
        <v>0.25569999999999998</v>
      </c>
      <c r="K2497" s="140">
        <f t="shared" si="269"/>
        <v>1138834.5717637858</v>
      </c>
      <c r="L2497" s="134" t="s">
        <v>3396</v>
      </c>
      <c r="M2497" s="134" t="s">
        <v>3</v>
      </c>
      <c r="N2497" s="137">
        <f t="shared" si="270"/>
        <v>1138834.5717637858</v>
      </c>
      <c r="P2497">
        <v>2456</v>
      </c>
      <c r="Q2497">
        <v>23.644265789399945</v>
      </c>
      <c r="R2497">
        <v>-7.6442657893999453</v>
      </c>
      <c r="S2497" s="70">
        <f t="shared" si="271"/>
        <v>-0.32330315762340045</v>
      </c>
      <c r="T2497">
        <f t="shared" si="272"/>
        <v>16</v>
      </c>
      <c r="U2497" s="134" t="s">
        <v>964</v>
      </c>
      <c r="Z2497">
        <v>2455</v>
      </c>
      <c r="AA2497">
        <v>19.326199348585035</v>
      </c>
      <c r="AB2497">
        <v>-9.3261993485850354</v>
      </c>
      <c r="AJ2497">
        <v>2457</v>
      </c>
      <c r="AK2497">
        <v>22.037567621718569</v>
      </c>
      <c r="AL2497">
        <v>-11.037567621718569</v>
      </c>
      <c r="AT2497">
        <v>2457</v>
      </c>
      <c r="AU2497">
        <v>14.259418960721668</v>
      </c>
      <c r="AV2497">
        <v>-3.2594189607216677</v>
      </c>
      <c r="BD2497" s="152">
        <v>22.393272967079675</v>
      </c>
      <c r="BE2497" s="152">
        <v>35.973027825919999</v>
      </c>
    </row>
    <row r="2498" spans="1:57" ht="14.25" customHeight="1">
      <c r="A2498" s="134" t="s">
        <v>398</v>
      </c>
      <c r="B2498" s="135">
        <v>17575</v>
      </c>
      <c r="C2498" s="135">
        <v>994300</v>
      </c>
      <c r="D2498" s="145">
        <f t="shared" si="266"/>
        <v>1059312.6385809314</v>
      </c>
      <c r="E2498" s="141">
        <f t="shared" si="267"/>
        <v>56.574679943100996</v>
      </c>
      <c r="F2498" s="135">
        <v>20</v>
      </c>
      <c r="G2498" s="135">
        <v>0.1804</v>
      </c>
      <c r="H2498" s="135">
        <v>191100</v>
      </c>
      <c r="I2498" s="134" t="s">
        <v>1815</v>
      </c>
      <c r="J2498" s="138">
        <f t="shared" si="268"/>
        <v>0.1804</v>
      </c>
      <c r="K2498" s="140">
        <f t="shared" si="269"/>
        <v>1059312.6385809314</v>
      </c>
      <c r="L2498" s="134" t="s">
        <v>950</v>
      </c>
      <c r="M2498" s="134" t="s">
        <v>3</v>
      </c>
      <c r="N2498" s="137">
        <f t="shared" si="270"/>
        <v>1059312.6385809314</v>
      </c>
      <c r="P2498">
        <v>2457</v>
      </c>
      <c r="Q2498">
        <v>14.733721942608263</v>
      </c>
      <c r="R2498">
        <v>-3.7337219426082626</v>
      </c>
      <c r="S2498" s="70">
        <f t="shared" si="271"/>
        <v>-0.25341335727334174</v>
      </c>
      <c r="T2498">
        <f t="shared" si="272"/>
        <v>11</v>
      </c>
      <c r="U2498" s="134" t="s">
        <v>3379</v>
      </c>
      <c r="Z2498">
        <v>2456</v>
      </c>
      <c r="AA2498">
        <v>27.126174682481185</v>
      </c>
      <c r="AB2498">
        <v>-11.126174682481185</v>
      </c>
      <c r="AJ2498">
        <v>2458</v>
      </c>
      <c r="AK2498">
        <v>42.376270711113648</v>
      </c>
      <c r="AL2498">
        <v>109.62372928888635</v>
      </c>
      <c r="AT2498">
        <v>2458</v>
      </c>
      <c r="AU2498">
        <v>56.344004407620744</v>
      </c>
      <c r="AV2498">
        <v>95.655995592379256</v>
      </c>
      <c r="BD2498" s="152">
        <v>4.4275087030398304</v>
      </c>
      <c r="BE2498" s="152">
        <v>14.07637415932</v>
      </c>
    </row>
    <row r="2499" spans="1:57" ht="14.25" customHeight="1">
      <c r="A2499" s="134" t="s">
        <v>398</v>
      </c>
      <c r="B2499" s="135">
        <v>11394</v>
      </c>
      <c r="C2499" s="135">
        <v>298800</v>
      </c>
      <c r="D2499" s="145">
        <f t="shared" si="266"/>
        <v>81071.428571428565</v>
      </c>
      <c r="E2499" s="141">
        <f t="shared" si="267"/>
        <v>26.224328593996841</v>
      </c>
      <c r="F2499" s="135">
        <v>13</v>
      </c>
      <c r="G2499" s="135">
        <v>0.28000000000000003</v>
      </c>
      <c r="H2499" s="135">
        <v>22700</v>
      </c>
      <c r="I2499" s="134" t="s">
        <v>1815</v>
      </c>
      <c r="J2499" s="138">
        <f t="shared" si="268"/>
        <v>0.28000000000000003</v>
      </c>
      <c r="K2499" s="140">
        <f t="shared" si="269"/>
        <v>81071.428571428565</v>
      </c>
      <c r="L2499" s="134" t="s">
        <v>1772</v>
      </c>
      <c r="M2499" s="134" t="s">
        <v>323</v>
      </c>
      <c r="N2499" s="137">
        <f t="shared" si="270"/>
        <v>81071.428571428565</v>
      </c>
      <c r="P2499">
        <v>2458</v>
      </c>
      <c r="Q2499">
        <v>49.294338032316595</v>
      </c>
      <c r="R2499">
        <v>102.7056619676834</v>
      </c>
      <c r="S2499" s="70">
        <f t="shared" si="271"/>
        <v>2.0835184337063453</v>
      </c>
      <c r="T2499">
        <f t="shared" si="272"/>
        <v>152</v>
      </c>
      <c r="U2499" s="134" t="s">
        <v>3380</v>
      </c>
      <c r="Z2499">
        <v>2457</v>
      </c>
      <c r="AA2499">
        <v>18.88691563131141</v>
      </c>
      <c r="AB2499">
        <v>-7.8869156313114104</v>
      </c>
      <c r="AJ2499">
        <v>2459</v>
      </c>
      <c r="AK2499">
        <v>22.236535036005797</v>
      </c>
      <c r="AL2499">
        <v>1.7634649639942026</v>
      </c>
      <c r="AT2499">
        <v>2459</v>
      </c>
      <c r="AU2499">
        <v>21.90780279523274</v>
      </c>
      <c r="AV2499">
        <v>2.0921972047672597</v>
      </c>
      <c r="BD2499" s="152">
        <v>4.3812925370373277</v>
      </c>
      <c r="BE2499" s="152">
        <v>15.052939739479999</v>
      </c>
    </row>
    <row r="2500" spans="1:57" ht="14.25" customHeight="1">
      <c r="A2500" s="134" t="s">
        <v>398</v>
      </c>
      <c r="B2500" s="135">
        <v>25799</v>
      </c>
      <c r="C2500" s="135">
        <v>1034300</v>
      </c>
      <c r="D2500" s="145">
        <f t="shared" si="266"/>
        <v>69230.769230769234</v>
      </c>
      <c r="E2500" s="141">
        <f t="shared" si="267"/>
        <v>40.090701189968605</v>
      </c>
      <c r="F2500" s="135">
        <v>18</v>
      </c>
      <c r="G2500" s="135">
        <v>1.95</v>
      </c>
      <c r="H2500" s="135">
        <v>135000</v>
      </c>
      <c r="I2500" s="134" t="s">
        <v>1815</v>
      </c>
      <c r="J2500" s="138">
        <f t="shared" si="268"/>
        <v>1.95</v>
      </c>
      <c r="K2500" s="140">
        <f t="shared" si="269"/>
        <v>69230.769230769234</v>
      </c>
      <c r="L2500" s="134" t="s">
        <v>3397</v>
      </c>
      <c r="M2500" s="134" t="s">
        <v>68</v>
      </c>
      <c r="N2500" s="137">
        <f t="shared" si="270"/>
        <v>69230.769230769234</v>
      </c>
      <c r="P2500">
        <v>2459</v>
      </c>
      <c r="Q2500">
        <v>18.98143285325461</v>
      </c>
      <c r="R2500">
        <v>5.0185671467453901</v>
      </c>
      <c r="S2500" s="70">
        <f t="shared" si="271"/>
        <v>0.26439348312342459</v>
      </c>
      <c r="T2500">
        <f t="shared" si="272"/>
        <v>24</v>
      </c>
      <c r="U2500" s="134" t="s">
        <v>915</v>
      </c>
      <c r="Z2500">
        <v>2458</v>
      </c>
      <c r="AA2500">
        <v>52.279868758698314</v>
      </c>
      <c r="AB2500">
        <v>99.720131241301686</v>
      </c>
      <c r="AJ2500">
        <v>2460</v>
      </c>
      <c r="AK2500">
        <v>22.824547245463165</v>
      </c>
      <c r="AL2500">
        <v>-10.824547245463165</v>
      </c>
      <c r="AT2500">
        <v>2460</v>
      </c>
      <c r="AU2500">
        <v>23.250272743641283</v>
      </c>
      <c r="AV2500">
        <v>-11.250272743641283</v>
      </c>
      <c r="BD2500" s="152">
        <v>18.036629051910346</v>
      </c>
      <c r="BE2500" s="152">
        <v>24.065261576839998</v>
      </c>
    </row>
    <row r="2501" spans="1:57" ht="14.25" customHeight="1">
      <c r="A2501" s="134" t="s">
        <v>398</v>
      </c>
      <c r="B2501" s="135">
        <v>85360</v>
      </c>
      <c r="C2501" s="135">
        <v>2547100</v>
      </c>
      <c r="D2501" s="145">
        <f t="shared" si="266"/>
        <v>721428.57142857136</v>
      </c>
      <c r="E2501" s="141">
        <f t="shared" si="267"/>
        <v>29.839503280224928</v>
      </c>
      <c r="F2501" s="135">
        <v>101</v>
      </c>
      <c r="G2501" s="135">
        <v>1.05</v>
      </c>
      <c r="H2501" s="135">
        <v>757500</v>
      </c>
      <c r="I2501" s="134" t="s">
        <v>1815</v>
      </c>
      <c r="J2501" s="138">
        <f t="shared" si="268"/>
        <v>1.05</v>
      </c>
      <c r="K2501" s="140">
        <f t="shared" si="269"/>
        <v>721428.57142857136</v>
      </c>
      <c r="L2501" s="134" t="s">
        <v>3398</v>
      </c>
      <c r="M2501" s="134" t="s">
        <v>68</v>
      </c>
      <c r="N2501" s="137">
        <f t="shared" si="270"/>
        <v>721428.57142857136</v>
      </c>
      <c r="P2501">
        <v>2460</v>
      </c>
      <c r="Q2501">
        <v>20.048557938787461</v>
      </c>
      <c r="R2501">
        <v>-8.0485579387874608</v>
      </c>
      <c r="S2501" s="70">
        <f t="shared" si="271"/>
        <v>-0.40145320991970751</v>
      </c>
      <c r="T2501">
        <f t="shared" si="272"/>
        <v>12</v>
      </c>
      <c r="U2501" s="134" t="s">
        <v>967</v>
      </c>
      <c r="Z2501">
        <v>2459</v>
      </c>
      <c r="AA2501">
        <v>21.811298866739197</v>
      </c>
      <c r="AB2501">
        <v>2.1887011332608033</v>
      </c>
      <c r="AJ2501">
        <v>2461</v>
      </c>
      <c r="AK2501">
        <v>22.940541014643383</v>
      </c>
      <c r="AL2501">
        <v>-9.940541014643383</v>
      </c>
      <c r="AT2501">
        <v>2461</v>
      </c>
      <c r="AU2501">
        <v>22.613933777270262</v>
      </c>
      <c r="AV2501">
        <v>-9.6139337772702618</v>
      </c>
      <c r="BD2501" s="152">
        <v>3.9704821725706299</v>
      </c>
      <c r="BE2501" s="152">
        <v>15.333035345039999</v>
      </c>
    </row>
    <row r="2502" spans="1:57" ht="14.25" customHeight="1">
      <c r="A2502" s="134" t="s">
        <v>398</v>
      </c>
      <c r="B2502" s="135">
        <v>31296</v>
      </c>
      <c r="C2502" s="135">
        <v>1581000</v>
      </c>
      <c r="D2502" s="145">
        <f t="shared" si="266"/>
        <v>109090.90909090909</v>
      </c>
      <c r="E2502" s="141">
        <f t="shared" si="267"/>
        <v>50.517638036809814</v>
      </c>
      <c r="F2502" s="135">
        <v>24</v>
      </c>
      <c r="G2502" s="135">
        <v>5.5</v>
      </c>
      <c r="H2502" s="135">
        <v>600000</v>
      </c>
      <c r="I2502" s="134" t="s">
        <v>1815</v>
      </c>
      <c r="J2502" s="138">
        <f t="shared" si="268"/>
        <v>5.5</v>
      </c>
      <c r="K2502" s="140">
        <f t="shared" si="269"/>
        <v>109090.90909090909</v>
      </c>
      <c r="L2502" s="134" t="s">
        <v>3399</v>
      </c>
      <c r="M2502" s="134" t="s">
        <v>60</v>
      </c>
      <c r="N2502" s="137">
        <f t="shared" si="270"/>
        <v>109090.90909090909</v>
      </c>
      <c r="P2502">
        <v>2461</v>
      </c>
      <c r="Q2502">
        <v>19.772212106039639</v>
      </c>
      <c r="R2502">
        <v>-6.772212106039639</v>
      </c>
      <c r="S2502" s="70">
        <f t="shared" si="271"/>
        <v>-0.34251160516182166</v>
      </c>
      <c r="T2502">
        <f t="shared" si="272"/>
        <v>13</v>
      </c>
      <c r="U2502" s="134" t="s">
        <v>961</v>
      </c>
      <c r="Z2502">
        <v>2460</v>
      </c>
      <c r="AA2502">
        <v>23.134536299799912</v>
      </c>
      <c r="AB2502">
        <v>-11.134536299799912</v>
      </c>
      <c r="AJ2502">
        <v>2462</v>
      </c>
      <c r="AK2502">
        <v>22.080324449044124</v>
      </c>
      <c r="AL2502">
        <v>-10.080324449044124</v>
      </c>
      <c r="AT2502">
        <v>2462</v>
      </c>
      <c r="AU2502">
        <v>21.691037005397966</v>
      </c>
      <c r="AV2502">
        <v>-9.6910370053979662</v>
      </c>
      <c r="BD2502" s="152">
        <v>28.886130777475824</v>
      </c>
      <c r="BE2502" s="152">
        <v>60.779750746239998</v>
      </c>
    </row>
    <row r="2503" spans="1:57" ht="14.25" customHeight="1">
      <c r="A2503" s="134" t="s">
        <v>398</v>
      </c>
      <c r="B2503" s="135">
        <v>15480</v>
      </c>
      <c r="C2503" s="135">
        <v>1503100</v>
      </c>
      <c r="D2503" s="145">
        <f t="shared" si="266"/>
        <v>294117.6470588235</v>
      </c>
      <c r="E2503" s="141">
        <f t="shared" si="267"/>
        <v>97.099483204134373</v>
      </c>
      <c r="F2503" s="135">
        <v>24</v>
      </c>
      <c r="G2503" s="135">
        <v>2.04</v>
      </c>
      <c r="H2503" s="135">
        <v>600000</v>
      </c>
      <c r="I2503" s="134" t="s">
        <v>1815</v>
      </c>
      <c r="J2503" s="138">
        <f t="shared" si="268"/>
        <v>2.04</v>
      </c>
      <c r="K2503" s="140">
        <f t="shared" si="269"/>
        <v>294117.6470588235</v>
      </c>
      <c r="L2503" s="134" t="s">
        <v>3400</v>
      </c>
      <c r="M2503" s="134" t="s">
        <v>60</v>
      </c>
      <c r="N2503" s="137">
        <f t="shared" si="270"/>
        <v>294117.6470588235</v>
      </c>
      <c r="P2503">
        <v>2462</v>
      </c>
      <c r="Q2503">
        <v>18.773508117741883</v>
      </c>
      <c r="R2503">
        <v>-6.7735081177418834</v>
      </c>
      <c r="S2503" s="70">
        <f t="shared" si="271"/>
        <v>-0.36080140564355084</v>
      </c>
      <c r="T2503">
        <f t="shared" si="272"/>
        <v>12</v>
      </c>
      <c r="U2503" s="134" t="s">
        <v>3381</v>
      </c>
      <c r="Z2503">
        <v>2461</v>
      </c>
      <c r="AA2503">
        <v>22.98911866223337</v>
      </c>
      <c r="AB2503">
        <v>-9.9891186622333699</v>
      </c>
      <c r="AJ2503">
        <v>2463</v>
      </c>
      <c r="AK2503">
        <v>20.640562372467805</v>
      </c>
      <c r="AL2503">
        <v>-0.64056237246780512</v>
      </c>
      <c r="AT2503">
        <v>2463</v>
      </c>
      <c r="AU2503">
        <v>23.162416912155219</v>
      </c>
      <c r="AV2503">
        <v>-3.1624169121552193</v>
      </c>
      <c r="BD2503" s="152">
        <v>9.2103683713433551</v>
      </c>
      <c r="BE2503" s="152">
        <v>22.014515934719999</v>
      </c>
    </row>
    <row r="2504" spans="1:57" ht="14.25" customHeight="1">
      <c r="A2504" s="134" t="s">
        <v>398</v>
      </c>
      <c r="B2504" s="135">
        <v>48813</v>
      </c>
      <c r="C2504" s="135">
        <v>2971800</v>
      </c>
      <c r="D2504" s="145">
        <f t="shared" si="266"/>
        <v>132228.9156626506</v>
      </c>
      <c r="E2504" s="141">
        <f t="shared" si="267"/>
        <v>60.881322598488104</v>
      </c>
      <c r="F2504" s="135">
        <v>47</v>
      </c>
      <c r="G2504" s="135">
        <v>1.66</v>
      </c>
      <c r="H2504" s="135">
        <v>219500</v>
      </c>
      <c r="I2504" s="134" t="s">
        <v>1815</v>
      </c>
      <c r="J2504" s="138">
        <f t="shared" si="268"/>
        <v>1.66</v>
      </c>
      <c r="K2504" s="140">
        <f t="shared" si="269"/>
        <v>132228.9156626506</v>
      </c>
      <c r="L2504" s="134" t="s">
        <v>1759</v>
      </c>
      <c r="M2504" s="134" t="s">
        <v>200</v>
      </c>
      <c r="N2504" s="137">
        <f t="shared" si="270"/>
        <v>132228.9156626506</v>
      </c>
      <c r="P2504">
        <v>2463</v>
      </c>
      <c r="Q2504">
        <v>18.73137709964784</v>
      </c>
      <c r="R2504">
        <v>1.2686229003521596</v>
      </c>
      <c r="S2504" s="70">
        <f t="shared" si="271"/>
        <v>6.7727156076314882E-2</v>
      </c>
      <c r="T2504">
        <f t="shared" si="272"/>
        <v>20</v>
      </c>
      <c r="U2504" s="134" t="s">
        <v>3382</v>
      </c>
      <c r="Z2504">
        <v>2462</v>
      </c>
      <c r="AA2504">
        <v>22.516019721522362</v>
      </c>
      <c r="AB2504">
        <v>-10.516019721522362</v>
      </c>
      <c r="AJ2504">
        <v>2464</v>
      </c>
      <c r="AK2504">
        <v>21.127778536517109</v>
      </c>
      <c r="AL2504">
        <v>-11.127778536517109</v>
      </c>
      <c r="AT2504">
        <v>2464</v>
      </c>
      <c r="AU2504">
        <v>19.934741458213942</v>
      </c>
      <c r="AV2504">
        <v>-9.9347414582139422</v>
      </c>
      <c r="BD2504" s="152">
        <v>5.2378321469503915</v>
      </c>
      <c r="BE2504" s="152">
        <v>17.196164797679998</v>
      </c>
    </row>
    <row r="2505" spans="1:57" ht="14.25" customHeight="1">
      <c r="A2505" s="134" t="s">
        <v>398</v>
      </c>
      <c r="B2505" s="135">
        <v>10540</v>
      </c>
      <c r="C2505" s="135">
        <v>327300</v>
      </c>
      <c r="D2505" s="145">
        <f t="shared" si="266"/>
        <v>434210.5263157895</v>
      </c>
      <c r="E2505" s="141">
        <f t="shared" si="267"/>
        <v>31.053130929791273</v>
      </c>
      <c r="F2505" s="135">
        <v>11</v>
      </c>
      <c r="G2505" s="135">
        <v>0.19</v>
      </c>
      <c r="H2505" s="135">
        <v>82500</v>
      </c>
      <c r="I2505" s="134" t="s">
        <v>1815</v>
      </c>
      <c r="J2505" s="138">
        <f t="shared" si="268"/>
        <v>0.19</v>
      </c>
      <c r="K2505" s="140">
        <f t="shared" si="269"/>
        <v>434210.5263157895</v>
      </c>
      <c r="L2505" s="134" t="s">
        <v>3401</v>
      </c>
      <c r="M2505" s="134" t="s">
        <v>68</v>
      </c>
      <c r="N2505" s="137">
        <f t="shared" si="270"/>
        <v>434210.5263157895</v>
      </c>
      <c r="P2505">
        <v>2464</v>
      </c>
      <c r="Q2505">
        <v>17.270882725978314</v>
      </c>
      <c r="R2505">
        <v>-7.2708827259783142</v>
      </c>
      <c r="S2505" s="70">
        <f t="shared" si="271"/>
        <v>-0.42099079944777129</v>
      </c>
      <c r="T2505">
        <f t="shared" si="272"/>
        <v>10</v>
      </c>
      <c r="U2505" s="134" t="s">
        <v>3383</v>
      </c>
      <c r="Z2505">
        <v>2463</v>
      </c>
      <c r="AA2505">
        <v>22.683570024560055</v>
      </c>
      <c r="AB2505">
        <v>-2.6835700245600549</v>
      </c>
      <c r="AJ2505">
        <v>2465</v>
      </c>
      <c r="AK2505">
        <v>26.387333965976634</v>
      </c>
      <c r="AL2505">
        <v>-4.3873339659766337</v>
      </c>
      <c r="AT2505">
        <v>2465</v>
      </c>
      <c r="AU2505">
        <v>27.77361644136769</v>
      </c>
      <c r="AV2505">
        <v>-5.7736164413676896</v>
      </c>
      <c r="BD2505" s="152">
        <v>7.3206406947965466</v>
      </c>
      <c r="BE2505" s="152">
        <v>19.977818765159999</v>
      </c>
    </row>
    <row r="2506" spans="1:57" ht="14.25" customHeight="1">
      <c r="A2506" s="134" t="s">
        <v>398</v>
      </c>
      <c r="B2506" s="135">
        <v>26880</v>
      </c>
      <c r="C2506" s="135">
        <v>1879500</v>
      </c>
      <c r="D2506" s="145">
        <f t="shared" si="266"/>
        <v>260000</v>
      </c>
      <c r="E2506" s="141">
        <f t="shared" si="267"/>
        <v>69.921875</v>
      </c>
      <c r="F2506" s="135">
        <v>30</v>
      </c>
      <c r="G2506" s="135">
        <v>1.05</v>
      </c>
      <c r="H2506" s="135">
        <v>273000</v>
      </c>
      <c r="I2506" s="134" t="s">
        <v>1815</v>
      </c>
      <c r="J2506" s="138">
        <f t="shared" si="268"/>
        <v>1.05</v>
      </c>
      <c r="K2506" s="140">
        <f t="shared" si="269"/>
        <v>260000</v>
      </c>
      <c r="L2506" s="134" t="s">
        <v>3402</v>
      </c>
      <c r="M2506" s="134" t="s">
        <v>3</v>
      </c>
      <c r="N2506" s="137">
        <f t="shared" si="270"/>
        <v>260000</v>
      </c>
      <c r="P2506">
        <v>2465</v>
      </c>
      <c r="Q2506">
        <v>24.56361168343054</v>
      </c>
      <c r="R2506">
        <v>-2.5636116834305405</v>
      </c>
      <c r="S2506" s="70">
        <f t="shared" si="271"/>
        <v>-0.10436623557112461</v>
      </c>
      <c r="T2506">
        <f t="shared" si="272"/>
        <v>22</v>
      </c>
      <c r="U2506" s="134" t="s">
        <v>3384</v>
      </c>
      <c r="Z2506">
        <v>2464</v>
      </c>
      <c r="AA2506">
        <v>21.261271850194387</v>
      </c>
      <c r="AB2506">
        <v>-11.261271850194387</v>
      </c>
      <c r="AJ2506">
        <v>2466</v>
      </c>
      <c r="AK2506">
        <v>64.528963949914655</v>
      </c>
      <c r="AL2506">
        <v>73.471036050085345</v>
      </c>
      <c r="AT2506">
        <v>2466</v>
      </c>
      <c r="AU2506">
        <v>120.93035678793645</v>
      </c>
      <c r="AV2506">
        <v>17.069643212063554</v>
      </c>
      <c r="BD2506" s="152">
        <v>8.3045315176942864</v>
      </c>
      <c r="BE2506" s="152">
        <v>18.805478735560001</v>
      </c>
    </row>
    <row r="2507" spans="1:57" ht="14.25" customHeight="1">
      <c r="A2507" s="134" t="s">
        <v>398</v>
      </c>
      <c r="B2507" s="135">
        <v>129821</v>
      </c>
      <c r="C2507" s="135">
        <v>2882550</v>
      </c>
      <c r="D2507" s="145">
        <f t="shared" si="266"/>
        <v>53215.077605321509</v>
      </c>
      <c r="E2507" s="141">
        <f t="shared" si="267"/>
        <v>22.204034786359681</v>
      </c>
      <c r="F2507" s="135">
        <v>120</v>
      </c>
      <c r="G2507" s="135">
        <v>9.02</v>
      </c>
      <c r="H2507" s="135">
        <v>480000</v>
      </c>
      <c r="I2507" s="134" t="s">
        <v>1815</v>
      </c>
      <c r="J2507" s="138">
        <f t="shared" si="268"/>
        <v>9.02</v>
      </c>
      <c r="K2507" s="140">
        <f t="shared" si="269"/>
        <v>53215.077605321509</v>
      </c>
      <c r="L2507" s="134" t="s">
        <v>892</v>
      </c>
      <c r="M2507" s="134" t="s">
        <v>68</v>
      </c>
      <c r="N2507" s="137">
        <f t="shared" si="270"/>
        <v>53215.077605321509</v>
      </c>
      <c r="P2507">
        <v>2466</v>
      </c>
      <c r="Q2507">
        <v>97.066134443233878</v>
      </c>
      <c r="R2507">
        <v>40.933865556766122</v>
      </c>
      <c r="S2507" s="70">
        <f t="shared" si="271"/>
        <v>0.421711092046269</v>
      </c>
      <c r="T2507">
        <f t="shared" si="272"/>
        <v>138</v>
      </c>
      <c r="U2507" s="134" t="s">
        <v>3385</v>
      </c>
      <c r="Z2507">
        <v>2465</v>
      </c>
      <c r="AA2507">
        <v>28.292053985876581</v>
      </c>
      <c r="AB2507">
        <v>-6.2920539858765814</v>
      </c>
      <c r="AJ2507">
        <v>2467</v>
      </c>
      <c r="AK2507">
        <v>22.333902068529337</v>
      </c>
      <c r="AL2507">
        <v>1.666097931470663</v>
      </c>
      <c r="AT2507">
        <v>2467</v>
      </c>
      <c r="AU2507">
        <v>27.688223857493387</v>
      </c>
      <c r="AV2507">
        <v>-3.6882238574933872</v>
      </c>
      <c r="BD2507" s="152">
        <v>36.977040905647428</v>
      </c>
      <c r="BE2507" s="152">
        <v>34.483870340959996</v>
      </c>
    </row>
    <row r="2508" spans="1:57" ht="14.25" customHeight="1">
      <c r="A2508" s="134" t="s">
        <v>398</v>
      </c>
      <c r="B2508" s="135">
        <v>26070</v>
      </c>
      <c r="C2508" s="135">
        <v>920700</v>
      </c>
      <c r="D2508" s="145">
        <f t="shared" si="266"/>
        <v>952380.95238095243</v>
      </c>
      <c r="E2508" s="141">
        <f t="shared" si="267"/>
        <v>35.316455696202532</v>
      </c>
      <c r="F2508" s="135">
        <v>20</v>
      </c>
      <c r="G2508" s="135">
        <v>0.19109999999999999</v>
      </c>
      <c r="H2508" s="135">
        <v>182000</v>
      </c>
      <c r="I2508" s="134" t="s">
        <v>1815</v>
      </c>
      <c r="J2508" s="138">
        <f t="shared" si="268"/>
        <v>0.19109999999999999</v>
      </c>
      <c r="K2508" s="140">
        <f t="shared" si="269"/>
        <v>952380.95238095243</v>
      </c>
      <c r="L2508" s="134" t="s">
        <v>3403</v>
      </c>
      <c r="M2508" s="134" t="s">
        <v>3</v>
      </c>
      <c r="N2508" s="137">
        <f t="shared" si="270"/>
        <v>952380.95238095243</v>
      </c>
      <c r="P2508">
        <v>2467</v>
      </c>
      <c r="Q2508">
        <v>22.16090965813725</v>
      </c>
      <c r="R2508">
        <v>1.8390903418627502</v>
      </c>
      <c r="S2508" s="70">
        <f t="shared" si="271"/>
        <v>8.2988034797906229E-2</v>
      </c>
      <c r="T2508">
        <f t="shared" si="272"/>
        <v>24</v>
      </c>
      <c r="U2508" s="134" t="s">
        <v>3386</v>
      </c>
      <c r="Z2508">
        <v>2466</v>
      </c>
      <c r="AA2508">
        <v>98.970724495774377</v>
      </c>
      <c r="AB2508">
        <v>39.029275504225623</v>
      </c>
      <c r="AJ2508">
        <v>2468</v>
      </c>
      <c r="AK2508">
        <v>21.433468685148618</v>
      </c>
      <c r="AL2508">
        <v>-0.43346868514861825</v>
      </c>
      <c r="AT2508">
        <v>2468</v>
      </c>
      <c r="AU2508">
        <v>25.55340926063576</v>
      </c>
      <c r="AV2508">
        <v>-4.5534092606357603</v>
      </c>
      <c r="BD2508" s="152">
        <v>8.3599909168972903</v>
      </c>
      <c r="BE2508" s="152">
        <v>20.86900279464</v>
      </c>
    </row>
    <row r="2509" spans="1:57" ht="14.25" customHeight="1">
      <c r="A2509" s="134" t="s">
        <v>398</v>
      </c>
      <c r="B2509" s="135">
        <v>12432</v>
      </c>
      <c r="C2509" s="135">
        <v>1052600</v>
      </c>
      <c r="D2509" s="145">
        <f t="shared" si="266"/>
        <v>155294.11764705883</v>
      </c>
      <c r="E2509" s="141">
        <f t="shared" si="267"/>
        <v>84.668597168597174</v>
      </c>
      <c r="F2509" s="135">
        <v>33</v>
      </c>
      <c r="G2509" s="135">
        <v>1.105</v>
      </c>
      <c r="H2509" s="135">
        <v>171600</v>
      </c>
      <c r="I2509" s="134" t="s">
        <v>1815</v>
      </c>
      <c r="J2509" s="138">
        <f t="shared" si="268"/>
        <v>1.105</v>
      </c>
      <c r="K2509" s="140">
        <f t="shared" si="269"/>
        <v>155294.11764705883</v>
      </c>
      <c r="L2509" s="134" t="s">
        <v>3404</v>
      </c>
      <c r="M2509" s="134" t="s">
        <v>22</v>
      </c>
      <c r="N2509" s="137">
        <f t="shared" si="270"/>
        <v>155294.11764705883</v>
      </c>
      <c r="P2509">
        <v>2468</v>
      </c>
      <c r="Q2509">
        <v>20.484086499250502</v>
      </c>
      <c r="R2509">
        <v>0.51591350074949816</v>
      </c>
      <c r="S2509" s="70">
        <f t="shared" si="271"/>
        <v>2.5186063375019191E-2</v>
      </c>
      <c r="T2509">
        <f t="shared" si="272"/>
        <v>21</v>
      </c>
      <c r="U2509" s="134" t="s">
        <v>897</v>
      </c>
      <c r="Z2509">
        <v>2467</v>
      </c>
      <c r="AA2509">
        <v>25.325798062978158</v>
      </c>
      <c r="AB2509">
        <v>-1.3257980629781585</v>
      </c>
      <c r="AJ2509">
        <v>2469</v>
      </c>
      <c r="AK2509">
        <v>22.290298571355752</v>
      </c>
      <c r="AL2509">
        <v>-7.290298571355752</v>
      </c>
      <c r="AT2509">
        <v>2469</v>
      </c>
      <c r="AU2509">
        <v>20.342819479228648</v>
      </c>
      <c r="AV2509">
        <v>-5.3428194792286483</v>
      </c>
      <c r="BD2509" s="152">
        <v>16.840143865401092</v>
      </c>
      <c r="BE2509" s="152">
        <v>23.628222248</v>
      </c>
    </row>
    <row r="2510" spans="1:57" ht="14.25" customHeight="1">
      <c r="A2510" s="134" t="s">
        <v>398</v>
      </c>
      <c r="B2510" s="135">
        <v>19332</v>
      </c>
      <c r="C2510" s="135">
        <v>1063900</v>
      </c>
      <c r="D2510" s="145">
        <f t="shared" si="266"/>
        <v>286363.63636363641</v>
      </c>
      <c r="E2510" s="141">
        <f t="shared" si="267"/>
        <v>55.033105731429757</v>
      </c>
      <c r="F2510" s="135">
        <v>18</v>
      </c>
      <c r="G2510" s="135">
        <v>0.57199999999999995</v>
      </c>
      <c r="H2510" s="135">
        <v>163800</v>
      </c>
      <c r="I2510" s="134" t="s">
        <v>1815</v>
      </c>
      <c r="J2510" s="138">
        <f t="shared" si="268"/>
        <v>0.57199999999999995</v>
      </c>
      <c r="K2510" s="140">
        <f t="shared" si="269"/>
        <v>286363.63636363641</v>
      </c>
      <c r="L2510" s="134" t="s">
        <v>948</v>
      </c>
      <c r="M2510" s="134" t="s">
        <v>3</v>
      </c>
      <c r="N2510" s="137">
        <f t="shared" si="270"/>
        <v>286363.63636363641</v>
      </c>
      <c r="P2510">
        <v>2469</v>
      </c>
      <c r="Q2510">
        <v>18.167208144624848</v>
      </c>
      <c r="R2510">
        <v>-3.1672081446248477</v>
      </c>
      <c r="S2510" s="70">
        <f t="shared" si="271"/>
        <v>-0.17433653643484748</v>
      </c>
      <c r="T2510">
        <f t="shared" si="272"/>
        <v>15</v>
      </c>
      <c r="U2510" s="134" t="s">
        <v>3387</v>
      </c>
      <c r="Z2510">
        <v>2468</v>
      </c>
      <c r="AA2510">
        <v>23.842787870454547</v>
      </c>
      <c r="AB2510">
        <v>-2.8427878704545471</v>
      </c>
      <c r="AJ2510">
        <v>2470</v>
      </c>
      <c r="AK2510">
        <v>22.615419792999568</v>
      </c>
      <c r="AL2510">
        <v>-11.615419792999568</v>
      </c>
      <c r="AT2510">
        <v>2470</v>
      </c>
      <c r="AU2510">
        <v>15.739830775388707</v>
      </c>
      <c r="AV2510">
        <v>-4.7398307753887075</v>
      </c>
      <c r="BD2510" s="152">
        <v>13.762147209634362</v>
      </c>
      <c r="BE2510" s="152">
        <v>23.625109665759997</v>
      </c>
    </row>
    <row r="2511" spans="1:57" ht="14.25" customHeight="1">
      <c r="A2511" s="134" t="s">
        <v>398</v>
      </c>
      <c r="B2511" s="135">
        <v>12550</v>
      </c>
      <c r="C2511" s="135">
        <v>276800</v>
      </c>
      <c r="D2511" s="145">
        <f t="shared" si="266"/>
        <v>576923.07692307688</v>
      </c>
      <c r="E2511" s="141">
        <f t="shared" si="267"/>
        <v>22.055776892430281</v>
      </c>
      <c r="F2511" s="135">
        <v>10</v>
      </c>
      <c r="G2511" s="135">
        <v>0.13</v>
      </c>
      <c r="H2511" s="135">
        <v>75000</v>
      </c>
      <c r="I2511" s="134" t="s">
        <v>1815</v>
      </c>
      <c r="J2511" s="138">
        <f t="shared" si="268"/>
        <v>0.13</v>
      </c>
      <c r="K2511" s="140">
        <f t="shared" si="269"/>
        <v>576923.07692307688</v>
      </c>
      <c r="L2511" s="134" t="s">
        <v>919</v>
      </c>
      <c r="M2511" s="134" t="s">
        <v>68</v>
      </c>
      <c r="N2511" s="137">
        <f t="shared" si="270"/>
        <v>576923.07692307688</v>
      </c>
      <c r="P2511">
        <v>2470</v>
      </c>
      <c r="Q2511">
        <v>15.869463256514173</v>
      </c>
      <c r="R2511">
        <v>-4.8694632565141731</v>
      </c>
      <c r="S2511" s="70">
        <f t="shared" si="271"/>
        <v>-0.30684486159387481</v>
      </c>
      <c r="T2511">
        <f t="shared" si="272"/>
        <v>11</v>
      </c>
      <c r="U2511" s="134" t="s">
        <v>3388</v>
      </c>
      <c r="Z2511">
        <v>2469</v>
      </c>
      <c r="AA2511">
        <v>21.956309240106627</v>
      </c>
      <c r="AB2511">
        <v>-6.9563092401066271</v>
      </c>
      <c r="AJ2511">
        <v>2471</v>
      </c>
      <c r="AK2511">
        <v>23.451082933005935</v>
      </c>
      <c r="AL2511">
        <v>-11.451082933005935</v>
      </c>
      <c r="AT2511">
        <v>2471</v>
      </c>
      <c r="AU2511">
        <v>18.275333650425765</v>
      </c>
      <c r="AV2511">
        <v>-6.2753336504257646</v>
      </c>
      <c r="BD2511" s="152">
        <v>10.277448293045602</v>
      </c>
      <c r="BE2511" s="152">
        <v>17.344607142239997</v>
      </c>
    </row>
    <row r="2512" spans="1:57" ht="14.25" customHeight="1">
      <c r="A2512" s="134" t="s">
        <v>398</v>
      </c>
      <c r="B2512" s="135">
        <v>8352</v>
      </c>
      <c r="C2512" s="135">
        <v>307100</v>
      </c>
      <c r="D2512" s="145">
        <f t="shared" si="266"/>
        <v>5468.1872749099639</v>
      </c>
      <c r="E2512" s="141">
        <f t="shared" si="267"/>
        <v>36.769636015325673</v>
      </c>
      <c r="F2512" s="135">
        <v>12</v>
      </c>
      <c r="G2512" s="135">
        <v>16.66</v>
      </c>
      <c r="H2512" s="135">
        <v>91100</v>
      </c>
      <c r="I2512" s="134" t="s">
        <v>1815</v>
      </c>
      <c r="J2512" s="138">
        <f t="shared" si="268"/>
        <v>16.66</v>
      </c>
      <c r="K2512" s="140">
        <f t="shared" si="269"/>
        <v>5468.1872749099639</v>
      </c>
      <c r="L2512" s="134" t="s">
        <v>3405</v>
      </c>
      <c r="M2512" s="134" t="s">
        <v>256</v>
      </c>
      <c r="N2512" s="137">
        <f t="shared" si="270"/>
        <v>5468.1872749099639</v>
      </c>
      <c r="P2512">
        <v>2471</v>
      </c>
      <c r="Q2512">
        <v>17.725102205014892</v>
      </c>
      <c r="R2512">
        <v>-5.7251022050148919</v>
      </c>
      <c r="S2512" s="70">
        <f t="shared" si="271"/>
        <v>-0.32299403065755589</v>
      </c>
      <c r="T2512">
        <f t="shared" si="272"/>
        <v>12</v>
      </c>
      <c r="U2512" s="134" t="s">
        <v>3389</v>
      </c>
      <c r="Z2512">
        <v>2470</v>
      </c>
      <c r="AA2512">
        <v>19.72184420009259</v>
      </c>
      <c r="AB2512">
        <v>-8.7218442000925904</v>
      </c>
      <c r="AJ2512">
        <v>2472</v>
      </c>
      <c r="AK2512">
        <v>21.432622015300588</v>
      </c>
      <c r="AL2512">
        <v>-5.4326220153005877</v>
      </c>
      <c r="AT2512">
        <v>2472</v>
      </c>
      <c r="AU2512">
        <v>18.498668100558561</v>
      </c>
      <c r="AV2512">
        <v>-2.4986681005585609</v>
      </c>
      <c r="BD2512" s="152">
        <v>10.072043110812253</v>
      </c>
      <c r="BE2512" s="152">
        <v>20.149731146960001</v>
      </c>
    </row>
    <row r="2513" spans="1:57" ht="14.25" customHeight="1">
      <c r="A2513" s="134" t="s">
        <v>398</v>
      </c>
      <c r="B2513" s="135">
        <v>53702</v>
      </c>
      <c r="C2513" s="135">
        <v>2533000</v>
      </c>
      <c r="D2513" s="145">
        <f t="shared" si="266"/>
        <v>202500</v>
      </c>
      <c r="E2513" s="141">
        <f t="shared" si="267"/>
        <v>47.167703251275555</v>
      </c>
      <c r="F2513" s="135">
        <v>81</v>
      </c>
      <c r="G2513" s="135">
        <v>4</v>
      </c>
      <c r="H2513" s="135">
        <v>810000</v>
      </c>
      <c r="I2513" s="134" t="s">
        <v>1815</v>
      </c>
      <c r="J2513" s="138">
        <f t="shared" si="268"/>
        <v>4</v>
      </c>
      <c r="K2513" s="140">
        <f t="shared" si="269"/>
        <v>202500</v>
      </c>
      <c r="L2513" s="134" t="s">
        <v>3406</v>
      </c>
      <c r="M2513" s="134" t="s">
        <v>68</v>
      </c>
      <c r="N2513" s="137">
        <f t="shared" si="270"/>
        <v>202500</v>
      </c>
      <c r="P2513">
        <v>2472</v>
      </c>
      <c r="Q2513">
        <v>16.672273461900375</v>
      </c>
      <c r="R2513">
        <v>-0.67227346190037451</v>
      </c>
      <c r="S2513" s="70">
        <f t="shared" si="271"/>
        <v>-4.0322842798653689E-2</v>
      </c>
      <c r="T2513">
        <f t="shared" si="272"/>
        <v>16</v>
      </c>
      <c r="U2513" s="134" t="s">
        <v>3390</v>
      </c>
      <c r="Z2513">
        <v>2471</v>
      </c>
      <c r="AA2513">
        <v>20.762518525656173</v>
      </c>
      <c r="AB2513">
        <v>-8.7625185256561728</v>
      </c>
      <c r="AJ2513">
        <v>2473</v>
      </c>
      <c r="AK2513">
        <v>69.933680924819058</v>
      </c>
      <c r="AL2513">
        <v>210.06631907518096</v>
      </c>
      <c r="AT2513">
        <v>2473</v>
      </c>
      <c r="AU2513">
        <v>156.97259584319119</v>
      </c>
      <c r="AV2513">
        <v>123.02740415680881</v>
      </c>
      <c r="BD2513" s="152">
        <v>9.8039893479977316</v>
      </c>
      <c r="BE2513" s="152">
        <v>21.539943361919999</v>
      </c>
    </row>
    <row r="2514" spans="1:57" ht="14.25" customHeight="1">
      <c r="A2514" s="134" t="s">
        <v>398</v>
      </c>
      <c r="B2514" s="135">
        <v>11520</v>
      </c>
      <c r="C2514" s="135">
        <v>376300</v>
      </c>
      <c r="D2514" s="145">
        <f t="shared" si="266"/>
        <v>600000</v>
      </c>
      <c r="E2514" s="141">
        <f t="shared" si="267"/>
        <v>32.664930555555557</v>
      </c>
      <c r="F2514" s="135">
        <v>16</v>
      </c>
      <c r="G2514" s="135">
        <v>0.1</v>
      </c>
      <c r="H2514" s="135">
        <v>60000</v>
      </c>
      <c r="I2514" s="134" t="s">
        <v>1815</v>
      </c>
      <c r="J2514" s="138">
        <f t="shared" si="268"/>
        <v>0.1</v>
      </c>
      <c r="K2514" s="140">
        <f t="shared" si="269"/>
        <v>600000</v>
      </c>
      <c r="L2514" s="134" t="s">
        <v>3407</v>
      </c>
      <c r="M2514" s="134" t="s">
        <v>68</v>
      </c>
      <c r="N2514" s="137">
        <f t="shared" si="270"/>
        <v>600000</v>
      </c>
      <c r="P2514">
        <v>2473</v>
      </c>
      <c r="Q2514">
        <v>119.68011187887859</v>
      </c>
      <c r="R2514">
        <v>160.31988812112141</v>
      </c>
      <c r="S2514" s="70">
        <f t="shared" si="271"/>
        <v>1.3395700054439457</v>
      </c>
      <c r="T2514">
        <f t="shared" si="272"/>
        <v>280</v>
      </c>
      <c r="U2514" s="134" t="s">
        <v>3391</v>
      </c>
      <c r="Z2514">
        <v>2472</v>
      </c>
      <c r="AA2514">
        <v>19.620144750681003</v>
      </c>
      <c r="AB2514">
        <v>-3.6201447506810034</v>
      </c>
      <c r="AJ2514">
        <v>2474</v>
      </c>
      <c r="AK2514">
        <v>24.431949951949576</v>
      </c>
      <c r="AL2514">
        <v>15.568050048050424</v>
      </c>
      <c r="AT2514">
        <v>2474</v>
      </c>
      <c r="AU2514">
        <v>33.021154936951184</v>
      </c>
      <c r="AV2514">
        <v>6.9788450630488157</v>
      </c>
      <c r="BD2514" s="152">
        <v>6.4579389294164828</v>
      </c>
      <c r="BE2514" s="152">
        <v>18.187571006759999</v>
      </c>
    </row>
    <row r="2515" spans="1:57" ht="14.25" customHeight="1">
      <c r="A2515" s="134" t="s">
        <v>398</v>
      </c>
      <c r="B2515" s="135">
        <v>23987</v>
      </c>
      <c r="C2515" s="135">
        <v>2859200</v>
      </c>
      <c r="D2515" s="145">
        <f t="shared" ref="D2515:D2567" si="273">K2515</f>
        <v>64615.384615384617</v>
      </c>
      <c r="E2515" s="141">
        <f t="shared" ref="E2515:E2567" si="274">C2515/B2515</f>
        <v>119.19789886188352</v>
      </c>
      <c r="F2515" s="135">
        <v>23</v>
      </c>
      <c r="G2515" s="135">
        <v>2.86</v>
      </c>
      <c r="H2515" s="135">
        <v>184800</v>
      </c>
      <c r="I2515" s="134" t="s">
        <v>1815</v>
      </c>
      <c r="J2515" s="138">
        <f t="shared" ref="J2515:J2567" si="275">IF(I2515="Acres",1,1/43560)*G2515</f>
        <v>2.86</v>
      </c>
      <c r="K2515" s="140">
        <f t="shared" ref="K2515:K2567" si="276">H2515/J2515</f>
        <v>64615.384615384617</v>
      </c>
      <c r="L2515" s="134" t="s">
        <v>3408</v>
      </c>
      <c r="M2515" s="134" t="s">
        <v>194</v>
      </c>
      <c r="N2515" s="137">
        <f t="shared" si="270"/>
        <v>64615.384615384617</v>
      </c>
      <c r="P2515">
        <v>2474</v>
      </c>
      <c r="Q2515">
        <v>26.261778371187191</v>
      </c>
      <c r="R2515">
        <v>13.738221628812809</v>
      </c>
      <c r="S2515" s="70">
        <f t="shared" si="271"/>
        <v>0.52312609735087634</v>
      </c>
      <c r="T2515">
        <f t="shared" si="272"/>
        <v>40</v>
      </c>
      <c r="U2515" s="134" t="s">
        <v>3392</v>
      </c>
      <c r="Z2515">
        <v>2473</v>
      </c>
      <c r="AA2515">
        <v>121.22637571058794</v>
      </c>
      <c r="AB2515">
        <v>158.77362428941206</v>
      </c>
      <c r="AJ2515">
        <v>2475</v>
      </c>
      <c r="AK2515">
        <v>21.204444491256293</v>
      </c>
      <c r="AL2515">
        <v>-9.204444491256293</v>
      </c>
      <c r="AT2515">
        <v>2475</v>
      </c>
      <c r="AU2515">
        <v>19.582497049732432</v>
      </c>
      <c r="AV2515">
        <v>-7.5824970497324315</v>
      </c>
      <c r="BD2515" s="152">
        <v>3.3029153303122469</v>
      </c>
      <c r="BE2515" s="152">
        <v>16.8632598258</v>
      </c>
    </row>
    <row r="2516" spans="1:57" ht="14.25" customHeight="1">
      <c r="A2516" s="134" t="s">
        <v>398</v>
      </c>
      <c r="B2516" s="135">
        <v>23120</v>
      </c>
      <c r="C2516" s="135">
        <v>654100</v>
      </c>
      <c r="D2516" s="145">
        <f t="shared" si="273"/>
        <v>1071428.5714285714</v>
      </c>
      <c r="E2516" s="141">
        <f t="shared" si="274"/>
        <v>28.291522491349482</v>
      </c>
      <c r="F2516" s="135">
        <v>20</v>
      </c>
      <c r="G2516" s="135">
        <v>0.14000000000000001</v>
      </c>
      <c r="H2516" s="135">
        <v>150000</v>
      </c>
      <c r="I2516" s="134" t="s">
        <v>1815</v>
      </c>
      <c r="J2516" s="138">
        <f t="shared" si="275"/>
        <v>0.14000000000000001</v>
      </c>
      <c r="K2516" s="140">
        <f t="shared" si="276"/>
        <v>1071428.5714285714</v>
      </c>
      <c r="L2516" s="134" t="s">
        <v>913</v>
      </c>
      <c r="M2516" s="134" t="s">
        <v>68</v>
      </c>
      <c r="N2516" s="137">
        <f t="shared" ref="N2516:N2567" si="277">H2516/(G2516*IF(I2516="Acres",1,1/43560))</f>
        <v>1071428.5714285714</v>
      </c>
      <c r="P2516">
        <v>2475</v>
      </c>
      <c r="Q2516">
        <v>17.125154598761043</v>
      </c>
      <c r="R2516">
        <v>-5.1251545987610427</v>
      </c>
      <c r="S2516" s="70">
        <f t="shared" si="271"/>
        <v>-0.29927639889054392</v>
      </c>
      <c r="T2516">
        <f t="shared" si="272"/>
        <v>12</v>
      </c>
      <c r="U2516" s="134" t="s">
        <v>3393</v>
      </c>
      <c r="Z2516">
        <v>2474</v>
      </c>
      <c r="AA2516">
        <v>28.866230206914199</v>
      </c>
      <c r="AB2516">
        <v>11.133769793085801</v>
      </c>
      <c r="AJ2516">
        <v>2476</v>
      </c>
      <c r="AK2516">
        <v>20.41450152304359</v>
      </c>
      <c r="AL2516">
        <v>-11.41450152304359</v>
      </c>
      <c r="AT2516">
        <v>2476</v>
      </c>
      <c r="AU2516">
        <v>12.456321708914228</v>
      </c>
      <c r="AV2516">
        <v>-3.4563217089142277</v>
      </c>
      <c r="BD2516" s="152">
        <v>27.811861674395409</v>
      </c>
      <c r="BE2516" s="152">
        <v>35.055554778839998</v>
      </c>
    </row>
    <row r="2517" spans="1:57" ht="14.25" customHeight="1">
      <c r="A2517" s="134" t="s">
        <v>398</v>
      </c>
      <c r="B2517" s="135">
        <v>202506</v>
      </c>
      <c r="C2517" s="135">
        <v>10188000</v>
      </c>
      <c r="D2517" s="145">
        <f t="shared" si="273"/>
        <v>220588.23529411765</v>
      </c>
      <c r="E2517" s="141">
        <f t="shared" si="274"/>
        <v>50.309620455690201</v>
      </c>
      <c r="F2517" s="135">
        <v>181</v>
      </c>
      <c r="G2517" s="135">
        <v>8.16</v>
      </c>
      <c r="H2517" s="135">
        <v>1800000</v>
      </c>
      <c r="I2517" s="134" t="s">
        <v>1815</v>
      </c>
      <c r="J2517" s="138">
        <f t="shared" si="275"/>
        <v>8.16</v>
      </c>
      <c r="K2517" s="140">
        <f t="shared" si="276"/>
        <v>220588.23529411765</v>
      </c>
      <c r="L2517" s="134" t="s">
        <v>3409</v>
      </c>
      <c r="M2517" s="134" t="s">
        <v>68</v>
      </c>
      <c r="N2517" s="137">
        <f t="shared" si="277"/>
        <v>220588.23529411765</v>
      </c>
      <c r="P2517">
        <v>2476</v>
      </c>
      <c r="Q2517">
        <v>12.815987491556333</v>
      </c>
      <c r="R2517">
        <v>-3.8159874915563332</v>
      </c>
      <c r="S2517" s="70">
        <f t="shared" si="271"/>
        <v>-0.29775212359332071</v>
      </c>
      <c r="T2517">
        <f t="shared" si="272"/>
        <v>9</v>
      </c>
      <c r="U2517" s="134" t="s">
        <v>3394</v>
      </c>
      <c r="Z2517">
        <v>2475</v>
      </c>
      <c r="AA2517">
        <v>20.455871930076615</v>
      </c>
      <c r="AB2517">
        <v>-8.455871930076615</v>
      </c>
      <c r="AJ2517">
        <v>2477</v>
      </c>
      <c r="AK2517">
        <v>23.769854130789518</v>
      </c>
      <c r="AL2517">
        <v>-7.7698541307895184</v>
      </c>
      <c r="AT2517">
        <v>2477</v>
      </c>
      <c r="AU2517">
        <v>22.558100164737063</v>
      </c>
      <c r="AV2517">
        <v>-6.5581001647370627</v>
      </c>
      <c r="BD2517" s="152">
        <v>13.063769590040977</v>
      </c>
      <c r="BE2517" s="152">
        <v>22.383302816959997</v>
      </c>
    </row>
    <row r="2518" spans="1:57" ht="14.25" customHeight="1">
      <c r="A2518" s="134" t="s">
        <v>398</v>
      </c>
      <c r="B2518" s="135">
        <v>24192</v>
      </c>
      <c r="C2518" s="135">
        <v>511100</v>
      </c>
      <c r="D2518" s="145">
        <f t="shared" si="273"/>
        <v>348603.3519553073</v>
      </c>
      <c r="E2518" s="141">
        <f t="shared" si="274"/>
        <v>21.126818783068781</v>
      </c>
      <c r="F2518" s="135">
        <v>24</v>
      </c>
      <c r="G2518" s="135">
        <v>0.35799999999999998</v>
      </c>
      <c r="H2518" s="135">
        <v>124800</v>
      </c>
      <c r="I2518" s="134" t="s">
        <v>1815</v>
      </c>
      <c r="J2518" s="138">
        <f t="shared" si="275"/>
        <v>0.35799999999999998</v>
      </c>
      <c r="K2518" s="140">
        <f t="shared" si="276"/>
        <v>348603.3519553073</v>
      </c>
      <c r="L2518" s="134" t="s">
        <v>3410</v>
      </c>
      <c r="M2518" s="134" t="s">
        <v>22</v>
      </c>
      <c r="N2518" s="137">
        <f t="shared" si="277"/>
        <v>348603.3519553073</v>
      </c>
      <c r="P2518">
        <v>2477</v>
      </c>
      <c r="Q2518">
        <v>20.224190906213892</v>
      </c>
      <c r="R2518">
        <v>-4.2241909062138916</v>
      </c>
      <c r="S2518" s="70">
        <f t="shared" si="271"/>
        <v>-0.20886822745111683</v>
      </c>
      <c r="T2518">
        <f t="shared" si="272"/>
        <v>16</v>
      </c>
      <c r="U2518" s="134" t="s">
        <v>960</v>
      </c>
      <c r="Z2518">
        <v>2476</v>
      </c>
      <c r="AA2518">
        <v>16.488507406536815</v>
      </c>
      <c r="AB2518">
        <v>-7.4885074065368151</v>
      </c>
      <c r="AJ2518">
        <v>2478</v>
      </c>
      <c r="AK2518">
        <v>21.389018518127003</v>
      </c>
      <c r="AL2518">
        <v>-9.3890185181270027</v>
      </c>
      <c r="AT2518">
        <v>2478</v>
      </c>
      <c r="AU2518">
        <v>14.532839445626895</v>
      </c>
      <c r="AV2518">
        <v>-2.5328394456268946</v>
      </c>
      <c r="BD2518" s="152">
        <v>10.161394365083758</v>
      </c>
      <c r="BE2518" s="152">
        <v>25.70749352696</v>
      </c>
    </row>
    <row r="2519" spans="1:57" ht="14.25" customHeight="1">
      <c r="A2519" s="134" t="s">
        <v>398</v>
      </c>
      <c r="B2519" s="135">
        <v>7436</v>
      </c>
      <c r="C2519" s="135">
        <v>717000</v>
      </c>
      <c r="D2519" s="145">
        <f t="shared" si="273"/>
        <v>157846.71532846714</v>
      </c>
      <c r="E2519" s="141">
        <f t="shared" si="274"/>
        <v>96.422807961269498</v>
      </c>
      <c r="F2519" s="135">
        <v>10</v>
      </c>
      <c r="G2519" s="135">
        <v>2.74</v>
      </c>
      <c r="H2519" s="135">
        <v>432500</v>
      </c>
      <c r="I2519" s="134" t="s">
        <v>1815</v>
      </c>
      <c r="J2519" s="138">
        <f t="shared" si="275"/>
        <v>2.74</v>
      </c>
      <c r="K2519" s="140">
        <f t="shared" si="276"/>
        <v>157846.71532846714</v>
      </c>
      <c r="L2519" s="134" t="s">
        <v>1008</v>
      </c>
      <c r="M2519" s="134" t="s">
        <v>204</v>
      </c>
      <c r="N2519" s="137">
        <f t="shared" si="277"/>
        <v>157846.71532846714</v>
      </c>
      <c r="P2519">
        <v>2478</v>
      </c>
      <c r="Q2519">
        <v>14.504386244003252</v>
      </c>
      <c r="R2519">
        <v>-2.5043862440032516</v>
      </c>
      <c r="S2519" s="70">
        <f t="shared" si="271"/>
        <v>-0.17266406188256841</v>
      </c>
      <c r="T2519">
        <f t="shared" si="272"/>
        <v>12</v>
      </c>
      <c r="U2519" s="134" t="s">
        <v>1609</v>
      </c>
      <c r="Z2519">
        <v>2477</v>
      </c>
      <c r="AA2519">
        <v>23.378385794343906</v>
      </c>
      <c r="AB2519">
        <v>-7.378385794343906</v>
      </c>
      <c r="AJ2519">
        <v>2479</v>
      </c>
      <c r="AK2519">
        <v>22.561656257649613</v>
      </c>
      <c r="AL2519">
        <v>-10.561656257649613</v>
      </c>
      <c r="AT2519">
        <v>2479</v>
      </c>
      <c r="AU2519">
        <v>18.301608291617857</v>
      </c>
      <c r="AV2519">
        <v>-6.3016082916178568</v>
      </c>
      <c r="BD2519" s="152">
        <v>5.4226968109604048</v>
      </c>
      <c r="BE2519" s="152">
        <v>14.21899354804</v>
      </c>
    </row>
    <row r="2520" spans="1:57" ht="14.25" customHeight="1">
      <c r="A2520" s="134" t="s">
        <v>398</v>
      </c>
      <c r="B2520" s="135">
        <v>18485</v>
      </c>
      <c r="C2520" s="135">
        <v>791700</v>
      </c>
      <c r="D2520" s="145">
        <f t="shared" si="273"/>
        <v>659420.28985507251</v>
      </c>
      <c r="E2520" s="141">
        <f t="shared" si="274"/>
        <v>42.829321071138764</v>
      </c>
      <c r="F2520" s="135">
        <v>16</v>
      </c>
      <c r="G2520" s="135">
        <v>0.2208</v>
      </c>
      <c r="H2520" s="135">
        <v>145600</v>
      </c>
      <c r="I2520" s="134" t="s">
        <v>1815</v>
      </c>
      <c r="J2520" s="138">
        <f t="shared" si="275"/>
        <v>0.2208</v>
      </c>
      <c r="K2520" s="140">
        <f t="shared" si="276"/>
        <v>659420.28985507251</v>
      </c>
      <c r="L2520" s="134" t="s">
        <v>3411</v>
      </c>
      <c r="M2520" s="134" t="s">
        <v>3</v>
      </c>
      <c r="N2520" s="137">
        <f t="shared" si="277"/>
        <v>659420.28985507251</v>
      </c>
      <c r="P2520">
        <v>2479</v>
      </c>
      <c r="Q2520">
        <v>17.222205592665059</v>
      </c>
      <c r="R2520">
        <v>-5.222205592665059</v>
      </c>
      <c r="S2520" s="70">
        <f t="shared" si="271"/>
        <v>-0.30322513365472759</v>
      </c>
      <c r="T2520">
        <f t="shared" si="272"/>
        <v>12</v>
      </c>
      <c r="U2520" s="134" t="s">
        <v>3395</v>
      </c>
      <c r="Z2520">
        <v>2478</v>
      </c>
      <c r="AA2520">
        <v>17.28732316580135</v>
      </c>
      <c r="AB2520">
        <v>-5.2873231658013502</v>
      </c>
      <c r="AJ2520">
        <v>2480</v>
      </c>
      <c r="AK2520">
        <v>27.709408933676677</v>
      </c>
      <c r="AL2520">
        <v>4.2905910663233229</v>
      </c>
      <c r="AT2520">
        <v>2480</v>
      </c>
      <c r="AU2520">
        <v>30.438850357290711</v>
      </c>
      <c r="AV2520">
        <v>1.5611496427092888</v>
      </c>
      <c r="BD2520" s="152">
        <v>13.708741862253691</v>
      </c>
      <c r="BE2520" s="152">
        <v>23.440590390719997</v>
      </c>
    </row>
    <row r="2521" spans="1:57" ht="14.25" customHeight="1">
      <c r="A2521" s="134" t="s">
        <v>398</v>
      </c>
      <c r="B2521" s="135">
        <v>13520</v>
      </c>
      <c r="C2521" s="135">
        <v>467200</v>
      </c>
      <c r="D2521" s="145">
        <f t="shared" si="273"/>
        <v>47959.183673469386</v>
      </c>
      <c r="E2521" s="141">
        <f t="shared" si="274"/>
        <v>34.556213017751482</v>
      </c>
      <c r="F2521" s="135">
        <v>12</v>
      </c>
      <c r="G2521" s="135">
        <v>0.98</v>
      </c>
      <c r="H2521" s="135">
        <v>47000</v>
      </c>
      <c r="I2521" s="134" t="s">
        <v>1815</v>
      </c>
      <c r="J2521" s="138">
        <f t="shared" si="275"/>
        <v>0.98</v>
      </c>
      <c r="K2521" s="140">
        <f t="shared" si="276"/>
        <v>47959.183673469386</v>
      </c>
      <c r="L2521" s="134" t="s">
        <v>1597</v>
      </c>
      <c r="M2521" s="134" t="s">
        <v>256</v>
      </c>
      <c r="N2521" s="137">
        <f t="shared" si="277"/>
        <v>47959.183673469386</v>
      </c>
      <c r="P2521">
        <v>2480</v>
      </c>
      <c r="Q2521">
        <v>26.772126015952345</v>
      </c>
      <c r="R2521">
        <v>5.2278739840476547</v>
      </c>
      <c r="S2521" s="70">
        <f t="shared" si="271"/>
        <v>0.19527302317838308</v>
      </c>
      <c r="T2521">
        <f t="shared" si="272"/>
        <v>32</v>
      </c>
      <c r="U2521" s="134" t="s">
        <v>3396</v>
      </c>
      <c r="Z2521">
        <v>2479</v>
      </c>
      <c r="AA2521">
        <v>21.285101148171897</v>
      </c>
      <c r="AB2521">
        <v>-9.285101148171897</v>
      </c>
      <c r="AJ2521">
        <v>2481</v>
      </c>
      <c r="AK2521">
        <v>24.140695524226995</v>
      </c>
      <c r="AL2521">
        <v>-4.1406955242269952</v>
      </c>
      <c r="AT2521">
        <v>2481</v>
      </c>
      <c r="AU2521">
        <v>24.219150137599744</v>
      </c>
      <c r="AV2521">
        <v>-4.219150137599744</v>
      </c>
      <c r="BD2521" s="152">
        <v>16.524846910672903</v>
      </c>
      <c r="BE2521" s="152">
        <v>23.372919874439997</v>
      </c>
    </row>
    <row r="2522" spans="1:57" ht="14.25" customHeight="1">
      <c r="A2522" s="134" t="s">
        <v>398</v>
      </c>
      <c r="B2522" s="135">
        <v>7680</v>
      </c>
      <c r="C2522" s="135">
        <v>440600</v>
      </c>
      <c r="D2522" s="145">
        <f t="shared" si="273"/>
        <v>187500</v>
      </c>
      <c r="E2522" s="141">
        <f t="shared" si="274"/>
        <v>57.369791666666664</v>
      </c>
      <c r="F2522" s="135">
        <v>9</v>
      </c>
      <c r="G2522" s="135">
        <v>0.84</v>
      </c>
      <c r="H2522" s="135">
        <v>157500</v>
      </c>
      <c r="I2522" s="134" t="s">
        <v>1815</v>
      </c>
      <c r="J2522" s="138">
        <f t="shared" si="275"/>
        <v>0.84</v>
      </c>
      <c r="K2522" s="140">
        <f t="shared" si="276"/>
        <v>187500</v>
      </c>
      <c r="L2522" s="134" t="s">
        <v>1762</v>
      </c>
      <c r="M2522" s="134" t="s">
        <v>245</v>
      </c>
      <c r="N2522" s="137">
        <f t="shared" si="277"/>
        <v>187500</v>
      </c>
      <c r="P2522">
        <v>2481</v>
      </c>
      <c r="Q2522">
        <v>21.337170771943924</v>
      </c>
      <c r="R2522">
        <v>-1.3371707719439243</v>
      </c>
      <c r="S2522" s="70">
        <f t="shared" si="271"/>
        <v>-6.2668607109906044E-2</v>
      </c>
      <c r="T2522">
        <f t="shared" si="272"/>
        <v>20</v>
      </c>
      <c r="U2522" s="134" t="s">
        <v>950</v>
      </c>
      <c r="Z2522">
        <v>2480</v>
      </c>
      <c r="AA2522">
        <v>29.5528351477776</v>
      </c>
      <c r="AB2522">
        <v>2.4471648522224001</v>
      </c>
      <c r="AJ2522">
        <v>2482</v>
      </c>
      <c r="AK2522">
        <v>21.196401127700003</v>
      </c>
      <c r="AL2522">
        <v>-8.1964011277000033</v>
      </c>
      <c r="AT2522">
        <v>2482</v>
      </c>
      <c r="AU2522">
        <v>19.144038974839368</v>
      </c>
      <c r="AV2522">
        <v>-6.1440389748393684</v>
      </c>
      <c r="BD2522" s="152">
        <v>6.134425767398958</v>
      </c>
      <c r="BE2522" s="152">
        <v>17.988280196479998</v>
      </c>
    </row>
    <row r="2523" spans="1:57" ht="14.25" customHeight="1">
      <c r="A2523" s="134" t="s">
        <v>398</v>
      </c>
      <c r="B2523" s="135">
        <v>10956</v>
      </c>
      <c r="C2523" s="135">
        <v>249600</v>
      </c>
      <c r="D2523" s="145">
        <f t="shared" si="273"/>
        <v>583333.33333333337</v>
      </c>
      <c r="E2523" s="141">
        <f t="shared" si="274"/>
        <v>22.782037239868565</v>
      </c>
      <c r="F2523" s="135">
        <v>10</v>
      </c>
      <c r="G2523" s="135">
        <v>0.09</v>
      </c>
      <c r="H2523" s="135">
        <v>52500</v>
      </c>
      <c r="I2523" s="134" t="s">
        <v>1815</v>
      </c>
      <c r="J2523" s="138">
        <f t="shared" si="275"/>
        <v>0.09</v>
      </c>
      <c r="K2523" s="140">
        <f t="shared" si="276"/>
        <v>583333.33333333337</v>
      </c>
      <c r="L2523" s="134" t="s">
        <v>3412</v>
      </c>
      <c r="M2523" s="134" t="s">
        <v>160</v>
      </c>
      <c r="N2523" s="137">
        <f t="shared" si="277"/>
        <v>583333.33333333337</v>
      </c>
      <c r="P2523">
        <v>2482</v>
      </c>
      <c r="Q2523">
        <v>16.883601597055069</v>
      </c>
      <c r="R2523">
        <v>-3.883601597055069</v>
      </c>
      <c r="S2523" s="70">
        <f t="shared" si="271"/>
        <v>-0.23002210604948581</v>
      </c>
      <c r="T2523">
        <f t="shared" si="272"/>
        <v>13</v>
      </c>
      <c r="U2523" s="134" t="s">
        <v>1772</v>
      </c>
      <c r="Z2523">
        <v>2481</v>
      </c>
      <c r="AA2523">
        <v>24.253697264904066</v>
      </c>
      <c r="AB2523">
        <v>-4.2536972649040656</v>
      </c>
      <c r="AJ2523">
        <v>2483</v>
      </c>
      <c r="AK2523">
        <v>24.310029493833149</v>
      </c>
      <c r="AL2523">
        <v>-6.3100294938331487</v>
      </c>
      <c r="AT2523">
        <v>2483</v>
      </c>
      <c r="AU2523">
        <v>30.971732923967863</v>
      </c>
      <c r="AV2523">
        <v>-12.971732923967863</v>
      </c>
      <c r="BD2523" s="152">
        <v>11.601284692539533</v>
      </c>
      <c r="BE2523" s="152">
        <v>21.45013895196</v>
      </c>
    </row>
    <row r="2524" spans="1:57" ht="14.25" customHeight="1">
      <c r="A2524" s="134" t="s">
        <v>398</v>
      </c>
      <c r="B2524" s="135">
        <v>80161</v>
      </c>
      <c r="C2524" s="135">
        <v>4987100</v>
      </c>
      <c r="D2524" s="145">
        <f t="shared" si="273"/>
        <v>960153.62457993266</v>
      </c>
      <c r="E2524" s="141">
        <f t="shared" si="274"/>
        <v>62.213545240204091</v>
      </c>
      <c r="F2524" s="135">
        <v>80</v>
      </c>
      <c r="G2524" s="135">
        <v>2.0830000000000002</v>
      </c>
      <c r="H2524" s="135">
        <v>2000000</v>
      </c>
      <c r="I2524" s="134" t="s">
        <v>1815</v>
      </c>
      <c r="J2524" s="138">
        <f t="shared" si="275"/>
        <v>2.0830000000000002</v>
      </c>
      <c r="K2524" s="140">
        <f t="shared" si="276"/>
        <v>960153.62457993266</v>
      </c>
      <c r="L2524" s="134" t="s">
        <v>1560</v>
      </c>
      <c r="M2524" s="134" t="s">
        <v>60</v>
      </c>
      <c r="N2524" s="137">
        <f t="shared" si="277"/>
        <v>960153.62457993266</v>
      </c>
      <c r="P2524">
        <v>2483</v>
      </c>
      <c r="Q2524">
        <v>25.083697382359659</v>
      </c>
      <c r="R2524">
        <v>-7.0836973823596594</v>
      </c>
      <c r="S2524" s="70">
        <f t="shared" si="271"/>
        <v>-0.2824024414894008</v>
      </c>
      <c r="T2524">
        <f t="shared" si="272"/>
        <v>18</v>
      </c>
      <c r="U2524" s="134" t="s">
        <v>3397</v>
      </c>
      <c r="Z2524">
        <v>2482</v>
      </c>
      <c r="AA2524">
        <v>20.9623130244</v>
      </c>
      <c r="AB2524">
        <v>-7.9623130244000002</v>
      </c>
      <c r="AJ2524">
        <v>2484</v>
      </c>
      <c r="AK2524">
        <v>30.714240224337868</v>
      </c>
      <c r="AL2524">
        <v>70.285759775662129</v>
      </c>
      <c r="AT2524">
        <v>2484</v>
      </c>
      <c r="AU2524">
        <v>79.876229925289806</v>
      </c>
      <c r="AV2524">
        <v>21.123770074710194</v>
      </c>
      <c r="BD2524" s="152">
        <v>75.868458109709664</v>
      </c>
      <c r="BE2524" s="152">
        <v>86.771254687279992</v>
      </c>
    </row>
    <row r="2525" spans="1:57" ht="14.25" customHeight="1">
      <c r="A2525" s="134" t="s">
        <v>398</v>
      </c>
      <c r="B2525" s="135">
        <v>56496</v>
      </c>
      <c r="C2525" s="135">
        <v>5003800</v>
      </c>
      <c r="D2525" s="145">
        <f t="shared" si="273"/>
        <v>255914.89882007704</v>
      </c>
      <c r="E2525" s="141">
        <f t="shared" si="274"/>
        <v>88.569102237326533</v>
      </c>
      <c r="F2525" s="135">
        <v>46</v>
      </c>
      <c r="G2525" s="135">
        <v>1.6356999999999999</v>
      </c>
      <c r="H2525" s="135">
        <v>418600</v>
      </c>
      <c r="I2525" s="134" t="s">
        <v>1815</v>
      </c>
      <c r="J2525" s="138">
        <f t="shared" si="275"/>
        <v>1.6356999999999999</v>
      </c>
      <c r="K2525" s="140">
        <f t="shared" si="276"/>
        <v>255914.89882007704</v>
      </c>
      <c r="L2525" s="134" t="s">
        <v>944</v>
      </c>
      <c r="M2525" s="134" t="s">
        <v>3</v>
      </c>
      <c r="N2525" s="137">
        <f t="shared" si="277"/>
        <v>255914.89882007704</v>
      </c>
      <c r="P2525">
        <v>2484</v>
      </c>
      <c r="Q2525">
        <v>55.227585860173988</v>
      </c>
      <c r="R2525">
        <v>45.772414139826012</v>
      </c>
      <c r="S2525" s="70">
        <f t="shared" si="271"/>
        <v>0.82879621527751146</v>
      </c>
      <c r="T2525">
        <f t="shared" si="272"/>
        <v>101</v>
      </c>
      <c r="U2525" s="134" t="s">
        <v>3398</v>
      </c>
      <c r="Z2525">
        <v>2483</v>
      </c>
      <c r="AA2525">
        <v>28.918347417361172</v>
      </c>
      <c r="AB2525">
        <v>-10.918347417361172</v>
      </c>
      <c r="AJ2525">
        <v>2485</v>
      </c>
      <c r="AK2525">
        <v>26.624401523425249</v>
      </c>
      <c r="AL2525">
        <v>-2.6244015234252487</v>
      </c>
      <c r="AT2525">
        <v>2485</v>
      </c>
      <c r="AU2525">
        <v>35.485223631247237</v>
      </c>
      <c r="AV2525">
        <v>-11.485223631247237</v>
      </c>
      <c r="BD2525" s="152">
        <v>3.8575093223422883</v>
      </c>
      <c r="BE2525" s="152">
        <v>18.804449717559997</v>
      </c>
    </row>
    <row r="2526" spans="1:57" ht="14.25" customHeight="1">
      <c r="A2526" s="134" t="s">
        <v>398</v>
      </c>
      <c r="B2526" s="135">
        <v>25053</v>
      </c>
      <c r="C2526" s="135">
        <v>430500</v>
      </c>
      <c r="D2526" s="145">
        <f t="shared" si="273"/>
        <v>107142.85714285714</v>
      </c>
      <c r="E2526" s="141">
        <f t="shared" si="274"/>
        <v>17.183570829840736</v>
      </c>
      <c r="F2526" s="135">
        <v>10</v>
      </c>
      <c r="G2526" s="135">
        <v>0.49</v>
      </c>
      <c r="H2526" s="135">
        <v>52500</v>
      </c>
      <c r="I2526" s="134" t="s">
        <v>1815</v>
      </c>
      <c r="J2526" s="138">
        <f t="shared" si="275"/>
        <v>0.49</v>
      </c>
      <c r="K2526" s="140">
        <f t="shared" si="276"/>
        <v>107142.85714285714</v>
      </c>
      <c r="L2526" s="134" t="s">
        <v>3413</v>
      </c>
      <c r="M2526" s="134" t="s">
        <v>160</v>
      </c>
      <c r="N2526" s="137">
        <f t="shared" si="277"/>
        <v>107142.85714285714</v>
      </c>
      <c r="P2526">
        <v>2485</v>
      </c>
      <c r="Q2526">
        <v>28.867629499339735</v>
      </c>
      <c r="R2526">
        <v>-4.8676294993397349</v>
      </c>
      <c r="S2526" s="70">
        <f t="shared" si="271"/>
        <v>-0.16861895430142845</v>
      </c>
      <c r="T2526">
        <f t="shared" si="272"/>
        <v>24</v>
      </c>
      <c r="U2526" s="134" t="s">
        <v>3399</v>
      </c>
      <c r="Z2526">
        <v>2484</v>
      </c>
      <c r="AA2526">
        <v>56.938743120764393</v>
      </c>
      <c r="AB2526">
        <v>44.061256879235607</v>
      </c>
      <c r="AJ2526">
        <v>2486</v>
      </c>
      <c r="AK2526">
        <v>26.294623617617265</v>
      </c>
      <c r="AL2526">
        <v>-2.2946236176172654</v>
      </c>
      <c r="AT2526">
        <v>2486</v>
      </c>
      <c r="AU2526">
        <v>22.498982222054849</v>
      </c>
      <c r="AV2526">
        <v>1.501017777945151</v>
      </c>
      <c r="BD2526" s="152">
        <v>5.1269133485443827</v>
      </c>
      <c r="BE2526" s="152">
        <v>20.501353013839999</v>
      </c>
    </row>
    <row r="2527" spans="1:57" ht="14.25" customHeight="1">
      <c r="A2527" s="134" t="s">
        <v>398</v>
      </c>
      <c r="B2527" s="135">
        <v>9100</v>
      </c>
      <c r="C2527" s="135">
        <v>168100</v>
      </c>
      <c r="D2527" s="145">
        <f t="shared" si="273"/>
        <v>600000</v>
      </c>
      <c r="E2527" s="141">
        <f t="shared" si="274"/>
        <v>18.472527472527471</v>
      </c>
      <c r="F2527" s="135">
        <v>8</v>
      </c>
      <c r="G2527" s="135">
        <v>0.1</v>
      </c>
      <c r="H2527" s="135">
        <v>60000</v>
      </c>
      <c r="I2527" s="134" t="s">
        <v>1815</v>
      </c>
      <c r="J2527" s="138">
        <f t="shared" si="275"/>
        <v>0.1</v>
      </c>
      <c r="K2527" s="140">
        <f t="shared" si="276"/>
        <v>600000</v>
      </c>
      <c r="L2527" s="134" t="s">
        <v>3414</v>
      </c>
      <c r="M2527" s="134" t="s">
        <v>68</v>
      </c>
      <c r="N2527" s="137">
        <f t="shared" si="277"/>
        <v>600000</v>
      </c>
      <c r="P2527">
        <v>2486</v>
      </c>
      <c r="Q2527">
        <v>21.660093282832548</v>
      </c>
      <c r="R2527">
        <v>2.3399067171674517</v>
      </c>
      <c r="S2527" s="70">
        <f t="shared" si="271"/>
        <v>0.10802846906582925</v>
      </c>
      <c r="T2527">
        <f t="shared" si="272"/>
        <v>24</v>
      </c>
      <c r="U2527" s="134" t="s">
        <v>3400</v>
      </c>
      <c r="Z2527">
        <v>2485</v>
      </c>
      <c r="AA2527">
        <v>32.611266516896904</v>
      </c>
      <c r="AB2527">
        <v>-8.6112665168969045</v>
      </c>
      <c r="AJ2527">
        <v>2487</v>
      </c>
      <c r="AK2527">
        <v>32.512143646631202</v>
      </c>
      <c r="AL2527">
        <v>14.487856353368798</v>
      </c>
      <c r="AT2527">
        <v>2487</v>
      </c>
      <c r="AU2527">
        <v>49.868126436306859</v>
      </c>
      <c r="AV2527">
        <v>-2.8681264363068593</v>
      </c>
      <c r="BD2527" s="152">
        <v>3.9478876025249616</v>
      </c>
      <c r="BE2527" s="152">
        <v>14.359482841599998</v>
      </c>
    </row>
    <row r="2528" spans="1:57" ht="14.25" customHeight="1">
      <c r="A2528" s="134" t="s">
        <v>398</v>
      </c>
      <c r="B2528" s="135">
        <v>6492</v>
      </c>
      <c r="C2528" s="135">
        <v>237000</v>
      </c>
      <c r="D2528" s="145">
        <f t="shared" si="273"/>
        <v>93953.488372093023</v>
      </c>
      <c r="E2528" s="141">
        <f t="shared" si="274"/>
        <v>36.506469500924212</v>
      </c>
      <c r="F2528" s="135">
        <v>10</v>
      </c>
      <c r="G2528" s="135">
        <v>0.43</v>
      </c>
      <c r="H2528" s="135">
        <v>40400</v>
      </c>
      <c r="I2528" s="134" t="s">
        <v>1815</v>
      </c>
      <c r="J2528" s="138">
        <f t="shared" si="275"/>
        <v>0.43</v>
      </c>
      <c r="K2528" s="140">
        <f t="shared" si="276"/>
        <v>93953.488372093023</v>
      </c>
      <c r="L2528" s="134" t="s">
        <v>3415</v>
      </c>
      <c r="M2528" s="134" t="s">
        <v>176</v>
      </c>
      <c r="N2528" s="137">
        <f t="shared" si="277"/>
        <v>93953.488372093023</v>
      </c>
      <c r="P2528">
        <v>2487</v>
      </c>
      <c r="Q2528">
        <v>40.060979379751579</v>
      </c>
      <c r="R2528">
        <v>6.9390206202484208</v>
      </c>
      <c r="S2528" s="70">
        <f t="shared" si="271"/>
        <v>0.17321145732537133</v>
      </c>
      <c r="T2528">
        <f t="shared" si="272"/>
        <v>47</v>
      </c>
      <c r="U2528" s="134" t="s">
        <v>1759</v>
      </c>
      <c r="Z2528">
        <v>2486</v>
      </c>
      <c r="AA2528">
        <v>25.61952245147728</v>
      </c>
      <c r="AB2528">
        <v>-1.6195224514772804</v>
      </c>
      <c r="AJ2528">
        <v>2488</v>
      </c>
      <c r="AK2528">
        <v>21.317051581044385</v>
      </c>
      <c r="AL2528">
        <v>-10.317051581044385</v>
      </c>
      <c r="AT2528">
        <v>2488</v>
      </c>
      <c r="AU2528">
        <v>18.442834488025362</v>
      </c>
      <c r="AV2528">
        <v>-7.4428344880253618</v>
      </c>
      <c r="BD2528" s="152">
        <v>12.071662559853902</v>
      </c>
      <c r="BE2528" s="152">
        <v>19.343496170560002</v>
      </c>
    </row>
    <row r="2529" spans="1:57" ht="14.25" customHeight="1">
      <c r="A2529" s="134" t="s">
        <v>398</v>
      </c>
      <c r="B2529" s="135">
        <v>10300</v>
      </c>
      <c r="C2529" s="135">
        <v>272000</v>
      </c>
      <c r="D2529" s="145">
        <f t="shared" si="273"/>
        <v>900000</v>
      </c>
      <c r="E2529" s="141">
        <f t="shared" si="274"/>
        <v>26.407766990291261</v>
      </c>
      <c r="F2529" s="135">
        <v>12</v>
      </c>
      <c r="G2529" s="135">
        <v>0.1</v>
      </c>
      <c r="H2529" s="135">
        <v>90000</v>
      </c>
      <c r="I2529" s="134" t="s">
        <v>1815</v>
      </c>
      <c r="J2529" s="138">
        <f t="shared" si="275"/>
        <v>0.1</v>
      </c>
      <c r="K2529" s="140">
        <f t="shared" si="276"/>
        <v>900000</v>
      </c>
      <c r="L2529" s="134" t="s">
        <v>3416</v>
      </c>
      <c r="M2529" s="134" t="s">
        <v>68</v>
      </c>
      <c r="N2529" s="137">
        <f t="shared" si="277"/>
        <v>900000</v>
      </c>
      <c r="P2529">
        <v>2488</v>
      </c>
      <c r="Q2529">
        <v>16.574919480678236</v>
      </c>
      <c r="R2529">
        <v>-5.5749194806782363</v>
      </c>
      <c r="S2529" s="70">
        <f t="shared" si="271"/>
        <v>-0.33634670063869981</v>
      </c>
      <c r="T2529">
        <f t="shared" si="272"/>
        <v>11</v>
      </c>
      <c r="U2529" s="134" t="s">
        <v>3401</v>
      </c>
      <c r="Z2529">
        <v>2487</v>
      </c>
      <c r="AA2529">
        <v>43.563976923857638</v>
      </c>
      <c r="AB2529">
        <v>3.4360230761423622</v>
      </c>
      <c r="AJ2529">
        <v>2489</v>
      </c>
      <c r="AK2529">
        <v>27.88805627161117</v>
      </c>
      <c r="AL2529">
        <v>2.1119437283888303</v>
      </c>
      <c r="AT2529">
        <v>2489</v>
      </c>
      <c r="AU2529">
        <v>31.859323146738284</v>
      </c>
      <c r="AV2529">
        <v>-1.8593231467382836</v>
      </c>
      <c r="BD2529" s="152">
        <v>21.296409293953591</v>
      </c>
      <c r="BE2529" s="152">
        <v>29.579180304560001</v>
      </c>
    </row>
    <row r="2530" spans="1:57" ht="14.25" customHeight="1">
      <c r="A2530" s="134" t="s">
        <v>398</v>
      </c>
      <c r="B2530" s="135">
        <v>13440</v>
      </c>
      <c r="C2530" s="135">
        <v>998600</v>
      </c>
      <c r="D2530" s="145">
        <f t="shared" si="273"/>
        <v>1360000</v>
      </c>
      <c r="E2530" s="141">
        <f t="shared" si="274"/>
        <v>74.300595238095241</v>
      </c>
      <c r="F2530" s="135">
        <v>16</v>
      </c>
      <c r="G2530" s="135">
        <v>0.4</v>
      </c>
      <c r="H2530" s="135">
        <v>544000</v>
      </c>
      <c r="I2530" s="134" t="s">
        <v>1815</v>
      </c>
      <c r="J2530" s="138">
        <f t="shared" si="275"/>
        <v>0.4</v>
      </c>
      <c r="K2530" s="140">
        <f t="shared" si="276"/>
        <v>1360000</v>
      </c>
      <c r="L2530" s="134" t="s">
        <v>3417</v>
      </c>
      <c r="M2530" s="134" t="s">
        <v>67</v>
      </c>
      <c r="N2530" s="137">
        <f t="shared" si="277"/>
        <v>1360000</v>
      </c>
      <c r="P2530">
        <v>2489</v>
      </c>
      <c r="Q2530">
        <v>27.643397120087123</v>
      </c>
      <c r="R2530">
        <v>2.3566028799128773</v>
      </c>
      <c r="S2530" s="70">
        <f t="shared" si="271"/>
        <v>8.5250118488528592E-2</v>
      </c>
      <c r="T2530">
        <f t="shared" si="272"/>
        <v>30</v>
      </c>
      <c r="U2530" s="134" t="s">
        <v>3402</v>
      </c>
      <c r="Z2530">
        <v>2488</v>
      </c>
      <c r="AA2530">
        <v>20.276260443709756</v>
      </c>
      <c r="AB2530">
        <v>-9.2762604437097558</v>
      </c>
      <c r="AJ2530">
        <v>2490</v>
      </c>
      <c r="AK2530">
        <v>32.134317226947474</v>
      </c>
      <c r="AL2530">
        <v>87.865682773052526</v>
      </c>
      <c r="AT2530">
        <v>2490</v>
      </c>
      <c r="AU2530">
        <v>116.38238061409245</v>
      </c>
      <c r="AV2530">
        <v>3.6176193859075454</v>
      </c>
      <c r="BD2530" s="152">
        <v>4.1954008471161464</v>
      </c>
      <c r="BE2530" s="152">
        <v>13.882106412439999</v>
      </c>
    </row>
    <row r="2531" spans="1:57" ht="14.25" customHeight="1">
      <c r="A2531" s="134" t="s">
        <v>398</v>
      </c>
      <c r="B2531" s="135">
        <v>18240</v>
      </c>
      <c r="C2531" s="135">
        <v>17800</v>
      </c>
      <c r="D2531" s="145">
        <f t="shared" si="273"/>
        <v>217333.33333333334</v>
      </c>
      <c r="E2531" s="141">
        <f t="shared" si="274"/>
        <v>0.97587719298245612</v>
      </c>
      <c r="F2531" s="135">
        <v>14</v>
      </c>
      <c r="G2531" s="135">
        <v>0.15</v>
      </c>
      <c r="H2531" s="135">
        <v>32600</v>
      </c>
      <c r="I2531" s="134" t="s">
        <v>1815</v>
      </c>
      <c r="J2531" s="138">
        <f t="shared" si="275"/>
        <v>0.15</v>
      </c>
      <c r="K2531" s="140">
        <f t="shared" si="276"/>
        <v>217333.33333333334</v>
      </c>
      <c r="L2531" s="134" t="s">
        <v>907</v>
      </c>
      <c r="M2531" s="134" t="s">
        <v>68</v>
      </c>
      <c r="N2531" s="137">
        <f t="shared" si="277"/>
        <v>217333.33333333334</v>
      </c>
      <c r="P2531">
        <v>2490</v>
      </c>
      <c r="Q2531">
        <v>75.775616618085522</v>
      </c>
      <c r="R2531">
        <v>44.224383381914478</v>
      </c>
      <c r="S2531" s="70">
        <f t="shared" si="271"/>
        <v>0.58362287706358773</v>
      </c>
      <c r="T2531">
        <f t="shared" si="272"/>
        <v>120</v>
      </c>
      <c r="U2531" s="134" t="s">
        <v>892</v>
      </c>
      <c r="Z2531">
        <v>2489</v>
      </c>
      <c r="AA2531">
        <v>31.39701483506121</v>
      </c>
      <c r="AB2531">
        <v>-1.3970148350612099</v>
      </c>
      <c r="AJ2531">
        <v>2491</v>
      </c>
      <c r="AK2531">
        <v>23.829121020151671</v>
      </c>
      <c r="AL2531">
        <v>-3.8291210201516712</v>
      </c>
      <c r="AT2531">
        <v>2491</v>
      </c>
      <c r="AU2531">
        <v>31.19424629156341</v>
      </c>
      <c r="AV2531">
        <v>-11.19424629156341</v>
      </c>
      <c r="BD2531" s="152">
        <v>16.974684259763936</v>
      </c>
      <c r="BE2531" s="152">
        <v>26.091140050639996</v>
      </c>
    </row>
    <row r="2532" spans="1:57" ht="14.25" customHeight="1">
      <c r="A2532" s="134" t="s">
        <v>398</v>
      </c>
      <c r="B2532" s="135">
        <v>21135</v>
      </c>
      <c r="C2532" s="135">
        <v>1008400</v>
      </c>
      <c r="D2532" s="145">
        <f t="shared" si="273"/>
        <v>972395.36954585928</v>
      </c>
      <c r="E2532" s="141">
        <f t="shared" si="274"/>
        <v>47.712325526378045</v>
      </c>
      <c r="F2532" s="135">
        <v>24</v>
      </c>
      <c r="G2532" s="135">
        <v>0.22459999999999999</v>
      </c>
      <c r="H2532" s="135">
        <v>218400</v>
      </c>
      <c r="I2532" s="134" t="s">
        <v>1815</v>
      </c>
      <c r="J2532" s="138">
        <f t="shared" si="275"/>
        <v>0.22459999999999999</v>
      </c>
      <c r="K2532" s="140">
        <f t="shared" si="276"/>
        <v>972395.36954585928</v>
      </c>
      <c r="L2532" s="134" t="s">
        <v>3418</v>
      </c>
      <c r="M2532" s="134" t="s">
        <v>3</v>
      </c>
      <c r="N2532" s="137">
        <f t="shared" si="277"/>
        <v>972395.36954585928</v>
      </c>
      <c r="P2532">
        <v>2491</v>
      </c>
      <c r="Q2532">
        <v>24.924321403722974</v>
      </c>
      <c r="R2532">
        <v>-4.9243214037229741</v>
      </c>
      <c r="S2532" s="70">
        <f t="shared" si="271"/>
        <v>-0.19757093178020979</v>
      </c>
      <c r="T2532">
        <f t="shared" si="272"/>
        <v>20</v>
      </c>
      <c r="U2532" s="134" t="s">
        <v>3403</v>
      </c>
      <c r="Z2532">
        <v>2490</v>
      </c>
      <c r="AA2532">
        <v>77.074176410290406</v>
      </c>
      <c r="AB2532">
        <v>42.925823589709594</v>
      </c>
      <c r="AJ2532">
        <v>2492</v>
      </c>
      <c r="AK2532">
        <v>24.387499784927961</v>
      </c>
      <c r="AL2532">
        <v>8.6125002150720391</v>
      </c>
      <c r="AT2532">
        <v>2492</v>
      </c>
      <c r="AU2532">
        <v>19.99632264850791</v>
      </c>
      <c r="AV2532">
        <v>13.00367735149209</v>
      </c>
      <c r="BD2532" s="152">
        <v>2.616862021652862</v>
      </c>
      <c r="BE2532" s="152">
        <v>13.698942837279999</v>
      </c>
    </row>
    <row r="2533" spans="1:57" ht="14.25" customHeight="1">
      <c r="A2533" s="134" t="s">
        <v>398</v>
      </c>
      <c r="B2533" s="135">
        <v>11620</v>
      </c>
      <c r="C2533" s="135">
        <v>53000</v>
      </c>
      <c r="D2533" s="145">
        <f t="shared" si="273"/>
        <v>681818.18181818177</v>
      </c>
      <c r="E2533" s="141">
        <f t="shared" si="274"/>
        <v>4.5611015490533564</v>
      </c>
      <c r="F2533" s="135">
        <v>10</v>
      </c>
      <c r="G2533" s="135">
        <v>0.11</v>
      </c>
      <c r="H2533" s="135">
        <v>75000</v>
      </c>
      <c r="I2533" s="134" t="s">
        <v>1815</v>
      </c>
      <c r="J2533" s="138">
        <f t="shared" si="275"/>
        <v>0.11</v>
      </c>
      <c r="K2533" s="140">
        <f t="shared" si="276"/>
        <v>681818.18181818177</v>
      </c>
      <c r="L2533" s="134" t="s">
        <v>3419</v>
      </c>
      <c r="M2533" s="134" t="s">
        <v>68</v>
      </c>
      <c r="N2533" s="137">
        <f t="shared" si="277"/>
        <v>681818.18181818177</v>
      </c>
      <c r="P2533">
        <v>2492</v>
      </c>
      <c r="Q2533">
        <v>19.199276197670528</v>
      </c>
      <c r="R2533">
        <v>13.800723802329472</v>
      </c>
      <c r="S2533" s="70">
        <f t="shared" si="271"/>
        <v>0.71881479594548103</v>
      </c>
      <c r="T2533">
        <f t="shared" si="272"/>
        <v>33</v>
      </c>
      <c r="U2533" s="134" t="s">
        <v>3404</v>
      </c>
      <c r="Z2533">
        <v>2491</v>
      </c>
      <c r="AA2533">
        <v>27.710527261942673</v>
      </c>
      <c r="AB2533">
        <v>-7.7105272619426728</v>
      </c>
      <c r="AJ2533">
        <v>2493</v>
      </c>
      <c r="AK2533">
        <v>24.435336631341702</v>
      </c>
      <c r="AL2533">
        <v>-6.435336631341702</v>
      </c>
      <c r="AT2533">
        <v>2493</v>
      </c>
      <c r="AU2533">
        <v>25.661792155553147</v>
      </c>
      <c r="AV2533">
        <v>-7.6617921555531474</v>
      </c>
      <c r="BD2533" s="152">
        <v>7.2446407773702077</v>
      </c>
      <c r="BE2533" s="152">
        <v>16.308862985000001</v>
      </c>
    </row>
    <row r="2534" spans="1:57" ht="14.25" customHeight="1">
      <c r="A2534" s="134" t="s">
        <v>398</v>
      </c>
      <c r="B2534" s="135">
        <v>27958</v>
      </c>
      <c r="C2534" s="135">
        <v>1410600</v>
      </c>
      <c r="D2534" s="145">
        <f t="shared" si="273"/>
        <v>1430471.5840386942</v>
      </c>
      <c r="E2534" s="141">
        <f t="shared" si="274"/>
        <v>50.454252807783107</v>
      </c>
      <c r="F2534" s="135">
        <v>26</v>
      </c>
      <c r="G2534" s="135">
        <v>0.16539999999999999</v>
      </c>
      <c r="H2534" s="135">
        <v>236600</v>
      </c>
      <c r="I2534" s="134" t="s">
        <v>1815</v>
      </c>
      <c r="J2534" s="138">
        <f t="shared" si="275"/>
        <v>0.16539999999999999</v>
      </c>
      <c r="K2534" s="140">
        <f t="shared" si="276"/>
        <v>1430471.5840386942</v>
      </c>
      <c r="L2534" s="134" t="s">
        <v>3420</v>
      </c>
      <c r="M2534" s="134" t="s">
        <v>3</v>
      </c>
      <c r="N2534" s="137">
        <f t="shared" si="277"/>
        <v>1430471.5840386942</v>
      </c>
      <c r="P2534">
        <v>2493</v>
      </c>
      <c r="Q2534">
        <v>22.287854805498871</v>
      </c>
      <c r="R2534">
        <v>-4.2878548054988705</v>
      </c>
      <c r="S2534" s="70">
        <f t="shared" si="271"/>
        <v>-0.19238526286706467</v>
      </c>
      <c r="T2534">
        <f t="shared" si="272"/>
        <v>18</v>
      </c>
      <c r="U2534" s="134" t="s">
        <v>948</v>
      </c>
      <c r="Z2534">
        <v>2492</v>
      </c>
      <c r="AA2534">
        <v>23.314210739590649</v>
      </c>
      <c r="AB2534">
        <v>9.6857892604093507</v>
      </c>
      <c r="AJ2534">
        <v>2494</v>
      </c>
      <c r="AK2534">
        <v>21.103267444416616</v>
      </c>
      <c r="AL2534">
        <v>-11.103267444416616</v>
      </c>
      <c r="AT2534">
        <v>2494</v>
      </c>
      <c r="AU2534">
        <v>20.093210387903756</v>
      </c>
      <c r="AV2534">
        <v>-10.093210387903756</v>
      </c>
      <c r="BD2534" s="152">
        <v>10.025826944809749</v>
      </c>
      <c r="BE2534" s="152">
        <v>23.80921639996</v>
      </c>
    </row>
    <row r="2535" spans="1:57" ht="14.25" customHeight="1">
      <c r="A2535" s="134" t="s">
        <v>398</v>
      </c>
      <c r="B2535" s="135">
        <v>183248</v>
      </c>
      <c r="C2535" s="135">
        <v>10360800</v>
      </c>
      <c r="D2535" s="145">
        <f t="shared" si="273"/>
        <v>189328.8590604027</v>
      </c>
      <c r="E2535" s="141">
        <f t="shared" si="274"/>
        <v>56.539771238976691</v>
      </c>
      <c r="F2535" s="135">
        <v>93</v>
      </c>
      <c r="G2535" s="135">
        <v>4.47</v>
      </c>
      <c r="H2535" s="135">
        <v>846300</v>
      </c>
      <c r="I2535" s="134" t="s">
        <v>1815</v>
      </c>
      <c r="J2535" s="138">
        <f t="shared" si="275"/>
        <v>4.47</v>
      </c>
      <c r="K2535" s="140">
        <f t="shared" si="276"/>
        <v>189328.8590604027</v>
      </c>
      <c r="L2535" s="134" t="s">
        <v>3421</v>
      </c>
      <c r="M2535" s="134" t="s">
        <v>3</v>
      </c>
      <c r="N2535" s="137">
        <f t="shared" si="277"/>
        <v>189328.8590604027</v>
      </c>
      <c r="P2535">
        <v>2494</v>
      </c>
      <c r="Q2535">
        <v>17.34224533053397</v>
      </c>
      <c r="R2535">
        <v>-7.3422453305339701</v>
      </c>
      <c r="S2535" s="70">
        <f t="shared" si="271"/>
        <v>-0.42337339776912852</v>
      </c>
      <c r="T2535">
        <f t="shared" si="272"/>
        <v>10</v>
      </c>
      <c r="U2535" s="134" t="s">
        <v>919</v>
      </c>
      <c r="Z2535">
        <v>2493</v>
      </c>
      <c r="AA2535">
        <v>26.05995618463443</v>
      </c>
      <c r="AB2535">
        <v>-8.0599561846344301</v>
      </c>
      <c r="AJ2535">
        <v>2495</v>
      </c>
      <c r="AK2535">
        <v>21.23153792639328</v>
      </c>
      <c r="AL2535">
        <v>-9.2315379263932797</v>
      </c>
      <c r="AT2535">
        <v>2495</v>
      </c>
      <c r="AU2535">
        <v>16.646305896515944</v>
      </c>
      <c r="AV2535">
        <v>-4.6463058965159441</v>
      </c>
      <c r="BD2535" s="152">
        <v>13.397553011170167</v>
      </c>
      <c r="BE2535" s="152">
        <v>39.882152097719995</v>
      </c>
    </row>
    <row r="2536" spans="1:57" ht="14.25" customHeight="1">
      <c r="A2536" s="134" t="s">
        <v>398</v>
      </c>
      <c r="B2536" s="135">
        <v>8250</v>
      </c>
      <c r="C2536" s="135">
        <v>295400</v>
      </c>
      <c r="D2536" s="145">
        <f t="shared" si="273"/>
        <v>535714.28571428568</v>
      </c>
      <c r="E2536" s="141">
        <f t="shared" si="274"/>
        <v>35.806060606060605</v>
      </c>
      <c r="F2536" s="135">
        <v>10</v>
      </c>
      <c r="G2536" s="135">
        <v>0.14000000000000001</v>
      </c>
      <c r="H2536" s="135">
        <v>75000</v>
      </c>
      <c r="I2536" s="134" t="s">
        <v>1815</v>
      </c>
      <c r="J2536" s="138">
        <f t="shared" si="275"/>
        <v>0.14000000000000001</v>
      </c>
      <c r="K2536" s="140">
        <f t="shared" si="276"/>
        <v>535714.28571428568</v>
      </c>
      <c r="L2536" s="134" t="s">
        <v>3422</v>
      </c>
      <c r="M2536" s="134" t="s">
        <v>68</v>
      </c>
      <c r="N2536" s="137">
        <f t="shared" si="277"/>
        <v>535714.28571428568</v>
      </c>
      <c r="P2536">
        <v>2495</v>
      </c>
      <c r="Q2536">
        <v>15.554630099415254</v>
      </c>
      <c r="R2536">
        <v>-3.5546300994152542</v>
      </c>
      <c r="S2536" s="70">
        <f t="shared" si="271"/>
        <v>-0.22852553077098783</v>
      </c>
      <c r="T2536">
        <f t="shared" si="272"/>
        <v>12</v>
      </c>
      <c r="U2536" s="134" t="s">
        <v>3405</v>
      </c>
      <c r="Z2536">
        <v>2494</v>
      </c>
      <c r="AA2536">
        <v>20.812443008871714</v>
      </c>
      <c r="AB2536">
        <v>-10.812443008871714</v>
      </c>
      <c r="AJ2536">
        <v>2496</v>
      </c>
      <c r="AK2536">
        <v>30.654550000051699</v>
      </c>
      <c r="AL2536">
        <v>50.345449999948301</v>
      </c>
      <c r="AT2536">
        <v>2496</v>
      </c>
      <c r="AU2536">
        <v>53.882398960936449</v>
      </c>
      <c r="AV2536">
        <v>27.117601039063551</v>
      </c>
      <c r="BD2536" s="152">
        <v>4.8701568707526972</v>
      </c>
      <c r="BE2536" s="152">
        <v>14.804341846359998</v>
      </c>
    </row>
    <row r="2537" spans="1:57" ht="14.25" customHeight="1">
      <c r="A2537" s="134" t="s">
        <v>398</v>
      </c>
      <c r="B2537" s="135">
        <v>12525</v>
      </c>
      <c r="C2537" s="135">
        <v>807800</v>
      </c>
      <c r="D2537" s="145">
        <f t="shared" si="273"/>
        <v>191803.27868852459</v>
      </c>
      <c r="E2537" s="141">
        <f t="shared" si="274"/>
        <v>64.495009980039924</v>
      </c>
      <c r="F2537" s="135">
        <v>9</v>
      </c>
      <c r="G2537" s="135">
        <v>0.42699999999999999</v>
      </c>
      <c r="H2537" s="135">
        <v>81900</v>
      </c>
      <c r="I2537" s="134" t="s">
        <v>1815</v>
      </c>
      <c r="J2537" s="138">
        <f t="shared" si="275"/>
        <v>0.42699999999999999</v>
      </c>
      <c r="K2537" s="140">
        <f t="shared" si="276"/>
        <v>191803.27868852459</v>
      </c>
      <c r="L2537" s="134" t="s">
        <v>3423</v>
      </c>
      <c r="M2537" s="134" t="s">
        <v>3</v>
      </c>
      <c r="N2537" s="137">
        <f t="shared" si="277"/>
        <v>191803.27868852459</v>
      </c>
      <c r="P2537">
        <v>2496</v>
      </c>
      <c r="Q2537">
        <v>41.149727659503995</v>
      </c>
      <c r="R2537">
        <v>39.850272340496005</v>
      </c>
      <c r="S2537" s="70">
        <f t="shared" si="271"/>
        <v>0.96842128993512633</v>
      </c>
      <c r="T2537">
        <f t="shared" si="272"/>
        <v>81</v>
      </c>
      <c r="U2537" s="134" t="s">
        <v>3406</v>
      </c>
      <c r="Z2537">
        <v>2495</v>
      </c>
      <c r="AA2537">
        <v>19.807687217272555</v>
      </c>
      <c r="AB2537">
        <v>-7.8076872172725551</v>
      </c>
      <c r="AJ2537">
        <v>2497</v>
      </c>
      <c r="AK2537">
        <v>21.524485693811926</v>
      </c>
      <c r="AL2537">
        <v>-5.5244856938119256</v>
      </c>
      <c r="AT2537">
        <v>2497</v>
      </c>
      <c r="AU2537">
        <v>19.247495374533237</v>
      </c>
      <c r="AV2537">
        <v>-3.2474953745332371</v>
      </c>
      <c r="BD2537" s="152">
        <v>7.6205322608572361</v>
      </c>
      <c r="BE2537" s="152">
        <v>20.29538001892</v>
      </c>
    </row>
    <row r="2538" spans="1:57" ht="14.25" customHeight="1">
      <c r="A2538" s="134" t="s">
        <v>398</v>
      </c>
      <c r="B2538" s="135">
        <v>8421</v>
      </c>
      <c r="C2538" s="135">
        <v>598000</v>
      </c>
      <c r="D2538" s="145">
        <f t="shared" si="273"/>
        <v>526932.08430913347</v>
      </c>
      <c r="E2538" s="141">
        <f t="shared" si="274"/>
        <v>71.012943830898948</v>
      </c>
      <c r="F2538" s="135">
        <v>9</v>
      </c>
      <c r="G2538" s="135">
        <v>0.42699999999999999</v>
      </c>
      <c r="H2538" s="135">
        <v>225000</v>
      </c>
      <c r="I2538" s="134" t="s">
        <v>1815</v>
      </c>
      <c r="J2538" s="138">
        <f t="shared" si="275"/>
        <v>0.42699999999999999</v>
      </c>
      <c r="K2538" s="140">
        <f t="shared" si="276"/>
        <v>526932.08430913347</v>
      </c>
      <c r="L2538" s="134" t="s">
        <v>1553</v>
      </c>
      <c r="M2538" s="134" t="s">
        <v>60</v>
      </c>
      <c r="N2538" s="137">
        <f t="shared" si="277"/>
        <v>526932.08430913347</v>
      </c>
      <c r="P2538">
        <v>2497</v>
      </c>
      <c r="Q2538">
        <v>17.130234420506607</v>
      </c>
      <c r="R2538">
        <v>-1.1302344205066071</v>
      </c>
      <c r="S2538" s="70">
        <f t="shared" ref="S2538:S2591" si="278">R2538/Q2538</f>
        <v>-6.5978923157852601E-2</v>
      </c>
      <c r="T2538">
        <f t="shared" ref="T2538:T2591" si="279">R2538+Q2538</f>
        <v>16</v>
      </c>
      <c r="U2538" s="134" t="s">
        <v>3407</v>
      </c>
      <c r="Z2538">
        <v>2496</v>
      </c>
      <c r="AA2538">
        <v>44.346375545842449</v>
      </c>
      <c r="AB2538">
        <v>36.653624454157551</v>
      </c>
      <c r="AJ2538">
        <v>2498</v>
      </c>
      <c r="AK2538">
        <v>32.035468522189881</v>
      </c>
      <c r="AL2538">
        <v>-9.0354685221898805</v>
      </c>
      <c r="AT2538">
        <v>2498</v>
      </c>
      <c r="AU2538">
        <v>29.483931366465551</v>
      </c>
      <c r="AV2538">
        <v>-6.4839313664655513</v>
      </c>
      <c r="BD2538" s="152">
        <v>4.3874546925043276</v>
      </c>
      <c r="BE2538" s="152">
        <v>13.28085274024</v>
      </c>
    </row>
    <row r="2539" spans="1:57" ht="14.25" customHeight="1">
      <c r="A2539" s="134" t="s">
        <v>398</v>
      </c>
      <c r="B2539" s="135">
        <v>31650</v>
      </c>
      <c r="C2539" s="135">
        <v>1400300</v>
      </c>
      <c r="D2539" s="145">
        <f t="shared" si="273"/>
        <v>1609195.4022988505</v>
      </c>
      <c r="E2539" s="141">
        <f t="shared" si="274"/>
        <v>44.243285939968402</v>
      </c>
      <c r="F2539" s="135">
        <v>40</v>
      </c>
      <c r="G2539" s="135">
        <v>0.22620000000000001</v>
      </c>
      <c r="H2539" s="135">
        <v>364000</v>
      </c>
      <c r="I2539" s="134" t="s">
        <v>1815</v>
      </c>
      <c r="J2539" s="138">
        <f t="shared" si="275"/>
        <v>0.22620000000000001</v>
      </c>
      <c r="K2539" s="140">
        <f t="shared" si="276"/>
        <v>1609195.4022988505</v>
      </c>
      <c r="L2539" s="134" t="s">
        <v>936</v>
      </c>
      <c r="M2539" s="134" t="s">
        <v>3</v>
      </c>
      <c r="N2539" s="137">
        <f t="shared" si="277"/>
        <v>1609195.4022988505</v>
      </c>
      <c r="P2539">
        <v>2498</v>
      </c>
      <c r="Q2539">
        <v>28.771299414714662</v>
      </c>
      <c r="R2539">
        <v>-5.7712994147146617</v>
      </c>
      <c r="S2539" s="70">
        <f t="shared" si="278"/>
        <v>-0.20059224060499037</v>
      </c>
      <c r="T2539">
        <f t="shared" si="279"/>
        <v>23</v>
      </c>
      <c r="U2539" s="134" t="s">
        <v>3408</v>
      </c>
      <c r="Z2539">
        <v>2497</v>
      </c>
      <c r="AA2539">
        <v>20.622717140439516</v>
      </c>
      <c r="AB2539">
        <v>-4.6227171404395158</v>
      </c>
      <c r="AJ2539">
        <v>2499</v>
      </c>
      <c r="AK2539">
        <v>22.700510112726661</v>
      </c>
      <c r="AL2539">
        <v>-2.7005101127266613</v>
      </c>
      <c r="AT2539">
        <v>2499</v>
      </c>
      <c r="AU2539">
        <v>28.772052806667258</v>
      </c>
      <c r="AV2539">
        <v>-8.7720528066672578</v>
      </c>
      <c r="BD2539" s="152">
        <v>35.771312485937671</v>
      </c>
      <c r="BE2539" s="152">
        <v>30.533704806399999</v>
      </c>
    </row>
    <row r="2540" spans="1:57" ht="14.25" customHeight="1">
      <c r="A2540" s="134" t="s">
        <v>398</v>
      </c>
      <c r="B2540" s="135">
        <v>317067</v>
      </c>
      <c r="C2540" s="135">
        <v>42401900</v>
      </c>
      <c r="D2540" s="145">
        <f t="shared" si="273"/>
        <v>189125.29550827423</v>
      </c>
      <c r="E2540" s="141">
        <f t="shared" si="274"/>
        <v>133.73167185484456</v>
      </c>
      <c r="F2540" s="135">
        <v>16</v>
      </c>
      <c r="G2540" s="135">
        <v>59.22</v>
      </c>
      <c r="H2540" s="135">
        <v>11200000</v>
      </c>
      <c r="I2540" s="134" t="s">
        <v>1815</v>
      </c>
      <c r="J2540" s="138">
        <f t="shared" si="275"/>
        <v>59.22</v>
      </c>
      <c r="K2540" s="140">
        <f t="shared" si="276"/>
        <v>189125.29550827423</v>
      </c>
      <c r="L2540" s="134" t="s">
        <v>3424</v>
      </c>
      <c r="M2540" s="134" t="s">
        <v>126</v>
      </c>
      <c r="N2540" s="137">
        <f t="shared" si="277"/>
        <v>189125.29550827423</v>
      </c>
      <c r="P2540">
        <v>2499</v>
      </c>
      <c r="Q2540">
        <v>22.959584951746095</v>
      </c>
      <c r="R2540">
        <v>-2.9595849517460948</v>
      </c>
      <c r="S2540" s="70">
        <f t="shared" si="278"/>
        <v>-0.12890411381417485</v>
      </c>
      <c r="T2540">
        <f t="shared" si="279"/>
        <v>20</v>
      </c>
      <c r="U2540" s="134" t="s">
        <v>913</v>
      </c>
      <c r="Z2540">
        <v>2498</v>
      </c>
      <c r="AA2540">
        <v>33.027704885104804</v>
      </c>
      <c r="AB2540">
        <v>-10.027704885104804</v>
      </c>
      <c r="AJ2540">
        <v>2500</v>
      </c>
      <c r="AK2540">
        <v>63.060838433429296</v>
      </c>
      <c r="AL2540">
        <v>117.9391615665707</v>
      </c>
      <c r="AT2540">
        <v>2500</v>
      </c>
      <c r="AU2540">
        <v>176.06276483432185</v>
      </c>
      <c r="AV2540">
        <v>4.9372351656781461</v>
      </c>
      <c r="BD2540" s="152">
        <v>13.058634460485143</v>
      </c>
      <c r="BE2540" s="152">
        <v>24.480707633999998</v>
      </c>
    </row>
    <row r="2541" spans="1:57" ht="14.25" customHeight="1">
      <c r="A2541" s="134" t="s">
        <v>398</v>
      </c>
      <c r="B2541" s="135">
        <v>68992</v>
      </c>
      <c r="C2541" s="135">
        <v>3425900</v>
      </c>
      <c r="D2541" s="145">
        <f t="shared" si="273"/>
        <v>27450.980392156864</v>
      </c>
      <c r="E2541" s="141">
        <f t="shared" si="274"/>
        <v>49.656481910946198</v>
      </c>
      <c r="F2541" s="135">
        <v>63</v>
      </c>
      <c r="G2541" s="135">
        <v>20.399999999999999</v>
      </c>
      <c r="H2541" s="135">
        <v>560000</v>
      </c>
      <c r="I2541" s="134" t="s">
        <v>1815</v>
      </c>
      <c r="J2541" s="138">
        <f t="shared" si="275"/>
        <v>20.399999999999999</v>
      </c>
      <c r="K2541" s="140">
        <f t="shared" si="276"/>
        <v>27450.980392156864</v>
      </c>
      <c r="L2541" s="134" t="s">
        <v>3425</v>
      </c>
      <c r="M2541" s="134" t="s">
        <v>68</v>
      </c>
      <c r="N2541" s="137">
        <f t="shared" si="277"/>
        <v>27450.980392156864</v>
      </c>
      <c r="P2541">
        <v>2500</v>
      </c>
      <c r="Q2541">
        <v>125.99786040840468</v>
      </c>
      <c r="R2541">
        <v>55.002139591595324</v>
      </c>
      <c r="S2541" s="70">
        <f t="shared" si="278"/>
        <v>0.4365323300992055</v>
      </c>
      <c r="T2541">
        <f t="shared" si="279"/>
        <v>181</v>
      </c>
      <c r="U2541" s="134" t="s">
        <v>3409</v>
      </c>
      <c r="Z2541">
        <v>2499</v>
      </c>
      <c r="AA2541">
        <v>25.638104702524053</v>
      </c>
      <c r="AB2541">
        <v>-5.6381047025240534</v>
      </c>
      <c r="AJ2541">
        <v>2501</v>
      </c>
      <c r="AK2541">
        <v>22.095141171384661</v>
      </c>
      <c r="AL2541">
        <v>1.904858828615339</v>
      </c>
      <c r="AT2541">
        <v>2501</v>
      </c>
      <c r="AU2541">
        <v>29.652253286602402</v>
      </c>
      <c r="AV2541">
        <v>-5.6522532866024022</v>
      </c>
      <c r="BD2541" s="152">
        <v>11.064150140999326</v>
      </c>
      <c r="BE2541" s="152">
        <v>28.332149165159997</v>
      </c>
    </row>
    <row r="2542" spans="1:57" ht="14.25" customHeight="1">
      <c r="A2542" s="134" t="s">
        <v>398</v>
      </c>
      <c r="B2542" s="135">
        <v>45808</v>
      </c>
      <c r="C2542" s="135">
        <v>37600</v>
      </c>
      <c r="D2542" s="145">
        <f t="shared" si="273"/>
        <v>57746.478873239437</v>
      </c>
      <c r="E2542" s="141">
        <f t="shared" si="274"/>
        <v>0.82081732448480615</v>
      </c>
      <c r="F2542" s="135">
        <v>40</v>
      </c>
      <c r="G2542" s="135">
        <v>0.71</v>
      </c>
      <c r="H2542" s="135">
        <v>41000</v>
      </c>
      <c r="I2542" s="134" t="s">
        <v>1815</v>
      </c>
      <c r="J2542" s="138">
        <f t="shared" si="275"/>
        <v>0.71</v>
      </c>
      <c r="K2542" s="140">
        <f t="shared" si="276"/>
        <v>57746.478873239437</v>
      </c>
      <c r="L2542" s="134" t="s">
        <v>3426</v>
      </c>
      <c r="M2542" s="134" t="s">
        <v>68</v>
      </c>
      <c r="N2542" s="137">
        <f t="shared" si="277"/>
        <v>57746.478873239437</v>
      </c>
      <c r="P2542">
        <v>2501</v>
      </c>
      <c r="Q2542">
        <v>23.083165795560692</v>
      </c>
      <c r="R2542">
        <v>0.91683420443930785</v>
      </c>
      <c r="S2542" s="70">
        <f t="shared" si="278"/>
        <v>3.971873756656167E-2</v>
      </c>
      <c r="T2542">
        <f t="shared" si="279"/>
        <v>24</v>
      </c>
      <c r="U2542" s="134" t="s">
        <v>3410</v>
      </c>
      <c r="Z2542">
        <v>2500</v>
      </c>
      <c r="AA2542">
        <v>126.52296509152654</v>
      </c>
      <c r="AB2542">
        <v>54.477034908473456</v>
      </c>
      <c r="AJ2542">
        <v>2502</v>
      </c>
      <c r="AK2542">
        <v>22.966787779932336</v>
      </c>
      <c r="AL2542">
        <v>-12.966787779932336</v>
      </c>
      <c r="AT2542">
        <v>2502</v>
      </c>
      <c r="AU2542">
        <v>15.894194292392257</v>
      </c>
      <c r="AV2542">
        <v>-5.8941942923922568</v>
      </c>
      <c r="BD2542" s="152">
        <v>19.205384538818102</v>
      </c>
      <c r="BE2542" s="152">
        <v>33.972713614200003</v>
      </c>
    </row>
    <row r="2543" spans="1:57" ht="14.25" customHeight="1">
      <c r="A2543" s="134" t="s">
        <v>398</v>
      </c>
      <c r="B2543" s="135">
        <v>5893</v>
      </c>
      <c r="C2543" s="135">
        <v>631400</v>
      </c>
      <c r="D2543" s="145">
        <f t="shared" si="273"/>
        <v>341898.7341772152</v>
      </c>
      <c r="E2543" s="141">
        <f t="shared" si="274"/>
        <v>107.14406923468522</v>
      </c>
      <c r="F2543" s="135">
        <v>9</v>
      </c>
      <c r="G2543" s="135">
        <v>0.79</v>
      </c>
      <c r="H2543" s="135">
        <v>270100</v>
      </c>
      <c r="I2543" s="134" t="s">
        <v>1815</v>
      </c>
      <c r="J2543" s="138">
        <f t="shared" si="275"/>
        <v>0.79</v>
      </c>
      <c r="K2543" s="140">
        <f t="shared" si="276"/>
        <v>341898.7341772152</v>
      </c>
      <c r="L2543" s="134" t="s">
        <v>3427</v>
      </c>
      <c r="M2543" s="134" t="s">
        <v>204</v>
      </c>
      <c r="N2543" s="137">
        <f t="shared" si="277"/>
        <v>341898.7341772152</v>
      </c>
      <c r="P2543">
        <v>2502</v>
      </c>
      <c r="Q2543">
        <v>16.157135053729355</v>
      </c>
      <c r="R2543">
        <v>-6.1571350537293554</v>
      </c>
      <c r="S2543" s="70">
        <f t="shared" si="278"/>
        <v>-0.38107839250301856</v>
      </c>
      <c r="T2543">
        <f t="shared" si="279"/>
        <v>10</v>
      </c>
      <c r="U2543" s="134" t="s">
        <v>1008</v>
      </c>
      <c r="Z2543">
        <v>2501</v>
      </c>
      <c r="AA2543">
        <v>26.53615950475373</v>
      </c>
      <c r="AB2543">
        <v>-2.53615950475373</v>
      </c>
      <c r="AJ2543">
        <v>2503</v>
      </c>
      <c r="AK2543">
        <v>23.283018968171827</v>
      </c>
      <c r="AL2543">
        <v>-7.2830189681718274</v>
      </c>
      <c r="AT2543">
        <v>2503</v>
      </c>
      <c r="AU2543">
        <v>24.966335246499913</v>
      </c>
      <c r="AV2543">
        <v>-8.9663352464999129</v>
      </c>
      <c r="BD2543" s="152">
        <v>42.666764453511185</v>
      </c>
      <c r="BE2543" s="152">
        <v>60.409086328640001</v>
      </c>
    </row>
    <row r="2544" spans="1:57" ht="14.25" customHeight="1">
      <c r="A2544" s="134" t="s">
        <v>398</v>
      </c>
      <c r="B2544" s="135">
        <v>9600</v>
      </c>
      <c r="C2544" s="135">
        <v>317800</v>
      </c>
      <c r="D2544" s="145">
        <f t="shared" si="273"/>
        <v>259615.3846153846</v>
      </c>
      <c r="E2544" s="141">
        <f t="shared" si="274"/>
        <v>33.104166666666664</v>
      </c>
      <c r="F2544" s="135">
        <v>9</v>
      </c>
      <c r="G2544" s="135">
        <v>0.26</v>
      </c>
      <c r="H2544" s="135">
        <v>67500</v>
      </c>
      <c r="I2544" s="134" t="s">
        <v>1815</v>
      </c>
      <c r="J2544" s="138">
        <f t="shared" si="275"/>
        <v>0.26</v>
      </c>
      <c r="K2544" s="140">
        <f t="shared" si="276"/>
        <v>259615.3846153846</v>
      </c>
      <c r="L2544" s="134" t="s">
        <v>3428</v>
      </c>
      <c r="M2544" s="134" t="s">
        <v>68</v>
      </c>
      <c r="N2544" s="137">
        <f t="shared" si="277"/>
        <v>259615.3846153846</v>
      </c>
      <c r="P2544">
        <v>2503</v>
      </c>
      <c r="Q2544">
        <v>21.242204484982771</v>
      </c>
      <c r="R2544">
        <v>-5.2422044849827714</v>
      </c>
      <c r="S2544" s="70">
        <f t="shared" si="278"/>
        <v>-0.24678250737529434</v>
      </c>
      <c r="T2544">
        <f t="shared" si="279"/>
        <v>16</v>
      </c>
      <c r="U2544" s="134" t="s">
        <v>3411</v>
      </c>
      <c r="Z2544">
        <v>2502</v>
      </c>
      <c r="AA2544">
        <v>20.342382787059101</v>
      </c>
      <c r="AB2544">
        <v>-10.342382787059101</v>
      </c>
      <c r="AJ2544">
        <v>2504</v>
      </c>
      <c r="AK2544">
        <v>21.909297139741909</v>
      </c>
      <c r="AL2544">
        <v>-9.9092971397419092</v>
      </c>
      <c r="AT2544">
        <v>2504</v>
      </c>
      <c r="AU2544">
        <v>20.889660449039102</v>
      </c>
      <c r="AV2544">
        <v>-8.889660449039102</v>
      </c>
      <c r="BD2544" s="152">
        <v>4.7859407460370242</v>
      </c>
      <c r="BE2544" s="152">
        <v>15.52157731244</v>
      </c>
    </row>
    <row r="2545" spans="1:57" ht="14.25" customHeight="1">
      <c r="A2545" s="134" t="s">
        <v>398</v>
      </c>
      <c r="B2545" s="135">
        <v>28440</v>
      </c>
      <c r="C2545" s="135">
        <v>1030400</v>
      </c>
      <c r="D2545" s="145">
        <f t="shared" si="273"/>
        <v>1000000</v>
      </c>
      <c r="E2545" s="141">
        <f t="shared" si="274"/>
        <v>36.230661040787624</v>
      </c>
      <c r="F2545" s="135">
        <v>28</v>
      </c>
      <c r="G2545" s="135">
        <v>0.21</v>
      </c>
      <c r="H2545" s="135">
        <v>210000</v>
      </c>
      <c r="I2545" s="134" t="s">
        <v>1815</v>
      </c>
      <c r="J2545" s="138">
        <f t="shared" si="275"/>
        <v>0.21</v>
      </c>
      <c r="K2545" s="140">
        <f t="shared" si="276"/>
        <v>1000000</v>
      </c>
      <c r="L2545" s="134" t="s">
        <v>3429</v>
      </c>
      <c r="M2545" s="134" t="s">
        <v>68</v>
      </c>
      <c r="N2545" s="137">
        <f t="shared" si="277"/>
        <v>1000000</v>
      </c>
      <c r="P2545">
        <v>2504</v>
      </c>
      <c r="Q2545">
        <v>18.241133583858279</v>
      </c>
      <c r="R2545">
        <v>-6.2411335838582787</v>
      </c>
      <c r="S2545" s="70">
        <f t="shared" si="278"/>
        <v>-0.34214614761557949</v>
      </c>
      <c r="T2545">
        <f t="shared" si="279"/>
        <v>12</v>
      </c>
      <c r="U2545" s="134" t="s">
        <v>1597</v>
      </c>
      <c r="Z2545">
        <v>2503</v>
      </c>
      <c r="AA2545">
        <v>24.553554405694431</v>
      </c>
      <c r="AB2545">
        <v>-8.553554405694431</v>
      </c>
      <c r="AJ2545">
        <v>2505</v>
      </c>
      <c r="AK2545">
        <v>21.796690049953817</v>
      </c>
      <c r="AL2545">
        <v>-12.796690049953817</v>
      </c>
      <c r="AT2545">
        <v>2505</v>
      </c>
      <c r="AU2545">
        <v>16.094538431481972</v>
      </c>
      <c r="AV2545">
        <v>-7.0945384314819719</v>
      </c>
      <c r="BD2545" s="152">
        <v>19.379978943716448</v>
      </c>
      <c r="BE2545" s="152">
        <v>29.638694438759998</v>
      </c>
    </row>
    <row r="2546" spans="1:57" ht="14.25" customHeight="1">
      <c r="A2546" s="134" t="s">
        <v>398</v>
      </c>
      <c r="B2546" s="135">
        <v>13833</v>
      </c>
      <c r="C2546" s="135">
        <v>1446300</v>
      </c>
      <c r="D2546" s="145">
        <f t="shared" si="273"/>
        <v>233093.52517985614</v>
      </c>
      <c r="E2546" s="141">
        <f t="shared" si="274"/>
        <v>104.55432661027976</v>
      </c>
      <c r="F2546" s="135">
        <v>18</v>
      </c>
      <c r="G2546" s="135">
        <v>1.39</v>
      </c>
      <c r="H2546" s="135">
        <v>324000</v>
      </c>
      <c r="I2546" s="134" t="s">
        <v>1815</v>
      </c>
      <c r="J2546" s="138">
        <f t="shared" si="275"/>
        <v>1.39</v>
      </c>
      <c r="K2546" s="140">
        <f t="shared" si="276"/>
        <v>233093.52517985614</v>
      </c>
      <c r="L2546" s="134" t="s">
        <v>3430</v>
      </c>
      <c r="M2546" s="134" t="s">
        <v>192</v>
      </c>
      <c r="N2546" s="137">
        <f t="shared" si="277"/>
        <v>233093.52517985614</v>
      </c>
      <c r="P2546">
        <v>2505</v>
      </c>
      <c r="Q2546">
        <v>15.585103947639034</v>
      </c>
      <c r="R2546">
        <v>-6.5851039476390341</v>
      </c>
      <c r="S2546" s="70">
        <f t="shared" si="278"/>
        <v>-0.42252550703305397</v>
      </c>
      <c r="T2546">
        <f t="shared" si="279"/>
        <v>9</v>
      </c>
      <c r="U2546" s="134" t="s">
        <v>1762</v>
      </c>
      <c r="Z2546">
        <v>2504</v>
      </c>
      <c r="AA2546">
        <v>22.331967526136395</v>
      </c>
      <c r="AB2546">
        <v>-10.331967526136395</v>
      </c>
      <c r="AJ2546">
        <v>2506</v>
      </c>
      <c r="AK2546">
        <v>20.988120345084432</v>
      </c>
      <c r="AL2546">
        <v>-10.988120345084432</v>
      </c>
      <c r="AT2546">
        <v>2506</v>
      </c>
      <c r="AU2546">
        <v>18.784404823522582</v>
      </c>
      <c r="AV2546">
        <v>-8.784404823522582</v>
      </c>
      <c r="BD2546" s="152">
        <v>4.0002659239944656</v>
      </c>
      <c r="BE2546" s="152">
        <v>13.960999967359999</v>
      </c>
    </row>
    <row r="2547" spans="1:57" ht="14.25" customHeight="1">
      <c r="A2547" s="134" t="s">
        <v>398</v>
      </c>
      <c r="B2547" s="135">
        <v>13270</v>
      </c>
      <c r="C2547" s="135">
        <v>4282600</v>
      </c>
      <c r="D2547" s="145">
        <f t="shared" si="273"/>
        <v>59785.714285714283</v>
      </c>
      <c r="E2547" s="141">
        <f t="shared" si="274"/>
        <v>322.72795779954788</v>
      </c>
      <c r="F2547" s="135">
        <v>12</v>
      </c>
      <c r="G2547" s="135">
        <v>609840</v>
      </c>
      <c r="H2547" s="135">
        <v>837000</v>
      </c>
      <c r="I2547" s="134" t="s">
        <v>1819</v>
      </c>
      <c r="J2547" s="138">
        <f t="shared" si="275"/>
        <v>14</v>
      </c>
      <c r="K2547" s="140">
        <f t="shared" si="276"/>
        <v>59785.714285714283</v>
      </c>
      <c r="L2547" s="134" t="s">
        <v>3431</v>
      </c>
      <c r="M2547" s="134" t="s">
        <v>128</v>
      </c>
      <c r="N2547" s="137">
        <f t="shared" si="277"/>
        <v>59785.714285714283</v>
      </c>
      <c r="P2547">
        <v>2506</v>
      </c>
      <c r="Q2547">
        <v>16.568219921176365</v>
      </c>
      <c r="R2547">
        <v>-6.5682199211763646</v>
      </c>
      <c r="S2547" s="70">
        <f t="shared" si="278"/>
        <v>-0.39643485856807803</v>
      </c>
      <c r="T2547">
        <f t="shared" si="279"/>
        <v>10</v>
      </c>
      <c r="U2547" s="134" t="s">
        <v>3412</v>
      </c>
      <c r="Z2547">
        <v>2505</v>
      </c>
      <c r="AA2547">
        <v>19.673950781694458</v>
      </c>
      <c r="AB2547">
        <v>-10.673950781694458</v>
      </c>
      <c r="AJ2547">
        <v>2507</v>
      </c>
      <c r="AK2547">
        <v>41.043612370313227</v>
      </c>
      <c r="AL2547">
        <v>38.956387629686773</v>
      </c>
      <c r="AT2547">
        <v>2507</v>
      </c>
      <c r="AU2547">
        <v>75.607421814111802</v>
      </c>
      <c r="AV2547">
        <v>4.3925781858881976</v>
      </c>
      <c r="BD2547" s="152">
        <v>15.713496440851173</v>
      </c>
      <c r="BE2547" s="152">
        <v>21.01884737</v>
      </c>
    </row>
    <row r="2548" spans="1:57" ht="14.25" customHeight="1">
      <c r="A2548" s="134" t="s">
        <v>398</v>
      </c>
      <c r="B2548" s="135">
        <v>11600</v>
      </c>
      <c r="C2548" s="135">
        <v>348800</v>
      </c>
      <c r="D2548" s="145">
        <f t="shared" si="273"/>
        <v>1200000</v>
      </c>
      <c r="E2548" s="141">
        <f t="shared" si="274"/>
        <v>30.068965517241381</v>
      </c>
      <c r="F2548" s="135">
        <v>16</v>
      </c>
      <c r="G2548" s="135">
        <v>0.1</v>
      </c>
      <c r="H2548" s="135">
        <v>120000</v>
      </c>
      <c r="I2548" s="134" t="s">
        <v>1815</v>
      </c>
      <c r="J2548" s="138">
        <f t="shared" si="275"/>
        <v>0.1</v>
      </c>
      <c r="K2548" s="140">
        <f t="shared" si="276"/>
        <v>1200000</v>
      </c>
      <c r="L2548" s="134" t="s">
        <v>3432</v>
      </c>
      <c r="M2548" s="134" t="s">
        <v>68</v>
      </c>
      <c r="N2548" s="137">
        <f t="shared" si="277"/>
        <v>1200000</v>
      </c>
      <c r="P2548">
        <v>2507</v>
      </c>
      <c r="Q2548">
        <v>58.926614994841934</v>
      </c>
      <c r="R2548">
        <v>21.073385005158066</v>
      </c>
      <c r="S2548" s="70">
        <f t="shared" si="278"/>
        <v>0.35762083070617068</v>
      </c>
      <c r="T2548">
        <f t="shared" si="279"/>
        <v>80</v>
      </c>
      <c r="U2548" s="134" t="s">
        <v>1560</v>
      </c>
      <c r="Z2548">
        <v>2506</v>
      </c>
      <c r="AA2548">
        <v>20.07039788301346</v>
      </c>
      <c r="AB2548">
        <v>-10.07039788301346</v>
      </c>
      <c r="AJ2548">
        <v>2508</v>
      </c>
      <c r="AK2548">
        <v>41.114309302623795</v>
      </c>
      <c r="AL2548">
        <v>4.8856906973762051</v>
      </c>
      <c r="AT2548">
        <v>2508</v>
      </c>
      <c r="AU2548">
        <v>56.176503570021147</v>
      </c>
      <c r="AV2548">
        <v>-10.176503570021147</v>
      </c>
      <c r="BD2548" s="152">
        <v>273.0913249087929</v>
      </c>
      <c r="BE2548" s="152">
        <v>220.78037819399998</v>
      </c>
    </row>
    <row r="2549" spans="1:57" ht="14.25" customHeight="1">
      <c r="A2549" s="134" t="s">
        <v>398</v>
      </c>
      <c r="B2549" s="135">
        <v>3180</v>
      </c>
      <c r="C2549" s="135">
        <v>1076100</v>
      </c>
      <c r="D2549" s="145">
        <f t="shared" si="273"/>
        <v>130709.86650175443</v>
      </c>
      <c r="E2549" s="141">
        <f t="shared" si="274"/>
        <v>338.39622641509436</v>
      </c>
      <c r="F2549" s="135">
        <v>4</v>
      </c>
      <c r="G2549" s="135">
        <v>74383</v>
      </c>
      <c r="H2549" s="135">
        <v>223200</v>
      </c>
      <c r="I2549" s="134" t="s">
        <v>1819</v>
      </c>
      <c r="J2549" s="138">
        <f t="shared" si="275"/>
        <v>1.7075987144168963</v>
      </c>
      <c r="K2549" s="140">
        <f t="shared" si="276"/>
        <v>130709.86650175443</v>
      </c>
      <c r="L2549" s="134" t="s">
        <v>3433</v>
      </c>
      <c r="M2549" s="134" t="s">
        <v>128</v>
      </c>
      <c r="N2549" s="137">
        <f t="shared" si="277"/>
        <v>130709.86650175443</v>
      </c>
      <c r="P2549">
        <v>2508</v>
      </c>
      <c r="Q2549">
        <v>48.470171485881814</v>
      </c>
      <c r="R2549">
        <v>-2.4701714858818136</v>
      </c>
      <c r="S2549" s="70">
        <f t="shared" si="278"/>
        <v>-5.0962713977632919E-2</v>
      </c>
      <c r="T2549">
        <f t="shared" si="279"/>
        <v>46</v>
      </c>
      <c r="U2549" s="134" t="s">
        <v>944</v>
      </c>
      <c r="Z2549">
        <v>2507</v>
      </c>
      <c r="AA2549">
        <v>60.997432335955885</v>
      </c>
      <c r="AB2549">
        <v>19.002567664044115</v>
      </c>
      <c r="AJ2549">
        <v>2509</v>
      </c>
      <c r="AK2549">
        <v>21.753933222628262</v>
      </c>
      <c r="AL2549">
        <v>-11.753933222628262</v>
      </c>
      <c r="AT2549">
        <v>2509</v>
      </c>
      <c r="AU2549">
        <v>30.359205351177177</v>
      </c>
      <c r="AV2549">
        <v>-20.359205351177177</v>
      </c>
      <c r="BD2549" s="152">
        <v>8.4626935080139649</v>
      </c>
      <c r="BE2549" s="152">
        <v>19.819126223999998</v>
      </c>
    </row>
    <row r="2550" spans="1:57" ht="14.25" customHeight="1">
      <c r="A2550" s="134" t="s">
        <v>398</v>
      </c>
      <c r="B2550" s="135">
        <v>13300</v>
      </c>
      <c r="C2550" s="135">
        <v>420800</v>
      </c>
      <c r="D2550" s="145">
        <f t="shared" si="273"/>
        <v>409090.90909090912</v>
      </c>
      <c r="E2550" s="141">
        <f t="shared" si="274"/>
        <v>31.639097744360903</v>
      </c>
      <c r="F2550" s="135">
        <v>12</v>
      </c>
      <c r="G2550" s="135">
        <v>0.22</v>
      </c>
      <c r="H2550" s="135">
        <v>90000</v>
      </c>
      <c r="I2550" s="134" t="s">
        <v>1815</v>
      </c>
      <c r="J2550" s="138">
        <f t="shared" si="275"/>
        <v>0.22</v>
      </c>
      <c r="K2550" s="140">
        <f t="shared" si="276"/>
        <v>409090.90909090912</v>
      </c>
      <c r="L2550" s="134" t="s">
        <v>3434</v>
      </c>
      <c r="M2550" s="134" t="s">
        <v>68</v>
      </c>
      <c r="N2550" s="137">
        <f t="shared" si="277"/>
        <v>409090.90909090912</v>
      </c>
      <c r="P2550">
        <v>2509</v>
      </c>
      <c r="Q2550">
        <v>23.26672616593061</v>
      </c>
      <c r="R2550">
        <v>-13.26672616593061</v>
      </c>
      <c r="S2550" s="70">
        <f t="shared" si="278"/>
        <v>-0.57020167217840179</v>
      </c>
      <c r="T2550">
        <f t="shared" si="279"/>
        <v>10</v>
      </c>
      <c r="U2550" s="134" t="s">
        <v>3413</v>
      </c>
      <c r="Z2550">
        <v>2508</v>
      </c>
      <c r="AA2550">
        <v>52.021534988035455</v>
      </c>
      <c r="AB2550">
        <v>-6.0215349880354552</v>
      </c>
      <c r="AJ2550">
        <v>2510</v>
      </c>
      <c r="AK2550">
        <v>20.643102382011897</v>
      </c>
      <c r="AL2550">
        <v>-12.643102382011897</v>
      </c>
      <c r="AT2550">
        <v>2510</v>
      </c>
      <c r="AU2550">
        <v>17.260475634381137</v>
      </c>
      <c r="AV2550">
        <v>-9.2604756343811374</v>
      </c>
      <c r="BD2550" s="152">
        <v>17.781926625940994</v>
      </c>
      <c r="BE2550" s="152">
        <v>29.104261914479999</v>
      </c>
    </row>
    <row r="2551" spans="1:57" ht="14.25" customHeight="1">
      <c r="A2551" s="134" t="s">
        <v>398</v>
      </c>
      <c r="B2551" s="135">
        <v>16600</v>
      </c>
      <c r="C2551" s="135">
        <v>551700</v>
      </c>
      <c r="D2551" s="145">
        <f t="shared" si="273"/>
        <v>789473.68421052629</v>
      </c>
      <c r="E2551" s="141">
        <f t="shared" si="274"/>
        <v>33.234939759036145</v>
      </c>
      <c r="F2551" s="135">
        <v>20</v>
      </c>
      <c r="G2551" s="135">
        <v>0.19</v>
      </c>
      <c r="H2551" s="135">
        <v>150000</v>
      </c>
      <c r="I2551" s="134" t="s">
        <v>1815</v>
      </c>
      <c r="J2551" s="138">
        <f t="shared" si="275"/>
        <v>0.19</v>
      </c>
      <c r="K2551" s="140">
        <f t="shared" si="276"/>
        <v>789473.68421052629</v>
      </c>
      <c r="L2551" s="134" t="s">
        <v>3435</v>
      </c>
      <c r="M2551" s="134" t="s">
        <v>68</v>
      </c>
      <c r="N2551" s="137">
        <f t="shared" si="277"/>
        <v>789473.68421052629</v>
      </c>
      <c r="P2551">
        <v>2510</v>
      </c>
      <c r="Q2551">
        <v>15.544332625531545</v>
      </c>
      <c r="R2551">
        <v>-7.5443326255315455</v>
      </c>
      <c r="S2551" s="70">
        <f t="shared" si="278"/>
        <v>-0.48534297401356358</v>
      </c>
      <c r="T2551">
        <f t="shared" si="279"/>
        <v>8</v>
      </c>
      <c r="U2551" s="134" t="s">
        <v>3414</v>
      </c>
      <c r="Z2551">
        <v>2509</v>
      </c>
      <c r="AA2551">
        <v>26.957718771349189</v>
      </c>
      <c r="AB2551">
        <v>-16.957718771349189</v>
      </c>
      <c r="AJ2551">
        <v>2511</v>
      </c>
      <c r="AK2551">
        <v>20.934780144658497</v>
      </c>
      <c r="AL2551">
        <v>-10.934780144658497</v>
      </c>
      <c r="AT2551">
        <v>2511</v>
      </c>
      <c r="AU2551">
        <v>15.119092377225488</v>
      </c>
      <c r="AV2551">
        <v>-5.1190923772254884</v>
      </c>
      <c r="BD2551" s="152">
        <v>11.415393002618353</v>
      </c>
      <c r="BE2551" s="152">
        <v>23.09734344292</v>
      </c>
    </row>
    <row r="2552" spans="1:57" ht="14.25" customHeight="1">
      <c r="A2552" s="134" t="s">
        <v>398</v>
      </c>
      <c r="B2552" s="135">
        <v>79348</v>
      </c>
      <c r="C2552" s="135">
        <v>28100</v>
      </c>
      <c r="D2552" s="145">
        <f t="shared" si="273"/>
        <v>1693548.3870967743</v>
      </c>
      <c r="E2552" s="141">
        <f t="shared" si="274"/>
        <v>0.35413621011241619</v>
      </c>
      <c r="F2552" s="135">
        <v>70</v>
      </c>
      <c r="G2552" s="135">
        <v>0.31</v>
      </c>
      <c r="H2552" s="135">
        <v>525000</v>
      </c>
      <c r="I2552" s="134" t="s">
        <v>1815</v>
      </c>
      <c r="J2552" s="138">
        <f t="shared" si="275"/>
        <v>0.31</v>
      </c>
      <c r="K2552" s="140">
        <f t="shared" si="276"/>
        <v>1693548.3870967743</v>
      </c>
      <c r="L2552" s="134" t="s">
        <v>3436</v>
      </c>
      <c r="M2552" s="134" t="s">
        <v>68</v>
      </c>
      <c r="N2552" s="137">
        <f t="shared" si="277"/>
        <v>1693548.3870967743</v>
      </c>
      <c r="P2552">
        <v>2511</v>
      </c>
      <c r="Q2552">
        <v>14.557025765334311</v>
      </c>
      <c r="R2552">
        <v>-4.5570257653343109</v>
      </c>
      <c r="S2552" s="70">
        <f t="shared" si="278"/>
        <v>-0.31304648619818226</v>
      </c>
      <c r="T2552">
        <f t="shared" si="279"/>
        <v>10</v>
      </c>
      <c r="U2552" s="134" t="s">
        <v>3415</v>
      </c>
      <c r="Z2552">
        <v>2510</v>
      </c>
      <c r="AA2552">
        <v>19.063158902546366</v>
      </c>
      <c r="AB2552">
        <v>-11.063158902546366</v>
      </c>
      <c r="AJ2552">
        <v>2512</v>
      </c>
      <c r="AK2552">
        <v>21.082947368063881</v>
      </c>
      <c r="AL2552">
        <v>-9.0829473680638806</v>
      </c>
      <c r="AT2552">
        <v>2512</v>
      </c>
      <c r="AU2552">
        <v>18.245774679084658</v>
      </c>
      <c r="AV2552">
        <v>-6.2457746790846578</v>
      </c>
      <c r="BD2552" s="152">
        <v>11.079555529666827</v>
      </c>
      <c r="BE2552" s="152">
        <v>18.108956545559998</v>
      </c>
    </row>
    <row r="2553" spans="1:57" ht="14.25" customHeight="1">
      <c r="A2553" s="134" t="s">
        <v>398</v>
      </c>
      <c r="B2553" s="135">
        <v>9261</v>
      </c>
      <c r="C2553" s="135">
        <v>463600</v>
      </c>
      <c r="D2553" s="145">
        <f t="shared" si="273"/>
        <v>500000</v>
      </c>
      <c r="E2553" s="141">
        <f t="shared" si="274"/>
        <v>50.059388834899039</v>
      </c>
      <c r="F2553" s="135">
        <v>12</v>
      </c>
      <c r="G2553" s="135">
        <v>0.36</v>
      </c>
      <c r="H2553" s="135">
        <v>180000</v>
      </c>
      <c r="I2553" s="134" t="s">
        <v>1815</v>
      </c>
      <c r="J2553" s="138">
        <f t="shared" si="275"/>
        <v>0.36</v>
      </c>
      <c r="K2553" s="140">
        <f t="shared" si="276"/>
        <v>500000</v>
      </c>
      <c r="L2553" s="134" t="s">
        <v>1611</v>
      </c>
      <c r="M2553" s="134" t="s">
        <v>47</v>
      </c>
      <c r="N2553" s="137">
        <f t="shared" si="277"/>
        <v>500000</v>
      </c>
      <c r="P2553">
        <v>2512</v>
      </c>
      <c r="Q2553">
        <v>16.332355394553868</v>
      </c>
      <c r="R2553">
        <v>-4.3323553945538684</v>
      </c>
      <c r="S2553" s="70">
        <f t="shared" si="278"/>
        <v>-0.2652621308986774</v>
      </c>
      <c r="T2553">
        <f t="shared" si="279"/>
        <v>12</v>
      </c>
      <c r="U2553" s="134" t="s">
        <v>3416</v>
      </c>
      <c r="Z2553">
        <v>2511</v>
      </c>
      <c r="AA2553">
        <v>18.746336146995965</v>
      </c>
      <c r="AB2553">
        <v>-8.7463361469959651</v>
      </c>
      <c r="AJ2553">
        <v>2513</v>
      </c>
      <c r="AK2553">
        <v>24.158898925959654</v>
      </c>
      <c r="AL2553">
        <v>-8.1588989259596545</v>
      </c>
      <c r="AT2553">
        <v>2513</v>
      </c>
      <c r="AU2553">
        <v>20.823973846058866</v>
      </c>
      <c r="AV2553">
        <v>-4.8239738460588661</v>
      </c>
      <c r="BD2553" s="152">
        <v>3.2351316201752418</v>
      </c>
      <c r="BE2553" s="152">
        <v>15.196813732119999</v>
      </c>
    </row>
    <row r="2554" spans="1:57" ht="14.25" customHeight="1">
      <c r="A2554" s="134" t="s">
        <v>398</v>
      </c>
      <c r="B2554" s="135">
        <v>39404</v>
      </c>
      <c r="C2554" s="135">
        <v>976100</v>
      </c>
      <c r="D2554" s="145">
        <f t="shared" si="273"/>
        <v>909090.90909090906</v>
      </c>
      <c r="E2554" s="141">
        <f t="shared" si="274"/>
        <v>24.771596792203837</v>
      </c>
      <c r="F2554" s="135">
        <v>40</v>
      </c>
      <c r="G2554" s="135">
        <v>0.33</v>
      </c>
      <c r="H2554" s="135">
        <v>300000</v>
      </c>
      <c r="I2554" s="134" t="s">
        <v>1815</v>
      </c>
      <c r="J2554" s="138">
        <f t="shared" si="275"/>
        <v>0.33</v>
      </c>
      <c r="K2554" s="140">
        <f t="shared" si="276"/>
        <v>909090.90909090906</v>
      </c>
      <c r="L2554" s="134" t="s">
        <v>917</v>
      </c>
      <c r="M2554" s="134" t="s">
        <v>68</v>
      </c>
      <c r="N2554" s="137">
        <f t="shared" si="277"/>
        <v>909090.90909090906</v>
      </c>
      <c r="P2554">
        <v>2513</v>
      </c>
      <c r="Q2554">
        <v>19.51351130024177</v>
      </c>
      <c r="R2554">
        <v>-3.5135113002417704</v>
      </c>
      <c r="S2554" s="70">
        <f t="shared" si="278"/>
        <v>-0.18005530866186231</v>
      </c>
      <c r="T2554">
        <f t="shared" si="279"/>
        <v>16</v>
      </c>
      <c r="U2554" s="134" t="s">
        <v>3417</v>
      </c>
      <c r="Z2554">
        <v>2512</v>
      </c>
      <c r="AA2554">
        <v>19.49241864809629</v>
      </c>
      <c r="AB2554">
        <v>-7.4924186480962902</v>
      </c>
      <c r="AJ2554">
        <v>2514</v>
      </c>
      <c r="AK2554">
        <v>20.006829991216776</v>
      </c>
      <c r="AL2554">
        <v>-6.006829991216776</v>
      </c>
      <c r="AT2554">
        <v>2514</v>
      </c>
      <c r="AU2554">
        <v>24.765170024872944</v>
      </c>
      <c r="AV2554">
        <v>-10.765170024872944</v>
      </c>
      <c r="BD2554" s="152">
        <v>13.146958688845482</v>
      </c>
      <c r="BE2554" s="152">
        <v>19.32308367876</v>
      </c>
    </row>
    <row r="2555" spans="1:57" ht="14.25" customHeight="1">
      <c r="A2555" s="134" t="s">
        <v>398</v>
      </c>
      <c r="B2555" s="135">
        <v>43897</v>
      </c>
      <c r="C2555" s="135">
        <v>2728100</v>
      </c>
      <c r="D2555" s="145">
        <f t="shared" si="273"/>
        <v>628941.68466522673</v>
      </c>
      <c r="E2555" s="141">
        <f t="shared" si="274"/>
        <v>62.147754971865957</v>
      </c>
      <c r="F2555" s="135">
        <v>48</v>
      </c>
      <c r="G2555" s="135">
        <v>0.69450000000000001</v>
      </c>
      <c r="H2555" s="135">
        <v>436800</v>
      </c>
      <c r="I2555" s="134" t="s">
        <v>1815</v>
      </c>
      <c r="J2555" s="138">
        <f t="shared" si="275"/>
        <v>0.69450000000000001</v>
      </c>
      <c r="K2555" s="140">
        <f t="shared" si="276"/>
        <v>628941.68466522673</v>
      </c>
      <c r="L2555" s="134" t="s">
        <v>3437</v>
      </c>
      <c r="M2555" s="134" t="s">
        <v>3</v>
      </c>
      <c r="N2555" s="137">
        <f t="shared" si="277"/>
        <v>628941.68466522673</v>
      </c>
      <c r="P2555">
        <v>2514</v>
      </c>
      <c r="Q2555">
        <v>19.228826856878012</v>
      </c>
      <c r="R2555">
        <v>-5.2288268568780119</v>
      </c>
      <c r="S2555" s="70">
        <f t="shared" si="278"/>
        <v>-0.2719264620663896</v>
      </c>
      <c r="T2555">
        <f t="shared" si="279"/>
        <v>14</v>
      </c>
      <c r="U2555" s="134" t="s">
        <v>907</v>
      </c>
      <c r="Z2555">
        <v>2513</v>
      </c>
      <c r="AA2555">
        <v>22.200535309068506</v>
      </c>
      <c r="AB2555">
        <v>-6.2005353090685063</v>
      </c>
      <c r="AJ2555">
        <v>2515</v>
      </c>
      <c r="AK2555">
        <v>24.200385748513163</v>
      </c>
      <c r="AL2555">
        <v>-0.20038574851316326</v>
      </c>
      <c r="AT2555">
        <v>2515</v>
      </c>
      <c r="AU2555">
        <v>27.142203970220187</v>
      </c>
      <c r="AV2555">
        <v>-3.1422039702201872</v>
      </c>
      <c r="BD2555" s="152">
        <v>3.598698792728269</v>
      </c>
      <c r="BE2555" s="152">
        <v>15.34596849924</v>
      </c>
    </row>
    <row r="2556" spans="1:57" ht="14.25" customHeight="1">
      <c r="A2556" s="134" t="s">
        <v>398</v>
      </c>
      <c r="B2556" s="135">
        <v>21385</v>
      </c>
      <c r="C2556" s="135">
        <v>899800</v>
      </c>
      <c r="D2556" s="145">
        <f t="shared" si="273"/>
        <v>1206708.2683307331</v>
      </c>
      <c r="E2556" s="141">
        <f t="shared" si="274"/>
        <v>42.076221650689739</v>
      </c>
      <c r="F2556" s="135">
        <v>17</v>
      </c>
      <c r="G2556" s="135">
        <v>0.12820000000000001</v>
      </c>
      <c r="H2556" s="135">
        <v>154700</v>
      </c>
      <c r="I2556" s="134" t="s">
        <v>1815</v>
      </c>
      <c r="J2556" s="138">
        <f t="shared" si="275"/>
        <v>0.12820000000000001</v>
      </c>
      <c r="K2556" s="140">
        <f t="shared" si="276"/>
        <v>1206708.2683307331</v>
      </c>
      <c r="L2556" s="134" t="s">
        <v>938</v>
      </c>
      <c r="M2556" s="134" t="s">
        <v>3</v>
      </c>
      <c r="N2556" s="137">
        <f t="shared" si="277"/>
        <v>1206708.2683307331</v>
      </c>
      <c r="P2556">
        <v>2515</v>
      </c>
      <c r="Q2556">
        <v>22.951051791321866</v>
      </c>
      <c r="R2556">
        <v>1.0489482086781337</v>
      </c>
      <c r="S2556" s="70">
        <f t="shared" si="278"/>
        <v>4.5703709712979539E-2</v>
      </c>
      <c r="T2556">
        <f t="shared" si="279"/>
        <v>24</v>
      </c>
      <c r="U2556" s="134" t="s">
        <v>3418</v>
      </c>
      <c r="Z2556">
        <v>2514</v>
      </c>
      <c r="AA2556">
        <v>22.90169636297086</v>
      </c>
      <c r="AB2556">
        <v>-8.9016963629708599</v>
      </c>
      <c r="AJ2556">
        <v>2516</v>
      </c>
      <c r="AK2556">
        <v>20.15584388447019</v>
      </c>
      <c r="AL2556">
        <v>-10.15584388447019</v>
      </c>
      <c r="AT2556">
        <v>2516</v>
      </c>
      <c r="AU2556">
        <v>19.329603628258528</v>
      </c>
      <c r="AV2556">
        <v>-9.3296036282585284</v>
      </c>
      <c r="BD2556" s="152">
        <v>4.2025900284943143</v>
      </c>
      <c r="BE2556" s="152">
        <v>14.623069821759998</v>
      </c>
    </row>
    <row r="2557" spans="1:57" ht="14.25" customHeight="1">
      <c r="A2557" s="134" t="s">
        <v>398</v>
      </c>
      <c r="B2557" s="135">
        <v>10576</v>
      </c>
      <c r="C2557" s="135">
        <v>486800</v>
      </c>
      <c r="D2557" s="145">
        <f t="shared" si="273"/>
        <v>290400</v>
      </c>
      <c r="E2557" s="141">
        <f t="shared" si="274"/>
        <v>46.028744326777613</v>
      </c>
      <c r="F2557" s="135">
        <v>14</v>
      </c>
      <c r="G2557" s="135">
        <v>0.25</v>
      </c>
      <c r="H2557" s="135">
        <v>72600</v>
      </c>
      <c r="I2557" s="134" t="s">
        <v>1815</v>
      </c>
      <c r="J2557" s="138">
        <f t="shared" si="275"/>
        <v>0.25</v>
      </c>
      <c r="K2557" s="140">
        <f t="shared" si="276"/>
        <v>290400</v>
      </c>
      <c r="L2557" s="134" t="s">
        <v>1594</v>
      </c>
      <c r="M2557" s="134" t="s">
        <v>189</v>
      </c>
      <c r="N2557" s="137">
        <f t="shared" si="277"/>
        <v>290400</v>
      </c>
      <c r="P2557">
        <v>2516</v>
      </c>
      <c r="Q2557">
        <v>16.378897632630736</v>
      </c>
      <c r="R2557">
        <v>-6.3788976326307356</v>
      </c>
      <c r="S2557" s="70">
        <f t="shared" si="278"/>
        <v>-0.38945830029015049</v>
      </c>
      <c r="T2557">
        <f t="shared" si="279"/>
        <v>10</v>
      </c>
      <c r="U2557" s="134" t="s">
        <v>3419</v>
      </c>
      <c r="Z2557">
        <v>2515</v>
      </c>
      <c r="AA2557">
        <v>25.870504071080042</v>
      </c>
      <c r="AB2557">
        <v>-1.8705040710800418</v>
      </c>
      <c r="AJ2557">
        <v>2517</v>
      </c>
      <c r="AK2557">
        <v>25.903038812903034</v>
      </c>
      <c r="AL2557">
        <v>9.6961187096965773E-2</v>
      </c>
      <c r="AT2557">
        <v>2517</v>
      </c>
      <c r="AU2557">
        <v>32.744450121896946</v>
      </c>
      <c r="AV2557">
        <v>-6.7444501218969464</v>
      </c>
      <c r="BD2557" s="152">
        <v>4.1245360592456413</v>
      </c>
      <c r="BE2557" s="152">
        <v>15.62230943524</v>
      </c>
    </row>
    <row r="2558" spans="1:57" ht="14.25" customHeight="1">
      <c r="A2558" s="134" t="s">
        <v>398</v>
      </c>
      <c r="B2558" s="135">
        <v>12184</v>
      </c>
      <c r="C2558" s="135">
        <v>763800</v>
      </c>
      <c r="D2558" s="145">
        <f t="shared" si="273"/>
        <v>1527806.9254984262</v>
      </c>
      <c r="E2558" s="141">
        <f t="shared" si="274"/>
        <v>62.688772160210114</v>
      </c>
      <c r="F2558" s="135">
        <v>17</v>
      </c>
      <c r="G2558" s="135">
        <v>9.5299999999999996E-2</v>
      </c>
      <c r="H2558" s="135">
        <v>145600</v>
      </c>
      <c r="I2558" s="134" t="s">
        <v>1815</v>
      </c>
      <c r="J2558" s="138">
        <f t="shared" si="275"/>
        <v>9.5299999999999996E-2</v>
      </c>
      <c r="K2558" s="140">
        <f t="shared" si="276"/>
        <v>1527806.9254984262</v>
      </c>
      <c r="L2558" s="134" t="s">
        <v>3438</v>
      </c>
      <c r="M2558" s="134" t="s">
        <v>3</v>
      </c>
      <c r="N2558" s="137">
        <f t="shared" si="277"/>
        <v>1527806.9254984262</v>
      </c>
      <c r="P2558">
        <v>2517</v>
      </c>
      <c r="Q2558">
        <v>26.96754472722256</v>
      </c>
      <c r="R2558">
        <v>-0.96754472722255969</v>
      </c>
      <c r="S2558" s="70">
        <f t="shared" si="278"/>
        <v>-3.5878117085159242E-2</v>
      </c>
      <c r="T2558">
        <f t="shared" si="279"/>
        <v>26</v>
      </c>
      <c r="U2558" s="134" t="s">
        <v>3420</v>
      </c>
      <c r="Z2558">
        <v>2516</v>
      </c>
      <c r="AA2558">
        <v>19.709500782607719</v>
      </c>
      <c r="AB2558">
        <v>-9.7095007826077193</v>
      </c>
      <c r="AJ2558">
        <v>2518</v>
      </c>
      <c r="AK2558">
        <v>63.792361182127877</v>
      </c>
      <c r="AL2558">
        <v>29.207638817872123</v>
      </c>
      <c r="AT2558">
        <v>2518</v>
      </c>
      <c r="AU2558">
        <v>160.25035733190492</v>
      </c>
      <c r="AV2558">
        <v>-67.250357331904922</v>
      </c>
      <c r="BD2558" s="152">
        <v>51.189025464372826</v>
      </c>
      <c r="BE2558" s="152">
        <v>39.010927971480001</v>
      </c>
    </row>
    <row r="2559" spans="1:57" ht="14.25" customHeight="1">
      <c r="A2559" s="134" t="s">
        <v>398</v>
      </c>
      <c r="B2559" s="135">
        <v>12149</v>
      </c>
      <c r="C2559" s="135">
        <v>949900</v>
      </c>
      <c r="D2559" s="145">
        <f t="shared" si="273"/>
        <v>1518218.6234817815</v>
      </c>
      <c r="E2559" s="141">
        <f t="shared" si="274"/>
        <v>78.187505144456338</v>
      </c>
      <c r="F2559" s="135">
        <v>15</v>
      </c>
      <c r="G2559" s="135">
        <v>0.247</v>
      </c>
      <c r="H2559" s="135">
        <v>375000</v>
      </c>
      <c r="I2559" s="134" t="s">
        <v>1815</v>
      </c>
      <c r="J2559" s="138">
        <f t="shared" si="275"/>
        <v>0.247</v>
      </c>
      <c r="K2559" s="140">
        <f t="shared" si="276"/>
        <v>1518218.6234817815</v>
      </c>
      <c r="L2559" s="134" t="s">
        <v>3439</v>
      </c>
      <c r="M2559" s="134" t="s">
        <v>60</v>
      </c>
      <c r="N2559" s="137">
        <f t="shared" si="277"/>
        <v>1518218.6234817815</v>
      </c>
      <c r="P2559">
        <v>2518</v>
      </c>
      <c r="Q2559">
        <v>117.88050411685735</v>
      </c>
      <c r="R2559">
        <v>-24.880504116857352</v>
      </c>
      <c r="S2559" s="70">
        <f t="shared" si="278"/>
        <v>-0.21106547094668682</v>
      </c>
      <c r="T2559">
        <f t="shared" si="279"/>
        <v>93</v>
      </c>
      <c r="U2559" s="134" t="s">
        <v>3421</v>
      </c>
      <c r="Z2559">
        <v>2517</v>
      </c>
      <c r="AA2559">
        <v>29.247652664136314</v>
      </c>
      <c r="AB2559">
        <v>-3.2476526641363144</v>
      </c>
      <c r="AJ2559">
        <v>2519</v>
      </c>
      <c r="AK2559">
        <v>21.182007740283478</v>
      </c>
      <c r="AL2559">
        <v>-11.182007740283478</v>
      </c>
      <c r="AT2559">
        <v>2519</v>
      </c>
      <c r="AU2559">
        <v>16.562555477716145</v>
      </c>
      <c r="AV2559">
        <v>-6.5625554777161454</v>
      </c>
      <c r="BD2559" s="152">
        <v>19.839059526007983</v>
      </c>
      <c r="BE2559" s="152">
        <v>25.035731407039997</v>
      </c>
    </row>
    <row r="2560" spans="1:57" ht="14.25" customHeight="1">
      <c r="A2560" s="134" t="s">
        <v>398</v>
      </c>
      <c r="B2560" s="135">
        <v>11136</v>
      </c>
      <c r="C2560" s="135">
        <v>718600</v>
      </c>
      <c r="D2560" s="145">
        <f t="shared" si="273"/>
        <v>197368.42105263157</v>
      </c>
      <c r="E2560" s="141">
        <f t="shared" si="274"/>
        <v>64.529454022988503</v>
      </c>
      <c r="F2560" s="135">
        <v>13</v>
      </c>
      <c r="G2560" s="135">
        <v>0.91959999999999997</v>
      </c>
      <c r="H2560" s="135">
        <v>181500</v>
      </c>
      <c r="I2560" s="134" t="s">
        <v>1815</v>
      </c>
      <c r="J2560" s="138">
        <f t="shared" si="275"/>
        <v>0.91959999999999997</v>
      </c>
      <c r="K2560" s="140">
        <f t="shared" si="276"/>
        <v>197368.42105263157</v>
      </c>
      <c r="L2560" s="134" t="s">
        <v>3440</v>
      </c>
      <c r="M2560" s="134" t="s">
        <v>3</v>
      </c>
      <c r="N2560" s="137">
        <f t="shared" si="277"/>
        <v>197368.42105263157</v>
      </c>
      <c r="P2560">
        <v>2519</v>
      </c>
      <c r="Q2560">
        <v>15.480588302563431</v>
      </c>
      <c r="R2560">
        <v>-5.4805883025634312</v>
      </c>
      <c r="S2560" s="70">
        <f t="shared" si="278"/>
        <v>-0.35402971744012468</v>
      </c>
      <c r="T2560">
        <f t="shared" si="279"/>
        <v>10</v>
      </c>
      <c r="U2560" s="134" t="s">
        <v>3422</v>
      </c>
      <c r="Z2560">
        <v>2518</v>
      </c>
      <c r="AA2560">
        <v>119.01771630085852</v>
      </c>
      <c r="AB2560">
        <v>-26.017716300858524</v>
      </c>
      <c r="AJ2560">
        <v>2520</v>
      </c>
      <c r="AK2560">
        <v>23.351175890938304</v>
      </c>
      <c r="AL2560">
        <v>-14.351175890938304</v>
      </c>
      <c r="AT2560">
        <v>2520</v>
      </c>
      <c r="AU2560">
        <v>20.072683324472433</v>
      </c>
      <c r="AV2560">
        <v>-11.072683324472433</v>
      </c>
      <c r="BD2560" s="152">
        <v>20.156410532558507</v>
      </c>
      <c r="BE2560" s="152">
        <v>25.799659999519999</v>
      </c>
    </row>
    <row r="2561" spans="1:57" ht="14.25" customHeight="1">
      <c r="A2561" s="134" t="s">
        <v>398</v>
      </c>
      <c r="B2561" s="135">
        <v>109248</v>
      </c>
      <c r="C2561" s="135">
        <v>2109600</v>
      </c>
      <c r="D2561" s="145">
        <f t="shared" si="273"/>
        <v>493421.05263157893</v>
      </c>
      <c r="E2561" s="141">
        <f t="shared" si="274"/>
        <v>19.310193321616872</v>
      </c>
      <c r="F2561" s="135">
        <v>100</v>
      </c>
      <c r="G2561" s="135">
        <v>1.52</v>
      </c>
      <c r="H2561" s="135">
        <v>750000</v>
      </c>
      <c r="I2561" s="134" t="s">
        <v>1815</v>
      </c>
      <c r="J2561" s="138">
        <f t="shared" si="275"/>
        <v>1.52</v>
      </c>
      <c r="K2561" s="140">
        <f t="shared" si="276"/>
        <v>493421.05263157893</v>
      </c>
      <c r="L2561" s="134" t="s">
        <v>3441</v>
      </c>
      <c r="M2561" s="134" t="s">
        <v>68</v>
      </c>
      <c r="N2561" s="137">
        <f t="shared" si="277"/>
        <v>493421.05263157893</v>
      </c>
      <c r="P2561">
        <v>2520</v>
      </c>
      <c r="Q2561">
        <v>18.638036000912969</v>
      </c>
      <c r="R2561">
        <v>-9.6380360009129689</v>
      </c>
      <c r="S2561" s="70">
        <f t="shared" si="278"/>
        <v>-0.51711650307150703</v>
      </c>
      <c r="T2561">
        <f t="shared" si="279"/>
        <v>9</v>
      </c>
      <c r="U2561" s="134" t="s">
        <v>3423</v>
      </c>
      <c r="Z2561">
        <v>2519</v>
      </c>
      <c r="AA2561">
        <v>19.122915843137914</v>
      </c>
      <c r="AB2561">
        <v>-9.122915843137914</v>
      </c>
      <c r="AJ2561">
        <v>2521</v>
      </c>
      <c r="AK2561">
        <v>22.463019220354028</v>
      </c>
      <c r="AL2561">
        <v>-13.463019220354028</v>
      </c>
      <c r="AT2561">
        <v>2521</v>
      </c>
      <c r="AU2561">
        <v>16.702960591586397</v>
      </c>
      <c r="AV2561">
        <v>-7.7029605915863968</v>
      </c>
      <c r="BD2561" s="152">
        <v>6.634587386137162</v>
      </c>
      <c r="BE2561" s="152">
        <v>17.976896079319999</v>
      </c>
    </row>
    <row r="2562" spans="1:57" ht="14.25" customHeight="1">
      <c r="A2562" s="134" t="s">
        <v>398</v>
      </c>
      <c r="B2562" s="135">
        <v>84965</v>
      </c>
      <c r="C2562" s="135">
        <v>9292700</v>
      </c>
      <c r="D2562" s="145">
        <f t="shared" si="273"/>
        <v>57434.495594265274</v>
      </c>
      <c r="E2562" s="141">
        <f t="shared" si="274"/>
        <v>109.37091743659154</v>
      </c>
      <c r="F2562" s="135">
        <v>77</v>
      </c>
      <c r="G2562" s="135">
        <v>34.387</v>
      </c>
      <c r="H2562" s="135">
        <v>1975000</v>
      </c>
      <c r="I2562" s="134" t="s">
        <v>1815</v>
      </c>
      <c r="J2562" s="138">
        <f t="shared" si="275"/>
        <v>34.387</v>
      </c>
      <c r="K2562" s="140">
        <f t="shared" si="276"/>
        <v>57434.495594265274</v>
      </c>
      <c r="L2562" s="134" t="s">
        <v>3442</v>
      </c>
      <c r="M2562" s="134" t="s">
        <v>60</v>
      </c>
      <c r="N2562" s="137">
        <f t="shared" si="277"/>
        <v>57434.495594265274</v>
      </c>
      <c r="P2562">
        <v>2521</v>
      </c>
      <c r="Q2562">
        <v>16.301191653880238</v>
      </c>
      <c r="R2562">
        <v>-7.3011916538802382</v>
      </c>
      <c r="S2562" s="70">
        <f t="shared" si="278"/>
        <v>-0.44789312394485625</v>
      </c>
      <c r="T2562">
        <f t="shared" si="279"/>
        <v>9</v>
      </c>
      <c r="U2562" s="134" t="s">
        <v>1553</v>
      </c>
      <c r="Z2562">
        <v>2520</v>
      </c>
      <c r="AA2562">
        <v>22.659240729527919</v>
      </c>
      <c r="AB2562">
        <v>-13.659240729527919</v>
      </c>
      <c r="AJ2562">
        <v>2522</v>
      </c>
      <c r="AK2562">
        <v>25.859435315729449</v>
      </c>
      <c r="AL2562">
        <v>14.140564684270551</v>
      </c>
      <c r="AT2562">
        <v>2522</v>
      </c>
      <c r="AU2562">
        <v>35.775886849434769</v>
      </c>
      <c r="AV2562">
        <v>4.2241131505652305</v>
      </c>
      <c r="BD2562" s="152">
        <v>22.590461942023687</v>
      </c>
      <c r="BE2562" s="152">
        <v>38.141083730840002</v>
      </c>
    </row>
    <row r="2563" spans="1:57" ht="14.25" customHeight="1">
      <c r="A2563" s="134" t="s">
        <v>398</v>
      </c>
      <c r="B2563" s="135">
        <v>18329</v>
      </c>
      <c r="C2563" s="135">
        <v>441200</v>
      </c>
      <c r="D2563" s="145">
        <f t="shared" si="273"/>
        <v>203125</v>
      </c>
      <c r="E2563" s="141">
        <f t="shared" si="274"/>
        <v>24.071144088602761</v>
      </c>
      <c r="F2563" s="135">
        <v>15</v>
      </c>
      <c r="G2563" s="135">
        <v>0.38400000000000001</v>
      </c>
      <c r="H2563" s="135">
        <v>78000</v>
      </c>
      <c r="I2563" s="134" t="s">
        <v>1815</v>
      </c>
      <c r="J2563" s="138">
        <f t="shared" si="275"/>
        <v>0.38400000000000001</v>
      </c>
      <c r="K2563" s="140">
        <f t="shared" si="276"/>
        <v>203125</v>
      </c>
      <c r="L2563" s="134" t="s">
        <v>3443</v>
      </c>
      <c r="M2563" s="134" t="s">
        <v>22</v>
      </c>
      <c r="N2563" s="137">
        <f t="shared" si="277"/>
        <v>203125</v>
      </c>
      <c r="P2563">
        <v>2522</v>
      </c>
      <c r="Q2563">
        <v>28.579927049469607</v>
      </c>
      <c r="R2563">
        <v>11.420072950530393</v>
      </c>
      <c r="S2563" s="70">
        <f t="shared" si="278"/>
        <v>0.39958369840353841</v>
      </c>
      <c r="T2563">
        <f t="shared" si="279"/>
        <v>40</v>
      </c>
      <c r="U2563" s="134" t="s">
        <v>936</v>
      </c>
      <c r="Z2563">
        <v>2521</v>
      </c>
      <c r="AA2563">
        <v>20.009439457415052</v>
      </c>
      <c r="AB2563">
        <v>-11.009439457415052</v>
      </c>
      <c r="AJ2563">
        <v>2523</v>
      </c>
      <c r="AK2563">
        <v>199.43352752082092</v>
      </c>
      <c r="AL2563">
        <v>-183.43352752082092</v>
      </c>
      <c r="AT2563">
        <v>2523</v>
      </c>
      <c r="AU2563">
        <v>270.12680138455511</v>
      </c>
      <c r="AV2563">
        <v>-254.12680138455511</v>
      </c>
      <c r="BD2563" s="152">
        <v>199.49978324413991</v>
      </c>
      <c r="BE2563" s="152">
        <v>183.31290891392001</v>
      </c>
    </row>
    <row r="2564" spans="1:57" ht="14.25" customHeight="1">
      <c r="A2564" s="134" t="s">
        <v>398</v>
      </c>
      <c r="B2564" s="135">
        <v>70724</v>
      </c>
      <c r="C2564" s="135">
        <v>7103800</v>
      </c>
      <c r="D2564" s="145">
        <f t="shared" si="273"/>
        <v>31312.5</v>
      </c>
      <c r="E2564" s="141">
        <f t="shared" si="274"/>
        <v>100.44397941292914</v>
      </c>
      <c r="F2564" s="135">
        <v>61</v>
      </c>
      <c r="G2564" s="135">
        <v>3.2</v>
      </c>
      <c r="H2564" s="135">
        <v>100200</v>
      </c>
      <c r="I2564" s="134" t="s">
        <v>1815</v>
      </c>
      <c r="J2564" s="138">
        <f t="shared" si="275"/>
        <v>3.2</v>
      </c>
      <c r="K2564" s="140">
        <f t="shared" si="276"/>
        <v>31312.5</v>
      </c>
      <c r="L2564" s="134" t="s">
        <v>1761</v>
      </c>
      <c r="M2564" s="134" t="s">
        <v>238</v>
      </c>
      <c r="N2564" s="137">
        <f t="shared" si="277"/>
        <v>31312.5</v>
      </c>
      <c r="P2564">
        <v>2523</v>
      </c>
      <c r="Q2564">
        <v>256.09974664287495</v>
      </c>
      <c r="R2564">
        <v>-240.09974664287495</v>
      </c>
      <c r="S2564" s="70">
        <f t="shared" si="278"/>
        <v>-0.93752434272294838</v>
      </c>
      <c r="T2564">
        <f t="shared" si="279"/>
        <v>16</v>
      </c>
      <c r="U2564" s="134" t="s">
        <v>3424</v>
      </c>
      <c r="Z2564">
        <v>2522</v>
      </c>
      <c r="AA2564">
        <v>30.54813834900262</v>
      </c>
      <c r="AB2564">
        <v>9.4518616509973796</v>
      </c>
      <c r="AJ2564">
        <v>2524</v>
      </c>
      <c r="AK2564">
        <v>34.434507536585059</v>
      </c>
      <c r="AL2564">
        <v>28.565492463414941</v>
      </c>
      <c r="AT2564">
        <v>2524</v>
      </c>
      <c r="AU2564">
        <v>66.436750955533796</v>
      </c>
      <c r="AV2564">
        <v>-3.4367509555337961</v>
      </c>
      <c r="BD2564" s="152">
        <v>17.716196967626324</v>
      </c>
      <c r="BE2564" s="152">
        <v>29.812007686919998</v>
      </c>
    </row>
    <row r="2565" spans="1:57" ht="14.25" customHeight="1">
      <c r="A2565" s="134" t="s">
        <v>398</v>
      </c>
      <c r="B2565" s="135">
        <v>10680</v>
      </c>
      <c r="C2565" s="135">
        <v>1047800</v>
      </c>
      <c r="D2565" s="145">
        <f t="shared" si="273"/>
        <v>364077.66990291263</v>
      </c>
      <c r="E2565" s="141">
        <f t="shared" si="274"/>
        <v>98.108614232209732</v>
      </c>
      <c r="F2565" s="135">
        <v>12</v>
      </c>
      <c r="G2565" s="135">
        <v>0.82399999999999995</v>
      </c>
      <c r="H2565" s="135">
        <v>300000</v>
      </c>
      <c r="I2565" s="134" t="s">
        <v>1815</v>
      </c>
      <c r="J2565" s="138">
        <f t="shared" si="275"/>
        <v>0.82399999999999995</v>
      </c>
      <c r="K2565" s="140">
        <f t="shared" si="276"/>
        <v>364077.66990291263</v>
      </c>
      <c r="L2565" s="134" t="s">
        <v>1561</v>
      </c>
      <c r="M2565" s="134" t="s">
        <v>60</v>
      </c>
      <c r="N2565" s="137">
        <f t="shared" si="277"/>
        <v>364077.66990291263</v>
      </c>
      <c r="P2565">
        <v>2524</v>
      </c>
      <c r="Q2565">
        <v>50.129788036027577</v>
      </c>
      <c r="R2565">
        <v>12.870211963972423</v>
      </c>
      <c r="S2565" s="70">
        <f t="shared" si="278"/>
        <v>0.25673780935843538</v>
      </c>
      <c r="T2565">
        <f t="shared" si="279"/>
        <v>63</v>
      </c>
      <c r="U2565" s="134" t="s">
        <v>3425</v>
      </c>
      <c r="Z2565">
        <v>2523</v>
      </c>
      <c r="AA2565">
        <v>259.89183547194909</v>
      </c>
      <c r="AB2565">
        <v>-243.89183547194909</v>
      </c>
      <c r="AJ2565">
        <v>2525</v>
      </c>
      <c r="AK2565">
        <v>20.09065030617182</v>
      </c>
      <c r="AL2565">
        <v>19.90934969382818</v>
      </c>
      <c r="AT2565">
        <v>2525</v>
      </c>
      <c r="AU2565">
        <v>47.400773411861799</v>
      </c>
      <c r="AV2565">
        <v>-7.4007734118617989</v>
      </c>
      <c r="BD2565" s="152">
        <v>7.8988562827834237</v>
      </c>
      <c r="BE2565" s="152">
        <v>16.203302921319999</v>
      </c>
    </row>
    <row r="2566" spans="1:57" ht="14.25" customHeight="1">
      <c r="A2566" s="134" t="s">
        <v>398</v>
      </c>
      <c r="B2566" s="135">
        <v>4563</v>
      </c>
      <c r="C2566" s="135">
        <v>442100</v>
      </c>
      <c r="D2566" s="145">
        <f t="shared" si="273"/>
        <v>367391.30434782611</v>
      </c>
      <c r="E2566" s="141">
        <f t="shared" si="274"/>
        <v>96.888012272627662</v>
      </c>
      <c r="F2566" s="135">
        <v>13</v>
      </c>
      <c r="G2566" s="135">
        <v>0.184</v>
      </c>
      <c r="H2566" s="135">
        <v>67600</v>
      </c>
      <c r="I2566" s="134" t="s">
        <v>1815</v>
      </c>
      <c r="J2566" s="138">
        <f t="shared" si="275"/>
        <v>0.184</v>
      </c>
      <c r="K2566" s="140">
        <f t="shared" si="276"/>
        <v>367391.30434782611</v>
      </c>
      <c r="L2566" s="134" t="s">
        <v>3444</v>
      </c>
      <c r="M2566" s="134" t="s">
        <v>22</v>
      </c>
      <c r="N2566" s="137">
        <f t="shared" si="277"/>
        <v>367391.30434782611</v>
      </c>
      <c r="P2566">
        <v>2525</v>
      </c>
      <c r="Q2566">
        <v>31.506432748127015</v>
      </c>
      <c r="R2566">
        <v>8.4935672518729852</v>
      </c>
      <c r="S2566" s="70">
        <f t="shared" si="278"/>
        <v>0.2695820031348331</v>
      </c>
      <c r="T2566">
        <f t="shared" si="279"/>
        <v>40</v>
      </c>
      <c r="U2566" s="134" t="s">
        <v>3426</v>
      </c>
      <c r="Z2566">
        <v>2524</v>
      </c>
      <c r="AA2566">
        <v>53.277157838823129</v>
      </c>
      <c r="AB2566">
        <v>9.7228421611768709</v>
      </c>
      <c r="AJ2566">
        <v>2526</v>
      </c>
      <c r="AK2566">
        <v>22.604413084975167</v>
      </c>
      <c r="AL2566">
        <v>-13.604413084975167</v>
      </c>
      <c r="AT2566">
        <v>2526</v>
      </c>
      <c r="AU2566">
        <v>14.627263937410982</v>
      </c>
      <c r="AV2566">
        <v>-5.6272639374109819</v>
      </c>
      <c r="BD2566" s="152">
        <v>10.893663839745647</v>
      </c>
      <c r="BE2566" s="152">
        <v>18.906319587999999</v>
      </c>
    </row>
    <row r="2567" spans="1:57" ht="14.25" customHeight="1">
      <c r="A2567" s="134" t="s">
        <v>398</v>
      </c>
      <c r="B2567" s="135">
        <v>8650</v>
      </c>
      <c r="C2567" s="135">
        <v>418800</v>
      </c>
      <c r="D2567" s="145">
        <f t="shared" si="273"/>
        <v>214482.75862068968</v>
      </c>
      <c r="E2567" s="141">
        <f t="shared" si="274"/>
        <v>48.416184971098268</v>
      </c>
      <c r="F2567" s="135">
        <v>12</v>
      </c>
      <c r="G2567" s="135">
        <v>0.28999999999999998</v>
      </c>
      <c r="H2567" s="135">
        <v>62200</v>
      </c>
      <c r="I2567" s="134" t="s">
        <v>1815</v>
      </c>
      <c r="J2567" s="138">
        <f t="shared" si="275"/>
        <v>0.28999999999999998</v>
      </c>
      <c r="K2567" s="140">
        <f t="shared" si="276"/>
        <v>214482.75862068968</v>
      </c>
      <c r="L2567" s="134" t="s">
        <v>3445</v>
      </c>
      <c r="M2567" s="134" t="s">
        <v>189</v>
      </c>
      <c r="N2567" s="137">
        <f t="shared" si="277"/>
        <v>214482.75862068968</v>
      </c>
      <c r="P2567">
        <v>2526</v>
      </c>
      <c r="Q2567">
        <v>15.262000474676169</v>
      </c>
      <c r="R2567">
        <v>-6.262000474676169</v>
      </c>
      <c r="S2567" s="70">
        <f t="shared" si="278"/>
        <v>-0.41030011007184408</v>
      </c>
      <c r="T2567">
        <f t="shared" si="279"/>
        <v>9</v>
      </c>
      <c r="U2567" s="134" t="s">
        <v>3427</v>
      </c>
      <c r="Z2567">
        <v>2525</v>
      </c>
      <c r="AA2567">
        <v>34.592124311091553</v>
      </c>
      <c r="AB2567">
        <v>5.4078756889084474</v>
      </c>
      <c r="AJ2567">
        <v>2527</v>
      </c>
      <c r="AK2567">
        <v>21.276834763262926</v>
      </c>
      <c r="AL2567">
        <v>-12.276834763262926</v>
      </c>
      <c r="AT2567">
        <v>2527</v>
      </c>
      <c r="AU2567">
        <v>17.671016903007605</v>
      </c>
      <c r="AV2567">
        <v>-8.6710169030076045</v>
      </c>
      <c r="BD2567" s="152">
        <v>58.687341641801218</v>
      </c>
      <c r="BE2567" s="152">
        <v>56.44977457796</v>
      </c>
    </row>
    <row r="2568" spans="1:57" ht="14.25" customHeight="1">
      <c r="P2568">
        <v>2527</v>
      </c>
      <c r="Q2568">
        <v>16.134564270839924</v>
      </c>
      <c r="R2568">
        <v>-7.1345642708399239</v>
      </c>
      <c r="S2568" s="70">
        <f t="shared" si="278"/>
        <v>-0.44219131989416388</v>
      </c>
      <c r="T2568">
        <f t="shared" si="279"/>
        <v>9</v>
      </c>
      <c r="U2568" s="134" t="s">
        <v>3428</v>
      </c>
      <c r="Z2568">
        <v>2526</v>
      </c>
      <c r="AA2568">
        <v>19.261317401683598</v>
      </c>
      <c r="AB2568">
        <v>-10.261317401683598</v>
      </c>
      <c r="AJ2568">
        <v>2528</v>
      </c>
      <c r="AK2568">
        <v>24.293519431796547</v>
      </c>
      <c r="AL2568">
        <v>3.7064805682034532</v>
      </c>
      <c r="AT2568">
        <v>2528</v>
      </c>
      <c r="AU2568">
        <v>33.140211904852862</v>
      </c>
      <c r="AV2568">
        <v>-5.1402119048528618</v>
      </c>
      <c r="BD2568" s="152">
        <v>33.71931471542652</v>
      </c>
      <c r="BE2568" s="152">
        <v>43.462198330440003</v>
      </c>
    </row>
    <row r="2569" spans="1:57" ht="14.25" customHeight="1">
      <c r="P2569">
        <v>2528</v>
      </c>
      <c r="Q2569">
        <v>26.245618639767375</v>
      </c>
      <c r="R2569">
        <v>1.7543813602326246</v>
      </c>
      <c r="S2569" s="70">
        <f t="shared" si="278"/>
        <v>6.6844732612794472E-2</v>
      </c>
      <c r="T2569">
        <f t="shared" si="279"/>
        <v>28</v>
      </c>
      <c r="U2569" s="134" t="s">
        <v>3429</v>
      </c>
      <c r="Z2569">
        <v>2527</v>
      </c>
      <c r="AA2569">
        <v>20.06170077188866</v>
      </c>
      <c r="AB2569">
        <v>-11.06170077188866</v>
      </c>
      <c r="AJ2569">
        <v>2529</v>
      </c>
      <c r="AK2569">
        <v>26.054169380776528</v>
      </c>
      <c r="AL2569">
        <v>-8.0541693807765284</v>
      </c>
      <c r="AT2569">
        <v>2529</v>
      </c>
      <c r="AU2569">
        <v>21.14665928319927</v>
      </c>
      <c r="AV2569">
        <v>-3.1466592831992699</v>
      </c>
      <c r="BD2569" s="152">
        <v>99.897783353277958</v>
      </c>
      <c r="BE2569" s="152">
        <v>81.253958175199998</v>
      </c>
    </row>
    <row r="2570" spans="1:57" ht="14.25" customHeight="1">
      <c r="P2570">
        <v>2529</v>
      </c>
      <c r="Q2570">
        <v>20.789707047174502</v>
      </c>
      <c r="R2570">
        <v>-2.7897070471745025</v>
      </c>
      <c r="S2570" s="70">
        <f t="shared" si="278"/>
        <v>-0.13418693398826162</v>
      </c>
      <c r="T2570">
        <f t="shared" si="279"/>
        <v>18</v>
      </c>
      <c r="U2570" s="134" t="s">
        <v>3430</v>
      </c>
      <c r="Z2570">
        <v>2528</v>
      </c>
      <c r="AA2570">
        <v>28.932265306318062</v>
      </c>
      <c r="AB2570">
        <v>-0.9322653063180617</v>
      </c>
      <c r="AJ2570">
        <v>2530</v>
      </c>
      <c r="AK2570">
        <v>38.061217830624848</v>
      </c>
      <c r="AL2570">
        <v>-26.061217830624848</v>
      </c>
      <c r="AT2570">
        <v>2530</v>
      </c>
      <c r="AU2570">
        <v>20.684389814725868</v>
      </c>
      <c r="AV2570">
        <v>-8.6843898147258685</v>
      </c>
      <c r="BD2570" s="152">
        <v>29.521859816488039</v>
      </c>
      <c r="BE2570" s="152">
        <v>43.841166664479999</v>
      </c>
    </row>
    <row r="2571" spans="1:57" ht="14.25" customHeight="1">
      <c r="P2571">
        <v>2530</v>
      </c>
      <c r="Q2571">
        <v>27.520578033727837</v>
      </c>
      <c r="R2571">
        <v>-15.520578033727837</v>
      </c>
      <c r="S2571" s="70">
        <f t="shared" si="278"/>
        <v>-0.56396264695845399</v>
      </c>
      <c r="T2571">
        <f t="shared" si="279"/>
        <v>12</v>
      </c>
      <c r="U2571" s="134" t="s">
        <v>3431</v>
      </c>
      <c r="Z2571">
        <v>2529</v>
      </c>
      <c r="AA2571">
        <v>24.85441505530061</v>
      </c>
      <c r="AB2571">
        <v>-6.8544150553006098</v>
      </c>
      <c r="AJ2571">
        <v>2531</v>
      </c>
      <c r="AK2571">
        <v>21.408068589707693</v>
      </c>
      <c r="AL2571">
        <v>-5.4080685897076926</v>
      </c>
      <c r="AT2571">
        <v>2531</v>
      </c>
      <c r="AU2571">
        <v>19.313181977513469</v>
      </c>
      <c r="AV2571">
        <v>-3.3131819775134694</v>
      </c>
      <c r="BD2571" s="152">
        <v>7.9039914123392574</v>
      </c>
      <c r="BE2571" s="152">
        <v>17.058315716919999</v>
      </c>
    </row>
    <row r="2572" spans="1:57" ht="14.25" customHeight="1">
      <c r="P2572">
        <v>2531</v>
      </c>
      <c r="Q2572">
        <v>17.098039448503229</v>
      </c>
      <c r="R2572">
        <v>-1.0980394485032292</v>
      </c>
      <c r="S2572" s="70">
        <f t="shared" si="278"/>
        <v>-6.4220196228366527E-2</v>
      </c>
      <c r="T2572">
        <f t="shared" si="279"/>
        <v>16</v>
      </c>
      <c r="U2572" s="134" t="s">
        <v>3432</v>
      </c>
      <c r="Z2572">
        <v>2530</v>
      </c>
      <c r="AA2572">
        <v>32.368950126075731</v>
      </c>
      <c r="AB2572">
        <v>-20.368950126075731</v>
      </c>
      <c r="AJ2572">
        <v>2532</v>
      </c>
      <c r="AK2572">
        <v>24.486983492071577</v>
      </c>
      <c r="AL2572">
        <v>-20.486983492071577</v>
      </c>
      <c r="AT2572">
        <v>2532</v>
      </c>
      <c r="AU2572">
        <v>12.399667013843775</v>
      </c>
      <c r="AV2572">
        <v>-8.399667013843775</v>
      </c>
      <c r="BD2572" s="152">
        <v>4.9297243736003686</v>
      </c>
      <c r="BE2572" s="152">
        <v>17.227740263639998</v>
      </c>
    </row>
    <row r="2573" spans="1:57" ht="14.25" customHeight="1">
      <c r="P2573">
        <v>2532</v>
      </c>
      <c r="Q2573">
        <v>15.153023794669911</v>
      </c>
      <c r="R2573">
        <v>-11.153023794669911</v>
      </c>
      <c r="S2573" s="70">
        <f t="shared" si="278"/>
        <v>-0.73602628398122072</v>
      </c>
      <c r="T2573">
        <f t="shared" si="279"/>
        <v>4</v>
      </c>
      <c r="U2573" s="134" t="s">
        <v>3433</v>
      </c>
      <c r="Z2573">
        <v>2531</v>
      </c>
      <c r="AA2573">
        <v>19.891100499173344</v>
      </c>
      <c r="AB2573">
        <v>-3.8911004991733442</v>
      </c>
      <c r="AJ2573">
        <v>2533</v>
      </c>
      <c r="AK2573">
        <v>21.712869734998769</v>
      </c>
      <c r="AL2573">
        <v>-9.7128697349987689</v>
      </c>
      <c r="AT2573">
        <v>2533</v>
      </c>
      <c r="AU2573">
        <v>20.709022290843457</v>
      </c>
      <c r="AV2573">
        <v>-8.7090222908434569</v>
      </c>
      <c r="BD2573" s="152">
        <v>68.399925683705106</v>
      </c>
      <c r="BE2573" s="152">
        <v>53.552692889520003</v>
      </c>
    </row>
    <row r="2574" spans="1:57" ht="14.25" customHeight="1">
      <c r="P2574">
        <v>2533</v>
      </c>
      <c r="Q2574">
        <v>18.0293456858555</v>
      </c>
      <c r="R2574">
        <v>-6.0293456858554997</v>
      </c>
      <c r="S2574" s="70">
        <f t="shared" si="278"/>
        <v>-0.3344184415181346</v>
      </c>
      <c r="T2574">
        <f t="shared" si="279"/>
        <v>12</v>
      </c>
      <c r="U2574" s="134" t="s">
        <v>3434</v>
      </c>
      <c r="Z2574">
        <v>2532</v>
      </c>
      <c r="AA2574">
        <v>19.561137306493571</v>
      </c>
      <c r="AB2574">
        <v>-15.561137306493571</v>
      </c>
      <c r="AJ2574">
        <v>2534</v>
      </c>
      <c r="AK2574">
        <v>22.267015150534906</v>
      </c>
      <c r="AL2574">
        <v>-2.2670151505349061</v>
      </c>
      <c r="AT2574">
        <v>2534</v>
      </c>
      <c r="AU2574">
        <v>23.418594663778137</v>
      </c>
      <c r="AV2574">
        <v>-3.418594663778137</v>
      </c>
      <c r="BD2574" s="152">
        <v>5.2008592141483883</v>
      </c>
      <c r="BE2574" s="152">
        <v>16.587792359799998</v>
      </c>
    </row>
    <row r="2575" spans="1:57" ht="14.25" customHeight="1">
      <c r="P2575">
        <v>2534</v>
      </c>
      <c r="Q2575">
        <v>19.81535790694064</v>
      </c>
      <c r="R2575">
        <v>0.18464209305935952</v>
      </c>
      <c r="S2575" s="70">
        <f t="shared" si="278"/>
        <v>9.3181306099288635E-3</v>
      </c>
      <c r="T2575">
        <f t="shared" si="279"/>
        <v>20</v>
      </c>
      <c r="U2575" s="134" t="s">
        <v>3435</v>
      </c>
      <c r="Z2575">
        <v>2533</v>
      </c>
      <c r="AA2575">
        <v>21.700768854468244</v>
      </c>
      <c r="AB2575">
        <v>-9.7007688544682438</v>
      </c>
      <c r="AJ2575">
        <v>2535</v>
      </c>
      <c r="AK2575">
        <v>20.050433488390361</v>
      </c>
      <c r="AL2575">
        <v>49.949566511609639</v>
      </c>
      <c r="AT2575">
        <v>2535</v>
      </c>
      <c r="AU2575">
        <v>74.939881711325171</v>
      </c>
      <c r="AV2575">
        <v>-4.939881711325171</v>
      </c>
      <c r="BD2575" s="152">
        <v>5.1063728303210478</v>
      </c>
      <c r="BE2575" s="152">
        <v>15.404753917359999</v>
      </c>
    </row>
    <row r="2576" spans="1:57" ht="14.25" customHeight="1">
      <c r="P2576">
        <v>2535</v>
      </c>
      <c r="Q2576">
        <v>46.361042774638264</v>
      </c>
      <c r="R2576">
        <v>23.638957225361736</v>
      </c>
      <c r="S2576" s="70">
        <f t="shared" si="278"/>
        <v>0.50988838495870481</v>
      </c>
      <c r="T2576">
        <f t="shared" si="279"/>
        <v>70</v>
      </c>
      <c r="U2576" s="134" t="s">
        <v>3436</v>
      </c>
      <c r="Z2576">
        <v>2534</v>
      </c>
      <c r="AA2576">
        <v>22.98171805327587</v>
      </c>
      <c r="AB2576">
        <v>-2.9817180532758698</v>
      </c>
      <c r="AJ2576">
        <v>2536</v>
      </c>
      <c r="AK2576">
        <v>21.894057082477353</v>
      </c>
      <c r="AL2576">
        <v>-9.894057082477353</v>
      </c>
      <c r="AT2576">
        <v>2536</v>
      </c>
      <c r="AU2576">
        <v>17.392669922878859</v>
      </c>
      <c r="AV2576">
        <v>-5.3926699228788593</v>
      </c>
      <c r="BD2576" s="152">
        <v>8.7132878303386505</v>
      </c>
      <c r="BE2576" s="152">
        <v>17.457333333759998</v>
      </c>
    </row>
    <row r="2577" spans="16:57" ht="14.25" customHeight="1">
      <c r="P2577">
        <v>2536</v>
      </c>
      <c r="Q2577">
        <v>16.343025786592662</v>
      </c>
      <c r="R2577">
        <v>-4.343025786592662</v>
      </c>
      <c r="S2577" s="70">
        <f t="shared" si="278"/>
        <v>-0.2657418426247331</v>
      </c>
      <c r="T2577">
        <f t="shared" si="279"/>
        <v>12</v>
      </c>
      <c r="U2577" s="134" t="s">
        <v>1611</v>
      </c>
      <c r="Z2577">
        <v>2535</v>
      </c>
      <c r="AA2577">
        <v>46.616099086619322</v>
      </c>
      <c r="AB2577">
        <v>23.383900913380678</v>
      </c>
      <c r="AJ2577">
        <v>2537</v>
      </c>
      <c r="AK2577">
        <v>24.063648568056195</v>
      </c>
      <c r="AL2577">
        <v>15.936351431943805</v>
      </c>
      <c r="AT2577">
        <v>2537</v>
      </c>
      <c r="AU2577">
        <v>42.142560843294014</v>
      </c>
      <c r="AV2577">
        <v>-2.1425608432940138</v>
      </c>
      <c r="BD2577" s="152">
        <v>7.528099928852229</v>
      </c>
      <c r="BE2577" s="152">
        <v>20.384914466759998</v>
      </c>
    </row>
    <row r="2578" spans="16:57" ht="14.25" customHeight="1">
      <c r="P2578">
        <v>2537</v>
      </c>
      <c r="Q2578">
        <v>30.975492244874022</v>
      </c>
      <c r="R2578">
        <v>9.0245077551259776</v>
      </c>
      <c r="S2578" s="70">
        <f t="shared" si="278"/>
        <v>0.29134348160744394</v>
      </c>
      <c r="T2578">
        <f t="shared" si="279"/>
        <v>40</v>
      </c>
      <c r="U2578" s="134" t="s">
        <v>917</v>
      </c>
      <c r="Z2578">
        <v>2536</v>
      </c>
      <c r="AA2578">
        <v>20.031785065889064</v>
      </c>
      <c r="AB2578">
        <v>-8.0317850658890642</v>
      </c>
      <c r="AJ2578">
        <v>2538</v>
      </c>
      <c r="AK2578">
        <v>31.480476436805713</v>
      </c>
      <c r="AL2578">
        <v>16.519523563194287</v>
      </c>
      <c r="AT2578">
        <v>2538</v>
      </c>
      <c r="AU2578">
        <v>45.831684683171446</v>
      </c>
      <c r="AV2578">
        <v>2.1683153168285543</v>
      </c>
      <c r="BD2578" s="152">
        <v>14.419443792781077</v>
      </c>
      <c r="BE2578" s="152">
        <v>33.1447871636</v>
      </c>
    </row>
    <row r="2579" spans="16:57" ht="14.25" customHeight="1">
      <c r="P2579">
        <v>2538</v>
      </c>
      <c r="Q2579">
        <v>37.280506767833593</v>
      </c>
      <c r="R2579">
        <v>10.719493232166407</v>
      </c>
      <c r="S2579" s="70">
        <f t="shared" si="278"/>
        <v>0.28753614587169218</v>
      </c>
      <c r="T2579">
        <f t="shared" si="279"/>
        <v>48</v>
      </c>
      <c r="U2579" s="134" t="s">
        <v>3437</v>
      </c>
      <c r="Z2579">
        <v>2537</v>
      </c>
      <c r="AA2579">
        <v>33.447793981016538</v>
      </c>
      <c r="AB2579">
        <v>6.5522060189834619</v>
      </c>
      <c r="AJ2579">
        <v>2539</v>
      </c>
      <c r="AK2579">
        <v>23.740644021032455</v>
      </c>
      <c r="AL2579">
        <v>-6.7406440210324554</v>
      </c>
      <c r="AT2579">
        <v>2539</v>
      </c>
      <c r="AU2579">
        <v>27.347474604533417</v>
      </c>
      <c r="AV2579">
        <v>-10.347474604533417</v>
      </c>
      <c r="BD2579" s="152">
        <v>8.2983693622272874</v>
      </c>
      <c r="BE2579" s="152">
        <v>18.670898575319999</v>
      </c>
    </row>
    <row r="2580" spans="16:57" ht="14.25" customHeight="1">
      <c r="P2580">
        <v>2539</v>
      </c>
      <c r="Q2580">
        <v>22.794666275503079</v>
      </c>
      <c r="R2580">
        <v>-5.7946662755030793</v>
      </c>
      <c r="S2580" s="70">
        <f t="shared" si="278"/>
        <v>-0.25421149866670689</v>
      </c>
      <c r="T2580">
        <f t="shared" si="279"/>
        <v>17</v>
      </c>
      <c r="U2580" s="134" t="s">
        <v>938</v>
      </c>
      <c r="Z2580">
        <v>2538</v>
      </c>
      <c r="AA2580">
        <v>40.300318537242426</v>
      </c>
      <c r="AB2580">
        <v>7.6996814627575745</v>
      </c>
      <c r="AJ2580">
        <v>2540</v>
      </c>
      <c r="AK2580">
        <v>21.992270784848923</v>
      </c>
      <c r="AL2580">
        <v>-7.9922707848489232</v>
      </c>
      <c r="AT2580">
        <v>2540</v>
      </c>
      <c r="AU2580">
        <v>18.472393459366465</v>
      </c>
      <c r="AV2580">
        <v>-4.4723934593664652</v>
      </c>
      <c r="BD2580" s="152">
        <v>83.521855199724243</v>
      </c>
      <c r="BE2580" s="152">
        <v>83.80902235100001</v>
      </c>
    </row>
    <row r="2581" spans="16:57" ht="14.25" customHeight="1">
      <c r="P2581">
        <v>2540</v>
      </c>
      <c r="Q2581">
        <v>16.983445057804065</v>
      </c>
      <c r="R2581">
        <v>-2.9834450578040652</v>
      </c>
      <c r="S2581" s="70">
        <f t="shared" si="278"/>
        <v>-0.17566783698182259</v>
      </c>
      <c r="T2581">
        <f t="shared" si="279"/>
        <v>14</v>
      </c>
      <c r="U2581" s="134" t="s">
        <v>1594</v>
      </c>
      <c r="Z2581">
        <v>2539</v>
      </c>
      <c r="AA2581">
        <v>25.415229295410164</v>
      </c>
      <c r="AB2581">
        <v>-8.415229295410164</v>
      </c>
      <c r="AJ2581">
        <v>2541</v>
      </c>
      <c r="AK2581">
        <v>23.164908524371533</v>
      </c>
      <c r="AL2581">
        <v>-6.1649085243715334</v>
      </c>
      <c r="AT2581">
        <v>2541</v>
      </c>
      <c r="AU2581">
        <v>19.792694179269184</v>
      </c>
      <c r="AV2581">
        <v>-2.7926941792691835</v>
      </c>
      <c r="BD2581" s="152">
        <v>38.347093471143864</v>
      </c>
      <c r="BE2581" s="152">
        <v>41.978949312120001</v>
      </c>
    </row>
    <row r="2582" spans="16:57" ht="14.25" customHeight="1">
      <c r="P2582">
        <v>2541</v>
      </c>
      <c r="Q2582">
        <v>18.37848058005072</v>
      </c>
      <c r="R2582">
        <v>-1.3784805800507201</v>
      </c>
      <c r="S2582" s="70">
        <f t="shared" si="278"/>
        <v>-7.5005143871741967E-2</v>
      </c>
      <c r="T2582">
        <f t="shared" si="279"/>
        <v>17</v>
      </c>
      <c r="U2582" s="134" t="s">
        <v>3438</v>
      </c>
      <c r="Z2582">
        <v>2540</v>
      </c>
      <c r="AA2582">
        <v>20.881499354007648</v>
      </c>
      <c r="AB2582">
        <v>-6.8814993540076479</v>
      </c>
      <c r="AJ2582">
        <v>2542</v>
      </c>
      <c r="AK2582">
        <v>23.952734817964163</v>
      </c>
      <c r="AL2582">
        <v>-8.9527348179641635</v>
      </c>
      <c r="AT2582">
        <v>2542</v>
      </c>
      <c r="AU2582">
        <v>19.76395629046533</v>
      </c>
      <c r="AV2582">
        <v>-4.7639562904653303</v>
      </c>
      <c r="BD2582" s="152">
        <v>5.1988051623260549</v>
      </c>
      <c r="BE2582" s="152">
        <v>15.655599059239998</v>
      </c>
    </row>
    <row r="2583" spans="16:57" ht="14.25" customHeight="1">
      <c r="P2583">
        <v>2542</v>
      </c>
      <c r="Q2583">
        <v>18.820978382953154</v>
      </c>
      <c r="R2583">
        <v>-3.8209783829531538</v>
      </c>
      <c r="S2583" s="70">
        <f t="shared" si="278"/>
        <v>-0.20301699014828864</v>
      </c>
      <c r="T2583">
        <f t="shared" si="279"/>
        <v>15</v>
      </c>
      <c r="U2583" s="134" t="s">
        <v>3439</v>
      </c>
      <c r="Z2583">
        <v>2541</v>
      </c>
      <c r="AA2583">
        <v>20.860349779610658</v>
      </c>
      <c r="AB2583">
        <v>-3.8603497796106581</v>
      </c>
      <c r="AJ2583">
        <v>2543</v>
      </c>
      <c r="AK2583">
        <v>22.973561138716583</v>
      </c>
      <c r="AL2583">
        <v>-9.9735611387165832</v>
      </c>
      <c r="AT2583">
        <v>2543</v>
      </c>
      <c r="AU2583">
        <v>18.932199680228109</v>
      </c>
      <c r="AV2583">
        <v>-5.9321996802281092</v>
      </c>
      <c r="BD2583" s="152">
        <v>32.930558815650457</v>
      </c>
      <c r="BE2583" s="152">
        <v>54.6407745578</v>
      </c>
    </row>
    <row r="2584" spans="16:57" ht="14.25" customHeight="1">
      <c r="P2584">
        <v>2543</v>
      </c>
      <c r="Q2584">
        <v>17.802353995476146</v>
      </c>
      <c r="R2584">
        <v>-4.8023539954761461</v>
      </c>
      <c r="S2584" s="70">
        <f t="shared" si="278"/>
        <v>-0.26975949341848265</v>
      </c>
      <c r="T2584">
        <f t="shared" si="279"/>
        <v>13</v>
      </c>
      <c r="U2584" s="134" t="s">
        <v>3440</v>
      </c>
      <c r="Z2584">
        <v>2542</v>
      </c>
      <c r="AA2584">
        <v>21.352156623492355</v>
      </c>
      <c r="AB2584">
        <v>-6.3521566234923554</v>
      </c>
      <c r="AJ2584">
        <v>2544</v>
      </c>
      <c r="AK2584">
        <v>28.862149931770567</v>
      </c>
      <c r="AL2584">
        <v>71.137850068229426</v>
      </c>
      <c r="AT2584">
        <v>2544</v>
      </c>
      <c r="AU2584">
        <v>99.49024957518786</v>
      </c>
      <c r="AV2584">
        <v>0.50975042481213961</v>
      </c>
      <c r="BD2584" s="152">
        <v>19.718897494401475</v>
      </c>
      <c r="BE2584" s="152">
        <v>27.588239894919997</v>
      </c>
    </row>
    <row r="2585" spans="16:57" ht="14.25" customHeight="1">
      <c r="P2585">
        <v>2544</v>
      </c>
      <c r="Q2585">
        <v>64.747290170572171</v>
      </c>
      <c r="R2585">
        <v>35.252709829427829</v>
      </c>
      <c r="S2585" s="70">
        <f t="shared" si="278"/>
        <v>0.54446618131132674</v>
      </c>
      <c r="T2585">
        <f t="shared" si="279"/>
        <v>100</v>
      </c>
      <c r="U2585" s="134" t="s">
        <v>3441</v>
      </c>
      <c r="Z2585">
        <v>2543</v>
      </c>
      <c r="AA2585">
        <v>21.838332121154362</v>
      </c>
      <c r="AB2585">
        <v>-8.8383321211543624</v>
      </c>
      <c r="AJ2585">
        <v>2545</v>
      </c>
      <c r="AK2585">
        <v>59.270720858719571</v>
      </c>
      <c r="AL2585">
        <v>17.729279141280429</v>
      </c>
      <c r="AT2585">
        <v>2545</v>
      </c>
      <c r="AU2585">
        <v>79.551902323074899</v>
      </c>
      <c r="AV2585">
        <v>-2.5519023230748985</v>
      </c>
      <c r="BD2585" s="152">
        <v>8.2038829783999461</v>
      </c>
      <c r="BE2585" s="152">
        <v>19.401664680719996</v>
      </c>
    </row>
    <row r="2586" spans="16:57" ht="14.25" customHeight="1">
      <c r="P2586">
        <v>2545</v>
      </c>
      <c r="Q2586">
        <v>71.654425409277152</v>
      </c>
      <c r="R2586">
        <v>5.3455745907228476</v>
      </c>
      <c r="S2586" s="70">
        <f t="shared" si="278"/>
        <v>7.4602155556895325E-2</v>
      </c>
      <c r="T2586">
        <f t="shared" si="279"/>
        <v>77</v>
      </c>
      <c r="U2586" s="134" t="s">
        <v>3442</v>
      </c>
      <c r="Z2586">
        <v>2544</v>
      </c>
      <c r="AA2586">
        <v>65.962023863182608</v>
      </c>
      <c r="AB2586">
        <v>34.037976136817392</v>
      </c>
      <c r="AJ2586">
        <v>2546</v>
      </c>
      <c r="AK2586">
        <v>21.799230059497908</v>
      </c>
      <c r="AL2586">
        <v>-6.7992300594979085</v>
      </c>
      <c r="AT2586">
        <v>2546</v>
      </c>
      <c r="AU2586">
        <v>24.838246370688456</v>
      </c>
      <c r="AV2586">
        <v>-9.8382463706884558</v>
      </c>
      <c r="BD2586" s="152">
        <v>98.494865958624189</v>
      </c>
      <c r="BE2586" s="152">
        <v>72.112191356319997</v>
      </c>
    </row>
    <row r="2587" spans="16:57" ht="14.25" customHeight="1">
      <c r="P2587">
        <v>2546</v>
      </c>
      <c r="Q2587">
        <v>20.310365010667962</v>
      </c>
      <c r="R2587">
        <v>-5.3103650106679616</v>
      </c>
      <c r="S2587" s="70">
        <f t="shared" si="278"/>
        <v>-0.26146083577910628</v>
      </c>
      <c r="T2587">
        <f t="shared" si="279"/>
        <v>15</v>
      </c>
      <c r="U2587" s="134" t="s">
        <v>3443</v>
      </c>
      <c r="Z2587">
        <v>2545</v>
      </c>
      <c r="AA2587">
        <v>75.493122363480978</v>
      </c>
      <c r="AB2587">
        <v>1.5068776365190217</v>
      </c>
      <c r="AJ2587">
        <v>2547</v>
      </c>
      <c r="AK2587">
        <v>50.004342706946844</v>
      </c>
      <c r="AL2587">
        <v>10.995657293053156</v>
      </c>
      <c r="AT2587">
        <v>2547</v>
      </c>
      <c r="AU2587">
        <v>67.858865910055869</v>
      </c>
      <c r="AV2587">
        <v>-6.8588659100558687</v>
      </c>
      <c r="BD2587" s="152">
        <v>29.532130075599706</v>
      </c>
      <c r="BE2587" s="152">
        <v>29.56147339456</v>
      </c>
    </row>
    <row r="2588" spans="16:57" ht="14.25" customHeight="1">
      <c r="P2588">
        <v>2547</v>
      </c>
      <c r="Q2588">
        <v>59.95001618167796</v>
      </c>
      <c r="R2588">
        <v>1.0499838183220405</v>
      </c>
      <c r="S2588" s="70">
        <f t="shared" si="278"/>
        <v>1.7514320849223365E-2</v>
      </c>
      <c r="T2588">
        <f t="shared" si="279"/>
        <v>61</v>
      </c>
      <c r="U2588" s="134" t="s">
        <v>1761</v>
      </c>
      <c r="Z2588">
        <v>2546</v>
      </c>
      <c r="AA2588">
        <v>24.081909062215356</v>
      </c>
      <c r="AB2588">
        <v>-9.081909062215356</v>
      </c>
      <c r="AJ2588">
        <v>2548</v>
      </c>
      <c r="AK2588">
        <v>24.367179708575225</v>
      </c>
      <c r="AL2588">
        <v>-12.367179708575225</v>
      </c>
      <c r="AT2588">
        <v>2548</v>
      </c>
      <c r="AU2588">
        <v>18.557786043240775</v>
      </c>
      <c r="AV2588">
        <v>-6.5577860432407746</v>
      </c>
      <c r="BD2588" s="152">
        <v>8.3548557873414566</v>
      </c>
      <c r="BE2588" s="152">
        <v>25.998813197319997</v>
      </c>
    </row>
    <row r="2589" spans="16:57" ht="14.25" customHeight="1">
      <c r="P2589">
        <v>2548</v>
      </c>
      <c r="Q2589">
        <v>18.410293822238629</v>
      </c>
      <c r="R2589">
        <v>-6.4102938222386285</v>
      </c>
      <c r="S2589" s="70">
        <f t="shared" si="278"/>
        <v>-0.34819073960108904</v>
      </c>
      <c r="T2589">
        <f t="shared" si="279"/>
        <v>12</v>
      </c>
      <c r="U2589" s="134" t="s">
        <v>1561</v>
      </c>
      <c r="Z2589">
        <v>2547</v>
      </c>
      <c r="AA2589">
        <v>63.780841134317122</v>
      </c>
      <c r="AB2589">
        <v>-2.7808411343171215</v>
      </c>
      <c r="AJ2589">
        <v>2549</v>
      </c>
      <c r="AK2589">
        <v>21.803040073814046</v>
      </c>
      <c r="AL2589">
        <v>-8.8030400738140457</v>
      </c>
      <c r="AT2589">
        <v>2549</v>
      </c>
      <c r="AU2589">
        <v>13.535224162864582</v>
      </c>
      <c r="AV2589">
        <v>-0.53522416286458174</v>
      </c>
      <c r="BD2589" s="152">
        <v>3.8821579442102898</v>
      </c>
      <c r="BE2589" s="152">
        <v>16.119870338719998</v>
      </c>
    </row>
    <row r="2590" spans="16:57" ht="14.25" customHeight="1" thickBot="1">
      <c r="P2590">
        <v>2549</v>
      </c>
      <c r="Q2590">
        <v>14.20612729412035</v>
      </c>
      <c r="R2590">
        <v>-1.2061272941203498</v>
      </c>
      <c r="S2590" s="70">
        <f t="shared" si="278"/>
        <v>-8.4901906701873864E-2</v>
      </c>
      <c r="T2590">
        <f t="shared" si="279"/>
        <v>13</v>
      </c>
      <c r="U2590" s="134" t="s">
        <v>3444</v>
      </c>
      <c r="Z2590">
        <v>2548</v>
      </c>
      <c r="AA2590">
        <v>22.332846489086545</v>
      </c>
      <c r="AB2590">
        <v>-10.332846489086545</v>
      </c>
      <c r="AJ2590" s="142">
        <v>2550</v>
      </c>
      <c r="AK2590" s="142">
        <v>21.704403036518464</v>
      </c>
      <c r="AL2590" s="142">
        <v>-9.7044030365184639</v>
      </c>
      <c r="AT2590" s="142">
        <v>2550</v>
      </c>
      <c r="AU2590" s="142">
        <v>16.890988492617318</v>
      </c>
      <c r="AV2590" s="142">
        <v>-4.8909884926173177</v>
      </c>
      <c r="BD2590" s="152">
        <v>12.127121959056906</v>
      </c>
      <c r="BE2590" s="152">
        <v>19.892417196279997</v>
      </c>
    </row>
    <row r="2591" spans="16:57" ht="14.25" customHeight="1" thickBot="1">
      <c r="P2591" s="142">
        <v>2550</v>
      </c>
      <c r="Q2591" s="142">
        <v>15.961732271696706</v>
      </c>
      <c r="R2591" s="142">
        <v>-3.9617322716967056</v>
      </c>
      <c r="S2591" s="70">
        <f t="shared" si="278"/>
        <v>-0.24820189965982808</v>
      </c>
      <c r="T2591">
        <f t="shared" si="279"/>
        <v>12</v>
      </c>
      <c r="U2591" s="134" t="s">
        <v>3445</v>
      </c>
      <c r="Z2591">
        <v>2549</v>
      </c>
      <c r="AA2591">
        <v>18.175539051031329</v>
      </c>
      <c r="AB2591">
        <v>-5.1755390510313291</v>
      </c>
      <c r="BD2591" s="152">
        <v>8.1853965119989454</v>
      </c>
      <c r="BE2591" s="152">
        <v>20.208819052799999</v>
      </c>
    </row>
    <row r="2592" spans="16:57" ht="14.25" customHeight="1" thickBot="1">
      <c r="Z2592" s="142">
        <v>2550</v>
      </c>
      <c r="AA2592" s="142">
        <v>19.987835154653553</v>
      </c>
      <c r="AB2592" s="142">
        <v>-7.9878351546535526</v>
      </c>
      <c r="BD2592" s="152">
        <v>6.9837761959338547</v>
      </c>
      <c r="BE2592" s="152">
        <v>17.17229076644</v>
      </c>
    </row>
    <row r="2593" spans="56:57" ht="14.25" customHeight="1">
      <c r="BD2593" s="152">
        <v>8.5058285962829689</v>
      </c>
      <c r="BE2593" s="152">
        <v>17.303984094199997</v>
      </c>
    </row>
    <row r="2594" spans="56:57" ht="14.25" customHeight="1">
      <c r="BD2594" s="152">
        <v>39.582605642277457</v>
      </c>
      <c r="BE2594" s="152">
        <v>43.405006540960002</v>
      </c>
    </row>
    <row r="2595" spans="56:57" ht="14.25" customHeight="1">
      <c r="BD2595" s="152">
        <v>10.553718263149456</v>
      </c>
      <c r="BE2595" s="152">
        <v>17.481652995719998</v>
      </c>
    </row>
    <row r="2596" spans="56:57" ht="14.25" customHeight="1">
      <c r="BD2596" s="152">
        <v>9.4034492426427025</v>
      </c>
      <c r="BE2596" s="152">
        <v>19.99927237204</v>
      </c>
    </row>
    <row r="2597" spans="56:57" ht="14.25" customHeight="1">
      <c r="BD2597" s="152">
        <v>10.321610407225771</v>
      </c>
      <c r="BE2597" s="152">
        <v>17.7215353546</v>
      </c>
    </row>
    <row r="2598" spans="56:57" ht="14.25" customHeight="1">
      <c r="BD2598" s="152">
        <v>20.304302263766516</v>
      </c>
      <c r="BE2598" s="152">
        <v>26.465538606159999</v>
      </c>
    </row>
    <row r="2599" spans="56:57" ht="14.25" customHeight="1">
      <c r="BD2599" s="152">
        <v>6.5729658314671573</v>
      </c>
      <c r="BE2599" s="152">
        <v>17.38814987676</v>
      </c>
    </row>
    <row r="2600" spans="56:57" ht="14.25" customHeight="1">
      <c r="BD2600" s="152">
        <v>5.9752367511681133</v>
      </c>
      <c r="BE2600" s="152">
        <v>14.927727594439999</v>
      </c>
    </row>
    <row r="2601" spans="56:57" ht="14.25" customHeight="1">
      <c r="BD2601" s="152">
        <v>5.2748050797523938</v>
      </c>
      <c r="BE2601" s="152">
        <v>17.615273385599998</v>
      </c>
    </row>
    <row r="2602" spans="56:57" ht="14.25" customHeight="1">
      <c r="BD2602" s="152">
        <v>7.4274513895578878</v>
      </c>
      <c r="BE2602" s="152">
        <v>18.790660535919997</v>
      </c>
    </row>
    <row r="2603" spans="56:57" ht="14.25" customHeight="1">
      <c r="BD2603" s="152">
        <v>6.7105873035635017</v>
      </c>
      <c r="BE2603" s="152">
        <v>14.923908725399999</v>
      </c>
    </row>
    <row r="2604" spans="56:57" ht="14.25" customHeight="1">
      <c r="BD2604" s="152">
        <v>10.896744917479147</v>
      </c>
      <c r="BE2604" s="152">
        <v>17.861653785000001</v>
      </c>
    </row>
    <row r="2605" spans="56:57" ht="14.25" customHeight="1">
      <c r="BD2605" s="152">
        <v>13.73133643229936</v>
      </c>
      <c r="BE2605" s="152">
        <v>22.81684460256</v>
      </c>
    </row>
    <row r="2606" spans="56:57" ht="14.25" customHeight="1">
      <c r="BD2606" s="152">
        <v>4.368968226103326</v>
      </c>
      <c r="BE2606" s="152">
        <v>15.98925970132</v>
      </c>
    </row>
    <row r="2607" spans="56:57" ht="14.25" customHeight="1">
      <c r="BD2607" s="152">
        <v>9.8471244362667356</v>
      </c>
      <c r="BE2607" s="152">
        <v>19.657567627759999</v>
      </c>
    </row>
    <row r="2608" spans="56:57" ht="14.25" customHeight="1">
      <c r="BD2608" s="152">
        <v>66.33971170590462</v>
      </c>
      <c r="BE2608" s="152">
        <v>55.044772133039999</v>
      </c>
    </row>
    <row r="2609" spans="56:57" ht="14.25" customHeight="1">
      <c r="BD2609" s="152">
        <v>7.528099928852229</v>
      </c>
      <c r="BE2609" s="152">
        <v>18.833147790559998</v>
      </c>
    </row>
    <row r="2610" spans="56:57" ht="14.25" customHeight="1">
      <c r="BD2610" s="152">
        <v>5.3508049971787335</v>
      </c>
      <c r="BE2610" s="152">
        <v>18.712554304599998</v>
      </c>
    </row>
    <row r="2611" spans="56:57" ht="14.25" customHeight="1">
      <c r="BD2611" s="152">
        <v>124.12840567543493</v>
      </c>
      <c r="BE2611" s="152">
        <v>157.39927784195999</v>
      </c>
    </row>
    <row r="2612" spans="56:57" ht="14.25" customHeight="1">
      <c r="BD2612" s="152">
        <v>34.357097806261066</v>
      </c>
      <c r="BE2612" s="152">
        <v>47.472736263279998</v>
      </c>
    </row>
    <row r="2613" spans="56:57" ht="14.25" customHeight="1">
      <c r="BD2613" s="152">
        <v>146.50524622793594</v>
      </c>
      <c r="BE2613" s="152">
        <v>117.67051412068</v>
      </c>
    </row>
    <row r="2614" spans="56:57" ht="14.25" customHeight="1">
      <c r="BD2614" s="152">
        <v>4.4737248690423339</v>
      </c>
      <c r="BE2614" s="152">
        <v>15.35423883356</v>
      </c>
    </row>
    <row r="2615" spans="56:57" ht="14.25" customHeight="1">
      <c r="BD2615" s="152">
        <v>3.8266985450072859</v>
      </c>
      <c r="BE2615" s="152">
        <v>15.060749103679999</v>
      </c>
    </row>
    <row r="2616" spans="56:57" ht="14.25" customHeight="1">
      <c r="BD2616" s="152">
        <v>5.262480768818393</v>
      </c>
      <c r="BE2616" s="152">
        <v>18.660869224399999</v>
      </c>
    </row>
    <row r="2617" spans="56:57" ht="14.25" customHeight="1">
      <c r="BD2617" s="152">
        <v>9.7608542597287293</v>
      </c>
      <c r="BE2617" s="152">
        <v>18.068047241879999</v>
      </c>
    </row>
    <row r="2618" spans="56:57" ht="14.25" customHeight="1">
      <c r="BD2618" s="152">
        <v>14.318795253486737</v>
      </c>
      <c r="BE2618" s="152">
        <v>25.488429346719997</v>
      </c>
    </row>
    <row r="2619" spans="56:57" ht="14.25" customHeight="1">
      <c r="BD2619" s="152">
        <v>9.764962363373396</v>
      </c>
      <c r="BE2619" s="152">
        <v>17.13999217636</v>
      </c>
    </row>
    <row r="2620" spans="56:57" ht="14.25" customHeight="1">
      <c r="BD2620" s="152">
        <v>31.550235991042356</v>
      </c>
      <c r="BE2620" s="152">
        <v>39.653893190159998</v>
      </c>
    </row>
    <row r="2621" spans="56:57" ht="14.25" customHeight="1">
      <c r="BD2621" s="152">
        <v>10.30620501855827</v>
      </c>
      <c r="BE2621" s="152">
        <v>18.965401183639997</v>
      </c>
    </row>
    <row r="2622" spans="56:57" ht="14.25" customHeight="1">
      <c r="BD2622" s="152">
        <v>5.8129666572037673</v>
      </c>
      <c r="BE2622" s="152">
        <v>17.594705910079998</v>
      </c>
    </row>
    <row r="2623" spans="56:57" ht="14.25" customHeight="1">
      <c r="BD2623" s="152">
        <v>10.876204399255812</v>
      </c>
      <c r="BE2623" s="152">
        <v>19.9189328768</v>
      </c>
    </row>
    <row r="2624" spans="56:57" ht="14.25" customHeight="1">
      <c r="BD2624" s="152">
        <v>41.409684738243094</v>
      </c>
      <c r="BE2624" s="152">
        <v>39.04144920972</v>
      </c>
    </row>
    <row r="2625" spans="56:57" ht="14.25" customHeight="1">
      <c r="BD2625" s="152">
        <v>0.33481044704035834</v>
      </c>
      <c r="BE2625" s="152">
        <v>13.139808562999999</v>
      </c>
    </row>
    <row r="2626" spans="56:57" ht="14.25" customHeight="1">
      <c r="BD2626" s="152">
        <v>31.632398063935696</v>
      </c>
      <c r="BE2626" s="152">
        <v>34.839647977959999</v>
      </c>
    </row>
    <row r="2627" spans="56:57" ht="14.25" customHeight="1">
      <c r="BD2627" s="152">
        <v>6.7413980808985032</v>
      </c>
      <c r="BE2627" s="152">
        <v>18.704280748439999</v>
      </c>
    </row>
    <row r="2628" spans="56:57" ht="14.25" customHeight="1">
      <c r="BD2628" s="152">
        <v>8.2162072893339477</v>
      </c>
      <c r="BE2628" s="152">
        <v>20.202191258759999</v>
      </c>
    </row>
    <row r="2629" spans="56:57" ht="14.25" customHeight="1">
      <c r="BD2629" s="152">
        <v>16.259874225591883</v>
      </c>
      <c r="BE2629" s="152">
        <v>26.995265894159999</v>
      </c>
    </row>
    <row r="2630" spans="56:57" ht="14.25" customHeight="1">
      <c r="BD2630" s="152">
        <v>13.454039436284338</v>
      </c>
      <c r="BE2630" s="152">
        <v>24.042350219999999</v>
      </c>
    </row>
    <row r="2631" spans="56:57" ht="14.25" customHeight="1">
      <c r="BD2631" s="152">
        <v>7.8772887386489217</v>
      </c>
      <c r="BE2631" s="152">
        <v>22.596717144919999</v>
      </c>
    </row>
    <row r="2632" spans="56:57" ht="14.25" customHeight="1">
      <c r="BD2632" s="152">
        <v>153.8690220110015</v>
      </c>
      <c r="BE2632" s="152">
        <v>183.74940523160001</v>
      </c>
    </row>
    <row r="2633" spans="56:57" ht="14.25" customHeight="1">
      <c r="BD2633" s="152">
        <v>26.389430787429472</v>
      </c>
      <c r="BE2633" s="152">
        <v>33.381651017639996</v>
      </c>
    </row>
    <row r="2634" spans="56:57" ht="14.25" customHeight="1">
      <c r="BD2634" s="152">
        <v>80.667750192591853</v>
      </c>
      <c r="BE2634" s="152">
        <v>72.59969629375999</v>
      </c>
    </row>
    <row r="2635" spans="56:57" ht="14.25" customHeight="1">
      <c r="BD2635" s="152">
        <v>6.7105873035635017</v>
      </c>
      <c r="BE2635" s="152">
        <v>14.923908725399999</v>
      </c>
    </row>
    <row r="2636" spans="56:57" ht="14.25" customHeight="1">
      <c r="BD2636" s="152">
        <v>12.32431093400092</v>
      </c>
      <c r="BE2636" s="152">
        <v>25.540565218799998</v>
      </c>
    </row>
    <row r="2637" spans="56:57" ht="14.25" customHeight="1">
      <c r="BD2637" s="152">
        <v>11.175068939405335</v>
      </c>
      <c r="BE2637" s="152">
        <v>19.459305794519999</v>
      </c>
    </row>
    <row r="2638" spans="56:57" ht="14.25" customHeight="1">
      <c r="BD2638" s="152">
        <v>3.4610773206319254</v>
      </c>
      <c r="BE2638" s="152">
        <v>15.808295274039999</v>
      </c>
    </row>
    <row r="2639" spans="56:57" ht="14.25" customHeight="1">
      <c r="BD2639" s="152">
        <v>36.552879204335561</v>
      </c>
      <c r="BE2639" s="152">
        <v>38.666288591879997</v>
      </c>
    </row>
    <row r="2640" spans="56:57" ht="14.25" customHeight="1">
      <c r="BD2640" s="152">
        <v>6.254587799005467</v>
      </c>
      <c r="BE2640" s="152">
        <v>18.288512001040001</v>
      </c>
    </row>
    <row r="2641" spans="56:57" ht="14.25" customHeight="1">
      <c r="BD2641" s="152">
        <v>10.31544825175877</v>
      </c>
      <c r="BE2641" s="152">
        <v>17.469311344839998</v>
      </c>
    </row>
    <row r="2642" spans="56:57" ht="14.25" customHeight="1">
      <c r="BD2642" s="152">
        <v>27.824185985329411</v>
      </c>
      <c r="BE2642" s="152">
        <v>32.341532881680003</v>
      </c>
    </row>
    <row r="2643" spans="56:57" ht="14.25" customHeight="1">
      <c r="BD2643" s="152">
        <v>6.1878311147796285</v>
      </c>
      <c r="BE2643" s="152">
        <v>18.165662083159997</v>
      </c>
    </row>
    <row r="2644" spans="56:57" ht="14.25" customHeight="1">
      <c r="BD2644" s="152">
        <v>67.208575626751681</v>
      </c>
      <c r="BE2644" s="152">
        <v>105.63895904483999</v>
      </c>
    </row>
    <row r="2645" spans="56:57" ht="14.25" customHeight="1">
      <c r="BD2645" s="152">
        <v>17.512845837215309</v>
      </c>
      <c r="BE2645" s="152">
        <v>84.544488123359997</v>
      </c>
    </row>
    <row r="2646" spans="56:57" ht="14.25" customHeight="1">
      <c r="BD2646" s="152">
        <v>5.7492910507114292</v>
      </c>
      <c r="BE2646" s="152">
        <v>18.430089033119998</v>
      </c>
    </row>
    <row r="2647" spans="56:57" ht="14.25" customHeight="1">
      <c r="BD2647" s="152">
        <v>7.7643158884205796</v>
      </c>
      <c r="BE2647" s="152">
        <v>18.163104733479997</v>
      </c>
    </row>
    <row r="2648" spans="56:57" ht="14.25" customHeight="1">
      <c r="BD2648" s="152">
        <v>15.191767277978467</v>
      </c>
      <c r="BE2648" s="152">
        <v>23.626555103239998</v>
      </c>
    </row>
    <row r="2649" spans="56:57" ht="14.25" customHeight="1">
      <c r="BD2649" s="152">
        <v>36.686392572787241</v>
      </c>
      <c r="BE2649" s="152">
        <v>32.822565572359998</v>
      </c>
    </row>
    <row r="2650" spans="56:57" ht="14.25" customHeight="1">
      <c r="BD2650" s="152">
        <v>6.367560649233809</v>
      </c>
      <c r="BE2650" s="152">
        <v>18.357734488760002</v>
      </c>
    </row>
    <row r="2651" spans="56:57" ht="14.25" customHeight="1">
      <c r="BD2651" s="152">
        <v>15.713496440851173</v>
      </c>
      <c r="BE2651" s="152">
        <v>26.01452698832</v>
      </c>
    </row>
    <row r="2652" spans="56:57" ht="14.25" customHeight="1">
      <c r="BD2652" s="152">
        <v>9.561611232962381</v>
      </c>
      <c r="BE2652" s="152">
        <v>21.20981333248</v>
      </c>
    </row>
    <row r="2653" spans="56:57" ht="14.25" customHeight="1">
      <c r="BD2653" s="152">
        <v>20.910247551354896</v>
      </c>
      <c r="BE2653" s="152">
        <v>33.890978978039996</v>
      </c>
    </row>
    <row r="2654" spans="56:57" ht="14.25" customHeight="1">
      <c r="BD2654" s="152">
        <v>9.6129625285207183</v>
      </c>
      <c r="BE2654" s="152">
        <v>18.536028917119999</v>
      </c>
    </row>
    <row r="2655" spans="56:57" ht="14.25" customHeight="1">
      <c r="BD2655" s="152">
        <v>9.0583685364906774</v>
      </c>
      <c r="BE2655" s="152">
        <v>17.738543980839999</v>
      </c>
    </row>
    <row r="2656" spans="56:57" ht="14.25" customHeight="1">
      <c r="BD2656" s="152">
        <v>16.351279531685723</v>
      </c>
      <c r="BE2656" s="152">
        <v>21.322127341920002</v>
      </c>
    </row>
    <row r="2657" spans="56:57" ht="14.25" customHeight="1">
      <c r="BD2657" s="152">
        <v>28.062455996720097</v>
      </c>
      <c r="BE2657" s="152">
        <v>38.544205292240001</v>
      </c>
    </row>
    <row r="2658" spans="56:57" ht="14.25" customHeight="1">
      <c r="BD2658" s="152">
        <v>27.606456492162064</v>
      </c>
      <c r="BE2658" s="152">
        <v>29.91676553888</v>
      </c>
    </row>
    <row r="2659" spans="56:57" ht="14.25" customHeight="1">
      <c r="BD2659" s="152">
        <v>10.697501890712799</v>
      </c>
      <c r="BE2659" s="152">
        <v>19.390123989399999</v>
      </c>
    </row>
    <row r="2660" spans="56:57" ht="14.25" customHeight="1">
      <c r="BD2660" s="152">
        <v>16.087333872515867</v>
      </c>
      <c r="BE2660" s="152">
        <v>25.495726438559998</v>
      </c>
    </row>
    <row r="2661" spans="56:57" ht="14.25" customHeight="1">
      <c r="BD2661" s="152">
        <v>14.034309076093548</v>
      </c>
      <c r="BE2661" s="152">
        <v>22.839904181639998</v>
      </c>
    </row>
    <row r="2662" spans="56:57" ht="14.25" customHeight="1">
      <c r="BD2662" s="152">
        <v>6.8564249829491786</v>
      </c>
      <c r="BE2662" s="152">
        <v>16.024773077679999</v>
      </c>
    </row>
    <row r="2663" spans="56:57" ht="14.25" customHeight="1">
      <c r="BD2663" s="152">
        <v>9.4342600199777049</v>
      </c>
      <c r="BE2663" s="152">
        <v>17.656503532719999</v>
      </c>
    </row>
    <row r="2664" spans="56:57" ht="14.25" customHeight="1">
      <c r="BD2664" s="152">
        <v>25.700296401036585</v>
      </c>
      <c r="BE2664" s="152">
        <v>35.397254977800003</v>
      </c>
    </row>
    <row r="2665" spans="56:57" ht="14.25" customHeight="1">
      <c r="BD2665" s="152">
        <v>19.184844020594767</v>
      </c>
      <c r="BE2665" s="152">
        <v>22.07910574744</v>
      </c>
    </row>
    <row r="2666" spans="56:57" ht="14.25" customHeight="1">
      <c r="BD2666" s="152">
        <v>3.9437794988802946</v>
      </c>
      <c r="BE2666" s="152">
        <v>15.318056395279999</v>
      </c>
    </row>
    <row r="2667" spans="56:57" ht="14.25" customHeight="1">
      <c r="BD2667" s="152">
        <v>7.3124244875072133</v>
      </c>
      <c r="BE2667" s="152">
        <v>20.08551486484</v>
      </c>
    </row>
    <row r="2668" spans="56:57" ht="14.25" customHeight="1">
      <c r="BD2668" s="152">
        <v>14.565281472166754</v>
      </c>
      <c r="BE2668" s="152">
        <v>20.640312600679998</v>
      </c>
    </row>
    <row r="2669" spans="56:57" ht="14.25" customHeight="1">
      <c r="BD2669" s="152">
        <v>1.0034043152099084</v>
      </c>
      <c r="BE2669" s="152">
        <v>13.4027427338</v>
      </c>
    </row>
    <row r="2670" spans="56:57" ht="14.25" customHeight="1">
      <c r="BD2670" s="152">
        <v>15.988739385043861</v>
      </c>
      <c r="BE2670" s="152">
        <v>27.498618951799997</v>
      </c>
    </row>
    <row r="2671" spans="56:57" ht="14.25" customHeight="1">
      <c r="BD2671" s="152">
        <v>7.5198837215628949</v>
      </c>
      <c r="BE2671" s="152">
        <v>18.720323201599999</v>
      </c>
    </row>
    <row r="2672" spans="56:57" ht="14.25" customHeight="1">
      <c r="BD2672" s="152">
        <v>4.3628060706363261</v>
      </c>
      <c r="BE2672" s="152">
        <v>15.764108543959999</v>
      </c>
    </row>
    <row r="2673" spans="56:57" ht="14.25" customHeight="1">
      <c r="BD2673" s="152">
        <v>6.3398309496323071</v>
      </c>
      <c r="BE2673" s="152">
        <v>15.492032825959999</v>
      </c>
    </row>
    <row r="2674" spans="56:57" ht="14.25" customHeight="1">
      <c r="BD2674" s="152">
        <v>9.0583685364906774</v>
      </c>
      <c r="BE2674" s="152">
        <v>19.717323374439999</v>
      </c>
    </row>
    <row r="2675" spans="56:57" ht="14.25" customHeight="1">
      <c r="BD2675" s="152">
        <v>12.959012947101968</v>
      </c>
      <c r="BE2675" s="152">
        <v>24.001314343680001</v>
      </c>
    </row>
    <row r="2676" spans="56:57" ht="14.25" customHeight="1">
      <c r="BD2676" s="152">
        <v>9.9837188824519121</v>
      </c>
      <c r="BE2676" s="152">
        <v>21.09112751616</v>
      </c>
    </row>
    <row r="2677" spans="56:57" ht="14.25" customHeight="1">
      <c r="BD2677" s="152">
        <v>20.865058411263558</v>
      </c>
      <c r="BE2677" s="152">
        <v>22.376574049839999</v>
      </c>
    </row>
    <row r="2678" spans="56:57" ht="14.25" customHeight="1">
      <c r="BD2678" s="152">
        <v>2.325186662881507</v>
      </c>
      <c r="BE2678" s="152">
        <v>38.785664884559999</v>
      </c>
    </row>
    <row r="2679" spans="56:57" ht="14.25" customHeight="1">
      <c r="BD2679" s="152">
        <v>7.1891813781672038</v>
      </c>
      <c r="BE2679" s="152">
        <v>19.211976757119999</v>
      </c>
    </row>
    <row r="2680" spans="56:57" ht="14.25" customHeight="1">
      <c r="BD2680" s="152">
        <v>9.6591786945232219</v>
      </c>
      <c r="BE2680" s="152">
        <v>19.84539654688</v>
      </c>
    </row>
    <row r="2681" spans="56:57" ht="14.25" customHeight="1">
      <c r="BD2681" s="152">
        <v>7.5794512244105663</v>
      </c>
      <c r="BE2681" s="152">
        <v>19.518612124359997</v>
      </c>
    </row>
    <row r="2682" spans="56:57" ht="14.25" customHeight="1">
      <c r="BD2682" s="152">
        <v>6.0943717568634552</v>
      </c>
      <c r="BE2682" s="152">
        <v>16.901356438839997</v>
      </c>
    </row>
    <row r="2683" spans="56:57" ht="14.25" customHeight="1">
      <c r="BD2683" s="152">
        <v>3.6664825028652741</v>
      </c>
      <c r="BE2683" s="152">
        <v>15.186965990639999</v>
      </c>
    </row>
    <row r="2684" spans="56:57" ht="14.25" customHeight="1">
      <c r="BD2684" s="152">
        <v>10.722150512580802</v>
      </c>
      <c r="BE2684" s="152">
        <v>22.670432344799998</v>
      </c>
    </row>
    <row r="2685" spans="56:57" ht="14.25" customHeight="1">
      <c r="BD2685" s="152">
        <v>61.44901431692859</v>
      </c>
      <c r="BE2685" s="152">
        <v>61.569871814839992</v>
      </c>
    </row>
    <row r="2686" spans="56:57" ht="14.25" customHeight="1">
      <c r="BD2686" s="152">
        <v>17.02398150349994</v>
      </c>
      <c r="BE2686" s="152">
        <v>27.446877829119998</v>
      </c>
    </row>
    <row r="2687" spans="56:57" ht="14.25" customHeight="1">
      <c r="BD2687" s="152">
        <v>17.447116178900636</v>
      </c>
      <c r="BE2687" s="152">
        <v>28.642899527399997</v>
      </c>
    </row>
    <row r="2688" spans="56:57" ht="14.25" customHeight="1">
      <c r="BD2688" s="152">
        <v>12.837823889584293</v>
      </c>
      <c r="BE2688" s="152">
        <v>23.124233310840001</v>
      </c>
    </row>
    <row r="2689" spans="56:57" ht="14.25" customHeight="1">
      <c r="BD2689" s="152">
        <v>22.360408137922338</v>
      </c>
      <c r="BE2689" s="152">
        <v>31.377121884479998</v>
      </c>
    </row>
    <row r="2690" spans="56:57" ht="14.25" customHeight="1">
      <c r="BD2690" s="152">
        <v>38.16222880713385</v>
      </c>
      <c r="BE2690" s="152">
        <v>39.878237918879996</v>
      </c>
    </row>
    <row r="2691" spans="56:57" ht="14.25" customHeight="1">
      <c r="BD2691" s="152">
        <v>19.968464790814991</v>
      </c>
      <c r="BE2691" s="152">
        <v>25.172842178239996</v>
      </c>
    </row>
    <row r="2692" spans="56:57" ht="14.25" customHeight="1">
      <c r="BD2692" s="152">
        <v>25.531864151605241</v>
      </c>
      <c r="BE2692" s="152">
        <v>39.482404276759993</v>
      </c>
    </row>
    <row r="2693" spans="56:57" ht="14.25" customHeight="1">
      <c r="BD2693" s="152">
        <v>22.545272801932352</v>
      </c>
      <c r="BE2693" s="152">
        <v>28.18386004932</v>
      </c>
    </row>
    <row r="2694" spans="56:57" ht="14.25" customHeight="1">
      <c r="BD2694" s="152">
        <v>38.830822675303402</v>
      </c>
      <c r="BE2694" s="152">
        <v>41.680386807039994</v>
      </c>
    </row>
    <row r="2695" spans="56:57" ht="14.25" customHeight="1">
      <c r="BD2695" s="152">
        <v>16.514576651561235</v>
      </c>
      <c r="BE2695" s="152">
        <v>21.701780743959997</v>
      </c>
    </row>
    <row r="2696" spans="56:57" ht="14.25" customHeight="1">
      <c r="BD2696" s="152">
        <v>6.1056690418862898</v>
      </c>
      <c r="BE2696" s="152">
        <v>17.410283206159999</v>
      </c>
    </row>
    <row r="2697" spans="56:57" ht="14.25" customHeight="1">
      <c r="BD2697" s="152">
        <v>29.906994533175567</v>
      </c>
      <c r="BE2697" s="152">
        <v>34.431352411919995</v>
      </c>
    </row>
    <row r="2698" spans="56:57" ht="14.25" customHeight="1">
      <c r="BD2698" s="152">
        <v>44.39833013973832</v>
      </c>
      <c r="BE2698" s="152">
        <v>40.929864887240001</v>
      </c>
    </row>
    <row r="2699" spans="56:57" ht="14.25" customHeight="1">
      <c r="BD2699" s="152">
        <v>4.7325353986563536</v>
      </c>
      <c r="BE2699" s="152">
        <v>16.88045674104</v>
      </c>
    </row>
    <row r="2700" spans="56:57" ht="14.25" customHeight="1">
      <c r="BD2700" s="152">
        <v>4.8639947152856964</v>
      </c>
      <c r="BE2700" s="152">
        <v>15.642661554639998</v>
      </c>
    </row>
    <row r="2701" spans="56:57" ht="14.25" customHeight="1">
      <c r="BD2701" s="152">
        <v>19.706573183467473</v>
      </c>
      <c r="BE2701" s="152">
        <v>27.670534421959999</v>
      </c>
    </row>
    <row r="2702" spans="56:57" ht="14.25" customHeight="1">
      <c r="BD2702" s="152">
        <v>12.657067329218945</v>
      </c>
      <c r="BE2702" s="152">
        <v>25.498962074280001</v>
      </c>
    </row>
    <row r="2703" spans="56:57" ht="14.25" customHeight="1">
      <c r="BD2703" s="152">
        <v>3.0348615674977268</v>
      </c>
      <c r="BE2703" s="152">
        <v>15.972215050799999</v>
      </c>
    </row>
    <row r="2704" spans="56:57" ht="14.25" customHeight="1">
      <c r="BD2704" s="152">
        <v>8.6578284311356466</v>
      </c>
      <c r="BE2704" s="152">
        <v>18.637136992199999</v>
      </c>
    </row>
    <row r="2705" spans="56:57" ht="14.25" customHeight="1">
      <c r="BD2705" s="152">
        <v>13.378039518857999</v>
      </c>
      <c r="BE2705" s="152">
        <v>24.544828760999998</v>
      </c>
    </row>
    <row r="2706" spans="56:57" ht="14.25" customHeight="1">
      <c r="BD2706" s="152">
        <v>51.654268202131355</v>
      </c>
      <c r="BE2706" s="152">
        <v>56.011563170039992</v>
      </c>
    </row>
    <row r="2707" spans="56:57" ht="14.25" customHeight="1">
      <c r="BD2707" s="152">
        <v>30.471858784317277</v>
      </c>
      <c r="BE2707" s="152">
        <v>29.345912308560003</v>
      </c>
    </row>
    <row r="2708" spans="56:57" ht="14.25" customHeight="1">
      <c r="BD2708" s="152">
        <v>12.820364449094457</v>
      </c>
      <c r="BE2708" s="152">
        <v>19.901421900079999</v>
      </c>
    </row>
    <row r="2709" spans="56:57" ht="14.25" customHeight="1">
      <c r="BD2709" s="152">
        <v>21.152625666390247</v>
      </c>
      <c r="BE2709" s="152">
        <v>190.47552226983998</v>
      </c>
    </row>
    <row r="2710" spans="56:57" ht="14.25" customHeight="1">
      <c r="BD2710" s="152">
        <v>8.5140448035723022</v>
      </c>
      <c r="BE2710" s="152">
        <v>20.0455826512</v>
      </c>
    </row>
    <row r="2711" spans="56:57" ht="14.25" customHeight="1">
      <c r="BD2711" s="152">
        <v>8.2819369476486191</v>
      </c>
      <c r="BE2711" s="152">
        <v>19.106073112799997</v>
      </c>
    </row>
    <row r="2712" spans="56:57" ht="14.25" customHeight="1">
      <c r="BD2712" s="152">
        <v>10.552691237238289</v>
      </c>
      <c r="BE2712" s="152">
        <v>20.713954100119999</v>
      </c>
    </row>
    <row r="2713" spans="56:57" ht="14.25" customHeight="1">
      <c r="BD2713" s="152">
        <v>4.1954008471161464</v>
      </c>
      <c r="BE2713" s="152">
        <v>14.371140573519998</v>
      </c>
    </row>
    <row r="2714" spans="56:57" ht="14.25" customHeight="1">
      <c r="BD2714" s="152">
        <v>15.965117789087026</v>
      </c>
      <c r="BE2714" s="152">
        <v>24.331229581279999</v>
      </c>
    </row>
    <row r="2715" spans="56:57" ht="14.25" customHeight="1">
      <c r="BD2715" s="152">
        <v>6.5729658314671573</v>
      </c>
      <c r="BE2715" s="152">
        <v>15.80611082924</v>
      </c>
    </row>
    <row r="2716" spans="56:57" ht="14.25" customHeight="1">
      <c r="BD2716" s="152">
        <v>14.172957574101058</v>
      </c>
      <c r="BE2716" s="152">
        <v>22.054869584919999</v>
      </c>
    </row>
    <row r="2717" spans="56:57" ht="14.25" customHeight="1">
      <c r="BD2717" s="152">
        <v>28.391104288293455</v>
      </c>
      <c r="BE2717" s="152">
        <v>31.117076474879998</v>
      </c>
    </row>
    <row r="2718" spans="56:57" ht="14.25" customHeight="1">
      <c r="BD2718" s="152">
        <v>13.079174978708478</v>
      </c>
      <c r="BE2718" s="152">
        <v>21.207365235760001</v>
      </c>
    </row>
    <row r="2719" spans="56:57" ht="14.25" customHeight="1">
      <c r="BD2719" s="152">
        <v>8.1165857759507727</v>
      </c>
      <c r="BE2719" s="152">
        <v>15.860240281479999</v>
      </c>
    </row>
    <row r="2720" spans="56:57" ht="14.25" customHeight="1">
      <c r="BD2720" s="152">
        <v>77.583591381358133</v>
      </c>
      <c r="BE2720" s="152">
        <v>81.911413506239995</v>
      </c>
    </row>
    <row r="2721" spans="56:57" ht="14.25" customHeight="1">
      <c r="BD2721" s="152">
        <v>11.535555034224862</v>
      </c>
      <c r="BE2721" s="152">
        <v>23.404958752679999</v>
      </c>
    </row>
    <row r="2722" spans="56:57" ht="14.25" customHeight="1">
      <c r="BD2722" s="152">
        <v>38.708606591874556</v>
      </c>
      <c r="BE2722" s="152">
        <v>48.905520791679997</v>
      </c>
    </row>
    <row r="2723" spans="56:57" ht="14.25" customHeight="1">
      <c r="BD2723" s="152">
        <v>6.7105873035635017</v>
      </c>
      <c r="BE2723" s="152">
        <v>14.923908725399999</v>
      </c>
    </row>
    <row r="2724" spans="56:57" ht="14.25" customHeight="1">
      <c r="BD2724" s="152">
        <v>3.233077568352908</v>
      </c>
      <c r="BE2724" s="152">
        <v>16.04527576896</v>
      </c>
    </row>
    <row r="2725" spans="56:57" ht="14.25" customHeight="1">
      <c r="BD2725" s="152">
        <v>25.531864151605241</v>
      </c>
      <c r="BE2725" s="152">
        <v>38.116701931599998</v>
      </c>
    </row>
    <row r="2726" spans="56:57" ht="14.25" customHeight="1">
      <c r="BD2726" s="152">
        <v>18.260520700544699</v>
      </c>
      <c r="BE2726" s="152">
        <v>30.055723946319997</v>
      </c>
    </row>
    <row r="2727" spans="56:57" ht="14.25" customHeight="1">
      <c r="BD2727" s="152">
        <v>7.3945865604005521</v>
      </c>
      <c r="BE2727" s="152">
        <v>21.491872783639998</v>
      </c>
    </row>
    <row r="2728" spans="56:57" ht="14.25" customHeight="1">
      <c r="BD2728" s="152">
        <v>8.0046399516335978</v>
      </c>
      <c r="BE2728" s="152">
        <v>20.866390623559997</v>
      </c>
    </row>
    <row r="2729" spans="56:57" ht="14.25" customHeight="1">
      <c r="BD2729" s="152">
        <v>20.561058741558202</v>
      </c>
      <c r="BE2729" s="152">
        <v>20.520731007959998</v>
      </c>
    </row>
    <row r="2730" spans="56:57" ht="14.25" customHeight="1">
      <c r="BD2730" s="152">
        <v>11.576636070671531</v>
      </c>
      <c r="BE2730" s="152">
        <v>22.10105488188</v>
      </c>
    </row>
    <row r="2731" spans="56:57" ht="14.25" customHeight="1">
      <c r="BD2731" s="152">
        <v>7.2590191401265427</v>
      </c>
      <c r="BE2731" s="152">
        <v>21.787481168399999</v>
      </c>
    </row>
    <row r="2732" spans="56:57" ht="14.25" customHeight="1">
      <c r="BD2732" s="152">
        <v>23.169704555921729</v>
      </c>
      <c r="BE2732" s="152">
        <v>31.747343831039998</v>
      </c>
    </row>
    <row r="2733" spans="56:57" ht="14.25" customHeight="1">
      <c r="BD2733" s="152">
        <v>4.650373325763014</v>
      </c>
      <c r="BE2733" s="152">
        <v>16.961382886359999</v>
      </c>
    </row>
    <row r="2734" spans="56:57" ht="14.25" customHeight="1">
      <c r="BD2734" s="152">
        <v>9.5308004556273787</v>
      </c>
      <c r="BE2734" s="152">
        <v>19.9568151394</v>
      </c>
    </row>
    <row r="2735" spans="56:57" ht="14.25" customHeight="1">
      <c r="BD2735" s="152">
        <v>3.2125370501295731</v>
      </c>
      <c r="BE2735" s="152">
        <v>14.46297903084</v>
      </c>
    </row>
    <row r="2736" spans="56:57" ht="14.25" customHeight="1">
      <c r="BD2736" s="152">
        <v>208.34042228746324</v>
      </c>
      <c r="BE2736" s="152">
        <v>240.02896933028001</v>
      </c>
    </row>
    <row r="2737" spans="56:57" ht="14.25" customHeight="1">
      <c r="BD2737" s="152">
        <v>8.849882276523827</v>
      </c>
      <c r="BE2737" s="152">
        <v>16.54047740016</v>
      </c>
    </row>
    <row r="2738" spans="56:57" ht="14.25" customHeight="1">
      <c r="BD2738" s="152">
        <v>16.444738889601894</v>
      </c>
      <c r="BE2738" s="152">
        <v>24.388500488719998</v>
      </c>
    </row>
    <row r="2739" spans="56:57" ht="14.25" customHeight="1">
      <c r="BD2739" s="152">
        <v>15.701172129917174</v>
      </c>
      <c r="BE2739" s="152">
        <v>26.619573683520002</v>
      </c>
    </row>
    <row r="2740" spans="56:57" ht="14.25" customHeight="1">
      <c r="BD2740" s="152">
        <v>134.43871879763788</v>
      </c>
      <c r="BE2740" s="152">
        <v>108.84136164536</v>
      </c>
    </row>
    <row r="2741" spans="56:57" ht="14.25" customHeight="1">
      <c r="BD2741" s="152">
        <v>7.4890729442278925</v>
      </c>
      <c r="BE2741" s="152">
        <v>15.97462637392</v>
      </c>
    </row>
    <row r="2742" spans="56:57" ht="14.25" customHeight="1">
      <c r="BD2742" s="152">
        <v>14.994578303034453</v>
      </c>
      <c r="BE2742" s="152">
        <v>21.921198857519997</v>
      </c>
    </row>
    <row r="2743" spans="56:57" ht="14.25" customHeight="1">
      <c r="BD2743" s="152">
        <v>6.0286420985487839</v>
      </c>
      <c r="BE2743" s="152">
        <v>14.784911472279999</v>
      </c>
    </row>
    <row r="2744" spans="56:57" ht="14.25" customHeight="1">
      <c r="BD2744" s="152">
        <v>31.428019907613514</v>
      </c>
      <c r="BE2744" s="152">
        <v>30.525547624160001</v>
      </c>
    </row>
    <row r="2745" spans="56:57" ht="14.25" customHeight="1">
      <c r="BD2745" s="152">
        <v>13.137715455644981</v>
      </c>
      <c r="BE2745" s="152">
        <v>20.462304099560001</v>
      </c>
    </row>
    <row r="2746" spans="56:57" ht="14.25" customHeight="1">
      <c r="BD2746" s="152">
        <v>9.9570162087615763</v>
      </c>
      <c r="BE2746" s="152">
        <v>19.205906699239996</v>
      </c>
    </row>
    <row r="2747" spans="56:57" ht="14.25" customHeight="1">
      <c r="BD2747" s="152">
        <v>6.7105873035635017</v>
      </c>
      <c r="BE2747" s="152">
        <v>14.918494154919998</v>
      </c>
    </row>
    <row r="2748" spans="56:57" ht="14.25" customHeight="1">
      <c r="BD2748" s="152">
        <v>10.540366926304287</v>
      </c>
      <c r="BE2748" s="152">
        <v>22.41692801856</v>
      </c>
    </row>
    <row r="2749" spans="56:57" ht="14.25" customHeight="1">
      <c r="BD2749" s="152">
        <v>4.3135088269003221</v>
      </c>
      <c r="BE2749" s="152">
        <v>16.052431256679998</v>
      </c>
    </row>
    <row r="2750" spans="56:57" ht="14.25" customHeight="1">
      <c r="BD2750" s="152">
        <v>3.5001043052562615</v>
      </c>
      <c r="BE2750" s="152">
        <v>15.738764645199998</v>
      </c>
    </row>
    <row r="2751" spans="56:57" ht="14.25" customHeight="1">
      <c r="BD2751" s="152">
        <v>10.31544825175877</v>
      </c>
      <c r="BE2751" s="152">
        <v>20.380381328359999</v>
      </c>
    </row>
    <row r="2752" spans="56:57" ht="14.25" customHeight="1">
      <c r="BD2752" s="152">
        <v>8.9176659866608325</v>
      </c>
      <c r="BE2752" s="152">
        <v>41.494006660959997</v>
      </c>
    </row>
    <row r="2753" spans="56:57" ht="14.25" customHeight="1">
      <c r="BD2753" s="152">
        <v>9.2042062158763542</v>
      </c>
      <c r="BE2753" s="152">
        <v>18.476385994120001</v>
      </c>
    </row>
    <row r="2754" spans="56:57" ht="14.25" customHeight="1">
      <c r="BD2754" s="152">
        <v>12.681715951086947</v>
      </c>
      <c r="BE2754" s="152">
        <v>21.298302961039997</v>
      </c>
    </row>
    <row r="2755" spans="56:57" ht="14.25" customHeight="1">
      <c r="BD2755" s="152">
        <v>5.8992368337417744</v>
      </c>
      <c r="BE2755" s="152">
        <v>17.740997146199998</v>
      </c>
    </row>
    <row r="2756" spans="56:57" ht="14.25" customHeight="1">
      <c r="BD2756" s="152">
        <v>25.733161230193922</v>
      </c>
      <c r="BE2756" s="152">
        <v>30.717263336480002</v>
      </c>
    </row>
    <row r="2757" spans="56:57" ht="14.25" customHeight="1">
      <c r="BD2757" s="152">
        <v>30.428723696048273</v>
      </c>
      <c r="BE2757" s="152">
        <v>37.787794062399996</v>
      </c>
    </row>
    <row r="2758" spans="56:57" ht="14.25" customHeight="1">
      <c r="BD2758" s="152">
        <v>15.02744313219179</v>
      </c>
      <c r="BE2758" s="152">
        <v>23.31241742532</v>
      </c>
    </row>
    <row r="2759" spans="56:57" ht="14.25" customHeight="1">
      <c r="BD2759" s="152">
        <v>10.050475566677751</v>
      </c>
      <c r="BE2759" s="152">
        <v>19.97920924776</v>
      </c>
    </row>
    <row r="2760" spans="56:57" ht="14.25" customHeight="1">
      <c r="BD2760" s="152">
        <v>10.08231336992392</v>
      </c>
      <c r="BE2760" s="152">
        <v>22.5971227908</v>
      </c>
    </row>
    <row r="2761" spans="56:57" ht="14.25" customHeight="1">
      <c r="BD2761" s="152">
        <v>18.48646640100138</v>
      </c>
      <c r="BE2761" s="152">
        <v>21.951223716479998</v>
      </c>
    </row>
    <row r="2762" spans="56:57" ht="14.25" customHeight="1">
      <c r="BD2762" s="152">
        <v>11.079555529666827</v>
      </c>
      <c r="BE2762" s="152">
        <v>22.90700434136</v>
      </c>
    </row>
    <row r="2763" spans="56:57" ht="14.25" customHeight="1">
      <c r="BD2763" s="152">
        <v>235.97666253104913</v>
      </c>
      <c r="BE2763" s="152">
        <v>182.76803334739998</v>
      </c>
    </row>
    <row r="2764" spans="56:57" ht="14.25" customHeight="1">
      <c r="BD2764" s="152">
        <v>7.5794512244105663</v>
      </c>
      <c r="BE2764" s="152">
        <v>18.493781602599999</v>
      </c>
    </row>
    <row r="2765" spans="56:57" ht="14.25" customHeight="1">
      <c r="BD2765" s="152">
        <v>17.334143328672294</v>
      </c>
      <c r="BE2765" s="152">
        <v>21.914985933480001</v>
      </c>
    </row>
    <row r="2766" spans="56:57" ht="14.25" customHeight="1">
      <c r="BD2766" s="152">
        <v>8.1504776310192764</v>
      </c>
      <c r="BE2766" s="152">
        <v>16.460144564</v>
      </c>
    </row>
    <row r="2767" spans="56:57" ht="14.25" customHeight="1">
      <c r="BD2767" s="152">
        <v>361.23376968285629</v>
      </c>
      <c r="BE2767" s="152">
        <v>506.22452175971995</v>
      </c>
    </row>
    <row r="2768" spans="56:57" ht="14.25" customHeight="1">
      <c r="BD2768" s="152">
        <v>3.7281040575352784</v>
      </c>
      <c r="BE2768" s="152">
        <v>15.963499342119999</v>
      </c>
    </row>
    <row r="2769" spans="56:57" ht="14.25" customHeight="1">
      <c r="BD2769" s="152">
        <v>13.059661486396308</v>
      </c>
      <c r="BE2769" s="152">
        <v>18.60461943432</v>
      </c>
    </row>
    <row r="2770" spans="56:57" ht="14.25" customHeight="1">
      <c r="BD2770" s="152">
        <v>9.9796107788072455</v>
      </c>
      <c r="BE2770" s="152">
        <v>20.245418515799997</v>
      </c>
    </row>
    <row r="2771" spans="56:57" ht="14.25" customHeight="1">
      <c r="BD2771" s="152">
        <v>3.6726446583322745</v>
      </c>
      <c r="BE2771" s="152">
        <v>15.600642647439999</v>
      </c>
    </row>
    <row r="2772" spans="56:57" ht="14.25" customHeight="1">
      <c r="BD2772" s="152">
        <v>8.520206959039303</v>
      </c>
      <c r="BE2772" s="152">
        <v>22.573895197279999</v>
      </c>
    </row>
    <row r="2773" spans="56:57" ht="14.25" customHeight="1">
      <c r="BD2773" s="152">
        <v>2.5942674516071937</v>
      </c>
      <c r="BE2773" s="152">
        <v>14.518105396399999</v>
      </c>
    </row>
    <row r="2774" spans="56:57" ht="14.25" customHeight="1">
      <c r="BD2774" s="152">
        <v>56.026317505968187</v>
      </c>
      <c r="BE2774" s="152">
        <v>46.941077008359997</v>
      </c>
    </row>
    <row r="2775" spans="56:57" ht="14.25" customHeight="1">
      <c r="BD2775" s="152">
        <v>31.347911886542509</v>
      </c>
      <c r="BE2775" s="152">
        <v>42.194541774680005</v>
      </c>
    </row>
    <row r="2776" spans="56:57" ht="14.25" customHeight="1">
      <c r="BD2776" s="152">
        <v>5.4935615988309108</v>
      </c>
      <c r="BE2776" s="152">
        <v>127.75179652551999</v>
      </c>
    </row>
    <row r="2777" spans="56:57" ht="14.25" customHeight="1">
      <c r="BD2777" s="152">
        <v>27.889915643644084</v>
      </c>
      <c r="BE2777" s="152">
        <v>33.06249536544</v>
      </c>
    </row>
    <row r="2778" spans="56:57" ht="14.25" customHeight="1">
      <c r="BD2778" s="152">
        <v>2.1855111389628301</v>
      </c>
      <c r="BE2778" s="152">
        <v>14.314730238839999</v>
      </c>
    </row>
    <row r="2779" spans="56:57" ht="14.25" customHeight="1">
      <c r="BD2779" s="152">
        <v>6.7033981221853338</v>
      </c>
      <c r="BE2779" s="152">
        <v>240.11721996871998</v>
      </c>
    </row>
    <row r="2780" spans="56:57" ht="14.25" customHeight="1">
      <c r="BD2780" s="152">
        <v>4.1081036446669739</v>
      </c>
      <c r="BE2780" s="152">
        <v>15.237176545000001</v>
      </c>
    </row>
    <row r="2781" spans="56:57" ht="14.25" customHeight="1">
      <c r="BD2781" s="152">
        <v>12.075770663498568</v>
      </c>
      <c r="BE2781" s="152">
        <v>17.799164537679999</v>
      </c>
    </row>
    <row r="2782" spans="56:57" ht="14.25" customHeight="1">
      <c r="BD2782" s="152">
        <v>3.1221587699468998</v>
      </c>
      <c r="BE2782" s="152">
        <v>14.787950005199999</v>
      </c>
    </row>
    <row r="2783" spans="56:57" ht="14.25" customHeight="1">
      <c r="BD2783" s="152">
        <v>20.150248377091504</v>
      </c>
      <c r="BE2783" s="152">
        <v>28.603468792039997</v>
      </c>
    </row>
    <row r="2784" spans="56:57" ht="14.25" customHeight="1">
      <c r="BD2784" s="152">
        <v>30.441048006982275</v>
      </c>
      <c r="BE2784" s="152">
        <v>29.574783609119997</v>
      </c>
    </row>
    <row r="2785" spans="56:57" ht="14.25" customHeight="1">
      <c r="BD2785" s="152">
        <v>15.473172377638155</v>
      </c>
      <c r="BE2785" s="152">
        <v>23.362187284119997</v>
      </c>
    </row>
    <row r="2786" spans="56:57" ht="14.25" customHeight="1">
      <c r="BD2786" s="152">
        <v>4.5856706933595088</v>
      </c>
      <c r="BE2786" s="152">
        <v>16.87264591988</v>
      </c>
    </row>
    <row r="2787" spans="56:57" ht="14.25" customHeight="1">
      <c r="BD2787" s="152">
        <v>15.577929020577164</v>
      </c>
      <c r="BE2787" s="152">
        <v>102.72203068787999</v>
      </c>
    </row>
    <row r="2788" spans="56:57" ht="14.25" customHeight="1">
      <c r="BD2788" s="152">
        <v>7.5589107061872314</v>
      </c>
      <c r="BE2788" s="152">
        <v>27.938995997519999</v>
      </c>
    </row>
    <row r="2789" spans="56:57" ht="14.25" customHeight="1">
      <c r="BD2789" s="152">
        <v>217.07425063602523</v>
      </c>
      <c r="BE2789" s="152">
        <v>146.30231013712</v>
      </c>
    </row>
    <row r="2790" spans="56:57" ht="14.25" customHeight="1">
      <c r="BD2790" s="152">
        <v>9.9272324573377411</v>
      </c>
      <c r="BE2790" s="152">
        <v>21.414493216079997</v>
      </c>
    </row>
    <row r="2791" spans="56:57" ht="14.25" customHeight="1">
      <c r="BD2791" s="152">
        <v>4.5846436674483426</v>
      </c>
      <c r="BE2791" s="152">
        <v>15.729727959599998</v>
      </c>
    </row>
    <row r="2792" spans="56:57" ht="14.25" customHeight="1">
      <c r="BD2792" s="152">
        <v>37.931147977121334</v>
      </c>
      <c r="BE2792" s="152">
        <v>33.801729051320002</v>
      </c>
    </row>
    <row r="2793" spans="56:57" ht="14.25" customHeight="1">
      <c r="BD2793" s="152">
        <v>28.23807742752961</v>
      </c>
      <c r="BE2793" s="152">
        <v>51.590908712919997</v>
      </c>
    </row>
    <row r="2794" spans="56:57" ht="14.25" customHeight="1">
      <c r="BD2794" s="152">
        <v>20.588788441159704</v>
      </c>
      <c r="BE2794" s="152">
        <v>30.060136904199997</v>
      </c>
    </row>
    <row r="2795" spans="56:57" ht="14.25" customHeight="1">
      <c r="BD2795" s="152">
        <v>15.713496440851173</v>
      </c>
      <c r="BE2795" s="152">
        <v>30.529048184440001</v>
      </c>
    </row>
    <row r="2796" spans="56:57" ht="14.25" customHeight="1">
      <c r="BD2796" s="152">
        <v>7.7211808001515765</v>
      </c>
      <c r="BE2796" s="152">
        <v>18.41569475316</v>
      </c>
    </row>
    <row r="2797" spans="56:57" ht="14.25" customHeight="1">
      <c r="BD2797" s="152">
        <v>17.155440820129282</v>
      </c>
      <c r="BE2797" s="152">
        <v>23.827902215720002</v>
      </c>
    </row>
    <row r="2798" spans="56:57" ht="14.25" customHeight="1">
      <c r="BD2798" s="152">
        <v>6.7917223505456743</v>
      </c>
      <c r="BE2798" s="152">
        <v>17.324627322479998</v>
      </c>
    </row>
    <row r="2799" spans="56:57" ht="14.25" customHeight="1">
      <c r="BD2799" s="152">
        <v>15.643658678891835</v>
      </c>
      <c r="BE2799" s="152">
        <v>22.2647991334</v>
      </c>
    </row>
    <row r="2800" spans="56:57" ht="14.25" customHeight="1">
      <c r="BD2800" s="152">
        <v>7.2970190988397121</v>
      </c>
      <c r="BE2800" s="152">
        <v>20.305534639479998</v>
      </c>
    </row>
    <row r="2801" spans="56:57" ht="14.25" customHeight="1">
      <c r="BD2801" s="152">
        <v>3.0471858784317276</v>
      </c>
      <c r="BE2801" s="152">
        <v>14.710528626479999</v>
      </c>
    </row>
    <row r="2802" spans="56:57" ht="14.25" customHeight="1">
      <c r="BD2802" s="152">
        <v>13.080202004619643</v>
      </c>
      <c r="BE2802" s="152">
        <v>25.92906816648</v>
      </c>
    </row>
    <row r="2803" spans="56:57" ht="14.25" customHeight="1">
      <c r="BD2803" s="152">
        <v>13.959336184578376</v>
      </c>
      <c r="BE2803" s="152">
        <v>30.842498660119997</v>
      </c>
    </row>
    <row r="2804" spans="56:57" ht="14.25" customHeight="1">
      <c r="BD2804" s="152">
        <v>13.73133643229936</v>
      </c>
      <c r="BE2804" s="152">
        <v>20.409329673680002</v>
      </c>
    </row>
    <row r="2805" spans="56:57" ht="14.25" customHeight="1">
      <c r="BD2805" s="152">
        <v>3.6007528445506023</v>
      </c>
      <c r="BE2805" s="152">
        <v>15.06406742808</v>
      </c>
    </row>
    <row r="2806" spans="56:57" ht="14.25" customHeight="1">
      <c r="BD2806" s="152">
        <v>6.2299391771374655</v>
      </c>
      <c r="BE2806" s="152">
        <v>16.610670390879999</v>
      </c>
    </row>
    <row r="2807" spans="56:57" ht="14.25" customHeight="1">
      <c r="BD2807" s="152">
        <v>10.533177744926121</v>
      </c>
      <c r="BE2807" s="152">
        <v>26.832112407239997</v>
      </c>
    </row>
    <row r="2808" spans="56:57" ht="14.25" customHeight="1">
      <c r="BD2808" s="152">
        <v>20.61241003711654</v>
      </c>
      <c r="BE2808" s="152">
        <v>34.602827176639998</v>
      </c>
    </row>
    <row r="2809" spans="56:57" ht="14.25" customHeight="1">
      <c r="BD2809" s="152">
        <v>4.5599950455803411</v>
      </c>
      <c r="BE2809" s="152">
        <v>13.525442428679998</v>
      </c>
    </row>
    <row r="2810" spans="56:57" ht="14.25" customHeight="1">
      <c r="BD2810" s="152">
        <v>7.8218293394459177</v>
      </c>
      <c r="BE2810" s="152">
        <v>18.989056031680001</v>
      </c>
    </row>
    <row r="2811" spans="56:57" ht="14.25" customHeight="1">
      <c r="BD2811" s="152">
        <v>5.0776161048083797</v>
      </c>
      <c r="BE2811" s="152">
        <v>17.666945260639999</v>
      </c>
    </row>
    <row r="2812" spans="56:57" ht="14.25" customHeight="1">
      <c r="BD2812" s="152">
        <v>8.5243150626839697</v>
      </c>
      <c r="BE2812" s="152">
        <v>19.40470018672</v>
      </c>
    </row>
    <row r="2813" spans="56:57" ht="14.25" customHeight="1">
      <c r="BD2813" s="152">
        <v>74.822945732141918</v>
      </c>
      <c r="BE2813" s="152">
        <v>54.814510513720002</v>
      </c>
    </row>
    <row r="2814" spans="56:57" ht="14.25" customHeight="1">
      <c r="BD2814" s="152">
        <v>9.982691856540745</v>
      </c>
      <c r="BE2814" s="152">
        <v>18.781615734279999</v>
      </c>
    </row>
    <row r="2815" spans="56:57" ht="14.25" customHeight="1">
      <c r="BD2815" s="152">
        <v>19.048249574409589</v>
      </c>
      <c r="BE2815" s="152">
        <v>24.851190420960002</v>
      </c>
    </row>
    <row r="2816" spans="56:57" ht="14.25" customHeight="1">
      <c r="BD2816" s="152">
        <v>8.4462610934352984</v>
      </c>
      <c r="BE2816" s="152">
        <v>17.633402532319998</v>
      </c>
    </row>
    <row r="2817" spans="56:57" ht="14.25" customHeight="1">
      <c r="BD2817" s="152">
        <v>7.5404242397862298</v>
      </c>
      <c r="BE2817" s="152">
        <v>16.086638470520001</v>
      </c>
    </row>
    <row r="2818" spans="56:57" ht="14.25" customHeight="1">
      <c r="BD2818" s="152">
        <v>100.97924163773655</v>
      </c>
      <c r="BE2818" s="152">
        <v>119.77367425828</v>
      </c>
    </row>
    <row r="2819" spans="56:57" ht="14.25" customHeight="1">
      <c r="BD2819" s="152">
        <v>4.094752307821806</v>
      </c>
      <c r="BE2819" s="152">
        <v>16.756842062320001</v>
      </c>
    </row>
    <row r="2820" spans="56:57" ht="14.25" customHeight="1">
      <c r="BD2820" s="152">
        <v>5.5664804385237492</v>
      </c>
      <c r="BE2820" s="152">
        <v>17.03219004556</v>
      </c>
    </row>
    <row r="2821" spans="56:57" ht="14.25" customHeight="1">
      <c r="BD2821" s="152">
        <v>9.265827770546359</v>
      </c>
      <c r="BE2821" s="152">
        <v>24.71942047884</v>
      </c>
    </row>
    <row r="2822" spans="56:57" ht="14.25" customHeight="1">
      <c r="BD2822" s="152">
        <v>26.808457359185503</v>
      </c>
      <c r="BE2822" s="152">
        <v>26.615495286960002</v>
      </c>
    </row>
    <row r="2823" spans="56:57" ht="14.25" customHeight="1">
      <c r="BD2823" s="152">
        <v>6.7865872209898406</v>
      </c>
      <c r="BE2823" s="152">
        <v>16.60522490572</v>
      </c>
    </row>
    <row r="2824" spans="56:57" ht="14.25" customHeight="1">
      <c r="BD2824" s="152">
        <v>14.869281141872111</v>
      </c>
      <c r="BE2824" s="152">
        <v>22.164882375920001</v>
      </c>
    </row>
    <row r="2825" spans="56:57" ht="14.25" customHeight="1">
      <c r="BD2825" s="152">
        <v>7.3535055239538822</v>
      </c>
      <c r="BE2825" s="152">
        <v>18.250244736479999</v>
      </c>
    </row>
    <row r="2826" spans="56:57" ht="14.25" customHeight="1">
      <c r="BD2826" s="152">
        <v>133.12617968316678</v>
      </c>
      <c r="BE2826" s="152">
        <v>115.85682251008001</v>
      </c>
    </row>
    <row r="2827" spans="56:57" ht="14.25" customHeight="1">
      <c r="BD2827" s="152">
        <v>8.4216124715672951</v>
      </c>
      <c r="BE2827" s="152">
        <v>20.816368512159997</v>
      </c>
    </row>
    <row r="2828" spans="56:57" ht="14.25" customHeight="1">
      <c r="BD2828" s="152">
        <v>5.9464800256554442</v>
      </c>
      <c r="BE2828" s="152">
        <v>18.564727605959998</v>
      </c>
    </row>
    <row r="2829" spans="56:57" ht="14.25" customHeight="1">
      <c r="BD2829" s="152">
        <v>15.66419919711517</v>
      </c>
      <c r="BE2829" s="152">
        <v>25.221166189240002</v>
      </c>
    </row>
    <row r="2830" spans="56:57" ht="14.25" customHeight="1">
      <c r="BD2830" s="152">
        <v>21.46073343974027</v>
      </c>
      <c r="BE2830" s="152">
        <v>31.982357720399996</v>
      </c>
    </row>
    <row r="2831" spans="56:57" ht="14.25" customHeight="1">
      <c r="BD2831" s="152">
        <v>7.2970190988397121</v>
      </c>
      <c r="BE2831" s="152">
        <v>19.040986315559998</v>
      </c>
    </row>
    <row r="2832" spans="56:57" ht="14.25" customHeight="1">
      <c r="BD2832" s="152">
        <v>5.0776161048083797</v>
      </c>
      <c r="BE2832" s="152">
        <v>14.699514520759999</v>
      </c>
    </row>
    <row r="2833" spans="56:57" ht="14.25" customHeight="1">
      <c r="BD2833" s="152">
        <v>4.7243191913670195</v>
      </c>
      <c r="BE2833" s="152">
        <v>14.718611012343999</v>
      </c>
    </row>
    <row r="2834" spans="56:57" ht="14.25" customHeight="1">
      <c r="BD2834" s="152">
        <v>12.764905049891453</v>
      </c>
      <c r="BE2834" s="152">
        <v>22.4562803436</v>
      </c>
    </row>
    <row r="2835" spans="56:57" ht="14.25" customHeight="1">
      <c r="BD2835" s="152">
        <v>21.586030600902614</v>
      </c>
      <c r="BE2835" s="152">
        <v>27.306109913599997</v>
      </c>
    </row>
    <row r="2836" spans="56:57" ht="14.25" customHeight="1">
      <c r="BD2836" s="152">
        <v>4.748967813235021</v>
      </c>
      <c r="BE2836" s="152">
        <v>14.495544597079999</v>
      </c>
    </row>
    <row r="2837" spans="56:57" ht="14.25" customHeight="1">
      <c r="BD2837" s="152">
        <v>22.005057172658645</v>
      </c>
      <c r="BE2837" s="152">
        <v>28.776254233519996</v>
      </c>
    </row>
    <row r="2838" spans="56:57" ht="14.25" customHeight="1">
      <c r="BD2838" s="152">
        <v>18.822303873952904</v>
      </c>
      <c r="BE2838" s="152">
        <v>33.925883234079997</v>
      </c>
    </row>
    <row r="2839" spans="56:57" ht="14.25" customHeight="1">
      <c r="BD2839" s="152">
        <v>23.671920226482268</v>
      </c>
      <c r="BE2839" s="152">
        <v>44.329661127319994</v>
      </c>
    </row>
    <row r="2840" spans="56:57" ht="14.25" customHeight="1">
      <c r="BD2840" s="152">
        <v>16.621387346322575</v>
      </c>
      <c r="BE2840" s="152">
        <v>22.858147065200001</v>
      </c>
    </row>
    <row r="2841" spans="56:57" ht="14.25" customHeight="1">
      <c r="BD2841" s="152">
        <v>6.5154523804418201</v>
      </c>
      <c r="BE2841" s="152">
        <v>18.032254463879998</v>
      </c>
    </row>
    <row r="2842" spans="56:57" ht="14.25" customHeight="1">
      <c r="BD2842" s="152">
        <v>20.336140067012686</v>
      </c>
      <c r="BE2842" s="152">
        <v>39.277857778840001</v>
      </c>
    </row>
    <row r="2843" spans="56:57" ht="14.25" customHeight="1">
      <c r="BD2843" s="152">
        <v>17.336197380494628</v>
      </c>
      <c r="BE2843" s="152">
        <v>26.263034856400001</v>
      </c>
    </row>
    <row r="2844" spans="56:57" ht="14.25" customHeight="1">
      <c r="BD2844" s="152">
        <v>11.41025787306252</v>
      </c>
      <c r="BE2844" s="152">
        <v>19.098926366839997</v>
      </c>
    </row>
    <row r="2845" spans="56:57" ht="14.25" customHeight="1">
      <c r="BD2845" s="152">
        <v>10.235340230687765</v>
      </c>
      <c r="BE2845" s="152">
        <v>19.805308805719999</v>
      </c>
    </row>
    <row r="2846" spans="56:57" ht="14.25" customHeight="1">
      <c r="BD2846" s="152">
        <v>30.354777830444267</v>
      </c>
      <c r="BE2846" s="152">
        <v>38.016985621640004</v>
      </c>
    </row>
    <row r="2847" spans="56:57" ht="14.25" customHeight="1">
      <c r="BD2847" s="152">
        <v>72.623056230422762</v>
      </c>
      <c r="BE2847" s="152">
        <v>47.951139677880001</v>
      </c>
    </row>
    <row r="2848" spans="56:57" ht="14.25" customHeight="1">
      <c r="BD2848" s="152">
        <v>7.8978292568722566</v>
      </c>
      <c r="BE2848" s="152">
        <v>20.470525337919998</v>
      </c>
    </row>
    <row r="2849" spans="56:57" ht="14.25" customHeight="1">
      <c r="BD2849" s="152">
        <v>6.7372899772538366</v>
      </c>
      <c r="BE2849" s="152">
        <v>25.499022929039999</v>
      </c>
    </row>
    <row r="2850" spans="56:57" ht="14.25" customHeight="1">
      <c r="BD2850" s="152">
        <v>18.671331065011394</v>
      </c>
      <c r="BE2850" s="152">
        <v>21.79504368692</v>
      </c>
    </row>
    <row r="2851" spans="56:57" ht="14.25" customHeight="1">
      <c r="BD2851" s="152">
        <v>7.9368562414965931</v>
      </c>
      <c r="BE2851" s="152">
        <v>16.3174240998</v>
      </c>
    </row>
    <row r="2852" spans="56:57" ht="14.25" customHeight="1">
      <c r="BD2852" s="152">
        <v>8.7215040376279855</v>
      </c>
      <c r="BE2852" s="152">
        <v>16.9812003246</v>
      </c>
    </row>
    <row r="2853" spans="56:57" ht="14.25" customHeight="1">
      <c r="BD2853" s="152">
        <v>13.11306683377698</v>
      </c>
      <c r="BE2853" s="152">
        <v>20.19077411316</v>
      </c>
    </row>
    <row r="2854" spans="56:57" ht="14.25" customHeight="1">
      <c r="BD2854" s="152">
        <v>13.659444618517687</v>
      </c>
      <c r="BE2854" s="152">
        <v>21.918723745239998</v>
      </c>
    </row>
    <row r="2855" spans="56:57" ht="14.25" customHeight="1">
      <c r="BD2855" s="152">
        <v>14.709065099730099</v>
      </c>
      <c r="BE2855" s="152">
        <v>28.372400262439999</v>
      </c>
    </row>
    <row r="2856" spans="56:57" ht="14.25" customHeight="1">
      <c r="BD2856" s="152">
        <v>10.946042161215152</v>
      </c>
      <c r="BE2856" s="152">
        <v>20.230654593760001</v>
      </c>
    </row>
    <row r="2857" spans="56:57" ht="14.25" customHeight="1">
      <c r="BD2857" s="152">
        <v>3.4384827505862567</v>
      </c>
      <c r="BE2857" s="152">
        <v>16.69464773048</v>
      </c>
    </row>
    <row r="2858" spans="56:57" ht="14.25" customHeight="1">
      <c r="BD2858" s="152">
        <v>5.3241023234883977</v>
      </c>
      <c r="BE2858" s="152">
        <v>18.557288756039998</v>
      </c>
    </row>
    <row r="2859" spans="56:57" ht="14.25" customHeight="1">
      <c r="BD2859" s="152">
        <v>15.127064645574963</v>
      </c>
      <c r="BE2859" s="152">
        <v>25.444977529919999</v>
      </c>
    </row>
    <row r="2860" spans="56:57" ht="14.25" customHeight="1">
      <c r="BD2860" s="152">
        <v>14.846686571826442</v>
      </c>
      <c r="BE2860" s="152">
        <v>23.429762532280002</v>
      </c>
    </row>
    <row r="2861" spans="56:57" ht="14.25" customHeight="1">
      <c r="BD2861" s="152">
        <v>22.229975847204162</v>
      </c>
      <c r="BE2861" s="152">
        <v>29.92997981864</v>
      </c>
    </row>
    <row r="2862" spans="56:57" ht="14.25" customHeight="1">
      <c r="BD2862" s="152">
        <v>4.3874546925043276</v>
      </c>
      <c r="BE2862" s="152">
        <v>13.88900745188</v>
      </c>
    </row>
    <row r="2863" spans="56:57" ht="14.25" customHeight="1">
      <c r="BD2863" s="152">
        <v>7.5486404470755639</v>
      </c>
      <c r="BE2863" s="152">
        <v>23.897259464160001</v>
      </c>
    </row>
    <row r="2864" spans="56:57" ht="14.25" customHeight="1">
      <c r="BD2864" s="152">
        <v>13.080202004619643</v>
      </c>
      <c r="BE2864" s="152">
        <v>23.605725196879998</v>
      </c>
    </row>
    <row r="2865" spans="56:57" ht="14.25" customHeight="1">
      <c r="BD2865" s="152">
        <v>9.6807462386577239</v>
      </c>
      <c r="BE2865" s="152">
        <v>15.978863919559998</v>
      </c>
    </row>
    <row r="2866" spans="56:57" ht="14.25" customHeight="1">
      <c r="BD2866" s="152">
        <v>9.6817732645688892</v>
      </c>
      <c r="BE2866" s="152">
        <v>17.553716934040001</v>
      </c>
    </row>
    <row r="2867" spans="56:57" ht="14.25" customHeight="1">
      <c r="BD2867" s="152">
        <v>221.71435370267656</v>
      </c>
      <c r="BE2867" s="152">
        <v>192.11007430548</v>
      </c>
    </row>
    <row r="2868" spans="56:57" ht="14.25" customHeight="1">
      <c r="BD2868" s="152">
        <v>28.559536537724799</v>
      </c>
      <c r="BE2868" s="152">
        <v>35.257398085559998</v>
      </c>
    </row>
    <row r="2869" spans="56:57" ht="14.25" customHeight="1">
      <c r="BD2869" s="152">
        <v>1.0270259111667434E-3</v>
      </c>
      <c r="BE2869" s="152">
        <v>23.733965984039997</v>
      </c>
    </row>
    <row r="2870" spans="56:57" ht="14.25" customHeight="1">
      <c r="BD2870" s="152">
        <v>17.721332097182156</v>
      </c>
      <c r="BE2870" s="152">
        <v>30.357405497799995</v>
      </c>
    </row>
    <row r="2871" spans="56:57" ht="14.25" customHeight="1">
      <c r="BD2871" s="152">
        <v>11.313717437412846</v>
      </c>
      <c r="BE2871" s="152">
        <v>21.918583382680001</v>
      </c>
    </row>
    <row r="2872" spans="56:57" ht="14.25" customHeight="1">
      <c r="BD2872" s="152">
        <v>44.515411093611327</v>
      </c>
      <c r="BE2872" s="152">
        <v>37.656626109039998</v>
      </c>
    </row>
    <row r="2873" spans="56:57" ht="14.25" customHeight="1">
      <c r="BD2873" s="152">
        <v>3.7917796640276165</v>
      </c>
      <c r="BE2873" s="152">
        <v>15.982880004399998</v>
      </c>
    </row>
    <row r="2874" spans="56:57" ht="14.25" customHeight="1">
      <c r="BD2874" s="152">
        <v>22.634624056203858</v>
      </c>
      <c r="BE2874" s="152">
        <v>33.175799814160001</v>
      </c>
    </row>
    <row r="2875" spans="56:57" ht="14.25" customHeight="1">
      <c r="BD2875" s="152">
        <v>19.787708230449645</v>
      </c>
      <c r="BE2875" s="152">
        <v>24.774080271719999</v>
      </c>
    </row>
    <row r="2876" spans="56:57" ht="14.25" customHeight="1">
      <c r="BD2876" s="152">
        <v>28.000834442050092</v>
      </c>
      <c r="BE2876" s="152">
        <v>32.814816652600001</v>
      </c>
    </row>
    <row r="2877" spans="56:57" ht="14.25" customHeight="1">
      <c r="BD2877" s="152">
        <v>4.5189140091336713</v>
      </c>
      <c r="BE2877" s="152">
        <v>16.144102458759999</v>
      </c>
    </row>
    <row r="2878" spans="56:57" ht="14.25" customHeight="1">
      <c r="BD2878" s="152">
        <v>5.8006423462697665</v>
      </c>
      <c r="BE2878" s="152">
        <v>16.391532181799999</v>
      </c>
    </row>
    <row r="2879" spans="56:57" ht="14.25" customHeight="1">
      <c r="BD2879" s="152">
        <v>7.148100341720534</v>
      </c>
      <c r="BE2879" s="152">
        <v>16.03606190624</v>
      </c>
    </row>
    <row r="2880" spans="56:57" ht="14.25" customHeight="1">
      <c r="BD2880" s="152">
        <v>4.1399414479131424</v>
      </c>
      <c r="BE2880" s="152">
        <v>22.126940079919997</v>
      </c>
    </row>
    <row r="2881" spans="56:57" ht="14.25" customHeight="1">
      <c r="BD2881" s="152">
        <v>8.055991247191935</v>
      </c>
      <c r="BE2881" s="152">
        <v>19.375689858080001</v>
      </c>
    </row>
    <row r="2882" spans="56:57" ht="14.25" customHeight="1">
      <c r="BD2882" s="152">
        <v>171.01316554610796</v>
      </c>
      <c r="BE2882" s="152">
        <v>166.28265302555999</v>
      </c>
    </row>
    <row r="2883" spans="56:57" ht="14.25" customHeight="1">
      <c r="BD2883" s="152">
        <v>7.1070193052738642</v>
      </c>
      <c r="BE2883" s="152">
        <v>24.43009970376</v>
      </c>
    </row>
    <row r="2884" spans="56:57" ht="14.25" customHeight="1">
      <c r="BD2884" s="152">
        <v>1.0958366472149152</v>
      </c>
      <c r="BE2884" s="152">
        <v>11.838230063839999</v>
      </c>
    </row>
    <row r="2885" spans="56:57" ht="14.25" customHeight="1">
      <c r="BD2885" s="152">
        <v>8.1176128018619398</v>
      </c>
      <c r="BE2885" s="152">
        <v>16.88379157436</v>
      </c>
    </row>
    <row r="2886" spans="56:57" ht="14.25" customHeight="1">
      <c r="BD2886" s="152">
        <v>10.826907155519809</v>
      </c>
      <c r="BE2886" s="152">
        <v>17.906555369199999</v>
      </c>
    </row>
    <row r="2887" spans="56:57" ht="14.25" customHeight="1">
      <c r="BD2887" s="152">
        <v>7.0186950769135246</v>
      </c>
      <c r="BE2887" s="152">
        <v>15.756695601519999</v>
      </c>
    </row>
    <row r="2888" spans="56:57" ht="14.25" customHeight="1">
      <c r="BD2888" s="152">
        <v>5.9156692483204418</v>
      </c>
      <c r="BE2888" s="152">
        <v>16.782085973200001</v>
      </c>
    </row>
    <row r="2889" spans="56:57" ht="14.25" customHeight="1">
      <c r="BD2889" s="152">
        <v>51.78983562240537</v>
      </c>
      <c r="BE2889" s="152">
        <v>39.9996717334</v>
      </c>
    </row>
    <row r="2890" spans="56:57" ht="14.25" customHeight="1">
      <c r="BD2890" s="152">
        <v>8.0149102107452652</v>
      </c>
      <c r="BE2890" s="152">
        <v>17.70182608172</v>
      </c>
    </row>
    <row r="2891" spans="56:57" ht="14.25" customHeight="1">
      <c r="BD2891" s="152">
        <v>32.536180865762432</v>
      </c>
      <c r="BE2891" s="152">
        <v>34.179825741679998</v>
      </c>
    </row>
    <row r="2892" spans="56:57" ht="14.25" customHeight="1">
      <c r="BD2892" s="152">
        <v>16.300955262038553</v>
      </c>
      <c r="BE2892" s="152">
        <v>24.625922223</v>
      </c>
    </row>
    <row r="2893" spans="56:57" ht="14.25" customHeight="1">
      <c r="BD2893" s="152">
        <v>34.527584107514748</v>
      </c>
      <c r="BE2893" s="152">
        <v>40.710969039959998</v>
      </c>
    </row>
    <row r="2894" spans="56:57" ht="14.25" customHeight="1">
      <c r="BD2894" s="152">
        <v>26.047431159010944</v>
      </c>
      <c r="BE2894" s="152">
        <v>27.638961756920001</v>
      </c>
    </row>
    <row r="2895" spans="56:57" ht="14.25" customHeight="1">
      <c r="BD2895" s="152">
        <v>37.917796640276165</v>
      </c>
      <c r="BE2895" s="152">
        <v>39.689968478639997</v>
      </c>
    </row>
    <row r="2896" spans="56:57" ht="14.25" customHeight="1">
      <c r="BD2896" s="152">
        <v>6.7044251480965009</v>
      </c>
      <c r="BE2896" s="152">
        <v>19.15347237204</v>
      </c>
    </row>
    <row r="2897" spans="56:57" ht="14.25" customHeight="1">
      <c r="BD2897" s="152">
        <v>14.990470199389787</v>
      </c>
      <c r="BE2897" s="152">
        <v>25.906763426360001</v>
      </c>
    </row>
    <row r="2898" spans="56:57" ht="14.25" customHeight="1">
      <c r="BD2898" s="152">
        <v>7.7293970074409106</v>
      </c>
      <c r="BE2898" s="152">
        <v>15.74641458276</v>
      </c>
    </row>
    <row r="2899" spans="56:57" ht="14.25" customHeight="1">
      <c r="BD2899" s="152">
        <v>40.039632172746657</v>
      </c>
      <c r="BE2899" s="152">
        <v>41.277830092160002</v>
      </c>
    </row>
    <row r="2900" spans="56:57" ht="14.25" customHeight="1">
      <c r="BD2900" s="152">
        <v>14.246903439705065</v>
      </c>
      <c r="BE2900" s="152">
        <v>23.592796936879999</v>
      </c>
    </row>
    <row r="2901" spans="56:57" ht="14.25" customHeight="1">
      <c r="BD2901" s="152">
        <v>14.918578385608114</v>
      </c>
      <c r="BE2901" s="152">
        <v>23.485179329440001</v>
      </c>
    </row>
    <row r="2902" spans="56:57" ht="14.25" customHeight="1">
      <c r="BD2902" s="152">
        <v>6.7105873035635017</v>
      </c>
      <c r="BE2902" s="152">
        <v>14.923908725399999</v>
      </c>
    </row>
    <row r="2903" spans="56:57" ht="14.25" customHeight="1">
      <c r="BD2903" s="152">
        <v>24.167973741575807</v>
      </c>
      <c r="BE2903" s="152">
        <v>23.85877867968</v>
      </c>
    </row>
    <row r="2904" spans="56:57" ht="14.25" customHeight="1">
      <c r="BD2904" s="152">
        <v>13.16647218115765</v>
      </c>
      <c r="BE2904" s="152">
        <v>25.674188953399998</v>
      </c>
    </row>
    <row r="2905" spans="56:57" ht="14.25" customHeight="1">
      <c r="BD2905" s="152">
        <v>32.824775146800285</v>
      </c>
      <c r="BE2905" s="152">
        <v>45.958106624679999</v>
      </c>
    </row>
    <row r="2906" spans="56:57" ht="14.25" customHeight="1">
      <c r="BD2906" s="152">
        <v>102.20551057566963</v>
      </c>
      <c r="BE2906" s="152">
        <v>135.89998979192001</v>
      </c>
    </row>
    <row r="2907" spans="56:57" ht="14.25" customHeight="1">
      <c r="BD2907" s="152">
        <v>5.0067513169378737</v>
      </c>
      <c r="BE2907" s="152">
        <v>17.232459885200001</v>
      </c>
    </row>
    <row r="2908" spans="56:57" ht="14.25" customHeight="1">
      <c r="BD2908" s="152">
        <v>35.333799447780642</v>
      </c>
      <c r="BE2908" s="152">
        <v>40.485488050919997</v>
      </c>
    </row>
    <row r="2909" spans="56:57" ht="14.25" customHeight="1">
      <c r="BD2909" s="152">
        <v>41.532927847583103</v>
      </c>
      <c r="BE2909" s="152">
        <v>37.144696166399996</v>
      </c>
    </row>
    <row r="2910" spans="56:57" ht="14.25" customHeight="1">
      <c r="BD2910" s="152">
        <v>11.132960877047498</v>
      </c>
      <c r="BE2910" s="152">
        <v>17.127374232679998</v>
      </c>
    </row>
    <row r="2911" spans="56:57" ht="14.25" customHeight="1">
      <c r="BD2911" s="152">
        <v>116.78825148832622</v>
      </c>
      <c r="BE2911" s="152">
        <v>71.856348196200003</v>
      </c>
    </row>
    <row r="2912" spans="56:57" ht="14.25" customHeight="1">
      <c r="BD2912" s="152">
        <v>36.245798456896708</v>
      </c>
      <c r="BE2912" s="152">
        <v>37.682337331319999</v>
      </c>
    </row>
    <row r="2913" spans="56:57" ht="14.25" customHeight="1">
      <c r="BD2913" s="152">
        <v>13.885390318974371</v>
      </c>
      <c r="BE2913" s="152">
        <v>20.261008022359999</v>
      </c>
    </row>
    <row r="2914" spans="56:57" ht="14.25" customHeight="1">
      <c r="BD2914" s="152">
        <v>3.450807061520258</v>
      </c>
      <c r="BE2914" s="152">
        <v>14.060613806319999</v>
      </c>
    </row>
    <row r="2915" spans="56:57" ht="14.25" customHeight="1">
      <c r="BD2915" s="152">
        <v>7.2384786219032078</v>
      </c>
      <c r="BE2915" s="152">
        <v>14.677154087039998</v>
      </c>
    </row>
    <row r="2916" spans="56:57" ht="14.25" customHeight="1">
      <c r="BD2916" s="152">
        <v>3.5504285749034321</v>
      </c>
      <c r="BE2916" s="152">
        <v>13.846449841519998</v>
      </c>
    </row>
    <row r="2917" spans="56:57" ht="14.25" customHeight="1">
      <c r="BD2917" s="152">
        <v>5.5675074644349163</v>
      </c>
      <c r="BE2917" s="152">
        <v>15.584974381679999</v>
      </c>
    </row>
    <row r="2918" spans="56:57" ht="14.25" customHeight="1">
      <c r="BD2918" s="152">
        <v>10.163448416906093</v>
      </c>
      <c r="BE2918" s="152">
        <v>16.505333706839998</v>
      </c>
    </row>
    <row r="2919" spans="56:57" ht="14.25" customHeight="1">
      <c r="BD2919" s="152">
        <v>13.644039229850186</v>
      </c>
      <c r="BE2919" s="152">
        <v>18.282830987600001</v>
      </c>
    </row>
    <row r="2920" spans="56:57" ht="14.25" customHeight="1">
      <c r="BD2920" s="152">
        <v>4.8660487671080306</v>
      </c>
      <c r="BE2920" s="152">
        <v>15.27708075788</v>
      </c>
    </row>
    <row r="2921" spans="56:57" ht="14.25" customHeight="1">
      <c r="BD2921" s="152">
        <v>7.0495058542485269</v>
      </c>
      <c r="BE2921" s="152">
        <v>15.942531176359999</v>
      </c>
    </row>
    <row r="2922" spans="56:57" ht="14.25" customHeight="1">
      <c r="BD2922" s="152">
        <v>3.0235642824748927</v>
      </c>
      <c r="BE2922" s="152">
        <v>24.98973280936</v>
      </c>
    </row>
    <row r="2923" spans="56:57" ht="14.25" customHeight="1">
      <c r="BD2923" s="152">
        <v>8.4668016116586333</v>
      </c>
      <c r="BE2923" s="152">
        <v>16.13579313468</v>
      </c>
    </row>
    <row r="2924" spans="56:57" ht="14.25" customHeight="1">
      <c r="BD2924" s="152">
        <v>18.437169157265377</v>
      </c>
      <c r="BE2924" s="152">
        <v>21.887845464839998</v>
      </c>
    </row>
    <row r="2925" spans="56:57" ht="14.25" customHeight="1">
      <c r="BD2925" s="152">
        <v>2.7236727164142036</v>
      </c>
      <c r="BE2925" s="152">
        <v>13.497482552239999</v>
      </c>
    </row>
    <row r="2926" spans="56:57" ht="14.25" customHeight="1">
      <c r="BD2926" s="152">
        <v>11.206906742651503</v>
      </c>
      <c r="BE2926" s="152">
        <v>17.674189069960001</v>
      </c>
    </row>
    <row r="2927" spans="56:57" ht="14.25" customHeight="1">
      <c r="BD2927" s="152">
        <v>8.5756663582423069</v>
      </c>
      <c r="BE2927" s="152">
        <v>18.22090712072</v>
      </c>
    </row>
    <row r="2928" spans="56:57" ht="14.25" customHeight="1">
      <c r="BD2928" s="152">
        <v>33.808665969698026</v>
      </c>
      <c r="BE2928" s="152">
        <v>28.979404779759996</v>
      </c>
    </row>
    <row r="2929" spans="56:57" ht="14.25" customHeight="1">
      <c r="BD2929" s="152">
        <v>101.91178116507595</v>
      </c>
      <c r="BE2929" s="152">
        <v>80.555333582879996</v>
      </c>
    </row>
    <row r="2930" spans="56:57" ht="14.25" customHeight="1">
      <c r="BD2930" s="152">
        <v>87.966823343253907</v>
      </c>
      <c r="BE2930" s="152">
        <v>54.152823321520003</v>
      </c>
    </row>
    <row r="2931" spans="56:57" ht="14.25" customHeight="1">
      <c r="BD2931" s="152">
        <v>10.45717782749978</v>
      </c>
      <c r="BE2931" s="152">
        <v>16.438998441439999</v>
      </c>
    </row>
    <row r="2932" spans="56:57" ht="14.25" customHeight="1">
      <c r="BD2932" s="152">
        <v>16.403657853155224</v>
      </c>
      <c r="BE2932" s="152">
        <v>21.17837539708</v>
      </c>
    </row>
    <row r="2933" spans="56:57" ht="14.25" customHeight="1">
      <c r="BD2933" s="152">
        <v>9.7978271925307325</v>
      </c>
      <c r="BE2933" s="152">
        <v>16.852940012199998</v>
      </c>
    </row>
    <row r="2934" spans="56:57" ht="14.25" customHeight="1">
      <c r="BD2934" s="152">
        <v>4.1697251993369786</v>
      </c>
      <c r="BE2934" s="152">
        <v>14.45111407932</v>
      </c>
    </row>
    <row r="2935" spans="56:57" ht="14.25" customHeight="1">
      <c r="BD2935" s="152">
        <v>7.246694829192541</v>
      </c>
      <c r="BE2935" s="152">
        <v>15.479598061679999</v>
      </c>
    </row>
    <row r="2936" spans="56:57" ht="14.25" customHeight="1">
      <c r="BD2936" s="152">
        <v>8.9043146498156656</v>
      </c>
      <c r="BE2936" s="152">
        <v>16.83077827172</v>
      </c>
    </row>
    <row r="2937" spans="56:57" ht="14.25" customHeight="1">
      <c r="BD2937" s="152">
        <v>6.9981545586901897</v>
      </c>
      <c r="BE2937" s="152">
        <v>15.00233591316</v>
      </c>
    </row>
    <row r="2938" spans="56:57" ht="14.25" customHeight="1">
      <c r="BD2938" s="152">
        <v>17.208846167509954</v>
      </c>
      <c r="BE2938" s="152">
        <v>28.058582340359997</v>
      </c>
    </row>
    <row r="2939" spans="56:57" ht="14.25" customHeight="1">
      <c r="BD2939" s="152">
        <v>4.6894003103873505</v>
      </c>
      <c r="BE2939" s="152">
        <v>14.27759918304</v>
      </c>
    </row>
    <row r="2940" spans="56:57" ht="14.25" customHeight="1">
      <c r="BD2940" s="152">
        <v>1.1071339322377494</v>
      </c>
      <c r="BE2940" s="152">
        <v>12.870155116159998</v>
      </c>
    </row>
    <row r="2941" spans="56:57" ht="14.25" customHeight="1">
      <c r="BD2941" s="152">
        <v>9.7844758556855638</v>
      </c>
      <c r="BE2941" s="152">
        <v>16.427544142999999</v>
      </c>
    </row>
    <row r="2942" spans="56:57" ht="14.25" customHeight="1">
      <c r="BD2942" s="152">
        <v>20.0824646669545</v>
      </c>
      <c r="BE2942" s="152">
        <v>50.750303669399997</v>
      </c>
    </row>
    <row r="2943" spans="56:57" ht="14.25" customHeight="1">
      <c r="BD2943" s="152">
        <v>7.295992072928545</v>
      </c>
      <c r="BE2943" s="152">
        <v>15.241237067479998</v>
      </c>
    </row>
    <row r="2944" spans="56:57" ht="14.25" customHeight="1">
      <c r="BD2944" s="152">
        <v>15.660091093470504</v>
      </c>
      <c r="BE2944" s="152">
        <v>28.220786697039998</v>
      </c>
    </row>
    <row r="2945" spans="56:57" ht="14.25" customHeight="1">
      <c r="BD2945" s="152">
        <v>17.437872945700136</v>
      </c>
      <c r="BE2945" s="152">
        <v>21.464847457239998</v>
      </c>
    </row>
    <row r="2946" spans="56:57" ht="14.25" customHeight="1">
      <c r="BD2946" s="152">
        <v>34.754556833882596</v>
      </c>
      <c r="BE2946" s="152">
        <v>47.911688094520002</v>
      </c>
    </row>
    <row r="2947" spans="56:57" ht="14.25" customHeight="1">
      <c r="BD2947" s="152">
        <v>7.3945865604005521</v>
      </c>
      <c r="BE2947" s="152">
        <v>15.375623192799999</v>
      </c>
    </row>
    <row r="2948" spans="56:57" ht="14.25" customHeight="1">
      <c r="BD2948" s="152">
        <v>33.682341782624519</v>
      </c>
      <c r="BE2948" s="152">
        <v>32.122393318039997</v>
      </c>
    </row>
    <row r="2949" spans="56:57" ht="14.25" customHeight="1">
      <c r="BD2949" s="152">
        <v>13.748795872789193</v>
      </c>
      <c r="BE2949" s="152">
        <v>19.472766488439998</v>
      </c>
    </row>
    <row r="2950" spans="56:57" ht="14.25" customHeight="1">
      <c r="BD2950" s="152">
        <v>25.804026018064427</v>
      </c>
      <c r="BE2950" s="152">
        <v>25.604521255159998</v>
      </c>
    </row>
    <row r="2951" spans="56:57" ht="14.25" customHeight="1">
      <c r="BD2951" s="152">
        <v>8.2880991031156199</v>
      </c>
      <c r="BE2951" s="152">
        <v>16.02415229108</v>
      </c>
    </row>
    <row r="2952" spans="56:57" ht="14.25" customHeight="1">
      <c r="BD2952" s="152">
        <v>10.352421184560773</v>
      </c>
      <c r="BE2952" s="152">
        <v>17.029472161159998</v>
      </c>
    </row>
    <row r="2953" spans="56:57" ht="14.25" customHeight="1">
      <c r="BD2953" s="152">
        <v>6.1221014564649572</v>
      </c>
      <c r="BE2953" s="152">
        <v>14.856534909959999</v>
      </c>
    </row>
    <row r="2954" spans="56:57" ht="14.25" customHeight="1">
      <c r="BD2954" s="152">
        <v>3.549401548992265</v>
      </c>
      <c r="BE2954" s="152">
        <v>14.742363783799998</v>
      </c>
    </row>
    <row r="2955" spans="56:57" ht="14.25" customHeight="1">
      <c r="BD2955" s="152">
        <v>57.46209972977929</v>
      </c>
      <c r="BE2955" s="152">
        <v>42.163626012319995</v>
      </c>
    </row>
    <row r="2956" spans="56:57" ht="14.25" customHeight="1">
      <c r="BD2956" s="152">
        <v>10.529069641281453</v>
      </c>
      <c r="BE2956" s="152">
        <v>17.16606809496</v>
      </c>
    </row>
    <row r="2957" spans="56:57" ht="14.25" customHeight="1">
      <c r="BD2957" s="152">
        <v>27.446240450020049</v>
      </c>
      <c r="BE2957" s="152">
        <v>31.140663532240001</v>
      </c>
    </row>
    <row r="2958" spans="56:57" ht="14.25" customHeight="1">
      <c r="BD2958" s="152">
        <v>8.3805314351206253</v>
      </c>
      <c r="BE2958" s="152">
        <v>17.878202528719999</v>
      </c>
    </row>
    <row r="2959" spans="56:57" ht="14.25" customHeight="1">
      <c r="BD2959" s="152">
        <v>24.587000313331838</v>
      </c>
      <c r="BE2959" s="152">
        <v>31.824930874559996</v>
      </c>
    </row>
    <row r="2960" spans="56:57" ht="14.25" customHeight="1">
      <c r="BD2960" s="152">
        <v>7.2590191401265427</v>
      </c>
      <c r="BE2960" s="152">
        <v>16.512212819839998</v>
      </c>
    </row>
    <row r="2961" spans="56:57" ht="14.25" customHeight="1">
      <c r="BD2961" s="152">
        <v>31.809046520656377</v>
      </c>
      <c r="BE2961" s="152">
        <v>30.239971442799998</v>
      </c>
    </row>
    <row r="2962" spans="56:57" ht="14.25" customHeight="1">
      <c r="BD2962" s="152">
        <v>30.052832212561245</v>
      </c>
      <c r="BE2962" s="152">
        <v>45.557047891080003</v>
      </c>
    </row>
    <row r="2963" spans="56:57" ht="14.25" customHeight="1">
      <c r="BD2963" s="152">
        <v>9.6293949430993866</v>
      </c>
      <c r="BE2963" s="152">
        <v>23.604026922039999</v>
      </c>
    </row>
    <row r="2964" spans="56:57" ht="14.25" customHeight="1">
      <c r="BD2964" s="152">
        <v>28.419861013806123</v>
      </c>
      <c r="BE2964" s="152">
        <v>27.623562581079998</v>
      </c>
    </row>
    <row r="2965" spans="56:57" ht="14.25" customHeight="1">
      <c r="BD2965" s="152">
        <v>9.5071788596705442</v>
      </c>
      <c r="BE2965" s="152">
        <v>16.756199995479999</v>
      </c>
    </row>
    <row r="2966" spans="56:57" ht="14.25" customHeight="1">
      <c r="BD2966" s="152">
        <v>5.9824259325462803</v>
      </c>
      <c r="BE2966" s="152">
        <v>21.784202244079999</v>
      </c>
    </row>
    <row r="2967" spans="56:57" ht="14.25" customHeight="1">
      <c r="BD2967" s="152">
        <v>9.8306920216880673</v>
      </c>
      <c r="BE2967" s="152">
        <v>17.313344691120001</v>
      </c>
    </row>
    <row r="2968" spans="56:57" ht="14.25" customHeight="1">
      <c r="BD2968" s="152">
        <v>1.0732420771692468</v>
      </c>
      <c r="BE2968" s="152">
        <v>12.854039978119999</v>
      </c>
    </row>
    <row r="2969" spans="56:57" ht="14.25" customHeight="1">
      <c r="BD2969" s="152">
        <v>3.6664825028652741</v>
      </c>
      <c r="BE2969" s="152">
        <v>13.128198624039999</v>
      </c>
    </row>
    <row r="2970" spans="56:57" ht="14.25" customHeight="1">
      <c r="BD2970" s="152">
        <v>19.484735586655457</v>
      </c>
      <c r="BE2970" s="152">
        <v>23.728897456120002</v>
      </c>
    </row>
    <row r="2971" spans="56:57" ht="14.25" customHeight="1">
      <c r="BD2971" s="152">
        <v>20.797274701126554</v>
      </c>
      <c r="BE2971" s="152">
        <v>23.972898904040001</v>
      </c>
    </row>
    <row r="2972" spans="56:57" ht="14.25" customHeight="1">
      <c r="BD2972" s="152">
        <v>7.8875589977605891</v>
      </c>
      <c r="BE2972" s="152">
        <v>19.207201811319997</v>
      </c>
    </row>
    <row r="2973" spans="56:57" ht="14.25" customHeight="1">
      <c r="BD2973" s="152">
        <v>9.3171790661046963</v>
      </c>
      <c r="BE2973" s="152">
        <v>16.491025101519998</v>
      </c>
    </row>
    <row r="2974" spans="56:57" ht="14.25" customHeight="1">
      <c r="BD2974" s="152">
        <v>18.13933164302702</v>
      </c>
      <c r="BE2974" s="152">
        <v>24.120941851479998</v>
      </c>
    </row>
    <row r="2975" spans="56:57" ht="14.25" customHeight="1">
      <c r="BD2975" s="152">
        <v>6.3942633229241439</v>
      </c>
      <c r="BE2975" s="152">
        <v>14.45182606048</v>
      </c>
    </row>
    <row r="2976" spans="56:57" ht="14.25" customHeight="1">
      <c r="BD2976" s="152">
        <v>3.6202663368627706</v>
      </c>
      <c r="BE2976" s="152">
        <v>13.997949495639999</v>
      </c>
    </row>
    <row r="2977" spans="56:57" ht="14.25" customHeight="1">
      <c r="BD2977" s="152">
        <v>10.573231755461624</v>
      </c>
      <c r="BE2977" s="152">
        <v>17.111553486799998</v>
      </c>
    </row>
    <row r="2978" spans="56:57" ht="14.25" customHeight="1">
      <c r="BD2978" s="152">
        <v>20.63089650351754</v>
      </c>
      <c r="BE2978" s="152">
        <v>23.150873357719995</v>
      </c>
    </row>
    <row r="2979" spans="56:57" ht="14.25" customHeight="1">
      <c r="BD2979" s="152">
        <v>2.7729699601502071</v>
      </c>
      <c r="BE2979" s="152">
        <v>27.428806387359998</v>
      </c>
    </row>
    <row r="2980" spans="56:57" ht="14.25" customHeight="1">
      <c r="BD2980" s="152">
        <v>7.021776154647025</v>
      </c>
      <c r="BE2980" s="152">
        <v>18.903153466879999</v>
      </c>
    </row>
    <row r="2981" spans="56:57" ht="14.25" customHeight="1">
      <c r="BD2981" s="152">
        <v>7.5650728616542322</v>
      </c>
      <c r="BE2981" s="152">
        <v>15.430554086959999</v>
      </c>
    </row>
    <row r="2982" spans="56:57" ht="14.25" customHeight="1">
      <c r="BD2982" s="152">
        <v>6.8441006720151778</v>
      </c>
      <c r="BE2982" s="152">
        <v>14.755393919439999</v>
      </c>
    </row>
    <row r="2983" spans="56:57" ht="14.25" customHeight="1">
      <c r="BD2983" s="152">
        <v>10.789934222717806</v>
      </c>
      <c r="BE2983" s="152">
        <v>17.99493970536</v>
      </c>
    </row>
    <row r="2984" spans="56:57" ht="14.25" customHeight="1">
      <c r="BD2984" s="152">
        <v>3.450807061520258</v>
      </c>
      <c r="BE2984" s="152">
        <v>16.910154579839997</v>
      </c>
    </row>
    <row r="2985" spans="56:57" ht="14.25" customHeight="1">
      <c r="BD2985" s="152">
        <v>41.697251993369782</v>
      </c>
      <c r="BE2985" s="152">
        <v>37.500673707120001</v>
      </c>
    </row>
    <row r="2986" spans="56:57" ht="14.25" customHeight="1">
      <c r="BD2986" s="152">
        <v>3.3522125740482505</v>
      </c>
      <c r="BE2986" s="152">
        <v>14.010645757120001</v>
      </c>
    </row>
    <row r="2987" spans="56:57" ht="14.25" customHeight="1">
      <c r="BD2987" s="152">
        <v>8.9351254271506679</v>
      </c>
      <c r="BE2987" s="152">
        <v>20.449943764559997</v>
      </c>
    </row>
    <row r="2988" spans="56:57" ht="14.25" customHeight="1">
      <c r="BD2988" s="152">
        <v>61.671878939651776</v>
      </c>
      <c r="BE2988" s="152">
        <v>48.388865460359995</v>
      </c>
    </row>
    <row r="2989" spans="56:57" ht="14.25" customHeight="1">
      <c r="BD2989" s="152">
        <v>1.7233494789377954</v>
      </c>
      <c r="BE2989" s="152">
        <v>16.402032866119999</v>
      </c>
    </row>
    <row r="2990" spans="56:57" ht="14.25" customHeight="1">
      <c r="BD2990" s="152">
        <v>3.8390228559412867</v>
      </c>
      <c r="BE2990" s="152">
        <v>15.534924751879998</v>
      </c>
    </row>
    <row r="2991" spans="56:57" ht="14.25" customHeight="1">
      <c r="BD2991" s="152">
        <v>19.256735834376439</v>
      </c>
      <c r="BE2991" s="152">
        <v>22.427893817879998</v>
      </c>
    </row>
    <row r="2992" spans="56:57" ht="14.25" customHeight="1">
      <c r="BD2992" s="152">
        <v>20.893815136776226</v>
      </c>
      <c r="BE2992" s="152">
        <v>23.51030286488</v>
      </c>
    </row>
    <row r="2993" spans="56:57" ht="14.25" customHeight="1">
      <c r="BD2993" s="152">
        <v>17.015765296210603</v>
      </c>
      <c r="BE2993" s="152">
        <v>23.244329709879999</v>
      </c>
    </row>
    <row r="2994" spans="56:57" ht="14.25" customHeight="1">
      <c r="BD2994" s="152">
        <v>8.1586938383086096</v>
      </c>
      <c r="BE2994" s="152">
        <v>15.976628049639999</v>
      </c>
    </row>
    <row r="2995" spans="56:57" ht="14.25" customHeight="1">
      <c r="BD2995" s="152">
        <v>9.2144764749880217</v>
      </c>
      <c r="BE2995" s="152">
        <v>18.64842745216</v>
      </c>
    </row>
    <row r="2996" spans="56:57" ht="14.25" customHeight="1">
      <c r="BD2996" s="152">
        <v>6.5072361731524859</v>
      </c>
      <c r="BE2996" s="152">
        <v>15.184333432000001</v>
      </c>
    </row>
    <row r="2997" spans="56:57" ht="14.25" customHeight="1">
      <c r="BD2997" s="152">
        <v>3.194050583728572</v>
      </c>
      <c r="BE2997" s="152">
        <v>13.77571195044</v>
      </c>
    </row>
    <row r="2998" spans="56:57" ht="14.25" customHeight="1">
      <c r="BD2998" s="152">
        <v>10.598907403240792</v>
      </c>
      <c r="BE2998" s="152">
        <v>17.330611941600001</v>
      </c>
    </row>
    <row r="2999" spans="56:57" ht="14.25" customHeight="1">
      <c r="BD2999" s="152">
        <v>137.10693211484909</v>
      </c>
      <c r="BE2999" s="152">
        <v>86.320811495119997</v>
      </c>
    </row>
    <row r="3000" spans="56:57" ht="14.25" customHeight="1">
      <c r="BD3000" s="152">
        <v>6.254587799005467</v>
      </c>
      <c r="BE3000" s="152">
        <v>14.600943387319999</v>
      </c>
    </row>
    <row r="3001" spans="56:57" ht="14.25" customHeight="1">
      <c r="BD3001" s="152">
        <v>40.029361913634993</v>
      </c>
      <c r="BE3001" s="152">
        <v>34.005317800119997</v>
      </c>
    </row>
    <row r="3002" spans="56:57" ht="14.25" customHeight="1">
      <c r="BD3002" s="152">
        <v>5.7677775171124308</v>
      </c>
      <c r="BE3002" s="152">
        <v>14.80514295988</v>
      </c>
    </row>
    <row r="3003" spans="56:57" ht="14.25" customHeight="1">
      <c r="BD3003" s="152">
        <v>9.1199900911606822</v>
      </c>
      <c r="BE3003" s="152">
        <v>16.335958830959999</v>
      </c>
    </row>
    <row r="3004" spans="56:57" ht="14.25" customHeight="1">
      <c r="BD3004" s="152">
        <v>0.90583685364906763</v>
      </c>
      <c r="BE3004" s="152">
        <v>12.543247753159999</v>
      </c>
    </row>
    <row r="3005" spans="56:57" ht="14.25" customHeight="1">
      <c r="BD3005" s="152">
        <v>34.015098177842539</v>
      </c>
      <c r="BE3005" s="152">
        <v>30.803936007600001</v>
      </c>
    </row>
    <row r="3006" spans="56:57" ht="14.25" customHeight="1">
      <c r="BD3006" s="152">
        <v>11.749176423747544</v>
      </c>
      <c r="BE3006" s="152">
        <v>17.759995607439997</v>
      </c>
    </row>
    <row r="3007" spans="56:57" ht="14.25" customHeight="1">
      <c r="BD3007" s="152">
        <v>21.230679635638918</v>
      </c>
      <c r="BE3007" s="152">
        <v>23.421989058879998</v>
      </c>
    </row>
    <row r="3008" spans="56:57" ht="14.25" customHeight="1">
      <c r="BD3008" s="152">
        <v>5.1330755040113836</v>
      </c>
      <c r="BE3008" s="152">
        <v>14.267906055920001</v>
      </c>
    </row>
    <row r="3009" spans="56:57" ht="14.25" customHeight="1">
      <c r="BD3009" s="152">
        <v>5.5212912984324127</v>
      </c>
      <c r="BE3009" s="152">
        <v>16.11803741616</v>
      </c>
    </row>
    <row r="3010" spans="56:57" ht="14.25" customHeight="1">
      <c r="BD3010" s="152">
        <v>23.141974856320228</v>
      </c>
      <c r="BE3010" s="152">
        <v>22.819046048520001</v>
      </c>
    </row>
    <row r="3011" spans="56:57" ht="14.25" customHeight="1">
      <c r="BD3011" s="152">
        <v>4.2334008058293167</v>
      </c>
      <c r="BE3011" s="152">
        <v>14.449820927039999</v>
      </c>
    </row>
    <row r="3012" spans="56:57" ht="14.25" customHeight="1">
      <c r="BD3012" s="152">
        <v>18.239980182321364</v>
      </c>
      <c r="BE3012" s="152">
        <v>24.859447529639997</v>
      </c>
    </row>
    <row r="3013" spans="56:57" ht="14.25" customHeight="1">
      <c r="BD3013" s="152">
        <v>20.680193747253544</v>
      </c>
      <c r="BE3013" s="152">
        <v>23.008497931120001</v>
      </c>
    </row>
    <row r="3014" spans="56:57" ht="14.25" customHeight="1">
      <c r="BD3014" s="152">
        <v>45.788923223458085</v>
      </c>
      <c r="BE3014" s="152">
        <v>110.13875306215999</v>
      </c>
    </row>
    <row r="3015" spans="56:57" ht="14.25" customHeight="1">
      <c r="BD3015" s="152">
        <v>59.109449291290751</v>
      </c>
      <c r="BE3015" s="152">
        <v>45.132034191119999</v>
      </c>
    </row>
    <row r="3016" spans="56:57" ht="14.25" customHeight="1">
      <c r="BD3016" s="152">
        <v>4.9399946327120361</v>
      </c>
      <c r="BE3016" s="152">
        <v>14.852226310839999</v>
      </c>
    </row>
    <row r="3017" spans="56:57" ht="14.25" customHeight="1">
      <c r="BD3017" s="152">
        <v>13.778579624213029</v>
      </c>
      <c r="BE3017" s="152">
        <v>18.932852146799998</v>
      </c>
    </row>
    <row r="3018" spans="56:57" ht="14.25" customHeight="1">
      <c r="BD3018" s="152">
        <v>5.8263179940489351</v>
      </c>
      <c r="BE3018" s="152">
        <v>31.017285982840001</v>
      </c>
    </row>
    <row r="3019" spans="56:57" ht="14.25" customHeight="1">
      <c r="BD3019" s="152">
        <v>32.949045282051465</v>
      </c>
      <c r="BE3019" s="152">
        <v>44.129971535039999</v>
      </c>
    </row>
    <row r="3020" spans="56:57" ht="14.25" customHeight="1">
      <c r="BD3020" s="152">
        <v>2.2430245899881678</v>
      </c>
      <c r="BE3020" s="152">
        <v>13.421063175960001</v>
      </c>
    </row>
    <row r="3021" spans="56:57" ht="14.25" customHeight="1">
      <c r="BD3021" s="152">
        <v>7.3432352648422157</v>
      </c>
      <c r="BE3021" s="152">
        <v>15.6795485558</v>
      </c>
    </row>
    <row r="3022" spans="56:57" ht="14.25" customHeight="1">
      <c r="BD3022" s="152">
        <v>2.0622680296228206</v>
      </c>
      <c r="BE3022" s="152">
        <v>13.423963952319998</v>
      </c>
    </row>
    <row r="3023" spans="56:57" ht="14.25" customHeight="1">
      <c r="BD3023" s="152">
        <v>10.180907857395928</v>
      </c>
      <c r="BE3023" s="152">
        <v>17.4380279214</v>
      </c>
    </row>
    <row r="3024" spans="56:57" ht="14.25" customHeight="1">
      <c r="BD3024" s="152">
        <v>6.5626955723554898</v>
      </c>
      <c r="BE3024" s="152">
        <v>16.982051303879999</v>
      </c>
    </row>
    <row r="3025" spans="56:57" ht="14.25" customHeight="1">
      <c r="BD3025" s="152">
        <v>8.7625850740746554</v>
      </c>
      <c r="BE3025" s="152">
        <v>16.339350753399998</v>
      </c>
    </row>
    <row r="3026" spans="56:57" ht="14.25" customHeight="1">
      <c r="BD3026" s="152">
        <v>3.2864829157335786</v>
      </c>
      <c r="BE3026" s="152">
        <v>15.429423080319999</v>
      </c>
    </row>
    <row r="3027" spans="56:57" ht="14.25" customHeight="1">
      <c r="BD3027" s="152">
        <v>29.849481082150231</v>
      </c>
      <c r="BE3027" s="152">
        <v>117.39267977280001</v>
      </c>
    </row>
    <row r="3028" spans="56:57" ht="14.25" customHeight="1">
      <c r="BD3028" s="152">
        <v>3.7342662130022788</v>
      </c>
      <c r="BE3028" s="152">
        <v>15.886665136799998</v>
      </c>
    </row>
    <row r="3029" spans="56:57" ht="14.25" customHeight="1">
      <c r="BD3029" s="152">
        <v>7.1080463311850313</v>
      </c>
      <c r="BE3029" s="152">
        <v>14.980394987279999</v>
      </c>
    </row>
    <row r="3030" spans="56:57" ht="14.25" customHeight="1">
      <c r="BD3030" s="152">
        <v>16.874035720469593</v>
      </c>
      <c r="BE3030" s="152">
        <v>20.221836608999997</v>
      </c>
    </row>
    <row r="3031" spans="56:57" ht="14.25" customHeight="1">
      <c r="BD3031" s="152">
        <v>5.6753451851074237</v>
      </c>
      <c r="BE3031" s="152">
        <v>14.628625103679999</v>
      </c>
    </row>
    <row r="3032" spans="56:57" ht="14.25" customHeight="1">
      <c r="BD3032" s="152">
        <v>203.96015677633707</v>
      </c>
      <c r="BE3032" s="152">
        <v>131.37280763748001</v>
      </c>
    </row>
    <row r="3033" spans="56:57" ht="14.25" customHeight="1">
      <c r="BD3033" s="152">
        <v>11.079555529666827</v>
      </c>
      <c r="BE3033" s="152">
        <v>17.595802934159998</v>
      </c>
    </row>
    <row r="3034" spans="56:57" ht="14.25" customHeight="1">
      <c r="BD3034" s="152">
        <v>19.453924809320455</v>
      </c>
      <c r="BE3034" s="152">
        <v>22.530291084679998</v>
      </c>
    </row>
    <row r="3035" spans="56:57" ht="14.25" customHeight="1">
      <c r="BD3035" s="152">
        <v>16.120198701673203</v>
      </c>
      <c r="BE3035" s="152">
        <v>23.677089179079999</v>
      </c>
    </row>
    <row r="3036" spans="56:57" ht="14.25" customHeight="1">
      <c r="BD3036" s="152">
        <v>19.207438590640436</v>
      </c>
      <c r="BE3036" s="152">
        <v>21.21933390972</v>
      </c>
    </row>
    <row r="3037" spans="56:57" ht="14.25" customHeight="1">
      <c r="BD3037" s="152">
        <v>8.146369527374608</v>
      </c>
      <c r="BE3037" s="152">
        <v>15.67645700732</v>
      </c>
    </row>
    <row r="3038" spans="56:57" ht="14.25" customHeight="1">
      <c r="BD3038" s="152">
        <v>9.4322059681553707</v>
      </c>
      <c r="BE3038" s="152">
        <v>17.219743431079998</v>
      </c>
    </row>
    <row r="3039" spans="56:57" ht="14.25" customHeight="1">
      <c r="BD3039" s="152">
        <v>9.9333946128047419</v>
      </c>
      <c r="BE3039" s="152">
        <v>16.42245959912</v>
      </c>
    </row>
    <row r="3040" spans="56:57" ht="14.25" customHeight="1">
      <c r="BD3040" s="152">
        <v>9.6293949430993866</v>
      </c>
      <c r="BE3040" s="152">
        <v>20.414844909319999</v>
      </c>
    </row>
    <row r="3041" spans="56:57" ht="14.25" customHeight="1">
      <c r="BD3041" s="152">
        <v>93.147142039178959</v>
      </c>
      <c r="BE3041" s="152">
        <v>51.971307598688</v>
      </c>
    </row>
    <row r="3042" spans="56:57" ht="14.25" customHeight="1">
      <c r="BD3042" s="152">
        <v>3.4446449060532571</v>
      </c>
      <c r="BE3042" s="152">
        <v>13.569656461759999</v>
      </c>
    </row>
    <row r="3043" spans="56:57" ht="14.25" customHeight="1">
      <c r="BD3043" s="152">
        <v>20.704842369121547</v>
      </c>
      <c r="BE3043" s="152">
        <v>54.746804262040001</v>
      </c>
    </row>
    <row r="3044" spans="56:57" ht="14.25" customHeight="1">
      <c r="BD3044" s="152">
        <v>6.4415065148378146</v>
      </c>
      <c r="BE3044" s="152">
        <v>14.939853150479998</v>
      </c>
    </row>
    <row r="3045" spans="56:57" ht="14.25" customHeight="1">
      <c r="BD3045" s="152">
        <v>5.6034533713257515</v>
      </c>
      <c r="BE3045" s="152">
        <v>15.12549449548</v>
      </c>
    </row>
    <row r="3046" spans="56:57" ht="14.25" customHeight="1">
      <c r="BD3046" s="152">
        <v>7.9101535678062573</v>
      </c>
      <c r="BE3046" s="152">
        <v>15.84589841184</v>
      </c>
    </row>
    <row r="3047" spans="56:57" ht="14.25" customHeight="1">
      <c r="BD3047" s="152">
        <v>25.184729393630882</v>
      </c>
      <c r="BE3047" s="152">
        <v>25.216932070239999</v>
      </c>
    </row>
    <row r="3048" spans="56:57" ht="14.25" customHeight="1">
      <c r="BD3048" s="152">
        <v>19.182789968772433</v>
      </c>
      <c r="BE3048" s="152">
        <v>22.480619602839997</v>
      </c>
    </row>
    <row r="3049" spans="56:57" ht="14.25" customHeight="1">
      <c r="BD3049" s="152">
        <v>11.313717437412846</v>
      </c>
      <c r="BE3049" s="152">
        <v>18.156441366439999</v>
      </c>
    </row>
    <row r="3050" spans="56:57" ht="14.25" customHeight="1">
      <c r="BD3050" s="152">
        <v>5.7677775171124308</v>
      </c>
      <c r="BE3050" s="152">
        <v>14.9301703146</v>
      </c>
    </row>
    <row r="3051" spans="56:57" ht="14.25" customHeight="1">
      <c r="BD3051" s="152">
        <v>44.891302577098351</v>
      </c>
      <c r="BE3051" s="152">
        <v>37.09588840712</v>
      </c>
    </row>
    <row r="3052" spans="56:57" ht="14.25" customHeight="1">
      <c r="BD3052" s="152">
        <v>12.866580615096961</v>
      </c>
      <c r="BE3052" s="152">
        <v>21.063611659519999</v>
      </c>
    </row>
    <row r="3053" spans="56:57" ht="14.25" customHeight="1">
      <c r="BD3053" s="152">
        <v>56.936262463261919</v>
      </c>
      <c r="BE3053" s="152">
        <v>45.8724089496</v>
      </c>
    </row>
    <row r="3054" spans="56:57" ht="14.25" customHeight="1">
      <c r="BD3054" s="152">
        <v>6.071777186817787</v>
      </c>
      <c r="BE3054" s="152">
        <v>15.344753141439998</v>
      </c>
    </row>
    <row r="3055" spans="56:57" ht="14.25" customHeight="1">
      <c r="BD3055" s="152">
        <v>17.315656862271293</v>
      </c>
      <c r="BE3055" s="152">
        <v>20.449251288159999</v>
      </c>
    </row>
    <row r="3056" spans="56:57" ht="14.25" customHeight="1">
      <c r="BD3056" s="152">
        <v>12.767986127624955</v>
      </c>
      <c r="BE3056" s="152">
        <v>18.79588476508</v>
      </c>
    </row>
    <row r="3057" spans="56:57" ht="14.25" customHeight="1">
      <c r="BD3057" s="152">
        <v>5.5459399203004143</v>
      </c>
      <c r="BE3057" s="152">
        <v>14.705143749599998</v>
      </c>
    </row>
    <row r="3058" spans="56:57" ht="14.25" customHeight="1">
      <c r="BD3058" s="152">
        <v>6.1457230524217925</v>
      </c>
      <c r="BE3058" s="152">
        <v>14.43160288384</v>
      </c>
    </row>
    <row r="3059" spans="56:57" ht="14.25" customHeight="1">
      <c r="BD3059" s="152">
        <v>16.929495119672598</v>
      </c>
      <c r="BE3059" s="152">
        <v>26.00197106892</v>
      </c>
    </row>
    <row r="3060" spans="56:57" ht="14.25" customHeight="1">
      <c r="BD3060" s="152">
        <v>13.803228246081032</v>
      </c>
      <c r="BE3060" s="152">
        <v>19.32202598272</v>
      </c>
    </row>
    <row r="3061" spans="56:57" ht="14.25" customHeight="1">
      <c r="BD3061" s="152">
        <v>213.80625418669263</v>
      </c>
      <c r="BE3061" s="152">
        <v>116.06880515723999</v>
      </c>
    </row>
    <row r="3062" spans="56:57" ht="14.25" customHeight="1">
      <c r="BD3062" s="152">
        <v>11.230528338608339</v>
      </c>
      <c r="BE3062" s="152">
        <v>18.804715472639998</v>
      </c>
    </row>
    <row r="3063" spans="56:57" ht="14.25" customHeight="1">
      <c r="BD3063" s="152">
        <v>3.253618086576243</v>
      </c>
      <c r="BE3063" s="152">
        <v>14.738406922319999</v>
      </c>
    </row>
    <row r="3064" spans="56:57" ht="14.25" customHeight="1">
      <c r="BD3064" s="152">
        <v>49.109297994260167</v>
      </c>
      <c r="BE3064" s="152">
        <v>35.977350542639996</v>
      </c>
    </row>
    <row r="3065" spans="56:57" ht="14.25" customHeight="1">
      <c r="BD3065" s="152">
        <v>9.2678818223686932</v>
      </c>
      <c r="BE3065" s="152">
        <v>21.82794255316</v>
      </c>
    </row>
    <row r="3066" spans="56:57" ht="14.25" customHeight="1">
      <c r="BD3066" s="152">
        <v>7.8998833086945899</v>
      </c>
      <c r="BE3066" s="152">
        <v>15.284007879239999</v>
      </c>
    </row>
    <row r="3067" spans="56:57" ht="14.25" customHeight="1">
      <c r="BD3067" s="152">
        <v>14.345497927177071</v>
      </c>
      <c r="BE3067" s="152">
        <v>21.979261264519998</v>
      </c>
    </row>
    <row r="3068" spans="56:57" ht="14.25" customHeight="1">
      <c r="BD3068" s="152">
        <v>24.864297309346856</v>
      </c>
      <c r="BE3068" s="152">
        <v>43.492009803679998</v>
      </c>
    </row>
    <row r="3069" spans="56:57" ht="14.25" customHeight="1">
      <c r="BD3069" s="152">
        <v>10.31544825175877</v>
      </c>
      <c r="BE3069" s="152">
        <v>21.473386214799998</v>
      </c>
    </row>
    <row r="3070" spans="56:57" ht="14.25" customHeight="1">
      <c r="BD3070" s="152">
        <v>4.7058327249660179</v>
      </c>
      <c r="BE3070" s="152">
        <v>16.289564385679999</v>
      </c>
    </row>
    <row r="3071" spans="56:57" ht="14.25" customHeight="1">
      <c r="BD3071" s="152">
        <v>8.7933958514096577</v>
      </c>
      <c r="BE3071" s="152">
        <v>15.91875443448</v>
      </c>
    </row>
    <row r="3072" spans="56:57" ht="14.25" customHeight="1">
      <c r="BD3072" s="152">
        <v>23.182028866855731</v>
      </c>
      <c r="BE3072" s="152">
        <v>24.897820671359998</v>
      </c>
    </row>
    <row r="3073" spans="56:57" ht="14.25" customHeight="1">
      <c r="BD3073" s="152">
        <v>28.066564100364765</v>
      </c>
      <c r="BE3073" s="152">
        <v>28.895492234999999</v>
      </c>
    </row>
    <row r="3074" spans="56:57" ht="14.25" customHeight="1">
      <c r="BD3074" s="152">
        <v>6.2443175398937996</v>
      </c>
      <c r="BE3074" s="152">
        <v>18.106133635719999</v>
      </c>
    </row>
    <row r="3075" spans="56:57" ht="14.25" customHeight="1">
      <c r="BD3075" s="152">
        <v>10.475664293900783</v>
      </c>
      <c r="BE3075" s="152">
        <v>17.132172325999999</v>
      </c>
    </row>
    <row r="3076" spans="56:57" ht="14.25" customHeight="1">
      <c r="BD3076" s="152">
        <v>11.079555529666827</v>
      </c>
      <c r="BE3076" s="152">
        <v>17.595802934159998</v>
      </c>
    </row>
    <row r="3077" spans="56:57" ht="14.25" customHeight="1">
      <c r="BD3077" s="152">
        <v>2.4032406321301796</v>
      </c>
      <c r="BE3077" s="152">
        <v>51.193886246920002</v>
      </c>
    </row>
    <row r="3078" spans="56:57" ht="14.25" customHeight="1">
      <c r="BD3078" s="152">
        <v>7.9522616301640943</v>
      </c>
      <c r="BE3078" s="152">
        <v>21.87598161152</v>
      </c>
    </row>
    <row r="3079" spans="56:57" ht="14.25" customHeight="1">
      <c r="BD3079" s="152">
        <v>8.9073957275491651</v>
      </c>
      <c r="BE3079" s="152">
        <v>16.304188416919999</v>
      </c>
    </row>
    <row r="3080" spans="56:57" ht="14.25" customHeight="1">
      <c r="BD3080" s="152">
        <v>46.279841608995788</v>
      </c>
      <c r="BE3080" s="152">
        <v>36.441901552159997</v>
      </c>
    </row>
    <row r="3081" spans="56:57" ht="14.25" customHeight="1">
      <c r="BD3081" s="152">
        <v>26.675971016644993</v>
      </c>
      <c r="BE3081" s="152">
        <v>36.700008931840003</v>
      </c>
    </row>
    <row r="3082" spans="56:57" ht="14.25" customHeight="1">
      <c r="BD3082" s="152">
        <v>13.065823641863309</v>
      </c>
      <c r="BE3082" s="152">
        <v>18.69194516128</v>
      </c>
    </row>
    <row r="3083" spans="56:57" ht="14.25" customHeight="1">
      <c r="BD3083" s="152">
        <v>7.879342790471255</v>
      </c>
      <c r="BE3083" s="152">
        <v>15.44791012092</v>
      </c>
    </row>
    <row r="3084" spans="56:57" ht="14.25" customHeight="1">
      <c r="BD3084" s="152">
        <v>6.1025879641527894</v>
      </c>
      <c r="BE3084" s="152">
        <v>15.09914589576</v>
      </c>
    </row>
    <row r="3085" spans="56:57" ht="14.25" customHeight="1">
      <c r="BD3085" s="152">
        <v>58.906098160879736</v>
      </c>
      <c r="BE3085" s="152">
        <v>43.131137371800001</v>
      </c>
    </row>
    <row r="3086" spans="56:57" ht="14.25" customHeight="1">
      <c r="BD3086" s="152">
        <v>3.6315636218856047</v>
      </c>
      <c r="BE3086" s="152">
        <v>38.90936094896</v>
      </c>
    </row>
    <row r="3087" spans="56:57" ht="14.25" customHeight="1">
      <c r="BD3087" s="152">
        <v>3.9971848462609652</v>
      </c>
      <c r="BE3087" s="152">
        <v>15.333493401239998</v>
      </c>
    </row>
    <row r="3088" spans="56:57" ht="14.25" customHeight="1">
      <c r="BD3088" s="152">
        <v>110.78939314120127</v>
      </c>
      <c r="BE3088" s="152">
        <v>67.264168821159998</v>
      </c>
    </row>
    <row r="3089" spans="56:57" ht="14.25" customHeight="1">
      <c r="BD3089" s="152">
        <v>4.2056711062278138</v>
      </c>
      <c r="BE3089" s="152">
        <v>14.597327736359999</v>
      </c>
    </row>
    <row r="3090" spans="56:57" ht="14.25" customHeight="1">
      <c r="BD3090" s="152">
        <v>5.5459399203004143</v>
      </c>
      <c r="BE3090" s="152">
        <v>17.991541914119999</v>
      </c>
    </row>
    <row r="3091" spans="56:57" ht="14.25" customHeight="1">
      <c r="BD3091" s="152">
        <v>15.138361930597798</v>
      </c>
      <c r="BE3091" s="152">
        <v>20.30306165084</v>
      </c>
    </row>
    <row r="3092" spans="56:57" ht="14.25" customHeight="1">
      <c r="BD3092" s="152">
        <v>6.1621554670004599</v>
      </c>
      <c r="BE3092" s="152">
        <v>15.307984986719999</v>
      </c>
    </row>
    <row r="3093" spans="56:57" ht="14.25" customHeight="1">
      <c r="BD3093" s="152">
        <v>5.8838314450742732</v>
      </c>
      <c r="BE3093" s="152">
        <v>14.223486588599998</v>
      </c>
    </row>
    <row r="3094" spans="56:57" ht="14.25" customHeight="1">
      <c r="BD3094" s="152">
        <v>26.324728155025966</v>
      </c>
      <c r="BE3094" s="152">
        <v>47.017865750599995</v>
      </c>
    </row>
    <row r="3095" spans="56:57" ht="14.25" customHeight="1">
      <c r="BD3095" s="152">
        <v>32.911045323338293</v>
      </c>
      <c r="BE3095" s="152">
        <v>38.124797674319993</v>
      </c>
    </row>
    <row r="3096" spans="56:57" ht="14.25" customHeight="1">
      <c r="BD3096" s="152">
        <v>54.350211218944061</v>
      </c>
      <c r="BE3096" s="152">
        <v>42.219463928239996</v>
      </c>
    </row>
    <row r="3097" spans="56:57" ht="14.25" customHeight="1">
      <c r="BD3097" s="152">
        <v>14.234579128771063</v>
      </c>
      <c r="BE3097" s="152">
        <v>26.655074162639998</v>
      </c>
    </row>
    <row r="3098" spans="56:57" ht="14.25" customHeight="1">
      <c r="BD3098" s="152">
        <v>6.1005339123304561</v>
      </c>
      <c r="BE3098" s="152">
        <v>14.963878923119999</v>
      </c>
    </row>
    <row r="3099" spans="56:57" ht="14.25" customHeight="1">
      <c r="BD3099" s="152">
        <v>30.169913166434252</v>
      </c>
      <c r="BE3099" s="152">
        <v>28.56279528288</v>
      </c>
    </row>
    <row r="3100" spans="56:57" ht="14.25" customHeight="1">
      <c r="BD3100" s="152">
        <v>51.623457424796356</v>
      </c>
      <c r="BE3100" s="152">
        <v>48.604413392759994</v>
      </c>
    </row>
    <row r="3101" spans="56:57" ht="14.25" customHeight="1">
      <c r="BD3101" s="152">
        <v>6.5965874274239926</v>
      </c>
      <c r="BE3101" s="152">
        <v>17.943747341200002</v>
      </c>
    </row>
    <row r="3102" spans="56:57" ht="14.25" customHeight="1">
      <c r="BD3102" s="152">
        <v>17.352629795073295</v>
      </c>
      <c r="BE3102" s="152">
        <v>25.898495851999996</v>
      </c>
    </row>
    <row r="3103" spans="56:57" ht="14.25" customHeight="1">
      <c r="BD3103" s="152">
        <v>12.656040303307778</v>
      </c>
      <c r="BE3103" s="152">
        <v>27.514215404880002</v>
      </c>
    </row>
    <row r="3104" spans="56:57" ht="14.25" customHeight="1">
      <c r="BD3104" s="152">
        <v>62.330202548709657</v>
      </c>
      <c r="BE3104" s="152">
        <v>42.909395733399997</v>
      </c>
    </row>
    <row r="3105" spans="56:57" ht="14.25" customHeight="1">
      <c r="BD3105" s="152">
        <v>10.83306931098681</v>
      </c>
      <c r="BE3105" s="152">
        <v>20.671632315359997</v>
      </c>
    </row>
    <row r="3106" spans="56:57" ht="14.25" customHeight="1">
      <c r="BD3106" s="152">
        <v>6.9478302890430195</v>
      </c>
      <c r="BE3106" s="152">
        <v>15.278155311719999</v>
      </c>
    </row>
    <row r="3107" spans="56:57" ht="14.25" customHeight="1">
      <c r="BD3107" s="152">
        <v>7.246694829192541</v>
      </c>
      <c r="BE3107" s="152">
        <v>15.162107338079998</v>
      </c>
    </row>
    <row r="3108" spans="56:57" ht="14.25" customHeight="1">
      <c r="BD3108" s="152">
        <v>21.629165689171614</v>
      </c>
      <c r="BE3108" s="152">
        <v>23.69550172896</v>
      </c>
    </row>
    <row r="3109" spans="56:57" ht="14.25" customHeight="1">
      <c r="BD3109" s="152">
        <v>5.3045888311762299</v>
      </c>
      <c r="BE3109" s="152">
        <v>16.894709283399997</v>
      </c>
    </row>
    <row r="3110" spans="56:57" ht="14.25" customHeight="1">
      <c r="BD3110" s="152">
        <v>9.1877738012976859</v>
      </c>
      <c r="BE3110" s="152">
        <v>23.692872382280001</v>
      </c>
    </row>
    <row r="3111" spans="56:57" ht="14.25" customHeight="1">
      <c r="BD3111" s="152">
        <v>6.1313446896654584</v>
      </c>
      <c r="BE3111" s="152">
        <v>16.161500827200001</v>
      </c>
    </row>
    <row r="3112" spans="56:57" ht="14.25" customHeight="1">
      <c r="BD3112" s="152">
        <v>23.360731375398746</v>
      </c>
      <c r="BE3112" s="152">
        <v>25.986299252919999</v>
      </c>
    </row>
    <row r="3113" spans="56:57" ht="14.25" customHeight="1">
      <c r="BD3113" s="152">
        <v>11.732744009168876</v>
      </c>
      <c r="BE3113" s="152">
        <v>17.596613990040002</v>
      </c>
    </row>
    <row r="3114" spans="56:57" ht="14.25" customHeight="1">
      <c r="BD3114" s="152">
        <v>10.799177455918306</v>
      </c>
      <c r="BE3114" s="152">
        <v>16.61206361296</v>
      </c>
    </row>
    <row r="3115" spans="56:57" ht="14.25" customHeight="1">
      <c r="BD3115" s="152">
        <v>40.263523821381007</v>
      </c>
      <c r="BE3115" s="152">
        <v>34.460372108039998</v>
      </c>
    </row>
    <row r="3116" spans="56:57" ht="14.25" customHeight="1">
      <c r="BD3116" s="152">
        <v>17.352629795073295</v>
      </c>
      <c r="BE3116" s="152">
        <v>21.164438434599997</v>
      </c>
    </row>
    <row r="3117" spans="56:57" ht="14.25" customHeight="1">
      <c r="BD3117" s="152">
        <v>28.181591002415438</v>
      </c>
      <c r="BE3117" s="152">
        <v>55.678139246960001</v>
      </c>
    </row>
    <row r="3118" spans="56:57" ht="14.25" customHeight="1">
      <c r="BD3118" s="152">
        <v>49.543729954683698</v>
      </c>
      <c r="BE3118" s="152">
        <v>47.462489996159995</v>
      </c>
    </row>
    <row r="3119" spans="56:57" ht="14.25" customHeight="1">
      <c r="BD3119" s="152">
        <v>17.66381864615682</v>
      </c>
      <c r="BE3119" s="152">
        <v>21.461529132839996</v>
      </c>
    </row>
    <row r="3120" spans="56:57" ht="14.25" customHeight="1">
      <c r="BD3120" s="152">
        <v>33.731639026360519</v>
      </c>
      <c r="BE3120" s="152">
        <v>51.429155055599999</v>
      </c>
    </row>
    <row r="3121" spans="56:57" ht="14.25" customHeight="1">
      <c r="BD3121" s="152">
        <v>7.8505860649585868</v>
      </c>
      <c r="BE3121" s="152">
        <v>33.262962934320001</v>
      </c>
    </row>
    <row r="3122" spans="56:57" ht="14.25" customHeight="1">
      <c r="BD3122" s="152">
        <v>100.83134990652853</v>
      </c>
      <c r="BE3122" s="152">
        <v>89.274496774200003</v>
      </c>
    </row>
    <row r="3123" spans="56:57" ht="14.25" customHeight="1">
      <c r="BD3123" s="152">
        <v>12.123013855412239</v>
      </c>
      <c r="BE3123" s="152">
        <v>18.350689772399999</v>
      </c>
    </row>
    <row r="3124" spans="56:57" ht="14.25" customHeight="1">
      <c r="BD3124" s="152">
        <v>5.6691830296404238</v>
      </c>
      <c r="BE3124" s="152">
        <v>15.46079189096</v>
      </c>
    </row>
    <row r="3125" spans="56:57" ht="14.25" customHeight="1">
      <c r="BD3125" s="152">
        <v>16.084252794782369</v>
      </c>
      <c r="BE3125" s="152">
        <v>19.480038452479999</v>
      </c>
    </row>
    <row r="3126" spans="56:57" ht="14.25" customHeight="1">
      <c r="BD3126" s="152">
        <v>52.883618217797952</v>
      </c>
      <c r="BE3126" s="152">
        <v>64.45741066059999</v>
      </c>
    </row>
    <row r="3127" spans="56:57" ht="14.25" customHeight="1">
      <c r="BD3127" s="152">
        <v>3.2967531748452461</v>
      </c>
      <c r="BE3127" s="152">
        <v>13.124790777439998</v>
      </c>
    </row>
    <row r="3128" spans="56:57" ht="14.25" customHeight="1">
      <c r="BD3128" s="152">
        <v>32.536180865762432</v>
      </c>
      <c r="BE3128" s="152">
        <v>32.388587380159997</v>
      </c>
    </row>
    <row r="3129" spans="56:57" ht="14.25" customHeight="1">
      <c r="BD3129" s="152">
        <v>7.3945865604005521</v>
      </c>
      <c r="BE3129" s="152">
        <v>15.735446012879999</v>
      </c>
    </row>
    <row r="3130" spans="56:57" ht="14.25" customHeight="1">
      <c r="BD3130" s="152">
        <v>9.4897194191807088</v>
      </c>
      <c r="BE3130" s="152">
        <v>17.640340293800001</v>
      </c>
    </row>
    <row r="3131" spans="56:57" ht="14.25" customHeight="1">
      <c r="BD3131" s="152">
        <v>61.461338627862588</v>
      </c>
      <c r="BE3131" s="152">
        <v>42.459792153720002</v>
      </c>
    </row>
    <row r="3132" spans="56:57" ht="14.25" customHeight="1">
      <c r="BD3132" s="152">
        <v>29.711859610053885</v>
      </c>
      <c r="BE3132" s="152">
        <v>31.023016460879997</v>
      </c>
    </row>
    <row r="3133" spans="56:57" ht="14.25" customHeight="1">
      <c r="BD3133" s="152">
        <v>3.8462120373194542</v>
      </c>
      <c r="BE3133" s="152">
        <v>13.79822993292</v>
      </c>
    </row>
    <row r="3134" spans="56:57" ht="14.25" customHeight="1">
      <c r="BD3134" s="152">
        <v>9.3664763098406993</v>
      </c>
      <c r="BE3134" s="152">
        <v>16.834484317079998</v>
      </c>
    </row>
    <row r="3135" spans="56:57" ht="14.25" customHeight="1">
      <c r="BD3135" s="152">
        <v>8.4267476011231288</v>
      </c>
      <c r="BE3135" s="152">
        <v>16.24647392048</v>
      </c>
    </row>
    <row r="3136" spans="56:57" ht="14.25" customHeight="1">
      <c r="BD3136" s="152">
        <v>12.866580615096961</v>
      </c>
      <c r="BE3136" s="152">
        <v>19.55073144404</v>
      </c>
    </row>
    <row r="3137" spans="56:57" ht="14.25" customHeight="1">
      <c r="BD3137" s="152">
        <v>5.2583726651737264</v>
      </c>
      <c r="BE3137" s="152">
        <v>14.307256903519999</v>
      </c>
    </row>
    <row r="3138" spans="56:57" ht="14.25" customHeight="1">
      <c r="BD3138" s="152">
        <v>15.047983650415125</v>
      </c>
      <c r="BE3138" s="152">
        <v>19.35339351084</v>
      </c>
    </row>
    <row r="3139" spans="56:57" ht="14.25" customHeight="1">
      <c r="BD3139" s="152">
        <v>6.5626955723554898</v>
      </c>
      <c r="BE3139" s="152">
        <v>15.539560504640001</v>
      </c>
    </row>
    <row r="3140" spans="56:57" ht="14.25" customHeight="1">
      <c r="BD3140" s="152">
        <v>14.723443462486433</v>
      </c>
      <c r="BE3140" s="152">
        <v>19.199436843799997</v>
      </c>
    </row>
    <row r="3141" spans="56:57" ht="14.25" customHeight="1">
      <c r="BD3141" s="152">
        <v>1.0414042739230778</v>
      </c>
      <c r="BE3141" s="152">
        <v>12.854317378999999</v>
      </c>
    </row>
    <row r="3142" spans="56:57" ht="14.25" customHeight="1">
      <c r="BD3142" s="152">
        <v>17.030143658966939</v>
      </c>
      <c r="BE3142" s="152">
        <v>21.314831009279999</v>
      </c>
    </row>
    <row r="3143" spans="56:57" ht="14.25" customHeight="1">
      <c r="BD3143" s="152">
        <v>26.822835721941836</v>
      </c>
      <c r="BE3143" s="152">
        <v>26.074833914479999</v>
      </c>
    </row>
    <row r="3144" spans="56:57" ht="14.25" customHeight="1">
      <c r="BD3144" s="152">
        <v>10.352421184560773</v>
      </c>
      <c r="BE3144" s="152">
        <v>28.960232096999999</v>
      </c>
    </row>
    <row r="3145" spans="56:57" ht="14.25" customHeight="1">
      <c r="BD3145" s="152">
        <v>11.270582349143842</v>
      </c>
      <c r="BE3145" s="152">
        <v>16.968509521599998</v>
      </c>
    </row>
    <row r="3146" spans="56:57" ht="14.25" customHeight="1">
      <c r="BD3146" s="152">
        <v>18.900357843201579</v>
      </c>
      <c r="BE3146" s="152">
        <v>21.461290629200001</v>
      </c>
    </row>
    <row r="3147" spans="56:57" ht="14.25" customHeight="1">
      <c r="BD3147" s="152">
        <v>103.63513064401374</v>
      </c>
      <c r="BE3147" s="152">
        <v>65.508081119959996</v>
      </c>
    </row>
    <row r="3148" spans="56:57" ht="14.25" customHeight="1">
      <c r="BD3148" s="152">
        <v>27.384618895350044</v>
      </c>
      <c r="BE3148" s="152">
        <v>36.098406435919998</v>
      </c>
    </row>
    <row r="3149" spans="56:57" ht="14.25" customHeight="1">
      <c r="BD3149" s="152">
        <v>14.415335689136411</v>
      </c>
      <c r="BE3149" s="152">
        <v>18.272879451639998</v>
      </c>
    </row>
    <row r="3150" spans="56:57" ht="14.25" customHeight="1">
      <c r="BD3150" s="152">
        <v>8.4298286788566301</v>
      </c>
      <c r="BE3150" s="152">
        <v>18.826124703319998</v>
      </c>
    </row>
    <row r="3151" spans="56:57" ht="14.25" customHeight="1">
      <c r="BD3151" s="152">
        <v>14.676200270572764</v>
      </c>
      <c r="BE3151" s="152">
        <v>19.643700343719999</v>
      </c>
    </row>
    <row r="3152" spans="56:57" ht="14.25" customHeight="1">
      <c r="BD3152" s="152">
        <v>14.205822403258395</v>
      </c>
      <c r="BE3152" s="152">
        <v>20.676781469039998</v>
      </c>
    </row>
    <row r="3153" spans="56:57" ht="14.25" customHeight="1">
      <c r="BD3153" s="152">
        <v>19.661384043376135</v>
      </c>
      <c r="BE3153" s="152">
        <v>34.587573524520003</v>
      </c>
    </row>
    <row r="3154" spans="56:57" ht="14.25" customHeight="1">
      <c r="BD3154" s="152">
        <v>10.387340065540442</v>
      </c>
      <c r="BE3154" s="152">
        <v>21.54923070968</v>
      </c>
    </row>
    <row r="3155" spans="56:57" ht="14.25" customHeight="1">
      <c r="BD3155" s="152">
        <v>7.246694829192541</v>
      </c>
      <c r="BE3155" s="152">
        <v>15.543588440079999</v>
      </c>
    </row>
    <row r="3156" spans="56:57" ht="14.25" customHeight="1">
      <c r="BD3156" s="152">
        <v>6.4332903075484804</v>
      </c>
      <c r="BE3156" s="152">
        <v>15.107847875959999</v>
      </c>
    </row>
    <row r="3157" spans="56:57" ht="14.25" customHeight="1">
      <c r="BD3157" s="152">
        <v>5.8941017041859407</v>
      </c>
      <c r="BE3157" s="152">
        <v>14.413740692799999</v>
      </c>
    </row>
    <row r="3158" spans="56:57" ht="14.25" customHeight="1">
      <c r="BD3158" s="152">
        <v>5.874588211873772</v>
      </c>
      <c r="BE3158" s="152">
        <v>14.810913054119998</v>
      </c>
    </row>
    <row r="3159" spans="56:57" ht="14.25" customHeight="1">
      <c r="BD3159" s="152">
        <v>2.7606456492162064</v>
      </c>
      <c r="BE3159" s="152">
        <v>12.74015264496</v>
      </c>
    </row>
    <row r="3160" spans="56:57" ht="14.25" customHeight="1">
      <c r="BD3160" s="152">
        <v>34.38174642812907</v>
      </c>
      <c r="BE3160" s="152">
        <v>36.745304670079996</v>
      </c>
    </row>
    <row r="3161" spans="56:57" ht="14.25" customHeight="1">
      <c r="BD3161" s="152">
        <v>1.7747007744961325</v>
      </c>
      <c r="BE3161" s="152">
        <v>14.652417184960001</v>
      </c>
    </row>
    <row r="3162" spans="56:57" ht="14.25" customHeight="1">
      <c r="BD3162" s="152">
        <v>2.300538041013505</v>
      </c>
      <c r="BE3162" s="152">
        <v>15.327467401759998</v>
      </c>
    </row>
    <row r="3163" spans="56:57" ht="14.25" customHeight="1">
      <c r="BD3163" s="152">
        <v>8.0190183143899318</v>
      </c>
      <c r="BE3163" s="152">
        <v>16.1314060638</v>
      </c>
    </row>
    <row r="3164" spans="56:57" ht="14.25" customHeight="1">
      <c r="BD3164" s="152">
        <v>8.4462610934352984</v>
      </c>
      <c r="BE3164" s="152">
        <v>16.191896200439999</v>
      </c>
    </row>
    <row r="3165" spans="56:57" ht="14.25" customHeight="1">
      <c r="BD3165" s="152">
        <v>6.8851817084618476</v>
      </c>
      <c r="BE3165" s="152">
        <v>15.305980438040001</v>
      </c>
    </row>
    <row r="3166" spans="56:57" ht="14.25" customHeight="1">
      <c r="BD3166" s="152">
        <v>28.14667212143577</v>
      </c>
      <c r="BE3166" s="152">
        <v>48.246572364399995</v>
      </c>
    </row>
    <row r="3167" spans="56:57" ht="14.25" customHeight="1">
      <c r="BD3167" s="152">
        <v>3.697293280200276</v>
      </c>
      <c r="BE3167" s="152">
        <v>15.776187066239999</v>
      </c>
    </row>
    <row r="3168" spans="56:57" ht="14.25" customHeight="1">
      <c r="BD3168" s="152">
        <v>4.3730763297479935</v>
      </c>
      <c r="BE3168" s="152">
        <v>16.817740522880001</v>
      </c>
    </row>
    <row r="3169" spans="56:57" ht="14.25" customHeight="1">
      <c r="BD3169" s="152">
        <v>12.057284197097568</v>
      </c>
      <c r="BE3169" s="152">
        <v>18.280214096759998</v>
      </c>
    </row>
    <row r="3170" spans="56:57" ht="14.25" customHeight="1">
      <c r="BD3170" s="152">
        <v>2.8161050484192103</v>
      </c>
      <c r="BE3170" s="152">
        <v>14.591031754279999</v>
      </c>
    </row>
    <row r="3171" spans="56:57" ht="14.25" customHeight="1">
      <c r="BD3171" s="152">
        <v>4.1317252406238083</v>
      </c>
      <c r="BE3171" s="152">
        <v>13.34440368512</v>
      </c>
    </row>
    <row r="3172" spans="56:57" ht="14.25" customHeight="1">
      <c r="BD3172" s="152">
        <v>44.848167488829347</v>
      </c>
      <c r="BE3172" s="152">
        <v>33.904811601520002</v>
      </c>
    </row>
    <row r="3173" spans="56:57" ht="14.25" customHeight="1">
      <c r="BD3173" s="152">
        <v>10.873123321522312</v>
      </c>
      <c r="BE3173" s="152">
        <v>20.481948023919998</v>
      </c>
    </row>
    <row r="3174" spans="56:57" ht="14.25" customHeight="1">
      <c r="BD3174" s="152">
        <v>6.634587386137162</v>
      </c>
      <c r="BE3174" s="152">
        <v>18.643380482039998</v>
      </c>
    </row>
    <row r="3175" spans="56:57" ht="14.25" customHeight="1">
      <c r="BD3175" s="152">
        <v>10.860799010588311</v>
      </c>
      <c r="BE3175" s="152">
        <v>17.684921639799999</v>
      </c>
    </row>
    <row r="3176" spans="56:57" ht="14.25" customHeight="1">
      <c r="BD3176" s="152">
        <v>5.5264264279882465</v>
      </c>
      <c r="BE3176" s="152">
        <v>14.368395694039998</v>
      </c>
    </row>
    <row r="3177" spans="56:57" ht="14.25" customHeight="1">
      <c r="BD3177" s="152">
        <v>11.759446682859211</v>
      </c>
      <c r="BE3177" s="152">
        <v>18.522471364640001</v>
      </c>
    </row>
    <row r="3178" spans="56:57" ht="14.25" customHeight="1">
      <c r="BD3178" s="152">
        <v>15.35506439785398</v>
      </c>
      <c r="BE3178" s="152">
        <v>18.648491015320001</v>
      </c>
    </row>
    <row r="3179" spans="56:57" ht="14.25" customHeight="1">
      <c r="BD3179" s="152">
        <v>110.74214994928761</v>
      </c>
      <c r="BE3179" s="152">
        <v>73.571919917239995</v>
      </c>
    </row>
    <row r="3180" spans="56:57" ht="14.25" customHeight="1">
      <c r="BD3180" s="152">
        <v>6.6643711375609982</v>
      </c>
      <c r="BE3180" s="152">
        <v>15.143418905719999</v>
      </c>
    </row>
    <row r="3181" spans="56:57" ht="14.25" customHeight="1">
      <c r="BD3181" s="152">
        <v>7.3278298761747145</v>
      </c>
      <c r="BE3181" s="152">
        <v>15.353681179319999</v>
      </c>
    </row>
    <row r="3182" spans="56:57" ht="14.25" customHeight="1">
      <c r="BD3182" s="152">
        <v>4.2395629612963166</v>
      </c>
      <c r="BE3182" s="152">
        <v>14.621810846959999</v>
      </c>
    </row>
    <row r="3183" spans="56:57" ht="14.25" customHeight="1">
      <c r="BD3183" s="152">
        <v>13.844309282527702</v>
      </c>
      <c r="BE3183" s="152">
        <v>51.4757375752</v>
      </c>
    </row>
    <row r="3184" spans="56:57" ht="14.25" customHeight="1">
      <c r="BD3184" s="152">
        <v>10.561934470438789</v>
      </c>
      <c r="BE3184" s="152">
        <v>20.291425917399998</v>
      </c>
    </row>
    <row r="3185" spans="56:57" ht="14.25" customHeight="1">
      <c r="BD3185" s="152">
        <v>4.4860491799763356</v>
      </c>
      <c r="BE3185" s="152">
        <v>15.809955718759998</v>
      </c>
    </row>
    <row r="3186" spans="56:57" ht="14.25" customHeight="1">
      <c r="BD3186" s="152">
        <v>90.411145011830754</v>
      </c>
      <c r="BE3186" s="152">
        <v>161.50642833751999</v>
      </c>
    </row>
    <row r="3187" spans="56:57" ht="14.25" customHeight="1">
      <c r="BD3187" s="152">
        <v>188.13060640752406</v>
      </c>
      <c r="BE3187" s="152">
        <v>109.82635132103999</v>
      </c>
    </row>
    <row r="3188" spans="56:57" ht="14.25" customHeight="1">
      <c r="BD3188" s="152">
        <v>15.084956583217126</v>
      </c>
      <c r="BE3188" s="152">
        <v>20.20492938664</v>
      </c>
    </row>
    <row r="3189" spans="56:57" ht="14.25" customHeight="1">
      <c r="BD3189" s="152">
        <v>8.7440986076736529</v>
      </c>
      <c r="BE3189" s="152">
        <v>16.673714675839999</v>
      </c>
    </row>
    <row r="3190" spans="56:57" ht="14.25" customHeight="1">
      <c r="BD3190" s="152">
        <v>14.789173120801104</v>
      </c>
      <c r="BE3190" s="152">
        <v>19.951656166239999</v>
      </c>
    </row>
    <row r="3191" spans="56:57" ht="14.25" customHeight="1">
      <c r="BD3191" s="152">
        <v>24.714351526316513</v>
      </c>
      <c r="BE3191" s="152">
        <v>25.829891749679998</v>
      </c>
    </row>
    <row r="3192" spans="56:57" ht="14.25" customHeight="1">
      <c r="BD3192" s="152">
        <v>33.4358555639445</v>
      </c>
      <c r="BE3192" s="152">
        <v>29.705879297799999</v>
      </c>
    </row>
    <row r="3193" spans="56:57" ht="14.25" customHeight="1">
      <c r="BD3193" s="152">
        <v>5.9095070928534419</v>
      </c>
      <c r="BE3193" s="152">
        <v>21.93704893824</v>
      </c>
    </row>
    <row r="3194" spans="56:57" ht="14.25" customHeight="1">
      <c r="BD3194" s="152">
        <v>2.0704842369121548</v>
      </c>
      <c r="BE3194" s="152">
        <v>15.6824351524</v>
      </c>
    </row>
    <row r="3195" spans="56:57" ht="14.25" customHeight="1">
      <c r="BD3195" s="152">
        <v>10.84539362192081</v>
      </c>
      <c r="BE3195" s="152">
        <v>16.87863419164</v>
      </c>
    </row>
    <row r="3196" spans="56:57" ht="14.25" customHeight="1">
      <c r="BD3196" s="152">
        <v>4.1039955410223063</v>
      </c>
      <c r="BE3196" s="152">
        <v>19.495930806240001</v>
      </c>
    </row>
    <row r="3197" spans="56:57" ht="14.25" customHeight="1">
      <c r="BD3197" s="152">
        <v>16.908954601449263</v>
      </c>
      <c r="BE3197" s="152">
        <v>22.323743321359999</v>
      </c>
    </row>
    <row r="3198" spans="56:57" ht="14.25" customHeight="1">
      <c r="BD3198" s="152">
        <v>10.013502633875747</v>
      </c>
      <c r="BE3198" s="152">
        <v>17.383197210039999</v>
      </c>
    </row>
    <row r="3199" spans="56:57" ht="14.25" customHeight="1">
      <c r="BD3199" s="152">
        <v>22.085165193729651</v>
      </c>
      <c r="BE3199" s="152">
        <v>23.33795400444</v>
      </c>
    </row>
    <row r="3200" spans="56:57" ht="14.25" customHeight="1">
      <c r="BD3200" s="152">
        <v>10.574258781372789</v>
      </c>
      <c r="BE3200" s="152">
        <v>18.756549800679998</v>
      </c>
    </row>
    <row r="3201" spans="56:57" ht="14.25" customHeight="1">
      <c r="BD3201" s="152">
        <v>11.042582596864825</v>
      </c>
      <c r="BE3201" s="152">
        <v>17.043052902119999</v>
      </c>
    </row>
    <row r="3202" spans="56:57" ht="14.25" customHeight="1">
      <c r="BD3202" s="152">
        <v>22.37273244885634</v>
      </c>
      <c r="BE3202" s="152">
        <v>24.13036614504</v>
      </c>
    </row>
    <row r="3203" spans="56:57" ht="14.25" customHeight="1">
      <c r="BD3203" s="152">
        <v>124.36051353135862</v>
      </c>
      <c r="BE3203" s="152">
        <v>75.502258074199986</v>
      </c>
    </row>
    <row r="3204" spans="56:57" ht="14.25" customHeight="1">
      <c r="BD3204" s="152">
        <v>62.934093784475699</v>
      </c>
      <c r="BE3204" s="152">
        <v>47.612142793720004</v>
      </c>
    </row>
    <row r="3205" spans="56:57" ht="14.25" customHeight="1">
      <c r="BD3205" s="152">
        <v>3.8842119960326236</v>
      </c>
      <c r="BE3205" s="152">
        <v>13.527178256799999</v>
      </c>
    </row>
    <row r="3206" spans="56:57" ht="14.25" customHeight="1">
      <c r="BD3206" s="152">
        <v>4.6894003103873505</v>
      </c>
      <c r="BE3206" s="152">
        <v>14.337405575159998</v>
      </c>
    </row>
    <row r="3207" spans="56:57" ht="14.25" customHeight="1">
      <c r="BD3207" s="152">
        <v>3.1796722209722375</v>
      </c>
      <c r="BE3207" s="152">
        <v>13.391958471879999</v>
      </c>
    </row>
    <row r="3208" spans="56:57" ht="14.25" customHeight="1">
      <c r="BD3208" s="152">
        <v>6.8769655011725135</v>
      </c>
      <c r="BE3208" s="152">
        <v>15.70901674572</v>
      </c>
    </row>
    <row r="3209" spans="56:57" ht="14.25" customHeight="1">
      <c r="BD3209" s="152">
        <v>11.091879840600829</v>
      </c>
      <c r="BE3209" s="152">
        <v>17.392665038679997</v>
      </c>
    </row>
    <row r="3210" spans="56:57" ht="14.25" customHeight="1">
      <c r="BD3210" s="152">
        <v>6.8492358015710115</v>
      </c>
      <c r="BE3210" s="152">
        <v>15.049014202999999</v>
      </c>
    </row>
    <row r="3211" spans="56:57" ht="14.25" customHeight="1">
      <c r="BD3211" s="152">
        <v>7.246694829192541</v>
      </c>
      <c r="BE3211" s="152">
        <v>16.087260539639999</v>
      </c>
    </row>
    <row r="3212" spans="56:57" ht="14.25" customHeight="1">
      <c r="BD3212" s="152">
        <v>2.8797806549115483</v>
      </c>
      <c r="BE3212" s="152">
        <v>14.184384166519999</v>
      </c>
    </row>
    <row r="3213" spans="56:57" ht="14.25" customHeight="1">
      <c r="BD3213" s="152">
        <v>19.96538371308149</v>
      </c>
      <c r="BE3213" s="152">
        <v>23.413744939960001</v>
      </c>
    </row>
    <row r="3214" spans="56:57" ht="14.25" customHeight="1">
      <c r="BD3214" s="152">
        <v>2.6620511617441989</v>
      </c>
      <c r="BE3214" s="152">
        <v>13.300554358959999</v>
      </c>
    </row>
    <row r="3215" spans="56:57" ht="14.25" customHeight="1">
      <c r="BD3215" s="152">
        <v>10.277448293045602</v>
      </c>
      <c r="BE3215" s="152">
        <v>17.303997863639999</v>
      </c>
    </row>
    <row r="3216" spans="56:57" ht="14.25" customHeight="1">
      <c r="BD3216" s="152">
        <v>104.61080525962215</v>
      </c>
      <c r="BE3216" s="152">
        <v>72.878353530520002</v>
      </c>
    </row>
    <row r="3217" spans="56:57" ht="14.25" customHeight="1">
      <c r="BD3217" s="152">
        <v>6.4579389294164828</v>
      </c>
      <c r="BE3217" s="152">
        <v>19.742537201879998</v>
      </c>
    </row>
    <row r="3218" spans="56:57" ht="14.25" customHeight="1">
      <c r="BD3218" s="152">
        <v>26.287755222223964</v>
      </c>
      <c r="BE3218" s="152">
        <v>26.347771333799997</v>
      </c>
    </row>
    <row r="3219" spans="56:57" ht="14.25" customHeight="1">
      <c r="BD3219" s="152">
        <v>8.7656661518081549</v>
      </c>
      <c r="BE3219" s="152">
        <v>16.278660076719998</v>
      </c>
    </row>
    <row r="3220" spans="56:57" ht="14.25" customHeight="1">
      <c r="BD3220" s="152">
        <v>14.878524375072612</v>
      </c>
      <c r="BE3220" s="152">
        <v>40.85554187076</v>
      </c>
    </row>
    <row r="3221" spans="56:57" ht="14.25" customHeight="1">
      <c r="BD3221" s="152">
        <v>70.499166646129936</v>
      </c>
      <c r="BE3221" s="152">
        <v>53.172936082840003</v>
      </c>
    </row>
    <row r="3222" spans="56:57" ht="14.25" customHeight="1">
      <c r="BD3222" s="152">
        <v>11.52323072329086</v>
      </c>
      <c r="BE3222" s="152">
        <v>17.595216130120001</v>
      </c>
    </row>
    <row r="3223" spans="56:57" ht="14.25" customHeight="1">
      <c r="BD3223" s="152">
        <v>9.3746925171300344</v>
      </c>
      <c r="BE3223" s="152">
        <v>16.486085947879999</v>
      </c>
    </row>
    <row r="3224" spans="56:57" ht="14.25" customHeight="1">
      <c r="BD3224" s="152">
        <v>8.2131262116004464</v>
      </c>
      <c r="BE3224" s="152">
        <v>16.84751854676</v>
      </c>
    </row>
    <row r="3225" spans="56:57" ht="14.25" customHeight="1">
      <c r="BD3225" s="152">
        <v>8.6126392910443101</v>
      </c>
      <c r="BE3225" s="152">
        <v>16.074247651639997</v>
      </c>
    </row>
    <row r="3226" spans="56:57" ht="14.25" customHeight="1">
      <c r="BD3226" s="152">
        <v>11.297285022834178</v>
      </c>
      <c r="BE3226" s="152">
        <v>18.130146828919997</v>
      </c>
    </row>
    <row r="3227" spans="56:57" ht="14.25" customHeight="1">
      <c r="BD3227" s="152">
        <v>3.6151312073069368</v>
      </c>
      <c r="BE3227" s="152">
        <v>13.918696979719998</v>
      </c>
    </row>
    <row r="3228" spans="56:57" ht="14.25" customHeight="1">
      <c r="BD3228" s="152">
        <v>65.593063868486396</v>
      </c>
      <c r="BE3228" s="152">
        <v>40.458581467839998</v>
      </c>
    </row>
    <row r="3229" spans="56:57" ht="14.25" customHeight="1">
      <c r="BD3229" s="152">
        <v>92.620277746750418</v>
      </c>
      <c r="BE3229" s="152">
        <v>69.554434578599995</v>
      </c>
    </row>
    <row r="3230" spans="56:57" ht="14.25" customHeight="1">
      <c r="BD3230" s="152">
        <v>5.6486425114170888</v>
      </c>
      <c r="BE3230" s="152">
        <v>15.21121784144</v>
      </c>
    </row>
    <row r="3231" spans="56:57" ht="14.25" customHeight="1">
      <c r="BD3231" s="152">
        <v>8.9679902563080027</v>
      </c>
      <c r="BE3231" s="152">
        <v>15.496762430839999</v>
      </c>
    </row>
    <row r="3232" spans="56:57" ht="14.25" customHeight="1">
      <c r="BD3232" s="152">
        <v>11.621825210762868</v>
      </c>
      <c r="BE3232" s="152">
        <v>54.848697947399998</v>
      </c>
    </row>
    <row r="3233" spans="56:57" ht="14.25" customHeight="1">
      <c r="BD3233" s="152">
        <v>7.1922624559007042</v>
      </c>
      <c r="BE3233" s="152">
        <v>15.139581588439999</v>
      </c>
    </row>
    <row r="3234" spans="56:57" ht="14.25" customHeight="1">
      <c r="BD3234" s="152">
        <v>6.1128582232644568</v>
      </c>
      <c r="BE3234" s="152">
        <v>15.398183643239999</v>
      </c>
    </row>
    <row r="3235" spans="56:57" ht="14.25" customHeight="1">
      <c r="BD3235" s="152">
        <v>10.697501890712799</v>
      </c>
      <c r="BE3235" s="152">
        <v>18.799443573400001</v>
      </c>
    </row>
    <row r="3236" spans="56:57" ht="14.25" customHeight="1">
      <c r="BD3236" s="152">
        <v>11.79436556383888</v>
      </c>
      <c r="BE3236" s="152">
        <v>17.494756339559999</v>
      </c>
    </row>
    <row r="3237" spans="56:57" ht="14.25" customHeight="1">
      <c r="BD3237" s="152">
        <v>19.801059567294814</v>
      </c>
      <c r="BE3237" s="152">
        <v>23.789472764560003</v>
      </c>
    </row>
    <row r="3238" spans="56:57" ht="14.25" customHeight="1">
      <c r="BD3238" s="152">
        <v>23.383325945444412</v>
      </c>
      <c r="BE3238" s="152">
        <v>22.612197777759999</v>
      </c>
    </row>
    <row r="3239" spans="56:57" ht="14.25" customHeight="1">
      <c r="BD3239" s="152">
        <v>16.958251845185266</v>
      </c>
      <c r="BE3239" s="152">
        <v>21.624405485840001</v>
      </c>
    </row>
    <row r="3240" spans="56:57" ht="14.25" customHeight="1">
      <c r="BD3240" s="152">
        <v>29.260995235051684</v>
      </c>
      <c r="BE3240" s="152">
        <v>28.297707541000001</v>
      </c>
    </row>
    <row r="3241" spans="56:57" ht="14.25" customHeight="1">
      <c r="BD3241" s="152">
        <v>23.687325615149771</v>
      </c>
      <c r="BE3241" s="152">
        <v>25.708469693239998</v>
      </c>
    </row>
    <row r="3242" spans="56:57" ht="14.25" customHeight="1">
      <c r="BD3242" s="152">
        <v>61.818743644948619</v>
      </c>
      <c r="BE3242" s="152">
        <v>45.703911935080001</v>
      </c>
    </row>
    <row r="3243" spans="56:57" ht="14.25" customHeight="1">
      <c r="BD3243" s="152">
        <v>19.675762406132471</v>
      </c>
      <c r="BE3243" s="152">
        <v>22.449394417559997</v>
      </c>
    </row>
    <row r="3244" spans="56:57" ht="14.25" customHeight="1">
      <c r="BD3244" s="152">
        <v>18.985600993828417</v>
      </c>
      <c r="BE3244" s="152">
        <v>22.641813471680003</v>
      </c>
    </row>
    <row r="3245" spans="56:57" ht="14.25" customHeight="1">
      <c r="BD3245" s="152">
        <v>11.042582596864825</v>
      </c>
      <c r="BE3245" s="152">
        <v>17.023609671759999</v>
      </c>
    </row>
    <row r="3246" spans="56:57" ht="14.25" customHeight="1">
      <c r="BD3246" s="152">
        <v>7.1542624971875348</v>
      </c>
      <c r="BE3246" s="152">
        <v>14.97205305568</v>
      </c>
    </row>
    <row r="3247" spans="56:57" ht="14.25" customHeight="1">
      <c r="BD3247" s="152">
        <v>29.208616913582183</v>
      </c>
      <c r="BE3247" s="152">
        <v>29.172918734319996</v>
      </c>
    </row>
    <row r="3248" spans="56:57" ht="14.25" customHeight="1">
      <c r="BD3248" s="152">
        <v>23.575379790832596</v>
      </c>
      <c r="BE3248" s="152">
        <v>40.769969650359997</v>
      </c>
    </row>
    <row r="3249" spans="56:57" ht="14.25" customHeight="1">
      <c r="BD3249" s="152">
        <v>7.2826407360833771</v>
      </c>
      <c r="BE3249" s="152">
        <v>15.910815019439999</v>
      </c>
    </row>
    <row r="3250" spans="56:57" ht="14.25" customHeight="1">
      <c r="BD3250" s="152">
        <v>20.072194407842833</v>
      </c>
      <c r="BE3250" s="152">
        <v>22.841386577039998</v>
      </c>
    </row>
    <row r="3251" spans="56:57" ht="14.25" customHeight="1">
      <c r="BD3251" s="152">
        <v>35.945906890836021</v>
      </c>
      <c r="BE3251" s="152">
        <v>31.789245184200002</v>
      </c>
    </row>
    <row r="3252" spans="56:57" ht="14.25" customHeight="1">
      <c r="BD3252" s="152">
        <v>22.093381401018984</v>
      </c>
      <c r="BE3252" s="152">
        <v>24.484961555080002</v>
      </c>
    </row>
    <row r="3253" spans="56:57" ht="14.25" customHeight="1">
      <c r="BD3253" s="152">
        <v>58.487071589123701</v>
      </c>
      <c r="BE3253" s="152">
        <v>43.15246110228</v>
      </c>
    </row>
    <row r="3254" spans="56:57" ht="14.25" customHeight="1">
      <c r="BD3254" s="152">
        <v>7.5013972551618942</v>
      </c>
      <c r="BE3254" s="152">
        <v>15.764597206919998</v>
      </c>
    </row>
    <row r="3255" spans="56:57" ht="14.25" customHeight="1">
      <c r="BD3255" s="152">
        <v>3.1550235991042359</v>
      </c>
      <c r="BE3255" s="152">
        <v>22.946397205639997</v>
      </c>
    </row>
    <row r="3256" spans="56:57" ht="14.25" customHeight="1">
      <c r="BD3256" s="152">
        <v>40.008821395411658</v>
      </c>
      <c r="BE3256" s="152">
        <v>32.497840581359995</v>
      </c>
    </row>
    <row r="3257" spans="56:57" ht="14.25" customHeight="1">
      <c r="BD3257" s="152">
        <v>3.7383743166469459</v>
      </c>
      <c r="BE3257" s="152">
        <v>13.746730751119999</v>
      </c>
    </row>
    <row r="3258" spans="56:57" ht="14.25" customHeight="1">
      <c r="BD3258" s="152">
        <v>9.4476113568228719</v>
      </c>
      <c r="BE3258" s="152">
        <v>17.910355964439997</v>
      </c>
    </row>
    <row r="3259" spans="56:57" ht="14.25" customHeight="1">
      <c r="BD3259" s="152">
        <v>6.4825875512844844</v>
      </c>
      <c r="BE3259" s="152">
        <v>16.62257713308</v>
      </c>
    </row>
    <row r="3260" spans="56:57" ht="14.25" customHeight="1">
      <c r="BD3260" s="152">
        <v>21.851003285983634</v>
      </c>
      <c r="BE3260" s="152">
        <v>25.243652425800001</v>
      </c>
    </row>
    <row r="3261" spans="56:57" ht="14.25" customHeight="1">
      <c r="BD3261" s="152">
        <v>13.967552391867709</v>
      </c>
      <c r="BE3261" s="152">
        <v>18.906673346879998</v>
      </c>
    </row>
    <row r="3262" spans="56:57" ht="14.25" customHeight="1">
      <c r="BD3262" s="152">
        <v>16.268090432881216</v>
      </c>
      <c r="BE3262" s="152">
        <v>21.227866941839999</v>
      </c>
    </row>
    <row r="3263" spans="56:57" ht="14.25" customHeight="1">
      <c r="BD3263" s="152">
        <v>17.081494954525276</v>
      </c>
      <c r="BE3263" s="152">
        <v>22.851859609479998</v>
      </c>
    </row>
    <row r="3264" spans="56:57" ht="14.25" customHeight="1">
      <c r="BD3264" s="152">
        <v>13.474579954507673</v>
      </c>
      <c r="BE3264" s="152">
        <v>19.195582863639999</v>
      </c>
    </row>
    <row r="3265" spans="56:57" ht="14.25" customHeight="1">
      <c r="BD3265" s="152">
        <v>6.7835061432563402</v>
      </c>
      <c r="BE3265" s="152">
        <v>15.51728829012</v>
      </c>
    </row>
    <row r="3266" spans="56:57" ht="14.25" customHeight="1">
      <c r="BD3266" s="152">
        <v>6.0389123576604513</v>
      </c>
      <c r="BE3266" s="152">
        <v>16.099673418439998</v>
      </c>
    </row>
    <row r="3267" spans="56:57" ht="14.25" customHeight="1">
      <c r="BD3267" s="152">
        <v>18.535763644737386</v>
      </c>
      <c r="BE3267" s="152">
        <v>20.141406698879997</v>
      </c>
    </row>
    <row r="3268" spans="56:57" ht="14.25" customHeight="1">
      <c r="BD3268" s="152">
        <v>10.21171863473093</v>
      </c>
      <c r="BE3268" s="152">
        <v>16.586234898800001</v>
      </c>
    </row>
    <row r="3269" spans="56:57" ht="14.25" customHeight="1">
      <c r="BD3269" s="152">
        <v>5.5459399203004143</v>
      </c>
      <c r="BE3269" s="152">
        <v>15.164151656199998</v>
      </c>
    </row>
    <row r="3270" spans="56:57" ht="14.25" customHeight="1">
      <c r="BD3270" s="152">
        <v>6.367560649233809</v>
      </c>
      <c r="BE3270" s="152">
        <v>15.95686471456</v>
      </c>
    </row>
    <row r="3271" spans="56:57" ht="14.25" customHeight="1">
      <c r="BD3271" s="152">
        <v>2.8428077221095456</v>
      </c>
      <c r="BE3271" s="152">
        <v>17.11935587412</v>
      </c>
    </row>
    <row r="3272" spans="56:57" ht="14.25" customHeight="1">
      <c r="BD3272" s="152">
        <v>10.352421184560773</v>
      </c>
      <c r="BE3272" s="152">
        <v>17.688573058679999</v>
      </c>
    </row>
    <row r="3273" spans="56:57" ht="14.25" customHeight="1">
      <c r="BD3273" s="152">
        <v>7.6431268309029043</v>
      </c>
      <c r="BE3273" s="152">
        <v>17.46125889072</v>
      </c>
    </row>
    <row r="3274" spans="56:57" ht="14.25" customHeight="1">
      <c r="BD3274" s="152">
        <v>15.337604957364146</v>
      </c>
      <c r="BE3274" s="152">
        <v>20.110759770799998</v>
      </c>
    </row>
    <row r="3275" spans="56:57" ht="14.25" customHeight="1">
      <c r="BD3275" s="152">
        <v>46.20794979521412</v>
      </c>
      <c r="BE3275" s="152">
        <v>40.314263404559995</v>
      </c>
    </row>
    <row r="3276" spans="56:57" ht="14.25" customHeight="1">
      <c r="BD3276" s="152">
        <v>19.675762406132471</v>
      </c>
      <c r="BE3276" s="152">
        <v>22.801341498759996</v>
      </c>
    </row>
    <row r="3277" spans="56:57" ht="14.25" customHeight="1">
      <c r="BD3277" s="152">
        <v>35.892501543455346</v>
      </c>
      <c r="BE3277" s="152">
        <v>38.2033645064</v>
      </c>
    </row>
    <row r="3278" spans="56:57" ht="14.25" customHeight="1">
      <c r="BD3278" s="152">
        <v>0.72302624146138739</v>
      </c>
      <c r="BE3278" s="152">
        <v>43.337677554439999</v>
      </c>
    </row>
    <row r="3279" spans="56:57" ht="14.25" customHeight="1">
      <c r="BD3279" s="152">
        <v>31.057263553682319</v>
      </c>
      <c r="BE3279" s="152">
        <v>29.136796729879997</v>
      </c>
    </row>
    <row r="3280" spans="56:57" ht="14.25" customHeight="1">
      <c r="BD3280" s="152">
        <v>7.9861534852325962</v>
      </c>
      <c r="BE3280" s="152">
        <v>15.58387602352</v>
      </c>
    </row>
    <row r="3281" spans="56:57" ht="14.25" customHeight="1">
      <c r="BD3281" s="152">
        <v>25.839971924955265</v>
      </c>
      <c r="BE3281" s="152">
        <v>26.718220210239998</v>
      </c>
    </row>
    <row r="3282" spans="56:57" ht="14.25" customHeight="1">
      <c r="BD3282" s="152">
        <v>22.689056429495697</v>
      </c>
      <c r="BE3282" s="152">
        <v>23.947778015560001</v>
      </c>
    </row>
    <row r="3283" spans="56:57" ht="14.25" customHeight="1">
      <c r="BD3283" s="152">
        <v>11.175068939405335</v>
      </c>
      <c r="BE3283" s="152">
        <v>16.983124267280001</v>
      </c>
    </row>
    <row r="3284" spans="56:57" ht="14.25" customHeight="1">
      <c r="BD3284" s="152">
        <v>8.9351254271506679</v>
      </c>
      <c r="BE3284" s="152">
        <v>16.347422158599997</v>
      </c>
    </row>
    <row r="3285" spans="56:57" ht="14.25" customHeight="1">
      <c r="BD3285" s="152">
        <v>7.000208610512523</v>
      </c>
      <c r="BE3285" s="152">
        <v>14.772365495239999</v>
      </c>
    </row>
    <row r="3286" spans="56:57" ht="14.25" customHeight="1">
      <c r="BD3286" s="152">
        <v>3.4384827505862567</v>
      </c>
      <c r="BE3286" s="152">
        <v>15.706242501039998</v>
      </c>
    </row>
    <row r="3287" spans="56:57" ht="14.25" customHeight="1">
      <c r="BD3287" s="152">
        <v>13.369823311568666</v>
      </c>
      <c r="BE3287" s="152">
        <v>21.668604292519998</v>
      </c>
    </row>
    <row r="3288" spans="56:57" ht="14.25" customHeight="1">
      <c r="BD3288" s="152">
        <v>4.9749135136917051</v>
      </c>
      <c r="BE3288" s="152">
        <v>14.506501049400001</v>
      </c>
    </row>
    <row r="3289" spans="56:57" ht="14.25" customHeight="1">
      <c r="BD3289" s="152">
        <v>7.2754515547052101</v>
      </c>
      <c r="BE3289" s="152">
        <v>15.69186542776</v>
      </c>
    </row>
    <row r="3290" spans="56:57" ht="14.25" customHeight="1">
      <c r="BD3290" s="152">
        <v>13.15414787022365</v>
      </c>
      <c r="BE3290" s="152">
        <v>20.58876819096</v>
      </c>
    </row>
    <row r="3291" spans="56:57" ht="14.25" customHeight="1">
      <c r="BD3291" s="152">
        <v>18.470033986422713</v>
      </c>
      <c r="BE3291" s="152">
        <v>21.285517628640001</v>
      </c>
    </row>
    <row r="3292" spans="56:57" ht="14.25" customHeight="1">
      <c r="BD3292" s="152">
        <v>3.5021583570785948</v>
      </c>
      <c r="BE3292" s="152">
        <v>17.652718020519998</v>
      </c>
    </row>
    <row r="3293" spans="56:57" ht="14.25" customHeight="1">
      <c r="BD3293" s="152">
        <v>9.2678818223686932</v>
      </c>
      <c r="BE3293" s="152">
        <v>16.388022038639999</v>
      </c>
    </row>
    <row r="3294" spans="56:57" ht="14.25" customHeight="1">
      <c r="BD3294" s="152">
        <v>9.23090888956669</v>
      </c>
      <c r="BE3294" s="152">
        <v>16.58420555072</v>
      </c>
    </row>
    <row r="3295" spans="56:57" ht="14.25" customHeight="1">
      <c r="BD3295" s="152">
        <v>11.375338992082849</v>
      </c>
      <c r="BE3295" s="152">
        <v>17.903221859359999</v>
      </c>
    </row>
    <row r="3296" spans="56:57" ht="14.25" customHeight="1">
      <c r="BD3296" s="152">
        <v>6.6921008371625001</v>
      </c>
      <c r="BE3296" s="152">
        <v>15.05079615172</v>
      </c>
    </row>
    <row r="3297" spans="56:57" ht="14.25" customHeight="1">
      <c r="BD3297" s="152">
        <v>4.3812925370373277</v>
      </c>
      <c r="BE3297" s="152">
        <v>14.583841042439998</v>
      </c>
    </row>
    <row r="3298" spans="56:57" ht="14.25" customHeight="1">
      <c r="BD3298" s="152">
        <v>6.0758852904624536</v>
      </c>
      <c r="BE3298" s="152">
        <v>15.1801525136</v>
      </c>
    </row>
    <row r="3299" spans="56:57" ht="14.25" customHeight="1">
      <c r="BD3299" s="152">
        <v>22.643867289404358</v>
      </c>
      <c r="BE3299" s="152">
        <v>22.927549028119998</v>
      </c>
    </row>
    <row r="3300" spans="56:57" ht="14.25" customHeight="1">
      <c r="BD3300" s="152">
        <v>4.2395629612963166</v>
      </c>
      <c r="BE3300" s="152">
        <v>14.000858059639999</v>
      </c>
    </row>
    <row r="3301" spans="56:57" ht="14.25" customHeight="1">
      <c r="BD3301" s="152">
        <v>7.6533970900145718</v>
      </c>
      <c r="BE3301" s="152">
        <v>15.891531472079999</v>
      </c>
    </row>
    <row r="3302" spans="56:57" ht="14.25" customHeight="1">
      <c r="BD3302" s="152">
        <v>12.977499413502969</v>
      </c>
      <c r="BE3302" s="152">
        <v>17.960239252160001</v>
      </c>
    </row>
    <row r="3303" spans="56:57" ht="14.25" customHeight="1">
      <c r="BD3303" s="152">
        <v>12.652959225574278</v>
      </c>
      <c r="BE3303" s="152">
        <v>18.835543209999997</v>
      </c>
    </row>
    <row r="3304" spans="56:57" ht="14.25" customHeight="1">
      <c r="BD3304" s="152">
        <v>16.261928277414214</v>
      </c>
      <c r="BE3304" s="152">
        <v>20.309158529360001</v>
      </c>
    </row>
    <row r="3305" spans="56:57" ht="14.25" customHeight="1">
      <c r="BD3305" s="152">
        <v>6.6078847124468272</v>
      </c>
      <c r="BE3305" s="152">
        <v>27.608220556519999</v>
      </c>
    </row>
    <row r="3306" spans="56:57" ht="14.25" customHeight="1">
      <c r="BD3306" s="152">
        <v>3.9930767426162981</v>
      </c>
      <c r="BE3306" s="152">
        <v>14.309349691879998</v>
      </c>
    </row>
    <row r="3307" spans="56:57" ht="14.25" customHeight="1">
      <c r="BD3307" s="152">
        <v>18.129061383915353</v>
      </c>
      <c r="BE3307" s="152">
        <v>24.788158817839999</v>
      </c>
    </row>
    <row r="3308" spans="56:57" ht="14.25" customHeight="1">
      <c r="BD3308" s="152">
        <v>12.940526480700967</v>
      </c>
      <c r="BE3308" s="152">
        <v>19.140644007399999</v>
      </c>
    </row>
    <row r="3309" spans="56:57" ht="14.25" customHeight="1">
      <c r="BD3309" s="152">
        <v>3.0194561788302257</v>
      </c>
      <c r="BE3309" s="152">
        <v>14.059632406839999</v>
      </c>
    </row>
    <row r="3310" spans="56:57" ht="14.25" customHeight="1">
      <c r="BD3310" s="152">
        <v>31.357155119743009</v>
      </c>
      <c r="BE3310" s="152">
        <v>31.356841156839998</v>
      </c>
    </row>
    <row r="3311" spans="56:57" ht="14.25" customHeight="1">
      <c r="BD3311" s="152">
        <v>2.818159100241544</v>
      </c>
      <c r="BE3311" s="152">
        <v>13.877195628919999</v>
      </c>
    </row>
    <row r="3312" spans="56:57" ht="14.25" customHeight="1">
      <c r="BD3312" s="152">
        <v>46.283949712640457</v>
      </c>
      <c r="BE3312" s="152">
        <v>43.969682758520001</v>
      </c>
    </row>
    <row r="3313" spans="56:57" ht="14.25" customHeight="1">
      <c r="BD3313" s="152">
        <v>13.047337175462308</v>
      </c>
      <c r="BE3313" s="152">
        <v>16.885092575719998</v>
      </c>
    </row>
    <row r="3314" spans="56:57" ht="14.25" customHeight="1">
      <c r="BD3314" s="152">
        <v>10.755015341738137</v>
      </c>
      <c r="BE3314" s="152">
        <v>18.264368746399999</v>
      </c>
    </row>
    <row r="3315" spans="56:57" ht="14.25" customHeight="1">
      <c r="BD3315" s="152">
        <v>7.9122076196285906</v>
      </c>
      <c r="BE3315" s="152">
        <v>15.345199469919999</v>
      </c>
    </row>
    <row r="3316" spans="56:57" ht="14.25" customHeight="1">
      <c r="BD3316" s="152">
        <v>10.504421019413451</v>
      </c>
      <c r="BE3316" s="152">
        <v>17.245992956079998</v>
      </c>
    </row>
    <row r="3317" spans="56:57" ht="14.25" customHeight="1">
      <c r="BD3317" s="152">
        <v>9.982691856540745</v>
      </c>
      <c r="BE3317" s="152">
        <v>32.051989630240001</v>
      </c>
    </row>
    <row r="3318" spans="56:57" ht="14.25" customHeight="1">
      <c r="BD3318" s="152">
        <v>6.367560649233809</v>
      </c>
      <c r="BE3318" s="152">
        <v>14.90102347096</v>
      </c>
    </row>
    <row r="3319" spans="56:57" ht="14.25" customHeight="1">
      <c r="BD3319" s="152">
        <v>8.5448555809073046</v>
      </c>
      <c r="BE3319" s="152">
        <v>16.315699301639999</v>
      </c>
    </row>
    <row r="3320" spans="56:57" ht="14.25" customHeight="1">
      <c r="BD3320" s="152">
        <v>11.929932984112892</v>
      </c>
      <c r="BE3320" s="152">
        <v>19.053146110519997</v>
      </c>
    </row>
    <row r="3321" spans="56:57" ht="14.25" customHeight="1">
      <c r="BD3321" s="152">
        <v>15.29857797273981</v>
      </c>
      <c r="BE3321" s="152">
        <v>21.14039219248</v>
      </c>
    </row>
    <row r="3322" spans="56:57" ht="14.25" customHeight="1">
      <c r="BD3322" s="152">
        <v>9.2000981122316876</v>
      </c>
      <c r="BE3322" s="152">
        <v>16.662945578879999</v>
      </c>
    </row>
    <row r="3323" spans="56:57" ht="14.25" customHeight="1">
      <c r="BD3323" s="152">
        <v>12.330473089467921</v>
      </c>
      <c r="BE3323" s="152">
        <v>18.47179770592</v>
      </c>
    </row>
    <row r="3324" spans="56:57" ht="14.25" customHeight="1">
      <c r="BD3324" s="152">
        <v>6.8892898121065143</v>
      </c>
      <c r="BE3324" s="152">
        <v>15.524583730079998</v>
      </c>
    </row>
    <row r="3325" spans="56:57" ht="14.25" customHeight="1">
      <c r="BD3325" s="152">
        <v>6.0265880467264505</v>
      </c>
      <c r="BE3325" s="152">
        <v>14.945230824479999</v>
      </c>
    </row>
    <row r="3326" spans="56:57" ht="14.25" customHeight="1">
      <c r="BD3326" s="152">
        <v>4.7530759168796886</v>
      </c>
      <c r="BE3326" s="152">
        <v>28.96062117252</v>
      </c>
    </row>
    <row r="3327" spans="56:57" ht="14.25" customHeight="1">
      <c r="BD3327" s="152">
        <v>9.4979356264700421</v>
      </c>
      <c r="BE3327" s="152">
        <v>16.859022403039997</v>
      </c>
    </row>
    <row r="3328" spans="56:57" ht="14.25" customHeight="1">
      <c r="BD3328" s="152">
        <v>35.214664442085301</v>
      </c>
      <c r="BE3328" s="152">
        <v>31.30875765024</v>
      </c>
    </row>
    <row r="3329" spans="56:57" ht="14.25" customHeight="1">
      <c r="BD3329" s="152">
        <v>54.629562266781413</v>
      </c>
      <c r="BE3329" s="152">
        <v>59.1176590022</v>
      </c>
    </row>
    <row r="3330" spans="56:57" ht="14.25" customHeight="1">
      <c r="BD3330" s="152">
        <v>9.1199900911606822</v>
      </c>
      <c r="BE3330" s="152">
        <v>16.900058628239996</v>
      </c>
    </row>
    <row r="3331" spans="56:57" ht="14.25" customHeight="1">
      <c r="BD3331" s="152">
        <v>5.7184802733764268</v>
      </c>
      <c r="BE3331" s="152">
        <v>14.628304844999999</v>
      </c>
    </row>
    <row r="3332" spans="56:57" ht="14.25" customHeight="1">
      <c r="BD3332" s="152">
        <v>11.646473832630869</v>
      </c>
      <c r="BE3332" s="152">
        <v>17.346953681119999</v>
      </c>
    </row>
    <row r="3333" spans="56:57" ht="14.25" customHeight="1">
      <c r="BD3333" s="152">
        <v>3.7281040575352784</v>
      </c>
      <c r="BE3333" s="152">
        <v>14.60641108636</v>
      </c>
    </row>
    <row r="3334" spans="56:57" ht="14.25" customHeight="1">
      <c r="BD3334" s="152">
        <v>4.6472922480295136</v>
      </c>
      <c r="BE3334" s="152">
        <v>14.370902962559999</v>
      </c>
    </row>
    <row r="3335" spans="56:57" ht="14.25" customHeight="1">
      <c r="BD3335" s="152">
        <v>19.453924809320455</v>
      </c>
      <c r="BE3335" s="152">
        <v>25.760328492839996</v>
      </c>
    </row>
    <row r="3336" spans="56:57" ht="14.25" customHeight="1">
      <c r="BD3336" s="152">
        <v>8.4133962642779618</v>
      </c>
      <c r="BE3336" s="152">
        <v>16.923189260799997</v>
      </c>
    </row>
    <row r="3337" spans="56:57" ht="14.25" customHeight="1">
      <c r="BD3337" s="152">
        <v>8.8036661105213252</v>
      </c>
      <c r="BE3337" s="152">
        <v>16.42871431384</v>
      </c>
    </row>
    <row r="3338" spans="56:57" ht="14.25" customHeight="1">
      <c r="BD3338" s="152">
        <v>40.290226495071344</v>
      </c>
      <c r="BE3338" s="152">
        <v>41.379420653479997</v>
      </c>
    </row>
    <row r="3339" spans="56:57" ht="14.25" customHeight="1">
      <c r="BD3339" s="152">
        <v>5.3569671526457334</v>
      </c>
      <c r="BE3339" s="152">
        <v>26.680787365199997</v>
      </c>
    </row>
    <row r="3340" spans="56:57" ht="14.25" customHeight="1">
      <c r="BD3340" s="152">
        <v>5.7308045843104285</v>
      </c>
      <c r="BE3340" s="152">
        <v>14.757916917199999</v>
      </c>
    </row>
    <row r="3341" spans="56:57" ht="14.25" customHeight="1">
      <c r="BD3341" s="152">
        <v>18.141385694849355</v>
      </c>
      <c r="BE3341" s="152">
        <v>19.444115140261196</v>
      </c>
    </row>
    <row r="3342" spans="56:57" ht="14.25" customHeight="1">
      <c r="BD3342" s="152">
        <v>28.296617904466114</v>
      </c>
      <c r="BE3342" s="152">
        <v>29.105608748999998</v>
      </c>
    </row>
    <row r="3343" spans="56:57" ht="14.25" customHeight="1">
      <c r="BD3343" s="152">
        <v>48.579352624098128</v>
      </c>
      <c r="BE3343" s="152">
        <v>61.412045992799996</v>
      </c>
    </row>
    <row r="3344" spans="56:57" ht="14.25" customHeight="1">
      <c r="BD3344" s="152">
        <v>3.6418338809972721</v>
      </c>
      <c r="BE3344" s="152">
        <v>14.68950074512</v>
      </c>
    </row>
    <row r="3345" spans="56:57" ht="14.25" customHeight="1">
      <c r="BD3345" s="152">
        <v>6.6736143707614985</v>
      </c>
      <c r="BE3345" s="152">
        <v>15.297050245439999</v>
      </c>
    </row>
    <row r="3346" spans="56:57" ht="14.25" customHeight="1">
      <c r="BD3346" s="152">
        <v>6.2361013326044654</v>
      </c>
      <c r="BE3346" s="152">
        <v>15.237292672439999</v>
      </c>
    </row>
    <row r="3347" spans="56:57" ht="14.25" customHeight="1">
      <c r="BD3347" s="152">
        <v>12.038797730696565</v>
      </c>
      <c r="BE3347" s="152">
        <v>18.154093411560002</v>
      </c>
    </row>
    <row r="3348" spans="56:57" ht="14.25" customHeight="1">
      <c r="BD3348" s="152">
        <v>11.913500569534223</v>
      </c>
      <c r="BE3348" s="152">
        <v>20.48657055104</v>
      </c>
    </row>
    <row r="3349" spans="56:57" ht="14.25" customHeight="1">
      <c r="BD3349" s="152">
        <v>0.92124224231656882</v>
      </c>
      <c r="BE3349" s="152">
        <v>13.539045168119999</v>
      </c>
    </row>
    <row r="3350" spans="56:57" ht="14.25" customHeight="1">
      <c r="BD3350" s="152">
        <v>8.9720983599526711</v>
      </c>
      <c r="BE3350" s="152">
        <v>17.60652752144</v>
      </c>
    </row>
    <row r="3351" spans="56:57" ht="14.25" customHeight="1">
      <c r="BD3351" s="152">
        <v>4.6257247038950124</v>
      </c>
      <c r="BE3351" s="152">
        <v>13.79256545948</v>
      </c>
    </row>
    <row r="3352" spans="56:57" ht="14.25" customHeight="1">
      <c r="BD3352" s="152">
        <v>10.611231714174792</v>
      </c>
      <c r="BE3352" s="152">
        <v>19.624821621599999</v>
      </c>
    </row>
    <row r="3353" spans="56:57" ht="14.25" customHeight="1">
      <c r="BD3353" s="152">
        <v>7.0371815433145253</v>
      </c>
      <c r="BE3353" s="152">
        <v>14.670198616039999</v>
      </c>
    </row>
    <row r="3354" spans="56:57" ht="14.25" customHeight="1">
      <c r="BD3354" s="152">
        <v>8.1340452164406081</v>
      </c>
      <c r="BE3354" s="152">
        <v>15.680240262399998</v>
      </c>
    </row>
    <row r="3355" spans="56:57" ht="14.25" customHeight="1">
      <c r="BD3355" s="152">
        <v>81.020020080122052</v>
      </c>
      <c r="BE3355" s="152">
        <v>65.51675057528</v>
      </c>
    </row>
    <row r="3356" spans="56:57" ht="14.25" customHeight="1">
      <c r="BD3356" s="152">
        <v>3.4405368024085905</v>
      </c>
      <c r="BE3356" s="152">
        <v>13.693401694159999</v>
      </c>
    </row>
    <row r="3357" spans="56:57" ht="14.25" customHeight="1">
      <c r="BD3357" s="152">
        <v>13.156201922045982</v>
      </c>
      <c r="BE3357" s="152">
        <v>18.862161269000001</v>
      </c>
    </row>
    <row r="3358" spans="56:57" ht="14.25" customHeight="1">
      <c r="BD3358" s="152">
        <v>9.4527464863787056</v>
      </c>
      <c r="BE3358" s="152">
        <v>16.358099948</v>
      </c>
    </row>
    <row r="3359" spans="56:57" ht="14.25" customHeight="1">
      <c r="BD3359" s="152">
        <v>20.733599094634215</v>
      </c>
      <c r="BE3359" s="152">
        <v>29.194330232719999</v>
      </c>
    </row>
    <row r="3360" spans="56:57" ht="14.25" customHeight="1">
      <c r="BD3360" s="152">
        <v>20.421383217639526</v>
      </c>
      <c r="BE3360" s="152">
        <v>23.048321476559998</v>
      </c>
    </row>
    <row r="3361" spans="56:57" ht="14.25" customHeight="1">
      <c r="BD3361" s="152">
        <v>6.0799933941071211</v>
      </c>
      <c r="BE3361" s="152">
        <v>14.76672776052</v>
      </c>
    </row>
    <row r="3362" spans="56:57" ht="14.25" customHeight="1">
      <c r="BD3362" s="152">
        <v>6.7783710137005064</v>
      </c>
      <c r="BE3362" s="152">
        <v>14.79960869124</v>
      </c>
    </row>
    <row r="3363" spans="56:57" ht="14.25" customHeight="1">
      <c r="BD3363" s="152">
        <v>13.87306600804037</v>
      </c>
      <c r="BE3363" s="152">
        <v>19.839255261079998</v>
      </c>
    </row>
    <row r="3364" spans="56:57" ht="14.25" customHeight="1">
      <c r="BD3364" s="152">
        <v>17.155440820129282</v>
      </c>
      <c r="BE3364" s="152">
        <v>30.563874009679999</v>
      </c>
    </row>
    <row r="3365" spans="56:57" ht="14.25" customHeight="1">
      <c r="BD3365" s="152">
        <v>12.470148613386598</v>
      </c>
      <c r="BE3365" s="152">
        <v>17.23336724524</v>
      </c>
    </row>
    <row r="3366" spans="56:57" ht="14.25" customHeight="1">
      <c r="BD3366" s="152">
        <v>13.252742357695658</v>
      </c>
      <c r="BE3366" s="152">
        <v>19.457375408160001</v>
      </c>
    </row>
    <row r="3367" spans="56:57" ht="14.25" customHeight="1">
      <c r="BD3367" s="152">
        <v>42.249791933577491</v>
      </c>
      <c r="BE3367" s="152">
        <v>34.123622092680002</v>
      </c>
    </row>
    <row r="3368" spans="56:57" ht="14.25" customHeight="1">
      <c r="BD3368" s="152">
        <v>15.935334037663191</v>
      </c>
      <c r="BE3368" s="152">
        <v>20.998741562359999</v>
      </c>
    </row>
    <row r="3369" spans="56:57" ht="14.25" customHeight="1">
      <c r="BD3369" s="152">
        <v>7.3432352648422157</v>
      </c>
      <c r="BE3369" s="152">
        <v>15.6795485558</v>
      </c>
    </row>
    <row r="3370" spans="56:57" ht="14.25" customHeight="1">
      <c r="BD3370" s="152">
        <v>104.14658954777478</v>
      </c>
      <c r="BE3370" s="152">
        <v>61.874798727559998</v>
      </c>
    </row>
    <row r="3371" spans="56:57" ht="14.25" customHeight="1">
      <c r="BD3371" s="152">
        <v>39.832172938690974</v>
      </c>
      <c r="BE3371" s="152">
        <v>35.059915798159999</v>
      </c>
    </row>
    <row r="3372" spans="56:57" ht="14.25" customHeight="1">
      <c r="BD3372" s="152">
        <v>11.847770911219552</v>
      </c>
      <c r="BE3372" s="152">
        <v>19.166805795559998</v>
      </c>
    </row>
    <row r="3373" spans="56:57" ht="14.25" customHeight="1">
      <c r="BD3373" s="152">
        <v>4.3874546925043276</v>
      </c>
      <c r="BE3373" s="152">
        <v>14.08737762492</v>
      </c>
    </row>
    <row r="3374" spans="56:57" ht="14.25" customHeight="1">
      <c r="BD3374" s="152">
        <v>17.084576032258777</v>
      </c>
      <c r="BE3374" s="152">
        <v>21.289856208799996</v>
      </c>
    </row>
    <row r="3375" spans="56:57" ht="14.25" customHeight="1">
      <c r="BD3375" s="152">
        <v>20.070140356020499</v>
      </c>
      <c r="BE3375" s="152">
        <v>22.582568950719999</v>
      </c>
    </row>
    <row r="3376" spans="56:57" ht="14.25" customHeight="1">
      <c r="BD3376" s="152">
        <v>23.983109077565793</v>
      </c>
      <c r="BE3376" s="152">
        <v>74.912659571760003</v>
      </c>
    </row>
    <row r="3377" spans="56:57" ht="14.25" customHeight="1">
      <c r="BD3377" s="152">
        <v>52.396807935904917</v>
      </c>
      <c r="BE3377" s="152">
        <v>58.298259334959994</v>
      </c>
    </row>
    <row r="3378" spans="56:57" ht="14.25" customHeight="1">
      <c r="BD3378" s="152">
        <v>3.8893471255884573</v>
      </c>
      <c r="BE3378" s="152">
        <v>15.374534151280001</v>
      </c>
    </row>
    <row r="3379" spans="56:57" ht="14.25" customHeight="1">
      <c r="BD3379" s="152">
        <v>27.882726462265918</v>
      </c>
      <c r="BE3379" s="152">
        <v>35.224233967079996</v>
      </c>
    </row>
    <row r="3380" spans="56:57" ht="14.25" customHeight="1">
      <c r="BD3380" s="152">
        <v>16.810360113977257</v>
      </c>
      <c r="BE3380" s="152">
        <v>21.325240970799999</v>
      </c>
    </row>
    <row r="3381" spans="56:57" ht="14.25" customHeight="1">
      <c r="BD3381" s="152">
        <v>97.338434782650438</v>
      </c>
      <c r="BE3381" s="152">
        <v>80.944722364599997</v>
      </c>
    </row>
    <row r="3382" spans="56:57" ht="14.25" customHeight="1">
      <c r="BD3382" s="152">
        <v>11.03436638957549</v>
      </c>
      <c r="BE3382" s="152">
        <v>16.74637903368</v>
      </c>
    </row>
    <row r="3383" spans="56:57" ht="14.25" customHeight="1">
      <c r="BD3383" s="152">
        <v>25.839971924955265</v>
      </c>
      <c r="BE3383" s="152">
        <v>26.09382178716</v>
      </c>
    </row>
    <row r="3384" spans="56:57" ht="14.25" customHeight="1">
      <c r="BD3384" s="152">
        <v>17.950358875372341</v>
      </c>
      <c r="BE3384" s="152">
        <v>20.478995268040002</v>
      </c>
    </row>
    <row r="3385" spans="56:57" ht="14.25" customHeight="1">
      <c r="BD3385" s="152">
        <v>39.162552044610258</v>
      </c>
      <c r="BE3385" s="152">
        <v>29.885793341523996</v>
      </c>
    </row>
    <row r="3386" spans="56:57" ht="14.25" customHeight="1">
      <c r="BD3386" s="152">
        <v>13.11306683377698</v>
      </c>
      <c r="BE3386" s="152">
        <v>18.587076783720001</v>
      </c>
    </row>
    <row r="3387" spans="56:57" ht="14.25" customHeight="1">
      <c r="BD3387" s="152">
        <v>7.6533970900145718</v>
      </c>
      <c r="BE3387" s="152">
        <v>18.824998088039997</v>
      </c>
    </row>
    <row r="3388" spans="56:57" ht="14.25" customHeight="1">
      <c r="BD3388" s="152">
        <v>8.4873421298819682</v>
      </c>
      <c r="BE3388" s="152">
        <v>16.171245533399997</v>
      </c>
    </row>
    <row r="3389" spans="56:57" ht="14.25" customHeight="1">
      <c r="BD3389" s="152">
        <v>3.697293280200276</v>
      </c>
      <c r="BE3389" s="152">
        <v>16.53102741452</v>
      </c>
    </row>
    <row r="3390" spans="56:57" ht="14.25" customHeight="1">
      <c r="BD3390" s="152">
        <v>13.476634006330007</v>
      </c>
      <c r="BE3390" s="152">
        <v>19.355707637119998</v>
      </c>
    </row>
    <row r="3391" spans="56:57" ht="14.25" customHeight="1">
      <c r="BD3391" s="152">
        <v>5.213183525082389</v>
      </c>
      <c r="BE3391" s="152">
        <v>13.8341456514</v>
      </c>
    </row>
    <row r="3392" spans="56:57" ht="14.25" customHeight="1">
      <c r="BD3392" s="152">
        <v>6.6458846711599966</v>
      </c>
      <c r="BE3392" s="152">
        <v>15.156354235119998</v>
      </c>
    </row>
    <row r="3393" spans="56:57" ht="14.25" customHeight="1">
      <c r="BD3393" s="152">
        <v>17.171873234707949</v>
      </c>
      <c r="BE3393" s="152">
        <v>32.3806685582</v>
      </c>
    </row>
    <row r="3394" spans="56:57" ht="14.25" customHeight="1">
      <c r="BD3394" s="152">
        <v>4.4983734909103363</v>
      </c>
      <c r="BE3394" s="152">
        <v>19.55723922212</v>
      </c>
    </row>
    <row r="3395" spans="56:57" ht="14.25" customHeight="1">
      <c r="BD3395" s="152">
        <v>5.3857238781584025</v>
      </c>
      <c r="BE3395" s="152">
        <v>14.016467779319999</v>
      </c>
    </row>
    <row r="3396" spans="56:57" ht="14.25" customHeight="1">
      <c r="BD3396" s="152">
        <v>49.679297374957713</v>
      </c>
      <c r="BE3396" s="152">
        <v>40.306374696399999</v>
      </c>
    </row>
    <row r="3397" spans="56:57" ht="14.25" customHeight="1">
      <c r="BD3397" s="152">
        <v>195.61659827401846</v>
      </c>
      <c r="BE3397" s="152">
        <v>106.095524825716</v>
      </c>
    </row>
    <row r="3398" spans="56:57" ht="14.25" customHeight="1">
      <c r="BD3398" s="152">
        <v>16.978792363408601</v>
      </c>
      <c r="BE3398" s="152">
        <v>20.068958630800001</v>
      </c>
    </row>
    <row r="3399" spans="56:57" ht="14.25" customHeight="1">
      <c r="BD3399" s="152">
        <v>23.136839726764396</v>
      </c>
      <c r="BE3399" s="152">
        <v>26.847729709039996</v>
      </c>
    </row>
    <row r="3400" spans="56:57" ht="14.25" customHeight="1">
      <c r="BD3400" s="152">
        <v>26.417160487030973</v>
      </c>
      <c r="BE3400" s="152">
        <v>26.555025404399998</v>
      </c>
    </row>
    <row r="3401" spans="56:57" ht="14.25" customHeight="1">
      <c r="BD3401" s="152">
        <v>26.817700592386004</v>
      </c>
      <c r="BE3401" s="152">
        <v>27.58598841864</v>
      </c>
    </row>
    <row r="3402" spans="56:57" ht="14.25" customHeight="1">
      <c r="BD3402" s="152">
        <v>9.7362056378607278</v>
      </c>
      <c r="BE3402" s="152">
        <v>16.202664599639998</v>
      </c>
    </row>
    <row r="3403" spans="56:57" ht="14.25" customHeight="1">
      <c r="BD3403" s="152">
        <v>23.896838901027785</v>
      </c>
      <c r="BE3403" s="152">
        <v>25.08325407852</v>
      </c>
    </row>
    <row r="3404" spans="56:57" ht="14.25" customHeight="1">
      <c r="BD3404" s="152">
        <v>11.921716776823557</v>
      </c>
      <c r="BE3404" s="152">
        <v>17.751577184359999</v>
      </c>
    </row>
    <row r="3405" spans="56:57" ht="14.25" customHeight="1">
      <c r="BD3405" s="152">
        <v>20.211869931761509</v>
      </c>
      <c r="BE3405" s="152">
        <v>27.496716083839996</v>
      </c>
    </row>
    <row r="3406" spans="56:57" ht="14.25" customHeight="1">
      <c r="BD3406" s="152">
        <v>6.4579389294164828</v>
      </c>
      <c r="BE3406" s="152">
        <v>14.73627455944</v>
      </c>
    </row>
    <row r="3407" spans="56:57" ht="14.25" customHeight="1">
      <c r="BD3407" s="152">
        <v>7.2816137101722109</v>
      </c>
      <c r="BE3407" s="152">
        <v>15.95221129324</v>
      </c>
    </row>
    <row r="3408" spans="56:57" ht="14.25" customHeight="1">
      <c r="BD3408" s="152">
        <v>10.253826697088765</v>
      </c>
      <c r="BE3408" s="152">
        <v>17.169506312439999</v>
      </c>
    </row>
    <row r="3409" spans="56:57" ht="14.25" customHeight="1">
      <c r="BD3409" s="152">
        <v>8.2326397039126142</v>
      </c>
      <c r="BE3409" s="152">
        <v>16.339347490599998</v>
      </c>
    </row>
    <row r="3410" spans="56:57" ht="14.25" customHeight="1">
      <c r="BD3410" s="152">
        <v>44.827626970606012</v>
      </c>
      <c r="BE3410" s="152">
        <v>39.481315388479999</v>
      </c>
    </row>
    <row r="3411" spans="56:57" ht="14.25" customHeight="1">
      <c r="BD3411" s="152">
        <v>3.9797254057711307</v>
      </c>
      <c r="BE3411" s="152">
        <v>15.75247287196</v>
      </c>
    </row>
    <row r="3412" spans="56:57" ht="14.25" customHeight="1">
      <c r="BD3412" s="152">
        <v>6.4086416856804789</v>
      </c>
      <c r="BE3412" s="152">
        <v>14.89144806172</v>
      </c>
    </row>
    <row r="3413" spans="56:57" ht="14.25" customHeight="1">
      <c r="BD3413" s="152">
        <v>48.064812642603592</v>
      </c>
      <c r="BE3413" s="152">
        <v>38.625569895760002</v>
      </c>
    </row>
    <row r="3414" spans="56:57" ht="14.25" customHeight="1">
      <c r="BD3414" s="152">
        <v>4.2025900284943143</v>
      </c>
      <c r="BE3414" s="152">
        <v>14.599688721959998</v>
      </c>
    </row>
    <row r="3415" spans="56:57" ht="14.25" customHeight="1">
      <c r="BD3415" s="152">
        <v>34.384827505862567</v>
      </c>
      <c r="BE3415" s="152">
        <v>30.594206670759995</v>
      </c>
    </row>
    <row r="3416" spans="56:57" ht="14.25" customHeight="1">
      <c r="BD3416" s="152">
        <v>6.1159393009979572</v>
      </c>
      <c r="BE3416" s="152">
        <v>14.951089527759999</v>
      </c>
    </row>
    <row r="3417" spans="56:57" ht="14.25" customHeight="1">
      <c r="BD3417" s="152">
        <v>19.850356811030817</v>
      </c>
      <c r="BE3417" s="152">
        <v>23.075614035479997</v>
      </c>
    </row>
    <row r="3418" spans="56:57" ht="14.25" customHeight="1">
      <c r="BD3418" s="152">
        <v>11.079555529666827</v>
      </c>
      <c r="BE3418" s="152">
        <v>22.031566741479999</v>
      </c>
    </row>
    <row r="3419" spans="56:57" ht="14.25" customHeight="1">
      <c r="BD3419" s="152">
        <v>63.74852533203093</v>
      </c>
      <c r="BE3419" s="152">
        <v>42.288946773999996</v>
      </c>
    </row>
    <row r="3420" spans="56:57" ht="14.25" customHeight="1">
      <c r="BD3420" s="152">
        <v>7.0864787870505292</v>
      </c>
      <c r="BE3420" s="152">
        <v>15.367573847519999</v>
      </c>
    </row>
    <row r="3421" spans="56:57" ht="14.25" customHeight="1">
      <c r="BD3421" s="152">
        <v>14.534470694831752</v>
      </c>
      <c r="BE3421" s="152">
        <v>20.846541151959997</v>
      </c>
    </row>
    <row r="3422" spans="56:57" ht="14.25" customHeight="1">
      <c r="BD3422" s="152">
        <v>100.45032329348567</v>
      </c>
      <c r="BE3422" s="152">
        <v>75.558239811120004</v>
      </c>
    </row>
    <row r="3423" spans="56:57" ht="14.25" customHeight="1">
      <c r="BD3423" s="152">
        <v>2.4936189123128529</v>
      </c>
      <c r="BE3423" s="152">
        <v>12.929758269719999</v>
      </c>
    </row>
    <row r="3424" spans="56:57" ht="14.25" customHeight="1">
      <c r="BD3424" s="152">
        <v>8.7810715404756561</v>
      </c>
      <c r="BE3424" s="152">
        <v>16.05174903056</v>
      </c>
    </row>
    <row r="3425" spans="56:57" ht="14.25" customHeight="1">
      <c r="BD3425" s="152">
        <v>10.549610159504788</v>
      </c>
      <c r="BE3425" s="152">
        <v>20.268874670599999</v>
      </c>
    </row>
    <row r="3426" spans="56:57" ht="14.25" customHeight="1">
      <c r="BD3426" s="152">
        <v>306.88047738617877</v>
      </c>
      <c r="BE3426" s="152">
        <v>147.98451933099997</v>
      </c>
    </row>
    <row r="3427" spans="56:57" ht="14.25" customHeight="1">
      <c r="BD3427" s="152">
        <v>7.3617217312432164</v>
      </c>
      <c r="BE3427" s="152">
        <v>16.030373915919998</v>
      </c>
    </row>
    <row r="3428" spans="56:57" ht="14.25" customHeight="1">
      <c r="BD3428" s="152">
        <v>19.084195481300426</v>
      </c>
      <c r="BE3428" s="152">
        <v>28.364528566040001</v>
      </c>
    </row>
    <row r="3429" spans="56:57" ht="14.25" customHeight="1">
      <c r="BD3429" s="152">
        <v>7.8875589977605891</v>
      </c>
      <c r="BE3429" s="152">
        <v>16.43346502452</v>
      </c>
    </row>
    <row r="3430" spans="56:57" ht="14.25" customHeight="1">
      <c r="BD3430" s="152">
        <v>6.8358844647258437</v>
      </c>
      <c r="BE3430" s="152">
        <v>15.1121602612</v>
      </c>
    </row>
    <row r="3431" spans="56:57" ht="14.25" customHeight="1">
      <c r="BD3431" s="152">
        <v>11.708095387300874</v>
      </c>
      <c r="BE3431" s="152">
        <v>18.259589645119998</v>
      </c>
    </row>
    <row r="3432" spans="56:57" ht="14.25" customHeight="1">
      <c r="BD3432" s="152">
        <v>13.131553300177981</v>
      </c>
      <c r="BE3432" s="152">
        <v>19.503232525319998</v>
      </c>
    </row>
    <row r="3433" spans="56:57" ht="14.25" customHeight="1">
      <c r="BD3433" s="152">
        <v>3.7774013012712824</v>
      </c>
      <c r="BE3433" s="152">
        <v>12.78773386252</v>
      </c>
    </row>
    <row r="3434" spans="56:57" ht="14.25" customHeight="1">
      <c r="BD3434" s="152">
        <v>2.9598886759825542</v>
      </c>
      <c r="BE3434" s="152">
        <v>24.851477713359998</v>
      </c>
    </row>
    <row r="3435" spans="56:57" ht="14.25" customHeight="1">
      <c r="BD3435" s="152">
        <v>25.342891383950558</v>
      </c>
      <c r="BE3435" s="152">
        <v>25.150618864759998</v>
      </c>
    </row>
    <row r="3436" spans="56:57" ht="14.25" customHeight="1">
      <c r="BD3436" s="152">
        <v>70.272193919762088</v>
      </c>
      <c r="BE3436" s="152">
        <v>49.141955810639999</v>
      </c>
    </row>
    <row r="3437" spans="56:57" ht="14.25" customHeight="1">
      <c r="BD3437" s="152">
        <v>7.1563165490098681</v>
      </c>
      <c r="BE3437" s="152">
        <v>15.389369926959999</v>
      </c>
    </row>
    <row r="3438" spans="56:57" ht="14.25" customHeight="1">
      <c r="BD3438" s="152">
        <v>10.931663798458816</v>
      </c>
      <c r="BE3438" s="152">
        <v>17.948601928279999</v>
      </c>
    </row>
    <row r="3439" spans="56:57" ht="14.25" customHeight="1">
      <c r="BD3439" s="152">
        <v>28.259644971664112</v>
      </c>
      <c r="BE3439" s="152">
        <v>28.34365940296</v>
      </c>
    </row>
    <row r="3440" spans="56:57" ht="14.25" customHeight="1">
      <c r="BD3440" s="152">
        <v>10.824853103697475</v>
      </c>
      <c r="BE3440" s="152">
        <v>17.808698156239998</v>
      </c>
    </row>
    <row r="3441" spans="56:57" ht="14.25" customHeight="1">
      <c r="BD3441" s="152">
        <v>12.323283908089754</v>
      </c>
      <c r="BE3441" s="152">
        <v>16.8813546398348</v>
      </c>
    </row>
    <row r="3442" spans="56:57" ht="14.25" customHeight="1">
      <c r="BD3442" s="152">
        <v>2.3806460620845113</v>
      </c>
      <c r="BE3442" s="152">
        <v>16.256209823479999</v>
      </c>
    </row>
    <row r="3443" spans="56:57" ht="14.25" customHeight="1">
      <c r="BD3443" s="152">
        <v>11.23977157180884</v>
      </c>
      <c r="BE3443" s="152">
        <v>17.861896290159997</v>
      </c>
    </row>
    <row r="3444" spans="56:57" ht="14.25" customHeight="1">
      <c r="BD3444" s="152">
        <v>44.367519362403314</v>
      </c>
      <c r="BE3444" s="152">
        <v>36.541092035719998</v>
      </c>
    </row>
    <row r="3445" spans="56:57" ht="14.25" customHeight="1">
      <c r="BD3445" s="152">
        <v>21.789381731313629</v>
      </c>
      <c r="BE3445" s="152">
        <v>24.331508695479997</v>
      </c>
    </row>
    <row r="3446" spans="56:57" ht="14.25" customHeight="1">
      <c r="BD3446" s="152">
        <v>90.772658132561446</v>
      </c>
      <c r="BE3446" s="152">
        <v>77.516454653720004</v>
      </c>
    </row>
    <row r="3447" spans="56:57" ht="14.25" customHeight="1">
      <c r="BD3447" s="152">
        <v>5.5685344903460825</v>
      </c>
      <c r="BE3447" s="152">
        <v>15.307305941479999</v>
      </c>
    </row>
    <row r="3448" spans="56:57" ht="14.25" customHeight="1">
      <c r="BD3448" s="152">
        <v>2.5121053787138545</v>
      </c>
      <c r="BE3448" s="152">
        <v>25.096899235079999</v>
      </c>
    </row>
    <row r="3449" spans="56:57" ht="14.25" customHeight="1">
      <c r="BD3449" s="152">
        <v>30.730669313931294</v>
      </c>
      <c r="BE3449" s="152">
        <v>32.77658232396</v>
      </c>
    </row>
    <row r="3450" spans="56:57" ht="14.25" customHeight="1">
      <c r="BD3450" s="152">
        <v>123.29035253192288</v>
      </c>
      <c r="BE3450" s="152">
        <v>103.48031589924</v>
      </c>
    </row>
    <row r="3451" spans="56:57" ht="14.25" customHeight="1">
      <c r="BD3451" s="152">
        <v>20.733599094634215</v>
      </c>
      <c r="BE3451" s="152">
        <v>79.992107658199998</v>
      </c>
    </row>
    <row r="3452" spans="56:57" ht="14.25" customHeight="1">
      <c r="BD3452" s="152">
        <v>18.897276765468078</v>
      </c>
      <c r="BE3452" s="152">
        <v>28.4262970184</v>
      </c>
    </row>
    <row r="3453" spans="56:57" ht="14.25" customHeight="1">
      <c r="BD3453" s="152">
        <v>38.827741597569897</v>
      </c>
      <c r="BE3453" s="152">
        <v>59.864629347640005</v>
      </c>
    </row>
    <row r="3454" spans="56:57" ht="14.25" customHeight="1">
      <c r="BD3454" s="152">
        <v>46.012814872092434</v>
      </c>
      <c r="BE3454" s="152">
        <v>39.64619235008</v>
      </c>
    </row>
    <row r="3455" spans="56:57" ht="14.25" customHeight="1">
      <c r="BD3455" s="152">
        <v>24.833486532011854</v>
      </c>
      <c r="BE3455" s="152">
        <v>87.100943088960008</v>
      </c>
    </row>
    <row r="3456" spans="56:57" ht="14.25" customHeight="1">
      <c r="BD3456" s="152">
        <v>13.967552391867709</v>
      </c>
      <c r="BE3456" s="152">
        <v>21.582209514519999</v>
      </c>
    </row>
    <row r="3457" spans="56:57" ht="14.25" customHeight="1">
      <c r="BD3457" s="152">
        <v>25.079972750691873</v>
      </c>
      <c r="BE3457" s="152">
        <v>25.59648365808</v>
      </c>
    </row>
    <row r="3458" spans="56:57" ht="14.25" customHeight="1">
      <c r="BD3458" s="152">
        <v>2.4669162386225176</v>
      </c>
      <c r="BE3458" s="152">
        <v>13.733610046639999</v>
      </c>
    </row>
    <row r="3459" spans="56:57" ht="14.25" customHeight="1">
      <c r="BD3459" s="152">
        <v>8.4791259225926332</v>
      </c>
      <c r="BE3459" s="152">
        <v>16.740656824919999</v>
      </c>
    </row>
    <row r="3460" spans="56:57" ht="14.25" customHeight="1">
      <c r="BD3460" s="152">
        <v>6.1375068451324584</v>
      </c>
      <c r="BE3460" s="152">
        <v>14.726593898759999</v>
      </c>
    </row>
    <row r="3461" spans="56:57" ht="14.25" customHeight="1">
      <c r="BD3461" s="152">
        <v>9.1076657802266805</v>
      </c>
      <c r="BE3461" s="152">
        <v>22.357052707199998</v>
      </c>
    </row>
    <row r="3462" spans="56:57" ht="14.25" customHeight="1">
      <c r="BD3462" s="152">
        <v>2.3508623106606756</v>
      </c>
      <c r="BE3462" s="152">
        <v>15.39350429396</v>
      </c>
    </row>
    <row r="3463" spans="56:57" ht="14.25" customHeight="1">
      <c r="BD3463" s="152">
        <v>12.620094396416944</v>
      </c>
      <c r="BE3463" s="152">
        <v>18.89912128344</v>
      </c>
    </row>
    <row r="3464" spans="56:57" ht="14.25" customHeight="1">
      <c r="BD3464" s="152">
        <v>2.3200515333256733</v>
      </c>
      <c r="BE3464" s="152">
        <v>12.918782107119998</v>
      </c>
    </row>
    <row r="3465" spans="56:57" ht="14.25" customHeight="1">
      <c r="BD3465" s="152">
        <v>16.65836027912458</v>
      </c>
      <c r="BE3465" s="152">
        <v>20.630761272600001</v>
      </c>
    </row>
    <row r="3466" spans="56:57" ht="14.25" customHeight="1">
      <c r="BD3466" s="152">
        <v>9.8286379698657349</v>
      </c>
      <c r="BE3466" s="152">
        <v>16.59945702764</v>
      </c>
    </row>
    <row r="3467" spans="56:57" ht="14.25" customHeight="1">
      <c r="BD3467" s="152">
        <v>37.198878502459443</v>
      </c>
      <c r="BE3467" s="152">
        <v>32.624533387999996</v>
      </c>
    </row>
    <row r="3468" spans="56:57" ht="14.25" customHeight="1">
      <c r="BD3468" s="152">
        <v>12.271932612531417</v>
      </c>
      <c r="BE3468" s="152">
        <v>18.558496295120001</v>
      </c>
    </row>
    <row r="3469" spans="56:57" ht="14.25" customHeight="1">
      <c r="BD3469" s="152">
        <v>19.102681947701427</v>
      </c>
      <c r="BE3469" s="152">
        <v>21.599377731239997</v>
      </c>
    </row>
    <row r="3470" spans="56:57" ht="14.25" customHeight="1">
      <c r="BD3470" s="152">
        <v>16.120198701673203</v>
      </c>
      <c r="BE3470" s="152">
        <v>26.996220883319999</v>
      </c>
    </row>
    <row r="3471" spans="56:57" ht="14.25" customHeight="1">
      <c r="BD3471" s="152">
        <v>5.9279935592544426</v>
      </c>
      <c r="BE3471" s="152">
        <v>14.976727449319998</v>
      </c>
    </row>
    <row r="3472" spans="56:57" ht="14.25" customHeight="1">
      <c r="BD3472" s="152">
        <v>21.072517645319241</v>
      </c>
      <c r="BE3472" s="152">
        <v>23.113220200199997</v>
      </c>
    </row>
    <row r="3473" spans="56:57" ht="14.25" customHeight="1">
      <c r="BD3473" s="152">
        <v>3.5658339635709329</v>
      </c>
      <c r="BE3473" s="152">
        <v>17.31941325108</v>
      </c>
    </row>
    <row r="3474" spans="56:57" ht="14.25" customHeight="1">
      <c r="BD3474" s="152">
        <v>1.8178358627651359</v>
      </c>
      <c r="BE3474" s="152">
        <v>14.66858675456</v>
      </c>
    </row>
    <row r="3475" spans="56:57" ht="14.25" customHeight="1">
      <c r="BD3475" s="152">
        <v>59.583935262249781</v>
      </c>
      <c r="BE3475" s="152">
        <v>45.772352999079999</v>
      </c>
    </row>
    <row r="3476" spans="56:57" ht="14.25" customHeight="1">
      <c r="BD3476" s="152">
        <v>3.4138341287182552</v>
      </c>
      <c r="BE3476" s="152">
        <v>14.026678072999999</v>
      </c>
    </row>
    <row r="3477" spans="56:57" ht="14.25" customHeight="1">
      <c r="BD3477" s="152">
        <v>65.298307431981542</v>
      </c>
      <c r="BE3477" s="152">
        <v>52.731622291400001</v>
      </c>
    </row>
    <row r="3478" spans="56:57" ht="14.25" customHeight="1">
      <c r="BD3478" s="152">
        <v>4.3206980082784892</v>
      </c>
      <c r="BE3478" s="152">
        <v>16.049629575519997</v>
      </c>
    </row>
    <row r="3479" spans="56:57" ht="14.25" customHeight="1">
      <c r="BD3479" s="152">
        <v>8.5119907517499698</v>
      </c>
      <c r="BE3479" s="152">
        <v>16.34531325116</v>
      </c>
    </row>
    <row r="3480" spans="56:57" ht="14.25" customHeight="1">
      <c r="BD3480" s="152">
        <v>7.2713434510605435</v>
      </c>
      <c r="BE3480" s="152">
        <v>16.02234880576</v>
      </c>
    </row>
    <row r="3481" spans="56:57" ht="14.25" customHeight="1">
      <c r="BD3481" s="152">
        <v>29.498238220531203</v>
      </c>
      <c r="BE3481" s="152">
        <v>55.90053395108</v>
      </c>
    </row>
    <row r="3482" spans="56:57" ht="14.25" customHeight="1">
      <c r="BD3482" s="152">
        <v>10.228151049309597</v>
      </c>
      <c r="BE3482" s="152">
        <v>16.782350055919999</v>
      </c>
    </row>
    <row r="3483" spans="56:57" ht="14.25" customHeight="1">
      <c r="BD3483" s="152">
        <v>14.19760619596906</v>
      </c>
      <c r="BE3483" s="152">
        <v>21.312152073679997</v>
      </c>
    </row>
    <row r="3484" spans="56:57" ht="14.25" customHeight="1">
      <c r="BD3484" s="152">
        <v>10.444853516565781</v>
      </c>
      <c r="BE3484" s="152">
        <v>16.919756132439996</v>
      </c>
    </row>
    <row r="3485" spans="56:57" ht="14.25" customHeight="1">
      <c r="BD3485" s="152">
        <v>6.7568034695660044</v>
      </c>
      <c r="BE3485" s="152">
        <v>15.16266810116</v>
      </c>
    </row>
    <row r="3486" spans="56:57" ht="14.25" customHeight="1">
      <c r="BD3486" s="152">
        <v>25.881052961401934</v>
      </c>
      <c r="BE3486" s="152">
        <v>26.500183837519998</v>
      </c>
    </row>
    <row r="3487" spans="56:57" ht="14.25" customHeight="1">
      <c r="BD3487" s="152">
        <v>9.1733954385413519</v>
      </c>
      <c r="BE3487" s="152">
        <v>17.596993164159997</v>
      </c>
    </row>
    <row r="3488" spans="56:57" ht="14.25" customHeight="1">
      <c r="BD3488" s="152">
        <v>12.19182459146041</v>
      </c>
      <c r="BE3488" s="152">
        <v>16.443962938279999</v>
      </c>
    </row>
    <row r="3489" spans="56:57" ht="14.25" customHeight="1">
      <c r="BD3489" s="152">
        <v>30.225372565637258</v>
      </c>
      <c r="BE3489" s="152">
        <v>26.332564951319995</v>
      </c>
    </row>
    <row r="3490" spans="56:57" ht="14.25" customHeight="1">
      <c r="BD3490" s="152">
        <v>3.1550235991042359</v>
      </c>
      <c r="BE3490" s="152">
        <v>14.598852343359999</v>
      </c>
    </row>
    <row r="3491" spans="56:57" ht="14.25" customHeight="1">
      <c r="BD3491" s="152">
        <v>7.1891813781672038</v>
      </c>
      <c r="BE3491" s="152">
        <v>15.793167732679999</v>
      </c>
    </row>
    <row r="3492" spans="56:57" ht="14.25" customHeight="1">
      <c r="BD3492" s="152">
        <v>12.385932488670925</v>
      </c>
      <c r="BE3492" s="152">
        <v>30.428480382479997</v>
      </c>
    </row>
    <row r="3493" spans="56:57" ht="14.25" customHeight="1">
      <c r="BD3493" s="152">
        <v>22.099543556485983</v>
      </c>
      <c r="BE3493" s="152">
        <v>28.533783938679999</v>
      </c>
    </row>
    <row r="3494" spans="56:57" ht="14.25" customHeight="1">
      <c r="BD3494" s="152">
        <v>1.2899445444254296</v>
      </c>
      <c r="BE3494" s="152">
        <v>15.22643307868</v>
      </c>
    </row>
    <row r="3495" spans="56:57" ht="14.25" customHeight="1">
      <c r="BD3495" s="152">
        <v>11.595122537072532</v>
      </c>
      <c r="BE3495" s="152">
        <v>17.420759798719999</v>
      </c>
    </row>
    <row r="3496" spans="56:57" ht="14.25" customHeight="1">
      <c r="BD3496" s="152">
        <v>11.24901480500934</v>
      </c>
      <c r="BE3496" s="152">
        <v>18.89268804764</v>
      </c>
    </row>
    <row r="3497" spans="56:57" ht="14.25" customHeight="1">
      <c r="BD3497" s="152">
        <v>5.8417233827164363</v>
      </c>
      <c r="BE3497" s="152">
        <v>14.57915091956</v>
      </c>
    </row>
    <row r="3498" spans="56:57" ht="14.25" customHeight="1">
      <c r="BD3498" s="152">
        <v>9.5010167042035434</v>
      </c>
      <c r="BE3498" s="152">
        <v>17.045679150559998</v>
      </c>
    </row>
    <row r="3499" spans="56:57" ht="14.25" customHeight="1">
      <c r="BD3499" s="152">
        <v>3.9437794988802946</v>
      </c>
      <c r="BE3499" s="152">
        <v>16.240502311599997</v>
      </c>
    </row>
    <row r="3500" spans="56:57" ht="14.25" customHeight="1">
      <c r="BD3500" s="152">
        <v>10.789934222717806</v>
      </c>
      <c r="BE3500" s="152">
        <v>17.998139224279999</v>
      </c>
    </row>
    <row r="3501" spans="56:57" ht="14.25" customHeight="1">
      <c r="BD3501" s="152">
        <v>14.850794675471109</v>
      </c>
      <c r="BE3501" s="152">
        <v>24.430279024999997</v>
      </c>
    </row>
    <row r="3502" spans="56:57" ht="14.25" customHeight="1">
      <c r="BD3502" s="152">
        <v>4.0095091571949659</v>
      </c>
      <c r="BE3502" s="152">
        <v>14.219230964079999</v>
      </c>
    </row>
    <row r="3503" spans="56:57" ht="14.25" customHeight="1">
      <c r="BD3503" s="152">
        <v>3.8924282033219573</v>
      </c>
      <c r="BE3503" s="152">
        <v>25.474038863479997</v>
      </c>
    </row>
    <row r="3504" spans="56:57" ht="14.25" customHeight="1">
      <c r="BD3504" s="152">
        <v>9.3859898021528672</v>
      </c>
      <c r="BE3504" s="152">
        <v>16.753818211999999</v>
      </c>
    </row>
    <row r="3505" spans="56:57" ht="14.25" customHeight="1">
      <c r="BD3505" s="152">
        <v>46.277787557173454</v>
      </c>
      <c r="BE3505" s="152">
        <v>43.965298406639995</v>
      </c>
    </row>
    <row r="3506" spans="56:57" ht="14.25" customHeight="1">
      <c r="BD3506" s="152">
        <v>9.9991242711194133</v>
      </c>
      <c r="BE3506" s="152">
        <v>23.174761363919998</v>
      </c>
    </row>
    <row r="3507" spans="56:57" ht="14.25" customHeight="1">
      <c r="BD3507" s="152">
        <v>8.7050716230493173</v>
      </c>
      <c r="BE3507" s="152">
        <v>16.52887753704</v>
      </c>
    </row>
    <row r="3508" spans="56:57" ht="14.25" customHeight="1">
      <c r="BD3508" s="152">
        <v>21.82635466411563</v>
      </c>
      <c r="BE3508" s="152">
        <v>25.977509730800001</v>
      </c>
    </row>
    <row r="3509" spans="56:57" ht="14.25" customHeight="1">
      <c r="BD3509" s="152">
        <v>11.819014185706884</v>
      </c>
      <c r="BE3509" s="152">
        <v>17.626245844</v>
      </c>
    </row>
    <row r="3510" spans="56:57" ht="14.25" customHeight="1">
      <c r="BD3510" s="152">
        <v>42.631845572531518</v>
      </c>
      <c r="BE3510" s="152">
        <v>34.928294867839995</v>
      </c>
    </row>
    <row r="3511" spans="56:57" ht="14.25" customHeight="1">
      <c r="BD3511" s="152">
        <v>16.808306062154923</v>
      </c>
      <c r="BE3511" s="152">
        <v>22.049414003439999</v>
      </c>
    </row>
    <row r="3512" spans="56:57" ht="14.25" customHeight="1">
      <c r="BD3512" s="152">
        <v>46.852922067426832</v>
      </c>
      <c r="BE3512" s="152">
        <v>39.906417429800001</v>
      </c>
    </row>
    <row r="3513" spans="56:57" ht="14.25" customHeight="1">
      <c r="BD3513" s="152">
        <v>14.214038610547728</v>
      </c>
      <c r="BE3513" s="152">
        <v>20.410093890719999</v>
      </c>
    </row>
    <row r="3514" spans="56:57" ht="14.25" customHeight="1">
      <c r="BD3514" s="152">
        <v>15.322199568696645</v>
      </c>
      <c r="BE3514" s="152">
        <v>20.514136591239996</v>
      </c>
    </row>
    <row r="3515" spans="56:57" ht="14.25" customHeight="1">
      <c r="BD3515" s="152">
        <v>14.59198414585709</v>
      </c>
      <c r="BE3515" s="152">
        <v>20.350106668839999</v>
      </c>
    </row>
    <row r="3516" spans="56:57" ht="14.25" customHeight="1">
      <c r="BD3516" s="152">
        <v>3.450807061520258</v>
      </c>
      <c r="BE3516" s="152">
        <v>13.905806313959999</v>
      </c>
    </row>
    <row r="3517" spans="56:57" ht="14.25" customHeight="1">
      <c r="BD3517" s="152">
        <v>14.881605452806111</v>
      </c>
      <c r="BE3517" s="152">
        <v>19.35930501428</v>
      </c>
    </row>
    <row r="3518" spans="56:57" ht="14.25" customHeight="1">
      <c r="BD3518" s="152">
        <v>7.2754515547052101</v>
      </c>
      <c r="BE3518" s="152">
        <v>15.69186542776</v>
      </c>
    </row>
    <row r="3519" spans="56:57" ht="14.25" customHeight="1">
      <c r="BD3519" s="152">
        <v>9.660205720434389</v>
      </c>
      <c r="BE3519" s="152">
        <v>17.4395557912</v>
      </c>
    </row>
    <row r="3520" spans="56:57" ht="14.25" customHeight="1">
      <c r="BD3520" s="152">
        <v>7.267235347415876</v>
      </c>
      <c r="BE3520" s="152">
        <v>44.34074699488</v>
      </c>
    </row>
    <row r="3521" spans="56:57" ht="14.25" customHeight="1">
      <c r="BD3521" s="152">
        <v>15.987712359132694</v>
      </c>
      <c r="BE3521" s="152">
        <v>18.436891664519997</v>
      </c>
    </row>
    <row r="3522" spans="56:57" ht="14.25" customHeight="1">
      <c r="BD3522" s="152">
        <v>42.01563002583147</v>
      </c>
      <c r="BE3522" s="152">
        <v>45.417201258999995</v>
      </c>
    </row>
    <row r="3523" spans="56:57" ht="14.25" customHeight="1">
      <c r="BD3523" s="152">
        <v>7.3288569020858807</v>
      </c>
      <c r="BE3523" s="152">
        <v>15.387596658559998</v>
      </c>
    </row>
    <row r="3524" spans="56:57" ht="14.25" customHeight="1">
      <c r="BD3524" s="152">
        <v>295.60270585565672</v>
      </c>
      <c r="BE3524" s="152">
        <v>154.35830082475997</v>
      </c>
    </row>
    <row r="3525" spans="56:57" ht="14.25" customHeight="1">
      <c r="BD3525" s="152">
        <v>1.6432414578667893</v>
      </c>
      <c r="BE3525" s="152">
        <v>13.778529884159999</v>
      </c>
    </row>
    <row r="3526" spans="56:57" ht="14.25" customHeight="1">
      <c r="BD3526" s="152">
        <v>55.819885297823667</v>
      </c>
      <c r="BE3526" s="152">
        <v>47.200909298479999</v>
      </c>
    </row>
    <row r="3527" spans="56:57" ht="14.25" customHeight="1">
      <c r="BD3527" s="152">
        <v>18.999979356584753</v>
      </c>
      <c r="BE3527" s="152">
        <v>27.699817975519998</v>
      </c>
    </row>
    <row r="3528" spans="56:57" ht="14.25" customHeight="1">
      <c r="BD3528" s="152">
        <v>5.2686429242853938</v>
      </c>
      <c r="BE3528" s="152">
        <v>14.261238841319999</v>
      </c>
    </row>
    <row r="3529" spans="56:57" ht="14.25" customHeight="1">
      <c r="BD3529" s="152">
        <v>4.6698868180751818</v>
      </c>
      <c r="BE3529" s="152">
        <v>15.237394640599998</v>
      </c>
    </row>
    <row r="3530" spans="56:57" ht="14.25" customHeight="1">
      <c r="BD3530" s="152">
        <v>6.8461547238375111</v>
      </c>
      <c r="BE3530" s="152">
        <v>15.600461858639999</v>
      </c>
    </row>
    <row r="3531" spans="56:57" ht="14.25" customHeight="1">
      <c r="BD3531" s="152">
        <v>25.236080689189219</v>
      </c>
      <c r="BE3531" s="152">
        <v>25.570877020560001</v>
      </c>
    </row>
    <row r="3532" spans="56:57" ht="14.25" customHeight="1">
      <c r="BD3532" s="152">
        <v>2.4515108499550164</v>
      </c>
      <c r="BE3532" s="152">
        <v>14.1364946334</v>
      </c>
    </row>
    <row r="3533" spans="56:57" ht="14.25" customHeight="1">
      <c r="BD3533" s="152">
        <v>4.8095623419938596</v>
      </c>
      <c r="BE3533" s="152">
        <v>17.628203102560001</v>
      </c>
    </row>
    <row r="3534" spans="56:57" ht="14.25" customHeight="1">
      <c r="BD3534" s="152">
        <v>4.2518872722303174</v>
      </c>
      <c r="BE3534" s="152">
        <v>13.697550610279999</v>
      </c>
    </row>
    <row r="3535" spans="56:57" ht="14.25" customHeight="1">
      <c r="BD3535" s="152">
        <v>9.1446387130286837</v>
      </c>
      <c r="BE3535" s="152">
        <v>16.299104416839999</v>
      </c>
    </row>
    <row r="3536" spans="56:57" ht="14.25" customHeight="1">
      <c r="BD3536" s="152">
        <v>11.375338992082849</v>
      </c>
      <c r="BE3536" s="152">
        <v>17.842677116720001</v>
      </c>
    </row>
    <row r="3537" spans="56:57" ht="14.25" customHeight="1">
      <c r="BD3537" s="152">
        <v>5.3549131008234001</v>
      </c>
      <c r="BE3537" s="152">
        <v>15.413901836199999</v>
      </c>
    </row>
    <row r="3538" spans="56:57" ht="14.25" customHeight="1">
      <c r="BD3538" s="152">
        <v>6.7906953246345072</v>
      </c>
      <c r="BE3538" s="152">
        <v>19.884291103159999</v>
      </c>
    </row>
    <row r="3539" spans="56:57" ht="14.25" customHeight="1">
      <c r="BD3539" s="152">
        <v>8.3476666059632905</v>
      </c>
      <c r="BE3539" s="152">
        <v>16.248250626119997</v>
      </c>
    </row>
    <row r="3540" spans="56:57" ht="14.25" customHeight="1">
      <c r="BD3540" s="152">
        <v>4.9769675655140384</v>
      </c>
      <c r="BE3540" s="152">
        <v>16.25309497352</v>
      </c>
    </row>
    <row r="3541" spans="56:57" ht="14.25" customHeight="1">
      <c r="BD3541" s="152">
        <v>5.3241023234883977</v>
      </c>
      <c r="BE3541" s="152">
        <v>17.525566962759999</v>
      </c>
    </row>
    <row r="3542" spans="56:57" ht="14.25" customHeight="1">
      <c r="BD3542" s="152">
        <v>5.3446428417117327</v>
      </c>
      <c r="BE3542" s="152">
        <v>15.15128938104</v>
      </c>
    </row>
    <row r="3543" spans="56:57" ht="14.25" customHeight="1">
      <c r="BD3543" s="152">
        <v>23.744839066175107</v>
      </c>
      <c r="BE3543" s="152">
        <v>47.247614245839998</v>
      </c>
    </row>
    <row r="3544" spans="56:57" ht="14.25" customHeight="1">
      <c r="BD3544" s="152">
        <v>3.7958877676722835</v>
      </c>
      <c r="BE3544" s="152">
        <v>16.343738829959999</v>
      </c>
    </row>
    <row r="3545" spans="56:57" ht="14.25" customHeight="1">
      <c r="BD3545" s="152">
        <v>29.726237972810221</v>
      </c>
      <c r="BE3545" s="152">
        <v>29.094748344479996</v>
      </c>
    </row>
    <row r="3546" spans="56:57" ht="14.25" customHeight="1">
      <c r="BD3546" s="152">
        <v>8.4216124715672951</v>
      </c>
      <c r="BE3546" s="152">
        <v>17.029122578239999</v>
      </c>
    </row>
    <row r="3547" spans="56:57" ht="14.25" customHeight="1">
      <c r="BD3547" s="152">
        <v>4.5866977192706759</v>
      </c>
      <c r="BE3547" s="152">
        <v>14.31568942444</v>
      </c>
    </row>
    <row r="3548" spans="56:57" ht="14.25" customHeight="1">
      <c r="BD3548" s="152">
        <v>46.283949712640457</v>
      </c>
      <c r="BE3548" s="152">
        <v>57.11749046816</v>
      </c>
    </row>
    <row r="3549" spans="56:57" ht="14.25" customHeight="1">
      <c r="BD3549" s="152">
        <v>10.574258781372789</v>
      </c>
      <c r="BE3549" s="152">
        <v>23.576501995239997</v>
      </c>
    </row>
    <row r="3550" spans="56:57" ht="14.25" customHeight="1">
      <c r="BD3550" s="152">
        <v>37.934229054854832</v>
      </c>
      <c r="BE3550" s="152">
        <v>31.122109080199998</v>
      </c>
    </row>
    <row r="3551" spans="56:57" ht="14.25" customHeight="1">
      <c r="BD3551" s="152">
        <v>25.766026059351258</v>
      </c>
      <c r="BE3551" s="152">
        <v>27.215679125079998</v>
      </c>
    </row>
    <row r="3552" spans="56:57" ht="14.25" customHeight="1">
      <c r="BD3552" s="152">
        <v>8.4883691557931336</v>
      </c>
      <c r="BE3552" s="152">
        <v>16.27702712992</v>
      </c>
    </row>
    <row r="3553" spans="56:57" ht="14.25" customHeight="1">
      <c r="BD3553" s="152">
        <v>105.28658830916987</v>
      </c>
      <c r="BE3553" s="152">
        <v>71.706332128200003</v>
      </c>
    </row>
    <row r="3554" spans="56:57" ht="14.25" customHeight="1">
      <c r="BD3554" s="152">
        <v>3.450807061520258</v>
      </c>
      <c r="BE3554" s="152">
        <v>14.710608380759998</v>
      </c>
    </row>
    <row r="3555" spans="56:57" ht="14.25" customHeight="1">
      <c r="BD3555" s="152">
        <v>45.298004837920381</v>
      </c>
      <c r="BE3555" s="152">
        <v>38.945390279960002</v>
      </c>
    </row>
    <row r="3556" spans="56:57" ht="14.25" customHeight="1">
      <c r="BD3556" s="152">
        <v>57.858531731489656</v>
      </c>
      <c r="BE3556" s="152">
        <v>43.714582371359995</v>
      </c>
    </row>
    <row r="3557" spans="56:57" ht="14.25" customHeight="1">
      <c r="BD3557" s="152">
        <v>2.2851326523460038</v>
      </c>
      <c r="BE3557" s="152">
        <v>21.76636748952</v>
      </c>
    </row>
    <row r="3558" spans="56:57" ht="14.25" customHeight="1">
      <c r="BD3558" s="152">
        <v>4.5538328901133402</v>
      </c>
      <c r="BE3558" s="152">
        <v>14.098202066599999</v>
      </c>
    </row>
    <row r="3559" spans="56:57" ht="14.25" customHeight="1">
      <c r="BD3559" s="152">
        <v>7.873180635004255</v>
      </c>
      <c r="BE3559" s="152">
        <v>15.367475665479999</v>
      </c>
    </row>
    <row r="3560" spans="56:57" ht="14.25" customHeight="1">
      <c r="BD3560" s="152">
        <v>7.5917755353445671</v>
      </c>
      <c r="BE3560" s="152">
        <v>15.90232589176</v>
      </c>
    </row>
    <row r="3561" spans="56:57" ht="14.25" customHeight="1">
      <c r="BD3561" s="152">
        <v>5.6383722523054214</v>
      </c>
      <c r="BE3561" s="152">
        <v>14.629391844799999</v>
      </c>
    </row>
    <row r="3562" spans="56:57" ht="14.25" customHeight="1">
      <c r="BD3562" s="152">
        <v>45.698544943275415</v>
      </c>
      <c r="BE3562" s="152">
        <v>46.41304701072</v>
      </c>
    </row>
    <row r="3563" spans="56:57" ht="14.25" customHeight="1">
      <c r="BD3563" s="152">
        <v>10.841285518276143</v>
      </c>
      <c r="BE3563" s="152">
        <v>18.091938674719998</v>
      </c>
    </row>
    <row r="3564" spans="56:57" ht="14.25" customHeight="1">
      <c r="BD3564" s="152">
        <v>10.672853268844797</v>
      </c>
      <c r="BE3564" s="152">
        <v>31.498271054999996</v>
      </c>
    </row>
    <row r="3565" spans="56:57" ht="14.25" customHeight="1">
      <c r="BD3565" s="152">
        <v>20.747977457390551</v>
      </c>
      <c r="BE3565" s="152">
        <v>25.543490353159996</v>
      </c>
    </row>
    <row r="3566" spans="56:57" ht="14.25" customHeight="1">
      <c r="BD3566" s="152">
        <v>28.14667212143577</v>
      </c>
      <c r="BE3566" s="152">
        <v>44.611180520760001</v>
      </c>
    </row>
    <row r="3567" spans="56:57" ht="14.25" customHeight="1">
      <c r="BD3567" s="152">
        <v>26.189160734751958</v>
      </c>
      <c r="BE3567" s="152">
        <v>57.530030280600002</v>
      </c>
    </row>
    <row r="3568" spans="56:57" ht="14.25" customHeight="1">
      <c r="BD3568" s="152">
        <v>4.2477791685856507</v>
      </c>
      <c r="BE3568" s="152">
        <v>14.5480788712</v>
      </c>
    </row>
    <row r="3569" spans="56:57" ht="14.25" customHeight="1">
      <c r="BD3569" s="152">
        <v>10.574258781372789</v>
      </c>
      <c r="BE3569" s="152">
        <v>17.561898659319997</v>
      </c>
    </row>
    <row r="3570" spans="56:57" ht="14.25" customHeight="1">
      <c r="BD3570" s="152">
        <v>10.927555694814149</v>
      </c>
      <c r="BE3570" s="152">
        <v>17.2006013134</v>
      </c>
    </row>
    <row r="3571" spans="56:57" ht="14.25" customHeight="1">
      <c r="BD3571" s="152">
        <v>28.798833575026652</v>
      </c>
      <c r="BE3571" s="152">
        <v>25.220986631400002</v>
      </c>
    </row>
    <row r="3572" spans="56:57" ht="14.25" customHeight="1">
      <c r="BD3572" s="152">
        <v>25.770134162995927</v>
      </c>
      <c r="BE3572" s="152">
        <v>26.852708324199998</v>
      </c>
    </row>
    <row r="3573" spans="56:57" ht="14.25" customHeight="1">
      <c r="BD3573" s="152">
        <v>12.564634997213938</v>
      </c>
      <c r="BE3573" s="152">
        <v>30.7882070008</v>
      </c>
    </row>
    <row r="3574" spans="56:57" ht="14.25" customHeight="1">
      <c r="BD3574" s="152">
        <v>18.239980182321364</v>
      </c>
      <c r="BE3574" s="152">
        <v>22.104661739519997</v>
      </c>
    </row>
    <row r="3575" spans="56:57" ht="14.25" customHeight="1">
      <c r="BD3575" s="152">
        <v>30.890885356073309</v>
      </c>
      <c r="BE3575" s="152">
        <v>60.596932619</v>
      </c>
    </row>
    <row r="3576" spans="56:57" ht="14.25" customHeight="1">
      <c r="BD3576" s="152">
        <v>6.5298307431981542</v>
      </c>
      <c r="BE3576" s="152">
        <v>15.131086478959999</v>
      </c>
    </row>
    <row r="3577" spans="56:57" ht="14.25" customHeight="1">
      <c r="BD3577" s="152">
        <v>13.8412282047942</v>
      </c>
      <c r="BE3577" s="152">
        <v>24.950394961399997</v>
      </c>
    </row>
    <row r="3578" spans="56:57" ht="14.25" customHeight="1">
      <c r="BD3578" s="152">
        <v>3.9622659652812962</v>
      </c>
      <c r="BE3578" s="152">
        <v>14.617716731759998</v>
      </c>
    </row>
    <row r="3579" spans="56:57" ht="14.25" customHeight="1">
      <c r="BD3579" s="152">
        <v>2.2615110563891689</v>
      </c>
      <c r="BE3579" s="152">
        <v>17.067639140519997</v>
      </c>
    </row>
    <row r="3580" spans="56:57" ht="14.25" customHeight="1">
      <c r="BD3580" s="152">
        <v>5.1762105922803867</v>
      </c>
      <c r="BE3580" s="152">
        <v>16.411755707319998</v>
      </c>
    </row>
    <row r="3581" spans="56:57" ht="14.25" customHeight="1">
      <c r="BD3581" s="152">
        <v>13.232201839472323</v>
      </c>
      <c r="BE3581" s="152">
        <v>21.09428693724</v>
      </c>
    </row>
    <row r="3582" spans="56:57" ht="14.25" customHeight="1">
      <c r="BD3582" s="152">
        <v>2.7606456492162064</v>
      </c>
      <c r="BE3582" s="152">
        <v>14.51810069712</v>
      </c>
    </row>
    <row r="3583" spans="56:57" ht="14.25" customHeight="1">
      <c r="BD3583" s="152">
        <v>8.5037745444606347</v>
      </c>
      <c r="BE3583" s="152">
        <v>15.777664741879999</v>
      </c>
    </row>
    <row r="3584" spans="56:57" ht="14.25" customHeight="1">
      <c r="BD3584" s="152">
        <v>12.340743348579588</v>
      </c>
      <c r="BE3584" s="152">
        <v>18.381478612519999</v>
      </c>
    </row>
    <row r="3585" spans="56:57" ht="14.25" customHeight="1">
      <c r="BD3585" s="152">
        <v>11.42874433946352</v>
      </c>
      <c r="BE3585" s="152">
        <v>54.280453040600001</v>
      </c>
    </row>
    <row r="3586" spans="56:57" ht="14.25" customHeight="1">
      <c r="BD3586" s="152">
        <v>1.848646640100138</v>
      </c>
      <c r="BE3586" s="152">
        <v>13.402825207079999</v>
      </c>
    </row>
    <row r="3587" spans="56:57" ht="14.25" customHeight="1">
      <c r="BD3587" s="152">
        <v>5.9392908442772772</v>
      </c>
      <c r="BE3587" s="152">
        <v>14.89325098276</v>
      </c>
    </row>
    <row r="3588" spans="56:57" ht="14.25" customHeight="1">
      <c r="BD3588" s="152">
        <v>10.167556520550759</v>
      </c>
      <c r="BE3588" s="152">
        <v>19.758803752919999</v>
      </c>
    </row>
    <row r="3589" spans="56:57" ht="14.25" customHeight="1">
      <c r="BD3589" s="152">
        <v>8.1607478901309438</v>
      </c>
      <c r="BE3589" s="152">
        <v>17.929467885679998</v>
      </c>
    </row>
    <row r="3590" spans="56:57" ht="14.25" customHeight="1">
      <c r="BD3590" s="152">
        <v>6.367560649233809</v>
      </c>
      <c r="BE3590" s="152">
        <v>18.71017380364</v>
      </c>
    </row>
    <row r="3591" spans="56:57" ht="14.25" customHeight="1">
      <c r="BD3591" s="152">
        <v>5.558264231234415</v>
      </c>
      <c r="BE3591" s="152">
        <v>14.523418019199999</v>
      </c>
    </row>
    <row r="3592" spans="56:57" ht="14.25" customHeight="1">
      <c r="BD3592" s="152">
        <v>2.1012950142471571</v>
      </c>
      <c r="BE3592" s="152">
        <v>13.918040887079998</v>
      </c>
    </row>
    <row r="3593" spans="56:57" ht="14.25" customHeight="1">
      <c r="BD3593" s="152">
        <v>17.119494913238444</v>
      </c>
      <c r="BE3593" s="152">
        <v>20.721149090319997</v>
      </c>
    </row>
    <row r="3594" spans="56:57" ht="14.25" customHeight="1">
      <c r="BD3594" s="152">
        <v>38.969471173310914</v>
      </c>
      <c r="BE3594" s="152">
        <v>32.119564046439997</v>
      </c>
    </row>
    <row r="3595" spans="56:57" ht="14.25" customHeight="1">
      <c r="BD3595" s="152">
        <v>8.5828555396204749</v>
      </c>
      <c r="BE3595" s="152">
        <v>16.301101372799998</v>
      </c>
    </row>
    <row r="3596" spans="56:57" ht="14.25" customHeight="1">
      <c r="BD3596" s="152">
        <v>9.9436648719164094</v>
      </c>
      <c r="BE3596" s="152">
        <v>16.955062227759999</v>
      </c>
    </row>
    <row r="3597" spans="56:57" ht="14.25" customHeight="1">
      <c r="BD3597" s="152">
        <v>3.8154012599844518</v>
      </c>
      <c r="BE3597" s="152">
        <v>13.538067072400001</v>
      </c>
    </row>
    <row r="3598" spans="56:57" ht="14.25" customHeight="1">
      <c r="BD3598" s="152">
        <v>6.9098303303298492</v>
      </c>
      <c r="BE3598" s="152">
        <v>23.125667790399998</v>
      </c>
    </row>
    <row r="3599" spans="56:57" ht="14.25" customHeight="1">
      <c r="BD3599" s="152">
        <v>2.4566459795108502</v>
      </c>
      <c r="BE3599" s="152">
        <v>14.43109938432</v>
      </c>
    </row>
    <row r="3600" spans="56:57" ht="14.25" customHeight="1">
      <c r="BD3600" s="152">
        <v>9.1692873348966852</v>
      </c>
      <c r="BE3600" s="152">
        <v>16.192845053839999</v>
      </c>
    </row>
    <row r="3601" spans="56:57" ht="14.25" customHeight="1">
      <c r="BD3601" s="152">
        <v>48.346217742263278</v>
      </c>
      <c r="BE3601" s="152">
        <v>42.414500314599998</v>
      </c>
    </row>
    <row r="3602" spans="56:57" ht="14.25" customHeight="1">
      <c r="BD3602" s="152">
        <v>11.352744422037182</v>
      </c>
      <c r="BE3602" s="152">
        <v>17.50016819104</v>
      </c>
    </row>
    <row r="3603" spans="56:57" ht="14.25" customHeight="1">
      <c r="BD3603" s="152">
        <v>12.35306765951359</v>
      </c>
      <c r="BE3603" s="152">
        <v>26.234483240759999</v>
      </c>
    </row>
    <row r="3604" spans="56:57" ht="14.25" customHeight="1">
      <c r="BD3604" s="152">
        <v>18.313926047925367</v>
      </c>
      <c r="BE3604" s="152">
        <v>22.463443311039999</v>
      </c>
    </row>
    <row r="3605" spans="56:57" ht="14.25" customHeight="1">
      <c r="BD3605" s="152">
        <v>10.508529123058118</v>
      </c>
      <c r="BE3605" s="152">
        <v>18.920623473559999</v>
      </c>
    </row>
    <row r="3606" spans="56:57" ht="14.25" customHeight="1">
      <c r="BD3606" s="152">
        <v>20.25603204594168</v>
      </c>
      <c r="BE3606" s="152">
        <v>23.873999529359999</v>
      </c>
    </row>
    <row r="3607" spans="56:57" ht="14.25" customHeight="1">
      <c r="BD3607" s="152">
        <v>8.8981524943486647</v>
      </c>
      <c r="BE3607" s="152">
        <v>16.58643000084</v>
      </c>
    </row>
    <row r="3608" spans="56:57" ht="14.25" customHeight="1">
      <c r="BD3608" s="152">
        <v>31.146614807953828</v>
      </c>
      <c r="BE3608" s="152">
        <v>32.819148789079996</v>
      </c>
    </row>
    <row r="3609" spans="56:57" ht="14.25" customHeight="1">
      <c r="BD3609" s="152">
        <v>10.223015919753763</v>
      </c>
      <c r="BE3609" s="152">
        <v>17.44784709784</v>
      </c>
    </row>
    <row r="3610" spans="56:57" ht="14.25" customHeight="1">
      <c r="BD3610" s="152">
        <v>4.3823195629484939</v>
      </c>
      <c r="BE3610" s="152">
        <v>14.052672257039998</v>
      </c>
    </row>
    <row r="3611" spans="56:57" ht="14.25" customHeight="1">
      <c r="BD3611" s="152">
        <v>17.254035307601288</v>
      </c>
      <c r="BE3611" s="152">
        <v>22.41618235216</v>
      </c>
    </row>
    <row r="3612" spans="56:57" ht="14.25" customHeight="1">
      <c r="BD3612" s="152">
        <v>8.280909921737452</v>
      </c>
      <c r="BE3612" s="152">
        <v>16.8155123276</v>
      </c>
    </row>
    <row r="3613" spans="56:57" ht="14.25" customHeight="1">
      <c r="BD3613" s="152">
        <v>7.3432352648422157</v>
      </c>
      <c r="BE3613" s="152">
        <v>14.96556360296</v>
      </c>
    </row>
    <row r="3614" spans="56:57" ht="14.25" customHeight="1">
      <c r="BD3614" s="152">
        <v>17.20679211568762</v>
      </c>
      <c r="BE3614" s="152">
        <v>20.9365505138</v>
      </c>
    </row>
    <row r="3615" spans="56:57" ht="14.25" customHeight="1">
      <c r="BD3615" s="152">
        <v>36.741851971990243</v>
      </c>
      <c r="BE3615" s="152">
        <v>33.85535230552</v>
      </c>
    </row>
    <row r="3616" spans="56:57" ht="14.25" customHeight="1">
      <c r="BD3616" s="152">
        <v>47.185678462644859</v>
      </c>
      <c r="BE3616" s="152">
        <v>59.821936607200001</v>
      </c>
    </row>
    <row r="3617" spans="56:57" ht="14.25" customHeight="1">
      <c r="BD3617" s="152">
        <v>25.807107095797928</v>
      </c>
      <c r="BE3617" s="152">
        <v>24.365915382239997</v>
      </c>
    </row>
    <row r="3618" spans="56:57" ht="14.25" customHeight="1">
      <c r="BD3618" s="152">
        <v>31.829587038879712</v>
      </c>
      <c r="BE3618" s="152">
        <v>29.051238679360001</v>
      </c>
    </row>
    <row r="3619" spans="56:57" ht="14.25" customHeight="1">
      <c r="BD3619" s="152">
        <v>14.286957450240568</v>
      </c>
      <c r="BE3619" s="152">
        <v>19.689209529839999</v>
      </c>
    </row>
    <row r="3620" spans="56:57" ht="14.25" customHeight="1">
      <c r="BD3620" s="152">
        <v>17.725440200826824</v>
      </c>
      <c r="BE3620" s="152">
        <v>22.44972296672</v>
      </c>
    </row>
    <row r="3621" spans="56:57" ht="14.25" customHeight="1">
      <c r="BD3621" s="152">
        <v>20.951328587801566</v>
      </c>
      <c r="BE3621" s="152">
        <v>42.778527334800003</v>
      </c>
    </row>
    <row r="3622" spans="56:57" ht="14.25" customHeight="1">
      <c r="BD3622" s="152">
        <v>5.2871293906863945</v>
      </c>
      <c r="BE3622" s="152">
        <v>15.941095137439998</v>
      </c>
    </row>
    <row r="3623" spans="56:57" ht="14.25" customHeight="1">
      <c r="BD3623" s="152">
        <v>3.6295095700632714</v>
      </c>
      <c r="BE3623" s="152">
        <v>40.518324021399998</v>
      </c>
    </row>
    <row r="3624" spans="56:57" ht="14.25" customHeight="1">
      <c r="BD3624" s="152">
        <v>4.6359949630066799</v>
      </c>
      <c r="BE3624" s="152">
        <v>14.46520857008</v>
      </c>
    </row>
    <row r="3625" spans="56:57" ht="14.25" customHeight="1">
      <c r="BD3625" s="152">
        <v>48.890541475181649</v>
      </c>
      <c r="BE3625" s="152">
        <v>33.949864424280001</v>
      </c>
    </row>
    <row r="3626" spans="56:57" ht="14.25" customHeight="1">
      <c r="BD3626" s="152">
        <v>3.7157797466012776</v>
      </c>
      <c r="BE3626" s="152">
        <v>14.427575646159999</v>
      </c>
    </row>
    <row r="3627" spans="56:57" ht="14.25" customHeight="1">
      <c r="BD3627" s="152">
        <v>3.8842119960326236</v>
      </c>
      <c r="BE3627" s="152">
        <v>14.525428159839999</v>
      </c>
    </row>
    <row r="3628" spans="56:57" ht="14.25" customHeight="1">
      <c r="BD3628" s="152">
        <v>21.341598434044929</v>
      </c>
      <c r="BE3628" s="152">
        <v>23.790094679719999</v>
      </c>
    </row>
    <row r="3629" spans="56:57" ht="14.25" customHeight="1">
      <c r="BD3629" s="152">
        <v>3.9766443280376302</v>
      </c>
      <c r="BE3629" s="152">
        <v>13.565132332079999</v>
      </c>
    </row>
    <row r="3630" spans="56:57" ht="14.25" customHeight="1">
      <c r="BD3630" s="152">
        <v>3.8883200996772906</v>
      </c>
      <c r="BE3630" s="152">
        <v>13.975162443719999</v>
      </c>
    </row>
    <row r="3631" spans="56:57" ht="14.25" customHeight="1">
      <c r="BD3631" s="152">
        <v>63.141553018531383</v>
      </c>
      <c r="BE3631" s="152">
        <v>49.07975595888</v>
      </c>
    </row>
    <row r="3632" spans="56:57" ht="14.25" customHeight="1">
      <c r="BD3632" s="152">
        <v>9.4322059681553707</v>
      </c>
      <c r="BE3632" s="152">
        <v>16.517818203399997</v>
      </c>
    </row>
    <row r="3633" spans="56:57" ht="14.25" customHeight="1">
      <c r="BD3633" s="152">
        <v>4.5291842682453387</v>
      </c>
      <c r="BE3633" s="152">
        <v>14.349424248359998</v>
      </c>
    </row>
    <row r="3634" spans="56:57" ht="14.25" customHeight="1">
      <c r="BD3634" s="152">
        <v>10.31544825175877</v>
      </c>
      <c r="BE3634" s="152">
        <v>17.726503442639999</v>
      </c>
    </row>
    <row r="3635" spans="56:57" ht="14.25" customHeight="1">
      <c r="BD3635" s="152">
        <v>27.882726462265918</v>
      </c>
      <c r="BE3635" s="152">
        <v>36.3066558294</v>
      </c>
    </row>
    <row r="3636" spans="56:57" ht="14.25" customHeight="1">
      <c r="BD3636" s="152">
        <v>22.282354168673663</v>
      </c>
      <c r="BE3636" s="152">
        <v>23.907234916719997</v>
      </c>
    </row>
    <row r="3637" spans="56:57" ht="14.25" customHeight="1">
      <c r="BD3637" s="152">
        <v>7.6040998462785678</v>
      </c>
      <c r="BE3637" s="152">
        <v>15.75874827156</v>
      </c>
    </row>
    <row r="3638" spans="56:57" ht="14.25" customHeight="1">
      <c r="BD3638" s="152">
        <v>41.178603908230578</v>
      </c>
      <c r="BE3638" s="152">
        <v>75.708544178639997</v>
      </c>
    </row>
    <row r="3639" spans="56:57" ht="14.25" customHeight="1">
      <c r="BD3639" s="152">
        <v>11.449284857686855</v>
      </c>
      <c r="BE3639" s="152">
        <v>18.01440988984</v>
      </c>
    </row>
    <row r="3640" spans="56:57" ht="14.25" customHeight="1">
      <c r="BD3640" s="152">
        <v>9.3171790661046963</v>
      </c>
      <c r="BE3640" s="152">
        <v>16.447462420839997</v>
      </c>
    </row>
    <row r="3641" spans="56:57" ht="14.25" customHeight="1">
      <c r="BD3641" s="152">
        <v>51.333836117847333</v>
      </c>
      <c r="BE3641" s="152">
        <v>45.474480795199995</v>
      </c>
    </row>
    <row r="3642" spans="56:57" ht="14.25" customHeight="1">
      <c r="BD3642" s="152">
        <v>16.976738311586267</v>
      </c>
      <c r="BE3642" s="152">
        <v>20.80051516864</v>
      </c>
    </row>
    <row r="3643" spans="56:57" ht="14.25" customHeight="1">
      <c r="BD3643" s="152">
        <v>13.50744478366501</v>
      </c>
      <c r="BE3643" s="152">
        <v>19.106162521999998</v>
      </c>
    </row>
    <row r="3644" spans="56:57" ht="14.25" customHeight="1">
      <c r="BD3644" s="152">
        <v>5.7513451025337634</v>
      </c>
      <c r="BE3644" s="152">
        <v>43.37245677672</v>
      </c>
    </row>
    <row r="3645" spans="56:57" ht="14.25" customHeight="1">
      <c r="BD3645" s="152">
        <v>7.8320995985575852</v>
      </c>
      <c r="BE3645" s="152">
        <v>15.261622276759999</v>
      </c>
    </row>
    <row r="3646" spans="56:57" ht="14.25" customHeight="1">
      <c r="BD3646" s="152">
        <v>5.9557232588559446</v>
      </c>
      <c r="BE3646" s="152">
        <v>14.20728338532</v>
      </c>
    </row>
    <row r="3647" spans="56:57" ht="14.25" customHeight="1">
      <c r="BD3647" s="152">
        <v>3.2043208428402394</v>
      </c>
      <c r="BE3647" s="152">
        <v>17.050794527199997</v>
      </c>
    </row>
    <row r="3648" spans="56:57" ht="14.25" customHeight="1">
      <c r="BD3648" s="152">
        <v>18.625114899008892</v>
      </c>
      <c r="BE3648" s="152">
        <v>28.099546619399998</v>
      </c>
    </row>
    <row r="3649" spans="56:57" ht="14.25" customHeight="1">
      <c r="BD3649" s="152">
        <v>13.979876702801711</v>
      </c>
      <c r="BE3649" s="152">
        <v>19.824597657599998</v>
      </c>
    </row>
    <row r="3650" spans="56:57" ht="14.25" customHeight="1">
      <c r="BD3650" s="152">
        <v>31.653965608070198</v>
      </c>
      <c r="BE3650" s="152">
        <v>32.752047870159998</v>
      </c>
    </row>
    <row r="3651" spans="56:57" ht="14.25" customHeight="1">
      <c r="BD3651" s="152">
        <v>6.8040466614796751</v>
      </c>
      <c r="BE3651" s="152">
        <v>15.905918354239999</v>
      </c>
    </row>
    <row r="3652" spans="56:57" ht="14.25" customHeight="1">
      <c r="BD3652" s="152">
        <v>93.599033440092327</v>
      </c>
      <c r="BE3652" s="152">
        <v>69.008705130199999</v>
      </c>
    </row>
    <row r="3653" spans="56:57" ht="14.25" customHeight="1">
      <c r="BD3653" s="152">
        <v>17.654575412956319</v>
      </c>
      <c r="BE3653" s="152">
        <v>24.515046335160001</v>
      </c>
    </row>
    <row r="3654" spans="56:57" ht="14.25" customHeight="1">
      <c r="BD3654" s="152">
        <v>9.6550705908785552</v>
      </c>
      <c r="BE3654" s="152">
        <v>16.436380657919997</v>
      </c>
    </row>
    <row r="3655" spans="56:57" ht="14.25" customHeight="1">
      <c r="BD3655" s="152">
        <v>86.02369031932642</v>
      </c>
      <c r="BE3655" s="152">
        <v>50.381563018599998</v>
      </c>
    </row>
    <row r="3656" spans="56:57" ht="14.25" customHeight="1">
      <c r="BD3656" s="152">
        <v>3.450807061520258</v>
      </c>
      <c r="BE3656" s="152">
        <v>13.593730160839998</v>
      </c>
    </row>
    <row r="3657" spans="56:57" ht="14.25" customHeight="1">
      <c r="BD3657" s="152">
        <v>7.1398841344311998</v>
      </c>
      <c r="BE3657" s="152">
        <v>17.555976433839998</v>
      </c>
    </row>
    <row r="3658" spans="56:57" ht="14.25" customHeight="1">
      <c r="BD3658" s="152">
        <v>6.9016141230405159</v>
      </c>
      <c r="BE3658" s="152">
        <v>16.05216673256</v>
      </c>
    </row>
    <row r="3659" spans="56:57" ht="14.25" customHeight="1">
      <c r="BD3659" s="152">
        <v>11.005609664062822</v>
      </c>
      <c r="BE3659" s="152">
        <v>18.420105012520001</v>
      </c>
    </row>
    <row r="3660" spans="56:57" ht="14.25" customHeight="1">
      <c r="BD3660" s="152">
        <v>10.007340478408748</v>
      </c>
      <c r="BE3660" s="152">
        <v>16.193514156719999</v>
      </c>
    </row>
    <row r="3661" spans="56:57" ht="14.25" customHeight="1">
      <c r="BD3661" s="152">
        <v>24.808837910143854</v>
      </c>
      <c r="BE3661" s="152">
        <v>25.654119118479997</v>
      </c>
    </row>
    <row r="3662" spans="56:57" ht="14.25" customHeight="1">
      <c r="BD3662" s="152">
        <v>46.283949712640457</v>
      </c>
      <c r="BE3662" s="152">
        <v>61.086616746839994</v>
      </c>
    </row>
    <row r="3663" spans="56:57" ht="14.25" customHeight="1">
      <c r="BD3663" s="152">
        <v>7.7920455880220825</v>
      </c>
      <c r="BE3663" s="152">
        <v>16.25635475184</v>
      </c>
    </row>
    <row r="3664" spans="56:57" ht="14.25" customHeight="1">
      <c r="BD3664" s="152">
        <v>6.6253441529366617</v>
      </c>
      <c r="BE3664" s="152">
        <v>15.116717850119999</v>
      </c>
    </row>
    <row r="3665" spans="56:57" ht="14.25" customHeight="1">
      <c r="BD3665" s="152">
        <v>15.816199031967848</v>
      </c>
      <c r="BE3665" s="152">
        <v>20.386384960000001</v>
      </c>
    </row>
    <row r="3666" spans="56:57" ht="14.25" customHeight="1">
      <c r="BD3666" s="152">
        <v>121.58035438983025</v>
      </c>
      <c r="BE3666" s="152">
        <v>103.11657616156</v>
      </c>
    </row>
    <row r="3667" spans="56:57" ht="14.25" customHeight="1">
      <c r="BD3667" s="152">
        <v>106.49642483252428</v>
      </c>
      <c r="BE3667" s="152">
        <v>103.60582366812</v>
      </c>
    </row>
    <row r="3668" spans="56:57" ht="14.25" customHeight="1">
      <c r="BD3668" s="152">
        <v>12.620094396416944</v>
      </c>
      <c r="BE3668" s="152">
        <v>18.898136816080001</v>
      </c>
    </row>
    <row r="3669" spans="56:57" ht="14.25" customHeight="1">
      <c r="BD3669" s="152">
        <v>9.8799892654240722</v>
      </c>
      <c r="BE3669" s="152">
        <v>17.580753803119997</v>
      </c>
    </row>
    <row r="3670" spans="56:57" ht="14.25" customHeight="1">
      <c r="BD3670" s="152">
        <v>9.2175575527215212</v>
      </c>
      <c r="BE3670" s="152">
        <v>16.45439600636</v>
      </c>
    </row>
    <row r="3671" spans="56:57" ht="14.25" customHeight="1">
      <c r="BD3671" s="152">
        <v>9.2216656563661896</v>
      </c>
      <c r="BE3671" s="152">
        <v>15.8472773002</v>
      </c>
    </row>
    <row r="3672" spans="56:57" ht="14.25" customHeight="1">
      <c r="BD3672" s="152">
        <v>1.1749176423747545</v>
      </c>
      <c r="BE3672" s="152">
        <v>19.206422132</v>
      </c>
    </row>
    <row r="3673" spans="56:57" ht="14.25" customHeight="1">
      <c r="BD3673" s="152">
        <v>9.3171790661046963</v>
      </c>
      <c r="BE3673" s="152">
        <v>16.645340360199999</v>
      </c>
    </row>
    <row r="3674" spans="56:57" ht="14.25" customHeight="1">
      <c r="BD3674" s="152">
        <v>19.250573678909436</v>
      </c>
      <c r="BE3674" s="152">
        <v>22.598252422399998</v>
      </c>
    </row>
    <row r="3675" spans="56:57" ht="14.25" customHeight="1">
      <c r="BD3675" s="152">
        <v>17.623764635621317</v>
      </c>
      <c r="BE3675" s="152">
        <v>22.432634391279997</v>
      </c>
    </row>
    <row r="3676" spans="56:57" ht="14.25" customHeight="1">
      <c r="BD3676" s="152">
        <v>1.7747007744961325</v>
      </c>
      <c r="BE3676" s="152">
        <v>13.403866455639999</v>
      </c>
    </row>
    <row r="3677" spans="56:57" ht="14.25" customHeight="1">
      <c r="BD3677" s="152">
        <v>14.19760619596906</v>
      </c>
      <c r="BE3677" s="152">
        <v>21.323965681999997</v>
      </c>
    </row>
    <row r="3678" spans="56:57" ht="14.25" customHeight="1">
      <c r="BD3678" s="152">
        <v>9.814259607109399</v>
      </c>
      <c r="BE3678" s="152">
        <v>16.953069601719999</v>
      </c>
    </row>
    <row r="3679" spans="56:57" ht="14.25" customHeight="1">
      <c r="BD3679" s="152">
        <v>29.966562036023237</v>
      </c>
      <c r="BE3679" s="152">
        <v>29.523422399279998</v>
      </c>
    </row>
    <row r="3680" spans="56:57" ht="14.25" customHeight="1">
      <c r="BD3680" s="152">
        <v>8.1689640974202771</v>
      </c>
      <c r="BE3680" s="152">
        <v>16.25745315096</v>
      </c>
    </row>
    <row r="3681" spans="56:57" ht="14.25" customHeight="1">
      <c r="BD3681" s="152">
        <v>121.88948918909144</v>
      </c>
      <c r="BE3681" s="152">
        <v>103.4669253866</v>
      </c>
    </row>
    <row r="3682" spans="56:57" ht="14.25" customHeight="1">
      <c r="BD3682" s="152">
        <v>9.6622597722567214</v>
      </c>
      <c r="BE3682" s="152">
        <v>20.902322440639999</v>
      </c>
    </row>
    <row r="3683" spans="56:57" ht="14.25" customHeight="1">
      <c r="BD3683" s="152">
        <v>5.8663720045844379</v>
      </c>
      <c r="BE3683" s="152">
        <v>15.462035136519999</v>
      </c>
    </row>
    <row r="3684" spans="56:57" ht="14.25" customHeight="1">
      <c r="BD3684" s="152">
        <v>3.5021583570785948</v>
      </c>
      <c r="BE3684" s="152">
        <v>16.394076500760001</v>
      </c>
    </row>
    <row r="3685" spans="56:57" ht="14.25" customHeight="1">
      <c r="BD3685" s="152">
        <v>15.738145062719175</v>
      </c>
      <c r="BE3685" s="152">
        <v>20.671885737479997</v>
      </c>
    </row>
    <row r="3686" spans="56:57" ht="14.25" customHeight="1">
      <c r="BD3686" s="152">
        <v>7.9820453815879295</v>
      </c>
      <c r="BE3686" s="152">
        <v>17.092520714599999</v>
      </c>
    </row>
    <row r="3687" spans="56:57" ht="14.25" customHeight="1">
      <c r="BD3687" s="152">
        <v>6.1683176224674607</v>
      </c>
      <c r="BE3687" s="152">
        <v>15.2816047336</v>
      </c>
    </row>
    <row r="3688" spans="56:57" ht="14.25" customHeight="1">
      <c r="BD3688" s="152">
        <v>9.7362056378607278</v>
      </c>
      <c r="BE3688" s="152">
        <v>18.03795787552</v>
      </c>
    </row>
    <row r="3689" spans="56:57" ht="14.25" customHeight="1">
      <c r="BD3689" s="152">
        <v>11.708095387300874</v>
      </c>
      <c r="BE3689" s="152">
        <v>19.033873223759997</v>
      </c>
    </row>
    <row r="3690" spans="56:57" ht="14.25" customHeight="1">
      <c r="BD3690" s="152">
        <v>37.237905487083779</v>
      </c>
      <c r="BE3690" s="152">
        <v>40.208252015799999</v>
      </c>
    </row>
    <row r="3691" spans="56:57" ht="14.25" customHeight="1">
      <c r="BD3691" s="152">
        <v>90.715144681536117</v>
      </c>
      <c r="BE3691" s="152">
        <v>64.193034783895996</v>
      </c>
    </row>
    <row r="3692" spans="56:57" ht="14.25" customHeight="1">
      <c r="BD3692" s="152">
        <v>16.103766287094537</v>
      </c>
      <c r="BE3692" s="152">
        <v>20.315665342719999</v>
      </c>
    </row>
    <row r="3693" spans="56:57" ht="14.25" customHeight="1">
      <c r="BD3693" s="152">
        <v>93.689411720275004</v>
      </c>
      <c r="BE3693" s="152">
        <v>67.833646590480001</v>
      </c>
    </row>
    <row r="3694" spans="56:57" ht="14.25" customHeight="1">
      <c r="BD3694" s="152">
        <v>9.1733954385413519</v>
      </c>
      <c r="BE3694" s="152">
        <v>16.145642158679998</v>
      </c>
    </row>
    <row r="3695" spans="56:57" ht="14.25" customHeight="1">
      <c r="BD3695" s="152">
        <v>10.188097038774094</v>
      </c>
      <c r="BE3695" s="152">
        <v>30.682465153239999</v>
      </c>
    </row>
    <row r="3696" spans="56:57" ht="14.25" customHeight="1">
      <c r="BD3696" s="152">
        <v>3.1242128217692335</v>
      </c>
      <c r="BE3696" s="152">
        <v>13.52428885928</v>
      </c>
    </row>
    <row r="3697" spans="56:57" ht="14.25" customHeight="1">
      <c r="BD3697" s="152">
        <v>11.227447260874838</v>
      </c>
      <c r="BE3697" s="152">
        <v>18.8154444308</v>
      </c>
    </row>
    <row r="3698" spans="56:57" ht="14.25" customHeight="1">
      <c r="BD3698" s="152">
        <v>9.3541519989066995</v>
      </c>
      <c r="BE3698" s="152">
        <v>17.259619602240001</v>
      </c>
    </row>
    <row r="3699" spans="56:57" ht="14.25" customHeight="1">
      <c r="BD3699" s="152">
        <v>19.804140645028312</v>
      </c>
      <c r="BE3699" s="152">
        <v>27.679203486719999</v>
      </c>
    </row>
    <row r="3700" spans="56:57" ht="14.25" customHeight="1">
      <c r="BD3700" s="152">
        <v>7.3432352648422157</v>
      </c>
      <c r="BE3700" s="152">
        <v>15.6795485558</v>
      </c>
    </row>
    <row r="3701" spans="56:57" ht="14.25" customHeight="1">
      <c r="BD3701" s="152">
        <v>40.568550516997533</v>
      </c>
      <c r="BE3701" s="152">
        <v>37.984838680439999</v>
      </c>
    </row>
    <row r="3702" spans="56:57" ht="14.25" customHeight="1">
      <c r="BD3702" s="152">
        <v>2.5634566742721914</v>
      </c>
      <c r="BE3702" s="152">
        <v>13.549126036679999</v>
      </c>
    </row>
    <row r="3703" spans="56:57" ht="14.25" customHeight="1">
      <c r="BD3703" s="152">
        <v>7.4192351822685545</v>
      </c>
      <c r="BE3703" s="152">
        <v>15.715327543879999</v>
      </c>
    </row>
    <row r="3704" spans="56:57" ht="14.25" customHeight="1">
      <c r="BD3704" s="152">
        <v>9.7629083115510635</v>
      </c>
      <c r="BE3704" s="152">
        <v>17.042381080239998</v>
      </c>
    </row>
    <row r="3705" spans="56:57" ht="14.25" customHeight="1">
      <c r="BD3705" s="152">
        <v>3.721941902068278</v>
      </c>
      <c r="BE3705" s="152">
        <v>14.18042858756</v>
      </c>
    </row>
    <row r="3706" spans="56:57" ht="14.25" customHeight="1">
      <c r="BD3706" s="152">
        <v>8.07653176541527</v>
      </c>
      <c r="BE3706" s="152">
        <v>15.065949446599999</v>
      </c>
    </row>
    <row r="3707" spans="56:57" ht="14.25" customHeight="1">
      <c r="BD3707" s="152">
        <v>65.832360905788249</v>
      </c>
      <c r="BE3707" s="152">
        <v>44.28765442876</v>
      </c>
    </row>
    <row r="3708" spans="56:57" ht="14.25" customHeight="1">
      <c r="BD3708" s="152">
        <v>2.3087542483028392</v>
      </c>
      <c r="BE3708" s="152">
        <v>13.435670328919999</v>
      </c>
    </row>
    <row r="3709" spans="56:57" ht="14.25" customHeight="1">
      <c r="BD3709" s="152">
        <v>6.9293438226420179</v>
      </c>
      <c r="BE3709" s="152">
        <v>98.934883182479993</v>
      </c>
    </row>
    <row r="3710" spans="56:57" ht="14.25" customHeight="1">
      <c r="BD3710" s="152">
        <v>17.236575867111455</v>
      </c>
      <c r="BE3710" s="152">
        <v>22.075153020960002</v>
      </c>
    </row>
    <row r="3711" spans="56:57" ht="14.25" customHeight="1">
      <c r="BD3711" s="152">
        <v>14.45025457011608</v>
      </c>
      <c r="BE3711" s="152">
        <v>25.471865920399999</v>
      </c>
    </row>
    <row r="3712" spans="56:57" ht="14.25" customHeight="1">
      <c r="BD3712" s="152">
        <v>17.899007579814004</v>
      </c>
      <c r="BE3712" s="152">
        <v>32.917957544079997</v>
      </c>
    </row>
    <row r="3713" spans="56:57" ht="14.25" customHeight="1">
      <c r="BD3713" s="152">
        <v>62.747175068643351</v>
      </c>
      <c r="BE3713" s="152">
        <v>40.776486805079998</v>
      </c>
    </row>
    <row r="3714" spans="56:57" ht="14.25" customHeight="1">
      <c r="BD3714" s="152">
        <v>32.859694027779952</v>
      </c>
      <c r="BE3714" s="152">
        <v>27.706396785879999</v>
      </c>
    </row>
    <row r="3715" spans="56:57" ht="14.25" customHeight="1">
      <c r="BD3715" s="152">
        <v>37.904445303430997</v>
      </c>
      <c r="BE3715" s="152">
        <v>33.028218000679999</v>
      </c>
    </row>
  </sheetData>
  <sortState xmlns:xlrd2="http://schemas.microsoft.com/office/spreadsheetml/2017/richdata2" ref="P42:T2591">
    <sortCondition ref="P42:P2591"/>
  </sortState>
  <conditionalFormatting sqref="S42:S2591">
    <cfRule type="colorScale" priority="1">
      <colorScale>
        <cfvo type="min"/>
        <cfvo type="percentile" val="50"/>
        <cfvo type="max"/>
        <color rgb="FFF8696B"/>
        <color rgb="FFFFEB84"/>
        <color rgb="FF63BE7B"/>
      </colorScale>
    </cfRule>
  </conditionalFormatting>
  <hyperlinks>
    <hyperlink ref="A1" location="'Table of Contents'!A1" display="Return to Table of Contents" xr:uid="{D2AAFA59-B830-40FE-98FF-7AB4C3DA2E0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81D1-A301-49BB-8212-B26AF6A62FCE}">
  <dimension ref="A1:P31"/>
  <sheetViews>
    <sheetView workbookViewId="0">
      <selection activeCell="A2" sqref="A2"/>
    </sheetView>
  </sheetViews>
  <sheetFormatPr defaultRowHeight="15"/>
  <cols>
    <col min="5" max="5" width="25.140625" customWidth="1"/>
    <col min="6" max="6" width="31.5703125" customWidth="1"/>
    <col min="7" max="7" width="43.28515625" customWidth="1"/>
    <col min="9" max="9" width="15.140625" bestFit="1" customWidth="1"/>
  </cols>
  <sheetData>
    <row r="1" spans="1:9">
      <c r="A1" s="261" t="s">
        <v>26157</v>
      </c>
    </row>
    <row r="2" spans="1:9">
      <c r="A2" s="75" t="s">
        <v>26256</v>
      </c>
    </row>
    <row r="3" spans="1:9">
      <c r="A3" t="s">
        <v>14720</v>
      </c>
      <c r="H3" s="75" t="s">
        <v>25587</v>
      </c>
    </row>
    <row r="4" spans="1:9">
      <c r="A4" t="s">
        <v>14721</v>
      </c>
    </row>
    <row r="7" spans="1:9">
      <c r="A7" s="191" t="s">
        <v>369</v>
      </c>
      <c r="B7" s="191" t="s">
        <v>1811</v>
      </c>
      <c r="C7" s="191" t="s">
        <v>847</v>
      </c>
      <c r="D7" s="191" t="s">
        <v>464</v>
      </c>
      <c r="E7" s="191" t="s">
        <v>876</v>
      </c>
      <c r="F7" s="191" t="s">
        <v>0</v>
      </c>
      <c r="G7" s="186"/>
      <c r="H7" t="s">
        <v>466</v>
      </c>
    </row>
    <row r="8" spans="1:9" ht="15.75" thickBot="1">
      <c r="A8" s="192" t="s">
        <v>399</v>
      </c>
      <c r="B8" s="193">
        <v>182524</v>
      </c>
      <c r="C8" s="193">
        <v>27947100</v>
      </c>
      <c r="D8" s="193">
        <v>190</v>
      </c>
      <c r="E8" s="192" t="s">
        <v>14706</v>
      </c>
      <c r="F8" s="192" t="s">
        <v>16</v>
      </c>
      <c r="G8" s="187"/>
    </row>
    <row r="9" spans="1:9">
      <c r="A9" s="192" t="s">
        <v>399</v>
      </c>
      <c r="B9" s="193">
        <v>274319</v>
      </c>
      <c r="C9" s="193">
        <v>35032300</v>
      </c>
      <c r="D9" s="193">
        <v>301</v>
      </c>
      <c r="E9" s="192" t="s">
        <v>15134</v>
      </c>
      <c r="F9" s="192" t="s">
        <v>58</v>
      </c>
      <c r="G9" s="187"/>
      <c r="H9" s="144" t="s">
        <v>467</v>
      </c>
      <c r="I9" s="144"/>
    </row>
    <row r="10" spans="1:9">
      <c r="A10" s="192" t="s">
        <v>399</v>
      </c>
      <c r="B10" s="193">
        <v>473391</v>
      </c>
      <c r="C10" s="193">
        <v>5854900</v>
      </c>
      <c r="D10" s="193">
        <v>95</v>
      </c>
      <c r="E10" s="192" t="s">
        <v>14716</v>
      </c>
      <c r="F10" s="192" t="s">
        <v>7</v>
      </c>
      <c r="G10" s="187"/>
      <c r="H10" t="s">
        <v>468</v>
      </c>
      <c r="I10">
        <v>0.88620418122678091</v>
      </c>
    </row>
    <row r="11" spans="1:9">
      <c r="A11" s="192" t="s">
        <v>399</v>
      </c>
      <c r="B11" s="193">
        <v>301125</v>
      </c>
      <c r="C11" s="193">
        <v>6001000</v>
      </c>
      <c r="D11" s="193">
        <v>270</v>
      </c>
      <c r="E11" s="192" t="s">
        <v>14702</v>
      </c>
      <c r="F11" s="192" t="s">
        <v>16</v>
      </c>
      <c r="G11" s="187"/>
      <c r="H11" t="s">
        <v>469</v>
      </c>
      <c r="I11">
        <v>0.78535785082382914</v>
      </c>
    </row>
    <row r="12" spans="1:9">
      <c r="A12" s="192" t="s">
        <v>399</v>
      </c>
      <c r="B12" s="193">
        <v>293180</v>
      </c>
      <c r="C12" s="193">
        <v>42814400</v>
      </c>
      <c r="D12" s="193">
        <v>308</v>
      </c>
      <c r="E12" s="192" t="s">
        <v>14703</v>
      </c>
      <c r="F12" s="192" t="s">
        <v>16</v>
      </c>
      <c r="G12" s="187"/>
      <c r="H12" t="s">
        <v>470</v>
      </c>
      <c r="I12">
        <v>0.76491574137847962</v>
      </c>
    </row>
    <row r="13" spans="1:9">
      <c r="A13" s="192" t="s">
        <v>399</v>
      </c>
      <c r="B13" s="193">
        <v>60327</v>
      </c>
      <c r="C13" s="193">
        <v>5200523</v>
      </c>
      <c r="D13" s="193">
        <v>76</v>
      </c>
      <c r="E13" s="192" t="s">
        <v>14717</v>
      </c>
      <c r="F13" s="192" t="s">
        <v>7</v>
      </c>
      <c r="G13" s="187"/>
      <c r="H13" t="s">
        <v>471</v>
      </c>
      <c r="I13">
        <v>45.558036002053889</v>
      </c>
    </row>
    <row r="14" spans="1:9" ht="15.75" thickBot="1">
      <c r="A14" s="192" t="s">
        <v>399</v>
      </c>
      <c r="B14" s="193">
        <v>478440</v>
      </c>
      <c r="C14" s="193">
        <v>70315200</v>
      </c>
      <c r="D14" s="193">
        <v>425</v>
      </c>
      <c r="E14" s="192" t="s">
        <v>14704</v>
      </c>
      <c r="F14" s="192" t="s">
        <v>16</v>
      </c>
      <c r="G14" s="187"/>
      <c r="H14" s="142" t="s">
        <v>472</v>
      </c>
      <c r="I14" s="142">
        <v>24</v>
      </c>
    </row>
    <row r="15" spans="1:9">
      <c r="A15" s="192" t="s">
        <v>399</v>
      </c>
      <c r="B15" s="193">
        <v>292982</v>
      </c>
      <c r="C15" s="193">
        <v>42448700</v>
      </c>
      <c r="D15" s="193">
        <v>282</v>
      </c>
      <c r="E15" s="192" t="s">
        <v>15135</v>
      </c>
      <c r="F15" s="192" t="s">
        <v>58</v>
      </c>
      <c r="G15" s="187"/>
    </row>
    <row r="16" spans="1:9" ht="15.75" thickBot="1">
      <c r="A16" s="192" t="s">
        <v>399</v>
      </c>
      <c r="B16" s="193">
        <v>116532</v>
      </c>
      <c r="C16" s="193">
        <v>21928900</v>
      </c>
      <c r="D16" s="193">
        <v>98</v>
      </c>
      <c r="E16" s="192" t="s">
        <v>14705</v>
      </c>
      <c r="F16" s="192" t="s">
        <v>16</v>
      </c>
      <c r="G16" s="187"/>
      <c r="H16" t="s">
        <v>473</v>
      </c>
    </row>
    <row r="17" spans="1:16">
      <c r="A17" s="192" t="s">
        <v>399</v>
      </c>
      <c r="B17" s="193">
        <v>26803</v>
      </c>
      <c r="C17" s="193">
        <v>5992265</v>
      </c>
      <c r="D17" s="193">
        <v>44</v>
      </c>
      <c r="E17" s="192" t="s">
        <v>14718</v>
      </c>
      <c r="F17" s="192" t="s">
        <v>7</v>
      </c>
      <c r="G17" s="187"/>
      <c r="H17" s="143"/>
      <c r="I17" s="143" t="s">
        <v>477</v>
      </c>
      <c r="J17" s="143" t="s">
        <v>478</v>
      </c>
      <c r="K17" s="143" t="s">
        <v>479</v>
      </c>
      <c r="L17" s="143" t="s">
        <v>480</v>
      </c>
      <c r="M17" s="143" t="s">
        <v>481</v>
      </c>
    </row>
    <row r="18" spans="1:16">
      <c r="A18" s="192" t="s">
        <v>399</v>
      </c>
      <c r="B18" s="193">
        <v>292608</v>
      </c>
      <c r="C18" s="193">
        <v>43344200</v>
      </c>
      <c r="D18" s="193">
        <v>306</v>
      </c>
      <c r="E18" s="192" t="s">
        <v>14707</v>
      </c>
      <c r="F18" s="192" t="s">
        <v>16</v>
      </c>
      <c r="G18" s="187"/>
      <c r="H18" t="s">
        <v>474</v>
      </c>
      <c r="I18">
        <v>2</v>
      </c>
      <c r="J18">
        <v>159478.39746834681</v>
      </c>
      <c r="K18">
        <v>79739.198734173406</v>
      </c>
      <c r="L18">
        <v>38.418630568602637</v>
      </c>
      <c r="M18">
        <v>9.6162907572423694E-8</v>
      </c>
    </row>
    <row r="19" spans="1:16">
      <c r="A19" s="192" t="s">
        <v>399</v>
      </c>
      <c r="B19" s="193">
        <v>340840</v>
      </c>
      <c r="C19" s="193">
        <v>46479000</v>
      </c>
      <c r="D19" s="193">
        <v>302</v>
      </c>
      <c r="E19" s="192" t="s">
        <v>14701</v>
      </c>
      <c r="F19" s="192" t="s">
        <v>16</v>
      </c>
      <c r="G19" s="187"/>
      <c r="H19" t="s">
        <v>475</v>
      </c>
      <c r="I19">
        <v>21</v>
      </c>
      <c r="J19">
        <v>43586.227531653196</v>
      </c>
      <c r="K19">
        <v>2075.534644364438</v>
      </c>
    </row>
    <row r="20" spans="1:16" ht="15.75" thickBot="1">
      <c r="A20" s="192" t="s">
        <v>399</v>
      </c>
      <c r="B20" s="193">
        <v>298534</v>
      </c>
      <c r="C20" s="193">
        <v>26726600</v>
      </c>
      <c r="D20" s="193">
        <v>289</v>
      </c>
      <c r="E20" s="192" t="s">
        <v>15136</v>
      </c>
      <c r="F20" s="192" t="s">
        <v>58</v>
      </c>
      <c r="G20" s="187"/>
      <c r="H20" s="142" t="s">
        <v>465</v>
      </c>
      <c r="I20" s="142">
        <v>23</v>
      </c>
      <c r="J20" s="142">
        <v>203064.625</v>
      </c>
      <c r="K20" s="142"/>
      <c r="L20" s="142"/>
      <c r="M20" s="142"/>
    </row>
    <row r="21" spans="1:16" ht="15.75" thickBot="1">
      <c r="A21" s="192" t="s">
        <v>399</v>
      </c>
      <c r="B21" s="193">
        <v>125168</v>
      </c>
      <c r="C21" s="193">
        <v>20209800</v>
      </c>
      <c r="D21" s="193">
        <v>97</v>
      </c>
      <c r="E21" s="192" t="s">
        <v>14719</v>
      </c>
      <c r="F21" s="192" t="s">
        <v>1</v>
      </c>
      <c r="G21" s="187"/>
    </row>
    <row r="22" spans="1:16">
      <c r="A22" s="192" t="s">
        <v>399</v>
      </c>
      <c r="B22" s="193">
        <v>231897</v>
      </c>
      <c r="C22" s="193">
        <v>29319700</v>
      </c>
      <c r="D22" s="193">
        <v>229</v>
      </c>
      <c r="E22" s="192" t="s">
        <v>14709</v>
      </c>
      <c r="F22" s="192" t="s">
        <v>16</v>
      </c>
      <c r="G22" s="187"/>
      <c r="H22" s="143"/>
      <c r="I22" s="143" t="s">
        <v>482</v>
      </c>
      <c r="J22" s="143" t="s">
        <v>471</v>
      </c>
      <c r="K22" s="143" t="s">
        <v>483</v>
      </c>
      <c r="L22" s="143" t="s">
        <v>484</v>
      </c>
      <c r="M22" s="143" t="s">
        <v>485</v>
      </c>
      <c r="N22" s="143" t="s">
        <v>486</v>
      </c>
      <c r="O22" s="143" t="s">
        <v>487</v>
      </c>
      <c r="P22" s="143" t="s">
        <v>488</v>
      </c>
    </row>
    <row r="23" spans="1:16">
      <c r="A23" s="192" t="s">
        <v>399</v>
      </c>
      <c r="B23" s="193">
        <v>191520</v>
      </c>
      <c r="C23" s="193">
        <v>28772300</v>
      </c>
      <c r="D23" s="193">
        <v>204</v>
      </c>
      <c r="E23" s="192" t="s">
        <v>14710</v>
      </c>
      <c r="F23" s="192" t="s">
        <v>16</v>
      </c>
      <c r="G23" s="187"/>
      <c r="H23" t="s">
        <v>476</v>
      </c>
      <c r="I23">
        <v>32.894803175692431</v>
      </c>
      <c r="J23">
        <v>23.0134651005134</v>
      </c>
      <c r="K23">
        <v>1.4293720233794167</v>
      </c>
      <c r="L23">
        <v>0.16760575965911603</v>
      </c>
      <c r="M23">
        <v>-14.964317462492524</v>
      </c>
      <c r="N23">
        <v>80.753923813877378</v>
      </c>
      <c r="O23">
        <v>-14.964317462492524</v>
      </c>
      <c r="P23">
        <v>80.753923813877378</v>
      </c>
    </row>
    <row r="24" spans="1:16">
      <c r="A24" s="192" t="s">
        <v>399</v>
      </c>
      <c r="B24" s="193">
        <v>273474</v>
      </c>
      <c r="C24" s="193">
        <v>45195000</v>
      </c>
      <c r="D24" s="193">
        <v>276</v>
      </c>
      <c r="E24" s="192" t="s">
        <v>14711</v>
      </c>
      <c r="F24" s="192" t="s">
        <v>16</v>
      </c>
      <c r="G24" s="187"/>
      <c r="H24" t="s">
        <v>1811</v>
      </c>
      <c r="I24">
        <v>3.4031932933079962E-4</v>
      </c>
      <c r="J24">
        <v>9.6383227856684098E-5</v>
      </c>
      <c r="K24">
        <v>3.5308978221484075</v>
      </c>
      <c r="L24">
        <v>1.982396168554776E-3</v>
      </c>
      <c r="M24">
        <v>1.3987943428049677E-4</v>
      </c>
      <c r="N24">
        <v>5.4075922438110249E-4</v>
      </c>
      <c r="O24">
        <v>1.3987943428049677E-4</v>
      </c>
      <c r="P24">
        <v>5.4075922438110249E-4</v>
      </c>
    </row>
    <row r="25" spans="1:16" ht="15.75" thickBot="1">
      <c r="A25" s="192" t="s">
        <v>399</v>
      </c>
      <c r="B25" s="193">
        <v>207522</v>
      </c>
      <c r="C25" s="193">
        <v>31524100</v>
      </c>
      <c r="D25" s="193">
        <v>207</v>
      </c>
      <c r="E25" s="192" t="s">
        <v>14712</v>
      </c>
      <c r="F25" s="192" t="s">
        <v>16</v>
      </c>
      <c r="G25" s="187"/>
      <c r="H25" s="142" t="s">
        <v>847</v>
      </c>
      <c r="I25" s="183">
        <v>3.5261690082446405E-6</v>
      </c>
      <c r="J25" s="142">
        <v>6.6913378274486724E-7</v>
      </c>
      <c r="K25" s="142">
        <v>5.2697518779874946</v>
      </c>
      <c r="L25" s="142">
        <v>3.1789342067287334E-5</v>
      </c>
      <c r="M25" s="142">
        <v>2.1346291296734111E-6</v>
      </c>
      <c r="N25" s="142">
        <v>4.9177088868158695E-6</v>
      </c>
      <c r="O25" s="142">
        <v>2.1346291296734111E-6</v>
      </c>
      <c r="P25" s="142">
        <v>4.9177088868158695E-6</v>
      </c>
    </row>
    <row r="26" spans="1:16">
      <c r="A26" s="192" t="s">
        <v>399</v>
      </c>
      <c r="B26" s="193">
        <v>136919</v>
      </c>
      <c r="C26" s="193">
        <v>48332200</v>
      </c>
      <c r="D26" s="193">
        <v>205</v>
      </c>
      <c r="E26" s="192" t="s">
        <v>14713</v>
      </c>
      <c r="F26" s="192" t="s">
        <v>16</v>
      </c>
      <c r="G26" s="187"/>
    </row>
    <row r="27" spans="1:16">
      <c r="A27" s="192" t="s">
        <v>399</v>
      </c>
      <c r="B27" s="193">
        <v>256830</v>
      </c>
      <c r="C27" s="193">
        <v>30046500</v>
      </c>
      <c r="D27" s="193">
        <v>251</v>
      </c>
      <c r="E27" s="192" t="s">
        <v>14714</v>
      </c>
      <c r="F27" s="192" t="s">
        <v>16</v>
      </c>
      <c r="G27" s="187"/>
    </row>
    <row r="28" spans="1:16">
      <c r="A28" s="192" t="s">
        <v>399</v>
      </c>
      <c r="B28" s="193">
        <v>159575</v>
      </c>
      <c r="C28" s="193">
        <v>19769100</v>
      </c>
      <c r="D28" s="193">
        <v>161</v>
      </c>
      <c r="E28" s="192" t="s">
        <v>14705</v>
      </c>
      <c r="F28" s="192" t="s">
        <v>16</v>
      </c>
    </row>
    <row r="29" spans="1:16">
      <c r="A29" s="192" t="s">
        <v>399</v>
      </c>
      <c r="B29" s="193">
        <v>92829</v>
      </c>
      <c r="C29" s="193">
        <v>8263500</v>
      </c>
      <c r="D29" s="193">
        <v>97</v>
      </c>
      <c r="E29" s="192" t="s">
        <v>15137</v>
      </c>
      <c r="F29" s="192" t="s">
        <v>58</v>
      </c>
    </row>
    <row r="30" spans="1:16">
      <c r="A30" s="192" t="s">
        <v>399</v>
      </c>
      <c r="B30" s="193">
        <v>191520</v>
      </c>
      <c r="C30" s="193">
        <v>29326900</v>
      </c>
      <c r="D30" s="193">
        <v>204</v>
      </c>
      <c r="E30" s="192" t="s">
        <v>14715</v>
      </c>
      <c r="F30" s="192" t="s">
        <v>16</v>
      </c>
    </row>
    <row r="31" spans="1:16">
      <c r="A31" s="192" t="s">
        <v>399</v>
      </c>
      <c r="B31" s="193">
        <v>182736</v>
      </c>
      <c r="C31" s="193">
        <v>25104300</v>
      </c>
      <c r="D31" s="193">
        <v>192</v>
      </c>
      <c r="E31" s="192" t="s">
        <v>14708</v>
      </c>
      <c r="F31" s="192" t="s">
        <v>16</v>
      </c>
    </row>
  </sheetData>
  <hyperlinks>
    <hyperlink ref="A1" location="'Table of Contents'!A1" display="Return to Table of Contents" xr:uid="{5F852AEF-D039-49CA-8708-1D5F75CD2CE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D61A6-4CB9-4AD8-92C0-532A0FDB8113}">
  <dimension ref="A1:E15"/>
  <sheetViews>
    <sheetView workbookViewId="0">
      <selection activeCell="A3" sqref="A3"/>
    </sheetView>
  </sheetViews>
  <sheetFormatPr defaultRowHeight="15"/>
  <cols>
    <col min="1" max="1" width="19.42578125" customWidth="1"/>
    <col min="2" max="2" width="13.5703125" customWidth="1"/>
    <col min="3" max="3" width="34.7109375" customWidth="1"/>
    <col min="4" max="4" width="13.85546875" customWidth="1"/>
  </cols>
  <sheetData>
    <row r="1" spans="1:5">
      <c r="A1" s="261" t="s">
        <v>26157</v>
      </c>
    </row>
    <row r="3" spans="1:5">
      <c r="A3" t="s">
        <v>26238</v>
      </c>
    </row>
    <row r="5" spans="1:5">
      <c r="A5" s="236" t="s">
        <v>25673</v>
      </c>
      <c r="B5" s="236" t="s">
        <v>25675</v>
      </c>
      <c r="C5" s="236" t="s">
        <v>464</v>
      </c>
      <c r="D5" s="236" t="s">
        <v>25676</v>
      </c>
      <c r="E5" s="236" t="s">
        <v>25678</v>
      </c>
    </row>
    <row r="6" spans="1:5">
      <c r="A6" s="237" t="s">
        <v>443</v>
      </c>
      <c r="B6" s="22">
        <v>1434713</v>
      </c>
      <c r="C6" s="22">
        <v>1442378</v>
      </c>
      <c r="D6" s="22">
        <v>2787708445</v>
      </c>
      <c r="E6" s="12">
        <f>D6/$D$15</f>
        <v>0.43597405084367463</v>
      </c>
    </row>
    <row r="7" spans="1:5">
      <c r="A7" s="237" t="s">
        <v>444</v>
      </c>
      <c r="B7" s="22">
        <v>352399</v>
      </c>
      <c r="C7" s="22">
        <v>351191</v>
      </c>
      <c r="D7" s="22">
        <v>443589356</v>
      </c>
      <c r="E7" s="12">
        <f t="shared" ref="E7:E15" si="0">D7/$D$15</f>
        <v>6.9373627932047571E-2</v>
      </c>
    </row>
    <row r="8" spans="1:5">
      <c r="A8" s="237" t="s">
        <v>25669</v>
      </c>
      <c r="B8" s="22">
        <v>147273</v>
      </c>
      <c r="C8" s="22">
        <v>293924</v>
      </c>
      <c r="D8" s="22">
        <v>369671649</v>
      </c>
      <c r="E8" s="12">
        <f t="shared" si="0"/>
        <v>5.7813522997951478E-2</v>
      </c>
    </row>
    <row r="9" spans="1:5">
      <c r="A9" s="237" t="s">
        <v>25670</v>
      </c>
      <c r="B9" s="22">
        <v>54987</v>
      </c>
      <c r="C9" s="22">
        <v>164827</v>
      </c>
      <c r="D9" s="22">
        <v>185546658</v>
      </c>
      <c r="E9" s="12">
        <f t="shared" si="0"/>
        <v>2.9017929853409011E-2</v>
      </c>
    </row>
    <row r="10" spans="1:5">
      <c r="A10" s="237" t="s">
        <v>25672</v>
      </c>
      <c r="B10" s="22">
        <v>29576</v>
      </c>
      <c r="C10" s="22">
        <v>409043</v>
      </c>
      <c r="D10" s="22">
        <v>323337039</v>
      </c>
      <c r="E10" s="12">
        <f t="shared" si="0"/>
        <v>5.0567181418654135E-2</v>
      </c>
    </row>
    <row r="11" spans="1:5">
      <c r="A11" s="237" t="s">
        <v>25667</v>
      </c>
      <c r="B11" s="22">
        <v>27767</v>
      </c>
      <c r="C11" s="22">
        <v>120656</v>
      </c>
      <c r="D11" s="22">
        <v>160832666</v>
      </c>
      <c r="E11" s="12">
        <f t="shared" si="0"/>
        <v>2.5152870283035551E-2</v>
      </c>
    </row>
    <row r="12" spans="1:5">
      <c r="A12" s="237" t="s">
        <v>25671</v>
      </c>
      <c r="B12" s="22">
        <v>25204</v>
      </c>
      <c r="C12" s="22">
        <v>76633</v>
      </c>
      <c r="D12" s="22">
        <v>65940202</v>
      </c>
      <c r="E12" s="12">
        <f t="shared" si="0"/>
        <v>1.0312490544322392E-2</v>
      </c>
    </row>
    <row r="13" spans="1:5">
      <c r="A13" s="237" t="s">
        <v>25668</v>
      </c>
      <c r="B13" s="22">
        <v>2251</v>
      </c>
      <c r="C13" s="22">
        <v>4120</v>
      </c>
      <c r="D13" s="22">
        <v>2039034</v>
      </c>
      <c r="E13" s="12">
        <f t="shared" si="0"/>
        <v>3.1888769228447103E-4</v>
      </c>
    </row>
    <row r="14" spans="1:5">
      <c r="A14" s="237" t="s">
        <v>25677</v>
      </c>
      <c r="B14" s="22">
        <v>461201</v>
      </c>
      <c r="C14" s="22"/>
      <c r="D14" s="22">
        <v>2055542220</v>
      </c>
      <c r="E14" s="12">
        <f t="shared" si="0"/>
        <v>0.32146943843462078</v>
      </c>
    </row>
    <row r="15" spans="1:5">
      <c r="A15" s="237" t="s">
        <v>465</v>
      </c>
      <c r="B15" s="238">
        <f>SUM(B6:B14)</f>
        <v>2535371</v>
      </c>
      <c r="C15" s="238">
        <f>SUM(C6:C14)</f>
        <v>2862772</v>
      </c>
      <c r="D15" s="238">
        <f>SUM(D6:D14)</f>
        <v>6394207269</v>
      </c>
      <c r="E15" s="12">
        <f t="shared" si="0"/>
        <v>1</v>
      </c>
    </row>
  </sheetData>
  <sortState xmlns:xlrd2="http://schemas.microsoft.com/office/spreadsheetml/2017/richdata2" ref="A6:D13">
    <sortCondition descending="1" ref="B6:B13"/>
  </sortState>
  <hyperlinks>
    <hyperlink ref="A1" location="'Table of Contents'!A1" display="Return to Table of Contents" xr:uid="{5D0F4728-D593-4C76-A8E8-C21403CDC769}"/>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84F83-C06E-40BB-BD6E-A81CF1489232}">
  <dimension ref="A1:P421"/>
  <sheetViews>
    <sheetView workbookViewId="0">
      <selection activeCell="A3" sqref="A3"/>
    </sheetView>
  </sheetViews>
  <sheetFormatPr defaultRowHeight="16.5" customHeight="1"/>
  <cols>
    <col min="1" max="1" width="12.140625" bestFit="1" customWidth="1"/>
    <col min="2" max="2" width="21.140625" bestFit="1" customWidth="1"/>
    <col min="3" max="3" width="10" bestFit="1" customWidth="1"/>
    <col min="4" max="4" width="6.28515625" bestFit="1" customWidth="1"/>
    <col min="5" max="5" width="17.28515625" bestFit="1" customWidth="1"/>
    <col min="6" max="6" width="15.42578125" bestFit="1" customWidth="1"/>
    <col min="7" max="7" width="59" bestFit="1" customWidth="1"/>
    <col min="8" max="8" width="18.140625" customWidth="1"/>
    <col min="9" max="9" width="15.140625" bestFit="1" customWidth="1"/>
  </cols>
  <sheetData>
    <row r="1" spans="1:9" ht="15">
      <c r="A1" s="261" t="s">
        <v>26157</v>
      </c>
    </row>
    <row r="2" spans="1:9" ht="15">
      <c r="A2" s="75" t="s">
        <v>26257</v>
      </c>
    </row>
    <row r="3" spans="1:9" ht="16.5" customHeight="1">
      <c r="A3" t="s">
        <v>15132</v>
      </c>
      <c r="G3" t="s">
        <v>25588</v>
      </c>
    </row>
    <row r="4" spans="1:9" ht="16.5" customHeight="1">
      <c r="A4" t="s">
        <v>15133</v>
      </c>
      <c r="G4" t="s">
        <v>25589</v>
      </c>
    </row>
    <row r="5" spans="1:9" ht="16.5" customHeight="1">
      <c r="G5" t="s">
        <v>25590</v>
      </c>
    </row>
    <row r="7" spans="1:9" ht="16.5" customHeight="1">
      <c r="A7" s="188" t="s">
        <v>369</v>
      </c>
      <c r="B7" s="188" t="s">
        <v>1811</v>
      </c>
      <c r="C7" s="188" t="s">
        <v>847</v>
      </c>
      <c r="D7" s="188" t="s">
        <v>464</v>
      </c>
      <c r="E7" s="188" t="s">
        <v>876</v>
      </c>
      <c r="F7" s="188" t="s">
        <v>0</v>
      </c>
      <c r="H7" t="s">
        <v>466</v>
      </c>
    </row>
    <row r="8" spans="1:9" ht="16.5" customHeight="1" thickBot="1">
      <c r="A8" s="189" t="s">
        <v>493</v>
      </c>
      <c r="B8" s="190">
        <v>2916</v>
      </c>
      <c r="C8" s="190">
        <v>101300</v>
      </c>
      <c r="D8" s="190">
        <v>2</v>
      </c>
      <c r="E8" s="189" t="s">
        <v>14872</v>
      </c>
      <c r="F8" s="189" t="s">
        <v>31</v>
      </c>
    </row>
    <row r="9" spans="1:9" ht="16.5" customHeight="1">
      <c r="A9" s="189" t="s">
        <v>493</v>
      </c>
      <c r="B9" s="190">
        <v>5601</v>
      </c>
      <c r="C9" s="190">
        <v>462900</v>
      </c>
      <c r="D9" s="190">
        <v>6</v>
      </c>
      <c r="E9" s="189" t="s">
        <v>14799</v>
      </c>
      <c r="F9" s="189" t="s">
        <v>7</v>
      </c>
      <c r="H9" s="144" t="s">
        <v>467</v>
      </c>
      <c r="I9" s="144"/>
    </row>
    <row r="10" spans="1:9" ht="16.5" customHeight="1">
      <c r="A10" s="189" t="s">
        <v>493</v>
      </c>
      <c r="B10" s="190">
        <v>31264</v>
      </c>
      <c r="C10" s="190">
        <v>17099400</v>
      </c>
      <c r="D10" s="190">
        <v>12</v>
      </c>
      <c r="E10" s="189" t="s">
        <v>14873</v>
      </c>
      <c r="F10" s="189" t="s">
        <v>10</v>
      </c>
      <c r="H10" t="s">
        <v>468</v>
      </c>
      <c r="I10">
        <v>0.90116064644552463</v>
      </c>
    </row>
    <row r="11" spans="1:9" ht="16.5" customHeight="1">
      <c r="A11" s="189" t="s">
        <v>493</v>
      </c>
      <c r="B11" s="190">
        <v>40818</v>
      </c>
      <c r="C11" s="190">
        <v>3777300</v>
      </c>
      <c r="D11" s="190">
        <v>44</v>
      </c>
      <c r="E11" s="189" t="s">
        <v>14874</v>
      </c>
      <c r="F11" s="189" t="s">
        <v>13</v>
      </c>
      <c r="H11" t="s">
        <v>469</v>
      </c>
      <c r="I11">
        <v>0.8120905107021158</v>
      </c>
    </row>
    <row r="12" spans="1:9" ht="16.5" customHeight="1">
      <c r="A12" s="189" t="s">
        <v>493</v>
      </c>
      <c r="B12" s="190">
        <v>19944</v>
      </c>
      <c r="C12" s="190">
        <v>1118500</v>
      </c>
      <c r="D12" s="190">
        <v>16</v>
      </c>
      <c r="E12" s="189" t="s">
        <v>14804</v>
      </c>
      <c r="F12" s="189" t="s">
        <v>7</v>
      </c>
      <c r="H12" t="s">
        <v>470</v>
      </c>
      <c r="I12">
        <v>0.81117610929434025</v>
      </c>
    </row>
    <row r="13" spans="1:9" ht="16.5" customHeight="1">
      <c r="A13" s="189" t="s">
        <v>493</v>
      </c>
      <c r="B13" s="190">
        <v>5811</v>
      </c>
      <c r="C13" s="190">
        <v>271600</v>
      </c>
      <c r="D13" s="190">
        <v>6</v>
      </c>
      <c r="E13" s="189" t="s">
        <v>14805</v>
      </c>
      <c r="F13" s="189" t="s">
        <v>7</v>
      </c>
      <c r="H13" t="s">
        <v>471</v>
      </c>
      <c r="I13">
        <v>26.273131343998429</v>
      </c>
    </row>
    <row r="14" spans="1:9" ht="16.5" customHeight="1" thickBot="1">
      <c r="A14" s="189" t="s">
        <v>493</v>
      </c>
      <c r="B14" s="190">
        <v>51850</v>
      </c>
      <c r="C14" s="190">
        <v>1805400</v>
      </c>
      <c r="D14" s="190">
        <v>38</v>
      </c>
      <c r="E14" s="189" t="s">
        <v>14825</v>
      </c>
      <c r="F14" s="189" t="s">
        <v>11</v>
      </c>
      <c r="H14" s="142" t="s">
        <v>472</v>
      </c>
      <c r="I14" s="142">
        <v>414</v>
      </c>
    </row>
    <row r="15" spans="1:9" ht="16.5" customHeight="1">
      <c r="A15" s="189" t="s">
        <v>493</v>
      </c>
      <c r="B15" s="190">
        <v>2392</v>
      </c>
      <c r="C15" s="190">
        <v>145000</v>
      </c>
      <c r="D15" s="190">
        <v>2</v>
      </c>
      <c r="E15" s="189" t="s">
        <v>14826</v>
      </c>
      <c r="F15" s="189" t="s">
        <v>11</v>
      </c>
    </row>
    <row r="16" spans="1:9" ht="16.5" customHeight="1" thickBot="1">
      <c r="A16" s="189" t="s">
        <v>493</v>
      </c>
      <c r="B16" s="190">
        <v>5794</v>
      </c>
      <c r="C16" s="190">
        <v>220100</v>
      </c>
      <c r="D16" s="190">
        <v>3</v>
      </c>
      <c r="E16" s="189" t="s">
        <v>14875</v>
      </c>
      <c r="F16" s="189" t="s">
        <v>41</v>
      </c>
      <c r="H16" t="s">
        <v>473</v>
      </c>
    </row>
    <row r="17" spans="1:16" ht="16.5" customHeight="1">
      <c r="A17" s="189" t="s">
        <v>493</v>
      </c>
      <c r="B17" s="190">
        <v>3736</v>
      </c>
      <c r="C17" s="190">
        <v>309800</v>
      </c>
      <c r="D17" s="190">
        <v>6</v>
      </c>
      <c r="E17" s="189" t="s">
        <v>14823</v>
      </c>
      <c r="F17" s="189" t="s">
        <v>11</v>
      </c>
      <c r="H17" s="143"/>
      <c r="I17" s="143" t="s">
        <v>477</v>
      </c>
      <c r="J17" s="143" t="s">
        <v>478</v>
      </c>
      <c r="K17" s="143" t="s">
        <v>479</v>
      </c>
      <c r="L17" s="143" t="s">
        <v>480</v>
      </c>
      <c r="M17" s="143" t="s">
        <v>481</v>
      </c>
    </row>
    <row r="18" spans="1:16" ht="16.5" customHeight="1">
      <c r="A18" s="189" t="s">
        <v>493</v>
      </c>
      <c r="B18" s="190">
        <v>3736</v>
      </c>
      <c r="C18" s="190">
        <v>309600</v>
      </c>
      <c r="D18" s="190">
        <v>6</v>
      </c>
      <c r="E18" s="189" t="s">
        <v>14829</v>
      </c>
      <c r="F18" s="189" t="s">
        <v>11</v>
      </c>
      <c r="H18" t="s">
        <v>474</v>
      </c>
      <c r="I18">
        <v>2</v>
      </c>
      <c r="J18">
        <v>1226086.8069334677</v>
      </c>
      <c r="K18">
        <v>613043.40346673387</v>
      </c>
      <c r="L18">
        <v>888.11161465470389</v>
      </c>
      <c r="M18">
        <v>6.2583574086071842E-150</v>
      </c>
    </row>
    <row r="19" spans="1:16" ht="16.5" customHeight="1">
      <c r="A19" s="189" t="s">
        <v>493</v>
      </c>
      <c r="B19" s="190">
        <v>2408</v>
      </c>
      <c r="C19" s="190">
        <v>865100</v>
      </c>
      <c r="D19" s="190">
        <v>4</v>
      </c>
      <c r="E19" s="189" t="s">
        <v>14876</v>
      </c>
      <c r="F19" s="189" t="s">
        <v>177</v>
      </c>
      <c r="H19" t="s">
        <v>475</v>
      </c>
      <c r="I19">
        <v>411</v>
      </c>
      <c r="J19">
        <v>283704.02398440597</v>
      </c>
      <c r="K19">
        <v>690.27743061899264</v>
      </c>
    </row>
    <row r="20" spans="1:16" ht="16.5" customHeight="1" thickBot="1">
      <c r="A20" s="189" t="s">
        <v>493</v>
      </c>
      <c r="B20" s="190">
        <v>11748</v>
      </c>
      <c r="C20" s="190">
        <v>1235500</v>
      </c>
      <c r="D20" s="190">
        <v>12</v>
      </c>
      <c r="E20" s="189" t="s">
        <v>14780</v>
      </c>
      <c r="F20" s="189" t="s">
        <v>7</v>
      </c>
      <c r="H20" s="142" t="s">
        <v>465</v>
      </c>
      <c r="I20" s="142">
        <v>413</v>
      </c>
      <c r="J20" s="142">
        <v>1509790.8309178737</v>
      </c>
      <c r="K20" s="142"/>
      <c r="L20" s="142"/>
      <c r="M20" s="142"/>
    </row>
    <row r="21" spans="1:16" ht="16.5" customHeight="1" thickBot="1">
      <c r="A21" s="189" t="s">
        <v>493</v>
      </c>
      <c r="B21" s="190">
        <v>3736</v>
      </c>
      <c r="C21" s="190">
        <v>279400</v>
      </c>
      <c r="D21" s="190">
        <v>4</v>
      </c>
      <c r="E21" s="189" t="s">
        <v>14828</v>
      </c>
      <c r="F21" s="189" t="s">
        <v>11</v>
      </c>
    </row>
    <row r="22" spans="1:16" ht="16.5" customHeight="1">
      <c r="A22" s="189" t="s">
        <v>493</v>
      </c>
      <c r="B22" s="190">
        <v>39960</v>
      </c>
      <c r="C22" s="190">
        <v>2872500</v>
      </c>
      <c r="D22" s="190">
        <v>69</v>
      </c>
      <c r="E22" s="189" t="s">
        <v>14877</v>
      </c>
      <c r="F22" s="189" t="s">
        <v>10</v>
      </c>
      <c r="H22" s="143"/>
      <c r="I22" s="143" t="s">
        <v>482</v>
      </c>
      <c r="J22" s="143" t="s">
        <v>471</v>
      </c>
      <c r="K22" s="143" t="s">
        <v>483</v>
      </c>
      <c r="L22" s="143" t="s">
        <v>484</v>
      </c>
      <c r="M22" s="143" t="s">
        <v>485</v>
      </c>
      <c r="N22" s="143" t="s">
        <v>486</v>
      </c>
      <c r="O22" s="143" t="s">
        <v>487</v>
      </c>
      <c r="P22" s="143" t="s">
        <v>488</v>
      </c>
    </row>
    <row r="23" spans="1:16" ht="16.5" customHeight="1">
      <c r="A23" s="189" t="s">
        <v>493</v>
      </c>
      <c r="B23" s="190">
        <v>17857</v>
      </c>
      <c r="C23" s="190">
        <v>1053600</v>
      </c>
      <c r="D23" s="190">
        <v>8</v>
      </c>
      <c r="E23" s="189" t="s">
        <v>14815</v>
      </c>
      <c r="F23" s="189" t="s">
        <v>24</v>
      </c>
      <c r="H23" t="s">
        <v>476</v>
      </c>
      <c r="I23">
        <v>3.3527833719870443</v>
      </c>
      <c r="J23">
        <v>1.5049093730203409</v>
      </c>
      <c r="K23">
        <v>2.227897195734807</v>
      </c>
      <c r="L23">
        <v>2.6427926962472845E-2</v>
      </c>
      <c r="M23">
        <v>0.39450373902443969</v>
      </c>
      <c r="N23">
        <v>6.3110630049496486</v>
      </c>
      <c r="O23">
        <v>0.39450373902443969</v>
      </c>
      <c r="P23">
        <v>6.3110630049496486</v>
      </c>
    </row>
    <row r="24" spans="1:16" ht="16.5" customHeight="1">
      <c r="A24" s="189" t="s">
        <v>493</v>
      </c>
      <c r="B24" s="190">
        <v>54248</v>
      </c>
      <c r="C24" s="190">
        <v>2554800</v>
      </c>
      <c r="D24" s="190">
        <v>45</v>
      </c>
      <c r="E24" s="189" t="s">
        <v>14878</v>
      </c>
      <c r="F24" s="189" t="s">
        <v>180</v>
      </c>
      <c r="H24" t="s">
        <v>1811</v>
      </c>
      <c r="I24">
        <v>4.8551719722879317E-4</v>
      </c>
      <c r="J24">
        <v>3.0974538842423933E-5</v>
      </c>
      <c r="K24">
        <v>15.674719152357804</v>
      </c>
      <c r="L24">
        <v>9.6050725025666767E-44</v>
      </c>
      <c r="M24">
        <v>4.2462891449184106E-4</v>
      </c>
      <c r="N24">
        <v>5.4640547996574523E-4</v>
      </c>
      <c r="O24">
        <v>4.2462891449184106E-4</v>
      </c>
      <c r="P24">
        <v>5.4640547996574523E-4</v>
      </c>
    </row>
    <row r="25" spans="1:16" ht="16.5" customHeight="1" thickBot="1">
      <c r="A25" s="189" t="s">
        <v>493</v>
      </c>
      <c r="B25" s="190">
        <v>5040</v>
      </c>
      <c r="C25" s="190">
        <v>238600</v>
      </c>
      <c r="D25" s="190">
        <v>6</v>
      </c>
      <c r="E25" s="189" t="s">
        <v>14879</v>
      </c>
      <c r="F25" s="189" t="s">
        <v>14</v>
      </c>
      <c r="H25" s="142" t="s">
        <v>847</v>
      </c>
      <c r="I25" s="182">
        <v>7.0192513992155024E-6</v>
      </c>
      <c r="J25" s="142">
        <v>3.6809028299118978E-7</v>
      </c>
      <c r="K25" s="142">
        <v>19.069374345270365</v>
      </c>
      <c r="L25" s="142">
        <v>1.556430552423698E-58</v>
      </c>
      <c r="M25" s="142">
        <v>6.2956769389947933E-6</v>
      </c>
      <c r="N25" s="142">
        <v>7.7428258594362115E-6</v>
      </c>
      <c r="O25" s="142">
        <v>6.2956769389947933E-6</v>
      </c>
      <c r="P25" s="142">
        <v>7.7428258594362115E-6</v>
      </c>
    </row>
    <row r="26" spans="1:16" ht="16.5" customHeight="1">
      <c r="A26" s="189" t="s">
        <v>493</v>
      </c>
      <c r="B26" s="190">
        <v>21708</v>
      </c>
      <c r="C26" s="190">
        <v>1072600</v>
      </c>
      <c r="D26" s="190">
        <v>28</v>
      </c>
      <c r="E26" s="189" t="s">
        <v>14827</v>
      </c>
      <c r="F26" s="189" t="s">
        <v>11</v>
      </c>
    </row>
    <row r="27" spans="1:16" ht="16.5" customHeight="1">
      <c r="A27" s="189" t="s">
        <v>493</v>
      </c>
      <c r="B27" s="190">
        <v>19504</v>
      </c>
      <c r="C27" s="190">
        <v>9659300</v>
      </c>
      <c r="D27" s="190">
        <v>16</v>
      </c>
      <c r="E27" s="189" t="s">
        <v>14880</v>
      </c>
      <c r="F27" s="189" t="s">
        <v>10</v>
      </c>
    </row>
    <row r="28" spans="1:16" ht="16.5" customHeight="1">
      <c r="A28" s="189" t="s">
        <v>493</v>
      </c>
      <c r="B28" s="190">
        <v>8624</v>
      </c>
      <c r="C28" s="190">
        <v>455800</v>
      </c>
      <c r="D28" s="190">
        <v>6</v>
      </c>
      <c r="E28" s="189" t="s">
        <v>14881</v>
      </c>
      <c r="F28" s="189" t="s">
        <v>41</v>
      </c>
    </row>
    <row r="29" spans="1:16" ht="16.5" customHeight="1">
      <c r="A29" s="189" t="s">
        <v>493</v>
      </c>
      <c r="B29" s="190">
        <v>1439</v>
      </c>
      <c r="C29" s="190">
        <v>1665400</v>
      </c>
      <c r="D29" s="190">
        <v>2</v>
      </c>
      <c r="E29" s="189" t="s">
        <v>14882</v>
      </c>
      <c r="F29" s="189" t="s">
        <v>209</v>
      </c>
    </row>
    <row r="30" spans="1:16" ht="16.5" customHeight="1">
      <c r="A30" s="189" t="s">
        <v>493</v>
      </c>
      <c r="B30" s="190">
        <v>147037</v>
      </c>
      <c r="C30" s="190">
        <v>7142700</v>
      </c>
      <c r="D30" s="190">
        <v>100</v>
      </c>
      <c r="E30" s="189" t="s">
        <v>14883</v>
      </c>
      <c r="F30" s="189" t="s">
        <v>103</v>
      </c>
    </row>
    <row r="31" spans="1:16" ht="16.5" customHeight="1">
      <c r="A31" s="189" t="s">
        <v>493</v>
      </c>
      <c r="B31" s="190">
        <v>44004</v>
      </c>
      <c r="C31" s="190">
        <v>2324500</v>
      </c>
      <c r="D31" s="190">
        <v>56</v>
      </c>
      <c r="E31" s="189" t="s">
        <v>14785</v>
      </c>
      <c r="F31" s="189" t="s">
        <v>7</v>
      </c>
    </row>
    <row r="32" spans="1:16" ht="16.5" customHeight="1">
      <c r="A32" s="189" t="s">
        <v>493</v>
      </c>
      <c r="B32" s="190">
        <v>73692</v>
      </c>
      <c r="C32" s="190">
        <v>9000400</v>
      </c>
      <c r="D32" s="190">
        <v>139</v>
      </c>
      <c r="E32" s="189" t="s">
        <v>14884</v>
      </c>
      <c r="F32" s="189" t="s">
        <v>10</v>
      </c>
    </row>
    <row r="33" spans="1:6" ht="16.5" customHeight="1">
      <c r="A33" s="189" t="s">
        <v>493</v>
      </c>
      <c r="B33" s="190">
        <v>2392</v>
      </c>
      <c r="C33" s="190">
        <v>148600</v>
      </c>
      <c r="D33" s="190">
        <v>2</v>
      </c>
      <c r="E33" s="189" t="s">
        <v>14822</v>
      </c>
      <c r="F33" s="189" t="s">
        <v>11</v>
      </c>
    </row>
    <row r="34" spans="1:6" ht="16.5" customHeight="1">
      <c r="A34" s="189" t="s">
        <v>493</v>
      </c>
      <c r="B34" s="190">
        <v>68853</v>
      </c>
      <c r="C34" s="190">
        <v>1835300</v>
      </c>
      <c r="D34" s="190">
        <v>51</v>
      </c>
      <c r="E34" s="189" t="s">
        <v>14821</v>
      </c>
      <c r="F34" s="189" t="s">
        <v>11</v>
      </c>
    </row>
    <row r="35" spans="1:6" ht="16.5" customHeight="1">
      <c r="A35" s="189" t="s">
        <v>493</v>
      </c>
      <c r="B35" s="190">
        <v>4015</v>
      </c>
      <c r="C35" s="190">
        <v>924800</v>
      </c>
      <c r="D35" s="190">
        <v>1</v>
      </c>
      <c r="E35" s="189" t="s">
        <v>14885</v>
      </c>
      <c r="F35" s="189" t="s">
        <v>168</v>
      </c>
    </row>
    <row r="36" spans="1:6" ht="16.5" customHeight="1">
      <c r="A36" s="189" t="s">
        <v>493</v>
      </c>
      <c r="B36" s="190">
        <v>2392</v>
      </c>
      <c r="C36" s="190">
        <v>148700</v>
      </c>
      <c r="D36" s="190">
        <v>2</v>
      </c>
      <c r="E36" s="189" t="s">
        <v>14819</v>
      </c>
      <c r="F36" s="189" t="s">
        <v>11</v>
      </c>
    </row>
    <row r="37" spans="1:6" ht="16.5" customHeight="1">
      <c r="A37" s="189" t="s">
        <v>493</v>
      </c>
      <c r="B37" s="190">
        <v>5876</v>
      </c>
      <c r="C37" s="190">
        <v>1703900</v>
      </c>
      <c r="D37" s="190">
        <v>4</v>
      </c>
      <c r="E37" s="189" t="s">
        <v>14886</v>
      </c>
      <c r="F37" s="189" t="s">
        <v>177</v>
      </c>
    </row>
    <row r="38" spans="1:6" ht="16.5" customHeight="1">
      <c r="A38" s="189" t="s">
        <v>493</v>
      </c>
      <c r="B38" s="190">
        <v>16311</v>
      </c>
      <c r="C38" s="190">
        <v>273800</v>
      </c>
      <c r="D38" s="190">
        <v>20</v>
      </c>
      <c r="E38" s="189" t="s">
        <v>14887</v>
      </c>
      <c r="F38" s="189" t="s">
        <v>31</v>
      </c>
    </row>
    <row r="39" spans="1:6" ht="16.5" customHeight="1">
      <c r="A39" s="189" t="s">
        <v>493</v>
      </c>
      <c r="B39" s="190">
        <v>111440</v>
      </c>
      <c r="C39" s="190">
        <v>7438000</v>
      </c>
      <c r="D39" s="190">
        <v>146</v>
      </c>
      <c r="E39" s="189" t="s">
        <v>14888</v>
      </c>
      <c r="F39" s="189" t="s">
        <v>13</v>
      </c>
    </row>
    <row r="40" spans="1:6" ht="16.5" customHeight="1">
      <c r="A40" s="189" t="s">
        <v>493</v>
      </c>
      <c r="B40" s="190">
        <v>2839</v>
      </c>
      <c r="C40" s="190">
        <v>101500</v>
      </c>
      <c r="D40" s="190">
        <v>2</v>
      </c>
      <c r="E40" s="189" t="s">
        <v>14889</v>
      </c>
      <c r="F40" s="189" t="s">
        <v>31</v>
      </c>
    </row>
    <row r="41" spans="1:6" ht="16.5" customHeight="1">
      <c r="A41" s="189" t="s">
        <v>493</v>
      </c>
      <c r="B41" s="190">
        <v>12415</v>
      </c>
      <c r="C41" s="190">
        <v>455400</v>
      </c>
      <c r="D41" s="190">
        <v>9</v>
      </c>
      <c r="E41" s="189" t="s">
        <v>14843</v>
      </c>
      <c r="F41" s="189" t="s">
        <v>11</v>
      </c>
    </row>
    <row r="42" spans="1:6" ht="16.5" customHeight="1">
      <c r="A42" s="189" t="s">
        <v>493</v>
      </c>
      <c r="B42" s="190">
        <v>26970</v>
      </c>
      <c r="C42" s="190">
        <v>1216000</v>
      </c>
      <c r="D42" s="190">
        <v>26</v>
      </c>
      <c r="E42" s="189" t="s">
        <v>14809</v>
      </c>
      <c r="F42" s="189" t="s">
        <v>7</v>
      </c>
    </row>
    <row r="43" spans="1:6" ht="16.5" customHeight="1">
      <c r="A43" s="189" t="s">
        <v>493</v>
      </c>
      <c r="B43" s="190">
        <v>32060</v>
      </c>
      <c r="C43" s="190">
        <v>64400</v>
      </c>
      <c r="D43" s="190">
        <v>23</v>
      </c>
      <c r="E43" s="189" t="s">
        <v>14890</v>
      </c>
      <c r="F43" s="189" t="s">
        <v>10</v>
      </c>
    </row>
    <row r="44" spans="1:6" ht="16.5" customHeight="1">
      <c r="A44" s="189" t="s">
        <v>493</v>
      </c>
      <c r="B44" s="190">
        <v>4401</v>
      </c>
      <c r="C44" s="190">
        <v>219000</v>
      </c>
      <c r="D44" s="190">
        <v>9</v>
      </c>
      <c r="E44" s="189" t="s">
        <v>14801</v>
      </c>
      <c r="F44" s="189" t="s">
        <v>7</v>
      </c>
    </row>
    <row r="45" spans="1:6" ht="16.5" customHeight="1">
      <c r="A45" s="189" t="s">
        <v>493</v>
      </c>
      <c r="B45" s="190">
        <v>23835</v>
      </c>
      <c r="C45" s="190">
        <v>3593100</v>
      </c>
      <c r="D45" s="190">
        <v>51</v>
      </c>
      <c r="E45" s="189" t="s">
        <v>14891</v>
      </c>
      <c r="F45" s="189" t="s">
        <v>10</v>
      </c>
    </row>
    <row r="46" spans="1:6" ht="16.5" customHeight="1">
      <c r="A46" s="189" t="s">
        <v>493</v>
      </c>
      <c r="B46" s="190">
        <v>3736</v>
      </c>
      <c r="C46" s="190">
        <v>309800</v>
      </c>
      <c r="D46" s="190">
        <v>6</v>
      </c>
      <c r="E46" s="189" t="s">
        <v>14853</v>
      </c>
      <c r="F46" s="189" t="s">
        <v>11</v>
      </c>
    </row>
    <row r="47" spans="1:6" ht="16.5" customHeight="1">
      <c r="A47" s="189" t="s">
        <v>493</v>
      </c>
      <c r="B47" s="190">
        <v>19497</v>
      </c>
      <c r="C47" s="190">
        <v>794000</v>
      </c>
      <c r="D47" s="190">
        <v>20</v>
      </c>
      <c r="E47" s="189" t="s">
        <v>14892</v>
      </c>
      <c r="F47" s="189" t="s">
        <v>14</v>
      </c>
    </row>
    <row r="48" spans="1:6" ht="16.5" customHeight="1">
      <c r="A48" s="189" t="s">
        <v>493</v>
      </c>
      <c r="B48" s="190">
        <v>62901</v>
      </c>
      <c r="C48" s="190">
        <v>5350800</v>
      </c>
      <c r="D48" s="190">
        <v>64</v>
      </c>
      <c r="E48" s="189" t="s">
        <v>14726</v>
      </c>
      <c r="F48" s="189" t="s">
        <v>16</v>
      </c>
    </row>
    <row r="49" spans="1:6" ht="16.5" customHeight="1">
      <c r="A49" s="189" t="s">
        <v>493</v>
      </c>
      <c r="B49" s="190">
        <v>4170</v>
      </c>
      <c r="C49" s="190">
        <v>296200</v>
      </c>
      <c r="D49" s="190">
        <v>5</v>
      </c>
      <c r="E49" s="189" t="s">
        <v>14852</v>
      </c>
      <c r="F49" s="189" t="s">
        <v>11</v>
      </c>
    </row>
    <row r="50" spans="1:6" ht="16.5" customHeight="1">
      <c r="A50" s="189" t="s">
        <v>493</v>
      </c>
      <c r="B50" s="190">
        <v>7176</v>
      </c>
      <c r="C50" s="190">
        <v>541300</v>
      </c>
      <c r="D50" s="190">
        <v>12</v>
      </c>
      <c r="E50" s="189" t="s">
        <v>14893</v>
      </c>
      <c r="F50" s="189" t="s">
        <v>41</v>
      </c>
    </row>
    <row r="51" spans="1:6" ht="16.5" customHeight="1">
      <c r="A51" s="189" t="s">
        <v>493</v>
      </c>
      <c r="B51" s="190">
        <v>4234</v>
      </c>
      <c r="C51" s="190">
        <v>107000</v>
      </c>
      <c r="D51" s="190">
        <v>5</v>
      </c>
      <c r="E51" s="189" t="s">
        <v>14894</v>
      </c>
      <c r="F51" s="189" t="s">
        <v>31</v>
      </c>
    </row>
    <row r="52" spans="1:6" ht="16.5" customHeight="1">
      <c r="A52" s="189" t="s">
        <v>493</v>
      </c>
      <c r="B52" s="190">
        <v>41946</v>
      </c>
      <c r="C52" s="190">
        <v>1321400</v>
      </c>
      <c r="D52" s="190">
        <v>32</v>
      </c>
      <c r="E52" s="189" t="s">
        <v>14851</v>
      </c>
      <c r="F52" s="189" t="s">
        <v>11</v>
      </c>
    </row>
    <row r="53" spans="1:6" ht="16.5" customHeight="1">
      <c r="A53" s="189" t="s">
        <v>493</v>
      </c>
      <c r="B53" s="190">
        <v>6222</v>
      </c>
      <c r="C53" s="190">
        <v>474200</v>
      </c>
      <c r="D53" s="190">
        <v>6</v>
      </c>
      <c r="E53" s="189" t="s">
        <v>14810</v>
      </c>
      <c r="F53" s="189" t="s">
        <v>7</v>
      </c>
    </row>
    <row r="54" spans="1:6" ht="16.5" customHeight="1">
      <c r="A54" s="189" t="s">
        <v>493</v>
      </c>
      <c r="B54" s="190">
        <v>86911</v>
      </c>
      <c r="C54" s="190">
        <v>4970700</v>
      </c>
      <c r="D54" s="190">
        <v>100</v>
      </c>
      <c r="E54" s="189" t="s">
        <v>14895</v>
      </c>
      <c r="F54" s="189" t="s">
        <v>77</v>
      </c>
    </row>
    <row r="55" spans="1:6" ht="16.5" customHeight="1">
      <c r="A55" s="189" t="s">
        <v>493</v>
      </c>
      <c r="B55" s="190">
        <v>7658</v>
      </c>
      <c r="C55" s="190">
        <v>653100</v>
      </c>
      <c r="D55" s="190">
        <v>5</v>
      </c>
      <c r="E55" s="189" t="s">
        <v>14811</v>
      </c>
      <c r="F55" s="189" t="s">
        <v>7</v>
      </c>
    </row>
    <row r="56" spans="1:6" ht="16.5" customHeight="1">
      <c r="A56" s="189" t="s">
        <v>493</v>
      </c>
      <c r="B56" s="190">
        <v>2484</v>
      </c>
      <c r="C56" s="190">
        <v>103400</v>
      </c>
      <c r="D56" s="190">
        <v>2</v>
      </c>
      <c r="E56" s="189" t="s">
        <v>14896</v>
      </c>
      <c r="F56" s="189" t="s">
        <v>31</v>
      </c>
    </row>
    <row r="57" spans="1:6" ht="16.5" customHeight="1">
      <c r="A57" s="189" t="s">
        <v>493</v>
      </c>
      <c r="B57" s="190">
        <v>5096</v>
      </c>
      <c r="C57" s="190">
        <v>93200</v>
      </c>
      <c r="D57" s="190">
        <v>5</v>
      </c>
      <c r="E57" s="189" t="s">
        <v>14786</v>
      </c>
      <c r="F57" s="189" t="s">
        <v>7</v>
      </c>
    </row>
    <row r="58" spans="1:6" ht="16.5" customHeight="1">
      <c r="A58" s="189" t="s">
        <v>493</v>
      </c>
      <c r="B58" s="190">
        <v>40176</v>
      </c>
      <c r="C58" s="190">
        <v>4000000</v>
      </c>
      <c r="D58" s="190">
        <v>42</v>
      </c>
      <c r="E58" s="189" t="s">
        <v>14897</v>
      </c>
      <c r="F58" s="189" t="s">
        <v>10</v>
      </c>
    </row>
    <row r="59" spans="1:6" ht="16.5" customHeight="1">
      <c r="A59" s="189" t="s">
        <v>493</v>
      </c>
      <c r="B59" s="190">
        <v>4318</v>
      </c>
      <c r="C59" s="190">
        <v>360000</v>
      </c>
      <c r="D59" s="190">
        <v>6</v>
      </c>
      <c r="E59" s="189" t="s">
        <v>14783</v>
      </c>
      <c r="F59" s="189" t="s">
        <v>7</v>
      </c>
    </row>
    <row r="60" spans="1:6" ht="16.5" customHeight="1">
      <c r="A60" s="189" t="s">
        <v>493</v>
      </c>
      <c r="B60" s="190">
        <v>7529</v>
      </c>
      <c r="C60" s="190">
        <v>554600</v>
      </c>
      <c r="D60" s="190">
        <v>6</v>
      </c>
      <c r="E60" s="189" t="s">
        <v>14784</v>
      </c>
      <c r="F60" s="189" t="s">
        <v>7</v>
      </c>
    </row>
    <row r="61" spans="1:6" ht="16.5" customHeight="1">
      <c r="A61" s="189" t="s">
        <v>493</v>
      </c>
      <c r="B61" s="190">
        <v>270666</v>
      </c>
      <c r="C61" s="190">
        <v>22879100</v>
      </c>
      <c r="D61" s="190">
        <v>250</v>
      </c>
      <c r="E61" s="189" t="s">
        <v>14898</v>
      </c>
      <c r="F61" s="189" t="s">
        <v>41</v>
      </c>
    </row>
    <row r="62" spans="1:6" ht="16.5" customHeight="1">
      <c r="A62" s="189" t="s">
        <v>493</v>
      </c>
      <c r="B62" s="190">
        <v>7875</v>
      </c>
      <c r="C62" s="190">
        <v>333500</v>
      </c>
      <c r="D62" s="190">
        <v>9</v>
      </c>
      <c r="E62" s="189" t="s">
        <v>14812</v>
      </c>
      <c r="F62" s="189" t="s">
        <v>24</v>
      </c>
    </row>
    <row r="63" spans="1:6" ht="16.5" customHeight="1">
      <c r="A63" s="189" t="s">
        <v>493</v>
      </c>
      <c r="B63" s="190">
        <v>3736</v>
      </c>
      <c r="C63" s="190">
        <v>309800</v>
      </c>
      <c r="D63" s="190">
        <v>6</v>
      </c>
      <c r="E63" s="189" t="s">
        <v>14849</v>
      </c>
      <c r="F63" s="189" t="s">
        <v>11</v>
      </c>
    </row>
    <row r="64" spans="1:6" ht="16.5" customHeight="1">
      <c r="A64" s="189" t="s">
        <v>493</v>
      </c>
      <c r="B64" s="190">
        <v>12384</v>
      </c>
      <c r="C64" s="190">
        <v>733500</v>
      </c>
      <c r="D64" s="190">
        <v>12</v>
      </c>
      <c r="E64" s="189" t="s">
        <v>14899</v>
      </c>
      <c r="F64" s="189" t="s">
        <v>41</v>
      </c>
    </row>
    <row r="65" spans="1:6" ht="16.5" customHeight="1">
      <c r="A65" s="189" t="s">
        <v>493</v>
      </c>
      <c r="B65" s="190">
        <v>7960</v>
      </c>
      <c r="C65" s="190">
        <v>565000</v>
      </c>
      <c r="D65" s="190">
        <v>12</v>
      </c>
      <c r="E65" s="189" t="s">
        <v>14900</v>
      </c>
      <c r="F65" s="189" t="s">
        <v>41</v>
      </c>
    </row>
    <row r="66" spans="1:6" ht="16.5" customHeight="1">
      <c r="A66" s="189" t="s">
        <v>493</v>
      </c>
      <c r="B66" s="190">
        <v>9068</v>
      </c>
      <c r="C66" s="190">
        <v>957000</v>
      </c>
      <c r="D66" s="190">
        <v>10</v>
      </c>
      <c r="E66" s="189" t="s">
        <v>14787</v>
      </c>
      <c r="F66" s="189" t="s">
        <v>7</v>
      </c>
    </row>
    <row r="67" spans="1:6" ht="16.5" customHeight="1">
      <c r="A67" s="189" t="s">
        <v>493</v>
      </c>
      <c r="B67" s="190">
        <v>156914</v>
      </c>
      <c r="C67" s="190">
        <v>8299500</v>
      </c>
      <c r="D67" s="190">
        <v>117</v>
      </c>
      <c r="E67" s="189" t="s">
        <v>14901</v>
      </c>
      <c r="F67" s="189" t="s">
        <v>13</v>
      </c>
    </row>
    <row r="68" spans="1:6" ht="16.5" customHeight="1">
      <c r="A68" s="189" t="s">
        <v>493</v>
      </c>
      <c r="B68" s="190">
        <v>128405</v>
      </c>
      <c r="C68" s="190">
        <v>5748900</v>
      </c>
      <c r="D68" s="190">
        <v>124</v>
      </c>
      <c r="E68" s="189" t="s">
        <v>14813</v>
      </c>
      <c r="F68" s="189" t="s">
        <v>24</v>
      </c>
    </row>
    <row r="69" spans="1:6" ht="16.5" customHeight="1">
      <c r="A69" s="189" t="s">
        <v>493</v>
      </c>
      <c r="B69" s="190">
        <v>6176</v>
      </c>
      <c r="C69" s="190">
        <v>308800</v>
      </c>
      <c r="D69" s="190">
        <v>6</v>
      </c>
      <c r="E69" s="189" t="s">
        <v>14777</v>
      </c>
      <c r="F69" s="189" t="s">
        <v>7</v>
      </c>
    </row>
    <row r="70" spans="1:6" ht="16.5" customHeight="1">
      <c r="A70" s="189" t="s">
        <v>493</v>
      </c>
      <c r="B70" s="190">
        <v>123036</v>
      </c>
      <c r="C70" s="190">
        <v>3295600</v>
      </c>
      <c r="D70" s="190">
        <v>75</v>
      </c>
      <c r="E70" s="189" t="s">
        <v>14848</v>
      </c>
      <c r="F70" s="189" t="s">
        <v>11</v>
      </c>
    </row>
    <row r="71" spans="1:6" ht="16.5" customHeight="1">
      <c r="A71" s="189" t="s">
        <v>493</v>
      </c>
      <c r="B71" s="190">
        <v>9994</v>
      </c>
      <c r="C71" s="190">
        <v>540700</v>
      </c>
      <c r="D71" s="190">
        <v>8</v>
      </c>
      <c r="E71" s="189" t="s">
        <v>14790</v>
      </c>
      <c r="F71" s="189" t="s">
        <v>7</v>
      </c>
    </row>
    <row r="72" spans="1:6" ht="16.5" customHeight="1">
      <c r="A72" s="189" t="s">
        <v>493</v>
      </c>
      <c r="B72" s="190">
        <v>12088</v>
      </c>
      <c r="C72" s="190">
        <v>488800</v>
      </c>
      <c r="D72" s="190">
        <v>13</v>
      </c>
      <c r="E72" s="189" t="s">
        <v>14791</v>
      </c>
      <c r="F72" s="189" t="s">
        <v>7</v>
      </c>
    </row>
    <row r="73" spans="1:6" ht="16.5" customHeight="1">
      <c r="A73" s="189" t="s">
        <v>493</v>
      </c>
      <c r="B73" s="190">
        <v>12960</v>
      </c>
      <c r="C73" s="190">
        <v>489200</v>
      </c>
      <c r="D73" s="190">
        <v>17</v>
      </c>
      <c r="E73" s="189" t="s">
        <v>14793</v>
      </c>
      <c r="F73" s="189" t="s">
        <v>7</v>
      </c>
    </row>
    <row r="74" spans="1:6" ht="16.5" customHeight="1">
      <c r="A74" s="189" t="s">
        <v>493</v>
      </c>
      <c r="B74" s="190">
        <v>8206</v>
      </c>
      <c r="C74" s="190">
        <v>658600</v>
      </c>
      <c r="D74" s="190">
        <v>6</v>
      </c>
      <c r="E74" s="189" t="s">
        <v>14794</v>
      </c>
      <c r="F74" s="189" t="s">
        <v>7</v>
      </c>
    </row>
    <row r="75" spans="1:6" ht="16.5" customHeight="1">
      <c r="A75" s="189" t="s">
        <v>493</v>
      </c>
      <c r="B75" s="190">
        <v>3742</v>
      </c>
      <c r="C75" s="190">
        <v>194800</v>
      </c>
      <c r="D75" s="190">
        <v>8</v>
      </c>
      <c r="E75" s="189" t="s">
        <v>14796</v>
      </c>
      <c r="F75" s="189" t="s">
        <v>7</v>
      </c>
    </row>
    <row r="76" spans="1:6" ht="16.5" customHeight="1">
      <c r="A76" s="189" t="s">
        <v>493</v>
      </c>
      <c r="B76" s="190">
        <v>3736</v>
      </c>
      <c r="C76" s="190">
        <v>279800</v>
      </c>
      <c r="D76" s="190">
        <v>4</v>
      </c>
      <c r="E76" s="189" t="s">
        <v>14846</v>
      </c>
      <c r="F76" s="189" t="s">
        <v>11</v>
      </c>
    </row>
    <row r="77" spans="1:6" ht="16.5" customHeight="1">
      <c r="A77" s="189" t="s">
        <v>493</v>
      </c>
      <c r="B77" s="190">
        <v>29310</v>
      </c>
      <c r="C77" s="190">
        <v>1204800</v>
      </c>
      <c r="D77" s="190">
        <v>14</v>
      </c>
      <c r="E77" s="189" t="s">
        <v>14902</v>
      </c>
      <c r="F77" s="189" t="s">
        <v>41</v>
      </c>
    </row>
    <row r="78" spans="1:6" ht="16.5" customHeight="1">
      <c r="A78" s="189" t="s">
        <v>493</v>
      </c>
      <c r="B78" s="190">
        <v>84154</v>
      </c>
      <c r="C78" s="190">
        <v>3792600</v>
      </c>
      <c r="D78" s="190">
        <v>84</v>
      </c>
      <c r="E78" s="189" t="s">
        <v>14903</v>
      </c>
      <c r="F78" s="189" t="s">
        <v>10</v>
      </c>
    </row>
    <row r="79" spans="1:6" ht="16.5" customHeight="1">
      <c r="A79" s="189" t="s">
        <v>493</v>
      </c>
      <c r="B79" s="190">
        <v>86720</v>
      </c>
      <c r="C79" s="190">
        <v>6219400</v>
      </c>
      <c r="D79" s="190">
        <v>123</v>
      </c>
      <c r="E79" s="189" t="s">
        <v>14795</v>
      </c>
      <c r="F79" s="189" t="s">
        <v>7</v>
      </c>
    </row>
    <row r="80" spans="1:6" ht="16.5" customHeight="1">
      <c r="A80" s="189" t="s">
        <v>493</v>
      </c>
      <c r="B80" s="190">
        <v>58064</v>
      </c>
      <c r="C80" s="190">
        <v>4373200</v>
      </c>
      <c r="D80" s="190">
        <v>104</v>
      </c>
      <c r="E80" s="189" t="s">
        <v>14904</v>
      </c>
      <c r="F80" s="189" t="s">
        <v>77</v>
      </c>
    </row>
    <row r="81" spans="1:6" ht="16.5" customHeight="1">
      <c r="A81" s="189" t="s">
        <v>493</v>
      </c>
      <c r="B81" s="190">
        <v>26352</v>
      </c>
      <c r="C81" s="190">
        <v>1475900</v>
      </c>
      <c r="D81" s="190">
        <v>28</v>
      </c>
      <c r="E81" s="189" t="s">
        <v>14905</v>
      </c>
      <c r="F81" s="189" t="s">
        <v>14</v>
      </c>
    </row>
    <row r="82" spans="1:6" ht="16.5" customHeight="1">
      <c r="A82" s="189" t="s">
        <v>493</v>
      </c>
      <c r="B82" s="190">
        <v>8852</v>
      </c>
      <c r="C82" s="190">
        <v>562400</v>
      </c>
      <c r="D82" s="190">
        <v>6</v>
      </c>
      <c r="E82" s="189" t="s">
        <v>14906</v>
      </c>
      <c r="F82" s="189" t="s">
        <v>41</v>
      </c>
    </row>
    <row r="83" spans="1:6" ht="16.5" customHeight="1">
      <c r="A83" s="189" t="s">
        <v>493</v>
      </c>
      <c r="B83" s="190">
        <v>76406</v>
      </c>
      <c r="C83" s="190">
        <v>6367300</v>
      </c>
      <c r="D83" s="190">
        <v>113</v>
      </c>
      <c r="E83" s="189" t="s">
        <v>14907</v>
      </c>
      <c r="F83" s="189" t="s">
        <v>77</v>
      </c>
    </row>
    <row r="84" spans="1:6" ht="16.5" customHeight="1">
      <c r="A84" s="189" t="s">
        <v>493</v>
      </c>
      <c r="B84" s="190">
        <v>4682</v>
      </c>
      <c r="C84" s="190">
        <v>93200</v>
      </c>
      <c r="D84" s="190">
        <v>5</v>
      </c>
      <c r="E84" s="189" t="s">
        <v>14792</v>
      </c>
      <c r="F84" s="189" t="s">
        <v>7</v>
      </c>
    </row>
    <row r="85" spans="1:6" ht="16.5" customHeight="1">
      <c r="A85" s="189" t="s">
        <v>493</v>
      </c>
      <c r="B85" s="190">
        <v>3736</v>
      </c>
      <c r="C85" s="190">
        <v>309800</v>
      </c>
      <c r="D85" s="190">
        <v>6</v>
      </c>
      <c r="E85" s="189" t="s">
        <v>14845</v>
      </c>
      <c r="F85" s="189" t="s">
        <v>11</v>
      </c>
    </row>
    <row r="86" spans="1:6" ht="16.5" customHeight="1">
      <c r="A86" s="189" t="s">
        <v>493</v>
      </c>
      <c r="B86" s="190">
        <v>3736</v>
      </c>
      <c r="C86" s="190">
        <v>309600</v>
      </c>
      <c r="D86" s="190">
        <v>6</v>
      </c>
      <c r="E86" s="189" t="s">
        <v>14844</v>
      </c>
      <c r="F86" s="189" t="s">
        <v>11</v>
      </c>
    </row>
    <row r="87" spans="1:6" ht="16.5" customHeight="1">
      <c r="A87" s="189" t="s">
        <v>493</v>
      </c>
      <c r="B87" s="190">
        <v>71582</v>
      </c>
      <c r="C87" s="190">
        <v>10248000</v>
      </c>
      <c r="D87" s="190">
        <v>94</v>
      </c>
      <c r="E87" s="189" t="s">
        <v>14789</v>
      </c>
      <c r="F87" s="189" t="s">
        <v>7</v>
      </c>
    </row>
    <row r="88" spans="1:6" ht="16.5" customHeight="1">
      <c r="A88" s="189" t="s">
        <v>493</v>
      </c>
      <c r="B88" s="190">
        <v>20046</v>
      </c>
      <c r="C88" s="190">
        <v>2366900</v>
      </c>
      <c r="D88" s="190">
        <v>15</v>
      </c>
      <c r="E88" s="189" t="s">
        <v>14908</v>
      </c>
      <c r="F88" s="189" t="s">
        <v>13</v>
      </c>
    </row>
    <row r="89" spans="1:6" ht="16.5" customHeight="1">
      <c r="A89" s="189" t="s">
        <v>493</v>
      </c>
      <c r="B89" s="190">
        <v>6051</v>
      </c>
      <c r="C89" s="190">
        <v>318000</v>
      </c>
      <c r="D89" s="190">
        <v>6</v>
      </c>
      <c r="E89" s="189" t="s">
        <v>14909</v>
      </c>
      <c r="F89" s="189" t="s">
        <v>41</v>
      </c>
    </row>
    <row r="90" spans="1:6" ht="16.5" customHeight="1">
      <c r="A90" s="189" t="s">
        <v>493</v>
      </c>
      <c r="B90" s="190">
        <v>35032</v>
      </c>
      <c r="C90" s="190">
        <v>1869800</v>
      </c>
      <c r="D90" s="190">
        <v>30</v>
      </c>
      <c r="E90" s="189" t="s">
        <v>14910</v>
      </c>
      <c r="F90" s="189" t="s">
        <v>15</v>
      </c>
    </row>
    <row r="91" spans="1:6" ht="16.5" customHeight="1">
      <c r="A91" s="189" t="s">
        <v>493</v>
      </c>
      <c r="B91" s="190">
        <v>10108</v>
      </c>
      <c r="C91" s="190">
        <v>558400</v>
      </c>
      <c r="D91" s="190">
        <v>8</v>
      </c>
      <c r="E91" s="189" t="s">
        <v>14798</v>
      </c>
      <c r="F91" s="189" t="s">
        <v>7</v>
      </c>
    </row>
    <row r="92" spans="1:6" ht="16.5" customHeight="1">
      <c r="A92" s="189" t="s">
        <v>493</v>
      </c>
      <c r="B92" s="190">
        <v>63787</v>
      </c>
      <c r="C92" s="190">
        <v>1742800</v>
      </c>
      <c r="D92" s="190">
        <v>50</v>
      </c>
      <c r="E92" s="189" t="s">
        <v>14911</v>
      </c>
      <c r="F92" s="189" t="s">
        <v>78</v>
      </c>
    </row>
    <row r="93" spans="1:6" ht="16.5" customHeight="1">
      <c r="A93" s="189" t="s">
        <v>493</v>
      </c>
      <c r="B93" s="190">
        <v>41412</v>
      </c>
      <c r="C93" s="190">
        <v>3137300</v>
      </c>
      <c r="D93" s="190">
        <v>4</v>
      </c>
      <c r="E93" s="189" t="s">
        <v>14782</v>
      </c>
      <c r="F93" s="189" t="s">
        <v>7</v>
      </c>
    </row>
    <row r="94" spans="1:6" ht="16.5" customHeight="1">
      <c r="A94" s="189" t="s">
        <v>493</v>
      </c>
      <c r="B94" s="190">
        <v>5990</v>
      </c>
      <c r="C94" s="190">
        <v>116300</v>
      </c>
      <c r="D94" s="190">
        <v>6</v>
      </c>
      <c r="E94" s="189" t="s">
        <v>14781</v>
      </c>
      <c r="F94" s="189" t="s">
        <v>7</v>
      </c>
    </row>
    <row r="95" spans="1:6" ht="16.5" customHeight="1">
      <c r="A95" s="189" t="s">
        <v>493</v>
      </c>
      <c r="B95" s="190">
        <v>4656</v>
      </c>
      <c r="C95" s="190">
        <v>138800</v>
      </c>
      <c r="D95" s="190">
        <v>6</v>
      </c>
      <c r="E95" s="189" t="s">
        <v>14788</v>
      </c>
      <c r="F95" s="189" t="s">
        <v>7</v>
      </c>
    </row>
    <row r="96" spans="1:6" ht="16.5" customHeight="1">
      <c r="A96" s="189" t="s">
        <v>493</v>
      </c>
      <c r="B96" s="190">
        <v>5454</v>
      </c>
      <c r="C96" s="190">
        <v>235100</v>
      </c>
      <c r="D96" s="190">
        <v>6</v>
      </c>
      <c r="E96" s="189" t="s">
        <v>14779</v>
      </c>
      <c r="F96" s="189" t="s">
        <v>7</v>
      </c>
    </row>
    <row r="97" spans="1:6" ht="16.5" customHeight="1">
      <c r="A97" s="189" t="s">
        <v>493</v>
      </c>
      <c r="B97" s="190">
        <v>264000</v>
      </c>
      <c r="C97" s="190">
        <v>7119200</v>
      </c>
      <c r="D97" s="190">
        <v>273</v>
      </c>
      <c r="E97" s="189" t="s">
        <v>14778</v>
      </c>
      <c r="F97" s="189" t="s">
        <v>7</v>
      </c>
    </row>
    <row r="98" spans="1:6" ht="16.5" customHeight="1">
      <c r="A98" s="189" t="s">
        <v>493</v>
      </c>
      <c r="B98" s="190">
        <v>3736</v>
      </c>
      <c r="C98" s="190">
        <v>309700</v>
      </c>
      <c r="D98" s="190">
        <v>6</v>
      </c>
      <c r="E98" s="189" t="s">
        <v>14837</v>
      </c>
      <c r="F98" s="189" t="s">
        <v>11</v>
      </c>
    </row>
    <row r="99" spans="1:6" ht="16.5" customHeight="1">
      <c r="A99" s="189" t="s">
        <v>493</v>
      </c>
      <c r="B99" s="190">
        <v>4536</v>
      </c>
      <c r="C99" s="190">
        <v>117200</v>
      </c>
      <c r="D99" s="190">
        <v>5</v>
      </c>
      <c r="E99" s="189" t="s">
        <v>14912</v>
      </c>
      <c r="F99" s="189" t="s">
        <v>31</v>
      </c>
    </row>
    <row r="100" spans="1:6" ht="16.5" customHeight="1">
      <c r="A100" s="189" t="s">
        <v>493</v>
      </c>
      <c r="B100" s="190">
        <v>37551</v>
      </c>
      <c r="C100" s="190">
        <v>2620700</v>
      </c>
      <c r="D100" s="190">
        <v>34</v>
      </c>
      <c r="E100" s="189" t="s">
        <v>14802</v>
      </c>
      <c r="F100" s="189" t="s">
        <v>7</v>
      </c>
    </row>
    <row r="101" spans="1:6" ht="16.5" customHeight="1">
      <c r="A101" s="189" t="s">
        <v>493</v>
      </c>
      <c r="B101" s="190">
        <v>33020</v>
      </c>
      <c r="C101" s="190">
        <v>3033300</v>
      </c>
      <c r="D101" s="190">
        <v>24</v>
      </c>
      <c r="E101" s="189" t="s">
        <v>14913</v>
      </c>
      <c r="F101" s="189" t="s">
        <v>13</v>
      </c>
    </row>
    <row r="102" spans="1:6" ht="16.5" customHeight="1">
      <c r="A102" s="189" t="s">
        <v>493</v>
      </c>
      <c r="B102" s="190">
        <v>51905</v>
      </c>
      <c r="C102" s="190">
        <v>4107400</v>
      </c>
      <c r="D102" s="190">
        <v>64</v>
      </c>
      <c r="E102" s="189" t="s">
        <v>14914</v>
      </c>
      <c r="F102" s="189" t="s">
        <v>13</v>
      </c>
    </row>
    <row r="103" spans="1:6" ht="16.5" customHeight="1">
      <c r="A103" s="189" t="s">
        <v>493</v>
      </c>
      <c r="B103" s="190">
        <v>129010</v>
      </c>
      <c r="C103" s="190">
        <v>7949000</v>
      </c>
      <c r="D103" s="190">
        <v>181</v>
      </c>
      <c r="E103" s="189" t="s">
        <v>14915</v>
      </c>
      <c r="F103" s="189" t="s">
        <v>13</v>
      </c>
    </row>
    <row r="104" spans="1:6" ht="16.5" customHeight="1">
      <c r="A104" s="189" t="s">
        <v>493</v>
      </c>
      <c r="B104" s="190">
        <v>12892</v>
      </c>
      <c r="C104" s="190">
        <v>517600</v>
      </c>
      <c r="D104" s="190">
        <v>13</v>
      </c>
      <c r="E104" s="189" t="s">
        <v>14916</v>
      </c>
      <c r="F104" s="189" t="s">
        <v>14</v>
      </c>
    </row>
    <row r="105" spans="1:6" ht="16.5" customHeight="1">
      <c r="A105" s="189" t="s">
        <v>493</v>
      </c>
      <c r="B105" s="190">
        <v>10160</v>
      </c>
      <c r="C105" s="190">
        <v>558400</v>
      </c>
      <c r="D105" s="190">
        <v>8</v>
      </c>
      <c r="E105" s="189" t="s">
        <v>14808</v>
      </c>
      <c r="F105" s="189" t="s">
        <v>7</v>
      </c>
    </row>
    <row r="106" spans="1:6" ht="16.5" customHeight="1">
      <c r="A106" s="189" t="s">
        <v>493</v>
      </c>
      <c r="B106" s="190">
        <v>2080</v>
      </c>
      <c r="C106" s="190">
        <v>86000</v>
      </c>
      <c r="D106" s="190">
        <v>2</v>
      </c>
      <c r="E106" s="189" t="s">
        <v>14917</v>
      </c>
      <c r="F106" s="189" t="s">
        <v>31</v>
      </c>
    </row>
    <row r="107" spans="1:6" ht="16.5" customHeight="1">
      <c r="A107" s="189" t="s">
        <v>493</v>
      </c>
      <c r="B107" s="190">
        <v>91739</v>
      </c>
      <c r="C107" s="190">
        <v>23441000</v>
      </c>
      <c r="D107" s="190">
        <v>107</v>
      </c>
      <c r="E107" s="189" t="s">
        <v>14918</v>
      </c>
      <c r="F107" s="189" t="s">
        <v>77</v>
      </c>
    </row>
    <row r="108" spans="1:6" ht="16.5" customHeight="1">
      <c r="A108" s="189" t="s">
        <v>493</v>
      </c>
      <c r="B108" s="190">
        <v>97842</v>
      </c>
      <c r="C108" s="190">
        <v>5083600</v>
      </c>
      <c r="D108" s="190">
        <v>103</v>
      </c>
      <c r="E108" s="189" t="s">
        <v>14919</v>
      </c>
      <c r="F108" s="189" t="s">
        <v>180</v>
      </c>
    </row>
    <row r="109" spans="1:6" ht="16.5" customHeight="1">
      <c r="A109" s="189" t="s">
        <v>493</v>
      </c>
      <c r="B109" s="190">
        <v>2392</v>
      </c>
      <c r="C109" s="190">
        <v>148900</v>
      </c>
      <c r="D109" s="190">
        <v>2</v>
      </c>
      <c r="E109" s="189" t="s">
        <v>14835</v>
      </c>
      <c r="F109" s="189" t="s">
        <v>11</v>
      </c>
    </row>
    <row r="110" spans="1:6" ht="16.5" customHeight="1">
      <c r="A110" s="189" t="s">
        <v>493</v>
      </c>
      <c r="B110" s="190">
        <v>6462</v>
      </c>
      <c r="C110" s="190">
        <v>506000</v>
      </c>
      <c r="D110" s="190">
        <v>6</v>
      </c>
      <c r="E110" s="189" t="s">
        <v>14803</v>
      </c>
      <c r="F110" s="189" t="s">
        <v>7</v>
      </c>
    </row>
    <row r="111" spans="1:6" ht="16.5" customHeight="1">
      <c r="A111" s="189" t="s">
        <v>493</v>
      </c>
      <c r="B111" s="190">
        <v>3736</v>
      </c>
      <c r="C111" s="190">
        <v>309600</v>
      </c>
      <c r="D111" s="190">
        <v>6</v>
      </c>
      <c r="E111" s="189" t="s">
        <v>14833</v>
      </c>
      <c r="F111" s="189" t="s">
        <v>11</v>
      </c>
    </row>
    <row r="112" spans="1:6" ht="16.5" customHeight="1">
      <c r="A112" s="189" t="s">
        <v>493</v>
      </c>
      <c r="B112" s="190">
        <v>5424</v>
      </c>
      <c r="C112" s="190">
        <v>319500</v>
      </c>
      <c r="D112" s="190">
        <v>6</v>
      </c>
      <c r="E112" s="189" t="s">
        <v>14800</v>
      </c>
      <c r="F112" s="189" t="s">
        <v>7</v>
      </c>
    </row>
    <row r="113" spans="1:6" ht="16.5" customHeight="1">
      <c r="A113" s="189" t="s">
        <v>493</v>
      </c>
      <c r="B113" s="190">
        <v>27300</v>
      </c>
      <c r="C113" s="190">
        <v>1026700</v>
      </c>
      <c r="D113" s="190">
        <v>35</v>
      </c>
      <c r="E113" s="189" t="s">
        <v>14806</v>
      </c>
      <c r="F113" s="189" t="s">
        <v>7</v>
      </c>
    </row>
    <row r="114" spans="1:6" ht="16.5" customHeight="1">
      <c r="A114" s="189" t="s">
        <v>493</v>
      </c>
      <c r="B114" s="190">
        <v>42833</v>
      </c>
      <c r="C114" s="190">
        <v>3017600</v>
      </c>
      <c r="D114" s="190">
        <v>40</v>
      </c>
      <c r="E114" s="189" t="s">
        <v>14807</v>
      </c>
      <c r="F114" s="189" t="s">
        <v>7</v>
      </c>
    </row>
    <row r="115" spans="1:6" ht="16.5" customHeight="1">
      <c r="A115" s="189" t="s">
        <v>493</v>
      </c>
      <c r="B115" s="190">
        <v>6297</v>
      </c>
      <c r="C115" s="190">
        <v>334700</v>
      </c>
      <c r="D115" s="190">
        <v>6</v>
      </c>
      <c r="E115" s="189" t="s">
        <v>14797</v>
      </c>
      <c r="F115" s="189" t="s">
        <v>7</v>
      </c>
    </row>
    <row r="116" spans="1:6" ht="16.5" customHeight="1">
      <c r="A116" s="189" t="s">
        <v>493</v>
      </c>
      <c r="B116" s="190">
        <v>15250</v>
      </c>
      <c r="C116" s="190">
        <v>960000</v>
      </c>
      <c r="D116" s="190">
        <v>20</v>
      </c>
      <c r="E116" s="189" t="s">
        <v>14920</v>
      </c>
      <c r="F116" s="189" t="s">
        <v>10</v>
      </c>
    </row>
    <row r="117" spans="1:6" ht="16.5" customHeight="1">
      <c r="A117" s="189" t="s">
        <v>493</v>
      </c>
      <c r="B117" s="190">
        <v>18550</v>
      </c>
      <c r="C117" s="190">
        <v>9659300</v>
      </c>
      <c r="D117" s="190">
        <v>24</v>
      </c>
      <c r="E117" s="189" t="s">
        <v>14880</v>
      </c>
      <c r="F117" s="189" t="s">
        <v>10</v>
      </c>
    </row>
    <row r="118" spans="1:6" ht="16.5" customHeight="1">
      <c r="A118" s="189" t="s">
        <v>493</v>
      </c>
      <c r="B118" s="190">
        <v>2834</v>
      </c>
      <c r="C118" s="190">
        <v>292000</v>
      </c>
      <c r="D118" s="190">
        <v>2</v>
      </c>
      <c r="E118" s="189" t="s">
        <v>14727</v>
      </c>
      <c r="F118" s="189" t="s">
        <v>91</v>
      </c>
    </row>
    <row r="119" spans="1:6" ht="16.5" customHeight="1">
      <c r="A119" s="189" t="s">
        <v>493</v>
      </c>
      <c r="B119" s="190">
        <v>23028</v>
      </c>
      <c r="C119" s="190">
        <v>2155400</v>
      </c>
      <c r="D119" s="190">
        <v>34</v>
      </c>
      <c r="E119" s="189" t="s">
        <v>14921</v>
      </c>
      <c r="F119" s="189" t="s">
        <v>13</v>
      </c>
    </row>
    <row r="120" spans="1:6" ht="16.5" customHeight="1">
      <c r="A120" s="189" t="s">
        <v>493</v>
      </c>
      <c r="B120" s="190">
        <v>19962</v>
      </c>
      <c r="C120" s="190">
        <v>1297400</v>
      </c>
      <c r="D120" s="190">
        <v>3</v>
      </c>
      <c r="E120" s="189" t="s">
        <v>14749</v>
      </c>
      <c r="F120" s="189" t="s">
        <v>7</v>
      </c>
    </row>
    <row r="121" spans="1:6" ht="16.5" customHeight="1">
      <c r="A121" s="189" t="s">
        <v>493</v>
      </c>
      <c r="B121" s="190">
        <v>2520</v>
      </c>
      <c r="C121" s="190">
        <v>113400</v>
      </c>
      <c r="D121" s="190">
        <v>3</v>
      </c>
      <c r="E121" s="189" t="s">
        <v>14922</v>
      </c>
      <c r="F121" s="189" t="s">
        <v>31</v>
      </c>
    </row>
    <row r="122" spans="1:6" ht="16.5" customHeight="1">
      <c r="A122" s="189" t="s">
        <v>493</v>
      </c>
      <c r="B122" s="190">
        <v>6166</v>
      </c>
      <c r="C122" s="190">
        <v>122600</v>
      </c>
      <c r="D122" s="190">
        <v>6</v>
      </c>
      <c r="E122" s="189" t="s">
        <v>14831</v>
      </c>
      <c r="F122" s="189" t="s">
        <v>11</v>
      </c>
    </row>
    <row r="123" spans="1:6" ht="16.5" customHeight="1">
      <c r="A123" s="189" t="s">
        <v>493</v>
      </c>
      <c r="B123" s="190">
        <v>8423</v>
      </c>
      <c r="C123" s="190">
        <v>482400</v>
      </c>
      <c r="D123" s="190">
        <v>8</v>
      </c>
      <c r="E123" s="189" t="s">
        <v>14832</v>
      </c>
      <c r="F123" s="189" t="s">
        <v>11</v>
      </c>
    </row>
    <row r="124" spans="1:6" ht="16.5" customHeight="1">
      <c r="A124" s="189" t="s">
        <v>493</v>
      </c>
      <c r="B124" s="190">
        <v>2392</v>
      </c>
      <c r="C124" s="190">
        <v>110400</v>
      </c>
      <c r="D124" s="190">
        <v>2</v>
      </c>
      <c r="E124" s="189" t="s">
        <v>14923</v>
      </c>
      <c r="F124" s="189" t="s">
        <v>31</v>
      </c>
    </row>
    <row r="125" spans="1:6" ht="16.5" customHeight="1">
      <c r="A125" s="189" t="s">
        <v>493</v>
      </c>
      <c r="B125" s="190">
        <v>15783</v>
      </c>
      <c r="C125" s="190">
        <v>802800</v>
      </c>
      <c r="D125" s="190">
        <v>18</v>
      </c>
      <c r="E125" s="189" t="s">
        <v>14924</v>
      </c>
      <c r="F125" s="189" t="s">
        <v>13</v>
      </c>
    </row>
    <row r="126" spans="1:6" ht="16.5" customHeight="1">
      <c r="A126" s="189" t="s">
        <v>493</v>
      </c>
      <c r="B126" s="190">
        <v>7122</v>
      </c>
      <c r="C126" s="190">
        <v>447000</v>
      </c>
      <c r="D126" s="190">
        <v>6</v>
      </c>
      <c r="E126" s="189" t="s">
        <v>14746</v>
      </c>
      <c r="F126" s="189" t="s">
        <v>7</v>
      </c>
    </row>
    <row r="127" spans="1:6" ht="16.5" customHeight="1">
      <c r="A127" s="189" t="s">
        <v>493</v>
      </c>
      <c r="B127" s="190">
        <v>32176</v>
      </c>
      <c r="C127" s="190">
        <v>1646000</v>
      </c>
      <c r="D127" s="190">
        <v>41</v>
      </c>
      <c r="E127" s="189" t="s">
        <v>14847</v>
      </c>
      <c r="F127" s="189" t="s">
        <v>11</v>
      </c>
    </row>
    <row r="128" spans="1:6" ht="16.5" customHeight="1">
      <c r="A128" s="189" t="s">
        <v>493</v>
      </c>
      <c r="B128" s="190">
        <v>11200</v>
      </c>
      <c r="C128" s="190">
        <v>512000</v>
      </c>
      <c r="D128" s="190">
        <v>6</v>
      </c>
      <c r="E128" s="189" t="s">
        <v>14925</v>
      </c>
      <c r="F128" s="189" t="s">
        <v>41</v>
      </c>
    </row>
    <row r="129" spans="1:6" ht="16.5" customHeight="1">
      <c r="A129" s="189" t="s">
        <v>493</v>
      </c>
      <c r="B129" s="190">
        <v>119149</v>
      </c>
      <c r="C129" s="190">
        <v>14067300</v>
      </c>
      <c r="D129" s="190">
        <v>212</v>
      </c>
      <c r="E129" s="189" t="s">
        <v>14814</v>
      </c>
      <c r="F129" s="189" t="s">
        <v>24</v>
      </c>
    </row>
    <row r="130" spans="1:6" ht="16.5" customHeight="1">
      <c r="A130" s="189" t="s">
        <v>493</v>
      </c>
      <c r="B130" s="190">
        <v>4592</v>
      </c>
      <c r="C130" s="190">
        <v>310900</v>
      </c>
      <c r="D130" s="190">
        <v>5</v>
      </c>
      <c r="E130" s="189" t="s">
        <v>14745</v>
      </c>
      <c r="F130" s="189" t="s">
        <v>7</v>
      </c>
    </row>
    <row r="131" spans="1:6" ht="16.5" customHeight="1">
      <c r="A131" s="189" t="s">
        <v>493</v>
      </c>
      <c r="B131" s="190">
        <v>6478</v>
      </c>
      <c r="C131" s="190">
        <v>513600</v>
      </c>
      <c r="D131" s="190">
        <v>6</v>
      </c>
      <c r="E131" s="189" t="s">
        <v>14926</v>
      </c>
      <c r="F131" s="189" t="s">
        <v>41</v>
      </c>
    </row>
    <row r="132" spans="1:6" ht="16.5" customHeight="1">
      <c r="A132" s="189" t="s">
        <v>493</v>
      </c>
      <c r="B132" s="190">
        <v>14950</v>
      </c>
      <c r="C132" s="190">
        <v>1285800</v>
      </c>
      <c r="D132" s="190">
        <v>30</v>
      </c>
      <c r="E132" s="189" t="s">
        <v>14927</v>
      </c>
      <c r="F132" s="189" t="s">
        <v>41</v>
      </c>
    </row>
    <row r="133" spans="1:6" ht="16.5" customHeight="1">
      <c r="A133" s="189" t="s">
        <v>493</v>
      </c>
      <c r="B133" s="190">
        <v>3736</v>
      </c>
      <c r="C133" s="190">
        <v>309800</v>
      </c>
      <c r="D133" s="190">
        <v>6</v>
      </c>
      <c r="E133" s="189" t="s">
        <v>14834</v>
      </c>
      <c r="F133" s="189" t="s">
        <v>11</v>
      </c>
    </row>
    <row r="134" spans="1:6" ht="16.5" customHeight="1">
      <c r="A134" s="189" t="s">
        <v>493</v>
      </c>
      <c r="B134" s="190">
        <v>11284</v>
      </c>
      <c r="C134" s="190">
        <v>552300</v>
      </c>
      <c r="D134" s="190">
        <v>7</v>
      </c>
      <c r="E134" s="189" t="s">
        <v>14928</v>
      </c>
      <c r="F134" s="189" t="s">
        <v>41</v>
      </c>
    </row>
    <row r="135" spans="1:6" ht="16.5" customHeight="1">
      <c r="A135" s="189" t="s">
        <v>493</v>
      </c>
      <c r="B135" s="190">
        <v>1968</v>
      </c>
      <c r="C135" s="190">
        <v>1049300</v>
      </c>
      <c r="D135" s="190">
        <v>2</v>
      </c>
      <c r="E135" s="189" t="s">
        <v>14929</v>
      </c>
      <c r="F135" s="189" t="s">
        <v>177</v>
      </c>
    </row>
    <row r="136" spans="1:6" ht="16.5" customHeight="1">
      <c r="A136" s="189" t="s">
        <v>493</v>
      </c>
      <c r="B136" s="190">
        <v>14350</v>
      </c>
      <c r="C136" s="190">
        <v>1291100</v>
      </c>
      <c r="D136" s="190">
        <v>16</v>
      </c>
      <c r="E136" s="189" t="s">
        <v>14744</v>
      </c>
      <c r="F136" s="189" t="s">
        <v>7</v>
      </c>
    </row>
    <row r="137" spans="1:6" ht="16.5" customHeight="1">
      <c r="A137" s="189" t="s">
        <v>493</v>
      </c>
      <c r="B137" s="190">
        <v>49424</v>
      </c>
      <c r="C137" s="190">
        <v>1255700</v>
      </c>
      <c r="D137" s="190">
        <v>36</v>
      </c>
      <c r="E137" s="189" t="s">
        <v>14836</v>
      </c>
      <c r="F137" s="189" t="s">
        <v>11</v>
      </c>
    </row>
    <row r="138" spans="1:6" ht="16.5" customHeight="1">
      <c r="A138" s="189" t="s">
        <v>493</v>
      </c>
      <c r="B138" s="190">
        <v>12726</v>
      </c>
      <c r="C138" s="190">
        <v>543700</v>
      </c>
      <c r="D138" s="190">
        <v>8</v>
      </c>
      <c r="E138" s="189" t="s">
        <v>14930</v>
      </c>
      <c r="F138" s="189" t="s">
        <v>41</v>
      </c>
    </row>
    <row r="139" spans="1:6" ht="16.5" customHeight="1">
      <c r="A139" s="189" t="s">
        <v>493</v>
      </c>
      <c r="B139" s="190">
        <v>86240</v>
      </c>
      <c r="C139" s="190">
        <v>8340100</v>
      </c>
      <c r="D139" s="190">
        <v>127</v>
      </c>
      <c r="E139" s="189" t="s">
        <v>14931</v>
      </c>
      <c r="F139" s="189" t="s">
        <v>41</v>
      </c>
    </row>
    <row r="140" spans="1:6" ht="16.5" customHeight="1">
      <c r="A140" s="189" t="s">
        <v>493</v>
      </c>
      <c r="B140" s="190">
        <v>8823</v>
      </c>
      <c r="C140" s="190">
        <v>639400</v>
      </c>
      <c r="D140" s="190">
        <v>9</v>
      </c>
      <c r="E140" s="189" t="s">
        <v>14743</v>
      </c>
      <c r="F140" s="189" t="s">
        <v>7</v>
      </c>
    </row>
    <row r="141" spans="1:6" ht="16.5" customHeight="1">
      <c r="A141" s="189" t="s">
        <v>493</v>
      </c>
      <c r="B141" s="190">
        <v>54156</v>
      </c>
      <c r="C141" s="190">
        <v>5075800</v>
      </c>
      <c r="D141" s="190">
        <v>80</v>
      </c>
      <c r="E141" s="189" t="s">
        <v>14932</v>
      </c>
      <c r="F141" s="189" t="s">
        <v>10</v>
      </c>
    </row>
    <row r="142" spans="1:6" ht="16.5" customHeight="1">
      <c r="A142" s="189" t="s">
        <v>493</v>
      </c>
      <c r="B142" s="190">
        <v>5020</v>
      </c>
      <c r="C142" s="190">
        <v>503000</v>
      </c>
      <c r="D142" s="190">
        <v>6</v>
      </c>
      <c r="E142" s="189" t="s">
        <v>14751</v>
      </c>
      <c r="F142" s="189" t="s">
        <v>7</v>
      </c>
    </row>
    <row r="143" spans="1:6" ht="16.5" customHeight="1">
      <c r="A143" s="189" t="s">
        <v>493</v>
      </c>
      <c r="B143" s="190">
        <v>22452</v>
      </c>
      <c r="C143" s="190">
        <v>1800200</v>
      </c>
      <c r="D143" s="190">
        <v>17</v>
      </c>
      <c r="E143" s="189" t="s">
        <v>14739</v>
      </c>
      <c r="F143" s="189" t="s">
        <v>7</v>
      </c>
    </row>
    <row r="144" spans="1:6" ht="16.5" customHeight="1">
      <c r="A144" s="189" t="s">
        <v>493</v>
      </c>
      <c r="B144" s="190">
        <v>5616</v>
      </c>
      <c r="C144" s="190">
        <v>262700</v>
      </c>
      <c r="D144" s="190">
        <v>4</v>
      </c>
      <c r="E144" s="189" t="s">
        <v>14933</v>
      </c>
      <c r="F144" s="189" t="s">
        <v>41</v>
      </c>
    </row>
    <row r="145" spans="1:6" ht="16.5" customHeight="1">
      <c r="A145" s="189" t="s">
        <v>493</v>
      </c>
      <c r="B145" s="190">
        <v>7954</v>
      </c>
      <c r="C145" s="190">
        <v>113200</v>
      </c>
      <c r="D145" s="190">
        <v>6</v>
      </c>
      <c r="E145" s="189" t="s">
        <v>14738</v>
      </c>
      <c r="F145" s="189" t="s">
        <v>7</v>
      </c>
    </row>
    <row r="146" spans="1:6" ht="16.5" customHeight="1">
      <c r="A146" s="189" t="s">
        <v>493</v>
      </c>
      <c r="B146" s="190">
        <v>12820</v>
      </c>
      <c r="C146" s="190">
        <v>465400</v>
      </c>
      <c r="D146" s="190">
        <v>17</v>
      </c>
      <c r="E146" s="189" t="s">
        <v>14737</v>
      </c>
      <c r="F146" s="189" t="s">
        <v>7</v>
      </c>
    </row>
    <row r="147" spans="1:6" ht="16.5" customHeight="1">
      <c r="A147" s="189" t="s">
        <v>493</v>
      </c>
      <c r="B147" s="190">
        <v>2475</v>
      </c>
      <c r="C147" s="190">
        <v>97300</v>
      </c>
      <c r="D147" s="190">
        <v>2</v>
      </c>
      <c r="E147" s="189" t="s">
        <v>14934</v>
      </c>
      <c r="F147" s="189" t="s">
        <v>31</v>
      </c>
    </row>
    <row r="148" spans="1:6" ht="16.5" customHeight="1">
      <c r="A148" s="189" t="s">
        <v>493</v>
      </c>
      <c r="B148" s="190">
        <v>4797</v>
      </c>
      <c r="C148" s="190">
        <v>282000</v>
      </c>
      <c r="D148" s="190">
        <v>6</v>
      </c>
      <c r="E148" s="189" t="s">
        <v>14734</v>
      </c>
      <c r="F148" s="189" t="s">
        <v>7</v>
      </c>
    </row>
    <row r="149" spans="1:6" ht="16.5" customHeight="1">
      <c r="A149" s="189" t="s">
        <v>493</v>
      </c>
      <c r="B149" s="190">
        <v>4242</v>
      </c>
      <c r="C149" s="190">
        <v>78200</v>
      </c>
      <c r="D149" s="190">
        <v>7</v>
      </c>
      <c r="E149" s="189" t="s">
        <v>14733</v>
      </c>
      <c r="F149" s="189" t="s">
        <v>7</v>
      </c>
    </row>
    <row r="150" spans="1:6" ht="16.5" customHeight="1">
      <c r="A150" s="189" t="s">
        <v>493</v>
      </c>
      <c r="B150" s="190">
        <v>2000</v>
      </c>
      <c r="C150" s="190">
        <v>1557300</v>
      </c>
      <c r="D150" s="190">
        <v>2</v>
      </c>
      <c r="E150" s="189" t="s">
        <v>14935</v>
      </c>
      <c r="F150" s="189" t="s">
        <v>177</v>
      </c>
    </row>
    <row r="151" spans="1:6" ht="16.5" customHeight="1">
      <c r="A151" s="189" t="s">
        <v>493</v>
      </c>
      <c r="B151" s="190">
        <v>5040</v>
      </c>
      <c r="C151" s="190">
        <v>241500</v>
      </c>
      <c r="D151" s="190">
        <v>6</v>
      </c>
      <c r="E151" s="189" t="s">
        <v>14936</v>
      </c>
      <c r="F151" s="189" t="s">
        <v>14</v>
      </c>
    </row>
    <row r="152" spans="1:6" ht="16.5" customHeight="1">
      <c r="A152" s="189" t="s">
        <v>493</v>
      </c>
      <c r="B152" s="190">
        <v>6660</v>
      </c>
      <c r="C152" s="190">
        <v>763600</v>
      </c>
      <c r="D152" s="190">
        <v>9</v>
      </c>
      <c r="E152" s="189" t="s">
        <v>14732</v>
      </c>
      <c r="F152" s="189" t="s">
        <v>7</v>
      </c>
    </row>
    <row r="153" spans="1:6" ht="16.5" customHeight="1">
      <c r="A153" s="189" t="s">
        <v>493</v>
      </c>
      <c r="B153" s="190">
        <v>86533</v>
      </c>
      <c r="C153" s="190">
        <v>6550100</v>
      </c>
      <c r="D153" s="190">
        <v>99</v>
      </c>
      <c r="E153" s="189" t="s">
        <v>14937</v>
      </c>
      <c r="F153" s="189" t="s">
        <v>13</v>
      </c>
    </row>
    <row r="154" spans="1:6" ht="16.5" customHeight="1">
      <c r="A154" s="189" t="s">
        <v>493</v>
      </c>
      <c r="B154" s="190">
        <v>5510</v>
      </c>
      <c r="C154" s="190">
        <v>321400</v>
      </c>
      <c r="D154" s="190">
        <v>8</v>
      </c>
      <c r="E154" s="189" t="s">
        <v>14938</v>
      </c>
      <c r="F154" s="189" t="s">
        <v>14</v>
      </c>
    </row>
    <row r="155" spans="1:6" ht="16.5" customHeight="1">
      <c r="A155" s="189" t="s">
        <v>493</v>
      </c>
      <c r="B155" s="190">
        <v>12496</v>
      </c>
      <c r="C155" s="190">
        <v>543300</v>
      </c>
      <c r="D155" s="190">
        <v>8</v>
      </c>
      <c r="E155" s="189" t="s">
        <v>14939</v>
      </c>
      <c r="F155" s="189" t="s">
        <v>41</v>
      </c>
    </row>
    <row r="156" spans="1:6" ht="16.5" customHeight="1">
      <c r="A156" s="189" t="s">
        <v>493</v>
      </c>
      <c r="B156" s="190">
        <v>10710</v>
      </c>
      <c r="C156" s="190">
        <v>755000</v>
      </c>
      <c r="D156" s="190">
        <v>7</v>
      </c>
      <c r="E156" s="189" t="s">
        <v>14940</v>
      </c>
      <c r="F156" s="189" t="s">
        <v>41</v>
      </c>
    </row>
    <row r="157" spans="1:6" ht="16.5" customHeight="1">
      <c r="A157" s="189" t="s">
        <v>493</v>
      </c>
      <c r="B157" s="190">
        <v>7236</v>
      </c>
      <c r="C157" s="190">
        <v>507300</v>
      </c>
      <c r="D157" s="190">
        <v>6</v>
      </c>
      <c r="E157" s="189" t="s">
        <v>14730</v>
      </c>
      <c r="F157" s="189" t="s">
        <v>7</v>
      </c>
    </row>
    <row r="158" spans="1:6" ht="16.5" customHeight="1">
      <c r="A158" s="189" t="s">
        <v>493</v>
      </c>
      <c r="B158" s="190">
        <v>11336</v>
      </c>
      <c r="C158" s="190">
        <v>207900</v>
      </c>
      <c r="D158" s="190">
        <v>12</v>
      </c>
      <c r="E158" s="189" t="s">
        <v>14941</v>
      </c>
      <c r="F158" s="189" t="s">
        <v>31</v>
      </c>
    </row>
    <row r="159" spans="1:6" ht="16.5" customHeight="1">
      <c r="A159" s="189" t="s">
        <v>493</v>
      </c>
      <c r="B159" s="190">
        <v>2347</v>
      </c>
      <c r="C159" s="190">
        <v>4700</v>
      </c>
      <c r="D159" s="190">
        <v>2</v>
      </c>
      <c r="E159" s="189" t="s">
        <v>14838</v>
      </c>
      <c r="F159" s="189" t="s">
        <v>11</v>
      </c>
    </row>
    <row r="160" spans="1:6" ht="16.5" customHeight="1">
      <c r="A160" s="189" t="s">
        <v>493</v>
      </c>
      <c r="B160" s="190">
        <v>10221</v>
      </c>
      <c r="C160" s="190">
        <v>1126800</v>
      </c>
      <c r="D160" s="190">
        <v>9</v>
      </c>
      <c r="E160" s="189" t="s">
        <v>14763</v>
      </c>
      <c r="F160" s="189" t="s">
        <v>7</v>
      </c>
    </row>
    <row r="161" spans="1:6" ht="16.5" customHeight="1">
      <c r="A161" s="189" t="s">
        <v>493</v>
      </c>
      <c r="B161" s="190">
        <v>100162</v>
      </c>
      <c r="C161" s="190">
        <v>4386300</v>
      </c>
      <c r="D161" s="190">
        <v>95</v>
      </c>
      <c r="E161" s="189" t="s">
        <v>14942</v>
      </c>
      <c r="F161" s="189" t="s">
        <v>13</v>
      </c>
    </row>
    <row r="162" spans="1:6" ht="16.5" customHeight="1">
      <c r="A162" s="189" t="s">
        <v>493</v>
      </c>
      <c r="B162" s="190">
        <v>10998</v>
      </c>
      <c r="C162" s="190">
        <v>719300</v>
      </c>
      <c r="D162" s="190">
        <v>8</v>
      </c>
      <c r="E162" s="189" t="s">
        <v>14943</v>
      </c>
      <c r="F162" s="189" t="s">
        <v>41</v>
      </c>
    </row>
    <row r="163" spans="1:6" ht="16.5" customHeight="1">
      <c r="A163" s="189" t="s">
        <v>493</v>
      </c>
      <c r="B163" s="190">
        <v>8650</v>
      </c>
      <c r="C163" s="190">
        <v>424900</v>
      </c>
      <c r="D163" s="190">
        <v>6</v>
      </c>
      <c r="E163" s="189" t="s">
        <v>14944</v>
      </c>
      <c r="F163" s="189" t="s">
        <v>41</v>
      </c>
    </row>
    <row r="164" spans="1:6" ht="16.5" customHeight="1">
      <c r="A164" s="189" t="s">
        <v>493</v>
      </c>
      <c r="B164" s="190">
        <v>3736</v>
      </c>
      <c r="C164" s="190">
        <v>309600</v>
      </c>
      <c r="D164" s="190">
        <v>6</v>
      </c>
      <c r="E164" s="189" t="s">
        <v>14839</v>
      </c>
      <c r="F164" s="189" t="s">
        <v>11</v>
      </c>
    </row>
    <row r="165" spans="1:6" ht="16.5" customHeight="1">
      <c r="A165" s="189" t="s">
        <v>493</v>
      </c>
      <c r="B165" s="190">
        <v>4236</v>
      </c>
      <c r="C165" s="190">
        <v>326800</v>
      </c>
      <c r="D165" s="190">
        <v>6</v>
      </c>
      <c r="E165" s="189" t="s">
        <v>14765</v>
      </c>
      <c r="F165" s="189" t="s">
        <v>7</v>
      </c>
    </row>
    <row r="166" spans="1:6" ht="16.5" customHeight="1">
      <c r="A166" s="189" t="s">
        <v>493</v>
      </c>
      <c r="B166" s="190">
        <v>3736</v>
      </c>
      <c r="C166" s="190">
        <v>309800</v>
      </c>
      <c r="D166" s="190">
        <v>6</v>
      </c>
      <c r="E166" s="189" t="s">
        <v>14840</v>
      </c>
      <c r="F166" s="189" t="s">
        <v>11</v>
      </c>
    </row>
    <row r="167" spans="1:6" ht="16.5" customHeight="1">
      <c r="A167" s="189" t="s">
        <v>493</v>
      </c>
      <c r="B167" s="190">
        <v>12225</v>
      </c>
      <c r="C167" s="190">
        <v>1046800</v>
      </c>
      <c r="D167" s="190">
        <v>22</v>
      </c>
      <c r="E167" s="189" t="s">
        <v>14945</v>
      </c>
      <c r="F167" s="189" t="s">
        <v>41</v>
      </c>
    </row>
    <row r="168" spans="1:6" ht="16.5" customHeight="1">
      <c r="A168" s="189" t="s">
        <v>493</v>
      </c>
      <c r="B168" s="190">
        <v>3969</v>
      </c>
      <c r="C168" s="190">
        <v>119900</v>
      </c>
      <c r="D168" s="190">
        <v>3</v>
      </c>
      <c r="E168" s="189" t="s">
        <v>14946</v>
      </c>
      <c r="F168" s="189" t="s">
        <v>14</v>
      </c>
    </row>
    <row r="169" spans="1:6" ht="16.5" customHeight="1">
      <c r="A169" s="189" t="s">
        <v>493</v>
      </c>
      <c r="B169" s="190">
        <v>74652</v>
      </c>
      <c r="C169" s="190">
        <v>9614000</v>
      </c>
      <c r="D169" s="190">
        <v>111</v>
      </c>
      <c r="E169" s="189" t="s">
        <v>14724</v>
      </c>
      <c r="F169" s="189" t="s">
        <v>16</v>
      </c>
    </row>
    <row r="170" spans="1:6" ht="16.5" customHeight="1">
      <c r="A170" s="189" t="s">
        <v>493</v>
      </c>
      <c r="B170" s="190">
        <v>3736</v>
      </c>
      <c r="C170" s="190">
        <v>309900</v>
      </c>
      <c r="D170" s="190">
        <v>6</v>
      </c>
      <c r="E170" s="189" t="s">
        <v>14854</v>
      </c>
      <c r="F170" s="189" t="s">
        <v>11</v>
      </c>
    </row>
    <row r="171" spans="1:6" ht="16.5" customHeight="1">
      <c r="A171" s="189" t="s">
        <v>493</v>
      </c>
      <c r="B171" s="190">
        <v>7449</v>
      </c>
      <c r="C171" s="190">
        <v>515700</v>
      </c>
      <c r="D171" s="190">
        <v>6</v>
      </c>
      <c r="E171" s="189" t="s">
        <v>14947</v>
      </c>
      <c r="F171" s="189" t="s">
        <v>13</v>
      </c>
    </row>
    <row r="172" spans="1:6" ht="16.5" customHeight="1">
      <c r="A172" s="189" t="s">
        <v>493</v>
      </c>
      <c r="B172" s="190">
        <v>7334</v>
      </c>
      <c r="C172" s="190">
        <v>462100</v>
      </c>
      <c r="D172" s="190">
        <v>6</v>
      </c>
      <c r="E172" s="189" t="s">
        <v>14948</v>
      </c>
      <c r="F172" s="189" t="s">
        <v>41</v>
      </c>
    </row>
    <row r="173" spans="1:6" ht="16.5" customHeight="1">
      <c r="A173" s="189" t="s">
        <v>493</v>
      </c>
      <c r="B173" s="190">
        <v>4164</v>
      </c>
      <c r="C173" s="190">
        <v>349900</v>
      </c>
      <c r="D173" s="190">
        <v>6</v>
      </c>
      <c r="E173" s="189" t="s">
        <v>14741</v>
      </c>
      <c r="F173" s="189" t="s">
        <v>7</v>
      </c>
    </row>
    <row r="174" spans="1:6" ht="16.5" customHeight="1">
      <c r="A174" s="189" t="s">
        <v>493</v>
      </c>
      <c r="B174" s="190">
        <v>3315</v>
      </c>
      <c r="C174" s="190">
        <v>39000</v>
      </c>
      <c r="D174" s="190">
        <v>3</v>
      </c>
      <c r="E174" s="189" t="s">
        <v>14842</v>
      </c>
      <c r="F174" s="189" t="s">
        <v>11</v>
      </c>
    </row>
    <row r="175" spans="1:6" ht="16.5" customHeight="1">
      <c r="A175" s="189" t="s">
        <v>493</v>
      </c>
      <c r="B175" s="190">
        <v>130695</v>
      </c>
      <c r="C175" s="190">
        <v>8130400</v>
      </c>
      <c r="D175" s="190">
        <v>147</v>
      </c>
      <c r="E175" s="189" t="s">
        <v>14830</v>
      </c>
      <c r="F175" s="189" t="s">
        <v>11</v>
      </c>
    </row>
    <row r="176" spans="1:6" ht="16.5" customHeight="1">
      <c r="A176" s="189" t="s">
        <v>493</v>
      </c>
      <c r="B176" s="190">
        <v>8462</v>
      </c>
      <c r="C176" s="190">
        <v>571300</v>
      </c>
      <c r="D176" s="190">
        <v>8</v>
      </c>
      <c r="E176" s="189" t="s">
        <v>14774</v>
      </c>
      <c r="F176" s="189" t="s">
        <v>7</v>
      </c>
    </row>
    <row r="177" spans="1:6" ht="16.5" customHeight="1">
      <c r="A177" s="189" t="s">
        <v>493</v>
      </c>
      <c r="B177" s="190">
        <v>5802</v>
      </c>
      <c r="C177" s="190">
        <v>237400</v>
      </c>
      <c r="D177" s="190">
        <v>6</v>
      </c>
      <c r="E177" s="189" t="s">
        <v>14773</v>
      </c>
      <c r="F177" s="189" t="s">
        <v>7</v>
      </c>
    </row>
    <row r="178" spans="1:6" ht="16.5" customHeight="1">
      <c r="A178" s="189" t="s">
        <v>493</v>
      </c>
      <c r="B178" s="190">
        <v>89636</v>
      </c>
      <c r="C178" s="190">
        <v>8540500</v>
      </c>
      <c r="D178" s="190">
        <v>116</v>
      </c>
      <c r="E178" s="189" t="s">
        <v>14772</v>
      </c>
      <c r="F178" s="189" t="s">
        <v>7</v>
      </c>
    </row>
    <row r="179" spans="1:6" ht="16.5" customHeight="1">
      <c r="A179" s="189" t="s">
        <v>493</v>
      </c>
      <c r="B179" s="190">
        <v>6912</v>
      </c>
      <c r="C179" s="190">
        <v>24300</v>
      </c>
      <c r="D179" s="190">
        <v>6</v>
      </c>
      <c r="E179" s="189" t="s">
        <v>14769</v>
      </c>
      <c r="F179" s="189" t="s">
        <v>7</v>
      </c>
    </row>
    <row r="180" spans="1:6" ht="16.5" customHeight="1">
      <c r="A180" s="189" t="s">
        <v>493</v>
      </c>
      <c r="B180" s="190">
        <v>61273</v>
      </c>
      <c r="C180" s="190">
        <v>1958900</v>
      </c>
      <c r="D180" s="190">
        <v>8</v>
      </c>
      <c r="E180" s="189" t="s">
        <v>14768</v>
      </c>
      <c r="F180" s="189" t="s">
        <v>7</v>
      </c>
    </row>
    <row r="181" spans="1:6" ht="16.5" customHeight="1">
      <c r="A181" s="189" t="s">
        <v>493</v>
      </c>
      <c r="B181" s="190">
        <v>8418</v>
      </c>
      <c r="C181" s="190">
        <v>80400</v>
      </c>
      <c r="D181" s="190">
        <v>12</v>
      </c>
      <c r="E181" s="189" t="s">
        <v>14767</v>
      </c>
      <c r="F181" s="189" t="s">
        <v>7</v>
      </c>
    </row>
    <row r="182" spans="1:6" ht="16.5" customHeight="1">
      <c r="A182" s="189" t="s">
        <v>493</v>
      </c>
      <c r="B182" s="190">
        <v>2016</v>
      </c>
      <c r="C182" s="190">
        <v>148000</v>
      </c>
      <c r="D182" s="190">
        <v>2</v>
      </c>
      <c r="E182" s="189" t="s">
        <v>14841</v>
      </c>
      <c r="F182" s="189" t="s">
        <v>11</v>
      </c>
    </row>
    <row r="183" spans="1:6" ht="16.5" customHeight="1">
      <c r="A183" s="189" t="s">
        <v>493</v>
      </c>
      <c r="B183" s="190">
        <v>34800</v>
      </c>
      <c r="C183" s="190">
        <v>2390100</v>
      </c>
      <c r="D183" s="190">
        <v>53</v>
      </c>
      <c r="E183" s="189" t="s">
        <v>14949</v>
      </c>
      <c r="F183" s="189" t="s">
        <v>10</v>
      </c>
    </row>
    <row r="184" spans="1:6" ht="16.5" customHeight="1">
      <c r="A184" s="189" t="s">
        <v>493</v>
      </c>
      <c r="B184" s="190">
        <v>13445</v>
      </c>
      <c r="C184" s="190">
        <v>328700</v>
      </c>
      <c r="D184" s="190">
        <v>12</v>
      </c>
      <c r="E184" s="189" t="s">
        <v>14758</v>
      </c>
      <c r="F184" s="189" t="s">
        <v>7</v>
      </c>
    </row>
    <row r="185" spans="1:6" ht="16.5" customHeight="1">
      <c r="A185" s="189" t="s">
        <v>493</v>
      </c>
      <c r="B185" s="190">
        <v>3984</v>
      </c>
      <c r="C185" s="190">
        <v>240800</v>
      </c>
      <c r="D185" s="190">
        <v>3</v>
      </c>
      <c r="E185" s="189" t="s">
        <v>14950</v>
      </c>
      <c r="F185" s="189" t="s">
        <v>41</v>
      </c>
    </row>
    <row r="186" spans="1:6" ht="16.5" customHeight="1">
      <c r="A186" s="189" t="s">
        <v>493</v>
      </c>
      <c r="B186" s="190">
        <v>98352</v>
      </c>
      <c r="C186" s="190">
        <v>8732000</v>
      </c>
      <c r="D186" s="190">
        <v>145</v>
      </c>
      <c r="E186" s="189" t="s">
        <v>14951</v>
      </c>
      <c r="F186" s="189" t="s">
        <v>13</v>
      </c>
    </row>
    <row r="187" spans="1:6" ht="16.5" customHeight="1">
      <c r="A187" s="189" t="s">
        <v>493</v>
      </c>
      <c r="B187" s="190">
        <v>7134</v>
      </c>
      <c r="C187" s="190">
        <v>308800</v>
      </c>
      <c r="D187" s="190">
        <v>6</v>
      </c>
      <c r="E187" s="189" t="s">
        <v>14756</v>
      </c>
      <c r="F187" s="189" t="s">
        <v>7</v>
      </c>
    </row>
    <row r="188" spans="1:6" ht="16.5" customHeight="1">
      <c r="A188" s="189" t="s">
        <v>493</v>
      </c>
      <c r="B188" s="190">
        <v>17857</v>
      </c>
      <c r="C188" s="190">
        <v>1053600</v>
      </c>
      <c r="D188" s="190">
        <v>8</v>
      </c>
      <c r="E188" s="189" t="s">
        <v>14815</v>
      </c>
      <c r="F188" s="189" t="s">
        <v>24</v>
      </c>
    </row>
    <row r="189" spans="1:6" ht="16.5" customHeight="1">
      <c r="A189" s="189" t="s">
        <v>493</v>
      </c>
      <c r="B189" s="190">
        <v>16752</v>
      </c>
      <c r="C189" s="190">
        <v>1465500</v>
      </c>
      <c r="D189" s="190">
        <v>32</v>
      </c>
      <c r="E189" s="189" t="s">
        <v>14952</v>
      </c>
      <c r="F189" s="189" t="s">
        <v>159</v>
      </c>
    </row>
    <row r="190" spans="1:6" ht="16.5" customHeight="1">
      <c r="A190" s="189" t="s">
        <v>493</v>
      </c>
      <c r="B190" s="190">
        <v>13888</v>
      </c>
      <c r="C190" s="190">
        <v>15876000</v>
      </c>
      <c r="D190" s="190">
        <v>12</v>
      </c>
      <c r="E190" s="189" t="s">
        <v>14953</v>
      </c>
      <c r="F190" s="189" t="s">
        <v>10</v>
      </c>
    </row>
    <row r="191" spans="1:6" ht="16.5" customHeight="1">
      <c r="A191" s="189" t="s">
        <v>493</v>
      </c>
      <c r="B191" s="190">
        <v>3736</v>
      </c>
      <c r="C191" s="190">
        <v>309800</v>
      </c>
      <c r="D191" s="190">
        <v>6</v>
      </c>
      <c r="E191" s="189" t="s">
        <v>14850</v>
      </c>
      <c r="F191" s="189" t="s">
        <v>11</v>
      </c>
    </row>
    <row r="192" spans="1:6" ht="16.5" customHeight="1">
      <c r="A192" s="189" t="s">
        <v>493</v>
      </c>
      <c r="B192" s="190">
        <v>23795</v>
      </c>
      <c r="C192" s="190">
        <v>1313400</v>
      </c>
      <c r="D192" s="190">
        <v>16</v>
      </c>
      <c r="E192" s="189" t="s">
        <v>14954</v>
      </c>
      <c r="F192" s="189" t="s">
        <v>41</v>
      </c>
    </row>
    <row r="193" spans="1:6" ht="16.5" customHeight="1">
      <c r="A193" s="189" t="s">
        <v>493</v>
      </c>
      <c r="B193" s="190">
        <v>16720</v>
      </c>
      <c r="C193" s="190">
        <v>1506800</v>
      </c>
      <c r="D193" s="190">
        <v>15</v>
      </c>
      <c r="E193" s="189" t="s">
        <v>14955</v>
      </c>
      <c r="F193" s="189" t="s">
        <v>41</v>
      </c>
    </row>
    <row r="194" spans="1:6" ht="16.5" customHeight="1">
      <c r="A194" s="189" t="s">
        <v>493</v>
      </c>
      <c r="B194" s="190">
        <v>7302</v>
      </c>
      <c r="C194" s="190">
        <v>469200</v>
      </c>
      <c r="D194" s="190">
        <v>7</v>
      </c>
      <c r="E194" s="189" t="s">
        <v>14755</v>
      </c>
      <c r="F194" s="189" t="s">
        <v>7</v>
      </c>
    </row>
    <row r="195" spans="1:6" ht="16.5" customHeight="1">
      <c r="A195" s="189" t="s">
        <v>493</v>
      </c>
      <c r="B195" s="190">
        <v>514553</v>
      </c>
      <c r="C195" s="190">
        <v>23263900</v>
      </c>
      <c r="D195" s="190">
        <v>448</v>
      </c>
      <c r="E195" s="189" t="s">
        <v>14956</v>
      </c>
      <c r="F195" s="189" t="s">
        <v>13</v>
      </c>
    </row>
    <row r="196" spans="1:6" ht="16.5" customHeight="1">
      <c r="A196" s="189" t="s">
        <v>493</v>
      </c>
      <c r="B196" s="190">
        <v>501600</v>
      </c>
      <c r="C196" s="190">
        <v>27524100</v>
      </c>
      <c r="D196" s="190">
        <v>267</v>
      </c>
      <c r="E196" s="189" t="s">
        <v>14759</v>
      </c>
      <c r="F196" s="189" t="s">
        <v>7</v>
      </c>
    </row>
    <row r="197" spans="1:6" ht="16.5" customHeight="1">
      <c r="A197" s="189" t="s">
        <v>493</v>
      </c>
      <c r="B197" s="190">
        <v>7240</v>
      </c>
      <c r="C197" s="190">
        <v>478000</v>
      </c>
      <c r="D197" s="190">
        <v>6</v>
      </c>
      <c r="E197" s="189" t="s">
        <v>14957</v>
      </c>
      <c r="F197" s="189" t="s">
        <v>41</v>
      </c>
    </row>
    <row r="198" spans="1:6" ht="16.5" customHeight="1">
      <c r="A198" s="189" t="s">
        <v>493</v>
      </c>
      <c r="B198" s="190">
        <v>58584</v>
      </c>
      <c r="C198" s="190">
        <v>8226960</v>
      </c>
      <c r="D198" s="190">
        <v>71</v>
      </c>
      <c r="E198" s="189" t="s">
        <v>14897</v>
      </c>
      <c r="F198" s="189" t="s">
        <v>10</v>
      </c>
    </row>
    <row r="199" spans="1:6" ht="16.5" customHeight="1">
      <c r="A199" s="189" t="s">
        <v>493</v>
      </c>
      <c r="B199" s="190">
        <v>5033</v>
      </c>
      <c r="C199" s="190">
        <v>368800</v>
      </c>
      <c r="D199" s="190">
        <v>6</v>
      </c>
      <c r="E199" s="189" t="s">
        <v>14735</v>
      </c>
      <c r="F199" s="189" t="s">
        <v>7</v>
      </c>
    </row>
    <row r="200" spans="1:6" ht="16.5" customHeight="1">
      <c r="A200" s="189" t="s">
        <v>493</v>
      </c>
      <c r="B200" s="190">
        <v>2540</v>
      </c>
      <c r="C200" s="190">
        <v>94400</v>
      </c>
      <c r="D200" s="190">
        <v>2</v>
      </c>
      <c r="E200" s="189" t="s">
        <v>14958</v>
      </c>
      <c r="F200" s="189" t="s">
        <v>31</v>
      </c>
    </row>
    <row r="201" spans="1:6" ht="16.5" customHeight="1">
      <c r="A201" s="189" t="s">
        <v>493</v>
      </c>
      <c r="B201" s="190">
        <v>2208</v>
      </c>
      <c r="C201" s="190">
        <v>101300</v>
      </c>
      <c r="D201" s="190">
        <v>2</v>
      </c>
      <c r="E201" s="189" t="s">
        <v>14959</v>
      </c>
      <c r="F201" s="189" t="s">
        <v>31</v>
      </c>
    </row>
    <row r="202" spans="1:6" ht="16.5" customHeight="1">
      <c r="A202" s="189" t="s">
        <v>493</v>
      </c>
      <c r="B202" s="190">
        <v>2392</v>
      </c>
      <c r="C202" s="190">
        <v>158500</v>
      </c>
      <c r="D202" s="190">
        <v>2</v>
      </c>
      <c r="E202" s="189" t="s">
        <v>14824</v>
      </c>
      <c r="F202" s="189" t="s">
        <v>11</v>
      </c>
    </row>
    <row r="203" spans="1:6" ht="16.5" customHeight="1">
      <c r="A203" s="189" t="s">
        <v>493</v>
      </c>
      <c r="B203" s="190">
        <v>6944</v>
      </c>
      <c r="C203" s="190">
        <v>6327000</v>
      </c>
      <c r="D203" s="190">
        <v>12</v>
      </c>
      <c r="E203" s="189" t="s">
        <v>14960</v>
      </c>
      <c r="F203" s="189" t="s">
        <v>10</v>
      </c>
    </row>
    <row r="204" spans="1:6" ht="16.5" customHeight="1">
      <c r="A204" s="189" t="s">
        <v>493</v>
      </c>
      <c r="B204" s="190">
        <v>37944</v>
      </c>
      <c r="C204" s="190">
        <v>3226700</v>
      </c>
      <c r="D204" s="190">
        <v>18</v>
      </c>
      <c r="E204" s="189" t="s">
        <v>14740</v>
      </c>
      <c r="F204" s="189" t="s">
        <v>7</v>
      </c>
    </row>
    <row r="205" spans="1:6" ht="16.5" customHeight="1">
      <c r="A205" s="189" t="s">
        <v>493</v>
      </c>
      <c r="B205" s="190">
        <v>137360</v>
      </c>
      <c r="C205" s="190">
        <v>5651500</v>
      </c>
      <c r="D205" s="190">
        <v>163</v>
      </c>
      <c r="E205" s="189" t="s">
        <v>14725</v>
      </c>
      <c r="F205" s="189" t="s">
        <v>16</v>
      </c>
    </row>
    <row r="206" spans="1:6" ht="16.5" customHeight="1">
      <c r="A206" s="189" t="s">
        <v>493</v>
      </c>
      <c r="B206" s="190">
        <v>46688</v>
      </c>
      <c r="C206" s="190">
        <v>1035900</v>
      </c>
      <c r="D206" s="190">
        <v>65</v>
      </c>
      <c r="E206" s="189" t="s">
        <v>14748</v>
      </c>
      <c r="F206" s="189" t="s">
        <v>7</v>
      </c>
    </row>
    <row r="207" spans="1:6" ht="16.5" customHeight="1">
      <c r="A207" s="189" t="s">
        <v>493</v>
      </c>
      <c r="B207" s="190">
        <v>3736</v>
      </c>
      <c r="C207" s="190">
        <v>309400</v>
      </c>
      <c r="D207" s="190">
        <v>6</v>
      </c>
      <c r="E207" s="189" t="s">
        <v>14820</v>
      </c>
      <c r="F207" s="189" t="s">
        <v>11</v>
      </c>
    </row>
    <row r="208" spans="1:6" ht="16.5" customHeight="1">
      <c r="A208" s="189" t="s">
        <v>493</v>
      </c>
      <c r="B208" s="190">
        <v>9604</v>
      </c>
      <c r="C208" s="190">
        <v>858100</v>
      </c>
      <c r="D208" s="190">
        <v>14</v>
      </c>
      <c r="E208" s="189" t="s">
        <v>14961</v>
      </c>
      <c r="F208" s="189" t="s">
        <v>41</v>
      </c>
    </row>
    <row r="209" spans="1:6" ht="16.5" customHeight="1">
      <c r="A209" s="189" t="s">
        <v>493</v>
      </c>
      <c r="B209" s="190">
        <v>33501</v>
      </c>
      <c r="C209" s="190">
        <v>3722700</v>
      </c>
      <c r="D209" s="190">
        <v>40</v>
      </c>
      <c r="E209" s="189" t="s">
        <v>14723</v>
      </c>
      <c r="F209" s="189" t="s">
        <v>16</v>
      </c>
    </row>
    <row r="210" spans="1:6" ht="16.5" customHeight="1">
      <c r="A210" s="189" t="s">
        <v>493</v>
      </c>
      <c r="B210" s="190">
        <v>3024</v>
      </c>
      <c r="C210" s="190">
        <v>98500</v>
      </c>
      <c r="D210" s="190">
        <v>4</v>
      </c>
      <c r="E210" s="189" t="s">
        <v>14962</v>
      </c>
      <c r="F210" s="189" t="s">
        <v>31</v>
      </c>
    </row>
    <row r="211" spans="1:6" ht="16.5" customHeight="1">
      <c r="A211" s="189" t="s">
        <v>493</v>
      </c>
      <c r="B211" s="190">
        <v>3736</v>
      </c>
      <c r="C211" s="190">
        <v>309600</v>
      </c>
      <c r="D211" s="190">
        <v>6</v>
      </c>
      <c r="E211" s="189" t="s">
        <v>14856</v>
      </c>
      <c r="F211" s="189" t="s">
        <v>11</v>
      </c>
    </row>
    <row r="212" spans="1:6" ht="16.5" customHeight="1">
      <c r="A212" s="189" t="s">
        <v>493</v>
      </c>
      <c r="B212" s="190">
        <v>113929</v>
      </c>
      <c r="C212" s="190">
        <v>10982400</v>
      </c>
      <c r="D212" s="190">
        <v>98</v>
      </c>
      <c r="E212" s="189" t="s">
        <v>14750</v>
      </c>
      <c r="F212" s="189" t="s">
        <v>7</v>
      </c>
    </row>
    <row r="213" spans="1:6" ht="16.5" customHeight="1">
      <c r="A213" s="189" t="s">
        <v>493</v>
      </c>
      <c r="B213" s="190">
        <v>3736</v>
      </c>
      <c r="C213" s="190">
        <v>311900</v>
      </c>
      <c r="D213" s="190">
        <v>6</v>
      </c>
      <c r="E213" s="189" t="s">
        <v>14857</v>
      </c>
      <c r="F213" s="189" t="s">
        <v>11</v>
      </c>
    </row>
    <row r="214" spans="1:6" ht="16.5" customHeight="1">
      <c r="A214" s="189" t="s">
        <v>493</v>
      </c>
      <c r="B214" s="190">
        <v>38425</v>
      </c>
      <c r="C214" s="190">
        <v>927000</v>
      </c>
      <c r="D214" s="190">
        <v>21</v>
      </c>
      <c r="E214" s="189" t="s">
        <v>14963</v>
      </c>
      <c r="F214" s="189" t="s">
        <v>41</v>
      </c>
    </row>
    <row r="215" spans="1:6" ht="16.5" customHeight="1">
      <c r="A215" s="189" t="s">
        <v>493</v>
      </c>
      <c r="B215" s="190">
        <v>56077</v>
      </c>
      <c r="C215" s="190">
        <v>2955600</v>
      </c>
      <c r="D215" s="190">
        <v>49</v>
      </c>
      <c r="E215" s="189" t="s">
        <v>14964</v>
      </c>
      <c r="F215" s="189" t="s">
        <v>180</v>
      </c>
    </row>
    <row r="216" spans="1:6" ht="16.5" customHeight="1">
      <c r="A216" s="189" t="s">
        <v>493</v>
      </c>
      <c r="B216" s="190">
        <v>22576</v>
      </c>
      <c r="C216" s="190">
        <v>1144100</v>
      </c>
      <c r="D216" s="190">
        <v>20</v>
      </c>
      <c r="E216" s="189" t="s">
        <v>14747</v>
      </c>
      <c r="F216" s="189" t="s">
        <v>7</v>
      </c>
    </row>
    <row r="217" spans="1:6" ht="16.5" customHeight="1">
      <c r="A217" s="189" t="s">
        <v>493</v>
      </c>
      <c r="B217" s="190">
        <v>10932</v>
      </c>
      <c r="C217" s="190">
        <v>558400</v>
      </c>
      <c r="D217" s="190">
        <v>8</v>
      </c>
      <c r="E217" s="189" t="s">
        <v>14742</v>
      </c>
      <c r="F217" s="189" t="s">
        <v>7</v>
      </c>
    </row>
    <row r="218" spans="1:6" ht="16.5" customHeight="1">
      <c r="A218" s="189" t="s">
        <v>493</v>
      </c>
      <c r="B218" s="190">
        <v>16283</v>
      </c>
      <c r="C218" s="190">
        <v>508700</v>
      </c>
      <c r="D218" s="190">
        <v>8</v>
      </c>
      <c r="E218" s="189" t="s">
        <v>14859</v>
      </c>
      <c r="F218" s="189" t="s">
        <v>11</v>
      </c>
    </row>
    <row r="219" spans="1:6" ht="16.5" customHeight="1">
      <c r="A219" s="189" t="s">
        <v>493</v>
      </c>
      <c r="B219" s="190">
        <v>288156</v>
      </c>
      <c r="C219" s="190">
        <v>14778700</v>
      </c>
      <c r="D219" s="190">
        <v>334</v>
      </c>
      <c r="E219" s="189" t="s">
        <v>14965</v>
      </c>
      <c r="F219" s="189" t="s">
        <v>13</v>
      </c>
    </row>
    <row r="220" spans="1:6" ht="16.5" customHeight="1">
      <c r="A220" s="189" t="s">
        <v>493</v>
      </c>
      <c r="B220" s="190">
        <v>5136</v>
      </c>
      <c r="C220" s="190">
        <v>293100</v>
      </c>
      <c r="D220" s="190">
        <v>5</v>
      </c>
      <c r="E220" s="189" t="s">
        <v>14966</v>
      </c>
      <c r="F220" s="189" t="s">
        <v>41</v>
      </c>
    </row>
    <row r="221" spans="1:6" ht="16.5" customHeight="1">
      <c r="A221" s="189" t="s">
        <v>493</v>
      </c>
      <c r="B221" s="190">
        <v>3034</v>
      </c>
      <c r="C221" s="190">
        <v>109400</v>
      </c>
      <c r="D221" s="190">
        <v>4</v>
      </c>
      <c r="E221" s="189" t="s">
        <v>14967</v>
      </c>
      <c r="F221" s="189" t="s">
        <v>31</v>
      </c>
    </row>
    <row r="222" spans="1:6" ht="16.5" customHeight="1">
      <c r="A222" s="189" t="s">
        <v>493</v>
      </c>
      <c r="B222" s="190">
        <v>2340</v>
      </c>
      <c r="C222" s="190">
        <v>93100</v>
      </c>
      <c r="D222" s="190">
        <v>2</v>
      </c>
      <c r="E222" s="189" t="s">
        <v>14968</v>
      </c>
      <c r="F222" s="189" t="s">
        <v>31</v>
      </c>
    </row>
    <row r="223" spans="1:6" ht="16.5" customHeight="1">
      <c r="A223" s="189" t="s">
        <v>493</v>
      </c>
      <c r="B223" s="190">
        <v>6336</v>
      </c>
      <c r="C223" s="190">
        <v>1367900</v>
      </c>
      <c r="D223" s="190">
        <v>15</v>
      </c>
      <c r="E223" s="189" t="s">
        <v>14969</v>
      </c>
      <c r="F223" s="189" t="s">
        <v>177</v>
      </c>
    </row>
    <row r="224" spans="1:6" ht="16.5" customHeight="1">
      <c r="A224" s="189" t="s">
        <v>493</v>
      </c>
      <c r="B224" s="190">
        <v>53724</v>
      </c>
      <c r="C224" s="190">
        <v>1658900</v>
      </c>
      <c r="D224" s="190">
        <v>61</v>
      </c>
      <c r="E224" s="189" t="s">
        <v>14736</v>
      </c>
      <c r="F224" s="189" t="s">
        <v>7</v>
      </c>
    </row>
    <row r="225" spans="1:6" ht="16.5" customHeight="1">
      <c r="A225" s="189" t="s">
        <v>493</v>
      </c>
      <c r="B225" s="190">
        <v>2802</v>
      </c>
      <c r="C225" s="190">
        <v>5000</v>
      </c>
      <c r="D225" s="190">
        <v>2</v>
      </c>
      <c r="E225" s="189" t="s">
        <v>14861</v>
      </c>
      <c r="F225" s="189" t="s">
        <v>11</v>
      </c>
    </row>
    <row r="226" spans="1:6" ht="16.5" customHeight="1">
      <c r="A226" s="189" t="s">
        <v>493</v>
      </c>
      <c r="B226" s="190">
        <v>2392</v>
      </c>
      <c r="C226" s="190">
        <v>148800</v>
      </c>
      <c r="D226" s="190">
        <v>2</v>
      </c>
      <c r="E226" s="189" t="s">
        <v>14862</v>
      </c>
      <c r="F226" s="189" t="s">
        <v>11</v>
      </c>
    </row>
    <row r="227" spans="1:6" ht="16.5" customHeight="1">
      <c r="A227" s="189" t="s">
        <v>493</v>
      </c>
      <c r="B227" s="190">
        <v>10340</v>
      </c>
      <c r="C227" s="190">
        <v>550500</v>
      </c>
      <c r="D227" s="190">
        <v>6</v>
      </c>
      <c r="E227" s="189" t="s">
        <v>14970</v>
      </c>
      <c r="F227" s="189" t="s">
        <v>41</v>
      </c>
    </row>
    <row r="228" spans="1:6" ht="16.5" customHeight="1">
      <c r="A228" s="189" t="s">
        <v>493</v>
      </c>
      <c r="B228" s="190">
        <v>10563</v>
      </c>
      <c r="C228" s="190">
        <v>402200</v>
      </c>
      <c r="D228" s="190">
        <v>9</v>
      </c>
      <c r="E228" s="189" t="s">
        <v>14731</v>
      </c>
      <c r="F228" s="189" t="s">
        <v>7</v>
      </c>
    </row>
    <row r="229" spans="1:6" ht="16.5" customHeight="1">
      <c r="A229" s="189" t="s">
        <v>493</v>
      </c>
      <c r="B229" s="190">
        <v>11894</v>
      </c>
      <c r="C229" s="190">
        <v>420900</v>
      </c>
      <c r="D229" s="190">
        <v>6</v>
      </c>
      <c r="E229" s="189" t="s">
        <v>14971</v>
      </c>
      <c r="F229" s="189" t="s">
        <v>41</v>
      </c>
    </row>
    <row r="230" spans="1:6" ht="16.5" customHeight="1">
      <c r="A230" s="189" t="s">
        <v>493</v>
      </c>
      <c r="B230" s="190">
        <v>42400</v>
      </c>
      <c r="C230" s="190">
        <v>9659300</v>
      </c>
      <c r="D230" s="190">
        <v>40</v>
      </c>
      <c r="E230" s="189" t="s">
        <v>14880</v>
      </c>
      <c r="F230" s="189" t="s">
        <v>10</v>
      </c>
    </row>
    <row r="231" spans="1:6" ht="16.5" customHeight="1">
      <c r="A231" s="189" t="s">
        <v>493</v>
      </c>
      <c r="B231" s="190">
        <v>23103</v>
      </c>
      <c r="C231" s="190">
        <v>2012100</v>
      </c>
      <c r="D231" s="190">
        <v>26</v>
      </c>
      <c r="E231" s="189" t="s">
        <v>14972</v>
      </c>
      <c r="F231" s="189" t="s">
        <v>13</v>
      </c>
    </row>
    <row r="232" spans="1:6" ht="16.5" customHeight="1">
      <c r="A232" s="189" t="s">
        <v>493</v>
      </c>
      <c r="B232" s="190">
        <v>250389</v>
      </c>
      <c r="C232" s="190">
        <v>8352700</v>
      </c>
      <c r="D232" s="190">
        <v>30</v>
      </c>
      <c r="E232" s="189" t="s">
        <v>14729</v>
      </c>
      <c r="F232" s="189" t="s">
        <v>7</v>
      </c>
    </row>
    <row r="233" spans="1:6" ht="16.5" customHeight="1">
      <c r="A233" s="189" t="s">
        <v>493</v>
      </c>
      <c r="B233" s="190">
        <v>7118</v>
      </c>
      <c r="C233" s="190">
        <v>449700</v>
      </c>
      <c r="D233" s="190">
        <v>6</v>
      </c>
      <c r="E233" s="189" t="s">
        <v>14752</v>
      </c>
      <c r="F233" s="189" t="s">
        <v>7</v>
      </c>
    </row>
    <row r="234" spans="1:6" ht="16.5" customHeight="1">
      <c r="A234" s="189" t="s">
        <v>493</v>
      </c>
      <c r="B234" s="190">
        <v>1456</v>
      </c>
      <c r="C234" s="190">
        <v>53300</v>
      </c>
      <c r="D234" s="190">
        <v>2</v>
      </c>
      <c r="E234" s="189" t="s">
        <v>14973</v>
      </c>
      <c r="F234" s="189" t="s">
        <v>31</v>
      </c>
    </row>
    <row r="235" spans="1:6" ht="16.5" customHeight="1">
      <c r="A235" s="189" t="s">
        <v>493</v>
      </c>
      <c r="B235" s="190">
        <v>26118</v>
      </c>
      <c r="C235" s="190">
        <v>2546400</v>
      </c>
      <c r="D235" s="190">
        <v>30</v>
      </c>
      <c r="E235" s="189" t="s">
        <v>14776</v>
      </c>
      <c r="F235" s="189" t="s">
        <v>7</v>
      </c>
    </row>
    <row r="236" spans="1:6" ht="16.5" customHeight="1">
      <c r="A236" s="189" t="s">
        <v>493</v>
      </c>
      <c r="B236" s="190">
        <v>5802</v>
      </c>
      <c r="C236" s="190">
        <v>142500</v>
      </c>
      <c r="D236" s="190">
        <v>6</v>
      </c>
      <c r="E236" s="189" t="s">
        <v>14761</v>
      </c>
      <c r="F236" s="189" t="s">
        <v>7</v>
      </c>
    </row>
    <row r="237" spans="1:6" ht="16.5" customHeight="1">
      <c r="A237" s="189" t="s">
        <v>493</v>
      </c>
      <c r="B237" s="190">
        <v>4715</v>
      </c>
      <c r="C237" s="190">
        <v>300200</v>
      </c>
      <c r="D237" s="190">
        <v>5</v>
      </c>
      <c r="E237" s="189" t="s">
        <v>14855</v>
      </c>
      <c r="F237" s="189" t="s">
        <v>11</v>
      </c>
    </row>
    <row r="238" spans="1:6" ht="16.5" customHeight="1">
      <c r="A238" s="189" t="s">
        <v>493</v>
      </c>
      <c r="B238" s="190">
        <v>4664</v>
      </c>
      <c r="C238" s="190">
        <v>180500</v>
      </c>
      <c r="D238" s="190">
        <v>3</v>
      </c>
      <c r="E238" s="189" t="s">
        <v>14974</v>
      </c>
      <c r="F238" s="189" t="s">
        <v>41</v>
      </c>
    </row>
    <row r="239" spans="1:6" ht="16.5" customHeight="1">
      <c r="A239" s="189" t="s">
        <v>493</v>
      </c>
      <c r="B239" s="190">
        <v>6735</v>
      </c>
      <c r="C239" s="190">
        <v>297800</v>
      </c>
      <c r="D239" s="190">
        <v>6</v>
      </c>
      <c r="E239" s="189" t="s">
        <v>14817</v>
      </c>
      <c r="F239" s="189" t="s">
        <v>24</v>
      </c>
    </row>
    <row r="240" spans="1:6" ht="16.5" customHeight="1">
      <c r="A240" s="189" t="s">
        <v>493</v>
      </c>
      <c r="B240" s="190">
        <v>5400</v>
      </c>
      <c r="C240" s="190">
        <v>159500</v>
      </c>
      <c r="D240" s="190">
        <v>6</v>
      </c>
      <c r="E240" s="189" t="s">
        <v>14975</v>
      </c>
      <c r="F240" s="189" t="s">
        <v>31</v>
      </c>
    </row>
    <row r="241" spans="1:6" ht="16.5" customHeight="1">
      <c r="A241" s="189" t="s">
        <v>493</v>
      </c>
      <c r="B241" s="190">
        <v>6247</v>
      </c>
      <c r="C241" s="190">
        <v>486200</v>
      </c>
      <c r="D241" s="190">
        <v>9</v>
      </c>
      <c r="E241" s="189" t="s">
        <v>14976</v>
      </c>
      <c r="F241" s="189" t="s">
        <v>14</v>
      </c>
    </row>
    <row r="242" spans="1:6" ht="16.5" customHeight="1">
      <c r="A242" s="189" t="s">
        <v>493</v>
      </c>
      <c r="B242" s="190">
        <v>3736</v>
      </c>
      <c r="C242" s="190">
        <v>309600</v>
      </c>
      <c r="D242" s="190">
        <v>6</v>
      </c>
      <c r="E242" s="189" t="s">
        <v>14858</v>
      </c>
      <c r="F242" s="189" t="s">
        <v>11</v>
      </c>
    </row>
    <row r="243" spans="1:6" ht="16.5" customHeight="1">
      <c r="A243" s="189" t="s">
        <v>493</v>
      </c>
      <c r="B243" s="190">
        <v>4932</v>
      </c>
      <c r="C243" s="190">
        <v>416500</v>
      </c>
      <c r="D243" s="190">
        <v>6</v>
      </c>
      <c r="E243" s="189" t="s">
        <v>14754</v>
      </c>
      <c r="F243" s="189" t="s">
        <v>7</v>
      </c>
    </row>
    <row r="244" spans="1:6" ht="16.5" customHeight="1">
      <c r="A244" s="189" t="s">
        <v>493</v>
      </c>
      <c r="B244" s="190">
        <v>2544</v>
      </c>
      <c r="C244" s="190">
        <v>91600</v>
      </c>
      <c r="D244" s="190">
        <v>2</v>
      </c>
      <c r="E244" s="189" t="s">
        <v>14977</v>
      </c>
      <c r="F244" s="189" t="s">
        <v>31</v>
      </c>
    </row>
    <row r="245" spans="1:6" ht="16.5" customHeight="1">
      <c r="A245" s="189" t="s">
        <v>493</v>
      </c>
      <c r="B245" s="190">
        <v>30448</v>
      </c>
      <c r="C245" s="190">
        <v>3340800</v>
      </c>
      <c r="D245" s="190">
        <v>48</v>
      </c>
      <c r="E245" s="189" t="s">
        <v>14978</v>
      </c>
      <c r="F245" s="189" t="s">
        <v>10</v>
      </c>
    </row>
    <row r="246" spans="1:6" ht="16.5" customHeight="1">
      <c r="A246" s="189" t="s">
        <v>493</v>
      </c>
      <c r="B246" s="190">
        <v>27000</v>
      </c>
      <c r="C246" s="190">
        <v>2140300</v>
      </c>
      <c r="D246" s="190">
        <v>26</v>
      </c>
      <c r="E246" s="189" t="s">
        <v>14979</v>
      </c>
      <c r="F246" s="189" t="s">
        <v>159</v>
      </c>
    </row>
    <row r="247" spans="1:6" ht="16.5" customHeight="1">
      <c r="A247" s="189" t="s">
        <v>493</v>
      </c>
      <c r="B247" s="190">
        <v>2368</v>
      </c>
      <c r="C247" s="190">
        <v>100100</v>
      </c>
      <c r="D247" s="190">
        <v>2</v>
      </c>
      <c r="E247" s="189" t="s">
        <v>14980</v>
      </c>
      <c r="F247" s="189" t="s">
        <v>31</v>
      </c>
    </row>
    <row r="248" spans="1:6" ht="16.5" customHeight="1">
      <c r="A248" s="189" t="s">
        <v>493</v>
      </c>
      <c r="B248" s="190">
        <v>220766</v>
      </c>
      <c r="C248" s="190">
        <v>6132800</v>
      </c>
      <c r="D248" s="190">
        <v>6</v>
      </c>
      <c r="E248" s="189" t="s">
        <v>14816</v>
      </c>
      <c r="F248" s="189" t="s">
        <v>24</v>
      </c>
    </row>
    <row r="249" spans="1:6" ht="16.5" customHeight="1">
      <c r="A249" s="189" t="s">
        <v>493</v>
      </c>
      <c r="B249" s="190">
        <v>24672</v>
      </c>
      <c r="C249" s="190">
        <v>1434700</v>
      </c>
      <c r="D249" s="190">
        <v>20</v>
      </c>
      <c r="E249" s="189" t="s">
        <v>14775</v>
      </c>
      <c r="F249" s="189" t="s">
        <v>7</v>
      </c>
    </row>
    <row r="250" spans="1:6" ht="16.5" customHeight="1">
      <c r="A250" s="189" t="s">
        <v>493</v>
      </c>
      <c r="B250" s="190">
        <v>28158</v>
      </c>
      <c r="C250" s="190">
        <v>1519900</v>
      </c>
      <c r="D250" s="190">
        <v>38</v>
      </c>
      <c r="E250" s="189" t="s">
        <v>14981</v>
      </c>
      <c r="F250" s="189" t="s">
        <v>13</v>
      </c>
    </row>
    <row r="251" spans="1:6" ht="16.5" customHeight="1">
      <c r="A251" s="189" t="s">
        <v>493</v>
      </c>
      <c r="B251" s="190">
        <v>31576</v>
      </c>
      <c r="C251" s="190">
        <v>2445500</v>
      </c>
      <c r="D251" s="190">
        <v>38</v>
      </c>
      <c r="E251" s="189" t="s">
        <v>14982</v>
      </c>
      <c r="F251" s="189" t="s">
        <v>156</v>
      </c>
    </row>
    <row r="252" spans="1:6" ht="16.5" customHeight="1">
      <c r="A252" s="189" t="s">
        <v>493</v>
      </c>
      <c r="B252" s="190">
        <v>8300</v>
      </c>
      <c r="C252" s="190">
        <v>62200</v>
      </c>
      <c r="D252" s="190">
        <v>6</v>
      </c>
      <c r="E252" s="189" t="s">
        <v>14753</v>
      </c>
      <c r="F252" s="189" t="s">
        <v>7</v>
      </c>
    </row>
    <row r="253" spans="1:6" ht="16.5" customHeight="1">
      <c r="A253" s="189" t="s">
        <v>493</v>
      </c>
      <c r="B253" s="190">
        <v>8744</v>
      </c>
      <c r="C253" s="190">
        <v>486700</v>
      </c>
      <c r="D253" s="190">
        <v>6</v>
      </c>
      <c r="E253" s="189" t="s">
        <v>14983</v>
      </c>
      <c r="F253" s="189" t="s">
        <v>41</v>
      </c>
    </row>
    <row r="254" spans="1:6" ht="16.5" customHeight="1">
      <c r="A254" s="189" t="s">
        <v>493</v>
      </c>
      <c r="B254" s="190">
        <v>140516</v>
      </c>
      <c r="C254" s="190">
        <v>13230100</v>
      </c>
      <c r="D254" s="190">
        <v>116</v>
      </c>
      <c r="E254" s="189" t="s">
        <v>14818</v>
      </c>
      <c r="F254" s="189" t="s">
        <v>24</v>
      </c>
    </row>
    <row r="255" spans="1:6" ht="16.5" customHeight="1">
      <c r="A255" s="189" t="s">
        <v>493</v>
      </c>
      <c r="B255" s="190">
        <v>9130</v>
      </c>
      <c r="C255" s="190">
        <v>467400</v>
      </c>
      <c r="D255" s="190">
        <v>6</v>
      </c>
      <c r="E255" s="189" t="s">
        <v>14984</v>
      </c>
      <c r="F255" s="189" t="s">
        <v>41</v>
      </c>
    </row>
    <row r="256" spans="1:6" ht="16.5" customHeight="1">
      <c r="A256" s="189" t="s">
        <v>493</v>
      </c>
      <c r="B256" s="190">
        <v>14729</v>
      </c>
      <c r="C256" s="190">
        <v>1326600</v>
      </c>
      <c r="D256" s="190">
        <v>13</v>
      </c>
      <c r="E256" s="189" t="s">
        <v>14757</v>
      </c>
      <c r="F256" s="189" t="s">
        <v>7</v>
      </c>
    </row>
    <row r="257" spans="1:6" ht="16.5" customHeight="1">
      <c r="A257" s="189" t="s">
        <v>493</v>
      </c>
      <c r="B257" s="190">
        <v>11421</v>
      </c>
      <c r="C257" s="190">
        <v>421300</v>
      </c>
      <c r="D257" s="190">
        <v>8</v>
      </c>
      <c r="E257" s="189" t="s">
        <v>14985</v>
      </c>
      <c r="F257" s="189" t="s">
        <v>41</v>
      </c>
    </row>
    <row r="258" spans="1:6" ht="16.5" customHeight="1">
      <c r="A258" s="189" t="s">
        <v>493</v>
      </c>
      <c r="B258" s="190">
        <v>5766</v>
      </c>
      <c r="C258" s="190">
        <v>226300</v>
      </c>
      <c r="D258" s="190">
        <v>4</v>
      </c>
      <c r="E258" s="189" t="s">
        <v>14986</v>
      </c>
      <c r="F258" s="189" t="s">
        <v>41</v>
      </c>
    </row>
    <row r="259" spans="1:6" ht="16.5" customHeight="1">
      <c r="A259" s="189" t="s">
        <v>493</v>
      </c>
      <c r="B259" s="190">
        <v>3072</v>
      </c>
      <c r="C259" s="190">
        <v>84800</v>
      </c>
      <c r="D259" s="190">
        <v>4</v>
      </c>
      <c r="E259" s="189" t="s">
        <v>14987</v>
      </c>
      <c r="F259" s="189" t="s">
        <v>31</v>
      </c>
    </row>
    <row r="260" spans="1:6" ht="16.5" customHeight="1">
      <c r="A260" s="189" t="s">
        <v>493</v>
      </c>
      <c r="B260" s="190">
        <v>16338</v>
      </c>
      <c r="C260" s="190">
        <v>873100</v>
      </c>
      <c r="D260" s="190">
        <v>10</v>
      </c>
      <c r="E260" s="189" t="s">
        <v>14760</v>
      </c>
      <c r="F260" s="189" t="s">
        <v>7</v>
      </c>
    </row>
    <row r="261" spans="1:6" ht="16.5" customHeight="1">
      <c r="A261" s="189" t="s">
        <v>493</v>
      </c>
      <c r="B261" s="190">
        <v>46175</v>
      </c>
      <c r="C261" s="190">
        <v>5431900</v>
      </c>
      <c r="D261" s="190">
        <v>53</v>
      </c>
      <c r="E261" s="189" t="s">
        <v>14722</v>
      </c>
      <c r="F261" s="189" t="s">
        <v>16</v>
      </c>
    </row>
    <row r="262" spans="1:6" ht="16.5" customHeight="1">
      <c r="A262" s="189" t="s">
        <v>493</v>
      </c>
      <c r="B262" s="190">
        <v>57362</v>
      </c>
      <c r="C262" s="190">
        <v>7325200</v>
      </c>
      <c r="D262" s="190">
        <v>158</v>
      </c>
      <c r="E262" s="189" t="s">
        <v>14988</v>
      </c>
      <c r="F262" s="189" t="s">
        <v>10</v>
      </c>
    </row>
    <row r="263" spans="1:6" ht="16.5" customHeight="1">
      <c r="A263" s="189" t="s">
        <v>493</v>
      </c>
      <c r="B263" s="190">
        <v>6216</v>
      </c>
      <c r="C263" s="190">
        <v>445000</v>
      </c>
      <c r="D263" s="190">
        <v>6</v>
      </c>
      <c r="E263" s="189" t="s">
        <v>14762</v>
      </c>
      <c r="F263" s="189" t="s">
        <v>7</v>
      </c>
    </row>
    <row r="264" spans="1:6" ht="16.5" customHeight="1">
      <c r="A264" s="189" t="s">
        <v>493</v>
      </c>
      <c r="B264" s="190">
        <v>3192</v>
      </c>
      <c r="C264" s="190">
        <v>389000</v>
      </c>
      <c r="D264" s="190">
        <v>2</v>
      </c>
      <c r="E264" s="189" t="s">
        <v>14728</v>
      </c>
      <c r="F264" s="189" t="s">
        <v>91</v>
      </c>
    </row>
    <row r="265" spans="1:6" ht="16.5" customHeight="1">
      <c r="A265" s="189" t="s">
        <v>493</v>
      </c>
      <c r="B265" s="190">
        <v>29625</v>
      </c>
      <c r="C265" s="190">
        <v>1568100</v>
      </c>
      <c r="D265" s="190">
        <v>20</v>
      </c>
      <c r="E265" s="189" t="s">
        <v>14989</v>
      </c>
      <c r="F265" s="189" t="s">
        <v>41</v>
      </c>
    </row>
    <row r="266" spans="1:6" ht="16.5" customHeight="1">
      <c r="A266" s="189" t="s">
        <v>493</v>
      </c>
      <c r="B266" s="190">
        <v>2785</v>
      </c>
      <c r="C266" s="190">
        <v>119600</v>
      </c>
      <c r="D266" s="190">
        <v>3</v>
      </c>
      <c r="E266" s="189" t="s">
        <v>14990</v>
      </c>
      <c r="F266" s="189" t="s">
        <v>14</v>
      </c>
    </row>
    <row r="267" spans="1:6" ht="16.5" customHeight="1">
      <c r="A267" s="189" t="s">
        <v>493</v>
      </c>
      <c r="B267" s="190">
        <v>5508</v>
      </c>
      <c r="C267" s="190">
        <v>278000</v>
      </c>
      <c r="D267" s="190">
        <v>6</v>
      </c>
      <c r="E267" s="189" t="s">
        <v>14764</v>
      </c>
      <c r="F267" s="189" t="s">
        <v>7</v>
      </c>
    </row>
    <row r="268" spans="1:6" ht="16.5" customHeight="1">
      <c r="A268" s="189" t="s">
        <v>493</v>
      </c>
      <c r="B268" s="190">
        <v>47612</v>
      </c>
      <c r="C268" s="190">
        <v>4023300</v>
      </c>
      <c r="D268" s="190">
        <v>40</v>
      </c>
      <c r="E268" s="189" t="s">
        <v>14871</v>
      </c>
      <c r="F268" s="189" t="s">
        <v>26</v>
      </c>
    </row>
    <row r="269" spans="1:6" ht="16.5" customHeight="1">
      <c r="A269" s="189" t="s">
        <v>493</v>
      </c>
      <c r="B269" s="190">
        <v>20000</v>
      </c>
      <c r="C269" s="190">
        <v>1102100</v>
      </c>
      <c r="D269" s="190">
        <v>18</v>
      </c>
      <c r="E269" s="189" t="s">
        <v>14766</v>
      </c>
      <c r="F269" s="189" t="s">
        <v>7</v>
      </c>
    </row>
    <row r="270" spans="1:6" ht="16.5" customHeight="1">
      <c r="A270" s="189" t="s">
        <v>493</v>
      </c>
      <c r="B270" s="190">
        <v>3736</v>
      </c>
      <c r="C270" s="190">
        <v>309700</v>
      </c>
      <c r="D270" s="190">
        <v>4</v>
      </c>
      <c r="E270" s="189" t="s">
        <v>14860</v>
      </c>
      <c r="F270" s="189" t="s">
        <v>11</v>
      </c>
    </row>
    <row r="271" spans="1:6" ht="16.5" customHeight="1">
      <c r="A271" s="189" t="s">
        <v>493</v>
      </c>
      <c r="B271" s="190">
        <v>6543</v>
      </c>
      <c r="C271" s="190">
        <v>498700</v>
      </c>
      <c r="D271" s="190">
        <v>6</v>
      </c>
      <c r="E271" s="189" t="s">
        <v>14991</v>
      </c>
      <c r="F271" s="189" t="s">
        <v>41</v>
      </c>
    </row>
    <row r="272" spans="1:6" ht="16.5" customHeight="1">
      <c r="A272" s="189" t="s">
        <v>493</v>
      </c>
      <c r="B272" s="190">
        <v>26799</v>
      </c>
      <c r="C272" s="190">
        <v>700700</v>
      </c>
      <c r="D272" s="190">
        <v>30</v>
      </c>
      <c r="E272" s="189" t="s">
        <v>14992</v>
      </c>
      <c r="F272" s="189" t="s">
        <v>159</v>
      </c>
    </row>
    <row r="273" spans="1:6" ht="16.5" customHeight="1">
      <c r="A273" s="189" t="s">
        <v>493</v>
      </c>
      <c r="B273" s="190">
        <v>8232</v>
      </c>
      <c r="C273" s="190">
        <v>607300</v>
      </c>
      <c r="D273" s="190">
        <v>14</v>
      </c>
      <c r="E273" s="189" t="s">
        <v>14770</v>
      </c>
      <c r="F273" s="189" t="s">
        <v>7</v>
      </c>
    </row>
    <row r="274" spans="1:6" ht="16.5" customHeight="1">
      <c r="A274" s="189" t="s">
        <v>493</v>
      </c>
      <c r="B274" s="190">
        <v>40490</v>
      </c>
      <c r="C274" s="190">
        <v>4375200</v>
      </c>
      <c r="D274" s="190">
        <v>44</v>
      </c>
      <c r="E274" s="189" t="s">
        <v>14993</v>
      </c>
      <c r="F274" s="189" t="s">
        <v>13</v>
      </c>
    </row>
    <row r="275" spans="1:6" ht="16.5" customHeight="1">
      <c r="A275" s="189" t="s">
        <v>493</v>
      </c>
      <c r="B275" s="190">
        <v>7744</v>
      </c>
      <c r="C275" s="190">
        <v>1062100</v>
      </c>
      <c r="D275" s="190">
        <v>8</v>
      </c>
      <c r="E275" s="189" t="s">
        <v>14771</v>
      </c>
      <c r="F275" s="189" t="s">
        <v>7</v>
      </c>
    </row>
    <row r="276" spans="1:6" ht="16.5" customHeight="1">
      <c r="A276" s="189" t="s">
        <v>493</v>
      </c>
      <c r="B276" s="190">
        <v>9420</v>
      </c>
      <c r="C276" s="190">
        <v>176900</v>
      </c>
      <c r="D276" s="190">
        <v>8</v>
      </c>
      <c r="E276" s="189" t="s">
        <v>14994</v>
      </c>
      <c r="F276" s="189" t="s">
        <v>3</v>
      </c>
    </row>
    <row r="277" spans="1:6" ht="16.5" customHeight="1">
      <c r="A277" s="189" t="s">
        <v>493</v>
      </c>
      <c r="B277" s="190">
        <v>82988</v>
      </c>
      <c r="C277" s="190">
        <v>3422700</v>
      </c>
      <c r="D277" s="190">
        <v>55</v>
      </c>
      <c r="E277" s="189" t="s">
        <v>14869</v>
      </c>
      <c r="F277" s="189" t="s">
        <v>60</v>
      </c>
    </row>
    <row r="278" spans="1:6" ht="16.5" customHeight="1">
      <c r="A278" s="189" t="s">
        <v>493</v>
      </c>
      <c r="B278" s="190">
        <v>16602</v>
      </c>
      <c r="C278" s="190">
        <v>477900</v>
      </c>
      <c r="D278" s="190">
        <v>16</v>
      </c>
      <c r="E278" s="189" t="s">
        <v>14995</v>
      </c>
      <c r="F278" s="189" t="s">
        <v>3</v>
      </c>
    </row>
    <row r="279" spans="1:6" ht="16.5" customHeight="1">
      <c r="A279" s="189" t="s">
        <v>493</v>
      </c>
      <c r="B279" s="190">
        <v>200000</v>
      </c>
      <c r="C279" s="190">
        <v>31927700</v>
      </c>
      <c r="D279" s="190">
        <v>250</v>
      </c>
      <c r="E279" s="189" t="s">
        <v>14996</v>
      </c>
      <c r="F279" s="189" t="s">
        <v>3</v>
      </c>
    </row>
    <row r="280" spans="1:6" ht="16.5" customHeight="1">
      <c r="A280" s="189" t="s">
        <v>493</v>
      </c>
      <c r="B280" s="190">
        <v>35031</v>
      </c>
      <c r="C280" s="190">
        <v>3326800</v>
      </c>
      <c r="D280" s="190">
        <v>42</v>
      </c>
      <c r="E280" s="189" t="s">
        <v>14997</v>
      </c>
      <c r="F280" s="189" t="s">
        <v>3</v>
      </c>
    </row>
    <row r="281" spans="1:6" ht="16.5" customHeight="1">
      <c r="A281" s="189" t="s">
        <v>493</v>
      </c>
      <c r="B281" s="190">
        <v>9915</v>
      </c>
      <c r="C281" s="190">
        <v>362600</v>
      </c>
      <c r="D281" s="190">
        <v>8</v>
      </c>
      <c r="E281" s="189" t="s">
        <v>14998</v>
      </c>
      <c r="F281" s="189" t="s">
        <v>3</v>
      </c>
    </row>
    <row r="282" spans="1:6" ht="16.5" customHeight="1">
      <c r="A282" s="189" t="s">
        <v>493</v>
      </c>
      <c r="B282" s="190">
        <v>193670</v>
      </c>
      <c r="C282" s="190">
        <v>4062400</v>
      </c>
      <c r="D282" s="190">
        <v>139</v>
      </c>
      <c r="E282" s="189" t="s">
        <v>14999</v>
      </c>
      <c r="F282" s="189" t="s">
        <v>3</v>
      </c>
    </row>
    <row r="283" spans="1:6" ht="16.5" customHeight="1">
      <c r="A283" s="189" t="s">
        <v>493</v>
      </c>
      <c r="B283" s="190">
        <v>19494</v>
      </c>
      <c r="C283" s="190">
        <v>1188100</v>
      </c>
      <c r="D283" s="190">
        <v>23</v>
      </c>
      <c r="E283" s="189" t="s">
        <v>15000</v>
      </c>
      <c r="F283" s="189" t="s">
        <v>3</v>
      </c>
    </row>
    <row r="284" spans="1:6" ht="16.5" customHeight="1">
      <c r="A284" s="189" t="s">
        <v>493</v>
      </c>
      <c r="B284" s="190">
        <v>60588</v>
      </c>
      <c r="C284" s="190">
        <v>2120000</v>
      </c>
      <c r="D284" s="190">
        <v>55</v>
      </c>
      <c r="E284" s="189" t="s">
        <v>15001</v>
      </c>
      <c r="F284" s="189" t="s">
        <v>3</v>
      </c>
    </row>
    <row r="285" spans="1:6" ht="16.5" customHeight="1">
      <c r="A285" s="189" t="s">
        <v>493</v>
      </c>
      <c r="B285" s="190">
        <v>24345</v>
      </c>
      <c r="C285" s="190">
        <v>525800</v>
      </c>
      <c r="D285" s="190">
        <v>16</v>
      </c>
      <c r="E285" s="189" t="s">
        <v>15002</v>
      </c>
      <c r="F285" s="189" t="s">
        <v>3</v>
      </c>
    </row>
    <row r="286" spans="1:6" ht="16.5" customHeight="1">
      <c r="A286" s="189" t="s">
        <v>493</v>
      </c>
      <c r="B286" s="190">
        <v>18502</v>
      </c>
      <c r="C286" s="190">
        <v>537300</v>
      </c>
      <c r="D286" s="190">
        <v>20</v>
      </c>
      <c r="E286" s="189" t="s">
        <v>15003</v>
      </c>
      <c r="F286" s="189" t="s">
        <v>3</v>
      </c>
    </row>
    <row r="287" spans="1:6" ht="16.5" customHeight="1">
      <c r="A287" s="189" t="s">
        <v>493</v>
      </c>
      <c r="B287" s="190">
        <v>8500</v>
      </c>
      <c r="C287" s="190">
        <v>208400</v>
      </c>
      <c r="D287" s="190">
        <v>8</v>
      </c>
      <c r="E287" s="189" t="s">
        <v>15004</v>
      </c>
      <c r="F287" s="189" t="s">
        <v>3</v>
      </c>
    </row>
    <row r="288" spans="1:6" ht="16.5" customHeight="1">
      <c r="A288" s="189" t="s">
        <v>493</v>
      </c>
      <c r="B288" s="190">
        <v>12135</v>
      </c>
      <c r="C288" s="190">
        <v>681900</v>
      </c>
      <c r="D288" s="190">
        <v>16</v>
      </c>
      <c r="E288" s="189" t="s">
        <v>15005</v>
      </c>
      <c r="F288" s="189" t="s">
        <v>3</v>
      </c>
    </row>
    <row r="289" spans="1:6" ht="16.5" customHeight="1">
      <c r="A289" s="189" t="s">
        <v>493</v>
      </c>
      <c r="B289" s="190">
        <v>65280</v>
      </c>
      <c r="C289" s="190">
        <v>4604100</v>
      </c>
      <c r="D289" s="190">
        <v>71</v>
      </c>
      <c r="E289" s="189" t="s">
        <v>15006</v>
      </c>
      <c r="F289" s="189" t="s">
        <v>245</v>
      </c>
    </row>
    <row r="290" spans="1:6" ht="16.5" customHeight="1">
      <c r="A290" s="189" t="s">
        <v>493</v>
      </c>
      <c r="B290" s="190">
        <v>38000</v>
      </c>
      <c r="C290" s="190">
        <v>3567700</v>
      </c>
      <c r="D290" s="190">
        <v>80</v>
      </c>
      <c r="E290" s="189" t="s">
        <v>15007</v>
      </c>
      <c r="F290" s="189" t="s">
        <v>3</v>
      </c>
    </row>
    <row r="291" spans="1:6" ht="16.5" customHeight="1">
      <c r="A291" s="189" t="s">
        <v>493</v>
      </c>
      <c r="B291" s="190">
        <v>8664</v>
      </c>
      <c r="C291" s="190">
        <v>150200</v>
      </c>
      <c r="D291" s="190">
        <v>6</v>
      </c>
      <c r="E291" s="189" t="s">
        <v>15008</v>
      </c>
      <c r="F291" s="189" t="s">
        <v>3</v>
      </c>
    </row>
    <row r="292" spans="1:6" ht="16.5" customHeight="1">
      <c r="A292" s="189" t="s">
        <v>493</v>
      </c>
      <c r="B292" s="190">
        <v>16820</v>
      </c>
      <c r="C292" s="190">
        <v>936600</v>
      </c>
      <c r="D292" s="190">
        <v>18</v>
      </c>
      <c r="E292" s="189" t="s">
        <v>15009</v>
      </c>
      <c r="F292" s="189" t="s">
        <v>3</v>
      </c>
    </row>
    <row r="293" spans="1:6" ht="16.5" customHeight="1">
      <c r="A293" s="189" t="s">
        <v>493</v>
      </c>
      <c r="B293" s="190">
        <v>22270</v>
      </c>
      <c r="C293" s="190">
        <v>990100</v>
      </c>
      <c r="D293" s="190">
        <v>15</v>
      </c>
      <c r="E293" s="189" t="s">
        <v>15010</v>
      </c>
      <c r="F293" s="189" t="s">
        <v>3</v>
      </c>
    </row>
    <row r="294" spans="1:6" ht="16.5" customHeight="1">
      <c r="A294" s="189" t="s">
        <v>493</v>
      </c>
      <c r="B294" s="190">
        <v>13773</v>
      </c>
      <c r="C294" s="190">
        <v>349600</v>
      </c>
      <c r="D294" s="190">
        <v>8</v>
      </c>
      <c r="E294" s="189" t="s">
        <v>15011</v>
      </c>
      <c r="F294" s="189" t="s">
        <v>3</v>
      </c>
    </row>
    <row r="295" spans="1:6" ht="16.5" customHeight="1">
      <c r="A295" s="189" t="s">
        <v>493</v>
      </c>
      <c r="B295" s="190">
        <v>94091</v>
      </c>
      <c r="C295" s="190">
        <v>4938200</v>
      </c>
      <c r="D295" s="190">
        <v>118</v>
      </c>
      <c r="E295" s="189" t="s">
        <v>15012</v>
      </c>
      <c r="F295" s="189" t="s">
        <v>124</v>
      </c>
    </row>
    <row r="296" spans="1:6" ht="16.5" customHeight="1">
      <c r="A296" s="189" t="s">
        <v>493</v>
      </c>
      <c r="B296" s="190">
        <v>18630</v>
      </c>
      <c r="C296" s="190">
        <v>13952600</v>
      </c>
      <c r="D296" s="190">
        <v>148</v>
      </c>
      <c r="E296" s="189" t="s">
        <v>15013</v>
      </c>
      <c r="F296" s="189" t="s">
        <v>3</v>
      </c>
    </row>
    <row r="297" spans="1:6" ht="16.5" customHeight="1">
      <c r="A297" s="189" t="s">
        <v>493</v>
      </c>
      <c r="B297" s="190">
        <v>56336</v>
      </c>
      <c r="C297" s="190">
        <v>11619500</v>
      </c>
      <c r="D297" s="190">
        <v>149</v>
      </c>
      <c r="E297" s="189" t="s">
        <v>15014</v>
      </c>
      <c r="F297" s="189" t="s">
        <v>3</v>
      </c>
    </row>
    <row r="298" spans="1:6" ht="16.5" customHeight="1">
      <c r="A298" s="189" t="s">
        <v>493</v>
      </c>
      <c r="B298" s="190">
        <v>8440</v>
      </c>
      <c r="C298" s="190">
        <v>176100</v>
      </c>
      <c r="D298" s="190">
        <v>6</v>
      </c>
      <c r="E298" s="189" t="s">
        <v>15015</v>
      </c>
      <c r="F298" s="189" t="s">
        <v>3</v>
      </c>
    </row>
    <row r="299" spans="1:6" ht="16.5" customHeight="1">
      <c r="A299" s="189" t="s">
        <v>493</v>
      </c>
      <c r="B299" s="190">
        <v>17305</v>
      </c>
      <c r="C299" s="190">
        <v>362600</v>
      </c>
      <c r="D299" s="190">
        <v>14</v>
      </c>
      <c r="E299" s="189" t="s">
        <v>15016</v>
      </c>
      <c r="F299" s="189" t="s">
        <v>3</v>
      </c>
    </row>
    <row r="300" spans="1:6" ht="16.5" customHeight="1">
      <c r="A300" s="189" t="s">
        <v>493</v>
      </c>
      <c r="B300" s="190">
        <v>8957</v>
      </c>
      <c r="C300" s="190">
        <v>357300</v>
      </c>
      <c r="D300" s="190">
        <v>8</v>
      </c>
      <c r="E300" s="189" t="s">
        <v>14867</v>
      </c>
      <c r="F300" s="189" t="s">
        <v>60</v>
      </c>
    </row>
    <row r="301" spans="1:6" ht="16.5" customHeight="1">
      <c r="A301" s="189" t="s">
        <v>493</v>
      </c>
      <c r="B301" s="190">
        <v>53128</v>
      </c>
      <c r="C301" s="190">
        <v>67000</v>
      </c>
      <c r="D301" s="190">
        <v>41</v>
      </c>
      <c r="E301" s="189" t="s">
        <v>15017</v>
      </c>
      <c r="F301" s="189" t="s">
        <v>3</v>
      </c>
    </row>
    <row r="302" spans="1:6" ht="16.5" customHeight="1">
      <c r="A302" s="189" t="s">
        <v>493</v>
      </c>
      <c r="B302" s="190">
        <v>19907</v>
      </c>
      <c r="C302" s="190">
        <v>376700</v>
      </c>
      <c r="D302" s="190">
        <v>16</v>
      </c>
      <c r="E302" s="189" t="s">
        <v>15018</v>
      </c>
      <c r="F302" s="189" t="s">
        <v>3</v>
      </c>
    </row>
    <row r="303" spans="1:6" ht="16.5" customHeight="1">
      <c r="A303" s="189" t="s">
        <v>493</v>
      </c>
      <c r="B303" s="190">
        <v>16960</v>
      </c>
      <c r="C303" s="190">
        <v>750900</v>
      </c>
      <c r="D303" s="190">
        <v>16</v>
      </c>
      <c r="E303" s="189" t="s">
        <v>15019</v>
      </c>
      <c r="F303" s="189" t="s">
        <v>3</v>
      </c>
    </row>
    <row r="304" spans="1:6" ht="16.5" customHeight="1">
      <c r="A304" s="189" t="s">
        <v>493</v>
      </c>
      <c r="B304" s="190">
        <v>6960</v>
      </c>
      <c r="C304" s="190">
        <v>278900</v>
      </c>
      <c r="D304" s="190">
        <v>6</v>
      </c>
      <c r="E304" s="189" t="s">
        <v>15020</v>
      </c>
      <c r="F304" s="189" t="s">
        <v>3</v>
      </c>
    </row>
    <row r="305" spans="1:6" ht="16.5" customHeight="1">
      <c r="A305" s="189" t="s">
        <v>493</v>
      </c>
      <c r="B305" s="190">
        <v>57160</v>
      </c>
      <c r="C305" s="190">
        <v>479000</v>
      </c>
      <c r="D305" s="190">
        <v>53</v>
      </c>
      <c r="E305" s="189" t="s">
        <v>14864</v>
      </c>
      <c r="F305" s="189" t="s">
        <v>60</v>
      </c>
    </row>
    <row r="306" spans="1:6" ht="16.5" customHeight="1">
      <c r="A306" s="189" t="s">
        <v>493</v>
      </c>
      <c r="B306" s="190">
        <v>174669</v>
      </c>
      <c r="C306" s="190">
        <v>7920200</v>
      </c>
      <c r="D306" s="190">
        <v>191</v>
      </c>
      <c r="E306" s="189" t="s">
        <v>15021</v>
      </c>
      <c r="F306" s="189" t="s">
        <v>160</v>
      </c>
    </row>
    <row r="307" spans="1:6" ht="16.5" customHeight="1">
      <c r="A307" s="189" t="s">
        <v>493</v>
      </c>
      <c r="B307" s="190">
        <v>41360</v>
      </c>
      <c r="C307" s="190">
        <v>2796900</v>
      </c>
      <c r="D307" s="190">
        <v>61</v>
      </c>
      <c r="E307" s="189" t="s">
        <v>15022</v>
      </c>
      <c r="F307" s="189" t="s">
        <v>124</v>
      </c>
    </row>
    <row r="308" spans="1:6" ht="16.5" customHeight="1">
      <c r="A308" s="189" t="s">
        <v>493</v>
      </c>
      <c r="B308" s="190">
        <v>21000</v>
      </c>
      <c r="C308" s="190">
        <v>400000</v>
      </c>
      <c r="D308" s="190">
        <v>18</v>
      </c>
      <c r="E308" s="189" t="s">
        <v>14870</v>
      </c>
      <c r="F308" s="189" t="s">
        <v>60</v>
      </c>
    </row>
    <row r="309" spans="1:6" ht="16.5" customHeight="1">
      <c r="A309" s="189" t="s">
        <v>493</v>
      </c>
      <c r="B309" s="190">
        <v>15592</v>
      </c>
      <c r="C309" s="190">
        <v>506000</v>
      </c>
      <c r="D309" s="190">
        <v>12</v>
      </c>
      <c r="E309" s="189" t="s">
        <v>15023</v>
      </c>
      <c r="F309" s="189" t="s">
        <v>3</v>
      </c>
    </row>
    <row r="310" spans="1:6" ht="16.5" customHeight="1">
      <c r="A310" s="189" t="s">
        <v>493</v>
      </c>
      <c r="B310" s="190">
        <v>9800</v>
      </c>
      <c r="C310" s="190">
        <v>176900</v>
      </c>
      <c r="D310" s="190">
        <v>8</v>
      </c>
      <c r="E310" s="189" t="s">
        <v>15024</v>
      </c>
      <c r="F310" s="189" t="s">
        <v>3</v>
      </c>
    </row>
    <row r="311" spans="1:6" ht="16.5" customHeight="1">
      <c r="A311" s="189" t="s">
        <v>493</v>
      </c>
      <c r="B311" s="190">
        <v>22310</v>
      </c>
      <c r="C311" s="190">
        <v>857000</v>
      </c>
      <c r="D311" s="190">
        <v>26</v>
      </c>
      <c r="E311" s="189" t="s">
        <v>15025</v>
      </c>
      <c r="F311" s="189" t="s">
        <v>3</v>
      </c>
    </row>
    <row r="312" spans="1:6" ht="16.5" customHeight="1">
      <c r="A312" s="189" t="s">
        <v>493</v>
      </c>
      <c r="B312" s="190">
        <v>14784</v>
      </c>
      <c r="C312" s="190">
        <v>1233200</v>
      </c>
      <c r="D312" s="190">
        <v>32</v>
      </c>
      <c r="E312" s="189" t="s">
        <v>15026</v>
      </c>
      <c r="F312" s="189" t="s">
        <v>3</v>
      </c>
    </row>
    <row r="313" spans="1:6" ht="16.5" customHeight="1">
      <c r="A313" s="189" t="s">
        <v>493</v>
      </c>
      <c r="B313" s="190">
        <v>6440</v>
      </c>
      <c r="C313" s="190">
        <v>153500</v>
      </c>
      <c r="D313" s="190">
        <v>4</v>
      </c>
      <c r="E313" s="189" t="s">
        <v>15027</v>
      </c>
      <c r="F313" s="189" t="s">
        <v>3</v>
      </c>
    </row>
    <row r="314" spans="1:6" ht="16.5" customHeight="1">
      <c r="A314" s="189" t="s">
        <v>493</v>
      </c>
      <c r="B314" s="190">
        <v>8289</v>
      </c>
      <c r="C314" s="190">
        <v>521100</v>
      </c>
      <c r="D314" s="190">
        <v>16</v>
      </c>
      <c r="E314" s="189" t="s">
        <v>15028</v>
      </c>
      <c r="F314" s="189" t="s">
        <v>3</v>
      </c>
    </row>
    <row r="315" spans="1:6" ht="16.5" customHeight="1">
      <c r="A315" s="189" t="s">
        <v>493</v>
      </c>
      <c r="B315" s="190">
        <v>96076</v>
      </c>
      <c r="C315" s="190">
        <v>4676000</v>
      </c>
      <c r="D315" s="190">
        <v>167</v>
      </c>
      <c r="E315" s="189" t="s">
        <v>15029</v>
      </c>
      <c r="F315" s="189" t="s">
        <v>3</v>
      </c>
    </row>
    <row r="316" spans="1:6" ht="16.5" customHeight="1">
      <c r="A316" s="189" t="s">
        <v>493</v>
      </c>
      <c r="B316" s="190">
        <v>22088</v>
      </c>
      <c r="C316" s="190">
        <v>660900</v>
      </c>
      <c r="D316" s="190">
        <v>24</v>
      </c>
      <c r="E316" s="189" t="s">
        <v>15030</v>
      </c>
      <c r="F316" s="189" t="s">
        <v>3</v>
      </c>
    </row>
    <row r="317" spans="1:6" ht="16.5" customHeight="1">
      <c r="A317" s="189" t="s">
        <v>493</v>
      </c>
      <c r="B317" s="190">
        <v>21767</v>
      </c>
      <c r="C317" s="190">
        <v>955800</v>
      </c>
      <c r="D317" s="190">
        <v>15</v>
      </c>
      <c r="E317" s="189" t="s">
        <v>15031</v>
      </c>
      <c r="F317" s="189" t="s">
        <v>3</v>
      </c>
    </row>
    <row r="318" spans="1:6" ht="16.5" customHeight="1">
      <c r="A318" s="189" t="s">
        <v>493</v>
      </c>
      <c r="B318" s="190">
        <v>15650</v>
      </c>
      <c r="C318" s="190">
        <v>438700</v>
      </c>
      <c r="D318" s="190">
        <v>12</v>
      </c>
      <c r="E318" s="189" t="s">
        <v>15032</v>
      </c>
      <c r="F318" s="189" t="s">
        <v>3</v>
      </c>
    </row>
    <row r="319" spans="1:6" ht="16.5" customHeight="1">
      <c r="A319" s="189" t="s">
        <v>493</v>
      </c>
      <c r="B319" s="190">
        <v>21788</v>
      </c>
      <c r="C319" s="190">
        <v>660900</v>
      </c>
      <c r="D319" s="190">
        <v>24</v>
      </c>
      <c r="E319" s="189" t="s">
        <v>15033</v>
      </c>
      <c r="F319" s="189" t="s">
        <v>3</v>
      </c>
    </row>
    <row r="320" spans="1:6" ht="16.5" customHeight="1">
      <c r="A320" s="189" t="s">
        <v>493</v>
      </c>
      <c r="B320" s="190">
        <v>23555</v>
      </c>
      <c r="C320" s="190">
        <v>696700</v>
      </c>
      <c r="D320" s="190">
        <v>15</v>
      </c>
      <c r="E320" s="189" t="s">
        <v>15034</v>
      </c>
      <c r="F320" s="189" t="s">
        <v>3</v>
      </c>
    </row>
    <row r="321" spans="1:6" ht="16.5" customHeight="1">
      <c r="A321" s="189" t="s">
        <v>493</v>
      </c>
      <c r="B321" s="190">
        <v>51450</v>
      </c>
      <c r="C321" s="190">
        <v>898400</v>
      </c>
      <c r="D321" s="190">
        <v>32</v>
      </c>
      <c r="E321" s="189" t="s">
        <v>15035</v>
      </c>
      <c r="F321" s="189" t="s">
        <v>3</v>
      </c>
    </row>
    <row r="322" spans="1:6" ht="16.5" customHeight="1">
      <c r="A322" s="189" t="s">
        <v>493</v>
      </c>
      <c r="B322" s="190">
        <v>89292</v>
      </c>
      <c r="C322" s="190">
        <v>3021200</v>
      </c>
      <c r="D322" s="190">
        <v>118</v>
      </c>
      <c r="E322" s="189" t="s">
        <v>15036</v>
      </c>
      <c r="F322" s="189" t="s">
        <v>3</v>
      </c>
    </row>
    <row r="323" spans="1:6" ht="16.5" customHeight="1">
      <c r="A323" s="189" t="s">
        <v>493</v>
      </c>
      <c r="B323" s="190">
        <v>12470</v>
      </c>
      <c r="C323" s="190">
        <v>383800</v>
      </c>
      <c r="D323" s="190">
        <v>8</v>
      </c>
      <c r="E323" s="189" t="s">
        <v>15037</v>
      </c>
      <c r="F323" s="189" t="s">
        <v>3</v>
      </c>
    </row>
    <row r="324" spans="1:6" ht="16.5" customHeight="1">
      <c r="A324" s="189" t="s">
        <v>493</v>
      </c>
      <c r="B324" s="190">
        <v>8984</v>
      </c>
      <c r="C324" s="190">
        <v>416300</v>
      </c>
      <c r="D324" s="190">
        <v>8</v>
      </c>
      <c r="E324" s="189" t="s">
        <v>15038</v>
      </c>
      <c r="F324" s="189" t="s">
        <v>3</v>
      </c>
    </row>
    <row r="325" spans="1:6" ht="16.5" customHeight="1">
      <c r="A325" s="189" t="s">
        <v>493</v>
      </c>
      <c r="B325" s="190">
        <v>53400</v>
      </c>
      <c r="C325" s="190">
        <v>1521000</v>
      </c>
      <c r="D325" s="190">
        <v>50</v>
      </c>
      <c r="E325" s="189" t="s">
        <v>15039</v>
      </c>
      <c r="F325" s="189" t="s">
        <v>3</v>
      </c>
    </row>
    <row r="326" spans="1:6" ht="16.5" customHeight="1">
      <c r="A326" s="189" t="s">
        <v>493</v>
      </c>
      <c r="B326" s="190">
        <v>70763</v>
      </c>
      <c r="C326" s="190">
        <v>2331100</v>
      </c>
      <c r="D326" s="190">
        <v>39</v>
      </c>
      <c r="E326" s="189" t="s">
        <v>15040</v>
      </c>
      <c r="F326" s="189" t="s">
        <v>3</v>
      </c>
    </row>
    <row r="327" spans="1:6" ht="16.5" customHeight="1">
      <c r="A327" s="189" t="s">
        <v>493</v>
      </c>
      <c r="B327" s="190">
        <v>45375</v>
      </c>
      <c r="C327" s="190">
        <v>1231000</v>
      </c>
      <c r="D327" s="190">
        <v>27</v>
      </c>
      <c r="E327" s="189" t="s">
        <v>15041</v>
      </c>
      <c r="F327" s="189" t="s">
        <v>3</v>
      </c>
    </row>
    <row r="328" spans="1:6" ht="16.5" customHeight="1">
      <c r="A328" s="189" t="s">
        <v>493</v>
      </c>
      <c r="B328" s="190">
        <v>10740</v>
      </c>
      <c r="C328" s="190">
        <v>433000</v>
      </c>
      <c r="D328" s="190">
        <v>8</v>
      </c>
      <c r="E328" s="189" t="s">
        <v>15042</v>
      </c>
      <c r="F328" s="189" t="s">
        <v>3</v>
      </c>
    </row>
    <row r="329" spans="1:6" ht="16.5" customHeight="1">
      <c r="A329" s="189" t="s">
        <v>493</v>
      </c>
      <c r="B329" s="190">
        <v>12664</v>
      </c>
      <c r="C329" s="190">
        <v>338400</v>
      </c>
      <c r="D329" s="190">
        <v>8</v>
      </c>
      <c r="E329" s="189" t="s">
        <v>15043</v>
      </c>
      <c r="F329" s="189" t="s">
        <v>3</v>
      </c>
    </row>
    <row r="330" spans="1:6" ht="16.5" customHeight="1">
      <c r="A330" s="189" t="s">
        <v>493</v>
      </c>
      <c r="B330" s="190">
        <v>7488</v>
      </c>
      <c r="C330" s="190">
        <v>435300</v>
      </c>
      <c r="D330" s="190">
        <v>8</v>
      </c>
      <c r="E330" s="189" t="s">
        <v>15044</v>
      </c>
      <c r="F330" s="189" t="s">
        <v>3</v>
      </c>
    </row>
    <row r="331" spans="1:6" ht="16.5" customHeight="1">
      <c r="A331" s="189" t="s">
        <v>493</v>
      </c>
      <c r="B331" s="190">
        <v>24730</v>
      </c>
      <c r="C331" s="190">
        <v>829600</v>
      </c>
      <c r="D331" s="190">
        <v>25</v>
      </c>
      <c r="E331" s="189" t="s">
        <v>15045</v>
      </c>
      <c r="F331" s="189" t="s">
        <v>3</v>
      </c>
    </row>
    <row r="332" spans="1:6" ht="16.5" customHeight="1">
      <c r="A332" s="189" t="s">
        <v>493</v>
      </c>
      <c r="B332" s="190">
        <v>44175</v>
      </c>
      <c r="C332" s="190">
        <v>1824900</v>
      </c>
      <c r="D332" s="190">
        <v>44</v>
      </c>
      <c r="E332" s="189" t="s">
        <v>15046</v>
      </c>
      <c r="F332" s="189" t="s">
        <v>3</v>
      </c>
    </row>
    <row r="333" spans="1:6" ht="16.5" customHeight="1">
      <c r="A333" s="189" t="s">
        <v>493</v>
      </c>
      <c r="B333" s="190">
        <v>11100</v>
      </c>
      <c r="C333" s="190">
        <v>389000</v>
      </c>
      <c r="D333" s="190">
        <v>8</v>
      </c>
      <c r="E333" s="189" t="s">
        <v>15047</v>
      </c>
      <c r="F333" s="189" t="s">
        <v>3</v>
      </c>
    </row>
    <row r="334" spans="1:6" ht="16.5" customHeight="1">
      <c r="A334" s="189" t="s">
        <v>493</v>
      </c>
      <c r="B334" s="190">
        <v>15413</v>
      </c>
      <c r="C334" s="190">
        <v>1390300</v>
      </c>
      <c r="D334" s="190">
        <v>31</v>
      </c>
      <c r="E334" s="189" t="s">
        <v>14866</v>
      </c>
      <c r="F334" s="189" t="s">
        <v>60</v>
      </c>
    </row>
    <row r="335" spans="1:6" ht="16.5" customHeight="1">
      <c r="A335" s="189" t="s">
        <v>493</v>
      </c>
      <c r="B335" s="190">
        <v>24531</v>
      </c>
      <c r="C335" s="190">
        <v>714800</v>
      </c>
      <c r="D335" s="190">
        <v>19</v>
      </c>
      <c r="E335" s="189" t="s">
        <v>15048</v>
      </c>
      <c r="F335" s="189" t="s">
        <v>3</v>
      </c>
    </row>
    <row r="336" spans="1:6" ht="16.5" customHeight="1">
      <c r="A336" s="189" t="s">
        <v>493</v>
      </c>
      <c r="B336" s="190">
        <v>30445</v>
      </c>
      <c r="C336" s="190">
        <v>461500</v>
      </c>
      <c r="D336" s="190">
        <v>16</v>
      </c>
      <c r="E336" s="189" t="s">
        <v>15049</v>
      </c>
      <c r="F336" s="189" t="s">
        <v>3</v>
      </c>
    </row>
    <row r="337" spans="1:6" ht="16.5" customHeight="1">
      <c r="A337" s="189" t="s">
        <v>493</v>
      </c>
      <c r="B337" s="190">
        <v>229164</v>
      </c>
      <c r="C337" s="190">
        <v>17462300</v>
      </c>
      <c r="D337" s="190">
        <v>347</v>
      </c>
      <c r="E337" s="189" t="s">
        <v>15050</v>
      </c>
      <c r="F337" s="189" t="s">
        <v>3</v>
      </c>
    </row>
    <row r="338" spans="1:6" ht="16.5" customHeight="1">
      <c r="A338" s="189" t="s">
        <v>493</v>
      </c>
      <c r="B338" s="190">
        <v>11615</v>
      </c>
      <c r="C338" s="190">
        <v>484500</v>
      </c>
      <c r="D338" s="190">
        <v>12</v>
      </c>
      <c r="E338" s="189" t="s">
        <v>15051</v>
      </c>
      <c r="F338" s="189" t="s">
        <v>3</v>
      </c>
    </row>
    <row r="339" spans="1:6" ht="16.5" customHeight="1">
      <c r="A339" s="189" t="s">
        <v>493</v>
      </c>
      <c r="B339" s="190">
        <v>8664</v>
      </c>
      <c r="C339" s="190">
        <v>176100</v>
      </c>
      <c r="D339" s="190">
        <v>6</v>
      </c>
      <c r="E339" s="189" t="s">
        <v>15052</v>
      </c>
      <c r="F339" s="189" t="s">
        <v>3</v>
      </c>
    </row>
    <row r="340" spans="1:6" ht="16.5" customHeight="1">
      <c r="A340" s="189" t="s">
        <v>493</v>
      </c>
      <c r="B340" s="190">
        <v>8440</v>
      </c>
      <c r="C340" s="190">
        <v>176100</v>
      </c>
      <c r="D340" s="190">
        <v>6</v>
      </c>
      <c r="E340" s="189" t="s">
        <v>15053</v>
      </c>
      <c r="F340" s="189" t="s">
        <v>3</v>
      </c>
    </row>
    <row r="341" spans="1:6" ht="16.5" customHeight="1">
      <c r="A341" s="189" t="s">
        <v>493</v>
      </c>
      <c r="B341" s="190">
        <v>20400</v>
      </c>
      <c r="C341" s="190">
        <v>2748900</v>
      </c>
      <c r="D341" s="190">
        <v>45</v>
      </c>
      <c r="E341" s="189" t="s">
        <v>15054</v>
      </c>
      <c r="F341" s="189" t="s">
        <v>3</v>
      </c>
    </row>
    <row r="342" spans="1:6" ht="16.5" customHeight="1">
      <c r="A342" s="189" t="s">
        <v>493</v>
      </c>
      <c r="B342" s="190">
        <v>34104</v>
      </c>
      <c r="C342" s="190">
        <v>10744000</v>
      </c>
      <c r="D342" s="190">
        <v>160</v>
      </c>
      <c r="E342" s="189" t="s">
        <v>15055</v>
      </c>
      <c r="F342" s="189" t="s">
        <v>3</v>
      </c>
    </row>
    <row r="343" spans="1:6" ht="16.5" customHeight="1">
      <c r="A343" s="189" t="s">
        <v>493</v>
      </c>
      <c r="B343" s="190">
        <v>8664</v>
      </c>
      <c r="C343" s="190">
        <v>176100</v>
      </c>
      <c r="D343" s="190">
        <v>6</v>
      </c>
      <c r="E343" s="189" t="s">
        <v>15056</v>
      </c>
      <c r="F343" s="189" t="s">
        <v>3</v>
      </c>
    </row>
    <row r="344" spans="1:6" ht="16.5" customHeight="1">
      <c r="A344" s="189" t="s">
        <v>493</v>
      </c>
      <c r="B344" s="190">
        <v>127357</v>
      </c>
      <c r="C344" s="190">
        <v>4002300</v>
      </c>
      <c r="D344" s="190">
        <v>96</v>
      </c>
      <c r="E344" s="189" t="s">
        <v>15057</v>
      </c>
      <c r="F344" s="189" t="s">
        <v>3</v>
      </c>
    </row>
    <row r="345" spans="1:6" ht="16.5" customHeight="1">
      <c r="A345" s="189" t="s">
        <v>493</v>
      </c>
      <c r="B345" s="190">
        <v>27666</v>
      </c>
      <c r="C345" s="190">
        <v>2603800</v>
      </c>
      <c r="D345" s="190">
        <v>68</v>
      </c>
      <c r="E345" s="189" t="s">
        <v>15058</v>
      </c>
      <c r="F345" s="189" t="s">
        <v>3</v>
      </c>
    </row>
    <row r="346" spans="1:6" ht="16.5" customHeight="1">
      <c r="A346" s="189" t="s">
        <v>493</v>
      </c>
      <c r="B346" s="190">
        <v>17120</v>
      </c>
      <c r="C346" s="190">
        <v>750900</v>
      </c>
      <c r="D346" s="190">
        <v>16</v>
      </c>
      <c r="E346" s="189" t="s">
        <v>15059</v>
      </c>
      <c r="F346" s="189" t="s">
        <v>3</v>
      </c>
    </row>
    <row r="347" spans="1:6" ht="16.5" customHeight="1">
      <c r="A347" s="189" t="s">
        <v>493</v>
      </c>
      <c r="B347" s="190">
        <v>48713</v>
      </c>
      <c r="C347" s="190">
        <v>2756300</v>
      </c>
      <c r="D347" s="190">
        <v>41</v>
      </c>
      <c r="E347" s="189" t="s">
        <v>15060</v>
      </c>
      <c r="F347" s="189" t="s">
        <v>238</v>
      </c>
    </row>
    <row r="348" spans="1:6" ht="16.5" customHeight="1">
      <c r="A348" s="189" t="s">
        <v>493</v>
      </c>
      <c r="B348" s="190">
        <v>15300</v>
      </c>
      <c r="C348" s="190">
        <v>914300</v>
      </c>
      <c r="D348" s="190">
        <v>48</v>
      </c>
      <c r="E348" s="189" t="s">
        <v>15061</v>
      </c>
      <c r="F348" s="189" t="s">
        <v>3</v>
      </c>
    </row>
    <row r="349" spans="1:6" ht="16.5" customHeight="1">
      <c r="A349" s="189" t="s">
        <v>493</v>
      </c>
      <c r="B349" s="190">
        <v>10620</v>
      </c>
      <c r="C349" s="190">
        <v>433000</v>
      </c>
      <c r="D349" s="190">
        <v>8</v>
      </c>
      <c r="E349" s="189" t="s">
        <v>15062</v>
      </c>
      <c r="F349" s="189" t="s">
        <v>3</v>
      </c>
    </row>
    <row r="350" spans="1:6" ht="16.5" customHeight="1">
      <c r="A350" s="189" t="s">
        <v>493</v>
      </c>
      <c r="B350" s="190">
        <v>56576</v>
      </c>
      <c r="C350" s="190">
        <v>51768900</v>
      </c>
      <c r="D350" s="190">
        <v>500</v>
      </c>
      <c r="E350" s="189" t="s">
        <v>15063</v>
      </c>
      <c r="F350" s="189" t="s">
        <v>3</v>
      </c>
    </row>
    <row r="351" spans="1:6" ht="16.5" customHeight="1">
      <c r="A351" s="189" t="s">
        <v>493</v>
      </c>
      <c r="B351" s="190">
        <v>34400</v>
      </c>
      <c r="C351" s="190">
        <v>1407100</v>
      </c>
      <c r="D351" s="190">
        <v>25</v>
      </c>
      <c r="E351" s="189" t="s">
        <v>15064</v>
      </c>
      <c r="F351" s="189" t="s">
        <v>3</v>
      </c>
    </row>
    <row r="352" spans="1:6" ht="16.5" customHeight="1">
      <c r="A352" s="189" t="s">
        <v>493</v>
      </c>
      <c r="B352" s="190">
        <v>79084</v>
      </c>
      <c r="C352" s="190">
        <v>6546800</v>
      </c>
      <c r="D352" s="190">
        <v>88</v>
      </c>
      <c r="E352" s="189" t="s">
        <v>15065</v>
      </c>
      <c r="F352" s="189" t="s">
        <v>160</v>
      </c>
    </row>
    <row r="353" spans="1:6" ht="16.5" customHeight="1">
      <c r="A353" s="189" t="s">
        <v>493</v>
      </c>
      <c r="B353" s="190">
        <v>61200</v>
      </c>
      <c r="C353" s="190">
        <v>6941000</v>
      </c>
      <c r="D353" s="190">
        <v>115</v>
      </c>
      <c r="E353" s="189" t="s">
        <v>15066</v>
      </c>
      <c r="F353" s="189" t="s">
        <v>3</v>
      </c>
    </row>
    <row r="354" spans="1:6" ht="16.5" customHeight="1">
      <c r="A354" s="189" t="s">
        <v>493</v>
      </c>
      <c r="B354" s="190">
        <v>18450</v>
      </c>
      <c r="C354" s="190">
        <v>679500</v>
      </c>
      <c r="D354" s="190">
        <v>27</v>
      </c>
      <c r="E354" s="189" t="s">
        <v>15067</v>
      </c>
      <c r="F354" s="189" t="s">
        <v>3</v>
      </c>
    </row>
    <row r="355" spans="1:6" ht="16.5" customHeight="1">
      <c r="A355" s="189" t="s">
        <v>493</v>
      </c>
      <c r="B355" s="190">
        <v>17065</v>
      </c>
      <c r="C355" s="190">
        <v>469200</v>
      </c>
      <c r="D355" s="190">
        <v>12</v>
      </c>
      <c r="E355" s="189" t="s">
        <v>15068</v>
      </c>
      <c r="F355" s="189" t="s">
        <v>3</v>
      </c>
    </row>
    <row r="356" spans="1:6" ht="16.5" customHeight="1">
      <c r="A356" s="189" t="s">
        <v>493</v>
      </c>
      <c r="B356" s="190">
        <v>17640</v>
      </c>
      <c r="C356" s="190">
        <v>6003900</v>
      </c>
      <c r="D356" s="190">
        <v>92</v>
      </c>
      <c r="E356" s="189" t="s">
        <v>15069</v>
      </c>
      <c r="F356" s="189" t="s">
        <v>3</v>
      </c>
    </row>
    <row r="357" spans="1:6" ht="16.5" customHeight="1">
      <c r="A357" s="189" t="s">
        <v>493</v>
      </c>
      <c r="B357" s="190">
        <v>26245</v>
      </c>
      <c r="C357" s="190">
        <v>1244500</v>
      </c>
      <c r="D357" s="190">
        <v>25</v>
      </c>
      <c r="E357" s="189" t="s">
        <v>15070</v>
      </c>
      <c r="F357" s="189" t="s">
        <v>3</v>
      </c>
    </row>
    <row r="358" spans="1:6" ht="16.5" customHeight="1">
      <c r="A358" s="189" t="s">
        <v>493</v>
      </c>
      <c r="B358" s="190">
        <v>26971</v>
      </c>
      <c r="C358" s="190">
        <v>1021800</v>
      </c>
      <c r="D358" s="190">
        <v>24</v>
      </c>
      <c r="E358" s="189" t="s">
        <v>14865</v>
      </c>
      <c r="F358" s="189" t="s">
        <v>60</v>
      </c>
    </row>
    <row r="359" spans="1:6" ht="16.5" customHeight="1">
      <c r="A359" s="189" t="s">
        <v>493</v>
      </c>
      <c r="B359" s="190">
        <v>7228</v>
      </c>
      <c r="C359" s="190">
        <v>278900</v>
      </c>
      <c r="D359" s="190">
        <v>6</v>
      </c>
      <c r="E359" s="189" t="s">
        <v>15071</v>
      </c>
      <c r="F359" s="189" t="s">
        <v>3</v>
      </c>
    </row>
    <row r="360" spans="1:6" ht="16.5" customHeight="1">
      <c r="A360" s="189" t="s">
        <v>493</v>
      </c>
      <c r="B360" s="190">
        <v>25060</v>
      </c>
      <c r="C360" s="190">
        <v>525800</v>
      </c>
      <c r="D360" s="190">
        <v>16</v>
      </c>
      <c r="E360" s="189" t="s">
        <v>15072</v>
      </c>
      <c r="F360" s="189" t="s">
        <v>3</v>
      </c>
    </row>
    <row r="361" spans="1:6" ht="16.5" customHeight="1">
      <c r="A361" s="189" t="s">
        <v>493</v>
      </c>
      <c r="B361" s="190">
        <v>32465</v>
      </c>
      <c r="C361" s="190">
        <v>1659000</v>
      </c>
      <c r="D361" s="190">
        <v>40</v>
      </c>
      <c r="E361" s="189" t="s">
        <v>15073</v>
      </c>
      <c r="F361" s="189" t="s">
        <v>3</v>
      </c>
    </row>
    <row r="362" spans="1:6" ht="16.5" customHeight="1">
      <c r="A362" s="189" t="s">
        <v>493</v>
      </c>
      <c r="B362" s="190">
        <v>9520</v>
      </c>
      <c r="C362" s="190">
        <v>409900</v>
      </c>
      <c r="D362" s="190">
        <v>8</v>
      </c>
      <c r="E362" s="189" t="s">
        <v>15074</v>
      </c>
      <c r="F362" s="189" t="s">
        <v>3</v>
      </c>
    </row>
    <row r="363" spans="1:6" ht="16.5" customHeight="1">
      <c r="A363" s="189" t="s">
        <v>493</v>
      </c>
      <c r="B363" s="190">
        <v>11020</v>
      </c>
      <c r="C363" s="190">
        <v>312800</v>
      </c>
      <c r="D363" s="190">
        <v>8</v>
      </c>
      <c r="E363" s="189" t="s">
        <v>15075</v>
      </c>
      <c r="F363" s="189" t="s">
        <v>3</v>
      </c>
    </row>
    <row r="364" spans="1:6" ht="16.5" customHeight="1">
      <c r="A364" s="189" t="s">
        <v>493</v>
      </c>
      <c r="B364" s="190">
        <v>20385</v>
      </c>
      <c r="C364" s="190">
        <v>628900</v>
      </c>
      <c r="D364" s="190">
        <v>24</v>
      </c>
      <c r="E364" s="189" t="s">
        <v>15076</v>
      </c>
      <c r="F364" s="189" t="s">
        <v>3</v>
      </c>
    </row>
    <row r="365" spans="1:6" ht="16.5" customHeight="1">
      <c r="A365" s="189" t="s">
        <v>493</v>
      </c>
      <c r="B365" s="190">
        <v>15360</v>
      </c>
      <c r="C365" s="190">
        <v>626600</v>
      </c>
      <c r="D365" s="190">
        <v>17</v>
      </c>
      <c r="E365" s="189" t="s">
        <v>15077</v>
      </c>
      <c r="F365" s="189" t="s">
        <v>3</v>
      </c>
    </row>
    <row r="366" spans="1:6" ht="16.5" customHeight="1">
      <c r="A366" s="189" t="s">
        <v>493</v>
      </c>
      <c r="B366" s="190">
        <v>10260</v>
      </c>
      <c r="C366" s="190">
        <v>433000</v>
      </c>
      <c r="D366" s="190">
        <v>8</v>
      </c>
      <c r="E366" s="189" t="s">
        <v>15078</v>
      </c>
      <c r="F366" s="189" t="s">
        <v>3</v>
      </c>
    </row>
    <row r="367" spans="1:6" ht="16.5" customHeight="1">
      <c r="A367" s="189" t="s">
        <v>493</v>
      </c>
      <c r="B367" s="190">
        <v>11310</v>
      </c>
      <c r="C367" s="190">
        <v>389000</v>
      </c>
      <c r="D367" s="190">
        <v>8</v>
      </c>
      <c r="E367" s="189" t="s">
        <v>15079</v>
      </c>
      <c r="F367" s="189" t="s">
        <v>3</v>
      </c>
    </row>
    <row r="368" spans="1:6" ht="16.5" customHeight="1">
      <c r="A368" s="189" t="s">
        <v>493</v>
      </c>
      <c r="B368" s="190">
        <v>268639</v>
      </c>
      <c r="C368" s="190">
        <v>9747200</v>
      </c>
      <c r="D368" s="190">
        <v>252</v>
      </c>
      <c r="E368" s="189" t="s">
        <v>14863</v>
      </c>
      <c r="F368" s="189" t="s">
        <v>60</v>
      </c>
    </row>
    <row r="369" spans="1:6" ht="16.5" customHeight="1">
      <c r="A369" s="189" t="s">
        <v>493</v>
      </c>
      <c r="B369" s="190">
        <v>9390</v>
      </c>
      <c r="C369" s="190">
        <v>176900</v>
      </c>
      <c r="D369" s="190">
        <v>8</v>
      </c>
      <c r="E369" s="189" t="s">
        <v>15080</v>
      </c>
      <c r="F369" s="189" t="s">
        <v>3</v>
      </c>
    </row>
    <row r="370" spans="1:6" ht="16.5" customHeight="1">
      <c r="A370" s="189" t="s">
        <v>493</v>
      </c>
      <c r="B370" s="190">
        <v>49014</v>
      </c>
      <c r="C370" s="190">
        <v>4636400</v>
      </c>
      <c r="D370" s="190">
        <v>65</v>
      </c>
      <c r="E370" s="189" t="s">
        <v>15081</v>
      </c>
      <c r="F370" s="189" t="s">
        <v>3</v>
      </c>
    </row>
    <row r="371" spans="1:6" ht="16.5" customHeight="1">
      <c r="A371" s="189" t="s">
        <v>493</v>
      </c>
      <c r="B371" s="190">
        <v>28945</v>
      </c>
      <c r="C371" s="190">
        <v>835900</v>
      </c>
      <c r="D371" s="190">
        <v>32</v>
      </c>
      <c r="E371" s="189" t="s">
        <v>15082</v>
      </c>
      <c r="F371" s="189" t="s">
        <v>3</v>
      </c>
    </row>
    <row r="372" spans="1:6" ht="16.5" customHeight="1">
      <c r="A372" s="189" t="s">
        <v>493</v>
      </c>
      <c r="B372" s="190">
        <v>6440</v>
      </c>
      <c r="C372" s="190">
        <v>153500</v>
      </c>
      <c r="D372" s="190">
        <v>4</v>
      </c>
      <c r="E372" s="189" t="s">
        <v>15083</v>
      </c>
      <c r="F372" s="189" t="s">
        <v>3</v>
      </c>
    </row>
    <row r="373" spans="1:6" ht="16.5" customHeight="1">
      <c r="A373" s="189" t="s">
        <v>493</v>
      </c>
      <c r="B373" s="190">
        <v>27490</v>
      </c>
      <c r="C373" s="190">
        <v>972900</v>
      </c>
      <c r="D373" s="190">
        <v>24</v>
      </c>
      <c r="E373" s="189" t="s">
        <v>15084</v>
      </c>
      <c r="F373" s="189" t="s">
        <v>3</v>
      </c>
    </row>
    <row r="374" spans="1:6" ht="16.5" customHeight="1">
      <c r="A374" s="189" t="s">
        <v>493</v>
      </c>
      <c r="B374" s="190">
        <v>6722</v>
      </c>
      <c r="C374" s="190">
        <v>833200</v>
      </c>
      <c r="D374" s="190">
        <v>28</v>
      </c>
      <c r="E374" s="189" t="s">
        <v>15085</v>
      </c>
      <c r="F374" s="189" t="s">
        <v>3</v>
      </c>
    </row>
    <row r="375" spans="1:6" ht="16.5" customHeight="1">
      <c r="A375" s="189" t="s">
        <v>493</v>
      </c>
      <c r="B375" s="190">
        <v>21603</v>
      </c>
      <c r="C375" s="190">
        <v>304600</v>
      </c>
      <c r="D375" s="190">
        <v>13</v>
      </c>
      <c r="E375" s="189" t="s">
        <v>15086</v>
      </c>
      <c r="F375" s="189" t="s">
        <v>3</v>
      </c>
    </row>
    <row r="376" spans="1:6" ht="16.5" customHeight="1">
      <c r="A376" s="189" t="s">
        <v>493</v>
      </c>
      <c r="B376" s="190">
        <v>36400</v>
      </c>
      <c r="C376" s="190">
        <v>2853800</v>
      </c>
      <c r="D376" s="190">
        <v>48</v>
      </c>
      <c r="E376" s="189" t="s">
        <v>15087</v>
      </c>
      <c r="F376" s="189" t="s">
        <v>3</v>
      </c>
    </row>
    <row r="377" spans="1:6" ht="16.5" customHeight="1">
      <c r="A377" s="189" t="s">
        <v>493</v>
      </c>
      <c r="B377" s="190">
        <v>24420</v>
      </c>
      <c r="C377" s="190">
        <v>722900</v>
      </c>
      <c r="D377" s="190">
        <v>22</v>
      </c>
      <c r="E377" s="189" t="s">
        <v>15088</v>
      </c>
      <c r="F377" s="189" t="s">
        <v>3</v>
      </c>
    </row>
    <row r="378" spans="1:6" ht="16.5" customHeight="1">
      <c r="A378" s="189" t="s">
        <v>493</v>
      </c>
      <c r="B378" s="190">
        <v>64200</v>
      </c>
      <c r="C378" s="190">
        <v>53000</v>
      </c>
      <c r="D378" s="190">
        <v>55</v>
      </c>
      <c r="E378" s="189" t="s">
        <v>15089</v>
      </c>
      <c r="F378" s="189" t="s">
        <v>3</v>
      </c>
    </row>
    <row r="379" spans="1:6" ht="16.5" customHeight="1">
      <c r="A379" s="189" t="s">
        <v>493</v>
      </c>
      <c r="B379" s="190">
        <v>8664</v>
      </c>
      <c r="C379" s="190">
        <v>176100</v>
      </c>
      <c r="D379" s="190">
        <v>6</v>
      </c>
      <c r="E379" s="189" t="s">
        <v>15090</v>
      </c>
      <c r="F379" s="189" t="s">
        <v>3</v>
      </c>
    </row>
    <row r="380" spans="1:6" ht="16.5" customHeight="1">
      <c r="A380" s="189" t="s">
        <v>493</v>
      </c>
      <c r="B380" s="190">
        <v>9616</v>
      </c>
      <c r="C380" s="190">
        <v>312800</v>
      </c>
      <c r="D380" s="190">
        <v>8</v>
      </c>
      <c r="E380" s="189" t="s">
        <v>15091</v>
      </c>
      <c r="F380" s="189" t="s">
        <v>3</v>
      </c>
    </row>
    <row r="381" spans="1:6" ht="16.5" customHeight="1">
      <c r="A381" s="189" t="s">
        <v>493</v>
      </c>
      <c r="B381" s="190">
        <v>59172</v>
      </c>
      <c r="C381" s="190">
        <v>991800</v>
      </c>
      <c r="D381" s="190">
        <v>30</v>
      </c>
      <c r="E381" s="189" t="s">
        <v>15092</v>
      </c>
      <c r="F381" s="189" t="s">
        <v>3</v>
      </c>
    </row>
    <row r="382" spans="1:6" ht="16.5" customHeight="1">
      <c r="A382" s="189" t="s">
        <v>493</v>
      </c>
      <c r="B382" s="190">
        <v>12450</v>
      </c>
      <c r="C382" s="190">
        <v>312800</v>
      </c>
      <c r="D382" s="190">
        <v>8</v>
      </c>
      <c r="E382" s="189" t="s">
        <v>15093</v>
      </c>
      <c r="F382" s="189" t="s">
        <v>3</v>
      </c>
    </row>
    <row r="383" spans="1:6" ht="16.5" customHeight="1">
      <c r="A383" s="189" t="s">
        <v>493</v>
      </c>
      <c r="B383" s="190">
        <v>62262</v>
      </c>
      <c r="C383" s="190">
        <v>9212500</v>
      </c>
      <c r="D383" s="190">
        <v>271</v>
      </c>
      <c r="E383" s="189" t="s">
        <v>15094</v>
      </c>
      <c r="F383" s="189" t="s">
        <v>3</v>
      </c>
    </row>
    <row r="384" spans="1:6" ht="16.5" customHeight="1">
      <c r="A384" s="189" t="s">
        <v>493</v>
      </c>
      <c r="B384" s="190">
        <v>8672</v>
      </c>
      <c r="C384" s="190">
        <v>233100</v>
      </c>
      <c r="D384" s="190">
        <v>6</v>
      </c>
      <c r="E384" s="189" t="s">
        <v>15095</v>
      </c>
      <c r="F384" s="189" t="s">
        <v>3</v>
      </c>
    </row>
    <row r="385" spans="1:6" ht="16.5" customHeight="1">
      <c r="A385" s="189" t="s">
        <v>493</v>
      </c>
      <c r="B385" s="190">
        <v>13415</v>
      </c>
      <c r="C385" s="190">
        <v>312600</v>
      </c>
      <c r="D385" s="190">
        <v>12</v>
      </c>
      <c r="E385" s="189" t="s">
        <v>15096</v>
      </c>
      <c r="F385" s="189" t="s">
        <v>3</v>
      </c>
    </row>
    <row r="386" spans="1:6" ht="16.5" customHeight="1">
      <c r="A386" s="189" t="s">
        <v>493</v>
      </c>
      <c r="B386" s="190">
        <v>8390</v>
      </c>
      <c r="C386" s="190">
        <v>362600</v>
      </c>
      <c r="D386" s="190">
        <v>8</v>
      </c>
      <c r="E386" s="189" t="s">
        <v>15097</v>
      </c>
      <c r="F386" s="189" t="s">
        <v>3</v>
      </c>
    </row>
    <row r="387" spans="1:6" ht="16.5" customHeight="1">
      <c r="A387" s="189" t="s">
        <v>493</v>
      </c>
      <c r="B387" s="190">
        <v>45507</v>
      </c>
      <c r="C387" s="190">
        <v>2698900</v>
      </c>
      <c r="D387" s="190">
        <v>44</v>
      </c>
      <c r="E387" s="189" t="s">
        <v>15098</v>
      </c>
      <c r="F387" s="189" t="s">
        <v>3</v>
      </c>
    </row>
    <row r="388" spans="1:6" ht="16.5" customHeight="1">
      <c r="A388" s="189" t="s">
        <v>493</v>
      </c>
      <c r="B388" s="190">
        <v>13720</v>
      </c>
      <c r="C388" s="190">
        <v>370400</v>
      </c>
      <c r="D388" s="190">
        <v>12</v>
      </c>
      <c r="E388" s="189" t="s">
        <v>15099</v>
      </c>
      <c r="F388" s="189" t="s">
        <v>3</v>
      </c>
    </row>
    <row r="389" spans="1:6" ht="16.5" customHeight="1">
      <c r="A389" s="189" t="s">
        <v>493</v>
      </c>
      <c r="B389" s="190">
        <v>9800</v>
      </c>
      <c r="C389" s="190">
        <v>176900</v>
      </c>
      <c r="D389" s="190">
        <v>8</v>
      </c>
      <c r="E389" s="189" t="s">
        <v>15100</v>
      </c>
      <c r="F389" s="189" t="s">
        <v>3</v>
      </c>
    </row>
    <row r="390" spans="1:6" ht="16.5" customHeight="1">
      <c r="A390" s="189" t="s">
        <v>493</v>
      </c>
      <c r="B390" s="190">
        <v>19870</v>
      </c>
      <c r="C390" s="190">
        <v>866000</v>
      </c>
      <c r="D390" s="190">
        <v>16</v>
      </c>
      <c r="E390" s="189" t="s">
        <v>15101</v>
      </c>
      <c r="F390" s="189" t="s">
        <v>3</v>
      </c>
    </row>
    <row r="391" spans="1:6" ht="16.5" customHeight="1">
      <c r="A391" s="189" t="s">
        <v>493</v>
      </c>
      <c r="B391" s="190">
        <v>11840</v>
      </c>
      <c r="C391" s="190">
        <v>411300</v>
      </c>
      <c r="D391" s="190">
        <v>12</v>
      </c>
      <c r="E391" s="189" t="s">
        <v>15102</v>
      </c>
      <c r="F391" s="189" t="s">
        <v>3</v>
      </c>
    </row>
    <row r="392" spans="1:6" ht="16.5" customHeight="1">
      <c r="A392" s="189" t="s">
        <v>493</v>
      </c>
      <c r="B392" s="190">
        <v>16430</v>
      </c>
      <c r="C392" s="190">
        <v>394300</v>
      </c>
      <c r="D392" s="190">
        <v>12</v>
      </c>
      <c r="E392" s="189" t="s">
        <v>15103</v>
      </c>
      <c r="F392" s="189" t="s">
        <v>3</v>
      </c>
    </row>
    <row r="393" spans="1:6" ht="16.5" customHeight="1">
      <c r="A393" s="189" t="s">
        <v>493</v>
      </c>
      <c r="B393" s="190">
        <v>26455</v>
      </c>
      <c r="C393" s="190">
        <v>244200</v>
      </c>
      <c r="D393" s="190">
        <v>20</v>
      </c>
      <c r="E393" s="189" t="s">
        <v>15104</v>
      </c>
      <c r="F393" s="189" t="s">
        <v>3</v>
      </c>
    </row>
    <row r="394" spans="1:6" ht="16.5" customHeight="1">
      <c r="A394" s="189" t="s">
        <v>493</v>
      </c>
      <c r="B394" s="190">
        <v>9390</v>
      </c>
      <c r="C394" s="190">
        <v>176900</v>
      </c>
      <c r="D394" s="190">
        <v>8</v>
      </c>
      <c r="E394" s="189" t="s">
        <v>15105</v>
      </c>
      <c r="F394" s="189" t="s">
        <v>3</v>
      </c>
    </row>
    <row r="395" spans="1:6" ht="16.5" customHeight="1">
      <c r="A395" s="189" t="s">
        <v>493</v>
      </c>
      <c r="B395" s="190">
        <v>74500</v>
      </c>
      <c r="C395" s="190">
        <v>5768500</v>
      </c>
      <c r="D395" s="190">
        <v>110</v>
      </c>
      <c r="E395" s="189" t="s">
        <v>15106</v>
      </c>
      <c r="F395" s="189" t="s">
        <v>3</v>
      </c>
    </row>
    <row r="396" spans="1:6" ht="16.5" customHeight="1">
      <c r="A396" s="189" t="s">
        <v>493</v>
      </c>
      <c r="B396" s="190">
        <v>18105</v>
      </c>
      <c r="C396" s="190">
        <v>469200</v>
      </c>
      <c r="D396" s="190">
        <v>12</v>
      </c>
      <c r="E396" s="189" t="s">
        <v>15107</v>
      </c>
      <c r="F396" s="189" t="s">
        <v>3</v>
      </c>
    </row>
    <row r="397" spans="1:6" ht="16.5" customHeight="1">
      <c r="A397" s="189" t="s">
        <v>493</v>
      </c>
      <c r="B397" s="190">
        <v>9390</v>
      </c>
      <c r="C397" s="190">
        <v>176900</v>
      </c>
      <c r="D397" s="190">
        <v>8</v>
      </c>
      <c r="E397" s="189" t="s">
        <v>15108</v>
      </c>
      <c r="F397" s="189" t="s">
        <v>3</v>
      </c>
    </row>
    <row r="398" spans="1:6" ht="16.5" customHeight="1">
      <c r="A398" s="189" t="s">
        <v>493</v>
      </c>
      <c r="B398" s="190">
        <v>223676</v>
      </c>
      <c r="C398" s="190">
        <v>6874300</v>
      </c>
      <c r="D398" s="190">
        <v>212</v>
      </c>
      <c r="E398" s="189" t="s">
        <v>15109</v>
      </c>
      <c r="F398" s="189" t="s">
        <v>3</v>
      </c>
    </row>
    <row r="399" spans="1:6" ht="16.5" customHeight="1">
      <c r="A399" s="189" t="s">
        <v>493</v>
      </c>
      <c r="B399" s="190">
        <v>12775</v>
      </c>
      <c r="C399" s="190">
        <v>367900</v>
      </c>
      <c r="D399" s="190">
        <v>8</v>
      </c>
      <c r="E399" s="189" t="s">
        <v>15110</v>
      </c>
      <c r="F399" s="189" t="s">
        <v>3</v>
      </c>
    </row>
    <row r="400" spans="1:6" ht="16.5" customHeight="1">
      <c r="A400" s="189" t="s">
        <v>493</v>
      </c>
      <c r="B400" s="190">
        <v>8400</v>
      </c>
      <c r="C400" s="190">
        <v>620400</v>
      </c>
      <c r="D400" s="190">
        <v>7</v>
      </c>
      <c r="E400" s="189" t="s">
        <v>15111</v>
      </c>
      <c r="F400" s="189" t="s">
        <v>245</v>
      </c>
    </row>
    <row r="401" spans="1:6" ht="16.5" customHeight="1">
      <c r="A401" s="189" t="s">
        <v>493</v>
      </c>
      <c r="B401" s="190">
        <v>10570</v>
      </c>
      <c r="C401" s="190">
        <v>433000</v>
      </c>
      <c r="D401" s="190">
        <v>8</v>
      </c>
      <c r="E401" s="189" t="s">
        <v>15112</v>
      </c>
      <c r="F401" s="189" t="s">
        <v>3</v>
      </c>
    </row>
    <row r="402" spans="1:6" ht="16.5" customHeight="1">
      <c r="A402" s="189" t="s">
        <v>493</v>
      </c>
      <c r="B402" s="190">
        <v>9796</v>
      </c>
      <c r="C402" s="190">
        <v>287000</v>
      </c>
      <c r="D402" s="190">
        <v>8</v>
      </c>
      <c r="E402" s="189" t="s">
        <v>15113</v>
      </c>
      <c r="F402" s="189" t="s">
        <v>3</v>
      </c>
    </row>
    <row r="403" spans="1:6" ht="16.5" customHeight="1">
      <c r="A403" s="189" t="s">
        <v>493</v>
      </c>
      <c r="B403" s="190">
        <v>16726</v>
      </c>
      <c r="C403" s="190">
        <v>750900</v>
      </c>
      <c r="D403" s="190">
        <v>16</v>
      </c>
      <c r="E403" s="189" t="s">
        <v>15114</v>
      </c>
      <c r="F403" s="189" t="s">
        <v>3</v>
      </c>
    </row>
    <row r="404" spans="1:6" ht="16.5" customHeight="1">
      <c r="A404" s="189" t="s">
        <v>493</v>
      </c>
      <c r="B404" s="190">
        <v>25928</v>
      </c>
      <c r="C404" s="190">
        <v>703900</v>
      </c>
      <c r="D404" s="190">
        <v>18</v>
      </c>
      <c r="E404" s="189" t="s">
        <v>15115</v>
      </c>
      <c r="F404" s="189" t="s">
        <v>3</v>
      </c>
    </row>
    <row r="405" spans="1:6" ht="16.5" customHeight="1">
      <c r="A405" s="189" t="s">
        <v>493</v>
      </c>
      <c r="B405" s="190">
        <v>43250</v>
      </c>
      <c r="C405" s="190">
        <v>1926000</v>
      </c>
      <c r="D405" s="190">
        <v>44</v>
      </c>
      <c r="E405" s="189" t="s">
        <v>15116</v>
      </c>
      <c r="F405" s="189" t="s">
        <v>3</v>
      </c>
    </row>
    <row r="406" spans="1:6" ht="16.5" customHeight="1">
      <c r="A406" s="189" t="s">
        <v>493</v>
      </c>
      <c r="B406" s="190">
        <v>16160</v>
      </c>
      <c r="C406" s="190">
        <v>375400</v>
      </c>
      <c r="D406" s="190">
        <v>8</v>
      </c>
      <c r="E406" s="189" t="s">
        <v>15117</v>
      </c>
      <c r="F406" s="189" t="s">
        <v>3</v>
      </c>
    </row>
    <row r="407" spans="1:6" ht="16.5" customHeight="1">
      <c r="A407" s="189" t="s">
        <v>493</v>
      </c>
      <c r="B407" s="190">
        <v>10440</v>
      </c>
      <c r="C407" s="190">
        <v>287900</v>
      </c>
      <c r="D407" s="190">
        <v>6</v>
      </c>
      <c r="E407" s="189" t="s">
        <v>15118</v>
      </c>
      <c r="F407" s="189" t="s">
        <v>3</v>
      </c>
    </row>
    <row r="408" spans="1:6" ht="16.5" customHeight="1">
      <c r="A408" s="189" t="s">
        <v>493</v>
      </c>
      <c r="B408" s="190">
        <v>23700</v>
      </c>
      <c r="C408" s="190">
        <v>525800</v>
      </c>
      <c r="D408" s="190">
        <v>16</v>
      </c>
      <c r="E408" s="189" t="s">
        <v>15119</v>
      </c>
      <c r="F408" s="189" t="s">
        <v>3</v>
      </c>
    </row>
    <row r="409" spans="1:6" ht="16.5" customHeight="1">
      <c r="A409" s="189" t="s">
        <v>493</v>
      </c>
      <c r="B409" s="190">
        <v>11220</v>
      </c>
      <c r="C409" s="190">
        <v>383800</v>
      </c>
      <c r="D409" s="190">
        <v>8</v>
      </c>
      <c r="E409" s="189" t="s">
        <v>15120</v>
      </c>
      <c r="F409" s="189" t="s">
        <v>3</v>
      </c>
    </row>
    <row r="410" spans="1:6" ht="16.5" customHeight="1">
      <c r="A410" s="189" t="s">
        <v>493</v>
      </c>
      <c r="B410" s="190">
        <v>43692</v>
      </c>
      <c r="C410" s="190">
        <v>1431200</v>
      </c>
      <c r="D410" s="190">
        <v>33</v>
      </c>
      <c r="E410" s="189" t="s">
        <v>14868</v>
      </c>
      <c r="F410" s="189" t="s">
        <v>60</v>
      </c>
    </row>
    <row r="411" spans="1:6" ht="16.5" customHeight="1">
      <c r="A411" s="189" t="s">
        <v>493</v>
      </c>
      <c r="B411" s="190">
        <v>9800</v>
      </c>
      <c r="C411" s="190">
        <v>176900</v>
      </c>
      <c r="D411" s="190">
        <v>8</v>
      </c>
      <c r="E411" s="189" t="s">
        <v>15121</v>
      </c>
      <c r="F411" s="189" t="s">
        <v>3</v>
      </c>
    </row>
    <row r="412" spans="1:6" ht="16.5" customHeight="1">
      <c r="A412" s="189" t="s">
        <v>493</v>
      </c>
      <c r="B412" s="190">
        <v>5046</v>
      </c>
      <c r="C412" s="190">
        <v>207100</v>
      </c>
      <c r="D412" s="190">
        <v>4</v>
      </c>
      <c r="E412" s="189" t="s">
        <v>15122</v>
      </c>
      <c r="F412" s="189" t="s">
        <v>3</v>
      </c>
    </row>
    <row r="413" spans="1:6" ht="16.5" customHeight="1">
      <c r="A413" s="189" t="s">
        <v>493</v>
      </c>
      <c r="B413" s="190">
        <v>17600</v>
      </c>
      <c r="C413" s="190">
        <v>821900</v>
      </c>
      <c r="D413" s="190">
        <v>24</v>
      </c>
      <c r="E413" s="189" t="s">
        <v>15123</v>
      </c>
      <c r="F413" s="189" t="s">
        <v>3</v>
      </c>
    </row>
    <row r="414" spans="1:6" ht="16.5" customHeight="1">
      <c r="A414" s="189" t="s">
        <v>493</v>
      </c>
      <c r="B414" s="190">
        <v>4080</v>
      </c>
      <c r="C414" s="190">
        <v>687600</v>
      </c>
      <c r="D414" s="190">
        <v>20</v>
      </c>
      <c r="E414" s="189" t="s">
        <v>15124</v>
      </c>
      <c r="F414" s="189" t="s">
        <v>3</v>
      </c>
    </row>
    <row r="415" spans="1:6" ht="16.5" customHeight="1">
      <c r="A415" s="189" t="s">
        <v>493</v>
      </c>
      <c r="B415" s="190">
        <v>85000</v>
      </c>
      <c r="C415" s="190">
        <v>15606400</v>
      </c>
      <c r="D415" s="190">
        <v>173</v>
      </c>
      <c r="E415" s="189" t="s">
        <v>15125</v>
      </c>
      <c r="F415" s="189" t="s">
        <v>3</v>
      </c>
    </row>
    <row r="416" spans="1:6" ht="16.5" customHeight="1">
      <c r="A416" s="189" t="s">
        <v>493</v>
      </c>
      <c r="B416" s="190">
        <v>18230</v>
      </c>
      <c r="C416" s="190">
        <v>750900</v>
      </c>
      <c r="D416" s="190">
        <v>16</v>
      </c>
      <c r="E416" s="189" t="s">
        <v>15126</v>
      </c>
      <c r="F416" s="189" t="s">
        <v>3</v>
      </c>
    </row>
    <row r="417" spans="1:6" ht="16.5" customHeight="1">
      <c r="A417" s="189" t="s">
        <v>493</v>
      </c>
      <c r="B417" s="190">
        <v>3450</v>
      </c>
      <c r="C417" s="190">
        <v>299800</v>
      </c>
      <c r="D417" s="190">
        <v>8</v>
      </c>
      <c r="E417" s="189" t="s">
        <v>15127</v>
      </c>
      <c r="F417" s="189" t="s">
        <v>3</v>
      </c>
    </row>
    <row r="418" spans="1:6" ht="16.5" customHeight="1">
      <c r="A418" s="189" t="s">
        <v>493</v>
      </c>
      <c r="B418" s="190">
        <v>8784</v>
      </c>
      <c r="C418" s="190">
        <v>2338000</v>
      </c>
      <c r="D418" s="190">
        <v>51</v>
      </c>
      <c r="E418" s="189" t="s">
        <v>15128</v>
      </c>
      <c r="F418" s="189" t="s">
        <v>3</v>
      </c>
    </row>
    <row r="419" spans="1:6" ht="16.5" customHeight="1">
      <c r="A419" s="189" t="s">
        <v>493</v>
      </c>
      <c r="B419" s="190">
        <v>17937</v>
      </c>
      <c r="C419" s="190">
        <v>514700</v>
      </c>
      <c r="D419" s="190">
        <v>17</v>
      </c>
      <c r="E419" s="189" t="s">
        <v>15129</v>
      </c>
      <c r="F419" s="189" t="s">
        <v>3</v>
      </c>
    </row>
    <row r="420" spans="1:6" ht="16.5" customHeight="1">
      <c r="A420" s="189" t="s">
        <v>493</v>
      </c>
      <c r="B420" s="190">
        <v>6440</v>
      </c>
      <c r="C420" s="190">
        <v>153500</v>
      </c>
      <c r="D420" s="190">
        <v>4</v>
      </c>
      <c r="E420" s="189" t="s">
        <v>15130</v>
      </c>
      <c r="F420" s="189" t="s">
        <v>3</v>
      </c>
    </row>
    <row r="421" spans="1:6" ht="16.5" customHeight="1">
      <c r="A421" s="189" t="s">
        <v>493</v>
      </c>
      <c r="B421" s="190">
        <v>32305</v>
      </c>
      <c r="C421" s="190">
        <v>1379900</v>
      </c>
      <c r="D421" s="190">
        <v>24</v>
      </c>
      <c r="E421" s="189" t="s">
        <v>15131</v>
      </c>
      <c r="F421" s="189" t="s">
        <v>3</v>
      </c>
    </row>
  </sheetData>
  <hyperlinks>
    <hyperlink ref="A1" location="'Table of Contents'!A1" display="Return to Table of Contents" xr:uid="{CB284861-0CDD-4EFE-804F-340E14BAB67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064EE-9F61-4E33-860B-2EC4DF65F9D3}">
  <dimension ref="A1:P3991"/>
  <sheetViews>
    <sheetView workbookViewId="0">
      <selection activeCell="A2" sqref="A2"/>
    </sheetView>
  </sheetViews>
  <sheetFormatPr defaultColWidth="21.28515625" defaultRowHeight="15" customHeight="1"/>
  <sheetData>
    <row r="1" spans="1:9">
      <c r="A1" s="261" t="s">
        <v>26157</v>
      </c>
    </row>
    <row r="2" spans="1:9">
      <c r="A2" s="75" t="s">
        <v>26258</v>
      </c>
    </row>
    <row r="3" spans="1:9" ht="15" customHeight="1">
      <c r="A3" t="s">
        <v>25603</v>
      </c>
    </row>
    <row r="4" spans="1:9" ht="15" customHeight="1">
      <c r="A4" t="s">
        <v>25604</v>
      </c>
    </row>
    <row r="5" spans="1:9" ht="15" customHeight="1">
      <c r="A5" t="s">
        <v>25602</v>
      </c>
    </row>
    <row r="6" spans="1:9" ht="15" customHeight="1">
      <c r="A6" t="s">
        <v>25605</v>
      </c>
    </row>
    <row r="7" spans="1:9" ht="15" customHeight="1">
      <c r="A7" s="197" t="s">
        <v>369</v>
      </c>
      <c r="B7" s="197" t="s">
        <v>3505</v>
      </c>
      <c r="C7" s="197" t="s">
        <v>847</v>
      </c>
      <c r="D7" s="197" t="s">
        <v>464</v>
      </c>
      <c r="E7" s="197" t="s">
        <v>876</v>
      </c>
      <c r="F7" s="197" t="s">
        <v>0</v>
      </c>
      <c r="H7" t="s">
        <v>466</v>
      </c>
    </row>
    <row r="8" spans="1:9" ht="15" customHeight="1" thickBot="1">
      <c r="A8" s="198" t="s">
        <v>397</v>
      </c>
      <c r="B8" s="199">
        <v>6</v>
      </c>
      <c r="C8" s="199">
        <v>661200</v>
      </c>
      <c r="D8" s="199">
        <v>0</v>
      </c>
      <c r="E8" s="198" t="s">
        <v>21589</v>
      </c>
      <c r="F8" s="198" t="s">
        <v>1</v>
      </c>
    </row>
    <row r="9" spans="1:9" ht="15" customHeight="1">
      <c r="A9" s="198" t="s">
        <v>397</v>
      </c>
      <c r="B9" s="199">
        <v>7</v>
      </c>
      <c r="C9" s="199">
        <v>612800</v>
      </c>
      <c r="D9" s="199">
        <v>0</v>
      </c>
      <c r="E9" s="198" t="s">
        <v>21590</v>
      </c>
      <c r="F9" s="198" t="s">
        <v>1</v>
      </c>
      <c r="H9" s="144" t="s">
        <v>467</v>
      </c>
      <c r="I9" s="144"/>
    </row>
    <row r="10" spans="1:9" ht="15" customHeight="1">
      <c r="A10" s="198" t="s">
        <v>397</v>
      </c>
      <c r="B10" s="199">
        <v>6</v>
      </c>
      <c r="C10" s="199">
        <v>828400</v>
      </c>
      <c r="D10" s="199">
        <v>0</v>
      </c>
      <c r="E10" s="198" t="s">
        <v>21591</v>
      </c>
      <c r="F10" s="198" t="s">
        <v>1</v>
      </c>
      <c r="H10" t="s">
        <v>468</v>
      </c>
      <c r="I10">
        <v>0.92541846757408974</v>
      </c>
    </row>
    <row r="11" spans="1:9" ht="15" customHeight="1">
      <c r="A11" s="198" t="s">
        <v>397</v>
      </c>
      <c r="B11" s="199">
        <v>6</v>
      </c>
      <c r="C11" s="199">
        <v>566300</v>
      </c>
      <c r="D11" s="199">
        <v>0</v>
      </c>
      <c r="E11" s="198" t="s">
        <v>21592</v>
      </c>
      <c r="F11" s="198" t="s">
        <v>1</v>
      </c>
      <c r="H11" t="s">
        <v>469</v>
      </c>
      <c r="I11">
        <v>0.85639934012717667</v>
      </c>
    </row>
    <row r="12" spans="1:9" ht="15" customHeight="1">
      <c r="A12" s="198" t="s">
        <v>397</v>
      </c>
      <c r="B12" s="199">
        <v>6</v>
      </c>
      <c r="C12" s="199">
        <v>492800</v>
      </c>
      <c r="D12" s="199">
        <v>0</v>
      </c>
      <c r="E12" s="198" t="s">
        <v>21593</v>
      </c>
      <c r="F12" s="198" t="s">
        <v>1</v>
      </c>
      <c r="H12" t="s">
        <v>470</v>
      </c>
      <c r="I12">
        <v>0.85636327768120168</v>
      </c>
    </row>
    <row r="13" spans="1:9" ht="15" customHeight="1">
      <c r="A13" s="198" t="s">
        <v>397</v>
      </c>
      <c r="B13" s="199">
        <v>5</v>
      </c>
      <c r="C13" s="199">
        <v>621300</v>
      </c>
      <c r="D13" s="199">
        <v>0</v>
      </c>
      <c r="E13" s="198" t="s">
        <v>21594</v>
      </c>
      <c r="F13" s="198" t="s">
        <v>1</v>
      </c>
      <c r="H13" t="s">
        <v>471</v>
      </c>
      <c r="I13">
        <v>5.2013706882007389</v>
      </c>
    </row>
    <row r="14" spans="1:9" ht="15" customHeight="1" thickBot="1">
      <c r="A14" s="198" t="s">
        <v>397</v>
      </c>
      <c r="B14" s="199">
        <v>6</v>
      </c>
      <c r="C14" s="199">
        <v>882700</v>
      </c>
      <c r="D14" s="199">
        <v>0</v>
      </c>
      <c r="E14" s="198" t="s">
        <v>21595</v>
      </c>
      <c r="F14" s="198" t="s">
        <v>1</v>
      </c>
      <c r="H14" s="142" t="s">
        <v>472</v>
      </c>
      <c r="I14" s="142">
        <v>3984</v>
      </c>
    </row>
    <row r="15" spans="1:9" ht="15" customHeight="1">
      <c r="A15" s="198" t="s">
        <v>398</v>
      </c>
      <c r="B15" s="199">
        <v>201</v>
      </c>
      <c r="C15" s="199">
        <v>52572400</v>
      </c>
      <c r="D15" s="199">
        <v>0</v>
      </c>
      <c r="E15" s="198" t="s">
        <v>21596</v>
      </c>
      <c r="F15" s="198" t="s">
        <v>1</v>
      </c>
    </row>
    <row r="16" spans="1:9" ht="15" customHeight="1" thickBot="1">
      <c r="A16" s="198" t="s">
        <v>398</v>
      </c>
      <c r="B16" s="199">
        <v>19</v>
      </c>
      <c r="C16" s="199">
        <v>1353700</v>
      </c>
      <c r="D16" s="199">
        <v>0</v>
      </c>
      <c r="E16" s="198" t="s">
        <v>21597</v>
      </c>
      <c r="F16" s="198" t="s">
        <v>1</v>
      </c>
      <c r="H16" t="s">
        <v>473</v>
      </c>
    </row>
    <row r="17" spans="1:16" ht="15" customHeight="1">
      <c r="A17" s="198" t="s">
        <v>398</v>
      </c>
      <c r="B17" s="199">
        <v>16</v>
      </c>
      <c r="C17" s="199">
        <v>727800</v>
      </c>
      <c r="D17" s="199">
        <v>0</v>
      </c>
      <c r="E17" s="198" t="s">
        <v>21598</v>
      </c>
      <c r="F17" s="198" t="s">
        <v>1</v>
      </c>
      <c r="H17" s="143"/>
      <c r="I17" s="143" t="s">
        <v>477</v>
      </c>
      <c r="J17" s="143" t="s">
        <v>478</v>
      </c>
      <c r="K17" s="143" t="s">
        <v>479</v>
      </c>
      <c r="L17" s="143" t="s">
        <v>480</v>
      </c>
      <c r="M17" s="143" t="s">
        <v>481</v>
      </c>
    </row>
    <row r="18" spans="1:16" ht="15" customHeight="1">
      <c r="A18" s="198" t="s">
        <v>398</v>
      </c>
      <c r="B18" s="199">
        <v>18</v>
      </c>
      <c r="C18" s="199">
        <v>1724800</v>
      </c>
      <c r="D18" s="199">
        <v>0</v>
      </c>
      <c r="E18" s="198" t="s">
        <v>21599</v>
      </c>
      <c r="F18" s="198" t="s">
        <v>1</v>
      </c>
      <c r="H18" t="s">
        <v>474</v>
      </c>
      <c r="I18">
        <v>1</v>
      </c>
      <c r="J18">
        <v>642475.7735325637</v>
      </c>
      <c r="K18">
        <v>642475.7735325637</v>
      </c>
      <c r="L18">
        <v>23747.677590106949</v>
      </c>
      <c r="M18">
        <v>0</v>
      </c>
    </row>
    <row r="19" spans="1:16" ht="15" customHeight="1">
      <c r="A19" s="198" t="s">
        <v>397</v>
      </c>
      <c r="B19" s="199">
        <v>5</v>
      </c>
      <c r="C19" s="199">
        <v>372000</v>
      </c>
      <c r="D19" s="199">
        <v>0</v>
      </c>
      <c r="E19" s="198" t="s">
        <v>21600</v>
      </c>
      <c r="F19" s="198" t="s">
        <v>1</v>
      </c>
      <c r="H19" t="s">
        <v>475</v>
      </c>
      <c r="I19">
        <v>3982</v>
      </c>
      <c r="J19">
        <v>107730.05151764599</v>
      </c>
      <c r="K19">
        <v>27.054257036073828</v>
      </c>
    </row>
    <row r="20" spans="1:16" ht="15" customHeight="1" thickBot="1">
      <c r="A20" s="198" t="s">
        <v>398</v>
      </c>
      <c r="B20" s="199">
        <v>37</v>
      </c>
      <c r="C20" s="199">
        <v>6036800</v>
      </c>
      <c r="D20" s="199">
        <v>0</v>
      </c>
      <c r="E20" s="198" t="s">
        <v>21601</v>
      </c>
      <c r="F20" s="198" t="s">
        <v>1</v>
      </c>
      <c r="H20" s="142" t="s">
        <v>465</v>
      </c>
      <c r="I20" s="142">
        <v>3983</v>
      </c>
      <c r="J20" s="142">
        <v>750205.82505020965</v>
      </c>
      <c r="K20" s="142"/>
      <c r="L20" s="142"/>
      <c r="M20" s="142"/>
    </row>
    <row r="21" spans="1:16" ht="15" customHeight="1" thickBot="1">
      <c r="A21" s="198" t="s">
        <v>398</v>
      </c>
      <c r="B21" s="199">
        <v>25</v>
      </c>
      <c r="C21" s="199">
        <v>2728200</v>
      </c>
      <c r="D21" s="199">
        <v>0</v>
      </c>
      <c r="E21" s="198" t="s">
        <v>21602</v>
      </c>
      <c r="F21" s="198" t="s">
        <v>1</v>
      </c>
    </row>
    <row r="22" spans="1:16" ht="15" customHeight="1">
      <c r="A22" s="198" t="s">
        <v>397</v>
      </c>
      <c r="B22" s="199">
        <v>7</v>
      </c>
      <c r="C22" s="199">
        <v>1092700</v>
      </c>
      <c r="D22" s="199">
        <v>0</v>
      </c>
      <c r="E22" s="198" t="s">
        <v>21603</v>
      </c>
      <c r="F22" s="198" t="s">
        <v>1</v>
      </c>
      <c r="H22" s="143"/>
      <c r="I22" s="143" t="s">
        <v>482</v>
      </c>
      <c r="J22" s="143" t="s">
        <v>471</v>
      </c>
      <c r="K22" s="143" t="s">
        <v>483</v>
      </c>
      <c r="L22" s="143" t="s">
        <v>484</v>
      </c>
      <c r="M22" s="143" t="s">
        <v>485</v>
      </c>
      <c r="N22" s="143" t="s">
        <v>486</v>
      </c>
      <c r="O22" s="143" t="s">
        <v>487</v>
      </c>
      <c r="P22" s="143" t="s">
        <v>488</v>
      </c>
    </row>
    <row r="23" spans="1:16" ht="15" customHeight="1">
      <c r="A23" s="198" t="s">
        <v>397</v>
      </c>
      <c r="B23" s="199">
        <v>7</v>
      </c>
      <c r="C23" s="199">
        <v>962800</v>
      </c>
      <c r="D23" s="199">
        <v>0</v>
      </c>
      <c r="E23" s="198" t="s">
        <v>21604</v>
      </c>
      <c r="F23" s="198" t="s">
        <v>1</v>
      </c>
      <c r="H23" t="s">
        <v>476</v>
      </c>
      <c r="I23">
        <v>4.7620160778838301</v>
      </c>
      <c r="J23">
        <v>9.8414007220654715E-2</v>
      </c>
      <c r="K23">
        <v>48.387584373095201</v>
      </c>
      <c r="L23">
        <v>0</v>
      </c>
      <c r="M23">
        <v>4.5690695206203982</v>
      </c>
      <c r="N23">
        <v>4.954962635147262</v>
      </c>
      <c r="O23">
        <v>4.5690695206203982</v>
      </c>
      <c r="P23">
        <v>4.954962635147262</v>
      </c>
    </row>
    <row r="24" spans="1:16" ht="15" customHeight="1" thickBot="1">
      <c r="A24" s="198" t="s">
        <v>397</v>
      </c>
      <c r="B24" s="199">
        <v>7</v>
      </c>
      <c r="C24" s="199">
        <v>1092800</v>
      </c>
      <c r="D24" s="199">
        <v>0</v>
      </c>
      <c r="E24" s="198" t="s">
        <v>21605</v>
      </c>
      <c r="F24" s="198" t="s">
        <v>1</v>
      </c>
      <c r="H24" s="142" t="s">
        <v>847</v>
      </c>
      <c r="I24" s="183">
        <v>5.0027949774237101E-6</v>
      </c>
      <c r="J24" s="142">
        <v>3.2464007730876504E-8</v>
      </c>
      <c r="K24" s="142">
        <v>154.10281499734702</v>
      </c>
      <c r="L24" s="142">
        <v>0</v>
      </c>
      <c r="M24" s="142">
        <v>4.9391473453076601E-6</v>
      </c>
      <c r="N24" s="142">
        <v>5.0664426095397516E-6</v>
      </c>
      <c r="O24" s="142">
        <v>4.9391473453076601E-6</v>
      </c>
      <c r="P24" s="142">
        <v>5.0664426095397516E-6</v>
      </c>
    </row>
    <row r="25" spans="1:16" ht="15" customHeight="1">
      <c r="A25" s="198" t="s">
        <v>398</v>
      </c>
      <c r="B25" s="199">
        <v>17</v>
      </c>
      <c r="C25" s="199">
        <v>1371600</v>
      </c>
      <c r="D25" s="199">
        <v>0</v>
      </c>
      <c r="E25" s="198" t="s">
        <v>21606</v>
      </c>
      <c r="F25" s="198" t="s">
        <v>1</v>
      </c>
    </row>
    <row r="26" spans="1:16" ht="15" customHeight="1">
      <c r="A26" s="198" t="s">
        <v>397</v>
      </c>
      <c r="B26" s="199">
        <v>7</v>
      </c>
      <c r="C26" s="199">
        <v>678900</v>
      </c>
      <c r="D26" s="199">
        <v>0</v>
      </c>
      <c r="E26" s="198" t="s">
        <v>21607</v>
      </c>
      <c r="F26" s="198" t="s">
        <v>1</v>
      </c>
    </row>
    <row r="27" spans="1:16" ht="15" customHeight="1">
      <c r="A27" s="198" t="s">
        <v>397</v>
      </c>
      <c r="B27" s="199">
        <v>7</v>
      </c>
      <c r="C27" s="199">
        <v>754900</v>
      </c>
      <c r="D27" s="199">
        <v>0</v>
      </c>
      <c r="E27" s="198" t="s">
        <v>21608</v>
      </c>
      <c r="F27" s="198" t="s">
        <v>1</v>
      </c>
    </row>
    <row r="28" spans="1:16" ht="15" customHeight="1">
      <c r="A28" s="198" t="s">
        <v>398</v>
      </c>
      <c r="B28" s="199">
        <v>17</v>
      </c>
      <c r="C28" s="199">
        <v>896600</v>
      </c>
      <c r="D28" s="199">
        <v>0</v>
      </c>
      <c r="E28" s="198" t="s">
        <v>21609</v>
      </c>
      <c r="F28" s="198" t="s">
        <v>1</v>
      </c>
    </row>
    <row r="29" spans="1:16" ht="15" customHeight="1">
      <c r="A29" s="198" t="s">
        <v>397</v>
      </c>
      <c r="B29" s="199">
        <v>8</v>
      </c>
      <c r="C29" s="199">
        <v>1490300</v>
      </c>
      <c r="D29" s="199">
        <v>0</v>
      </c>
      <c r="E29" s="198" t="s">
        <v>21610</v>
      </c>
      <c r="F29" s="198" t="s">
        <v>1</v>
      </c>
    </row>
    <row r="30" spans="1:16" ht="15" customHeight="1">
      <c r="A30" s="198" t="s">
        <v>397</v>
      </c>
      <c r="B30" s="199">
        <v>5</v>
      </c>
      <c r="C30" s="199">
        <v>357300</v>
      </c>
      <c r="D30" s="199">
        <v>0</v>
      </c>
      <c r="E30" s="198" t="s">
        <v>21611</v>
      </c>
      <c r="F30" s="198" t="s">
        <v>1</v>
      </c>
    </row>
    <row r="31" spans="1:16" ht="15" customHeight="1">
      <c r="A31" s="198" t="s">
        <v>397</v>
      </c>
      <c r="B31" s="199">
        <v>8</v>
      </c>
      <c r="C31" s="199">
        <v>1368900</v>
      </c>
      <c r="D31" s="199">
        <v>0</v>
      </c>
      <c r="E31" s="198" t="s">
        <v>21612</v>
      </c>
      <c r="F31" s="198" t="s">
        <v>1</v>
      </c>
    </row>
    <row r="32" spans="1:16" ht="15" customHeight="1">
      <c r="A32" s="198" t="s">
        <v>397</v>
      </c>
      <c r="B32" s="199">
        <v>7</v>
      </c>
      <c r="C32" s="199">
        <v>972100</v>
      </c>
      <c r="D32" s="199">
        <v>0</v>
      </c>
      <c r="E32" s="198" t="s">
        <v>21613</v>
      </c>
      <c r="F32" s="198" t="s">
        <v>1</v>
      </c>
    </row>
    <row r="33" spans="1:6" ht="15" customHeight="1">
      <c r="A33" s="198" t="s">
        <v>398</v>
      </c>
      <c r="B33" s="199">
        <v>17</v>
      </c>
      <c r="C33" s="199">
        <v>1569600</v>
      </c>
      <c r="D33" s="199">
        <v>0</v>
      </c>
      <c r="E33" s="198" t="s">
        <v>21614</v>
      </c>
      <c r="F33" s="198" t="s">
        <v>1</v>
      </c>
    </row>
    <row r="34" spans="1:6" ht="15" customHeight="1">
      <c r="A34" s="198" t="s">
        <v>398</v>
      </c>
      <c r="B34" s="199">
        <v>22</v>
      </c>
      <c r="C34" s="199">
        <v>2551900</v>
      </c>
      <c r="D34" s="199">
        <v>0</v>
      </c>
      <c r="E34" s="198" t="s">
        <v>21615</v>
      </c>
      <c r="F34" s="198" t="s">
        <v>1</v>
      </c>
    </row>
    <row r="35" spans="1:6" ht="15" customHeight="1">
      <c r="A35" s="198" t="s">
        <v>397</v>
      </c>
      <c r="B35" s="199">
        <v>6</v>
      </c>
      <c r="C35" s="199">
        <v>468500</v>
      </c>
      <c r="D35" s="199">
        <v>0</v>
      </c>
      <c r="E35" s="198" t="s">
        <v>21616</v>
      </c>
      <c r="F35" s="198" t="s">
        <v>1</v>
      </c>
    </row>
    <row r="36" spans="1:6" ht="15" customHeight="1">
      <c r="A36" s="198" t="s">
        <v>397</v>
      </c>
      <c r="B36" s="199">
        <v>7</v>
      </c>
      <c r="C36" s="199">
        <v>788800</v>
      </c>
      <c r="D36" s="199">
        <v>0</v>
      </c>
      <c r="E36" s="198" t="s">
        <v>21617</v>
      </c>
      <c r="F36" s="198" t="s">
        <v>1</v>
      </c>
    </row>
    <row r="37" spans="1:6" ht="15" customHeight="1">
      <c r="A37" s="198" t="s">
        <v>398</v>
      </c>
      <c r="B37" s="199">
        <v>16</v>
      </c>
      <c r="C37" s="199">
        <v>1558100</v>
      </c>
      <c r="D37" s="199">
        <v>0</v>
      </c>
      <c r="E37" s="198" t="s">
        <v>21618</v>
      </c>
      <c r="F37" s="198" t="s">
        <v>1</v>
      </c>
    </row>
    <row r="38" spans="1:6" ht="15" customHeight="1">
      <c r="A38" s="198" t="s">
        <v>398</v>
      </c>
      <c r="B38" s="199">
        <v>40</v>
      </c>
      <c r="C38" s="199">
        <v>5540700</v>
      </c>
      <c r="D38" s="199">
        <v>0</v>
      </c>
      <c r="E38" s="198" t="s">
        <v>21619</v>
      </c>
      <c r="F38" s="198" t="s">
        <v>1</v>
      </c>
    </row>
    <row r="39" spans="1:6" ht="15" customHeight="1">
      <c r="A39" s="198" t="s">
        <v>398</v>
      </c>
      <c r="B39" s="199">
        <v>20</v>
      </c>
      <c r="C39" s="199">
        <v>2522900</v>
      </c>
      <c r="D39" s="199">
        <v>0</v>
      </c>
      <c r="E39" s="198" t="s">
        <v>21620</v>
      </c>
      <c r="F39" s="198" t="s">
        <v>1</v>
      </c>
    </row>
    <row r="40" spans="1:6" ht="15" customHeight="1">
      <c r="A40" s="198" t="s">
        <v>398</v>
      </c>
      <c r="B40" s="199">
        <v>17</v>
      </c>
      <c r="C40" s="199">
        <v>1206000</v>
      </c>
      <c r="D40" s="199">
        <v>0</v>
      </c>
      <c r="E40" s="198" t="s">
        <v>21621</v>
      </c>
      <c r="F40" s="198" t="s">
        <v>1</v>
      </c>
    </row>
    <row r="41" spans="1:6" ht="15" customHeight="1">
      <c r="A41" s="198" t="s">
        <v>398</v>
      </c>
      <c r="B41" s="199">
        <v>19</v>
      </c>
      <c r="C41" s="199">
        <v>1166000</v>
      </c>
      <c r="D41" s="199">
        <v>0</v>
      </c>
      <c r="E41" s="198" t="s">
        <v>21622</v>
      </c>
      <c r="F41" s="198" t="s">
        <v>1</v>
      </c>
    </row>
    <row r="42" spans="1:6" ht="15" customHeight="1">
      <c r="A42" s="198" t="s">
        <v>398</v>
      </c>
      <c r="B42" s="199">
        <v>2</v>
      </c>
      <c r="C42" s="199">
        <v>237033</v>
      </c>
      <c r="D42" s="199">
        <v>0</v>
      </c>
      <c r="E42" s="198" t="s">
        <v>21623</v>
      </c>
      <c r="F42" s="198" t="s">
        <v>1</v>
      </c>
    </row>
    <row r="43" spans="1:6" ht="15" customHeight="1">
      <c r="A43" s="198" t="s">
        <v>397</v>
      </c>
      <c r="B43" s="199">
        <v>8</v>
      </c>
      <c r="C43" s="199">
        <v>1224500</v>
      </c>
      <c r="D43" s="199">
        <v>0</v>
      </c>
      <c r="E43" s="198" t="s">
        <v>21624</v>
      </c>
      <c r="F43" s="198" t="s">
        <v>1</v>
      </c>
    </row>
    <row r="44" spans="1:6" ht="15" customHeight="1">
      <c r="A44" s="198" t="s">
        <v>397</v>
      </c>
      <c r="B44" s="199">
        <v>6</v>
      </c>
      <c r="C44" s="199">
        <v>599400</v>
      </c>
      <c r="D44" s="199">
        <v>0</v>
      </c>
      <c r="E44" s="198" t="s">
        <v>21625</v>
      </c>
      <c r="F44" s="198" t="s">
        <v>1</v>
      </c>
    </row>
    <row r="45" spans="1:6" ht="15" customHeight="1">
      <c r="A45" s="198" t="s">
        <v>398</v>
      </c>
      <c r="B45" s="199">
        <v>37</v>
      </c>
      <c r="C45" s="199">
        <v>5709600</v>
      </c>
      <c r="D45" s="199">
        <v>0</v>
      </c>
      <c r="E45" s="198" t="s">
        <v>21626</v>
      </c>
      <c r="F45" s="198" t="s">
        <v>1</v>
      </c>
    </row>
    <row r="46" spans="1:6" ht="15" customHeight="1">
      <c r="A46" s="198" t="s">
        <v>397</v>
      </c>
      <c r="B46" s="199">
        <v>7</v>
      </c>
      <c r="C46" s="199">
        <v>718000</v>
      </c>
      <c r="D46" s="199">
        <v>0</v>
      </c>
      <c r="E46" s="198" t="s">
        <v>21627</v>
      </c>
      <c r="F46" s="198" t="s">
        <v>1</v>
      </c>
    </row>
    <row r="47" spans="1:6" ht="15" customHeight="1">
      <c r="A47" s="198" t="s">
        <v>398</v>
      </c>
      <c r="B47" s="199">
        <v>29</v>
      </c>
      <c r="C47" s="199">
        <v>3945300</v>
      </c>
      <c r="D47" s="199">
        <v>0</v>
      </c>
      <c r="E47" s="198" t="s">
        <v>21628</v>
      </c>
      <c r="F47" s="198" t="s">
        <v>1</v>
      </c>
    </row>
    <row r="48" spans="1:6" ht="15" customHeight="1">
      <c r="A48" s="198" t="s">
        <v>398</v>
      </c>
      <c r="B48" s="199">
        <v>50</v>
      </c>
      <c r="C48" s="199">
        <v>10237000</v>
      </c>
      <c r="D48" s="199">
        <v>0</v>
      </c>
      <c r="E48" s="198" t="s">
        <v>21629</v>
      </c>
      <c r="F48" s="198" t="s">
        <v>1</v>
      </c>
    </row>
    <row r="49" spans="1:6" ht="15" customHeight="1">
      <c r="A49" s="198" t="s">
        <v>397</v>
      </c>
      <c r="B49" s="199">
        <v>9</v>
      </c>
      <c r="C49" s="199">
        <v>1545100</v>
      </c>
      <c r="D49" s="199">
        <v>0</v>
      </c>
      <c r="E49" s="198" t="s">
        <v>21630</v>
      </c>
      <c r="F49" s="198" t="s">
        <v>1</v>
      </c>
    </row>
    <row r="50" spans="1:6" ht="15" customHeight="1">
      <c r="A50" s="198" t="s">
        <v>398</v>
      </c>
      <c r="B50" s="199">
        <v>17</v>
      </c>
      <c r="C50" s="199">
        <v>973700</v>
      </c>
      <c r="D50" s="199">
        <v>0</v>
      </c>
      <c r="E50" s="198" t="s">
        <v>21631</v>
      </c>
      <c r="F50" s="198" t="s">
        <v>1</v>
      </c>
    </row>
    <row r="51" spans="1:6" ht="15" customHeight="1">
      <c r="A51" s="198" t="s">
        <v>397</v>
      </c>
      <c r="B51" s="199">
        <v>6</v>
      </c>
      <c r="C51" s="199">
        <v>676400</v>
      </c>
      <c r="D51" s="199">
        <v>0</v>
      </c>
      <c r="E51" s="198" t="s">
        <v>21632</v>
      </c>
      <c r="F51" s="198" t="s">
        <v>1</v>
      </c>
    </row>
    <row r="52" spans="1:6" ht="15" customHeight="1">
      <c r="A52" s="198" t="s">
        <v>398</v>
      </c>
      <c r="B52" s="199">
        <v>16</v>
      </c>
      <c r="C52" s="199">
        <v>1188700</v>
      </c>
      <c r="D52" s="199">
        <v>0</v>
      </c>
      <c r="E52" s="198" t="s">
        <v>21633</v>
      </c>
      <c r="F52" s="198" t="s">
        <v>1</v>
      </c>
    </row>
    <row r="53" spans="1:6" ht="15" customHeight="1">
      <c r="A53" s="198" t="s">
        <v>397</v>
      </c>
      <c r="B53" s="199">
        <v>9</v>
      </c>
      <c r="C53" s="199">
        <v>132300</v>
      </c>
      <c r="D53" s="199">
        <v>0</v>
      </c>
      <c r="E53" s="198" t="s">
        <v>21634</v>
      </c>
      <c r="F53" s="198" t="s">
        <v>1</v>
      </c>
    </row>
    <row r="54" spans="1:6" ht="15" customHeight="1">
      <c r="A54" s="198" t="s">
        <v>397</v>
      </c>
      <c r="B54" s="199">
        <v>5</v>
      </c>
      <c r="C54" s="199">
        <v>395200</v>
      </c>
      <c r="D54" s="199">
        <v>0</v>
      </c>
      <c r="E54" s="198" t="s">
        <v>21635</v>
      </c>
      <c r="F54" s="198" t="s">
        <v>1</v>
      </c>
    </row>
    <row r="55" spans="1:6" ht="15" customHeight="1">
      <c r="A55" s="198" t="s">
        <v>397</v>
      </c>
      <c r="B55" s="199">
        <v>7</v>
      </c>
      <c r="C55" s="199">
        <v>1111200</v>
      </c>
      <c r="D55" s="199">
        <v>0</v>
      </c>
      <c r="E55" s="198" t="s">
        <v>21636</v>
      </c>
      <c r="F55" s="198" t="s">
        <v>1</v>
      </c>
    </row>
    <row r="56" spans="1:6" ht="15" customHeight="1">
      <c r="A56" s="198" t="s">
        <v>398</v>
      </c>
      <c r="B56" s="199">
        <v>18</v>
      </c>
      <c r="C56" s="199">
        <v>1416000</v>
      </c>
      <c r="D56" s="199">
        <v>0</v>
      </c>
      <c r="E56" s="198" t="s">
        <v>21637</v>
      </c>
      <c r="F56" s="198" t="s">
        <v>1</v>
      </c>
    </row>
    <row r="57" spans="1:6" ht="15" customHeight="1">
      <c r="A57" s="198" t="s">
        <v>398</v>
      </c>
      <c r="B57" s="199">
        <v>35</v>
      </c>
      <c r="C57" s="199">
        <v>3972800</v>
      </c>
      <c r="D57" s="199">
        <v>0</v>
      </c>
      <c r="E57" s="198" t="s">
        <v>21638</v>
      </c>
      <c r="F57" s="198" t="s">
        <v>1</v>
      </c>
    </row>
    <row r="58" spans="1:6" ht="15" customHeight="1">
      <c r="A58" s="198" t="s">
        <v>397</v>
      </c>
      <c r="B58" s="199">
        <v>7</v>
      </c>
      <c r="C58" s="199">
        <v>731200</v>
      </c>
      <c r="D58" s="199">
        <v>0</v>
      </c>
      <c r="E58" s="198" t="s">
        <v>21639</v>
      </c>
      <c r="F58" s="198" t="s">
        <v>1</v>
      </c>
    </row>
    <row r="59" spans="1:6" ht="15" customHeight="1">
      <c r="A59" s="198" t="s">
        <v>397</v>
      </c>
      <c r="B59" s="199">
        <v>9</v>
      </c>
      <c r="C59" s="199">
        <v>1413700</v>
      </c>
      <c r="D59" s="199">
        <v>0</v>
      </c>
      <c r="E59" s="198" t="s">
        <v>21640</v>
      </c>
      <c r="F59" s="198" t="s">
        <v>1</v>
      </c>
    </row>
    <row r="60" spans="1:6" ht="15" customHeight="1">
      <c r="A60" s="198" t="s">
        <v>398</v>
      </c>
      <c r="B60" s="199">
        <v>18</v>
      </c>
      <c r="C60" s="199">
        <v>1115200</v>
      </c>
      <c r="D60" s="199">
        <v>0</v>
      </c>
      <c r="E60" s="198" t="s">
        <v>21641</v>
      </c>
      <c r="F60" s="198" t="s">
        <v>1</v>
      </c>
    </row>
    <row r="61" spans="1:6" ht="15" customHeight="1">
      <c r="A61" s="198" t="s">
        <v>397</v>
      </c>
      <c r="B61" s="199">
        <v>5</v>
      </c>
      <c r="C61" s="199">
        <v>233900</v>
      </c>
      <c r="D61" s="199">
        <v>0</v>
      </c>
      <c r="E61" s="198" t="s">
        <v>21642</v>
      </c>
      <c r="F61" s="198" t="s">
        <v>1</v>
      </c>
    </row>
    <row r="62" spans="1:6" ht="15" customHeight="1">
      <c r="A62" s="198" t="s">
        <v>398</v>
      </c>
      <c r="B62" s="199">
        <v>16</v>
      </c>
      <c r="C62" s="199">
        <v>1532400</v>
      </c>
      <c r="D62" s="199">
        <v>0</v>
      </c>
      <c r="E62" s="198" t="s">
        <v>21643</v>
      </c>
      <c r="F62" s="198" t="s">
        <v>1</v>
      </c>
    </row>
    <row r="63" spans="1:6" ht="15" customHeight="1">
      <c r="A63" s="198" t="s">
        <v>397</v>
      </c>
      <c r="B63" s="199">
        <v>7</v>
      </c>
      <c r="C63" s="199">
        <v>881300</v>
      </c>
      <c r="D63" s="199">
        <v>0</v>
      </c>
      <c r="E63" s="198" t="s">
        <v>21644</v>
      </c>
      <c r="F63" s="198" t="s">
        <v>1</v>
      </c>
    </row>
    <row r="64" spans="1:6" ht="15" customHeight="1">
      <c r="A64" s="198" t="s">
        <v>397</v>
      </c>
      <c r="B64" s="199">
        <v>7</v>
      </c>
      <c r="C64" s="199">
        <v>498500</v>
      </c>
      <c r="D64" s="199">
        <v>0</v>
      </c>
      <c r="E64" s="198" t="s">
        <v>21645</v>
      </c>
      <c r="F64" s="198" t="s">
        <v>1</v>
      </c>
    </row>
    <row r="65" spans="1:6" ht="15" customHeight="1">
      <c r="A65" s="198" t="s">
        <v>397</v>
      </c>
      <c r="B65" s="199">
        <v>7</v>
      </c>
      <c r="C65" s="199">
        <v>1188400</v>
      </c>
      <c r="D65" s="199">
        <v>0</v>
      </c>
      <c r="E65" s="198" t="s">
        <v>21646</v>
      </c>
      <c r="F65" s="198" t="s">
        <v>1</v>
      </c>
    </row>
    <row r="66" spans="1:6" ht="15" customHeight="1">
      <c r="A66" s="198" t="s">
        <v>397</v>
      </c>
      <c r="B66" s="199">
        <v>6</v>
      </c>
      <c r="C66" s="199">
        <v>590800</v>
      </c>
      <c r="D66" s="199">
        <v>0</v>
      </c>
      <c r="E66" s="198" t="s">
        <v>21647</v>
      </c>
      <c r="F66" s="198" t="s">
        <v>1</v>
      </c>
    </row>
    <row r="67" spans="1:6" ht="15" customHeight="1">
      <c r="A67" s="198" t="s">
        <v>397</v>
      </c>
      <c r="B67" s="199">
        <v>5</v>
      </c>
      <c r="C67" s="199">
        <v>471300</v>
      </c>
      <c r="D67" s="199">
        <v>0</v>
      </c>
      <c r="E67" s="198" t="s">
        <v>21648</v>
      </c>
      <c r="F67" s="198" t="s">
        <v>1</v>
      </c>
    </row>
    <row r="68" spans="1:6" ht="15" customHeight="1">
      <c r="A68" s="198" t="s">
        <v>398</v>
      </c>
      <c r="B68" s="199">
        <v>33</v>
      </c>
      <c r="C68" s="199">
        <v>4466676</v>
      </c>
      <c r="D68" s="199">
        <v>0</v>
      </c>
      <c r="E68" s="198" t="s">
        <v>21649</v>
      </c>
      <c r="F68" s="198" t="s">
        <v>1</v>
      </c>
    </row>
    <row r="69" spans="1:6" ht="15" customHeight="1">
      <c r="A69" s="198" t="s">
        <v>398</v>
      </c>
      <c r="B69" s="199">
        <v>21</v>
      </c>
      <c r="C69" s="199">
        <v>1891400</v>
      </c>
      <c r="D69" s="199">
        <v>0</v>
      </c>
      <c r="E69" s="198" t="s">
        <v>21650</v>
      </c>
      <c r="F69" s="198" t="s">
        <v>1</v>
      </c>
    </row>
    <row r="70" spans="1:6" ht="15" customHeight="1">
      <c r="A70" s="198" t="s">
        <v>397</v>
      </c>
      <c r="B70" s="199">
        <v>8</v>
      </c>
      <c r="C70" s="199">
        <v>1466500</v>
      </c>
      <c r="D70" s="199">
        <v>0</v>
      </c>
      <c r="E70" s="198" t="s">
        <v>21651</v>
      </c>
      <c r="F70" s="198" t="s">
        <v>1</v>
      </c>
    </row>
    <row r="71" spans="1:6" ht="15" customHeight="1">
      <c r="A71" s="198" t="s">
        <v>397</v>
      </c>
      <c r="B71" s="199">
        <v>2</v>
      </c>
      <c r="C71" s="199">
        <v>234092</v>
      </c>
      <c r="D71" s="199">
        <v>0</v>
      </c>
      <c r="E71" s="198" t="s">
        <v>21652</v>
      </c>
      <c r="F71" s="198" t="s">
        <v>1</v>
      </c>
    </row>
    <row r="72" spans="1:6" ht="15" customHeight="1">
      <c r="A72" s="198" t="s">
        <v>397</v>
      </c>
      <c r="B72" s="199">
        <v>6</v>
      </c>
      <c r="C72" s="199">
        <v>527800</v>
      </c>
      <c r="D72" s="199">
        <v>0</v>
      </c>
      <c r="E72" s="198" t="s">
        <v>21653</v>
      </c>
      <c r="F72" s="198" t="s">
        <v>1</v>
      </c>
    </row>
    <row r="73" spans="1:6" ht="15" customHeight="1">
      <c r="A73" s="198" t="s">
        <v>397</v>
      </c>
      <c r="B73" s="199">
        <v>6</v>
      </c>
      <c r="C73" s="199">
        <v>705300</v>
      </c>
      <c r="D73" s="199">
        <v>0</v>
      </c>
      <c r="E73" s="198" t="s">
        <v>21654</v>
      </c>
      <c r="F73" s="198" t="s">
        <v>1</v>
      </c>
    </row>
    <row r="74" spans="1:6" ht="15" customHeight="1">
      <c r="A74" s="198" t="s">
        <v>397</v>
      </c>
      <c r="B74" s="199">
        <v>6</v>
      </c>
      <c r="C74" s="199">
        <v>657400</v>
      </c>
      <c r="D74" s="199">
        <v>0</v>
      </c>
      <c r="E74" s="198" t="s">
        <v>21655</v>
      </c>
      <c r="F74" s="198" t="s">
        <v>1</v>
      </c>
    </row>
    <row r="75" spans="1:6" ht="15" customHeight="1">
      <c r="A75" s="198" t="s">
        <v>397</v>
      </c>
      <c r="B75" s="199">
        <v>8</v>
      </c>
      <c r="C75" s="199">
        <v>868807</v>
      </c>
      <c r="D75" s="199">
        <v>0</v>
      </c>
      <c r="E75" s="198" t="s">
        <v>21656</v>
      </c>
      <c r="F75" s="198" t="s">
        <v>1</v>
      </c>
    </row>
    <row r="76" spans="1:6" ht="15" customHeight="1">
      <c r="A76" s="198" t="s">
        <v>398</v>
      </c>
      <c r="B76" s="199">
        <v>27</v>
      </c>
      <c r="C76" s="199">
        <v>3220200</v>
      </c>
      <c r="D76" s="199">
        <v>0</v>
      </c>
      <c r="E76" s="198" t="s">
        <v>21657</v>
      </c>
      <c r="F76" s="198" t="s">
        <v>1</v>
      </c>
    </row>
    <row r="77" spans="1:6" ht="15" customHeight="1">
      <c r="A77" s="198" t="s">
        <v>398</v>
      </c>
      <c r="B77" s="199">
        <v>26</v>
      </c>
      <c r="C77" s="199">
        <v>2773400</v>
      </c>
      <c r="D77" s="199">
        <v>0</v>
      </c>
      <c r="E77" s="198" t="s">
        <v>21658</v>
      </c>
      <c r="F77" s="198" t="s">
        <v>1</v>
      </c>
    </row>
    <row r="78" spans="1:6" ht="15" customHeight="1">
      <c r="A78" s="198" t="s">
        <v>397</v>
      </c>
      <c r="B78" s="199">
        <v>5</v>
      </c>
      <c r="C78" s="199">
        <v>677600</v>
      </c>
      <c r="D78" s="199">
        <v>0</v>
      </c>
      <c r="E78" s="198" t="s">
        <v>21659</v>
      </c>
      <c r="F78" s="198" t="s">
        <v>1</v>
      </c>
    </row>
    <row r="79" spans="1:6" ht="15" customHeight="1">
      <c r="A79" s="198" t="s">
        <v>398</v>
      </c>
      <c r="B79" s="199">
        <v>22</v>
      </c>
      <c r="C79" s="199">
        <v>2008800</v>
      </c>
      <c r="D79" s="199">
        <v>0</v>
      </c>
      <c r="E79" s="198" t="s">
        <v>21660</v>
      </c>
      <c r="F79" s="198" t="s">
        <v>1</v>
      </c>
    </row>
    <row r="80" spans="1:6" ht="15" customHeight="1">
      <c r="A80" s="198" t="s">
        <v>398</v>
      </c>
      <c r="B80" s="199">
        <v>18</v>
      </c>
      <c r="C80" s="199">
        <v>1774100</v>
      </c>
      <c r="D80" s="199">
        <v>0</v>
      </c>
      <c r="E80" s="198" t="s">
        <v>21661</v>
      </c>
      <c r="F80" s="198" t="s">
        <v>1</v>
      </c>
    </row>
    <row r="81" spans="1:6" ht="15" customHeight="1">
      <c r="A81" s="198" t="s">
        <v>397</v>
      </c>
      <c r="B81" s="199">
        <v>7</v>
      </c>
      <c r="C81" s="199">
        <v>674600</v>
      </c>
      <c r="D81" s="199">
        <v>0</v>
      </c>
      <c r="E81" s="198" t="s">
        <v>21662</v>
      </c>
      <c r="F81" s="198" t="s">
        <v>1</v>
      </c>
    </row>
    <row r="82" spans="1:6" ht="15" customHeight="1">
      <c r="A82" s="198" t="s">
        <v>397</v>
      </c>
      <c r="B82" s="199">
        <v>2</v>
      </c>
      <c r="C82" s="199">
        <v>225938</v>
      </c>
      <c r="D82" s="199">
        <v>0</v>
      </c>
      <c r="E82" s="198" t="s">
        <v>21663</v>
      </c>
      <c r="F82" s="198" t="s">
        <v>1</v>
      </c>
    </row>
    <row r="83" spans="1:6" ht="15" customHeight="1">
      <c r="A83" s="198" t="s">
        <v>397</v>
      </c>
      <c r="B83" s="199">
        <v>10</v>
      </c>
      <c r="C83" s="199">
        <v>1586200</v>
      </c>
      <c r="D83" s="199">
        <v>0</v>
      </c>
      <c r="E83" s="198" t="s">
        <v>21664</v>
      </c>
      <c r="F83" s="198" t="s">
        <v>1</v>
      </c>
    </row>
    <row r="84" spans="1:6" ht="15" customHeight="1">
      <c r="A84" s="198" t="s">
        <v>397</v>
      </c>
      <c r="B84" s="199">
        <v>6</v>
      </c>
      <c r="C84" s="199">
        <v>905900</v>
      </c>
      <c r="D84" s="199">
        <v>0</v>
      </c>
      <c r="E84" s="198" t="s">
        <v>21665</v>
      </c>
      <c r="F84" s="198" t="s">
        <v>1</v>
      </c>
    </row>
    <row r="85" spans="1:6" ht="15" customHeight="1">
      <c r="A85" s="198" t="s">
        <v>397</v>
      </c>
      <c r="B85" s="199">
        <v>9</v>
      </c>
      <c r="C85" s="199">
        <v>1403300</v>
      </c>
      <c r="D85" s="199">
        <v>0</v>
      </c>
      <c r="E85" s="198" t="s">
        <v>21666</v>
      </c>
      <c r="F85" s="198" t="s">
        <v>1</v>
      </c>
    </row>
    <row r="86" spans="1:6" ht="15" customHeight="1">
      <c r="A86" s="198" t="s">
        <v>397</v>
      </c>
      <c r="B86" s="199">
        <v>11</v>
      </c>
      <c r="C86" s="199">
        <v>2252400</v>
      </c>
      <c r="D86" s="199">
        <v>0</v>
      </c>
      <c r="E86" s="198" t="s">
        <v>21667</v>
      </c>
      <c r="F86" s="198" t="s">
        <v>1</v>
      </c>
    </row>
    <row r="87" spans="1:6" ht="15" customHeight="1">
      <c r="A87" s="198" t="s">
        <v>397</v>
      </c>
      <c r="B87" s="199">
        <v>6</v>
      </c>
      <c r="C87" s="199">
        <v>781600</v>
      </c>
      <c r="D87" s="199">
        <v>0</v>
      </c>
      <c r="E87" s="198" t="s">
        <v>21668</v>
      </c>
      <c r="F87" s="198" t="s">
        <v>1</v>
      </c>
    </row>
    <row r="88" spans="1:6" ht="15" customHeight="1">
      <c r="A88" s="198" t="s">
        <v>397</v>
      </c>
      <c r="B88" s="199">
        <v>7</v>
      </c>
      <c r="C88" s="199">
        <v>1001500</v>
      </c>
      <c r="D88" s="199">
        <v>0</v>
      </c>
      <c r="E88" s="198" t="s">
        <v>21669</v>
      </c>
      <c r="F88" s="198" t="s">
        <v>1</v>
      </c>
    </row>
    <row r="89" spans="1:6" ht="15" customHeight="1">
      <c r="A89" s="198" t="s">
        <v>397</v>
      </c>
      <c r="B89" s="199">
        <v>6</v>
      </c>
      <c r="C89" s="199">
        <v>626300</v>
      </c>
      <c r="D89" s="199">
        <v>0</v>
      </c>
      <c r="E89" s="198" t="s">
        <v>21670</v>
      </c>
      <c r="F89" s="198" t="s">
        <v>1</v>
      </c>
    </row>
    <row r="90" spans="1:6" ht="15" customHeight="1">
      <c r="A90" s="198" t="s">
        <v>398</v>
      </c>
      <c r="B90" s="199">
        <v>27</v>
      </c>
      <c r="C90" s="199">
        <v>3714663</v>
      </c>
      <c r="D90" s="199">
        <v>0</v>
      </c>
      <c r="E90" s="198" t="s">
        <v>21671</v>
      </c>
      <c r="F90" s="198" t="s">
        <v>1</v>
      </c>
    </row>
    <row r="91" spans="1:6" ht="15" customHeight="1">
      <c r="A91" s="198" t="s">
        <v>397</v>
      </c>
      <c r="B91" s="199">
        <v>6</v>
      </c>
      <c r="C91" s="199">
        <v>903600</v>
      </c>
      <c r="D91" s="199">
        <v>0</v>
      </c>
      <c r="E91" s="198" t="s">
        <v>21672</v>
      </c>
      <c r="F91" s="198" t="s">
        <v>1</v>
      </c>
    </row>
    <row r="92" spans="1:6" ht="15" customHeight="1">
      <c r="A92" s="198" t="s">
        <v>397</v>
      </c>
      <c r="B92" s="199">
        <v>6</v>
      </c>
      <c r="C92" s="199">
        <v>498900</v>
      </c>
      <c r="D92" s="199">
        <v>0</v>
      </c>
      <c r="E92" s="198" t="s">
        <v>21673</v>
      </c>
      <c r="F92" s="198" t="s">
        <v>1</v>
      </c>
    </row>
    <row r="93" spans="1:6" ht="15" customHeight="1">
      <c r="A93" s="198" t="s">
        <v>397</v>
      </c>
      <c r="B93" s="199">
        <v>10</v>
      </c>
      <c r="C93" s="199">
        <v>1741200</v>
      </c>
      <c r="D93" s="199">
        <v>0</v>
      </c>
      <c r="E93" s="198" t="s">
        <v>21674</v>
      </c>
      <c r="F93" s="198" t="s">
        <v>1</v>
      </c>
    </row>
    <row r="94" spans="1:6" ht="15" customHeight="1">
      <c r="A94" s="198" t="s">
        <v>397</v>
      </c>
      <c r="B94" s="199">
        <v>7</v>
      </c>
      <c r="C94" s="199">
        <v>707100</v>
      </c>
      <c r="D94" s="199">
        <v>0</v>
      </c>
      <c r="E94" s="198" t="s">
        <v>21675</v>
      </c>
      <c r="F94" s="198" t="s">
        <v>1</v>
      </c>
    </row>
    <row r="95" spans="1:6" ht="15" customHeight="1">
      <c r="A95" s="198" t="s">
        <v>397</v>
      </c>
      <c r="B95" s="199">
        <v>9</v>
      </c>
      <c r="C95" s="199">
        <v>1707500</v>
      </c>
      <c r="D95" s="199">
        <v>0</v>
      </c>
      <c r="E95" s="198" t="s">
        <v>21676</v>
      </c>
      <c r="F95" s="198" t="s">
        <v>1</v>
      </c>
    </row>
    <row r="96" spans="1:6" ht="15" customHeight="1">
      <c r="A96" s="198" t="s">
        <v>397</v>
      </c>
      <c r="B96" s="199">
        <v>8</v>
      </c>
      <c r="C96" s="199">
        <v>1391900</v>
      </c>
      <c r="D96" s="199">
        <v>0</v>
      </c>
      <c r="E96" s="198" t="s">
        <v>21677</v>
      </c>
      <c r="F96" s="198" t="s">
        <v>1</v>
      </c>
    </row>
    <row r="97" spans="1:6" ht="15" customHeight="1">
      <c r="A97" s="198" t="s">
        <v>398</v>
      </c>
      <c r="B97" s="199">
        <v>8</v>
      </c>
      <c r="C97" s="199">
        <v>1027836</v>
      </c>
      <c r="D97" s="199">
        <v>0</v>
      </c>
      <c r="E97" s="198" t="s">
        <v>21678</v>
      </c>
      <c r="F97" s="198" t="s">
        <v>1</v>
      </c>
    </row>
    <row r="98" spans="1:6" ht="15" customHeight="1">
      <c r="A98" s="198" t="s">
        <v>398</v>
      </c>
      <c r="B98" s="199">
        <v>16</v>
      </c>
      <c r="C98" s="199">
        <v>1331400</v>
      </c>
      <c r="D98" s="199">
        <v>0</v>
      </c>
      <c r="E98" s="198" t="s">
        <v>21679</v>
      </c>
      <c r="F98" s="198" t="s">
        <v>1</v>
      </c>
    </row>
    <row r="99" spans="1:6" ht="15" customHeight="1">
      <c r="A99" s="198" t="s">
        <v>398</v>
      </c>
      <c r="B99" s="199">
        <v>33</v>
      </c>
      <c r="C99" s="199">
        <v>5534600</v>
      </c>
      <c r="D99" s="199">
        <v>0</v>
      </c>
      <c r="E99" s="198" t="s">
        <v>21680</v>
      </c>
      <c r="F99" s="198" t="s">
        <v>1</v>
      </c>
    </row>
    <row r="100" spans="1:6" ht="15" customHeight="1">
      <c r="A100" s="198" t="s">
        <v>397</v>
      </c>
      <c r="B100" s="199">
        <v>8</v>
      </c>
      <c r="C100" s="199">
        <v>1484500</v>
      </c>
      <c r="D100" s="199">
        <v>0</v>
      </c>
      <c r="E100" s="198" t="s">
        <v>21681</v>
      </c>
      <c r="F100" s="198" t="s">
        <v>1</v>
      </c>
    </row>
    <row r="101" spans="1:6" ht="15" customHeight="1">
      <c r="A101" s="198" t="s">
        <v>398</v>
      </c>
      <c r="B101" s="199">
        <v>20</v>
      </c>
      <c r="C101" s="199">
        <v>2193600</v>
      </c>
      <c r="D101" s="199">
        <v>0</v>
      </c>
      <c r="E101" s="198" t="s">
        <v>21682</v>
      </c>
      <c r="F101" s="198" t="s">
        <v>1</v>
      </c>
    </row>
    <row r="102" spans="1:6" ht="15" customHeight="1">
      <c r="A102" s="198" t="s">
        <v>397</v>
      </c>
      <c r="B102" s="199">
        <v>7</v>
      </c>
      <c r="C102" s="199">
        <v>1187900</v>
      </c>
      <c r="D102" s="199">
        <v>0</v>
      </c>
      <c r="E102" s="198" t="s">
        <v>21683</v>
      </c>
      <c r="F102" s="198" t="s">
        <v>1</v>
      </c>
    </row>
    <row r="103" spans="1:6" ht="15" customHeight="1">
      <c r="A103" s="198" t="s">
        <v>397</v>
      </c>
      <c r="B103" s="199">
        <v>8</v>
      </c>
      <c r="C103" s="199">
        <v>1208100</v>
      </c>
      <c r="D103" s="199">
        <v>0</v>
      </c>
      <c r="E103" s="198" t="s">
        <v>21684</v>
      </c>
      <c r="F103" s="198" t="s">
        <v>1</v>
      </c>
    </row>
    <row r="104" spans="1:6" ht="15" customHeight="1">
      <c r="A104" s="198" t="s">
        <v>397</v>
      </c>
      <c r="B104" s="199">
        <v>7</v>
      </c>
      <c r="C104" s="199">
        <v>1076200</v>
      </c>
      <c r="D104" s="199">
        <v>0</v>
      </c>
      <c r="E104" s="198" t="s">
        <v>21685</v>
      </c>
      <c r="F104" s="198" t="s">
        <v>1</v>
      </c>
    </row>
    <row r="105" spans="1:6" ht="15" customHeight="1">
      <c r="A105" s="198" t="s">
        <v>397</v>
      </c>
      <c r="B105" s="199">
        <v>6</v>
      </c>
      <c r="C105" s="199">
        <v>446000</v>
      </c>
      <c r="D105" s="199">
        <v>0</v>
      </c>
      <c r="E105" s="198" t="s">
        <v>21686</v>
      </c>
      <c r="F105" s="198" t="s">
        <v>1</v>
      </c>
    </row>
    <row r="106" spans="1:6" ht="15" customHeight="1">
      <c r="A106" s="198" t="s">
        <v>398</v>
      </c>
      <c r="B106" s="199">
        <v>20</v>
      </c>
      <c r="C106" s="199">
        <v>2536300</v>
      </c>
      <c r="D106" s="199">
        <v>0</v>
      </c>
      <c r="E106" s="198" t="s">
        <v>21687</v>
      </c>
      <c r="F106" s="198" t="s">
        <v>1</v>
      </c>
    </row>
    <row r="107" spans="1:6" ht="15" customHeight="1">
      <c r="A107" s="198" t="s">
        <v>397</v>
      </c>
      <c r="B107" s="199">
        <v>10</v>
      </c>
      <c r="C107" s="199">
        <v>2013800</v>
      </c>
      <c r="D107" s="199">
        <v>0</v>
      </c>
      <c r="E107" s="198" t="s">
        <v>21688</v>
      </c>
      <c r="F107" s="198" t="s">
        <v>1</v>
      </c>
    </row>
    <row r="108" spans="1:6" ht="15" customHeight="1">
      <c r="A108" s="198" t="s">
        <v>397</v>
      </c>
      <c r="B108" s="199">
        <v>9</v>
      </c>
      <c r="C108" s="199">
        <v>1142400</v>
      </c>
      <c r="D108" s="199">
        <v>0</v>
      </c>
      <c r="E108" s="198" t="s">
        <v>21689</v>
      </c>
      <c r="F108" s="198" t="s">
        <v>1</v>
      </c>
    </row>
    <row r="109" spans="1:6" ht="15" customHeight="1">
      <c r="A109" s="198" t="s">
        <v>397</v>
      </c>
      <c r="B109" s="199">
        <v>5</v>
      </c>
      <c r="C109" s="199">
        <v>477500</v>
      </c>
      <c r="D109" s="199">
        <v>0</v>
      </c>
      <c r="E109" s="198" t="s">
        <v>21690</v>
      </c>
      <c r="F109" s="198" t="s">
        <v>1</v>
      </c>
    </row>
    <row r="110" spans="1:6" ht="15" customHeight="1">
      <c r="A110" s="198" t="s">
        <v>397</v>
      </c>
      <c r="B110" s="199">
        <v>8</v>
      </c>
      <c r="C110" s="199">
        <v>1536000</v>
      </c>
      <c r="D110" s="199">
        <v>0</v>
      </c>
      <c r="E110" s="198" t="s">
        <v>21691</v>
      </c>
      <c r="F110" s="198" t="s">
        <v>1</v>
      </c>
    </row>
    <row r="111" spans="1:6" ht="15" customHeight="1">
      <c r="A111" s="198" t="s">
        <v>397</v>
      </c>
      <c r="B111" s="199">
        <v>7</v>
      </c>
      <c r="C111" s="199">
        <v>868700</v>
      </c>
      <c r="D111" s="199">
        <v>0</v>
      </c>
      <c r="E111" s="198" t="s">
        <v>21692</v>
      </c>
      <c r="F111" s="198" t="s">
        <v>1</v>
      </c>
    </row>
    <row r="112" spans="1:6" ht="15" customHeight="1">
      <c r="A112" s="198" t="s">
        <v>398</v>
      </c>
      <c r="B112" s="199">
        <v>56</v>
      </c>
      <c r="C112" s="199">
        <v>13011000</v>
      </c>
      <c r="D112" s="199">
        <v>0</v>
      </c>
      <c r="E112" s="198" t="s">
        <v>21693</v>
      </c>
      <c r="F112" s="198" t="s">
        <v>1</v>
      </c>
    </row>
    <row r="113" spans="1:6" ht="15" customHeight="1">
      <c r="A113" s="198" t="s">
        <v>397</v>
      </c>
      <c r="B113" s="199">
        <v>6</v>
      </c>
      <c r="C113" s="199">
        <v>608600</v>
      </c>
      <c r="D113" s="199">
        <v>0</v>
      </c>
      <c r="E113" s="198" t="s">
        <v>21694</v>
      </c>
      <c r="F113" s="198" t="s">
        <v>1</v>
      </c>
    </row>
    <row r="114" spans="1:6" ht="15" customHeight="1">
      <c r="A114" s="198" t="s">
        <v>397</v>
      </c>
      <c r="B114" s="199">
        <v>10</v>
      </c>
      <c r="C114" s="199">
        <v>1200400</v>
      </c>
      <c r="D114" s="199">
        <v>0</v>
      </c>
      <c r="E114" s="198" t="s">
        <v>21695</v>
      </c>
      <c r="F114" s="198" t="s">
        <v>1</v>
      </c>
    </row>
    <row r="115" spans="1:6" ht="15" customHeight="1">
      <c r="A115" s="198" t="s">
        <v>398</v>
      </c>
      <c r="B115" s="199">
        <v>36</v>
      </c>
      <c r="C115" s="199">
        <v>5006100</v>
      </c>
      <c r="D115" s="199">
        <v>0</v>
      </c>
      <c r="E115" s="198" t="s">
        <v>21696</v>
      </c>
      <c r="F115" s="198" t="s">
        <v>1</v>
      </c>
    </row>
    <row r="116" spans="1:6" ht="15" customHeight="1">
      <c r="A116" s="198" t="s">
        <v>398</v>
      </c>
      <c r="B116" s="199">
        <v>18</v>
      </c>
      <c r="C116" s="199">
        <v>1804100</v>
      </c>
      <c r="D116" s="199">
        <v>0</v>
      </c>
      <c r="E116" s="198" t="s">
        <v>21697</v>
      </c>
      <c r="F116" s="198" t="s">
        <v>1</v>
      </c>
    </row>
    <row r="117" spans="1:6" ht="15" customHeight="1">
      <c r="A117" s="198" t="s">
        <v>397</v>
      </c>
      <c r="B117" s="199">
        <v>6</v>
      </c>
      <c r="C117" s="199">
        <v>508000</v>
      </c>
      <c r="D117" s="199">
        <v>0</v>
      </c>
      <c r="E117" s="198" t="s">
        <v>21698</v>
      </c>
      <c r="F117" s="198" t="s">
        <v>1</v>
      </c>
    </row>
    <row r="118" spans="1:6" ht="15" customHeight="1">
      <c r="A118" s="198" t="s">
        <v>397</v>
      </c>
      <c r="B118" s="199">
        <v>6</v>
      </c>
      <c r="C118" s="199">
        <v>810800</v>
      </c>
      <c r="D118" s="199">
        <v>0</v>
      </c>
      <c r="E118" s="198" t="s">
        <v>21699</v>
      </c>
      <c r="F118" s="198" t="s">
        <v>1</v>
      </c>
    </row>
    <row r="119" spans="1:6" ht="15" customHeight="1">
      <c r="A119" s="198" t="s">
        <v>398</v>
      </c>
      <c r="B119" s="199">
        <v>21</v>
      </c>
      <c r="C119" s="199">
        <v>2236700</v>
      </c>
      <c r="D119" s="199">
        <v>0</v>
      </c>
      <c r="E119" s="198" t="s">
        <v>21700</v>
      </c>
      <c r="F119" s="198" t="s">
        <v>1</v>
      </c>
    </row>
    <row r="120" spans="1:6" ht="15" customHeight="1">
      <c r="A120" s="198" t="s">
        <v>397</v>
      </c>
      <c r="B120" s="199">
        <v>7</v>
      </c>
      <c r="C120" s="199">
        <v>1030600</v>
      </c>
      <c r="D120" s="199">
        <v>0</v>
      </c>
      <c r="E120" s="198" t="s">
        <v>21701</v>
      </c>
      <c r="F120" s="198" t="s">
        <v>1</v>
      </c>
    </row>
    <row r="121" spans="1:6" ht="15" customHeight="1">
      <c r="A121" s="198" t="s">
        <v>398</v>
      </c>
      <c r="B121" s="199">
        <v>23</v>
      </c>
      <c r="C121" s="199">
        <v>2803900</v>
      </c>
      <c r="D121" s="199">
        <v>0</v>
      </c>
      <c r="E121" s="198" t="s">
        <v>21702</v>
      </c>
      <c r="F121" s="198" t="s">
        <v>1</v>
      </c>
    </row>
    <row r="122" spans="1:6" ht="15" customHeight="1">
      <c r="A122" s="198" t="s">
        <v>397</v>
      </c>
      <c r="B122" s="199">
        <v>6</v>
      </c>
      <c r="C122" s="199">
        <v>723800</v>
      </c>
      <c r="D122" s="199">
        <v>0</v>
      </c>
      <c r="E122" s="198" t="s">
        <v>21703</v>
      </c>
      <c r="F122" s="198" t="s">
        <v>1</v>
      </c>
    </row>
    <row r="123" spans="1:6" ht="15" customHeight="1">
      <c r="A123" s="198" t="s">
        <v>398</v>
      </c>
      <c r="B123" s="199">
        <v>2</v>
      </c>
      <c r="C123" s="199">
        <v>253507</v>
      </c>
      <c r="D123" s="199">
        <v>0</v>
      </c>
      <c r="E123" s="198" t="s">
        <v>21704</v>
      </c>
      <c r="F123" s="198" t="s">
        <v>1</v>
      </c>
    </row>
    <row r="124" spans="1:6" ht="15" customHeight="1">
      <c r="A124" s="198" t="s">
        <v>398</v>
      </c>
      <c r="B124" s="199">
        <v>15</v>
      </c>
      <c r="C124" s="199">
        <v>656200</v>
      </c>
      <c r="D124" s="199">
        <v>0</v>
      </c>
      <c r="E124" s="198" t="s">
        <v>21705</v>
      </c>
      <c r="F124" s="198" t="s">
        <v>1</v>
      </c>
    </row>
    <row r="125" spans="1:6" ht="15" customHeight="1">
      <c r="A125" s="198" t="s">
        <v>397</v>
      </c>
      <c r="B125" s="199">
        <v>6</v>
      </c>
      <c r="C125" s="199">
        <v>839100</v>
      </c>
      <c r="D125" s="199">
        <v>0</v>
      </c>
      <c r="E125" s="198" t="s">
        <v>21706</v>
      </c>
      <c r="F125" s="198" t="s">
        <v>1</v>
      </c>
    </row>
    <row r="126" spans="1:6" ht="15" customHeight="1">
      <c r="A126" s="198" t="s">
        <v>397</v>
      </c>
      <c r="B126" s="199">
        <v>4</v>
      </c>
      <c r="C126" s="199">
        <v>750700</v>
      </c>
      <c r="D126" s="199">
        <v>4</v>
      </c>
      <c r="E126" s="198" t="s">
        <v>4326</v>
      </c>
      <c r="F126" s="198" t="s">
        <v>1</v>
      </c>
    </row>
    <row r="127" spans="1:6" ht="15" customHeight="1">
      <c r="A127" s="198" t="s">
        <v>397</v>
      </c>
      <c r="B127" s="199">
        <v>5</v>
      </c>
      <c r="C127" s="199">
        <v>440500</v>
      </c>
      <c r="D127" s="199">
        <v>0</v>
      </c>
      <c r="E127" s="198" t="s">
        <v>21707</v>
      </c>
      <c r="F127" s="198" t="s">
        <v>1</v>
      </c>
    </row>
    <row r="128" spans="1:6" ht="15" customHeight="1">
      <c r="A128" s="198" t="s">
        <v>397</v>
      </c>
      <c r="B128" s="199">
        <v>7</v>
      </c>
      <c r="C128" s="199">
        <v>927100</v>
      </c>
      <c r="D128" s="199">
        <v>0</v>
      </c>
      <c r="E128" s="198" t="s">
        <v>21708</v>
      </c>
      <c r="F128" s="198" t="s">
        <v>1</v>
      </c>
    </row>
    <row r="129" spans="1:6" ht="15" customHeight="1">
      <c r="A129" s="198" t="s">
        <v>397</v>
      </c>
      <c r="B129" s="199">
        <v>9</v>
      </c>
      <c r="C129" s="199">
        <v>1375300</v>
      </c>
      <c r="D129" s="199">
        <v>0</v>
      </c>
      <c r="E129" s="198" t="s">
        <v>21709</v>
      </c>
      <c r="F129" s="198" t="s">
        <v>1</v>
      </c>
    </row>
    <row r="130" spans="1:6" ht="15" customHeight="1">
      <c r="A130" s="198" t="s">
        <v>397</v>
      </c>
      <c r="B130" s="199">
        <v>7</v>
      </c>
      <c r="C130" s="199">
        <v>660600</v>
      </c>
      <c r="D130" s="199">
        <v>0</v>
      </c>
      <c r="E130" s="198" t="s">
        <v>21710</v>
      </c>
      <c r="F130" s="198" t="s">
        <v>1</v>
      </c>
    </row>
    <row r="131" spans="1:6" ht="15" customHeight="1">
      <c r="A131" s="198" t="s">
        <v>397</v>
      </c>
      <c r="B131" s="199">
        <v>7</v>
      </c>
      <c r="C131" s="199">
        <v>1129700</v>
      </c>
      <c r="D131" s="199">
        <v>0</v>
      </c>
      <c r="E131" s="198" t="s">
        <v>21711</v>
      </c>
      <c r="F131" s="198" t="s">
        <v>1</v>
      </c>
    </row>
    <row r="132" spans="1:6" ht="15" customHeight="1">
      <c r="A132" s="198" t="s">
        <v>397</v>
      </c>
      <c r="B132" s="199">
        <v>6</v>
      </c>
      <c r="C132" s="199">
        <v>599700</v>
      </c>
      <c r="D132" s="199">
        <v>0</v>
      </c>
      <c r="E132" s="198" t="s">
        <v>21712</v>
      </c>
      <c r="F132" s="198" t="s">
        <v>1</v>
      </c>
    </row>
    <row r="133" spans="1:6" ht="15" customHeight="1">
      <c r="A133" s="198" t="s">
        <v>397</v>
      </c>
      <c r="B133" s="199">
        <v>7</v>
      </c>
      <c r="C133" s="199">
        <v>671600</v>
      </c>
      <c r="D133" s="199">
        <v>0</v>
      </c>
      <c r="E133" s="198" t="s">
        <v>21713</v>
      </c>
      <c r="F133" s="198" t="s">
        <v>1</v>
      </c>
    </row>
    <row r="134" spans="1:6" ht="15" customHeight="1">
      <c r="A134" s="198" t="s">
        <v>397</v>
      </c>
      <c r="B134" s="199">
        <v>6</v>
      </c>
      <c r="C134" s="199">
        <v>527600</v>
      </c>
      <c r="D134" s="199">
        <v>0</v>
      </c>
      <c r="E134" s="198" t="s">
        <v>21714</v>
      </c>
      <c r="F134" s="198" t="s">
        <v>1</v>
      </c>
    </row>
    <row r="135" spans="1:6" ht="15" customHeight="1">
      <c r="A135" s="198" t="s">
        <v>398</v>
      </c>
      <c r="B135" s="199">
        <v>20</v>
      </c>
      <c r="C135" s="199">
        <v>2462200</v>
      </c>
      <c r="D135" s="199">
        <v>0</v>
      </c>
      <c r="E135" s="198" t="s">
        <v>21715</v>
      </c>
      <c r="F135" s="198" t="s">
        <v>1</v>
      </c>
    </row>
    <row r="136" spans="1:6" ht="15" customHeight="1">
      <c r="A136" s="198" t="s">
        <v>398</v>
      </c>
      <c r="B136" s="199">
        <v>17</v>
      </c>
      <c r="C136" s="199">
        <v>1282800</v>
      </c>
      <c r="D136" s="199">
        <v>0</v>
      </c>
      <c r="E136" s="198" t="s">
        <v>21716</v>
      </c>
      <c r="F136" s="198" t="s">
        <v>1</v>
      </c>
    </row>
    <row r="137" spans="1:6" ht="15" customHeight="1">
      <c r="A137" s="198" t="s">
        <v>397</v>
      </c>
      <c r="B137" s="199">
        <v>7</v>
      </c>
      <c r="C137" s="199">
        <v>936600</v>
      </c>
      <c r="D137" s="199">
        <v>0</v>
      </c>
      <c r="E137" s="198" t="s">
        <v>21717</v>
      </c>
      <c r="F137" s="198" t="s">
        <v>1</v>
      </c>
    </row>
    <row r="138" spans="1:6" ht="15" customHeight="1">
      <c r="A138" s="198" t="s">
        <v>397</v>
      </c>
      <c r="B138" s="199">
        <v>7</v>
      </c>
      <c r="C138" s="199">
        <v>918100</v>
      </c>
      <c r="D138" s="199">
        <v>0</v>
      </c>
      <c r="E138" s="198" t="s">
        <v>21718</v>
      </c>
      <c r="F138" s="198" t="s">
        <v>1</v>
      </c>
    </row>
    <row r="139" spans="1:6" ht="15" customHeight="1">
      <c r="A139" s="198" t="s">
        <v>398</v>
      </c>
      <c r="B139" s="199">
        <v>18</v>
      </c>
      <c r="C139" s="199">
        <v>1470300</v>
      </c>
      <c r="D139" s="199">
        <v>0</v>
      </c>
      <c r="E139" s="198" t="s">
        <v>21719</v>
      </c>
      <c r="F139" s="198" t="s">
        <v>1</v>
      </c>
    </row>
    <row r="140" spans="1:6" ht="15" customHeight="1">
      <c r="A140" s="198" t="s">
        <v>397</v>
      </c>
      <c r="B140" s="199">
        <v>9</v>
      </c>
      <c r="C140" s="199">
        <v>1865300</v>
      </c>
      <c r="D140" s="199">
        <v>0</v>
      </c>
      <c r="E140" s="198" t="s">
        <v>21720</v>
      </c>
      <c r="F140" s="198" t="s">
        <v>1</v>
      </c>
    </row>
    <row r="141" spans="1:6" ht="15" customHeight="1">
      <c r="A141" s="198" t="s">
        <v>398</v>
      </c>
      <c r="B141" s="199">
        <v>13</v>
      </c>
      <c r="C141" s="199">
        <v>1753740</v>
      </c>
      <c r="D141" s="199">
        <v>0</v>
      </c>
      <c r="E141" s="198" t="s">
        <v>21721</v>
      </c>
      <c r="F141" s="198" t="s">
        <v>1</v>
      </c>
    </row>
    <row r="142" spans="1:6" ht="15" customHeight="1">
      <c r="A142" s="198" t="s">
        <v>398</v>
      </c>
      <c r="B142" s="199">
        <v>7</v>
      </c>
      <c r="C142" s="199">
        <v>921136</v>
      </c>
      <c r="D142" s="199">
        <v>0</v>
      </c>
      <c r="E142" s="198" t="s">
        <v>21722</v>
      </c>
      <c r="F142" s="198" t="s">
        <v>1</v>
      </c>
    </row>
    <row r="143" spans="1:6" ht="15" customHeight="1">
      <c r="A143" s="198" t="s">
        <v>397</v>
      </c>
      <c r="B143" s="199">
        <v>7</v>
      </c>
      <c r="C143" s="199">
        <v>722000</v>
      </c>
      <c r="D143" s="199">
        <v>0</v>
      </c>
      <c r="E143" s="198" t="s">
        <v>21723</v>
      </c>
      <c r="F143" s="198" t="s">
        <v>1</v>
      </c>
    </row>
    <row r="144" spans="1:6" ht="15" customHeight="1">
      <c r="A144" s="198" t="s">
        <v>397</v>
      </c>
      <c r="B144" s="199">
        <v>7</v>
      </c>
      <c r="C144" s="199">
        <v>648100</v>
      </c>
      <c r="D144" s="199">
        <v>0</v>
      </c>
      <c r="E144" s="198" t="s">
        <v>21724</v>
      </c>
      <c r="F144" s="198" t="s">
        <v>1</v>
      </c>
    </row>
    <row r="145" spans="1:6" ht="15" customHeight="1">
      <c r="A145" s="198" t="s">
        <v>397</v>
      </c>
      <c r="B145" s="199">
        <v>9</v>
      </c>
      <c r="C145" s="199">
        <v>1346000</v>
      </c>
      <c r="D145" s="199">
        <v>0</v>
      </c>
      <c r="E145" s="198" t="s">
        <v>21725</v>
      </c>
      <c r="F145" s="198" t="s">
        <v>1</v>
      </c>
    </row>
    <row r="146" spans="1:6" ht="15" customHeight="1">
      <c r="A146" s="198" t="s">
        <v>398</v>
      </c>
      <c r="B146" s="199">
        <v>11</v>
      </c>
      <c r="C146" s="199">
        <v>1558943</v>
      </c>
      <c r="D146" s="199">
        <v>0</v>
      </c>
      <c r="E146" s="198" t="s">
        <v>21726</v>
      </c>
      <c r="F146" s="198" t="s">
        <v>1</v>
      </c>
    </row>
    <row r="147" spans="1:6" ht="15" customHeight="1">
      <c r="A147" s="198" t="s">
        <v>398</v>
      </c>
      <c r="B147" s="199">
        <v>24</v>
      </c>
      <c r="C147" s="199">
        <v>4082700</v>
      </c>
      <c r="D147" s="199">
        <v>0</v>
      </c>
      <c r="E147" s="198" t="s">
        <v>21727</v>
      </c>
      <c r="F147" s="198" t="s">
        <v>1</v>
      </c>
    </row>
    <row r="148" spans="1:6" ht="15" customHeight="1">
      <c r="A148" s="198" t="s">
        <v>397</v>
      </c>
      <c r="B148" s="199">
        <v>8</v>
      </c>
      <c r="C148" s="199">
        <v>1231800</v>
      </c>
      <c r="D148" s="199">
        <v>0</v>
      </c>
      <c r="E148" s="198" t="s">
        <v>21728</v>
      </c>
      <c r="F148" s="198" t="s">
        <v>1</v>
      </c>
    </row>
    <row r="149" spans="1:6" ht="15" customHeight="1">
      <c r="A149" s="198" t="s">
        <v>397</v>
      </c>
      <c r="B149" s="199">
        <v>6</v>
      </c>
      <c r="C149" s="199">
        <v>790600</v>
      </c>
      <c r="D149" s="199">
        <v>0</v>
      </c>
      <c r="E149" s="198" t="s">
        <v>21729</v>
      </c>
      <c r="F149" s="198" t="s">
        <v>1</v>
      </c>
    </row>
    <row r="150" spans="1:6" ht="15" customHeight="1">
      <c r="A150" s="198" t="s">
        <v>398</v>
      </c>
      <c r="B150" s="199">
        <v>22</v>
      </c>
      <c r="C150" s="199">
        <v>2614700</v>
      </c>
      <c r="D150" s="199">
        <v>0</v>
      </c>
      <c r="E150" s="198" t="s">
        <v>21730</v>
      </c>
      <c r="F150" s="198" t="s">
        <v>1</v>
      </c>
    </row>
    <row r="151" spans="1:6" ht="15" customHeight="1">
      <c r="A151" s="198" t="s">
        <v>397</v>
      </c>
      <c r="B151" s="199">
        <v>6</v>
      </c>
      <c r="C151" s="199">
        <v>654200</v>
      </c>
      <c r="D151" s="199">
        <v>0</v>
      </c>
      <c r="E151" s="198" t="s">
        <v>21731</v>
      </c>
      <c r="F151" s="198" t="s">
        <v>1</v>
      </c>
    </row>
    <row r="152" spans="1:6" ht="15" customHeight="1">
      <c r="A152" s="198" t="s">
        <v>397</v>
      </c>
      <c r="B152" s="199">
        <v>7</v>
      </c>
      <c r="C152" s="199">
        <v>752100</v>
      </c>
      <c r="D152" s="199">
        <v>0</v>
      </c>
      <c r="E152" s="198" t="s">
        <v>21732</v>
      </c>
      <c r="F152" s="198" t="s">
        <v>1</v>
      </c>
    </row>
    <row r="153" spans="1:6" ht="15" customHeight="1">
      <c r="A153" s="198" t="s">
        <v>397</v>
      </c>
      <c r="B153" s="199">
        <v>7</v>
      </c>
      <c r="C153" s="199">
        <v>996100</v>
      </c>
      <c r="D153" s="199">
        <v>0</v>
      </c>
      <c r="E153" s="198" t="s">
        <v>21733</v>
      </c>
      <c r="F153" s="198" t="s">
        <v>1</v>
      </c>
    </row>
    <row r="154" spans="1:6" ht="15" customHeight="1">
      <c r="A154" s="198" t="s">
        <v>398</v>
      </c>
      <c r="B154" s="199">
        <v>17</v>
      </c>
      <c r="C154" s="199">
        <v>1508600</v>
      </c>
      <c r="D154" s="199">
        <v>0</v>
      </c>
      <c r="E154" s="198" t="s">
        <v>21734</v>
      </c>
      <c r="F154" s="198" t="s">
        <v>1</v>
      </c>
    </row>
    <row r="155" spans="1:6" ht="15" customHeight="1">
      <c r="A155" s="198" t="s">
        <v>398</v>
      </c>
      <c r="B155" s="199">
        <v>9</v>
      </c>
      <c r="C155" s="199">
        <v>1252736</v>
      </c>
      <c r="D155" s="199">
        <v>0</v>
      </c>
      <c r="E155" s="198" t="s">
        <v>21735</v>
      </c>
      <c r="F155" s="198" t="s">
        <v>1</v>
      </c>
    </row>
    <row r="156" spans="1:6" ht="15" customHeight="1">
      <c r="A156" s="198" t="s">
        <v>398</v>
      </c>
      <c r="B156" s="199">
        <v>17</v>
      </c>
      <c r="C156" s="199">
        <v>1504100</v>
      </c>
      <c r="D156" s="199">
        <v>0</v>
      </c>
      <c r="E156" s="198" t="s">
        <v>21736</v>
      </c>
      <c r="F156" s="198" t="s">
        <v>1</v>
      </c>
    </row>
    <row r="157" spans="1:6" ht="15" customHeight="1">
      <c r="A157" s="198" t="s">
        <v>397</v>
      </c>
      <c r="B157" s="199">
        <v>9</v>
      </c>
      <c r="C157" s="199">
        <v>1583000</v>
      </c>
      <c r="D157" s="199">
        <v>0</v>
      </c>
      <c r="E157" s="198" t="s">
        <v>21737</v>
      </c>
      <c r="F157" s="198" t="s">
        <v>1</v>
      </c>
    </row>
    <row r="158" spans="1:6" ht="15" customHeight="1">
      <c r="A158" s="198" t="s">
        <v>398</v>
      </c>
      <c r="B158" s="199">
        <v>25</v>
      </c>
      <c r="C158" s="199">
        <v>3845900</v>
      </c>
      <c r="D158" s="199">
        <v>0</v>
      </c>
      <c r="E158" s="198" t="s">
        <v>21738</v>
      </c>
      <c r="F158" s="198" t="s">
        <v>1</v>
      </c>
    </row>
    <row r="159" spans="1:6" ht="15" customHeight="1">
      <c r="A159" s="198" t="s">
        <v>398</v>
      </c>
      <c r="B159" s="199">
        <v>13</v>
      </c>
      <c r="C159" s="199">
        <v>1735349</v>
      </c>
      <c r="D159" s="199">
        <v>0</v>
      </c>
      <c r="E159" s="198" t="s">
        <v>21739</v>
      </c>
      <c r="F159" s="198" t="s">
        <v>1</v>
      </c>
    </row>
    <row r="160" spans="1:6" ht="15" customHeight="1">
      <c r="A160" s="198" t="s">
        <v>397</v>
      </c>
      <c r="B160" s="199">
        <v>7</v>
      </c>
      <c r="C160" s="199">
        <v>803600</v>
      </c>
      <c r="D160" s="199">
        <v>0</v>
      </c>
      <c r="E160" s="198" t="s">
        <v>21740</v>
      </c>
      <c r="F160" s="198" t="s">
        <v>1</v>
      </c>
    </row>
    <row r="161" spans="1:6" ht="15" customHeight="1">
      <c r="A161" s="198" t="s">
        <v>397</v>
      </c>
      <c r="B161" s="199">
        <v>9</v>
      </c>
      <c r="C161" s="199">
        <v>1576200</v>
      </c>
      <c r="D161" s="199">
        <v>0</v>
      </c>
      <c r="E161" s="198" t="s">
        <v>21741</v>
      </c>
      <c r="F161" s="198" t="s">
        <v>1</v>
      </c>
    </row>
    <row r="162" spans="1:6" ht="15" customHeight="1">
      <c r="A162" s="198" t="s">
        <v>397</v>
      </c>
      <c r="B162" s="199">
        <v>9</v>
      </c>
      <c r="C162" s="199">
        <v>1611800</v>
      </c>
      <c r="D162" s="199">
        <v>0</v>
      </c>
      <c r="E162" s="198" t="s">
        <v>21742</v>
      </c>
      <c r="F162" s="198" t="s">
        <v>1</v>
      </c>
    </row>
    <row r="163" spans="1:6" ht="15" customHeight="1">
      <c r="A163" s="198" t="s">
        <v>397</v>
      </c>
      <c r="B163" s="199">
        <v>6</v>
      </c>
      <c r="C163" s="199">
        <v>812300</v>
      </c>
      <c r="D163" s="199">
        <v>0</v>
      </c>
      <c r="E163" s="198" t="s">
        <v>21743</v>
      </c>
      <c r="F163" s="198" t="s">
        <v>1</v>
      </c>
    </row>
    <row r="164" spans="1:6" ht="15" customHeight="1">
      <c r="A164" s="198" t="s">
        <v>398</v>
      </c>
      <c r="B164" s="199">
        <v>15</v>
      </c>
      <c r="C164" s="199">
        <v>888400</v>
      </c>
      <c r="D164" s="199">
        <v>0</v>
      </c>
      <c r="E164" s="198" t="s">
        <v>21744</v>
      </c>
      <c r="F164" s="198" t="s">
        <v>1</v>
      </c>
    </row>
    <row r="165" spans="1:6" ht="15" customHeight="1">
      <c r="A165" s="198" t="s">
        <v>397</v>
      </c>
      <c r="B165" s="199">
        <v>6</v>
      </c>
      <c r="C165" s="199">
        <v>574300</v>
      </c>
      <c r="D165" s="199">
        <v>0</v>
      </c>
      <c r="E165" s="198" t="s">
        <v>21745</v>
      </c>
      <c r="F165" s="198" t="s">
        <v>1</v>
      </c>
    </row>
    <row r="166" spans="1:6" ht="15" customHeight="1">
      <c r="A166" s="198" t="s">
        <v>397</v>
      </c>
      <c r="B166" s="199">
        <v>9</v>
      </c>
      <c r="C166" s="199">
        <v>1587000</v>
      </c>
      <c r="D166" s="199">
        <v>0</v>
      </c>
      <c r="E166" s="198" t="s">
        <v>21746</v>
      </c>
      <c r="F166" s="198" t="s">
        <v>1</v>
      </c>
    </row>
    <row r="167" spans="1:6" ht="15" customHeight="1">
      <c r="A167" s="198" t="s">
        <v>397</v>
      </c>
      <c r="B167" s="199">
        <v>8</v>
      </c>
      <c r="C167" s="199">
        <v>1241000</v>
      </c>
      <c r="D167" s="199">
        <v>0</v>
      </c>
      <c r="E167" s="198" t="s">
        <v>21747</v>
      </c>
      <c r="F167" s="198" t="s">
        <v>1</v>
      </c>
    </row>
    <row r="168" spans="1:6" ht="15" customHeight="1">
      <c r="A168" s="198" t="s">
        <v>398</v>
      </c>
      <c r="B168" s="199">
        <v>15</v>
      </c>
      <c r="C168" s="199">
        <v>1049100</v>
      </c>
      <c r="D168" s="199">
        <v>0</v>
      </c>
      <c r="E168" s="198" t="s">
        <v>21748</v>
      </c>
      <c r="F168" s="198" t="s">
        <v>1</v>
      </c>
    </row>
    <row r="169" spans="1:6" ht="15" customHeight="1">
      <c r="A169" s="198" t="s">
        <v>397</v>
      </c>
      <c r="B169" s="199">
        <v>6</v>
      </c>
      <c r="C169" s="199">
        <v>480700</v>
      </c>
      <c r="D169" s="199">
        <v>0</v>
      </c>
      <c r="E169" s="198" t="s">
        <v>21749</v>
      </c>
      <c r="F169" s="198" t="s">
        <v>1</v>
      </c>
    </row>
    <row r="170" spans="1:6" ht="15" customHeight="1">
      <c r="A170" s="198" t="s">
        <v>398</v>
      </c>
      <c r="B170" s="199">
        <v>18</v>
      </c>
      <c r="C170" s="199">
        <v>1738200</v>
      </c>
      <c r="D170" s="199">
        <v>0</v>
      </c>
      <c r="E170" s="198" t="s">
        <v>21750</v>
      </c>
      <c r="F170" s="198" t="s">
        <v>1</v>
      </c>
    </row>
    <row r="171" spans="1:6" ht="15" customHeight="1">
      <c r="A171" s="198" t="s">
        <v>397</v>
      </c>
      <c r="B171" s="199">
        <v>7</v>
      </c>
      <c r="C171" s="199">
        <v>1247700</v>
      </c>
      <c r="D171" s="199">
        <v>0</v>
      </c>
      <c r="E171" s="198" t="s">
        <v>21751</v>
      </c>
      <c r="F171" s="198" t="s">
        <v>1</v>
      </c>
    </row>
    <row r="172" spans="1:6" ht="15" customHeight="1">
      <c r="A172" s="198" t="s">
        <v>397</v>
      </c>
      <c r="B172" s="199">
        <v>7</v>
      </c>
      <c r="C172" s="199">
        <v>718100</v>
      </c>
      <c r="D172" s="199">
        <v>0</v>
      </c>
      <c r="E172" s="198" t="s">
        <v>21752</v>
      </c>
      <c r="F172" s="198" t="s">
        <v>1</v>
      </c>
    </row>
    <row r="173" spans="1:6" ht="15" customHeight="1">
      <c r="A173" s="198" t="s">
        <v>398</v>
      </c>
      <c r="B173" s="199">
        <v>21</v>
      </c>
      <c r="C173" s="199">
        <v>1373500</v>
      </c>
      <c r="D173" s="199">
        <v>0</v>
      </c>
      <c r="E173" s="198" t="s">
        <v>21753</v>
      </c>
      <c r="F173" s="198" t="s">
        <v>1</v>
      </c>
    </row>
    <row r="174" spans="1:6" ht="15" customHeight="1">
      <c r="A174" s="198" t="s">
        <v>398</v>
      </c>
      <c r="B174" s="199">
        <v>40</v>
      </c>
      <c r="C174" s="199">
        <v>7280800</v>
      </c>
      <c r="D174" s="199">
        <v>0</v>
      </c>
      <c r="E174" s="198" t="s">
        <v>21754</v>
      </c>
      <c r="F174" s="198" t="s">
        <v>1</v>
      </c>
    </row>
    <row r="175" spans="1:6" ht="15" customHeight="1">
      <c r="A175" s="198" t="s">
        <v>397</v>
      </c>
      <c r="B175" s="199">
        <v>7</v>
      </c>
      <c r="C175" s="199">
        <v>1051000</v>
      </c>
      <c r="D175" s="199">
        <v>0</v>
      </c>
      <c r="E175" s="198" t="s">
        <v>21755</v>
      </c>
      <c r="F175" s="198" t="s">
        <v>1</v>
      </c>
    </row>
    <row r="176" spans="1:6" ht="15" customHeight="1">
      <c r="A176" s="198" t="s">
        <v>398</v>
      </c>
      <c r="B176" s="199">
        <v>72</v>
      </c>
      <c r="C176" s="199">
        <v>12774200</v>
      </c>
      <c r="D176" s="199">
        <v>0</v>
      </c>
      <c r="E176" s="198" t="s">
        <v>21756</v>
      </c>
      <c r="F176" s="198" t="s">
        <v>1</v>
      </c>
    </row>
    <row r="177" spans="1:6" ht="15" customHeight="1">
      <c r="A177" s="198" t="s">
        <v>397</v>
      </c>
      <c r="B177" s="199">
        <v>6</v>
      </c>
      <c r="C177" s="199">
        <v>551000</v>
      </c>
      <c r="D177" s="199">
        <v>0</v>
      </c>
      <c r="E177" s="198" t="s">
        <v>21757</v>
      </c>
      <c r="F177" s="198" t="s">
        <v>1</v>
      </c>
    </row>
    <row r="178" spans="1:6" ht="15" customHeight="1">
      <c r="A178" s="198" t="s">
        <v>397</v>
      </c>
      <c r="B178" s="199">
        <v>6</v>
      </c>
      <c r="C178" s="199">
        <v>537800</v>
      </c>
      <c r="D178" s="199">
        <v>0</v>
      </c>
      <c r="E178" s="198" t="s">
        <v>21758</v>
      </c>
      <c r="F178" s="198" t="s">
        <v>1</v>
      </c>
    </row>
    <row r="179" spans="1:6" ht="15" customHeight="1">
      <c r="A179" s="198" t="s">
        <v>398</v>
      </c>
      <c r="B179" s="199">
        <v>17</v>
      </c>
      <c r="C179" s="199">
        <v>1456400</v>
      </c>
      <c r="D179" s="199">
        <v>0</v>
      </c>
      <c r="E179" s="198" t="s">
        <v>21759</v>
      </c>
      <c r="F179" s="198" t="s">
        <v>1</v>
      </c>
    </row>
    <row r="180" spans="1:6" ht="15" customHeight="1">
      <c r="A180" s="198" t="s">
        <v>398</v>
      </c>
      <c r="B180" s="199">
        <v>25</v>
      </c>
      <c r="C180" s="199">
        <v>3852700</v>
      </c>
      <c r="D180" s="199">
        <v>0</v>
      </c>
      <c r="E180" s="198" t="s">
        <v>21760</v>
      </c>
      <c r="F180" s="198" t="s">
        <v>1</v>
      </c>
    </row>
    <row r="181" spans="1:6" ht="15" customHeight="1">
      <c r="A181" s="198" t="s">
        <v>397</v>
      </c>
      <c r="B181" s="199">
        <v>8</v>
      </c>
      <c r="C181" s="199">
        <v>1324100</v>
      </c>
      <c r="D181" s="199">
        <v>0</v>
      </c>
      <c r="E181" s="198" t="s">
        <v>21761</v>
      </c>
      <c r="F181" s="198" t="s">
        <v>1</v>
      </c>
    </row>
    <row r="182" spans="1:6" ht="15" customHeight="1">
      <c r="A182" s="198" t="s">
        <v>397</v>
      </c>
      <c r="B182" s="199">
        <v>6</v>
      </c>
      <c r="C182" s="199">
        <v>752000</v>
      </c>
      <c r="D182" s="199">
        <v>0</v>
      </c>
      <c r="E182" s="198" t="s">
        <v>21762</v>
      </c>
      <c r="F182" s="198" t="s">
        <v>1</v>
      </c>
    </row>
    <row r="183" spans="1:6" ht="15" customHeight="1">
      <c r="A183" s="198" t="s">
        <v>398</v>
      </c>
      <c r="B183" s="199">
        <v>20</v>
      </c>
      <c r="C183" s="199">
        <v>2464900</v>
      </c>
      <c r="D183" s="199">
        <v>0</v>
      </c>
      <c r="E183" s="198" t="s">
        <v>21763</v>
      </c>
      <c r="F183" s="198" t="s">
        <v>1</v>
      </c>
    </row>
    <row r="184" spans="1:6" ht="15" customHeight="1">
      <c r="A184" s="198" t="s">
        <v>397</v>
      </c>
      <c r="B184" s="199">
        <v>6</v>
      </c>
      <c r="C184" s="199">
        <v>895700</v>
      </c>
      <c r="D184" s="199">
        <v>0</v>
      </c>
      <c r="E184" s="198" t="s">
        <v>21764</v>
      </c>
      <c r="F184" s="198" t="s">
        <v>1</v>
      </c>
    </row>
    <row r="185" spans="1:6" ht="15" customHeight="1">
      <c r="A185" s="198" t="s">
        <v>397</v>
      </c>
      <c r="B185" s="199">
        <v>7</v>
      </c>
      <c r="C185" s="199">
        <v>681300</v>
      </c>
      <c r="D185" s="199">
        <v>0</v>
      </c>
      <c r="E185" s="198" t="s">
        <v>21765</v>
      </c>
      <c r="F185" s="198" t="s">
        <v>1</v>
      </c>
    </row>
    <row r="186" spans="1:6" ht="15" customHeight="1">
      <c r="A186" s="198" t="s">
        <v>397</v>
      </c>
      <c r="B186" s="199">
        <v>6</v>
      </c>
      <c r="C186" s="199">
        <v>739200</v>
      </c>
      <c r="D186" s="199">
        <v>0</v>
      </c>
      <c r="E186" s="198" t="s">
        <v>21766</v>
      </c>
      <c r="F186" s="198" t="s">
        <v>1</v>
      </c>
    </row>
    <row r="187" spans="1:6" ht="15" customHeight="1">
      <c r="A187" s="198" t="s">
        <v>398</v>
      </c>
      <c r="B187" s="199">
        <v>17</v>
      </c>
      <c r="C187" s="199">
        <v>1711200</v>
      </c>
      <c r="D187" s="199">
        <v>0</v>
      </c>
      <c r="E187" s="198" t="s">
        <v>21767</v>
      </c>
      <c r="F187" s="198" t="s">
        <v>1</v>
      </c>
    </row>
    <row r="188" spans="1:6" ht="15" customHeight="1">
      <c r="A188" s="198" t="s">
        <v>397</v>
      </c>
      <c r="B188" s="199">
        <v>6</v>
      </c>
      <c r="C188" s="199">
        <v>402800</v>
      </c>
      <c r="D188" s="199">
        <v>0</v>
      </c>
      <c r="E188" s="198" t="s">
        <v>21768</v>
      </c>
      <c r="F188" s="198" t="s">
        <v>1</v>
      </c>
    </row>
    <row r="189" spans="1:6" ht="15" customHeight="1">
      <c r="A189" s="198" t="s">
        <v>398</v>
      </c>
      <c r="B189" s="199">
        <v>22</v>
      </c>
      <c r="C189" s="199">
        <v>2330200</v>
      </c>
      <c r="D189" s="199">
        <v>0</v>
      </c>
      <c r="E189" s="198" t="s">
        <v>21769</v>
      </c>
      <c r="F189" s="198" t="s">
        <v>1</v>
      </c>
    </row>
    <row r="190" spans="1:6" ht="15" customHeight="1">
      <c r="A190" s="198" t="s">
        <v>397</v>
      </c>
      <c r="B190" s="199">
        <v>7</v>
      </c>
      <c r="C190" s="199">
        <v>1053300</v>
      </c>
      <c r="D190" s="199">
        <v>0</v>
      </c>
      <c r="E190" s="198" t="s">
        <v>21770</v>
      </c>
      <c r="F190" s="198" t="s">
        <v>1</v>
      </c>
    </row>
    <row r="191" spans="1:6" ht="15" customHeight="1">
      <c r="A191" s="198" t="s">
        <v>397</v>
      </c>
      <c r="B191" s="199">
        <v>7</v>
      </c>
      <c r="C191" s="199">
        <v>741900</v>
      </c>
      <c r="D191" s="199">
        <v>0</v>
      </c>
      <c r="E191" s="198" t="s">
        <v>21771</v>
      </c>
      <c r="F191" s="198" t="s">
        <v>1</v>
      </c>
    </row>
    <row r="192" spans="1:6" ht="15" customHeight="1">
      <c r="A192" s="198" t="s">
        <v>397</v>
      </c>
      <c r="B192" s="199">
        <v>7</v>
      </c>
      <c r="C192" s="199">
        <v>909900</v>
      </c>
      <c r="D192" s="199">
        <v>0</v>
      </c>
      <c r="E192" s="198" t="s">
        <v>21772</v>
      </c>
      <c r="F192" s="198" t="s">
        <v>1</v>
      </c>
    </row>
    <row r="193" spans="1:6" ht="15" customHeight="1">
      <c r="A193" s="198" t="s">
        <v>397</v>
      </c>
      <c r="B193" s="199">
        <v>6</v>
      </c>
      <c r="C193" s="199">
        <v>594400</v>
      </c>
      <c r="D193" s="199">
        <v>0</v>
      </c>
      <c r="E193" s="198" t="s">
        <v>21773</v>
      </c>
      <c r="F193" s="198" t="s">
        <v>1</v>
      </c>
    </row>
    <row r="194" spans="1:6" ht="15" customHeight="1">
      <c r="A194" s="198" t="s">
        <v>397</v>
      </c>
      <c r="B194" s="199">
        <v>6</v>
      </c>
      <c r="C194" s="199">
        <v>953800</v>
      </c>
      <c r="D194" s="199">
        <v>0</v>
      </c>
      <c r="E194" s="198" t="s">
        <v>21774</v>
      </c>
      <c r="F194" s="198" t="s">
        <v>1</v>
      </c>
    </row>
    <row r="195" spans="1:6" ht="15" customHeight="1">
      <c r="A195" s="198" t="s">
        <v>397</v>
      </c>
      <c r="B195" s="199">
        <v>8</v>
      </c>
      <c r="C195" s="199">
        <v>1450000</v>
      </c>
      <c r="D195" s="199">
        <v>0</v>
      </c>
      <c r="E195" s="198" t="s">
        <v>21775</v>
      </c>
      <c r="F195" s="198" t="s">
        <v>1</v>
      </c>
    </row>
    <row r="196" spans="1:6" ht="15" customHeight="1">
      <c r="A196" s="198" t="s">
        <v>398</v>
      </c>
      <c r="B196" s="199">
        <v>16</v>
      </c>
      <c r="C196" s="199">
        <v>1290300</v>
      </c>
      <c r="D196" s="199">
        <v>0</v>
      </c>
      <c r="E196" s="198" t="s">
        <v>21776</v>
      </c>
      <c r="F196" s="198" t="s">
        <v>1</v>
      </c>
    </row>
    <row r="197" spans="1:6" ht="15" customHeight="1">
      <c r="A197" s="198" t="s">
        <v>397</v>
      </c>
      <c r="B197" s="199">
        <v>8</v>
      </c>
      <c r="C197" s="199">
        <v>1173600</v>
      </c>
      <c r="D197" s="199">
        <v>0</v>
      </c>
      <c r="E197" s="198" t="s">
        <v>21777</v>
      </c>
      <c r="F197" s="198" t="s">
        <v>1</v>
      </c>
    </row>
    <row r="198" spans="1:6" ht="15" customHeight="1">
      <c r="A198" s="198" t="s">
        <v>398</v>
      </c>
      <c r="B198" s="199">
        <v>20</v>
      </c>
      <c r="C198" s="199">
        <v>1497000</v>
      </c>
      <c r="D198" s="199">
        <v>0</v>
      </c>
      <c r="E198" s="198" t="s">
        <v>21778</v>
      </c>
      <c r="F198" s="198" t="s">
        <v>1</v>
      </c>
    </row>
    <row r="199" spans="1:6" ht="15" customHeight="1">
      <c r="A199" s="198" t="s">
        <v>397</v>
      </c>
      <c r="B199" s="199">
        <v>6</v>
      </c>
      <c r="C199" s="199">
        <v>651800</v>
      </c>
      <c r="D199" s="199">
        <v>0</v>
      </c>
      <c r="E199" s="198" t="s">
        <v>21779</v>
      </c>
      <c r="F199" s="198" t="s">
        <v>1</v>
      </c>
    </row>
    <row r="200" spans="1:6" ht="15" customHeight="1">
      <c r="A200" s="198" t="s">
        <v>398</v>
      </c>
      <c r="B200" s="199">
        <v>12</v>
      </c>
      <c r="C200" s="199">
        <v>1681660</v>
      </c>
      <c r="D200" s="199">
        <v>0</v>
      </c>
      <c r="E200" s="198" t="s">
        <v>21780</v>
      </c>
      <c r="F200" s="198" t="s">
        <v>1</v>
      </c>
    </row>
    <row r="201" spans="1:6" ht="15" customHeight="1">
      <c r="A201" s="198" t="s">
        <v>397</v>
      </c>
      <c r="B201" s="199">
        <v>7</v>
      </c>
      <c r="C201" s="199">
        <v>686000</v>
      </c>
      <c r="D201" s="199">
        <v>0</v>
      </c>
      <c r="E201" s="198" t="s">
        <v>21781</v>
      </c>
      <c r="F201" s="198" t="s">
        <v>1</v>
      </c>
    </row>
    <row r="202" spans="1:6" ht="15" customHeight="1">
      <c r="A202" s="198" t="s">
        <v>397</v>
      </c>
      <c r="B202" s="199">
        <v>7</v>
      </c>
      <c r="C202" s="199">
        <v>945900</v>
      </c>
      <c r="D202" s="199">
        <v>0</v>
      </c>
      <c r="E202" s="198" t="s">
        <v>21782</v>
      </c>
      <c r="F202" s="198" t="s">
        <v>1</v>
      </c>
    </row>
    <row r="203" spans="1:6" ht="15" customHeight="1">
      <c r="A203" s="198" t="s">
        <v>397</v>
      </c>
      <c r="B203" s="199">
        <v>6</v>
      </c>
      <c r="C203" s="199">
        <v>494900</v>
      </c>
      <c r="D203" s="199">
        <v>0</v>
      </c>
      <c r="E203" s="198" t="s">
        <v>21783</v>
      </c>
      <c r="F203" s="198" t="s">
        <v>1</v>
      </c>
    </row>
    <row r="204" spans="1:6" ht="15" customHeight="1">
      <c r="A204" s="198" t="s">
        <v>397</v>
      </c>
      <c r="B204" s="199">
        <v>7</v>
      </c>
      <c r="C204" s="199">
        <v>673500</v>
      </c>
      <c r="D204" s="199">
        <v>0</v>
      </c>
      <c r="E204" s="198" t="s">
        <v>21784</v>
      </c>
      <c r="F204" s="198" t="s">
        <v>1</v>
      </c>
    </row>
    <row r="205" spans="1:6" ht="15" customHeight="1">
      <c r="A205" s="198" t="s">
        <v>398</v>
      </c>
      <c r="B205" s="199">
        <v>12</v>
      </c>
      <c r="C205" s="199">
        <v>1690754</v>
      </c>
      <c r="D205" s="199">
        <v>0</v>
      </c>
      <c r="E205" s="198" t="s">
        <v>21785</v>
      </c>
      <c r="F205" s="198" t="s">
        <v>1</v>
      </c>
    </row>
    <row r="206" spans="1:6" ht="15" customHeight="1">
      <c r="A206" s="198" t="s">
        <v>398</v>
      </c>
      <c r="B206" s="199">
        <v>18</v>
      </c>
      <c r="C206" s="199">
        <v>1375900</v>
      </c>
      <c r="D206" s="199">
        <v>0</v>
      </c>
      <c r="E206" s="198" t="s">
        <v>21786</v>
      </c>
      <c r="F206" s="198" t="s">
        <v>1</v>
      </c>
    </row>
    <row r="207" spans="1:6" ht="15" customHeight="1">
      <c r="A207" s="198" t="s">
        <v>397</v>
      </c>
      <c r="B207" s="199">
        <v>8</v>
      </c>
      <c r="C207" s="199">
        <v>1469200</v>
      </c>
      <c r="D207" s="199">
        <v>0</v>
      </c>
      <c r="E207" s="198" t="s">
        <v>21787</v>
      </c>
      <c r="F207" s="198" t="s">
        <v>1</v>
      </c>
    </row>
    <row r="208" spans="1:6" ht="15" customHeight="1">
      <c r="A208" s="198" t="s">
        <v>398</v>
      </c>
      <c r="B208" s="199">
        <v>34</v>
      </c>
      <c r="C208" s="199">
        <v>5766500</v>
      </c>
      <c r="D208" s="199">
        <v>0</v>
      </c>
      <c r="E208" s="198" t="s">
        <v>21788</v>
      </c>
      <c r="F208" s="198" t="s">
        <v>1</v>
      </c>
    </row>
    <row r="209" spans="1:6" ht="15" customHeight="1">
      <c r="A209" s="198" t="s">
        <v>397</v>
      </c>
      <c r="B209" s="199">
        <v>6</v>
      </c>
      <c r="C209" s="199">
        <v>505900</v>
      </c>
      <c r="D209" s="199">
        <v>0</v>
      </c>
      <c r="E209" s="198" t="s">
        <v>21789</v>
      </c>
      <c r="F209" s="198" t="s">
        <v>1</v>
      </c>
    </row>
    <row r="210" spans="1:6" ht="15" customHeight="1">
      <c r="A210" s="198" t="s">
        <v>398</v>
      </c>
      <c r="B210" s="199">
        <v>11</v>
      </c>
      <c r="C210" s="199">
        <v>1473562</v>
      </c>
      <c r="D210" s="199">
        <v>0</v>
      </c>
      <c r="E210" s="198" t="s">
        <v>21790</v>
      </c>
      <c r="F210" s="198" t="s">
        <v>1</v>
      </c>
    </row>
    <row r="211" spans="1:6" ht="15" customHeight="1">
      <c r="A211" s="198" t="s">
        <v>397</v>
      </c>
      <c r="B211" s="199">
        <v>7</v>
      </c>
      <c r="C211" s="199">
        <v>963300</v>
      </c>
      <c r="D211" s="199">
        <v>0</v>
      </c>
      <c r="E211" s="198" t="s">
        <v>21791</v>
      </c>
      <c r="F211" s="198" t="s">
        <v>1</v>
      </c>
    </row>
    <row r="212" spans="1:6" ht="15" customHeight="1">
      <c r="A212" s="198" t="s">
        <v>397</v>
      </c>
      <c r="B212" s="199">
        <v>7</v>
      </c>
      <c r="C212" s="199">
        <v>583000</v>
      </c>
      <c r="D212" s="199">
        <v>0</v>
      </c>
      <c r="E212" s="198" t="s">
        <v>21792</v>
      </c>
      <c r="F212" s="198" t="s">
        <v>1</v>
      </c>
    </row>
    <row r="213" spans="1:6" ht="15" customHeight="1">
      <c r="A213" s="198" t="s">
        <v>397</v>
      </c>
      <c r="B213" s="199">
        <v>4</v>
      </c>
      <c r="C213" s="199">
        <v>427075</v>
      </c>
      <c r="D213" s="199">
        <v>0</v>
      </c>
      <c r="E213" s="198" t="s">
        <v>21793</v>
      </c>
      <c r="F213" s="198" t="s">
        <v>1</v>
      </c>
    </row>
    <row r="214" spans="1:6" ht="15" customHeight="1">
      <c r="A214" s="198" t="s">
        <v>397</v>
      </c>
      <c r="B214" s="199">
        <v>8</v>
      </c>
      <c r="C214" s="199">
        <v>1133200</v>
      </c>
      <c r="D214" s="199">
        <v>0</v>
      </c>
      <c r="E214" s="198" t="s">
        <v>21794</v>
      </c>
      <c r="F214" s="198" t="s">
        <v>1</v>
      </c>
    </row>
    <row r="215" spans="1:6" ht="15" customHeight="1">
      <c r="A215" s="198" t="s">
        <v>397</v>
      </c>
      <c r="B215" s="199">
        <v>7</v>
      </c>
      <c r="C215" s="199">
        <v>989600</v>
      </c>
      <c r="D215" s="199">
        <v>0</v>
      </c>
      <c r="E215" s="198" t="s">
        <v>21795</v>
      </c>
      <c r="F215" s="198" t="s">
        <v>1</v>
      </c>
    </row>
    <row r="216" spans="1:6" ht="15" customHeight="1">
      <c r="A216" s="198" t="s">
        <v>397</v>
      </c>
      <c r="B216" s="199">
        <v>6</v>
      </c>
      <c r="C216" s="199">
        <v>522100</v>
      </c>
      <c r="D216" s="199">
        <v>0</v>
      </c>
      <c r="E216" s="198" t="s">
        <v>21796</v>
      </c>
      <c r="F216" s="198" t="s">
        <v>1</v>
      </c>
    </row>
    <row r="217" spans="1:6" ht="15" customHeight="1">
      <c r="A217" s="198" t="s">
        <v>398</v>
      </c>
      <c r="B217" s="199">
        <v>22</v>
      </c>
      <c r="C217" s="199">
        <v>2635200</v>
      </c>
      <c r="D217" s="199">
        <v>0</v>
      </c>
      <c r="E217" s="198" t="s">
        <v>21797</v>
      </c>
      <c r="F217" s="198" t="s">
        <v>1</v>
      </c>
    </row>
    <row r="218" spans="1:6" ht="15" customHeight="1">
      <c r="A218" s="198" t="s">
        <v>397</v>
      </c>
      <c r="B218" s="199">
        <v>8</v>
      </c>
      <c r="C218" s="199">
        <v>1506200</v>
      </c>
      <c r="D218" s="199">
        <v>0</v>
      </c>
      <c r="E218" s="198" t="s">
        <v>21798</v>
      </c>
      <c r="F218" s="198" t="s">
        <v>1</v>
      </c>
    </row>
    <row r="219" spans="1:6" ht="15" customHeight="1">
      <c r="A219" s="198" t="s">
        <v>397</v>
      </c>
      <c r="B219" s="199">
        <v>6</v>
      </c>
      <c r="C219" s="199">
        <v>405900</v>
      </c>
      <c r="D219" s="199">
        <v>0</v>
      </c>
      <c r="E219" s="198" t="s">
        <v>21799</v>
      </c>
      <c r="F219" s="198" t="s">
        <v>1</v>
      </c>
    </row>
    <row r="220" spans="1:6" ht="15" customHeight="1">
      <c r="A220" s="198" t="s">
        <v>397</v>
      </c>
      <c r="B220" s="199">
        <v>7</v>
      </c>
      <c r="C220" s="199">
        <v>723350</v>
      </c>
      <c r="D220" s="199">
        <v>0</v>
      </c>
      <c r="E220" s="198" t="s">
        <v>21800</v>
      </c>
      <c r="F220" s="198" t="s">
        <v>1</v>
      </c>
    </row>
    <row r="221" spans="1:6" ht="15" customHeight="1">
      <c r="A221" s="198" t="s">
        <v>397</v>
      </c>
      <c r="B221" s="199">
        <v>7</v>
      </c>
      <c r="C221" s="199">
        <v>1181600</v>
      </c>
      <c r="D221" s="199">
        <v>0</v>
      </c>
      <c r="E221" s="198" t="s">
        <v>21801</v>
      </c>
      <c r="F221" s="198" t="s">
        <v>1</v>
      </c>
    </row>
    <row r="222" spans="1:6" ht="15" customHeight="1">
      <c r="A222" s="198" t="s">
        <v>398</v>
      </c>
      <c r="B222" s="199">
        <v>164</v>
      </c>
      <c r="C222" s="199">
        <v>35688400</v>
      </c>
      <c r="D222" s="199">
        <v>0</v>
      </c>
      <c r="E222" s="198" t="s">
        <v>21802</v>
      </c>
      <c r="F222" s="198" t="s">
        <v>1</v>
      </c>
    </row>
    <row r="223" spans="1:6" ht="15" customHeight="1">
      <c r="A223" s="198" t="s">
        <v>397</v>
      </c>
      <c r="B223" s="199">
        <v>8</v>
      </c>
      <c r="C223" s="199">
        <v>1074800</v>
      </c>
      <c r="D223" s="199">
        <v>0</v>
      </c>
      <c r="E223" s="198" t="s">
        <v>21803</v>
      </c>
      <c r="F223" s="198" t="s">
        <v>1</v>
      </c>
    </row>
    <row r="224" spans="1:6" ht="15" customHeight="1">
      <c r="A224" s="198" t="s">
        <v>398</v>
      </c>
      <c r="B224" s="199">
        <v>21</v>
      </c>
      <c r="C224" s="199">
        <v>1888000</v>
      </c>
      <c r="D224" s="199">
        <v>0</v>
      </c>
      <c r="E224" s="198" t="s">
        <v>21804</v>
      </c>
      <c r="F224" s="198" t="s">
        <v>1</v>
      </c>
    </row>
    <row r="225" spans="1:6" ht="15" customHeight="1">
      <c r="A225" s="198" t="s">
        <v>398</v>
      </c>
      <c r="B225" s="199">
        <v>25</v>
      </c>
      <c r="C225" s="199">
        <v>3623100</v>
      </c>
      <c r="D225" s="199">
        <v>0</v>
      </c>
      <c r="E225" s="198" t="s">
        <v>21805</v>
      </c>
      <c r="F225" s="198" t="s">
        <v>1</v>
      </c>
    </row>
    <row r="226" spans="1:6" ht="15" customHeight="1">
      <c r="A226" s="198" t="s">
        <v>397</v>
      </c>
      <c r="B226" s="199">
        <v>7</v>
      </c>
      <c r="C226" s="199">
        <v>1038900</v>
      </c>
      <c r="D226" s="199">
        <v>0</v>
      </c>
      <c r="E226" s="198" t="s">
        <v>21806</v>
      </c>
      <c r="F226" s="198" t="s">
        <v>1</v>
      </c>
    </row>
    <row r="227" spans="1:6" ht="15" customHeight="1">
      <c r="A227" s="198" t="s">
        <v>398</v>
      </c>
      <c r="B227" s="199">
        <v>18</v>
      </c>
      <c r="C227" s="199">
        <v>841300</v>
      </c>
      <c r="D227" s="199">
        <v>0</v>
      </c>
      <c r="E227" s="198" t="s">
        <v>21807</v>
      </c>
      <c r="F227" s="198" t="s">
        <v>1</v>
      </c>
    </row>
    <row r="228" spans="1:6" ht="15" customHeight="1">
      <c r="A228" s="198" t="s">
        <v>397</v>
      </c>
      <c r="B228" s="199">
        <v>9</v>
      </c>
      <c r="C228" s="199">
        <v>1502600</v>
      </c>
      <c r="D228" s="199">
        <v>0</v>
      </c>
      <c r="E228" s="198" t="s">
        <v>21808</v>
      </c>
      <c r="F228" s="198" t="s">
        <v>1</v>
      </c>
    </row>
    <row r="229" spans="1:6" ht="15" customHeight="1">
      <c r="A229" s="198" t="s">
        <v>397</v>
      </c>
      <c r="B229" s="199">
        <v>7</v>
      </c>
      <c r="C229" s="199">
        <v>1065200</v>
      </c>
      <c r="D229" s="199">
        <v>0</v>
      </c>
      <c r="E229" s="198" t="s">
        <v>21809</v>
      </c>
      <c r="F229" s="198" t="s">
        <v>1</v>
      </c>
    </row>
    <row r="230" spans="1:6" ht="15" customHeight="1">
      <c r="A230" s="198" t="s">
        <v>397</v>
      </c>
      <c r="B230" s="199">
        <v>7</v>
      </c>
      <c r="C230" s="199">
        <v>1065400</v>
      </c>
      <c r="D230" s="199">
        <v>0</v>
      </c>
      <c r="E230" s="198" t="s">
        <v>21810</v>
      </c>
      <c r="F230" s="198" t="s">
        <v>1</v>
      </c>
    </row>
    <row r="231" spans="1:6" ht="15" customHeight="1">
      <c r="A231" s="198" t="s">
        <v>397</v>
      </c>
      <c r="B231" s="199">
        <v>8</v>
      </c>
      <c r="C231" s="199">
        <v>904000</v>
      </c>
      <c r="D231" s="199">
        <v>0</v>
      </c>
      <c r="E231" s="198" t="s">
        <v>21811</v>
      </c>
      <c r="F231" s="198" t="s">
        <v>1</v>
      </c>
    </row>
    <row r="232" spans="1:6" ht="15" customHeight="1">
      <c r="A232" s="198" t="s">
        <v>397</v>
      </c>
      <c r="B232" s="199">
        <v>5</v>
      </c>
      <c r="C232" s="199">
        <v>437900</v>
      </c>
      <c r="D232" s="199">
        <v>0</v>
      </c>
      <c r="E232" s="198" t="s">
        <v>21812</v>
      </c>
      <c r="F232" s="198" t="s">
        <v>1</v>
      </c>
    </row>
    <row r="233" spans="1:6" ht="15" customHeight="1">
      <c r="A233" s="198" t="s">
        <v>397</v>
      </c>
      <c r="B233" s="199">
        <v>7</v>
      </c>
      <c r="C233" s="199">
        <v>663800</v>
      </c>
      <c r="D233" s="199">
        <v>0</v>
      </c>
      <c r="E233" s="198" t="s">
        <v>21813</v>
      </c>
      <c r="F233" s="198" t="s">
        <v>1</v>
      </c>
    </row>
    <row r="234" spans="1:6" ht="15" customHeight="1">
      <c r="A234" s="198" t="s">
        <v>397</v>
      </c>
      <c r="B234" s="199">
        <v>12</v>
      </c>
      <c r="C234" s="199">
        <v>2665800</v>
      </c>
      <c r="D234" s="199">
        <v>0</v>
      </c>
      <c r="E234" s="198" t="s">
        <v>21814</v>
      </c>
      <c r="F234" s="198" t="s">
        <v>1</v>
      </c>
    </row>
    <row r="235" spans="1:6" ht="15" customHeight="1">
      <c r="A235" s="198" t="s">
        <v>397</v>
      </c>
      <c r="B235" s="199">
        <v>7</v>
      </c>
      <c r="C235" s="199">
        <v>642500</v>
      </c>
      <c r="D235" s="199">
        <v>0</v>
      </c>
      <c r="E235" s="198" t="s">
        <v>21815</v>
      </c>
      <c r="F235" s="198" t="s">
        <v>1</v>
      </c>
    </row>
    <row r="236" spans="1:6" ht="15" customHeight="1">
      <c r="A236" s="198" t="s">
        <v>398</v>
      </c>
      <c r="B236" s="199">
        <v>18</v>
      </c>
      <c r="C236" s="199">
        <v>1814800</v>
      </c>
      <c r="D236" s="199">
        <v>0</v>
      </c>
      <c r="E236" s="198" t="s">
        <v>21816</v>
      </c>
      <c r="F236" s="198" t="s">
        <v>1</v>
      </c>
    </row>
    <row r="237" spans="1:6" ht="15" customHeight="1">
      <c r="A237" s="198" t="s">
        <v>397</v>
      </c>
      <c r="B237" s="199">
        <v>6</v>
      </c>
      <c r="C237" s="199">
        <v>646800</v>
      </c>
      <c r="D237" s="199">
        <v>0</v>
      </c>
      <c r="E237" s="198" t="s">
        <v>21817</v>
      </c>
      <c r="F237" s="198" t="s">
        <v>1</v>
      </c>
    </row>
    <row r="238" spans="1:6" ht="15" customHeight="1">
      <c r="A238" s="198" t="s">
        <v>397</v>
      </c>
      <c r="B238" s="199">
        <v>8</v>
      </c>
      <c r="C238" s="199">
        <v>1357100</v>
      </c>
      <c r="D238" s="199">
        <v>0</v>
      </c>
      <c r="E238" s="198" t="s">
        <v>21818</v>
      </c>
      <c r="F238" s="198" t="s">
        <v>1</v>
      </c>
    </row>
    <row r="239" spans="1:6" ht="15" customHeight="1">
      <c r="A239" s="198" t="s">
        <v>397</v>
      </c>
      <c r="B239" s="199">
        <v>6</v>
      </c>
      <c r="C239" s="199">
        <v>576000</v>
      </c>
      <c r="D239" s="199">
        <v>0</v>
      </c>
      <c r="E239" s="198" t="s">
        <v>21819</v>
      </c>
      <c r="F239" s="198" t="s">
        <v>1</v>
      </c>
    </row>
    <row r="240" spans="1:6" ht="15" customHeight="1">
      <c r="A240" s="198" t="s">
        <v>398</v>
      </c>
      <c r="B240" s="199">
        <v>26</v>
      </c>
      <c r="C240" s="199">
        <v>2719400</v>
      </c>
      <c r="D240" s="199">
        <v>0</v>
      </c>
      <c r="E240" s="198" t="s">
        <v>21820</v>
      </c>
      <c r="F240" s="198" t="s">
        <v>1</v>
      </c>
    </row>
    <row r="241" spans="1:6" ht="15" customHeight="1">
      <c r="A241" s="198" t="s">
        <v>398</v>
      </c>
      <c r="B241" s="199">
        <v>19</v>
      </c>
      <c r="C241" s="199">
        <v>1861800</v>
      </c>
      <c r="D241" s="199">
        <v>0</v>
      </c>
      <c r="E241" s="198" t="s">
        <v>21821</v>
      </c>
      <c r="F241" s="198" t="s">
        <v>1</v>
      </c>
    </row>
    <row r="242" spans="1:6" ht="15" customHeight="1">
      <c r="A242" s="198" t="s">
        <v>397</v>
      </c>
      <c r="B242" s="199">
        <v>9</v>
      </c>
      <c r="C242" s="199">
        <v>1571400</v>
      </c>
      <c r="D242" s="199">
        <v>0</v>
      </c>
      <c r="E242" s="198" t="s">
        <v>21822</v>
      </c>
      <c r="F242" s="198" t="s">
        <v>1</v>
      </c>
    </row>
    <row r="243" spans="1:6" ht="15" customHeight="1">
      <c r="A243" s="198" t="s">
        <v>397</v>
      </c>
      <c r="B243" s="199">
        <v>7</v>
      </c>
      <c r="C243" s="199">
        <v>961900</v>
      </c>
      <c r="D243" s="199">
        <v>0</v>
      </c>
      <c r="E243" s="198" t="s">
        <v>21823</v>
      </c>
      <c r="F243" s="198" t="s">
        <v>1</v>
      </c>
    </row>
    <row r="244" spans="1:6" ht="15" customHeight="1">
      <c r="A244" s="198" t="s">
        <v>397</v>
      </c>
      <c r="B244" s="199">
        <v>6</v>
      </c>
      <c r="C244" s="199">
        <v>487900</v>
      </c>
      <c r="D244" s="199">
        <v>0</v>
      </c>
      <c r="E244" s="198" t="s">
        <v>21824</v>
      </c>
      <c r="F244" s="198" t="s">
        <v>1</v>
      </c>
    </row>
    <row r="245" spans="1:6" ht="15" customHeight="1">
      <c r="A245" s="198" t="s">
        <v>398</v>
      </c>
      <c r="B245" s="199">
        <v>19</v>
      </c>
      <c r="C245" s="199">
        <v>2293400</v>
      </c>
      <c r="D245" s="199">
        <v>0</v>
      </c>
      <c r="E245" s="198" t="s">
        <v>21825</v>
      </c>
      <c r="F245" s="198" t="s">
        <v>1</v>
      </c>
    </row>
    <row r="246" spans="1:6" ht="15" customHeight="1">
      <c r="A246" s="198" t="s">
        <v>397</v>
      </c>
      <c r="B246" s="199">
        <v>6</v>
      </c>
      <c r="C246" s="199">
        <v>579400</v>
      </c>
      <c r="D246" s="199">
        <v>0</v>
      </c>
      <c r="E246" s="198" t="s">
        <v>21826</v>
      </c>
      <c r="F246" s="198" t="s">
        <v>1</v>
      </c>
    </row>
    <row r="247" spans="1:6" ht="15" customHeight="1">
      <c r="A247" s="198" t="s">
        <v>398</v>
      </c>
      <c r="B247" s="199">
        <v>22</v>
      </c>
      <c r="C247" s="199">
        <v>2783300</v>
      </c>
      <c r="D247" s="199">
        <v>0</v>
      </c>
      <c r="E247" s="198" t="s">
        <v>21827</v>
      </c>
      <c r="F247" s="198" t="s">
        <v>1</v>
      </c>
    </row>
    <row r="248" spans="1:6" ht="15" customHeight="1">
      <c r="A248" s="198" t="s">
        <v>397</v>
      </c>
      <c r="B248" s="199">
        <v>6</v>
      </c>
      <c r="C248" s="199">
        <v>796400</v>
      </c>
      <c r="D248" s="199">
        <v>0</v>
      </c>
      <c r="E248" s="198" t="s">
        <v>21828</v>
      </c>
      <c r="F248" s="198" t="s">
        <v>1</v>
      </c>
    </row>
    <row r="249" spans="1:6" ht="15" customHeight="1">
      <c r="A249" s="198" t="s">
        <v>397</v>
      </c>
      <c r="B249" s="199">
        <v>8</v>
      </c>
      <c r="C249" s="199">
        <v>1069000</v>
      </c>
      <c r="D249" s="199">
        <v>0</v>
      </c>
      <c r="E249" s="198" t="s">
        <v>21829</v>
      </c>
      <c r="F249" s="198" t="s">
        <v>1</v>
      </c>
    </row>
    <row r="250" spans="1:6" ht="15" customHeight="1">
      <c r="A250" s="198" t="s">
        <v>397</v>
      </c>
      <c r="B250" s="199">
        <v>7</v>
      </c>
      <c r="C250" s="199">
        <v>877100</v>
      </c>
      <c r="D250" s="199">
        <v>0</v>
      </c>
      <c r="E250" s="198" t="s">
        <v>21830</v>
      </c>
      <c r="F250" s="198" t="s">
        <v>1</v>
      </c>
    </row>
    <row r="251" spans="1:6" ht="15" customHeight="1">
      <c r="A251" s="198" t="s">
        <v>398</v>
      </c>
      <c r="B251" s="199">
        <v>22</v>
      </c>
      <c r="C251" s="199">
        <v>2034600</v>
      </c>
      <c r="D251" s="199">
        <v>0</v>
      </c>
      <c r="E251" s="198" t="s">
        <v>21831</v>
      </c>
      <c r="F251" s="198" t="s">
        <v>1</v>
      </c>
    </row>
    <row r="252" spans="1:6" ht="15" customHeight="1">
      <c r="A252" s="198" t="s">
        <v>397</v>
      </c>
      <c r="B252" s="199">
        <v>5</v>
      </c>
      <c r="C252" s="199">
        <v>438000</v>
      </c>
      <c r="D252" s="199">
        <v>0</v>
      </c>
      <c r="E252" s="198" t="s">
        <v>21832</v>
      </c>
      <c r="F252" s="198" t="s">
        <v>1</v>
      </c>
    </row>
    <row r="253" spans="1:6" ht="15" customHeight="1">
      <c r="A253" s="198" t="s">
        <v>398</v>
      </c>
      <c r="B253" s="199">
        <v>15</v>
      </c>
      <c r="C253" s="199">
        <v>1036000</v>
      </c>
      <c r="D253" s="199">
        <v>0</v>
      </c>
      <c r="E253" s="198" t="s">
        <v>21833</v>
      </c>
      <c r="F253" s="198" t="s">
        <v>1</v>
      </c>
    </row>
    <row r="254" spans="1:6" ht="15" customHeight="1">
      <c r="A254" s="198" t="s">
        <v>397</v>
      </c>
      <c r="B254" s="199">
        <v>5</v>
      </c>
      <c r="C254" s="199">
        <v>272700</v>
      </c>
      <c r="D254" s="199">
        <v>0</v>
      </c>
      <c r="E254" s="198" t="s">
        <v>21834</v>
      </c>
      <c r="F254" s="198" t="s">
        <v>1</v>
      </c>
    </row>
    <row r="255" spans="1:6" ht="15" customHeight="1">
      <c r="A255" s="198" t="s">
        <v>398</v>
      </c>
      <c r="B255" s="199">
        <v>15</v>
      </c>
      <c r="C255" s="199">
        <v>636200</v>
      </c>
      <c r="D255" s="199">
        <v>0</v>
      </c>
      <c r="E255" s="198" t="s">
        <v>21835</v>
      </c>
      <c r="F255" s="198" t="s">
        <v>1</v>
      </c>
    </row>
    <row r="256" spans="1:6" ht="15" customHeight="1">
      <c r="A256" s="198" t="s">
        <v>397</v>
      </c>
      <c r="B256" s="199">
        <v>7</v>
      </c>
      <c r="C256" s="199">
        <v>1134800</v>
      </c>
      <c r="D256" s="199">
        <v>0</v>
      </c>
      <c r="E256" s="198" t="s">
        <v>21836</v>
      </c>
      <c r="F256" s="198" t="s">
        <v>1</v>
      </c>
    </row>
    <row r="257" spans="1:6" ht="15" customHeight="1">
      <c r="A257" s="198" t="s">
        <v>397</v>
      </c>
      <c r="B257" s="199">
        <v>8</v>
      </c>
      <c r="C257" s="199">
        <v>1151200</v>
      </c>
      <c r="D257" s="199">
        <v>0</v>
      </c>
      <c r="E257" s="198" t="s">
        <v>21837</v>
      </c>
      <c r="F257" s="198" t="s">
        <v>1</v>
      </c>
    </row>
    <row r="258" spans="1:6" ht="15" customHeight="1">
      <c r="A258" s="198" t="s">
        <v>398</v>
      </c>
      <c r="B258" s="199">
        <v>9</v>
      </c>
      <c r="C258" s="199">
        <v>1153018</v>
      </c>
      <c r="D258" s="199">
        <v>0</v>
      </c>
      <c r="E258" s="198" t="s">
        <v>21838</v>
      </c>
      <c r="F258" s="198" t="s">
        <v>1</v>
      </c>
    </row>
    <row r="259" spans="1:6" ht="15" customHeight="1">
      <c r="A259" s="198" t="s">
        <v>398</v>
      </c>
      <c r="B259" s="199">
        <v>20</v>
      </c>
      <c r="C259" s="199">
        <v>1900700</v>
      </c>
      <c r="D259" s="199">
        <v>0</v>
      </c>
      <c r="E259" s="198" t="s">
        <v>21839</v>
      </c>
      <c r="F259" s="198" t="s">
        <v>1</v>
      </c>
    </row>
    <row r="260" spans="1:6" ht="15" customHeight="1">
      <c r="A260" s="198" t="s">
        <v>398</v>
      </c>
      <c r="B260" s="199">
        <v>24</v>
      </c>
      <c r="C260" s="199">
        <v>4378600</v>
      </c>
      <c r="D260" s="199">
        <v>0</v>
      </c>
      <c r="E260" s="198" t="s">
        <v>21840</v>
      </c>
      <c r="F260" s="198" t="s">
        <v>1</v>
      </c>
    </row>
    <row r="261" spans="1:6" ht="15" customHeight="1">
      <c r="A261" s="198" t="s">
        <v>397</v>
      </c>
      <c r="B261" s="199">
        <v>9</v>
      </c>
      <c r="C261" s="199">
        <v>1599400</v>
      </c>
      <c r="D261" s="199">
        <v>0</v>
      </c>
      <c r="E261" s="198" t="s">
        <v>21841</v>
      </c>
      <c r="F261" s="198" t="s">
        <v>1</v>
      </c>
    </row>
    <row r="262" spans="1:6" ht="15" customHeight="1">
      <c r="A262" s="198" t="s">
        <v>397</v>
      </c>
      <c r="B262" s="199">
        <v>6</v>
      </c>
      <c r="C262" s="199">
        <v>448700</v>
      </c>
      <c r="D262" s="199">
        <v>0</v>
      </c>
      <c r="E262" s="198" t="s">
        <v>21842</v>
      </c>
      <c r="F262" s="198" t="s">
        <v>1</v>
      </c>
    </row>
    <row r="263" spans="1:6" ht="15" customHeight="1">
      <c r="A263" s="198" t="s">
        <v>398</v>
      </c>
      <c r="B263" s="199">
        <v>16</v>
      </c>
      <c r="C263" s="199">
        <v>1209800</v>
      </c>
      <c r="D263" s="199">
        <v>0</v>
      </c>
      <c r="E263" s="198" t="s">
        <v>21843</v>
      </c>
      <c r="F263" s="198" t="s">
        <v>1</v>
      </c>
    </row>
    <row r="264" spans="1:6" ht="15" customHeight="1">
      <c r="A264" s="198" t="s">
        <v>398</v>
      </c>
      <c r="B264" s="199">
        <v>4</v>
      </c>
      <c r="C264" s="199">
        <v>498064</v>
      </c>
      <c r="D264" s="199">
        <v>0</v>
      </c>
      <c r="E264" s="198" t="s">
        <v>21844</v>
      </c>
      <c r="F264" s="198" t="s">
        <v>1</v>
      </c>
    </row>
    <row r="265" spans="1:6" ht="15" customHeight="1">
      <c r="A265" s="198" t="s">
        <v>397</v>
      </c>
      <c r="B265" s="199">
        <v>5</v>
      </c>
      <c r="C265" s="199">
        <v>348200</v>
      </c>
      <c r="D265" s="199">
        <v>0</v>
      </c>
      <c r="E265" s="198" t="s">
        <v>21845</v>
      </c>
      <c r="F265" s="198" t="s">
        <v>1</v>
      </c>
    </row>
    <row r="266" spans="1:6" ht="15" customHeight="1">
      <c r="A266" s="198" t="s">
        <v>397</v>
      </c>
      <c r="B266" s="199">
        <v>8</v>
      </c>
      <c r="C266" s="199">
        <v>1154300</v>
      </c>
      <c r="D266" s="199">
        <v>0</v>
      </c>
      <c r="E266" s="198" t="s">
        <v>21846</v>
      </c>
      <c r="F266" s="198" t="s">
        <v>1</v>
      </c>
    </row>
    <row r="267" spans="1:6" ht="15" customHeight="1">
      <c r="A267" s="198" t="s">
        <v>397</v>
      </c>
      <c r="B267" s="199">
        <v>7</v>
      </c>
      <c r="C267" s="199">
        <v>970800</v>
      </c>
      <c r="D267" s="199">
        <v>0</v>
      </c>
      <c r="E267" s="198" t="s">
        <v>21847</v>
      </c>
      <c r="F267" s="198" t="s">
        <v>1</v>
      </c>
    </row>
    <row r="268" spans="1:6" ht="15" customHeight="1">
      <c r="A268" s="198" t="s">
        <v>398</v>
      </c>
      <c r="B268" s="199">
        <v>20</v>
      </c>
      <c r="C268" s="199">
        <v>2845000</v>
      </c>
      <c r="D268" s="199">
        <v>0</v>
      </c>
      <c r="E268" s="198" t="s">
        <v>21848</v>
      </c>
      <c r="F268" s="198" t="s">
        <v>1</v>
      </c>
    </row>
    <row r="269" spans="1:6" ht="15" customHeight="1">
      <c r="A269" s="198" t="s">
        <v>397</v>
      </c>
      <c r="B269" s="199">
        <v>6</v>
      </c>
      <c r="C269" s="199">
        <v>833300</v>
      </c>
      <c r="D269" s="199">
        <v>0</v>
      </c>
      <c r="E269" s="198" t="s">
        <v>21849</v>
      </c>
      <c r="F269" s="198" t="s">
        <v>1</v>
      </c>
    </row>
    <row r="270" spans="1:6" ht="15" customHeight="1">
      <c r="A270" s="198" t="s">
        <v>398</v>
      </c>
      <c r="B270" s="199">
        <v>3</v>
      </c>
      <c r="C270" s="199">
        <v>438004</v>
      </c>
      <c r="D270" s="199">
        <v>0</v>
      </c>
      <c r="E270" s="198" t="s">
        <v>21850</v>
      </c>
      <c r="F270" s="198" t="s">
        <v>1</v>
      </c>
    </row>
    <row r="271" spans="1:6" ht="15" customHeight="1">
      <c r="A271" s="198" t="s">
        <v>397</v>
      </c>
      <c r="B271" s="199">
        <v>7</v>
      </c>
      <c r="C271" s="199">
        <v>629200</v>
      </c>
      <c r="D271" s="199">
        <v>0</v>
      </c>
      <c r="E271" s="198" t="s">
        <v>21851</v>
      </c>
      <c r="F271" s="198" t="s">
        <v>1</v>
      </c>
    </row>
    <row r="272" spans="1:6" ht="15" customHeight="1">
      <c r="A272" s="198" t="s">
        <v>397</v>
      </c>
      <c r="B272" s="199">
        <v>7</v>
      </c>
      <c r="C272" s="199">
        <v>1118900</v>
      </c>
      <c r="D272" s="199">
        <v>0</v>
      </c>
      <c r="E272" s="198" t="s">
        <v>21852</v>
      </c>
      <c r="F272" s="198" t="s">
        <v>1</v>
      </c>
    </row>
    <row r="273" spans="1:6" ht="15" customHeight="1">
      <c r="A273" s="198" t="s">
        <v>397</v>
      </c>
      <c r="B273" s="199">
        <v>8</v>
      </c>
      <c r="C273" s="199">
        <v>807682</v>
      </c>
      <c r="D273" s="199">
        <v>0</v>
      </c>
      <c r="E273" s="198" t="s">
        <v>21853</v>
      </c>
      <c r="F273" s="198" t="s">
        <v>1</v>
      </c>
    </row>
    <row r="274" spans="1:6" ht="15" customHeight="1">
      <c r="A274" s="198" t="s">
        <v>398</v>
      </c>
      <c r="B274" s="199">
        <v>18</v>
      </c>
      <c r="C274" s="199">
        <v>1362800</v>
      </c>
      <c r="D274" s="199">
        <v>0</v>
      </c>
      <c r="E274" s="198" t="s">
        <v>21854</v>
      </c>
      <c r="F274" s="198" t="s">
        <v>1</v>
      </c>
    </row>
    <row r="275" spans="1:6" ht="15" customHeight="1">
      <c r="A275" s="198" t="s">
        <v>397</v>
      </c>
      <c r="B275" s="199">
        <v>8</v>
      </c>
      <c r="C275" s="199">
        <v>1252400</v>
      </c>
      <c r="D275" s="199">
        <v>0</v>
      </c>
      <c r="E275" s="198" t="s">
        <v>21855</v>
      </c>
      <c r="F275" s="198" t="s">
        <v>1</v>
      </c>
    </row>
    <row r="276" spans="1:6" ht="15" customHeight="1">
      <c r="A276" s="198" t="s">
        <v>398</v>
      </c>
      <c r="B276" s="199">
        <v>32</v>
      </c>
      <c r="C276" s="199">
        <v>3119600</v>
      </c>
      <c r="D276" s="199">
        <v>0</v>
      </c>
      <c r="E276" s="198" t="s">
        <v>21856</v>
      </c>
      <c r="F276" s="198" t="s">
        <v>1</v>
      </c>
    </row>
    <row r="277" spans="1:6" ht="15" customHeight="1">
      <c r="A277" s="198" t="s">
        <v>397</v>
      </c>
      <c r="B277" s="199">
        <v>11</v>
      </c>
      <c r="C277" s="199">
        <v>2644000</v>
      </c>
      <c r="D277" s="199">
        <v>0</v>
      </c>
      <c r="E277" s="198" t="s">
        <v>21857</v>
      </c>
      <c r="F277" s="198" t="s">
        <v>1</v>
      </c>
    </row>
    <row r="278" spans="1:6" ht="15" customHeight="1">
      <c r="A278" s="198" t="s">
        <v>397</v>
      </c>
      <c r="B278" s="199">
        <v>6</v>
      </c>
      <c r="C278" s="199">
        <v>872300</v>
      </c>
      <c r="D278" s="199">
        <v>0</v>
      </c>
      <c r="E278" s="198" t="s">
        <v>21858</v>
      </c>
      <c r="F278" s="198" t="s">
        <v>1</v>
      </c>
    </row>
    <row r="279" spans="1:6" ht="15" customHeight="1">
      <c r="A279" s="198" t="s">
        <v>397</v>
      </c>
      <c r="B279" s="199">
        <v>6</v>
      </c>
      <c r="C279" s="199">
        <v>562900</v>
      </c>
      <c r="D279" s="199">
        <v>0</v>
      </c>
      <c r="E279" s="198" t="s">
        <v>21859</v>
      </c>
      <c r="F279" s="198" t="s">
        <v>1</v>
      </c>
    </row>
    <row r="280" spans="1:6" ht="15" customHeight="1">
      <c r="A280" s="198" t="s">
        <v>397</v>
      </c>
      <c r="B280" s="199">
        <v>5</v>
      </c>
      <c r="C280" s="199">
        <v>443200</v>
      </c>
      <c r="D280" s="199">
        <v>0</v>
      </c>
      <c r="E280" s="198" t="s">
        <v>21860</v>
      </c>
      <c r="F280" s="198" t="s">
        <v>1</v>
      </c>
    </row>
    <row r="281" spans="1:6" ht="15" customHeight="1">
      <c r="A281" s="198" t="s">
        <v>398</v>
      </c>
      <c r="B281" s="199">
        <v>9</v>
      </c>
      <c r="C281" s="199">
        <v>1168658</v>
      </c>
      <c r="D281" s="199">
        <v>0</v>
      </c>
      <c r="E281" s="198" t="s">
        <v>21861</v>
      </c>
      <c r="F281" s="198" t="s">
        <v>1</v>
      </c>
    </row>
    <row r="282" spans="1:6" ht="15" customHeight="1">
      <c r="A282" s="198" t="s">
        <v>398</v>
      </c>
      <c r="B282" s="199">
        <v>37</v>
      </c>
      <c r="C282" s="199">
        <v>5062300</v>
      </c>
      <c r="D282" s="199">
        <v>0</v>
      </c>
      <c r="E282" s="198" t="s">
        <v>21862</v>
      </c>
      <c r="F282" s="198" t="s">
        <v>1</v>
      </c>
    </row>
    <row r="283" spans="1:6" ht="15" customHeight="1">
      <c r="A283" s="198" t="s">
        <v>398</v>
      </c>
      <c r="B283" s="199">
        <v>18</v>
      </c>
      <c r="C283" s="199">
        <v>1750800</v>
      </c>
      <c r="D283" s="199">
        <v>0</v>
      </c>
      <c r="E283" s="198" t="s">
        <v>21863</v>
      </c>
      <c r="F283" s="198" t="s">
        <v>1</v>
      </c>
    </row>
    <row r="284" spans="1:6" ht="15" customHeight="1">
      <c r="A284" s="198" t="s">
        <v>398</v>
      </c>
      <c r="B284" s="199">
        <v>22</v>
      </c>
      <c r="C284" s="199">
        <v>2242000</v>
      </c>
      <c r="D284" s="199">
        <v>0</v>
      </c>
      <c r="E284" s="198" t="s">
        <v>21864</v>
      </c>
      <c r="F284" s="198" t="s">
        <v>1</v>
      </c>
    </row>
    <row r="285" spans="1:6" ht="15" customHeight="1">
      <c r="A285" s="198" t="s">
        <v>397</v>
      </c>
      <c r="B285" s="199">
        <v>8</v>
      </c>
      <c r="C285" s="199">
        <v>963500</v>
      </c>
      <c r="D285" s="199">
        <v>0</v>
      </c>
      <c r="E285" s="198" t="s">
        <v>21865</v>
      </c>
      <c r="F285" s="198" t="s">
        <v>1</v>
      </c>
    </row>
    <row r="286" spans="1:6" ht="15" customHeight="1">
      <c r="A286" s="198" t="s">
        <v>398</v>
      </c>
      <c r="B286" s="199">
        <v>16</v>
      </c>
      <c r="C286" s="199">
        <v>890500</v>
      </c>
      <c r="D286" s="199">
        <v>0</v>
      </c>
      <c r="E286" s="198" t="s">
        <v>21866</v>
      </c>
      <c r="F286" s="198" t="s">
        <v>1</v>
      </c>
    </row>
    <row r="287" spans="1:6" ht="15" customHeight="1">
      <c r="A287" s="198" t="s">
        <v>398</v>
      </c>
      <c r="B287" s="199">
        <v>32</v>
      </c>
      <c r="C287" s="199">
        <v>5180300</v>
      </c>
      <c r="D287" s="199">
        <v>0</v>
      </c>
      <c r="E287" s="198" t="s">
        <v>21867</v>
      </c>
      <c r="F287" s="198" t="s">
        <v>1</v>
      </c>
    </row>
    <row r="288" spans="1:6" ht="15" customHeight="1">
      <c r="A288" s="198" t="s">
        <v>398</v>
      </c>
      <c r="B288" s="199">
        <v>19</v>
      </c>
      <c r="C288" s="199">
        <v>1543700</v>
      </c>
      <c r="D288" s="199">
        <v>0</v>
      </c>
      <c r="E288" s="198" t="s">
        <v>21868</v>
      </c>
      <c r="F288" s="198" t="s">
        <v>1</v>
      </c>
    </row>
    <row r="289" spans="1:6" ht="15" customHeight="1">
      <c r="A289" s="198" t="s">
        <v>397</v>
      </c>
      <c r="B289" s="199">
        <v>7</v>
      </c>
      <c r="C289" s="199">
        <v>996300</v>
      </c>
      <c r="D289" s="199">
        <v>0</v>
      </c>
      <c r="E289" s="198" t="s">
        <v>21869</v>
      </c>
      <c r="F289" s="198" t="s">
        <v>1</v>
      </c>
    </row>
    <row r="290" spans="1:6" ht="15" customHeight="1">
      <c r="A290" s="198" t="s">
        <v>397</v>
      </c>
      <c r="B290" s="199">
        <v>7</v>
      </c>
      <c r="C290" s="199">
        <v>596600</v>
      </c>
      <c r="D290" s="199">
        <v>0</v>
      </c>
      <c r="E290" s="198" t="s">
        <v>21870</v>
      </c>
      <c r="F290" s="198" t="s">
        <v>1</v>
      </c>
    </row>
    <row r="291" spans="1:6" ht="15" customHeight="1">
      <c r="A291" s="198" t="s">
        <v>397</v>
      </c>
      <c r="B291" s="199">
        <v>8</v>
      </c>
      <c r="C291" s="199">
        <v>1179200</v>
      </c>
      <c r="D291" s="199">
        <v>0</v>
      </c>
      <c r="E291" s="198" t="s">
        <v>21871</v>
      </c>
      <c r="F291" s="198" t="s">
        <v>1</v>
      </c>
    </row>
    <row r="292" spans="1:6" ht="15" customHeight="1">
      <c r="A292" s="198" t="s">
        <v>398</v>
      </c>
      <c r="B292" s="199">
        <v>5</v>
      </c>
      <c r="C292" s="199">
        <v>692899</v>
      </c>
      <c r="D292" s="199">
        <v>0</v>
      </c>
      <c r="E292" s="198" t="s">
        <v>21872</v>
      </c>
      <c r="F292" s="198" t="s">
        <v>1</v>
      </c>
    </row>
    <row r="293" spans="1:6" ht="15" customHeight="1">
      <c r="A293" s="198" t="s">
        <v>397</v>
      </c>
      <c r="B293" s="199">
        <v>5</v>
      </c>
      <c r="C293" s="199">
        <v>487200</v>
      </c>
      <c r="D293" s="199">
        <v>0</v>
      </c>
      <c r="E293" s="198" t="s">
        <v>21873</v>
      </c>
      <c r="F293" s="198" t="s">
        <v>1</v>
      </c>
    </row>
    <row r="294" spans="1:6" ht="15" customHeight="1">
      <c r="A294" s="198" t="s">
        <v>397</v>
      </c>
      <c r="B294" s="199">
        <v>7</v>
      </c>
      <c r="C294" s="199">
        <v>925100</v>
      </c>
      <c r="D294" s="199">
        <v>0</v>
      </c>
      <c r="E294" s="198" t="s">
        <v>21874</v>
      </c>
      <c r="F294" s="198" t="s">
        <v>1</v>
      </c>
    </row>
    <row r="295" spans="1:6" ht="15" customHeight="1">
      <c r="A295" s="198" t="s">
        <v>397</v>
      </c>
      <c r="B295" s="199">
        <v>7</v>
      </c>
      <c r="C295" s="199">
        <v>837000</v>
      </c>
      <c r="D295" s="199">
        <v>0</v>
      </c>
      <c r="E295" s="198" t="s">
        <v>21875</v>
      </c>
      <c r="F295" s="198" t="s">
        <v>1</v>
      </c>
    </row>
    <row r="296" spans="1:6" ht="15" customHeight="1">
      <c r="A296" s="198" t="s">
        <v>398</v>
      </c>
      <c r="B296" s="199">
        <v>23</v>
      </c>
      <c r="C296" s="199">
        <v>2385700</v>
      </c>
      <c r="D296" s="199">
        <v>0</v>
      </c>
      <c r="E296" s="198" t="s">
        <v>21876</v>
      </c>
      <c r="F296" s="198" t="s">
        <v>1</v>
      </c>
    </row>
    <row r="297" spans="1:6" ht="15" customHeight="1">
      <c r="A297" s="198" t="s">
        <v>397</v>
      </c>
      <c r="B297" s="199">
        <v>7</v>
      </c>
      <c r="C297" s="199">
        <v>974600</v>
      </c>
      <c r="D297" s="199">
        <v>0</v>
      </c>
      <c r="E297" s="198" t="s">
        <v>21877</v>
      </c>
      <c r="F297" s="198" t="s">
        <v>1</v>
      </c>
    </row>
    <row r="298" spans="1:6" ht="15" customHeight="1">
      <c r="A298" s="198" t="s">
        <v>398</v>
      </c>
      <c r="B298" s="199">
        <v>20</v>
      </c>
      <c r="C298" s="199">
        <v>2131000</v>
      </c>
      <c r="D298" s="199">
        <v>0</v>
      </c>
      <c r="E298" s="198" t="s">
        <v>21878</v>
      </c>
      <c r="F298" s="198" t="s">
        <v>1</v>
      </c>
    </row>
    <row r="299" spans="1:6" ht="15" customHeight="1">
      <c r="A299" s="198" t="s">
        <v>398</v>
      </c>
      <c r="B299" s="199">
        <v>29</v>
      </c>
      <c r="C299" s="199">
        <v>3528600</v>
      </c>
      <c r="D299" s="199">
        <v>0</v>
      </c>
      <c r="E299" s="198" t="s">
        <v>21879</v>
      </c>
      <c r="F299" s="198" t="s">
        <v>1</v>
      </c>
    </row>
    <row r="300" spans="1:6" ht="15" customHeight="1">
      <c r="A300" s="198" t="s">
        <v>397</v>
      </c>
      <c r="B300" s="199">
        <v>6</v>
      </c>
      <c r="C300" s="199">
        <v>529800</v>
      </c>
      <c r="D300" s="199">
        <v>0</v>
      </c>
      <c r="E300" s="198" t="s">
        <v>21880</v>
      </c>
      <c r="F300" s="198" t="s">
        <v>1</v>
      </c>
    </row>
    <row r="301" spans="1:6" ht="15" customHeight="1">
      <c r="A301" s="198" t="s">
        <v>398</v>
      </c>
      <c r="B301" s="199">
        <v>14</v>
      </c>
      <c r="C301" s="199">
        <v>1837774</v>
      </c>
      <c r="D301" s="199">
        <v>0</v>
      </c>
      <c r="E301" s="198" t="s">
        <v>21881</v>
      </c>
      <c r="F301" s="198" t="s">
        <v>1</v>
      </c>
    </row>
    <row r="302" spans="1:6" ht="15" customHeight="1">
      <c r="A302" s="198" t="s">
        <v>398</v>
      </c>
      <c r="B302" s="199">
        <v>26</v>
      </c>
      <c r="C302" s="199">
        <v>2845900</v>
      </c>
      <c r="D302" s="199">
        <v>0</v>
      </c>
      <c r="E302" s="198" t="s">
        <v>21882</v>
      </c>
      <c r="F302" s="198" t="s">
        <v>1</v>
      </c>
    </row>
    <row r="303" spans="1:6" ht="15" customHeight="1">
      <c r="A303" s="198" t="s">
        <v>397</v>
      </c>
      <c r="B303" s="199">
        <v>8</v>
      </c>
      <c r="C303" s="199">
        <v>1253200</v>
      </c>
      <c r="D303" s="199">
        <v>0</v>
      </c>
      <c r="E303" s="198" t="s">
        <v>21883</v>
      </c>
      <c r="F303" s="198" t="s">
        <v>1</v>
      </c>
    </row>
    <row r="304" spans="1:6" ht="15" customHeight="1">
      <c r="A304" s="198" t="s">
        <v>397</v>
      </c>
      <c r="B304" s="199">
        <v>9</v>
      </c>
      <c r="C304" s="199">
        <v>1739800</v>
      </c>
      <c r="D304" s="199">
        <v>0</v>
      </c>
      <c r="E304" s="198" t="s">
        <v>21884</v>
      </c>
      <c r="F304" s="198" t="s">
        <v>1</v>
      </c>
    </row>
    <row r="305" spans="1:6" ht="15" customHeight="1">
      <c r="A305" s="198" t="s">
        <v>398</v>
      </c>
      <c r="B305" s="199">
        <v>17</v>
      </c>
      <c r="C305" s="199">
        <v>1527600</v>
      </c>
      <c r="D305" s="199">
        <v>0</v>
      </c>
      <c r="E305" s="198" t="s">
        <v>21885</v>
      </c>
      <c r="F305" s="198" t="s">
        <v>1</v>
      </c>
    </row>
    <row r="306" spans="1:6" ht="15" customHeight="1">
      <c r="A306" s="198" t="s">
        <v>398</v>
      </c>
      <c r="B306" s="199">
        <v>10</v>
      </c>
      <c r="C306" s="199">
        <v>1335494</v>
      </c>
      <c r="D306" s="199">
        <v>0</v>
      </c>
      <c r="E306" s="198" t="s">
        <v>21886</v>
      </c>
      <c r="F306" s="198" t="s">
        <v>1</v>
      </c>
    </row>
    <row r="307" spans="1:6" ht="15" customHeight="1">
      <c r="A307" s="198" t="s">
        <v>397</v>
      </c>
      <c r="B307" s="199">
        <v>5</v>
      </c>
      <c r="C307" s="199">
        <v>220500</v>
      </c>
      <c r="D307" s="199">
        <v>0</v>
      </c>
      <c r="E307" s="198" t="s">
        <v>21887</v>
      </c>
      <c r="F307" s="198" t="s">
        <v>1</v>
      </c>
    </row>
    <row r="308" spans="1:6" ht="15" customHeight="1">
      <c r="A308" s="198" t="s">
        <v>397</v>
      </c>
      <c r="B308" s="199">
        <v>7</v>
      </c>
      <c r="C308" s="199">
        <v>466100</v>
      </c>
      <c r="D308" s="199">
        <v>0</v>
      </c>
      <c r="E308" s="198" t="s">
        <v>21888</v>
      </c>
      <c r="F308" s="198" t="s">
        <v>1</v>
      </c>
    </row>
    <row r="309" spans="1:6" ht="15" customHeight="1">
      <c r="A309" s="198" t="s">
        <v>398</v>
      </c>
      <c r="B309" s="199">
        <v>18</v>
      </c>
      <c r="C309" s="199">
        <v>1651300</v>
      </c>
      <c r="D309" s="199">
        <v>0</v>
      </c>
      <c r="E309" s="198" t="s">
        <v>21889</v>
      </c>
      <c r="F309" s="198" t="s">
        <v>1</v>
      </c>
    </row>
    <row r="310" spans="1:6" ht="15" customHeight="1">
      <c r="A310" s="198" t="s">
        <v>397</v>
      </c>
      <c r="B310" s="199">
        <v>7</v>
      </c>
      <c r="C310" s="199">
        <v>794400</v>
      </c>
      <c r="D310" s="199">
        <v>0</v>
      </c>
      <c r="E310" s="198" t="s">
        <v>21890</v>
      </c>
      <c r="F310" s="198" t="s">
        <v>1</v>
      </c>
    </row>
    <row r="311" spans="1:6" ht="15" customHeight="1">
      <c r="A311" s="198" t="s">
        <v>397</v>
      </c>
      <c r="B311" s="199">
        <v>6</v>
      </c>
      <c r="C311" s="199">
        <v>545500</v>
      </c>
      <c r="D311" s="199">
        <v>0</v>
      </c>
      <c r="E311" s="198" t="s">
        <v>21891</v>
      </c>
      <c r="F311" s="198" t="s">
        <v>1</v>
      </c>
    </row>
    <row r="312" spans="1:6" ht="15" customHeight="1">
      <c r="A312" s="198" t="s">
        <v>397</v>
      </c>
      <c r="B312" s="199">
        <v>6</v>
      </c>
      <c r="C312" s="199">
        <v>584700</v>
      </c>
      <c r="D312" s="199">
        <v>0</v>
      </c>
      <c r="E312" s="198" t="s">
        <v>21892</v>
      </c>
      <c r="F312" s="198" t="s">
        <v>1</v>
      </c>
    </row>
    <row r="313" spans="1:6" ht="15" customHeight="1">
      <c r="A313" s="198" t="s">
        <v>398</v>
      </c>
      <c r="B313" s="199">
        <v>17</v>
      </c>
      <c r="C313" s="199">
        <v>1266300</v>
      </c>
      <c r="D313" s="199">
        <v>0</v>
      </c>
      <c r="E313" s="198" t="s">
        <v>21893</v>
      </c>
      <c r="F313" s="198" t="s">
        <v>1</v>
      </c>
    </row>
    <row r="314" spans="1:6" ht="15" customHeight="1">
      <c r="A314" s="198" t="s">
        <v>398</v>
      </c>
      <c r="B314" s="199">
        <v>21</v>
      </c>
      <c r="C314" s="199">
        <v>2126600</v>
      </c>
      <c r="D314" s="199">
        <v>0</v>
      </c>
      <c r="E314" s="198" t="s">
        <v>21894</v>
      </c>
      <c r="F314" s="198" t="s">
        <v>1</v>
      </c>
    </row>
    <row r="315" spans="1:6" ht="15" customHeight="1">
      <c r="A315" s="198" t="s">
        <v>397</v>
      </c>
      <c r="B315" s="199">
        <v>6</v>
      </c>
      <c r="C315" s="199">
        <v>531500</v>
      </c>
      <c r="D315" s="199">
        <v>0</v>
      </c>
      <c r="E315" s="198" t="s">
        <v>21895</v>
      </c>
      <c r="F315" s="198" t="s">
        <v>1</v>
      </c>
    </row>
    <row r="316" spans="1:6" ht="15" customHeight="1">
      <c r="A316" s="198" t="s">
        <v>398</v>
      </c>
      <c r="B316" s="199">
        <v>17</v>
      </c>
      <c r="C316" s="199">
        <v>1243300</v>
      </c>
      <c r="D316" s="199">
        <v>0</v>
      </c>
      <c r="E316" s="198" t="s">
        <v>21896</v>
      </c>
      <c r="F316" s="198" t="s">
        <v>1</v>
      </c>
    </row>
    <row r="317" spans="1:6" ht="15" customHeight="1">
      <c r="A317" s="198" t="s">
        <v>398</v>
      </c>
      <c r="B317" s="199">
        <v>19</v>
      </c>
      <c r="C317" s="199">
        <v>1512200</v>
      </c>
      <c r="D317" s="199">
        <v>0</v>
      </c>
      <c r="E317" s="198" t="s">
        <v>21897</v>
      </c>
      <c r="F317" s="198" t="s">
        <v>1</v>
      </c>
    </row>
    <row r="318" spans="1:6" ht="15" customHeight="1">
      <c r="A318" s="198" t="s">
        <v>397</v>
      </c>
      <c r="B318" s="199">
        <v>7</v>
      </c>
      <c r="C318" s="199">
        <v>698600</v>
      </c>
      <c r="D318" s="199">
        <v>0</v>
      </c>
      <c r="E318" s="198" t="s">
        <v>21898</v>
      </c>
      <c r="F318" s="198" t="s">
        <v>1</v>
      </c>
    </row>
    <row r="319" spans="1:6" ht="15" customHeight="1">
      <c r="A319" s="198" t="s">
        <v>397</v>
      </c>
      <c r="B319" s="199">
        <v>6</v>
      </c>
      <c r="C319" s="199">
        <v>622500</v>
      </c>
      <c r="D319" s="199">
        <v>0</v>
      </c>
      <c r="E319" s="198" t="s">
        <v>21899</v>
      </c>
      <c r="F319" s="198" t="s">
        <v>1</v>
      </c>
    </row>
    <row r="320" spans="1:6" ht="15" customHeight="1">
      <c r="A320" s="198" t="s">
        <v>397</v>
      </c>
      <c r="B320" s="199">
        <v>6</v>
      </c>
      <c r="C320" s="199">
        <v>485300</v>
      </c>
      <c r="D320" s="199">
        <v>0</v>
      </c>
      <c r="E320" s="198" t="s">
        <v>21900</v>
      </c>
      <c r="F320" s="198" t="s">
        <v>1</v>
      </c>
    </row>
    <row r="321" spans="1:6" ht="15" customHeight="1">
      <c r="A321" s="198" t="s">
        <v>397</v>
      </c>
      <c r="B321" s="199">
        <v>6</v>
      </c>
      <c r="C321" s="199">
        <v>857500</v>
      </c>
      <c r="D321" s="199">
        <v>0</v>
      </c>
      <c r="E321" s="198" t="s">
        <v>21901</v>
      </c>
      <c r="F321" s="198" t="s">
        <v>1</v>
      </c>
    </row>
    <row r="322" spans="1:6" ht="15" customHeight="1">
      <c r="A322" s="198" t="s">
        <v>398</v>
      </c>
      <c r="B322" s="199">
        <v>1</v>
      </c>
      <c r="C322" s="199">
        <v>116714</v>
      </c>
      <c r="D322" s="199">
        <v>0</v>
      </c>
      <c r="E322" s="198" t="s">
        <v>21902</v>
      </c>
      <c r="F322" s="198" t="s">
        <v>1</v>
      </c>
    </row>
    <row r="323" spans="1:6" ht="15" customHeight="1">
      <c r="A323" s="198" t="s">
        <v>398</v>
      </c>
      <c r="B323" s="199">
        <v>3</v>
      </c>
      <c r="C323" s="199">
        <v>456154</v>
      </c>
      <c r="D323" s="199">
        <v>0</v>
      </c>
      <c r="E323" s="198" t="s">
        <v>21903</v>
      </c>
      <c r="F323" s="198" t="s">
        <v>1</v>
      </c>
    </row>
    <row r="324" spans="1:6" ht="15" customHeight="1">
      <c r="A324" s="198" t="s">
        <v>398</v>
      </c>
      <c r="B324" s="199">
        <v>15</v>
      </c>
      <c r="C324" s="199">
        <v>1996486</v>
      </c>
      <c r="D324" s="199">
        <v>0</v>
      </c>
      <c r="E324" s="198" t="s">
        <v>21904</v>
      </c>
      <c r="F324" s="198" t="s">
        <v>1</v>
      </c>
    </row>
    <row r="325" spans="1:6" ht="15" customHeight="1">
      <c r="A325" s="198" t="s">
        <v>397</v>
      </c>
      <c r="B325" s="199">
        <v>6</v>
      </c>
      <c r="C325" s="199">
        <v>605100</v>
      </c>
      <c r="D325" s="199">
        <v>0</v>
      </c>
      <c r="E325" s="198" t="s">
        <v>21905</v>
      </c>
      <c r="F325" s="198" t="s">
        <v>1</v>
      </c>
    </row>
    <row r="326" spans="1:6" ht="15" customHeight="1">
      <c r="A326" s="198" t="s">
        <v>397</v>
      </c>
      <c r="B326" s="199">
        <v>6</v>
      </c>
      <c r="C326" s="199">
        <v>692800</v>
      </c>
      <c r="D326" s="199">
        <v>0</v>
      </c>
      <c r="E326" s="198" t="s">
        <v>21906</v>
      </c>
      <c r="F326" s="198" t="s">
        <v>1</v>
      </c>
    </row>
    <row r="327" spans="1:6" ht="15" customHeight="1">
      <c r="A327" s="198" t="s">
        <v>397</v>
      </c>
      <c r="B327" s="199">
        <v>6</v>
      </c>
      <c r="C327" s="199">
        <v>461700</v>
      </c>
      <c r="D327" s="199">
        <v>0</v>
      </c>
      <c r="E327" s="198" t="s">
        <v>21907</v>
      </c>
      <c r="F327" s="198" t="s">
        <v>1</v>
      </c>
    </row>
    <row r="328" spans="1:6" ht="15" customHeight="1">
      <c r="A328" s="198" t="s">
        <v>397</v>
      </c>
      <c r="B328" s="199">
        <v>8</v>
      </c>
      <c r="C328" s="199">
        <v>1299000</v>
      </c>
      <c r="D328" s="199">
        <v>0</v>
      </c>
      <c r="E328" s="198" t="s">
        <v>21908</v>
      </c>
      <c r="F328" s="198" t="s">
        <v>1</v>
      </c>
    </row>
    <row r="329" spans="1:6" ht="15" customHeight="1">
      <c r="A329" s="198" t="s">
        <v>398</v>
      </c>
      <c r="B329" s="199">
        <v>24</v>
      </c>
      <c r="C329" s="199">
        <v>3332500</v>
      </c>
      <c r="D329" s="199">
        <v>0</v>
      </c>
      <c r="E329" s="198" t="s">
        <v>21909</v>
      </c>
      <c r="F329" s="198" t="s">
        <v>1</v>
      </c>
    </row>
    <row r="330" spans="1:6" ht="15" customHeight="1">
      <c r="A330" s="198" t="s">
        <v>397</v>
      </c>
      <c r="B330" s="199">
        <v>7</v>
      </c>
      <c r="C330" s="199">
        <v>954300</v>
      </c>
      <c r="D330" s="199">
        <v>0</v>
      </c>
      <c r="E330" s="198" t="s">
        <v>21910</v>
      </c>
      <c r="F330" s="198" t="s">
        <v>1</v>
      </c>
    </row>
    <row r="331" spans="1:6" ht="15" customHeight="1">
      <c r="A331" s="198" t="s">
        <v>397</v>
      </c>
      <c r="B331" s="199">
        <v>9</v>
      </c>
      <c r="C331" s="199">
        <v>1586600</v>
      </c>
      <c r="D331" s="199">
        <v>0</v>
      </c>
      <c r="E331" s="198" t="s">
        <v>21911</v>
      </c>
      <c r="F331" s="198" t="s">
        <v>1</v>
      </c>
    </row>
    <row r="332" spans="1:6" ht="15" customHeight="1">
      <c r="A332" s="198" t="s">
        <v>397</v>
      </c>
      <c r="B332" s="199">
        <v>7</v>
      </c>
      <c r="C332" s="199">
        <v>954300</v>
      </c>
      <c r="D332" s="199">
        <v>0</v>
      </c>
      <c r="E332" s="198" t="s">
        <v>21912</v>
      </c>
      <c r="F332" s="198" t="s">
        <v>1</v>
      </c>
    </row>
    <row r="333" spans="1:6" ht="15" customHeight="1">
      <c r="A333" s="198" t="s">
        <v>397</v>
      </c>
      <c r="B333" s="199">
        <v>7</v>
      </c>
      <c r="C333" s="199">
        <v>897400</v>
      </c>
      <c r="D333" s="199">
        <v>0</v>
      </c>
      <c r="E333" s="198" t="s">
        <v>21913</v>
      </c>
      <c r="F333" s="198" t="s">
        <v>1</v>
      </c>
    </row>
    <row r="334" spans="1:6" ht="15" customHeight="1">
      <c r="A334" s="198" t="s">
        <v>397</v>
      </c>
      <c r="B334" s="199">
        <v>5</v>
      </c>
      <c r="C334" s="199">
        <v>271500</v>
      </c>
      <c r="D334" s="199">
        <v>0</v>
      </c>
      <c r="E334" s="198" t="s">
        <v>21914</v>
      </c>
      <c r="F334" s="198" t="s">
        <v>1</v>
      </c>
    </row>
    <row r="335" spans="1:6" ht="15" customHeight="1">
      <c r="A335" s="198" t="s">
        <v>397</v>
      </c>
      <c r="B335" s="199">
        <v>7</v>
      </c>
      <c r="C335" s="199">
        <v>897700</v>
      </c>
      <c r="D335" s="199">
        <v>0</v>
      </c>
      <c r="E335" s="198" t="s">
        <v>21915</v>
      </c>
      <c r="F335" s="198" t="s">
        <v>1</v>
      </c>
    </row>
    <row r="336" spans="1:6" ht="15" customHeight="1">
      <c r="A336" s="198" t="s">
        <v>398</v>
      </c>
      <c r="B336" s="199">
        <v>29</v>
      </c>
      <c r="C336" s="199">
        <v>3913500</v>
      </c>
      <c r="D336" s="199">
        <v>0</v>
      </c>
      <c r="E336" s="198" t="s">
        <v>21916</v>
      </c>
      <c r="F336" s="198" t="s">
        <v>1</v>
      </c>
    </row>
    <row r="337" spans="1:6" ht="15" customHeight="1">
      <c r="A337" s="198" t="s">
        <v>397</v>
      </c>
      <c r="B337" s="199">
        <v>7</v>
      </c>
      <c r="C337" s="199">
        <v>1220600</v>
      </c>
      <c r="D337" s="199">
        <v>0</v>
      </c>
      <c r="E337" s="198" t="s">
        <v>21917</v>
      </c>
      <c r="F337" s="198" t="s">
        <v>1</v>
      </c>
    </row>
    <row r="338" spans="1:6" ht="15" customHeight="1">
      <c r="A338" s="198" t="s">
        <v>397</v>
      </c>
      <c r="B338" s="199">
        <v>6</v>
      </c>
      <c r="C338" s="199">
        <v>592600</v>
      </c>
      <c r="D338" s="199">
        <v>0</v>
      </c>
      <c r="E338" s="198" t="s">
        <v>21918</v>
      </c>
      <c r="F338" s="198" t="s">
        <v>1</v>
      </c>
    </row>
    <row r="339" spans="1:6" ht="15" customHeight="1">
      <c r="A339" s="198" t="s">
        <v>397</v>
      </c>
      <c r="B339" s="199">
        <v>6</v>
      </c>
      <c r="C339" s="199">
        <v>526500</v>
      </c>
      <c r="D339" s="199">
        <v>0</v>
      </c>
      <c r="E339" s="198" t="s">
        <v>21919</v>
      </c>
      <c r="F339" s="198" t="s">
        <v>1</v>
      </c>
    </row>
    <row r="340" spans="1:6" ht="15" customHeight="1">
      <c r="A340" s="198" t="s">
        <v>397</v>
      </c>
      <c r="B340" s="199">
        <v>7</v>
      </c>
      <c r="C340" s="199">
        <v>987700</v>
      </c>
      <c r="D340" s="199">
        <v>0</v>
      </c>
      <c r="E340" s="198" t="s">
        <v>21920</v>
      </c>
      <c r="F340" s="198" t="s">
        <v>1</v>
      </c>
    </row>
    <row r="341" spans="1:6" ht="15" customHeight="1">
      <c r="A341" s="198" t="s">
        <v>397</v>
      </c>
      <c r="B341" s="199">
        <v>6</v>
      </c>
      <c r="C341" s="199">
        <v>522600</v>
      </c>
      <c r="D341" s="199">
        <v>0</v>
      </c>
      <c r="E341" s="198" t="s">
        <v>21921</v>
      </c>
      <c r="F341" s="198" t="s">
        <v>1</v>
      </c>
    </row>
    <row r="342" spans="1:6" ht="15" customHeight="1">
      <c r="A342" s="198" t="s">
        <v>397</v>
      </c>
      <c r="B342" s="199">
        <v>5</v>
      </c>
      <c r="C342" s="199">
        <v>449600</v>
      </c>
      <c r="D342" s="199">
        <v>0</v>
      </c>
      <c r="E342" s="198" t="s">
        <v>21922</v>
      </c>
      <c r="F342" s="198" t="s">
        <v>1</v>
      </c>
    </row>
    <row r="343" spans="1:6" ht="15" customHeight="1">
      <c r="A343" s="198" t="s">
        <v>398</v>
      </c>
      <c r="B343" s="199">
        <v>55</v>
      </c>
      <c r="C343" s="199">
        <v>7510707</v>
      </c>
      <c r="D343" s="199">
        <v>0</v>
      </c>
      <c r="E343" s="198" t="s">
        <v>21923</v>
      </c>
      <c r="F343" s="198" t="s">
        <v>1</v>
      </c>
    </row>
    <row r="344" spans="1:6" ht="15" customHeight="1">
      <c r="A344" s="198" t="s">
        <v>398</v>
      </c>
      <c r="B344" s="199">
        <v>18</v>
      </c>
      <c r="C344" s="199">
        <v>1572000</v>
      </c>
      <c r="D344" s="199">
        <v>0</v>
      </c>
      <c r="E344" s="198" t="s">
        <v>21924</v>
      </c>
      <c r="F344" s="198" t="s">
        <v>1</v>
      </c>
    </row>
    <row r="345" spans="1:6" ht="15" customHeight="1">
      <c r="A345" s="198" t="s">
        <v>398</v>
      </c>
      <c r="B345" s="199">
        <v>20</v>
      </c>
      <c r="C345" s="199">
        <v>2190500</v>
      </c>
      <c r="D345" s="199">
        <v>0</v>
      </c>
      <c r="E345" s="198" t="s">
        <v>21925</v>
      </c>
      <c r="F345" s="198" t="s">
        <v>1</v>
      </c>
    </row>
    <row r="346" spans="1:6" ht="15" customHeight="1">
      <c r="A346" s="198" t="s">
        <v>397</v>
      </c>
      <c r="B346" s="199">
        <v>6</v>
      </c>
      <c r="C346" s="199">
        <v>846400</v>
      </c>
      <c r="D346" s="199">
        <v>0</v>
      </c>
      <c r="E346" s="198" t="s">
        <v>21926</v>
      </c>
      <c r="F346" s="198" t="s">
        <v>1</v>
      </c>
    </row>
    <row r="347" spans="1:6" ht="15" customHeight="1">
      <c r="A347" s="198" t="s">
        <v>397</v>
      </c>
      <c r="B347" s="199">
        <v>7</v>
      </c>
      <c r="C347" s="199">
        <v>1209300</v>
      </c>
      <c r="D347" s="199">
        <v>0</v>
      </c>
      <c r="E347" s="198" t="s">
        <v>21927</v>
      </c>
      <c r="F347" s="198" t="s">
        <v>1</v>
      </c>
    </row>
    <row r="348" spans="1:6" ht="15" customHeight="1">
      <c r="A348" s="198" t="s">
        <v>398</v>
      </c>
      <c r="B348" s="199">
        <v>7</v>
      </c>
      <c r="C348" s="199">
        <v>987043</v>
      </c>
      <c r="D348" s="199">
        <v>0</v>
      </c>
      <c r="E348" s="198" t="s">
        <v>21928</v>
      </c>
      <c r="F348" s="198" t="s">
        <v>1</v>
      </c>
    </row>
    <row r="349" spans="1:6" ht="15" customHeight="1">
      <c r="A349" s="198" t="s">
        <v>398</v>
      </c>
      <c r="B349" s="199">
        <v>12</v>
      </c>
      <c r="C349" s="199">
        <v>1567400</v>
      </c>
      <c r="D349" s="199">
        <v>0</v>
      </c>
      <c r="E349" s="198" t="s">
        <v>21929</v>
      </c>
      <c r="F349" s="198" t="s">
        <v>1</v>
      </c>
    </row>
    <row r="350" spans="1:6" ht="15" customHeight="1">
      <c r="A350" s="198" t="s">
        <v>397</v>
      </c>
      <c r="B350" s="199">
        <v>6</v>
      </c>
      <c r="C350" s="199">
        <v>597400</v>
      </c>
      <c r="D350" s="199">
        <v>0</v>
      </c>
      <c r="E350" s="198" t="s">
        <v>21930</v>
      </c>
      <c r="F350" s="198" t="s">
        <v>1</v>
      </c>
    </row>
    <row r="351" spans="1:6" ht="15" customHeight="1">
      <c r="A351" s="198" t="s">
        <v>397</v>
      </c>
      <c r="B351" s="199">
        <v>7</v>
      </c>
      <c r="C351" s="199">
        <v>747900</v>
      </c>
      <c r="D351" s="199">
        <v>0</v>
      </c>
      <c r="E351" s="198" t="s">
        <v>21931</v>
      </c>
      <c r="F351" s="198" t="s">
        <v>1</v>
      </c>
    </row>
    <row r="352" spans="1:6" ht="15" customHeight="1">
      <c r="A352" s="198" t="s">
        <v>397</v>
      </c>
      <c r="B352" s="199">
        <v>8</v>
      </c>
      <c r="C352" s="199">
        <v>1110500</v>
      </c>
      <c r="D352" s="199">
        <v>0</v>
      </c>
      <c r="E352" s="198" t="s">
        <v>21932</v>
      </c>
      <c r="F352" s="198" t="s">
        <v>1</v>
      </c>
    </row>
    <row r="353" spans="1:6" ht="15" customHeight="1">
      <c r="A353" s="198" t="s">
        <v>398</v>
      </c>
      <c r="B353" s="199">
        <v>17</v>
      </c>
      <c r="C353" s="199">
        <v>1559000</v>
      </c>
      <c r="D353" s="199">
        <v>0</v>
      </c>
      <c r="E353" s="198" t="s">
        <v>21933</v>
      </c>
      <c r="F353" s="198" t="s">
        <v>1</v>
      </c>
    </row>
    <row r="354" spans="1:6" ht="15" customHeight="1">
      <c r="A354" s="198" t="s">
        <v>398</v>
      </c>
      <c r="B354" s="199">
        <v>25</v>
      </c>
      <c r="C354" s="199">
        <v>2663800</v>
      </c>
      <c r="D354" s="199">
        <v>0</v>
      </c>
      <c r="E354" s="198" t="s">
        <v>21934</v>
      </c>
      <c r="F354" s="198" t="s">
        <v>1</v>
      </c>
    </row>
    <row r="355" spans="1:6" ht="15" customHeight="1">
      <c r="A355" s="198" t="s">
        <v>397</v>
      </c>
      <c r="B355" s="199">
        <v>8</v>
      </c>
      <c r="C355" s="199">
        <v>974500</v>
      </c>
      <c r="D355" s="199">
        <v>0</v>
      </c>
      <c r="E355" s="198" t="s">
        <v>21935</v>
      </c>
      <c r="F355" s="198" t="s">
        <v>1</v>
      </c>
    </row>
    <row r="356" spans="1:6" ht="15" customHeight="1">
      <c r="A356" s="198" t="s">
        <v>397</v>
      </c>
      <c r="B356" s="199">
        <v>9</v>
      </c>
      <c r="C356" s="199">
        <v>1292000</v>
      </c>
      <c r="D356" s="199">
        <v>0</v>
      </c>
      <c r="E356" s="198" t="s">
        <v>21936</v>
      </c>
      <c r="F356" s="198" t="s">
        <v>1</v>
      </c>
    </row>
    <row r="357" spans="1:6" ht="15" customHeight="1">
      <c r="A357" s="198" t="s">
        <v>397</v>
      </c>
      <c r="B357" s="199">
        <v>8</v>
      </c>
      <c r="C357" s="199">
        <v>1330100</v>
      </c>
      <c r="D357" s="199">
        <v>0</v>
      </c>
      <c r="E357" s="198" t="s">
        <v>21937</v>
      </c>
      <c r="F357" s="198" t="s">
        <v>1</v>
      </c>
    </row>
    <row r="358" spans="1:6" ht="15" customHeight="1">
      <c r="A358" s="198" t="s">
        <v>398</v>
      </c>
      <c r="B358" s="199">
        <v>17</v>
      </c>
      <c r="C358" s="199">
        <v>1727600</v>
      </c>
      <c r="D358" s="199">
        <v>0</v>
      </c>
      <c r="E358" s="198" t="s">
        <v>21938</v>
      </c>
      <c r="F358" s="198" t="s">
        <v>1</v>
      </c>
    </row>
    <row r="359" spans="1:6" ht="15" customHeight="1">
      <c r="A359" s="198" t="s">
        <v>397</v>
      </c>
      <c r="B359" s="199">
        <v>8</v>
      </c>
      <c r="C359" s="199">
        <v>1176700</v>
      </c>
      <c r="D359" s="199">
        <v>0</v>
      </c>
      <c r="E359" s="198" t="s">
        <v>21939</v>
      </c>
      <c r="F359" s="198" t="s">
        <v>1</v>
      </c>
    </row>
    <row r="360" spans="1:6" ht="15" customHeight="1">
      <c r="A360" s="198" t="s">
        <v>398</v>
      </c>
      <c r="B360" s="199">
        <v>20</v>
      </c>
      <c r="C360" s="199">
        <v>1283300</v>
      </c>
      <c r="D360" s="199">
        <v>0</v>
      </c>
      <c r="E360" s="198" t="s">
        <v>21940</v>
      </c>
      <c r="F360" s="198" t="s">
        <v>1</v>
      </c>
    </row>
    <row r="361" spans="1:6" ht="15" customHeight="1">
      <c r="A361" s="198" t="s">
        <v>397</v>
      </c>
      <c r="B361" s="199">
        <v>5</v>
      </c>
      <c r="C361" s="199">
        <v>545800</v>
      </c>
      <c r="D361" s="199">
        <v>0</v>
      </c>
      <c r="E361" s="198" t="s">
        <v>21941</v>
      </c>
      <c r="F361" s="198" t="s">
        <v>1</v>
      </c>
    </row>
    <row r="362" spans="1:6" ht="15" customHeight="1">
      <c r="A362" s="198" t="s">
        <v>397</v>
      </c>
      <c r="B362" s="199">
        <v>7</v>
      </c>
      <c r="C362" s="199">
        <v>646700</v>
      </c>
      <c r="D362" s="199">
        <v>0</v>
      </c>
      <c r="E362" s="198" t="s">
        <v>21942</v>
      </c>
      <c r="F362" s="198" t="s">
        <v>1</v>
      </c>
    </row>
    <row r="363" spans="1:6" ht="15" customHeight="1">
      <c r="A363" s="198" t="s">
        <v>397</v>
      </c>
      <c r="B363" s="199">
        <v>8</v>
      </c>
      <c r="C363" s="199">
        <v>1202200</v>
      </c>
      <c r="D363" s="199">
        <v>0</v>
      </c>
      <c r="E363" s="198" t="s">
        <v>21943</v>
      </c>
      <c r="F363" s="198" t="s">
        <v>1</v>
      </c>
    </row>
    <row r="364" spans="1:6" ht="15" customHeight="1">
      <c r="A364" s="198" t="s">
        <v>397</v>
      </c>
      <c r="B364" s="199">
        <v>7</v>
      </c>
      <c r="C364" s="199">
        <v>1670400</v>
      </c>
      <c r="D364" s="199">
        <v>0</v>
      </c>
      <c r="E364" s="198" t="s">
        <v>21944</v>
      </c>
      <c r="F364" s="198" t="s">
        <v>1</v>
      </c>
    </row>
    <row r="365" spans="1:6" ht="15" customHeight="1">
      <c r="A365" s="198" t="s">
        <v>397</v>
      </c>
      <c r="B365" s="199">
        <v>5</v>
      </c>
      <c r="C365" s="199">
        <v>644400</v>
      </c>
      <c r="D365" s="199">
        <v>0</v>
      </c>
      <c r="E365" s="198" t="s">
        <v>21945</v>
      </c>
      <c r="F365" s="198" t="s">
        <v>1</v>
      </c>
    </row>
    <row r="366" spans="1:6" ht="15" customHeight="1">
      <c r="A366" s="198" t="s">
        <v>398</v>
      </c>
      <c r="B366" s="199">
        <v>38</v>
      </c>
      <c r="C366" s="199">
        <v>6422800</v>
      </c>
      <c r="D366" s="199">
        <v>0</v>
      </c>
      <c r="E366" s="198" t="s">
        <v>21946</v>
      </c>
      <c r="F366" s="198" t="s">
        <v>1</v>
      </c>
    </row>
    <row r="367" spans="1:6" ht="15" customHeight="1">
      <c r="A367" s="198" t="s">
        <v>397</v>
      </c>
      <c r="B367" s="199">
        <v>7</v>
      </c>
      <c r="C367" s="199">
        <v>1091600</v>
      </c>
      <c r="D367" s="199">
        <v>0</v>
      </c>
      <c r="E367" s="198" t="s">
        <v>21947</v>
      </c>
      <c r="F367" s="198" t="s">
        <v>1</v>
      </c>
    </row>
    <row r="368" spans="1:6" ht="15" customHeight="1">
      <c r="A368" s="198" t="s">
        <v>397</v>
      </c>
      <c r="B368" s="199">
        <v>7</v>
      </c>
      <c r="C368" s="199">
        <v>1187800</v>
      </c>
      <c r="D368" s="199">
        <v>0</v>
      </c>
      <c r="E368" s="198" t="s">
        <v>21948</v>
      </c>
      <c r="F368" s="198" t="s">
        <v>1</v>
      </c>
    </row>
    <row r="369" spans="1:6" ht="15" customHeight="1">
      <c r="A369" s="198" t="s">
        <v>397</v>
      </c>
      <c r="B369" s="199">
        <v>7</v>
      </c>
      <c r="C369" s="199">
        <v>746100</v>
      </c>
      <c r="D369" s="199">
        <v>0</v>
      </c>
      <c r="E369" s="198" t="s">
        <v>21949</v>
      </c>
      <c r="F369" s="198" t="s">
        <v>1</v>
      </c>
    </row>
    <row r="370" spans="1:6" ht="15" customHeight="1">
      <c r="A370" s="198" t="s">
        <v>397</v>
      </c>
      <c r="B370" s="199">
        <v>8</v>
      </c>
      <c r="C370" s="199">
        <v>1570900</v>
      </c>
      <c r="D370" s="199">
        <v>0</v>
      </c>
      <c r="E370" s="198" t="s">
        <v>21950</v>
      </c>
      <c r="F370" s="198" t="s">
        <v>1</v>
      </c>
    </row>
    <row r="371" spans="1:6" ht="15" customHeight="1">
      <c r="A371" s="198" t="s">
        <v>398</v>
      </c>
      <c r="B371" s="199">
        <v>14</v>
      </c>
      <c r="C371" s="199">
        <v>873100</v>
      </c>
      <c r="D371" s="199">
        <v>0</v>
      </c>
      <c r="E371" s="198" t="s">
        <v>21951</v>
      </c>
      <c r="F371" s="198" t="s">
        <v>1</v>
      </c>
    </row>
    <row r="372" spans="1:6" ht="15" customHeight="1">
      <c r="A372" s="198" t="s">
        <v>398</v>
      </c>
      <c r="B372" s="199">
        <v>28</v>
      </c>
      <c r="C372" s="199">
        <v>2978600</v>
      </c>
      <c r="D372" s="199">
        <v>0</v>
      </c>
      <c r="E372" s="198" t="s">
        <v>21952</v>
      </c>
      <c r="F372" s="198" t="s">
        <v>1</v>
      </c>
    </row>
    <row r="373" spans="1:6" ht="15" customHeight="1">
      <c r="A373" s="198" t="s">
        <v>397</v>
      </c>
      <c r="B373" s="199">
        <v>7</v>
      </c>
      <c r="C373" s="199">
        <v>1381400</v>
      </c>
      <c r="D373" s="199">
        <v>0</v>
      </c>
      <c r="E373" s="198" t="s">
        <v>21953</v>
      </c>
      <c r="F373" s="198" t="s">
        <v>1</v>
      </c>
    </row>
    <row r="374" spans="1:6" ht="15" customHeight="1">
      <c r="A374" s="198" t="s">
        <v>398</v>
      </c>
      <c r="B374" s="199">
        <v>20</v>
      </c>
      <c r="C374" s="199">
        <v>2502100</v>
      </c>
      <c r="D374" s="199">
        <v>0</v>
      </c>
      <c r="E374" s="198" t="s">
        <v>21954</v>
      </c>
      <c r="F374" s="198" t="s">
        <v>1</v>
      </c>
    </row>
    <row r="375" spans="1:6" ht="15" customHeight="1">
      <c r="A375" s="198" t="s">
        <v>397</v>
      </c>
      <c r="B375" s="199">
        <v>6</v>
      </c>
      <c r="C375" s="199">
        <v>520900</v>
      </c>
      <c r="D375" s="199">
        <v>0</v>
      </c>
      <c r="E375" s="198" t="s">
        <v>21955</v>
      </c>
      <c r="F375" s="198" t="s">
        <v>1</v>
      </c>
    </row>
    <row r="376" spans="1:6" ht="15" customHeight="1">
      <c r="A376" s="198" t="s">
        <v>398</v>
      </c>
      <c r="B376" s="199">
        <v>20</v>
      </c>
      <c r="C376" s="199">
        <v>1413700</v>
      </c>
      <c r="D376" s="199">
        <v>0</v>
      </c>
      <c r="E376" s="198" t="s">
        <v>21956</v>
      </c>
      <c r="F376" s="198" t="s">
        <v>1</v>
      </c>
    </row>
    <row r="377" spans="1:6" ht="15" customHeight="1">
      <c r="A377" s="198" t="s">
        <v>397</v>
      </c>
      <c r="B377" s="199">
        <v>7</v>
      </c>
      <c r="C377" s="199">
        <v>645800</v>
      </c>
      <c r="D377" s="199">
        <v>0</v>
      </c>
      <c r="E377" s="198" t="s">
        <v>21957</v>
      </c>
      <c r="F377" s="198" t="s">
        <v>1</v>
      </c>
    </row>
    <row r="378" spans="1:6" ht="15" customHeight="1">
      <c r="A378" s="198" t="s">
        <v>398</v>
      </c>
      <c r="B378" s="199">
        <v>24</v>
      </c>
      <c r="C378" s="199">
        <v>2709600</v>
      </c>
      <c r="D378" s="199">
        <v>0</v>
      </c>
      <c r="E378" s="198" t="s">
        <v>21958</v>
      </c>
      <c r="F378" s="198" t="s">
        <v>1</v>
      </c>
    </row>
    <row r="379" spans="1:6" ht="15" customHeight="1">
      <c r="A379" s="198" t="s">
        <v>398</v>
      </c>
      <c r="B379" s="199">
        <v>23</v>
      </c>
      <c r="C379" s="199">
        <v>2112000</v>
      </c>
      <c r="D379" s="199">
        <v>7</v>
      </c>
      <c r="E379" s="198" t="s">
        <v>21959</v>
      </c>
      <c r="F379" s="198" t="s">
        <v>1</v>
      </c>
    </row>
    <row r="380" spans="1:6" ht="15" customHeight="1">
      <c r="A380" s="198" t="s">
        <v>397</v>
      </c>
      <c r="B380" s="199">
        <v>8</v>
      </c>
      <c r="C380" s="199">
        <v>1014300</v>
      </c>
      <c r="D380" s="199">
        <v>0</v>
      </c>
      <c r="E380" s="198" t="s">
        <v>21960</v>
      </c>
      <c r="F380" s="198" t="s">
        <v>1</v>
      </c>
    </row>
    <row r="381" spans="1:6" ht="15" customHeight="1">
      <c r="A381" s="198" t="s">
        <v>397</v>
      </c>
      <c r="B381" s="199">
        <v>6</v>
      </c>
      <c r="C381" s="199">
        <v>498600</v>
      </c>
      <c r="D381" s="199">
        <v>0</v>
      </c>
      <c r="E381" s="198" t="s">
        <v>21961</v>
      </c>
      <c r="F381" s="198" t="s">
        <v>1</v>
      </c>
    </row>
    <row r="382" spans="1:6" ht="15" customHeight="1">
      <c r="A382" s="198" t="s">
        <v>397</v>
      </c>
      <c r="B382" s="199">
        <v>6</v>
      </c>
      <c r="C382" s="199">
        <v>547500</v>
      </c>
      <c r="D382" s="199">
        <v>0</v>
      </c>
      <c r="E382" s="198" t="s">
        <v>21962</v>
      </c>
      <c r="F382" s="198" t="s">
        <v>1</v>
      </c>
    </row>
    <row r="383" spans="1:6" ht="15" customHeight="1">
      <c r="A383" s="198" t="s">
        <v>397</v>
      </c>
      <c r="B383" s="199">
        <v>6</v>
      </c>
      <c r="C383" s="199">
        <v>643400</v>
      </c>
      <c r="D383" s="199">
        <v>0</v>
      </c>
      <c r="E383" s="198" t="s">
        <v>21963</v>
      </c>
      <c r="F383" s="198" t="s">
        <v>1</v>
      </c>
    </row>
    <row r="384" spans="1:6" ht="15" customHeight="1">
      <c r="A384" s="198" t="s">
        <v>398</v>
      </c>
      <c r="B384" s="199">
        <v>18</v>
      </c>
      <c r="C384" s="199">
        <v>1615600</v>
      </c>
      <c r="D384" s="199">
        <v>0</v>
      </c>
      <c r="E384" s="198" t="s">
        <v>21964</v>
      </c>
      <c r="F384" s="198" t="s">
        <v>1</v>
      </c>
    </row>
    <row r="385" spans="1:6" ht="15" customHeight="1">
      <c r="A385" s="198" t="s">
        <v>397</v>
      </c>
      <c r="B385" s="199">
        <v>6</v>
      </c>
      <c r="C385" s="199">
        <v>561900</v>
      </c>
      <c r="D385" s="199">
        <v>0</v>
      </c>
      <c r="E385" s="198" t="s">
        <v>21965</v>
      </c>
      <c r="F385" s="198" t="s">
        <v>1</v>
      </c>
    </row>
    <row r="386" spans="1:6" ht="15" customHeight="1">
      <c r="A386" s="198" t="s">
        <v>397</v>
      </c>
      <c r="B386" s="199">
        <v>6</v>
      </c>
      <c r="C386" s="199">
        <v>487200</v>
      </c>
      <c r="D386" s="199">
        <v>0</v>
      </c>
      <c r="E386" s="198" t="s">
        <v>21966</v>
      </c>
      <c r="F386" s="198" t="s">
        <v>1</v>
      </c>
    </row>
    <row r="387" spans="1:6" ht="15" customHeight="1">
      <c r="A387" s="198" t="s">
        <v>398</v>
      </c>
      <c r="B387" s="199">
        <v>17</v>
      </c>
      <c r="C387" s="199">
        <v>1578800</v>
      </c>
      <c r="D387" s="199">
        <v>0</v>
      </c>
      <c r="E387" s="198" t="s">
        <v>21967</v>
      </c>
      <c r="F387" s="198" t="s">
        <v>1</v>
      </c>
    </row>
    <row r="388" spans="1:6" ht="15" customHeight="1">
      <c r="A388" s="198" t="s">
        <v>398</v>
      </c>
      <c r="B388" s="199">
        <v>15</v>
      </c>
      <c r="C388" s="199">
        <v>693700</v>
      </c>
      <c r="D388" s="199">
        <v>0</v>
      </c>
      <c r="E388" s="198" t="s">
        <v>21968</v>
      </c>
      <c r="F388" s="198" t="s">
        <v>1</v>
      </c>
    </row>
    <row r="389" spans="1:6" ht="15" customHeight="1">
      <c r="A389" s="198" t="s">
        <v>397</v>
      </c>
      <c r="B389" s="199">
        <v>6</v>
      </c>
      <c r="C389" s="199">
        <v>579700</v>
      </c>
      <c r="D389" s="199">
        <v>0</v>
      </c>
      <c r="E389" s="198" t="s">
        <v>21969</v>
      </c>
      <c r="F389" s="198" t="s">
        <v>1</v>
      </c>
    </row>
    <row r="390" spans="1:6" ht="15" customHeight="1">
      <c r="A390" s="198" t="s">
        <v>398</v>
      </c>
      <c r="B390" s="199">
        <v>17</v>
      </c>
      <c r="C390" s="199">
        <v>1360200</v>
      </c>
      <c r="D390" s="199">
        <v>0</v>
      </c>
      <c r="E390" s="198" t="s">
        <v>21970</v>
      </c>
      <c r="F390" s="198" t="s">
        <v>1</v>
      </c>
    </row>
    <row r="391" spans="1:6" ht="15" customHeight="1">
      <c r="A391" s="198" t="s">
        <v>398</v>
      </c>
      <c r="B391" s="199">
        <v>31</v>
      </c>
      <c r="C391" s="199">
        <v>3940700</v>
      </c>
      <c r="D391" s="199">
        <v>0</v>
      </c>
      <c r="E391" s="198" t="s">
        <v>21971</v>
      </c>
      <c r="F391" s="198" t="s">
        <v>1</v>
      </c>
    </row>
    <row r="392" spans="1:6" ht="15" customHeight="1">
      <c r="A392" s="198" t="s">
        <v>397</v>
      </c>
      <c r="B392" s="199">
        <v>7</v>
      </c>
      <c r="C392" s="199">
        <v>923400</v>
      </c>
      <c r="D392" s="199">
        <v>0</v>
      </c>
      <c r="E392" s="198" t="s">
        <v>21972</v>
      </c>
      <c r="F392" s="198" t="s">
        <v>1</v>
      </c>
    </row>
    <row r="393" spans="1:6" ht="15" customHeight="1">
      <c r="A393" s="198" t="s">
        <v>398</v>
      </c>
      <c r="B393" s="199">
        <v>20</v>
      </c>
      <c r="C393" s="199">
        <v>1282200</v>
      </c>
      <c r="D393" s="199">
        <v>0</v>
      </c>
      <c r="E393" s="198" t="s">
        <v>21973</v>
      </c>
      <c r="F393" s="198" t="s">
        <v>1</v>
      </c>
    </row>
    <row r="394" spans="1:6" ht="15" customHeight="1">
      <c r="A394" s="198" t="s">
        <v>398</v>
      </c>
      <c r="B394" s="199">
        <v>17</v>
      </c>
      <c r="C394" s="199">
        <v>1305200</v>
      </c>
      <c r="D394" s="199">
        <v>0</v>
      </c>
      <c r="E394" s="198" t="s">
        <v>21974</v>
      </c>
      <c r="F394" s="198" t="s">
        <v>1</v>
      </c>
    </row>
    <row r="395" spans="1:6" ht="15" customHeight="1">
      <c r="A395" s="198" t="s">
        <v>397</v>
      </c>
      <c r="B395" s="199">
        <v>7</v>
      </c>
      <c r="C395" s="199">
        <v>1241900</v>
      </c>
      <c r="D395" s="199">
        <v>0</v>
      </c>
      <c r="E395" s="198" t="s">
        <v>21975</v>
      </c>
      <c r="F395" s="198" t="s">
        <v>1</v>
      </c>
    </row>
    <row r="396" spans="1:6" ht="15" customHeight="1">
      <c r="A396" s="198" t="s">
        <v>397</v>
      </c>
      <c r="B396" s="199">
        <v>7</v>
      </c>
      <c r="C396" s="199">
        <v>797300</v>
      </c>
      <c r="D396" s="199">
        <v>0</v>
      </c>
      <c r="E396" s="198" t="s">
        <v>21976</v>
      </c>
      <c r="F396" s="198" t="s">
        <v>1</v>
      </c>
    </row>
    <row r="397" spans="1:6" ht="15" customHeight="1">
      <c r="A397" s="198" t="s">
        <v>397</v>
      </c>
      <c r="B397" s="199">
        <v>7</v>
      </c>
      <c r="C397" s="199">
        <v>861000</v>
      </c>
      <c r="D397" s="199">
        <v>0</v>
      </c>
      <c r="E397" s="198" t="s">
        <v>21977</v>
      </c>
      <c r="F397" s="198" t="s">
        <v>1</v>
      </c>
    </row>
    <row r="398" spans="1:6" ht="15" customHeight="1">
      <c r="A398" s="198" t="s">
        <v>397</v>
      </c>
      <c r="B398" s="199">
        <v>5</v>
      </c>
      <c r="C398" s="199">
        <v>365300</v>
      </c>
      <c r="D398" s="199">
        <v>0</v>
      </c>
      <c r="E398" s="198" t="s">
        <v>21978</v>
      </c>
      <c r="F398" s="198" t="s">
        <v>1</v>
      </c>
    </row>
    <row r="399" spans="1:6" ht="15" customHeight="1">
      <c r="A399" s="198" t="s">
        <v>397</v>
      </c>
      <c r="B399" s="199">
        <v>5</v>
      </c>
      <c r="C399" s="199">
        <v>413000</v>
      </c>
      <c r="D399" s="199">
        <v>0</v>
      </c>
      <c r="E399" s="198" t="s">
        <v>21979</v>
      </c>
      <c r="F399" s="198" t="s">
        <v>1</v>
      </c>
    </row>
    <row r="400" spans="1:6" ht="15" customHeight="1">
      <c r="A400" s="198" t="s">
        <v>398</v>
      </c>
      <c r="B400" s="199">
        <v>34</v>
      </c>
      <c r="C400" s="199">
        <v>4768600</v>
      </c>
      <c r="D400" s="199">
        <v>0</v>
      </c>
      <c r="E400" s="198" t="s">
        <v>21980</v>
      </c>
      <c r="F400" s="198" t="s">
        <v>1</v>
      </c>
    </row>
    <row r="401" spans="1:6" ht="15" customHeight="1">
      <c r="A401" s="198" t="s">
        <v>397</v>
      </c>
      <c r="B401" s="199">
        <v>6</v>
      </c>
      <c r="C401" s="199">
        <v>561400</v>
      </c>
      <c r="D401" s="199">
        <v>0</v>
      </c>
      <c r="E401" s="198" t="s">
        <v>21981</v>
      </c>
      <c r="F401" s="198" t="s">
        <v>1</v>
      </c>
    </row>
    <row r="402" spans="1:6" ht="15" customHeight="1">
      <c r="A402" s="198" t="s">
        <v>397</v>
      </c>
      <c r="B402" s="199">
        <v>6</v>
      </c>
      <c r="C402" s="199">
        <v>872300</v>
      </c>
      <c r="D402" s="199">
        <v>0</v>
      </c>
      <c r="E402" s="198" t="s">
        <v>21982</v>
      </c>
      <c r="F402" s="198" t="s">
        <v>1</v>
      </c>
    </row>
    <row r="403" spans="1:6" ht="15" customHeight="1">
      <c r="A403" s="198" t="s">
        <v>397</v>
      </c>
      <c r="B403" s="199">
        <v>6</v>
      </c>
      <c r="C403" s="199">
        <v>881000</v>
      </c>
      <c r="D403" s="199">
        <v>0</v>
      </c>
      <c r="E403" s="198" t="s">
        <v>21983</v>
      </c>
      <c r="F403" s="198" t="s">
        <v>1</v>
      </c>
    </row>
    <row r="404" spans="1:6" ht="15" customHeight="1">
      <c r="A404" s="198" t="s">
        <v>397</v>
      </c>
      <c r="B404" s="199">
        <v>7</v>
      </c>
      <c r="C404" s="199">
        <v>1141100</v>
      </c>
      <c r="D404" s="199">
        <v>0</v>
      </c>
      <c r="E404" s="198" t="s">
        <v>21984</v>
      </c>
      <c r="F404" s="198" t="s">
        <v>1</v>
      </c>
    </row>
    <row r="405" spans="1:6" ht="15" customHeight="1">
      <c r="A405" s="198" t="s">
        <v>397</v>
      </c>
      <c r="B405" s="199">
        <v>6</v>
      </c>
      <c r="C405" s="199">
        <v>505700</v>
      </c>
      <c r="D405" s="199">
        <v>0</v>
      </c>
      <c r="E405" s="198" t="s">
        <v>21985</v>
      </c>
      <c r="F405" s="198" t="s">
        <v>1</v>
      </c>
    </row>
    <row r="406" spans="1:6" ht="15" customHeight="1">
      <c r="A406" s="198" t="s">
        <v>398</v>
      </c>
      <c r="B406" s="199">
        <v>21</v>
      </c>
      <c r="C406" s="199">
        <v>1272300</v>
      </c>
      <c r="D406" s="199">
        <v>0</v>
      </c>
      <c r="E406" s="198" t="s">
        <v>21986</v>
      </c>
      <c r="F406" s="198" t="s">
        <v>1</v>
      </c>
    </row>
    <row r="407" spans="1:6" ht="15" customHeight="1">
      <c r="A407" s="198" t="s">
        <v>397</v>
      </c>
      <c r="B407" s="199">
        <v>9</v>
      </c>
      <c r="C407" s="199">
        <v>1508300</v>
      </c>
      <c r="D407" s="199">
        <v>0</v>
      </c>
      <c r="E407" s="198" t="s">
        <v>21987</v>
      </c>
      <c r="F407" s="198" t="s">
        <v>1</v>
      </c>
    </row>
    <row r="408" spans="1:6" ht="15" customHeight="1">
      <c r="A408" s="198" t="s">
        <v>398</v>
      </c>
      <c r="B408" s="199">
        <v>18</v>
      </c>
      <c r="C408" s="199">
        <v>1737300</v>
      </c>
      <c r="D408" s="199">
        <v>0</v>
      </c>
      <c r="E408" s="198" t="s">
        <v>21988</v>
      </c>
      <c r="F408" s="198" t="s">
        <v>1</v>
      </c>
    </row>
    <row r="409" spans="1:6" ht="15" customHeight="1">
      <c r="A409" s="198" t="s">
        <v>398</v>
      </c>
      <c r="B409" s="199">
        <v>10</v>
      </c>
      <c r="C409" s="199">
        <v>1381602</v>
      </c>
      <c r="D409" s="199">
        <v>0</v>
      </c>
      <c r="E409" s="198" t="s">
        <v>21989</v>
      </c>
      <c r="F409" s="198" t="s">
        <v>1</v>
      </c>
    </row>
    <row r="410" spans="1:6" ht="15" customHeight="1">
      <c r="A410" s="198" t="s">
        <v>398</v>
      </c>
      <c r="B410" s="199">
        <v>19</v>
      </c>
      <c r="C410" s="199">
        <v>2030800</v>
      </c>
      <c r="D410" s="199">
        <v>0</v>
      </c>
      <c r="E410" s="198" t="s">
        <v>21990</v>
      </c>
      <c r="F410" s="198" t="s">
        <v>1</v>
      </c>
    </row>
    <row r="411" spans="1:6" ht="15" customHeight="1">
      <c r="A411" s="198" t="s">
        <v>397</v>
      </c>
      <c r="B411" s="199">
        <v>6</v>
      </c>
      <c r="C411" s="199">
        <v>546300</v>
      </c>
      <c r="D411" s="199">
        <v>0</v>
      </c>
      <c r="E411" s="198" t="s">
        <v>21991</v>
      </c>
      <c r="F411" s="198" t="s">
        <v>1</v>
      </c>
    </row>
    <row r="412" spans="1:6" ht="15" customHeight="1">
      <c r="A412" s="198" t="s">
        <v>397</v>
      </c>
      <c r="B412" s="199">
        <v>6</v>
      </c>
      <c r="C412" s="199">
        <v>637700</v>
      </c>
      <c r="D412" s="199">
        <v>0</v>
      </c>
      <c r="E412" s="198" t="s">
        <v>21992</v>
      </c>
      <c r="F412" s="198" t="s">
        <v>1</v>
      </c>
    </row>
    <row r="413" spans="1:6" ht="15" customHeight="1">
      <c r="A413" s="198" t="s">
        <v>398</v>
      </c>
      <c r="B413" s="199">
        <v>20</v>
      </c>
      <c r="C413" s="199">
        <v>2212200</v>
      </c>
      <c r="D413" s="199">
        <v>0</v>
      </c>
      <c r="E413" s="198" t="s">
        <v>21993</v>
      </c>
      <c r="F413" s="198" t="s">
        <v>1</v>
      </c>
    </row>
    <row r="414" spans="1:6" ht="15" customHeight="1">
      <c r="A414" s="198" t="s">
        <v>397</v>
      </c>
      <c r="B414" s="199">
        <v>6</v>
      </c>
      <c r="C414" s="199">
        <v>775400</v>
      </c>
      <c r="D414" s="199">
        <v>0</v>
      </c>
      <c r="E414" s="198" t="s">
        <v>21994</v>
      </c>
      <c r="F414" s="198" t="s">
        <v>1</v>
      </c>
    </row>
    <row r="415" spans="1:6" ht="15" customHeight="1">
      <c r="A415" s="198" t="s">
        <v>397</v>
      </c>
      <c r="B415" s="199">
        <v>6</v>
      </c>
      <c r="C415" s="199">
        <v>591700</v>
      </c>
      <c r="D415" s="199">
        <v>0</v>
      </c>
      <c r="E415" s="198" t="s">
        <v>21995</v>
      </c>
      <c r="F415" s="198" t="s">
        <v>1</v>
      </c>
    </row>
    <row r="416" spans="1:6" ht="15" customHeight="1">
      <c r="A416" s="198" t="s">
        <v>398</v>
      </c>
      <c r="B416" s="199">
        <v>22</v>
      </c>
      <c r="C416" s="199">
        <v>2370600</v>
      </c>
      <c r="D416" s="199">
        <v>0</v>
      </c>
      <c r="E416" s="198" t="s">
        <v>21996</v>
      </c>
      <c r="F416" s="198" t="s">
        <v>1</v>
      </c>
    </row>
    <row r="417" spans="1:6" ht="15" customHeight="1">
      <c r="A417" s="198" t="s">
        <v>398</v>
      </c>
      <c r="B417" s="199">
        <v>25</v>
      </c>
      <c r="C417" s="199">
        <v>3249600</v>
      </c>
      <c r="D417" s="199">
        <v>0</v>
      </c>
      <c r="E417" s="198" t="s">
        <v>21997</v>
      </c>
      <c r="F417" s="198" t="s">
        <v>1</v>
      </c>
    </row>
    <row r="418" spans="1:6" ht="15" customHeight="1">
      <c r="A418" s="198" t="s">
        <v>397</v>
      </c>
      <c r="B418" s="199">
        <v>7</v>
      </c>
      <c r="C418" s="199">
        <v>1171500</v>
      </c>
      <c r="D418" s="199">
        <v>0</v>
      </c>
      <c r="E418" s="198" t="s">
        <v>21998</v>
      </c>
      <c r="F418" s="198" t="s">
        <v>1</v>
      </c>
    </row>
    <row r="419" spans="1:6" ht="15" customHeight="1">
      <c r="A419" s="198" t="s">
        <v>397</v>
      </c>
      <c r="B419" s="199">
        <v>9</v>
      </c>
      <c r="C419" s="199">
        <v>1678500</v>
      </c>
      <c r="D419" s="199">
        <v>0</v>
      </c>
      <c r="E419" s="198" t="s">
        <v>21999</v>
      </c>
      <c r="F419" s="198" t="s">
        <v>1</v>
      </c>
    </row>
    <row r="420" spans="1:6" ht="15" customHeight="1">
      <c r="A420" s="198" t="s">
        <v>397</v>
      </c>
      <c r="B420" s="199">
        <v>9</v>
      </c>
      <c r="C420" s="199">
        <v>1797900</v>
      </c>
      <c r="D420" s="199">
        <v>0</v>
      </c>
      <c r="E420" s="198" t="s">
        <v>22000</v>
      </c>
      <c r="F420" s="198" t="s">
        <v>1</v>
      </c>
    </row>
    <row r="421" spans="1:6" ht="15" customHeight="1">
      <c r="A421" s="198" t="s">
        <v>398</v>
      </c>
      <c r="B421" s="199">
        <v>26</v>
      </c>
      <c r="C421" s="199">
        <v>2307400</v>
      </c>
      <c r="D421" s="199">
        <v>0</v>
      </c>
      <c r="E421" s="198" t="s">
        <v>22001</v>
      </c>
      <c r="F421" s="198" t="s">
        <v>1</v>
      </c>
    </row>
    <row r="422" spans="1:6" ht="15" customHeight="1">
      <c r="A422" s="198" t="s">
        <v>397</v>
      </c>
      <c r="B422" s="199">
        <v>8</v>
      </c>
      <c r="C422" s="199">
        <v>1454900</v>
      </c>
      <c r="D422" s="199">
        <v>0</v>
      </c>
      <c r="E422" s="198" t="s">
        <v>22002</v>
      </c>
      <c r="F422" s="198" t="s">
        <v>1</v>
      </c>
    </row>
    <row r="423" spans="1:6" ht="15" customHeight="1">
      <c r="A423" s="198" t="s">
        <v>397</v>
      </c>
      <c r="B423" s="199">
        <v>7</v>
      </c>
      <c r="C423" s="199">
        <v>668000</v>
      </c>
      <c r="D423" s="199">
        <v>0</v>
      </c>
      <c r="E423" s="198" t="s">
        <v>22003</v>
      </c>
      <c r="F423" s="198" t="s">
        <v>1</v>
      </c>
    </row>
    <row r="424" spans="1:6" ht="15" customHeight="1">
      <c r="A424" s="198" t="s">
        <v>397</v>
      </c>
      <c r="B424" s="199">
        <v>7</v>
      </c>
      <c r="C424" s="199">
        <v>488400</v>
      </c>
      <c r="D424" s="199">
        <v>0</v>
      </c>
      <c r="E424" s="198" t="s">
        <v>22004</v>
      </c>
      <c r="F424" s="198" t="s">
        <v>1</v>
      </c>
    </row>
    <row r="425" spans="1:6" ht="15" customHeight="1">
      <c r="A425" s="198" t="s">
        <v>397</v>
      </c>
      <c r="B425" s="199">
        <v>7</v>
      </c>
      <c r="C425" s="199">
        <v>992700</v>
      </c>
      <c r="D425" s="199">
        <v>0</v>
      </c>
      <c r="E425" s="198" t="s">
        <v>22005</v>
      </c>
      <c r="F425" s="198" t="s">
        <v>1</v>
      </c>
    </row>
    <row r="426" spans="1:6" ht="15" customHeight="1">
      <c r="A426" s="198" t="s">
        <v>398</v>
      </c>
      <c r="B426" s="199">
        <v>24</v>
      </c>
      <c r="C426" s="199">
        <v>2299700</v>
      </c>
      <c r="D426" s="199">
        <v>0</v>
      </c>
      <c r="E426" s="198" t="s">
        <v>22006</v>
      </c>
      <c r="F426" s="198" t="s">
        <v>1</v>
      </c>
    </row>
    <row r="427" spans="1:6" ht="15" customHeight="1">
      <c r="A427" s="198" t="s">
        <v>397</v>
      </c>
      <c r="B427" s="199">
        <v>5</v>
      </c>
      <c r="C427" s="199">
        <v>417500</v>
      </c>
      <c r="D427" s="199">
        <v>0</v>
      </c>
      <c r="E427" s="198" t="s">
        <v>22007</v>
      </c>
      <c r="F427" s="198" t="s">
        <v>1</v>
      </c>
    </row>
    <row r="428" spans="1:6" ht="15" customHeight="1">
      <c r="A428" s="198" t="s">
        <v>397</v>
      </c>
      <c r="B428" s="199">
        <v>9</v>
      </c>
      <c r="C428" s="199">
        <v>1718900</v>
      </c>
      <c r="D428" s="199">
        <v>0</v>
      </c>
      <c r="E428" s="198" t="s">
        <v>22008</v>
      </c>
      <c r="F428" s="198" t="s">
        <v>1</v>
      </c>
    </row>
    <row r="429" spans="1:6" ht="15" customHeight="1">
      <c r="A429" s="198" t="s">
        <v>397</v>
      </c>
      <c r="B429" s="199">
        <v>6</v>
      </c>
      <c r="C429" s="199">
        <v>572300</v>
      </c>
      <c r="D429" s="199">
        <v>0</v>
      </c>
      <c r="E429" s="198" t="s">
        <v>22009</v>
      </c>
      <c r="F429" s="198" t="s">
        <v>1</v>
      </c>
    </row>
    <row r="430" spans="1:6" ht="15" customHeight="1">
      <c r="A430" s="198" t="s">
        <v>397</v>
      </c>
      <c r="B430" s="199">
        <v>10</v>
      </c>
      <c r="C430" s="199">
        <v>2366200</v>
      </c>
      <c r="D430" s="199">
        <v>0</v>
      </c>
      <c r="E430" s="198" t="s">
        <v>22010</v>
      </c>
      <c r="F430" s="198" t="s">
        <v>1</v>
      </c>
    </row>
    <row r="431" spans="1:6" ht="15" customHeight="1">
      <c r="A431" s="198" t="s">
        <v>397</v>
      </c>
      <c r="B431" s="199">
        <v>7</v>
      </c>
      <c r="C431" s="199">
        <v>703700</v>
      </c>
      <c r="D431" s="199">
        <v>0</v>
      </c>
      <c r="E431" s="198" t="s">
        <v>22011</v>
      </c>
      <c r="F431" s="198" t="s">
        <v>1</v>
      </c>
    </row>
    <row r="432" spans="1:6" ht="15" customHeight="1">
      <c r="A432" s="198" t="s">
        <v>398</v>
      </c>
      <c r="B432" s="199">
        <v>18</v>
      </c>
      <c r="C432" s="199">
        <v>1841100</v>
      </c>
      <c r="D432" s="199">
        <v>0</v>
      </c>
      <c r="E432" s="198" t="s">
        <v>22012</v>
      </c>
      <c r="F432" s="198" t="s">
        <v>1</v>
      </c>
    </row>
    <row r="433" spans="1:6" ht="15" customHeight="1">
      <c r="A433" s="198" t="s">
        <v>397</v>
      </c>
      <c r="B433" s="199">
        <v>7</v>
      </c>
      <c r="C433" s="199">
        <v>850400</v>
      </c>
      <c r="D433" s="199">
        <v>0</v>
      </c>
      <c r="E433" s="198" t="s">
        <v>22013</v>
      </c>
      <c r="F433" s="198" t="s">
        <v>1</v>
      </c>
    </row>
    <row r="434" spans="1:6" ht="15" customHeight="1">
      <c r="A434" s="198" t="s">
        <v>398</v>
      </c>
      <c r="B434" s="199">
        <v>17</v>
      </c>
      <c r="C434" s="199">
        <v>1295500</v>
      </c>
      <c r="D434" s="199">
        <v>0</v>
      </c>
      <c r="E434" s="198" t="s">
        <v>22014</v>
      </c>
      <c r="F434" s="198" t="s">
        <v>1</v>
      </c>
    </row>
    <row r="435" spans="1:6" ht="15" customHeight="1">
      <c r="A435" s="198" t="s">
        <v>398</v>
      </c>
      <c r="B435" s="199">
        <v>50</v>
      </c>
      <c r="C435" s="199">
        <v>9136000</v>
      </c>
      <c r="D435" s="199">
        <v>0</v>
      </c>
      <c r="E435" s="198" t="s">
        <v>22015</v>
      </c>
      <c r="F435" s="198" t="s">
        <v>1</v>
      </c>
    </row>
    <row r="436" spans="1:6" ht="15" customHeight="1">
      <c r="A436" s="198" t="s">
        <v>398</v>
      </c>
      <c r="B436" s="199">
        <v>51</v>
      </c>
      <c r="C436" s="199">
        <v>5116800</v>
      </c>
      <c r="D436" s="199">
        <v>0</v>
      </c>
      <c r="E436" s="198" t="s">
        <v>22016</v>
      </c>
      <c r="F436" s="198" t="s">
        <v>1</v>
      </c>
    </row>
    <row r="437" spans="1:6" ht="15" customHeight="1">
      <c r="A437" s="198" t="s">
        <v>397</v>
      </c>
      <c r="B437" s="199">
        <v>6</v>
      </c>
      <c r="C437" s="199">
        <v>822400</v>
      </c>
      <c r="D437" s="199">
        <v>0</v>
      </c>
      <c r="E437" s="198" t="s">
        <v>22017</v>
      </c>
      <c r="F437" s="198" t="s">
        <v>1</v>
      </c>
    </row>
    <row r="438" spans="1:6" ht="15" customHeight="1">
      <c r="A438" s="198" t="s">
        <v>398</v>
      </c>
      <c r="B438" s="199">
        <v>12</v>
      </c>
      <c r="C438" s="199">
        <v>1594764</v>
      </c>
      <c r="D438" s="199">
        <v>0</v>
      </c>
      <c r="E438" s="198" t="s">
        <v>22018</v>
      </c>
      <c r="F438" s="198" t="s">
        <v>1</v>
      </c>
    </row>
    <row r="439" spans="1:6" ht="15" customHeight="1">
      <c r="A439" s="198" t="s">
        <v>397</v>
      </c>
      <c r="B439" s="199">
        <v>5</v>
      </c>
      <c r="C439" s="199">
        <v>324800</v>
      </c>
      <c r="D439" s="199">
        <v>0</v>
      </c>
      <c r="E439" s="198" t="s">
        <v>22019</v>
      </c>
      <c r="F439" s="198" t="s">
        <v>1</v>
      </c>
    </row>
    <row r="440" spans="1:6" ht="15" customHeight="1">
      <c r="A440" s="198" t="s">
        <v>397</v>
      </c>
      <c r="B440" s="199">
        <v>7</v>
      </c>
      <c r="C440" s="199">
        <v>583900</v>
      </c>
      <c r="D440" s="199">
        <v>0</v>
      </c>
      <c r="E440" s="198" t="s">
        <v>22020</v>
      </c>
      <c r="F440" s="198" t="s">
        <v>1</v>
      </c>
    </row>
    <row r="441" spans="1:6" ht="15" customHeight="1">
      <c r="A441" s="198" t="s">
        <v>398</v>
      </c>
      <c r="B441" s="199">
        <v>15</v>
      </c>
      <c r="C441" s="199">
        <v>1003700</v>
      </c>
      <c r="D441" s="199">
        <v>0</v>
      </c>
      <c r="E441" s="198" t="s">
        <v>22021</v>
      </c>
      <c r="F441" s="198" t="s">
        <v>1</v>
      </c>
    </row>
    <row r="442" spans="1:6" ht="15" customHeight="1">
      <c r="A442" s="198" t="s">
        <v>398</v>
      </c>
      <c r="B442" s="199">
        <v>0</v>
      </c>
      <c r="C442" s="199">
        <v>49750</v>
      </c>
      <c r="D442" s="199">
        <v>0</v>
      </c>
      <c r="E442" s="198" t="s">
        <v>22022</v>
      </c>
      <c r="F442" s="198" t="s">
        <v>1</v>
      </c>
    </row>
    <row r="443" spans="1:6" ht="15" customHeight="1">
      <c r="A443" s="198" t="s">
        <v>397</v>
      </c>
      <c r="B443" s="199">
        <v>5</v>
      </c>
      <c r="C443" s="199">
        <v>532900</v>
      </c>
      <c r="D443" s="199">
        <v>0</v>
      </c>
      <c r="E443" s="198" t="s">
        <v>22023</v>
      </c>
      <c r="F443" s="198" t="s">
        <v>1</v>
      </c>
    </row>
    <row r="444" spans="1:6" ht="15" customHeight="1">
      <c r="A444" s="198" t="s">
        <v>398</v>
      </c>
      <c r="B444" s="199">
        <v>28</v>
      </c>
      <c r="C444" s="199">
        <v>4377800</v>
      </c>
      <c r="D444" s="199">
        <v>0</v>
      </c>
      <c r="E444" s="198" t="s">
        <v>22024</v>
      </c>
      <c r="F444" s="198" t="s">
        <v>1</v>
      </c>
    </row>
    <row r="445" spans="1:6" ht="15" customHeight="1">
      <c r="A445" s="198" t="s">
        <v>397</v>
      </c>
      <c r="B445" s="199">
        <v>5</v>
      </c>
      <c r="C445" s="199">
        <v>462100</v>
      </c>
      <c r="D445" s="199">
        <v>0</v>
      </c>
      <c r="E445" s="198" t="s">
        <v>22025</v>
      </c>
      <c r="F445" s="198" t="s">
        <v>1</v>
      </c>
    </row>
    <row r="446" spans="1:6" ht="15" customHeight="1">
      <c r="A446" s="198" t="s">
        <v>398</v>
      </c>
      <c r="B446" s="199">
        <v>16</v>
      </c>
      <c r="C446" s="199">
        <v>1358000</v>
      </c>
      <c r="D446" s="199">
        <v>0</v>
      </c>
      <c r="E446" s="198" t="s">
        <v>22026</v>
      </c>
      <c r="F446" s="198" t="s">
        <v>1</v>
      </c>
    </row>
    <row r="447" spans="1:6" ht="15" customHeight="1">
      <c r="A447" s="198" t="s">
        <v>397</v>
      </c>
      <c r="B447" s="199">
        <v>6</v>
      </c>
      <c r="C447" s="199">
        <v>654700</v>
      </c>
      <c r="D447" s="199">
        <v>0</v>
      </c>
      <c r="E447" s="198" t="s">
        <v>22027</v>
      </c>
      <c r="F447" s="198" t="s">
        <v>1</v>
      </c>
    </row>
    <row r="448" spans="1:6" ht="15" customHeight="1">
      <c r="A448" s="198" t="s">
        <v>397</v>
      </c>
      <c r="B448" s="199">
        <v>8</v>
      </c>
      <c r="C448" s="199">
        <v>1486400</v>
      </c>
      <c r="D448" s="199">
        <v>0</v>
      </c>
      <c r="E448" s="198" t="s">
        <v>22028</v>
      </c>
      <c r="F448" s="198" t="s">
        <v>1</v>
      </c>
    </row>
    <row r="449" spans="1:6" ht="15" customHeight="1">
      <c r="A449" s="198" t="s">
        <v>397</v>
      </c>
      <c r="B449" s="199">
        <v>7</v>
      </c>
      <c r="C449" s="199">
        <v>989400</v>
      </c>
      <c r="D449" s="199">
        <v>0</v>
      </c>
      <c r="E449" s="198" t="s">
        <v>22029</v>
      </c>
      <c r="F449" s="198" t="s">
        <v>1</v>
      </c>
    </row>
    <row r="450" spans="1:6" ht="15" customHeight="1">
      <c r="A450" s="198" t="s">
        <v>398</v>
      </c>
      <c r="B450" s="199">
        <v>73</v>
      </c>
      <c r="C450" s="199">
        <v>11068100</v>
      </c>
      <c r="D450" s="199">
        <v>0</v>
      </c>
      <c r="E450" s="198" t="s">
        <v>22030</v>
      </c>
      <c r="F450" s="198" t="s">
        <v>1</v>
      </c>
    </row>
    <row r="451" spans="1:6" ht="15" customHeight="1">
      <c r="A451" s="198" t="s">
        <v>397</v>
      </c>
      <c r="B451" s="199">
        <v>4</v>
      </c>
      <c r="C451" s="199">
        <v>441401</v>
      </c>
      <c r="D451" s="199">
        <v>0</v>
      </c>
      <c r="E451" s="198" t="s">
        <v>22031</v>
      </c>
      <c r="F451" s="198" t="s">
        <v>1</v>
      </c>
    </row>
    <row r="452" spans="1:6" ht="15" customHeight="1">
      <c r="A452" s="198" t="s">
        <v>397</v>
      </c>
      <c r="B452" s="199">
        <v>8</v>
      </c>
      <c r="C452" s="199">
        <v>1210600</v>
      </c>
      <c r="D452" s="199">
        <v>0</v>
      </c>
      <c r="E452" s="198" t="s">
        <v>22032</v>
      </c>
      <c r="F452" s="198" t="s">
        <v>1</v>
      </c>
    </row>
    <row r="453" spans="1:6" ht="15" customHeight="1">
      <c r="A453" s="198" t="s">
        <v>398</v>
      </c>
      <c r="B453" s="199">
        <v>29</v>
      </c>
      <c r="C453" s="199">
        <v>4742800</v>
      </c>
      <c r="D453" s="199">
        <v>0</v>
      </c>
      <c r="E453" s="198" t="s">
        <v>22033</v>
      </c>
      <c r="F453" s="198" t="s">
        <v>1</v>
      </c>
    </row>
    <row r="454" spans="1:6" ht="15" customHeight="1">
      <c r="A454" s="198" t="s">
        <v>397</v>
      </c>
      <c r="B454" s="199">
        <v>8</v>
      </c>
      <c r="C454" s="199">
        <v>1041900</v>
      </c>
      <c r="D454" s="199">
        <v>0</v>
      </c>
      <c r="E454" s="198" t="s">
        <v>22034</v>
      </c>
      <c r="F454" s="198" t="s">
        <v>1</v>
      </c>
    </row>
    <row r="455" spans="1:6" ht="15" customHeight="1">
      <c r="A455" s="198" t="s">
        <v>397</v>
      </c>
      <c r="B455" s="199">
        <v>5</v>
      </c>
      <c r="C455" s="199">
        <v>528600</v>
      </c>
      <c r="D455" s="199">
        <v>0</v>
      </c>
      <c r="E455" s="198" t="s">
        <v>22035</v>
      </c>
      <c r="F455" s="198" t="s">
        <v>1</v>
      </c>
    </row>
    <row r="456" spans="1:6" ht="15" customHeight="1">
      <c r="A456" s="198" t="s">
        <v>398</v>
      </c>
      <c r="B456" s="199">
        <v>22</v>
      </c>
      <c r="C456" s="199">
        <v>3247600</v>
      </c>
      <c r="D456" s="199">
        <v>0</v>
      </c>
      <c r="E456" s="198" t="s">
        <v>22036</v>
      </c>
      <c r="F456" s="198" t="s">
        <v>1</v>
      </c>
    </row>
    <row r="457" spans="1:6" ht="15" customHeight="1">
      <c r="A457" s="198" t="s">
        <v>398</v>
      </c>
      <c r="B457" s="199">
        <v>21</v>
      </c>
      <c r="C457" s="199">
        <v>2246300</v>
      </c>
      <c r="D457" s="199">
        <v>0</v>
      </c>
      <c r="E457" s="198" t="s">
        <v>22037</v>
      </c>
      <c r="F457" s="198" t="s">
        <v>1</v>
      </c>
    </row>
    <row r="458" spans="1:6" ht="15" customHeight="1">
      <c r="A458" s="198" t="s">
        <v>398</v>
      </c>
      <c r="B458" s="199">
        <v>24</v>
      </c>
      <c r="C458" s="199">
        <v>2836600</v>
      </c>
      <c r="D458" s="199">
        <v>0</v>
      </c>
      <c r="E458" s="198" t="s">
        <v>22038</v>
      </c>
      <c r="F458" s="198" t="s">
        <v>1</v>
      </c>
    </row>
    <row r="459" spans="1:6" ht="15" customHeight="1">
      <c r="A459" s="198" t="s">
        <v>398</v>
      </c>
      <c r="B459" s="199">
        <v>33</v>
      </c>
      <c r="C459" s="199">
        <v>3798300</v>
      </c>
      <c r="D459" s="199">
        <v>0</v>
      </c>
      <c r="E459" s="198" t="s">
        <v>22039</v>
      </c>
      <c r="F459" s="198" t="s">
        <v>1</v>
      </c>
    </row>
    <row r="460" spans="1:6" ht="15" customHeight="1">
      <c r="A460" s="198" t="s">
        <v>398</v>
      </c>
      <c r="B460" s="199">
        <v>19</v>
      </c>
      <c r="C460" s="199">
        <v>2300400</v>
      </c>
      <c r="D460" s="199">
        <v>0</v>
      </c>
      <c r="E460" s="198" t="s">
        <v>22040</v>
      </c>
      <c r="F460" s="198" t="s">
        <v>1</v>
      </c>
    </row>
    <row r="461" spans="1:6" ht="15" customHeight="1">
      <c r="A461" s="198" t="s">
        <v>397</v>
      </c>
      <c r="B461" s="199">
        <v>6</v>
      </c>
      <c r="C461" s="199">
        <v>899300</v>
      </c>
      <c r="D461" s="199">
        <v>0</v>
      </c>
      <c r="E461" s="198" t="s">
        <v>22041</v>
      </c>
      <c r="F461" s="198" t="s">
        <v>1</v>
      </c>
    </row>
    <row r="462" spans="1:6" ht="15" customHeight="1">
      <c r="A462" s="198" t="s">
        <v>397</v>
      </c>
      <c r="B462" s="199">
        <v>8</v>
      </c>
      <c r="C462" s="199">
        <v>1313200</v>
      </c>
      <c r="D462" s="199">
        <v>0</v>
      </c>
      <c r="E462" s="198" t="s">
        <v>22042</v>
      </c>
      <c r="F462" s="198" t="s">
        <v>1</v>
      </c>
    </row>
    <row r="463" spans="1:6" ht="15" customHeight="1">
      <c r="A463" s="198" t="s">
        <v>397</v>
      </c>
      <c r="B463" s="199">
        <v>8</v>
      </c>
      <c r="C463" s="199">
        <v>1190800</v>
      </c>
      <c r="D463" s="199">
        <v>0</v>
      </c>
      <c r="E463" s="198" t="s">
        <v>22043</v>
      </c>
      <c r="F463" s="198" t="s">
        <v>1</v>
      </c>
    </row>
    <row r="464" spans="1:6" ht="15" customHeight="1">
      <c r="A464" s="198" t="s">
        <v>398</v>
      </c>
      <c r="B464" s="199">
        <v>2</v>
      </c>
      <c r="C464" s="199">
        <v>270884</v>
      </c>
      <c r="D464" s="199">
        <v>0</v>
      </c>
      <c r="E464" s="198" t="s">
        <v>22044</v>
      </c>
      <c r="F464" s="198" t="s">
        <v>1</v>
      </c>
    </row>
    <row r="465" spans="1:6" ht="15" customHeight="1">
      <c r="A465" s="198" t="s">
        <v>397</v>
      </c>
      <c r="B465" s="199">
        <v>7</v>
      </c>
      <c r="C465" s="199">
        <v>1071200</v>
      </c>
      <c r="D465" s="199">
        <v>0</v>
      </c>
      <c r="E465" s="198" t="s">
        <v>22045</v>
      </c>
      <c r="F465" s="198" t="s">
        <v>1</v>
      </c>
    </row>
    <row r="466" spans="1:6" ht="15" customHeight="1">
      <c r="A466" s="198" t="s">
        <v>397</v>
      </c>
      <c r="B466" s="199">
        <v>7</v>
      </c>
      <c r="C466" s="199">
        <v>1107800</v>
      </c>
      <c r="D466" s="199">
        <v>0</v>
      </c>
      <c r="E466" s="198" t="s">
        <v>22046</v>
      </c>
      <c r="F466" s="198" t="s">
        <v>1</v>
      </c>
    </row>
    <row r="467" spans="1:6" ht="15" customHeight="1">
      <c r="A467" s="198" t="s">
        <v>398</v>
      </c>
      <c r="B467" s="199">
        <v>27</v>
      </c>
      <c r="C467" s="199">
        <v>1735500</v>
      </c>
      <c r="D467" s="199">
        <v>0</v>
      </c>
      <c r="E467" s="198" t="s">
        <v>22047</v>
      </c>
      <c r="F467" s="198" t="s">
        <v>1</v>
      </c>
    </row>
    <row r="468" spans="1:6" ht="15" customHeight="1">
      <c r="A468" s="198" t="s">
        <v>397</v>
      </c>
      <c r="B468" s="199">
        <v>7</v>
      </c>
      <c r="C468" s="199">
        <v>671900</v>
      </c>
      <c r="D468" s="199">
        <v>0</v>
      </c>
      <c r="E468" s="198" t="s">
        <v>22048</v>
      </c>
      <c r="F468" s="198" t="s">
        <v>1</v>
      </c>
    </row>
    <row r="469" spans="1:6" ht="15" customHeight="1">
      <c r="A469" s="198" t="s">
        <v>397</v>
      </c>
      <c r="B469" s="199">
        <v>6</v>
      </c>
      <c r="C469" s="199">
        <v>955400</v>
      </c>
      <c r="D469" s="199">
        <v>0</v>
      </c>
      <c r="E469" s="198" t="s">
        <v>22049</v>
      </c>
      <c r="F469" s="198" t="s">
        <v>1</v>
      </c>
    </row>
    <row r="470" spans="1:6" ht="15" customHeight="1">
      <c r="A470" s="198" t="s">
        <v>398</v>
      </c>
      <c r="B470" s="199">
        <v>16</v>
      </c>
      <c r="C470" s="199">
        <v>1333600</v>
      </c>
      <c r="D470" s="199">
        <v>0</v>
      </c>
      <c r="E470" s="198" t="s">
        <v>22050</v>
      </c>
      <c r="F470" s="198" t="s">
        <v>1</v>
      </c>
    </row>
    <row r="471" spans="1:6" ht="15" customHeight="1">
      <c r="A471" s="198" t="s">
        <v>397</v>
      </c>
      <c r="B471" s="199">
        <v>7</v>
      </c>
      <c r="C471" s="199">
        <v>884400</v>
      </c>
      <c r="D471" s="199">
        <v>0</v>
      </c>
      <c r="E471" s="198" t="s">
        <v>22051</v>
      </c>
      <c r="F471" s="198" t="s">
        <v>1</v>
      </c>
    </row>
    <row r="472" spans="1:6" ht="15" customHeight="1">
      <c r="A472" s="198" t="s">
        <v>398</v>
      </c>
      <c r="B472" s="199">
        <v>17</v>
      </c>
      <c r="C472" s="199">
        <v>1481000</v>
      </c>
      <c r="D472" s="199">
        <v>0</v>
      </c>
      <c r="E472" s="198" t="s">
        <v>22052</v>
      </c>
      <c r="F472" s="198" t="s">
        <v>1</v>
      </c>
    </row>
    <row r="473" spans="1:6" ht="15" customHeight="1">
      <c r="A473" s="198" t="s">
        <v>398</v>
      </c>
      <c r="B473" s="199">
        <v>17</v>
      </c>
      <c r="C473" s="199">
        <v>1599600</v>
      </c>
      <c r="D473" s="199">
        <v>0</v>
      </c>
      <c r="E473" s="198" t="s">
        <v>22053</v>
      </c>
      <c r="F473" s="198" t="s">
        <v>1</v>
      </c>
    </row>
    <row r="474" spans="1:6" ht="15" customHeight="1">
      <c r="A474" s="198" t="s">
        <v>397</v>
      </c>
      <c r="B474" s="199">
        <v>8</v>
      </c>
      <c r="C474" s="199">
        <v>1417400</v>
      </c>
      <c r="D474" s="199">
        <v>0</v>
      </c>
      <c r="E474" s="198" t="s">
        <v>22054</v>
      </c>
      <c r="F474" s="198" t="s">
        <v>1</v>
      </c>
    </row>
    <row r="475" spans="1:6" ht="15" customHeight="1">
      <c r="A475" s="198" t="s">
        <v>397</v>
      </c>
      <c r="B475" s="199">
        <v>6</v>
      </c>
      <c r="C475" s="199">
        <v>755800</v>
      </c>
      <c r="D475" s="199">
        <v>0</v>
      </c>
      <c r="E475" s="198" t="s">
        <v>22055</v>
      </c>
      <c r="F475" s="198" t="s">
        <v>1</v>
      </c>
    </row>
    <row r="476" spans="1:6" ht="15" customHeight="1">
      <c r="A476" s="198" t="s">
        <v>397</v>
      </c>
      <c r="B476" s="199">
        <v>5</v>
      </c>
      <c r="C476" s="199">
        <v>318100</v>
      </c>
      <c r="D476" s="199">
        <v>0</v>
      </c>
      <c r="E476" s="198" t="s">
        <v>22056</v>
      </c>
      <c r="F476" s="198" t="s">
        <v>1</v>
      </c>
    </row>
    <row r="477" spans="1:6" ht="15" customHeight="1">
      <c r="A477" s="198" t="s">
        <v>398</v>
      </c>
      <c r="B477" s="199">
        <v>17</v>
      </c>
      <c r="C477" s="199">
        <v>1710300</v>
      </c>
      <c r="D477" s="199">
        <v>0</v>
      </c>
      <c r="E477" s="198" t="s">
        <v>22057</v>
      </c>
      <c r="F477" s="198" t="s">
        <v>1</v>
      </c>
    </row>
    <row r="478" spans="1:6" ht="15" customHeight="1">
      <c r="A478" s="198" t="s">
        <v>398</v>
      </c>
      <c r="B478" s="199">
        <v>19</v>
      </c>
      <c r="C478" s="199">
        <v>2062800</v>
      </c>
      <c r="D478" s="199">
        <v>0</v>
      </c>
      <c r="E478" s="198" t="s">
        <v>22058</v>
      </c>
      <c r="F478" s="198" t="s">
        <v>1</v>
      </c>
    </row>
    <row r="479" spans="1:6" ht="15" customHeight="1">
      <c r="A479" s="198" t="s">
        <v>397</v>
      </c>
      <c r="B479" s="199">
        <v>5</v>
      </c>
      <c r="C479" s="199">
        <v>452900</v>
      </c>
      <c r="D479" s="199">
        <v>0</v>
      </c>
      <c r="E479" s="198" t="s">
        <v>22059</v>
      </c>
      <c r="F479" s="198" t="s">
        <v>1</v>
      </c>
    </row>
    <row r="480" spans="1:6" ht="15" customHeight="1">
      <c r="A480" s="198" t="s">
        <v>398</v>
      </c>
      <c r="B480" s="199">
        <v>18</v>
      </c>
      <c r="C480" s="199">
        <v>1713600</v>
      </c>
      <c r="D480" s="199">
        <v>0</v>
      </c>
      <c r="E480" s="198" t="s">
        <v>22060</v>
      </c>
      <c r="F480" s="198" t="s">
        <v>1</v>
      </c>
    </row>
    <row r="481" spans="1:6" ht="15" customHeight="1">
      <c r="A481" s="198" t="s">
        <v>397</v>
      </c>
      <c r="B481" s="199">
        <v>6</v>
      </c>
      <c r="C481" s="199">
        <v>696900</v>
      </c>
      <c r="D481" s="199">
        <v>0</v>
      </c>
      <c r="E481" s="198" t="s">
        <v>22061</v>
      </c>
      <c r="F481" s="198" t="s">
        <v>1</v>
      </c>
    </row>
    <row r="482" spans="1:6" ht="15" customHeight="1">
      <c r="A482" s="198" t="s">
        <v>397</v>
      </c>
      <c r="B482" s="199">
        <v>8</v>
      </c>
      <c r="C482" s="199">
        <v>1419200</v>
      </c>
      <c r="D482" s="199">
        <v>0</v>
      </c>
      <c r="E482" s="198" t="s">
        <v>22062</v>
      </c>
      <c r="F482" s="198" t="s">
        <v>1</v>
      </c>
    </row>
    <row r="483" spans="1:6" ht="15" customHeight="1">
      <c r="A483" s="198" t="s">
        <v>397</v>
      </c>
      <c r="B483" s="199">
        <v>7</v>
      </c>
      <c r="C483" s="199">
        <v>1000300</v>
      </c>
      <c r="D483" s="199">
        <v>0</v>
      </c>
      <c r="E483" s="198" t="s">
        <v>22063</v>
      </c>
      <c r="F483" s="198" t="s">
        <v>1</v>
      </c>
    </row>
    <row r="484" spans="1:6" ht="15" customHeight="1">
      <c r="A484" s="198" t="s">
        <v>397</v>
      </c>
      <c r="B484" s="199">
        <v>6</v>
      </c>
      <c r="C484" s="199">
        <v>520600</v>
      </c>
      <c r="D484" s="199">
        <v>0</v>
      </c>
      <c r="E484" s="198" t="s">
        <v>22064</v>
      </c>
      <c r="F484" s="198" t="s">
        <v>1</v>
      </c>
    </row>
    <row r="485" spans="1:6" ht="15" customHeight="1">
      <c r="A485" s="198" t="s">
        <v>397</v>
      </c>
      <c r="B485" s="199">
        <v>6</v>
      </c>
      <c r="C485" s="199">
        <v>388100</v>
      </c>
      <c r="D485" s="199">
        <v>0</v>
      </c>
      <c r="E485" s="198" t="s">
        <v>22065</v>
      </c>
      <c r="F485" s="198" t="s">
        <v>1</v>
      </c>
    </row>
    <row r="486" spans="1:6" ht="15" customHeight="1">
      <c r="A486" s="198" t="s">
        <v>397</v>
      </c>
      <c r="B486" s="199">
        <v>7</v>
      </c>
      <c r="C486" s="199">
        <v>1057500</v>
      </c>
      <c r="D486" s="199">
        <v>0</v>
      </c>
      <c r="E486" s="198" t="s">
        <v>22066</v>
      </c>
      <c r="F486" s="198" t="s">
        <v>1</v>
      </c>
    </row>
    <row r="487" spans="1:6" ht="15" customHeight="1">
      <c r="A487" s="198" t="s">
        <v>397</v>
      </c>
      <c r="B487" s="199">
        <v>6</v>
      </c>
      <c r="C487" s="199">
        <v>727100</v>
      </c>
      <c r="D487" s="199">
        <v>0</v>
      </c>
      <c r="E487" s="198" t="s">
        <v>22067</v>
      </c>
      <c r="F487" s="198" t="s">
        <v>1</v>
      </c>
    </row>
    <row r="488" spans="1:6" ht="15" customHeight="1">
      <c r="A488" s="198" t="s">
        <v>398</v>
      </c>
      <c r="B488" s="199">
        <v>17</v>
      </c>
      <c r="C488" s="199">
        <v>1562900</v>
      </c>
      <c r="D488" s="199">
        <v>0</v>
      </c>
      <c r="E488" s="198" t="s">
        <v>22068</v>
      </c>
      <c r="F488" s="198" t="s">
        <v>1</v>
      </c>
    </row>
    <row r="489" spans="1:6" ht="15" customHeight="1">
      <c r="A489" s="198" t="s">
        <v>398</v>
      </c>
      <c r="B489" s="199">
        <v>32</v>
      </c>
      <c r="C489" s="199">
        <v>5522400</v>
      </c>
      <c r="D489" s="199">
        <v>0</v>
      </c>
      <c r="E489" s="198" t="s">
        <v>22069</v>
      </c>
      <c r="F489" s="198" t="s">
        <v>1</v>
      </c>
    </row>
    <row r="490" spans="1:6" ht="15" customHeight="1">
      <c r="A490" s="198" t="s">
        <v>397</v>
      </c>
      <c r="B490" s="199">
        <v>5</v>
      </c>
      <c r="C490" s="199">
        <v>518700</v>
      </c>
      <c r="D490" s="199">
        <v>0</v>
      </c>
      <c r="E490" s="198" t="s">
        <v>22070</v>
      </c>
      <c r="F490" s="198" t="s">
        <v>1</v>
      </c>
    </row>
    <row r="491" spans="1:6" ht="15" customHeight="1">
      <c r="A491" s="198" t="s">
        <v>398</v>
      </c>
      <c r="B491" s="199">
        <v>18</v>
      </c>
      <c r="C491" s="199">
        <v>1652500</v>
      </c>
      <c r="D491" s="199">
        <v>0</v>
      </c>
      <c r="E491" s="198" t="s">
        <v>22071</v>
      </c>
      <c r="F491" s="198" t="s">
        <v>1</v>
      </c>
    </row>
    <row r="492" spans="1:6" ht="15" customHeight="1">
      <c r="A492" s="198" t="s">
        <v>397</v>
      </c>
      <c r="B492" s="199">
        <v>6</v>
      </c>
      <c r="C492" s="199">
        <v>853700</v>
      </c>
      <c r="D492" s="199">
        <v>0</v>
      </c>
      <c r="E492" s="198" t="s">
        <v>22072</v>
      </c>
      <c r="F492" s="198" t="s">
        <v>1</v>
      </c>
    </row>
    <row r="493" spans="1:6" ht="15" customHeight="1">
      <c r="A493" s="198" t="s">
        <v>398</v>
      </c>
      <c r="B493" s="199">
        <v>16</v>
      </c>
      <c r="C493" s="199">
        <v>1273600</v>
      </c>
      <c r="D493" s="199">
        <v>0</v>
      </c>
      <c r="E493" s="198" t="s">
        <v>22073</v>
      </c>
      <c r="F493" s="198" t="s">
        <v>1</v>
      </c>
    </row>
    <row r="494" spans="1:6" ht="15" customHeight="1">
      <c r="A494" s="198" t="s">
        <v>398</v>
      </c>
      <c r="B494" s="199">
        <v>58</v>
      </c>
      <c r="C494" s="199">
        <v>9805600</v>
      </c>
      <c r="D494" s="199">
        <v>0</v>
      </c>
      <c r="E494" s="198" t="s">
        <v>22074</v>
      </c>
      <c r="F494" s="198" t="s">
        <v>1</v>
      </c>
    </row>
    <row r="495" spans="1:6" ht="15" customHeight="1">
      <c r="A495" s="198" t="s">
        <v>397</v>
      </c>
      <c r="B495" s="199">
        <v>10</v>
      </c>
      <c r="C495" s="199">
        <v>2073300</v>
      </c>
      <c r="D495" s="199">
        <v>0</v>
      </c>
      <c r="E495" s="198" t="s">
        <v>22075</v>
      </c>
      <c r="F495" s="198" t="s">
        <v>1</v>
      </c>
    </row>
    <row r="496" spans="1:6" ht="15" customHeight="1">
      <c r="A496" s="198" t="s">
        <v>397</v>
      </c>
      <c r="B496" s="199">
        <v>8</v>
      </c>
      <c r="C496" s="199">
        <v>1003400</v>
      </c>
      <c r="D496" s="199">
        <v>0</v>
      </c>
      <c r="E496" s="198" t="s">
        <v>22076</v>
      </c>
      <c r="F496" s="198" t="s">
        <v>1</v>
      </c>
    </row>
    <row r="497" spans="1:6" ht="15" customHeight="1">
      <c r="A497" s="198" t="s">
        <v>397</v>
      </c>
      <c r="B497" s="199">
        <v>35</v>
      </c>
      <c r="C497" s="199">
        <v>11017000</v>
      </c>
      <c r="D497" s="199">
        <v>0</v>
      </c>
      <c r="E497" s="198" t="s">
        <v>22077</v>
      </c>
      <c r="F497" s="198" t="s">
        <v>1</v>
      </c>
    </row>
    <row r="498" spans="1:6" ht="15" customHeight="1">
      <c r="A498" s="198" t="s">
        <v>397</v>
      </c>
      <c r="B498" s="199">
        <v>8</v>
      </c>
      <c r="C498" s="199">
        <v>1338000</v>
      </c>
      <c r="D498" s="199">
        <v>0</v>
      </c>
      <c r="E498" s="198" t="s">
        <v>22078</v>
      </c>
      <c r="F498" s="198" t="s">
        <v>1</v>
      </c>
    </row>
    <row r="499" spans="1:6" ht="15" customHeight="1">
      <c r="A499" s="198" t="s">
        <v>397</v>
      </c>
      <c r="B499" s="199">
        <v>7</v>
      </c>
      <c r="C499" s="199">
        <v>1048700</v>
      </c>
      <c r="D499" s="199">
        <v>0</v>
      </c>
      <c r="E499" s="198" t="s">
        <v>22079</v>
      </c>
      <c r="F499" s="198" t="s">
        <v>1</v>
      </c>
    </row>
    <row r="500" spans="1:6" ht="15" customHeight="1">
      <c r="A500" s="198" t="s">
        <v>398</v>
      </c>
      <c r="B500" s="199">
        <v>167</v>
      </c>
      <c r="C500" s="199">
        <v>44332300</v>
      </c>
      <c r="D500" s="199">
        <v>0</v>
      </c>
      <c r="E500" s="198" t="s">
        <v>22080</v>
      </c>
      <c r="F500" s="198" t="s">
        <v>1</v>
      </c>
    </row>
    <row r="501" spans="1:6" ht="15" customHeight="1">
      <c r="A501" s="198" t="s">
        <v>397</v>
      </c>
      <c r="B501" s="199">
        <v>7</v>
      </c>
      <c r="C501" s="199">
        <v>1081700</v>
      </c>
      <c r="D501" s="199">
        <v>0</v>
      </c>
      <c r="E501" s="198" t="s">
        <v>22081</v>
      </c>
      <c r="F501" s="198" t="s">
        <v>1</v>
      </c>
    </row>
    <row r="502" spans="1:6" ht="15" customHeight="1">
      <c r="A502" s="198" t="s">
        <v>397</v>
      </c>
      <c r="B502" s="199">
        <v>7</v>
      </c>
      <c r="C502" s="199">
        <v>911400</v>
      </c>
      <c r="D502" s="199">
        <v>0</v>
      </c>
      <c r="E502" s="198" t="s">
        <v>22082</v>
      </c>
      <c r="F502" s="198" t="s">
        <v>1</v>
      </c>
    </row>
    <row r="503" spans="1:6" ht="15" customHeight="1">
      <c r="A503" s="198" t="s">
        <v>398</v>
      </c>
      <c r="B503" s="199">
        <v>19</v>
      </c>
      <c r="C503" s="199">
        <v>1960800</v>
      </c>
      <c r="D503" s="199">
        <v>0</v>
      </c>
      <c r="E503" s="198" t="s">
        <v>22083</v>
      </c>
      <c r="F503" s="198" t="s">
        <v>1</v>
      </c>
    </row>
    <row r="504" spans="1:6" ht="15" customHeight="1">
      <c r="A504" s="198" t="s">
        <v>398</v>
      </c>
      <c r="B504" s="199">
        <v>17</v>
      </c>
      <c r="C504" s="199">
        <v>1536900</v>
      </c>
      <c r="D504" s="199">
        <v>0</v>
      </c>
      <c r="E504" s="198" t="s">
        <v>22084</v>
      </c>
      <c r="F504" s="198" t="s">
        <v>1</v>
      </c>
    </row>
    <row r="505" spans="1:6" ht="15" customHeight="1">
      <c r="A505" s="198" t="s">
        <v>398</v>
      </c>
      <c r="B505" s="199">
        <v>18</v>
      </c>
      <c r="C505" s="199">
        <v>1205000</v>
      </c>
      <c r="D505" s="199">
        <v>0</v>
      </c>
      <c r="E505" s="198" t="s">
        <v>22085</v>
      </c>
      <c r="F505" s="198" t="s">
        <v>1</v>
      </c>
    </row>
    <row r="506" spans="1:6" ht="15" customHeight="1">
      <c r="A506" s="198" t="s">
        <v>397</v>
      </c>
      <c r="B506" s="199">
        <v>8</v>
      </c>
      <c r="C506" s="199">
        <v>1622300</v>
      </c>
      <c r="D506" s="199">
        <v>0</v>
      </c>
      <c r="E506" s="198" t="s">
        <v>22086</v>
      </c>
      <c r="F506" s="198" t="s">
        <v>1</v>
      </c>
    </row>
    <row r="507" spans="1:6" ht="15" customHeight="1">
      <c r="A507" s="198" t="s">
        <v>398</v>
      </c>
      <c r="B507" s="199">
        <v>16</v>
      </c>
      <c r="C507" s="199">
        <v>1246000</v>
      </c>
      <c r="D507" s="199">
        <v>0</v>
      </c>
      <c r="E507" s="198" t="s">
        <v>22087</v>
      </c>
      <c r="F507" s="198" t="s">
        <v>1</v>
      </c>
    </row>
    <row r="508" spans="1:6" ht="15" customHeight="1">
      <c r="A508" s="198" t="s">
        <v>398</v>
      </c>
      <c r="B508" s="199">
        <v>16</v>
      </c>
      <c r="C508" s="199">
        <v>1330000</v>
      </c>
      <c r="D508" s="199">
        <v>0</v>
      </c>
      <c r="E508" s="198" t="s">
        <v>22088</v>
      </c>
      <c r="F508" s="198" t="s">
        <v>1</v>
      </c>
    </row>
    <row r="509" spans="1:6" ht="15" customHeight="1">
      <c r="A509" s="198" t="s">
        <v>398</v>
      </c>
      <c r="B509" s="199">
        <v>21</v>
      </c>
      <c r="C509" s="199">
        <v>1928800</v>
      </c>
      <c r="D509" s="199">
        <v>0</v>
      </c>
      <c r="E509" s="198" t="s">
        <v>22089</v>
      </c>
      <c r="F509" s="198" t="s">
        <v>1</v>
      </c>
    </row>
    <row r="510" spans="1:6" ht="15" customHeight="1">
      <c r="A510" s="198" t="s">
        <v>397</v>
      </c>
      <c r="B510" s="199">
        <v>6</v>
      </c>
      <c r="C510" s="199">
        <v>517900</v>
      </c>
      <c r="D510" s="199">
        <v>0</v>
      </c>
      <c r="E510" s="198" t="s">
        <v>22090</v>
      </c>
      <c r="F510" s="198" t="s">
        <v>1</v>
      </c>
    </row>
    <row r="511" spans="1:6" ht="15" customHeight="1">
      <c r="A511" s="198" t="s">
        <v>397</v>
      </c>
      <c r="B511" s="199">
        <v>7</v>
      </c>
      <c r="C511" s="199">
        <v>875200</v>
      </c>
      <c r="D511" s="199">
        <v>0</v>
      </c>
      <c r="E511" s="198" t="s">
        <v>22091</v>
      </c>
      <c r="F511" s="198" t="s">
        <v>1</v>
      </c>
    </row>
    <row r="512" spans="1:6" ht="15" customHeight="1">
      <c r="A512" s="198" t="s">
        <v>397</v>
      </c>
      <c r="B512" s="199">
        <v>8</v>
      </c>
      <c r="C512" s="199">
        <v>1432000</v>
      </c>
      <c r="D512" s="199">
        <v>0</v>
      </c>
      <c r="E512" s="198" t="s">
        <v>22092</v>
      </c>
      <c r="F512" s="198" t="s">
        <v>1</v>
      </c>
    </row>
    <row r="513" spans="1:6" ht="15" customHeight="1">
      <c r="A513" s="198" t="s">
        <v>397</v>
      </c>
      <c r="B513" s="199">
        <v>6</v>
      </c>
      <c r="C513" s="199">
        <v>479600</v>
      </c>
      <c r="D513" s="199">
        <v>0</v>
      </c>
      <c r="E513" s="198" t="s">
        <v>22093</v>
      </c>
      <c r="F513" s="198" t="s">
        <v>1</v>
      </c>
    </row>
    <row r="514" spans="1:6" ht="15" customHeight="1">
      <c r="A514" s="198" t="s">
        <v>397</v>
      </c>
      <c r="B514" s="199">
        <v>6</v>
      </c>
      <c r="C514" s="199">
        <v>418500</v>
      </c>
      <c r="D514" s="199">
        <v>0</v>
      </c>
      <c r="E514" s="198" t="s">
        <v>22094</v>
      </c>
      <c r="F514" s="198" t="s">
        <v>1</v>
      </c>
    </row>
    <row r="515" spans="1:6" ht="15" customHeight="1">
      <c r="A515" s="198" t="s">
        <v>397</v>
      </c>
      <c r="B515" s="199">
        <v>6</v>
      </c>
      <c r="C515" s="199">
        <v>397600</v>
      </c>
      <c r="D515" s="199">
        <v>0</v>
      </c>
      <c r="E515" s="198" t="s">
        <v>22095</v>
      </c>
      <c r="F515" s="198" t="s">
        <v>1</v>
      </c>
    </row>
    <row r="516" spans="1:6" ht="15" customHeight="1">
      <c r="A516" s="198" t="s">
        <v>397</v>
      </c>
      <c r="B516" s="199">
        <v>5</v>
      </c>
      <c r="C516" s="199">
        <v>474700</v>
      </c>
      <c r="D516" s="199">
        <v>0</v>
      </c>
      <c r="E516" s="198" t="s">
        <v>22096</v>
      </c>
      <c r="F516" s="198" t="s">
        <v>1</v>
      </c>
    </row>
    <row r="517" spans="1:6" ht="15" customHeight="1">
      <c r="A517" s="198" t="s">
        <v>397</v>
      </c>
      <c r="B517" s="199">
        <v>6</v>
      </c>
      <c r="C517" s="199">
        <v>620200</v>
      </c>
      <c r="D517" s="199">
        <v>0</v>
      </c>
      <c r="E517" s="198" t="s">
        <v>22097</v>
      </c>
      <c r="F517" s="198" t="s">
        <v>1</v>
      </c>
    </row>
    <row r="518" spans="1:6" ht="15" customHeight="1">
      <c r="A518" s="198" t="s">
        <v>397</v>
      </c>
      <c r="B518" s="199">
        <v>10</v>
      </c>
      <c r="C518" s="199">
        <v>1641800</v>
      </c>
      <c r="D518" s="199">
        <v>0</v>
      </c>
      <c r="E518" s="198" t="s">
        <v>22098</v>
      </c>
      <c r="F518" s="198" t="s">
        <v>1</v>
      </c>
    </row>
    <row r="519" spans="1:6" ht="15" customHeight="1">
      <c r="A519" s="198" t="s">
        <v>397</v>
      </c>
      <c r="B519" s="199">
        <v>7</v>
      </c>
      <c r="C519" s="199">
        <v>1266000</v>
      </c>
      <c r="D519" s="199">
        <v>0</v>
      </c>
      <c r="E519" s="198" t="s">
        <v>22099</v>
      </c>
      <c r="F519" s="198" t="s">
        <v>1</v>
      </c>
    </row>
    <row r="520" spans="1:6" ht="15" customHeight="1">
      <c r="A520" s="198" t="s">
        <v>397</v>
      </c>
      <c r="B520" s="199">
        <v>9</v>
      </c>
      <c r="C520" s="199">
        <v>1572700</v>
      </c>
      <c r="D520" s="199">
        <v>0</v>
      </c>
      <c r="E520" s="198" t="s">
        <v>22100</v>
      </c>
      <c r="F520" s="198" t="s">
        <v>1</v>
      </c>
    </row>
    <row r="521" spans="1:6" ht="15" customHeight="1">
      <c r="A521" s="198" t="s">
        <v>398</v>
      </c>
      <c r="B521" s="199">
        <v>33</v>
      </c>
      <c r="C521" s="199">
        <v>4504800</v>
      </c>
      <c r="D521" s="199">
        <v>0</v>
      </c>
      <c r="E521" s="198" t="s">
        <v>22101</v>
      </c>
      <c r="F521" s="198" t="s">
        <v>1</v>
      </c>
    </row>
    <row r="522" spans="1:6" ht="15" customHeight="1">
      <c r="A522" s="198" t="s">
        <v>398</v>
      </c>
      <c r="B522" s="199">
        <v>11</v>
      </c>
      <c r="C522" s="199">
        <v>1432168</v>
      </c>
      <c r="D522" s="199">
        <v>0</v>
      </c>
      <c r="E522" s="198" t="s">
        <v>22102</v>
      </c>
      <c r="F522" s="198" t="s">
        <v>1</v>
      </c>
    </row>
    <row r="523" spans="1:6" ht="15" customHeight="1">
      <c r="A523" s="198" t="s">
        <v>397</v>
      </c>
      <c r="B523" s="199">
        <v>6</v>
      </c>
      <c r="C523" s="199">
        <v>895000</v>
      </c>
      <c r="D523" s="199">
        <v>0</v>
      </c>
      <c r="E523" s="198" t="s">
        <v>22103</v>
      </c>
      <c r="F523" s="198" t="s">
        <v>1</v>
      </c>
    </row>
    <row r="524" spans="1:6" ht="15" customHeight="1">
      <c r="A524" s="198" t="s">
        <v>398</v>
      </c>
      <c r="B524" s="199">
        <v>15</v>
      </c>
      <c r="C524" s="199">
        <v>1115300</v>
      </c>
      <c r="D524" s="199">
        <v>0</v>
      </c>
      <c r="E524" s="198" t="s">
        <v>22104</v>
      </c>
      <c r="F524" s="198" t="s">
        <v>1</v>
      </c>
    </row>
    <row r="525" spans="1:6" ht="15" customHeight="1">
      <c r="A525" s="198" t="s">
        <v>397</v>
      </c>
      <c r="B525" s="199">
        <v>8</v>
      </c>
      <c r="C525" s="199">
        <v>1309700</v>
      </c>
      <c r="D525" s="199">
        <v>0</v>
      </c>
      <c r="E525" s="198" t="s">
        <v>22105</v>
      </c>
      <c r="F525" s="198" t="s">
        <v>1</v>
      </c>
    </row>
    <row r="526" spans="1:6" ht="15" customHeight="1">
      <c r="A526" s="198" t="s">
        <v>398</v>
      </c>
      <c r="B526" s="199">
        <v>16</v>
      </c>
      <c r="C526" s="199">
        <v>1303800</v>
      </c>
      <c r="D526" s="199">
        <v>0</v>
      </c>
      <c r="E526" s="198" t="s">
        <v>22106</v>
      </c>
      <c r="F526" s="198" t="s">
        <v>1</v>
      </c>
    </row>
    <row r="527" spans="1:6" ht="15" customHeight="1">
      <c r="A527" s="198" t="s">
        <v>397</v>
      </c>
      <c r="B527" s="199">
        <v>7</v>
      </c>
      <c r="C527" s="199">
        <v>973400</v>
      </c>
      <c r="D527" s="199">
        <v>0</v>
      </c>
      <c r="E527" s="198" t="s">
        <v>22107</v>
      </c>
      <c r="F527" s="198" t="s">
        <v>1</v>
      </c>
    </row>
    <row r="528" spans="1:6" ht="15" customHeight="1">
      <c r="A528" s="198" t="s">
        <v>397</v>
      </c>
      <c r="B528" s="199">
        <v>7</v>
      </c>
      <c r="C528" s="199">
        <v>677700</v>
      </c>
      <c r="D528" s="199">
        <v>0</v>
      </c>
      <c r="E528" s="198" t="s">
        <v>22108</v>
      </c>
      <c r="F528" s="198" t="s">
        <v>1</v>
      </c>
    </row>
    <row r="529" spans="1:6" ht="15" customHeight="1">
      <c r="A529" s="198" t="s">
        <v>397</v>
      </c>
      <c r="B529" s="199">
        <v>6</v>
      </c>
      <c r="C529" s="199">
        <v>476700</v>
      </c>
      <c r="D529" s="199">
        <v>0</v>
      </c>
      <c r="E529" s="198" t="s">
        <v>22109</v>
      </c>
      <c r="F529" s="198" t="s">
        <v>1</v>
      </c>
    </row>
    <row r="530" spans="1:6" ht="15" customHeight="1">
      <c r="A530" s="198" t="s">
        <v>397</v>
      </c>
      <c r="B530" s="199">
        <v>8</v>
      </c>
      <c r="C530" s="199">
        <v>1183200</v>
      </c>
      <c r="D530" s="199">
        <v>0</v>
      </c>
      <c r="E530" s="198" t="s">
        <v>22110</v>
      </c>
      <c r="F530" s="198" t="s">
        <v>1</v>
      </c>
    </row>
    <row r="531" spans="1:6" ht="15" customHeight="1">
      <c r="A531" s="198" t="s">
        <v>397</v>
      </c>
      <c r="B531" s="199">
        <v>7</v>
      </c>
      <c r="C531" s="199">
        <v>1018800</v>
      </c>
      <c r="D531" s="199">
        <v>0</v>
      </c>
      <c r="E531" s="198" t="s">
        <v>22111</v>
      </c>
      <c r="F531" s="198" t="s">
        <v>1</v>
      </c>
    </row>
    <row r="532" spans="1:6" ht="15" customHeight="1">
      <c r="A532" s="198" t="s">
        <v>397</v>
      </c>
      <c r="B532" s="199">
        <v>6</v>
      </c>
      <c r="C532" s="199">
        <v>582500</v>
      </c>
      <c r="D532" s="199">
        <v>0</v>
      </c>
      <c r="E532" s="198" t="s">
        <v>22112</v>
      </c>
      <c r="F532" s="198" t="s">
        <v>1</v>
      </c>
    </row>
    <row r="533" spans="1:6" ht="15" customHeight="1">
      <c r="A533" s="198" t="s">
        <v>397</v>
      </c>
      <c r="B533" s="199">
        <v>11</v>
      </c>
      <c r="C533" s="199">
        <v>2042000</v>
      </c>
      <c r="D533" s="199">
        <v>0</v>
      </c>
      <c r="E533" s="198" t="s">
        <v>22113</v>
      </c>
      <c r="F533" s="198" t="s">
        <v>1</v>
      </c>
    </row>
    <row r="534" spans="1:6" ht="15" customHeight="1">
      <c r="A534" s="198" t="s">
        <v>397</v>
      </c>
      <c r="B534" s="199">
        <v>8</v>
      </c>
      <c r="C534" s="199">
        <v>1409500</v>
      </c>
      <c r="D534" s="199">
        <v>0</v>
      </c>
      <c r="E534" s="198" t="s">
        <v>22114</v>
      </c>
      <c r="F534" s="198" t="s">
        <v>1</v>
      </c>
    </row>
    <row r="535" spans="1:6" ht="15" customHeight="1">
      <c r="A535" s="198" t="s">
        <v>398</v>
      </c>
      <c r="B535" s="199">
        <v>21</v>
      </c>
      <c r="C535" s="199">
        <v>2257400</v>
      </c>
      <c r="D535" s="199">
        <v>0</v>
      </c>
      <c r="E535" s="198" t="s">
        <v>22115</v>
      </c>
      <c r="F535" s="198" t="s">
        <v>1</v>
      </c>
    </row>
    <row r="536" spans="1:6" ht="15" customHeight="1">
      <c r="A536" s="198" t="s">
        <v>398</v>
      </c>
      <c r="B536" s="199">
        <v>96</v>
      </c>
      <c r="C536" s="199">
        <v>18837200</v>
      </c>
      <c r="D536" s="199">
        <v>0</v>
      </c>
      <c r="E536" s="198" t="s">
        <v>22116</v>
      </c>
      <c r="F536" s="198" t="s">
        <v>1</v>
      </c>
    </row>
    <row r="537" spans="1:6" ht="15" customHeight="1">
      <c r="A537" s="198" t="s">
        <v>398</v>
      </c>
      <c r="B537" s="199">
        <v>147</v>
      </c>
      <c r="C537" s="199">
        <v>19969015</v>
      </c>
      <c r="D537" s="199">
        <v>0</v>
      </c>
      <c r="E537" s="198" t="s">
        <v>22117</v>
      </c>
      <c r="F537" s="198" t="s">
        <v>1</v>
      </c>
    </row>
    <row r="538" spans="1:6" ht="15" customHeight="1">
      <c r="A538" s="198" t="s">
        <v>397</v>
      </c>
      <c r="B538" s="199">
        <v>7</v>
      </c>
      <c r="C538" s="199">
        <v>621400</v>
      </c>
      <c r="D538" s="199">
        <v>0</v>
      </c>
      <c r="E538" s="198" t="s">
        <v>22118</v>
      </c>
      <c r="F538" s="198" t="s">
        <v>1</v>
      </c>
    </row>
    <row r="539" spans="1:6" ht="15" customHeight="1">
      <c r="A539" s="198" t="s">
        <v>397</v>
      </c>
      <c r="B539" s="199">
        <v>7</v>
      </c>
      <c r="C539" s="199">
        <v>1017200</v>
      </c>
      <c r="D539" s="199">
        <v>0</v>
      </c>
      <c r="E539" s="198" t="s">
        <v>22119</v>
      </c>
      <c r="F539" s="198" t="s">
        <v>1</v>
      </c>
    </row>
    <row r="540" spans="1:6" ht="15" customHeight="1">
      <c r="A540" s="198" t="s">
        <v>397</v>
      </c>
      <c r="B540" s="199">
        <v>8</v>
      </c>
      <c r="C540" s="199">
        <v>1019400</v>
      </c>
      <c r="D540" s="199">
        <v>0</v>
      </c>
      <c r="E540" s="198" t="s">
        <v>22120</v>
      </c>
      <c r="F540" s="198" t="s">
        <v>1</v>
      </c>
    </row>
    <row r="541" spans="1:6" ht="15" customHeight="1">
      <c r="A541" s="198" t="s">
        <v>398</v>
      </c>
      <c r="B541" s="199">
        <v>17</v>
      </c>
      <c r="C541" s="199">
        <v>1674500</v>
      </c>
      <c r="D541" s="199">
        <v>0</v>
      </c>
      <c r="E541" s="198" t="s">
        <v>22121</v>
      </c>
      <c r="F541" s="198" t="s">
        <v>1</v>
      </c>
    </row>
    <row r="542" spans="1:6" ht="15" customHeight="1">
      <c r="A542" s="198" t="s">
        <v>397</v>
      </c>
      <c r="B542" s="199">
        <v>7</v>
      </c>
      <c r="C542" s="199">
        <v>989200</v>
      </c>
      <c r="D542" s="199">
        <v>0</v>
      </c>
      <c r="E542" s="198" t="s">
        <v>22122</v>
      </c>
      <c r="F542" s="198" t="s">
        <v>1</v>
      </c>
    </row>
    <row r="543" spans="1:6" ht="15" customHeight="1">
      <c r="A543" s="198" t="s">
        <v>397</v>
      </c>
      <c r="B543" s="199">
        <v>8</v>
      </c>
      <c r="C543" s="199">
        <v>1458400</v>
      </c>
      <c r="D543" s="199">
        <v>0</v>
      </c>
      <c r="E543" s="198" t="s">
        <v>22123</v>
      </c>
      <c r="F543" s="198" t="s">
        <v>1</v>
      </c>
    </row>
    <row r="544" spans="1:6" ht="15" customHeight="1">
      <c r="A544" s="198" t="s">
        <v>398</v>
      </c>
      <c r="B544" s="199">
        <v>5</v>
      </c>
      <c r="C544" s="199">
        <v>725076</v>
      </c>
      <c r="D544" s="199">
        <v>0</v>
      </c>
      <c r="E544" s="198" t="s">
        <v>22124</v>
      </c>
      <c r="F544" s="198" t="s">
        <v>1</v>
      </c>
    </row>
    <row r="545" spans="1:6" ht="15" customHeight="1">
      <c r="A545" s="198" t="s">
        <v>397</v>
      </c>
      <c r="B545" s="199">
        <v>4</v>
      </c>
      <c r="C545" s="199">
        <v>241600</v>
      </c>
      <c r="D545" s="199">
        <v>0</v>
      </c>
      <c r="E545" s="198" t="s">
        <v>22125</v>
      </c>
      <c r="F545" s="198" t="s">
        <v>1</v>
      </c>
    </row>
    <row r="546" spans="1:6" ht="15" customHeight="1">
      <c r="A546" s="198" t="s">
        <v>398</v>
      </c>
      <c r="B546" s="199">
        <v>38</v>
      </c>
      <c r="C546" s="199">
        <v>5193975</v>
      </c>
      <c r="D546" s="199">
        <v>0</v>
      </c>
      <c r="E546" s="198" t="s">
        <v>22126</v>
      </c>
      <c r="F546" s="198" t="s">
        <v>1</v>
      </c>
    </row>
    <row r="547" spans="1:6" ht="15" customHeight="1">
      <c r="A547" s="198" t="s">
        <v>398</v>
      </c>
      <c r="B547" s="199">
        <v>25</v>
      </c>
      <c r="C547" s="199">
        <v>2684800</v>
      </c>
      <c r="D547" s="199">
        <v>0</v>
      </c>
      <c r="E547" s="198" t="s">
        <v>22127</v>
      </c>
      <c r="F547" s="198" t="s">
        <v>1</v>
      </c>
    </row>
    <row r="548" spans="1:6" ht="15" customHeight="1">
      <c r="A548" s="198" t="s">
        <v>398</v>
      </c>
      <c r="B548" s="199">
        <v>31</v>
      </c>
      <c r="C548" s="199">
        <v>4517300</v>
      </c>
      <c r="D548" s="199">
        <v>0</v>
      </c>
      <c r="E548" s="198" t="s">
        <v>22128</v>
      </c>
      <c r="F548" s="198" t="s">
        <v>1</v>
      </c>
    </row>
    <row r="549" spans="1:6" ht="15" customHeight="1">
      <c r="A549" s="198" t="s">
        <v>397</v>
      </c>
      <c r="B549" s="199">
        <v>7</v>
      </c>
      <c r="C549" s="199">
        <v>1187100</v>
      </c>
      <c r="D549" s="199">
        <v>0</v>
      </c>
      <c r="E549" s="198" t="s">
        <v>22129</v>
      </c>
      <c r="F549" s="198" t="s">
        <v>1</v>
      </c>
    </row>
    <row r="550" spans="1:6" ht="15" customHeight="1">
      <c r="A550" s="198" t="s">
        <v>397</v>
      </c>
      <c r="B550" s="199">
        <v>6</v>
      </c>
      <c r="C550" s="199">
        <v>577000</v>
      </c>
      <c r="D550" s="199">
        <v>0</v>
      </c>
      <c r="E550" s="198" t="s">
        <v>22130</v>
      </c>
      <c r="F550" s="198" t="s">
        <v>1</v>
      </c>
    </row>
    <row r="551" spans="1:6" ht="15" customHeight="1">
      <c r="A551" s="198" t="s">
        <v>398</v>
      </c>
      <c r="B551" s="199">
        <v>38</v>
      </c>
      <c r="C551" s="199">
        <v>6763600</v>
      </c>
      <c r="D551" s="199">
        <v>0</v>
      </c>
      <c r="E551" s="198" t="s">
        <v>22131</v>
      </c>
      <c r="F551" s="198" t="s">
        <v>1</v>
      </c>
    </row>
    <row r="552" spans="1:6" ht="15" customHeight="1">
      <c r="A552" s="198" t="s">
        <v>397</v>
      </c>
      <c r="B552" s="199">
        <v>7</v>
      </c>
      <c r="C552" s="199">
        <v>976100</v>
      </c>
      <c r="D552" s="199">
        <v>0</v>
      </c>
      <c r="E552" s="198" t="s">
        <v>22132</v>
      </c>
      <c r="F552" s="198" t="s">
        <v>1</v>
      </c>
    </row>
    <row r="553" spans="1:6" ht="15" customHeight="1">
      <c r="A553" s="198" t="s">
        <v>397</v>
      </c>
      <c r="B553" s="199">
        <v>5</v>
      </c>
      <c r="C553" s="199">
        <v>85700</v>
      </c>
      <c r="D553" s="199">
        <v>0</v>
      </c>
      <c r="E553" s="198" t="s">
        <v>22133</v>
      </c>
      <c r="F553" s="198" t="s">
        <v>1</v>
      </c>
    </row>
    <row r="554" spans="1:6" ht="15" customHeight="1">
      <c r="A554" s="198" t="s">
        <v>397</v>
      </c>
      <c r="B554" s="199">
        <v>6</v>
      </c>
      <c r="C554" s="199">
        <v>714300</v>
      </c>
      <c r="D554" s="199">
        <v>0</v>
      </c>
      <c r="E554" s="198" t="s">
        <v>22134</v>
      </c>
      <c r="F554" s="198" t="s">
        <v>1</v>
      </c>
    </row>
    <row r="555" spans="1:6" ht="15" customHeight="1">
      <c r="A555" s="198" t="s">
        <v>397</v>
      </c>
      <c r="B555" s="199">
        <v>7</v>
      </c>
      <c r="C555" s="199">
        <v>1029600</v>
      </c>
      <c r="D555" s="199">
        <v>0</v>
      </c>
      <c r="E555" s="198" t="s">
        <v>22135</v>
      </c>
      <c r="F555" s="198" t="s">
        <v>1</v>
      </c>
    </row>
    <row r="556" spans="1:6" ht="15" customHeight="1">
      <c r="A556" s="198" t="s">
        <v>397</v>
      </c>
      <c r="B556" s="199">
        <v>7</v>
      </c>
      <c r="C556" s="199">
        <v>751800</v>
      </c>
      <c r="D556" s="199">
        <v>0</v>
      </c>
      <c r="E556" s="198" t="s">
        <v>22136</v>
      </c>
      <c r="F556" s="198" t="s">
        <v>1</v>
      </c>
    </row>
    <row r="557" spans="1:6" ht="15" customHeight="1">
      <c r="A557" s="198" t="s">
        <v>397</v>
      </c>
      <c r="B557" s="199">
        <v>6</v>
      </c>
      <c r="C557" s="199">
        <v>893400</v>
      </c>
      <c r="D557" s="199">
        <v>0</v>
      </c>
      <c r="E557" s="198" t="s">
        <v>22137</v>
      </c>
      <c r="F557" s="198" t="s">
        <v>1</v>
      </c>
    </row>
    <row r="558" spans="1:6" ht="15" customHeight="1">
      <c r="A558" s="198" t="s">
        <v>397</v>
      </c>
      <c r="B558" s="199">
        <v>7</v>
      </c>
      <c r="C558" s="199">
        <v>1113900</v>
      </c>
      <c r="D558" s="199">
        <v>0</v>
      </c>
      <c r="E558" s="198" t="s">
        <v>22138</v>
      </c>
      <c r="F558" s="198" t="s">
        <v>1</v>
      </c>
    </row>
    <row r="559" spans="1:6" ht="15" customHeight="1">
      <c r="A559" s="198" t="s">
        <v>398</v>
      </c>
      <c r="B559" s="199">
        <v>16</v>
      </c>
      <c r="C559" s="199">
        <v>1312800</v>
      </c>
      <c r="D559" s="199">
        <v>0</v>
      </c>
      <c r="E559" s="198" t="s">
        <v>22139</v>
      </c>
      <c r="F559" s="198" t="s">
        <v>1</v>
      </c>
    </row>
    <row r="560" spans="1:6" ht="15" customHeight="1">
      <c r="A560" s="198" t="s">
        <v>398</v>
      </c>
      <c r="B560" s="199">
        <v>15</v>
      </c>
      <c r="C560" s="199">
        <v>917700</v>
      </c>
      <c r="D560" s="199">
        <v>0</v>
      </c>
      <c r="E560" s="198" t="s">
        <v>22140</v>
      </c>
      <c r="F560" s="198" t="s">
        <v>1</v>
      </c>
    </row>
    <row r="561" spans="1:6" ht="15" customHeight="1">
      <c r="A561" s="198" t="s">
        <v>398</v>
      </c>
      <c r="B561" s="199">
        <v>25</v>
      </c>
      <c r="C561" s="199">
        <v>3334117</v>
      </c>
      <c r="D561" s="199">
        <v>0</v>
      </c>
      <c r="E561" s="198" t="s">
        <v>22141</v>
      </c>
      <c r="F561" s="198" t="s">
        <v>1</v>
      </c>
    </row>
    <row r="562" spans="1:6" ht="15" customHeight="1">
      <c r="A562" s="198" t="s">
        <v>397</v>
      </c>
      <c r="B562" s="199">
        <v>9</v>
      </c>
      <c r="C562" s="199">
        <v>1638100</v>
      </c>
      <c r="D562" s="199">
        <v>0</v>
      </c>
      <c r="E562" s="198" t="s">
        <v>22142</v>
      </c>
      <c r="F562" s="198" t="s">
        <v>1</v>
      </c>
    </row>
    <row r="563" spans="1:6" ht="15" customHeight="1">
      <c r="A563" s="198" t="s">
        <v>397</v>
      </c>
      <c r="B563" s="199">
        <v>5</v>
      </c>
      <c r="C563" s="199">
        <v>520000</v>
      </c>
      <c r="D563" s="199">
        <v>0</v>
      </c>
      <c r="E563" s="198" t="s">
        <v>22143</v>
      </c>
      <c r="F563" s="198" t="s">
        <v>1</v>
      </c>
    </row>
    <row r="564" spans="1:6" ht="15" customHeight="1">
      <c r="A564" s="198" t="s">
        <v>397</v>
      </c>
      <c r="B564" s="199">
        <v>7</v>
      </c>
      <c r="C564" s="199">
        <v>1142300</v>
      </c>
      <c r="D564" s="199">
        <v>0</v>
      </c>
      <c r="E564" s="198" t="s">
        <v>22144</v>
      </c>
      <c r="F564" s="198" t="s">
        <v>1</v>
      </c>
    </row>
    <row r="565" spans="1:6" ht="15" customHeight="1">
      <c r="A565" s="198" t="s">
        <v>397</v>
      </c>
      <c r="B565" s="199">
        <v>6</v>
      </c>
      <c r="C565" s="199">
        <v>585700</v>
      </c>
      <c r="D565" s="199">
        <v>0</v>
      </c>
      <c r="E565" s="198" t="s">
        <v>22145</v>
      </c>
      <c r="F565" s="198" t="s">
        <v>1</v>
      </c>
    </row>
    <row r="566" spans="1:6" ht="15" customHeight="1">
      <c r="A566" s="198" t="s">
        <v>397</v>
      </c>
      <c r="B566" s="199">
        <v>6</v>
      </c>
      <c r="C566" s="199">
        <v>555400</v>
      </c>
      <c r="D566" s="199">
        <v>0</v>
      </c>
      <c r="E566" s="198" t="s">
        <v>22146</v>
      </c>
      <c r="F566" s="198" t="s">
        <v>1</v>
      </c>
    </row>
    <row r="567" spans="1:6" ht="15" customHeight="1">
      <c r="A567" s="198" t="s">
        <v>398</v>
      </c>
      <c r="B567" s="199">
        <v>37</v>
      </c>
      <c r="C567" s="199">
        <v>6363400</v>
      </c>
      <c r="D567" s="199">
        <v>0</v>
      </c>
      <c r="E567" s="198" t="s">
        <v>22147</v>
      </c>
      <c r="F567" s="198" t="s">
        <v>1</v>
      </c>
    </row>
    <row r="568" spans="1:6" ht="15" customHeight="1">
      <c r="A568" s="198" t="s">
        <v>397</v>
      </c>
      <c r="B568" s="199">
        <v>6</v>
      </c>
      <c r="C568" s="199">
        <v>651000</v>
      </c>
      <c r="D568" s="199">
        <v>0</v>
      </c>
      <c r="E568" s="198" t="s">
        <v>22148</v>
      </c>
      <c r="F568" s="198" t="s">
        <v>1</v>
      </c>
    </row>
    <row r="569" spans="1:6" ht="15" customHeight="1">
      <c r="A569" s="198" t="s">
        <v>397</v>
      </c>
      <c r="B569" s="199">
        <v>7</v>
      </c>
      <c r="C569" s="199">
        <v>1034100</v>
      </c>
      <c r="D569" s="199">
        <v>0</v>
      </c>
      <c r="E569" s="198" t="s">
        <v>22149</v>
      </c>
      <c r="F569" s="198" t="s">
        <v>1</v>
      </c>
    </row>
    <row r="570" spans="1:6" ht="15" customHeight="1">
      <c r="A570" s="198" t="s">
        <v>397</v>
      </c>
      <c r="B570" s="199">
        <v>9</v>
      </c>
      <c r="C570" s="199">
        <v>1406700</v>
      </c>
      <c r="D570" s="199">
        <v>0</v>
      </c>
      <c r="E570" s="198" t="s">
        <v>22150</v>
      </c>
      <c r="F570" s="198" t="s">
        <v>1</v>
      </c>
    </row>
    <row r="571" spans="1:6" ht="15" customHeight="1">
      <c r="A571" s="198" t="s">
        <v>397</v>
      </c>
      <c r="B571" s="199">
        <v>6</v>
      </c>
      <c r="C571" s="199">
        <v>885400</v>
      </c>
      <c r="D571" s="199">
        <v>0</v>
      </c>
      <c r="E571" s="198" t="s">
        <v>22151</v>
      </c>
      <c r="F571" s="198" t="s">
        <v>1</v>
      </c>
    </row>
    <row r="572" spans="1:6" ht="15" customHeight="1">
      <c r="A572" s="198" t="s">
        <v>398</v>
      </c>
      <c r="B572" s="199">
        <v>19</v>
      </c>
      <c r="C572" s="199">
        <v>1984000</v>
      </c>
      <c r="D572" s="199">
        <v>0</v>
      </c>
      <c r="E572" s="198" t="s">
        <v>22152</v>
      </c>
      <c r="F572" s="198" t="s">
        <v>1</v>
      </c>
    </row>
    <row r="573" spans="1:6" ht="15" customHeight="1">
      <c r="A573" s="198" t="s">
        <v>398</v>
      </c>
      <c r="B573" s="199">
        <v>19</v>
      </c>
      <c r="C573" s="199">
        <v>2170100</v>
      </c>
      <c r="D573" s="199">
        <v>0</v>
      </c>
      <c r="E573" s="198" t="s">
        <v>22153</v>
      </c>
      <c r="F573" s="198" t="s">
        <v>1</v>
      </c>
    </row>
    <row r="574" spans="1:6" ht="15" customHeight="1">
      <c r="A574" s="198" t="s">
        <v>398</v>
      </c>
      <c r="B574" s="199">
        <v>21</v>
      </c>
      <c r="C574" s="199">
        <v>2127200</v>
      </c>
      <c r="D574" s="199">
        <v>0</v>
      </c>
      <c r="E574" s="198" t="s">
        <v>22154</v>
      </c>
      <c r="F574" s="198" t="s">
        <v>1</v>
      </c>
    </row>
    <row r="575" spans="1:6" ht="15" customHeight="1">
      <c r="A575" s="198" t="s">
        <v>398</v>
      </c>
      <c r="B575" s="199">
        <v>32</v>
      </c>
      <c r="C575" s="199">
        <v>4621300</v>
      </c>
      <c r="D575" s="199">
        <v>0</v>
      </c>
      <c r="E575" s="198" t="s">
        <v>22155</v>
      </c>
      <c r="F575" s="198" t="s">
        <v>1</v>
      </c>
    </row>
    <row r="576" spans="1:6" ht="15" customHeight="1">
      <c r="A576" s="198" t="s">
        <v>397</v>
      </c>
      <c r="B576" s="199">
        <v>8</v>
      </c>
      <c r="C576" s="199">
        <v>1241100</v>
      </c>
      <c r="D576" s="199">
        <v>0</v>
      </c>
      <c r="E576" s="198" t="s">
        <v>22156</v>
      </c>
      <c r="F576" s="198" t="s">
        <v>1</v>
      </c>
    </row>
    <row r="577" spans="1:6" ht="15" customHeight="1">
      <c r="A577" s="198" t="s">
        <v>397</v>
      </c>
      <c r="B577" s="199">
        <v>3</v>
      </c>
      <c r="C577" s="199">
        <v>339770</v>
      </c>
      <c r="D577" s="199">
        <v>0</v>
      </c>
      <c r="E577" s="198" t="s">
        <v>22157</v>
      </c>
      <c r="F577" s="198" t="s">
        <v>1</v>
      </c>
    </row>
    <row r="578" spans="1:6" ht="15" customHeight="1">
      <c r="A578" s="198" t="s">
        <v>397</v>
      </c>
      <c r="B578" s="199">
        <v>7</v>
      </c>
      <c r="C578" s="199">
        <v>1327900</v>
      </c>
      <c r="D578" s="199">
        <v>0</v>
      </c>
      <c r="E578" s="198" t="s">
        <v>22158</v>
      </c>
      <c r="F578" s="198" t="s">
        <v>1</v>
      </c>
    </row>
    <row r="579" spans="1:6" ht="15" customHeight="1">
      <c r="A579" s="198" t="s">
        <v>397</v>
      </c>
      <c r="B579" s="199">
        <v>6</v>
      </c>
      <c r="C579" s="199">
        <v>641500</v>
      </c>
      <c r="D579" s="199">
        <v>0</v>
      </c>
      <c r="E579" s="198" t="s">
        <v>22159</v>
      </c>
      <c r="F579" s="198" t="s">
        <v>1</v>
      </c>
    </row>
    <row r="580" spans="1:6" ht="15" customHeight="1">
      <c r="A580" s="198" t="s">
        <v>398</v>
      </c>
      <c r="B580" s="199">
        <v>19</v>
      </c>
      <c r="C580" s="199">
        <v>1537700</v>
      </c>
      <c r="D580" s="199">
        <v>0</v>
      </c>
      <c r="E580" s="198" t="s">
        <v>22160</v>
      </c>
      <c r="F580" s="198" t="s">
        <v>1</v>
      </c>
    </row>
    <row r="581" spans="1:6" ht="15" customHeight="1">
      <c r="A581" s="198" t="s">
        <v>397</v>
      </c>
      <c r="B581" s="199">
        <v>8</v>
      </c>
      <c r="C581" s="199">
        <v>1052500</v>
      </c>
      <c r="D581" s="199">
        <v>0</v>
      </c>
      <c r="E581" s="198" t="s">
        <v>22161</v>
      </c>
      <c r="F581" s="198" t="s">
        <v>1</v>
      </c>
    </row>
    <row r="582" spans="1:6" ht="15" customHeight="1">
      <c r="A582" s="198" t="s">
        <v>397</v>
      </c>
      <c r="B582" s="199">
        <v>9</v>
      </c>
      <c r="C582" s="199">
        <v>1369400</v>
      </c>
      <c r="D582" s="199">
        <v>0</v>
      </c>
      <c r="E582" s="198" t="s">
        <v>22162</v>
      </c>
      <c r="F582" s="198" t="s">
        <v>1</v>
      </c>
    </row>
    <row r="583" spans="1:6" ht="15" customHeight="1">
      <c r="A583" s="198" t="s">
        <v>397</v>
      </c>
      <c r="B583" s="199">
        <v>7</v>
      </c>
      <c r="C583" s="199">
        <v>644400</v>
      </c>
      <c r="D583" s="199">
        <v>0</v>
      </c>
      <c r="E583" s="198" t="s">
        <v>22163</v>
      </c>
      <c r="F583" s="198" t="s">
        <v>1</v>
      </c>
    </row>
    <row r="584" spans="1:6" ht="15" customHeight="1">
      <c r="A584" s="198" t="s">
        <v>398</v>
      </c>
      <c r="B584" s="199">
        <v>19</v>
      </c>
      <c r="C584" s="199">
        <v>2277200</v>
      </c>
      <c r="D584" s="199">
        <v>0</v>
      </c>
      <c r="E584" s="198" t="s">
        <v>22164</v>
      </c>
      <c r="F584" s="198" t="s">
        <v>1</v>
      </c>
    </row>
    <row r="585" spans="1:6" ht="15" customHeight="1">
      <c r="A585" s="198" t="s">
        <v>398</v>
      </c>
      <c r="B585" s="199">
        <v>35</v>
      </c>
      <c r="C585" s="199">
        <v>4921900</v>
      </c>
      <c r="D585" s="199">
        <v>0</v>
      </c>
      <c r="E585" s="198" t="s">
        <v>22165</v>
      </c>
      <c r="F585" s="198" t="s">
        <v>1</v>
      </c>
    </row>
    <row r="586" spans="1:6" ht="15" customHeight="1">
      <c r="A586" s="198" t="s">
        <v>397</v>
      </c>
      <c r="B586" s="199">
        <v>7</v>
      </c>
      <c r="C586" s="199">
        <v>851100</v>
      </c>
      <c r="D586" s="199">
        <v>0</v>
      </c>
      <c r="E586" s="198" t="s">
        <v>22166</v>
      </c>
      <c r="F586" s="198" t="s">
        <v>1</v>
      </c>
    </row>
    <row r="587" spans="1:6" ht="15" customHeight="1">
      <c r="A587" s="198" t="s">
        <v>397</v>
      </c>
      <c r="B587" s="199">
        <v>7</v>
      </c>
      <c r="C587" s="199">
        <v>792400</v>
      </c>
      <c r="D587" s="199">
        <v>0</v>
      </c>
      <c r="E587" s="198" t="s">
        <v>22167</v>
      </c>
      <c r="F587" s="198" t="s">
        <v>1</v>
      </c>
    </row>
    <row r="588" spans="1:6" ht="15" customHeight="1">
      <c r="A588" s="198" t="s">
        <v>397</v>
      </c>
      <c r="B588" s="199">
        <v>9</v>
      </c>
      <c r="C588" s="199">
        <v>1828200</v>
      </c>
      <c r="D588" s="199">
        <v>0</v>
      </c>
      <c r="E588" s="198" t="s">
        <v>22168</v>
      </c>
      <c r="F588" s="198" t="s">
        <v>1</v>
      </c>
    </row>
    <row r="589" spans="1:6" ht="15" customHeight="1">
      <c r="A589" s="198" t="s">
        <v>398</v>
      </c>
      <c r="B589" s="199">
        <v>19</v>
      </c>
      <c r="C589" s="199">
        <v>1077200</v>
      </c>
      <c r="D589" s="199">
        <v>0</v>
      </c>
      <c r="E589" s="198" t="s">
        <v>22169</v>
      </c>
      <c r="F589" s="198" t="s">
        <v>1</v>
      </c>
    </row>
    <row r="590" spans="1:6" ht="15" customHeight="1">
      <c r="A590" s="198" t="s">
        <v>398</v>
      </c>
      <c r="B590" s="199">
        <v>26</v>
      </c>
      <c r="C590" s="199">
        <v>3573700</v>
      </c>
      <c r="D590" s="199">
        <v>0</v>
      </c>
      <c r="E590" s="198" t="s">
        <v>22170</v>
      </c>
      <c r="F590" s="198" t="s">
        <v>1</v>
      </c>
    </row>
    <row r="591" spans="1:6" ht="15" customHeight="1">
      <c r="A591" s="198" t="s">
        <v>397</v>
      </c>
      <c r="B591" s="199">
        <v>7</v>
      </c>
      <c r="C591" s="199">
        <v>532900</v>
      </c>
      <c r="D591" s="199">
        <v>0</v>
      </c>
      <c r="E591" s="198" t="s">
        <v>22171</v>
      </c>
      <c r="F591" s="198" t="s">
        <v>1</v>
      </c>
    </row>
    <row r="592" spans="1:6" ht="15" customHeight="1">
      <c r="A592" s="198" t="s">
        <v>398</v>
      </c>
      <c r="B592" s="199">
        <v>15</v>
      </c>
      <c r="C592" s="199">
        <v>1134200</v>
      </c>
      <c r="D592" s="199">
        <v>0</v>
      </c>
      <c r="E592" s="198" t="s">
        <v>22172</v>
      </c>
      <c r="F592" s="198" t="s">
        <v>1</v>
      </c>
    </row>
    <row r="593" spans="1:6" ht="15" customHeight="1">
      <c r="A593" s="198" t="s">
        <v>397</v>
      </c>
      <c r="B593" s="199">
        <v>10</v>
      </c>
      <c r="C593" s="199">
        <v>1034761</v>
      </c>
      <c r="D593" s="199">
        <v>0</v>
      </c>
      <c r="E593" s="198" t="s">
        <v>22173</v>
      </c>
      <c r="F593" s="198" t="s">
        <v>1</v>
      </c>
    </row>
    <row r="594" spans="1:6" ht="15" customHeight="1">
      <c r="A594" s="198" t="s">
        <v>397</v>
      </c>
      <c r="B594" s="199">
        <v>6</v>
      </c>
      <c r="C594" s="199">
        <v>658300</v>
      </c>
      <c r="D594" s="199">
        <v>0</v>
      </c>
      <c r="E594" s="198" t="s">
        <v>22174</v>
      </c>
      <c r="F594" s="198" t="s">
        <v>1</v>
      </c>
    </row>
    <row r="595" spans="1:6" ht="15" customHeight="1">
      <c r="A595" s="198" t="s">
        <v>397</v>
      </c>
      <c r="B595" s="199">
        <v>7</v>
      </c>
      <c r="C595" s="199">
        <v>891600</v>
      </c>
      <c r="D595" s="199">
        <v>0</v>
      </c>
      <c r="E595" s="198" t="s">
        <v>22175</v>
      </c>
      <c r="F595" s="198" t="s">
        <v>1</v>
      </c>
    </row>
    <row r="596" spans="1:6" ht="15" customHeight="1">
      <c r="A596" s="198" t="s">
        <v>398</v>
      </c>
      <c r="B596" s="199">
        <v>21</v>
      </c>
      <c r="C596" s="199">
        <v>2504900</v>
      </c>
      <c r="D596" s="199">
        <v>0</v>
      </c>
      <c r="E596" s="198" t="s">
        <v>22176</v>
      </c>
      <c r="F596" s="198" t="s">
        <v>1</v>
      </c>
    </row>
    <row r="597" spans="1:6" ht="15" customHeight="1">
      <c r="A597" s="198" t="s">
        <v>397</v>
      </c>
      <c r="B597" s="199">
        <v>5</v>
      </c>
      <c r="C597" s="199">
        <v>568800</v>
      </c>
      <c r="D597" s="199">
        <v>0</v>
      </c>
      <c r="E597" s="198" t="s">
        <v>22177</v>
      </c>
      <c r="F597" s="198" t="s">
        <v>1</v>
      </c>
    </row>
    <row r="598" spans="1:6" ht="15" customHeight="1">
      <c r="A598" s="198" t="s">
        <v>397</v>
      </c>
      <c r="B598" s="199">
        <v>8</v>
      </c>
      <c r="C598" s="199">
        <v>999500</v>
      </c>
      <c r="D598" s="199">
        <v>0</v>
      </c>
      <c r="E598" s="198" t="s">
        <v>22178</v>
      </c>
      <c r="F598" s="198" t="s">
        <v>1</v>
      </c>
    </row>
    <row r="599" spans="1:6" ht="15" customHeight="1">
      <c r="A599" s="198" t="s">
        <v>398</v>
      </c>
      <c r="B599" s="199">
        <v>17</v>
      </c>
      <c r="C599" s="199">
        <v>1238800</v>
      </c>
      <c r="D599" s="199">
        <v>0</v>
      </c>
      <c r="E599" s="198" t="s">
        <v>22179</v>
      </c>
      <c r="F599" s="198" t="s">
        <v>1</v>
      </c>
    </row>
    <row r="600" spans="1:6" ht="15" customHeight="1">
      <c r="A600" s="198" t="s">
        <v>397</v>
      </c>
      <c r="B600" s="199">
        <v>6</v>
      </c>
      <c r="C600" s="199">
        <v>537300</v>
      </c>
      <c r="D600" s="199">
        <v>0</v>
      </c>
      <c r="E600" s="198" t="s">
        <v>22180</v>
      </c>
      <c r="F600" s="198" t="s">
        <v>1</v>
      </c>
    </row>
    <row r="601" spans="1:6" ht="15" customHeight="1">
      <c r="A601" s="198" t="s">
        <v>397</v>
      </c>
      <c r="B601" s="199">
        <v>6</v>
      </c>
      <c r="C601" s="199">
        <v>532800</v>
      </c>
      <c r="D601" s="199">
        <v>0</v>
      </c>
      <c r="E601" s="198" t="s">
        <v>22181</v>
      </c>
      <c r="F601" s="198" t="s">
        <v>1</v>
      </c>
    </row>
    <row r="602" spans="1:6" ht="15" customHeight="1">
      <c r="A602" s="198" t="s">
        <v>397</v>
      </c>
      <c r="B602" s="199">
        <v>11</v>
      </c>
      <c r="C602" s="199">
        <v>1880300</v>
      </c>
      <c r="D602" s="199">
        <v>0</v>
      </c>
      <c r="E602" s="198" t="s">
        <v>22182</v>
      </c>
      <c r="F602" s="198" t="s">
        <v>1</v>
      </c>
    </row>
    <row r="603" spans="1:6" ht="15" customHeight="1">
      <c r="A603" s="198" t="s">
        <v>397</v>
      </c>
      <c r="B603" s="199">
        <v>6</v>
      </c>
      <c r="C603" s="199">
        <v>624100</v>
      </c>
      <c r="D603" s="199">
        <v>0</v>
      </c>
      <c r="E603" s="198" t="s">
        <v>22183</v>
      </c>
      <c r="F603" s="198" t="s">
        <v>1</v>
      </c>
    </row>
    <row r="604" spans="1:6" ht="15" customHeight="1">
      <c r="A604" s="198" t="s">
        <v>397</v>
      </c>
      <c r="B604" s="199">
        <v>7</v>
      </c>
      <c r="C604" s="199">
        <v>1105600</v>
      </c>
      <c r="D604" s="199">
        <v>0</v>
      </c>
      <c r="E604" s="198" t="s">
        <v>22184</v>
      </c>
      <c r="F604" s="198" t="s">
        <v>1</v>
      </c>
    </row>
    <row r="605" spans="1:6" ht="15" customHeight="1">
      <c r="A605" s="198" t="s">
        <v>397</v>
      </c>
      <c r="B605" s="199">
        <v>5</v>
      </c>
      <c r="C605" s="199">
        <v>429200</v>
      </c>
      <c r="D605" s="199">
        <v>0</v>
      </c>
      <c r="E605" s="198" t="s">
        <v>22185</v>
      </c>
      <c r="F605" s="198" t="s">
        <v>1</v>
      </c>
    </row>
    <row r="606" spans="1:6" ht="15" customHeight="1">
      <c r="A606" s="198" t="s">
        <v>397</v>
      </c>
      <c r="B606" s="199">
        <v>7</v>
      </c>
      <c r="C606" s="199">
        <v>985100</v>
      </c>
      <c r="D606" s="199">
        <v>0</v>
      </c>
      <c r="E606" s="198" t="s">
        <v>22186</v>
      </c>
      <c r="F606" s="198" t="s">
        <v>1</v>
      </c>
    </row>
    <row r="607" spans="1:6" ht="15" customHeight="1">
      <c r="A607" s="198" t="s">
        <v>397</v>
      </c>
      <c r="B607" s="199">
        <v>9</v>
      </c>
      <c r="C607" s="199">
        <v>1397100</v>
      </c>
      <c r="D607" s="199">
        <v>0</v>
      </c>
      <c r="E607" s="198" t="s">
        <v>22187</v>
      </c>
      <c r="F607" s="198" t="s">
        <v>1</v>
      </c>
    </row>
    <row r="608" spans="1:6" ht="15" customHeight="1">
      <c r="A608" s="198" t="s">
        <v>397</v>
      </c>
      <c r="B608" s="199">
        <v>9</v>
      </c>
      <c r="C608" s="199">
        <v>1203000</v>
      </c>
      <c r="D608" s="199">
        <v>0</v>
      </c>
      <c r="E608" s="198" t="s">
        <v>22188</v>
      </c>
      <c r="F608" s="198" t="s">
        <v>1</v>
      </c>
    </row>
    <row r="609" spans="1:6" ht="15" customHeight="1">
      <c r="A609" s="198" t="s">
        <v>397</v>
      </c>
      <c r="B609" s="199">
        <v>5</v>
      </c>
      <c r="C609" s="199">
        <v>497800</v>
      </c>
      <c r="D609" s="199">
        <v>0</v>
      </c>
      <c r="E609" s="198" t="s">
        <v>22189</v>
      </c>
      <c r="F609" s="198" t="s">
        <v>1</v>
      </c>
    </row>
    <row r="610" spans="1:6" ht="15" customHeight="1">
      <c r="A610" s="198" t="s">
        <v>397</v>
      </c>
      <c r="B610" s="199">
        <v>7</v>
      </c>
      <c r="C610" s="199">
        <v>1087600</v>
      </c>
      <c r="D610" s="199">
        <v>0</v>
      </c>
      <c r="E610" s="198" t="s">
        <v>22190</v>
      </c>
      <c r="F610" s="198" t="s">
        <v>1</v>
      </c>
    </row>
    <row r="611" spans="1:6" ht="15" customHeight="1">
      <c r="A611" s="198" t="s">
        <v>398</v>
      </c>
      <c r="B611" s="199">
        <v>19</v>
      </c>
      <c r="C611" s="199">
        <v>1198500</v>
      </c>
      <c r="D611" s="199">
        <v>0</v>
      </c>
      <c r="E611" s="198" t="s">
        <v>22191</v>
      </c>
      <c r="F611" s="198" t="s">
        <v>1</v>
      </c>
    </row>
    <row r="612" spans="1:6" ht="15" customHeight="1">
      <c r="A612" s="198" t="s">
        <v>397</v>
      </c>
      <c r="B612" s="199">
        <v>7</v>
      </c>
      <c r="C612" s="199">
        <v>1210700</v>
      </c>
      <c r="D612" s="199">
        <v>0</v>
      </c>
      <c r="E612" s="198" t="s">
        <v>22192</v>
      </c>
      <c r="F612" s="198" t="s">
        <v>1</v>
      </c>
    </row>
    <row r="613" spans="1:6" ht="15" customHeight="1">
      <c r="A613" s="198" t="s">
        <v>398</v>
      </c>
      <c r="B613" s="199">
        <v>1</v>
      </c>
      <c r="C613" s="199">
        <v>116714</v>
      </c>
      <c r="D613" s="199">
        <v>0</v>
      </c>
      <c r="E613" s="198" t="s">
        <v>22193</v>
      </c>
      <c r="F613" s="198" t="s">
        <v>1</v>
      </c>
    </row>
    <row r="614" spans="1:6" ht="15" customHeight="1">
      <c r="A614" s="198" t="s">
        <v>398</v>
      </c>
      <c r="B614" s="199">
        <v>31</v>
      </c>
      <c r="C614" s="199">
        <v>3320100</v>
      </c>
      <c r="D614" s="199">
        <v>0</v>
      </c>
      <c r="E614" s="198" t="s">
        <v>22194</v>
      </c>
      <c r="F614" s="198" t="s">
        <v>1</v>
      </c>
    </row>
    <row r="615" spans="1:6" ht="15" customHeight="1">
      <c r="A615" s="198" t="s">
        <v>397</v>
      </c>
      <c r="B615" s="199">
        <v>6</v>
      </c>
      <c r="C615" s="199">
        <v>594400</v>
      </c>
      <c r="D615" s="199">
        <v>0</v>
      </c>
      <c r="E615" s="198" t="s">
        <v>22195</v>
      </c>
      <c r="F615" s="198" t="s">
        <v>1</v>
      </c>
    </row>
    <row r="616" spans="1:6" ht="15" customHeight="1">
      <c r="A616" s="198" t="s">
        <v>397</v>
      </c>
      <c r="B616" s="199">
        <v>7</v>
      </c>
      <c r="C616" s="199">
        <v>692900</v>
      </c>
      <c r="D616" s="199">
        <v>0</v>
      </c>
      <c r="E616" s="198" t="s">
        <v>22196</v>
      </c>
      <c r="F616" s="198" t="s">
        <v>1</v>
      </c>
    </row>
    <row r="617" spans="1:6" ht="15" customHeight="1">
      <c r="A617" s="198" t="s">
        <v>397</v>
      </c>
      <c r="B617" s="199">
        <v>6</v>
      </c>
      <c r="C617" s="199">
        <v>531800</v>
      </c>
      <c r="D617" s="199">
        <v>0</v>
      </c>
      <c r="E617" s="198" t="s">
        <v>22197</v>
      </c>
      <c r="F617" s="198" t="s">
        <v>1</v>
      </c>
    </row>
    <row r="618" spans="1:6" ht="15" customHeight="1">
      <c r="A618" s="198" t="s">
        <v>397</v>
      </c>
      <c r="B618" s="199">
        <v>7</v>
      </c>
      <c r="C618" s="199">
        <v>1021300</v>
      </c>
      <c r="D618" s="199">
        <v>0</v>
      </c>
      <c r="E618" s="198" t="s">
        <v>22198</v>
      </c>
      <c r="F618" s="198" t="s">
        <v>1</v>
      </c>
    </row>
    <row r="619" spans="1:6" ht="15" customHeight="1">
      <c r="A619" s="198" t="s">
        <v>397</v>
      </c>
      <c r="B619" s="199">
        <v>9</v>
      </c>
      <c r="C619" s="199">
        <v>1669600</v>
      </c>
      <c r="D619" s="199">
        <v>0</v>
      </c>
      <c r="E619" s="198" t="s">
        <v>22199</v>
      </c>
      <c r="F619" s="198" t="s">
        <v>1</v>
      </c>
    </row>
    <row r="620" spans="1:6" ht="15" customHeight="1">
      <c r="A620" s="198" t="s">
        <v>398</v>
      </c>
      <c r="B620" s="199">
        <v>18</v>
      </c>
      <c r="C620" s="199">
        <v>1407300</v>
      </c>
      <c r="D620" s="199">
        <v>0</v>
      </c>
      <c r="E620" s="198" t="s">
        <v>22200</v>
      </c>
      <c r="F620" s="198" t="s">
        <v>1</v>
      </c>
    </row>
    <row r="621" spans="1:6" ht="15" customHeight="1">
      <c r="A621" s="198" t="s">
        <v>397</v>
      </c>
      <c r="B621" s="199">
        <v>6</v>
      </c>
      <c r="C621" s="199">
        <v>700800</v>
      </c>
      <c r="D621" s="199">
        <v>0</v>
      </c>
      <c r="E621" s="198" t="s">
        <v>22201</v>
      </c>
      <c r="F621" s="198" t="s">
        <v>1</v>
      </c>
    </row>
    <row r="622" spans="1:6" ht="15" customHeight="1">
      <c r="A622" s="198" t="s">
        <v>397</v>
      </c>
      <c r="B622" s="199">
        <v>7</v>
      </c>
      <c r="C622" s="199">
        <v>1139900</v>
      </c>
      <c r="D622" s="199">
        <v>0</v>
      </c>
      <c r="E622" s="198" t="s">
        <v>22202</v>
      </c>
      <c r="F622" s="198" t="s">
        <v>1</v>
      </c>
    </row>
    <row r="623" spans="1:6" ht="15" customHeight="1">
      <c r="A623" s="198" t="s">
        <v>398</v>
      </c>
      <c r="B623" s="199">
        <v>19</v>
      </c>
      <c r="C623" s="199">
        <v>1848800</v>
      </c>
      <c r="D623" s="199">
        <v>0</v>
      </c>
      <c r="E623" s="198" t="s">
        <v>22203</v>
      </c>
      <c r="F623" s="198" t="s">
        <v>1</v>
      </c>
    </row>
    <row r="624" spans="1:6" ht="15" customHeight="1">
      <c r="A624" s="198" t="s">
        <v>397</v>
      </c>
      <c r="B624" s="199">
        <v>6</v>
      </c>
      <c r="C624" s="199">
        <v>746100</v>
      </c>
      <c r="D624" s="199">
        <v>0</v>
      </c>
      <c r="E624" s="198" t="s">
        <v>22204</v>
      </c>
      <c r="F624" s="198" t="s">
        <v>1</v>
      </c>
    </row>
    <row r="625" spans="1:6" ht="15" customHeight="1">
      <c r="A625" s="198" t="s">
        <v>397</v>
      </c>
      <c r="B625" s="199">
        <v>6</v>
      </c>
      <c r="C625" s="199">
        <v>508400</v>
      </c>
      <c r="D625" s="199">
        <v>0</v>
      </c>
      <c r="E625" s="198" t="s">
        <v>22205</v>
      </c>
      <c r="F625" s="198" t="s">
        <v>1</v>
      </c>
    </row>
    <row r="626" spans="1:6" ht="15" customHeight="1">
      <c r="A626" s="198" t="s">
        <v>398</v>
      </c>
      <c r="B626" s="199">
        <v>8</v>
      </c>
      <c r="C626" s="199">
        <v>1053012</v>
      </c>
      <c r="D626" s="199">
        <v>0</v>
      </c>
      <c r="E626" s="198" t="s">
        <v>22206</v>
      </c>
      <c r="F626" s="198" t="s">
        <v>1</v>
      </c>
    </row>
    <row r="627" spans="1:6" ht="15" customHeight="1">
      <c r="A627" s="198" t="s">
        <v>398</v>
      </c>
      <c r="B627" s="199">
        <v>21</v>
      </c>
      <c r="C627" s="199">
        <v>2383100</v>
      </c>
      <c r="D627" s="199">
        <v>0</v>
      </c>
      <c r="E627" s="198" t="s">
        <v>22207</v>
      </c>
      <c r="F627" s="198" t="s">
        <v>1</v>
      </c>
    </row>
    <row r="628" spans="1:6" ht="15" customHeight="1">
      <c r="A628" s="198" t="s">
        <v>398</v>
      </c>
      <c r="B628" s="199">
        <v>8</v>
      </c>
      <c r="C628" s="199">
        <v>1074871</v>
      </c>
      <c r="D628" s="199">
        <v>0</v>
      </c>
      <c r="E628" s="198" t="s">
        <v>22208</v>
      </c>
      <c r="F628" s="198" t="s">
        <v>1</v>
      </c>
    </row>
    <row r="629" spans="1:6" ht="15" customHeight="1">
      <c r="A629" s="198" t="s">
        <v>397</v>
      </c>
      <c r="B629" s="199">
        <v>7</v>
      </c>
      <c r="C629" s="199">
        <v>989400</v>
      </c>
      <c r="D629" s="199">
        <v>0</v>
      </c>
      <c r="E629" s="198" t="s">
        <v>22209</v>
      </c>
      <c r="F629" s="198" t="s">
        <v>1</v>
      </c>
    </row>
    <row r="630" spans="1:6" ht="15" customHeight="1">
      <c r="A630" s="198" t="s">
        <v>397</v>
      </c>
      <c r="B630" s="199">
        <v>8</v>
      </c>
      <c r="C630" s="199">
        <v>1422200</v>
      </c>
      <c r="D630" s="199">
        <v>0</v>
      </c>
      <c r="E630" s="198" t="s">
        <v>22210</v>
      </c>
      <c r="F630" s="198" t="s">
        <v>1</v>
      </c>
    </row>
    <row r="631" spans="1:6" ht="15" customHeight="1">
      <c r="A631" s="198" t="s">
        <v>397</v>
      </c>
      <c r="B631" s="199">
        <v>7</v>
      </c>
      <c r="C631" s="199">
        <v>983600</v>
      </c>
      <c r="D631" s="199">
        <v>0</v>
      </c>
      <c r="E631" s="198" t="s">
        <v>22211</v>
      </c>
      <c r="F631" s="198" t="s">
        <v>1</v>
      </c>
    </row>
    <row r="632" spans="1:6" ht="15" customHeight="1">
      <c r="A632" s="198" t="s">
        <v>397</v>
      </c>
      <c r="B632" s="199">
        <v>6</v>
      </c>
      <c r="C632" s="199">
        <v>717500</v>
      </c>
      <c r="D632" s="199">
        <v>0</v>
      </c>
      <c r="E632" s="198" t="s">
        <v>22212</v>
      </c>
      <c r="F632" s="198" t="s">
        <v>1</v>
      </c>
    </row>
    <row r="633" spans="1:6" ht="15" customHeight="1">
      <c r="A633" s="198" t="s">
        <v>397</v>
      </c>
      <c r="B633" s="199">
        <v>6</v>
      </c>
      <c r="C633" s="199">
        <v>585700</v>
      </c>
      <c r="D633" s="199">
        <v>0</v>
      </c>
      <c r="E633" s="198" t="s">
        <v>22213</v>
      </c>
      <c r="F633" s="198" t="s">
        <v>1</v>
      </c>
    </row>
    <row r="634" spans="1:6" ht="15" customHeight="1">
      <c r="A634" s="198" t="s">
        <v>397</v>
      </c>
      <c r="B634" s="199">
        <v>10</v>
      </c>
      <c r="C634" s="199">
        <v>1568000</v>
      </c>
      <c r="D634" s="199">
        <v>0</v>
      </c>
      <c r="E634" s="198" t="s">
        <v>22214</v>
      </c>
      <c r="F634" s="198" t="s">
        <v>1</v>
      </c>
    </row>
    <row r="635" spans="1:6" ht="15" customHeight="1">
      <c r="A635" s="198" t="s">
        <v>397</v>
      </c>
      <c r="B635" s="199">
        <v>8</v>
      </c>
      <c r="C635" s="199">
        <v>1301900</v>
      </c>
      <c r="D635" s="199">
        <v>0</v>
      </c>
      <c r="E635" s="198" t="s">
        <v>22215</v>
      </c>
      <c r="F635" s="198" t="s">
        <v>1</v>
      </c>
    </row>
    <row r="636" spans="1:6" ht="15" customHeight="1">
      <c r="A636" s="198" t="s">
        <v>398</v>
      </c>
      <c r="B636" s="199">
        <v>19</v>
      </c>
      <c r="C636" s="199">
        <v>2015100</v>
      </c>
      <c r="D636" s="199">
        <v>0</v>
      </c>
      <c r="E636" s="198" t="s">
        <v>22216</v>
      </c>
      <c r="F636" s="198" t="s">
        <v>1</v>
      </c>
    </row>
    <row r="637" spans="1:6" ht="15" customHeight="1">
      <c r="A637" s="198" t="s">
        <v>397</v>
      </c>
      <c r="B637" s="199">
        <v>6</v>
      </c>
      <c r="C637" s="199">
        <v>577300</v>
      </c>
      <c r="D637" s="199">
        <v>0</v>
      </c>
      <c r="E637" s="198" t="s">
        <v>22217</v>
      </c>
      <c r="F637" s="198" t="s">
        <v>1</v>
      </c>
    </row>
    <row r="638" spans="1:6" ht="15" customHeight="1">
      <c r="A638" s="198" t="s">
        <v>398</v>
      </c>
      <c r="B638" s="199">
        <v>27</v>
      </c>
      <c r="C638" s="199">
        <v>3101700</v>
      </c>
      <c r="D638" s="199">
        <v>0</v>
      </c>
      <c r="E638" s="198" t="s">
        <v>22218</v>
      </c>
      <c r="F638" s="198" t="s">
        <v>1</v>
      </c>
    </row>
    <row r="639" spans="1:6" ht="15" customHeight="1">
      <c r="A639" s="198" t="s">
        <v>397</v>
      </c>
      <c r="B639" s="199">
        <v>6</v>
      </c>
      <c r="C639" s="199">
        <v>397800</v>
      </c>
      <c r="D639" s="199">
        <v>0</v>
      </c>
      <c r="E639" s="198" t="s">
        <v>22219</v>
      </c>
      <c r="F639" s="198" t="s">
        <v>1</v>
      </c>
    </row>
    <row r="640" spans="1:6" ht="15" customHeight="1">
      <c r="A640" s="198" t="s">
        <v>397</v>
      </c>
      <c r="B640" s="199">
        <v>7</v>
      </c>
      <c r="C640" s="199">
        <v>943400</v>
      </c>
      <c r="D640" s="199">
        <v>0</v>
      </c>
      <c r="E640" s="198" t="s">
        <v>22220</v>
      </c>
      <c r="F640" s="198" t="s">
        <v>1</v>
      </c>
    </row>
    <row r="641" spans="1:6" ht="15" customHeight="1">
      <c r="A641" s="198" t="s">
        <v>398</v>
      </c>
      <c r="B641" s="199">
        <v>22</v>
      </c>
      <c r="C641" s="199">
        <v>2857900</v>
      </c>
      <c r="D641" s="199">
        <v>0</v>
      </c>
      <c r="E641" s="198" t="s">
        <v>22221</v>
      </c>
      <c r="F641" s="198" t="s">
        <v>1</v>
      </c>
    </row>
    <row r="642" spans="1:6" ht="15" customHeight="1">
      <c r="A642" s="198" t="s">
        <v>397</v>
      </c>
      <c r="B642" s="199">
        <v>9</v>
      </c>
      <c r="C642" s="199">
        <v>1569800</v>
      </c>
      <c r="D642" s="199">
        <v>0</v>
      </c>
      <c r="E642" s="198" t="s">
        <v>22222</v>
      </c>
      <c r="F642" s="198" t="s">
        <v>1</v>
      </c>
    </row>
    <row r="643" spans="1:6" ht="15" customHeight="1">
      <c r="A643" s="198" t="s">
        <v>397</v>
      </c>
      <c r="B643" s="199">
        <v>7</v>
      </c>
      <c r="C643" s="199">
        <v>1084600</v>
      </c>
      <c r="D643" s="199">
        <v>0</v>
      </c>
      <c r="E643" s="198" t="s">
        <v>22223</v>
      </c>
      <c r="F643" s="198" t="s">
        <v>1</v>
      </c>
    </row>
    <row r="644" spans="1:6" ht="15" customHeight="1">
      <c r="A644" s="198" t="s">
        <v>397</v>
      </c>
      <c r="B644" s="199">
        <v>11</v>
      </c>
      <c r="C644" s="199">
        <v>1650000</v>
      </c>
      <c r="D644" s="199">
        <v>0</v>
      </c>
      <c r="E644" s="198" t="s">
        <v>22224</v>
      </c>
      <c r="F644" s="198" t="s">
        <v>1</v>
      </c>
    </row>
    <row r="645" spans="1:6" ht="15" customHeight="1">
      <c r="A645" s="198" t="s">
        <v>398</v>
      </c>
      <c r="B645" s="199">
        <v>25</v>
      </c>
      <c r="C645" s="199">
        <v>2990400</v>
      </c>
      <c r="D645" s="199">
        <v>0</v>
      </c>
      <c r="E645" s="198" t="s">
        <v>22225</v>
      </c>
      <c r="F645" s="198" t="s">
        <v>1</v>
      </c>
    </row>
    <row r="646" spans="1:6" ht="15" customHeight="1">
      <c r="A646" s="198" t="s">
        <v>397</v>
      </c>
      <c r="B646" s="199">
        <v>11</v>
      </c>
      <c r="C646" s="199">
        <v>2258800</v>
      </c>
      <c r="D646" s="199">
        <v>0</v>
      </c>
      <c r="E646" s="198" t="s">
        <v>22226</v>
      </c>
      <c r="F646" s="198" t="s">
        <v>1</v>
      </c>
    </row>
    <row r="647" spans="1:6" ht="15" customHeight="1">
      <c r="A647" s="198" t="s">
        <v>397</v>
      </c>
      <c r="B647" s="199">
        <v>8</v>
      </c>
      <c r="C647" s="199">
        <v>1036200</v>
      </c>
      <c r="D647" s="199">
        <v>0</v>
      </c>
      <c r="E647" s="198" t="s">
        <v>22227</v>
      </c>
      <c r="F647" s="198" t="s">
        <v>1</v>
      </c>
    </row>
    <row r="648" spans="1:6" ht="15" customHeight="1">
      <c r="A648" s="198" t="s">
        <v>398</v>
      </c>
      <c r="B648" s="199">
        <v>19</v>
      </c>
      <c r="C648" s="199">
        <v>1373100</v>
      </c>
      <c r="D648" s="199">
        <v>0</v>
      </c>
      <c r="E648" s="198" t="s">
        <v>22228</v>
      </c>
      <c r="F648" s="198" t="s">
        <v>1</v>
      </c>
    </row>
    <row r="649" spans="1:6" ht="15" customHeight="1">
      <c r="A649" s="198" t="s">
        <v>397</v>
      </c>
      <c r="B649" s="199">
        <v>8</v>
      </c>
      <c r="C649" s="199">
        <v>1325500</v>
      </c>
      <c r="D649" s="199">
        <v>0</v>
      </c>
      <c r="E649" s="198" t="s">
        <v>22229</v>
      </c>
      <c r="F649" s="198" t="s">
        <v>1</v>
      </c>
    </row>
    <row r="650" spans="1:6" ht="15" customHeight="1">
      <c r="A650" s="198" t="s">
        <v>398</v>
      </c>
      <c r="B650" s="199">
        <v>18</v>
      </c>
      <c r="C650" s="199">
        <v>1737500</v>
      </c>
      <c r="D650" s="199">
        <v>0</v>
      </c>
      <c r="E650" s="198" t="s">
        <v>22230</v>
      </c>
      <c r="F650" s="198" t="s">
        <v>1</v>
      </c>
    </row>
    <row r="651" spans="1:6" ht="15" customHeight="1">
      <c r="A651" s="198" t="s">
        <v>397</v>
      </c>
      <c r="B651" s="199">
        <v>7</v>
      </c>
      <c r="C651" s="199">
        <v>896400</v>
      </c>
      <c r="D651" s="199">
        <v>0</v>
      </c>
      <c r="E651" s="198" t="s">
        <v>22231</v>
      </c>
      <c r="F651" s="198" t="s">
        <v>1</v>
      </c>
    </row>
    <row r="652" spans="1:6" ht="15" customHeight="1">
      <c r="A652" s="198" t="s">
        <v>397</v>
      </c>
      <c r="B652" s="199">
        <v>6</v>
      </c>
      <c r="C652" s="199">
        <v>404800</v>
      </c>
      <c r="D652" s="199">
        <v>0</v>
      </c>
      <c r="E652" s="198" t="s">
        <v>22232</v>
      </c>
      <c r="F652" s="198" t="s">
        <v>1</v>
      </c>
    </row>
    <row r="653" spans="1:6" ht="15" customHeight="1">
      <c r="A653" s="198" t="s">
        <v>398</v>
      </c>
      <c r="B653" s="199">
        <v>21</v>
      </c>
      <c r="C653" s="199">
        <v>2316200</v>
      </c>
      <c r="D653" s="199">
        <v>0</v>
      </c>
      <c r="E653" s="198" t="s">
        <v>22233</v>
      </c>
      <c r="F653" s="198" t="s">
        <v>1</v>
      </c>
    </row>
    <row r="654" spans="1:6" ht="15" customHeight="1">
      <c r="A654" s="198" t="s">
        <v>397</v>
      </c>
      <c r="B654" s="199">
        <v>7</v>
      </c>
      <c r="C654" s="199">
        <v>909900</v>
      </c>
      <c r="D654" s="199">
        <v>0</v>
      </c>
      <c r="E654" s="198" t="s">
        <v>22234</v>
      </c>
      <c r="F654" s="198" t="s">
        <v>1</v>
      </c>
    </row>
    <row r="655" spans="1:6" ht="15" customHeight="1">
      <c r="A655" s="198" t="s">
        <v>397</v>
      </c>
      <c r="B655" s="199">
        <v>7</v>
      </c>
      <c r="C655" s="199">
        <v>1011500</v>
      </c>
      <c r="D655" s="199">
        <v>0</v>
      </c>
      <c r="E655" s="198" t="s">
        <v>22235</v>
      </c>
      <c r="F655" s="198" t="s">
        <v>1</v>
      </c>
    </row>
    <row r="656" spans="1:6" ht="15" customHeight="1">
      <c r="A656" s="198" t="s">
        <v>397</v>
      </c>
      <c r="B656" s="199">
        <v>6</v>
      </c>
      <c r="C656" s="199">
        <v>1034600</v>
      </c>
      <c r="D656" s="199">
        <v>0</v>
      </c>
      <c r="E656" s="198" t="s">
        <v>22236</v>
      </c>
      <c r="F656" s="198" t="s">
        <v>1</v>
      </c>
    </row>
    <row r="657" spans="1:6" ht="15" customHeight="1">
      <c r="A657" s="198" t="s">
        <v>397</v>
      </c>
      <c r="B657" s="199">
        <v>8</v>
      </c>
      <c r="C657" s="199">
        <v>1229700</v>
      </c>
      <c r="D657" s="199">
        <v>0</v>
      </c>
      <c r="E657" s="198" t="s">
        <v>22237</v>
      </c>
      <c r="F657" s="198" t="s">
        <v>1</v>
      </c>
    </row>
    <row r="658" spans="1:6" ht="15" customHeight="1">
      <c r="A658" s="198" t="s">
        <v>398</v>
      </c>
      <c r="B658" s="199">
        <v>16</v>
      </c>
      <c r="C658" s="199">
        <v>1308700</v>
      </c>
      <c r="D658" s="199">
        <v>0</v>
      </c>
      <c r="E658" s="198" t="s">
        <v>22238</v>
      </c>
      <c r="F658" s="198" t="s">
        <v>1</v>
      </c>
    </row>
    <row r="659" spans="1:6" ht="15" customHeight="1">
      <c r="A659" s="198" t="s">
        <v>397</v>
      </c>
      <c r="B659" s="199">
        <v>7</v>
      </c>
      <c r="C659" s="199">
        <v>637900</v>
      </c>
      <c r="D659" s="199">
        <v>0</v>
      </c>
      <c r="E659" s="198" t="s">
        <v>22239</v>
      </c>
      <c r="F659" s="198" t="s">
        <v>1</v>
      </c>
    </row>
    <row r="660" spans="1:6" ht="15" customHeight="1">
      <c r="A660" s="198" t="s">
        <v>398</v>
      </c>
      <c r="B660" s="199">
        <v>26</v>
      </c>
      <c r="C660" s="199">
        <v>3172800</v>
      </c>
      <c r="D660" s="199">
        <v>0</v>
      </c>
      <c r="E660" s="198" t="s">
        <v>22240</v>
      </c>
      <c r="F660" s="198" t="s">
        <v>1</v>
      </c>
    </row>
    <row r="661" spans="1:6" ht="15" customHeight="1">
      <c r="A661" s="198" t="s">
        <v>397</v>
      </c>
      <c r="B661" s="199">
        <v>6</v>
      </c>
      <c r="C661" s="199">
        <v>685300</v>
      </c>
      <c r="D661" s="199">
        <v>0</v>
      </c>
      <c r="E661" s="198" t="s">
        <v>22241</v>
      </c>
      <c r="F661" s="198" t="s">
        <v>1</v>
      </c>
    </row>
    <row r="662" spans="1:6" ht="15" customHeight="1">
      <c r="A662" s="198" t="s">
        <v>397</v>
      </c>
      <c r="B662" s="199">
        <v>8</v>
      </c>
      <c r="C662" s="199">
        <v>1068600</v>
      </c>
      <c r="D662" s="199">
        <v>0</v>
      </c>
      <c r="E662" s="198" t="s">
        <v>22242</v>
      </c>
      <c r="F662" s="198" t="s">
        <v>1</v>
      </c>
    </row>
    <row r="663" spans="1:6" ht="15" customHeight="1">
      <c r="A663" s="198" t="s">
        <v>398</v>
      </c>
      <c r="B663" s="199">
        <v>23</v>
      </c>
      <c r="C663" s="199">
        <v>2522100</v>
      </c>
      <c r="D663" s="199">
        <v>0</v>
      </c>
      <c r="E663" s="198" t="s">
        <v>22243</v>
      </c>
      <c r="F663" s="198" t="s">
        <v>1</v>
      </c>
    </row>
    <row r="664" spans="1:6" ht="15" customHeight="1">
      <c r="A664" s="198" t="s">
        <v>398</v>
      </c>
      <c r="B664" s="199">
        <v>48</v>
      </c>
      <c r="C664" s="199">
        <v>6372800</v>
      </c>
      <c r="D664" s="199">
        <v>0</v>
      </c>
      <c r="E664" s="198" t="s">
        <v>22244</v>
      </c>
      <c r="F664" s="198" t="s">
        <v>1</v>
      </c>
    </row>
    <row r="665" spans="1:6" ht="15" customHeight="1">
      <c r="A665" s="198" t="s">
        <v>397</v>
      </c>
      <c r="B665" s="199">
        <v>7</v>
      </c>
      <c r="C665" s="199">
        <v>1141100</v>
      </c>
      <c r="D665" s="199">
        <v>0</v>
      </c>
      <c r="E665" s="198" t="s">
        <v>22245</v>
      </c>
      <c r="F665" s="198" t="s">
        <v>1</v>
      </c>
    </row>
    <row r="666" spans="1:6" ht="15" customHeight="1">
      <c r="A666" s="198" t="s">
        <v>397</v>
      </c>
      <c r="B666" s="199">
        <v>7</v>
      </c>
      <c r="C666" s="199">
        <v>1054500</v>
      </c>
      <c r="D666" s="199">
        <v>0</v>
      </c>
      <c r="E666" s="198" t="s">
        <v>22246</v>
      </c>
      <c r="F666" s="198" t="s">
        <v>1</v>
      </c>
    </row>
    <row r="667" spans="1:6" ht="15" customHeight="1">
      <c r="A667" s="198" t="s">
        <v>398</v>
      </c>
      <c r="B667" s="199">
        <v>24</v>
      </c>
      <c r="C667" s="199">
        <v>2461700</v>
      </c>
      <c r="D667" s="199">
        <v>0</v>
      </c>
      <c r="E667" s="198" t="s">
        <v>22247</v>
      </c>
      <c r="F667" s="198" t="s">
        <v>1</v>
      </c>
    </row>
    <row r="668" spans="1:6" ht="15" customHeight="1">
      <c r="A668" s="198" t="s">
        <v>398</v>
      </c>
      <c r="B668" s="199">
        <v>28</v>
      </c>
      <c r="C668" s="199">
        <v>3997000</v>
      </c>
      <c r="D668" s="199">
        <v>0</v>
      </c>
      <c r="E668" s="198" t="s">
        <v>22248</v>
      </c>
      <c r="F668" s="198" t="s">
        <v>1</v>
      </c>
    </row>
    <row r="669" spans="1:6" ht="15" customHeight="1">
      <c r="A669" s="198" t="s">
        <v>397</v>
      </c>
      <c r="B669" s="199">
        <v>8</v>
      </c>
      <c r="C669" s="199">
        <v>1028000</v>
      </c>
      <c r="D669" s="199">
        <v>0</v>
      </c>
      <c r="E669" s="198" t="s">
        <v>22249</v>
      </c>
      <c r="F669" s="198" t="s">
        <v>1</v>
      </c>
    </row>
    <row r="670" spans="1:6" ht="15" customHeight="1">
      <c r="A670" s="198" t="s">
        <v>397</v>
      </c>
      <c r="B670" s="199">
        <v>7</v>
      </c>
      <c r="C670" s="199">
        <v>1107000</v>
      </c>
      <c r="D670" s="199">
        <v>0</v>
      </c>
      <c r="E670" s="198" t="s">
        <v>22250</v>
      </c>
      <c r="F670" s="198" t="s">
        <v>1</v>
      </c>
    </row>
    <row r="671" spans="1:6" ht="15" customHeight="1">
      <c r="A671" s="198" t="s">
        <v>397</v>
      </c>
      <c r="B671" s="199">
        <v>8</v>
      </c>
      <c r="C671" s="199">
        <v>900300</v>
      </c>
      <c r="D671" s="199">
        <v>0</v>
      </c>
      <c r="E671" s="198" t="s">
        <v>22251</v>
      </c>
      <c r="F671" s="198" t="s">
        <v>1</v>
      </c>
    </row>
    <row r="672" spans="1:6" ht="15" customHeight="1">
      <c r="A672" s="198" t="s">
        <v>397</v>
      </c>
      <c r="B672" s="199">
        <v>7</v>
      </c>
      <c r="C672" s="199">
        <v>977100</v>
      </c>
      <c r="D672" s="199">
        <v>0</v>
      </c>
      <c r="E672" s="198" t="s">
        <v>22252</v>
      </c>
      <c r="F672" s="198" t="s">
        <v>1</v>
      </c>
    </row>
    <row r="673" spans="1:6" ht="15" customHeight="1">
      <c r="A673" s="198" t="s">
        <v>398</v>
      </c>
      <c r="B673" s="199">
        <v>19</v>
      </c>
      <c r="C673" s="199">
        <v>1698600</v>
      </c>
      <c r="D673" s="199">
        <v>0</v>
      </c>
      <c r="E673" s="198" t="s">
        <v>22253</v>
      </c>
      <c r="F673" s="198" t="s">
        <v>1</v>
      </c>
    </row>
    <row r="674" spans="1:6" ht="15" customHeight="1">
      <c r="A674" s="198" t="s">
        <v>397</v>
      </c>
      <c r="B674" s="199">
        <v>5</v>
      </c>
      <c r="C674" s="199">
        <v>401700</v>
      </c>
      <c r="D674" s="199">
        <v>0</v>
      </c>
      <c r="E674" s="198" t="s">
        <v>22254</v>
      </c>
      <c r="F674" s="198" t="s">
        <v>1</v>
      </c>
    </row>
    <row r="675" spans="1:6" ht="15" customHeight="1">
      <c r="A675" s="198" t="s">
        <v>398</v>
      </c>
      <c r="B675" s="199">
        <v>20</v>
      </c>
      <c r="C675" s="199">
        <v>2361200</v>
      </c>
      <c r="D675" s="199">
        <v>0</v>
      </c>
      <c r="E675" s="198" t="s">
        <v>22255</v>
      </c>
      <c r="F675" s="198" t="s">
        <v>1</v>
      </c>
    </row>
    <row r="676" spans="1:6" ht="15" customHeight="1">
      <c r="A676" s="198" t="s">
        <v>397</v>
      </c>
      <c r="B676" s="199">
        <v>9</v>
      </c>
      <c r="C676" s="199">
        <v>998500</v>
      </c>
      <c r="D676" s="199">
        <v>0</v>
      </c>
      <c r="E676" s="198" t="s">
        <v>22256</v>
      </c>
      <c r="F676" s="198" t="s">
        <v>1</v>
      </c>
    </row>
    <row r="677" spans="1:6" ht="15" customHeight="1">
      <c r="A677" s="198" t="s">
        <v>398</v>
      </c>
      <c r="B677" s="199">
        <v>16</v>
      </c>
      <c r="C677" s="199">
        <v>1237300</v>
      </c>
      <c r="D677" s="199">
        <v>0</v>
      </c>
      <c r="E677" s="198" t="s">
        <v>22257</v>
      </c>
      <c r="F677" s="198" t="s">
        <v>1</v>
      </c>
    </row>
    <row r="678" spans="1:6" ht="15" customHeight="1">
      <c r="A678" s="198" t="s">
        <v>398</v>
      </c>
      <c r="B678" s="199">
        <v>12</v>
      </c>
      <c r="C678" s="199">
        <v>1567400</v>
      </c>
      <c r="D678" s="199">
        <v>0</v>
      </c>
      <c r="E678" s="198" t="s">
        <v>22258</v>
      </c>
      <c r="F678" s="198" t="s">
        <v>1</v>
      </c>
    </row>
    <row r="679" spans="1:6" ht="15" customHeight="1">
      <c r="A679" s="198" t="s">
        <v>397</v>
      </c>
      <c r="B679" s="199">
        <v>7</v>
      </c>
      <c r="C679" s="199">
        <v>764800</v>
      </c>
      <c r="D679" s="199">
        <v>0</v>
      </c>
      <c r="E679" s="198" t="s">
        <v>22259</v>
      </c>
      <c r="F679" s="198" t="s">
        <v>1</v>
      </c>
    </row>
    <row r="680" spans="1:6" ht="15" customHeight="1">
      <c r="A680" s="198" t="s">
        <v>397</v>
      </c>
      <c r="B680" s="199">
        <v>6</v>
      </c>
      <c r="C680" s="199">
        <v>647000</v>
      </c>
      <c r="D680" s="199">
        <v>0</v>
      </c>
      <c r="E680" s="198" t="s">
        <v>22260</v>
      </c>
      <c r="F680" s="198" t="s">
        <v>1</v>
      </c>
    </row>
    <row r="681" spans="1:6" ht="15" customHeight="1">
      <c r="A681" s="198" t="s">
        <v>398</v>
      </c>
      <c r="B681" s="199">
        <v>21</v>
      </c>
      <c r="C681" s="199">
        <v>2497600</v>
      </c>
      <c r="D681" s="199">
        <v>0</v>
      </c>
      <c r="E681" s="198" t="s">
        <v>22261</v>
      </c>
      <c r="F681" s="198" t="s">
        <v>1</v>
      </c>
    </row>
    <row r="682" spans="1:6" ht="15" customHeight="1">
      <c r="A682" s="198" t="s">
        <v>397</v>
      </c>
      <c r="B682" s="199">
        <v>7</v>
      </c>
      <c r="C682" s="199">
        <v>698800</v>
      </c>
      <c r="D682" s="199">
        <v>0</v>
      </c>
      <c r="E682" s="198" t="s">
        <v>22262</v>
      </c>
      <c r="F682" s="198" t="s">
        <v>1</v>
      </c>
    </row>
    <row r="683" spans="1:6" ht="15" customHeight="1">
      <c r="A683" s="198" t="s">
        <v>397</v>
      </c>
      <c r="B683" s="199">
        <v>6</v>
      </c>
      <c r="C683" s="199">
        <v>840400</v>
      </c>
      <c r="D683" s="199">
        <v>0</v>
      </c>
      <c r="E683" s="198" t="s">
        <v>22263</v>
      </c>
      <c r="F683" s="198" t="s">
        <v>1</v>
      </c>
    </row>
    <row r="684" spans="1:6" ht="15" customHeight="1">
      <c r="A684" s="198" t="s">
        <v>398</v>
      </c>
      <c r="B684" s="199">
        <v>8</v>
      </c>
      <c r="C684" s="199">
        <v>1071682</v>
      </c>
      <c r="D684" s="199">
        <v>0</v>
      </c>
      <c r="E684" s="198" t="s">
        <v>22264</v>
      </c>
      <c r="F684" s="198" t="s">
        <v>1</v>
      </c>
    </row>
    <row r="685" spans="1:6" ht="15" customHeight="1">
      <c r="A685" s="198" t="s">
        <v>397</v>
      </c>
      <c r="B685" s="199">
        <v>6</v>
      </c>
      <c r="C685" s="199">
        <v>837400</v>
      </c>
      <c r="D685" s="199">
        <v>0</v>
      </c>
      <c r="E685" s="198" t="s">
        <v>22265</v>
      </c>
      <c r="F685" s="198" t="s">
        <v>1</v>
      </c>
    </row>
    <row r="686" spans="1:6" ht="15" customHeight="1">
      <c r="A686" s="198" t="s">
        <v>398</v>
      </c>
      <c r="B686" s="199">
        <v>15</v>
      </c>
      <c r="C686" s="199">
        <v>641100</v>
      </c>
      <c r="D686" s="199">
        <v>0</v>
      </c>
      <c r="E686" s="198" t="s">
        <v>22266</v>
      </c>
      <c r="F686" s="198" t="s">
        <v>1</v>
      </c>
    </row>
    <row r="687" spans="1:6" ht="15" customHeight="1">
      <c r="A687" s="198" t="s">
        <v>397</v>
      </c>
      <c r="B687" s="199">
        <v>7</v>
      </c>
      <c r="C687" s="199">
        <v>1137100</v>
      </c>
      <c r="D687" s="199">
        <v>0</v>
      </c>
      <c r="E687" s="198" t="s">
        <v>22267</v>
      </c>
      <c r="F687" s="198" t="s">
        <v>1</v>
      </c>
    </row>
    <row r="688" spans="1:6" ht="15" customHeight="1">
      <c r="A688" s="198" t="s">
        <v>397</v>
      </c>
      <c r="B688" s="199">
        <v>7</v>
      </c>
      <c r="C688" s="199">
        <v>1060900</v>
      </c>
      <c r="D688" s="199">
        <v>0</v>
      </c>
      <c r="E688" s="198" t="s">
        <v>22268</v>
      </c>
      <c r="F688" s="198" t="s">
        <v>1</v>
      </c>
    </row>
    <row r="689" spans="1:6" ht="15" customHeight="1">
      <c r="A689" s="198" t="s">
        <v>397</v>
      </c>
      <c r="B689" s="199">
        <v>6</v>
      </c>
      <c r="C689" s="199">
        <v>881800</v>
      </c>
      <c r="D689" s="199">
        <v>0</v>
      </c>
      <c r="E689" s="198" t="s">
        <v>22269</v>
      </c>
      <c r="F689" s="198" t="s">
        <v>1</v>
      </c>
    </row>
    <row r="690" spans="1:6" ht="15" customHeight="1">
      <c r="A690" s="198" t="s">
        <v>397</v>
      </c>
      <c r="B690" s="199">
        <v>6</v>
      </c>
      <c r="C690" s="199">
        <v>539400</v>
      </c>
      <c r="D690" s="199">
        <v>0</v>
      </c>
      <c r="E690" s="198" t="s">
        <v>22270</v>
      </c>
      <c r="F690" s="198" t="s">
        <v>1</v>
      </c>
    </row>
    <row r="691" spans="1:6" ht="15" customHeight="1">
      <c r="A691" s="198" t="s">
        <v>398</v>
      </c>
      <c r="B691" s="199">
        <v>17</v>
      </c>
      <c r="C691" s="199">
        <v>1244900</v>
      </c>
      <c r="D691" s="199">
        <v>0</v>
      </c>
      <c r="E691" s="198" t="s">
        <v>22271</v>
      </c>
      <c r="F691" s="198" t="s">
        <v>1</v>
      </c>
    </row>
    <row r="692" spans="1:6" ht="15" customHeight="1">
      <c r="A692" s="198" t="s">
        <v>397</v>
      </c>
      <c r="B692" s="199">
        <v>8</v>
      </c>
      <c r="C692" s="199">
        <v>1174500</v>
      </c>
      <c r="D692" s="199">
        <v>0</v>
      </c>
      <c r="E692" s="198" t="s">
        <v>22272</v>
      </c>
      <c r="F692" s="198" t="s">
        <v>1</v>
      </c>
    </row>
    <row r="693" spans="1:6" ht="15" customHeight="1">
      <c r="A693" s="198" t="s">
        <v>397</v>
      </c>
      <c r="B693" s="199">
        <v>7</v>
      </c>
      <c r="C693" s="199">
        <v>1095000</v>
      </c>
      <c r="D693" s="199">
        <v>0</v>
      </c>
      <c r="E693" s="198" t="s">
        <v>22273</v>
      </c>
      <c r="F693" s="198" t="s">
        <v>1</v>
      </c>
    </row>
    <row r="694" spans="1:6" ht="15" customHeight="1">
      <c r="A694" s="198" t="s">
        <v>397</v>
      </c>
      <c r="B694" s="199">
        <v>4</v>
      </c>
      <c r="C694" s="199">
        <v>459319</v>
      </c>
      <c r="D694" s="199">
        <v>0</v>
      </c>
      <c r="E694" s="198" t="s">
        <v>22274</v>
      </c>
      <c r="F694" s="198" t="s">
        <v>1</v>
      </c>
    </row>
    <row r="695" spans="1:6" ht="15" customHeight="1">
      <c r="A695" s="198" t="s">
        <v>398</v>
      </c>
      <c r="B695" s="199">
        <v>14</v>
      </c>
      <c r="C695" s="199">
        <v>572300</v>
      </c>
      <c r="D695" s="199">
        <v>0</v>
      </c>
      <c r="E695" s="198" t="s">
        <v>22275</v>
      </c>
      <c r="F695" s="198" t="s">
        <v>1</v>
      </c>
    </row>
    <row r="696" spans="1:6" ht="15" customHeight="1">
      <c r="A696" s="198" t="s">
        <v>398</v>
      </c>
      <c r="B696" s="199">
        <v>21</v>
      </c>
      <c r="C696" s="199">
        <v>2814520</v>
      </c>
      <c r="D696" s="199">
        <v>0</v>
      </c>
      <c r="E696" s="198" t="s">
        <v>22276</v>
      </c>
      <c r="F696" s="198" t="s">
        <v>1</v>
      </c>
    </row>
    <row r="697" spans="1:6" ht="15" customHeight="1">
      <c r="A697" s="198" t="s">
        <v>398</v>
      </c>
      <c r="B697" s="199">
        <v>20</v>
      </c>
      <c r="C697" s="199">
        <v>2670400</v>
      </c>
      <c r="D697" s="199">
        <v>0</v>
      </c>
      <c r="E697" s="198" t="s">
        <v>22277</v>
      </c>
      <c r="F697" s="198" t="s">
        <v>1</v>
      </c>
    </row>
    <row r="698" spans="1:6" ht="15" customHeight="1">
      <c r="A698" s="198" t="s">
        <v>398</v>
      </c>
      <c r="B698" s="199">
        <v>3</v>
      </c>
      <c r="C698" s="199">
        <v>378213</v>
      </c>
      <c r="D698" s="199">
        <v>0</v>
      </c>
      <c r="E698" s="198" t="s">
        <v>22278</v>
      </c>
      <c r="F698" s="198" t="s">
        <v>1</v>
      </c>
    </row>
    <row r="699" spans="1:6" ht="15" customHeight="1">
      <c r="A699" s="198" t="s">
        <v>397</v>
      </c>
      <c r="B699" s="199">
        <v>8</v>
      </c>
      <c r="C699" s="199">
        <v>1342200</v>
      </c>
      <c r="D699" s="199">
        <v>0</v>
      </c>
      <c r="E699" s="198" t="s">
        <v>22279</v>
      </c>
      <c r="F699" s="198" t="s">
        <v>1</v>
      </c>
    </row>
    <row r="700" spans="1:6" ht="15" customHeight="1">
      <c r="A700" s="198" t="s">
        <v>397</v>
      </c>
      <c r="B700" s="199">
        <v>7</v>
      </c>
      <c r="C700" s="199">
        <v>722200</v>
      </c>
      <c r="D700" s="199">
        <v>0</v>
      </c>
      <c r="E700" s="198" t="s">
        <v>22280</v>
      </c>
      <c r="F700" s="198" t="s">
        <v>1</v>
      </c>
    </row>
    <row r="701" spans="1:6" ht="15" customHeight="1">
      <c r="A701" s="198" t="s">
        <v>398</v>
      </c>
      <c r="B701" s="199">
        <v>40</v>
      </c>
      <c r="C701" s="199">
        <v>7302000</v>
      </c>
      <c r="D701" s="199">
        <v>0</v>
      </c>
      <c r="E701" s="198" t="s">
        <v>22281</v>
      </c>
      <c r="F701" s="198" t="s">
        <v>1</v>
      </c>
    </row>
    <row r="702" spans="1:6" ht="15" customHeight="1">
      <c r="A702" s="198" t="s">
        <v>398</v>
      </c>
      <c r="B702" s="199">
        <v>17</v>
      </c>
      <c r="C702" s="199">
        <v>2468900</v>
      </c>
      <c r="D702" s="199">
        <v>0</v>
      </c>
      <c r="E702" s="198" t="s">
        <v>22282</v>
      </c>
      <c r="F702" s="198" t="s">
        <v>1</v>
      </c>
    </row>
    <row r="703" spans="1:6" ht="15" customHeight="1">
      <c r="A703" s="198" t="s">
        <v>397</v>
      </c>
      <c r="B703" s="199">
        <v>6</v>
      </c>
      <c r="C703" s="199">
        <v>608200</v>
      </c>
      <c r="D703" s="199">
        <v>0</v>
      </c>
      <c r="E703" s="198" t="s">
        <v>22283</v>
      </c>
      <c r="F703" s="198" t="s">
        <v>1</v>
      </c>
    </row>
    <row r="704" spans="1:6" ht="15" customHeight="1">
      <c r="A704" s="198" t="s">
        <v>397</v>
      </c>
      <c r="B704" s="199">
        <v>7</v>
      </c>
      <c r="C704" s="199">
        <v>844300</v>
      </c>
      <c r="D704" s="199">
        <v>0</v>
      </c>
      <c r="E704" s="198" t="s">
        <v>22284</v>
      </c>
      <c r="F704" s="198" t="s">
        <v>1</v>
      </c>
    </row>
    <row r="705" spans="1:6" ht="15" customHeight="1">
      <c r="A705" s="198" t="s">
        <v>398</v>
      </c>
      <c r="B705" s="199">
        <v>197</v>
      </c>
      <c r="C705" s="199">
        <v>49800700</v>
      </c>
      <c r="D705" s="199">
        <v>0</v>
      </c>
      <c r="E705" s="198" t="s">
        <v>22285</v>
      </c>
      <c r="F705" s="198" t="s">
        <v>1</v>
      </c>
    </row>
    <row r="706" spans="1:6" ht="15" customHeight="1">
      <c r="A706" s="198" t="s">
        <v>397</v>
      </c>
      <c r="B706" s="199">
        <v>6</v>
      </c>
      <c r="C706" s="199">
        <v>554300</v>
      </c>
      <c r="D706" s="199">
        <v>0</v>
      </c>
      <c r="E706" s="198" t="s">
        <v>22286</v>
      </c>
      <c r="F706" s="198" t="s">
        <v>1</v>
      </c>
    </row>
    <row r="707" spans="1:6" ht="15" customHeight="1">
      <c r="A707" s="198" t="s">
        <v>397</v>
      </c>
      <c r="B707" s="199">
        <v>9</v>
      </c>
      <c r="C707" s="199">
        <v>1553600</v>
      </c>
      <c r="D707" s="199">
        <v>0</v>
      </c>
      <c r="E707" s="198" t="s">
        <v>22287</v>
      </c>
      <c r="F707" s="198" t="s">
        <v>1</v>
      </c>
    </row>
    <row r="708" spans="1:6" ht="15" customHeight="1">
      <c r="A708" s="198" t="s">
        <v>398</v>
      </c>
      <c r="B708" s="199">
        <v>21</v>
      </c>
      <c r="C708" s="199">
        <v>2526700</v>
      </c>
      <c r="D708" s="199">
        <v>0</v>
      </c>
      <c r="E708" s="198" t="s">
        <v>22288</v>
      </c>
      <c r="F708" s="198" t="s">
        <v>1</v>
      </c>
    </row>
    <row r="709" spans="1:6" ht="15" customHeight="1">
      <c r="A709" s="198" t="s">
        <v>398</v>
      </c>
      <c r="B709" s="199">
        <v>0</v>
      </c>
      <c r="C709" s="199">
        <v>66087</v>
      </c>
      <c r="D709" s="199">
        <v>0</v>
      </c>
      <c r="E709" s="198" t="s">
        <v>22289</v>
      </c>
      <c r="F709" s="198" t="s">
        <v>1</v>
      </c>
    </row>
    <row r="710" spans="1:6" ht="15" customHeight="1">
      <c r="A710" s="198" t="s">
        <v>397</v>
      </c>
      <c r="B710" s="199">
        <v>6</v>
      </c>
      <c r="C710" s="199">
        <v>643000</v>
      </c>
      <c r="D710" s="199">
        <v>0</v>
      </c>
      <c r="E710" s="198" t="s">
        <v>22290</v>
      </c>
      <c r="F710" s="198" t="s">
        <v>1</v>
      </c>
    </row>
    <row r="711" spans="1:6" ht="15" customHeight="1">
      <c r="A711" s="198" t="s">
        <v>397</v>
      </c>
      <c r="B711" s="199">
        <v>6</v>
      </c>
      <c r="C711" s="199">
        <v>490800</v>
      </c>
      <c r="D711" s="199">
        <v>0</v>
      </c>
      <c r="E711" s="198" t="s">
        <v>22291</v>
      </c>
      <c r="F711" s="198" t="s">
        <v>1</v>
      </c>
    </row>
    <row r="712" spans="1:6" ht="15" customHeight="1">
      <c r="A712" s="198" t="s">
        <v>397</v>
      </c>
      <c r="B712" s="199">
        <v>6</v>
      </c>
      <c r="C712" s="199">
        <v>697700</v>
      </c>
      <c r="D712" s="199">
        <v>0</v>
      </c>
      <c r="E712" s="198" t="s">
        <v>22292</v>
      </c>
      <c r="F712" s="198" t="s">
        <v>1</v>
      </c>
    </row>
    <row r="713" spans="1:6" ht="15" customHeight="1">
      <c r="A713" s="198" t="s">
        <v>398</v>
      </c>
      <c r="B713" s="199">
        <v>22</v>
      </c>
      <c r="C713" s="199">
        <v>2979300</v>
      </c>
      <c r="D713" s="199">
        <v>0</v>
      </c>
      <c r="E713" s="198" t="s">
        <v>22293</v>
      </c>
      <c r="F713" s="198" t="s">
        <v>1</v>
      </c>
    </row>
    <row r="714" spans="1:6" ht="15" customHeight="1">
      <c r="A714" s="198" t="s">
        <v>398</v>
      </c>
      <c r="B714" s="199">
        <v>21</v>
      </c>
      <c r="C714" s="199">
        <v>2052400</v>
      </c>
      <c r="D714" s="199">
        <v>0</v>
      </c>
      <c r="E714" s="198" t="s">
        <v>22294</v>
      </c>
      <c r="F714" s="198" t="s">
        <v>1</v>
      </c>
    </row>
    <row r="715" spans="1:6" ht="15" customHeight="1">
      <c r="A715" s="198" t="s">
        <v>397</v>
      </c>
      <c r="B715" s="199">
        <v>6</v>
      </c>
      <c r="C715" s="199">
        <v>686100</v>
      </c>
      <c r="D715" s="199">
        <v>0</v>
      </c>
      <c r="E715" s="198" t="s">
        <v>22295</v>
      </c>
      <c r="F715" s="198" t="s">
        <v>1</v>
      </c>
    </row>
    <row r="716" spans="1:6" ht="15" customHeight="1">
      <c r="A716" s="198" t="s">
        <v>397</v>
      </c>
      <c r="B716" s="199">
        <v>8</v>
      </c>
      <c r="C716" s="199">
        <v>1386000</v>
      </c>
      <c r="D716" s="199">
        <v>0</v>
      </c>
      <c r="E716" s="198" t="s">
        <v>22296</v>
      </c>
      <c r="F716" s="198" t="s">
        <v>1</v>
      </c>
    </row>
    <row r="717" spans="1:6" ht="15" customHeight="1">
      <c r="A717" s="198" t="s">
        <v>397</v>
      </c>
      <c r="B717" s="199">
        <v>7</v>
      </c>
      <c r="C717" s="199">
        <v>1198900</v>
      </c>
      <c r="D717" s="199">
        <v>0</v>
      </c>
      <c r="E717" s="198" t="s">
        <v>22297</v>
      </c>
      <c r="F717" s="198" t="s">
        <v>1</v>
      </c>
    </row>
    <row r="718" spans="1:6" ht="15" customHeight="1">
      <c r="A718" s="198" t="s">
        <v>397</v>
      </c>
      <c r="B718" s="199">
        <v>6</v>
      </c>
      <c r="C718" s="199">
        <v>387600</v>
      </c>
      <c r="D718" s="199">
        <v>0</v>
      </c>
      <c r="E718" s="198" t="s">
        <v>22298</v>
      </c>
      <c r="F718" s="198" t="s">
        <v>1</v>
      </c>
    </row>
    <row r="719" spans="1:6" ht="15" customHeight="1">
      <c r="A719" s="198" t="s">
        <v>398</v>
      </c>
      <c r="B719" s="199">
        <v>16</v>
      </c>
      <c r="C719" s="199">
        <v>1378300</v>
      </c>
      <c r="D719" s="199">
        <v>0</v>
      </c>
      <c r="E719" s="198" t="s">
        <v>22299</v>
      </c>
      <c r="F719" s="198" t="s">
        <v>1</v>
      </c>
    </row>
    <row r="720" spans="1:6" ht="15" customHeight="1">
      <c r="A720" s="198" t="s">
        <v>398</v>
      </c>
      <c r="B720" s="199">
        <v>22</v>
      </c>
      <c r="C720" s="199">
        <v>1764700</v>
      </c>
      <c r="D720" s="199">
        <v>0</v>
      </c>
      <c r="E720" s="198" t="s">
        <v>22300</v>
      </c>
      <c r="F720" s="198" t="s">
        <v>1</v>
      </c>
    </row>
    <row r="721" spans="1:6" ht="15" customHeight="1">
      <c r="A721" s="198" t="s">
        <v>397</v>
      </c>
      <c r="B721" s="199">
        <v>18</v>
      </c>
      <c r="C721" s="199">
        <v>2047300</v>
      </c>
      <c r="D721" s="199">
        <v>0</v>
      </c>
      <c r="E721" s="198" t="s">
        <v>22301</v>
      </c>
      <c r="F721" s="198" t="s">
        <v>1</v>
      </c>
    </row>
    <row r="722" spans="1:6" ht="15" customHeight="1">
      <c r="A722" s="198" t="s">
        <v>398</v>
      </c>
      <c r="B722" s="199">
        <v>15</v>
      </c>
      <c r="C722" s="199">
        <v>834300</v>
      </c>
      <c r="D722" s="199">
        <v>0</v>
      </c>
      <c r="E722" s="198" t="s">
        <v>22302</v>
      </c>
      <c r="F722" s="198" t="s">
        <v>1</v>
      </c>
    </row>
    <row r="723" spans="1:6" ht="15" customHeight="1">
      <c r="A723" s="198" t="s">
        <v>397</v>
      </c>
      <c r="B723" s="199">
        <v>7</v>
      </c>
      <c r="C723" s="199">
        <v>954100</v>
      </c>
      <c r="D723" s="199">
        <v>0</v>
      </c>
      <c r="E723" s="198" t="s">
        <v>22303</v>
      </c>
      <c r="F723" s="198" t="s">
        <v>1</v>
      </c>
    </row>
    <row r="724" spans="1:6" ht="15" customHeight="1">
      <c r="A724" s="198" t="s">
        <v>397</v>
      </c>
      <c r="B724" s="199">
        <v>5</v>
      </c>
      <c r="C724" s="199">
        <v>502200</v>
      </c>
      <c r="D724" s="199">
        <v>0</v>
      </c>
      <c r="E724" s="198" t="s">
        <v>22304</v>
      </c>
      <c r="F724" s="198" t="s">
        <v>1</v>
      </c>
    </row>
    <row r="725" spans="1:6" ht="15" customHeight="1">
      <c r="A725" s="198" t="s">
        <v>397</v>
      </c>
      <c r="B725" s="199">
        <v>8</v>
      </c>
      <c r="C725" s="199">
        <v>1228300</v>
      </c>
      <c r="D725" s="199">
        <v>0</v>
      </c>
      <c r="E725" s="198" t="s">
        <v>22305</v>
      </c>
      <c r="F725" s="198" t="s">
        <v>1</v>
      </c>
    </row>
    <row r="726" spans="1:6" ht="15" customHeight="1">
      <c r="A726" s="198" t="s">
        <v>397</v>
      </c>
      <c r="B726" s="199">
        <v>9</v>
      </c>
      <c r="C726" s="199">
        <v>1739800</v>
      </c>
      <c r="D726" s="199">
        <v>0</v>
      </c>
      <c r="E726" s="198" t="s">
        <v>22306</v>
      </c>
      <c r="F726" s="198" t="s">
        <v>1</v>
      </c>
    </row>
    <row r="727" spans="1:6" ht="15" customHeight="1">
      <c r="A727" s="198" t="s">
        <v>398</v>
      </c>
      <c r="B727" s="199">
        <v>18</v>
      </c>
      <c r="C727" s="199">
        <v>1890600</v>
      </c>
      <c r="D727" s="199">
        <v>0</v>
      </c>
      <c r="E727" s="198" t="s">
        <v>22307</v>
      </c>
      <c r="F727" s="198" t="s">
        <v>1</v>
      </c>
    </row>
    <row r="728" spans="1:6" ht="15" customHeight="1">
      <c r="A728" s="198" t="s">
        <v>397</v>
      </c>
      <c r="B728" s="199">
        <v>6</v>
      </c>
      <c r="C728" s="199">
        <v>733200</v>
      </c>
      <c r="D728" s="199">
        <v>0</v>
      </c>
      <c r="E728" s="198" t="s">
        <v>22308</v>
      </c>
      <c r="F728" s="198" t="s">
        <v>1</v>
      </c>
    </row>
    <row r="729" spans="1:6" ht="15" customHeight="1">
      <c r="A729" s="198" t="s">
        <v>397</v>
      </c>
      <c r="B729" s="199">
        <v>6</v>
      </c>
      <c r="C729" s="199">
        <v>526000</v>
      </c>
      <c r="D729" s="199">
        <v>0</v>
      </c>
      <c r="E729" s="198" t="s">
        <v>22309</v>
      </c>
      <c r="F729" s="198" t="s">
        <v>1</v>
      </c>
    </row>
    <row r="730" spans="1:6" ht="15" customHeight="1">
      <c r="A730" s="198" t="s">
        <v>398</v>
      </c>
      <c r="B730" s="199">
        <v>26</v>
      </c>
      <c r="C730" s="199">
        <v>2160100</v>
      </c>
      <c r="D730" s="199">
        <v>0</v>
      </c>
      <c r="E730" s="198" t="s">
        <v>22310</v>
      </c>
      <c r="F730" s="198" t="s">
        <v>1</v>
      </c>
    </row>
    <row r="731" spans="1:6" ht="15" customHeight="1">
      <c r="A731" s="198" t="s">
        <v>397</v>
      </c>
      <c r="B731" s="199">
        <v>7</v>
      </c>
      <c r="C731" s="199">
        <v>893300</v>
      </c>
      <c r="D731" s="199">
        <v>0</v>
      </c>
      <c r="E731" s="198" t="s">
        <v>22311</v>
      </c>
      <c r="F731" s="198" t="s">
        <v>1</v>
      </c>
    </row>
    <row r="732" spans="1:6" ht="15" customHeight="1">
      <c r="A732" s="198" t="s">
        <v>398</v>
      </c>
      <c r="B732" s="199">
        <v>22</v>
      </c>
      <c r="C732" s="199">
        <v>2116300</v>
      </c>
      <c r="D732" s="199">
        <v>0</v>
      </c>
      <c r="E732" s="198" t="s">
        <v>22312</v>
      </c>
      <c r="F732" s="198" t="s">
        <v>1</v>
      </c>
    </row>
    <row r="733" spans="1:6" ht="15" customHeight="1">
      <c r="A733" s="198" t="s">
        <v>397</v>
      </c>
      <c r="B733" s="199">
        <v>5</v>
      </c>
      <c r="C733" s="199">
        <v>452900</v>
      </c>
      <c r="D733" s="199">
        <v>0</v>
      </c>
      <c r="E733" s="198" t="s">
        <v>22313</v>
      </c>
      <c r="F733" s="198" t="s">
        <v>1</v>
      </c>
    </row>
    <row r="734" spans="1:6" ht="15" customHeight="1">
      <c r="A734" s="198" t="s">
        <v>398</v>
      </c>
      <c r="B734" s="199">
        <v>17</v>
      </c>
      <c r="C734" s="199">
        <v>1375600</v>
      </c>
      <c r="D734" s="199">
        <v>0</v>
      </c>
      <c r="E734" s="198" t="s">
        <v>22314</v>
      </c>
      <c r="F734" s="198" t="s">
        <v>1</v>
      </c>
    </row>
    <row r="735" spans="1:6" ht="15" customHeight="1">
      <c r="A735" s="198" t="s">
        <v>398</v>
      </c>
      <c r="B735" s="199">
        <v>23</v>
      </c>
      <c r="C735" s="199">
        <v>3046100</v>
      </c>
      <c r="D735" s="199">
        <v>0</v>
      </c>
      <c r="E735" s="198" t="s">
        <v>22315</v>
      </c>
      <c r="F735" s="198" t="s">
        <v>1</v>
      </c>
    </row>
    <row r="736" spans="1:6" ht="15" customHeight="1">
      <c r="A736" s="198" t="s">
        <v>397</v>
      </c>
      <c r="B736" s="199">
        <v>7</v>
      </c>
      <c r="C736" s="199">
        <v>1226000</v>
      </c>
      <c r="D736" s="199">
        <v>0</v>
      </c>
      <c r="E736" s="198" t="s">
        <v>22316</v>
      </c>
      <c r="F736" s="198" t="s">
        <v>1</v>
      </c>
    </row>
    <row r="737" spans="1:6" ht="15" customHeight="1">
      <c r="A737" s="198" t="s">
        <v>397</v>
      </c>
      <c r="B737" s="199">
        <v>15</v>
      </c>
      <c r="C737" s="199">
        <v>1529400</v>
      </c>
      <c r="D737" s="199">
        <v>0</v>
      </c>
      <c r="E737" s="198" t="s">
        <v>22317</v>
      </c>
      <c r="F737" s="198" t="s">
        <v>1</v>
      </c>
    </row>
    <row r="738" spans="1:6" ht="15" customHeight="1">
      <c r="A738" s="198" t="s">
        <v>398</v>
      </c>
      <c r="B738" s="199">
        <v>16</v>
      </c>
      <c r="C738" s="199">
        <v>1088700</v>
      </c>
      <c r="D738" s="199">
        <v>0</v>
      </c>
      <c r="E738" s="198" t="s">
        <v>22318</v>
      </c>
      <c r="F738" s="198" t="s">
        <v>1</v>
      </c>
    </row>
    <row r="739" spans="1:6" ht="15" customHeight="1">
      <c r="A739" s="198" t="s">
        <v>397</v>
      </c>
      <c r="B739" s="199">
        <v>8</v>
      </c>
      <c r="C739" s="199">
        <v>1216200</v>
      </c>
      <c r="D739" s="199">
        <v>0</v>
      </c>
      <c r="E739" s="198" t="s">
        <v>22319</v>
      </c>
      <c r="F739" s="198" t="s">
        <v>1</v>
      </c>
    </row>
    <row r="740" spans="1:6" ht="15" customHeight="1">
      <c r="A740" s="198" t="s">
        <v>397</v>
      </c>
      <c r="B740" s="199">
        <v>7</v>
      </c>
      <c r="C740" s="199">
        <v>1623800</v>
      </c>
      <c r="D740" s="199">
        <v>0</v>
      </c>
      <c r="E740" s="198" t="s">
        <v>22320</v>
      </c>
      <c r="F740" s="198" t="s">
        <v>1</v>
      </c>
    </row>
    <row r="741" spans="1:6" ht="15" customHeight="1">
      <c r="A741" s="198" t="s">
        <v>398</v>
      </c>
      <c r="B741" s="199">
        <v>21</v>
      </c>
      <c r="C741" s="199">
        <v>1815100</v>
      </c>
      <c r="D741" s="199">
        <v>0</v>
      </c>
      <c r="E741" s="198" t="s">
        <v>22321</v>
      </c>
      <c r="F741" s="198" t="s">
        <v>1</v>
      </c>
    </row>
    <row r="742" spans="1:6" ht="15" customHeight="1">
      <c r="A742" s="198" t="s">
        <v>397</v>
      </c>
      <c r="B742" s="199">
        <v>7</v>
      </c>
      <c r="C742" s="199">
        <v>1104200</v>
      </c>
      <c r="D742" s="199">
        <v>0</v>
      </c>
      <c r="E742" s="198" t="s">
        <v>22322</v>
      </c>
      <c r="F742" s="198" t="s">
        <v>1</v>
      </c>
    </row>
    <row r="743" spans="1:6" ht="15" customHeight="1">
      <c r="A743" s="198" t="s">
        <v>397</v>
      </c>
      <c r="B743" s="199">
        <v>11</v>
      </c>
      <c r="C743" s="199">
        <v>1647100</v>
      </c>
      <c r="D743" s="199">
        <v>0</v>
      </c>
      <c r="E743" s="198" t="s">
        <v>22323</v>
      </c>
      <c r="F743" s="198" t="s">
        <v>1</v>
      </c>
    </row>
    <row r="744" spans="1:6" ht="15" customHeight="1">
      <c r="A744" s="198" t="s">
        <v>398</v>
      </c>
      <c r="B744" s="199">
        <v>15</v>
      </c>
      <c r="C744" s="199">
        <v>1080700</v>
      </c>
      <c r="D744" s="199">
        <v>0</v>
      </c>
      <c r="E744" s="198" t="s">
        <v>22324</v>
      </c>
      <c r="F744" s="198" t="s">
        <v>1</v>
      </c>
    </row>
    <row r="745" spans="1:6" ht="15" customHeight="1">
      <c r="A745" s="198" t="s">
        <v>397</v>
      </c>
      <c r="B745" s="199">
        <v>9</v>
      </c>
      <c r="C745" s="199">
        <v>1638800</v>
      </c>
      <c r="D745" s="199">
        <v>0</v>
      </c>
      <c r="E745" s="198" t="s">
        <v>22325</v>
      </c>
      <c r="F745" s="198" t="s">
        <v>1</v>
      </c>
    </row>
    <row r="746" spans="1:6" ht="15" customHeight="1">
      <c r="A746" s="198" t="s">
        <v>397</v>
      </c>
      <c r="B746" s="199">
        <v>7</v>
      </c>
      <c r="C746" s="199">
        <v>751700</v>
      </c>
      <c r="D746" s="199">
        <v>0</v>
      </c>
      <c r="E746" s="198" t="s">
        <v>22326</v>
      </c>
      <c r="F746" s="198" t="s">
        <v>1</v>
      </c>
    </row>
    <row r="747" spans="1:6" ht="15" customHeight="1">
      <c r="A747" s="198" t="s">
        <v>398</v>
      </c>
      <c r="B747" s="199">
        <v>20</v>
      </c>
      <c r="C747" s="199">
        <v>1546800</v>
      </c>
      <c r="D747" s="199">
        <v>0</v>
      </c>
      <c r="E747" s="198" t="s">
        <v>22327</v>
      </c>
      <c r="F747" s="198" t="s">
        <v>1</v>
      </c>
    </row>
    <row r="748" spans="1:6" ht="15" customHeight="1">
      <c r="A748" s="198" t="s">
        <v>398</v>
      </c>
      <c r="B748" s="199">
        <v>1</v>
      </c>
      <c r="C748" s="199">
        <v>116714</v>
      </c>
      <c r="D748" s="199">
        <v>0</v>
      </c>
      <c r="E748" s="198" t="s">
        <v>22328</v>
      </c>
      <c r="F748" s="198" t="s">
        <v>1</v>
      </c>
    </row>
    <row r="749" spans="1:6" ht="15" customHeight="1">
      <c r="A749" s="198" t="s">
        <v>397</v>
      </c>
      <c r="B749" s="199">
        <v>5</v>
      </c>
      <c r="C749" s="199">
        <v>644400</v>
      </c>
      <c r="D749" s="199">
        <v>0</v>
      </c>
      <c r="E749" s="198" t="s">
        <v>22329</v>
      </c>
      <c r="F749" s="198" t="s">
        <v>1</v>
      </c>
    </row>
    <row r="750" spans="1:6" ht="15" customHeight="1">
      <c r="A750" s="198" t="s">
        <v>397</v>
      </c>
      <c r="B750" s="199">
        <v>6</v>
      </c>
      <c r="C750" s="199">
        <v>605800</v>
      </c>
      <c r="D750" s="199">
        <v>0</v>
      </c>
      <c r="E750" s="198" t="s">
        <v>22330</v>
      </c>
      <c r="F750" s="198" t="s">
        <v>1</v>
      </c>
    </row>
    <row r="751" spans="1:6" ht="15" customHeight="1">
      <c r="A751" s="198" t="s">
        <v>397</v>
      </c>
      <c r="B751" s="199">
        <v>7</v>
      </c>
      <c r="C751" s="199">
        <v>1048500</v>
      </c>
      <c r="D751" s="199">
        <v>0</v>
      </c>
      <c r="E751" s="198" t="s">
        <v>22331</v>
      </c>
      <c r="F751" s="198" t="s">
        <v>1</v>
      </c>
    </row>
    <row r="752" spans="1:6" ht="15" customHeight="1">
      <c r="A752" s="198" t="s">
        <v>398</v>
      </c>
      <c r="B752" s="199">
        <v>19</v>
      </c>
      <c r="C752" s="199">
        <v>1880600</v>
      </c>
      <c r="D752" s="199">
        <v>0</v>
      </c>
      <c r="E752" s="198" t="s">
        <v>22332</v>
      </c>
      <c r="F752" s="198" t="s">
        <v>1</v>
      </c>
    </row>
    <row r="753" spans="1:6" ht="15" customHeight="1">
      <c r="A753" s="198" t="s">
        <v>397</v>
      </c>
      <c r="B753" s="199">
        <v>7</v>
      </c>
      <c r="C753" s="199">
        <v>780300</v>
      </c>
      <c r="D753" s="199">
        <v>0</v>
      </c>
      <c r="E753" s="198" t="s">
        <v>22333</v>
      </c>
      <c r="F753" s="198" t="s">
        <v>1</v>
      </c>
    </row>
    <row r="754" spans="1:6" ht="15" customHeight="1">
      <c r="A754" s="198" t="s">
        <v>398</v>
      </c>
      <c r="B754" s="199">
        <v>19</v>
      </c>
      <c r="C754" s="199">
        <v>1965100</v>
      </c>
      <c r="D754" s="199">
        <v>0</v>
      </c>
      <c r="E754" s="198" t="s">
        <v>22334</v>
      </c>
      <c r="F754" s="198" t="s">
        <v>1</v>
      </c>
    </row>
    <row r="755" spans="1:6" ht="15" customHeight="1">
      <c r="A755" s="198" t="s">
        <v>397</v>
      </c>
      <c r="B755" s="199">
        <v>7</v>
      </c>
      <c r="C755" s="199">
        <v>766200</v>
      </c>
      <c r="D755" s="199">
        <v>0</v>
      </c>
      <c r="E755" s="198" t="s">
        <v>22335</v>
      </c>
      <c r="F755" s="198" t="s">
        <v>1</v>
      </c>
    </row>
    <row r="756" spans="1:6" ht="15" customHeight="1">
      <c r="A756" s="198" t="s">
        <v>398</v>
      </c>
      <c r="B756" s="199">
        <v>22</v>
      </c>
      <c r="C756" s="199">
        <v>3228800</v>
      </c>
      <c r="D756" s="199">
        <v>0</v>
      </c>
      <c r="E756" s="198" t="s">
        <v>22336</v>
      </c>
      <c r="F756" s="198" t="s">
        <v>1</v>
      </c>
    </row>
    <row r="757" spans="1:6" ht="15" customHeight="1">
      <c r="A757" s="198" t="s">
        <v>397</v>
      </c>
      <c r="B757" s="199">
        <v>8</v>
      </c>
      <c r="C757" s="199">
        <v>1282000</v>
      </c>
      <c r="D757" s="199">
        <v>0</v>
      </c>
      <c r="E757" s="198" t="s">
        <v>22337</v>
      </c>
      <c r="F757" s="198" t="s">
        <v>1</v>
      </c>
    </row>
    <row r="758" spans="1:6" ht="15" customHeight="1">
      <c r="A758" s="198" t="s">
        <v>398</v>
      </c>
      <c r="B758" s="199">
        <v>21</v>
      </c>
      <c r="C758" s="199">
        <v>1612400</v>
      </c>
      <c r="D758" s="199">
        <v>0</v>
      </c>
      <c r="E758" s="198" t="s">
        <v>22338</v>
      </c>
      <c r="F758" s="198" t="s">
        <v>1</v>
      </c>
    </row>
    <row r="759" spans="1:6" ht="15" customHeight="1">
      <c r="A759" s="198" t="s">
        <v>398</v>
      </c>
      <c r="B759" s="199">
        <v>18</v>
      </c>
      <c r="C759" s="199">
        <v>1693500</v>
      </c>
      <c r="D759" s="199">
        <v>0</v>
      </c>
      <c r="E759" s="198" t="s">
        <v>22339</v>
      </c>
      <c r="F759" s="198" t="s">
        <v>1</v>
      </c>
    </row>
    <row r="760" spans="1:6" ht="15" customHeight="1">
      <c r="A760" s="198" t="s">
        <v>397</v>
      </c>
      <c r="B760" s="199">
        <v>7</v>
      </c>
      <c r="C760" s="199">
        <v>863100</v>
      </c>
      <c r="D760" s="199">
        <v>0</v>
      </c>
      <c r="E760" s="198" t="s">
        <v>22340</v>
      </c>
      <c r="F760" s="198" t="s">
        <v>1</v>
      </c>
    </row>
    <row r="761" spans="1:6" ht="15" customHeight="1">
      <c r="A761" s="198" t="s">
        <v>398</v>
      </c>
      <c r="B761" s="199">
        <v>26</v>
      </c>
      <c r="C761" s="199">
        <v>1925600</v>
      </c>
      <c r="D761" s="199">
        <v>0</v>
      </c>
      <c r="E761" s="198" t="s">
        <v>22341</v>
      </c>
      <c r="F761" s="198" t="s">
        <v>1</v>
      </c>
    </row>
    <row r="762" spans="1:6" ht="15" customHeight="1">
      <c r="A762" s="198" t="s">
        <v>398</v>
      </c>
      <c r="B762" s="199">
        <v>88</v>
      </c>
      <c r="C762" s="199">
        <v>16559500</v>
      </c>
      <c r="D762" s="199">
        <v>0</v>
      </c>
      <c r="E762" s="198" t="s">
        <v>22342</v>
      </c>
      <c r="F762" s="198" t="s">
        <v>1</v>
      </c>
    </row>
    <row r="763" spans="1:6" ht="15" customHeight="1">
      <c r="A763" s="198" t="s">
        <v>397</v>
      </c>
      <c r="B763" s="199">
        <v>8</v>
      </c>
      <c r="C763" s="199">
        <v>1016900</v>
      </c>
      <c r="D763" s="199">
        <v>0</v>
      </c>
      <c r="E763" s="198" t="s">
        <v>22343</v>
      </c>
      <c r="F763" s="198" t="s">
        <v>1</v>
      </c>
    </row>
    <row r="764" spans="1:6" ht="15" customHeight="1">
      <c r="A764" s="198" t="s">
        <v>397</v>
      </c>
      <c r="B764" s="199">
        <v>6</v>
      </c>
      <c r="C764" s="199">
        <v>421500</v>
      </c>
      <c r="D764" s="199">
        <v>0</v>
      </c>
      <c r="E764" s="198" t="s">
        <v>22344</v>
      </c>
      <c r="F764" s="198" t="s">
        <v>1</v>
      </c>
    </row>
    <row r="765" spans="1:6" ht="15" customHeight="1">
      <c r="A765" s="198" t="s">
        <v>397</v>
      </c>
      <c r="B765" s="199">
        <v>7</v>
      </c>
      <c r="C765" s="199">
        <v>735600</v>
      </c>
      <c r="D765" s="199">
        <v>0</v>
      </c>
      <c r="E765" s="198" t="s">
        <v>22345</v>
      </c>
      <c r="F765" s="198" t="s">
        <v>1</v>
      </c>
    </row>
    <row r="766" spans="1:6" ht="15" customHeight="1">
      <c r="A766" s="198" t="s">
        <v>398</v>
      </c>
      <c r="B766" s="199">
        <v>18</v>
      </c>
      <c r="C766" s="199">
        <v>1810800</v>
      </c>
      <c r="D766" s="199">
        <v>0</v>
      </c>
      <c r="E766" s="198" t="s">
        <v>22346</v>
      </c>
      <c r="F766" s="198" t="s">
        <v>1</v>
      </c>
    </row>
    <row r="767" spans="1:6" ht="15" customHeight="1">
      <c r="A767" s="198" t="s">
        <v>398</v>
      </c>
      <c r="B767" s="199">
        <v>15</v>
      </c>
      <c r="C767" s="199">
        <v>2035809</v>
      </c>
      <c r="D767" s="199">
        <v>0</v>
      </c>
      <c r="E767" s="198" t="s">
        <v>22347</v>
      </c>
      <c r="F767" s="198" t="s">
        <v>1</v>
      </c>
    </row>
    <row r="768" spans="1:6" ht="15" customHeight="1">
      <c r="A768" s="198" t="s">
        <v>397</v>
      </c>
      <c r="B768" s="199">
        <v>9</v>
      </c>
      <c r="C768" s="199">
        <v>1870600</v>
      </c>
      <c r="D768" s="199">
        <v>0</v>
      </c>
      <c r="E768" s="198" t="s">
        <v>22348</v>
      </c>
      <c r="F768" s="198" t="s">
        <v>1</v>
      </c>
    </row>
    <row r="769" spans="1:6" ht="15" customHeight="1">
      <c r="A769" s="198" t="s">
        <v>398</v>
      </c>
      <c r="B769" s="199">
        <v>9</v>
      </c>
      <c r="C769" s="199">
        <v>1275811</v>
      </c>
      <c r="D769" s="199">
        <v>0</v>
      </c>
      <c r="E769" s="198" t="s">
        <v>22349</v>
      </c>
      <c r="F769" s="198" t="s">
        <v>1</v>
      </c>
    </row>
    <row r="770" spans="1:6" ht="15" customHeight="1">
      <c r="A770" s="198" t="s">
        <v>397</v>
      </c>
      <c r="B770" s="199">
        <v>7</v>
      </c>
      <c r="C770" s="199">
        <v>1118400</v>
      </c>
      <c r="D770" s="199">
        <v>0</v>
      </c>
      <c r="E770" s="198" t="s">
        <v>22350</v>
      </c>
      <c r="F770" s="198" t="s">
        <v>1</v>
      </c>
    </row>
    <row r="771" spans="1:6" ht="15" customHeight="1">
      <c r="A771" s="198" t="s">
        <v>398</v>
      </c>
      <c r="B771" s="199">
        <v>40</v>
      </c>
      <c r="C771" s="199">
        <v>7182100</v>
      </c>
      <c r="D771" s="199">
        <v>0</v>
      </c>
      <c r="E771" s="198" t="s">
        <v>22351</v>
      </c>
      <c r="F771" s="198" t="s">
        <v>1</v>
      </c>
    </row>
    <row r="772" spans="1:6" ht="15" customHeight="1">
      <c r="A772" s="198" t="s">
        <v>397</v>
      </c>
      <c r="B772" s="199">
        <v>8</v>
      </c>
      <c r="C772" s="199">
        <v>1210100</v>
      </c>
      <c r="D772" s="199">
        <v>0</v>
      </c>
      <c r="E772" s="198" t="s">
        <v>22352</v>
      </c>
      <c r="F772" s="198" t="s">
        <v>1</v>
      </c>
    </row>
    <row r="773" spans="1:6" ht="15" customHeight="1">
      <c r="A773" s="198" t="s">
        <v>397</v>
      </c>
      <c r="B773" s="199">
        <v>7</v>
      </c>
      <c r="C773" s="199">
        <v>657400</v>
      </c>
      <c r="D773" s="199">
        <v>0</v>
      </c>
      <c r="E773" s="198" t="s">
        <v>22353</v>
      </c>
      <c r="F773" s="198" t="s">
        <v>1</v>
      </c>
    </row>
    <row r="774" spans="1:6" ht="15" customHeight="1">
      <c r="A774" s="198" t="s">
        <v>398</v>
      </c>
      <c r="B774" s="199">
        <v>16</v>
      </c>
      <c r="C774" s="199">
        <v>1316300</v>
      </c>
      <c r="D774" s="199">
        <v>0</v>
      </c>
      <c r="E774" s="198" t="s">
        <v>22354</v>
      </c>
      <c r="F774" s="198" t="s">
        <v>1</v>
      </c>
    </row>
    <row r="775" spans="1:6" ht="15" customHeight="1">
      <c r="A775" s="198" t="s">
        <v>398</v>
      </c>
      <c r="B775" s="199">
        <v>15</v>
      </c>
      <c r="C775" s="199">
        <v>1993840</v>
      </c>
      <c r="D775" s="199">
        <v>0</v>
      </c>
      <c r="E775" s="198" t="s">
        <v>22355</v>
      </c>
      <c r="F775" s="198" t="s">
        <v>1</v>
      </c>
    </row>
    <row r="776" spans="1:6" ht="15" customHeight="1">
      <c r="A776" s="198" t="s">
        <v>397</v>
      </c>
      <c r="B776" s="199">
        <v>12</v>
      </c>
      <c r="C776" s="199">
        <v>2550800</v>
      </c>
      <c r="D776" s="199">
        <v>0</v>
      </c>
      <c r="E776" s="198" t="s">
        <v>22356</v>
      </c>
      <c r="F776" s="198" t="s">
        <v>1</v>
      </c>
    </row>
    <row r="777" spans="1:6" ht="15" customHeight="1">
      <c r="A777" s="198" t="s">
        <v>397</v>
      </c>
      <c r="B777" s="199">
        <v>6</v>
      </c>
      <c r="C777" s="199">
        <v>733600</v>
      </c>
      <c r="D777" s="199">
        <v>0</v>
      </c>
      <c r="E777" s="198" t="s">
        <v>22357</v>
      </c>
      <c r="F777" s="198" t="s">
        <v>1</v>
      </c>
    </row>
    <row r="778" spans="1:6" ht="15" customHeight="1">
      <c r="A778" s="198" t="s">
        <v>397</v>
      </c>
      <c r="B778" s="199">
        <v>7</v>
      </c>
      <c r="C778" s="199">
        <v>750100</v>
      </c>
      <c r="D778" s="199">
        <v>0</v>
      </c>
      <c r="E778" s="198" t="s">
        <v>22358</v>
      </c>
      <c r="F778" s="198" t="s">
        <v>1</v>
      </c>
    </row>
    <row r="779" spans="1:6" ht="15" customHeight="1">
      <c r="A779" s="198" t="s">
        <v>397</v>
      </c>
      <c r="B779" s="199">
        <v>6</v>
      </c>
      <c r="C779" s="199">
        <v>659100</v>
      </c>
      <c r="D779" s="199">
        <v>0</v>
      </c>
      <c r="E779" s="198" t="s">
        <v>22359</v>
      </c>
      <c r="F779" s="198" t="s">
        <v>1</v>
      </c>
    </row>
    <row r="780" spans="1:6" ht="15" customHeight="1">
      <c r="A780" s="198" t="s">
        <v>398</v>
      </c>
      <c r="B780" s="199">
        <v>19</v>
      </c>
      <c r="C780" s="199">
        <v>2138800</v>
      </c>
      <c r="D780" s="199">
        <v>0</v>
      </c>
      <c r="E780" s="198" t="s">
        <v>22360</v>
      </c>
      <c r="F780" s="198" t="s">
        <v>1</v>
      </c>
    </row>
    <row r="781" spans="1:6" ht="15" customHeight="1">
      <c r="A781" s="198" t="s">
        <v>397</v>
      </c>
      <c r="B781" s="199">
        <v>7</v>
      </c>
      <c r="C781" s="199">
        <v>681200</v>
      </c>
      <c r="D781" s="199">
        <v>0</v>
      </c>
      <c r="E781" s="198" t="s">
        <v>22361</v>
      </c>
      <c r="F781" s="198" t="s">
        <v>1</v>
      </c>
    </row>
    <row r="782" spans="1:6" ht="15" customHeight="1">
      <c r="A782" s="198" t="s">
        <v>398</v>
      </c>
      <c r="B782" s="199">
        <v>0</v>
      </c>
      <c r="C782" s="199">
        <v>2172</v>
      </c>
      <c r="D782" s="199">
        <v>0</v>
      </c>
      <c r="E782" s="198" t="s">
        <v>22362</v>
      </c>
      <c r="F782" s="198" t="s">
        <v>1</v>
      </c>
    </row>
    <row r="783" spans="1:6" ht="15" customHeight="1">
      <c r="A783" s="198" t="s">
        <v>398</v>
      </c>
      <c r="B783" s="199">
        <v>20</v>
      </c>
      <c r="C783" s="199">
        <v>1798100</v>
      </c>
      <c r="D783" s="199">
        <v>0</v>
      </c>
      <c r="E783" s="198" t="s">
        <v>22363</v>
      </c>
      <c r="F783" s="198" t="s">
        <v>1</v>
      </c>
    </row>
    <row r="784" spans="1:6" ht="15" customHeight="1">
      <c r="A784" s="198" t="s">
        <v>397</v>
      </c>
      <c r="B784" s="199">
        <v>6</v>
      </c>
      <c r="C784" s="199">
        <v>480800</v>
      </c>
      <c r="D784" s="199">
        <v>0</v>
      </c>
      <c r="E784" s="198" t="s">
        <v>22364</v>
      </c>
      <c r="F784" s="198" t="s">
        <v>1</v>
      </c>
    </row>
    <row r="785" spans="1:6" ht="15" customHeight="1">
      <c r="A785" s="198" t="s">
        <v>398</v>
      </c>
      <c r="B785" s="199">
        <v>19</v>
      </c>
      <c r="C785" s="199">
        <v>1125100</v>
      </c>
      <c r="D785" s="199">
        <v>0</v>
      </c>
      <c r="E785" s="198" t="s">
        <v>22365</v>
      </c>
      <c r="F785" s="198" t="s">
        <v>1</v>
      </c>
    </row>
    <row r="786" spans="1:6" ht="15" customHeight="1">
      <c r="A786" s="198" t="s">
        <v>398</v>
      </c>
      <c r="B786" s="199">
        <v>27</v>
      </c>
      <c r="C786" s="199">
        <v>3662855</v>
      </c>
      <c r="D786" s="199">
        <v>0</v>
      </c>
      <c r="E786" s="198" t="s">
        <v>22366</v>
      </c>
      <c r="F786" s="198" t="s">
        <v>1</v>
      </c>
    </row>
    <row r="787" spans="1:6" ht="15" customHeight="1">
      <c r="A787" s="198" t="s">
        <v>397</v>
      </c>
      <c r="B787" s="199">
        <v>9</v>
      </c>
      <c r="C787" s="199">
        <v>1147400</v>
      </c>
      <c r="D787" s="199">
        <v>0</v>
      </c>
      <c r="E787" s="198" t="s">
        <v>22367</v>
      </c>
      <c r="F787" s="198" t="s">
        <v>1</v>
      </c>
    </row>
    <row r="788" spans="1:6" ht="15" customHeight="1">
      <c r="A788" s="198" t="s">
        <v>397</v>
      </c>
      <c r="B788" s="199">
        <v>9</v>
      </c>
      <c r="C788" s="199">
        <v>1464000</v>
      </c>
      <c r="D788" s="199">
        <v>0</v>
      </c>
      <c r="E788" s="198" t="s">
        <v>22368</v>
      </c>
      <c r="F788" s="198" t="s">
        <v>1</v>
      </c>
    </row>
    <row r="789" spans="1:6" ht="15" customHeight="1">
      <c r="A789" s="198" t="s">
        <v>397</v>
      </c>
      <c r="B789" s="199">
        <v>7</v>
      </c>
      <c r="C789" s="199">
        <v>909400</v>
      </c>
      <c r="D789" s="199">
        <v>0</v>
      </c>
      <c r="E789" s="198" t="s">
        <v>22369</v>
      </c>
      <c r="F789" s="198" t="s">
        <v>1</v>
      </c>
    </row>
    <row r="790" spans="1:6" ht="15" customHeight="1">
      <c r="A790" s="198" t="s">
        <v>398</v>
      </c>
      <c r="B790" s="199">
        <v>17</v>
      </c>
      <c r="C790" s="199">
        <v>1445600</v>
      </c>
      <c r="D790" s="199">
        <v>0</v>
      </c>
      <c r="E790" s="198" t="s">
        <v>22370</v>
      </c>
      <c r="F790" s="198" t="s">
        <v>1</v>
      </c>
    </row>
    <row r="791" spans="1:6" ht="15" customHeight="1">
      <c r="A791" s="198" t="s">
        <v>397</v>
      </c>
      <c r="B791" s="199">
        <v>6</v>
      </c>
      <c r="C791" s="199">
        <v>694200</v>
      </c>
      <c r="D791" s="199">
        <v>0</v>
      </c>
      <c r="E791" s="198" t="s">
        <v>22371</v>
      </c>
      <c r="F791" s="198" t="s">
        <v>1</v>
      </c>
    </row>
    <row r="792" spans="1:6" ht="15" customHeight="1">
      <c r="A792" s="198" t="s">
        <v>397</v>
      </c>
      <c r="B792" s="199">
        <v>7</v>
      </c>
      <c r="C792" s="199">
        <v>841100</v>
      </c>
      <c r="D792" s="199">
        <v>0</v>
      </c>
      <c r="E792" s="198" t="s">
        <v>22372</v>
      </c>
      <c r="F792" s="198" t="s">
        <v>1</v>
      </c>
    </row>
    <row r="793" spans="1:6" ht="15" customHeight="1">
      <c r="A793" s="198" t="s">
        <v>398</v>
      </c>
      <c r="B793" s="199">
        <v>50</v>
      </c>
      <c r="C793" s="199">
        <v>6752685</v>
      </c>
      <c r="D793" s="199">
        <v>0</v>
      </c>
      <c r="E793" s="198" t="s">
        <v>22373</v>
      </c>
      <c r="F793" s="198" t="s">
        <v>1</v>
      </c>
    </row>
    <row r="794" spans="1:6" ht="15" customHeight="1">
      <c r="A794" s="198" t="s">
        <v>397</v>
      </c>
      <c r="B794" s="199">
        <v>8</v>
      </c>
      <c r="C794" s="199">
        <v>1311600</v>
      </c>
      <c r="D794" s="199">
        <v>0</v>
      </c>
      <c r="E794" s="198" t="s">
        <v>22374</v>
      </c>
      <c r="F794" s="198" t="s">
        <v>1</v>
      </c>
    </row>
    <row r="795" spans="1:6" ht="15" customHeight="1">
      <c r="A795" s="198" t="s">
        <v>398</v>
      </c>
      <c r="B795" s="199">
        <v>19</v>
      </c>
      <c r="C795" s="199">
        <v>1911200</v>
      </c>
      <c r="D795" s="199">
        <v>0</v>
      </c>
      <c r="E795" s="198" t="s">
        <v>22375</v>
      </c>
      <c r="F795" s="198" t="s">
        <v>1</v>
      </c>
    </row>
    <row r="796" spans="1:6" ht="15" customHeight="1">
      <c r="A796" s="198" t="s">
        <v>397</v>
      </c>
      <c r="B796" s="199">
        <v>7</v>
      </c>
      <c r="C796" s="199">
        <v>792400</v>
      </c>
      <c r="D796" s="199">
        <v>0</v>
      </c>
      <c r="E796" s="198" t="s">
        <v>22376</v>
      </c>
      <c r="F796" s="198" t="s">
        <v>1</v>
      </c>
    </row>
    <row r="797" spans="1:6" ht="15" customHeight="1">
      <c r="A797" s="198" t="s">
        <v>397</v>
      </c>
      <c r="B797" s="199">
        <v>6</v>
      </c>
      <c r="C797" s="199">
        <v>790900</v>
      </c>
      <c r="D797" s="199">
        <v>0</v>
      </c>
      <c r="E797" s="198" t="s">
        <v>22377</v>
      </c>
      <c r="F797" s="198" t="s">
        <v>1</v>
      </c>
    </row>
    <row r="798" spans="1:6" ht="15" customHeight="1">
      <c r="A798" s="198" t="s">
        <v>397</v>
      </c>
      <c r="B798" s="199">
        <v>7</v>
      </c>
      <c r="C798" s="199">
        <v>837100</v>
      </c>
      <c r="D798" s="199">
        <v>0</v>
      </c>
      <c r="E798" s="198" t="s">
        <v>22378</v>
      </c>
      <c r="F798" s="198" t="s">
        <v>1</v>
      </c>
    </row>
    <row r="799" spans="1:6" ht="15" customHeight="1">
      <c r="A799" s="198" t="s">
        <v>398</v>
      </c>
      <c r="B799" s="199">
        <v>32</v>
      </c>
      <c r="C799" s="199">
        <v>3880700</v>
      </c>
      <c r="D799" s="199">
        <v>0</v>
      </c>
      <c r="E799" s="198" t="s">
        <v>22379</v>
      </c>
      <c r="F799" s="198" t="s">
        <v>1</v>
      </c>
    </row>
    <row r="800" spans="1:6" ht="15" customHeight="1">
      <c r="A800" s="198" t="s">
        <v>398</v>
      </c>
      <c r="B800" s="199">
        <v>27</v>
      </c>
      <c r="C800" s="199">
        <v>4093700</v>
      </c>
      <c r="D800" s="199">
        <v>0</v>
      </c>
      <c r="E800" s="198" t="s">
        <v>22380</v>
      </c>
      <c r="F800" s="198" t="s">
        <v>1</v>
      </c>
    </row>
    <row r="801" spans="1:6" ht="15" customHeight="1">
      <c r="A801" s="198" t="s">
        <v>398</v>
      </c>
      <c r="B801" s="199">
        <v>8</v>
      </c>
      <c r="C801" s="199">
        <v>1145307</v>
      </c>
      <c r="D801" s="199">
        <v>0</v>
      </c>
      <c r="E801" s="198" t="s">
        <v>22381</v>
      </c>
      <c r="F801" s="198" t="s">
        <v>1</v>
      </c>
    </row>
    <row r="802" spans="1:6" ht="15" customHeight="1">
      <c r="A802" s="198" t="s">
        <v>397</v>
      </c>
      <c r="B802" s="199">
        <v>10</v>
      </c>
      <c r="C802" s="199">
        <v>1577500</v>
      </c>
      <c r="D802" s="199">
        <v>0</v>
      </c>
      <c r="E802" s="198" t="s">
        <v>22382</v>
      </c>
      <c r="F802" s="198" t="s">
        <v>1</v>
      </c>
    </row>
    <row r="803" spans="1:6" ht="15" customHeight="1">
      <c r="A803" s="198" t="s">
        <v>397</v>
      </c>
      <c r="B803" s="199">
        <v>5</v>
      </c>
      <c r="C803" s="199">
        <v>452900</v>
      </c>
      <c r="D803" s="199">
        <v>0</v>
      </c>
      <c r="E803" s="198" t="s">
        <v>22383</v>
      </c>
      <c r="F803" s="198" t="s">
        <v>1</v>
      </c>
    </row>
    <row r="804" spans="1:6" ht="15" customHeight="1">
      <c r="A804" s="198" t="s">
        <v>397</v>
      </c>
      <c r="B804" s="199">
        <v>6</v>
      </c>
      <c r="C804" s="199">
        <v>609800</v>
      </c>
      <c r="D804" s="199">
        <v>0</v>
      </c>
      <c r="E804" s="198" t="s">
        <v>22384</v>
      </c>
      <c r="F804" s="198" t="s">
        <v>1</v>
      </c>
    </row>
    <row r="805" spans="1:6" ht="15" customHeight="1">
      <c r="A805" s="198" t="s">
        <v>397</v>
      </c>
      <c r="B805" s="199">
        <v>9</v>
      </c>
      <c r="C805" s="199">
        <v>1182900</v>
      </c>
      <c r="D805" s="199">
        <v>0</v>
      </c>
      <c r="E805" s="198" t="s">
        <v>22385</v>
      </c>
      <c r="F805" s="198" t="s">
        <v>1</v>
      </c>
    </row>
    <row r="806" spans="1:6" ht="15" customHeight="1">
      <c r="A806" s="198" t="s">
        <v>398</v>
      </c>
      <c r="B806" s="199">
        <v>18</v>
      </c>
      <c r="C806" s="199">
        <v>1759900</v>
      </c>
      <c r="D806" s="199">
        <v>0</v>
      </c>
      <c r="E806" s="198" t="s">
        <v>22386</v>
      </c>
      <c r="F806" s="198" t="s">
        <v>1</v>
      </c>
    </row>
    <row r="807" spans="1:6" ht="15" customHeight="1">
      <c r="A807" s="198" t="s">
        <v>397</v>
      </c>
      <c r="B807" s="199">
        <v>14</v>
      </c>
      <c r="C807" s="199">
        <v>1486031</v>
      </c>
      <c r="D807" s="199">
        <v>0</v>
      </c>
      <c r="E807" s="198" t="s">
        <v>22387</v>
      </c>
      <c r="F807" s="198" t="s">
        <v>1</v>
      </c>
    </row>
    <row r="808" spans="1:6" ht="15" customHeight="1">
      <c r="A808" s="198" t="s">
        <v>398</v>
      </c>
      <c r="B808" s="199">
        <v>15</v>
      </c>
      <c r="C808" s="199">
        <v>925600</v>
      </c>
      <c r="D808" s="199">
        <v>0</v>
      </c>
      <c r="E808" s="198" t="s">
        <v>22388</v>
      </c>
      <c r="F808" s="198" t="s">
        <v>1</v>
      </c>
    </row>
    <row r="809" spans="1:6" ht="15" customHeight="1">
      <c r="A809" s="198" t="s">
        <v>398</v>
      </c>
      <c r="B809" s="199">
        <v>37</v>
      </c>
      <c r="C809" s="199">
        <v>5894600</v>
      </c>
      <c r="D809" s="199">
        <v>0</v>
      </c>
      <c r="E809" s="198" t="s">
        <v>22389</v>
      </c>
      <c r="F809" s="198" t="s">
        <v>1</v>
      </c>
    </row>
    <row r="810" spans="1:6" ht="15" customHeight="1">
      <c r="A810" s="198" t="s">
        <v>397</v>
      </c>
      <c r="B810" s="199">
        <v>6</v>
      </c>
      <c r="C810" s="199">
        <v>467400</v>
      </c>
      <c r="D810" s="199">
        <v>0</v>
      </c>
      <c r="E810" s="198" t="s">
        <v>22390</v>
      </c>
      <c r="F810" s="198" t="s">
        <v>1</v>
      </c>
    </row>
    <row r="811" spans="1:6" ht="15" customHeight="1">
      <c r="A811" s="198" t="s">
        <v>398</v>
      </c>
      <c r="B811" s="199">
        <v>17</v>
      </c>
      <c r="C811" s="199">
        <v>1686800</v>
      </c>
      <c r="D811" s="199">
        <v>0</v>
      </c>
      <c r="E811" s="198" t="s">
        <v>22391</v>
      </c>
      <c r="F811" s="198" t="s">
        <v>1</v>
      </c>
    </row>
    <row r="812" spans="1:6" ht="15" customHeight="1">
      <c r="A812" s="198" t="s">
        <v>397</v>
      </c>
      <c r="B812" s="199">
        <v>6</v>
      </c>
      <c r="C812" s="199">
        <v>622600</v>
      </c>
      <c r="D812" s="199">
        <v>0</v>
      </c>
      <c r="E812" s="198" t="s">
        <v>22392</v>
      </c>
      <c r="F812" s="198" t="s">
        <v>1</v>
      </c>
    </row>
    <row r="813" spans="1:6" ht="15" customHeight="1">
      <c r="A813" s="198" t="s">
        <v>398</v>
      </c>
      <c r="B813" s="199">
        <v>17</v>
      </c>
      <c r="C813" s="199">
        <v>1645900</v>
      </c>
      <c r="D813" s="199">
        <v>0</v>
      </c>
      <c r="E813" s="198" t="s">
        <v>22393</v>
      </c>
      <c r="F813" s="198" t="s">
        <v>1</v>
      </c>
    </row>
    <row r="814" spans="1:6" ht="15" customHeight="1">
      <c r="A814" s="198" t="s">
        <v>397</v>
      </c>
      <c r="B814" s="199">
        <v>13</v>
      </c>
      <c r="C814" s="199">
        <v>2503900</v>
      </c>
      <c r="D814" s="199">
        <v>0</v>
      </c>
      <c r="E814" s="198" t="s">
        <v>22394</v>
      </c>
      <c r="F814" s="198" t="s">
        <v>1</v>
      </c>
    </row>
    <row r="815" spans="1:6" ht="15" customHeight="1">
      <c r="A815" s="198" t="s">
        <v>398</v>
      </c>
      <c r="B815" s="199">
        <v>17</v>
      </c>
      <c r="C815" s="199">
        <v>1269100</v>
      </c>
      <c r="D815" s="199">
        <v>0</v>
      </c>
      <c r="E815" s="198" t="s">
        <v>22395</v>
      </c>
      <c r="F815" s="198" t="s">
        <v>1</v>
      </c>
    </row>
    <row r="816" spans="1:6" ht="15" customHeight="1">
      <c r="A816" s="198" t="s">
        <v>397</v>
      </c>
      <c r="B816" s="199">
        <v>10</v>
      </c>
      <c r="C816" s="199">
        <v>2029400</v>
      </c>
      <c r="D816" s="199">
        <v>0</v>
      </c>
      <c r="E816" s="198" t="s">
        <v>22396</v>
      </c>
      <c r="F816" s="198" t="s">
        <v>1</v>
      </c>
    </row>
    <row r="817" spans="1:6" ht="15" customHeight="1">
      <c r="A817" s="198" t="s">
        <v>397</v>
      </c>
      <c r="B817" s="199">
        <v>7</v>
      </c>
      <c r="C817" s="199">
        <v>1299900</v>
      </c>
      <c r="D817" s="199">
        <v>0</v>
      </c>
      <c r="E817" s="198" t="s">
        <v>22397</v>
      </c>
      <c r="F817" s="198" t="s">
        <v>1</v>
      </c>
    </row>
    <row r="818" spans="1:6" ht="15" customHeight="1">
      <c r="A818" s="198" t="s">
        <v>397</v>
      </c>
      <c r="B818" s="199">
        <v>5</v>
      </c>
      <c r="C818" s="199">
        <v>791500</v>
      </c>
      <c r="D818" s="199">
        <v>0</v>
      </c>
      <c r="E818" s="198" t="s">
        <v>22398</v>
      </c>
      <c r="F818" s="198" t="s">
        <v>1</v>
      </c>
    </row>
    <row r="819" spans="1:6" ht="15" customHeight="1">
      <c r="A819" s="198" t="s">
        <v>398</v>
      </c>
      <c r="B819" s="199">
        <v>21</v>
      </c>
      <c r="C819" s="199">
        <v>1462900</v>
      </c>
      <c r="D819" s="199">
        <v>0</v>
      </c>
      <c r="E819" s="198" t="s">
        <v>22399</v>
      </c>
      <c r="F819" s="198" t="s">
        <v>1</v>
      </c>
    </row>
    <row r="820" spans="1:6" ht="15" customHeight="1">
      <c r="A820" s="198" t="s">
        <v>397</v>
      </c>
      <c r="B820" s="199">
        <v>10</v>
      </c>
      <c r="C820" s="199">
        <v>1410200</v>
      </c>
      <c r="D820" s="199">
        <v>0</v>
      </c>
      <c r="E820" s="198" t="s">
        <v>22400</v>
      </c>
      <c r="F820" s="198" t="s">
        <v>1</v>
      </c>
    </row>
    <row r="821" spans="1:6" ht="15" customHeight="1">
      <c r="A821" s="198" t="s">
        <v>397</v>
      </c>
      <c r="B821" s="199">
        <v>6</v>
      </c>
      <c r="C821" s="199">
        <v>764200</v>
      </c>
      <c r="D821" s="199">
        <v>0</v>
      </c>
      <c r="E821" s="198" t="s">
        <v>22401</v>
      </c>
      <c r="F821" s="198" t="s">
        <v>1</v>
      </c>
    </row>
    <row r="822" spans="1:6" ht="15" customHeight="1">
      <c r="A822" s="198" t="s">
        <v>397</v>
      </c>
      <c r="B822" s="199">
        <v>7</v>
      </c>
      <c r="C822" s="199">
        <v>936900</v>
      </c>
      <c r="D822" s="199">
        <v>0</v>
      </c>
      <c r="E822" s="198" t="s">
        <v>22402</v>
      </c>
      <c r="F822" s="198" t="s">
        <v>1</v>
      </c>
    </row>
    <row r="823" spans="1:6" ht="15" customHeight="1">
      <c r="A823" s="198" t="s">
        <v>397</v>
      </c>
      <c r="B823" s="199">
        <v>6</v>
      </c>
      <c r="C823" s="199">
        <v>757100</v>
      </c>
      <c r="D823" s="199">
        <v>0</v>
      </c>
      <c r="E823" s="198" t="s">
        <v>22403</v>
      </c>
      <c r="F823" s="198" t="s">
        <v>1</v>
      </c>
    </row>
    <row r="824" spans="1:6" ht="15" customHeight="1">
      <c r="A824" s="198" t="s">
        <v>397</v>
      </c>
      <c r="B824" s="199">
        <v>10</v>
      </c>
      <c r="C824" s="199">
        <v>1918800</v>
      </c>
      <c r="D824" s="199">
        <v>0</v>
      </c>
      <c r="E824" s="198" t="s">
        <v>22404</v>
      </c>
      <c r="F824" s="198" t="s">
        <v>1</v>
      </c>
    </row>
    <row r="825" spans="1:6" ht="15" customHeight="1">
      <c r="A825" s="198" t="s">
        <v>397</v>
      </c>
      <c r="B825" s="199">
        <v>7</v>
      </c>
      <c r="C825" s="199">
        <v>669400</v>
      </c>
      <c r="D825" s="199">
        <v>0</v>
      </c>
      <c r="E825" s="198" t="s">
        <v>22405</v>
      </c>
      <c r="F825" s="198" t="s">
        <v>1</v>
      </c>
    </row>
    <row r="826" spans="1:6" ht="15" customHeight="1">
      <c r="A826" s="198" t="s">
        <v>397</v>
      </c>
      <c r="B826" s="199">
        <v>7</v>
      </c>
      <c r="C826" s="199">
        <v>833600</v>
      </c>
      <c r="D826" s="199">
        <v>0</v>
      </c>
      <c r="E826" s="198" t="s">
        <v>22406</v>
      </c>
      <c r="F826" s="198" t="s">
        <v>1</v>
      </c>
    </row>
    <row r="827" spans="1:6" ht="15" customHeight="1">
      <c r="A827" s="198" t="s">
        <v>397</v>
      </c>
      <c r="B827" s="199">
        <v>6</v>
      </c>
      <c r="C827" s="199">
        <v>577400</v>
      </c>
      <c r="D827" s="199">
        <v>0</v>
      </c>
      <c r="E827" s="198" t="s">
        <v>22407</v>
      </c>
      <c r="F827" s="198" t="s">
        <v>1</v>
      </c>
    </row>
    <row r="828" spans="1:6" ht="15" customHeight="1">
      <c r="A828" s="198" t="s">
        <v>398</v>
      </c>
      <c r="B828" s="199">
        <v>34</v>
      </c>
      <c r="C828" s="199">
        <v>4259700</v>
      </c>
      <c r="D828" s="199">
        <v>0</v>
      </c>
      <c r="E828" s="198" t="s">
        <v>22408</v>
      </c>
      <c r="F828" s="198" t="s">
        <v>1</v>
      </c>
    </row>
    <row r="829" spans="1:6" ht="15" customHeight="1">
      <c r="A829" s="198" t="s">
        <v>397</v>
      </c>
      <c r="B829" s="199">
        <v>8</v>
      </c>
      <c r="C829" s="199">
        <v>1561900</v>
      </c>
      <c r="D829" s="199">
        <v>0</v>
      </c>
      <c r="E829" s="198" t="s">
        <v>22409</v>
      </c>
      <c r="F829" s="198" t="s">
        <v>1</v>
      </c>
    </row>
    <row r="830" spans="1:6" ht="15" customHeight="1">
      <c r="A830" s="198" t="s">
        <v>397</v>
      </c>
      <c r="B830" s="199">
        <v>6</v>
      </c>
      <c r="C830" s="199">
        <v>741100</v>
      </c>
      <c r="D830" s="199">
        <v>0</v>
      </c>
      <c r="E830" s="198" t="s">
        <v>22410</v>
      </c>
      <c r="F830" s="198" t="s">
        <v>1</v>
      </c>
    </row>
    <row r="831" spans="1:6" ht="15" customHeight="1">
      <c r="A831" s="198" t="s">
        <v>397</v>
      </c>
      <c r="B831" s="199">
        <v>6</v>
      </c>
      <c r="C831" s="199">
        <v>728500</v>
      </c>
      <c r="D831" s="199">
        <v>0</v>
      </c>
      <c r="E831" s="198" t="s">
        <v>22411</v>
      </c>
      <c r="F831" s="198" t="s">
        <v>1</v>
      </c>
    </row>
    <row r="832" spans="1:6" ht="15" customHeight="1">
      <c r="A832" s="198" t="s">
        <v>398</v>
      </c>
      <c r="B832" s="199">
        <v>36</v>
      </c>
      <c r="C832" s="199">
        <v>4448900</v>
      </c>
      <c r="D832" s="199">
        <v>0</v>
      </c>
      <c r="E832" s="198" t="s">
        <v>22412</v>
      </c>
      <c r="F832" s="198" t="s">
        <v>1</v>
      </c>
    </row>
    <row r="833" spans="1:6" ht="15" customHeight="1">
      <c r="A833" s="198" t="s">
        <v>397</v>
      </c>
      <c r="B833" s="199">
        <v>7</v>
      </c>
      <c r="C833" s="199">
        <v>1060800</v>
      </c>
      <c r="D833" s="199">
        <v>0</v>
      </c>
      <c r="E833" s="198" t="s">
        <v>22413</v>
      </c>
      <c r="F833" s="198" t="s">
        <v>1</v>
      </c>
    </row>
    <row r="834" spans="1:6" ht="15" customHeight="1">
      <c r="A834" s="198" t="s">
        <v>398</v>
      </c>
      <c r="B834" s="199">
        <v>24</v>
      </c>
      <c r="C834" s="199">
        <v>3500100</v>
      </c>
      <c r="D834" s="199">
        <v>0</v>
      </c>
      <c r="E834" s="198" t="s">
        <v>22414</v>
      </c>
      <c r="F834" s="198" t="s">
        <v>1</v>
      </c>
    </row>
    <row r="835" spans="1:6" ht="15" customHeight="1">
      <c r="A835" s="198" t="s">
        <v>397</v>
      </c>
      <c r="B835" s="199">
        <v>5</v>
      </c>
      <c r="C835" s="199">
        <v>450600</v>
      </c>
      <c r="D835" s="199">
        <v>0</v>
      </c>
      <c r="E835" s="198" t="s">
        <v>22415</v>
      </c>
      <c r="F835" s="198" t="s">
        <v>1</v>
      </c>
    </row>
    <row r="836" spans="1:6" ht="15" customHeight="1">
      <c r="A836" s="198" t="s">
        <v>398</v>
      </c>
      <c r="B836" s="199">
        <v>17</v>
      </c>
      <c r="C836" s="199">
        <v>1744300</v>
      </c>
      <c r="D836" s="199">
        <v>0</v>
      </c>
      <c r="E836" s="198" t="s">
        <v>22416</v>
      </c>
      <c r="F836" s="198" t="s">
        <v>1</v>
      </c>
    </row>
    <row r="837" spans="1:6" ht="15" customHeight="1">
      <c r="A837" s="198" t="s">
        <v>397</v>
      </c>
      <c r="B837" s="199">
        <v>7</v>
      </c>
      <c r="C837" s="199">
        <v>1153300</v>
      </c>
      <c r="D837" s="199">
        <v>0</v>
      </c>
      <c r="E837" s="198" t="s">
        <v>22417</v>
      </c>
      <c r="F837" s="198" t="s">
        <v>1</v>
      </c>
    </row>
    <row r="838" spans="1:6" ht="15" customHeight="1">
      <c r="A838" s="198" t="s">
        <v>397</v>
      </c>
      <c r="B838" s="199">
        <v>10</v>
      </c>
      <c r="C838" s="199">
        <v>991000</v>
      </c>
      <c r="D838" s="199">
        <v>0</v>
      </c>
      <c r="E838" s="198" t="s">
        <v>22418</v>
      </c>
      <c r="F838" s="198" t="s">
        <v>1</v>
      </c>
    </row>
    <row r="839" spans="1:6" ht="15" customHeight="1">
      <c r="A839" s="198" t="s">
        <v>398</v>
      </c>
      <c r="B839" s="199">
        <v>16</v>
      </c>
      <c r="C839" s="199">
        <v>1150800</v>
      </c>
      <c r="D839" s="199">
        <v>0</v>
      </c>
      <c r="E839" s="198" t="s">
        <v>22419</v>
      </c>
      <c r="F839" s="198" t="s">
        <v>1</v>
      </c>
    </row>
    <row r="840" spans="1:6" ht="15" customHeight="1">
      <c r="A840" s="198" t="s">
        <v>397</v>
      </c>
      <c r="B840" s="199">
        <v>7</v>
      </c>
      <c r="C840" s="199">
        <v>882800</v>
      </c>
      <c r="D840" s="199">
        <v>0</v>
      </c>
      <c r="E840" s="198" t="s">
        <v>22420</v>
      </c>
      <c r="F840" s="198" t="s">
        <v>1</v>
      </c>
    </row>
    <row r="841" spans="1:6" ht="15" customHeight="1">
      <c r="A841" s="198" t="s">
        <v>398</v>
      </c>
      <c r="B841" s="199">
        <v>11</v>
      </c>
      <c r="C841" s="199">
        <v>1521645</v>
      </c>
      <c r="D841" s="199">
        <v>0</v>
      </c>
      <c r="E841" s="198" t="s">
        <v>22421</v>
      </c>
      <c r="F841" s="198" t="s">
        <v>1</v>
      </c>
    </row>
    <row r="842" spans="1:6" ht="15" customHeight="1">
      <c r="A842" s="198" t="s">
        <v>397</v>
      </c>
      <c r="B842" s="199">
        <v>6</v>
      </c>
      <c r="C842" s="199">
        <v>830600</v>
      </c>
      <c r="D842" s="199">
        <v>0</v>
      </c>
      <c r="E842" s="198" t="s">
        <v>22422</v>
      </c>
      <c r="F842" s="198" t="s">
        <v>1</v>
      </c>
    </row>
    <row r="843" spans="1:6" ht="15" customHeight="1">
      <c r="A843" s="198" t="s">
        <v>397</v>
      </c>
      <c r="B843" s="199">
        <v>6</v>
      </c>
      <c r="C843" s="199">
        <v>942300</v>
      </c>
      <c r="D843" s="199">
        <v>0</v>
      </c>
      <c r="E843" s="198" t="s">
        <v>22423</v>
      </c>
      <c r="F843" s="198" t="s">
        <v>1</v>
      </c>
    </row>
    <row r="844" spans="1:6" ht="15" customHeight="1">
      <c r="A844" s="198" t="s">
        <v>398</v>
      </c>
      <c r="B844" s="199">
        <v>17</v>
      </c>
      <c r="C844" s="199">
        <v>1803800</v>
      </c>
      <c r="D844" s="199">
        <v>0</v>
      </c>
      <c r="E844" s="198" t="s">
        <v>22424</v>
      </c>
      <c r="F844" s="198" t="s">
        <v>1</v>
      </c>
    </row>
    <row r="845" spans="1:6" ht="15" customHeight="1">
      <c r="A845" s="198" t="s">
        <v>397</v>
      </c>
      <c r="B845" s="199">
        <v>9</v>
      </c>
      <c r="C845" s="199">
        <v>1205800</v>
      </c>
      <c r="D845" s="199">
        <v>0</v>
      </c>
      <c r="E845" s="198" t="s">
        <v>22425</v>
      </c>
      <c r="F845" s="198" t="s">
        <v>1</v>
      </c>
    </row>
    <row r="846" spans="1:6" ht="15" customHeight="1">
      <c r="A846" s="198" t="s">
        <v>397</v>
      </c>
      <c r="B846" s="199">
        <v>7</v>
      </c>
      <c r="C846" s="199">
        <v>790000</v>
      </c>
      <c r="D846" s="199">
        <v>0</v>
      </c>
      <c r="E846" s="198" t="s">
        <v>22426</v>
      </c>
      <c r="F846" s="198" t="s">
        <v>1</v>
      </c>
    </row>
    <row r="847" spans="1:6" ht="15" customHeight="1">
      <c r="A847" s="198" t="s">
        <v>397</v>
      </c>
      <c r="B847" s="199">
        <v>5</v>
      </c>
      <c r="C847" s="199">
        <v>277500</v>
      </c>
      <c r="D847" s="199">
        <v>0</v>
      </c>
      <c r="E847" s="198" t="s">
        <v>22427</v>
      </c>
      <c r="F847" s="198" t="s">
        <v>1</v>
      </c>
    </row>
    <row r="848" spans="1:6" ht="15" customHeight="1">
      <c r="A848" s="198" t="s">
        <v>398</v>
      </c>
      <c r="B848" s="199">
        <v>25</v>
      </c>
      <c r="C848" s="199">
        <v>1986700</v>
      </c>
      <c r="D848" s="199">
        <v>0</v>
      </c>
      <c r="E848" s="198" t="s">
        <v>22428</v>
      </c>
      <c r="F848" s="198" t="s">
        <v>1</v>
      </c>
    </row>
    <row r="849" spans="1:6" ht="15" customHeight="1">
      <c r="A849" s="198" t="s">
        <v>397</v>
      </c>
      <c r="B849" s="199">
        <v>7</v>
      </c>
      <c r="C849" s="199">
        <v>1241800</v>
      </c>
      <c r="D849" s="199">
        <v>0</v>
      </c>
      <c r="E849" s="198" t="s">
        <v>22429</v>
      </c>
      <c r="F849" s="198" t="s">
        <v>1</v>
      </c>
    </row>
    <row r="850" spans="1:6" ht="15" customHeight="1">
      <c r="A850" s="198" t="s">
        <v>397</v>
      </c>
      <c r="B850" s="199">
        <v>6</v>
      </c>
      <c r="C850" s="199">
        <v>805900</v>
      </c>
      <c r="D850" s="199">
        <v>0</v>
      </c>
      <c r="E850" s="198" t="s">
        <v>22430</v>
      </c>
      <c r="F850" s="198" t="s">
        <v>1</v>
      </c>
    </row>
    <row r="851" spans="1:6" ht="15" customHeight="1">
      <c r="A851" s="198" t="s">
        <v>398</v>
      </c>
      <c r="B851" s="199">
        <v>20</v>
      </c>
      <c r="C851" s="199">
        <v>2083200</v>
      </c>
      <c r="D851" s="199">
        <v>0</v>
      </c>
      <c r="E851" s="198" t="s">
        <v>22431</v>
      </c>
      <c r="F851" s="198" t="s">
        <v>1</v>
      </c>
    </row>
    <row r="852" spans="1:6" ht="15" customHeight="1">
      <c r="A852" s="198" t="s">
        <v>397</v>
      </c>
      <c r="B852" s="199">
        <v>6</v>
      </c>
      <c r="C852" s="199">
        <v>561800</v>
      </c>
      <c r="D852" s="199">
        <v>0</v>
      </c>
      <c r="E852" s="198" t="s">
        <v>22432</v>
      </c>
      <c r="F852" s="198" t="s">
        <v>1</v>
      </c>
    </row>
    <row r="853" spans="1:6" ht="15" customHeight="1">
      <c r="A853" s="198" t="s">
        <v>397</v>
      </c>
      <c r="B853" s="199">
        <v>6</v>
      </c>
      <c r="C853" s="199">
        <v>604200</v>
      </c>
      <c r="D853" s="199">
        <v>0</v>
      </c>
      <c r="E853" s="198" t="s">
        <v>22433</v>
      </c>
      <c r="F853" s="198" t="s">
        <v>1</v>
      </c>
    </row>
    <row r="854" spans="1:6" ht="15" customHeight="1">
      <c r="A854" s="198" t="s">
        <v>397</v>
      </c>
      <c r="B854" s="199">
        <v>9</v>
      </c>
      <c r="C854" s="199">
        <v>1417400</v>
      </c>
      <c r="D854" s="199">
        <v>0</v>
      </c>
      <c r="E854" s="198" t="s">
        <v>22434</v>
      </c>
      <c r="F854" s="198" t="s">
        <v>1</v>
      </c>
    </row>
    <row r="855" spans="1:6" ht="15" customHeight="1">
      <c r="A855" s="198" t="s">
        <v>397</v>
      </c>
      <c r="B855" s="199">
        <v>7</v>
      </c>
      <c r="C855" s="199">
        <v>761200</v>
      </c>
      <c r="D855" s="199">
        <v>0</v>
      </c>
      <c r="E855" s="198" t="s">
        <v>22435</v>
      </c>
      <c r="F855" s="198" t="s">
        <v>1</v>
      </c>
    </row>
    <row r="856" spans="1:6" ht="15" customHeight="1">
      <c r="A856" s="198" t="s">
        <v>397</v>
      </c>
      <c r="B856" s="199">
        <v>7</v>
      </c>
      <c r="C856" s="199">
        <v>1670400</v>
      </c>
      <c r="D856" s="199">
        <v>0</v>
      </c>
      <c r="E856" s="198" t="s">
        <v>22436</v>
      </c>
      <c r="F856" s="198" t="s">
        <v>1</v>
      </c>
    </row>
    <row r="857" spans="1:6" ht="15" customHeight="1">
      <c r="A857" s="198" t="s">
        <v>398</v>
      </c>
      <c r="B857" s="199">
        <v>19</v>
      </c>
      <c r="C857" s="199">
        <v>1975300</v>
      </c>
      <c r="D857" s="199">
        <v>0</v>
      </c>
      <c r="E857" s="198" t="s">
        <v>22437</v>
      </c>
      <c r="F857" s="198" t="s">
        <v>1</v>
      </c>
    </row>
    <row r="858" spans="1:6" ht="15" customHeight="1">
      <c r="A858" s="198" t="s">
        <v>398</v>
      </c>
      <c r="B858" s="199">
        <v>10</v>
      </c>
      <c r="C858" s="199">
        <v>1403392</v>
      </c>
      <c r="D858" s="199">
        <v>0</v>
      </c>
      <c r="E858" s="198" t="s">
        <v>22438</v>
      </c>
      <c r="F858" s="198" t="s">
        <v>1</v>
      </c>
    </row>
    <row r="859" spans="1:6" ht="15" customHeight="1">
      <c r="A859" s="198" t="s">
        <v>397</v>
      </c>
      <c r="B859" s="199">
        <v>6</v>
      </c>
      <c r="C859" s="199">
        <v>491200</v>
      </c>
      <c r="D859" s="199">
        <v>0</v>
      </c>
      <c r="E859" s="198" t="s">
        <v>22439</v>
      </c>
      <c r="F859" s="198" t="s">
        <v>1</v>
      </c>
    </row>
    <row r="860" spans="1:6" ht="15" customHeight="1">
      <c r="A860" s="198" t="s">
        <v>397</v>
      </c>
      <c r="B860" s="199">
        <v>7</v>
      </c>
      <c r="C860" s="199">
        <v>1154200</v>
      </c>
      <c r="D860" s="199">
        <v>0</v>
      </c>
      <c r="E860" s="198" t="s">
        <v>22440</v>
      </c>
      <c r="F860" s="198" t="s">
        <v>1</v>
      </c>
    </row>
    <row r="861" spans="1:6" ht="15" customHeight="1">
      <c r="A861" s="198" t="s">
        <v>398</v>
      </c>
      <c r="B861" s="199">
        <v>23</v>
      </c>
      <c r="C861" s="199">
        <v>2796400</v>
      </c>
      <c r="D861" s="199">
        <v>0</v>
      </c>
      <c r="E861" s="198" t="s">
        <v>22441</v>
      </c>
      <c r="F861" s="198" t="s">
        <v>1</v>
      </c>
    </row>
    <row r="862" spans="1:6" ht="15" customHeight="1">
      <c r="A862" s="198" t="s">
        <v>397</v>
      </c>
      <c r="B862" s="199">
        <v>2</v>
      </c>
      <c r="C862" s="199">
        <v>212300</v>
      </c>
      <c r="D862" s="199">
        <v>0</v>
      </c>
      <c r="E862" s="198" t="s">
        <v>22442</v>
      </c>
      <c r="F862" s="198" t="s">
        <v>1</v>
      </c>
    </row>
    <row r="863" spans="1:6" ht="15" customHeight="1">
      <c r="A863" s="198" t="s">
        <v>397</v>
      </c>
      <c r="B863" s="199">
        <v>5</v>
      </c>
      <c r="C863" s="199">
        <v>265000</v>
      </c>
      <c r="D863" s="199">
        <v>0</v>
      </c>
      <c r="E863" s="198" t="s">
        <v>22443</v>
      </c>
      <c r="F863" s="198" t="s">
        <v>1</v>
      </c>
    </row>
    <row r="864" spans="1:6" ht="15" customHeight="1">
      <c r="A864" s="198" t="s">
        <v>397</v>
      </c>
      <c r="B864" s="199">
        <v>6</v>
      </c>
      <c r="C864" s="199">
        <v>671700</v>
      </c>
      <c r="D864" s="199">
        <v>0</v>
      </c>
      <c r="E864" s="198" t="s">
        <v>22444</v>
      </c>
      <c r="F864" s="198" t="s">
        <v>1</v>
      </c>
    </row>
    <row r="865" spans="1:6" ht="15" customHeight="1">
      <c r="A865" s="198" t="s">
        <v>398</v>
      </c>
      <c r="B865" s="199">
        <v>72</v>
      </c>
      <c r="C865" s="199">
        <v>9746698</v>
      </c>
      <c r="D865" s="199">
        <v>0</v>
      </c>
      <c r="E865" s="198" t="s">
        <v>22445</v>
      </c>
      <c r="F865" s="198" t="s">
        <v>1</v>
      </c>
    </row>
    <row r="866" spans="1:6" ht="15" customHeight="1">
      <c r="A866" s="198" t="s">
        <v>397</v>
      </c>
      <c r="B866" s="199">
        <v>6</v>
      </c>
      <c r="C866" s="199">
        <v>567500</v>
      </c>
      <c r="D866" s="199">
        <v>0</v>
      </c>
      <c r="E866" s="198" t="s">
        <v>22446</v>
      </c>
      <c r="F866" s="198" t="s">
        <v>1</v>
      </c>
    </row>
    <row r="867" spans="1:6" ht="15" customHeight="1">
      <c r="A867" s="198" t="s">
        <v>397</v>
      </c>
      <c r="B867" s="199">
        <v>6</v>
      </c>
      <c r="C867" s="199">
        <v>738200</v>
      </c>
      <c r="D867" s="199">
        <v>0</v>
      </c>
      <c r="E867" s="198" t="s">
        <v>22447</v>
      </c>
      <c r="F867" s="198" t="s">
        <v>1</v>
      </c>
    </row>
    <row r="868" spans="1:6" ht="15" customHeight="1">
      <c r="A868" s="198" t="s">
        <v>398</v>
      </c>
      <c r="B868" s="199">
        <v>27</v>
      </c>
      <c r="C868" s="199">
        <v>4591700</v>
      </c>
      <c r="D868" s="199">
        <v>0</v>
      </c>
      <c r="E868" s="198" t="s">
        <v>22448</v>
      </c>
      <c r="F868" s="198" t="s">
        <v>1</v>
      </c>
    </row>
    <row r="869" spans="1:6" ht="15" customHeight="1">
      <c r="A869" s="198" t="s">
        <v>397</v>
      </c>
      <c r="B869" s="199">
        <v>6</v>
      </c>
      <c r="C869" s="199">
        <v>572900</v>
      </c>
      <c r="D869" s="199">
        <v>0</v>
      </c>
      <c r="E869" s="198" t="s">
        <v>22449</v>
      </c>
      <c r="F869" s="198" t="s">
        <v>1</v>
      </c>
    </row>
    <row r="870" spans="1:6" ht="15" customHeight="1">
      <c r="A870" s="198" t="s">
        <v>398</v>
      </c>
      <c r="B870" s="199">
        <v>16</v>
      </c>
      <c r="C870" s="199">
        <v>1194900</v>
      </c>
      <c r="D870" s="199">
        <v>0</v>
      </c>
      <c r="E870" s="198" t="s">
        <v>22450</v>
      </c>
      <c r="F870" s="198" t="s">
        <v>1</v>
      </c>
    </row>
    <row r="871" spans="1:6" ht="15" customHeight="1">
      <c r="A871" s="198" t="s">
        <v>398</v>
      </c>
      <c r="B871" s="199">
        <v>18</v>
      </c>
      <c r="C871" s="199">
        <v>1491400</v>
      </c>
      <c r="D871" s="199">
        <v>0</v>
      </c>
      <c r="E871" s="198" t="s">
        <v>22451</v>
      </c>
      <c r="F871" s="198" t="s">
        <v>1</v>
      </c>
    </row>
    <row r="872" spans="1:6" ht="15" customHeight="1">
      <c r="A872" s="198" t="s">
        <v>397</v>
      </c>
      <c r="B872" s="199">
        <v>10</v>
      </c>
      <c r="C872" s="199">
        <v>1490800</v>
      </c>
      <c r="D872" s="199">
        <v>0</v>
      </c>
      <c r="E872" s="198" t="s">
        <v>22452</v>
      </c>
      <c r="F872" s="198" t="s">
        <v>1</v>
      </c>
    </row>
    <row r="873" spans="1:6" ht="15" customHeight="1">
      <c r="A873" s="198" t="s">
        <v>398</v>
      </c>
      <c r="B873" s="199">
        <v>14</v>
      </c>
      <c r="C873" s="199">
        <v>858800</v>
      </c>
      <c r="D873" s="199">
        <v>0</v>
      </c>
      <c r="E873" s="198" t="s">
        <v>22453</v>
      </c>
      <c r="F873" s="198" t="s">
        <v>1</v>
      </c>
    </row>
    <row r="874" spans="1:6" ht="15" customHeight="1">
      <c r="A874" s="198" t="s">
        <v>397</v>
      </c>
      <c r="B874" s="199">
        <v>6</v>
      </c>
      <c r="C874" s="199">
        <v>237700</v>
      </c>
      <c r="D874" s="199">
        <v>0</v>
      </c>
      <c r="E874" s="198" t="s">
        <v>22454</v>
      </c>
      <c r="F874" s="198" t="s">
        <v>1</v>
      </c>
    </row>
    <row r="875" spans="1:6" ht="15" customHeight="1">
      <c r="A875" s="198" t="s">
        <v>397</v>
      </c>
      <c r="B875" s="199">
        <v>5</v>
      </c>
      <c r="C875" s="199">
        <v>451800</v>
      </c>
      <c r="D875" s="199">
        <v>0</v>
      </c>
      <c r="E875" s="198" t="s">
        <v>22455</v>
      </c>
      <c r="F875" s="198" t="s">
        <v>1</v>
      </c>
    </row>
    <row r="876" spans="1:6" ht="15" customHeight="1">
      <c r="A876" s="198" t="s">
        <v>398</v>
      </c>
      <c r="B876" s="199">
        <v>16</v>
      </c>
      <c r="C876" s="199">
        <v>1098000</v>
      </c>
      <c r="D876" s="199">
        <v>0</v>
      </c>
      <c r="E876" s="198" t="s">
        <v>22456</v>
      </c>
      <c r="F876" s="198" t="s">
        <v>1</v>
      </c>
    </row>
    <row r="877" spans="1:6" ht="15" customHeight="1">
      <c r="A877" s="198" t="s">
        <v>398</v>
      </c>
      <c r="B877" s="199">
        <v>18</v>
      </c>
      <c r="C877" s="199">
        <v>1277100</v>
      </c>
      <c r="D877" s="199">
        <v>0</v>
      </c>
      <c r="E877" s="198" t="s">
        <v>22457</v>
      </c>
      <c r="F877" s="198" t="s">
        <v>1</v>
      </c>
    </row>
    <row r="878" spans="1:6" ht="15" customHeight="1">
      <c r="A878" s="198" t="s">
        <v>397</v>
      </c>
      <c r="B878" s="199">
        <v>6</v>
      </c>
      <c r="C878" s="199">
        <v>617200</v>
      </c>
      <c r="D878" s="199">
        <v>0</v>
      </c>
      <c r="E878" s="198" t="s">
        <v>22458</v>
      </c>
      <c r="F878" s="198" t="s">
        <v>1</v>
      </c>
    </row>
    <row r="879" spans="1:6" ht="15" customHeight="1">
      <c r="A879" s="198" t="s">
        <v>397</v>
      </c>
      <c r="B879" s="199">
        <v>6</v>
      </c>
      <c r="C879" s="199">
        <v>388800</v>
      </c>
      <c r="D879" s="199">
        <v>0</v>
      </c>
      <c r="E879" s="198" t="s">
        <v>22459</v>
      </c>
      <c r="F879" s="198" t="s">
        <v>1</v>
      </c>
    </row>
    <row r="880" spans="1:6" ht="15" customHeight="1">
      <c r="A880" s="198" t="s">
        <v>397</v>
      </c>
      <c r="B880" s="199">
        <v>6</v>
      </c>
      <c r="C880" s="199">
        <v>505200</v>
      </c>
      <c r="D880" s="199">
        <v>0</v>
      </c>
      <c r="E880" s="198" t="s">
        <v>22460</v>
      </c>
      <c r="F880" s="198" t="s">
        <v>1</v>
      </c>
    </row>
    <row r="881" spans="1:6" ht="15" customHeight="1">
      <c r="A881" s="198" t="s">
        <v>398</v>
      </c>
      <c r="B881" s="199">
        <v>3</v>
      </c>
      <c r="C881" s="199">
        <v>387251</v>
      </c>
      <c r="D881" s="199">
        <v>0</v>
      </c>
      <c r="E881" s="198" t="s">
        <v>22461</v>
      </c>
      <c r="F881" s="198" t="s">
        <v>1</v>
      </c>
    </row>
    <row r="882" spans="1:6" ht="15" customHeight="1">
      <c r="A882" s="198" t="s">
        <v>397</v>
      </c>
      <c r="B882" s="199">
        <v>8</v>
      </c>
      <c r="C882" s="199">
        <v>1059600</v>
      </c>
      <c r="D882" s="199">
        <v>0</v>
      </c>
      <c r="E882" s="198" t="s">
        <v>22462</v>
      </c>
      <c r="F882" s="198" t="s">
        <v>1</v>
      </c>
    </row>
    <row r="883" spans="1:6" ht="15" customHeight="1">
      <c r="A883" s="198" t="s">
        <v>398</v>
      </c>
      <c r="B883" s="199">
        <v>25</v>
      </c>
      <c r="C883" s="199">
        <v>2715900</v>
      </c>
      <c r="D883" s="199">
        <v>0</v>
      </c>
      <c r="E883" s="198" t="s">
        <v>22463</v>
      </c>
      <c r="F883" s="198" t="s">
        <v>1</v>
      </c>
    </row>
    <row r="884" spans="1:6" ht="15" customHeight="1">
      <c r="A884" s="198" t="s">
        <v>398</v>
      </c>
      <c r="B884" s="199">
        <v>14</v>
      </c>
      <c r="C884" s="199">
        <v>100</v>
      </c>
      <c r="D884" s="199">
        <v>0</v>
      </c>
      <c r="E884" s="198" t="s">
        <v>22464</v>
      </c>
      <c r="F884" s="198" t="s">
        <v>1</v>
      </c>
    </row>
    <row r="885" spans="1:6" ht="15" customHeight="1">
      <c r="A885" s="198" t="s">
        <v>397</v>
      </c>
      <c r="B885" s="199">
        <v>5</v>
      </c>
      <c r="C885" s="199">
        <v>457600</v>
      </c>
      <c r="D885" s="199">
        <v>0</v>
      </c>
      <c r="E885" s="198" t="s">
        <v>22465</v>
      </c>
      <c r="F885" s="198" t="s">
        <v>1</v>
      </c>
    </row>
    <row r="886" spans="1:6" ht="15" customHeight="1">
      <c r="A886" s="198" t="s">
        <v>398</v>
      </c>
      <c r="B886" s="199">
        <v>22</v>
      </c>
      <c r="C886" s="199">
        <v>2284600</v>
      </c>
      <c r="D886" s="199">
        <v>0</v>
      </c>
      <c r="E886" s="198" t="s">
        <v>22466</v>
      </c>
      <c r="F886" s="198" t="s">
        <v>1</v>
      </c>
    </row>
    <row r="887" spans="1:6" ht="15" customHeight="1">
      <c r="A887" s="198" t="s">
        <v>398</v>
      </c>
      <c r="B887" s="199">
        <v>36</v>
      </c>
      <c r="C887" s="199">
        <v>2994600</v>
      </c>
      <c r="D887" s="199">
        <v>0</v>
      </c>
      <c r="E887" s="198" t="s">
        <v>22467</v>
      </c>
      <c r="F887" s="198" t="s">
        <v>1</v>
      </c>
    </row>
    <row r="888" spans="1:6" ht="15" customHeight="1">
      <c r="A888" s="198" t="s">
        <v>397</v>
      </c>
      <c r="B888" s="199">
        <v>5</v>
      </c>
      <c r="C888" s="199">
        <v>546300</v>
      </c>
      <c r="D888" s="199">
        <v>0</v>
      </c>
      <c r="E888" s="198" t="s">
        <v>22468</v>
      </c>
      <c r="F888" s="198" t="s">
        <v>1</v>
      </c>
    </row>
    <row r="889" spans="1:6" ht="15" customHeight="1">
      <c r="A889" s="198" t="s">
        <v>398</v>
      </c>
      <c r="B889" s="199">
        <v>32</v>
      </c>
      <c r="C889" s="199">
        <v>4317047</v>
      </c>
      <c r="D889" s="199">
        <v>0</v>
      </c>
      <c r="E889" s="198" t="s">
        <v>22469</v>
      </c>
      <c r="F889" s="198" t="s">
        <v>1</v>
      </c>
    </row>
    <row r="890" spans="1:6" ht="15" customHeight="1">
      <c r="A890" s="198" t="s">
        <v>397</v>
      </c>
      <c r="B890" s="199">
        <v>8</v>
      </c>
      <c r="C890" s="199">
        <v>1576500</v>
      </c>
      <c r="D890" s="199">
        <v>0</v>
      </c>
      <c r="E890" s="198" t="s">
        <v>22470</v>
      </c>
      <c r="F890" s="198" t="s">
        <v>1</v>
      </c>
    </row>
    <row r="891" spans="1:6" ht="15" customHeight="1">
      <c r="A891" s="198" t="s">
        <v>397</v>
      </c>
      <c r="B891" s="199">
        <v>7</v>
      </c>
      <c r="C891" s="199">
        <v>1197800</v>
      </c>
      <c r="D891" s="199">
        <v>0</v>
      </c>
      <c r="E891" s="198" t="s">
        <v>22471</v>
      </c>
      <c r="F891" s="198" t="s">
        <v>1</v>
      </c>
    </row>
    <row r="892" spans="1:6" ht="15" customHeight="1">
      <c r="A892" s="198" t="s">
        <v>397</v>
      </c>
      <c r="B892" s="199">
        <v>6</v>
      </c>
      <c r="C892" s="199">
        <v>638600</v>
      </c>
      <c r="D892" s="199">
        <v>0</v>
      </c>
      <c r="E892" s="198" t="s">
        <v>22472</v>
      </c>
      <c r="F892" s="198" t="s">
        <v>1</v>
      </c>
    </row>
    <row r="893" spans="1:6" ht="15" customHeight="1">
      <c r="A893" s="198" t="s">
        <v>398</v>
      </c>
      <c r="B893" s="199">
        <v>18</v>
      </c>
      <c r="C893" s="199">
        <v>1617000</v>
      </c>
      <c r="D893" s="199">
        <v>0</v>
      </c>
      <c r="E893" s="198" t="s">
        <v>22473</v>
      </c>
      <c r="F893" s="198" t="s">
        <v>1</v>
      </c>
    </row>
    <row r="894" spans="1:6" ht="15" customHeight="1">
      <c r="A894" s="198" t="s">
        <v>398</v>
      </c>
      <c r="B894" s="199">
        <v>32</v>
      </c>
      <c r="C894" s="199">
        <v>3372400</v>
      </c>
      <c r="D894" s="199">
        <v>0</v>
      </c>
      <c r="E894" s="198" t="s">
        <v>22474</v>
      </c>
      <c r="F894" s="198" t="s">
        <v>1</v>
      </c>
    </row>
    <row r="895" spans="1:6" ht="15" customHeight="1">
      <c r="A895" s="198" t="s">
        <v>398</v>
      </c>
      <c r="B895" s="199">
        <v>17</v>
      </c>
      <c r="C895" s="199">
        <v>1653100</v>
      </c>
      <c r="D895" s="199">
        <v>0</v>
      </c>
      <c r="E895" s="198" t="s">
        <v>22475</v>
      </c>
      <c r="F895" s="198" t="s">
        <v>1</v>
      </c>
    </row>
    <row r="896" spans="1:6" ht="15" customHeight="1">
      <c r="A896" s="198" t="s">
        <v>397</v>
      </c>
      <c r="B896" s="199">
        <v>8</v>
      </c>
      <c r="C896" s="199">
        <v>1476700</v>
      </c>
      <c r="D896" s="199">
        <v>0</v>
      </c>
      <c r="E896" s="198" t="s">
        <v>22476</v>
      </c>
      <c r="F896" s="198" t="s">
        <v>1</v>
      </c>
    </row>
    <row r="897" spans="1:6" ht="15" customHeight="1">
      <c r="A897" s="198" t="s">
        <v>398</v>
      </c>
      <c r="B897" s="199">
        <v>21</v>
      </c>
      <c r="C897" s="199">
        <v>2160100</v>
      </c>
      <c r="D897" s="199">
        <v>0</v>
      </c>
      <c r="E897" s="198" t="s">
        <v>22477</v>
      </c>
      <c r="F897" s="198" t="s">
        <v>1</v>
      </c>
    </row>
    <row r="898" spans="1:6" ht="15" customHeight="1">
      <c r="A898" s="198" t="s">
        <v>397</v>
      </c>
      <c r="B898" s="199">
        <v>7</v>
      </c>
      <c r="C898" s="199">
        <v>953800</v>
      </c>
      <c r="D898" s="199">
        <v>0</v>
      </c>
      <c r="E898" s="198" t="s">
        <v>22478</v>
      </c>
      <c r="F898" s="198" t="s">
        <v>1</v>
      </c>
    </row>
    <row r="899" spans="1:6" ht="15" customHeight="1">
      <c r="A899" s="198" t="s">
        <v>398</v>
      </c>
      <c r="B899" s="199">
        <v>2</v>
      </c>
      <c r="C899" s="199">
        <v>331006</v>
      </c>
      <c r="D899" s="199">
        <v>0</v>
      </c>
      <c r="E899" s="198" t="s">
        <v>22479</v>
      </c>
      <c r="F899" s="198" t="s">
        <v>1</v>
      </c>
    </row>
    <row r="900" spans="1:6" ht="15" customHeight="1">
      <c r="A900" s="198" t="s">
        <v>398</v>
      </c>
      <c r="B900" s="199">
        <v>25</v>
      </c>
      <c r="C900" s="199">
        <v>3417000</v>
      </c>
      <c r="D900" s="199">
        <v>0</v>
      </c>
      <c r="E900" s="198" t="s">
        <v>22480</v>
      </c>
      <c r="F900" s="198" t="s">
        <v>1</v>
      </c>
    </row>
    <row r="901" spans="1:6" ht="15" customHeight="1">
      <c r="A901" s="198" t="s">
        <v>397</v>
      </c>
      <c r="B901" s="199">
        <v>6</v>
      </c>
      <c r="C901" s="199">
        <v>623700</v>
      </c>
      <c r="D901" s="199">
        <v>0</v>
      </c>
      <c r="E901" s="198" t="s">
        <v>22481</v>
      </c>
      <c r="F901" s="198" t="s">
        <v>1</v>
      </c>
    </row>
    <row r="902" spans="1:6" ht="15" customHeight="1">
      <c r="A902" s="198" t="s">
        <v>397</v>
      </c>
      <c r="B902" s="199">
        <v>6</v>
      </c>
      <c r="C902" s="199">
        <v>662300</v>
      </c>
      <c r="D902" s="199">
        <v>0</v>
      </c>
      <c r="E902" s="198" t="s">
        <v>22482</v>
      </c>
      <c r="F902" s="198" t="s">
        <v>1</v>
      </c>
    </row>
    <row r="903" spans="1:6" ht="15" customHeight="1">
      <c r="A903" s="198" t="s">
        <v>397</v>
      </c>
      <c r="B903" s="199">
        <v>7</v>
      </c>
      <c r="C903" s="199">
        <v>891600</v>
      </c>
      <c r="D903" s="199">
        <v>0</v>
      </c>
      <c r="E903" s="198" t="s">
        <v>22483</v>
      </c>
      <c r="F903" s="198" t="s">
        <v>1</v>
      </c>
    </row>
    <row r="904" spans="1:6" ht="15" customHeight="1">
      <c r="A904" s="198" t="s">
        <v>398</v>
      </c>
      <c r="B904" s="199">
        <v>38</v>
      </c>
      <c r="C904" s="199">
        <v>5715400</v>
      </c>
      <c r="D904" s="199">
        <v>0</v>
      </c>
      <c r="E904" s="198" t="s">
        <v>22484</v>
      </c>
      <c r="F904" s="198" t="s">
        <v>1</v>
      </c>
    </row>
    <row r="905" spans="1:6" ht="15" customHeight="1">
      <c r="A905" s="198" t="s">
        <v>397</v>
      </c>
      <c r="B905" s="199">
        <v>7</v>
      </c>
      <c r="C905" s="199">
        <v>947700</v>
      </c>
      <c r="D905" s="199">
        <v>0</v>
      </c>
      <c r="E905" s="198" t="s">
        <v>22485</v>
      </c>
      <c r="F905" s="198" t="s">
        <v>1</v>
      </c>
    </row>
    <row r="906" spans="1:6" ht="15" customHeight="1">
      <c r="A906" s="198" t="s">
        <v>397</v>
      </c>
      <c r="B906" s="199">
        <v>6</v>
      </c>
      <c r="C906" s="199">
        <v>547400</v>
      </c>
      <c r="D906" s="199">
        <v>0</v>
      </c>
      <c r="E906" s="198" t="s">
        <v>22486</v>
      </c>
      <c r="F906" s="198" t="s">
        <v>1</v>
      </c>
    </row>
    <row r="907" spans="1:6" ht="15" customHeight="1">
      <c r="A907" s="198" t="s">
        <v>398</v>
      </c>
      <c r="B907" s="199">
        <v>25</v>
      </c>
      <c r="C907" s="199">
        <v>3394100</v>
      </c>
      <c r="D907" s="199">
        <v>0</v>
      </c>
      <c r="E907" s="198" t="s">
        <v>22487</v>
      </c>
      <c r="F907" s="198" t="s">
        <v>1</v>
      </c>
    </row>
    <row r="908" spans="1:6" ht="15" customHeight="1">
      <c r="A908" s="198" t="s">
        <v>398</v>
      </c>
      <c r="B908" s="199">
        <v>17</v>
      </c>
      <c r="C908" s="199">
        <v>1610500</v>
      </c>
      <c r="D908" s="199">
        <v>0</v>
      </c>
      <c r="E908" s="198" t="s">
        <v>22488</v>
      </c>
      <c r="F908" s="198" t="s">
        <v>1</v>
      </c>
    </row>
    <row r="909" spans="1:6" ht="15" customHeight="1">
      <c r="A909" s="198" t="s">
        <v>398</v>
      </c>
      <c r="B909" s="199">
        <v>67</v>
      </c>
      <c r="C909" s="199">
        <v>15193500</v>
      </c>
      <c r="D909" s="199">
        <v>0</v>
      </c>
      <c r="E909" s="198" t="s">
        <v>22489</v>
      </c>
      <c r="F909" s="198" t="s">
        <v>1</v>
      </c>
    </row>
    <row r="910" spans="1:6" ht="15" customHeight="1">
      <c r="A910" s="198" t="s">
        <v>398</v>
      </c>
      <c r="B910" s="199">
        <v>20</v>
      </c>
      <c r="C910" s="199">
        <v>2301800</v>
      </c>
      <c r="D910" s="199">
        <v>0</v>
      </c>
      <c r="E910" s="198" t="s">
        <v>22490</v>
      </c>
      <c r="F910" s="198" t="s">
        <v>1</v>
      </c>
    </row>
    <row r="911" spans="1:6" ht="15" customHeight="1">
      <c r="A911" s="198" t="s">
        <v>397</v>
      </c>
      <c r="B911" s="199">
        <v>9</v>
      </c>
      <c r="C911" s="199">
        <v>319900</v>
      </c>
      <c r="D911" s="199">
        <v>0</v>
      </c>
      <c r="E911" s="198" t="s">
        <v>22491</v>
      </c>
      <c r="F911" s="198" t="s">
        <v>1</v>
      </c>
    </row>
    <row r="912" spans="1:6" ht="15" customHeight="1">
      <c r="A912" s="198" t="s">
        <v>398</v>
      </c>
      <c r="B912" s="199">
        <v>23</v>
      </c>
      <c r="C912" s="199">
        <v>2497700</v>
      </c>
      <c r="D912" s="199">
        <v>0</v>
      </c>
      <c r="E912" s="198" t="s">
        <v>22492</v>
      </c>
      <c r="F912" s="198" t="s">
        <v>1</v>
      </c>
    </row>
    <row r="913" spans="1:6" ht="15" customHeight="1">
      <c r="A913" s="198" t="s">
        <v>397</v>
      </c>
      <c r="B913" s="199">
        <v>9</v>
      </c>
      <c r="C913" s="199">
        <v>1571600</v>
      </c>
      <c r="D913" s="199">
        <v>0</v>
      </c>
      <c r="E913" s="198" t="s">
        <v>22493</v>
      </c>
      <c r="F913" s="198" t="s">
        <v>1</v>
      </c>
    </row>
    <row r="914" spans="1:6" ht="15" customHeight="1">
      <c r="A914" s="198" t="s">
        <v>397</v>
      </c>
      <c r="B914" s="199">
        <v>7</v>
      </c>
      <c r="C914" s="199">
        <v>524900</v>
      </c>
      <c r="D914" s="199">
        <v>0</v>
      </c>
      <c r="E914" s="198" t="s">
        <v>22494</v>
      </c>
      <c r="F914" s="198" t="s">
        <v>1</v>
      </c>
    </row>
    <row r="915" spans="1:6" ht="15" customHeight="1">
      <c r="A915" s="198" t="s">
        <v>397</v>
      </c>
      <c r="B915" s="199">
        <v>8</v>
      </c>
      <c r="C915" s="199">
        <v>1353300</v>
      </c>
      <c r="D915" s="199">
        <v>0</v>
      </c>
      <c r="E915" s="198" t="s">
        <v>22495</v>
      </c>
      <c r="F915" s="198" t="s">
        <v>1</v>
      </c>
    </row>
    <row r="916" spans="1:6" ht="15" customHeight="1">
      <c r="A916" s="198" t="s">
        <v>398</v>
      </c>
      <c r="B916" s="199">
        <v>17</v>
      </c>
      <c r="C916" s="199">
        <v>1585600</v>
      </c>
      <c r="D916" s="199">
        <v>0</v>
      </c>
      <c r="E916" s="198" t="s">
        <v>22496</v>
      </c>
      <c r="F916" s="198" t="s">
        <v>1</v>
      </c>
    </row>
    <row r="917" spans="1:6" ht="15" customHeight="1">
      <c r="A917" s="198" t="s">
        <v>397</v>
      </c>
      <c r="B917" s="199">
        <v>5</v>
      </c>
      <c r="C917" s="199">
        <v>378100</v>
      </c>
      <c r="D917" s="199">
        <v>0</v>
      </c>
      <c r="E917" s="198" t="s">
        <v>22497</v>
      </c>
      <c r="F917" s="198" t="s">
        <v>1</v>
      </c>
    </row>
    <row r="918" spans="1:6" ht="15" customHeight="1">
      <c r="A918" s="198" t="s">
        <v>398</v>
      </c>
      <c r="B918" s="199">
        <v>19</v>
      </c>
      <c r="C918" s="199">
        <v>1311100</v>
      </c>
      <c r="D918" s="199">
        <v>0</v>
      </c>
      <c r="E918" s="198" t="s">
        <v>22498</v>
      </c>
      <c r="F918" s="198" t="s">
        <v>1</v>
      </c>
    </row>
    <row r="919" spans="1:6" ht="15" customHeight="1">
      <c r="A919" s="198" t="s">
        <v>398</v>
      </c>
      <c r="B919" s="199">
        <v>19</v>
      </c>
      <c r="C919" s="199">
        <v>2235200</v>
      </c>
      <c r="D919" s="199">
        <v>0</v>
      </c>
      <c r="E919" s="198" t="s">
        <v>22499</v>
      </c>
      <c r="F919" s="198" t="s">
        <v>1</v>
      </c>
    </row>
    <row r="920" spans="1:6" ht="15" customHeight="1">
      <c r="A920" s="198" t="s">
        <v>398</v>
      </c>
      <c r="B920" s="199">
        <v>24</v>
      </c>
      <c r="C920" s="199">
        <v>2736100</v>
      </c>
      <c r="D920" s="199">
        <v>0</v>
      </c>
      <c r="E920" s="198" t="s">
        <v>22500</v>
      </c>
      <c r="F920" s="198" t="s">
        <v>1</v>
      </c>
    </row>
    <row r="921" spans="1:6" ht="15" customHeight="1">
      <c r="A921" s="198" t="s">
        <v>397</v>
      </c>
      <c r="B921" s="199">
        <v>7</v>
      </c>
      <c r="C921" s="199">
        <v>885700</v>
      </c>
      <c r="D921" s="199">
        <v>0</v>
      </c>
      <c r="E921" s="198" t="s">
        <v>22501</v>
      </c>
      <c r="F921" s="198" t="s">
        <v>1</v>
      </c>
    </row>
    <row r="922" spans="1:6" ht="15" customHeight="1">
      <c r="A922" s="198" t="s">
        <v>398</v>
      </c>
      <c r="B922" s="199">
        <v>41</v>
      </c>
      <c r="C922" s="199">
        <v>3375000</v>
      </c>
      <c r="D922" s="199">
        <v>0</v>
      </c>
      <c r="E922" s="198" t="s">
        <v>22502</v>
      </c>
      <c r="F922" s="198" t="s">
        <v>1</v>
      </c>
    </row>
    <row r="923" spans="1:6" ht="15" customHeight="1">
      <c r="A923" s="198" t="s">
        <v>398</v>
      </c>
      <c r="B923" s="199">
        <v>35</v>
      </c>
      <c r="C923" s="199">
        <v>4099300</v>
      </c>
      <c r="D923" s="199">
        <v>0</v>
      </c>
      <c r="E923" s="198" t="s">
        <v>22503</v>
      </c>
      <c r="F923" s="198" t="s">
        <v>1</v>
      </c>
    </row>
    <row r="924" spans="1:6" ht="15" customHeight="1">
      <c r="A924" s="198" t="s">
        <v>397</v>
      </c>
      <c r="B924" s="199">
        <v>6</v>
      </c>
      <c r="C924" s="199">
        <v>770800</v>
      </c>
      <c r="D924" s="199">
        <v>0</v>
      </c>
      <c r="E924" s="198" t="s">
        <v>22504</v>
      </c>
      <c r="F924" s="198" t="s">
        <v>1</v>
      </c>
    </row>
    <row r="925" spans="1:6" ht="15" customHeight="1">
      <c r="A925" s="198" t="s">
        <v>397</v>
      </c>
      <c r="B925" s="199">
        <v>6</v>
      </c>
      <c r="C925" s="199">
        <v>659500</v>
      </c>
      <c r="D925" s="199">
        <v>0</v>
      </c>
      <c r="E925" s="198" t="s">
        <v>22505</v>
      </c>
      <c r="F925" s="198" t="s">
        <v>1</v>
      </c>
    </row>
    <row r="926" spans="1:6" ht="15" customHeight="1">
      <c r="A926" s="198" t="s">
        <v>398</v>
      </c>
      <c r="B926" s="199">
        <v>18</v>
      </c>
      <c r="C926" s="199">
        <v>1880100</v>
      </c>
      <c r="D926" s="199">
        <v>0</v>
      </c>
      <c r="E926" s="198" t="s">
        <v>22506</v>
      </c>
      <c r="F926" s="198" t="s">
        <v>1</v>
      </c>
    </row>
    <row r="927" spans="1:6" ht="15" customHeight="1">
      <c r="A927" s="198" t="s">
        <v>398</v>
      </c>
      <c r="B927" s="199">
        <v>19</v>
      </c>
      <c r="C927" s="199">
        <v>1570400</v>
      </c>
      <c r="D927" s="199">
        <v>0</v>
      </c>
      <c r="E927" s="198" t="s">
        <v>22507</v>
      </c>
      <c r="F927" s="198" t="s">
        <v>1</v>
      </c>
    </row>
    <row r="928" spans="1:6" ht="15" customHeight="1">
      <c r="A928" s="198" t="s">
        <v>397</v>
      </c>
      <c r="B928" s="199">
        <v>4</v>
      </c>
      <c r="C928" s="199">
        <v>432931</v>
      </c>
      <c r="D928" s="199">
        <v>0</v>
      </c>
      <c r="E928" s="198" t="s">
        <v>22508</v>
      </c>
      <c r="F928" s="198" t="s">
        <v>1</v>
      </c>
    </row>
    <row r="929" spans="1:6" ht="15" customHeight="1">
      <c r="A929" s="198" t="s">
        <v>397</v>
      </c>
      <c r="B929" s="199">
        <v>6</v>
      </c>
      <c r="C929" s="199">
        <v>425400</v>
      </c>
      <c r="D929" s="199">
        <v>0</v>
      </c>
      <c r="E929" s="198" t="s">
        <v>22509</v>
      </c>
      <c r="F929" s="198" t="s">
        <v>1</v>
      </c>
    </row>
    <row r="930" spans="1:6" ht="15" customHeight="1">
      <c r="A930" s="198" t="s">
        <v>397</v>
      </c>
      <c r="B930" s="199">
        <v>7</v>
      </c>
      <c r="C930" s="199">
        <v>1225600</v>
      </c>
      <c r="D930" s="199">
        <v>0</v>
      </c>
      <c r="E930" s="198" t="s">
        <v>22510</v>
      </c>
      <c r="F930" s="198" t="s">
        <v>1</v>
      </c>
    </row>
    <row r="931" spans="1:6" ht="15" customHeight="1">
      <c r="A931" s="198" t="s">
        <v>397</v>
      </c>
      <c r="B931" s="199">
        <v>7</v>
      </c>
      <c r="C931" s="199">
        <v>939500</v>
      </c>
      <c r="D931" s="199">
        <v>0</v>
      </c>
      <c r="E931" s="198" t="s">
        <v>22511</v>
      </c>
      <c r="F931" s="198" t="s">
        <v>1</v>
      </c>
    </row>
    <row r="932" spans="1:6" ht="15" customHeight="1">
      <c r="A932" s="198" t="s">
        <v>397</v>
      </c>
      <c r="B932" s="199">
        <v>7</v>
      </c>
      <c r="C932" s="199">
        <v>894000</v>
      </c>
      <c r="D932" s="199">
        <v>0</v>
      </c>
      <c r="E932" s="198" t="s">
        <v>22512</v>
      </c>
      <c r="F932" s="198" t="s">
        <v>1</v>
      </c>
    </row>
    <row r="933" spans="1:6" ht="15" customHeight="1">
      <c r="A933" s="198" t="s">
        <v>397</v>
      </c>
      <c r="B933" s="199">
        <v>6</v>
      </c>
      <c r="C933" s="199">
        <v>456600</v>
      </c>
      <c r="D933" s="199">
        <v>0</v>
      </c>
      <c r="E933" s="198" t="s">
        <v>22513</v>
      </c>
      <c r="F933" s="198" t="s">
        <v>1</v>
      </c>
    </row>
    <row r="934" spans="1:6" ht="15" customHeight="1">
      <c r="A934" s="198" t="s">
        <v>397</v>
      </c>
      <c r="B934" s="199">
        <v>4</v>
      </c>
      <c r="C934" s="199">
        <v>221500</v>
      </c>
      <c r="D934" s="199">
        <v>0</v>
      </c>
      <c r="E934" s="198" t="s">
        <v>22514</v>
      </c>
      <c r="F934" s="198" t="s">
        <v>1</v>
      </c>
    </row>
    <row r="935" spans="1:6" ht="15" customHeight="1">
      <c r="A935" s="198" t="s">
        <v>397</v>
      </c>
      <c r="B935" s="199">
        <v>6</v>
      </c>
      <c r="C935" s="199">
        <v>673700</v>
      </c>
      <c r="D935" s="199">
        <v>0</v>
      </c>
      <c r="E935" s="198" t="s">
        <v>22515</v>
      </c>
      <c r="F935" s="198" t="s">
        <v>1</v>
      </c>
    </row>
    <row r="936" spans="1:6" ht="15" customHeight="1">
      <c r="A936" s="198" t="s">
        <v>398</v>
      </c>
      <c r="B936" s="199">
        <v>16</v>
      </c>
      <c r="C936" s="199">
        <v>781100</v>
      </c>
      <c r="D936" s="199">
        <v>0</v>
      </c>
      <c r="E936" s="198" t="s">
        <v>22516</v>
      </c>
      <c r="F936" s="198" t="s">
        <v>1</v>
      </c>
    </row>
    <row r="937" spans="1:6" ht="15" customHeight="1">
      <c r="A937" s="198" t="s">
        <v>398</v>
      </c>
      <c r="B937" s="199">
        <v>7</v>
      </c>
      <c r="C937" s="199">
        <v>1010443</v>
      </c>
      <c r="D937" s="199">
        <v>0</v>
      </c>
      <c r="E937" s="198" t="s">
        <v>22517</v>
      </c>
      <c r="F937" s="198" t="s">
        <v>1</v>
      </c>
    </row>
    <row r="938" spans="1:6" ht="15" customHeight="1">
      <c r="A938" s="198" t="s">
        <v>398</v>
      </c>
      <c r="B938" s="199">
        <v>21</v>
      </c>
      <c r="C938" s="199">
        <v>1637300</v>
      </c>
      <c r="D938" s="199">
        <v>0</v>
      </c>
      <c r="E938" s="198" t="s">
        <v>22518</v>
      </c>
      <c r="F938" s="198" t="s">
        <v>1</v>
      </c>
    </row>
    <row r="939" spans="1:6" ht="15" customHeight="1">
      <c r="A939" s="198" t="s">
        <v>397</v>
      </c>
      <c r="B939" s="199">
        <v>6</v>
      </c>
      <c r="C939" s="199">
        <v>650400</v>
      </c>
      <c r="D939" s="199">
        <v>0</v>
      </c>
      <c r="E939" s="198" t="s">
        <v>22519</v>
      </c>
      <c r="F939" s="198" t="s">
        <v>1</v>
      </c>
    </row>
    <row r="940" spans="1:6" ht="15" customHeight="1">
      <c r="A940" s="198" t="s">
        <v>398</v>
      </c>
      <c r="B940" s="199">
        <v>60</v>
      </c>
      <c r="C940" s="199">
        <v>8078690</v>
      </c>
      <c r="D940" s="199">
        <v>0</v>
      </c>
      <c r="E940" s="198" t="s">
        <v>22520</v>
      </c>
      <c r="F940" s="198" t="s">
        <v>1</v>
      </c>
    </row>
    <row r="941" spans="1:6" ht="15" customHeight="1">
      <c r="A941" s="198" t="s">
        <v>397</v>
      </c>
      <c r="B941" s="199">
        <v>7</v>
      </c>
      <c r="C941" s="199">
        <v>684200</v>
      </c>
      <c r="D941" s="199">
        <v>0</v>
      </c>
      <c r="E941" s="198" t="s">
        <v>22521</v>
      </c>
      <c r="F941" s="198" t="s">
        <v>1</v>
      </c>
    </row>
    <row r="942" spans="1:6" ht="15" customHeight="1">
      <c r="A942" s="198" t="s">
        <v>397</v>
      </c>
      <c r="B942" s="199">
        <v>6</v>
      </c>
      <c r="C942" s="199">
        <v>607000</v>
      </c>
      <c r="D942" s="199">
        <v>0</v>
      </c>
      <c r="E942" s="198" t="s">
        <v>22522</v>
      </c>
      <c r="F942" s="198" t="s">
        <v>1</v>
      </c>
    </row>
    <row r="943" spans="1:6" ht="15" customHeight="1">
      <c r="A943" s="198" t="s">
        <v>397</v>
      </c>
      <c r="B943" s="199">
        <v>6</v>
      </c>
      <c r="C943" s="199">
        <v>584200</v>
      </c>
      <c r="D943" s="199">
        <v>0</v>
      </c>
      <c r="E943" s="198" t="s">
        <v>22523</v>
      </c>
      <c r="F943" s="198" t="s">
        <v>1</v>
      </c>
    </row>
    <row r="944" spans="1:6" ht="15" customHeight="1">
      <c r="A944" s="198" t="s">
        <v>397</v>
      </c>
      <c r="B944" s="199">
        <v>9</v>
      </c>
      <c r="C944" s="199">
        <v>1302600</v>
      </c>
      <c r="D944" s="199">
        <v>0</v>
      </c>
      <c r="E944" s="198" t="s">
        <v>22524</v>
      </c>
      <c r="F944" s="198" t="s">
        <v>1</v>
      </c>
    </row>
    <row r="945" spans="1:6" ht="15" customHeight="1">
      <c r="A945" s="198" t="s">
        <v>397</v>
      </c>
      <c r="B945" s="199">
        <v>7</v>
      </c>
      <c r="C945" s="199">
        <v>1259000</v>
      </c>
      <c r="D945" s="199">
        <v>0</v>
      </c>
      <c r="E945" s="198" t="s">
        <v>22525</v>
      </c>
      <c r="F945" s="198" t="s">
        <v>1</v>
      </c>
    </row>
    <row r="946" spans="1:6" ht="15" customHeight="1">
      <c r="A946" s="198" t="s">
        <v>398</v>
      </c>
      <c r="B946" s="199">
        <v>17</v>
      </c>
      <c r="C946" s="199">
        <v>1517300</v>
      </c>
      <c r="D946" s="199">
        <v>0</v>
      </c>
      <c r="E946" s="198" t="s">
        <v>22526</v>
      </c>
      <c r="F946" s="198" t="s">
        <v>1</v>
      </c>
    </row>
    <row r="947" spans="1:6" ht="15" customHeight="1">
      <c r="A947" s="198" t="s">
        <v>397</v>
      </c>
      <c r="B947" s="199">
        <v>23</v>
      </c>
      <c r="C947" s="199">
        <v>2379125</v>
      </c>
      <c r="D947" s="199">
        <v>0</v>
      </c>
      <c r="E947" s="198" t="s">
        <v>22527</v>
      </c>
      <c r="F947" s="198" t="s">
        <v>1</v>
      </c>
    </row>
    <row r="948" spans="1:6" ht="15" customHeight="1">
      <c r="A948" s="198" t="s">
        <v>398</v>
      </c>
      <c r="B948" s="199">
        <v>20</v>
      </c>
      <c r="C948" s="199">
        <v>2653486</v>
      </c>
      <c r="D948" s="199">
        <v>0</v>
      </c>
      <c r="E948" s="198" t="s">
        <v>22528</v>
      </c>
      <c r="F948" s="198" t="s">
        <v>1</v>
      </c>
    </row>
    <row r="949" spans="1:6" ht="15" customHeight="1">
      <c r="A949" s="198" t="s">
        <v>398</v>
      </c>
      <c r="B949" s="199">
        <v>31</v>
      </c>
      <c r="C949" s="199">
        <v>4243522</v>
      </c>
      <c r="D949" s="199">
        <v>0</v>
      </c>
      <c r="E949" s="198" t="s">
        <v>22529</v>
      </c>
      <c r="F949" s="198" t="s">
        <v>1</v>
      </c>
    </row>
    <row r="950" spans="1:6" ht="15" customHeight="1">
      <c r="A950" s="198" t="s">
        <v>397</v>
      </c>
      <c r="B950" s="199">
        <v>8</v>
      </c>
      <c r="C950" s="199">
        <v>1259800</v>
      </c>
      <c r="D950" s="199">
        <v>0</v>
      </c>
      <c r="E950" s="198" t="s">
        <v>22530</v>
      </c>
      <c r="F950" s="198" t="s">
        <v>1</v>
      </c>
    </row>
    <row r="951" spans="1:6" ht="15" customHeight="1">
      <c r="A951" s="198" t="s">
        <v>398</v>
      </c>
      <c r="B951" s="199">
        <v>25</v>
      </c>
      <c r="C951" s="199">
        <v>3249300</v>
      </c>
      <c r="D951" s="199">
        <v>0</v>
      </c>
      <c r="E951" s="198" t="s">
        <v>22531</v>
      </c>
      <c r="F951" s="198" t="s">
        <v>1</v>
      </c>
    </row>
    <row r="952" spans="1:6" ht="15" customHeight="1">
      <c r="A952" s="198" t="s">
        <v>397</v>
      </c>
      <c r="B952" s="199">
        <v>8</v>
      </c>
      <c r="C952" s="199">
        <v>1042700</v>
      </c>
      <c r="D952" s="199">
        <v>0</v>
      </c>
      <c r="E952" s="198" t="s">
        <v>22532</v>
      </c>
      <c r="F952" s="198" t="s">
        <v>1</v>
      </c>
    </row>
    <row r="953" spans="1:6" ht="15" customHeight="1">
      <c r="A953" s="198" t="s">
        <v>397</v>
      </c>
      <c r="B953" s="199">
        <v>7</v>
      </c>
      <c r="C953" s="199">
        <v>1021000</v>
      </c>
      <c r="D953" s="199">
        <v>0</v>
      </c>
      <c r="E953" s="198" t="s">
        <v>22533</v>
      </c>
      <c r="F953" s="198" t="s">
        <v>1</v>
      </c>
    </row>
    <row r="954" spans="1:6" ht="15" customHeight="1">
      <c r="A954" s="198" t="s">
        <v>398</v>
      </c>
      <c r="B954" s="199">
        <v>9</v>
      </c>
      <c r="C954" s="199">
        <v>1229950</v>
      </c>
      <c r="D954" s="199">
        <v>0</v>
      </c>
      <c r="E954" s="198" t="s">
        <v>22534</v>
      </c>
      <c r="F954" s="198" t="s">
        <v>1</v>
      </c>
    </row>
    <row r="955" spans="1:6" ht="15" customHeight="1">
      <c r="A955" s="198" t="s">
        <v>397</v>
      </c>
      <c r="B955" s="199">
        <v>8</v>
      </c>
      <c r="C955" s="199">
        <v>1040100</v>
      </c>
      <c r="D955" s="199">
        <v>0</v>
      </c>
      <c r="E955" s="198" t="s">
        <v>22535</v>
      </c>
      <c r="F955" s="198" t="s">
        <v>1</v>
      </c>
    </row>
    <row r="956" spans="1:6" ht="15" customHeight="1">
      <c r="A956" s="198" t="s">
        <v>397</v>
      </c>
      <c r="B956" s="199">
        <v>6</v>
      </c>
      <c r="C956" s="199">
        <v>639300</v>
      </c>
      <c r="D956" s="199">
        <v>0</v>
      </c>
      <c r="E956" s="198" t="s">
        <v>22536</v>
      </c>
      <c r="F956" s="198" t="s">
        <v>1</v>
      </c>
    </row>
    <row r="957" spans="1:6" ht="15" customHeight="1">
      <c r="A957" s="198" t="s">
        <v>397</v>
      </c>
      <c r="B957" s="199">
        <v>8</v>
      </c>
      <c r="C957" s="199">
        <v>1528700</v>
      </c>
      <c r="D957" s="199">
        <v>0</v>
      </c>
      <c r="E957" s="198" t="s">
        <v>22537</v>
      </c>
      <c r="F957" s="198" t="s">
        <v>1</v>
      </c>
    </row>
    <row r="958" spans="1:6" ht="15" customHeight="1">
      <c r="A958" s="198" t="s">
        <v>397</v>
      </c>
      <c r="B958" s="199">
        <v>2</v>
      </c>
      <c r="C958" s="199">
        <v>179069</v>
      </c>
      <c r="D958" s="199">
        <v>0</v>
      </c>
      <c r="E958" s="198" t="s">
        <v>22538</v>
      </c>
      <c r="F958" s="198" t="s">
        <v>1</v>
      </c>
    </row>
    <row r="959" spans="1:6" ht="15" customHeight="1">
      <c r="A959" s="198" t="s">
        <v>397</v>
      </c>
      <c r="B959" s="199">
        <v>7</v>
      </c>
      <c r="C959" s="199">
        <v>911700</v>
      </c>
      <c r="D959" s="199">
        <v>0</v>
      </c>
      <c r="E959" s="198" t="s">
        <v>22539</v>
      </c>
      <c r="F959" s="198" t="s">
        <v>1</v>
      </c>
    </row>
    <row r="960" spans="1:6" ht="15" customHeight="1">
      <c r="A960" s="198" t="s">
        <v>398</v>
      </c>
      <c r="B960" s="199">
        <v>17</v>
      </c>
      <c r="C960" s="199">
        <v>1615500</v>
      </c>
      <c r="D960" s="199">
        <v>0</v>
      </c>
      <c r="E960" s="198" t="s">
        <v>22540</v>
      </c>
      <c r="F960" s="198" t="s">
        <v>1</v>
      </c>
    </row>
    <row r="961" spans="1:6" ht="15" customHeight="1">
      <c r="A961" s="198" t="s">
        <v>397</v>
      </c>
      <c r="B961" s="199">
        <v>7</v>
      </c>
      <c r="C961" s="199">
        <v>1010600</v>
      </c>
      <c r="D961" s="199">
        <v>0</v>
      </c>
      <c r="E961" s="198" t="s">
        <v>22541</v>
      </c>
      <c r="F961" s="198" t="s">
        <v>1</v>
      </c>
    </row>
    <row r="962" spans="1:6" ht="15" customHeight="1">
      <c r="A962" s="198" t="s">
        <v>398</v>
      </c>
      <c r="B962" s="199">
        <v>20</v>
      </c>
      <c r="C962" s="199">
        <v>1726900</v>
      </c>
      <c r="D962" s="199">
        <v>0</v>
      </c>
      <c r="E962" s="198" t="s">
        <v>22542</v>
      </c>
      <c r="F962" s="198" t="s">
        <v>1</v>
      </c>
    </row>
    <row r="963" spans="1:6" ht="15" customHeight="1">
      <c r="A963" s="198" t="s">
        <v>397</v>
      </c>
      <c r="B963" s="199">
        <v>5</v>
      </c>
      <c r="C963" s="199">
        <v>522100</v>
      </c>
      <c r="D963" s="199">
        <v>0</v>
      </c>
      <c r="E963" s="198" t="s">
        <v>22543</v>
      </c>
      <c r="F963" s="198" t="s">
        <v>1</v>
      </c>
    </row>
    <row r="964" spans="1:6" ht="15" customHeight="1">
      <c r="A964" s="198" t="s">
        <v>398</v>
      </c>
      <c r="B964" s="199">
        <v>18</v>
      </c>
      <c r="C964" s="199">
        <v>216700</v>
      </c>
      <c r="D964" s="199">
        <v>0</v>
      </c>
      <c r="E964" s="198" t="s">
        <v>22544</v>
      </c>
      <c r="F964" s="198" t="s">
        <v>1</v>
      </c>
    </row>
    <row r="965" spans="1:6" ht="15" customHeight="1">
      <c r="A965" s="198" t="s">
        <v>398</v>
      </c>
      <c r="B965" s="199">
        <v>17</v>
      </c>
      <c r="C965" s="199">
        <v>1229100</v>
      </c>
      <c r="D965" s="199">
        <v>0</v>
      </c>
      <c r="E965" s="198" t="s">
        <v>22545</v>
      </c>
      <c r="F965" s="198" t="s">
        <v>1</v>
      </c>
    </row>
    <row r="966" spans="1:6" ht="15" customHeight="1">
      <c r="A966" s="198" t="s">
        <v>398</v>
      </c>
      <c r="B966" s="199">
        <v>27</v>
      </c>
      <c r="C966" s="199">
        <v>4011800</v>
      </c>
      <c r="D966" s="199">
        <v>0</v>
      </c>
      <c r="E966" s="198" t="s">
        <v>22546</v>
      </c>
      <c r="F966" s="198" t="s">
        <v>1</v>
      </c>
    </row>
    <row r="967" spans="1:6" ht="15" customHeight="1">
      <c r="A967" s="198" t="s">
        <v>397</v>
      </c>
      <c r="B967" s="199">
        <v>6</v>
      </c>
      <c r="C967" s="199">
        <v>617400</v>
      </c>
      <c r="D967" s="199">
        <v>0</v>
      </c>
      <c r="E967" s="198" t="s">
        <v>22547</v>
      </c>
      <c r="F967" s="198" t="s">
        <v>1</v>
      </c>
    </row>
    <row r="968" spans="1:6" ht="15" customHeight="1">
      <c r="A968" s="198" t="s">
        <v>398</v>
      </c>
      <c r="B968" s="199">
        <v>11</v>
      </c>
      <c r="C968" s="199">
        <v>1433410</v>
      </c>
      <c r="D968" s="199">
        <v>0</v>
      </c>
      <c r="E968" s="198" t="s">
        <v>22548</v>
      </c>
      <c r="F968" s="198" t="s">
        <v>1</v>
      </c>
    </row>
    <row r="969" spans="1:6" ht="15" customHeight="1">
      <c r="A969" s="198" t="s">
        <v>398</v>
      </c>
      <c r="B969" s="199">
        <v>15</v>
      </c>
      <c r="C969" s="199">
        <v>1052500</v>
      </c>
      <c r="D969" s="199">
        <v>0</v>
      </c>
      <c r="E969" s="198" t="s">
        <v>22549</v>
      </c>
      <c r="F969" s="198" t="s">
        <v>1</v>
      </c>
    </row>
    <row r="970" spans="1:6" ht="15" customHeight="1">
      <c r="A970" s="198" t="s">
        <v>397</v>
      </c>
      <c r="B970" s="199">
        <v>7</v>
      </c>
      <c r="C970" s="199">
        <v>1040800</v>
      </c>
      <c r="D970" s="199">
        <v>0</v>
      </c>
      <c r="E970" s="198" t="s">
        <v>22550</v>
      </c>
      <c r="F970" s="198" t="s">
        <v>1</v>
      </c>
    </row>
    <row r="971" spans="1:6" ht="15" customHeight="1">
      <c r="A971" s="198" t="s">
        <v>397</v>
      </c>
      <c r="B971" s="199">
        <v>7</v>
      </c>
      <c r="C971" s="199">
        <v>1117400</v>
      </c>
      <c r="D971" s="199">
        <v>0</v>
      </c>
      <c r="E971" s="198" t="s">
        <v>22551</v>
      </c>
      <c r="F971" s="198" t="s">
        <v>1</v>
      </c>
    </row>
    <row r="972" spans="1:6" ht="15" customHeight="1">
      <c r="A972" s="198" t="s">
        <v>397</v>
      </c>
      <c r="B972" s="199">
        <v>6</v>
      </c>
      <c r="C972" s="199">
        <v>671000</v>
      </c>
      <c r="D972" s="199">
        <v>0</v>
      </c>
      <c r="E972" s="198" t="s">
        <v>22552</v>
      </c>
      <c r="F972" s="198" t="s">
        <v>1</v>
      </c>
    </row>
    <row r="973" spans="1:6" ht="15" customHeight="1">
      <c r="A973" s="198" t="s">
        <v>398</v>
      </c>
      <c r="B973" s="199">
        <v>19</v>
      </c>
      <c r="C973" s="199">
        <v>1951200</v>
      </c>
      <c r="D973" s="199">
        <v>0</v>
      </c>
      <c r="E973" s="198" t="s">
        <v>22553</v>
      </c>
      <c r="F973" s="198" t="s">
        <v>1</v>
      </c>
    </row>
    <row r="974" spans="1:6" ht="15" customHeight="1">
      <c r="A974" s="198" t="s">
        <v>397</v>
      </c>
      <c r="B974" s="199">
        <v>7</v>
      </c>
      <c r="C974" s="199">
        <v>731200</v>
      </c>
      <c r="D974" s="199">
        <v>0</v>
      </c>
      <c r="E974" s="198" t="s">
        <v>22554</v>
      </c>
      <c r="F974" s="198" t="s">
        <v>1</v>
      </c>
    </row>
    <row r="975" spans="1:6" ht="15" customHeight="1">
      <c r="A975" s="198" t="s">
        <v>397</v>
      </c>
      <c r="B975" s="199">
        <v>6</v>
      </c>
      <c r="C975" s="199">
        <v>514600</v>
      </c>
      <c r="D975" s="199">
        <v>0</v>
      </c>
      <c r="E975" s="198" t="s">
        <v>22555</v>
      </c>
      <c r="F975" s="198" t="s">
        <v>1</v>
      </c>
    </row>
    <row r="976" spans="1:6" ht="15" customHeight="1">
      <c r="A976" s="198" t="s">
        <v>397</v>
      </c>
      <c r="B976" s="199">
        <v>6</v>
      </c>
      <c r="C976" s="199">
        <v>585900</v>
      </c>
      <c r="D976" s="199">
        <v>0</v>
      </c>
      <c r="E976" s="198" t="s">
        <v>22556</v>
      </c>
      <c r="F976" s="198" t="s">
        <v>1</v>
      </c>
    </row>
    <row r="977" spans="1:6" ht="15" customHeight="1">
      <c r="A977" s="198" t="s">
        <v>398</v>
      </c>
      <c r="B977" s="199">
        <v>18</v>
      </c>
      <c r="C977" s="199">
        <v>1628100</v>
      </c>
      <c r="D977" s="199">
        <v>0</v>
      </c>
      <c r="E977" s="198" t="s">
        <v>22557</v>
      </c>
      <c r="F977" s="198" t="s">
        <v>1</v>
      </c>
    </row>
    <row r="978" spans="1:6" ht="15" customHeight="1">
      <c r="A978" s="198" t="s">
        <v>397</v>
      </c>
      <c r="B978" s="199">
        <v>4</v>
      </c>
      <c r="C978" s="199">
        <v>283200</v>
      </c>
      <c r="D978" s="199">
        <v>0</v>
      </c>
      <c r="E978" s="198" t="s">
        <v>22558</v>
      </c>
      <c r="F978" s="198" t="s">
        <v>1</v>
      </c>
    </row>
    <row r="979" spans="1:6" ht="15" customHeight="1">
      <c r="A979" s="198" t="s">
        <v>398</v>
      </c>
      <c r="B979" s="199">
        <v>18</v>
      </c>
      <c r="C979" s="199">
        <v>1416500</v>
      </c>
      <c r="D979" s="199">
        <v>0</v>
      </c>
      <c r="E979" s="198" t="s">
        <v>22559</v>
      </c>
      <c r="F979" s="198" t="s">
        <v>1</v>
      </c>
    </row>
    <row r="980" spans="1:6" ht="15" customHeight="1">
      <c r="A980" s="198" t="s">
        <v>397</v>
      </c>
      <c r="B980" s="199">
        <v>7</v>
      </c>
      <c r="C980" s="199">
        <v>837500</v>
      </c>
      <c r="D980" s="199">
        <v>0</v>
      </c>
      <c r="E980" s="198" t="s">
        <v>22560</v>
      </c>
      <c r="F980" s="198" t="s">
        <v>1</v>
      </c>
    </row>
    <row r="981" spans="1:6" ht="15" customHeight="1">
      <c r="A981" s="198" t="s">
        <v>397</v>
      </c>
      <c r="B981" s="199">
        <v>9</v>
      </c>
      <c r="C981" s="199">
        <v>1625700</v>
      </c>
      <c r="D981" s="199">
        <v>0</v>
      </c>
      <c r="E981" s="198" t="s">
        <v>22561</v>
      </c>
      <c r="F981" s="198" t="s">
        <v>1</v>
      </c>
    </row>
    <row r="982" spans="1:6" ht="15" customHeight="1">
      <c r="A982" s="198" t="s">
        <v>397</v>
      </c>
      <c r="B982" s="199">
        <v>5</v>
      </c>
      <c r="C982" s="199">
        <v>554700</v>
      </c>
      <c r="D982" s="199">
        <v>0</v>
      </c>
      <c r="E982" s="198" t="s">
        <v>22562</v>
      </c>
      <c r="F982" s="198" t="s">
        <v>1</v>
      </c>
    </row>
    <row r="983" spans="1:6" ht="15" customHeight="1">
      <c r="A983" s="198" t="s">
        <v>398</v>
      </c>
      <c r="B983" s="199">
        <v>15</v>
      </c>
      <c r="C983" s="199">
        <v>1063100</v>
      </c>
      <c r="D983" s="199">
        <v>0</v>
      </c>
      <c r="E983" s="198" t="s">
        <v>22563</v>
      </c>
      <c r="F983" s="198" t="s">
        <v>1</v>
      </c>
    </row>
    <row r="984" spans="1:6" ht="15" customHeight="1">
      <c r="A984" s="198" t="s">
        <v>398</v>
      </c>
      <c r="B984" s="199">
        <v>18</v>
      </c>
      <c r="C984" s="199">
        <v>1560900</v>
      </c>
      <c r="D984" s="199">
        <v>0</v>
      </c>
      <c r="E984" s="198" t="s">
        <v>22564</v>
      </c>
      <c r="F984" s="198" t="s">
        <v>1</v>
      </c>
    </row>
    <row r="985" spans="1:6" ht="15" customHeight="1">
      <c r="A985" s="198" t="s">
        <v>397</v>
      </c>
      <c r="B985" s="199">
        <v>7</v>
      </c>
      <c r="C985" s="199">
        <v>872300</v>
      </c>
      <c r="D985" s="199">
        <v>0</v>
      </c>
      <c r="E985" s="198" t="s">
        <v>22565</v>
      </c>
      <c r="F985" s="198" t="s">
        <v>1</v>
      </c>
    </row>
    <row r="986" spans="1:6" ht="15" customHeight="1">
      <c r="A986" s="198" t="s">
        <v>397</v>
      </c>
      <c r="B986" s="199">
        <v>6</v>
      </c>
      <c r="C986" s="199">
        <v>742200</v>
      </c>
      <c r="D986" s="199">
        <v>0</v>
      </c>
      <c r="E986" s="198" t="s">
        <v>22566</v>
      </c>
      <c r="F986" s="198" t="s">
        <v>1</v>
      </c>
    </row>
    <row r="987" spans="1:6" ht="15" customHeight="1">
      <c r="A987" s="198" t="s">
        <v>397</v>
      </c>
      <c r="B987" s="199">
        <v>6</v>
      </c>
      <c r="C987" s="199">
        <v>562100</v>
      </c>
      <c r="D987" s="199">
        <v>0</v>
      </c>
      <c r="E987" s="198" t="s">
        <v>22567</v>
      </c>
      <c r="F987" s="198" t="s">
        <v>1</v>
      </c>
    </row>
    <row r="988" spans="1:6" ht="15" customHeight="1">
      <c r="A988" s="198" t="s">
        <v>397</v>
      </c>
      <c r="B988" s="199">
        <v>17</v>
      </c>
      <c r="C988" s="199">
        <v>1440200</v>
      </c>
      <c r="D988" s="199">
        <v>0</v>
      </c>
      <c r="E988" s="198" t="s">
        <v>22568</v>
      </c>
      <c r="F988" s="198" t="s">
        <v>1</v>
      </c>
    </row>
    <row r="989" spans="1:6" ht="15" customHeight="1">
      <c r="A989" s="198" t="s">
        <v>398</v>
      </c>
      <c r="B989" s="199">
        <v>19</v>
      </c>
      <c r="C989" s="199">
        <v>1976800</v>
      </c>
      <c r="D989" s="199">
        <v>0</v>
      </c>
      <c r="E989" s="198" t="s">
        <v>22569</v>
      </c>
      <c r="F989" s="198" t="s">
        <v>1</v>
      </c>
    </row>
    <row r="990" spans="1:6" ht="15" customHeight="1">
      <c r="A990" s="198" t="s">
        <v>397</v>
      </c>
      <c r="B990" s="199">
        <v>6</v>
      </c>
      <c r="C990" s="199">
        <v>355100</v>
      </c>
      <c r="D990" s="199">
        <v>0</v>
      </c>
      <c r="E990" s="198" t="s">
        <v>22570</v>
      </c>
      <c r="F990" s="198" t="s">
        <v>1</v>
      </c>
    </row>
    <row r="991" spans="1:6" ht="15" customHeight="1">
      <c r="A991" s="198" t="s">
        <v>397</v>
      </c>
      <c r="B991" s="199">
        <v>7</v>
      </c>
      <c r="C991" s="199">
        <v>848600</v>
      </c>
      <c r="D991" s="199">
        <v>0</v>
      </c>
      <c r="E991" s="198" t="s">
        <v>22571</v>
      </c>
      <c r="F991" s="198" t="s">
        <v>1</v>
      </c>
    </row>
    <row r="992" spans="1:6" ht="15" customHeight="1">
      <c r="A992" s="198" t="s">
        <v>397</v>
      </c>
      <c r="B992" s="199">
        <v>7</v>
      </c>
      <c r="C992" s="199">
        <v>878300</v>
      </c>
      <c r="D992" s="199">
        <v>0</v>
      </c>
      <c r="E992" s="198" t="s">
        <v>22572</v>
      </c>
      <c r="F992" s="198" t="s">
        <v>1</v>
      </c>
    </row>
    <row r="993" spans="1:6" ht="15" customHeight="1">
      <c r="A993" s="198" t="s">
        <v>397</v>
      </c>
      <c r="B993" s="199">
        <v>5</v>
      </c>
      <c r="C993" s="199">
        <v>412800</v>
      </c>
      <c r="D993" s="199">
        <v>0</v>
      </c>
      <c r="E993" s="198" t="s">
        <v>22573</v>
      </c>
      <c r="F993" s="198" t="s">
        <v>1</v>
      </c>
    </row>
    <row r="994" spans="1:6" ht="15" customHeight="1">
      <c r="A994" s="198" t="s">
        <v>397</v>
      </c>
      <c r="B994" s="199">
        <v>9</v>
      </c>
      <c r="C994" s="199">
        <v>1426300</v>
      </c>
      <c r="D994" s="199">
        <v>0</v>
      </c>
      <c r="E994" s="198" t="s">
        <v>22574</v>
      </c>
      <c r="F994" s="198" t="s">
        <v>1</v>
      </c>
    </row>
    <row r="995" spans="1:6" ht="15" customHeight="1">
      <c r="A995" s="198" t="s">
        <v>397</v>
      </c>
      <c r="B995" s="199">
        <v>4</v>
      </c>
      <c r="C995" s="199">
        <v>154400</v>
      </c>
      <c r="D995" s="199">
        <v>0</v>
      </c>
      <c r="E995" s="198" t="s">
        <v>22575</v>
      </c>
      <c r="F995" s="198" t="s">
        <v>1</v>
      </c>
    </row>
    <row r="996" spans="1:6" ht="15" customHeight="1">
      <c r="A996" s="198" t="s">
        <v>397</v>
      </c>
      <c r="B996" s="199">
        <v>6</v>
      </c>
      <c r="C996" s="199">
        <v>563800</v>
      </c>
      <c r="D996" s="199">
        <v>0</v>
      </c>
      <c r="E996" s="198" t="s">
        <v>22576</v>
      </c>
      <c r="F996" s="198" t="s">
        <v>1</v>
      </c>
    </row>
    <row r="997" spans="1:6" ht="15" customHeight="1">
      <c r="A997" s="198" t="s">
        <v>397</v>
      </c>
      <c r="B997" s="199">
        <v>7</v>
      </c>
      <c r="C997" s="199">
        <v>1077300</v>
      </c>
      <c r="D997" s="199">
        <v>0</v>
      </c>
      <c r="E997" s="198" t="s">
        <v>22577</v>
      </c>
      <c r="F997" s="198" t="s">
        <v>1</v>
      </c>
    </row>
    <row r="998" spans="1:6" ht="15" customHeight="1">
      <c r="A998" s="198" t="s">
        <v>397</v>
      </c>
      <c r="B998" s="199">
        <v>6</v>
      </c>
      <c r="C998" s="199">
        <v>514900</v>
      </c>
      <c r="D998" s="199">
        <v>0</v>
      </c>
      <c r="E998" s="198" t="s">
        <v>22578</v>
      </c>
      <c r="F998" s="198" t="s">
        <v>1</v>
      </c>
    </row>
    <row r="999" spans="1:6" ht="15" customHeight="1">
      <c r="A999" s="198" t="s">
        <v>397</v>
      </c>
      <c r="B999" s="199">
        <v>6</v>
      </c>
      <c r="C999" s="199">
        <v>463300</v>
      </c>
      <c r="D999" s="199">
        <v>0</v>
      </c>
      <c r="E999" s="198" t="s">
        <v>22579</v>
      </c>
      <c r="F999" s="198" t="s">
        <v>1</v>
      </c>
    </row>
    <row r="1000" spans="1:6" ht="15" customHeight="1">
      <c r="A1000" s="198" t="s">
        <v>398</v>
      </c>
      <c r="B1000" s="199">
        <v>43</v>
      </c>
      <c r="C1000" s="199">
        <v>8111400</v>
      </c>
      <c r="D1000" s="199">
        <v>0</v>
      </c>
      <c r="E1000" s="198" t="s">
        <v>22580</v>
      </c>
      <c r="F1000" s="198" t="s">
        <v>1</v>
      </c>
    </row>
    <row r="1001" spans="1:6" ht="15" customHeight="1">
      <c r="A1001" s="198" t="s">
        <v>397</v>
      </c>
      <c r="B1001" s="199">
        <v>5</v>
      </c>
      <c r="C1001" s="199">
        <v>452900</v>
      </c>
      <c r="D1001" s="199">
        <v>0</v>
      </c>
      <c r="E1001" s="198" t="s">
        <v>22581</v>
      </c>
      <c r="F1001" s="198" t="s">
        <v>1</v>
      </c>
    </row>
    <row r="1002" spans="1:6" ht="15" customHeight="1">
      <c r="A1002" s="198" t="s">
        <v>397</v>
      </c>
      <c r="B1002" s="199">
        <v>7</v>
      </c>
      <c r="C1002" s="199">
        <v>800800</v>
      </c>
      <c r="D1002" s="199">
        <v>2</v>
      </c>
      <c r="E1002" s="198" t="s">
        <v>6051</v>
      </c>
      <c r="F1002" s="198" t="s">
        <v>1</v>
      </c>
    </row>
    <row r="1003" spans="1:6" ht="15" customHeight="1">
      <c r="A1003" s="198" t="s">
        <v>398</v>
      </c>
      <c r="B1003" s="199">
        <v>19</v>
      </c>
      <c r="C1003" s="199">
        <v>1762900</v>
      </c>
      <c r="D1003" s="199">
        <v>0</v>
      </c>
      <c r="E1003" s="198" t="s">
        <v>22582</v>
      </c>
      <c r="F1003" s="198" t="s">
        <v>1</v>
      </c>
    </row>
    <row r="1004" spans="1:6" ht="15" customHeight="1">
      <c r="A1004" s="198" t="s">
        <v>397</v>
      </c>
      <c r="B1004" s="199">
        <v>9</v>
      </c>
      <c r="C1004" s="199">
        <v>1239700</v>
      </c>
      <c r="D1004" s="199">
        <v>0</v>
      </c>
      <c r="E1004" s="198" t="s">
        <v>22583</v>
      </c>
      <c r="F1004" s="198" t="s">
        <v>1</v>
      </c>
    </row>
    <row r="1005" spans="1:6" ht="15" customHeight="1">
      <c r="A1005" s="198" t="s">
        <v>397</v>
      </c>
      <c r="B1005" s="199">
        <v>6</v>
      </c>
      <c r="C1005" s="199">
        <v>568300</v>
      </c>
      <c r="D1005" s="199">
        <v>0</v>
      </c>
      <c r="E1005" s="198" t="s">
        <v>22584</v>
      </c>
      <c r="F1005" s="198" t="s">
        <v>1</v>
      </c>
    </row>
    <row r="1006" spans="1:6" ht="15" customHeight="1">
      <c r="A1006" s="198" t="s">
        <v>397</v>
      </c>
      <c r="B1006" s="199">
        <v>6</v>
      </c>
      <c r="C1006" s="199">
        <v>805400</v>
      </c>
      <c r="D1006" s="199">
        <v>0</v>
      </c>
      <c r="E1006" s="198" t="s">
        <v>22585</v>
      </c>
      <c r="F1006" s="198" t="s">
        <v>1</v>
      </c>
    </row>
    <row r="1007" spans="1:6" ht="15" customHeight="1">
      <c r="A1007" s="198" t="s">
        <v>397</v>
      </c>
      <c r="B1007" s="199">
        <v>7</v>
      </c>
      <c r="C1007" s="199">
        <v>733300</v>
      </c>
      <c r="D1007" s="199">
        <v>0</v>
      </c>
      <c r="E1007" s="198" t="s">
        <v>22586</v>
      </c>
      <c r="F1007" s="198" t="s">
        <v>1</v>
      </c>
    </row>
    <row r="1008" spans="1:6" ht="15" customHeight="1">
      <c r="A1008" s="198" t="s">
        <v>397</v>
      </c>
      <c r="B1008" s="199">
        <v>6</v>
      </c>
      <c r="C1008" s="199">
        <v>419000</v>
      </c>
      <c r="D1008" s="199">
        <v>0</v>
      </c>
      <c r="E1008" s="198" t="s">
        <v>22587</v>
      </c>
      <c r="F1008" s="198" t="s">
        <v>1</v>
      </c>
    </row>
    <row r="1009" spans="1:6" ht="15" customHeight="1">
      <c r="A1009" s="198" t="s">
        <v>397</v>
      </c>
      <c r="B1009" s="199">
        <v>8</v>
      </c>
      <c r="C1009" s="199">
        <v>1414100</v>
      </c>
      <c r="D1009" s="199">
        <v>0</v>
      </c>
      <c r="E1009" s="198" t="s">
        <v>22588</v>
      </c>
      <c r="F1009" s="198" t="s">
        <v>1</v>
      </c>
    </row>
    <row r="1010" spans="1:6" ht="15" customHeight="1">
      <c r="A1010" s="198" t="s">
        <v>397</v>
      </c>
      <c r="B1010" s="199">
        <v>6</v>
      </c>
      <c r="C1010" s="199">
        <v>486700</v>
      </c>
      <c r="D1010" s="199">
        <v>0</v>
      </c>
      <c r="E1010" s="198" t="s">
        <v>22589</v>
      </c>
      <c r="F1010" s="198" t="s">
        <v>1</v>
      </c>
    </row>
    <row r="1011" spans="1:6" ht="15" customHeight="1">
      <c r="A1011" s="198" t="s">
        <v>397</v>
      </c>
      <c r="B1011" s="199">
        <v>6</v>
      </c>
      <c r="C1011" s="199">
        <v>568400</v>
      </c>
      <c r="D1011" s="199">
        <v>0</v>
      </c>
      <c r="E1011" s="198" t="s">
        <v>22590</v>
      </c>
      <c r="F1011" s="198" t="s">
        <v>1</v>
      </c>
    </row>
    <row r="1012" spans="1:6" ht="15" customHeight="1">
      <c r="A1012" s="198" t="s">
        <v>398</v>
      </c>
      <c r="B1012" s="199">
        <v>22</v>
      </c>
      <c r="C1012" s="199">
        <v>2551100</v>
      </c>
      <c r="D1012" s="199">
        <v>0</v>
      </c>
      <c r="E1012" s="198" t="s">
        <v>22591</v>
      </c>
      <c r="F1012" s="198" t="s">
        <v>1</v>
      </c>
    </row>
    <row r="1013" spans="1:6" ht="15" customHeight="1">
      <c r="A1013" s="198" t="s">
        <v>397</v>
      </c>
      <c r="B1013" s="199">
        <v>7</v>
      </c>
      <c r="C1013" s="199">
        <v>547800</v>
      </c>
      <c r="D1013" s="199">
        <v>0</v>
      </c>
      <c r="E1013" s="198" t="s">
        <v>22592</v>
      </c>
      <c r="F1013" s="198" t="s">
        <v>1</v>
      </c>
    </row>
    <row r="1014" spans="1:6" ht="15" customHeight="1">
      <c r="A1014" s="198" t="s">
        <v>398</v>
      </c>
      <c r="B1014" s="199">
        <v>34</v>
      </c>
      <c r="C1014" s="199">
        <v>4575947</v>
      </c>
      <c r="D1014" s="199">
        <v>0</v>
      </c>
      <c r="E1014" s="198" t="s">
        <v>22593</v>
      </c>
      <c r="F1014" s="198" t="s">
        <v>1</v>
      </c>
    </row>
    <row r="1015" spans="1:6" ht="15" customHeight="1">
      <c r="A1015" s="198" t="s">
        <v>398</v>
      </c>
      <c r="B1015" s="199">
        <v>29</v>
      </c>
      <c r="C1015" s="199">
        <v>4469600</v>
      </c>
      <c r="D1015" s="199">
        <v>0</v>
      </c>
      <c r="E1015" s="198" t="s">
        <v>22594</v>
      </c>
      <c r="F1015" s="198" t="s">
        <v>1</v>
      </c>
    </row>
    <row r="1016" spans="1:6" ht="15" customHeight="1">
      <c r="A1016" s="198" t="s">
        <v>397</v>
      </c>
      <c r="B1016" s="199">
        <v>8</v>
      </c>
      <c r="C1016" s="199">
        <v>902100</v>
      </c>
      <c r="D1016" s="199">
        <v>0</v>
      </c>
      <c r="E1016" s="198" t="s">
        <v>22595</v>
      </c>
      <c r="F1016" s="198" t="s">
        <v>1</v>
      </c>
    </row>
    <row r="1017" spans="1:6" ht="15" customHeight="1">
      <c r="A1017" s="198" t="s">
        <v>397</v>
      </c>
      <c r="B1017" s="199">
        <v>6</v>
      </c>
      <c r="C1017" s="199">
        <v>649300</v>
      </c>
      <c r="D1017" s="199">
        <v>0</v>
      </c>
      <c r="E1017" s="198" t="s">
        <v>22596</v>
      </c>
      <c r="F1017" s="198" t="s">
        <v>1</v>
      </c>
    </row>
    <row r="1018" spans="1:6" ht="15" customHeight="1">
      <c r="A1018" s="198" t="s">
        <v>398</v>
      </c>
      <c r="B1018" s="199">
        <v>17</v>
      </c>
      <c r="C1018" s="199">
        <v>1503000</v>
      </c>
      <c r="D1018" s="199">
        <v>0</v>
      </c>
      <c r="E1018" s="198" t="s">
        <v>22597</v>
      </c>
      <c r="F1018" s="198" t="s">
        <v>1</v>
      </c>
    </row>
    <row r="1019" spans="1:6" ht="15" customHeight="1">
      <c r="A1019" s="198" t="s">
        <v>397</v>
      </c>
      <c r="B1019" s="199">
        <v>7</v>
      </c>
      <c r="C1019" s="199">
        <v>718300</v>
      </c>
      <c r="D1019" s="199">
        <v>0</v>
      </c>
      <c r="E1019" s="198" t="s">
        <v>22598</v>
      </c>
      <c r="F1019" s="198" t="s">
        <v>1</v>
      </c>
    </row>
    <row r="1020" spans="1:6" ht="15" customHeight="1">
      <c r="A1020" s="198" t="s">
        <v>397</v>
      </c>
      <c r="B1020" s="199">
        <v>6</v>
      </c>
      <c r="C1020" s="199">
        <v>660800</v>
      </c>
      <c r="D1020" s="199">
        <v>0</v>
      </c>
      <c r="E1020" s="198" t="s">
        <v>22599</v>
      </c>
      <c r="F1020" s="198" t="s">
        <v>1</v>
      </c>
    </row>
    <row r="1021" spans="1:6" ht="15" customHeight="1">
      <c r="A1021" s="198" t="s">
        <v>397</v>
      </c>
      <c r="B1021" s="199">
        <v>6</v>
      </c>
      <c r="C1021" s="199">
        <v>819700</v>
      </c>
      <c r="D1021" s="199">
        <v>0</v>
      </c>
      <c r="E1021" s="198" t="s">
        <v>22600</v>
      </c>
      <c r="F1021" s="198" t="s">
        <v>1</v>
      </c>
    </row>
    <row r="1022" spans="1:6" ht="15" customHeight="1">
      <c r="A1022" s="198" t="s">
        <v>397</v>
      </c>
      <c r="B1022" s="199">
        <v>7</v>
      </c>
      <c r="C1022" s="199">
        <v>913600</v>
      </c>
      <c r="D1022" s="199">
        <v>0</v>
      </c>
      <c r="E1022" s="198" t="s">
        <v>22601</v>
      </c>
      <c r="F1022" s="198" t="s">
        <v>1</v>
      </c>
    </row>
    <row r="1023" spans="1:6" ht="15" customHeight="1">
      <c r="A1023" s="198" t="s">
        <v>397</v>
      </c>
      <c r="B1023" s="199">
        <v>6</v>
      </c>
      <c r="C1023" s="199">
        <v>442000</v>
      </c>
      <c r="D1023" s="199">
        <v>0</v>
      </c>
      <c r="E1023" s="198" t="s">
        <v>22602</v>
      </c>
      <c r="F1023" s="198" t="s">
        <v>1</v>
      </c>
    </row>
    <row r="1024" spans="1:6" ht="15" customHeight="1">
      <c r="A1024" s="198" t="s">
        <v>397</v>
      </c>
      <c r="B1024" s="199">
        <v>9</v>
      </c>
      <c r="C1024" s="199">
        <v>1726600</v>
      </c>
      <c r="D1024" s="199">
        <v>0</v>
      </c>
      <c r="E1024" s="198" t="s">
        <v>22603</v>
      </c>
      <c r="F1024" s="198" t="s">
        <v>1</v>
      </c>
    </row>
    <row r="1025" spans="1:6" ht="15" customHeight="1">
      <c r="A1025" s="198" t="s">
        <v>397</v>
      </c>
      <c r="B1025" s="199">
        <v>6</v>
      </c>
      <c r="C1025" s="199">
        <v>626500</v>
      </c>
      <c r="D1025" s="199">
        <v>0</v>
      </c>
      <c r="E1025" s="198" t="s">
        <v>22604</v>
      </c>
      <c r="F1025" s="198" t="s">
        <v>1</v>
      </c>
    </row>
    <row r="1026" spans="1:6" ht="15" customHeight="1">
      <c r="A1026" s="198" t="s">
        <v>397</v>
      </c>
      <c r="B1026" s="199">
        <v>6</v>
      </c>
      <c r="C1026" s="199">
        <v>622600</v>
      </c>
      <c r="D1026" s="199">
        <v>0</v>
      </c>
      <c r="E1026" s="198" t="s">
        <v>22605</v>
      </c>
      <c r="F1026" s="198" t="s">
        <v>1</v>
      </c>
    </row>
    <row r="1027" spans="1:6" ht="15" customHeight="1">
      <c r="A1027" s="198" t="s">
        <v>397</v>
      </c>
      <c r="B1027" s="199">
        <v>7</v>
      </c>
      <c r="C1027" s="199">
        <v>1122300</v>
      </c>
      <c r="D1027" s="199">
        <v>0</v>
      </c>
      <c r="E1027" s="198" t="s">
        <v>22606</v>
      </c>
      <c r="F1027" s="198" t="s">
        <v>1</v>
      </c>
    </row>
    <row r="1028" spans="1:6" ht="15" customHeight="1">
      <c r="A1028" s="198" t="s">
        <v>398</v>
      </c>
      <c r="B1028" s="199">
        <v>22</v>
      </c>
      <c r="C1028" s="199">
        <v>2843300</v>
      </c>
      <c r="D1028" s="199">
        <v>0</v>
      </c>
      <c r="E1028" s="198" t="s">
        <v>22607</v>
      </c>
      <c r="F1028" s="198" t="s">
        <v>1</v>
      </c>
    </row>
    <row r="1029" spans="1:6" ht="15" customHeight="1">
      <c r="A1029" s="198" t="s">
        <v>397</v>
      </c>
      <c r="B1029" s="199">
        <v>6</v>
      </c>
      <c r="C1029" s="199">
        <v>663700</v>
      </c>
      <c r="D1029" s="199">
        <v>0</v>
      </c>
      <c r="E1029" s="198" t="s">
        <v>22608</v>
      </c>
      <c r="F1029" s="198" t="s">
        <v>1</v>
      </c>
    </row>
    <row r="1030" spans="1:6" ht="15" customHeight="1">
      <c r="A1030" s="198" t="s">
        <v>398</v>
      </c>
      <c r="B1030" s="199">
        <v>49</v>
      </c>
      <c r="C1030" s="199">
        <v>6678102</v>
      </c>
      <c r="D1030" s="199">
        <v>0</v>
      </c>
      <c r="E1030" s="198" t="s">
        <v>22609</v>
      </c>
      <c r="F1030" s="198" t="s">
        <v>1</v>
      </c>
    </row>
    <row r="1031" spans="1:6" ht="15" customHeight="1">
      <c r="A1031" s="198" t="s">
        <v>398</v>
      </c>
      <c r="B1031" s="199">
        <v>25</v>
      </c>
      <c r="C1031" s="199">
        <v>2794200</v>
      </c>
      <c r="D1031" s="199">
        <v>0</v>
      </c>
      <c r="E1031" s="198" t="s">
        <v>22610</v>
      </c>
      <c r="F1031" s="198" t="s">
        <v>1</v>
      </c>
    </row>
    <row r="1032" spans="1:6" ht="15" customHeight="1">
      <c r="A1032" s="198" t="s">
        <v>398</v>
      </c>
      <c r="B1032" s="199">
        <v>55</v>
      </c>
      <c r="C1032" s="199">
        <v>10319000</v>
      </c>
      <c r="D1032" s="199">
        <v>0</v>
      </c>
      <c r="E1032" s="198" t="s">
        <v>22611</v>
      </c>
      <c r="F1032" s="198" t="s">
        <v>1</v>
      </c>
    </row>
    <row r="1033" spans="1:6" ht="15" customHeight="1">
      <c r="A1033" s="198" t="s">
        <v>397</v>
      </c>
      <c r="B1033" s="199">
        <v>7</v>
      </c>
      <c r="C1033" s="199">
        <v>856900</v>
      </c>
      <c r="D1033" s="199">
        <v>0</v>
      </c>
      <c r="E1033" s="198" t="s">
        <v>22612</v>
      </c>
      <c r="F1033" s="198" t="s">
        <v>1</v>
      </c>
    </row>
    <row r="1034" spans="1:6" ht="15" customHeight="1">
      <c r="A1034" s="198" t="s">
        <v>397</v>
      </c>
      <c r="B1034" s="199">
        <v>6</v>
      </c>
      <c r="C1034" s="199">
        <v>449400</v>
      </c>
      <c r="D1034" s="199">
        <v>0</v>
      </c>
      <c r="E1034" s="198" t="s">
        <v>22613</v>
      </c>
      <c r="F1034" s="198" t="s">
        <v>1</v>
      </c>
    </row>
    <row r="1035" spans="1:6" ht="15" customHeight="1">
      <c r="A1035" s="198" t="s">
        <v>397</v>
      </c>
      <c r="B1035" s="199">
        <v>6</v>
      </c>
      <c r="C1035" s="199">
        <v>878600</v>
      </c>
      <c r="D1035" s="199">
        <v>0</v>
      </c>
      <c r="E1035" s="198" t="s">
        <v>22614</v>
      </c>
      <c r="F1035" s="198" t="s">
        <v>1</v>
      </c>
    </row>
    <row r="1036" spans="1:6" ht="15" customHeight="1">
      <c r="A1036" s="198" t="s">
        <v>397</v>
      </c>
      <c r="B1036" s="199">
        <v>8</v>
      </c>
      <c r="C1036" s="199">
        <v>1198400</v>
      </c>
      <c r="D1036" s="199">
        <v>0</v>
      </c>
      <c r="E1036" s="198" t="s">
        <v>22615</v>
      </c>
      <c r="F1036" s="198" t="s">
        <v>1</v>
      </c>
    </row>
    <row r="1037" spans="1:6" ht="15" customHeight="1">
      <c r="A1037" s="198" t="s">
        <v>397</v>
      </c>
      <c r="B1037" s="199">
        <v>9</v>
      </c>
      <c r="C1037" s="199">
        <v>1343800</v>
      </c>
      <c r="D1037" s="199">
        <v>0</v>
      </c>
      <c r="E1037" s="198" t="s">
        <v>22616</v>
      </c>
      <c r="F1037" s="198" t="s">
        <v>1</v>
      </c>
    </row>
    <row r="1038" spans="1:6" ht="15" customHeight="1">
      <c r="A1038" s="198" t="s">
        <v>397</v>
      </c>
      <c r="B1038" s="199">
        <v>5</v>
      </c>
      <c r="C1038" s="199">
        <v>442000</v>
      </c>
      <c r="D1038" s="199">
        <v>0</v>
      </c>
      <c r="E1038" s="198" t="s">
        <v>22617</v>
      </c>
      <c r="F1038" s="198" t="s">
        <v>1</v>
      </c>
    </row>
    <row r="1039" spans="1:6" ht="15" customHeight="1">
      <c r="A1039" s="198" t="s">
        <v>397</v>
      </c>
      <c r="B1039" s="199">
        <v>6</v>
      </c>
      <c r="C1039" s="199">
        <v>639100</v>
      </c>
      <c r="D1039" s="199">
        <v>0</v>
      </c>
      <c r="E1039" s="198" t="s">
        <v>22618</v>
      </c>
      <c r="F1039" s="198" t="s">
        <v>1</v>
      </c>
    </row>
    <row r="1040" spans="1:6" ht="15" customHeight="1">
      <c r="A1040" s="198" t="s">
        <v>397</v>
      </c>
      <c r="B1040" s="199">
        <v>6</v>
      </c>
      <c r="C1040" s="199">
        <v>844100</v>
      </c>
      <c r="D1040" s="199">
        <v>0</v>
      </c>
      <c r="E1040" s="198" t="s">
        <v>22619</v>
      </c>
      <c r="F1040" s="198" t="s">
        <v>1</v>
      </c>
    </row>
    <row r="1041" spans="1:6" ht="15" customHeight="1">
      <c r="A1041" s="198" t="s">
        <v>397</v>
      </c>
      <c r="B1041" s="199">
        <v>7</v>
      </c>
      <c r="C1041" s="199">
        <v>710800</v>
      </c>
      <c r="D1041" s="199">
        <v>0</v>
      </c>
      <c r="E1041" s="198" t="s">
        <v>22620</v>
      </c>
      <c r="F1041" s="198" t="s">
        <v>1</v>
      </c>
    </row>
    <row r="1042" spans="1:6" ht="15" customHeight="1">
      <c r="A1042" s="198" t="s">
        <v>397</v>
      </c>
      <c r="B1042" s="199">
        <v>6</v>
      </c>
      <c r="C1042" s="199">
        <v>490300</v>
      </c>
      <c r="D1042" s="199">
        <v>0</v>
      </c>
      <c r="E1042" s="198" t="s">
        <v>22621</v>
      </c>
      <c r="F1042" s="198" t="s">
        <v>1</v>
      </c>
    </row>
    <row r="1043" spans="1:6" ht="15" customHeight="1">
      <c r="A1043" s="198" t="s">
        <v>397</v>
      </c>
      <c r="B1043" s="199">
        <v>7</v>
      </c>
      <c r="C1043" s="199">
        <v>925100</v>
      </c>
      <c r="D1043" s="199">
        <v>0</v>
      </c>
      <c r="E1043" s="198" t="s">
        <v>22622</v>
      </c>
      <c r="F1043" s="198" t="s">
        <v>1</v>
      </c>
    </row>
    <row r="1044" spans="1:6" ht="15" customHeight="1">
      <c r="A1044" s="198" t="s">
        <v>397</v>
      </c>
      <c r="B1044" s="199">
        <v>6</v>
      </c>
      <c r="C1044" s="199">
        <v>577900</v>
      </c>
      <c r="D1044" s="199">
        <v>0</v>
      </c>
      <c r="E1044" s="198" t="s">
        <v>22623</v>
      </c>
      <c r="F1044" s="198" t="s">
        <v>1</v>
      </c>
    </row>
    <row r="1045" spans="1:6" ht="15" customHeight="1">
      <c r="A1045" s="198" t="s">
        <v>397</v>
      </c>
      <c r="B1045" s="199">
        <v>7</v>
      </c>
      <c r="C1045" s="199">
        <v>926300</v>
      </c>
      <c r="D1045" s="199">
        <v>0</v>
      </c>
      <c r="E1045" s="198" t="s">
        <v>22624</v>
      </c>
      <c r="F1045" s="198" t="s">
        <v>1</v>
      </c>
    </row>
    <row r="1046" spans="1:6" ht="15" customHeight="1">
      <c r="A1046" s="198" t="s">
        <v>397</v>
      </c>
      <c r="B1046" s="199">
        <v>6</v>
      </c>
      <c r="C1046" s="199">
        <v>570200</v>
      </c>
      <c r="D1046" s="199">
        <v>0</v>
      </c>
      <c r="E1046" s="198" t="s">
        <v>22625</v>
      </c>
      <c r="F1046" s="198" t="s">
        <v>1</v>
      </c>
    </row>
    <row r="1047" spans="1:6" ht="15" customHeight="1">
      <c r="A1047" s="198" t="s">
        <v>397</v>
      </c>
      <c r="B1047" s="199">
        <v>7</v>
      </c>
      <c r="C1047" s="199">
        <v>621100</v>
      </c>
      <c r="D1047" s="199">
        <v>0</v>
      </c>
      <c r="E1047" s="198" t="s">
        <v>22626</v>
      </c>
      <c r="F1047" s="198" t="s">
        <v>1</v>
      </c>
    </row>
    <row r="1048" spans="1:6" ht="15" customHeight="1">
      <c r="A1048" s="198" t="s">
        <v>397</v>
      </c>
      <c r="B1048" s="199">
        <v>7</v>
      </c>
      <c r="C1048" s="199">
        <v>805300</v>
      </c>
      <c r="D1048" s="199">
        <v>0</v>
      </c>
      <c r="E1048" s="198" t="s">
        <v>22627</v>
      </c>
      <c r="F1048" s="198" t="s">
        <v>1</v>
      </c>
    </row>
    <row r="1049" spans="1:6" ht="15" customHeight="1">
      <c r="A1049" s="198" t="s">
        <v>397</v>
      </c>
      <c r="B1049" s="199">
        <v>5</v>
      </c>
      <c r="C1049" s="199">
        <v>452900</v>
      </c>
      <c r="D1049" s="199">
        <v>0</v>
      </c>
      <c r="E1049" s="198" t="s">
        <v>22628</v>
      </c>
      <c r="F1049" s="198" t="s">
        <v>1</v>
      </c>
    </row>
    <row r="1050" spans="1:6" ht="15" customHeight="1">
      <c r="A1050" s="198" t="s">
        <v>397</v>
      </c>
      <c r="B1050" s="199">
        <v>7</v>
      </c>
      <c r="C1050" s="199">
        <v>1085400</v>
      </c>
      <c r="D1050" s="199">
        <v>0</v>
      </c>
      <c r="E1050" s="198" t="s">
        <v>22629</v>
      </c>
      <c r="F1050" s="198" t="s">
        <v>1</v>
      </c>
    </row>
    <row r="1051" spans="1:6" ht="15" customHeight="1">
      <c r="A1051" s="198" t="s">
        <v>397</v>
      </c>
      <c r="B1051" s="199">
        <v>9</v>
      </c>
      <c r="C1051" s="199">
        <v>1647400</v>
      </c>
      <c r="D1051" s="199">
        <v>0</v>
      </c>
      <c r="E1051" s="198" t="s">
        <v>22630</v>
      </c>
      <c r="F1051" s="198" t="s">
        <v>1</v>
      </c>
    </row>
    <row r="1052" spans="1:6" ht="15" customHeight="1">
      <c r="A1052" s="198" t="s">
        <v>397</v>
      </c>
      <c r="B1052" s="199">
        <v>8</v>
      </c>
      <c r="C1052" s="199">
        <v>1499400</v>
      </c>
      <c r="D1052" s="199">
        <v>0</v>
      </c>
      <c r="E1052" s="198" t="s">
        <v>22631</v>
      </c>
      <c r="F1052" s="198" t="s">
        <v>1</v>
      </c>
    </row>
    <row r="1053" spans="1:6" ht="15" customHeight="1">
      <c r="A1053" s="198" t="s">
        <v>397</v>
      </c>
      <c r="B1053" s="199">
        <v>6</v>
      </c>
      <c r="C1053" s="199">
        <v>891800</v>
      </c>
      <c r="D1053" s="199">
        <v>0</v>
      </c>
      <c r="E1053" s="198" t="s">
        <v>22632</v>
      </c>
      <c r="F1053" s="198" t="s">
        <v>1</v>
      </c>
    </row>
    <row r="1054" spans="1:6" ht="15" customHeight="1">
      <c r="A1054" s="198" t="s">
        <v>397</v>
      </c>
      <c r="B1054" s="199">
        <v>7</v>
      </c>
      <c r="C1054" s="199">
        <v>1128500</v>
      </c>
      <c r="D1054" s="199">
        <v>0</v>
      </c>
      <c r="E1054" s="198" t="s">
        <v>22633</v>
      </c>
      <c r="F1054" s="198" t="s">
        <v>1</v>
      </c>
    </row>
    <row r="1055" spans="1:6" ht="15" customHeight="1">
      <c r="A1055" s="198" t="s">
        <v>397</v>
      </c>
      <c r="B1055" s="199">
        <v>6</v>
      </c>
      <c r="C1055" s="199">
        <v>574500</v>
      </c>
      <c r="D1055" s="199">
        <v>0</v>
      </c>
      <c r="E1055" s="198" t="s">
        <v>22634</v>
      </c>
      <c r="F1055" s="198" t="s">
        <v>1</v>
      </c>
    </row>
    <row r="1056" spans="1:6" ht="15" customHeight="1">
      <c r="A1056" s="198" t="s">
        <v>397</v>
      </c>
      <c r="B1056" s="199">
        <v>6</v>
      </c>
      <c r="C1056" s="199">
        <v>812500</v>
      </c>
      <c r="D1056" s="199">
        <v>0</v>
      </c>
      <c r="E1056" s="198" t="s">
        <v>22635</v>
      </c>
      <c r="F1056" s="198" t="s">
        <v>1</v>
      </c>
    </row>
    <row r="1057" spans="1:6" ht="15" customHeight="1">
      <c r="A1057" s="198" t="s">
        <v>397</v>
      </c>
      <c r="B1057" s="199">
        <v>7</v>
      </c>
      <c r="C1057" s="199">
        <v>791200</v>
      </c>
      <c r="D1057" s="199">
        <v>0</v>
      </c>
      <c r="E1057" s="198" t="s">
        <v>22636</v>
      </c>
      <c r="F1057" s="198" t="s">
        <v>1</v>
      </c>
    </row>
    <row r="1058" spans="1:6" ht="15" customHeight="1">
      <c r="A1058" s="198" t="s">
        <v>398</v>
      </c>
      <c r="B1058" s="199">
        <v>15</v>
      </c>
      <c r="C1058" s="199">
        <v>2054893</v>
      </c>
      <c r="D1058" s="199">
        <v>0</v>
      </c>
      <c r="E1058" s="198" t="s">
        <v>22637</v>
      </c>
      <c r="F1058" s="198" t="s">
        <v>1</v>
      </c>
    </row>
    <row r="1059" spans="1:6" ht="15" customHeight="1">
      <c r="A1059" s="198" t="s">
        <v>397</v>
      </c>
      <c r="B1059" s="199">
        <v>7</v>
      </c>
      <c r="C1059" s="199">
        <v>910000</v>
      </c>
      <c r="D1059" s="199">
        <v>0</v>
      </c>
      <c r="E1059" s="198" t="s">
        <v>22638</v>
      </c>
      <c r="F1059" s="198" t="s">
        <v>1</v>
      </c>
    </row>
    <row r="1060" spans="1:6" ht="15" customHeight="1">
      <c r="A1060" s="198" t="s">
        <v>397</v>
      </c>
      <c r="B1060" s="199">
        <v>7</v>
      </c>
      <c r="C1060" s="199">
        <v>909800</v>
      </c>
      <c r="D1060" s="199">
        <v>0</v>
      </c>
      <c r="E1060" s="198" t="s">
        <v>22639</v>
      </c>
      <c r="F1060" s="198" t="s">
        <v>1</v>
      </c>
    </row>
    <row r="1061" spans="1:6" ht="15" customHeight="1">
      <c r="A1061" s="198" t="s">
        <v>397</v>
      </c>
      <c r="B1061" s="199">
        <v>8</v>
      </c>
      <c r="C1061" s="199">
        <v>900100</v>
      </c>
      <c r="D1061" s="199">
        <v>0</v>
      </c>
      <c r="E1061" s="198" t="s">
        <v>22640</v>
      </c>
      <c r="F1061" s="198" t="s">
        <v>1</v>
      </c>
    </row>
    <row r="1062" spans="1:6" ht="15" customHeight="1">
      <c r="A1062" s="198" t="s">
        <v>397</v>
      </c>
      <c r="B1062" s="199">
        <v>7</v>
      </c>
      <c r="C1062" s="199">
        <v>579800</v>
      </c>
      <c r="D1062" s="199">
        <v>0</v>
      </c>
      <c r="E1062" s="198" t="s">
        <v>22641</v>
      </c>
      <c r="F1062" s="198" t="s">
        <v>1</v>
      </c>
    </row>
    <row r="1063" spans="1:6" ht="15" customHeight="1">
      <c r="A1063" s="198" t="s">
        <v>398</v>
      </c>
      <c r="B1063" s="199">
        <v>12</v>
      </c>
      <c r="C1063" s="199">
        <v>1567400</v>
      </c>
      <c r="D1063" s="199">
        <v>0</v>
      </c>
      <c r="E1063" s="198" t="s">
        <v>22642</v>
      </c>
      <c r="F1063" s="198" t="s">
        <v>1</v>
      </c>
    </row>
    <row r="1064" spans="1:6" ht="15" customHeight="1">
      <c r="A1064" s="198" t="s">
        <v>398</v>
      </c>
      <c r="B1064" s="199">
        <v>20</v>
      </c>
      <c r="C1064" s="199">
        <v>1991600</v>
      </c>
      <c r="D1064" s="199">
        <v>0</v>
      </c>
      <c r="E1064" s="198" t="s">
        <v>22643</v>
      </c>
      <c r="F1064" s="198" t="s">
        <v>1</v>
      </c>
    </row>
    <row r="1065" spans="1:6" ht="15" customHeight="1">
      <c r="A1065" s="198" t="s">
        <v>397</v>
      </c>
      <c r="B1065" s="199">
        <v>6</v>
      </c>
      <c r="C1065" s="199">
        <v>499800</v>
      </c>
      <c r="D1065" s="199">
        <v>0</v>
      </c>
      <c r="E1065" s="198" t="s">
        <v>22644</v>
      </c>
      <c r="F1065" s="198" t="s">
        <v>1</v>
      </c>
    </row>
    <row r="1066" spans="1:6" ht="15" customHeight="1">
      <c r="A1066" s="198" t="s">
        <v>398</v>
      </c>
      <c r="B1066" s="199">
        <v>26</v>
      </c>
      <c r="C1066" s="199">
        <v>3847700</v>
      </c>
      <c r="D1066" s="199">
        <v>0</v>
      </c>
      <c r="E1066" s="198" t="s">
        <v>22645</v>
      </c>
      <c r="F1066" s="198" t="s">
        <v>1</v>
      </c>
    </row>
    <row r="1067" spans="1:6" ht="15" customHeight="1">
      <c r="A1067" s="198" t="s">
        <v>397</v>
      </c>
      <c r="B1067" s="199">
        <v>5</v>
      </c>
      <c r="C1067" s="199">
        <v>333300</v>
      </c>
      <c r="D1067" s="199">
        <v>0</v>
      </c>
      <c r="E1067" s="198" t="s">
        <v>22646</v>
      </c>
      <c r="F1067" s="198" t="s">
        <v>1</v>
      </c>
    </row>
    <row r="1068" spans="1:6" ht="15" customHeight="1">
      <c r="A1068" s="198" t="s">
        <v>397</v>
      </c>
      <c r="B1068" s="199">
        <v>6</v>
      </c>
      <c r="C1068" s="199">
        <v>723900</v>
      </c>
      <c r="D1068" s="199">
        <v>0</v>
      </c>
      <c r="E1068" s="198" t="s">
        <v>22647</v>
      </c>
      <c r="F1068" s="198" t="s">
        <v>1</v>
      </c>
    </row>
    <row r="1069" spans="1:6" ht="15" customHeight="1">
      <c r="A1069" s="198" t="s">
        <v>398</v>
      </c>
      <c r="B1069" s="199">
        <v>21</v>
      </c>
      <c r="C1069" s="199">
        <v>2110900</v>
      </c>
      <c r="D1069" s="199">
        <v>0</v>
      </c>
      <c r="E1069" s="198" t="s">
        <v>22648</v>
      </c>
      <c r="F1069" s="198" t="s">
        <v>1</v>
      </c>
    </row>
    <row r="1070" spans="1:6" ht="15" customHeight="1">
      <c r="A1070" s="198" t="s">
        <v>398</v>
      </c>
      <c r="B1070" s="199">
        <v>24</v>
      </c>
      <c r="C1070" s="199">
        <v>2788400</v>
      </c>
      <c r="D1070" s="199">
        <v>0</v>
      </c>
      <c r="E1070" s="198" t="s">
        <v>22649</v>
      </c>
      <c r="F1070" s="198" t="s">
        <v>1</v>
      </c>
    </row>
    <row r="1071" spans="1:6" ht="15" customHeight="1">
      <c r="A1071" s="198" t="s">
        <v>397</v>
      </c>
      <c r="B1071" s="199">
        <v>6</v>
      </c>
      <c r="C1071" s="199">
        <v>873300</v>
      </c>
      <c r="D1071" s="199">
        <v>0</v>
      </c>
      <c r="E1071" s="198" t="s">
        <v>22650</v>
      </c>
      <c r="F1071" s="198" t="s">
        <v>1</v>
      </c>
    </row>
    <row r="1072" spans="1:6" ht="15" customHeight="1">
      <c r="A1072" s="198" t="s">
        <v>397</v>
      </c>
      <c r="B1072" s="199">
        <v>7</v>
      </c>
      <c r="C1072" s="199">
        <v>1208700</v>
      </c>
      <c r="D1072" s="199">
        <v>0</v>
      </c>
      <c r="E1072" s="198" t="s">
        <v>22651</v>
      </c>
      <c r="F1072" s="198" t="s">
        <v>1</v>
      </c>
    </row>
    <row r="1073" spans="1:6" ht="15" customHeight="1">
      <c r="A1073" s="198" t="s">
        <v>397</v>
      </c>
      <c r="B1073" s="199">
        <v>7</v>
      </c>
      <c r="C1073" s="199">
        <v>1083700</v>
      </c>
      <c r="D1073" s="199">
        <v>0</v>
      </c>
      <c r="E1073" s="198" t="s">
        <v>22652</v>
      </c>
      <c r="F1073" s="198" t="s">
        <v>1</v>
      </c>
    </row>
    <row r="1074" spans="1:6" ht="15" customHeight="1">
      <c r="A1074" s="198" t="s">
        <v>398</v>
      </c>
      <c r="B1074" s="199">
        <v>24</v>
      </c>
      <c r="C1074" s="199">
        <v>2891300</v>
      </c>
      <c r="D1074" s="199">
        <v>0</v>
      </c>
      <c r="E1074" s="198" t="s">
        <v>22653</v>
      </c>
      <c r="F1074" s="198" t="s">
        <v>1</v>
      </c>
    </row>
    <row r="1075" spans="1:6" ht="15" customHeight="1">
      <c r="A1075" s="198" t="s">
        <v>398</v>
      </c>
      <c r="B1075" s="199">
        <v>27</v>
      </c>
      <c r="C1075" s="199">
        <v>2819500</v>
      </c>
      <c r="D1075" s="199">
        <v>0</v>
      </c>
      <c r="E1075" s="198" t="s">
        <v>22654</v>
      </c>
      <c r="F1075" s="198" t="s">
        <v>1</v>
      </c>
    </row>
    <row r="1076" spans="1:6" ht="15" customHeight="1">
      <c r="A1076" s="198" t="s">
        <v>398</v>
      </c>
      <c r="B1076" s="199">
        <v>6</v>
      </c>
      <c r="C1076" s="199">
        <v>839440</v>
      </c>
      <c r="D1076" s="199">
        <v>0</v>
      </c>
      <c r="E1076" s="198" t="s">
        <v>22655</v>
      </c>
      <c r="F1076" s="198" t="s">
        <v>1</v>
      </c>
    </row>
    <row r="1077" spans="1:6" ht="15" customHeight="1">
      <c r="A1077" s="198" t="s">
        <v>398</v>
      </c>
      <c r="B1077" s="199">
        <v>17</v>
      </c>
      <c r="C1077" s="199">
        <v>1122000</v>
      </c>
      <c r="D1077" s="199">
        <v>0</v>
      </c>
      <c r="E1077" s="198" t="s">
        <v>22656</v>
      </c>
      <c r="F1077" s="198" t="s">
        <v>1</v>
      </c>
    </row>
    <row r="1078" spans="1:6" ht="15" customHeight="1">
      <c r="A1078" s="198" t="s">
        <v>397</v>
      </c>
      <c r="B1078" s="199">
        <v>7</v>
      </c>
      <c r="C1078" s="199">
        <v>793900</v>
      </c>
      <c r="D1078" s="199">
        <v>0</v>
      </c>
      <c r="E1078" s="198" t="s">
        <v>22657</v>
      </c>
      <c r="F1078" s="198" t="s">
        <v>1</v>
      </c>
    </row>
    <row r="1079" spans="1:6" ht="15" customHeight="1">
      <c r="A1079" s="198" t="s">
        <v>397</v>
      </c>
      <c r="B1079" s="199">
        <v>17</v>
      </c>
      <c r="C1079" s="199">
        <v>3306700</v>
      </c>
      <c r="D1079" s="199">
        <v>0</v>
      </c>
      <c r="E1079" s="198" t="s">
        <v>22658</v>
      </c>
      <c r="F1079" s="198" t="s">
        <v>1</v>
      </c>
    </row>
    <row r="1080" spans="1:6" ht="15" customHeight="1">
      <c r="A1080" s="198" t="s">
        <v>397</v>
      </c>
      <c r="B1080" s="199">
        <v>6</v>
      </c>
      <c r="C1080" s="199">
        <v>716400</v>
      </c>
      <c r="D1080" s="199">
        <v>0</v>
      </c>
      <c r="E1080" s="198" t="s">
        <v>22659</v>
      </c>
      <c r="F1080" s="198" t="s">
        <v>1</v>
      </c>
    </row>
    <row r="1081" spans="1:6" ht="15" customHeight="1">
      <c r="A1081" s="198" t="s">
        <v>397</v>
      </c>
      <c r="B1081" s="199">
        <v>7</v>
      </c>
      <c r="C1081" s="199">
        <v>1004400</v>
      </c>
      <c r="D1081" s="199">
        <v>0</v>
      </c>
      <c r="E1081" s="198" t="s">
        <v>22660</v>
      </c>
      <c r="F1081" s="198" t="s">
        <v>1</v>
      </c>
    </row>
    <row r="1082" spans="1:6" ht="15" customHeight="1">
      <c r="A1082" s="198" t="s">
        <v>397</v>
      </c>
      <c r="B1082" s="199">
        <v>7</v>
      </c>
      <c r="C1082" s="199">
        <v>780900</v>
      </c>
      <c r="D1082" s="199">
        <v>0</v>
      </c>
      <c r="E1082" s="198" t="s">
        <v>22661</v>
      </c>
      <c r="F1082" s="198" t="s">
        <v>1</v>
      </c>
    </row>
    <row r="1083" spans="1:6" ht="15" customHeight="1">
      <c r="A1083" s="198" t="s">
        <v>397</v>
      </c>
      <c r="B1083" s="199">
        <v>8</v>
      </c>
      <c r="C1083" s="199">
        <v>1248900</v>
      </c>
      <c r="D1083" s="199">
        <v>0</v>
      </c>
      <c r="E1083" s="198" t="s">
        <v>22662</v>
      </c>
      <c r="F1083" s="198" t="s">
        <v>1</v>
      </c>
    </row>
    <row r="1084" spans="1:6" ht="15" customHeight="1">
      <c r="A1084" s="198" t="s">
        <v>398</v>
      </c>
      <c r="B1084" s="199">
        <v>7</v>
      </c>
      <c r="C1084" s="199">
        <v>937722</v>
      </c>
      <c r="D1084" s="199">
        <v>0</v>
      </c>
      <c r="E1084" s="198" t="s">
        <v>22663</v>
      </c>
      <c r="F1084" s="198" t="s">
        <v>1</v>
      </c>
    </row>
    <row r="1085" spans="1:6" ht="15" customHeight="1">
      <c r="A1085" s="198" t="s">
        <v>398</v>
      </c>
      <c r="B1085" s="199">
        <v>19</v>
      </c>
      <c r="C1085" s="199">
        <v>2603583</v>
      </c>
      <c r="D1085" s="199">
        <v>0</v>
      </c>
      <c r="E1085" s="198" t="s">
        <v>22664</v>
      </c>
      <c r="F1085" s="198" t="s">
        <v>1</v>
      </c>
    </row>
    <row r="1086" spans="1:6" ht="15" customHeight="1">
      <c r="A1086" s="198" t="s">
        <v>398</v>
      </c>
      <c r="B1086" s="199">
        <v>24</v>
      </c>
      <c r="C1086" s="199">
        <v>2575900</v>
      </c>
      <c r="D1086" s="199">
        <v>0</v>
      </c>
      <c r="E1086" s="198" t="s">
        <v>22665</v>
      </c>
      <c r="F1086" s="198" t="s">
        <v>1</v>
      </c>
    </row>
    <row r="1087" spans="1:6" ht="15" customHeight="1">
      <c r="A1087" s="198" t="s">
        <v>397</v>
      </c>
      <c r="B1087" s="199">
        <v>6</v>
      </c>
      <c r="C1087" s="199">
        <v>503700</v>
      </c>
      <c r="D1087" s="199">
        <v>0</v>
      </c>
      <c r="E1087" s="198" t="s">
        <v>22666</v>
      </c>
      <c r="F1087" s="198" t="s">
        <v>1</v>
      </c>
    </row>
    <row r="1088" spans="1:6" ht="15" customHeight="1">
      <c r="A1088" s="198" t="s">
        <v>397</v>
      </c>
      <c r="B1088" s="199">
        <v>5</v>
      </c>
      <c r="C1088" s="199">
        <v>528300</v>
      </c>
      <c r="D1088" s="199">
        <v>0</v>
      </c>
      <c r="E1088" s="198" t="s">
        <v>22667</v>
      </c>
      <c r="F1088" s="198" t="s">
        <v>1</v>
      </c>
    </row>
    <row r="1089" spans="1:6" ht="15" customHeight="1">
      <c r="A1089" s="198" t="s">
        <v>397</v>
      </c>
      <c r="B1089" s="199">
        <v>6</v>
      </c>
      <c r="C1089" s="199">
        <v>552800</v>
      </c>
      <c r="D1089" s="199">
        <v>0</v>
      </c>
      <c r="E1089" s="198" t="s">
        <v>22668</v>
      </c>
      <c r="F1089" s="198" t="s">
        <v>1</v>
      </c>
    </row>
    <row r="1090" spans="1:6" ht="15" customHeight="1">
      <c r="A1090" s="198" t="s">
        <v>397</v>
      </c>
      <c r="B1090" s="199">
        <v>6</v>
      </c>
      <c r="C1090" s="199">
        <v>408000</v>
      </c>
      <c r="D1090" s="199">
        <v>0</v>
      </c>
      <c r="E1090" s="198" t="s">
        <v>22669</v>
      </c>
      <c r="F1090" s="198" t="s">
        <v>1</v>
      </c>
    </row>
    <row r="1091" spans="1:6" ht="15" customHeight="1">
      <c r="A1091" s="198" t="s">
        <v>397</v>
      </c>
      <c r="B1091" s="199">
        <v>6</v>
      </c>
      <c r="C1091" s="199">
        <v>724100</v>
      </c>
      <c r="D1091" s="199">
        <v>0</v>
      </c>
      <c r="E1091" s="198" t="s">
        <v>22670</v>
      </c>
      <c r="F1091" s="198" t="s">
        <v>1</v>
      </c>
    </row>
    <row r="1092" spans="1:6" ht="15" customHeight="1">
      <c r="A1092" s="198" t="s">
        <v>397</v>
      </c>
      <c r="B1092" s="199">
        <v>6</v>
      </c>
      <c r="C1092" s="199">
        <v>462700</v>
      </c>
      <c r="D1092" s="199">
        <v>0</v>
      </c>
      <c r="E1092" s="198" t="s">
        <v>22671</v>
      </c>
      <c r="F1092" s="198" t="s">
        <v>1</v>
      </c>
    </row>
    <row r="1093" spans="1:6" ht="15" customHeight="1">
      <c r="A1093" s="198" t="s">
        <v>397</v>
      </c>
      <c r="B1093" s="199">
        <v>8</v>
      </c>
      <c r="C1093" s="199">
        <v>1224400</v>
      </c>
      <c r="D1093" s="199">
        <v>0</v>
      </c>
      <c r="E1093" s="198" t="s">
        <v>22672</v>
      </c>
      <c r="F1093" s="198" t="s">
        <v>1</v>
      </c>
    </row>
    <row r="1094" spans="1:6" ht="15" customHeight="1">
      <c r="A1094" s="198" t="s">
        <v>398</v>
      </c>
      <c r="B1094" s="199">
        <v>31</v>
      </c>
      <c r="C1094" s="199">
        <v>5156500</v>
      </c>
      <c r="D1094" s="199">
        <v>0</v>
      </c>
      <c r="E1094" s="198" t="s">
        <v>22673</v>
      </c>
      <c r="F1094" s="198" t="s">
        <v>1</v>
      </c>
    </row>
    <row r="1095" spans="1:6" ht="15" customHeight="1">
      <c r="A1095" s="198" t="s">
        <v>398</v>
      </c>
      <c r="B1095" s="199">
        <v>19</v>
      </c>
      <c r="C1095" s="199">
        <v>2344000</v>
      </c>
      <c r="D1095" s="199">
        <v>0</v>
      </c>
      <c r="E1095" s="198" t="s">
        <v>22674</v>
      </c>
      <c r="F1095" s="198" t="s">
        <v>1</v>
      </c>
    </row>
    <row r="1096" spans="1:6" ht="15" customHeight="1">
      <c r="A1096" s="198" t="s">
        <v>397</v>
      </c>
      <c r="B1096" s="199">
        <v>7</v>
      </c>
      <c r="C1096" s="199">
        <v>717500</v>
      </c>
      <c r="D1096" s="199">
        <v>0</v>
      </c>
      <c r="E1096" s="198" t="s">
        <v>22675</v>
      </c>
      <c r="F1096" s="198" t="s">
        <v>1</v>
      </c>
    </row>
    <row r="1097" spans="1:6" ht="15" customHeight="1">
      <c r="A1097" s="198" t="s">
        <v>397</v>
      </c>
      <c r="B1097" s="199">
        <v>7</v>
      </c>
      <c r="C1097" s="199">
        <v>739700</v>
      </c>
      <c r="D1097" s="199">
        <v>0</v>
      </c>
      <c r="E1097" s="198" t="s">
        <v>22676</v>
      </c>
      <c r="F1097" s="198" t="s">
        <v>1</v>
      </c>
    </row>
    <row r="1098" spans="1:6" ht="15" customHeight="1">
      <c r="A1098" s="198" t="s">
        <v>397</v>
      </c>
      <c r="B1098" s="199">
        <v>6</v>
      </c>
      <c r="C1098" s="199">
        <v>835800</v>
      </c>
      <c r="D1098" s="199">
        <v>0</v>
      </c>
      <c r="E1098" s="198" t="s">
        <v>22677</v>
      </c>
      <c r="F1098" s="198" t="s">
        <v>1</v>
      </c>
    </row>
    <row r="1099" spans="1:6" ht="15" customHeight="1">
      <c r="A1099" s="198" t="s">
        <v>398</v>
      </c>
      <c r="B1099" s="199">
        <v>18</v>
      </c>
      <c r="C1099" s="199">
        <v>1625200</v>
      </c>
      <c r="D1099" s="199">
        <v>0</v>
      </c>
      <c r="E1099" s="198" t="s">
        <v>22678</v>
      </c>
      <c r="F1099" s="198" t="s">
        <v>1</v>
      </c>
    </row>
    <row r="1100" spans="1:6" ht="15" customHeight="1">
      <c r="A1100" s="198" t="s">
        <v>397</v>
      </c>
      <c r="B1100" s="199">
        <v>7</v>
      </c>
      <c r="C1100" s="199">
        <v>993500</v>
      </c>
      <c r="D1100" s="199">
        <v>0</v>
      </c>
      <c r="E1100" s="198" t="s">
        <v>22679</v>
      </c>
      <c r="F1100" s="198" t="s">
        <v>1</v>
      </c>
    </row>
    <row r="1101" spans="1:6" ht="15" customHeight="1">
      <c r="A1101" s="198" t="s">
        <v>397</v>
      </c>
      <c r="B1101" s="199">
        <v>9</v>
      </c>
      <c r="C1101" s="199">
        <v>1331800</v>
      </c>
      <c r="D1101" s="199">
        <v>0</v>
      </c>
      <c r="E1101" s="198" t="s">
        <v>22680</v>
      </c>
      <c r="F1101" s="198" t="s">
        <v>1</v>
      </c>
    </row>
    <row r="1102" spans="1:6" ht="15" customHeight="1">
      <c r="A1102" s="198" t="s">
        <v>397</v>
      </c>
      <c r="B1102" s="199">
        <v>5</v>
      </c>
      <c r="C1102" s="199">
        <v>400200</v>
      </c>
      <c r="D1102" s="199">
        <v>0</v>
      </c>
      <c r="E1102" s="198" t="s">
        <v>22681</v>
      </c>
      <c r="F1102" s="198" t="s">
        <v>1</v>
      </c>
    </row>
    <row r="1103" spans="1:6" ht="15" customHeight="1">
      <c r="A1103" s="198" t="s">
        <v>398</v>
      </c>
      <c r="B1103" s="199">
        <v>18</v>
      </c>
      <c r="C1103" s="199">
        <v>1801400</v>
      </c>
      <c r="D1103" s="199">
        <v>0</v>
      </c>
      <c r="E1103" s="198" t="s">
        <v>22682</v>
      </c>
      <c r="F1103" s="198" t="s">
        <v>1</v>
      </c>
    </row>
    <row r="1104" spans="1:6" ht="15" customHeight="1">
      <c r="A1104" s="198" t="s">
        <v>397</v>
      </c>
      <c r="B1104" s="199">
        <v>6</v>
      </c>
      <c r="C1104" s="199">
        <v>899500</v>
      </c>
      <c r="D1104" s="199">
        <v>0</v>
      </c>
      <c r="E1104" s="198" t="s">
        <v>22683</v>
      </c>
      <c r="F1104" s="198" t="s">
        <v>1</v>
      </c>
    </row>
    <row r="1105" spans="1:6" ht="15" customHeight="1">
      <c r="A1105" s="198" t="s">
        <v>397</v>
      </c>
      <c r="B1105" s="199">
        <v>6</v>
      </c>
      <c r="C1105" s="199">
        <v>502200</v>
      </c>
      <c r="D1105" s="199">
        <v>0</v>
      </c>
      <c r="E1105" s="198" t="s">
        <v>22684</v>
      </c>
      <c r="F1105" s="198" t="s">
        <v>1</v>
      </c>
    </row>
    <row r="1106" spans="1:6" ht="15" customHeight="1">
      <c r="A1106" s="198" t="s">
        <v>397</v>
      </c>
      <c r="B1106" s="199">
        <v>6</v>
      </c>
      <c r="C1106" s="199">
        <v>758900</v>
      </c>
      <c r="D1106" s="199">
        <v>0</v>
      </c>
      <c r="E1106" s="198" t="s">
        <v>22685</v>
      </c>
      <c r="F1106" s="198" t="s">
        <v>1</v>
      </c>
    </row>
    <row r="1107" spans="1:6" ht="15" customHeight="1">
      <c r="A1107" s="198" t="s">
        <v>398</v>
      </c>
      <c r="B1107" s="199">
        <v>41</v>
      </c>
      <c r="C1107" s="199">
        <v>7219500</v>
      </c>
      <c r="D1107" s="199">
        <v>0</v>
      </c>
      <c r="E1107" s="198" t="s">
        <v>22686</v>
      </c>
      <c r="F1107" s="198" t="s">
        <v>1</v>
      </c>
    </row>
    <row r="1108" spans="1:6" ht="15" customHeight="1">
      <c r="A1108" s="198" t="s">
        <v>397</v>
      </c>
      <c r="B1108" s="199">
        <v>8</v>
      </c>
      <c r="C1108" s="199">
        <v>1350300</v>
      </c>
      <c r="D1108" s="199">
        <v>0</v>
      </c>
      <c r="E1108" s="198" t="s">
        <v>22687</v>
      </c>
      <c r="F1108" s="198" t="s">
        <v>1</v>
      </c>
    </row>
    <row r="1109" spans="1:6" ht="15" customHeight="1">
      <c r="A1109" s="198" t="s">
        <v>397</v>
      </c>
      <c r="B1109" s="199">
        <v>6</v>
      </c>
      <c r="C1109" s="199">
        <v>911100</v>
      </c>
      <c r="D1109" s="199">
        <v>0</v>
      </c>
      <c r="E1109" s="198" t="s">
        <v>22688</v>
      </c>
      <c r="F1109" s="198" t="s">
        <v>1</v>
      </c>
    </row>
    <row r="1110" spans="1:6" ht="15" customHeight="1">
      <c r="A1110" s="198" t="s">
        <v>397</v>
      </c>
      <c r="B1110" s="199">
        <v>7</v>
      </c>
      <c r="C1110" s="199">
        <v>897700</v>
      </c>
      <c r="D1110" s="199">
        <v>0</v>
      </c>
      <c r="E1110" s="198" t="s">
        <v>22689</v>
      </c>
      <c r="F1110" s="198" t="s">
        <v>1</v>
      </c>
    </row>
    <row r="1111" spans="1:6" ht="15" customHeight="1">
      <c r="A1111" s="198" t="s">
        <v>397</v>
      </c>
      <c r="B1111" s="199">
        <v>6</v>
      </c>
      <c r="C1111" s="199">
        <v>621400</v>
      </c>
      <c r="D1111" s="199">
        <v>0</v>
      </c>
      <c r="E1111" s="198" t="s">
        <v>22690</v>
      </c>
      <c r="F1111" s="198" t="s">
        <v>1</v>
      </c>
    </row>
    <row r="1112" spans="1:6" ht="15" customHeight="1">
      <c r="A1112" s="198" t="s">
        <v>398</v>
      </c>
      <c r="B1112" s="199">
        <v>20</v>
      </c>
      <c r="C1112" s="199">
        <v>1805400</v>
      </c>
      <c r="D1112" s="199">
        <v>0</v>
      </c>
      <c r="E1112" s="198" t="s">
        <v>22691</v>
      </c>
      <c r="F1112" s="198" t="s">
        <v>1</v>
      </c>
    </row>
    <row r="1113" spans="1:6" ht="15" customHeight="1">
      <c r="A1113" s="198" t="s">
        <v>397</v>
      </c>
      <c r="B1113" s="199">
        <v>7</v>
      </c>
      <c r="C1113" s="199">
        <v>1175600</v>
      </c>
      <c r="D1113" s="199">
        <v>0</v>
      </c>
      <c r="E1113" s="198" t="s">
        <v>22692</v>
      </c>
      <c r="F1113" s="198" t="s">
        <v>1</v>
      </c>
    </row>
    <row r="1114" spans="1:6" ht="15" customHeight="1">
      <c r="A1114" s="198" t="s">
        <v>397</v>
      </c>
      <c r="B1114" s="199">
        <v>7</v>
      </c>
      <c r="C1114" s="199">
        <v>741900</v>
      </c>
      <c r="D1114" s="199">
        <v>0</v>
      </c>
      <c r="E1114" s="198" t="s">
        <v>22693</v>
      </c>
      <c r="F1114" s="198" t="s">
        <v>1</v>
      </c>
    </row>
    <row r="1115" spans="1:6" ht="15" customHeight="1">
      <c r="A1115" s="198" t="s">
        <v>398</v>
      </c>
      <c r="B1115" s="199">
        <v>9</v>
      </c>
      <c r="C1115" s="199">
        <v>1231796</v>
      </c>
      <c r="D1115" s="199">
        <v>0</v>
      </c>
      <c r="E1115" s="198" t="s">
        <v>22694</v>
      </c>
      <c r="F1115" s="198" t="s">
        <v>1</v>
      </c>
    </row>
    <row r="1116" spans="1:6" ht="15" customHeight="1">
      <c r="A1116" s="198" t="s">
        <v>397</v>
      </c>
      <c r="B1116" s="199">
        <v>7</v>
      </c>
      <c r="C1116" s="199">
        <v>813100</v>
      </c>
      <c r="D1116" s="199">
        <v>0</v>
      </c>
      <c r="E1116" s="198" t="s">
        <v>22695</v>
      </c>
      <c r="F1116" s="198" t="s">
        <v>1</v>
      </c>
    </row>
    <row r="1117" spans="1:6" ht="15" customHeight="1">
      <c r="A1117" s="198" t="s">
        <v>398</v>
      </c>
      <c r="B1117" s="199">
        <v>1</v>
      </c>
      <c r="C1117" s="199">
        <v>116714</v>
      </c>
      <c r="D1117" s="199">
        <v>0</v>
      </c>
      <c r="E1117" s="198" t="s">
        <v>22696</v>
      </c>
      <c r="F1117" s="198" t="s">
        <v>1</v>
      </c>
    </row>
    <row r="1118" spans="1:6" ht="15" customHeight="1">
      <c r="A1118" s="198" t="s">
        <v>397</v>
      </c>
      <c r="B1118" s="199">
        <v>11</v>
      </c>
      <c r="C1118" s="199">
        <v>2411000</v>
      </c>
      <c r="D1118" s="199">
        <v>0</v>
      </c>
      <c r="E1118" s="198" t="s">
        <v>22697</v>
      </c>
      <c r="F1118" s="198" t="s">
        <v>1</v>
      </c>
    </row>
    <row r="1119" spans="1:6" ht="15" customHeight="1">
      <c r="A1119" s="198" t="s">
        <v>398</v>
      </c>
      <c r="B1119" s="199">
        <v>23</v>
      </c>
      <c r="C1119" s="199">
        <v>2239800</v>
      </c>
      <c r="D1119" s="199">
        <v>0</v>
      </c>
      <c r="E1119" s="198" t="s">
        <v>22698</v>
      </c>
      <c r="F1119" s="198" t="s">
        <v>1</v>
      </c>
    </row>
    <row r="1120" spans="1:6" ht="15" customHeight="1">
      <c r="A1120" s="198" t="s">
        <v>397</v>
      </c>
      <c r="B1120" s="199">
        <v>5</v>
      </c>
      <c r="C1120" s="199">
        <v>491200</v>
      </c>
      <c r="D1120" s="199">
        <v>0</v>
      </c>
      <c r="E1120" s="198" t="s">
        <v>22699</v>
      </c>
      <c r="F1120" s="198" t="s">
        <v>1</v>
      </c>
    </row>
    <row r="1121" spans="1:6" ht="15" customHeight="1">
      <c r="A1121" s="198" t="s">
        <v>397</v>
      </c>
      <c r="B1121" s="199">
        <v>7</v>
      </c>
      <c r="C1121" s="199">
        <v>626400</v>
      </c>
      <c r="D1121" s="199">
        <v>0</v>
      </c>
      <c r="E1121" s="198" t="s">
        <v>22700</v>
      </c>
      <c r="F1121" s="198" t="s">
        <v>1</v>
      </c>
    </row>
    <row r="1122" spans="1:6" ht="15" customHeight="1">
      <c r="A1122" s="198" t="s">
        <v>397</v>
      </c>
      <c r="B1122" s="199">
        <v>7</v>
      </c>
      <c r="C1122" s="199">
        <v>757500</v>
      </c>
      <c r="D1122" s="199">
        <v>0</v>
      </c>
      <c r="E1122" s="198" t="s">
        <v>22701</v>
      </c>
      <c r="F1122" s="198" t="s">
        <v>1</v>
      </c>
    </row>
    <row r="1123" spans="1:6" ht="15" customHeight="1">
      <c r="A1123" s="198" t="s">
        <v>398</v>
      </c>
      <c r="B1123" s="199">
        <v>20</v>
      </c>
      <c r="C1123" s="199">
        <v>1446800</v>
      </c>
      <c r="D1123" s="199">
        <v>0</v>
      </c>
      <c r="E1123" s="198" t="s">
        <v>22702</v>
      </c>
      <c r="F1123" s="198" t="s">
        <v>1</v>
      </c>
    </row>
    <row r="1124" spans="1:6" ht="15" customHeight="1">
      <c r="A1124" s="198" t="s">
        <v>397</v>
      </c>
      <c r="B1124" s="199">
        <v>5</v>
      </c>
      <c r="C1124" s="199">
        <v>381100</v>
      </c>
      <c r="D1124" s="199">
        <v>0</v>
      </c>
      <c r="E1124" s="198" t="s">
        <v>22703</v>
      </c>
      <c r="F1124" s="198" t="s">
        <v>1</v>
      </c>
    </row>
    <row r="1125" spans="1:6" ht="15" customHeight="1">
      <c r="A1125" s="198" t="s">
        <v>398</v>
      </c>
      <c r="B1125" s="199">
        <v>21</v>
      </c>
      <c r="C1125" s="199">
        <v>2292700</v>
      </c>
      <c r="D1125" s="199">
        <v>0</v>
      </c>
      <c r="E1125" s="198" t="s">
        <v>22704</v>
      </c>
      <c r="F1125" s="198" t="s">
        <v>1</v>
      </c>
    </row>
    <row r="1126" spans="1:6" ht="15" customHeight="1">
      <c r="A1126" s="198" t="s">
        <v>397</v>
      </c>
      <c r="B1126" s="199">
        <v>11</v>
      </c>
      <c r="C1126" s="199">
        <v>2266000</v>
      </c>
      <c r="D1126" s="199">
        <v>0</v>
      </c>
      <c r="E1126" s="198" t="s">
        <v>22705</v>
      </c>
      <c r="F1126" s="198" t="s">
        <v>1</v>
      </c>
    </row>
    <row r="1127" spans="1:6" ht="15" customHeight="1">
      <c r="A1127" s="198" t="s">
        <v>398</v>
      </c>
      <c r="B1127" s="199">
        <v>17</v>
      </c>
      <c r="C1127" s="199">
        <v>1522300</v>
      </c>
      <c r="D1127" s="199">
        <v>0</v>
      </c>
      <c r="E1127" s="198" t="s">
        <v>22706</v>
      </c>
      <c r="F1127" s="198" t="s">
        <v>1</v>
      </c>
    </row>
    <row r="1128" spans="1:6" ht="15" customHeight="1">
      <c r="A1128" s="198" t="s">
        <v>397</v>
      </c>
      <c r="B1128" s="199">
        <v>6</v>
      </c>
      <c r="C1128" s="199">
        <v>563000</v>
      </c>
      <c r="D1128" s="199">
        <v>0</v>
      </c>
      <c r="E1128" s="198" t="s">
        <v>22707</v>
      </c>
      <c r="F1128" s="198" t="s">
        <v>1</v>
      </c>
    </row>
    <row r="1129" spans="1:6" ht="15" customHeight="1">
      <c r="A1129" s="198" t="s">
        <v>398</v>
      </c>
      <c r="B1129" s="199">
        <v>20</v>
      </c>
      <c r="C1129" s="199">
        <v>2334900</v>
      </c>
      <c r="D1129" s="199">
        <v>0</v>
      </c>
      <c r="E1129" s="198" t="s">
        <v>22708</v>
      </c>
      <c r="F1129" s="198" t="s">
        <v>1</v>
      </c>
    </row>
    <row r="1130" spans="1:6" ht="15" customHeight="1">
      <c r="A1130" s="198" t="s">
        <v>397</v>
      </c>
      <c r="B1130" s="199">
        <v>7</v>
      </c>
      <c r="C1130" s="199">
        <v>1020200</v>
      </c>
      <c r="D1130" s="199">
        <v>0</v>
      </c>
      <c r="E1130" s="198" t="s">
        <v>22709</v>
      </c>
      <c r="F1130" s="198" t="s">
        <v>1</v>
      </c>
    </row>
    <row r="1131" spans="1:6" ht="15" customHeight="1">
      <c r="A1131" s="198" t="s">
        <v>398</v>
      </c>
      <c r="B1131" s="199">
        <v>17</v>
      </c>
      <c r="C1131" s="199">
        <v>1556900</v>
      </c>
      <c r="D1131" s="199">
        <v>0</v>
      </c>
      <c r="E1131" s="198" t="s">
        <v>22710</v>
      </c>
      <c r="F1131" s="198" t="s">
        <v>1</v>
      </c>
    </row>
    <row r="1132" spans="1:6" ht="15" customHeight="1">
      <c r="A1132" s="198" t="s">
        <v>398</v>
      </c>
      <c r="B1132" s="199">
        <v>5</v>
      </c>
      <c r="C1132" s="199">
        <v>695296</v>
      </c>
      <c r="D1132" s="199">
        <v>0</v>
      </c>
      <c r="E1132" s="198" t="s">
        <v>22711</v>
      </c>
      <c r="F1132" s="198" t="s">
        <v>1</v>
      </c>
    </row>
    <row r="1133" spans="1:6" ht="15" customHeight="1">
      <c r="A1133" s="198" t="s">
        <v>397</v>
      </c>
      <c r="B1133" s="199">
        <v>6</v>
      </c>
      <c r="C1133" s="199">
        <v>787700</v>
      </c>
      <c r="D1133" s="199">
        <v>0</v>
      </c>
      <c r="E1133" s="198" t="s">
        <v>22712</v>
      </c>
      <c r="F1133" s="198" t="s">
        <v>1</v>
      </c>
    </row>
    <row r="1134" spans="1:6" ht="15" customHeight="1">
      <c r="A1134" s="198" t="s">
        <v>397</v>
      </c>
      <c r="B1134" s="199">
        <v>8</v>
      </c>
      <c r="C1134" s="199">
        <v>1420400</v>
      </c>
      <c r="D1134" s="199">
        <v>0</v>
      </c>
      <c r="E1134" s="198" t="s">
        <v>22713</v>
      </c>
      <c r="F1134" s="198" t="s">
        <v>1</v>
      </c>
    </row>
    <row r="1135" spans="1:6" ht="15" customHeight="1">
      <c r="A1135" s="198" t="s">
        <v>397</v>
      </c>
      <c r="B1135" s="199">
        <v>6</v>
      </c>
      <c r="C1135" s="199">
        <v>420900</v>
      </c>
      <c r="D1135" s="199">
        <v>0</v>
      </c>
      <c r="E1135" s="198" t="s">
        <v>22714</v>
      </c>
      <c r="F1135" s="198" t="s">
        <v>1</v>
      </c>
    </row>
    <row r="1136" spans="1:6" ht="15" customHeight="1">
      <c r="A1136" s="198" t="s">
        <v>397</v>
      </c>
      <c r="B1136" s="199">
        <v>10</v>
      </c>
      <c r="C1136" s="199">
        <v>1568900</v>
      </c>
      <c r="D1136" s="199">
        <v>0</v>
      </c>
      <c r="E1136" s="198" t="s">
        <v>22715</v>
      </c>
      <c r="F1136" s="198" t="s">
        <v>1</v>
      </c>
    </row>
    <row r="1137" spans="1:6" ht="15" customHeight="1">
      <c r="A1137" s="198" t="s">
        <v>397</v>
      </c>
      <c r="B1137" s="199">
        <v>9</v>
      </c>
      <c r="C1137" s="199">
        <v>1611700</v>
      </c>
      <c r="D1137" s="199">
        <v>0</v>
      </c>
      <c r="E1137" s="198" t="s">
        <v>22716</v>
      </c>
      <c r="F1137" s="198" t="s">
        <v>1</v>
      </c>
    </row>
    <row r="1138" spans="1:6" ht="15" customHeight="1">
      <c r="A1138" s="198" t="s">
        <v>397</v>
      </c>
      <c r="B1138" s="199">
        <v>7</v>
      </c>
      <c r="C1138" s="199">
        <v>779000</v>
      </c>
      <c r="D1138" s="199">
        <v>0</v>
      </c>
      <c r="E1138" s="198" t="s">
        <v>22717</v>
      </c>
      <c r="F1138" s="198" t="s">
        <v>1</v>
      </c>
    </row>
    <row r="1139" spans="1:6" ht="15" customHeight="1">
      <c r="A1139" s="198" t="s">
        <v>397</v>
      </c>
      <c r="B1139" s="199">
        <v>7</v>
      </c>
      <c r="C1139" s="199">
        <v>662100</v>
      </c>
      <c r="D1139" s="199">
        <v>0</v>
      </c>
      <c r="E1139" s="198" t="s">
        <v>22718</v>
      </c>
      <c r="F1139" s="198" t="s">
        <v>1</v>
      </c>
    </row>
    <row r="1140" spans="1:6" ht="15" customHeight="1">
      <c r="A1140" s="198" t="s">
        <v>398</v>
      </c>
      <c r="B1140" s="199">
        <v>17</v>
      </c>
      <c r="C1140" s="199">
        <v>837800</v>
      </c>
      <c r="D1140" s="199">
        <v>0</v>
      </c>
      <c r="E1140" s="198" t="s">
        <v>22719</v>
      </c>
      <c r="F1140" s="198" t="s">
        <v>1</v>
      </c>
    </row>
    <row r="1141" spans="1:6" ht="15" customHeight="1">
      <c r="A1141" s="198" t="s">
        <v>397</v>
      </c>
      <c r="B1141" s="199">
        <v>8</v>
      </c>
      <c r="C1141" s="199">
        <v>1177800</v>
      </c>
      <c r="D1141" s="199">
        <v>0</v>
      </c>
      <c r="E1141" s="198" t="s">
        <v>22720</v>
      </c>
      <c r="F1141" s="198" t="s">
        <v>1</v>
      </c>
    </row>
    <row r="1142" spans="1:6" ht="15" customHeight="1">
      <c r="A1142" s="198" t="s">
        <v>398</v>
      </c>
      <c r="B1142" s="199">
        <v>10</v>
      </c>
      <c r="C1142" s="199">
        <v>1339602</v>
      </c>
      <c r="D1142" s="199">
        <v>0</v>
      </c>
      <c r="E1142" s="198" t="s">
        <v>22721</v>
      </c>
      <c r="F1142" s="198" t="s">
        <v>1</v>
      </c>
    </row>
    <row r="1143" spans="1:6" ht="15" customHeight="1">
      <c r="A1143" s="198" t="s">
        <v>397</v>
      </c>
      <c r="B1143" s="199">
        <v>6</v>
      </c>
      <c r="C1143" s="199">
        <v>942300</v>
      </c>
      <c r="D1143" s="199">
        <v>0</v>
      </c>
      <c r="E1143" s="198" t="s">
        <v>22722</v>
      </c>
      <c r="F1143" s="198" t="s">
        <v>1</v>
      </c>
    </row>
    <row r="1144" spans="1:6" ht="15" customHeight="1">
      <c r="A1144" s="198" t="s">
        <v>398</v>
      </c>
      <c r="B1144" s="199">
        <v>37</v>
      </c>
      <c r="C1144" s="199">
        <v>6258500</v>
      </c>
      <c r="D1144" s="199">
        <v>0</v>
      </c>
      <c r="E1144" s="198" t="s">
        <v>22723</v>
      </c>
      <c r="F1144" s="198" t="s">
        <v>1</v>
      </c>
    </row>
    <row r="1145" spans="1:6" ht="15" customHeight="1">
      <c r="A1145" s="198" t="s">
        <v>398</v>
      </c>
      <c r="B1145" s="199">
        <v>26</v>
      </c>
      <c r="C1145" s="199">
        <v>2182000</v>
      </c>
      <c r="D1145" s="199">
        <v>0</v>
      </c>
      <c r="E1145" s="198" t="s">
        <v>22724</v>
      </c>
      <c r="F1145" s="198" t="s">
        <v>1</v>
      </c>
    </row>
    <row r="1146" spans="1:6" ht="15" customHeight="1">
      <c r="A1146" s="198" t="s">
        <v>397</v>
      </c>
      <c r="B1146" s="199">
        <v>8</v>
      </c>
      <c r="C1146" s="199">
        <v>1242100</v>
      </c>
      <c r="D1146" s="199">
        <v>0</v>
      </c>
      <c r="E1146" s="198" t="s">
        <v>22725</v>
      </c>
      <c r="F1146" s="198" t="s">
        <v>1</v>
      </c>
    </row>
    <row r="1147" spans="1:6" ht="15" customHeight="1">
      <c r="A1147" s="198" t="s">
        <v>397</v>
      </c>
      <c r="B1147" s="199">
        <v>7</v>
      </c>
      <c r="C1147" s="199">
        <v>960800</v>
      </c>
      <c r="D1147" s="199">
        <v>0</v>
      </c>
      <c r="E1147" s="198" t="s">
        <v>22726</v>
      </c>
      <c r="F1147" s="198" t="s">
        <v>1</v>
      </c>
    </row>
    <row r="1148" spans="1:6" ht="15" customHeight="1">
      <c r="A1148" s="198" t="s">
        <v>397</v>
      </c>
      <c r="B1148" s="199">
        <v>7</v>
      </c>
      <c r="C1148" s="199">
        <v>961000</v>
      </c>
      <c r="D1148" s="199">
        <v>0</v>
      </c>
      <c r="E1148" s="198" t="s">
        <v>22727</v>
      </c>
      <c r="F1148" s="198" t="s">
        <v>1</v>
      </c>
    </row>
    <row r="1149" spans="1:6" ht="15" customHeight="1">
      <c r="A1149" s="198" t="s">
        <v>397</v>
      </c>
      <c r="B1149" s="199">
        <v>7</v>
      </c>
      <c r="C1149" s="199">
        <v>1053000</v>
      </c>
      <c r="D1149" s="199">
        <v>0</v>
      </c>
      <c r="E1149" s="198" t="s">
        <v>22728</v>
      </c>
      <c r="F1149" s="198" t="s">
        <v>1</v>
      </c>
    </row>
    <row r="1150" spans="1:6" ht="15" customHeight="1">
      <c r="A1150" s="198" t="s">
        <v>398</v>
      </c>
      <c r="B1150" s="199">
        <v>17</v>
      </c>
      <c r="C1150" s="199">
        <v>1423900</v>
      </c>
      <c r="D1150" s="199">
        <v>0</v>
      </c>
      <c r="E1150" s="198" t="s">
        <v>22729</v>
      </c>
      <c r="F1150" s="198" t="s">
        <v>1</v>
      </c>
    </row>
    <row r="1151" spans="1:6" ht="15" customHeight="1">
      <c r="A1151" s="198" t="s">
        <v>398</v>
      </c>
      <c r="B1151" s="199">
        <v>25</v>
      </c>
      <c r="C1151" s="199">
        <v>2644700</v>
      </c>
      <c r="D1151" s="199">
        <v>0</v>
      </c>
      <c r="E1151" s="198" t="s">
        <v>22730</v>
      </c>
      <c r="F1151" s="198" t="s">
        <v>1</v>
      </c>
    </row>
    <row r="1152" spans="1:6" ht="15" customHeight="1">
      <c r="A1152" s="198" t="s">
        <v>397</v>
      </c>
      <c r="B1152" s="199">
        <v>8</v>
      </c>
      <c r="C1152" s="199">
        <v>809300</v>
      </c>
      <c r="D1152" s="199">
        <v>0</v>
      </c>
      <c r="E1152" s="198" t="s">
        <v>22731</v>
      </c>
      <c r="F1152" s="198" t="s">
        <v>1</v>
      </c>
    </row>
    <row r="1153" spans="1:6" ht="15" customHeight="1">
      <c r="A1153" s="198" t="s">
        <v>397</v>
      </c>
      <c r="B1153" s="199">
        <v>7</v>
      </c>
      <c r="C1153" s="199">
        <v>677800</v>
      </c>
      <c r="D1153" s="199">
        <v>0</v>
      </c>
      <c r="E1153" s="198" t="s">
        <v>22732</v>
      </c>
      <c r="F1153" s="198" t="s">
        <v>1</v>
      </c>
    </row>
    <row r="1154" spans="1:6" ht="15" customHeight="1">
      <c r="A1154" s="198" t="s">
        <v>398</v>
      </c>
      <c r="B1154" s="199">
        <v>18</v>
      </c>
      <c r="C1154" s="199">
        <v>1698900</v>
      </c>
      <c r="D1154" s="199">
        <v>0</v>
      </c>
      <c r="E1154" s="198" t="s">
        <v>22733</v>
      </c>
      <c r="F1154" s="198" t="s">
        <v>1</v>
      </c>
    </row>
    <row r="1155" spans="1:6" ht="15" customHeight="1">
      <c r="A1155" s="198" t="s">
        <v>397</v>
      </c>
      <c r="B1155" s="199">
        <v>7</v>
      </c>
      <c r="C1155" s="199">
        <v>1117800</v>
      </c>
      <c r="D1155" s="199">
        <v>0</v>
      </c>
      <c r="E1155" s="198" t="s">
        <v>22734</v>
      </c>
      <c r="F1155" s="198" t="s">
        <v>1</v>
      </c>
    </row>
    <row r="1156" spans="1:6" ht="15" customHeight="1">
      <c r="A1156" s="198" t="s">
        <v>397</v>
      </c>
      <c r="B1156" s="199">
        <v>8</v>
      </c>
      <c r="C1156" s="199">
        <v>1330100</v>
      </c>
      <c r="D1156" s="199">
        <v>0</v>
      </c>
      <c r="E1156" s="198" t="s">
        <v>22735</v>
      </c>
      <c r="F1156" s="198" t="s">
        <v>1</v>
      </c>
    </row>
    <row r="1157" spans="1:6" ht="15" customHeight="1">
      <c r="A1157" s="198" t="s">
        <v>397</v>
      </c>
      <c r="B1157" s="199">
        <v>9</v>
      </c>
      <c r="C1157" s="199">
        <v>1602800</v>
      </c>
      <c r="D1157" s="199">
        <v>0</v>
      </c>
      <c r="E1157" s="198" t="s">
        <v>22736</v>
      </c>
      <c r="F1157" s="198" t="s">
        <v>1</v>
      </c>
    </row>
    <row r="1158" spans="1:6" ht="15" customHeight="1">
      <c r="A1158" s="198" t="s">
        <v>397</v>
      </c>
      <c r="B1158" s="199">
        <v>7</v>
      </c>
      <c r="C1158" s="199">
        <v>877000</v>
      </c>
      <c r="D1158" s="199">
        <v>0</v>
      </c>
      <c r="E1158" s="198" t="s">
        <v>22737</v>
      </c>
      <c r="F1158" s="198" t="s">
        <v>1</v>
      </c>
    </row>
    <row r="1159" spans="1:6" ht="15" customHeight="1">
      <c r="A1159" s="198" t="s">
        <v>397</v>
      </c>
      <c r="B1159" s="199">
        <v>15</v>
      </c>
      <c r="C1159" s="199">
        <v>2942900</v>
      </c>
      <c r="D1159" s="199">
        <v>0</v>
      </c>
      <c r="E1159" s="198" t="s">
        <v>22738</v>
      </c>
      <c r="F1159" s="198" t="s">
        <v>1</v>
      </c>
    </row>
    <row r="1160" spans="1:6" ht="15" customHeight="1">
      <c r="A1160" s="198" t="s">
        <v>397</v>
      </c>
      <c r="B1160" s="199">
        <v>9</v>
      </c>
      <c r="C1160" s="199">
        <v>1754200</v>
      </c>
      <c r="D1160" s="199">
        <v>0</v>
      </c>
      <c r="E1160" s="198" t="s">
        <v>22739</v>
      </c>
      <c r="F1160" s="198" t="s">
        <v>1</v>
      </c>
    </row>
    <row r="1161" spans="1:6" ht="15" customHeight="1">
      <c r="A1161" s="198" t="s">
        <v>397</v>
      </c>
      <c r="B1161" s="199">
        <v>6</v>
      </c>
      <c r="C1161" s="199">
        <v>720900</v>
      </c>
      <c r="D1161" s="199">
        <v>0</v>
      </c>
      <c r="E1161" s="198" t="s">
        <v>22740</v>
      </c>
      <c r="F1161" s="198" t="s">
        <v>1</v>
      </c>
    </row>
    <row r="1162" spans="1:6" ht="15" customHeight="1">
      <c r="A1162" s="198" t="s">
        <v>397</v>
      </c>
      <c r="B1162" s="199">
        <v>4</v>
      </c>
      <c r="C1162" s="199">
        <v>385215</v>
      </c>
      <c r="D1162" s="199">
        <v>0</v>
      </c>
      <c r="E1162" s="198" t="s">
        <v>22741</v>
      </c>
      <c r="F1162" s="198" t="s">
        <v>1</v>
      </c>
    </row>
    <row r="1163" spans="1:6" ht="15" customHeight="1">
      <c r="A1163" s="198" t="s">
        <v>398</v>
      </c>
      <c r="B1163" s="199">
        <v>50</v>
      </c>
      <c r="C1163" s="199">
        <v>7312500</v>
      </c>
      <c r="D1163" s="199">
        <v>0</v>
      </c>
      <c r="E1163" s="198" t="s">
        <v>22742</v>
      </c>
      <c r="F1163" s="198" t="s">
        <v>1</v>
      </c>
    </row>
    <row r="1164" spans="1:6" ht="15" customHeight="1">
      <c r="A1164" s="198" t="s">
        <v>397</v>
      </c>
      <c r="B1164" s="199">
        <v>7</v>
      </c>
      <c r="C1164" s="199">
        <v>1208800</v>
      </c>
      <c r="D1164" s="199">
        <v>0</v>
      </c>
      <c r="E1164" s="198" t="s">
        <v>22743</v>
      </c>
      <c r="F1164" s="198" t="s">
        <v>1</v>
      </c>
    </row>
    <row r="1165" spans="1:6" ht="15" customHeight="1">
      <c r="A1165" s="198" t="s">
        <v>397</v>
      </c>
      <c r="B1165" s="199">
        <v>10</v>
      </c>
      <c r="C1165" s="199">
        <v>1988900</v>
      </c>
      <c r="D1165" s="199">
        <v>0</v>
      </c>
      <c r="E1165" s="198" t="s">
        <v>22744</v>
      </c>
      <c r="F1165" s="198" t="s">
        <v>1</v>
      </c>
    </row>
    <row r="1166" spans="1:6" ht="15" customHeight="1">
      <c r="A1166" s="198" t="s">
        <v>398</v>
      </c>
      <c r="B1166" s="199">
        <v>16</v>
      </c>
      <c r="C1166" s="199">
        <v>789600</v>
      </c>
      <c r="D1166" s="199">
        <v>0</v>
      </c>
      <c r="E1166" s="198" t="s">
        <v>22745</v>
      </c>
      <c r="F1166" s="198" t="s">
        <v>1</v>
      </c>
    </row>
    <row r="1167" spans="1:6" ht="15" customHeight="1">
      <c r="A1167" s="198" t="s">
        <v>398</v>
      </c>
      <c r="B1167" s="199">
        <v>17</v>
      </c>
      <c r="C1167" s="199">
        <v>1422500</v>
      </c>
      <c r="D1167" s="199">
        <v>0</v>
      </c>
      <c r="E1167" s="198" t="s">
        <v>22746</v>
      </c>
      <c r="F1167" s="198" t="s">
        <v>1</v>
      </c>
    </row>
    <row r="1168" spans="1:6" ht="15" customHeight="1">
      <c r="A1168" s="198" t="s">
        <v>397</v>
      </c>
      <c r="B1168" s="199">
        <v>7</v>
      </c>
      <c r="C1168" s="199">
        <v>655900</v>
      </c>
      <c r="D1168" s="199">
        <v>0</v>
      </c>
      <c r="E1168" s="198" t="s">
        <v>22747</v>
      </c>
      <c r="F1168" s="198" t="s">
        <v>1</v>
      </c>
    </row>
    <row r="1169" spans="1:6" ht="15" customHeight="1">
      <c r="A1169" s="198" t="s">
        <v>397</v>
      </c>
      <c r="B1169" s="199">
        <v>7</v>
      </c>
      <c r="C1169" s="199">
        <v>701200</v>
      </c>
      <c r="D1169" s="199">
        <v>0</v>
      </c>
      <c r="E1169" s="198" t="s">
        <v>22748</v>
      </c>
      <c r="F1169" s="198" t="s">
        <v>1</v>
      </c>
    </row>
    <row r="1170" spans="1:6" ht="15" customHeight="1">
      <c r="A1170" s="198" t="s">
        <v>397</v>
      </c>
      <c r="B1170" s="199">
        <v>9</v>
      </c>
      <c r="C1170" s="199">
        <v>1409900</v>
      </c>
      <c r="D1170" s="199">
        <v>0</v>
      </c>
      <c r="E1170" s="198" t="s">
        <v>22749</v>
      </c>
      <c r="F1170" s="198" t="s">
        <v>1</v>
      </c>
    </row>
    <row r="1171" spans="1:6" ht="15" customHeight="1">
      <c r="A1171" s="198" t="s">
        <v>397</v>
      </c>
      <c r="B1171" s="199">
        <v>5</v>
      </c>
      <c r="C1171" s="199">
        <v>647500</v>
      </c>
      <c r="D1171" s="199">
        <v>0</v>
      </c>
      <c r="E1171" s="198" t="s">
        <v>22750</v>
      </c>
      <c r="F1171" s="198" t="s">
        <v>1</v>
      </c>
    </row>
    <row r="1172" spans="1:6" ht="15" customHeight="1">
      <c r="A1172" s="198" t="s">
        <v>398</v>
      </c>
      <c r="B1172" s="199">
        <v>24</v>
      </c>
      <c r="C1172" s="199">
        <v>3445000</v>
      </c>
      <c r="D1172" s="199">
        <v>0</v>
      </c>
      <c r="E1172" s="198" t="s">
        <v>22751</v>
      </c>
      <c r="F1172" s="198" t="s">
        <v>1</v>
      </c>
    </row>
    <row r="1173" spans="1:6" ht="15" customHeight="1">
      <c r="A1173" s="198" t="s">
        <v>397</v>
      </c>
      <c r="B1173" s="199">
        <v>5</v>
      </c>
      <c r="C1173" s="199">
        <v>791500</v>
      </c>
      <c r="D1173" s="199">
        <v>0</v>
      </c>
      <c r="E1173" s="198" t="s">
        <v>22752</v>
      </c>
      <c r="F1173" s="198" t="s">
        <v>1</v>
      </c>
    </row>
    <row r="1174" spans="1:6" ht="15" customHeight="1">
      <c r="A1174" s="198" t="s">
        <v>397</v>
      </c>
      <c r="B1174" s="199">
        <v>6</v>
      </c>
      <c r="C1174" s="199">
        <v>478600</v>
      </c>
      <c r="D1174" s="199">
        <v>0</v>
      </c>
      <c r="E1174" s="198" t="s">
        <v>22753</v>
      </c>
      <c r="F1174" s="198" t="s">
        <v>1</v>
      </c>
    </row>
    <row r="1175" spans="1:6" ht="15" customHeight="1">
      <c r="A1175" s="198" t="s">
        <v>397</v>
      </c>
      <c r="B1175" s="199">
        <v>6</v>
      </c>
      <c r="C1175" s="199">
        <v>580000</v>
      </c>
      <c r="D1175" s="199">
        <v>0</v>
      </c>
      <c r="E1175" s="198" t="s">
        <v>22754</v>
      </c>
      <c r="F1175" s="198" t="s">
        <v>1</v>
      </c>
    </row>
    <row r="1176" spans="1:6" ht="15" customHeight="1">
      <c r="A1176" s="198" t="s">
        <v>398</v>
      </c>
      <c r="B1176" s="199">
        <v>4</v>
      </c>
      <c r="C1176" s="199">
        <v>535386</v>
      </c>
      <c r="D1176" s="199">
        <v>0</v>
      </c>
      <c r="E1176" s="198" t="s">
        <v>22755</v>
      </c>
      <c r="F1176" s="198" t="s">
        <v>1</v>
      </c>
    </row>
    <row r="1177" spans="1:6" ht="15" customHeight="1">
      <c r="A1177" s="198" t="s">
        <v>397</v>
      </c>
      <c r="B1177" s="199">
        <v>6</v>
      </c>
      <c r="C1177" s="199">
        <v>753400</v>
      </c>
      <c r="D1177" s="199">
        <v>0</v>
      </c>
      <c r="E1177" s="198" t="s">
        <v>22756</v>
      </c>
      <c r="F1177" s="198" t="s">
        <v>1</v>
      </c>
    </row>
    <row r="1178" spans="1:6" ht="15" customHeight="1">
      <c r="A1178" s="198" t="s">
        <v>397</v>
      </c>
      <c r="B1178" s="199">
        <v>8</v>
      </c>
      <c r="C1178" s="199">
        <v>1343300</v>
      </c>
      <c r="D1178" s="199">
        <v>0</v>
      </c>
      <c r="E1178" s="198" t="s">
        <v>22757</v>
      </c>
      <c r="F1178" s="198" t="s">
        <v>1</v>
      </c>
    </row>
    <row r="1179" spans="1:6" ht="15" customHeight="1">
      <c r="A1179" s="198" t="s">
        <v>398</v>
      </c>
      <c r="B1179" s="199">
        <v>18</v>
      </c>
      <c r="C1179" s="199">
        <v>1501800</v>
      </c>
      <c r="D1179" s="199">
        <v>0</v>
      </c>
      <c r="E1179" s="198" t="s">
        <v>22758</v>
      </c>
      <c r="F1179" s="198" t="s">
        <v>1</v>
      </c>
    </row>
    <row r="1180" spans="1:6" ht="15" customHeight="1">
      <c r="A1180" s="198" t="s">
        <v>397</v>
      </c>
      <c r="B1180" s="199">
        <v>5</v>
      </c>
      <c r="C1180" s="199">
        <v>682600</v>
      </c>
      <c r="D1180" s="199">
        <v>0</v>
      </c>
      <c r="E1180" s="198" t="s">
        <v>22759</v>
      </c>
      <c r="F1180" s="198" t="s">
        <v>1</v>
      </c>
    </row>
    <row r="1181" spans="1:6" ht="15" customHeight="1">
      <c r="A1181" s="198" t="s">
        <v>398</v>
      </c>
      <c r="B1181" s="199">
        <v>16</v>
      </c>
      <c r="C1181" s="199">
        <v>1088700</v>
      </c>
      <c r="D1181" s="199">
        <v>0</v>
      </c>
      <c r="E1181" s="198" t="s">
        <v>22760</v>
      </c>
      <c r="F1181" s="198" t="s">
        <v>1</v>
      </c>
    </row>
    <row r="1182" spans="1:6" ht="15" customHeight="1">
      <c r="A1182" s="198" t="s">
        <v>397</v>
      </c>
      <c r="B1182" s="199">
        <v>5</v>
      </c>
      <c r="C1182" s="199">
        <v>379500</v>
      </c>
      <c r="D1182" s="199">
        <v>0</v>
      </c>
      <c r="E1182" s="198" t="s">
        <v>22761</v>
      </c>
      <c r="F1182" s="198" t="s">
        <v>1</v>
      </c>
    </row>
    <row r="1183" spans="1:6" ht="15" customHeight="1">
      <c r="A1183" s="198" t="s">
        <v>397</v>
      </c>
      <c r="B1183" s="199">
        <v>6</v>
      </c>
      <c r="C1183" s="199">
        <v>629500</v>
      </c>
      <c r="D1183" s="199">
        <v>0</v>
      </c>
      <c r="E1183" s="198" t="s">
        <v>22762</v>
      </c>
      <c r="F1183" s="198" t="s">
        <v>1</v>
      </c>
    </row>
    <row r="1184" spans="1:6" ht="15" customHeight="1">
      <c r="A1184" s="198" t="s">
        <v>397</v>
      </c>
      <c r="B1184" s="199">
        <v>13</v>
      </c>
      <c r="C1184" s="199">
        <v>2568000</v>
      </c>
      <c r="D1184" s="199">
        <v>0</v>
      </c>
      <c r="E1184" s="198" t="s">
        <v>22763</v>
      </c>
      <c r="F1184" s="198" t="s">
        <v>1</v>
      </c>
    </row>
    <row r="1185" spans="1:6" ht="15" customHeight="1">
      <c r="A1185" s="198" t="s">
        <v>397</v>
      </c>
      <c r="B1185" s="199">
        <v>6</v>
      </c>
      <c r="C1185" s="199">
        <v>809000</v>
      </c>
      <c r="D1185" s="199">
        <v>0</v>
      </c>
      <c r="E1185" s="198" t="s">
        <v>22764</v>
      </c>
      <c r="F1185" s="198" t="s">
        <v>1</v>
      </c>
    </row>
    <row r="1186" spans="1:6" ht="15" customHeight="1">
      <c r="A1186" s="198" t="s">
        <v>398</v>
      </c>
      <c r="B1186" s="199">
        <v>9</v>
      </c>
      <c r="C1186" s="199">
        <v>1212021</v>
      </c>
      <c r="D1186" s="199">
        <v>0</v>
      </c>
      <c r="E1186" s="198" t="s">
        <v>22765</v>
      </c>
      <c r="F1186" s="198" t="s">
        <v>1</v>
      </c>
    </row>
    <row r="1187" spans="1:6" ht="15" customHeight="1">
      <c r="A1187" s="198" t="s">
        <v>398</v>
      </c>
      <c r="B1187" s="199">
        <v>7</v>
      </c>
      <c r="C1187" s="199">
        <v>1013450</v>
      </c>
      <c r="D1187" s="199">
        <v>0</v>
      </c>
      <c r="E1187" s="198" t="s">
        <v>22766</v>
      </c>
      <c r="F1187" s="198" t="s">
        <v>1</v>
      </c>
    </row>
    <row r="1188" spans="1:6" ht="15" customHeight="1">
      <c r="A1188" s="198" t="s">
        <v>397</v>
      </c>
      <c r="B1188" s="199">
        <v>10</v>
      </c>
      <c r="C1188" s="199">
        <v>1374600</v>
      </c>
      <c r="D1188" s="199">
        <v>0</v>
      </c>
      <c r="E1188" s="198" t="s">
        <v>22767</v>
      </c>
      <c r="F1188" s="198" t="s">
        <v>1</v>
      </c>
    </row>
    <row r="1189" spans="1:6" ht="15" customHeight="1">
      <c r="A1189" s="198" t="s">
        <v>397</v>
      </c>
      <c r="B1189" s="199">
        <v>7</v>
      </c>
      <c r="C1189" s="199">
        <v>1008700</v>
      </c>
      <c r="D1189" s="199">
        <v>0</v>
      </c>
      <c r="E1189" s="198" t="s">
        <v>22768</v>
      </c>
      <c r="F1189" s="198" t="s">
        <v>1</v>
      </c>
    </row>
    <row r="1190" spans="1:6" ht="15" customHeight="1">
      <c r="A1190" s="198" t="s">
        <v>397</v>
      </c>
      <c r="B1190" s="199">
        <v>5</v>
      </c>
      <c r="C1190" s="199">
        <v>382500</v>
      </c>
      <c r="D1190" s="199">
        <v>0</v>
      </c>
      <c r="E1190" s="198" t="s">
        <v>22769</v>
      </c>
      <c r="F1190" s="198" t="s">
        <v>1</v>
      </c>
    </row>
    <row r="1191" spans="1:6" ht="15" customHeight="1">
      <c r="A1191" s="198" t="s">
        <v>398</v>
      </c>
      <c r="B1191" s="199">
        <v>20</v>
      </c>
      <c r="C1191" s="199">
        <v>1652800</v>
      </c>
      <c r="D1191" s="199">
        <v>0</v>
      </c>
      <c r="E1191" s="198" t="s">
        <v>22770</v>
      </c>
      <c r="F1191" s="198" t="s">
        <v>1</v>
      </c>
    </row>
    <row r="1192" spans="1:6" ht="15" customHeight="1">
      <c r="A1192" s="198" t="s">
        <v>398</v>
      </c>
      <c r="B1192" s="199">
        <v>4</v>
      </c>
      <c r="C1192" s="199">
        <v>480854</v>
      </c>
      <c r="D1192" s="199">
        <v>0</v>
      </c>
      <c r="E1192" s="198" t="s">
        <v>22771</v>
      </c>
      <c r="F1192" s="198" t="s">
        <v>1</v>
      </c>
    </row>
    <row r="1193" spans="1:6" ht="15" customHeight="1">
      <c r="A1193" s="198" t="s">
        <v>397</v>
      </c>
      <c r="B1193" s="199">
        <v>6</v>
      </c>
      <c r="C1193" s="199">
        <v>611100</v>
      </c>
      <c r="D1193" s="199">
        <v>0</v>
      </c>
      <c r="E1193" s="198" t="s">
        <v>22772</v>
      </c>
      <c r="F1193" s="198" t="s">
        <v>1</v>
      </c>
    </row>
    <row r="1194" spans="1:6" ht="15" customHeight="1">
      <c r="A1194" s="198" t="s">
        <v>397</v>
      </c>
      <c r="B1194" s="199">
        <v>9</v>
      </c>
      <c r="C1194" s="199">
        <v>1517300</v>
      </c>
      <c r="D1194" s="199">
        <v>0</v>
      </c>
      <c r="E1194" s="198" t="s">
        <v>22773</v>
      </c>
      <c r="F1194" s="198" t="s">
        <v>1</v>
      </c>
    </row>
    <row r="1195" spans="1:6" ht="15" customHeight="1">
      <c r="A1195" s="198" t="s">
        <v>398</v>
      </c>
      <c r="B1195" s="199">
        <v>22</v>
      </c>
      <c r="C1195" s="199">
        <v>3001800</v>
      </c>
      <c r="D1195" s="199">
        <v>0</v>
      </c>
      <c r="E1195" s="198" t="s">
        <v>22774</v>
      </c>
      <c r="F1195" s="198" t="s">
        <v>1</v>
      </c>
    </row>
    <row r="1196" spans="1:6" ht="15" customHeight="1">
      <c r="A1196" s="198" t="s">
        <v>398</v>
      </c>
      <c r="B1196" s="199">
        <v>29</v>
      </c>
      <c r="C1196" s="199">
        <v>3880400</v>
      </c>
      <c r="D1196" s="199">
        <v>0</v>
      </c>
      <c r="E1196" s="198" t="s">
        <v>22775</v>
      </c>
      <c r="F1196" s="198" t="s">
        <v>1</v>
      </c>
    </row>
    <row r="1197" spans="1:6" ht="15" customHeight="1">
      <c r="A1197" s="198" t="s">
        <v>397</v>
      </c>
      <c r="B1197" s="199">
        <v>7</v>
      </c>
      <c r="C1197" s="199">
        <v>1101500</v>
      </c>
      <c r="D1197" s="199">
        <v>0</v>
      </c>
      <c r="E1197" s="198" t="s">
        <v>22776</v>
      </c>
      <c r="F1197" s="198" t="s">
        <v>1</v>
      </c>
    </row>
    <row r="1198" spans="1:6" ht="15" customHeight="1">
      <c r="A1198" s="198" t="s">
        <v>398</v>
      </c>
      <c r="B1198" s="199">
        <v>25</v>
      </c>
      <c r="C1198" s="199">
        <v>3369781</v>
      </c>
      <c r="D1198" s="199">
        <v>0</v>
      </c>
      <c r="E1198" s="198" t="s">
        <v>22777</v>
      </c>
      <c r="F1198" s="198" t="s">
        <v>1</v>
      </c>
    </row>
    <row r="1199" spans="1:6" ht="15" customHeight="1">
      <c r="A1199" s="198" t="s">
        <v>397</v>
      </c>
      <c r="B1199" s="199">
        <v>9</v>
      </c>
      <c r="C1199" s="199">
        <v>1390300</v>
      </c>
      <c r="D1199" s="199">
        <v>0</v>
      </c>
      <c r="E1199" s="198" t="s">
        <v>22778</v>
      </c>
      <c r="F1199" s="198" t="s">
        <v>1</v>
      </c>
    </row>
    <row r="1200" spans="1:6" ht="15" customHeight="1">
      <c r="A1200" s="198" t="s">
        <v>397</v>
      </c>
      <c r="B1200" s="199">
        <v>5</v>
      </c>
      <c r="C1200" s="199">
        <v>490100</v>
      </c>
      <c r="D1200" s="199">
        <v>0</v>
      </c>
      <c r="E1200" s="198" t="s">
        <v>22779</v>
      </c>
      <c r="F1200" s="198" t="s">
        <v>1</v>
      </c>
    </row>
    <row r="1201" spans="1:6" ht="15" customHeight="1">
      <c r="A1201" s="198" t="s">
        <v>397</v>
      </c>
      <c r="B1201" s="199">
        <v>8</v>
      </c>
      <c r="C1201" s="199">
        <v>958700</v>
      </c>
      <c r="D1201" s="199">
        <v>0</v>
      </c>
      <c r="E1201" s="198" t="s">
        <v>22780</v>
      </c>
      <c r="F1201" s="198" t="s">
        <v>1</v>
      </c>
    </row>
    <row r="1202" spans="1:6" ht="15" customHeight="1">
      <c r="A1202" s="198" t="s">
        <v>397</v>
      </c>
      <c r="B1202" s="199">
        <v>6</v>
      </c>
      <c r="C1202" s="199">
        <v>704200</v>
      </c>
      <c r="D1202" s="199">
        <v>0</v>
      </c>
      <c r="E1202" s="198" t="s">
        <v>22781</v>
      </c>
      <c r="F1202" s="198" t="s">
        <v>1</v>
      </c>
    </row>
    <row r="1203" spans="1:6" ht="15" customHeight="1">
      <c r="A1203" s="198" t="s">
        <v>397</v>
      </c>
      <c r="B1203" s="199">
        <v>5</v>
      </c>
      <c r="C1203" s="199">
        <v>375600</v>
      </c>
      <c r="D1203" s="199">
        <v>0</v>
      </c>
      <c r="E1203" s="198" t="s">
        <v>22782</v>
      </c>
      <c r="F1203" s="198" t="s">
        <v>1</v>
      </c>
    </row>
    <row r="1204" spans="1:6" ht="15" customHeight="1">
      <c r="A1204" s="198" t="s">
        <v>397</v>
      </c>
      <c r="B1204" s="199">
        <v>8</v>
      </c>
      <c r="C1204" s="199">
        <v>1450000</v>
      </c>
      <c r="D1204" s="199">
        <v>0</v>
      </c>
      <c r="E1204" s="198" t="s">
        <v>22783</v>
      </c>
      <c r="F1204" s="198" t="s">
        <v>1</v>
      </c>
    </row>
    <row r="1205" spans="1:6" ht="15" customHeight="1">
      <c r="A1205" s="198" t="s">
        <v>397</v>
      </c>
      <c r="B1205" s="199">
        <v>7</v>
      </c>
      <c r="C1205" s="199">
        <v>1220300</v>
      </c>
      <c r="D1205" s="199">
        <v>0</v>
      </c>
      <c r="E1205" s="198" t="s">
        <v>22784</v>
      </c>
      <c r="F1205" s="198" t="s">
        <v>1</v>
      </c>
    </row>
    <row r="1206" spans="1:6" ht="15" customHeight="1">
      <c r="A1206" s="198" t="s">
        <v>398</v>
      </c>
      <c r="B1206" s="199">
        <v>16</v>
      </c>
      <c r="C1206" s="199">
        <v>1140900</v>
      </c>
      <c r="D1206" s="199">
        <v>0</v>
      </c>
      <c r="E1206" s="198" t="s">
        <v>22785</v>
      </c>
      <c r="F1206" s="198" t="s">
        <v>1</v>
      </c>
    </row>
    <row r="1207" spans="1:6" ht="15" customHeight="1">
      <c r="A1207" s="198" t="s">
        <v>398</v>
      </c>
      <c r="B1207" s="199">
        <v>4</v>
      </c>
      <c r="C1207" s="199">
        <v>554176</v>
      </c>
      <c r="D1207" s="199">
        <v>0</v>
      </c>
      <c r="E1207" s="198" t="s">
        <v>22786</v>
      </c>
      <c r="F1207" s="198" t="s">
        <v>1</v>
      </c>
    </row>
    <row r="1208" spans="1:6" ht="15" customHeight="1">
      <c r="A1208" s="198" t="s">
        <v>397</v>
      </c>
      <c r="B1208" s="199">
        <v>7</v>
      </c>
      <c r="C1208" s="199">
        <v>1085500</v>
      </c>
      <c r="D1208" s="199">
        <v>0</v>
      </c>
      <c r="E1208" s="198" t="s">
        <v>22787</v>
      </c>
      <c r="F1208" s="198" t="s">
        <v>1</v>
      </c>
    </row>
    <row r="1209" spans="1:6" ht="15" customHeight="1">
      <c r="A1209" s="198" t="s">
        <v>397</v>
      </c>
      <c r="B1209" s="199">
        <v>5</v>
      </c>
      <c r="C1209" s="199">
        <v>333800</v>
      </c>
      <c r="D1209" s="199">
        <v>0</v>
      </c>
      <c r="E1209" s="198" t="s">
        <v>22788</v>
      </c>
      <c r="F1209" s="198" t="s">
        <v>1</v>
      </c>
    </row>
    <row r="1210" spans="1:6" ht="15" customHeight="1">
      <c r="A1210" s="198" t="s">
        <v>398</v>
      </c>
      <c r="B1210" s="199">
        <v>30</v>
      </c>
      <c r="C1210" s="199">
        <v>4113978</v>
      </c>
      <c r="D1210" s="199">
        <v>0</v>
      </c>
      <c r="E1210" s="198" t="s">
        <v>22789</v>
      </c>
      <c r="F1210" s="198" t="s">
        <v>1</v>
      </c>
    </row>
    <row r="1211" spans="1:6" ht="15" customHeight="1">
      <c r="A1211" s="198" t="s">
        <v>397</v>
      </c>
      <c r="B1211" s="199">
        <v>6</v>
      </c>
      <c r="C1211" s="199">
        <v>506400</v>
      </c>
      <c r="D1211" s="199">
        <v>0</v>
      </c>
      <c r="E1211" s="198" t="s">
        <v>22790</v>
      </c>
      <c r="F1211" s="198" t="s">
        <v>1</v>
      </c>
    </row>
    <row r="1212" spans="1:6" ht="15" customHeight="1">
      <c r="A1212" s="198" t="s">
        <v>398</v>
      </c>
      <c r="B1212" s="199">
        <v>23</v>
      </c>
      <c r="C1212" s="199">
        <v>3292200</v>
      </c>
      <c r="D1212" s="199">
        <v>0</v>
      </c>
      <c r="E1212" s="198" t="s">
        <v>22791</v>
      </c>
      <c r="F1212" s="198" t="s">
        <v>1</v>
      </c>
    </row>
    <row r="1213" spans="1:6" ht="15" customHeight="1">
      <c r="A1213" s="198" t="s">
        <v>397</v>
      </c>
      <c r="B1213" s="199">
        <v>6</v>
      </c>
      <c r="C1213" s="199">
        <v>623700</v>
      </c>
      <c r="D1213" s="199">
        <v>0</v>
      </c>
      <c r="E1213" s="198" t="s">
        <v>22792</v>
      </c>
      <c r="F1213" s="198" t="s">
        <v>1</v>
      </c>
    </row>
    <row r="1214" spans="1:6" ht="15" customHeight="1">
      <c r="A1214" s="198" t="s">
        <v>397</v>
      </c>
      <c r="B1214" s="199">
        <v>6</v>
      </c>
      <c r="C1214" s="199">
        <v>794500</v>
      </c>
      <c r="D1214" s="199">
        <v>0</v>
      </c>
      <c r="E1214" s="198" t="s">
        <v>22793</v>
      </c>
      <c r="F1214" s="198" t="s">
        <v>1</v>
      </c>
    </row>
    <row r="1215" spans="1:6" ht="15" customHeight="1">
      <c r="A1215" s="198" t="s">
        <v>397</v>
      </c>
      <c r="B1215" s="199">
        <v>7</v>
      </c>
      <c r="C1215" s="199">
        <v>1131400</v>
      </c>
      <c r="D1215" s="199">
        <v>0</v>
      </c>
      <c r="E1215" s="198" t="s">
        <v>22794</v>
      </c>
      <c r="F1215" s="198" t="s">
        <v>1</v>
      </c>
    </row>
    <row r="1216" spans="1:6" ht="15" customHeight="1">
      <c r="A1216" s="198" t="s">
        <v>397</v>
      </c>
      <c r="B1216" s="199">
        <v>8</v>
      </c>
      <c r="C1216" s="199">
        <v>1518300</v>
      </c>
      <c r="D1216" s="199">
        <v>0</v>
      </c>
      <c r="E1216" s="198" t="s">
        <v>22795</v>
      </c>
      <c r="F1216" s="198" t="s">
        <v>1</v>
      </c>
    </row>
    <row r="1217" spans="1:6" ht="15" customHeight="1">
      <c r="A1217" s="198" t="s">
        <v>397</v>
      </c>
      <c r="B1217" s="199">
        <v>6</v>
      </c>
      <c r="C1217" s="199">
        <v>640700</v>
      </c>
      <c r="D1217" s="199">
        <v>0</v>
      </c>
      <c r="E1217" s="198" t="s">
        <v>22796</v>
      </c>
      <c r="F1217" s="198" t="s">
        <v>1</v>
      </c>
    </row>
    <row r="1218" spans="1:6" ht="15" customHeight="1">
      <c r="A1218" s="198" t="s">
        <v>398</v>
      </c>
      <c r="B1218" s="199">
        <v>37</v>
      </c>
      <c r="C1218" s="199">
        <v>5744900</v>
      </c>
      <c r="D1218" s="199">
        <v>0</v>
      </c>
      <c r="E1218" s="198" t="s">
        <v>22797</v>
      </c>
      <c r="F1218" s="198" t="s">
        <v>1</v>
      </c>
    </row>
    <row r="1219" spans="1:6" ht="15" customHeight="1">
      <c r="A1219" s="198" t="s">
        <v>397</v>
      </c>
      <c r="B1219" s="199">
        <v>8</v>
      </c>
      <c r="C1219" s="199">
        <v>1278700</v>
      </c>
      <c r="D1219" s="199">
        <v>0</v>
      </c>
      <c r="E1219" s="198" t="s">
        <v>22798</v>
      </c>
      <c r="F1219" s="198" t="s">
        <v>1</v>
      </c>
    </row>
    <row r="1220" spans="1:6" ht="15" customHeight="1">
      <c r="A1220" s="198" t="s">
        <v>398</v>
      </c>
      <c r="B1220" s="199">
        <v>17</v>
      </c>
      <c r="C1220" s="199">
        <v>1711800</v>
      </c>
      <c r="D1220" s="199">
        <v>0</v>
      </c>
      <c r="E1220" s="198" t="s">
        <v>22799</v>
      </c>
      <c r="F1220" s="198" t="s">
        <v>1</v>
      </c>
    </row>
    <row r="1221" spans="1:6" ht="15" customHeight="1">
      <c r="A1221" s="198" t="s">
        <v>398</v>
      </c>
      <c r="B1221" s="199">
        <v>24</v>
      </c>
      <c r="C1221" s="199">
        <v>2060400</v>
      </c>
      <c r="D1221" s="199">
        <v>0</v>
      </c>
      <c r="E1221" s="198" t="s">
        <v>22800</v>
      </c>
      <c r="F1221" s="198" t="s">
        <v>1</v>
      </c>
    </row>
    <row r="1222" spans="1:6" ht="15" customHeight="1">
      <c r="A1222" s="198" t="s">
        <v>397</v>
      </c>
      <c r="B1222" s="199">
        <v>10</v>
      </c>
      <c r="C1222" s="199">
        <v>1712900</v>
      </c>
      <c r="D1222" s="199">
        <v>0</v>
      </c>
      <c r="E1222" s="198" t="s">
        <v>22801</v>
      </c>
      <c r="F1222" s="198" t="s">
        <v>1</v>
      </c>
    </row>
    <row r="1223" spans="1:6" ht="15" customHeight="1">
      <c r="A1223" s="198" t="s">
        <v>398</v>
      </c>
      <c r="B1223" s="199">
        <v>23</v>
      </c>
      <c r="C1223" s="199">
        <v>475500</v>
      </c>
      <c r="D1223" s="199">
        <v>0</v>
      </c>
      <c r="E1223" s="198" t="s">
        <v>22802</v>
      </c>
      <c r="F1223" s="198" t="s">
        <v>1</v>
      </c>
    </row>
    <row r="1224" spans="1:6" ht="15" customHeight="1">
      <c r="A1224" s="198" t="s">
        <v>397</v>
      </c>
      <c r="B1224" s="199">
        <v>7</v>
      </c>
      <c r="C1224" s="199">
        <v>935300</v>
      </c>
      <c r="D1224" s="199">
        <v>0</v>
      </c>
      <c r="E1224" s="198" t="s">
        <v>22803</v>
      </c>
      <c r="F1224" s="198" t="s">
        <v>1</v>
      </c>
    </row>
    <row r="1225" spans="1:6" ht="15" customHeight="1">
      <c r="A1225" s="198" t="s">
        <v>397</v>
      </c>
      <c r="B1225" s="199">
        <v>5</v>
      </c>
      <c r="C1225" s="199">
        <v>791500</v>
      </c>
      <c r="D1225" s="199">
        <v>0</v>
      </c>
      <c r="E1225" s="198" t="s">
        <v>22804</v>
      </c>
      <c r="F1225" s="198" t="s">
        <v>1</v>
      </c>
    </row>
    <row r="1226" spans="1:6" ht="15" customHeight="1">
      <c r="A1226" s="198" t="s">
        <v>397</v>
      </c>
      <c r="B1226" s="199">
        <v>8</v>
      </c>
      <c r="C1226" s="199">
        <v>1295100</v>
      </c>
      <c r="D1226" s="199">
        <v>0</v>
      </c>
      <c r="E1226" s="198" t="s">
        <v>22805</v>
      </c>
      <c r="F1226" s="198" t="s">
        <v>1</v>
      </c>
    </row>
    <row r="1227" spans="1:6" ht="15" customHeight="1">
      <c r="A1227" s="198" t="s">
        <v>397</v>
      </c>
      <c r="B1227" s="199">
        <v>5</v>
      </c>
      <c r="C1227" s="199">
        <v>531000</v>
      </c>
      <c r="D1227" s="199">
        <v>0</v>
      </c>
      <c r="E1227" s="198" t="s">
        <v>22806</v>
      </c>
      <c r="F1227" s="198" t="s">
        <v>1</v>
      </c>
    </row>
    <row r="1228" spans="1:6" ht="15" customHeight="1">
      <c r="A1228" s="198" t="s">
        <v>398</v>
      </c>
      <c r="B1228" s="199">
        <v>19</v>
      </c>
      <c r="C1228" s="199">
        <v>1486300</v>
      </c>
      <c r="D1228" s="199">
        <v>0</v>
      </c>
      <c r="E1228" s="198" t="s">
        <v>22807</v>
      </c>
      <c r="F1228" s="198" t="s">
        <v>1</v>
      </c>
    </row>
    <row r="1229" spans="1:6" ht="15" customHeight="1">
      <c r="A1229" s="198" t="s">
        <v>397</v>
      </c>
      <c r="B1229" s="199">
        <v>9</v>
      </c>
      <c r="C1229" s="199">
        <v>1525900</v>
      </c>
      <c r="D1229" s="199">
        <v>0</v>
      </c>
      <c r="E1229" s="198" t="s">
        <v>22808</v>
      </c>
      <c r="F1229" s="198" t="s">
        <v>1</v>
      </c>
    </row>
    <row r="1230" spans="1:6" ht="15" customHeight="1">
      <c r="A1230" s="198" t="s">
        <v>397</v>
      </c>
      <c r="B1230" s="199">
        <v>5</v>
      </c>
      <c r="C1230" s="199">
        <v>488200</v>
      </c>
      <c r="D1230" s="199">
        <v>0</v>
      </c>
      <c r="E1230" s="198" t="s">
        <v>22809</v>
      </c>
      <c r="F1230" s="198" t="s">
        <v>1</v>
      </c>
    </row>
    <row r="1231" spans="1:6" ht="15" customHeight="1">
      <c r="A1231" s="198" t="s">
        <v>397</v>
      </c>
      <c r="B1231" s="199">
        <v>7</v>
      </c>
      <c r="C1231" s="199">
        <v>864100</v>
      </c>
      <c r="D1231" s="199">
        <v>0</v>
      </c>
      <c r="E1231" s="198" t="s">
        <v>22810</v>
      </c>
      <c r="F1231" s="198" t="s">
        <v>1</v>
      </c>
    </row>
    <row r="1232" spans="1:6" ht="15" customHeight="1">
      <c r="A1232" s="198" t="s">
        <v>398</v>
      </c>
      <c r="B1232" s="199">
        <v>24</v>
      </c>
      <c r="C1232" s="199">
        <v>2696700</v>
      </c>
      <c r="D1232" s="199">
        <v>0</v>
      </c>
      <c r="E1232" s="198" t="s">
        <v>22811</v>
      </c>
      <c r="F1232" s="198" t="s">
        <v>1</v>
      </c>
    </row>
    <row r="1233" spans="1:6" ht="15" customHeight="1">
      <c r="A1233" s="198" t="s">
        <v>397</v>
      </c>
      <c r="B1233" s="199">
        <v>8</v>
      </c>
      <c r="C1233" s="199">
        <v>1442500</v>
      </c>
      <c r="D1233" s="199">
        <v>0</v>
      </c>
      <c r="E1233" s="198" t="s">
        <v>22812</v>
      </c>
      <c r="F1233" s="198" t="s">
        <v>1</v>
      </c>
    </row>
    <row r="1234" spans="1:6" ht="15" customHeight="1">
      <c r="A1234" s="198" t="s">
        <v>398</v>
      </c>
      <c r="B1234" s="199">
        <v>16</v>
      </c>
      <c r="C1234" s="199">
        <v>1135300</v>
      </c>
      <c r="D1234" s="199">
        <v>0</v>
      </c>
      <c r="E1234" s="198" t="s">
        <v>22813</v>
      </c>
      <c r="F1234" s="198" t="s">
        <v>1</v>
      </c>
    </row>
    <row r="1235" spans="1:6" ht="15" customHeight="1">
      <c r="A1235" s="198" t="s">
        <v>398</v>
      </c>
      <c r="B1235" s="199">
        <v>24</v>
      </c>
      <c r="C1235" s="199">
        <v>2908200</v>
      </c>
      <c r="D1235" s="199">
        <v>0</v>
      </c>
      <c r="E1235" s="198" t="s">
        <v>22814</v>
      </c>
      <c r="F1235" s="198" t="s">
        <v>1</v>
      </c>
    </row>
    <row r="1236" spans="1:6" ht="15" customHeight="1">
      <c r="A1236" s="198" t="s">
        <v>397</v>
      </c>
      <c r="B1236" s="199">
        <v>6</v>
      </c>
      <c r="C1236" s="199">
        <v>875400</v>
      </c>
      <c r="D1236" s="199">
        <v>0</v>
      </c>
      <c r="E1236" s="198" t="s">
        <v>22815</v>
      </c>
      <c r="F1236" s="198" t="s">
        <v>1</v>
      </c>
    </row>
    <row r="1237" spans="1:6" ht="15" customHeight="1">
      <c r="A1237" s="198" t="s">
        <v>397</v>
      </c>
      <c r="B1237" s="199">
        <v>7</v>
      </c>
      <c r="C1237" s="199">
        <v>689000</v>
      </c>
      <c r="D1237" s="199">
        <v>0</v>
      </c>
      <c r="E1237" s="198" t="s">
        <v>22816</v>
      </c>
      <c r="F1237" s="198" t="s">
        <v>1</v>
      </c>
    </row>
    <row r="1238" spans="1:6" ht="15" customHeight="1">
      <c r="A1238" s="198" t="s">
        <v>397</v>
      </c>
      <c r="B1238" s="199">
        <v>6</v>
      </c>
      <c r="C1238" s="199">
        <v>662500</v>
      </c>
      <c r="D1238" s="199">
        <v>0</v>
      </c>
      <c r="E1238" s="198" t="s">
        <v>22817</v>
      </c>
      <c r="F1238" s="198" t="s">
        <v>1</v>
      </c>
    </row>
    <row r="1239" spans="1:6" ht="15" customHeight="1">
      <c r="A1239" s="198" t="s">
        <v>397</v>
      </c>
      <c r="B1239" s="199">
        <v>7</v>
      </c>
      <c r="C1239" s="199">
        <v>1197400</v>
      </c>
      <c r="D1239" s="199">
        <v>0</v>
      </c>
      <c r="E1239" s="198" t="s">
        <v>22818</v>
      </c>
      <c r="F1239" s="198" t="s">
        <v>1</v>
      </c>
    </row>
    <row r="1240" spans="1:6" ht="15" customHeight="1">
      <c r="A1240" s="198" t="s">
        <v>397</v>
      </c>
      <c r="B1240" s="199">
        <v>5</v>
      </c>
      <c r="C1240" s="199">
        <v>512300</v>
      </c>
      <c r="D1240" s="199">
        <v>0</v>
      </c>
      <c r="E1240" s="198" t="s">
        <v>22819</v>
      </c>
      <c r="F1240" s="198" t="s">
        <v>1</v>
      </c>
    </row>
    <row r="1241" spans="1:6" ht="15" customHeight="1">
      <c r="A1241" s="198" t="s">
        <v>397</v>
      </c>
      <c r="B1241" s="199">
        <v>7</v>
      </c>
      <c r="C1241" s="199">
        <v>697800</v>
      </c>
      <c r="D1241" s="199">
        <v>0</v>
      </c>
      <c r="E1241" s="198" t="s">
        <v>22820</v>
      </c>
      <c r="F1241" s="198" t="s">
        <v>1</v>
      </c>
    </row>
    <row r="1242" spans="1:6" ht="15" customHeight="1">
      <c r="A1242" s="198" t="s">
        <v>398</v>
      </c>
      <c r="B1242" s="199">
        <v>25</v>
      </c>
      <c r="C1242" s="199">
        <v>3202300</v>
      </c>
      <c r="D1242" s="199">
        <v>0</v>
      </c>
      <c r="E1242" s="198" t="s">
        <v>22821</v>
      </c>
      <c r="F1242" s="198" t="s">
        <v>1</v>
      </c>
    </row>
    <row r="1243" spans="1:6" ht="15" customHeight="1">
      <c r="A1243" s="198" t="s">
        <v>397</v>
      </c>
      <c r="B1243" s="199">
        <v>10</v>
      </c>
      <c r="C1243" s="199">
        <v>1455300</v>
      </c>
      <c r="D1243" s="199">
        <v>0</v>
      </c>
      <c r="E1243" s="198" t="s">
        <v>22822</v>
      </c>
      <c r="F1243" s="198" t="s">
        <v>1</v>
      </c>
    </row>
    <row r="1244" spans="1:6" ht="15" customHeight="1">
      <c r="A1244" s="198" t="s">
        <v>398</v>
      </c>
      <c r="B1244" s="199">
        <v>9</v>
      </c>
      <c r="C1244" s="199">
        <v>1161055</v>
      </c>
      <c r="D1244" s="199">
        <v>0</v>
      </c>
      <c r="E1244" s="198" t="s">
        <v>22823</v>
      </c>
      <c r="F1244" s="198" t="s">
        <v>1</v>
      </c>
    </row>
    <row r="1245" spans="1:6" ht="15" customHeight="1">
      <c r="A1245" s="198" t="s">
        <v>398</v>
      </c>
      <c r="B1245" s="199">
        <v>16</v>
      </c>
      <c r="C1245" s="199">
        <v>1321800</v>
      </c>
      <c r="D1245" s="199">
        <v>0</v>
      </c>
      <c r="E1245" s="198" t="s">
        <v>22824</v>
      </c>
      <c r="F1245" s="198" t="s">
        <v>1</v>
      </c>
    </row>
    <row r="1246" spans="1:6" ht="15" customHeight="1">
      <c r="A1246" s="198" t="s">
        <v>398</v>
      </c>
      <c r="B1246" s="199">
        <v>45</v>
      </c>
      <c r="C1246" s="199">
        <v>7225500</v>
      </c>
      <c r="D1246" s="199">
        <v>0</v>
      </c>
      <c r="E1246" s="198" t="s">
        <v>22825</v>
      </c>
      <c r="F1246" s="198" t="s">
        <v>1</v>
      </c>
    </row>
    <row r="1247" spans="1:6" ht="15" customHeight="1">
      <c r="A1247" s="198" t="s">
        <v>397</v>
      </c>
      <c r="B1247" s="199">
        <v>5</v>
      </c>
      <c r="C1247" s="199">
        <v>353200</v>
      </c>
      <c r="D1247" s="199">
        <v>0</v>
      </c>
      <c r="E1247" s="198" t="s">
        <v>22826</v>
      </c>
      <c r="F1247" s="198" t="s">
        <v>1</v>
      </c>
    </row>
    <row r="1248" spans="1:6" ht="15" customHeight="1">
      <c r="A1248" s="198" t="s">
        <v>397</v>
      </c>
      <c r="B1248" s="199">
        <v>7</v>
      </c>
      <c r="C1248" s="199">
        <v>1084500</v>
      </c>
      <c r="D1248" s="199">
        <v>0</v>
      </c>
      <c r="E1248" s="198" t="s">
        <v>22827</v>
      </c>
      <c r="F1248" s="198" t="s">
        <v>1</v>
      </c>
    </row>
    <row r="1249" spans="1:6" ht="15" customHeight="1">
      <c r="A1249" s="198" t="s">
        <v>397</v>
      </c>
      <c r="B1249" s="199">
        <v>7</v>
      </c>
      <c r="C1249" s="199">
        <v>646300</v>
      </c>
      <c r="D1249" s="199">
        <v>0</v>
      </c>
      <c r="E1249" s="198" t="s">
        <v>22828</v>
      </c>
      <c r="F1249" s="198" t="s">
        <v>1</v>
      </c>
    </row>
    <row r="1250" spans="1:6" ht="15" customHeight="1">
      <c r="A1250" s="198" t="s">
        <v>398</v>
      </c>
      <c r="B1250" s="199">
        <v>19</v>
      </c>
      <c r="C1250" s="199">
        <v>1837000</v>
      </c>
      <c r="D1250" s="199">
        <v>0</v>
      </c>
      <c r="E1250" s="198" t="s">
        <v>22829</v>
      </c>
      <c r="F1250" s="198" t="s">
        <v>1</v>
      </c>
    </row>
    <row r="1251" spans="1:6" ht="15" customHeight="1">
      <c r="A1251" s="198" t="s">
        <v>397</v>
      </c>
      <c r="B1251" s="199">
        <v>7</v>
      </c>
      <c r="C1251" s="199">
        <v>1020100</v>
      </c>
      <c r="D1251" s="199">
        <v>0</v>
      </c>
      <c r="E1251" s="198" t="s">
        <v>22830</v>
      </c>
      <c r="F1251" s="198" t="s">
        <v>1</v>
      </c>
    </row>
    <row r="1252" spans="1:6" ht="15" customHeight="1">
      <c r="A1252" s="198" t="s">
        <v>397</v>
      </c>
      <c r="B1252" s="199">
        <v>7</v>
      </c>
      <c r="C1252" s="199">
        <v>829600</v>
      </c>
      <c r="D1252" s="199">
        <v>0</v>
      </c>
      <c r="E1252" s="198" t="s">
        <v>22831</v>
      </c>
      <c r="F1252" s="198" t="s">
        <v>1</v>
      </c>
    </row>
    <row r="1253" spans="1:6" ht="15" customHeight="1">
      <c r="A1253" s="198" t="s">
        <v>397</v>
      </c>
      <c r="B1253" s="199">
        <v>7</v>
      </c>
      <c r="C1253" s="199">
        <v>1211200</v>
      </c>
      <c r="D1253" s="199">
        <v>0</v>
      </c>
      <c r="E1253" s="198" t="s">
        <v>22832</v>
      </c>
      <c r="F1253" s="198" t="s">
        <v>1</v>
      </c>
    </row>
    <row r="1254" spans="1:6" ht="15" customHeight="1">
      <c r="A1254" s="198" t="s">
        <v>397</v>
      </c>
      <c r="B1254" s="199">
        <v>7</v>
      </c>
      <c r="C1254" s="199">
        <v>1023100</v>
      </c>
      <c r="D1254" s="199">
        <v>0</v>
      </c>
      <c r="E1254" s="198" t="s">
        <v>22833</v>
      </c>
      <c r="F1254" s="198" t="s">
        <v>1</v>
      </c>
    </row>
    <row r="1255" spans="1:6" ht="15" customHeight="1">
      <c r="A1255" s="198" t="s">
        <v>397</v>
      </c>
      <c r="B1255" s="199">
        <v>5</v>
      </c>
      <c r="C1255" s="199">
        <v>512800</v>
      </c>
      <c r="D1255" s="199">
        <v>0</v>
      </c>
      <c r="E1255" s="198" t="s">
        <v>22834</v>
      </c>
      <c r="F1255" s="198" t="s">
        <v>1</v>
      </c>
    </row>
    <row r="1256" spans="1:6" ht="15" customHeight="1">
      <c r="A1256" s="198" t="s">
        <v>397</v>
      </c>
      <c r="B1256" s="199">
        <v>10</v>
      </c>
      <c r="C1256" s="199">
        <v>2122600</v>
      </c>
      <c r="D1256" s="199">
        <v>0</v>
      </c>
      <c r="E1256" s="198" t="s">
        <v>22835</v>
      </c>
      <c r="F1256" s="198" t="s">
        <v>1</v>
      </c>
    </row>
    <row r="1257" spans="1:6" ht="15" customHeight="1">
      <c r="A1257" s="198" t="s">
        <v>397</v>
      </c>
      <c r="B1257" s="199">
        <v>7</v>
      </c>
      <c r="C1257" s="199">
        <v>930100</v>
      </c>
      <c r="D1257" s="199">
        <v>0</v>
      </c>
      <c r="E1257" s="198" t="s">
        <v>22836</v>
      </c>
      <c r="F1257" s="198" t="s">
        <v>1</v>
      </c>
    </row>
    <row r="1258" spans="1:6" ht="15" customHeight="1">
      <c r="A1258" s="198" t="s">
        <v>397</v>
      </c>
      <c r="B1258" s="199">
        <v>7</v>
      </c>
      <c r="C1258" s="199">
        <v>690400</v>
      </c>
      <c r="D1258" s="199">
        <v>0</v>
      </c>
      <c r="E1258" s="198" t="s">
        <v>22837</v>
      </c>
      <c r="F1258" s="198" t="s">
        <v>1</v>
      </c>
    </row>
    <row r="1259" spans="1:6" ht="15" customHeight="1">
      <c r="A1259" s="198" t="s">
        <v>398</v>
      </c>
      <c r="B1259" s="199">
        <v>7</v>
      </c>
      <c r="C1259" s="199">
        <v>943659</v>
      </c>
      <c r="D1259" s="199">
        <v>0</v>
      </c>
      <c r="E1259" s="198" t="s">
        <v>22838</v>
      </c>
      <c r="F1259" s="198" t="s">
        <v>1</v>
      </c>
    </row>
    <row r="1260" spans="1:6" ht="15" customHeight="1">
      <c r="A1260" s="198" t="s">
        <v>397</v>
      </c>
      <c r="B1260" s="199">
        <v>7</v>
      </c>
      <c r="C1260" s="199">
        <v>760100</v>
      </c>
      <c r="D1260" s="199">
        <v>0</v>
      </c>
      <c r="E1260" s="198" t="s">
        <v>22839</v>
      </c>
      <c r="F1260" s="198" t="s">
        <v>1</v>
      </c>
    </row>
    <row r="1261" spans="1:6" ht="15" customHeight="1">
      <c r="A1261" s="198" t="s">
        <v>397</v>
      </c>
      <c r="B1261" s="199">
        <v>8</v>
      </c>
      <c r="C1261" s="199">
        <v>1240300</v>
      </c>
      <c r="D1261" s="199">
        <v>0</v>
      </c>
      <c r="E1261" s="198" t="s">
        <v>22840</v>
      </c>
      <c r="F1261" s="198" t="s">
        <v>1</v>
      </c>
    </row>
    <row r="1262" spans="1:6" ht="15" customHeight="1">
      <c r="A1262" s="198" t="s">
        <v>398</v>
      </c>
      <c r="B1262" s="199">
        <v>17</v>
      </c>
      <c r="C1262" s="199">
        <v>1205700</v>
      </c>
      <c r="D1262" s="199">
        <v>0</v>
      </c>
      <c r="E1262" s="198" t="s">
        <v>22841</v>
      </c>
      <c r="F1262" s="198" t="s">
        <v>1</v>
      </c>
    </row>
    <row r="1263" spans="1:6" ht="15" customHeight="1">
      <c r="A1263" s="198" t="s">
        <v>397</v>
      </c>
      <c r="B1263" s="199">
        <v>6</v>
      </c>
      <c r="C1263" s="199">
        <v>701300</v>
      </c>
      <c r="D1263" s="199">
        <v>0</v>
      </c>
      <c r="E1263" s="198" t="s">
        <v>22842</v>
      </c>
      <c r="F1263" s="198" t="s">
        <v>1</v>
      </c>
    </row>
    <row r="1264" spans="1:6" ht="15" customHeight="1">
      <c r="A1264" s="198" t="s">
        <v>397</v>
      </c>
      <c r="B1264" s="199">
        <v>6</v>
      </c>
      <c r="C1264" s="199">
        <v>502300</v>
      </c>
      <c r="D1264" s="199">
        <v>0</v>
      </c>
      <c r="E1264" s="198" t="s">
        <v>22843</v>
      </c>
      <c r="F1264" s="198" t="s">
        <v>1</v>
      </c>
    </row>
    <row r="1265" spans="1:6" ht="15" customHeight="1">
      <c r="A1265" s="198" t="s">
        <v>398</v>
      </c>
      <c r="B1265" s="199">
        <v>51</v>
      </c>
      <c r="C1265" s="199">
        <v>8839800</v>
      </c>
      <c r="D1265" s="199">
        <v>0</v>
      </c>
      <c r="E1265" s="198" t="s">
        <v>22844</v>
      </c>
      <c r="F1265" s="198" t="s">
        <v>1</v>
      </c>
    </row>
    <row r="1266" spans="1:6" ht="15" customHeight="1">
      <c r="A1266" s="198" t="s">
        <v>397</v>
      </c>
      <c r="B1266" s="199">
        <v>5</v>
      </c>
      <c r="C1266" s="199">
        <v>524299</v>
      </c>
      <c r="D1266" s="199">
        <v>0</v>
      </c>
      <c r="E1266" s="198" t="s">
        <v>22845</v>
      </c>
      <c r="F1266" s="198" t="s">
        <v>1</v>
      </c>
    </row>
    <row r="1267" spans="1:6" ht="15" customHeight="1">
      <c r="A1267" s="198" t="s">
        <v>397</v>
      </c>
      <c r="B1267" s="199">
        <v>7</v>
      </c>
      <c r="C1267" s="199">
        <v>818600</v>
      </c>
      <c r="D1267" s="199">
        <v>0</v>
      </c>
      <c r="E1267" s="198" t="s">
        <v>22846</v>
      </c>
      <c r="F1267" s="198" t="s">
        <v>1</v>
      </c>
    </row>
    <row r="1268" spans="1:6" ht="15" customHeight="1">
      <c r="A1268" s="198" t="s">
        <v>397</v>
      </c>
      <c r="B1268" s="199">
        <v>7</v>
      </c>
      <c r="C1268" s="199">
        <v>1343000</v>
      </c>
      <c r="D1268" s="199">
        <v>0</v>
      </c>
      <c r="E1268" s="198" t="s">
        <v>22847</v>
      </c>
      <c r="F1268" s="198" t="s">
        <v>1</v>
      </c>
    </row>
    <row r="1269" spans="1:6" ht="15" customHeight="1">
      <c r="A1269" s="198" t="s">
        <v>397</v>
      </c>
      <c r="B1269" s="199">
        <v>7</v>
      </c>
      <c r="C1269" s="199">
        <v>1048700</v>
      </c>
      <c r="D1269" s="199">
        <v>0</v>
      </c>
      <c r="E1269" s="198" t="s">
        <v>22848</v>
      </c>
      <c r="F1269" s="198" t="s">
        <v>1</v>
      </c>
    </row>
    <row r="1270" spans="1:6" ht="15" customHeight="1">
      <c r="A1270" s="198" t="s">
        <v>397</v>
      </c>
      <c r="B1270" s="199">
        <v>6</v>
      </c>
      <c r="C1270" s="199">
        <v>784500</v>
      </c>
      <c r="D1270" s="199">
        <v>0</v>
      </c>
      <c r="E1270" s="198" t="s">
        <v>22849</v>
      </c>
      <c r="F1270" s="198" t="s">
        <v>1</v>
      </c>
    </row>
    <row r="1271" spans="1:6" ht="15" customHeight="1">
      <c r="A1271" s="198" t="s">
        <v>398</v>
      </c>
      <c r="B1271" s="199">
        <v>16</v>
      </c>
      <c r="C1271" s="199">
        <v>1330100</v>
      </c>
      <c r="D1271" s="199">
        <v>0</v>
      </c>
      <c r="E1271" s="198" t="s">
        <v>22850</v>
      </c>
      <c r="F1271" s="198" t="s">
        <v>1</v>
      </c>
    </row>
    <row r="1272" spans="1:6" ht="15" customHeight="1">
      <c r="A1272" s="198" t="s">
        <v>397</v>
      </c>
      <c r="B1272" s="199">
        <v>6</v>
      </c>
      <c r="C1272" s="199">
        <v>702800</v>
      </c>
      <c r="D1272" s="199">
        <v>0</v>
      </c>
      <c r="E1272" s="198" t="s">
        <v>22851</v>
      </c>
      <c r="F1272" s="198" t="s">
        <v>1</v>
      </c>
    </row>
    <row r="1273" spans="1:6" ht="15" customHeight="1">
      <c r="A1273" s="198" t="s">
        <v>397</v>
      </c>
      <c r="B1273" s="199">
        <v>15</v>
      </c>
      <c r="C1273" s="199">
        <v>1567826</v>
      </c>
      <c r="D1273" s="199">
        <v>0</v>
      </c>
      <c r="E1273" s="198" t="s">
        <v>22852</v>
      </c>
      <c r="F1273" s="198" t="s">
        <v>1</v>
      </c>
    </row>
    <row r="1274" spans="1:6" ht="15" customHeight="1">
      <c r="A1274" s="198" t="s">
        <v>397</v>
      </c>
      <c r="B1274" s="199">
        <v>7</v>
      </c>
      <c r="C1274" s="199">
        <v>810900</v>
      </c>
      <c r="D1274" s="199">
        <v>0</v>
      </c>
      <c r="E1274" s="198" t="s">
        <v>22853</v>
      </c>
      <c r="F1274" s="198" t="s">
        <v>1</v>
      </c>
    </row>
    <row r="1275" spans="1:6" ht="15" customHeight="1">
      <c r="A1275" s="198" t="s">
        <v>398</v>
      </c>
      <c r="B1275" s="199">
        <v>19</v>
      </c>
      <c r="C1275" s="199">
        <v>2050800</v>
      </c>
      <c r="D1275" s="199">
        <v>0</v>
      </c>
      <c r="E1275" s="198" t="s">
        <v>22854</v>
      </c>
      <c r="F1275" s="198" t="s">
        <v>1</v>
      </c>
    </row>
    <row r="1276" spans="1:6" ht="15" customHeight="1">
      <c r="A1276" s="198" t="s">
        <v>397</v>
      </c>
      <c r="B1276" s="199">
        <v>7</v>
      </c>
      <c r="C1276" s="199">
        <v>701000</v>
      </c>
      <c r="D1276" s="199">
        <v>0</v>
      </c>
      <c r="E1276" s="198" t="s">
        <v>22855</v>
      </c>
      <c r="F1276" s="198" t="s">
        <v>1</v>
      </c>
    </row>
    <row r="1277" spans="1:6" ht="15" customHeight="1">
      <c r="A1277" s="198" t="s">
        <v>397</v>
      </c>
      <c r="B1277" s="199">
        <v>6</v>
      </c>
      <c r="C1277" s="199">
        <v>841400</v>
      </c>
      <c r="D1277" s="199">
        <v>0</v>
      </c>
      <c r="E1277" s="198" t="s">
        <v>22856</v>
      </c>
      <c r="F1277" s="198" t="s">
        <v>1</v>
      </c>
    </row>
    <row r="1278" spans="1:6" ht="15" customHeight="1">
      <c r="A1278" s="198" t="s">
        <v>397</v>
      </c>
      <c r="B1278" s="199">
        <v>7</v>
      </c>
      <c r="C1278" s="199">
        <v>828200</v>
      </c>
      <c r="D1278" s="199">
        <v>0</v>
      </c>
      <c r="E1278" s="198" t="s">
        <v>22857</v>
      </c>
      <c r="F1278" s="198" t="s">
        <v>1</v>
      </c>
    </row>
    <row r="1279" spans="1:6" ht="15" customHeight="1">
      <c r="A1279" s="198" t="s">
        <v>397</v>
      </c>
      <c r="B1279" s="199">
        <v>13</v>
      </c>
      <c r="C1279" s="199">
        <v>2641500</v>
      </c>
      <c r="D1279" s="199">
        <v>0</v>
      </c>
      <c r="E1279" s="198" t="s">
        <v>22858</v>
      </c>
      <c r="F1279" s="198" t="s">
        <v>1</v>
      </c>
    </row>
    <row r="1280" spans="1:6" ht="15" customHeight="1">
      <c r="A1280" s="198" t="s">
        <v>398</v>
      </c>
      <c r="B1280" s="199">
        <v>20</v>
      </c>
      <c r="C1280" s="199">
        <v>1424700</v>
      </c>
      <c r="D1280" s="199">
        <v>0</v>
      </c>
      <c r="E1280" s="198" t="s">
        <v>22859</v>
      </c>
      <c r="F1280" s="198" t="s">
        <v>1</v>
      </c>
    </row>
    <row r="1281" spans="1:6" ht="15" customHeight="1">
      <c r="A1281" s="198" t="s">
        <v>397</v>
      </c>
      <c r="B1281" s="199">
        <v>6</v>
      </c>
      <c r="C1281" s="199">
        <v>525800</v>
      </c>
      <c r="D1281" s="199">
        <v>0</v>
      </c>
      <c r="E1281" s="198" t="s">
        <v>22860</v>
      </c>
      <c r="F1281" s="198" t="s">
        <v>1</v>
      </c>
    </row>
    <row r="1282" spans="1:6" ht="15" customHeight="1">
      <c r="A1282" s="198" t="s">
        <v>397</v>
      </c>
      <c r="B1282" s="199">
        <v>5</v>
      </c>
      <c r="C1282" s="199">
        <v>384900</v>
      </c>
      <c r="D1282" s="199">
        <v>0</v>
      </c>
      <c r="E1282" s="198" t="s">
        <v>22861</v>
      </c>
      <c r="F1282" s="198" t="s">
        <v>1</v>
      </c>
    </row>
    <row r="1283" spans="1:6" ht="15" customHeight="1">
      <c r="A1283" s="198" t="s">
        <v>397</v>
      </c>
      <c r="B1283" s="199">
        <v>5</v>
      </c>
      <c r="C1283" s="199">
        <v>452900</v>
      </c>
      <c r="D1283" s="199">
        <v>0</v>
      </c>
      <c r="E1283" s="198" t="s">
        <v>22862</v>
      </c>
      <c r="F1283" s="198" t="s">
        <v>1</v>
      </c>
    </row>
    <row r="1284" spans="1:6" ht="15" customHeight="1">
      <c r="A1284" s="198" t="s">
        <v>398</v>
      </c>
      <c r="B1284" s="199">
        <v>21</v>
      </c>
      <c r="C1284" s="199">
        <v>1688800</v>
      </c>
      <c r="D1284" s="199">
        <v>0</v>
      </c>
      <c r="E1284" s="198" t="s">
        <v>22863</v>
      </c>
      <c r="F1284" s="198" t="s">
        <v>1</v>
      </c>
    </row>
    <row r="1285" spans="1:6" ht="15" customHeight="1">
      <c r="A1285" s="198" t="s">
        <v>398</v>
      </c>
      <c r="B1285" s="199">
        <v>17</v>
      </c>
      <c r="C1285" s="199">
        <v>1337000</v>
      </c>
      <c r="D1285" s="199">
        <v>0</v>
      </c>
      <c r="E1285" s="198" t="s">
        <v>22864</v>
      </c>
      <c r="F1285" s="198" t="s">
        <v>1</v>
      </c>
    </row>
    <row r="1286" spans="1:6" ht="15" customHeight="1">
      <c r="A1286" s="198" t="s">
        <v>397</v>
      </c>
      <c r="B1286" s="199">
        <v>7</v>
      </c>
      <c r="C1286" s="199">
        <v>909200</v>
      </c>
      <c r="D1286" s="199">
        <v>0</v>
      </c>
      <c r="E1286" s="198" t="s">
        <v>22865</v>
      </c>
      <c r="F1286" s="198" t="s">
        <v>1</v>
      </c>
    </row>
    <row r="1287" spans="1:6" ht="15" customHeight="1">
      <c r="A1287" s="198" t="s">
        <v>397</v>
      </c>
      <c r="B1287" s="199">
        <v>8</v>
      </c>
      <c r="C1287" s="199">
        <v>1353000</v>
      </c>
      <c r="D1287" s="199">
        <v>0</v>
      </c>
      <c r="E1287" s="198" t="s">
        <v>22866</v>
      </c>
      <c r="F1287" s="198" t="s">
        <v>1</v>
      </c>
    </row>
    <row r="1288" spans="1:6" ht="15" customHeight="1">
      <c r="A1288" s="198" t="s">
        <v>398</v>
      </c>
      <c r="B1288" s="199">
        <v>154</v>
      </c>
      <c r="C1288" s="199">
        <v>20926443</v>
      </c>
      <c r="D1288" s="199">
        <v>0</v>
      </c>
      <c r="E1288" s="198" t="s">
        <v>22867</v>
      </c>
      <c r="F1288" s="198" t="s">
        <v>1</v>
      </c>
    </row>
    <row r="1289" spans="1:6" ht="15" customHeight="1">
      <c r="A1289" s="198" t="s">
        <v>397</v>
      </c>
      <c r="B1289" s="199">
        <v>8</v>
      </c>
      <c r="C1289" s="199">
        <v>821826</v>
      </c>
      <c r="D1289" s="199">
        <v>0</v>
      </c>
      <c r="E1289" s="198" t="s">
        <v>22868</v>
      </c>
      <c r="F1289" s="198" t="s">
        <v>1</v>
      </c>
    </row>
    <row r="1290" spans="1:6" ht="15" customHeight="1">
      <c r="A1290" s="198" t="s">
        <v>398</v>
      </c>
      <c r="B1290" s="199">
        <v>18</v>
      </c>
      <c r="C1290" s="199">
        <v>1563300</v>
      </c>
      <c r="D1290" s="199">
        <v>0</v>
      </c>
      <c r="E1290" s="198" t="s">
        <v>22869</v>
      </c>
      <c r="F1290" s="198" t="s">
        <v>1</v>
      </c>
    </row>
    <row r="1291" spans="1:6" ht="15" customHeight="1">
      <c r="A1291" s="198" t="s">
        <v>398</v>
      </c>
      <c r="B1291" s="199">
        <v>26</v>
      </c>
      <c r="C1291" s="199">
        <v>3861500</v>
      </c>
      <c r="D1291" s="199">
        <v>0</v>
      </c>
      <c r="E1291" s="198" t="s">
        <v>22870</v>
      </c>
      <c r="F1291" s="198" t="s">
        <v>1</v>
      </c>
    </row>
    <row r="1292" spans="1:6" ht="15" customHeight="1">
      <c r="A1292" s="198" t="s">
        <v>398</v>
      </c>
      <c r="B1292" s="199">
        <v>25</v>
      </c>
      <c r="C1292" s="199">
        <v>4579200</v>
      </c>
      <c r="D1292" s="199">
        <v>0</v>
      </c>
      <c r="E1292" s="198" t="s">
        <v>22871</v>
      </c>
      <c r="F1292" s="198" t="s">
        <v>1</v>
      </c>
    </row>
    <row r="1293" spans="1:6" ht="15" customHeight="1">
      <c r="A1293" s="198" t="s">
        <v>398</v>
      </c>
      <c r="B1293" s="199">
        <v>22</v>
      </c>
      <c r="C1293" s="199">
        <v>2700700</v>
      </c>
      <c r="D1293" s="199">
        <v>0</v>
      </c>
      <c r="E1293" s="198" t="s">
        <v>22872</v>
      </c>
      <c r="F1293" s="198" t="s">
        <v>1</v>
      </c>
    </row>
    <row r="1294" spans="1:6" ht="15" customHeight="1">
      <c r="A1294" s="198" t="s">
        <v>397</v>
      </c>
      <c r="B1294" s="199">
        <v>9</v>
      </c>
      <c r="C1294" s="199">
        <v>1771100</v>
      </c>
      <c r="D1294" s="199">
        <v>0</v>
      </c>
      <c r="E1294" s="198" t="s">
        <v>22873</v>
      </c>
      <c r="F1294" s="198" t="s">
        <v>1</v>
      </c>
    </row>
    <row r="1295" spans="1:6" ht="15" customHeight="1">
      <c r="A1295" s="198" t="s">
        <v>397</v>
      </c>
      <c r="B1295" s="199">
        <v>7</v>
      </c>
      <c r="C1295" s="199">
        <v>853800</v>
      </c>
      <c r="D1295" s="199">
        <v>0</v>
      </c>
      <c r="E1295" s="198" t="s">
        <v>22874</v>
      </c>
      <c r="F1295" s="198" t="s">
        <v>1</v>
      </c>
    </row>
    <row r="1296" spans="1:6" ht="15" customHeight="1">
      <c r="A1296" s="198" t="s">
        <v>397</v>
      </c>
      <c r="B1296" s="199">
        <v>8</v>
      </c>
      <c r="C1296" s="199">
        <v>1189200</v>
      </c>
      <c r="D1296" s="199">
        <v>0</v>
      </c>
      <c r="E1296" s="198" t="s">
        <v>22875</v>
      </c>
      <c r="F1296" s="198" t="s">
        <v>1</v>
      </c>
    </row>
    <row r="1297" spans="1:6" ht="15" customHeight="1">
      <c r="A1297" s="198" t="s">
        <v>397</v>
      </c>
      <c r="B1297" s="199">
        <v>7</v>
      </c>
      <c r="C1297" s="199">
        <v>799300</v>
      </c>
      <c r="D1297" s="199">
        <v>0</v>
      </c>
      <c r="E1297" s="198" t="s">
        <v>22876</v>
      </c>
      <c r="F1297" s="198" t="s">
        <v>1</v>
      </c>
    </row>
    <row r="1298" spans="1:6" ht="15" customHeight="1">
      <c r="A1298" s="198" t="s">
        <v>397</v>
      </c>
      <c r="B1298" s="199">
        <v>7</v>
      </c>
      <c r="C1298" s="199">
        <v>548700</v>
      </c>
      <c r="D1298" s="199">
        <v>0</v>
      </c>
      <c r="E1298" s="198" t="s">
        <v>22877</v>
      </c>
      <c r="F1298" s="198" t="s">
        <v>1</v>
      </c>
    </row>
    <row r="1299" spans="1:6" ht="15" customHeight="1">
      <c r="A1299" s="198" t="s">
        <v>397</v>
      </c>
      <c r="B1299" s="199">
        <v>10</v>
      </c>
      <c r="C1299" s="199">
        <v>2080800</v>
      </c>
      <c r="D1299" s="199">
        <v>0</v>
      </c>
      <c r="E1299" s="198" t="s">
        <v>22878</v>
      </c>
      <c r="F1299" s="198" t="s">
        <v>1</v>
      </c>
    </row>
    <row r="1300" spans="1:6" ht="15" customHeight="1">
      <c r="A1300" s="198" t="s">
        <v>397</v>
      </c>
      <c r="B1300" s="199">
        <v>7</v>
      </c>
      <c r="C1300" s="199">
        <v>811100</v>
      </c>
      <c r="D1300" s="199">
        <v>0</v>
      </c>
      <c r="E1300" s="198" t="s">
        <v>22879</v>
      </c>
      <c r="F1300" s="198" t="s">
        <v>1</v>
      </c>
    </row>
    <row r="1301" spans="1:6" ht="15" customHeight="1">
      <c r="A1301" s="198" t="s">
        <v>397</v>
      </c>
      <c r="B1301" s="199">
        <v>10</v>
      </c>
      <c r="C1301" s="199">
        <v>2095400</v>
      </c>
      <c r="D1301" s="199">
        <v>0</v>
      </c>
      <c r="E1301" s="198" t="s">
        <v>22880</v>
      </c>
      <c r="F1301" s="198" t="s">
        <v>1</v>
      </c>
    </row>
    <row r="1302" spans="1:6" ht="15" customHeight="1">
      <c r="A1302" s="198" t="s">
        <v>398</v>
      </c>
      <c r="B1302" s="199">
        <v>16</v>
      </c>
      <c r="C1302" s="199">
        <v>1487600</v>
      </c>
      <c r="D1302" s="199">
        <v>0</v>
      </c>
      <c r="E1302" s="198" t="s">
        <v>22881</v>
      </c>
      <c r="F1302" s="198" t="s">
        <v>1</v>
      </c>
    </row>
    <row r="1303" spans="1:6" ht="15" customHeight="1">
      <c r="A1303" s="198" t="s">
        <v>398</v>
      </c>
      <c r="B1303" s="199">
        <v>18</v>
      </c>
      <c r="C1303" s="199">
        <v>2891500</v>
      </c>
      <c r="D1303" s="199">
        <v>0</v>
      </c>
      <c r="E1303" s="198" t="s">
        <v>22882</v>
      </c>
      <c r="F1303" s="198" t="s">
        <v>1</v>
      </c>
    </row>
    <row r="1304" spans="1:6" ht="15" customHeight="1">
      <c r="A1304" s="198" t="s">
        <v>397</v>
      </c>
      <c r="B1304" s="199">
        <v>6</v>
      </c>
      <c r="C1304" s="199">
        <v>503400</v>
      </c>
      <c r="D1304" s="199">
        <v>0</v>
      </c>
      <c r="E1304" s="198" t="s">
        <v>22883</v>
      </c>
      <c r="F1304" s="198" t="s">
        <v>1</v>
      </c>
    </row>
    <row r="1305" spans="1:6" ht="15" customHeight="1">
      <c r="A1305" s="198" t="s">
        <v>398</v>
      </c>
      <c r="B1305" s="199">
        <v>18</v>
      </c>
      <c r="C1305" s="199">
        <v>1698300</v>
      </c>
      <c r="D1305" s="199">
        <v>0</v>
      </c>
      <c r="E1305" s="198" t="s">
        <v>22884</v>
      </c>
      <c r="F1305" s="198" t="s">
        <v>1</v>
      </c>
    </row>
    <row r="1306" spans="1:6" ht="15" customHeight="1">
      <c r="A1306" s="198" t="s">
        <v>397</v>
      </c>
      <c r="B1306" s="199">
        <v>10</v>
      </c>
      <c r="C1306" s="199">
        <v>1503900</v>
      </c>
      <c r="D1306" s="199">
        <v>0</v>
      </c>
      <c r="E1306" s="198" t="s">
        <v>22885</v>
      </c>
      <c r="F1306" s="198" t="s">
        <v>1</v>
      </c>
    </row>
    <row r="1307" spans="1:6" ht="15" customHeight="1">
      <c r="A1307" s="198" t="s">
        <v>397</v>
      </c>
      <c r="B1307" s="199">
        <v>8</v>
      </c>
      <c r="C1307" s="199">
        <v>1389700</v>
      </c>
      <c r="D1307" s="199">
        <v>0</v>
      </c>
      <c r="E1307" s="198" t="s">
        <v>22886</v>
      </c>
      <c r="F1307" s="198" t="s">
        <v>1</v>
      </c>
    </row>
    <row r="1308" spans="1:6" ht="15" customHeight="1">
      <c r="A1308" s="198" t="s">
        <v>397</v>
      </c>
      <c r="B1308" s="199">
        <v>7</v>
      </c>
      <c r="C1308" s="199">
        <v>707400</v>
      </c>
      <c r="D1308" s="199">
        <v>0</v>
      </c>
      <c r="E1308" s="198" t="s">
        <v>22887</v>
      </c>
      <c r="F1308" s="198" t="s">
        <v>1</v>
      </c>
    </row>
    <row r="1309" spans="1:6" ht="15" customHeight="1">
      <c r="A1309" s="198" t="s">
        <v>397</v>
      </c>
      <c r="B1309" s="199">
        <v>7</v>
      </c>
      <c r="C1309" s="199">
        <v>1030800</v>
      </c>
      <c r="D1309" s="199">
        <v>0</v>
      </c>
      <c r="E1309" s="198" t="s">
        <v>22888</v>
      </c>
      <c r="F1309" s="198" t="s">
        <v>1</v>
      </c>
    </row>
    <row r="1310" spans="1:6" ht="15" customHeight="1">
      <c r="A1310" s="198" t="s">
        <v>397</v>
      </c>
      <c r="B1310" s="199">
        <v>8</v>
      </c>
      <c r="C1310" s="199">
        <v>1182600</v>
      </c>
      <c r="D1310" s="199">
        <v>0</v>
      </c>
      <c r="E1310" s="198" t="s">
        <v>22889</v>
      </c>
      <c r="F1310" s="198" t="s">
        <v>1</v>
      </c>
    </row>
    <row r="1311" spans="1:6" ht="15" customHeight="1">
      <c r="A1311" s="198" t="s">
        <v>397</v>
      </c>
      <c r="B1311" s="199">
        <v>7</v>
      </c>
      <c r="C1311" s="199">
        <v>1077500</v>
      </c>
      <c r="D1311" s="199">
        <v>0</v>
      </c>
      <c r="E1311" s="198" t="s">
        <v>22890</v>
      </c>
      <c r="F1311" s="198" t="s">
        <v>1</v>
      </c>
    </row>
    <row r="1312" spans="1:6" ht="15" customHeight="1">
      <c r="A1312" s="198" t="s">
        <v>398</v>
      </c>
      <c r="B1312" s="199">
        <v>34</v>
      </c>
      <c r="C1312" s="199">
        <v>5548400</v>
      </c>
      <c r="D1312" s="199">
        <v>0</v>
      </c>
      <c r="E1312" s="198" t="s">
        <v>22891</v>
      </c>
      <c r="F1312" s="198" t="s">
        <v>1</v>
      </c>
    </row>
    <row r="1313" spans="1:6" ht="15" customHeight="1">
      <c r="A1313" s="198" t="s">
        <v>397</v>
      </c>
      <c r="B1313" s="199">
        <v>6</v>
      </c>
      <c r="C1313" s="199">
        <v>420400</v>
      </c>
      <c r="D1313" s="199">
        <v>0</v>
      </c>
      <c r="E1313" s="198" t="s">
        <v>22892</v>
      </c>
      <c r="F1313" s="198" t="s">
        <v>1</v>
      </c>
    </row>
    <row r="1314" spans="1:6" ht="15" customHeight="1">
      <c r="A1314" s="198" t="s">
        <v>397</v>
      </c>
      <c r="B1314" s="199">
        <v>4</v>
      </c>
      <c r="C1314" s="199">
        <v>311900</v>
      </c>
      <c r="D1314" s="199">
        <v>0</v>
      </c>
      <c r="E1314" s="198" t="s">
        <v>22893</v>
      </c>
      <c r="F1314" s="198" t="s">
        <v>1</v>
      </c>
    </row>
    <row r="1315" spans="1:6" ht="15" customHeight="1">
      <c r="A1315" s="198" t="s">
        <v>397</v>
      </c>
      <c r="B1315" s="199">
        <v>6</v>
      </c>
      <c r="C1315" s="199">
        <v>788600</v>
      </c>
      <c r="D1315" s="199">
        <v>0</v>
      </c>
      <c r="E1315" s="198" t="s">
        <v>22894</v>
      </c>
      <c r="F1315" s="198" t="s">
        <v>1</v>
      </c>
    </row>
    <row r="1316" spans="1:6" ht="15" customHeight="1">
      <c r="A1316" s="198" t="s">
        <v>397</v>
      </c>
      <c r="B1316" s="199">
        <v>7</v>
      </c>
      <c r="C1316" s="199">
        <v>1099000</v>
      </c>
      <c r="D1316" s="199">
        <v>0</v>
      </c>
      <c r="E1316" s="198" t="s">
        <v>22895</v>
      </c>
      <c r="F1316" s="198" t="s">
        <v>1</v>
      </c>
    </row>
    <row r="1317" spans="1:6" ht="15" customHeight="1">
      <c r="A1317" s="198" t="s">
        <v>397</v>
      </c>
      <c r="B1317" s="199">
        <v>7</v>
      </c>
      <c r="C1317" s="199">
        <v>989700</v>
      </c>
      <c r="D1317" s="199">
        <v>0</v>
      </c>
      <c r="E1317" s="198" t="s">
        <v>22896</v>
      </c>
      <c r="F1317" s="198" t="s">
        <v>1</v>
      </c>
    </row>
    <row r="1318" spans="1:6" ht="15" customHeight="1">
      <c r="A1318" s="198" t="s">
        <v>398</v>
      </c>
      <c r="B1318" s="199">
        <v>38</v>
      </c>
      <c r="C1318" s="199">
        <v>5888200</v>
      </c>
      <c r="D1318" s="199">
        <v>0</v>
      </c>
      <c r="E1318" s="198" t="s">
        <v>22897</v>
      </c>
      <c r="F1318" s="198" t="s">
        <v>1</v>
      </c>
    </row>
    <row r="1319" spans="1:6" ht="15" customHeight="1">
      <c r="A1319" s="198" t="s">
        <v>397</v>
      </c>
      <c r="B1319" s="199">
        <v>6</v>
      </c>
      <c r="C1319" s="199">
        <v>885900</v>
      </c>
      <c r="D1319" s="199">
        <v>0</v>
      </c>
      <c r="E1319" s="198" t="s">
        <v>22898</v>
      </c>
      <c r="F1319" s="198" t="s">
        <v>1</v>
      </c>
    </row>
    <row r="1320" spans="1:6" ht="15" customHeight="1">
      <c r="A1320" s="198" t="s">
        <v>397</v>
      </c>
      <c r="B1320" s="199">
        <v>5</v>
      </c>
      <c r="C1320" s="199">
        <v>528300</v>
      </c>
      <c r="D1320" s="199">
        <v>0</v>
      </c>
      <c r="E1320" s="198" t="s">
        <v>22899</v>
      </c>
      <c r="F1320" s="198" t="s">
        <v>1</v>
      </c>
    </row>
    <row r="1321" spans="1:6" ht="15" customHeight="1">
      <c r="A1321" s="198" t="s">
        <v>398</v>
      </c>
      <c r="B1321" s="199">
        <v>23</v>
      </c>
      <c r="C1321" s="199">
        <v>2883300</v>
      </c>
      <c r="D1321" s="199">
        <v>0</v>
      </c>
      <c r="E1321" s="198" t="s">
        <v>22900</v>
      </c>
      <c r="F1321" s="198" t="s">
        <v>1</v>
      </c>
    </row>
    <row r="1322" spans="1:6" ht="15" customHeight="1">
      <c r="A1322" s="198" t="s">
        <v>397</v>
      </c>
      <c r="B1322" s="199">
        <v>6</v>
      </c>
      <c r="C1322" s="199">
        <v>514500</v>
      </c>
      <c r="D1322" s="199">
        <v>0</v>
      </c>
      <c r="E1322" s="198" t="s">
        <v>22901</v>
      </c>
      <c r="F1322" s="198" t="s">
        <v>1</v>
      </c>
    </row>
    <row r="1323" spans="1:6" ht="15" customHeight="1">
      <c r="A1323" s="198" t="s">
        <v>398</v>
      </c>
      <c r="B1323" s="199">
        <v>17</v>
      </c>
      <c r="C1323" s="199">
        <v>1496900</v>
      </c>
      <c r="D1323" s="199">
        <v>0</v>
      </c>
      <c r="E1323" s="198" t="s">
        <v>22902</v>
      </c>
      <c r="F1323" s="198" t="s">
        <v>1</v>
      </c>
    </row>
    <row r="1324" spans="1:6" ht="15" customHeight="1">
      <c r="A1324" s="198" t="s">
        <v>397</v>
      </c>
      <c r="B1324" s="199">
        <v>8</v>
      </c>
      <c r="C1324" s="199">
        <v>1020600</v>
      </c>
      <c r="D1324" s="199">
        <v>0</v>
      </c>
      <c r="E1324" s="198" t="s">
        <v>22903</v>
      </c>
      <c r="F1324" s="198" t="s">
        <v>1</v>
      </c>
    </row>
    <row r="1325" spans="1:6" ht="15" customHeight="1">
      <c r="A1325" s="198" t="s">
        <v>397</v>
      </c>
      <c r="B1325" s="199">
        <v>7</v>
      </c>
      <c r="C1325" s="199">
        <v>1036600</v>
      </c>
      <c r="D1325" s="199">
        <v>0</v>
      </c>
      <c r="E1325" s="198" t="s">
        <v>22904</v>
      </c>
      <c r="F1325" s="198" t="s">
        <v>1</v>
      </c>
    </row>
    <row r="1326" spans="1:6" ht="15" customHeight="1">
      <c r="A1326" s="198" t="s">
        <v>397</v>
      </c>
      <c r="B1326" s="199">
        <v>8</v>
      </c>
      <c r="C1326" s="199">
        <v>1066900</v>
      </c>
      <c r="D1326" s="199">
        <v>0</v>
      </c>
      <c r="E1326" s="198" t="s">
        <v>22905</v>
      </c>
      <c r="F1326" s="198" t="s">
        <v>1</v>
      </c>
    </row>
    <row r="1327" spans="1:6" ht="15" customHeight="1">
      <c r="A1327" s="198" t="s">
        <v>398</v>
      </c>
      <c r="B1327" s="199">
        <v>6</v>
      </c>
      <c r="C1327" s="199">
        <v>867401</v>
      </c>
      <c r="D1327" s="199">
        <v>0</v>
      </c>
      <c r="E1327" s="198" t="s">
        <v>22906</v>
      </c>
      <c r="F1327" s="198" t="s">
        <v>1</v>
      </c>
    </row>
    <row r="1328" spans="1:6" ht="15" customHeight="1">
      <c r="A1328" s="198" t="s">
        <v>398</v>
      </c>
      <c r="B1328" s="199">
        <v>21</v>
      </c>
      <c r="C1328" s="199">
        <v>2621500</v>
      </c>
      <c r="D1328" s="199">
        <v>0</v>
      </c>
      <c r="E1328" s="198" t="s">
        <v>22907</v>
      </c>
      <c r="F1328" s="198" t="s">
        <v>1</v>
      </c>
    </row>
    <row r="1329" spans="1:6" ht="15" customHeight="1">
      <c r="A1329" s="198" t="s">
        <v>397</v>
      </c>
      <c r="B1329" s="199">
        <v>8</v>
      </c>
      <c r="C1329" s="199">
        <v>1684000</v>
      </c>
      <c r="D1329" s="199">
        <v>0</v>
      </c>
      <c r="E1329" s="198" t="s">
        <v>22908</v>
      </c>
      <c r="F1329" s="198" t="s">
        <v>1</v>
      </c>
    </row>
    <row r="1330" spans="1:6" ht="15" customHeight="1">
      <c r="A1330" s="198" t="s">
        <v>398</v>
      </c>
      <c r="B1330" s="199">
        <v>19</v>
      </c>
      <c r="C1330" s="199">
        <v>1748000</v>
      </c>
      <c r="D1330" s="199">
        <v>0</v>
      </c>
      <c r="E1330" s="198" t="s">
        <v>22909</v>
      </c>
      <c r="F1330" s="198" t="s">
        <v>1</v>
      </c>
    </row>
    <row r="1331" spans="1:6" ht="15" customHeight="1">
      <c r="A1331" s="198" t="s">
        <v>397</v>
      </c>
      <c r="B1331" s="199">
        <v>6</v>
      </c>
      <c r="C1331" s="199">
        <v>882800</v>
      </c>
      <c r="D1331" s="199">
        <v>0</v>
      </c>
      <c r="E1331" s="198" t="s">
        <v>22910</v>
      </c>
      <c r="F1331" s="198" t="s">
        <v>1</v>
      </c>
    </row>
    <row r="1332" spans="1:6" ht="15" customHeight="1">
      <c r="A1332" s="198" t="s">
        <v>398</v>
      </c>
      <c r="B1332" s="199">
        <v>25</v>
      </c>
      <c r="C1332" s="199">
        <v>2952600</v>
      </c>
      <c r="D1332" s="199">
        <v>0</v>
      </c>
      <c r="E1332" s="198" t="s">
        <v>22911</v>
      </c>
      <c r="F1332" s="198" t="s">
        <v>1</v>
      </c>
    </row>
    <row r="1333" spans="1:6" ht="15" customHeight="1">
      <c r="A1333" s="198" t="s">
        <v>397</v>
      </c>
      <c r="B1333" s="199">
        <v>7</v>
      </c>
      <c r="C1333" s="199">
        <v>1113700</v>
      </c>
      <c r="D1333" s="199">
        <v>0</v>
      </c>
      <c r="E1333" s="198" t="s">
        <v>22912</v>
      </c>
      <c r="F1333" s="198" t="s">
        <v>1</v>
      </c>
    </row>
    <row r="1334" spans="1:6" ht="15" customHeight="1">
      <c r="A1334" s="198" t="s">
        <v>397</v>
      </c>
      <c r="B1334" s="199">
        <v>7</v>
      </c>
      <c r="C1334" s="199">
        <v>730600</v>
      </c>
      <c r="D1334" s="199">
        <v>0</v>
      </c>
      <c r="E1334" s="198" t="s">
        <v>22913</v>
      </c>
      <c r="F1334" s="198" t="s">
        <v>1</v>
      </c>
    </row>
    <row r="1335" spans="1:6" ht="15" customHeight="1">
      <c r="A1335" s="198" t="s">
        <v>397</v>
      </c>
      <c r="B1335" s="199">
        <v>8</v>
      </c>
      <c r="C1335" s="199">
        <v>1455800</v>
      </c>
      <c r="D1335" s="199">
        <v>0</v>
      </c>
      <c r="E1335" s="198" t="s">
        <v>22914</v>
      </c>
      <c r="F1335" s="198" t="s">
        <v>1</v>
      </c>
    </row>
    <row r="1336" spans="1:6" ht="15" customHeight="1">
      <c r="A1336" s="198" t="s">
        <v>397</v>
      </c>
      <c r="B1336" s="199">
        <v>7</v>
      </c>
      <c r="C1336" s="199">
        <v>1123300</v>
      </c>
      <c r="D1336" s="199">
        <v>0</v>
      </c>
      <c r="E1336" s="198" t="s">
        <v>22915</v>
      </c>
      <c r="F1336" s="198" t="s">
        <v>1</v>
      </c>
    </row>
    <row r="1337" spans="1:6" ht="15" customHeight="1">
      <c r="A1337" s="198" t="s">
        <v>398</v>
      </c>
      <c r="B1337" s="199">
        <v>17</v>
      </c>
      <c r="C1337" s="199">
        <v>1115900</v>
      </c>
      <c r="D1337" s="199">
        <v>0</v>
      </c>
      <c r="E1337" s="198" t="s">
        <v>22916</v>
      </c>
      <c r="F1337" s="198" t="s">
        <v>1</v>
      </c>
    </row>
    <row r="1338" spans="1:6" ht="15" customHeight="1">
      <c r="A1338" s="198" t="s">
        <v>397</v>
      </c>
      <c r="B1338" s="199">
        <v>6</v>
      </c>
      <c r="C1338" s="199">
        <v>789000</v>
      </c>
      <c r="D1338" s="199">
        <v>0</v>
      </c>
      <c r="E1338" s="198" t="s">
        <v>22917</v>
      </c>
      <c r="F1338" s="198" t="s">
        <v>1</v>
      </c>
    </row>
    <row r="1339" spans="1:6" ht="15" customHeight="1">
      <c r="A1339" s="198" t="s">
        <v>397</v>
      </c>
      <c r="B1339" s="199">
        <v>8</v>
      </c>
      <c r="C1339" s="199">
        <v>1465700</v>
      </c>
      <c r="D1339" s="199">
        <v>0</v>
      </c>
      <c r="E1339" s="198" t="s">
        <v>22918</v>
      </c>
      <c r="F1339" s="198" t="s">
        <v>1</v>
      </c>
    </row>
    <row r="1340" spans="1:6" ht="15" customHeight="1">
      <c r="A1340" s="198" t="s">
        <v>398</v>
      </c>
      <c r="B1340" s="199">
        <v>51</v>
      </c>
      <c r="C1340" s="199">
        <v>7793600</v>
      </c>
      <c r="D1340" s="199">
        <v>0</v>
      </c>
      <c r="E1340" s="198" t="s">
        <v>22919</v>
      </c>
      <c r="F1340" s="198" t="s">
        <v>1</v>
      </c>
    </row>
    <row r="1341" spans="1:6" ht="15" customHeight="1">
      <c r="A1341" s="198" t="s">
        <v>398</v>
      </c>
      <c r="B1341" s="199">
        <v>30</v>
      </c>
      <c r="C1341" s="199">
        <v>3939300</v>
      </c>
      <c r="D1341" s="199">
        <v>0</v>
      </c>
      <c r="E1341" s="198" t="s">
        <v>22920</v>
      </c>
      <c r="F1341" s="198" t="s">
        <v>1</v>
      </c>
    </row>
    <row r="1342" spans="1:6" ht="15" customHeight="1">
      <c r="A1342" s="198" t="s">
        <v>397</v>
      </c>
      <c r="B1342" s="199">
        <v>7</v>
      </c>
      <c r="C1342" s="199">
        <v>662000</v>
      </c>
      <c r="D1342" s="199">
        <v>0</v>
      </c>
      <c r="E1342" s="198" t="s">
        <v>22921</v>
      </c>
      <c r="F1342" s="198" t="s">
        <v>1</v>
      </c>
    </row>
    <row r="1343" spans="1:6" ht="15" customHeight="1">
      <c r="A1343" s="198" t="s">
        <v>398</v>
      </c>
      <c r="B1343" s="199">
        <v>21</v>
      </c>
      <c r="C1343" s="199">
        <v>2527100</v>
      </c>
      <c r="D1343" s="199">
        <v>0</v>
      </c>
      <c r="E1343" s="198" t="s">
        <v>22922</v>
      </c>
      <c r="F1343" s="198" t="s">
        <v>1</v>
      </c>
    </row>
    <row r="1344" spans="1:6" ht="15" customHeight="1">
      <c r="A1344" s="198" t="s">
        <v>397</v>
      </c>
      <c r="B1344" s="199">
        <v>7</v>
      </c>
      <c r="C1344" s="199">
        <v>922900</v>
      </c>
      <c r="D1344" s="199">
        <v>0</v>
      </c>
      <c r="E1344" s="198" t="s">
        <v>22923</v>
      </c>
      <c r="F1344" s="198" t="s">
        <v>1</v>
      </c>
    </row>
    <row r="1345" spans="1:6" ht="15" customHeight="1">
      <c r="A1345" s="198" t="s">
        <v>397</v>
      </c>
      <c r="B1345" s="199">
        <v>6</v>
      </c>
      <c r="C1345" s="199">
        <v>778800</v>
      </c>
      <c r="D1345" s="199">
        <v>0</v>
      </c>
      <c r="E1345" s="198" t="s">
        <v>22924</v>
      </c>
      <c r="F1345" s="198" t="s">
        <v>1</v>
      </c>
    </row>
    <row r="1346" spans="1:6" ht="15" customHeight="1">
      <c r="A1346" s="198" t="s">
        <v>398</v>
      </c>
      <c r="B1346" s="199">
        <v>16</v>
      </c>
      <c r="C1346" s="199">
        <v>850900</v>
      </c>
      <c r="D1346" s="199">
        <v>0</v>
      </c>
      <c r="E1346" s="198" t="s">
        <v>22925</v>
      </c>
      <c r="F1346" s="198" t="s">
        <v>1</v>
      </c>
    </row>
    <row r="1347" spans="1:6" ht="15" customHeight="1">
      <c r="A1347" s="198" t="s">
        <v>397</v>
      </c>
      <c r="B1347" s="199">
        <v>6</v>
      </c>
      <c r="C1347" s="199">
        <v>739500</v>
      </c>
      <c r="D1347" s="199">
        <v>0</v>
      </c>
      <c r="E1347" s="198" t="s">
        <v>22926</v>
      </c>
      <c r="F1347" s="198" t="s">
        <v>1</v>
      </c>
    </row>
    <row r="1348" spans="1:6" ht="15" customHeight="1">
      <c r="A1348" s="198" t="s">
        <v>397</v>
      </c>
      <c r="B1348" s="199">
        <v>7</v>
      </c>
      <c r="C1348" s="199">
        <v>809800</v>
      </c>
      <c r="D1348" s="199">
        <v>0</v>
      </c>
      <c r="E1348" s="198" t="s">
        <v>22927</v>
      </c>
      <c r="F1348" s="198" t="s">
        <v>1</v>
      </c>
    </row>
    <row r="1349" spans="1:6" ht="15" customHeight="1">
      <c r="A1349" s="198" t="s">
        <v>397</v>
      </c>
      <c r="B1349" s="199">
        <v>6</v>
      </c>
      <c r="C1349" s="199">
        <v>606900</v>
      </c>
      <c r="D1349" s="199">
        <v>0</v>
      </c>
      <c r="E1349" s="198" t="s">
        <v>22928</v>
      </c>
      <c r="F1349" s="198" t="s">
        <v>1</v>
      </c>
    </row>
    <row r="1350" spans="1:6" ht="15" customHeight="1">
      <c r="A1350" s="198" t="s">
        <v>398</v>
      </c>
      <c r="B1350" s="199">
        <v>20</v>
      </c>
      <c r="C1350" s="199">
        <v>2164900</v>
      </c>
      <c r="D1350" s="199">
        <v>0</v>
      </c>
      <c r="E1350" s="198" t="s">
        <v>22929</v>
      </c>
      <c r="F1350" s="198" t="s">
        <v>1</v>
      </c>
    </row>
    <row r="1351" spans="1:6" ht="15" customHeight="1">
      <c r="A1351" s="198" t="s">
        <v>398</v>
      </c>
      <c r="B1351" s="199">
        <v>17</v>
      </c>
      <c r="C1351" s="199">
        <v>1795300</v>
      </c>
      <c r="D1351" s="199">
        <v>0</v>
      </c>
      <c r="E1351" s="198" t="s">
        <v>22930</v>
      </c>
      <c r="F1351" s="198" t="s">
        <v>1</v>
      </c>
    </row>
    <row r="1352" spans="1:6" ht="15" customHeight="1">
      <c r="A1352" s="198" t="s">
        <v>397</v>
      </c>
      <c r="B1352" s="199">
        <v>7</v>
      </c>
      <c r="C1352" s="199">
        <v>890000</v>
      </c>
      <c r="D1352" s="199">
        <v>0</v>
      </c>
      <c r="E1352" s="198" t="s">
        <v>22931</v>
      </c>
      <c r="F1352" s="198" t="s">
        <v>1</v>
      </c>
    </row>
    <row r="1353" spans="1:6" ht="15" customHeight="1">
      <c r="A1353" s="198" t="s">
        <v>398</v>
      </c>
      <c r="B1353" s="199">
        <v>18</v>
      </c>
      <c r="C1353" s="199">
        <v>1075600</v>
      </c>
      <c r="D1353" s="199">
        <v>0</v>
      </c>
      <c r="E1353" s="198" t="s">
        <v>22932</v>
      </c>
      <c r="F1353" s="198" t="s">
        <v>1</v>
      </c>
    </row>
    <row r="1354" spans="1:6" ht="15" customHeight="1">
      <c r="A1354" s="198" t="s">
        <v>397</v>
      </c>
      <c r="B1354" s="199">
        <v>7</v>
      </c>
      <c r="C1354" s="199">
        <v>1044400</v>
      </c>
      <c r="D1354" s="199">
        <v>0</v>
      </c>
      <c r="E1354" s="198" t="s">
        <v>22933</v>
      </c>
      <c r="F1354" s="198" t="s">
        <v>1</v>
      </c>
    </row>
    <row r="1355" spans="1:6" ht="15" customHeight="1">
      <c r="A1355" s="198" t="s">
        <v>397</v>
      </c>
      <c r="B1355" s="199">
        <v>7</v>
      </c>
      <c r="C1355" s="199">
        <v>773800</v>
      </c>
      <c r="D1355" s="199">
        <v>0</v>
      </c>
      <c r="E1355" s="198" t="s">
        <v>22934</v>
      </c>
      <c r="F1355" s="198" t="s">
        <v>1</v>
      </c>
    </row>
    <row r="1356" spans="1:6" ht="15" customHeight="1">
      <c r="A1356" s="198" t="s">
        <v>398</v>
      </c>
      <c r="B1356" s="199">
        <v>18</v>
      </c>
      <c r="C1356" s="199">
        <v>2005900</v>
      </c>
      <c r="D1356" s="199">
        <v>0</v>
      </c>
      <c r="E1356" s="198" t="s">
        <v>22935</v>
      </c>
      <c r="F1356" s="198" t="s">
        <v>1</v>
      </c>
    </row>
    <row r="1357" spans="1:6" ht="15" customHeight="1">
      <c r="A1357" s="198" t="s">
        <v>397</v>
      </c>
      <c r="B1357" s="199">
        <v>6</v>
      </c>
      <c r="C1357" s="199">
        <v>571300</v>
      </c>
      <c r="D1357" s="199">
        <v>0</v>
      </c>
      <c r="E1357" s="198" t="s">
        <v>22936</v>
      </c>
      <c r="F1357" s="198" t="s">
        <v>1</v>
      </c>
    </row>
    <row r="1358" spans="1:6" ht="15" customHeight="1">
      <c r="A1358" s="198" t="s">
        <v>397</v>
      </c>
      <c r="B1358" s="199">
        <v>7</v>
      </c>
      <c r="C1358" s="199">
        <v>585400</v>
      </c>
      <c r="D1358" s="199">
        <v>0</v>
      </c>
      <c r="E1358" s="198" t="s">
        <v>22937</v>
      </c>
      <c r="F1358" s="198" t="s">
        <v>1</v>
      </c>
    </row>
    <row r="1359" spans="1:6" ht="15" customHeight="1">
      <c r="A1359" s="198" t="s">
        <v>398</v>
      </c>
      <c r="B1359" s="199">
        <v>18</v>
      </c>
      <c r="C1359" s="199">
        <v>1837800</v>
      </c>
      <c r="D1359" s="199">
        <v>0</v>
      </c>
      <c r="E1359" s="198" t="s">
        <v>22938</v>
      </c>
      <c r="F1359" s="198" t="s">
        <v>1</v>
      </c>
    </row>
    <row r="1360" spans="1:6" ht="15" customHeight="1">
      <c r="A1360" s="198" t="s">
        <v>397</v>
      </c>
      <c r="B1360" s="199">
        <v>6</v>
      </c>
      <c r="C1360" s="199">
        <v>575400</v>
      </c>
      <c r="D1360" s="199">
        <v>0</v>
      </c>
      <c r="E1360" s="198" t="s">
        <v>22939</v>
      </c>
      <c r="F1360" s="198" t="s">
        <v>1</v>
      </c>
    </row>
    <row r="1361" spans="1:6" ht="15" customHeight="1">
      <c r="A1361" s="198" t="s">
        <v>397</v>
      </c>
      <c r="B1361" s="199">
        <v>9</v>
      </c>
      <c r="C1361" s="199">
        <v>1620600</v>
      </c>
      <c r="D1361" s="199">
        <v>0</v>
      </c>
      <c r="E1361" s="198" t="s">
        <v>22940</v>
      </c>
      <c r="F1361" s="198" t="s">
        <v>1</v>
      </c>
    </row>
    <row r="1362" spans="1:6" ht="15" customHeight="1">
      <c r="A1362" s="198" t="s">
        <v>398</v>
      </c>
      <c r="B1362" s="199">
        <v>14</v>
      </c>
      <c r="C1362" s="199">
        <v>844200</v>
      </c>
      <c r="D1362" s="199">
        <v>0</v>
      </c>
      <c r="E1362" s="198" t="s">
        <v>22941</v>
      </c>
      <c r="F1362" s="198" t="s">
        <v>1</v>
      </c>
    </row>
    <row r="1363" spans="1:6" ht="15" customHeight="1">
      <c r="A1363" s="198" t="s">
        <v>397</v>
      </c>
      <c r="B1363" s="199">
        <v>8</v>
      </c>
      <c r="C1363" s="199">
        <v>1376900</v>
      </c>
      <c r="D1363" s="199">
        <v>0</v>
      </c>
      <c r="E1363" s="198" t="s">
        <v>22942</v>
      </c>
      <c r="F1363" s="198" t="s">
        <v>1</v>
      </c>
    </row>
    <row r="1364" spans="1:6" ht="15" customHeight="1">
      <c r="A1364" s="198" t="s">
        <v>397</v>
      </c>
      <c r="B1364" s="199">
        <v>7</v>
      </c>
      <c r="C1364" s="199">
        <v>636800</v>
      </c>
      <c r="D1364" s="199">
        <v>0</v>
      </c>
      <c r="E1364" s="198" t="s">
        <v>22943</v>
      </c>
      <c r="F1364" s="198" t="s">
        <v>1</v>
      </c>
    </row>
    <row r="1365" spans="1:6" ht="15" customHeight="1">
      <c r="A1365" s="198" t="s">
        <v>397</v>
      </c>
      <c r="B1365" s="199">
        <v>8</v>
      </c>
      <c r="C1365" s="199">
        <v>1353400</v>
      </c>
      <c r="D1365" s="199">
        <v>0</v>
      </c>
      <c r="E1365" s="198" t="s">
        <v>22944</v>
      </c>
      <c r="F1365" s="198" t="s">
        <v>1</v>
      </c>
    </row>
    <row r="1366" spans="1:6" ht="15" customHeight="1">
      <c r="A1366" s="198" t="s">
        <v>397</v>
      </c>
      <c r="B1366" s="199">
        <v>7</v>
      </c>
      <c r="C1366" s="199">
        <v>1184700</v>
      </c>
      <c r="D1366" s="199">
        <v>0</v>
      </c>
      <c r="E1366" s="198" t="s">
        <v>22945</v>
      </c>
      <c r="F1366" s="198" t="s">
        <v>1</v>
      </c>
    </row>
    <row r="1367" spans="1:6" ht="15" customHeight="1">
      <c r="A1367" s="198" t="s">
        <v>398</v>
      </c>
      <c r="B1367" s="199">
        <v>19</v>
      </c>
      <c r="C1367" s="199">
        <v>1643700</v>
      </c>
      <c r="D1367" s="199">
        <v>0</v>
      </c>
      <c r="E1367" s="198" t="s">
        <v>22946</v>
      </c>
      <c r="F1367" s="198" t="s">
        <v>1</v>
      </c>
    </row>
    <row r="1368" spans="1:6" ht="15" customHeight="1">
      <c r="A1368" s="198" t="s">
        <v>398</v>
      </c>
      <c r="B1368" s="199">
        <v>34</v>
      </c>
      <c r="C1368" s="199">
        <v>4970200</v>
      </c>
      <c r="D1368" s="199">
        <v>0</v>
      </c>
      <c r="E1368" s="198" t="s">
        <v>22947</v>
      </c>
      <c r="F1368" s="198" t="s">
        <v>1</v>
      </c>
    </row>
    <row r="1369" spans="1:6" ht="15" customHeight="1">
      <c r="A1369" s="198" t="s">
        <v>397</v>
      </c>
      <c r="B1369" s="199">
        <v>8</v>
      </c>
      <c r="C1369" s="199">
        <v>1467400</v>
      </c>
      <c r="D1369" s="199">
        <v>0</v>
      </c>
      <c r="E1369" s="198" t="s">
        <v>22948</v>
      </c>
      <c r="F1369" s="198" t="s">
        <v>1</v>
      </c>
    </row>
    <row r="1370" spans="1:6" ht="15" customHeight="1">
      <c r="A1370" s="198" t="s">
        <v>397</v>
      </c>
      <c r="B1370" s="199">
        <v>9</v>
      </c>
      <c r="C1370" s="199">
        <v>936083</v>
      </c>
      <c r="D1370" s="199">
        <v>0</v>
      </c>
      <c r="E1370" s="198" t="s">
        <v>22949</v>
      </c>
      <c r="F1370" s="198" t="s">
        <v>1</v>
      </c>
    </row>
    <row r="1371" spans="1:6" ht="15" customHeight="1">
      <c r="A1371" s="198" t="s">
        <v>397</v>
      </c>
      <c r="B1371" s="199">
        <v>6</v>
      </c>
      <c r="C1371" s="199">
        <v>578600</v>
      </c>
      <c r="D1371" s="199">
        <v>0</v>
      </c>
      <c r="E1371" s="198" t="s">
        <v>22950</v>
      </c>
      <c r="F1371" s="198" t="s">
        <v>1</v>
      </c>
    </row>
    <row r="1372" spans="1:6" ht="15" customHeight="1">
      <c r="A1372" s="198" t="s">
        <v>397</v>
      </c>
      <c r="B1372" s="199">
        <v>11</v>
      </c>
      <c r="C1372" s="199">
        <v>1999700</v>
      </c>
      <c r="D1372" s="199">
        <v>0</v>
      </c>
      <c r="E1372" s="198" t="s">
        <v>22951</v>
      </c>
      <c r="F1372" s="198" t="s">
        <v>1</v>
      </c>
    </row>
    <row r="1373" spans="1:6" ht="15" customHeight="1">
      <c r="A1373" s="198" t="s">
        <v>398</v>
      </c>
      <c r="B1373" s="199">
        <v>13</v>
      </c>
      <c r="C1373" s="199">
        <v>1732200</v>
      </c>
      <c r="D1373" s="199">
        <v>0</v>
      </c>
      <c r="E1373" s="198" t="s">
        <v>22952</v>
      </c>
      <c r="F1373" s="198" t="s">
        <v>1</v>
      </c>
    </row>
    <row r="1374" spans="1:6" ht="15" customHeight="1">
      <c r="A1374" s="198" t="s">
        <v>398</v>
      </c>
      <c r="B1374" s="199">
        <v>23</v>
      </c>
      <c r="C1374" s="199">
        <v>2584900</v>
      </c>
      <c r="D1374" s="199">
        <v>0</v>
      </c>
      <c r="E1374" s="198" t="s">
        <v>22953</v>
      </c>
      <c r="F1374" s="198" t="s">
        <v>1</v>
      </c>
    </row>
    <row r="1375" spans="1:6" ht="15" customHeight="1">
      <c r="A1375" s="198" t="s">
        <v>397</v>
      </c>
      <c r="B1375" s="199">
        <v>7</v>
      </c>
      <c r="C1375" s="199">
        <v>647900</v>
      </c>
      <c r="D1375" s="199">
        <v>0</v>
      </c>
      <c r="E1375" s="198" t="s">
        <v>22954</v>
      </c>
      <c r="F1375" s="198" t="s">
        <v>1</v>
      </c>
    </row>
    <row r="1376" spans="1:6" ht="15" customHeight="1">
      <c r="A1376" s="198" t="s">
        <v>398</v>
      </c>
      <c r="B1376" s="199">
        <v>1</v>
      </c>
      <c r="C1376" s="199">
        <v>178778</v>
      </c>
      <c r="D1376" s="199">
        <v>0</v>
      </c>
      <c r="E1376" s="198" t="s">
        <v>22955</v>
      </c>
      <c r="F1376" s="198" t="s">
        <v>1</v>
      </c>
    </row>
    <row r="1377" spans="1:6" ht="15" customHeight="1">
      <c r="A1377" s="198" t="s">
        <v>398</v>
      </c>
      <c r="B1377" s="199">
        <v>33</v>
      </c>
      <c r="C1377" s="199">
        <v>3990200</v>
      </c>
      <c r="D1377" s="199">
        <v>0</v>
      </c>
      <c r="E1377" s="198" t="s">
        <v>22956</v>
      </c>
      <c r="F1377" s="198" t="s">
        <v>1</v>
      </c>
    </row>
    <row r="1378" spans="1:6" ht="15" customHeight="1">
      <c r="A1378" s="198" t="s">
        <v>398</v>
      </c>
      <c r="B1378" s="199">
        <v>8</v>
      </c>
      <c r="C1378" s="199">
        <v>1079603</v>
      </c>
      <c r="D1378" s="199">
        <v>0</v>
      </c>
      <c r="E1378" s="198" t="s">
        <v>22957</v>
      </c>
      <c r="F1378" s="198" t="s">
        <v>1</v>
      </c>
    </row>
    <row r="1379" spans="1:6" ht="15" customHeight="1">
      <c r="A1379" s="198" t="s">
        <v>398</v>
      </c>
      <c r="B1379" s="199">
        <v>21</v>
      </c>
      <c r="C1379" s="199">
        <v>2559300</v>
      </c>
      <c r="D1379" s="199">
        <v>0</v>
      </c>
      <c r="E1379" s="198" t="s">
        <v>22958</v>
      </c>
      <c r="F1379" s="198" t="s">
        <v>1</v>
      </c>
    </row>
    <row r="1380" spans="1:6" ht="15" customHeight="1">
      <c r="A1380" s="198" t="s">
        <v>397</v>
      </c>
      <c r="B1380" s="199">
        <v>7</v>
      </c>
      <c r="C1380" s="199">
        <v>583300</v>
      </c>
      <c r="D1380" s="199">
        <v>0</v>
      </c>
      <c r="E1380" s="198" t="s">
        <v>22959</v>
      </c>
      <c r="F1380" s="198" t="s">
        <v>1</v>
      </c>
    </row>
    <row r="1381" spans="1:6" ht="15" customHeight="1">
      <c r="A1381" s="198" t="s">
        <v>397</v>
      </c>
      <c r="B1381" s="199">
        <v>6</v>
      </c>
      <c r="C1381" s="199">
        <v>934700</v>
      </c>
      <c r="D1381" s="199">
        <v>0</v>
      </c>
      <c r="E1381" s="198" t="s">
        <v>22960</v>
      </c>
      <c r="F1381" s="198" t="s">
        <v>1</v>
      </c>
    </row>
    <row r="1382" spans="1:6" ht="15" customHeight="1">
      <c r="A1382" s="198" t="s">
        <v>397</v>
      </c>
      <c r="B1382" s="199">
        <v>6</v>
      </c>
      <c r="C1382" s="199">
        <v>681300</v>
      </c>
      <c r="D1382" s="199">
        <v>0</v>
      </c>
      <c r="E1382" s="198" t="s">
        <v>22961</v>
      </c>
      <c r="F1382" s="198" t="s">
        <v>1</v>
      </c>
    </row>
    <row r="1383" spans="1:6" ht="15" customHeight="1">
      <c r="A1383" s="198" t="s">
        <v>398</v>
      </c>
      <c r="B1383" s="199">
        <v>19</v>
      </c>
      <c r="C1383" s="199">
        <v>1929600</v>
      </c>
      <c r="D1383" s="199">
        <v>0</v>
      </c>
      <c r="E1383" s="198" t="s">
        <v>22962</v>
      </c>
      <c r="F1383" s="198" t="s">
        <v>1</v>
      </c>
    </row>
    <row r="1384" spans="1:6" ht="15" customHeight="1">
      <c r="A1384" s="198" t="s">
        <v>398</v>
      </c>
      <c r="B1384" s="199">
        <v>110</v>
      </c>
      <c r="C1384" s="199">
        <v>14921798</v>
      </c>
      <c r="D1384" s="199">
        <v>0</v>
      </c>
      <c r="E1384" s="198" t="s">
        <v>22963</v>
      </c>
      <c r="F1384" s="198" t="s">
        <v>1</v>
      </c>
    </row>
    <row r="1385" spans="1:6" ht="15" customHeight="1">
      <c r="A1385" s="198" t="s">
        <v>397</v>
      </c>
      <c r="B1385" s="199">
        <v>9</v>
      </c>
      <c r="C1385" s="199">
        <v>809000</v>
      </c>
      <c r="D1385" s="199">
        <v>0</v>
      </c>
      <c r="E1385" s="198" t="s">
        <v>22964</v>
      </c>
      <c r="F1385" s="198" t="s">
        <v>1</v>
      </c>
    </row>
    <row r="1386" spans="1:6" ht="15" customHeight="1">
      <c r="A1386" s="198" t="s">
        <v>398</v>
      </c>
      <c r="B1386" s="199">
        <v>23</v>
      </c>
      <c r="C1386" s="199">
        <v>1909000</v>
      </c>
      <c r="D1386" s="199">
        <v>0</v>
      </c>
      <c r="E1386" s="198" t="s">
        <v>22965</v>
      </c>
      <c r="F1386" s="198" t="s">
        <v>1</v>
      </c>
    </row>
    <row r="1387" spans="1:6" ht="15" customHeight="1">
      <c r="A1387" s="198" t="s">
        <v>398</v>
      </c>
      <c r="B1387" s="199">
        <v>15</v>
      </c>
      <c r="C1387" s="199">
        <v>840300</v>
      </c>
      <c r="D1387" s="199">
        <v>0</v>
      </c>
      <c r="E1387" s="198" t="s">
        <v>22966</v>
      </c>
      <c r="F1387" s="198" t="s">
        <v>1</v>
      </c>
    </row>
    <row r="1388" spans="1:6" ht="15" customHeight="1">
      <c r="A1388" s="198" t="s">
        <v>398</v>
      </c>
      <c r="B1388" s="199">
        <v>28</v>
      </c>
      <c r="C1388" s="199">
        <v>3637800</v>
      </c>
      <c r="D1388" s="199">
        <v>0</v>
      </c>
      <c r="E1388" s="198" t="s">
        <v>22967</v>
      </c>
      <c r="F1388" s="198" t="s">
        <v>1</v>
      </c>
    </row>
    <row r="1389" spans="1:6" ht="15" customHeight="1">
      <c r="A1389" s="198" t="s">
        <v>397</v>
      </c>
      <c r="B1389" s="199">
        <v>7</v>
      </c>
      <c r="C1389" s="199">
        <v>1138100</v>
      </c>
      <c r="D1389" s="199">
        <v>0</v>
      </c>
      <c r="E1389" s="198" t="s">
        <v>22968</v>
      </c>
      <c r="F1389" s="198" t="s">
        <v>1</v>
      </c>
    </row>
    <row r="1390" spans="1:6" ht="15" customHeight="1">
      <c r="A1390" s="198" t="s">
        <v>397</v>
      </c>
      <c r="B1390" s="199">
        <v>7</v>
      </c>
      <c r="C1390" s="199">
        <v>1308600</v>
      </c>
      <c r="D1390" s="199">
        <v>0</v>
      </c>
      <c r="E1390" s="198" t="s">
        <v>22969</v>
      </c>
      <c r="F1390" s="198" t="s">
        <v>1</v>
      </c>
    </row>
    <row r="1391" spans="1:6" ht="15" customHeight="1">
      <c r="A1391" s="198" t="s">
        <v>398</v>
      </c>
      <c r="B1391" s="199">
        <v>49</v>
      </c>
      <c r="C1391" s="199">
        <v>6635847</v>
      </c>
      <c r="D1391" s="199">
        <v>0</v>
      </c>
      <c r="E1391" s="198" t="s">
        <v>22970</v>
      </c>
      <c r="F1391" s="198" t="s">
        <v>1</v>
      </c>
    </row>
    <row r="1392" spans="1:6" ht="15" customHeight="1">
      <c r="A1392" s="198" t="s">
        <v>397</v>
      </c>
      <c r="B1392" s="199">
        <v>5</v>
      </c>
      <c r="C1392" s="199">
        <v>333400</v>
      </c>
      <c r="D1392" s="199">
        <v>0</v>
      </c>
      <c r="E1392" s="198" t="s">
        <v>22971</v>
      </c>
      <c r="F1392" s="198" t="s">
        <v>1</v>
      </c>
    </row>
    <row r="1393" spans="1:6" ht="15" customHeight="1">
      <c r="A1393" s="198" t="s">
        <v>398</v>
      </c>
      <c r="B1393" s="199">
        <v>74</v>
      </c>
      <c r="C1393" s="199">
        <v>12867100</v>
      </c>
      <c r="D1393" s="199">
        <v>0</v>
      </c>
      <c r="E1393" s="198" t="s">
        <v>22972</v>
      </c>
      <c r="F1393" s="198" t="s">
        <v>1</v>
      </c>
    </row>
    <row r="1394" spans="1:6" ht="15" customHeight="1">
      <c r="A1394" s="198" t="s">
        <v>397</v>
      </c>
      <c r="B1394" s="199">
        <v>8</v>
      </c>
      <c r="C1394" s="199">
        <v>908600</v>
      </c>
      <c r="D1394" s="199">
        <v>0</v>
      </c>
      <c r="E1394" s="198" t="s">
        <v>22973</v>
      </c>
      <c r="F1394" s="198" t="s">
        <v>1</v>
      </c>
    </row>
    <row r="1395" spans="1:6" ht="15" customHeight="1">
      <c r="A1395" s="198" t="s">
        <v>397</v>
      </c>
      <c r="B1395" s="199">
        <v>7</v>
      </c>
      <c r="C1395" s="199">
        <v>658400</v>
      </c>
      <c r="D1395" s="199">
        <v>0</v>
      </c>
      <c r="E1395" s="198" t="s">
        <v>22974</v>
      </c>
      <c r="F1395" s="198" t="s">
        <v>1</v>
      </c>
    </row>
    <row r="1396" spans="1:6" ht="15" customHeight="1">
      <c r="A1396" s="198" t="s">
        <v>398</v>
      </c>
      <c r="B1396" s="199">
        <v>26</v>
      </c>
      <c r="C1396" s="199">
        <v>2960700</v>
      </c>
      <c r="D1396" s="199">
        <v>0</v>
      </c>
      <c r="E1396" s="198" t="s">
        <v>22975</v>
      </c>
      <c r="F1396" s="198" t="s">
        <v>1</v>
      </c>
    </row>
    <row r="1397" spans="1:6" ht="15" customHeight="1">
      <c r="A1397" s="198" t="s">
        <v>397</v>
      </c>
      <c r="B1397" s="199">
        <v>8</v>
      </c>
      <c r="C1397" s="199">
        <v>1174300</v>
      </c>
      <c r="D1397" s="199">
        <v>0</v>
      </c>
      <c r="E1397" s="198" t="s">
        <v>22976</v>
      </c>
      <c r="F1397" s="198" t="s">
        <v>1</v>
      </c>
    </row>
    <row r="1398" spans="1:6" ht="15" customHeight="1">
      <c r="A1398" s="198" t="s">
        <v>397</v>
      </c>
      <c r="B1398" s="199">
        <v>5</v>
      </c>
      <c r="C1398" s="199">
        <v>398000</v>
      </c>
      <c r="D1398" s="199">
        <v>0</v>
      </c>
      <c r="E1398" s="198" t="s">
        <v>22977</v>
      </c>
      <c r="F1398" s="198" t="s">
        <v>1</v>
      </c>
    </row>
    <row r="1399" spans="1:6" ht="15" customHeight="1">
      <c r="A1399" s="198" t="s">
        <v>398</v>
      </c>
      <c r="B1399" s="199">
        <v>18</v>
      </c>
      <c r="C1399" s="199">
        <v>1323200</v>
      </c>
      <c r="D1399" s="199">
        <v>0</v>
      </c>
      <c r="E1399" s="198" t="s">
        <v>22978</v>
      </c>
      <c r="F1399" s="198" t="s">
        <v>1</v>
      </c>
    </row>
    <row r="1400" spans="1:6" ht="15" customHeight="1">
      <c r="A1400" s="198" t="s">
        <v>397</v>
      </c>
      <c r="B1400" s="199">
        <v>8</v>
      </c>
      <c r="C1400" s="199">
        <v>1356400</v>
      </c>
      <c r="D1400" s="199">
        <v>0</v>
      </c>
      <c r="E1400" s="198" t="s">
        <v>22979</v>
      </c>
      <c r="F1400" s="198" t="s">
        <v>1</v>
      </c>
    </row>
    <row r="1401" spans="1:6" ht="15" customHeight="1">
      <c r="A1401" s="198" t="s">
        <v>397</v>
      </c>
      <c r="B1401" s="199">
        <v>8</v>
      </c>
      <c r="C1401" s="199">
        <v>1325400</v>
      </c>
      <c r="D1401" s="199">
        <v>0</v>
      </c>
      <c r="E1401" s="198" t="s">
        <v>22980</v>
      </c>
      <c r="F1401" s="198" t="s">
        <v>1</v>
      </c>
    </row>
    <row r="1402" spans="1:6" ht="15" customHeight="1">
      <c r="A1402" s="198" t="s">
        <v>397</v>
      </c>
      <c r="B1402" s="199">
        <v>6</v>
      </c>
      <c r="C1402" s="199">
        <v>553100</v>
      </c>
      <c r="D1402" s="199">
        <v>0</v>
      </c>
      <c r="E1402" s="198" t="s">
        <v>22981</v>
      </c>
      <c r="F1402" s="198" t="s">
        <v>1</v>
      </c>
    </row>
    <row r="1403" spans="1:6" ht="15" customHeight="1">
      <c r="A1403" s="198" t="s">
        <v>397</v>
      </c>
      <c r="B1403" s="199">
        <v>6</v>
      </c>
      <c r="C1403" s="199">
        <v>581100</v>
      </c>
      <c r="D1403" s="199">
        <v>0</v>
      </c>
      <c r="E1403" s="198" t="s">
        <v>22982</v>
      </c>
      <c r="F1403" s="198" t="s">
        <v>1</v>
      </c>
    </row>
    <row r="1404" spans="1:6" ht="15" customHeight="1">
      <c r="A1404" s="198" t="s">
        <v>397</v>
      </c>
      <c r="B1404" s="199">
        <v>9</v>
      </c>
      <c r="C1404" s="199">
        <v>1627700</v>
      </c>
      <c r="D1404" s="199">
        <v>0</v>
      </c>
      <c r="E1404" s="198" t="s">
        <v>22983</v>
      </c>
      <c r="F1404" s="198" t="s">
        <v>1</v>
      </c>
    </row>
    <row r="1405" spans="1:6" ht="15" customHeight="1">
      <c r="A1405" s="198" t="s">
        <v>398</v>
      </c>
      <c r="B1405" s="199">
        <v>31</v>
      </c>
      <c r="C1405" s="199">
        <v>4181100</v>
      </c>
      <c r="D1405" s="199">
        <v>0</v>
      </c>
      <c r="E1405" s="198" t="s">
        <v>22984</v>
      </c>
      <c r="F1405" s="198" t="s">
        <v>1</v>
      </c>
    </row>
    <row r="1406" spans="1:6" ht="15" customHeight="1">
      <c r="A1406" s="198" t="s">
        <v>398</v>
      </c>
      <c r="B1406" s="199">
        <v>6</v>
      </c>
      <c r="C1406" s="199">
        <v>758874</v>
      </c>
      <c r="D1406" s="199">
        <v>0</v>
      </c>
      <c r="E1406" s="198" t="s">
        <v>22985</v>
      </c>
      <c r="F1406" s="198" t="s">
        <v>1</v>
      </c>
    </row>
    <row r="1407" spans="1:6" ht="15" customHeight="1">
      <c r="A1407" s="198" t="s">
        <v>397</v>
      </c>
      <c r="B1407" s="199">
        <v>6</v>
      </c>
      <c r="C1407" s="199">
        <v>555500</v>
      </c>
      <c r="D1407" s="199">
        <v>0</v>
      </c>
      <c r="E1407" s="198" t="s">
        <v>22986</v>
      </c>
      <c r="F1407" s="198" t="s">
        <v>1</v>
      </c>
    </row>
    <row r="1408" spans="1:6" ht="15" customHeight="1">
      <c r="A1408" s="198" t="s">
        <v>397</v>
      </c>
      <c r="B1408" s="199">
        <v>6</v>
      </c>
      <c r="C1408" s="199">
        <v>575800</v>
      </c>
      <c r="D1408" s="199">
        <v>0</v>
      </c>
      <c r="E1408" s="198" t="s">
        <v>22987</v>
      </c>
      <c r="F1408" s="198" t="s">
        <v>1</v>
      </c>
    </row>
    <row r="1409" spans="1:6" ht="15" customHeight="1">
      <c r="A1409" s="198" t="s">
        <v>398</v>
      </c>
      <c r="B1409" s="199">
        <v>21</v>
      </c>
      <c r="C1409" s="199">
        <v>3059400</v>
      </c>
      <c r="D1409" s="199">
        <v>0</v>
      </c>
      <c r="E1409" s="198" t="s">
        <v>22988</v>
      </c>
      <c r="F1409" s="198" t="s">
        <v>1</v>
      </c>
    </row>
    <row r="1410" spans="1:6" ht="15" customHeight="1">
      <c r="A1410" s="198" t="s">
        <v>398</v>
      </c>
      <c r="B1410" s="199">
        <v>43</v>
      </c>
      <c r="C1410" s="199">
        <v>9597400</v>
      </c>
      <c r="D1410" s="199">
        <v>0</v>
      </c>
      <c r="E1410" s="198" t="s">
        <v>22989</v>
      </c>
      <c r="F1410" s="198" t="s">
        <v>1</v>
      </c>
    </row>
    <row r="1411" spans="1:6" ht="15" customHeight="1">
      <c r="A1411" s="198" t="s">
        <v>398</v>
      </c>
      <c r="B1411" s="199">
        <v>21</v>
      </c>
      <c r="C1411" s="199">
        <v>1359400</v>
      </c>
      <c r="D1411" s="199">
        <v>0</v>
      </c>
      <c r="E1411" s="198" t="s">
        <v>22990</v>
      </c>
      <c r="F1411" s="198" t="s">
        <v>1</v>
      </c>
    </row>
    <row r="1412" spans="1:6" ht="15" customHeight="1">
      <c r="A1412" s="198" t="s">
        <v>398</v>
      </c>
      <c r="B1412" s="199">
        <v>21</v>
      </c>
      <c r="C1412" s="199">
        <v>2090900</v>
      </c>
      <c r="D1412" s="199">
        <v>0</v>
      </c>
      <c r="E1412" s="198" t="s">
        <v>22991</v>
      </c>
      <c r="F1412" s="198" t="s">
        <v>1</v>
      </c>
    </row>
    <row r="1413" spans="1:6" ht="15" customHeight="1">
      <c r="A1413" s="198" t="s">
        <v>398</v>
      </c>
      <c r="B1413" s="199">
        <v>20</v>
      </c>
      <c r="C1413" s="199">
        <v>1655100</v>
      </c>
      <c r="D1413" s="199">
        <v>0</v>
      </c>
      <c r="E1413" s="198" t="s">
        <v>22992</v>
      </c>
      <c r="F1413" s="198" t="s">
        <v>1</v>
      </c>
    </row>
    <row r="1414" spans="1:6" ht="15" customHeight="1">
      <c r="A1414" s="198" t="s">
        <v>397</v>
      </c>
      <c r="B1414" s="199">
        <v>7</v>
      </c>
      <c r="C1414" s="199">
        <v>687400</v>
      </c>
      <c r="D1414" s="199">
        <v>0</v>
      </c>
      <c r="E1414" s="198" t="s">
        <v>22993</v>
      </c>
      <c r="F1414" s="198" t="s">
        <v>1</v>
      </c>
    </row>
    <row r="1415" spans="1:6" ht="15" customHeight="1">
      <c r="A1415" s="198" t="s">
        <v>397</v>
      </c>
      <c r="B1415" s="199">
        <v>7</v>
      </c>
      <c r="C1415" s="199">
        <v>728500</v>
      </c>
      <c r="D1415" s="199">
        <v>0</v>
      </c>
      <c r="E1415" s="198" t="s">
        <v>22994</v>
      </c>
      <c r="F1415" s="198" t="s">
        <v>1</v>
      </c>
    </row>
    <row r="1416" spans="1:6" ht="15" customHeight="1">
      <c r="A1416" s="198" t="s">
        <v>398</v>
      </c>
      <c r="B1416" s="199">
        <v>12</v>
      </c>
      <c r="C1416" s="199">
        <v>1591357</v>
      </c>
      <c r="D1416" s="199">
        <v>0</v>
      </c>
      <c r="E1416" s="198" t="s">
        <v>22995</v>
      </c>
      <c r="F1416" s="198" t="s">
        <v>1</v>
      </c>
    </row>
    <row r="1417" spans="1:6" ht="15" customHeight="1">
      <c r="A1417" s="198" t="s">
        <v>398</v>
      </c>
      <c r="B1417" s="199">
        <v>30</v>
      </c>
      <c r="C1417" s="199">
        <v>3460400</v>
      </c>
      <c r="D1417" s="199">
        <v>0</v>
      </c>
      <c r="E1417" s="198" t="s">
        <v>22996</v>
      </c>
      <c r="F1417" s="198" t="s">
        <v>1</v>
      </c>
    </row>
    <row r="1418" spans="1:6" ht="15" customHeight="1">
      <c r="A1418" s="198" t="s">
        <v>397</v>
      </c>
      <c r="B1418" s="199">
        <v>5</v>
      </c>
      <c r="C1418" s="199">
        <v>677600</v>
      </c>
      <c r="D1418" s="199">
        <v>0</v>
      </c>
      <c r="E1418" s="198" t="s">
        <v>22997</v>
      </c>
      <c r="F1418" s="198" t="s">
        <v>1</v>
      </c>
    </row>
    <row r="1419" spans="1:6" ht="15" customHeight="1">
      <c r="A1419" s="198" t="s">
        <v>397</v>
      </c>
      <c r="B1419" s="199">
        <v>4</v>
      </c>
      <c r="C1419" s="199">
        <v>214800</v>
      </c>
      <c r="D1419" s="199">
        <v>0</v>
      </c>
      <c r="E1419" s="198" t="s">
        <v>22998</v>
      </c>
      <c r="F1419" s="198" t="s">
        <v>1</v>
      </c>
    </row>
    <row r="1420" spans="1:6" ht="15" customHeight="1">
      <c r="A1420" s="198" t="s">
        <v>397</v>
      </c>
      <c r="B1420" s="199">
        <v>6</v>
      </c>
      <c r="C1420" s="199">
        <v>930300</v>
      </c>
      <c r="D1420" s="199">
        <v>0</v>
      </c>
      <c r="E1420" s="198" t="s">
        <v>22999</v>
      </c>
      <c r="F1420" s="198" t="s">
        <v>1</v>
      </c>
    </row>
    <row r="1421" spans="1:6" ht="15" customHeight="1">
      <c r="A1421" s="198" t="s">
        <v>397</v>
      </c>
      <c r="B1421" s="199">
        <v>6</v>
      </c>
      <c r="C1421" s="199">
        <v>642000</v>
      </c>
      <c r="D1421" s="199">
        <v>0</v>
      </c>
      <c r="E1421" s="198" t="s">
        <v>23000</v>
      </c>
      <c r="F1421" s="198" t="s">
        <v>1</v>
      </c>
    </row>
    <row r="1422" spans="1:6" ht="15" customHeight="1">
      <c r="A1422" s="198" t="s">
        <v>398</v>
      </c>
      <c r="B1422" s="199">
        <v>30</v>
      </c>
      <c r="C1422" s="199">
        <v>4456100</v>
      </c>
      <c r="D1422" s="199">
        <v>0</v>
      </c>
      <c r="E1422" s="198" t="s">
        <v>23001</v>
      </c>
      <c r="F1422" s="198" t="s">
        <v>1</v>
      </c>
    </row>
    <row r="1423" spans="1:6" ht="15" customHeight="1">
      <c r="A1423" s="198" t="s">
        <v>398</v>
      </c>
      <c r="B1423" s="199">
        <v>34</v>
      </c>
      <c r="C1423" s="199">
        <v>6584500</v>
      </c>
      <c r="D1423" s="199">
        <v>0</v>
      </c>
      <c r="E1423" s="198" t="s">
        <v>23002</v>
      </c>
      <c r="F1423" s="198" t="s">
        <v>1</v>
      </c>
    </row>
    <row r="1424" spans="1:6" ht="15" customHeight="1">
      <c r="A1424" s="198" t="s">
        <v>398</v>
      </c>
      <c r="B1424" s="199">
        <v>19</v>
      </c>
      <c r="C1424" s="199">
        <v>1614200</v>
      </c>
      <c r="D1424" s="199">
        <v>0</v>
      </c>
      <c r="E1424" s="198" t="s">
        <v>23003</v>
      </c>
      <c r="F1424" s="198" t="s">
        <v>1</v>
      </c>
    </row>
    <row r="1425" spans="1:6" ht="15" customHeight="1">
      <c r="A1425" s="198" t="s">
        <v>398</v>
      </c>
      <c r="B1425" s="199">
        <v>17</v>
      </c>
      <c r="C1425" s="199">
        <v>1258500</v>
      </c>
      <c r="D1425" s="199">
        <v>0</v>
      </c>
      <c r="E1425" s="198" t="s">
        <v>23004</v>
      </c>
      <c r="F1425" s="198" t="s">
        <v>1</v>
      </c>
    </row>
    <row r="1426" spans="1:6" ht="15" customHeight="1">
      <c r="A1426" s="198" t="s">
        <v>398</v>
      </c>
      <c r="B1426" s="199">
        <v>28</v>
      </c>
      <c r="C1426" s="199">
        <v>3341500</v>
      </c>
      <c r="D1426" s="199">
        <v>0</v>
      </c>
      <c r="E1426" s="198" t="s">
        <v>23005</v>
      </c>
      <c r="F1426" s="198" t="s">
        <v>1</v>
      </c>
    </row>
    <row r="1427" spans="1:6" ht="15" customHeight="1">
      <c r="A1427" s="198" t="s">
        <v>397</v>
      </c>
      <c r="B1427" s="199">
        <v>7</v>
      </c>
      <c r="C1427" s="199">
        <v>1096200</v>
      </c>
      <c r="D1427" s="199">
        <v>0</v>
      </c>
      <c r="E1427" s="198" t="s">
        <v>23006</v>
      </c>
      <c r="F1427" s="198" t="s">
        <v>1</v>
      </c>
    </row>
    <row r="1428" spans="1:6" ht="15" customHeight="1">
      <c r="A1428" s="198" t="s">
        <v>397</v>
      </c>
      <c r="B1428" s="199">
        <v>5</v>
      </c>
      <c r="C1428" s="199">
        <v>528600</v>
      </c>
      <c r="D1428" s="199">
        <v>0</v>
      </c>
      <c r="E1428" s="198" t="s">
        <v>23007</v>
      </c>
      <c r="F1428" s="198" t="s">
        <v>1</v>
      </c>
    </row>
    <row r="1429" spans="1:6" ht="15" customHeight="1">
      <c r="A1429" s="198" t="s">
        <v>397</v>
      </c>
      <c r="B1429" s="199">
        <v>5</v>
      </c>
      <c r="C1429" s="199">
        <v>378200</v>
      </c>
      <c r="D1429" s="199">
        <v>0</v>
      </c>
      <c r="E1429" s="198" t="s">
        <v>23008</v>
      </c>
      <c r="F1429" s="198" t="s">
        <v>1</v>
      </c>
    </row>
    <row r="1430" spans="1:6" ht="15" customHeight="1">
      <c r="A1430" s="198" t="s">
        <v>398</v>
      </c>
      <c r="B1430" s="199">
        <v>20</v>
      </c>
      <c r="C1430" s="199">
        <v>1739800</v>
      </c>
      <c r="D1430" s="199">
        <v>0</v>
      </c>
      <c r="E1430" s="198" t="s">
        <v>23009</v>
      </c>
      <c r="F1430" s="198" t="s">
        <v>1</v>
      </c>
    </row>
    <row r="1431" spans="1:6" ht="15" customHeight="1">
      <c r="A1431" s="198" t="s">
        <v>397</v>
      </c>
      <c r="B1431" s="199">
        <v>5</v>
      </c>
      <c r="C1431" s="199">
        <v>488900</v>
      </c>
      <c r="D1431" s="199">
        <v>0</v>
      </c>
      <c r="E1431" s="198" t="s">
        <v>23010</v>
      </c>
      <c r="F1431" s="198" t="s">
        <v>1</v>
      </c>
    </row>
    <row r="1432" spans="1:6" ht="15" customHeight="1">
      <c r="A1432" s="198" t="s">
        <v>397</v>
      </c>
      <c r="B1432" s="199">
        <v>10</v>
      </c>
      <c r="C1432" s="199">
        <v>1999300</v>
      </c>
      <c r="D1432" s="199">
        <v>0</v>
      </c>
      <c r="E1432" s="198" t="s">
        <v>23011</v>
      </c>
      <c r="F1432" s="198" t="s">
        <v>1</v>
      </c>
    </row>
    <row r="1433" spans="1:6" ht="15" customHeight="1">
      <c r="A1433" s="198" t="s">
        <v>397</v>
      </c>
      <c r="B1433" s="199">
        <v>6</v>
      </c>
      <c r="C1433" s="199">
        <v>592300</v>
      </c>
      <c r="D1433" s="199">
        <v>0</v>
      </c>
      <c r="E1433" s="198" t="s">
        <v>23012</v>
      </c>
      <c r="F1433" s="198" t="s">
        <v>1</v>
      </c>
    </row>
    <row r="1434" spans="1:6" ht="15" customHeight="1">
      <c r="A1434" s="198" t="s">
        <v>398</v>
      </c>
      <c r="B1434" s="199">
        <v>23</v>
      </c>
      <c r="C1434" s="199">
        <v>2295000</v>
      </c>
      <c r="D1434" s="199">
        <v>0</v>
      </c>
      <c r="E1434" s="198" t="s">
        <v>23013</v>
      </c>
      <c r="F1434" s="198" t="s">
        <v>1</v>
      </c>
    </row>
    <row r="1435" spans="1:6" ht="15" customHeight="1">
      <c r="A1435" s="198" t="s">
        <v>397</v>
      </c>
      <c r="B1435" s="199">
        <v>10</v>
      </c>
      <c r="C1435" s="199">
        <v>1894100</v>
      </c>
      <c r="D1435" s="199">
        <v>0</v>
      </c>
      <c r="E1435" s="198" t="s">
        <v>23014</v>
      </c>
      <c r="F1435" s="198" t="s">
        <v>1</v>
      </c>
    </row>
    <row r="1436" spans="1:6" ht="15" customHeight="1">
      <c r="A1436" s="198" t="s">
        <v>398</v>
      </c>
      <c r="B1436" s="199">
        <v>39</v>
      </c>
      <c r="C1436" s="199">
        <v>5036200</v>
      </c>
      <c r="D1436" s="199">
        <v>0</v>
      </c>
      <c r="E1436" s="198" t="s">
        <v>23015</v>
      </c>
      <c r="F1436" s="198" t="s">
        <v>1</v>
      </c>
    </row>
    <row r="1437" spans="1:6" ht="15" customHeight="1">
      <c r="A1437" s="198" t="s">
        <v>398</v>
      </c>
      <c r="B1437" s="199">
        <v>3</v>
      </c>
      <c r="C1437" s="199">
        <v>365231</v>
      </c>
      <c r="D1437" s="199">
        <v>0</v>
      </c>
      <c r="E1437" s="198" t="s">
        <v>23016</v>
      </c>
      <c r="F1437" s="198" t="s">
        <v>1</v>
      </c>
    </row>
    <row r="1438" spans="1:6" ht="15" customHeight="1">
      <c r="A1438" s="198" t="s">
        <v>397</v>
      </c>
      <c r="B1438" s="199">
        <v>5</v>
      </c>
      <c r="C1438" s="199">
        <v>528400</v>
      </c>
      <c r="D1438" s="199">
        <v>0</v>
      </c>
      <c r="E1438" s="198" t="s">
        <v>23017</v>
      </c>
      <c r="F1438" s="198" t="s">
        <v>1</v>
      </c>
    </row>
    <row r="1439" spans="1:6" ht="15" customHeight="1">
      <c r="A1439" s="198" t="s">
        <v>398</v>
      </c>
      <c r="B1439" s="199">
        <v>22</v>
      </c>
      <c r="C1439" s="199">
        <v>2403900</v>
      </c>
      <c r="D1439" s="199">
        <v>0</v>
      </c>
      <c r="E1439" s="198" t="s">
        <v>23018</v>
      </c>
      <c r="F1439" s="198" t="s">
        <v>1</v>
      </c>
    </row>
    <row r="1440" spans="1:6" ht="15" customHeight="1">
      <c r="A1440" s="198" t="s">
        <v>397</v>
      </c>
      <c r="B1440" s="199">
        <v>7</v>
      </c>
      <c r="C1440" s="199">
        <v>1014600</v>
      </c>
      <c r="D1440" s="199">
        <v>0</v>
      </c>
      <c r="E1440" s="198" t="s">
        <v>23019</v>
      </c>
      <c r="F1440" s="198" t="s">
        <v>1</v>
      </c>
    </row>
    <row r="1441" spans="1:6" ht="15" customHeight="1">
      <c r="A1441" s="198" t="s">
        <v>397</v>
      </c>
      <c r="B1441" s="199">
        <v>9</v>
      </c>
      <c r="C1441" s="199">
        <v>1488300</v>
      </c>
      <c r="D1441" s="199">
        <v>0</v>
      </c>
      <c r="E1441" s="198" t="s">
        <v>23020</v>
      </c>
      <c r="F1441" s="198" t="s">
        <v>1</v>
      </c>
    </row>
    <row r="1442" spans="1:6" ht="15" customHeight="1">
      <c r="A1442" s="198" t="s">
        <v>397</v>
      </c>
      <c r="B1442" s="199">
        <v>6</v>
      </c>
      <c r="C1442" s="199">
        <v>944700</v>
      </c>
      <c r="D1442" s="199">
        <v>0</v>
      </c>
      <c r="E1442" s="198" t="s">
        <v>23021</v>
      </c>
      <c r="F1442" s="198" t="s">
        <v>1</v>
      </c>
    </row>
    <row r="1443" spans="1:6" ht="15" customHeight="1">
      <c r="A1443" s="198" t="s">
        <v>397</v>
      </c>
      <c r="B1443" s="199">
        <v>5</v>
      </c>
      <c r="C1443" s="199">
        <v>564600</v>
      </c>
      <c r="D1443" s="199">
        <v>0</v>
      </c>
      <c r="E1443" s="198" t="s">
        <v>23022</v>
      </c>
      <c r="F1443" s="198" t="s">
        <v>1</v>
      </c>
    </row>
    <row r="1444" spans="1:6" ht="15" customHeight="1">
      <c r="A1444" s="198" t="s">
        <v>397</v>
      </c>
      <c r="B1444" s="199">
        <v>8</v>
      </c>
      <c r="C1444" s="199">
        <v>1514000</v>
      </c>
      <c r="D1444" s="199">
        <v>0</v>
      </c>
      <c r="E1444" s="198" t="s">
        <v>23023</v>
      </c>
      <c r="F1444" s="198" t="s">
        <v>1</v>
      </c>
    </row>
    <row r="1445" spans="1:6" ht="15" customHeight="1">
      <c r="A1445" s="198" t="s">
        <v>397</v>
      </c>
      <c r="B1445" s="199">
        <v>6</v>
      </c>
      <c r="C1445" s="199">
        <v>514900</v>
      </c>
      <c r="D1445" s="199">
        <v>0</v>
      </c>
      <c r="E1445" s="198" t="s">
        <v>23024</v>
      </c>
      <c r="F1445" s="198" t="s">
        <v>1</v>
      </c>
    </row>
    <row r="1446" spans="1:6" ht="15" customHeight="1">
      <c r="A1446" s="198" t="s">
        <v>397</v>
      </c>
      <c r="B1446" s="199">
        <v>8</v>
      </c>
      <c r="C1446" s="199">
        <v>1282400</v>
      </c>
      <c r="D1446" s="199">
        <v>0</v>
      </c>
      <c r="E1446" s="198" t="s">
        <v>23025</v>
      </c>
      <c r="F1446" s="198" t="s">
        <v>1</v>
      </c>
    </row>
    <row r="1447" spans="1:6" ht="15" customHeight="1">
      <c r="A1447" s="198" t="s">
        <v>397</v>
      </c>
      <c r="B1447" s="199">
        <v>11</v>
      </c>
      <c r="C1447" s="199">
        <v>1607300</v>
      </c>
      <c r="D1447" s="199">
        <v>0</v>
      </c>
      <c r="E1447" s="198" t="s">
        <v>23026</v>
      </c>
      <c r="F1447" s="198" t="s">
        <v>1</v>
      </c>
    </row>
    <row r="1448" spans="1:6" ht="15" customHeight="1">
      <c r="A1448" s="198" t="s">
        <v>397</v>
      </c>
      <c r="B1448" s="199">
        <v>8</v>
      </c>
      <c r="C1448" s="199">
        <v>822200</v>
      </c>
      <c r="D1448" s="199">
        <v>0</v>
      </c>
      <c r="E1448" s="198" t="s">
        <v>23027</v>
      </c>
      <c r="F1448" s="198" t="s">
        <v>1</v>
      </c>
    </row>
    <row r="1449" spans="1:6" ht="15" customHeight="1">
      <c r="A1449" s="198" t="s">
        <v>398</v>
      </c>
      <c r="B1449" s="199">
        <v>11</v>
      </c>
      <c r="C1449" s="199">
        <v>1435290</v>
      </c>
      <c r="D1449" s="199">
        <v>0</v>
      </c>
      <c r="E1449" s="198" t="s">
        <v>23028</v>
      </c>
      <c r="F1449" s="198" t="s">
        <v>1</v>
      </c>
    </row>
    <row r="1450" spans="1:6" ht="15" customHeight="1">
      <c r="A1450" s="198" t="s">
        <v>397</v>
      </c>
      <c r="B1450" s="199">
        <v>7</v>
      </c>
      <c r="C1450" s="199">
        <v>1102800</v>
      </c>
      <c r="D1450" s="199">
        <v>0</v>
      </c>
      <c r="E1450" s="198" t="s">
        <v>23029</v>
      </c>
      <c r="F1450" s="198" t="s">
        <v>1</v>
      </c>
    </row>
    <row r="1451" spans="1:6" ht="15" customHeight="1">
      <c r="A1451" s="198" t="s">
        <v>397</v>
      </c>
      <c r="B1451" s="199">
        <v>5</v>
      </c>
      <c r="C1451" s="199">
        <v>529800</v>
      </c>
      <c r="D1451" s="199">
        <v>0</v>
      </c>
      <c r="E1451" s="198" t="s">
        <v>23030</v>
      </c>
      <c r="F1451" s="198" t="s">
        <v>1</v>
      </c>
    </row>
    <row r="1452" spans="1:6" ht="15" customHeight="1">
      <c r="A1452" s="198" t="s">
        <v>397</v>
      </c>
      <c r="B1452" s="199">
        <v>7</v>
      </c>
      <c r="C1452" s="199">
        <v>1215400</v>
      </c>
      <c r="D1452" s="199">
        <v>0</v>
      </c>
      <c r="E1452" s="198" t="s">
        <v>23031</v>
      </c>
      <c r="F1452" s="198" t="s">
        <v>1</v>
      </c>
    </row>
    <row r="1453" spans="1:6" ht="15" customHeight="1">
      <c r="A1453" s="198" t="s">
        <v>397</v>
      </c>
      <c r="B1453" s="199">
        <v>6</v>
      </c>
      <c r="C1453" s="199">
        <v>618500</v>
      </c>
      <c r="D1453" s="199">
        <v>0</v>
      </c>
      <c r="E1453" s="198" t="s">
        <v>23032</v>
      </c>
      <c r="F1453" s="198" t="s">
        <v>1</v>
      </c>
    </row>
    <row r="1454" spans="1:6" ht="15" customHeight="1">
      <c r="A1454" s="198" t="s">
        <v>397</v>
      </c>
      <c r="B1454" s="199">
        <v>6</v>
      </c>
      <c r="C1454" s="199">
        <v>441700</v>
      </c>
      <c r="D1454" s="199">
        <v>0</v>
      </c>
      <c r="E1454" s="198" t="s">
        <v>23033</v>
      </c>
      <c r="F1454" s="198" t="s">
        <v>1</v>
      </c>
    </row>
    <row r="1455" spans="1:6" ht="15" customHeight="1">
      <c r="A1455" s="198" t="s">
        <v>398</v>
      </c>
      <c r="B1455" s="199">
        <v>19</v>
      </c>
      <c r="C1455" s="199">
        <v>2048200</v>
      </c>
      <c r="D1455" s="199">
        <v>0</v>
      </c>
      <c r="E1455" s="198" t="s">
        <v>23034</v>
      </c>
      <c r="F1455" s="198" t="s">
        <v>1</v>
      </c>
    </row>
    <row r="1456" spans="1:6" ht="15" customHeight="1">
      <c r="A1456" s="198" t="s">
        <v>398</v>
      </c>
      <c r="B1456" s="199">
        <v>25</v>
      </c>
      <c r="C1456" s="199">
        <v>3554800</v>
      </c>
      <c r="D1456" s="199">
        <v>0</v>
      </c>
      <c r="E1456" s="198" t="s">
        <v>23035</v>
      </c>
      <c r="F1456" s="198" t="s">
        <v>1</v>
      </c>
    </row>
    <row r="1457" spans="1:6" ht="15" customHeight="1">
      <c r="A1457" s="198" t="s">
        <v>397</v>
      </c>
      <c r="B1457" s="199">
        <v>6</v>
      </c>
      <c r="C1457" s="199">
        <v>575900</v>
      </c>
      <c r="D1457" s="199">
        <v>0</v>
      </c>
      <c r="E1457" s="198" t="s">
        <v>23036</v>
      </c>
      <c r="F1457" s="198" t="s">
        <v>1</v>
      </c>
    </row>
    <row r="1458" spans="1:6" ht="15" customHeight="1">
      <c r="A1458" s="198" t="s">
        <v>397</v>
      </c>
      <c r="B1458" s="199">
        <v>6</v>
      </c>
      <c r="C1458" s="199">
        <v>644700</v>
      </c>
      <c r="D1458" s="199">
        <v>0</v>
      </c>
      <c r="E1458" s="198" t="s">
        <v>23037</v>
      </c>
      <c r="F1458" s="198" t="s">
        <v>1</v>
      </c>
    </row>
    <row r="1459" spans="1:6" ht="15" customHeight="1">
      <c r="A1459" s="198" t="s">
        <v>397</v>
      </c>
      <c r="B1459" s="199">
        <v>9</v>
      </c>
      <c r="C1459" s="199">
        <v>1451300</v>
      </c>
      <c r="D1459" s="199">
        <v>0</v>
      </c>
      <c r="E1459" s="198" t="s">
        <v>23038</v>
      </c>
      <c r="F1459" s="198" t="s">
        <v>1</v>
      </c>
    </row>
    <row r="1460" spans="1:6" ht="15" customHeight="1">
      <c r="A1460" s="198" t="s">
        <v>397</v>
      </c>
      <c r="B1460" s="199">
        <v>7</v>
      </c>
      <c r="C1460" s="199">
        <v>635600</v>
      </c>
      <c r="D1460" s="199">
        <v>0</v>
      </c>
      <c r="E1460" s="198" t="s">
        <v>23039</v>
      </c>
      <c r="F1460" s="198" t="s">
        <v>1</v>
      </c>
    </row>
    <row r="1461" spans="1:6" ht="15" customHeight="1">
      <c r="A1461" s="198" t="s">
        <v>398</v>
      </c>
      <c r="B1461" s="199">
        <v>20</v>
      </c>
      <c r="C1461" s="199">
        <v>2138600</v>
      </c>
      <c r="D1461" s="199">
        <v>0</v>
      </c>
      <c r="E1461" s="198" t="s">
        <v>23040</v>
      </c>
      <c r="F1461" s="198" t="s">
        <v>1</v>
      </c>
    </row>
    <row r="1462" spans="1:6" ht="15" customHeight="1">
      <c r="A1462" s="198" t="s">
        <v>397</v>
      </c>
      <c r="B1462" s="199">
        <v>6</v>
      </c>
      <c r="C1462" s="199">
        <v>580200</v>
      </c>
      <c r="D1462" s="199">
        <v>0</v>
      </c>
      <c r="E1462" s="198" t="s">
        <v>23041</v>
      </c>
      <c r="F1462" s="198" t="s">
        <v>1</v>
      </c>
    </row>
    <row r="1463" spans="1:6" ht="15" customHeight="1">
      <c r="A1463" s="198" t="s">
        <v>398</v>
      </c>
      <c r="B1463" s="199">
        <v>16</v>
      </c>
      <c r="C1463" s="199">
        <v>1216300</v>
      </c>
      <c r="D1463" s="199">
        <v>0</v>
      </c>
      <c r="E1463" s="198" t="s">
        <v>23042</v>
      </c>
      <c r="F1463" s="198" t="s">
        <v>1</v>
      </c>
    </row>
    <row r="1464" spans="1:6" ht="15" customHeight="1">
      <c r="A1464" s="198" t="s">
        <v>397</v>
      </c>
      <c r="B1464" s="199">
        <v>7</v>
      </c>
      <c r="C1464" s="199">
        <v>997700</v>
      </c>
      <c r="D1464" s="199">
        <v>0</v>
      </c>
      <c r="E1464" s="198" t="s">
        <v>23043</v>
      </c>
      <c r="F1464" s="198" t="s">
        <v>1</v>
      </c>
    </row>
    <row r="1465" spans="1:6" ht="15" customHeight="1">
      <c r="A1465" s="198" t="s">
        <v>398</v>
      </c>
      <c r="B1465" s="199">
        <v>29</v>
      </c>
      <c r="C1465" s="199">
        <v>3918995</v>
      </c>
      <c r="D1465" s="199">
        <v>0</v>
      </c>
      <c r="E1465" s="198" t="s">
        <v>23044</v>
      </c>
      <c r="F1465" s="198" t="s">
        <v>1</v>
      </c>
    </row>
    <row r="1466" spans="1:6" ht="15" customHeight="1">
      <c r="A1466" s="198" t="s">
        <v>398</v>
      </c>
      <c r="B1466" s="199">
        <v>18</v>
      </c>
      <c r="C1466" s="199">
        <v>1882000</v>
      </c>
      <c r="D1466" s="199">
        <v>0</v>
      </c>
      <c r="E1466" s="198" t="s">
        <v>23045</v>
      </c>
      <c r="F1466" s="198" t="s">
        <v>1</v>
      </c>
    </row>
    <row r="1467" spans="1:6" ht="15" customHeight="1">
      <c r="A1467" s="198" t="s">
        <v>397</v>
      </c>
      <c r="B1467" s="199">
        <v>6</v>
      </c>
      <c r="C1467" s="199">
        <v>552500</v>
      </c>
      <c r="D1467" s="199">
        <v>0</v>
      </c>
      <c r="E1467" s="198" t="s">
        <v>23046</v>
      </c>
      <c r="F1467" s="198" t="s">
        <v>1</v>
      </c>
    </row>
    <row r="1468" spans="1:6" ht="15" customHeight="1">
      <c r="A1468" s="198" t="s">
        <v>397</v>
      </c>
      <c r="B1468" s="199">
        <v>8</v>
      </c>
      <c r="C1468" s="199">
        <v>1440500</v>
      </c>
      <c r="D1468" s="199">
        <v>0</v>
      </c>
      <c r="E1468" s="198" t="s">
        <v>23047</v>
      </c>
      <c r="F1468" s="198" t="s">
        <v>1</v>
      </c>
    </row>
    <row r="1469" spans="1:6" ht="15" customHeight="1">
      <c r="A1469" s="198" t="s">
        <v>397</v>
      </c>
      <c r="B1469" s="199">
        <v>7</v>
      </c>
      <c r="C1469" s="199">
        <v>1046700</v>
      </c>
      <c r="D1469" s="199">
        <v>0</v>
      </c>
      <c r="E1469" s="198" t="s">
        <v>23048</v>
      </c>
      <c r="F1469" s="198" t="s">
        <v>1</v>
      </c>
    </row>
    <row r="1470" spans="1:6" ht="15" customHeight="1">
      <c r="A1470" s="198" t="s">
        <v>398</v>
      </c>
      <c r="B1470" s="199">
        <v>94</v>
      </c>
      <c r="C1470" s="199">
        <v>22555800</v>
      </c>
      <c r="D1470" s="199">
        <v>0</v>
      </c>
      <c r="E1470" s="198" t="s">
        <v>23049</v>
      </c>
      <c r="F1470" s="198" t="s">
        <v>1</v>
      </c>
    </row>
    <row r="1471" spans="1:6" ht="15" customHeight="1">
      <c r="A1471" s="198" t="s">
        <v>397</v>
      </c>
      <c r="B1471" s="199">
        <v>7</v>
      </c>
      <c r="C1471" s="199">
        <v>646800</v>
      </c>
      <c r="D1471" s="199">
        <v>0</v>
      </c>
      <c r="E1471" s="198" t="s">
        <v>23050</v>
      </c>
      <c r="F1471" s="198" t="s">
        <v>1</v>
      </c>
    </row>
    <row r="1472" spans="1:6" ht="15" customHeight="1">
      <c r="A1472" s="198" t="s">
        <v>397</v>
      </c>
      <c r="B1472" s="199">
        <v>7</v>
      </c>
      <c r="C1472" s="199">
        <v>926300</v>
      </c>
      <c r="D1472" s="199">
        <v>0</v>
      </c>
      <c r="E1472" s="198" t="s">
        <v>23051</v>
      </c>
      <c r="F1472" s="198" t="s">
        <v>1</v>
      </c>
    </row>
    <row r="1473" spans="1:6" ht="15" customHeight="1">
      <c r="A1473" s="198" t="s">
        <v>397</v>
      </c>
      <c r="B1473" s="199">
        <v>8</v>
      </c>
      <c r="C1473" s="199">
        <v>1255600</v>
      </c>
      <c r="D1473" s="199">
        <v>0</v>
      </c>
      <c r="E1473" s="198" t="s">
        <v>23052</v>
      </c>
      <c r="F1473" s="198" t="s">
        <v>1</v>
      </c>
    </row>
    <row r="1474" spans="1:6" ht="15" customHeight="1">
      <c r="A1474" s="198" t="s">
        <v>397</v>
      </c>
      <c r="B1474" s="199">
        <v>5</v>
      </c>
      <c r="C1474" s="199">
        <v>423500</v>
      </c>
      <c r="D1474" s="199">
        <v>0</v>
      </c>
      <c r="E1474" s="198" t="s">
        <v>23053</v>
      </c>
      <c r="F1474" s="198" t="s">
        <v>1</v>
      </c>
    </row>
    <row r="1475" spans="1:6" ht="15" customHeight="1">
      <c r="A1475" s="198" t="s">
        <v>397</v>
      </c>
      <c r="B1475" s="199">
        <v>8</v>
      </c>
      <c r="C1475" s="199">
        <v>993500</v>
      </c>
      <c r="D1475" s="199">
        <v>0</v>
      </c>
      <c r="E1475" s="198" t="s">
        <v>23054</v>
      </c>
      <c r="F1475" s="198" t="s">
        <v>1</v>
      </c>
    </row>
    <row r="1476" spans="1:6" ht="15" customHeight="1">
      <c r="A1476" s="198" t="s">
        <v>397</v>
      </c>
      <c r="B1476" s="199">
        <v>4</v>
      </c>
      <c r="C1476" s="199">
        <v>427075</v>
      </c>
      <c r="D1476" s="199">
        <v>0</v>
      </c>
      <c r="E1476" s="198" t="s">
        <v>23055</v>
      </c>
      <c r="F1476" s="198" t="s">
        <v>1</v>
      </c>
    </row>
    <row r="1477" spans="1:6" ht="15" customHeight="1">
      <c r="A1477" s="198" t="s">
        <v>398</v>
      </c>
      <c r="B1477" s="199">
        <v>24</v>
      </c>
      <c r="C1477" s="199">
        <v>2856600</v>
      </c>
      <c r="D1477" s="199">
        <v>0</v>
      </c>
      <c r="E1477" s="198" t="s">
        <v>23056</v>
      </c>
      <c r="F1477" s="198" t="s">
        <v>1</v>
      </c>
    </row>
    <row r="1478" spans="1:6" ht="15" customHeight="1">
      <c r="A1478" s="198" t="s">
        <v>397</v>
      </c>
      <c r="B1478" s="199">
        <v>3</v>
      </c>
      <c r="C1478" s="199">
        <v>275481</v>
      </c>
      <c r="D1478" s="199">
        <v>0</v>
      </c>
      <c r="E1478" s="198" t="s">
        <v>23057</v>
      </c>
      <c r="F1478" s="198" t="s">
        <v>1</v>
      </c>
    </row>
    <row r="1479" spans="1:6" ht="15" customHeight="1">
      <c r="A1479" s="198" t="s">
        <v>397</v>
      </c>
      <c r="B1479" s="199">
        <v>6</v>
      </c>
      <c r="C1479" s="199">
        <v>692500</v>
      </c>
      <c r="D1479" s="199">
        <v>0</v>
      </c>
      <c r="E1479" s="198" t="s">
        <v>23058</v>
      </c>
      <c r="F1479" s="198" t="s">
        <v>1</v>
      </c>
    </row>
    <row r="1480" spans="1:6" ht="15" customHeight="1">
      <c r="A1480" s="198" t="s">
        <v>397</v>
      </c>
      <c r="B1480" s="199">
        <v>5</v>
      </c>
      <c r="C1480" s="199">
        <v>378000</v>
      </c>
      <c r="D1480" s="199">
        <v>0</v>
      </c>
      <c r="E1480" s="198" t="s">
        <v>23059</v>
      </c>
      <c r="F1480" s="198" t="s">
        <v>1</v>
      </c>
    </row>
    <row r="1481" spans="1:6" ht="15" customHeight="1">
      <c r="A1481" s="198" t="s">
        <v>397</v>
      </c>
      <c r="B1481" s="199">
        <v>9</v>
      </c>
      <c r="C1481" s="199">
        <v>1523800</v>
      </c>
      <c r="D1481" s="199">
        <v>0</v>
      </c>
      <c r="E1481" s="198" t="s">
        <v>23060</v>
      </c>
      <c r="F1481" s="198" t="s">
        <v>1</v>
      </c>
    </row>
    <row r="1482" spans="1:6" ht="15" customHeight="1">
      <c r="A1482" s="198" t="s">
        <v>398</v>
      </c>
      <c r="B1482" s="199">
        <v>30</v>
      </c>
      <c r="C1482" s="199">
        <v>4788000</v>
      </c>
      <c r="D1482" s="199">
        <v>0</v>
      </c>
      <c r="E1482" s="198" t="s">
        <v>23061</v>
      </c>
      <c r="F1482" s="198" t="s">
        <v>1</v>
      </c>
    </row>
    <row r="1483" spans="1:6" ht="15" customHeight="1">
      <c r="A1483" s="198" t="s">
        <v>397</v>
      </c>
      <c r="B1483" s="199">
        <v>7</v>
      </c>
      <c r="C1483" s="199">
        <v>834300</v>
      </c>
      <c r="D1483" s="199">
        <v>0</v>
      </c>
      <c r="E1483" s="198" t="s">
        <v>23062</v>
      </c>
      <c r="F1483" s="198" t="s">
        <v>1</v>
      </c>
    </row>
    <row r="1484" spans="1:6" ht="15" customHeight="1">
      <c r="A1484" s="198" t="s">
        <v>398</v>
      </c>
      <c r="B1484" s="199">
        <v>19</v>
      </c>
      <c r="C1484" s="199">
        <v>2095700</v>
      </c>
      <c r="D1484" s="199">
        <v>0</v>
      </c>
      <c r="E1484" s="198" t="s">
        <v>23063</v>
      </c>
      <c r="F1484" s="198" t="s">
        <v>1</v>
      </c>
    </row>
    <row r="1485" spans="1:6" ht="15" customHeight="1">
      <c r="A1485" s="198" t="s">
        <v>397</v>
      </c>
      <c r="B1485" s="199">
        <v>8</v>
      </c>
      <c r="C1485" s="199">
        <v>1541300</v>
      </c>
      <c r="D1485" s="199">
        <v>0</v>
      </c>
      <c r="E1485" s="198" t="s">
        <v>23064</v>
      </c>
      <c r="F1485" s="198" t="s">
        <v>1</v>
      </c>
    </row>
    <row r="1486" spans="1:6" ht="15" customHeight="1">
      <c r="A1486" s="198" t="s">
        <v>398</v>
      </c>
      <c r="B1486" s="199">
        <v>17</v>
      </c>
      <c r="C1486" s="199">
        <v>1498500</v>
      </c>
      <c r="D1486" s="199">
        <v>0</v>
      </c>
      <c r="E1486" s="198" t="s">
        <v>23065</v>
      </c>
      <c r="F1486" s="198" t="s">
        <v>1</v>
      </c>
    </row>
    <row r="1487" spans="1:6" ht="15" customHeight="1">
      <c r="A1487" s="198" t="s">
        <v>397</v>
      </c>
      <c r="B1487" s="199">
        <v>7</v>
      </c>
      <c r="C1487" s="199">
        <v>1305000</v>
      </c>
      <c r="D1487" s="199">
        <v>0</v>
      </c>
      <c r="E1487" s="198" t="s">
        <v>23066</v>
      </c>
      <c r="F1487" s="198" t="s">
        <v>1</v>
      </c>
    </row>
    <row r="1488" spans="1:6" ht="15" customHeight="1">
      <c r="A1488" s="198" t="s">
        <v>397</v>
      </c>
      <c r="B1488" s="199">
        <v>6</v>
      </c>
      <c r="C1488" s="199">
        <v>657000</v>
      </c>
      <c r="D1488" s="199">
        <v>0</v>
      </c>
      <c r="E1488" s="198" t="s">
        <v>23067</v>
      </c>
      <c r="F1488" s="198" t="s">
        <v>1</v>
      </c>
    </row>
    <row r="1489" spans="1:6" ht="15" customHeight="1">
      <c r="A1489" s="198" t="s">
        <v>398</v>
      </c>
      <c r="B1489" s="199">
        <v>27</v>
      </c>
      <c r="C1489" s="199">
        <v>3998300</v>
      </c>
      <c r="D1489" s="199">
        <v>0</v>
      </c>
      <c r="E1489" s="198" t="s">
        <v>23068</v>
      </c>
      <c r="F1489" s="198" t="s">
        <v>1</v>
      </c>
    </row>
    <row r="1490" spans="1:6" ht="15" customHeight="1">
      <c r="A1490" s="198" t="s">
        <v>398</v>
      </c>
      <c r="B1490" s="199">
        <v>19</v>
      </c>
      <c r="C1490" s="199">
        <v>1964900</v>
      </c>
      <c r="D1490" s="199">
        <v>0</v>
      </c>
      <c r="E1490" s="198" t="s">
        <v>23069</v>
      </c>
      <c r="F1490" s="198" t="s">
        <v>1</v>
      </c>
    </row>
    <row r="1491" spans="1:6" ht="15" customHeight="1">
      <c r="A1491" s="198" t="s">
        <v>398</v>
      </c>
      <c r="B1491" s="199">
        <v>20</v>
      </c>
      <c r="C1491" s="199">
        <v>1811100</v>
      </c>
      <c r="D1491" s="199">
        <v>0</v>
      </c>
      <c r="E1491" s="198" t="s">
        <v>23070</v>
      </c>
      <c r="F1491" s="198" t="s">
        <v>1</v>
      </c>
    </row>
    <row r="1492" spans="1:6" ht="15" customHeight="1">
      <c r="A1492" s="198" t="s">
        <v>398</v>
      </c>
      <c r="B1492" s="199">
        <v>20</v>
      </c>
      <c r="C1492" s="199">
        <v>2258900</v>
      </c>
      <c r="D1492" s="199">
        <v>0</v>
      </c>
      <c r="E1492" s="198" t="s">
        <v>23071</v>
      </c>
      <c r="F1492" s="198" t="s">
        <v>1</v>
      </c>
    </row>
    <row r="1493" spans="1:6" ht="15" customHeight="1">
      <c r="A1493" s="198" t="s">
        <v>397</v>
      </c>
      <c r="B1493" s="199">
        <v>7</v>
      </c>
      <c r="C1493" s="199">
        <v>1023100</v>
      </c>
      <c r="D1493" s="199">
        <v>0</v>
      </c>
      <c r="E1493" s="198" t="s">
        <v>23072</v>
      </c>
      <c r="F1493" s="198" t="s">
        <v>1</v>
      </c>
    </row>
    <row r="1494" spans="1:6" ht="15" customHeight="1">
      <c r="A1494" s="198" t="s">
        <v>397</v>
      </c>
      <c r="B1494" s="199">
        <v>6</v>
      </c>
      <c r="C1494" s="199">
        <v>561900</v>
      </c>
      <c r="D1494" s="199">
        <v>0</v>
      </c>
      <c r="E1494" s="198" t="s">
        <v>23073</v>
      </c>
      <c r="F1494" s="198" t="s">
        <v>1</v>
      </c>
    </row>
    <row r="1495" spans="1:6" ht="15" customHeight="1">
      <c r="A1495" s="198" t="s">
        <v>397</v>
      </c>
      <c r="B1495" s="199">
        <v>7</v>
      </c>
      <c r="C1495" s="199">
        <v>989600</v>
      </c>
      <c r="D1495" s="199">
        <v>0</v>
      </c>
      <c r="E1495" s="198" t="s">
        <v>23074</v>
      </c>
      <c r="F1495" s="198" t="s">
        <v>1</v>
      </c>
    </row>
    <row r="1496" spans="1:6" ht="15" customHeight="1">
      <c r="A1496" s="198" t="s">
        <v>398</v>
      </c>
      <c r="B1496" s="199">
        <v>18</v>
      </c>
      <c r="C1496" s="199">
        <v>1716900</v>
      </c>
      <c r="D1496" s="199">
        <v>0</v>
      </c>
      <c r="E1496" s="198" t="s">
        <v>23075</v>
      </c>
      <c r="F1496" s="198" t="s">
        <v>1</v>
      </c>
    </row>
    <row r="1497" spans="1:6" ht="15" customHeight="1">
      <c r="A1497" s="198" t="s">
        <v>398</v>
      </c>
      <c r="B1497" s="199">
        <v>10</v>
      </c>
      <c r="C1497" s="199">
        <v>1351780</v>
      </c>
      <c r="D1497" s="199">
        <v>0</v>
      </c>
      <c r="E1497" s="198" t="s">
        <v>23076</v>
      </c>
      <c r="F1497" s="198" t="s">
        <v>1</v>
      </c>
    </row>
    <row r="1498" spans="1:6" ht="15" customHeight="1">
      <c r="A1498" s="198" t="s">
        <v>397</v>
      </c>
      <c r="B1498" s="199">
        <v>7</v>
      </c>
      <c r="C1498" s="199">
        <v>654200</v>
      </c>
      <c r="D1498" s="199">
        <v>0</v>
      </c>
      <c r="E1498" s="198" t="s">
        <v>23077</v>
      </c>
      <c r="F1498" s="198" t="s">
        <v>1</v>
      </c>
    </row>
    <row r="1499" spans="1:6" ht="15" customHeight="1">
      <c r="A1499" s="198" t="s">
        <v>397</v>
      </c>
      <c r="B1499" s="199">
        <v>7</v>
      </c>
      <c r="C1499" s="199">
        <v>771500</v>
      </c>
      <c r="D1499" s="199">
        <v>0</v>
      </c>
      <c r="E1499" s="198" t="s">
        <v>23078</v>
      </c>
      <c r="F1499" s="198" t="s">
        <v>1</v>
      </c>
    </row>
    <row r="1500" spans="1:6" ht="15" customHeight="1">
      <c r="A1500" s="198" t="s">
        <v>397</v>
      </c>
      <c r="B1500" s="199">
        <v>6</v>
      </c>
      <c r="C1500" s="199">
        <v>614900</v>
      </c>
      <c r="D1500" s="199">
        <v>0</v>
      </c>
      <c r="E1500" s="198" t="s">
        <v>23079</v>
      </c>
      <c r="F1500" s="198" t="s">
        <v>1</v>
      </c>
    </row>
    <row r="1501" spans="1:6" ht="15" customHeight="1">
      <c r="A1501" s="198" t="s">
        <v>398</v>
      </c>
      <c r="B1501" s="199">
        <v>31</v>
      </c>
      <c r="C1501" s="199">
        <v>5116000</v>
      </c>
      <c r="D1501" s="199">
        <v>0</v>
      </c>
      <c r="E1501" s="198" t="s">
        <v>23080</v>
      </c>
      <c r="F1501" s="198" t="s">
        <v>1</v>
      </c>
    </row>
    <row r="1502" spans="1:6" ht="15" customHeight="1">
      <c r="A1502" s="198" t="s">
        <v>398</v>
      </c>
      <c r="B1502" s="199">
        <v>7</v>
      </c>
      <c r="C1502" s="199">
        <v>1013450</v>
      </c>
      <c r="D1502" s="199">
        <v>0</v>
      </c>
      <c r="E1502" s="198" t="s">
        <v>23081</v>
      </c>
      <c r="F1502" s="198" t="s">
        <v>1</v>
      </c>
    </row>
    <row r="1503" spans="1:6" ht="15" customHeight="1">
      <c r="A1503" s="198" t="s">
        <v>397</v>
      </c>
      <c r="B1503" s="199">
        <v>8</v>
      </c>
      <c r="C1503" s="199">
        <v>1193700</v>
      </c>
      <c r="D1503" s="199">
        <v>0</v>
      </c>
      <c r="E1503" s="198" t="s">
        <v>23082</v>
      </c>
      <c r="F1503" s="198" t="s">
        <v>1</v>
      </c>
    </row>
    <row r="1504" spans="1:6" ht="15" customHeight="1">
      <c r="A1504" s="198" t="s">
        <v>398</v>
      </c>
      <c r="B1504" s="199">
        <v>16</v>
      </c>
      <c r="C1504" s="199">
        <v>1088700</v>
      </c>
      <c r="D1504" s="199">
        <v>0</v>
      </c>
      <c r="E1504" s="198" t="s">
        <v>23083</v>
      </c>
      <c r="F1504" s="198" t="s">
        <v>1</v>
      </c>
    </row>
    <row r="1505" spans="1:6" ht="15" customHeight="1">
      <c r="A1505" s="198" t="s">
        <v>398</v>
      </c>
      <c r="B1505" s="199">
        <v>25</v>
      </c>
      <c r="C1505" s="199">
        <v>3374600</v>
      </c>
      <c r="D1505" s="199">
        <v>0</v>
      </c>
      <c r="E1505" s="198" t="s">
        <v>23084</v>
      </c>
      <c r="F1505" s="198" t="s">
        <v>1</v>
      </c>
    </row>
    <row r="1506" spans="1:6" ht="15" customHeight="1">
      <c r="A1506" s="198" t="s">
        <v>398</v>
      </c>
      <c r="B1506" s="199">
        <v>25</v>
      </c>
      <c r="C1506" s="199">
        <v>2217200</v>
      </c>
      <c r="D1506" s="199">
        <v>0</v>
      </c>
      <c r="E1506" s="198" t="s">
        <v>23085</v>
      </c>
      <c r="F1506" s="198" t="s">
        <v>1</v>
      </c>
    </row>
    <row r="1507" spans="1:6" ht="15" customHeight="1">
      <c r="A1507" s="198" t="s">
        <v>397</v>
      </c>
      <c r="B1507" s="199">
        <v>7</v>
      </c>
      <c r="C1507" s="199">
        <v>942000</v>
      </c>
      <c r="D1507" s="199">
        <v>0</v>
      </c>
      <c r="E1507" s="198" t="s">
        <v>23086</v>
      </c>
      <c r="F1507" s="198" t="s">
        <v>1</v>
      </c>
    </row>
    <row r="1508" spans="1:6" ht="15" customHeight="1">
      <c r="A1508" s="198" t="s">
        <v>397</v>
      </c>
      <c r="B1508" s="199">
        <v>6</v>
      </c>
      <c r="C1508" s="199">
        <v>252100</v>
      </c>
      <c r="D1508" s="199">
        <v>0</v>
      </c>
      <c r="E1508" s="198" t="s">
        <v>23087</v>
      </c>
      <c r="F1508" s="198" t="s">
        <v>1</v>
      </c>
    </row>
    <row r="1509" spans="1:6" ht="15" customHeight="1">
      <c r="A1509" s="198" t="s">
        <v>398</v>
      </c>
      <c r="B1509" s="199">
        <v>29</v>
      </c>
      <c r="C1509" s="199">
        <v>3953800</v>
      </c>
      <c r="D1509" s="199">
        <v>0</v>
      </c>
      <c r="E1509" s="198" t="s">
        <v>23088</v>
      </c>
      <c r="F1509" s="198" t="s">
        <v>1</v>
      </c>
    </row>
    <row r="1510" spans="1:6" ht="15" customHeight="1">
      <c r="A1510" s="198" t="s">
        <v>397</v>
      </c>
      <c r="B1510" s="199">
        <v>6</v>
      </c>
      <c r="C1510" s="199">
        <v>675800</v>
      </c>
      <c r="D1510" s="199">
        <v>0</v>
      </c>
      <c r="E1510" s="198" t="s">
        <v>23089</v>
      </c>
      <c r="F1510" s="198" t="s">
        <v>1</v>
      </c>
    </row>
    <row r="1511" spans="1:6" ht="15" customHeight="1">
      <c r="A1511" s="198" t="s">
        <v>397</v>
      </c>
      <c r="B1511" s="199">
        <v>5</v>
      </c>
      <c r="C1511" s="199">
        <v>160600</v>
      </c>
      <c r="D1511" s="199">
        <v>0</v>
      </c>
      <c r="E1511" s="198" t="s">
        <v>23090</v>
      </c>
      <c r="F1511" s="198" t="s">
        <v>1</v>
      </c>
    </row>
    <row r="1512" spans="1:6" ht="15" customHeight="1">
      <c r="A1512" s="198" t="s">
        <v>397</v>
      </c>
      <c r="B1512" s="199">
        <v>6</v>
      </c>
      <c r="C1512" s="199">
        <v>397900</v>
      </c>
      <c r="D1512" s="199">
        <v>0</v>
      </c>
      <c r="E1512" s="198" t="s">
        <v>23091</v>
      </c>
      <c r="F1512" s="198" t="s">
        <v>1</v>
      </c>
    </row>
    <row r="1513" spans="1:6" ht="15" customHeight="1">
      <c r="A1513" s="198" t="s">
        <v>398</v>
      </c>
      <c r="B1513" s="199">
        <v>22</v>
      </c>
      <c r="C1513" s="199">
        <v>2528900</v>
      </c>
      <c r="D1513" s="199">
        <v>0</v>
      </c>
      <c r="E1513" s="198" t="s">
        <v>23092</v>
      </c>
      <c r="F1513" s="198" t="s">
        <v>1</v>
      </c>
    </row>
    <row r="1514" spans="1:6" ht="15" customHeight="1">
      <c r="A1514" s="198" t="s">
        <v>397</v>
      </c>
      <c r="B1514" s="199">
        <v>5</v>
      </c>
      <c r="C1514" s="199">
        <v>309900</v>
      </c>
      <c r="D1514" s="199">
        <v>0</v>
      </c>
      <c r="E1514" s="198" t="s">
        <v>23093</v>
      </c>
      <c r="F1514" s="198" t="s">
        <v>1</v>
      </c>
    </row>
    <row r="1515" spans="1:6" ht="15" customHeight="1">
      <c r="A1515" s="198" t="s">
        <v>397</v>
      </c>
      <c r="B1515" s="199">
        <v>7</v>
      </c>
      <c r="C1515" s="199">
        <v>1109900</v>
      </c>
      <c r="D1515" s="199">
        <v>0</v>
      </c>
      <c r="E1515" s="198" t="s">
        <v>23094</v>
      </c>
      <c r="F1515" s="198" t="s">
        <v>1</v>
      </c>
    </row>
    <row r="1516" spans="1:6" ht="15" customHeight="1">
      <c r="A1516" s="198" t="s">
        <v>397</v>
      </c>
      <c r="B1516" s="199">
        <v>6</v>
      </c>
      <c r="C1516" s="199">
        <v>918300</v>
      </c>
      <c r="D1516" s="199">
        <v>0</v>
      </c>
      <c r="E1516" s="198" t="s">
        <v>23095</v>
      </c>
      <c r="F1516" s="198" t="s">
        <v>1</v>
      </c>
    </row>
    <row r="1517" spans="1:6" ht="15" customHeight="1">
      <c r="A1517" s="198" t="s">
        <v>398</v>
      </c>
      <c r="B1517" s="199">
        <v>18</v>
      </c>
      <c r="C1517" s="199">
        <v>1672800</v>
      </c>
      <c r="D1517" s="199">
        <v>0</v>
      </c>
      <c r="E1517" s="198" t="s">
        <v>23096</v>
      </c>
      <c r="F1517" s="198" t="s">
        <v>1</v>
      </c>
    </row>
    <row r="1518" spans="1:6" ht="15" customHeight="1">
      <c r="A1518" s="198" t="s">
        <v>398</v>
      </c>
      <c r="B1518" s="199">
        <v>22</v>
      </c>
      <c r="C1518" s="199">
        <v>3172800</v>
      </c>
      <c r="D1518" s="199">
        <v>0</v>
      </c>
      <c r="E1518" s="198" t="s">
        <v>23097</v>
      </c>
      <c r="F1518" s="198" t="s">
        <v>1</v>
      </c>
    </row>
    <row r="1519" spans="1:6" ht="15" customHeight="1">
      <c r="A1519" s="198" t="s">
        <v>398</v>
      </c>
      <c r="B1519" s="199">
        <v>18</v>
      </c>
      <c r="C1519" s="199">
        <v>1626600</v>
      </c>
      <c r="D1519" s="199">
        <v>0</v>
      </c>
      <c r="E1519" s="198" t="s">
        <v>23098</v>
      </c>
      <c r="F1519" s="198" t="s">
        <v>1</v>
      </c>
    </row>
    <row r="1520" spans="1:6" ht="15" customHeight="1">
      <c r="A1520" s="198" t="s">
        <v>398</v>
      </c>
      <c r="B1520" s="199">
        <v>19</v>
      </c>
      <c r="C1520" s="199">
        <v>1413300</v>
      </c>
      <c r="D1520" s="199">
        <v>0</v>
      </c>
      <c r="E1520" s="198" t="s">
        <v>23099</v>
      </c>
      <c r="F1520" s="198" t="s">
        <v>1</v>
      </c>
    </row>
    <row r="1521" spans="1:6" ht="15" customHeight="1">
      <c r="A1521" s="198" t="s">
        <v>397</v>
      </c>
      <c r="B1521" s="199">
        <v>7</v>
      </c>
      <c r="C1521" s="199">
        <v>716700</v>
      </c>
      <c r="D1521" s="199">
        <v>0</v>
      </c>
      <c r="E1521" s="198" t="s">
        <v>23100</v>
      </c>
      <c r="F1521" s="198" t="s">
        <v>1</v>
      </c>
    </row>
    <row r="1522" spans="1:6" ht="15" customHeight="1">
      <c r="A1522" s="198" t="s">
        <v>398</v>
      </c>
      <c r="B1522" s="199">
        <v>15</v>
      </c>
      <c r="C1522" s="199">
        <v>2053760</v>
      </c>
      <c r="D1522" s="199">
        <v>0</v>
      </c>
      <c r="E1522" s="198" t="s">
        <v>23101</v>
      </c>
      <c r="F1522" s="198" t="s">
        <v>1</v>
      </c>
    </row>
    <row r="1523" spans="1:6" ht="15" customHeight="1">
      <c r="A1523" s="198" t="s">
        <v>397</v>
      </c>
      <c r="B1523" s="199">
        <v>7</v>
      </c>
      <c r="C1523" s="199">
        <v>1031200</v>
      </c>
      <c r="D1523" s="199">
        <v>0</v>
      </c>
      <c r="E1523" s="198" t="s">
        <v>23102</v>
      </c>
      <c r="F1523" s="198" t="s">
        <v>1</v>
      </c>
    </row>
    <row r="1524" spans="1:6" ht="15" customHeight="1">
      <c r="A1524" s="198" t="s">
        <v>397</v>
      </c>
      <c r="B1524" s="199">
        <v>7</v>
      </c>
      <c r="C1524" s="199">
        <v>827300</v>
      </c>
      <c r="D1524" s="199">
        <v>0</v>
      </c>
      <c r="E1524" s="198" t="s">
        <v>23103</v>
      </c>
      <c r="F1524" s="198" t="s">
        <v>1</v>
      </c>
    </row>
    <row r="1525" spans="1:6" ht="15" customHeight="1">
      <c r="A1525" s="198" t="s">
        <v>398</v>
      </c>
      <c r="B1525" s="199">
        <v>24</v>
      </c>
      <c r="C1525" s="199">
        <v>2802800</v>
      </c>
      <c r="D1525" s="199">
        <v>0</v>
      </c>
      <c r="E1525" s="198" t="s">
        <v>23104</v>
      </c>
      <c r="F1525" s="198" t="s">
        <v>1</v>
      </c>
    </row>
    <row r="1526" spans="1:6" ht="15" customHeight="1">
      <c r="A1526" s="198" t="s">
        <v>397</v>
      </c>
      <c r="B1526" s="199">
        <v>8</v>
      </c>
      <c r="C1526" s="199">
        <v>1345000</v>
      </c>
      <c r="D1526" s="199">
        <v>0</v>
      </c>
      <c r="E1526" s="198" t="s">
        <v>23105</v>
      </c>
      <c r="F1526" s="198" t="s">
        <v>1</v>
      </c>
    </row>
    <row r="1527" spans="1:6" ht="15" customHeight="1">
      <c r="A1527" s="198" t="s">
        <v>397</v>
      </c>
      <c r="B1527" s="199">
        <v>7</v>
      </c>
      <c r="C1527" s="199">
        <v>823900</v>
      </c>
      <c r="D1527" s="199">
        <v>0</v>
      </c>
      <c r="E1527" s="198" t="s">
        <v>23106</v>
      </c>
      <c r="F1527" s="198" t="s">
        <v>1</v>
      </c>
    </row>
    <row r="1528" spans="1:6" ht="15" customHeight="1">
      <c r="A1528" s="198" t="s">
        <v>398</v>
      </c>
      <c r="B1528" s="199">
        <v>15</v>
      </c>
      <c r="C1528" s="199">
        <v>658500</v>
      </c>
      <c r="D1528" s="199">
        <v>0</v>
      </c>
      <c r="E1528" s="198" t="s">
        <v>23107</v>
      </c>
      <c r="F1528" s="198" t="s">
        <v>1</v>
      </c>
    </row>
    <row r="1529" spans="1:6" ht="15" customHeight="1">
      <c r="A1529" s="198" t="s">
        <v>397</v>
      </c>
      <c r="B1529" s="199">
        <v>6</v>
      </c>
      <c r="C1529" s="199">
        <v>469200</v>
      </c>
      <c r="D1529" s="199">
        <v>0</v>
      </c>
      <c r="E1529" s="198" t="s">
        <v>23108</v>
      </c>
      <c r="F1529" s="198" t="s">
        <v>1</v>
      </c>
    </row>
    <row r="1530" spans="1:6" ht="15" customHeight="1">
      <c r="A1530" s="198" t="s">
        <v>397</v>
      </c>
      <c r="B1530" s="199">
        <v>6</v>
      </c>
      <c r="C1530" s="199">
        <v>847100</v>
      </c>
      <c r="D1530" s="199">
        <v>0</v>
      </c>
      <c r="E1530" s="198" t="s">
        <v>23109</v>
      </c>
      <c r="F1530" s="198" t="s">
        <v>1</v>
      </c>
    </row>
    <row r="1531" spans="1:6" ht="15" customHeight="1">
      <c r="A1531" s="198" t="s">
        <v>398</v>
      </c>
      <c r="B1531" s="199">
        <v>15</v>
      </c>
      <c r="C1531" s="199">
        <v>1029500</v>
      </c>
      <c r="D1531" s="199">
        <v>0</v>
      </c>
      <c r="E1531" s="198" t="s">
        <v>23110</v>
      </c>
      <c r="F1531" s="198" t="s">
        <v>1</v>
      </c>
    </row>
    <row r="1532" spans="1:6" ht="15" customHeight="1">
      <c r="A1532" s="198" t="s">
        <v>398</v>
      </c>
      <c r="B1532" s="199">
        <v>22</v>
      </c>
      <c r="C1532" s="199">
        <v>2637400</v>
      </c>
      <c r="D1532" s="199">
        <v>0</v>
      </c>
      <c r="E1532" s="198" t="s">
        <v>23111</v>
      </c>
      <c r="F1532" s="198" t="s">
        <v>1</v>
      </c>
    </row>
    <row r="1533" spans="1:6" ht="15" customHeight="1">
      <c r="A1533" s="198" t="s">
        <v>398</v>
      </c>
      <c r="B1533" s="199">
        <v>25</v>
      </c>
      <c r="C1533" s="199">
        <v>3543900</v>
      </c>
      <c r="D1533" s="199">
        <v>0</v>
      </c>
      <c r="E1533" s="198" t="s">
        <v>23112</v>
      </c>
      <c r="F1533" s="198" t="s">
        <v>1</v>
      </c>
    </row>
    <row r="1534" spans="1:6" ht="15" customHeight="1">
      <c r="A1534" s="198" t="s">
        <v>398</v>
      </c>
      <c r="B1534" s="199">
        <v>16</v>
      </c>
      <c r="C1534" s="199">
        <v>1438500</v>
      </c>
      <c r="D1534" s="199">
        <v>0</v>
      </c>
      <c r="E1534" s="198" t="s">
        <v>23113</v>
      </c>
      <c r="F1534" s="198" t="s">
        <v>1</v>
      </c>
    </row>
    <row r="1535" spans="1:6" ht="15" customHeight="1">
      <c r="A1535" s="198" t="s">
        <v>397</v>
      </c>
      <c r="B1535" s="199">
        <v>7</v>
      </c>
      <c r="C1535" s="199">
        <v>1027300</v>
      </c>
      <c r="D1535" s="199">
        <v>0</v>
      </c>
      <c r="E1535" s="198" t="s">
        <v>23114</v>
      </c>
      <c r="F1535" s="198" t="s">
        <v>1</v>
      </c>
    </row>
    <row r="1536" spans="1:6" ht="15" customHeight="1">
      <c r="A1536" s="198" t="s">
        <v>397</v>
      </c>
      <c r="B1536" s="199">
        <v>8</v>
      </c>
      <c r="C1536" s="199">
        <v>1461500</v>
      </c>
      <c r="D1536" s="199">
        <v>0</v>
      </c>
      <c r="E1536" s="198" t="s">
        <v>23115</v>
      </c>
      <c r="F1536" s="198" t="s">
        <v>1</v>
      </c>
    </row>
    <row r="1537" spans="1:6" ht="15" customHeight="1">
      <c r="A1537" s="198" t="s">
        <v>397</v>
      </c>
      <c r="B1537" s="199">
        <v>7</v>
      </c>
      <c r="C1537" s="199">
        <v>1092400</v>
      </c>
      <c r="D1537" s="199">
        <v>0</v>
      </c>
      <c r="E1537" s="198" t="s">
        <v>23116</v>
      </c>
      <c r="F1537" s="198" t="s">
        <v>1</v>
      </c>
    </row>
    <row r="1538" spans="1:6" ht="15" customHeight="1">
      <c r="A1538" s="198" t="s">
        <v>397</v>
      </c>
      <c r="B1538" s="199">
        <v>7</v>
      </c>
      <c r="C1538" s="199">
        <v>1005800</v>
      </c>
      <c r="D1538" s="199">
        <v>0</v>
      </c>
      <c r="E1538" s="198" t="s">
        <v>23117</v>
      </c>
      <c r="F1538" s="198" t="s">
        <v>1</v>
      </c>
    </row>
    <row r="1539" spans="1:6" ht="15" customHeight="1">
      <c r="A1539" s="198" t="s">
        <v>397</v>
      </c>
      <c r="B1539" s="199">
        <v>6</v>
      </c>
      <c r="C1539" s="199">
        <v>927700</v>
      </c>
      <c r="D1539" s="199">
        <v>0</v>
      </c>
      <c r="E1539" s="198" t="s">
        <v>23118</v>
      </c>
      <c r="F1539" s="198" t="s">
        <v>1</v>
      </c>
    </row>
    <row r="1540" spans="1:6" ht="15" customHeight="1">
      <c r="A1540" s="198" t="s">
        <v>397</v>
      </c>
      <c r="B1540" s="199">
        <v>5</v>
      </c>
      <c r="C1540" s="199">
        <v>480700</v>
      </c>
      <c r="D1540" s="199">
        <v>0</v>
      </c>
      <c r="E1540" s="198" t="s">
        <v>23119</v>
      </c>
      <c r="F1540" s="198" t="s">
        <v>1</v>
      </c>
    </row>
    <row r="1541" spans="1:6" ht="15" customHeight="1">
      <c r="A1541" s="198" t="s">
        <v>398</v>
      </c>
      <c r="B1541" s="199">
        <v>20</v>
      </c>
      <c r="C1541" s="199">
        <v>1776900</v>
      </c>
      <c r="D1541" s="199">
        <v>0</v>
      </c>
      <c r="E1541" s="198" t="s">
        <v>23120</v>
      </c>
      <c r="F1541" s="198" t="s">
        <v>1</v>
      </c>
    </row>
    <row r="1542" spans="1:6" ht="15" customHeight="1">
      <c r="A1542" s="198" t="s">
        <v>398</v>
      </c>
      <c r="B1542" s="199">
        <v>5</v>
      </c>
      <c r="C1542" s="199">
        <v>684303</v>
      </c>
      <c r="D1542" s="199">
        <v>0</v>
      </c>
      <c r="E1542" s="198" t="s">
        <v>23121</v>
      </c>
      <c r="F1542" s="198" t="s">
        <v>1</v>
      </c>
    </row>
    <row r="1543" spans="1:6" ht="15" customHeight="1">
      <c r="A1543" s="198" t="s">
        <v>397</v>
      </c>
      <c r="B1543" s="199">
        <v>6</v>
      </c>
      <c r="C1543" s="199">
        <v>633300</v>
      </c>
      <c r="D1543" s="199">
        <v>0</v>
      </c>
      <c r="E1543" s="198" t="s">
        <v>23122</v>
      </c>
      <c r="F1543" s="198" t="s">
        <v>1</v>
      </c>
    </row>
    <row r="1544" spans="1:6" ht="15" customHeight="1">
      <c r="A1544" s="198" t="s">
        <v>397</v>
      </c>
      <c r="B1544" s="199">
        <v>6</v>
      </c>
      <c r="C1544" s="199">
        <v>468500</v>
      </c>
      <c r="D1544" s="199">
        <v>0</v>
      </c>
      <c r="E1544" s="198" t="s">
        <v>23123</v>
      </c>
      <c r="F1544" s="198" t="s">
        <v>1</v>
      </c>
    </row>
    <row r="1545" spans="1:6" ht="15" customHeight="1">
      <c r="A1545" s="198" t="s">
        <v>398</v>
      </c>
      <c r="B1545" s="199">
        <v>19</v>
      </c>
      <c r="C1545" s="199">
        <v>1813300</v>
      </c>
      <c r="D1545" s="199">
        <v>0</v>
      </c>
      <c r="E1545" s="198" t="s">
        <v>23124</v>
      </c>
      <c r="F1545" s="198" t="s">
        <v>1</v>
      </c>
    </row>
    <row r="1546" spans="1:6" ht="15" customHeight="1">
      <c r="A1546" s="198" t="s">
        <v>397</v>
      </c>
      <c r="B1546" s="199">
        <v>9</v>
      </c>
      <c r="C1546" s="199">
        <v>1469700</v>
      </c>
      <c r="D1546" s="199">
        <v>0</v>
      </c>
      <c r="E1546" s="198" t="s">
        <v>23125</v>
      </c>
      <c r="F1546" s="198" t="s">
        <v>1</v>
      </c>
    </row>
    <row r="1547" spans="1:6" ht="15" customHeight="1">
      <c r="A1547" s="198" t="s">
        <v>397</v>
      </c>
      <c r="B1547" s="199">
        <v>7</v>
      </c>
      <c r="C1547" s="199">
        <v>700000</v>
      </c>
      <c r="D1547" s="199">
        <v>0</v>
      </c>
      <c r="E1547" s="198" t="s">
        <v>23126</v>
      </c>
      <c r="F1547" s="198" t="s">
        <v>1</v>
      </c>
    </row>
    <row r="1548" spans="1:6" ht="15" customHeight="1">
      <c r="A1548" s="198" t="s">
        <v>398</v>
      </c>
      <c r="B1548" s="199">
        <v>19</v>
      </c>
      <c r="C1548" s="199">
        <v>1270500</v>
      </c>
      <c r="D1548" s="199">
        <v>0</v>
      </c>
      <c r="E1548" s="198" t="s">
        <v>23127</v>
      </c>
      <c r="F1548" s="198" t="s">
        <v>1</v>
      </c>
    </row>
    <row r="1549" spans="1:6" ht="15" customHeight="1">
      <c r="A1549" s="198" t="s">
        <v>397</v>
      </c>
      <c r="B1549" s="199">
        <v>7</v>
      </c>
      <c r="C1549" s="199">
        <v>1193900</v>
      </c>
      <c r="D1549" s="199">
        <v>0</v>
      </c>
      <c r="E1549" s="198" t="s">
        <v>23128</v>
      </c>
      <c r="F1549" s="198" t="s">
        <v>1</v>
      </c>
    </row>
    <row r="1550" spans="1:6" ht="15" customHeight="1">
      <c r="A1550" s="198" t="s">
        <v>398</v>
      </c>
      <c r="B1550" s="199">
        <v>25</v>
      </c>
      <c r="C1550" s="199">
        <v>3325000</v>
      </c>
      <c r="D1550" s="199">
        <v>0</v>
      </c>
      <c r="E1550" s="198" t="s">
        <v>23129</v>
      </c>
      <c r="F1550" s="198" t="s">
        <v>1</v>
      </c>
    </row>
    <row r="1551" spans="1:6" ht="15" customHeight="1">
      <c r="A1551" s="198" t="s">
        <v>397</v>
      </c>
      <c r="B1551" s="199">
        <v>20</v>
      </c>
      <c r="C1551" s="199">
        <v>1495200</v>
      </c>
      <c r="D1551" s="199">
        <v>0</v>
      </c>
      <c r="E1551" s="198" t="s">
        <v>23130</v>
      </c>
      <c r="F1551" s="198" t="s">
        <v>1</v>
      </c>
    </row>
    <row r="1552" spans="1:6" ht="15" customHeight="1">
      <c r="A1552" s="198" t="s">
        <v>398</v>
      </c>
      <c r="B1552" s="199">
        <v>16</v>
      </c>
      <c r="C1552" s="199">
        <v>1061200</v>
      </c>
      <c r="D1552" s="199">
        <v>0</v>
      </c>
      <c r="E1552" s="198" t="s">
        <v>23131</v>
      </c>
      <c r="F1552" s="198" t="s">
        <v>1</v>
      </c>
    </row>
    <row r="1553" spans="1:6" ht="15" customHeight="1">
      <c r="A1553" s="198" t="s">
        <v>398</v>
      </c>
      <c r="B1553" s="199">
        <v>34</v>
      </c>
      <c r="C1553" s="199">
        <v>3610700</v>
      </c>
      <c r="D1553" s="199">
        <v>0</v>
      </c>
      <c r="E1553" s="198" t="s">
        <v>23132</v>
      </c>
      <c r="F1553" s="198" t="s">
        <v>1</v>
      </c>
    </row>
    <row r="1554" spans="1:6" ht="15" customHeight="1">
      <c r="A1554" s="198" t="s">
        <v>397</v>
      </c>
      <c r="B1554" s="199">
        <v>7</v>
      </c>
      <c r="C1554" s="199">
        <v>647500</v>
      </c>
      <c r="D1554" s="199">
        <v>0</v>
      </c>
      <c r="E1554" s="198" t="s">
        <v>23133</v>
      </c>
      <c r="F1554" s="198" t="s">
        <v>1</v>
      </c>
    </row>
    <row r="1555" spans="1:6" ht="15" customHeight="1">
      <c r="A1555" s="198" t="s">
        <v>398</v>
      </c>
      <c r="B1555" s="199">
        <v>19</v>
      </c>
      <c r="C1555" s="199">
        <v>1915700</v>
      </c>
      <c r="D1555" s="199">
        <v>0</v>
      </c>
      <c r="E1555" s="198" t="s">
        <v>23134</v>
      </c>
      <c r="F1555" s="198" t="s">
        <v>1</v>
      </c>
    </row>
    <row r="1556" spans="1:6" ht="15" customHeight="1">
      <c r="A1556" s="198" t="s">
        <v>398</v>
      </c>
      <c r="B1556" s="199">
        <v>16</v>
      </c>
      <c r="C1556" s="199">
        <v>1341900</v>
      </c>
      <c r="D1556" s="199">
        <v>0</v>
      </c>
      <c r="E1556" s="198" t="s">
        <v>23135</v>
      </c>
      <c r="F1556" s="198" t="s">
        <v>1</v>
      </c>
    </row>
    <row r="1557" spans="1:6" ht="15" customHeight="1">
      <c r="A1557" s="198" t="s">
        <v>397</v>
      </c>
      <c r="B1557" s="199">
        <v>8</v>
      </c>
      <c r="C1557" s="199">
        <v>1247600</v>
      </c>
      <c r="D1557" s="199">
        <v>0</v>
      </c>
      <c r="E1557" s="198" t="s">
        <v>23136</v>
      </c>
      <c r="F1557" s="198" t="s">
        <v>1</v>
      </c>
    </row>
    <row r="1558" spans="1:6" ht="15" customHeight="1">
      <c r="A1558" s="198" t="s">
        <v>398</v>
      </c>
      <c r="B1558" s="199">
        <v>20</v>
      </c>
      <c r="C1558" s="199">
        <v>1926600</v>
      </c>
      <c r="D1558" s="199">
        <v>0</v>
      </c>
      <c r="E1558" s="198" t="s">
        <v>23137</v>
      </c>
      <c r="F1558" s="198" t="s">
        <v>1</v>
      </c>
    </row>
    <row r="1559" spans="1:6" ht="15" customHeight="1">
      <c r="A1559" s="198" t="s">
        <v>397</v>
      </c>
      <c r="B1559" s="199">
        <v>7</v>
      </c>
      <c r="C1559" s="199">
        <v>741200</v>
      </c>
      <c r="D1559" s="199">
        <v>0</v>
      </c>
      <c r="E1559" s="198" t="s">
        <v>23138</v>
      </c>
      <c r="F1559" s="198" t="s">
        <v>1</v>
      </c>
    </row>
    <row r="1560" spans="1:6" ht="15" customHeight="1">
      <c r="A1560" s="198" t="s">
        <v>398</v>
      </c>
      <c r="B1560" s="199">
        <v>14</v>
      </c>
      <c r="C1560" s="199">
        <v>836500</v>
      </c>
      <c r="D1560" s="199">
        <v>0</v>
      </c>
      <c r="E1560" s="198" t="s">
        <v>23139</v>
      </c>
      <c r="F1560" s="198" t="s">
        <v>1</v>
      </c>
    </row>
    <row r="1561" spans="1:6" ht="15" customHeight="1">
      <c r="A1561" s="198" t="s">
        <v>397</v>
      </c>
      <c r="B1561" s="199">
        <v>10</v>
      </c>
      <c r="C1561" s="199">
        <v>1927100</v>
      </c>
      <c r="D1561" s="199">
        <v>0</v>
      </c>
      <c r="E1561" s="198" t="s">
        <v>23140</v>
      </c>
      <c r="F1561" s="198" t="s">
        <v>1</v>
      </c>
    </row>
    <row r="1562" spans="1:6" ht="15" customHeight="1">
      <c r="A1562" s="198" t="s">
        <v>398</v>
      </c>
      <c r="B1562" s="199">
        <v>20</v>
      </c>
      <c r="C1562" s="199">
        <v>2060100</v>
      </c>
      <c r="D1562" s="199">
        <v>0</v>
      </c>
      <c r="E1562" s="198" t="s">
        <v>23141</v>
      </c>
      <c r="F1562" s="198" t="s">
        <v>1</v>
      </c>
    </row>
    <row r="1563" spans="1:6" ht="15" customHeight="1">
      <c r="A1563" s="198" t="s">
        <v>397</v>
      </c>
      <c r="B1563" s="199">
        <v>6</v>
      </c>
      <c r="C1563" s="199">
        <v>640100</v>
      </c>
      <c r="D1563" s="199">
        <v>0</v>
      </c>
      <c r="E1563" s="198" t="s">
        <v>23142</v>
      </c>
      <c r="F1563" s="198" t="s">
        <v>1</v>
      </c>
    </row>
    <row r="1564" spans="1:6" ht="15" customHeight="1">
      <c r="A1564" s="198" t="s">
        <v>397</v>
      </c>
      <c r="B1564" s="199">
        <v>6</v>
      </c>
      <c r="C1564" s="199">
        <v>441400</v>
      </c>
      <c r="D1564" s="199">
        <v>0</v>
      </c>
      <c r="E1564" s="198" t="s">
        <v>23143</v>
      </c>
      <c r="F1564" s="198" t="s">
        <v>1</v>
      </c>
    </row>
    <row r="1565" spans="1:6" ht="15" customHeight="1">
      <c r="A1565" s="198" t="s">
        <v>397</v>
      </c>
      <c r="B1565" s="199">
        <v>6</v>
      </c>
      <c r="C1565" s="199">
        <v>929600</v>
      </c>
      <c r="D1565" s="199">
        <v>0</v>
      </c>
      <c r="E1565" s="198" t="s">
        <v>23144</v>
      </c>
      <c r="F1565" s="198" t="s">
        <v>1</v>
      </c>
    </row>
    <row r="1566" spans="1:6" ht="15" customHeight="1">
      <c r="A1566" s="198" t="s">
        <v>398</v>
      </c>
      <c r="B1566" s="199">
        <v>19</v>
      </c>
      <c r="C1566" s="199">
        <v>1752100</v>
      </c>
      <c r="D1566" s="199">
        <v>0</v>
      </c>
      <c r="E1566" s="198" t="s">
        <v>23145</v>
      </c>
      <c r="F1566" s="198" t="s">
        <v>1</v>
      </c>
    </row>
    <row r="1567" spans="1:6" ht="15" customHeight="1">
      <c r="A1567" s="198" t="s">
        <v>397</v>
      </c>
      <c r="B1567" s="199">
        <v>5</v>
      </c>
      <c r="C1567" s="199">
        <v>502200</v>
      </c>
      <c r="D1567" s="199">
        <v>0</v>
      </c>
      <c r="E1567" s="198" t="s">
        <v>23146</v>
      </c>
      <c r="F1567" s="198" t="s">
        <v>1</v>
      </c>
    </row>
    <row r="1568" spans="1:6" ht="15" customHeight="1">
      <c r="A1568" s="198" t="s">
        <v>397</v>
      </c>
      <c r="B1568" s="199">
        <v>7</v>
      </c>
      <c r="C1568" s="199">
        <v>699700</v>
      </c>
      <c r="D1568" s="199">
        <v>0</v>
      </c>
      <c r="E1568" s="198" t="s">
        <v>23147</v>
      </c>
      <c r="F1568" s="198" t="s">
        <v>1</v>
      </c>
    </row>
    <row r="1569" spans="1:6" ht="15" customHeight="1">
      <c r="A1569" s="198" t="s">
        <v>397</v>
      </c>
      <c r="B1569" s="199">
        <v>7</v>
      </c>
      <c r="C1569" s="199">
        <v>860800</v>
      </c>
      <c r="D1569" s="199">
        <v>0</v>
      </c>
      <c r="E1569" s="198" t="s">
        <v>23148</v>
      </c>
      <c r="F1569" s="198" t="s">
        <v>1</v>
      </c>
    </row>
    <row r="1570" spans="1:6" ht="15" customHeight="1">
      <c r="A1570" s="198" t="s">
        <v>397</v>
      </c>
      <c r="B1570" s="199">
        <v>7</v>
      </c>
      <c r="C1570" s="199">
        <v>1021300</v>
      </c>
      <c r="D1570" s="199">
        <v>0</v>
      </c>
      <c r="E1570" s="198" t="s">
        <v>23149</v>
      </c>
      <c r="F1570" s="198" t="s">
        <v>1</v>
      </c>
    </row>
    <row r="1571" spans="1:6" ht="15" customHeight="1">
      <c r="A1571" s="198" t="s">
        <v>398</v>
      </c>
      <c r="B1571" s="199">
        <v>22</v>
      </c>
      <c r="C1571" s="199">
        <v>2285000</v>
      </c>
      <c r="D1571" s="199">
        <v>0</v>
      </c>
      <c r="E1571" s="198" t="s">
        <v>23150</v>
      </c>
      <c r="F1571" s="198" t="s">
        <v>1</v>
      </c>
    </row>
    <row r="1572" spans="1:6" ht="15" customHeight="1">
      <c r="A1572" s="198" t="s">
        <v>397</v>
      </c>
      <c r="B1572" s="199">
        <v>6</v>
      </c>
      <c r="C1572" s="199">
        <v>674700</v>
      </c>
      <c r="D1572" s="199">
        <v>0</v>
      </c>
      <c r="E1572" s="198" t="s">
        <v>23151</v>
      </c>
      <c r="F1572" s="198" t="s">
        <v>1</v>
      </c>
    </row>
    <row r="1573" spans="1:6" ht="15" customHeight="1">
      <c r="A1573" s="198" t="s">
        <v>397</v>
      </c>
      <c r="B1573" s="199">
        <v>6</v>
      </c>
      <c r="C1573" s="199">
        <v>515900</v>
      </c>
      <c r="D1573" s="199">
        <v>0</v>
      </c>
      <c r="E1573" s="198" t="s">
        <v>23152</v>
      </c>
      <c r="F1573" s="198" t="s">
        <v>1</v>
      </c>
    </row>
    <row r="1574" spans="1:6" ht="15" customHeight="1">
      <c r="A1574" s="198" t="s">
        <v>397</v>
      </c>
      <c r="B1574" s="199">
        <v>7</v>
      </c>
      <c r="C1574" s="199">
        <v>1134700</v>
      </c>
      <c r="D1574" s="199">
        <v>0</v>
      </c>
      <c r="E1574" s="198" t="s">
        <v>23153</v>
      </c>
      <c r="F1574" s="198" t="s">
        <v>1</v>
      </c>
    </row>
    <row r="1575" spans="1:6" ht="15" customHeight="1">
      <c r="A1575" s="198" t="s">
        <v>397</v>
      </c>
      <c r="B1575" s="199">
        <v>7</v>
      </c>
      <c r="C1575" s="199">
        <v>949600</v>
      </c>
      <c r="D1575" s="199">
        <v>0</v>
      </c>
      <c r="E1575" s="198" t="s">
        <v>23154</v>
      </c>
      <c r="F1575" s="198" t="s">
        <v>1</v>
      </c>
    </row>
    <row r="1576" spans="1:6" ht="15" customHeight="1">
      <c r="A1576" s="198" t="s">
        <v>398</v>
      </c>
      <c r="B1576" s="199">
        <v>28</v>
      </c>
      <c r="C1576" s="199">
        <v>4329400</v>
      </c>
      <c r="D1576" s="199">
        <v>0</v>
      </c>
      <c r="E1576" s="198" t="s">
        <v>23155</v>
      </c>
      <c r="F1576" s="198" t="s">
        <v>1</v>
      </c>
    </row>
    <row r="1577" spans="1:6" ht="15" customHeight="1">
      <c r="A1577" s="198" t="s">
        <v>398</v>
      </c>
      <c r="B1577" s="199">
        <v>17</v>
      </c>
      <c r="C1577" s="199">
        <v>1561900</v>
      </c>
      <c r="D1577" s="199">
        <v>0</v>
      </c>
      <c r="E1577" s="198" t="s">
        <v>23156</v>
      </c>
      <c r="F1577" s="198" t="s">
        <v>1</v>
      </c>
    </row>
    <row r="1578" spans="1:6" ht="15" customHeight="1">
      <c r="A1578" s="198" t="s">
        <v>398</v>
      </c>
      <c r="B1578" s="199">
        <v>17</v>
      </c>
      <c r="C1578" s="199">
        <v>1296700</v>
      </c>
      <c r="D1578" s="199">
        <v>0</v>
      </c>
      <c r="E1578" s="198" t="s">
        <v>23157</v>
      </c>
      <c r="F1578" s="198" t="s">
        <v>1</v>
      </c>
    </row>
    <row r="1579" spans="1:6" ht="15" customHeight="1">
      <c r="A1579" s="198" t="s">
        <v>398</v>
      </c>
      <c r="B1579" s="199">
        <v>27</v>
      </c>
      <c r="C1579" s="199">
        <v>3319700</v>
      </c>
      <c r="D1579" s="199">
        <v>0</v>
      </c>
      <c r="E1579" s="198" t="s">
        <v>23158</v>
      </c>
      <c r="F1579" s="198" t="s">
        <v>1</v>
      </c>
    </row>
    <row r="1580" spans="1:6" ht="15" customHeight="1">
      <c r="A1580" s="198" t="s">
        <v>398</v>
      </c>
      <c r="B1580" s="199">
        <v>7</v>
      </c>
      <c r="C1580" s="199">
        <v>888626</v>
      </c>
      <c r="D1580" s="199">
        <v>0</v>
      </c>
      <c r="E1580" s="198" t="s">
        <v>23159</v>
      </c>
      <c r="F1580" s="198" t="s">
        <v>1</v>
      </c>
    </row>
    <row r="1581" spans="1:6" ht="15" customHeight="1">
      <c r="A1581" s="198" t="s">
        <v>398</v>
      </c>
      <c r="B1581" s="199">
        <v>6</v>
      </c>
      <c r="C1581" s="199">
        <v>814462</v>
      </c>
      <c r="D1581" s="199">
        <v>0</v>
      </c>
      <c r="E1581" s="198" t="s">
        <v>23160</v>
      </c>
      <c r="F1581" s="198" t="s">
        <v>1</v>
      </c>
    </row>
    <row r="1582" spans="1:6" ht="15" customHeight="1">
      <c r="A1582" s="198" t="s">
        <v>398</v>
      </c>
      <c r="B1582" s="199">
        <v>15</v>
      </c>
      <c r="C1582" s="199">
        <v>735600</v>
      </c>
      <c r="D1582" s="199">
        <v>0</v>
      </c>
      <c r="E1582" s="198" t="s">
        <v>23161</v>
      </c>
      <c r="F1582" s="198" t="s">
        <v>1</v>
      </c>
    </row>
    <row r="1583" spans="1:6" ht="15" customHeight="1">
      <c r="A1583" s="198" t="s">
        <v>397</v>
      </c>
      <c r="B1583" s="199">
        <v>7</v>
      </c>
      <c r="C1583" s="199">
        <v>833600</v>
      </c>
      <c r="D1583" s="199">
        <v>0</v>
      </c>
      <c r="E1583" s="198" t="s">
        <v>23162</v>
      </c>
      <c r="F1583" s="198" t="s">
        <v>1</v>
      </c>
    </row>
    <row r="1584" spans="1:6" ht="15" customHeight="1">
      <c r="A1584" s="198" t="s">
        <v>397</v>
      </c>
      <c r="B1584" s="199">
        <v>6</v>
      </c>
      <c r="C1584" s="199">
        <v>855800</v>
      </c>
      <c r="D1584" s="199">
        <v>0</v>
      </c>
      <c r="E1584" s="198" t="s">
        <v>23163</v>
      </c>
      <c r="F1584" s="198" t="s">
        <v>1</v>
      </c>
    </row>
    <row r="1585" spans="1:6" ht="15" customHeight="1">
      <c r="A1585" s="198" t="s">
        <v>397</v>
      </c>
      <c r="B1585" s="199">
        <v>5</v>
      </c>
      <c r="C1585" s="199">
        <v>289000</v>
      </c>
      <c r="D1585" s="199">
        <v>0</v>
      </c>
      <c r="E1585" s="198" t="s">
        <v>23164</v>
      </c>
      <c r="F1585" s="198" t="s">
        <v>1</v>
      </c>
    </row>
    <row r="1586" spans="1:6" ht="15" customHeight="1">
      <c r="A1586" s="198" t="s">
        <v>397</v>
      </c>
      <c r="B1586" s="199">
        <v>7</v>
      </c>
      <c r="C1586" s="199">
        <v>1236900</v>
      </c>
      <c r="D1586" s="199">
        <v>0</v>
      </c>
      <c r="E1586" s="198" t="s">
        <v>23165</v>
      </c>
      <c r="F1586" s="198" t="s">
        <v>1</v>
      </c>
    </row>
    <row r="1587" spans="1:6" ht="15" customHeight="1">
      <c r="A1587" s="198" t="s">
        <v>398</v>
      </c>
      <c r="B1587" s="199">
        <v>3</v>
      </c>
      <c r="C1587" s="199">
        <v>469550</v>
      </c>
      <c r="D1587" s="199">
        <v>0</v>
      </c>
      <c r="E1587" s="198" t="s">
        <v>23166</v>
      </c>
      <c r="F1587" s="198" t="s">
        <v>1</v>
      </c>
    </row>
    <row r="1588" spans="1:6" ht="15" customHeight="1">
      <c r="A1588" s="198" t="s">
        <v>398</v>
      </c>
      <c r="B1588" s="199">
        <v>18</v>
      </c>
      <c r="C1588" s="199">
        <v>1693900</v>
      </c>
      <c r="D1588" s="199">
        <v>0</v>
      </c>
      <c r="E1588" s="198" t="s">
        <v>23167</v>
      </c>
      <c r="F1588" s="198" t="s">
        <v>1</v>
      </c>
    </row>
    <row r="1589" spans="1:6" ht="15" customHeight="1">
      <c r="A1589" s="198" t="s">
        <v>398</v>
      </c>
      <c r="B1589" s="199">
        <v>39</v>
      </c>
      <c r="C1589" s="199">
        <v>6319700</v>
      </c>
      <c r="D1589" s="199">
        <v>0</v>
      </c>
      <c r="E1589" s="198" t="s">
        <v>23168</v>
      </c>
      <c r="F1589" s="198" t="s">
        <v>1</v>
      </c>
    </row>
    <row r="1590" spans="1:6" ht="15" customHeight="1">
      <c r="A1590" s="198" t="s">
        <v>398</v>
      </c>
      <c r="B1590" s="199">
        <v>20</v>
      </c>
      <c r="C1590" s="199">
        <v>2238700</v>
      </c>
      <c r="D1590" s="199">
        <v>0</v>
      </c>
      <c r="E1590" s="198" t="s">
        <v>23169</v>
      </c>
      <c r="F1590" s="198" t="s">
        <v>1</v>
      </c>
    </row>
    <row r="1591" spans="1:6" ht="15" customHeight="1">
      <c r="A1591" s="198" t="s">
        <v>397</v>
      </c>
      <c r="B1591" s="199">
        <v>7</v>
      </c>
      <c r="C1591" s="199">
        <v>1169600</v>
      </c>
      <c r="D1591" s="199">
        <v>0</v>
      </c>
      <c r="E1591" s="198" t="s">
        <v>23170</v>
      </c>
      <c r="F1591" s="198" t="s">
        <v>1</v>
      </c>
    </row>
    <row r="1592" spans="1:6" ht="15" customHeight="1">
      <c r="A1592" s="198" t="s">
        <v>398</v>
      </c>
      <c r="B1592" s="199">
        <v>17</v>
      </c>
      <c r="C1592" s="199">
        <v>1460500</v>
      </c>
      <c r="D1592" s="199">
        <v>0</v>
      </c>
      <c r="E1592" s="198" t="s">
        <v>23171</v>
      </c>
      <c r="F1592" s="198" t="s">
        <v>1</v>
      </c>
    </row>
    <row r="1593" spans="1:6" ht="15" customHeight="1">
      <c r="A1593" s="198" t="s">
        <v>398</v>
      </c>
      <c r="B1593" s="199">
        <v>28</v>
      </c>
      <c r="C1593" s="199">
        <v>3144500</v>
      </c>
      <c r="D1593" s="199">
        <v>0</v>
      </c>
      <c r="E1593" s="198" t="s">
        <v>23172</v>
      </c>
      <c r="F1593" s="198" t="s">
        <v>1</v>
      </c>
    </row>
    <row r="1594" spans="1:6" ht="15" customHeight="1">
      <c r="A1594" s="198" t="s">
        <v>397</v>
      </c>
      <c r="B1594" s="199">
        <v>7</v>
      </c>
      <c r="C1594" s="199">
        <v>1043800</v>
      </c>
      <c r="D1594" s="199">
        <v>0</v>
      </c>
      <c r="E1594" s="198" t="s">
        <v>23173</v>
      </c>
      <c r="F1594" s="198" t="s">
        <v>1</v>
      </c>
    </row>
    <row r="1595" spans="1:6" ht="15" customHeight="1">
      <c r="A1595" s="198" t="s">
        <v>397</v>
      </c>
      <c r="B1595" s="199">
        <v>5</v>
      </c>
      <c r="C1595" s="199">
        <v>372800</v>
      </c>
      <c r="D1595" s="199">
        <v>0</v>
      </c>
      <c r="E1595" s="198" t="s">
        <v>23174</v>
      </c>
      <c r="F1595" s="198" t="s">
        <v>1</v>
      </c>
    </row>
    <row r="1596" spans="1:6" ht="15" customHeight="1">
      <c r="A1596" s="198" t="s">
        <v>398</v>
      </c>
      <c r="B1596" s="199">
        <v>32</v>
      </c>
      <c r="C1596" s="199">
        <v>3358200</v>
      </c>
      <c r="D1596" s="199">
        <v>0</v>
      </c>
      <c r="E1596" s="198" t="s">
        <v>23175</v>
      </c>
      <c r="F1596" s="198" t="s">
        <v>1</v>
      </c>
    </row>
    <row r="1597" spans="1:6" ht="15" customHeight="1">
      <c r="A1597" s="198" t="s">
        <v>397</v>
      </c>
      <c r="B1597" s="199">
        <v>11</v>
      </c>
      <c r="C1597" s="199">
        <v>2714800</v>
      </c>
      <c r="D1597" s="199">
        <v>0</v>
      </c>
      <c r="E1597" s="198" t="s">
        <v>23176</v>
      </c>
      <c r="F1597" s="198" t="s">
        <v>1</v>
      </c>
    </row>
    <row r="1598" spans="1:6" ht="15" customHeight="1">
      <c r="A1598" s="198" t="s">
        <v>397</v>
      </c>
      <c r="B1598" s="199">
        <v>6</v>
      </c>
      <c r="C1598" s="199">
        <v>736600</v>
      </c>
      <c r="D1598" s="199">
        <v>0</v>
      </c>
      <c r="E1598" s="198" t="s">
        <v>23177</v>
      </c>
      <c r="F1598" s="198" t="s">
        <v>1</v>
      </c>
    </row>
    <row r="1599" spans="1:6" ht="15" customHeight="1">
      <c r="A1599" s="198" t="s">
        <v>398</v>
      </c>
      <c r="B1599" s="199">
        <v>75</v>
      </c>
      <c r="C1599" s="199">
        <v>18058500</v>
      </c>
      <c r="D1599" s="199">
        <v>0</v>
      </c>
      <c r="E1599" s="198" t="s">
        <v>23178</v>
      </c>
      <c r="F1599" s="198" t="s">
        <v>1</v>
      </c>
    </row>
    <row r="1600" spans="1:6" ht="15" customHeight="1">
      <c r="A1600" s="198" t="s">
        <v>397</v>
      </c>
      <c r="B1600" s="199">
        <v>7</v>
      </c>
      <c r="C1600" s="199">
        <v>911700</v>
      </c>
      <c r="D1600" s="199">
        <v>0</v>
      </c>
      <c r="E1600" s="198" t="s">
        <v>23179</v>
      </c>
      <c r="F1600" s="198" t="s">
        <v>1</v>
      </c>
    </row>
    <row r="1601" spans="1:6" ht="15" customHeight="1">
      <c r="A1601" s="198" t="s">
        <v>398</v>
      </c>
      <c r="B1601" s="199">
        <v>20</v>
      </c>
      <c r="C1601" s="199">
        <v>1597200</v>
      </c>
      <c r="D1601" s="199">
        <v>0</v>
      </c>
      <c r="E1601" s="198" t="s">
        <v>23180</v>
      </c>
      <c r="F1601" s="198" t="s">
        <v>1</v>
      </c>
    </row>
    <row r="1602" spans="1:6" ht="15" customHeight="1">
      <c r="A1602" s="198" t="s">
        <v>397</v>
      </c>
      <c r="B1602" s="199">
        <v>8</v>
      </c>
      <c r="C1602" s="199">
        <v>903100</v>
      </c>
      <c r="D1602" s="199">
        <v>0</v>
      </c>
      <c r="E1602" s="198" t="s">
        <v>23181</v>
      </c>
      <c r="F1602" s="198" t="s">
        <v>1</v>
      </c>
    </row>
    <row r="1603" spans="1:6" ht="15" customHeight="1">
      <c r="A1603" s="198" t="s">
        <v>398</v>
      </c>
      <c r="B1603" s="199">
        <v>23</v>
      </c>
      <c r="C1603" s="199">
        <v>1943700</v>
      </c>
      <c r="D1603" s="199">
        <v>0</v>
      </c>
      <c r="E1603" s="198" t="s">
        <v>23182</v>
      </c>
      <c r="F1603" s="198" t="s">
        <v>1</v>
      </c>
    </row>
    <row r="1604" spans="1:6" ht="15" customHeight="1">
      <c r="A1604" s="198" t="s">
        <v>397</v>
      </c>
      <c r="B1604" s="199">
        <v>11</v>
      </c>
      <c r="C1604" s="199">
        <v>2064900</v>
      </c>
      <c r="D1604" s="199">
        <v>0</v>
      </c>
      <c r="E1604" s="198" t="s">
        <v>23183</v>
      </c>
      <c r="F1604" s="198" t="s">
        <v>1</v>
      </c>
    </row>
    <row r="1605" spans="1:6" ht="15" customHeight="1">
      <c r="A1605" s="198" t="s">
        <v>397</v>
      </c>
      <c r="B1605" s="199">
        <v>7</v>
      </c>
      <c r="C1605" s="199">
        <v>1051900</v>
      </c>
      <c r="D1605" s="199">
        <v>0</v>
      </c>
      <c r="E1605" s="198" t="s">
        <v>23184</v>
      </c>
      <c r="F1605" s="198" t="s">
        <v>1</v>
      </c>
    </row>
    <row r="1606" spans="1:6" ht="15" customHeight="1">
      <c r="A1606" s="198" t="s">
        <v>397</v>
      </c>
      <c r="B1606" s="199">
        <v>7</v>
      </c>
      <c r="C1606" s="199">
        <v>1012800</v>
      </c>
      <c r="D1606" s="199">
        <v>0</v>
      </c>
      <c r="E1606" s="198" t="s">
        <v>23185</v>
      </c>
      <c r="F1606" s="198" t="s">
        <v>1</v>
      </c>
    </row>
    <row r="1607" spans="1:6" ht="15" customHeight="1">
      <c r="A1607" s="198" t="s">
        <v>397</v>
      </c>
      <c r="B1607" s="199">
        <v>6</v>
      </c>
      <c r="C1607" s="199">
        <v>639100</v>
      </c>
      <c r="D1607" s="199">
        <v>0</v>
      </c>
      <c r="E1607" s="198" t="s">
        <v>23186</v>
      </c>
      <c r="F1607" s="198" t="s">
        <v>1</v>
      </c>
    </row>
    <row r="1608" spans="1:6" ht="15" customHeight="1">
      <c r="A1608" s="198" t="s">
        <v>397</v>
      </c>
      <c r="B1608" s="199">
        <v>6</v>
      </c>
      <c r="C1608" s="199">
        <v>517100</v>
      </c>
      <c r="D1608" s="199">
        <v>0</v>
      </c>
      <c r="E1608" s="198" t="s">
        <v>23187</v>
      </c>
      <c r="F1608" s="198" t="s">
        <v>1</v>
      </c>
    </row>
    <row r="1609" spans="1:6" ht="15" customHeight="1">
      <c r="A1609" s="198" t="s">
        <v>397</v>
      </c>
      <c r="B1609" s="199">
        <v>7</v>
      </c>
      <c r="C1609" s="199">
        <v>1259100</v>
      </c>
      <c r="D1609" s="199">
        <v>0</v>
      </c>
      <c r="E1609" s="198" t="s">
        <v>23188</v>
      </c>
      <c r="F1609" s="198" t="s">
        <v>1</v>
      </c>
    </row>
    <row r="1610" spans="1:6" ht="15" customHeight="1">
      <c r="A1610" s="198" t="s">
        <v>397</v>
      </c>
      <c r="B1610" s="199">
        <v>5</v>
      </c>
      <c r="C1610" s="199">
        <v>315800</v>
      </c>
      <c r="D1610" s="199">
        <v>0</v>
      </c>
      <c r="E1610" s="198" t="s">
        <v>23189</v>
      </c>
      <c r="F1610" s="198" t="s">
        <v>1</v>
      </c>
    </row>
    <row r="1611" spans="1:6" ht="15" customHeight="1">
      <c r="A1611" s="198" t="s">
        <v>397</v>
      </c>
      <c r="B1611" s="199">
        <v>6</v>
      </c>
      <c r="C1611" s="199">
        <v>627300</v>
      </c>
      <c r="D1611" s="199">
        <v>0</v>
      </c>
      <c r="E1611" s="198" t="s">
        <v>23190</v>
      </c>
      <c r="F1611" s="198" t="s">
        <v>1</v>
      </c>
    </row>
    <row r="1612" spans="1:6" ht="15" customHeight="1">
      <c r="A1612" s="198" t="s">
        <v>397</v>
      </c>
      <c r="B1612" s="199">
        <v>10</v>
      </c>
      <c r="C1612" s="199">
        <v>1787500</v>
      </c>
      <c r="D1612" s="199">
        <v>0</v>
      </c>
      <c r="E1612" s="198" t="s">
        <v>23191</v>
      </c>
      <c r="F1612" s="198" t="s">
        <v>1</v>
      </c>
    </row>
    <row r="1613" spans="1:6" ht="15" customHeight="1">
      <c r="A1613" s="198" t="s">
        <v>397</v>
      </c>
      <c r="B1613" s="199">
        <v>7</v>
      </c>
      <c r="C1613" s="199">
        <v>965000</v>
      </c>
      <c r="D1613" s="199">
        <v>0</v>
      </c>
      <c r="E1613" s="198" t="s">
        <v>23192</v>
      </c>
      <c r="F1613" s="198" t="s">
        <v>1</v>
      </c>
    </row>
    <row r="1614" spans="1:6" ht="15" customHeight="1">
      <c r="A1614" s="198" t="s">
        <v>398</v>
      </c>
      <c r="B1614" s="199">
        <v>17</v>
      </c>
      <c r="C1614" s="199">
        <v>1577200</v>
      </c>
      <c r="D1614" s="199">
        <v>0</v>
      </c>
      <c r="E1614" s="198" t="s">
        <v>23193</v>
      </c>
      <c r="F1614" s="198" t="s">
        <v>1</v>
      </c>
    </row>
    <row r="1615" spans="1:6" ht="15" customHeight="1">
      <c r="A1615" s="198" t="s">
        <v>397</v>
      </c>
      <c r="B1615" s="199">
        <v>6</v>
      </c>
      <c r="C1615" s="199">
        <v>654100</v>
      </c>
      <c r="D1615" s="199">
        <v>0</v>
      </c>
      <c r="E1615" s="198" t="s">
        <v>23194</v>
      </c>
      <c r="F1615" s="198" t="s">
        <v>1</v>
      </c>
    </row>
    <row r="1616" spans="1:6" ht="15" customHeight="1">
      <c r="A1616" s="198" t="s">
        <v>397</v>
      </c>
      <c r="B1616" s="199">
        <v>6</v>
      </c>
      <c r="C1616" s="199">
        <v>648900</v>
      </c>
      <c r="D1616" s="199">
        <v>0</v>
      </c>
      <c r="E1616" s="198" t="s">
        <v>23195</v>
      </c>
      <c r="F1616" s="198" t="s">
        <v>1</v>
      </c>
    </row>
    <row r="1617" spans="1:6" ht="15" customHeight="1">
      <c r="A1617" s="198" t="s">
        <v>397</v>
      </c>
      <c r="B1617" s="199">
        <v>7</v>
      </c>
      <c r="C1617" s="199">
        <v>982000</v>
      </c>
      <c r="D1617" s="199">
        <v>0</v>
      </c>
      <c r="E1617" s="198" t="s">
        <v>23196</v>
      </c>
      <c r="F1617" s="198" t="s">
        <v>1</v>
      </c>
    </row>
    <row r="1618" spans="1:6" ht="15" customHeight="1">
      <c r="A1618" s="198" t="s">
        <v>397</v>
      </c>
      <c r="B1618" s="199">
        <v>9</v>
      </c>
      <c r="C1618" s="199">
        <v>1641200</v>
      </c>
      <c r="D1618" s="199">
        <v>0</v>
      </c>
      <c r="E1618" s="198" t="s">
        <v>23197</v>
      </c>
      <c r="F1618" s="198" t="s">
        <v>1</v>
      </c>
    </row>
    <row r="1619" spans="1:6" ht="15" customHeight="1">
      <c r="A1619" s="198" t="s">
        <v>397</v>
      </c>
      <c r="B1619" s="199">
        <v>9</v>
      </c>
      <c r="C1619" s="199">
        <v>1835400</v>
      </c>
      <c r="D1619" s="199">
        <v>0</v>
      </c>
      <c r="E1619" s="198" t="s">
        <v>23198</v>
      </c>
      <c r="F1619" s="198" t="s">
        <v>1</v>
      </c>
    </row>
    <row r="1620" spans="1:6" ht="15" customHeight="1">
      <c r="A1620" s="198" t="s">
        <v>397</v>
      </c>
      <c r="B1620" s="199">
        <v>7</v>
      </c>
      <c r="C1620" s="199">
        <v>902700</v>
      </c>
      <c r="D1620" s="199">
        <v>0</v>
      </c>
      <c r="E1620" s="198" t="s">
        <v>23199</v>
      </c>
      <c r="F1620" s="198" t="s">
        <v>1</v>
      </c>
    </row>
    <row r="1621" spans="1:6" ht="15" customHeight="1">
      <c r="A1621" s="198" t="s">
        <v>397</v>
      </c>
      <c r="B1621" s="199">
        <v>6</v>
      </c>
      <c r="C1621" s="199">
        <v>658800</v>
      </c>
      <c r="D1621" s="199">
        <v>0</v>
      </c>
      <c r="E1621" s="198" t="s">
        <v>23200</v>
      </c>
      <c r="F1621" s="198" t="s">
        <v>1</v>
      </c>
    </row>
    <row r="1622" spans="1:6" ht="15" customHeight="1">
      <c r="A1622" s="198" t="s">
        <v>397</v>
      </c>
      <c r="B1622" s="199">
        <v>6</v>
      </c>
      <c r="C1622" s="199">
        <v>339200</v>
      </c>
      <c r="D1622" s="199">
        <v>0</v>
      </c>
      <c r="E1622" s="198" t="s">
        <v>23201</v>
      </c>
      <c r="F1622" s="198" t="s">
        <v>1</v>
      </c>
    </row>
    <row r="1623" spans="1:6" ht="15" customHeight="1">
      <c r="A1623" s="198" t="s">
        <v>397</v>
      </c>
      <c r="B1623" s="199">
        <v>6</v>
      </c>
      <c r="C1623" s="199">
        <v>869800</v>
      </c>
      <c r="D1623" s="199">
        <v>0</v>
      </c>
      <c r="E1623" s="198" t="s">
        <v>23202</v>
      </c>
      <c r="F1623" s="198" t="s">
        <v>1</v>
      </c>
    </row>
    <row r="1624" spans="1:6" ht="15" customHeight="1">
      <c r="A1624" s="198" t="s">
        <v>398</v>
      </c>
      <c r="B1624" s="199">
        <v>19</v>
      </c>
      <c r="C1624" s="199">
        <v>1085900</v>
      </c>
      <c r="D1624" s="199">
        <v>0</v>
      </c>
      <c r="E1624" s="198" t="s">
        <v>23203</v>
      </c>
      <c r="F1624" s="198" t="s">
        <v>1</v>
      </c>
    </row>
    <row r="1625" spans="1:6" ht="15" customHeight="1">
      <c r="A1625" s="198" t="s">
        <v>397</v>
      </c>
      <c r="B1625" s="199">
        <v>7</v>
      </c>
      <c r="C1625" s="199">
        <v>981900</v>
      </c>
      <c r="D1625" s="199">
        <v>0</v>
      </c>
      <c r="E1625" s="198" t="s">
        <v>23204</v>
      </c>
      <c r="F1625" s="198" t="s">
        <v>1</v>
      </c>
    </row>
    <row r="1626" spans="1:6" ht="15" customHeight="1">
      <c r="A1626" s="198" t="s">
        <v>398</v>
      </c>
      <c r="B1626" s="199">
        <v>19</v>
      </c>
      <c r="C1626" s="199">
        <v>1294900</v>
      </c>
      <c r="D1626" s="199">
        <v>0</v>
      </c>
      <c r="E1626" s="198" t="s">
        <v>23205</v>
      </c>
      <c r="F1626" s="198" t="s">
        <v>1</v>
      </c>
    </row>
    <row r="1627" spans="1:6" ht="15" customHeight="1">
      <c r="A1627" s="198" t="s">
        <v>398</v>
      </c>
      <c r="B1627" s="199">
        <v>16</v>
      </c>
      <c r="C1627" s="199">
        <v>1128300</v>
      </c>
      <c r="D1627" s="199">
        <v>0</v>
      </c>
      <c r="E1627" s="198" t="s">
        <v>23206</v>
      </c>
      <c r="F1627" s="198" t="s">
        <v>1</v>
      </c>
    </row>
    <row r="1628" spans="1:6" ht="15" customHeight="1">
      <c r="A1628" s="198" t="s">
        <v>397</v>
      </c>
      <c r="B1628" s="199">
        <v>9</v>
      </c>
      <c r="C1628" s="199">
        <v>1390900</v>
      </c>
      <c r="D1628" s="199">
        <v>0</v>
      </c>
      <c r="E1628" s="198" t="s">
        <v>23207</v>
      </c>
      <c r="F1628" s="198" t="s">
        <v>1</v>
      </c>
    </row>
    <row r="1629" spans="1:6" ht="15" customHeight="1">
      <c r="A1629" s="198" t="s">
        <v>397</v>
      </c>
      <c r="B1629" s="199">
        <v>6</v>
      </c>
      <c r="C1629" s="199">
        <v>515200</v>
      </c>
      <c r="D1629" s="199">
        <v>0</v>
      </c>
      <c r="E1629" s="198" t="s">
        <v>23208</v>
      </c>
      <c r="F1629" s="198" t="s">
        <v>1</v>
      </c>
    </row>
    <row r="1630" spans="1:6" ht="15" customHeight="1">
      <c r="A1630" s="198" t="s">
        <v>397</v>
      </c>
      <c r="B1630" s="199">
        <v>7</v>
      </c>
      <c r="C1630" s="199">
        <v>786500</v>
      </c>
      <c r="D1630" s="199">
        <v>0</v>
      </c>
      <c r="E1630" s="198" t="s">
        <v>23209</v>
      </c>
      <c r="F1630" s="198" t="s">
        <v>1</v>
      </c>
    </row>
    <row r="1631" spans="1:6" ht="15" customHeight="1">
      <c r="A1631" s="198" t="s">
        <v>398</v>
      </c>
      <c r="B1631" s="199">
        <v>16</v>
      </c>
      <c r="C1631" s="199">
        <v>1313400</v>
      </c>
      <c r="D1631" s="199">
        <v>0</v>
      </c>
      <c r="E1631" s="198" t="s">
        <v>23210</v>
      </c>
      <c r="F1631" s="198" t="s">
        <v>1</v>
      </c>
    </row>
    <row r="1632" spans="1:6" ht="15" customHeight="1">
      <c r="A1632" s="198" t="s">
        <v>398</v>
      </c>
      <c r="B1632" s="199">
        <v>21</v>
      </c>
      <c r="C1632" s="199">
        <v>1829900</v>
      </c>
      <c r="D1632" s="199">
        <v>0</v>
      </c>
      <c r="E1632" s="198" t="s">
        <v>23211</v>
      </c>
      <c r="F1632" s="198" t="s">
        <v>1</v>
      </c>
    </row>
    <row r="1633" spans="1:6" ht="15" customHeight="1">
      <c r="A1633" s="198" t="s">
        <v>397</v>
      </c>
      <c r="B1633" s="199">
        <v>6</v>
      </c>
      <c r="C1633" s="199">
        <v>595800</v>
      </c>
      <c r="D1633" s="199">
        <v>0</v>
      </c>
      <c r="E1633" s="198" t="s">
        <v>23212</v>
      </c>
      <c r="F1633" s="198" t="s">
        <v>1</v>
      </c>
    </row>
    <row r="1634" spans="1:6" ht="15" customHeight="1">
      <c r="A1634" s="198" t="s">
        <v>398</v>
      </c>
      <c r="B1634" s="199">
        <v>48</v>
      </c>
      <c r="C1634" s="199">
        <v>6144700</v>
      </c>
      <c r="D1634" s="199">
        <v>0</v>
      </c>
      <c r="E1634" s="198" t="s">
        <v>23213</v>
      </c>
      <c r="F1634" s="198" t="s">
        <v>1</v>
      </c>
    </row>
    <row r="1635" spans="1:6" ht="15" customHeight="1">
      <c r="A1635" s="198" t="s">
        <v>397</v>
      </c>
      <c r="B1635" s="199">
        <v>9</v>
      </c>
      <c r="C1635" s="199">
        <v>1695900</v>
      </c>
      <c r="D1635" s="199">
        <v>0</v>
      </c>
      <c r="E1635" s="198" t="s">
        <v>23214</v>
      </c>
      <c r="F1635" s="198" t="s">
        <v>1</v>
      </c>
    </row>
    <row r="1636" spans="1:6" ht="15" customHeight="1">
      <c r="A1636" s="198" t="s">
        <v>398</v>
      </c>
      <c r="B1636" s="199">
        <v>19</v>
      </c>
      <c r="C1636" s="199">
        <v>1940400</v>
      </c>
      <c r="D1636" s="199">
        <v>0</v>
      </c>
      <c r="E1636" s="198" t="s">
        <v>23215</v>
      </c>
      <c r="F1636" s="198" t="s">
        <v>1</v>
      </c>
    </row>
    <row r="1637" spans="1:6" ht="15" customHeight="1">
      <c r="A1637" s="198" t="s">
        <v>397</v>
      </c>
      <c r="B1637" s="199">
        <v>7</v>
      </c>
      <c r="C1637" s="199">
        <v>632500</v>
      </c>
      <c r="D1637" s="199">
        <v>0</v>
      </c>
      <c r="E1637" s="198" t="s">
        <v>23216</v>
      </c>
      <c r="F1637" s="198" t="s">
        <v>1</v>
      </c>
    </row>
    <row r="1638" spans="1:6" ht="15" customHeight="1">
      <c r="A1638" s="198" t="s">
        <v>398</v>
      </c>
      <c r="B1638" s="199">
        <v>46</v>
      </c>
      <c r="C1638" s="199">
        <v>4680300</v>
      </c>
      <c r="D1638" s="199">
        <v>0</v>
      </c>
      <c r="E1638" s="198" t="s">
        <v>23217</v>
      </c>
      <c r="F1638" s="198" t="s">
        <v>1</v>
      </c>
    </row>
    <row r="1639" spans="1:6" ht="15" customHeight="1">
      <c r="A1639" s="198" t="s">
        <v>397</v>
      </c>
      <c r="B1639" s="199">
        <v>6</v>
      </c>
      <c r="C1639" s="199">
        <v>611300</v>
      </c>
      <c r="D1639" s="199">
        <v>0</v>
      </c>
      <c r="E1639" s="198" t="s">
        <v>23218</v>
      </c>
      <c r="F1639" s="198" t="s">
        <v>1</v>
      </c>
    </row>
    <row r="1640" spans="1:6" ht="15" customHeight="1">
      <c r="A1640" s="198" t="s">
        <v>397</v>
      </c>
      <c r="B1640" s="199">
        <v>5</v>
      </c>
      <c r="C1640" s="199">
        <v>362000</v>
      </c>
      <c r="D1640" s="199">
        <v>0</v>
      </c>
      <c r="E1640" s="198" t="s">
        <v>23219</v>
      </c>
      <c r="F1640" s="198" t="s">
        <v>1</v>
      </c>
    </row>
    <row r="1641" spans="1:6" ht="15" customHeight="1">
      <c r="A1641" s="198" t="s">
        <v>397</v>
      </c>
      <c r="B1641" s="199">
        <v>7</v>
      </c>
      <c r="C1641" s="199">
        <v>613200</v>
      </c>
      <c r="D1641" s="199">
        <v>0</v>
      </c>
      <c r="E1641" s="198" t="s">
        <v>23220</v>
      </c>
      <c r="F1641" s="198" t="s">
        <v>1</v>
      </c>
    </row>
    <row r="1642" spans="1:6" ht="15" customHeight="1">
      <c r="A1642" s="198" t="s">
        <v>398</v>
      </c>
      <c r="B1642" s="199">
        <v>27</v>
      </c>
      <c r="C1642" s="199">
        <v>3466400</v>
      </c>
      <c r="D1642" s="199">
        <v>0</v>
      </c>
      <c r="E1642" s="198" t="s">
        <v>23221</v>
      </c>
      <c r="F1642" s="198" t="s">
        <v>1</v>
      </c>
    </row>
    <row r="1643" spans="1:6" ht="15" customHeight="1">
      <c r="A1643" s="198" t="s">
        <v>397</v>
      </c>
      <c r="B1643" s="199">
        <v>5</v>
      </c>
      <c r="C1643" s="199">
        <v>528300</v>
      </c>
      <c r="D1643" s="199">
        <v>0</v>
      </c>
      <c r="E1643" s="198" t="s">
        <v>23222</v>
      </c>
      <c r="F1643" s="198" t="s">
        <v>1</v>
      </c>
    </row>
    <row r="1644" spans="1:6" ht="15" customHeight="1">
      <c r="A1644" s="198" t="s">
        <v>397</v>
      </c>
      <c r="B1644" s="199">
        <v>7</v>
      </c>
      <c r="C1644" s="199">
        <v>1128800</v>
      </c>
      <c r="D1644" s="199">
        <v>0</v>
      </c>
      <c r="E1644" s="198" t="s">
        <v>23223</v>
      </c>
      <c r="F1644" s="198" t="s">
        <v>1</v>
      </c>
    </row>
    <row r="1645" spans="1:6" ht="15" customHeight="1">
      <c r="A1645" s="198" t="s">
        <v>398</v>
      </c>
      <c r="B1645" s="199">
        <v>37</v>
      </c>
      <c r="C1645" s="199">
        <v>8751200</v>
      </c>
      <c r="D1645" s="199">
        <v>0</v>
      </c>
      <c r="E1645" s="198" t="s">
        <v>23224</v>
      </c>
      <c r="F1645" s="198" t="s">
        <v>1</v>
      </c>
    </row>
    <row r="1646" spans="1:6" ht="15" customHeight="1">
      <c r="A1646" s="198" t="s">
        <v>397</v>
      </c>
      <c r="B1646" s="199">
        <v>6</v>
      </c>
      <c r="C1646" s="199">
        <v>679900</v>
      </c>
      <c r="D1646" s="199">
        <v>0</v>
      </c>
      <c r="E1646" s="198" t="s">
        <v>23225</v>
      </c>
      <c r="F1646" s="198" t="s">
        <v>1</v>
      </c>
    </row>
    <row r="1647" spans="1:6" ht="15" customHeight="1">
      <c r="A1647" s="198" t="s">
        <v>397</v>
      </c>
      <c r="B1647" s="199">
        <v>8</v>
      </c>
      <c r="C1647" s="199">
        <v>1309400</v>
      </c>
      <c r="D1647" s="199">
        <v>0</v>
      </c>
      <c r="E1647" s="198" t="s">
        <v>23226</v>
      </c>
      <c r="F1647" s="198" t="s">
        <v>1</v>
      </c>
    </row>
    <row r="1648" spans="1:6" ht="15" customHeight="1">
      <c r="A1648" s="198" t="s">
        <v>397</v>
      </c>
      <c r="B1648" s="199">
        <v>8</v>
      </c>
      <c r="C1648" s="199">
        <v>1469400</v>
      </c>
      <c r="D1648" s="199">
        <v>0</v>
      </c>
      <c r="E1648" s="198" t="s">
        <v>23227</v>
      </c>
      <c r="F1648" s="198" t="s">
        <v>1</v>
      </c>
    </row>
    <row r="1649" spans="1:6" ht="15" customHeight="1">
      <c r="A1649" s="198" t="s">
        <v>397</v>
      </c>
      <c r="B1649" s="199">
        <v>7</v>
      </c>
      <c r="C1649" s="199">
        <v>749000</v>
      </c>
      <c r="D1649" s="199">
        <v>0</v>
      </c>
      <c r="E1649" s="198" t="s">
        <v>23228</v>
      </c>
      <c r="F1649" s="198" t="s">
        <v>1</v>
      </c>
    </row>
    <row r="1650" spans="1:6" ht="15" customHeight="1">
      <c r="A1650" s="198" t="s">
        <v>397</v>
      </c>
      <c r="B1650" s="199">
        <v>11</v>
      </c>
      <c r="C1650" s="199">
        <v>1869800</v>
      </c>
      <c r="D1650" s="199">
        <v>0</v>
      </c>
      <c r="E1650" s="198" t="s">
        <v>23229</v>
      </c>
      <c r="F1650" s="198" t="s">
        <v>1</v>
      </c>
    </row>
    <row r="1651" spans="1:6" ht="15" customHeight="1">
      <c r="A1651" s="198" t="s">
        <v>397</v>
      </c>
      <c r="B1651" s="199">
        <v>6</v>
      </c>
      <c r="C1651" s="199">
        <v>604500</v>
      </c>
      <c r="D1651" s="199">
        <v>0</v>
      </c>
      <c r="E1651" s="198" t="s">
        <v>23230</v>
      </c>
      <c r="F1651" s="198" t="s">
        <v>1</v>
      </c>
    </row>
    <row r="1652" spans="1:6" ht="15" customHeight="1">
      <c r="A1652" s="198" t="s">
        <v>398</v>
      </c>
      <c r="B1652" s="199">
        <v>22</v>
      </c>
      <c r="C1652" s="199">
        <v>1972800</v>
      </c>
      <c r="D1652" s="199">
        <v>0</v>
      </c>
      <c r="E1652" s="198" t="s">
        <v>23231</v>
      </c>
      <c r="F1652" s="198" t="s">
        <v>1</v>
      </c>
    </row>
    <row r="1653" spans="1:6" ht="15" customHeight="1">
      <c r="A1653" s="198" t="s">
        <v>397</v>
      </c>
      <c r="B1653" s="199">
        <v>6</v>
      </c>
      <c r="C1653" s="199">
        <v>683800</v>
      </c>
      <c r="D1653" s="199">
        <v>0</v>
      </c>
      <c r="E1653" s="198" t="s">
        <v>23232</v>
      </c>
      <c r="F1653" s="198" t="s">
        <v>1</v>
      </c>
    </row>
    <row r="1654" spans="1:6" ht="15" customHeight="1">
      <c r="A1654" s="198" t="s">
        <v>398</v>
      </c>
      <c r="B1654" s="199">
        <v>44</v>
      </c>
      <c r="C1654" s="199">
        <v>8226300</v>
      </c>
      <c r="D1654" s="199">
        <v>0</v>
      </c>
      <c r="E1654" s="198" t="s">
        <v>23233</v>
      </c>
      <c r="F1654" s="198" t="s">
        <v>1</v>
      </c>
    </row>
    <row r="1655" spans="1:6" ht="15" customHeight="1">
      <c r="A1655" s="198" t="s">
        <v>397</v>
      </c>
      <c r="B1655" s="199">
        <v>11</v>
      </c>
      <c r="C1655" s="199">
        <v>1846600</v>
      </c>
      <c r="D1655" s="199">
        <v>0</v>
      </c>
      <c r="E1655" s="198" t="s">
        <v>23234</v>
      </c>
      <c r="F1655" s="198" t="s">
        <v>1</v>
      </c>
    </row>
    <row r="1656" spans="1:6" ht="15" customHeight="1">
      <c r="A1656" s="198" t="s">
        <v>397</v>
      </c>
      <c r="B1656" s="199">
        <v>5</v>
      </c>
      <c r="C1656" s="199">
        <v>464000</v>
      </c>
      <c r="D1656" s="199">
        <v>0</v>
      </c>
      <c r="E1656" s="198" t="s">
        <v>23235</v>
      </c>
      <c r="F1656" s="198" t="s">
        <v>1</v>
      </c>
    </row>
    <row r="1657" spans="1:6" ht="15" customHeight="1">
      <c r="A1657" s="198" t="s">
        <v>397</v>
      </c>
      <c r="B1657" s="199">
        <v>6</v>
      </c>
      <c r="C1657" s="199">
        <v>834800</v>
      </c>
      <c r="D1657" s="199">
        <v>0</v>
      </c>
      <c r="E1657" s="198" t="s">
        <v>23236</v>
      </c>
      <c r="F1657" s="198" t="s">
        <v>1</v>
      </c>
    </row>
    <row r="1658" spans="1:6" ht="15" customHeight="1">
      <c r="A1658" s="198" t="s">
        <v>397</v>
      </c>
      <c r="B1658" s="199">
        <v>6</v>
      </c>
      <c r="C1658" s="199">
        <v>911400</v>
      </c>
      <c r="D1658" s="199">
        <v>0</v>
      </c>
      <c r="E1658" s="198" t="s">
        <v>23237</v>
      </c>
      <c r="F1658" s="198" t="s">
        <v>1</v>
      </c>
    </row>
    <row r="1659" spans="1:6" ht="15" customHeight="1">
      <c r="A1659" s="198" t="s">
        <v>397</v>
      </c>
      <c r="B1659" s="199">
        <v>6</v>
      </c>
      <c r="C1659" s="199">
        <v>756400</v>
      </c>
      <c r="D1659" s="199">
        <v>0</v>
      </c>
      <c r="E1659" s="198" t="s">
        <v>23238</v>
      </c>
      <c r="F1659" s="198" t="s">
        <v>1</v>
      </c>
    </row>
    <row r="1660" spans="1:6" ht="15" customHeight="1">
      <c r="A1660" s="198" t="s">
        <v>397</v>
      </c>
      <c r="B1660" s="199">
        <v>6</v>
      </c>
      <c r="C1660" s="199">
        <v>400100</v>
      </c>
      <c r="D1660" s="199">
        <v>0</v>
      </c>
      <c r="E1660" s="198" t="s">
        <v>23239</v>
      </c>
      <c r="F1660" s="198" t="s">
        <v>1</v>
      </c>
    </row>
    <row r="1661" spans="1:6" ht="15" customHeight="1">
      <c r="A1661" s="198" t="s">
        <v>397</v>
      </c>
      <c r="B1661" s="199">
        <v>7</v>
      </c>
      <c r="C1661" s="199">
        <v>820300</v>
      </c>
      <c r="D1661" s="199">
        <v>0</v>
      </c>
      <c r="E1661" s="198" t="s">
        <v>23240</v>
      </c>
      <c r="F1661" s="198" t="s">
        <v>1</v>
      </c>
    </row>
    <row r="1662" spans="1:6" ht="15" customHeight="1">
      <c r="A1662" s="198" t="s">
        <v>397</v>
      </c>
      <c r="B1662" s="199">
        <v>10</v>
      </c>
      <c r="C1662" s="199">
        <v>1922800</v>
      </c>
      <c r="D1662" s="199">
        <v>0</v>
      </c>
      <c r="E1662" s="198" t="s">
        <v>23241</v>
      </c>
      <c r="F1662" s="198" t="s">
        <v>1</v>
      </c>
    </row>
    <row r="1663" spans="1:6" ht="15" customHeight="1">
      <c r="A1663" s="198" t="s">
        <v>398</v>
      </c>
      <c r="B1663" s="199">
        <v>23</v>
      </c>
      <c r="C1663" s="199">
        <v>2950200</v>
      </c>
      <c r="D1663" s="199">
        <v>0</v>
      </c>
      <c r="E1663" s="198" t="s">
        <v>23242</v>
      </c>
      <c r="F1663" s="198" t="s">
        <v>1</v>
      </c>
    </row>
    <row r="1664" spans="1:6" ht="15" customHeight="1">
      <c r="A1664" s="198" t="s">
        <v>397</v>
      </c>
      <c r="B1664" s="199">
        <v>6</v>
      </c>
      <c r="C1664" s="199">
        <v>668600</v>
      </c>
      <c r="D1664" s="199">
        <v>0</v>
      </c>
      <c r="E1664" s="198" t="s">
        <v>23243</v>
      </c>
      <c r="F1664" s="198" t="s">
        <v>1</v>
      </c>
    </row>
    <row r="1665" spans="1:6" ht="15" customHeight="1">
      <c r="A1665" s="198" t="s">
        <v>398</v>
      </c>
      <c r="B1665" s="199">
        <v>24</v>
      </c>
      <c r="C1665" s="199">
        <v>3528000</v>
      </c>
      <c r="D1665" s="199">
        <v>0</v>
      </c>
      <c r="E1665" s="198" t="s">
        <v>23244</v>
      </c>
      <c r="F1665" s="198" t="s">
        <v>1</v>
      </c>
    </row>
    <row r="1666" spans="1:6" ht="15" customHeight="1">
      <c r="A1666" s="198" t="s">
        <v>398</v>
      </c>
      <c r="B1666" s="199">
        <v>18</v>
      </c>
      <c r="C1666" s="199">
        <v>1711000</v>
      </c>
      <c r="D1666" s="199">
        <v>0</v>
      </c>
      <c r="E1666" s="198" t="s">
        <v>23245</v>
      </c>
      <c r="F1666" s="198" t="s">
        <v>1</v>
      </c>
    </row>
    <row r="1667" spans="1:6" ht="15" customHeight="1">
      <c r="A1667" s="198" t="s">
        <v>397</v>
      </c>
      <c r="B1667" s="199">
        <v>7</v>
      </c>
      <c r="C1667" s="199">
        <v>756800</v>
      </c>
      <c r="D1667" s="199">
        <v>0</v>
      </c>
      <c r="E1667" s="198" t="s">
        <v>23246</v>
      </c>
      <c r="F1667" s="198" t="s">
        <v>1</v>
      </c>
    </row>
    <row r="1668" spans="1:6" ht="15" customHeight="1">
      <c r="A1668" s="198" t="s">
        <v>397</v>
      </c>
      <c r="B1668" s="199">
        <v>7</v>
      </c>
      <c r="C1668" s="199">
        <v>1192300</v>
      </c>
      <c r="D1668" s="199">
        <v>0</v>
      </c>
      <c r="E1668" s="198" t="s">
        <v>23247</v>
      </c>
      <c r="F1668" s="198" t="s">
        <v>1</v>
      </c>
    </row>
    <row r="1669" spans="1:6" ht="15" customHeight="1">
      <c r="A1669" s="198" t="s">
        <v>398</v>
      </c>
      <c r="B1669" s="199">
        <v>33</v>
      </c>
      <c r="C1669" s="199">
        <v>4785200</v>
      </c>
      <c r="D1669" s="199">
        <v>0</v>
      </c>
      <c r="E1669" s="198" t="s">
        <v>23248</v>
      </c>
      <c r="F1669" s="198" t="s">
        <v>1</v>
      </c>
    </row>
    <row r="1670" spans="1:6" ht="15" customHeight="1">
      <c r="A1670" s="198" t="s">
        <v>398</v>
      </c>
      <c r="B1670" s="199">
        <v>18</v>
      </c>
      <c r="C1670" s="199">
        <v>1538400</v>
      </c>
      <c r="D1670" s="199">
        <v>0</v>
      </c>
      <c r="E1670" s="198" t="s">
        <v>23249</v>
      </c>
      <c r="F1670" s="198" t="s">
        <v>1</v>
      </c>
    </row>
    <row r="1671" spans="1:6" ht="15" customHeight="1">
      <c r="A1671" s="198" t="s">
        <v>398</v>
      </c>
      <c r="B1671" s="199">
        <v>5</v>
      </c>
      <c r="C1671" s="199">
        <v>693693</v>
      </c>
      <c r="D1671" s="199">
        <v>0</v>
      </c>
      <c r="E1671" s="198" t="s">
        <v>23250</v>
      </c>
      <c r="F1671" s="198" t="s">
        <v>1</v>
      </c>
    </row>
    <row r="1672" spans="1:6" ht="15" customHeight="1">
      <c r="A1672" s="198" t="s">
        <v>397</v>
      </c>
      <c r="B1672" s="199">
        <v>6</v>
      </c>
      <c r="C1672" s="199">
        <v>567100</v>
      </c>
      <c r="D1672" s="199">
        <v>0</v>
      </c>
      <c r="E1672" s="198" t="s">
        <v>23251</v>
      </c>
      <c r="F1672" s="198" t="s">
        <v>1</v>
      </c>
    </row>
    <row r="1673" spans="1:6" ht="15" customHeight="1">
      <c r="A1673" s="198" t="s">
        <v>397</v>
      </c>
      <c r="B1673" s="199">
        <v>7</v>
      </c>
      <c r="C1673" s="199">
        <v>946400</v>
      </c>
      <c r="D1673" s="199">
        <v>0</v>
      </c>
      <c r="E1673" s="198" t="s">
        <v>23252</v>
      </c>
      <c r="F1673" s="198" t="s">
        <v>1</v>
      </c>
    </row>
    <row r="1674" spans="1:6" ht="15" customHeight="1">
      <c r="A1674" s="198" t="s">
        <v>397</v>
      </c>
      <c r="B1674" s="199">
        <v>8</v>
      </c>
      <c r="C1674" s="199">
        <v>1301300</v>
      </c>
      <c r="D1674" s="199">
        <v>0</v>
      </c>
      <c r="E1674" s="198" t="s">
        <v>23253</v>
      </c>
      <c r="F1674" s="198" t="s">
        <v>1</v>
      </c>
    </row>
    <row r="1675" spans="1:6" ht="15" customHeight="1">
      <c r="A1675" s="198" t="s">
        <v>397</v>
      </c>
      <c r="B1675" s="199">
        <v>7</v>
      </c>
      <c r="C1675" s="199">
        <v>1024400</v>
      </c>
      <c r="D1675" s="199">
        <v>0</v>
      </c>
      <c r="E1675" s="198" t="s">
        <v>23254</v>
      </c>
      <c r="F1675" s="198" t="s">
        <v>1</v>
      </c>
    </row>
    <row r="1676" spans="1:6" ht="15" customHeight="1">
      <c r="A1676" s="198" t="s">
        <v>397</v>
      </c>
      <c r="B1676" s="199">
        <v>7</v>
      </c>
      <c r="C1676" s="199">
        <v>1026200</v>
      </c>
      <c r="D1676" s="199">
        <v>0</v>
      </c>
      <c r="E1676" s="198" t="s">
        <v>23255</v>
      </c>
      <c r="F1676" s="198" t="s">
        <v>1</v>
      </c>
    </row>
    <row r="1677" spans="1:6" ht="15" customHeight="1">
      <c r="A1677" s="198" t="s">
        <v>398</v>
      </c>
      <c r="B1677" s="199">
        <v>23</v>
      </c>
      <c r="C1677" s="199">
        <v>2901700</v>
      </c>
      <c r="D1677" s="199">
        <v>0</v>
      </c>
      <c r="E1677" s="198" t="s">
        <v>23256</v>
      </c>
      <c r="F1677" s="198" t="s">
        <v>1</v>
      </c>
    </row>
    <row r="1678" spans="1:6" ht="15" customHeight="1">
      <c r="A1678" s="198" t="s">
        <v>397</v>
      </c>
      <c r="B1678" s="199">
        <v>6</v>
      </c>
      <c r="C1678" s="199">
        <v>655500</v>
      </c>
      <c r="D1678" s="199">
        <v>0</v>
      </c>
      <c r="E1678" s="198" t="s">
        <v>23257</v>
      </c>
      <c r="F1678" s="198" t="s">
        <v>1</v>
      </c>
    </row>
    <row r="1679" spans="1:6" ht="15" customHeight="1">
      <c r="A1679" s="198" t="s">
        <v>397</v>
      </c>
      <c r="B1679" s="199">
        <v>7</v>
      </c>
      <c r="C1679" s="199">
        <v>918100</v>
      </c>
      <c r="D1679" s="199">
        <v>0</v>
      </c>
      <c r="E1679" s="198" t="s">
        <v>23258</v>
      </c>
      <c r="F1679" s="198" t="s">
        <v>1</v>
      </c>
    </row>
    <row r="1680" spans="1:6" ht="15" customHeight="1">
      <c r="A1680" s="198" t="s">
        <v>397</v>
      </c>
      <c r="B1680" s="199">
        <v>6</v>
      </c>
      <c r="C1680" s="199">
        <v>804200</v>
      </c>
      <c r="D1680" s="199">
        <v>0</v>
      </c>
      <c r="E1680" s="198" t="s">
        <v>23259</v>
      </c>
      <c r="F1680" s="198" t="s">
        <v>1</v>
      </c>
    </row>
    <row r="1681" spans="1:6" ht="15" customHeight="1">
      <c r="A1681" s="198" t="s">
        <v>397</v>
      </c>
      <c r="B1681" s="199">
        <v>7</v>
      </c>
      <c r="C1681" s="199">
        <v>1018600</v>
      </c>
      <c r="D1681" s="199">
        <v>0</v>
      </c>
      <c r="E1681" s="198" t="s">
        <v>23260</v>
      </c>
      <c r="F1681" s="198" t="s">
        <v>1</v>
      </c>
    </row>
    <row r="1682" spans="1:6" ht="15" customHeight="1">
      <c r="A1682" s="198" t="s">
        <v>397</v>
      </c>
      <c r="B1682" s="199">
        <v>7</v>
      </c>
      <c r="C1682" s="199">
        <v>613300</v>
      </c>
      <c r="D1682" s="199">
        <v>0</v>
      </c>
      <c r="E1682" s="198" t="s">
        <v>23261</v>
      </c>
      <c r="F1682" s="198" t="s">
        <v>1</v>
      </c>
    </row>
    <row r="1683" spans="1:6" ht="15" customHeight="1">
      <c r="A1683" s="198" t="s">
        <v>397</v>
      </c>
      <c r="B1683" s="199">
        <v>7</v>
      </c>
      <c r="C1683" s="199">
        <v>721800</v>
      </c>
      <c r="D1683" s="199">
        <v>0</v>
      </c>
      <c r="E1683" s="198" t="s">
        <v>23262</v>
      </c>
      <c r="F1683" s="198" t="s">
        <v>1</v>
      </c>
    </row>
    <row r="1684" spans="1:6" ht="15" customHeight="1">
      <c r="A1684" s="198" t="s">
        <v>397</v>
      </c>
      <c r="B1684" s="199">
        <v>5</v>
      </c>
      <c r="C1684" s="199">
        <v>531000</v>
      </c>
      <c r="D1684" s="199">
        <v>0</v>
      </c>
      <c r="E1684" s="198" t="s">
        <v>23263</v>
      </c>
      <c r="F1684" s="198" t="s">
        <v>1</v>
      </c>
    </row>
    <row r="1685" spans="1:6" ht="15" customHeight="1">
      <c r="A1685" s="198" t="s">
        <v>397</v>
      </c>
      <c r="B1685" s="199">
        <v>7</v>
      </c>
      <c r="C1685" s="199">
        <v>1055000</v>
      </c>
      <c r="D1685" s="199">
        <v>0</v>
      </c>
      <c r="E1685" s="198" t="s">
        <v>23264</v>
      </c>
      <c r="F1685" s="198" t="s">
        <v>1</v>
      </c>
    </row>
    <row r="1686" spans="1:6" ht="15" customHeight="1">
      <c r="A1686" s="198" t="s">
        <v>397</v>
      </c>
      <c r="B1686" s="199">
        <v>7</v>
      </c>
      <c r="C1686" s="199">
        <v>682300</v>
      </c>
      <c r="D1686" s="199">
        <v>0</v>
      </c>
      <c r="E1686" s="198" t="s">
        <v>23265</v>
      </c>
      <c r="F1686" s="198" t="s">
        <v>1</v>
      </c>
    </row>
    <row r="1687" spans="1:6" ht="15" customHeight="1">
      <c r="A1687" s="198" t="s">
        <v>397</v>
      </c>
      <c r="B1687" s="199">
        <v>9</v>
      </c>
      <c r="C1687" s="199">
        <v>1052000</v>
      </c>
      <c r="D1687" s="199">
        <v>0</v>
      </c>
      <c r="E1687" s="198" t="s">
        <v>23266</v>
      </c>
      <c r="F1687" s="198" t="s">
        <v>1</v>
      </c>
    </row>
    <row r="1688" spans="1:6" ht="15" customHeight="1">
      <c r="A1688" s="198" t="s">
        <v>398</v>
      </c>
      <c r="B1688" s="199">
        <v>16</v>
      </c>
      <c r="C1688" s="199">
        <v>1259500</v>
      </c>
      <c r="D1688" s="199">
        <v>0</v>
      </c>
      <c r="E1688" s="198" t="s">
        <v>23267</v>
      </c>
      <c r="F1688" s="198" t="s">
        <v>1</v>
      </c>
    </row>
    <row r="1689" spans="1:6" ht="15" customHeight="1">
      <c r="A1689" s="198" t="s">
        <v>397</v>
      </c>
      <c r="B1689" s="199">
        <v>7</v>
      </c>
      <c r="C1689" s="199">
        <v>856600</v>
      </c>
      <c r="D1689" s="199">
        <v>0</v>
      </c>
      <c r="E1689" s="198" t="s">
        <v>23268</v>
      </c>
      <c r="F1689" s="198" t="s">
        <v>1</v>
      </c>
    </row>
    <row r="1690" spans="1:6" ht="15" customHeight="1">
      <c r="A1690" s="198" t="s">
        <v>398</v>
      </c>
      <c r="B1690" s="199">
        <v>21</v>
      </c>
      <c r="C1690" s="199">
        <v>2942500</v>
      </c>
      <c r="D1690" s="199">
        <v>0</v>
      </c>
      <c r="E1690" s="198" t="s">
        <v>23269</v>
      </c>
      <c r="F1690" s="198" t="s">
        <v>1</v>
      </c>
    </row>
    <row r="1691" spans="1:6" ht="15" customHeight="1">
      <c r="A1691" s="198" t="s">
        <v>397</v>
      </c>
      <c r="B1691" s="199">
        <v>10</v>
      </c>
      <c r="C1691" s="199">
        <v>1851700</v>
      </c>
      <c r="D1691" s="199">
        <v>0</v>
      </c>
      <c r="E1691" s="198" t="s">
        <v>23270</v>
      </c>
      <c r="F1691" s="198" t="s">
        <v>1</v>
      </c>
    </row>
    <row r="1692" spans="1:6" ht="15" customHeight="1">
      <c r="A1692" s="198" t="s">
        <v>398</v>
      </c>
      <c r="B1692" s="199">
        <v>16</v>
      </c>
      <c r="C1692" s="199">
        <v>840100</v>
      </c>
      <c r="D1692" s="199">
        <v>0</v>
      </c>
      <c r="E1692" s="198" t="s">
        <v>23271</v>
      </c>
      <c r="F1692" s="198" t="s">
        <v>1</v>
      </c>
    </row>
    <row r="1693" spans="1:6" ht="15" customHeight="1">
      <c r="A1693" s="198" t="s">
        <v>397</v>
      </c>
      <c r="B1693" s="199">
        <v>8</v>
      </c>
      <c r="C1693" s="199">
        <v>1178800</v>
      </c>
      <c r="D1693" s="199">
        <v>0</v>
      </c>
      <c r="E1693" s="198" t="s">
        <v>23272</v>
      </c>
      <c r="F1693" s="198" t="s">
        <v>1</v>
      </c>
    </row>
    <row r="1694" spans="1:6" ht="15" customHeight="1">
      <c r="A1694" s="198" t="s">
        <v>398</v>
      </c>
      <c r="B1694" s="199">
        <v>24</v>
      </c>
      <c r="C1694" s="199">
        <v>2706000</v>
      </c>
      <c r="D1694" s="199">
        <v>0</v>
      </c>
      <c r="E1694" s="198" t="s">
        <v>23273</v>
      </c>
      <c r="F1694" s="198" t="s">
        <v>1</v>
      </c>
    </row>
    <row r="1695" spans="1:6" ht="15" customHeight="1">
      <c r="A1695" s="198" t="s">
        <v>397</v>
      </c>
      <c r="B1695" s="199">
        <v>6</v>
      </c>
      <c r="C1695" s="199">
        <v>636900</v>
      </c>
      <c r="D1695" s="199">
        <v>0</v>
      </c>
      <c r="E1695" s="198" t="s">
        <v>23274</v>
      </c>
      <c r="F1695" s="198" t="s">
        <v>1</v>
      </c>
    </row>
    <row r="1696" spans="1:6" ht="15" customHeight="1">
      <c r="A1696" s="198" t="s">
        <v>398</v>
      </c>
      <c r="B1696" s="199">
        <v>17</v>
      </c>
      <c r="C1696" s="199">
        <v>1200900</v>
      </c>
      <c r="D1696" s="199">
        <v>0</v>
      </c>
      <c r="E1696" s="198" t="s">
        <v>23275</v>
      </c>
      <c r="F1696" s="198" t="s">
        <v>1</v>
      </c>
    </row>
    <row r="1697" spans="1:6" ht="15" customHeight="1">
      <c r="A1697" s="198" t="s">
        <v>397</v>
      </c>
      <c r="B1697" s="199">
        <v>7</v>
      </c>
      <c r="C1697" s="199">
        <v>1172600</v>
      </c>
      <c r="D1697" s="199">
        <v>0</v>
      </c>
      <c r="E1697" s="198" t="s">
        <v>23276</v>
      </c>
      <c r="F1697" s="198" t="s">
        <v>1</v>
      </c>
    </row>
    <row r="1698" spans="1:6" ht="15" customHeight="1">
      <c r="A1698" s="198" t="s">
        <v>397</v>
      </c>
      <c r="B1698" s="199">
        <v>8</v>
      </c>
      <c r="C1698" s="199">
        <v>1393000</v>
      </c>
      <c r="D1698" s="199">
        <v>0</v>
      </c>
      <c r="E1698" s="198" t="s">
        <v>23277</v>
      </c>
      <c r="F1698" s="198" t="s">
        <v>1</v>
      </c>
    </row>
    <row r="1699" spans="1:6" ht="15" customHeight="1">
      <c r="A1699" s="198" t="s">
        <v>397</v>
      </c>
      <c r="B1699" s="199">
        <v>8</v>
      </c>
      <c r="C1699" s="199">
        <v>1410100</v>
      </c>
      <c r="D1699" s="199">
        <v>0</v>
      </c>
      <c r="E1699" s="198" t="s">
        <v>23278</v>
      </c>
      <c r="F1699" s="198" t="s">
        <v>1</v>
      </c>
    </row>
    <row r="1700" spans="1:6" ht="15" customHeight="1">
      <c r="A1700" s="198" t="s">
        <v>397</v>
      </c>
      <c r="B1700" s="199">
        <v>7</v>
      </c>
      <c r="C1700" s="199">
        <v>548300</v>
      </c>
      <c r="D1700" s="199">
        <v>0</v>
      </c>
      <c r="E1700" s="198" t="s">
        <v>23279</v>
      </c>
      <c r="F1700" s="198" t="s">
        <v>1</v>
      </c>
    </row>
    <row r="1701" spans="1:6" ht="15" customHeight="1">
      <c r="A1701" s="198" t="s">
        <v>397</v>
      </c>
      <c r="B1701" s="199">
        <v>5</v>
      </c>
      <c r="C1701" s="199">
        <v>221700</v>
      </c>
      <c r="D1701" s="199">
        <v>0</v>
      </c>
      <c r="E1701" s="198" t="s">
        <v>23280</v>
      </c>
      <c r="F1701" s="198" t="s">
        <v>1</v>
      </c>
    </row>
    <row r="1702" spans="1:6" ht="15" customHeight="1">
      <c r="A1702" s="198" t="s">
        <v>397</v>
      </c>
      <c r="B1702" s="199">
        <v>7</v>
      </c>
      <c r="C1702" s="199">
        <v>645200</v>
      </c>
      <c r="D1702" s="199">
        <v>0</v>
      </c>
      <c r="E1702" s="198" t="s">
        <v>23281</v>
      </c>
      <c r="F1702" s="198" t="s">
        <v>1</v>
      </c>
    </row>
    <row r="1703" spans="1:6" ht="15" customHeight="1">
      <c r="A1703" s="198" t="s">
        <v>397</v>
      </c>
      <c r="B1703" s="199">
        <v>8</v>
      </c>
      <c r="C1703" s="199">
        <v>1108700</v>
      </c>
      <c r="D1703" s="199">
        <v>0</v>
      </c>
      <c r="E1703" s="198" t="s">
        <v>23282</v>
      </c>
      <c r="F1703" s="198" t="s">
        <v>1</v>
      </c>
    </row>
    <row r="1704" spans="1:6" ht="15" customHeight="1">
      <c r="A1704" s="198" t="s">
        <v>397</v>
      </c>
      <c r="B1704" s="199">
        <v>8</v>
      </c>
      <c r="C1704" s="199">
        <v>1341600</v>
      </c>
      <c r="D1704" s="199">
        <v>0</v>
      </c>
      <c r="E1704" s="198" t="s">
        <v>23283</v>
      </c>
      <c r="F1704" s="198" t="s">
        <v>1</v>
      </c>
    </row>
    <row r="1705" spans="1:6" ht="15" customHeight="1">
      <c r="A1705" s="198" t="s">
        <v>397</v>
      </c>
      <c r="B1705" s="199">
        <v>6</v>
      </c>
      <c r="C1705" s="199">
        <v>611400</v>
      </c>
      <c r="D1705" s="199">
        <v>0</v>
      </c>
      <c r="E1705" s="198" t="s">
        <v>23284</v>
      </c>
      <c r="F1705" s="198" t="s">
        <v>1</v>
      </c>
    </row>
    <row r="1706" spans="1:6" ht="15" customHeight="1">
      <c r="A1706" s="198" t="s">
        <v>398</v>
      </c>
      <c r="B1706" s="199">
        <v>27</v>
      </c>
      <c r="C1706" s="199">
        <v>3680700</v>
      </c>
      <c r="D1706" s="199">
        <v>0</v>
      </c>
      <c r="E1706" s="198" t="s">
        <v>23285</v>
      </c>
      <c r="F1706" s="198" t="s">
        <v>1</v>
      </c>
    </row>
    <row r="1707" spans="1:6" ht="15" customHeight="1">
      <c r="A1707" s="198" t="s">
        <v>398</v>
      </c>
      <c r="B1707" s="199">
        <v>21</v>
      </c>
      <c r="C1707" s="199">
        <v>2072000</v>
      </c>
      <c r="D1707" s="199">
        <v>0</v>
      </c>
      <c r="E1707" s="198" t="s">
        <v>23286</v>
      </c>
      <c r="F1707" s="198" t="s">
        <v>1</v>
      </c>
    </row>
    <row r="1708" spans="1:6" ht="15" customHeight="1">
      <c r="A1708" s="198" t="s">
        <v>397</v>
      </c>
      <c r="B1708" s="199">
        <v>6</v>
      </c>
      <c r="C1708" s="199">
        <v>703100</v>
      </c>
      <c r="D1708" s="199">
        <v>0</v>
      </c>
      <c r="E1708" s="198" t="s">
        <v>23287</v>
      </c>
      <c r="F1708" s="198" t="s">
        <v>1</v>
      </c>
    </row>
    <row r="1709" spans="1:6" ht="15" customHeight="1">
      <c r="A1709" s="198" t="s">
        <v>398</v>
      </c>
      <c r="B1709" s="199">
        <v>21</v>
      </c>
      <c r="C1709" s="199">
        <v>2501700</v>
      </c>
      <c r="D1709" s="199">
        <v>0</v>
      </c>
      <c r="E1709" s="198" t="s">
        <v>23288</v>
      </c>
      <c r="F1709" s="198" t="s">
        <v>1</v>
      </c>
    </row>
    <row r="1710" spans="1:6" ht="15" customHeight="1">
      <c r="A1710" s="198" t="s">
        <v>398</v>
      </c>
      <c r="B1710" s="199">
        <v>17</v>
      </c>
      <c r="C1710" s="199">
        <v>1163000</v>
      </c>
      <c r="D1710" s="199">
        <v>0</v>
      </c>
      <c r="E1710" s="198" t="s">
        <v>23289</v>
      </c>
      <c r="F1710" s="198" t="s">
        <v>1</v>
      </c>
    </row>
    <row r="1711" spans="1:6" ht="15" customHeight="1">
      <c r="A1711" s="198" t="s">
        <v>398</v>
      </c>
      <c r="B1711" s="199">
        <v>19</v>
      </c>
      <c r="C1711" s="199">
        <v>2096300</v>
      </c>
      <c r="D1711" s="199">
        <v>0</v>
      </c>
      <c r="E1711" s="198" t="s">
        <v>23290</v>
      </c>
      <c r="F1711" s="198" t="s">
        <v>1</v>
      </c>
    </row>
    <row r="1712" spans="1:6" ht="15" customHeight="1">
      <c r="A1712" s="198" t="s">
        <v>398</v>
      </c>
      <c r="B1712" s="199">
        <v>21</v>
      </c>
      <c r="C1712" s="199">
        <v>2087300</v>
      </c>
      <c r="D1712" s="199">
        <v>0</v>
      </c>
      <c r="E1712" s="198" t="s">
        <v>23291</v>
      </c>
      <c r="F1712" s="198" t="s">
        <v>1</v>
      </c>
    </row>
    <row r="1713" spans="1:6" ht="15" customHeight="1">
      <c r="A1713" s="198" t="s">
        <v>397</v>
      </c>
      <c r="B1713" s="199">
        <v>6</v>
      </c>
      <c r="C1713" s="199">
        <v>607900</v>
      </c>
      <c r="D1713" s="199">
        <v>0</v>
      </c>
      <c r="E1713" s="198" t="s">
        <v>23292</v>
      </c>
      <c r="F1713" s="198" t="s">
        <v>1</v>
      </c>
    </row>
    <row r="1714" spans="1:6" ht="15" customHeight="1">
      <c r="A1714" s="198" t="s">
        <v>397</v>
      </c>
      <c r="B1714" s="199">
        <v>4</v>
      </c>
      <c r="C1714" s="199">
        <v>216600</v>
      </c>
      <c r="D1714" s="199">
        <v>0</v>
      </c>
      <c r="E1714" s="198" t="s">
        <v>23293</v>
      </c>
      <c r="F1714" s="198" t="s">
        <v>1</v>
      </c>
    </row>
    <row r="1715" spans="1:6" ht="15" customHeight="1">
      <c r="A1715" s="198" t="s">
        <v>398</v>
      </c>
      <c r="B1715" s="199">
        <v>18</v>
      </c>
      <c r="C1715" s="199">
        <v>1815500</v>
      </c>
      <c r="D1715" s="199">
        <v>0</v>
      </c>
      <c r="E1715" s="198" t="s">
        <v>23294</v>
      </c>
      <c r="F1715" s="198" t="s">
        <v>1</v>
      </c>
    </row>
    <row r="1716" spans="1:6" ht="15" customHeight="1">
      <c r="A1716" s="198" t="s">
        <v>397</v>
      </c>
      <c r="B1716" s="199">
        <v>7</v>
      </c>
      <c r="C1716" s="199">
        <v>725700</v>
      </c>
      <c r="D1716" s="199">
        <v>0</v>
      </c>
      <c r="E1716" s="198" t="s">
        <v>23295</v>
      </c>
      <c r="F1716" s="198" t="s">
        <v>1</v>
      </c>
    </row>
    <row r="1717" spans="1:6" ht="15" customHeight="1">
      <c r="A1717" s="198" t="s">
        <v>397</v>
      </c>
      <c r="B1717" s="199">
        <v>6</v>
      </c>
      <c r="C1717" s="199">
        <v>973100</v>
      </c>
      <c r="D1717" s="199">
        <v>0</v>
      </c>
      <c r="E1717" s="198" t="s">
        <v>23296</v>
      </c>
      <c r="F1717" s="198" t="s">
        <v>1</v>
      </c>
    </row>
    <row r="1718" spans="1:6" ht="15" customHeight="1">
      <c r="A1718" s="198" t="s">
        <v>397</v>
      </c>
      <c r="B1718" s="199">
        <v>7</v>
      </c>
      <c r="C1718" s="199">
        <v>814800</v>
      </c>
      <c r="D1718" s="199">
        <v>0</v>
      </c>
      <c r="E1718" s="198" t="s">
        <v>23297</v>
      </c>
      <c r="F1718" s="198" t="s">
        <v>1</v>
      </c>
    </row>
    <row r="1719" spans="1:6" ht="15" customHeight="1">
      <c r="A1719" s="198" t="s">
        <v>397</v>
      </c>
      <c r="B1719" s="199">
        <v>7</v>
      </c>
      <c r="C1719" s="199">
        <v>808300</v>
      </c>
      <c r="D1719" s="199">
        <v>0</v>
      </c>
      <c r="E1719" s="198" t="s">
        <v>23298</v>
      </c>
      <c r="F1719" s="198" t="s">
        <v>1</v>
      </c>
    </row>
    <row r="1720" spans="1:6" ht="15" customHeight="1">
      <c r="A1720" s="198" t="s">
        <v>398</v>
      </c>
      <c r="B1720" s="199">
        <v>21</v>
      </c>
      <c r="C1720" s="199">
        <v>1260900</v>
      </c>
      <c r="D1720" s="199">
        <v>0</v>
      </c>
      <c r="E1720" s="198" t="s">
        <v>23299</v>
      </c>
      <c r="F1720" s="198" t="s">
        <v>1</v>
      </c>
    </row>
    <row r="1721" spans="1:6" ht="15" customHeight="1">
      <c r="A1721" s="198" t="s">
        <v>398</v>
      </c>
      <c r="B1721" s="199">
        <v>28</v>
      </c>
      <c r="C1721" s="199">
        <v>3248200</v>
      </c>
      <c r="D1721" s="199">
        <v>0</v>
      </c>
      <c r="E1721" s="198" t="s">
        <v>23300</v>
      </c>
      <c r="F1721" s="198" t="s">
        <v>1</v>
      </c>
    </row>
    <row r="1722" spans="1:6" ht="15" customHeight="1">
      <c r="A1722" s="198" t="s">
        <v>398</v>
      </c>
      <c r="B1722" s="199">
        <v>11</v>
      </c>
      <c r="C1722" s="199">
        <v>1432732</v>
      </c>
      <c r="D1722" s="199">
        <v>0</v>
      </c>
      <c r="E1722" s="198" t="s">
        <v>23301</v>
      </c>
      <c r="F1722" s="198" t="s">
        <v>1</v>
      </c>
    </row>
    <row r="1723" spans="1:6" ht="15" customHeight="1">
      <c r="A1723" s="198" t="s">
        <v>398</v>
      </c>
      <c r="B1723" s="199">
        <v>24</v>
      </c>
      <c r="C1723" s="199">
        <v>2544500</v>
      </c>
      <c r="D1723" s="199">
        <v>0</v>
      </c>
      <c r="E1723" s="198" t="s">
        <v>23302</v>
      </c>
      <c r="F1723" s="198" t="s">
        <v>1</v>
      </c>
    </row>
    <row r="1724" spans="1:6" ht="15" customHeight="1">
      <c r="A1724" s="198" t="s">
        <v>398</v>
      </c>
      <c r="B1724" s="199">
        <v>30</v>
      </c>
      <c r="C1724" s="199">
        <v>3553100</v>
      </c>
      <c r="D1724" s="199">
        <v>0</v>
      </c>
      <c r="E1724" s="198" t="s">
        <v>23303</v>
      </c>
      <c r="F1724" s="198" t="s">
        <v>1</v>
      </c>
    </row>
    <row r="1725" spans="1:6" ht="15" customHeight="1">
      <c r="A1725" s="198" t="s">
        <v>397</v>
      </c>
      <c r="B1725" s="199">
        <v>6</v>
      </c>
      <c r="C1725" s="199">
        <v>400800</v>
      </c>
      <c r="D1725" s="199">
        <v>0</v>
      </c>
      <c r="E1725" s="198" t="s">
        <v>23304</v>
      </c>
      <c r="F1725" s="198" t="s">
        <v>1</v>
      </c>
    </row>
    <row r="1726" spans="1:6" ht="15" customHeight="1">
      <c r="A1726" s="198" t="s">
        <v>397</v>
      </c>
      <c r="B1726" s="199">
        <v>5</v>
      </c>
      <c r="C1726" s="199">
        <v>409500</v>
      </c>
      <c r="D1726" s="199">
        <v>0</v>
      </c>
      <c r="E1726" s="198" t="s">
        <v>23305</v>
      </c>
      <c r="F1726" s="198" t="s">
        <v>1</v>
      </c>
    </row>
    <row r="1727" spans="1:6" ht="15" customHeight="1">
      <c r="A1727" s="198" t="s">
        <v>397</v>
      </c>
      <c r="B1727" s="199">
        <v>9</v>
      </c>
      <c r="C1727" s="199">
        <v>1540800</v>
      </c>
      <c r="D1727" s="199">
        <v>0</v>
      </c>
      <c r="E1727" s="198" t="s">
        <v>23306</v>
      </c>
      <c r="F1727" s="198" t="s">
        <v>1</v>
      </c>
    </row>
    <row r="1728" spans="1:6" ht="15" customHeight="1">
      <c r="A1728" s="198" t="s">
        <v>398</v>
      </c>
      <c r="B1728" s="199">
        <v>0</v>
      </c>
      <c r="C1728" s="199">
        <v>41185</v>
      </c>
      <c r="D1728" s="199">
        <v>0</v>
      </c>
      <c r="E1728" s="198" t="s">
        <v>23307</v>
      </c>
      <c r="F1728" s="198" t="s">
        <v>1</v>
      </c>
    </row>
    <row r="1729" spans="1:6" ht="15" customHeight="1">
      <c r="A1729" s="198" t="s">
        <v>398</v>
      </c>
      <c r="B1729" s="199">
        <v>17</v>
      </c>
      <c r="C1729" s="199">
        <v>1621300</v>
      </c>
      <c r="D1729" s="199">
        <v>0</v>
      </c>
      <c r="E1729" s="198" t="s">
        <v>23308</v>
      </c>
      <c r="F1729" s="198" t="s">
        <v>1</v>
      </c>
    </row>
    <row r="1730" spans="1:6" ht="15" customHeight="1">
      <c r="A1730" s="198" t="s">
        <v>397</v>
      </c>
      <c r="B1730" s="199">
        <v>6</v>
      </c>
      <c r="C1730" s="199">
        <v>440200</v>
      </c>
      <c r="D1730" s="199">
        <v>0</v>
      </c>
      <c r="E1730" s="198" t="s">
        <v>23309</v>
      </c>
      <c r="F1730" s="198" t="s">
        <v>1</v>
      </c>
    </row>
    <row r="1731" spans="1:6" ht="15" customHeight="1">
      <c r="A1731" s="198" t="s">
        <v>397</v>
      </c>
      <c r="B1731" s="199">
        <v>6</v>
      </c>
      <c r="C1731" s="199">
        <v>400000</v>
      </c>
      <c r="D1731" s="199">
        <v>0</v>
      </c>
      <c r="E1731" s="198" t="s">
        <v>23310</v>
      </c>
      <c r="F1731" s="198" t="s">
        <v>1</v>
      </c>
    </row>
    <row r="1732" spans="1:6" ht="15" customHeight="1">
      <c r="A1732" s="198" t="s">
        <v>397</v>
      </c>
      <c r="B1732" s="199">
        <v>6</v>
      </c>
      <c r="C1732" s="199">
        <v>452500</v>
      </c>
      <c r="D1732" s="199">
        <v>0</v>
      </c>
      <c r="E1732" s="198" t="s">
        <v>23311</v>
      </c>
      <c r="F1732" s="198" t="s">
        <v>1</v>
      </c>
    </row>
    <row r="1733" spans="1:6" ht="15" customHeight="1">
      <c r="A1733" s="198" t="s">
        <v>398</v>
      </c>
      <c r="B1733" s="199">
        <v>12</v>
      </c>
      <c r="C1733" s="199">
        <v>1590174</v>
      </c>
      <c r="D1733" s="199">
        <v>0</v>
      </c>
      <c r="E1733" s="198" t="s">
        <v>23312</v>
      </c>
      <c r="F1733" s="198" t="s">
        <v>1</v>
      </c>
    </row>
    <row r="1734" spans="1:6" ht="15" customHeight="1">
      <c r="A1734" s="198" t="s">
        <v>398</v>
      </c>
      <c r="B1734" s="199">
        <v>20</v>
      </c>
      <c r="C1734" s="199">
        <v>2732115</v>
      </c>
      <c r="D1734" s="199">
        <v>0</v>
      </c>
      <c r="E1734" s="198" t="s">
        <v>23313</v>
      </c>
      <c r="F1734" s="198" t="s">
        <v>1</v>
      </c>
    </row>
    <row r="1735" spans="1:6" ht="15" customHeight="1">
      <c r="A1735" s="198" t="s">
        <v>397</v>
      </c>
      <c r="B1735" s="199">
        <v>10</v>
      </c>
      <c r="C1735" s="199">
        <v>1905100</v>
      </c>
      <c r="D1735" s="199">
        <v>0</v>
      </c>
      <c r="E1735" s="198" t="s">
        <v>23314</v>
      </c>
      <c r="F1735" s="198" t="s">
        <v>1</v>
      </c>
    </row>
    <row r="1736" spans="1:6" ht="15" customHeight="1">
      <c r="A1736" s="198" t="s">
        <v>397</v>
      </c>
      <c r="B1736" s="199">
        <v>7</v>
      </c>
      <c r="C1736" s="199">
        <v>1102000</v>
      </c>
      <c r="D1736" s="199">
        <v>0</v>
      </c>
      <c r="E1736" s="198" t="s">
        <v>23315</v>
      </c>
      <c r="F1736" s="198" t="s">
        <v>1</v>
      </c>
    </row>
    <row r="1737" spans="1:6" ht="15" customHeight="1">
      <c r="A1737" s="198" t="s">
        <v>397</v>
      </c>
      <c r="B1737" s="199">
        <v>7</v>
      </c>
      <c r="C1737" s="199">
        <v>698100</v>
      </c>
      <c r="D1737" s="199">
        <v>0</v>
      </c>
      <c r="E1737" s="198" t="s">
        <v>23316</v>
      </c>
      <c r="F1737" s="198" t="s">
        <v>1</v>
      </c>
    </row>
    <row r="1738" spans="1:6" ht="15" customHeight="1">
      <c r="A1738" s="198" t="s">
        <v>397</v>
      </c>
      <c r="B1738" s="199">
        <v>9</v>
      </c>
      <c r="C1738" s="199">
        <v>1219700</v>
      </c>
      <c r="D1738" s="199">
        <v>0</v>
      </c>
      <c r="E1738" s="198" t="s">
        <v>23317</v>
      </c>
      <c r="F1738" s="198" t="s">
        <v>1</v>
      </c>
    </row>
    <row r="1739" spans="1:6" ht="15" customHeight="1">
      <c r="A1739" s="198" t="s">
        <v>397</v>
      </c>
      <c r="B1739" s="199">
        <v>8</v>
      </c>
      <c r="C1739" s="199">
        <v>1570600</v>
      </c>
      <c r="D1739" s="199">
        <v>0</v>
      </c>
      <c r="E1739" s="198" t="s">
        <v>23318</v>
      </c>
      <c r="F1739" s="198" t="s">
        <v>1</v>
      </c>
    </row>
    <row r="1740" spans="1:6" ht="15" customHeight="1">
      <c r="A1740" s="198" t="s">
        <v>397</v>
      </c>
      <c r="B1740" s="199">
        <v>6</v>
      </c>
      <c r="C1740" s="199">
        <v>574500</v>
      </c>
      <c r="D1740" s="199">
        <v>0</v>
      </c>
      <c r="E1740" s="198" t="s">
        <v>23319</v>
      </c>
      <c r="F1740" s="198" t="s">
        <v>1</v>
      </c>
    </row>
    <row r="1741" spans="1:6" ht="15" customHeight="1">
      <c r="A1741" s="198" t="s">
        <v>397</v>
      </c>
      <c r="B1741" s="199">
        <v>6</v>
      </c>
      <c r="C1741" s="199">
        <v>515000</v>
      </c>
      <c r="D1741" s="199">
        <v>0</v>
      </c>
      <c r="E1741" s="198" t="s">
        <v>23320</v>
      </c>
      <c r="F1741" s="198" t="s">
        <v>1</v>
      </c>
    </row>
    <row r="1742" spans="1:6" ht="15" customHeight="1">
      <c r="A1742" s="198" t="s">
        <v>398</v>
      </c>
      <c r="B1742" s="199">
        <v>28</v>
      </c>
      <c r="C1742" s="199">
        <v>4346000</v>
      </c>
      <c r="D1742" s="199">
        <v>0</v>
      </c>
      <c r="E1742" s="198" t="s">
        <v>23321</v>
      </c>
      <c r="F1742" s="198" t="s">
        <v>1</v>
      </c>
    </row>
    <row r="1743" spans="1:6" ht="15" customHeight="1">
      <c r="A1743" s="198" t="s">
        <v>397</v>
      </c>
      <c r="B1743" s="199">
        <v>8</v>
      </c>
      <c r="C1743" s="199">
        <v>899100</v>
      </c>
      <c r="D1743" s="199">
        <v>0</v>
      </c>
      <c r="E1743" s="198" t="s">
        <v>23322</v>
      </c>
      <c r="F1743" s="198" t="s">
        <v>1</v>
      </c>
    </row>
    <row r="1744" spans="1:6" ht="15" customHeight="1">
      <c r="A1744" s="198" t="s">
        <v>397</v>
      </c>
      <c r="B1744" s="199">
        <v>7</v>
      </c>
      <c r="C1744" s="199">
        <v>766100</v>
      </c>
      <c r="D1744" s="199">
        <v>0</v>
      </c>
      <c r="E1744" s="198" t="s">
        <v>23323</v>
      </c>
      <c r="F1744" s="198" t="s">
        <v>1</v>
      </c>
    </row>
    <row r="1745" spans="1:6" ht="15" customHeight="1">
      <c r="A1745" s="198" t="s">
        <v>398</v>
      </c>
      <c r="B1745" s="199">
        <v>0</v>
      </c>
      <c r="C1745" s="199">
        <v>34312</v>
      </c>
      <c r="D1745" s="199">
        <v>0</v>
      </c>
      <c r="E1745" s="198" t="s">
        <v>23324</v>
      </c>
      <c r="F1745" s="198" t="s">
        <v>1</v>
      </c>
    </row>
    <row r="1746" spans="1:6" ht="15" customHeight="1">
      <c r="A1746" s="198" t="s">
        <v>398</v>
      </c>
      <c r="B1746" s="199">
        <v>24</v>
      </c>
      <c r="C1746" s="199">
        <v>3104800</v>
      </c>
      <c r="D1746" s="199">
        <v>0</v>
      </c>
      <c r="E1746" s="198" t="s">
        <v>23325</v>
      </c>
      <c r="F1746" s="198" t="s">
        <v>1</v>
      </c>
    </row>
    <row r="1747" spans="1:6" ht="15" customHeight="1">
      <c r="A1747" s="198" t="s">
        <v>397</v>
      </c>
      <c r="B1747" s="199">
        <v>6</v>
      </c>
      <c r="C1747" s="199">
        <v>404500</v>
      </c>
      <c r="D1747" s="199">
        <v>0</v>
      </c>
      <c r="E1747" s="198" t="s">
        <v>23326</v>
      </c>
      <c r="F1747" s="198" t="s">
        <v>1</v>
      </c>
    </row>
    <row r="1748" spans="1:6" ht="15" customHeight="1">
      <c r="A1748" s="198" t="s">
        <v>398</v>
      </c>
      <c r="B1748" s="199">
        <v>17</v>
      </c>
      <c r="C1748" s="199">
        <v>891500</v>
      </c>
      <c r="D1748" s="199">
        <v>0</v>
      </c>
      <c r="E1748" s="198" t="s">
        <v>23327</v>
      </c>
      <c r="F1748" s="198" t="s">
        <v>1</v>
      </c>
    </row>
    <row r="1749" spans="1:6" ht="15" customHeight="1">
      <c r="A1749" s="198" t="s">
        <v>398</v>
      </c>
      <c r="B1749" s="199">
        <v>35</v>
      </c>
      <c r="C1749" s="199">
        <v>5020100</v>
      </c>
      <c r="D1749" s="199">
        <v>0</v>
      </c>
      <c r="E1749" s="198" t="s">
        <v>23328</v>
      </c>
      <c r="F1749" s="198" t="s">
        <v>1</v>
      </c>
    </row>
    <row r="1750" spans="1:6" ht="15" customHeight="1">
      <c r="A1750" s="198" t="s">
        <v>398</v>
      </c>
      <c r="B1750" s="199">
        <v>3</v>
      </c>
      <c r="C1750" s="199">
        <v>402467</v>
      </c>
      <c r="D1750" s="199">
        <v>0</v>
      </c>
      <c r="E1750" s="198" t="s">
        <v>23329</v>
      </c>
      <c r="F1750" s="198" t="s">
        <v>1</v>
      </c>
    </row>
    <row r="1751" spans="1:6" ht="15" customHeight="1">
      <c r="A1751" s="198" t="s">
        <v>397</v>
      </c>
      <c r="B1751" s="199">
        <v>7</v>
      </c>
      <c r="C1751" s="199">
        <v>614100</v>
      </c>
      <c r="D1751" s="199">
        <v>0</v>
      </c>
      <c r="E1751" s="198" t="s">
        <v>23330</v>
      </c>
      <c r="F1751" s="198" t="s">
        <v>1</v>
      </c>
    </row>
    <row r="1752" spans="1:6" ht="15" customHeight="1">
      <c r="A1752" s="198" t="s">
        <v>397</v>
      </c>
      <c r="B1752" s="199">
        <v>6</v>
      </c>
      <c r="C1752" s="199">
        <v>883700</v>
      </c>
      <c r="D1752" s="199">
        <v>0</v>
      </c>
      <c r="E1752" s="198" t="s">
        <v>23331</v>
      </c>
      <c r="F1752" s="198" t="s">
        <v>1</v>
      </c>
    </row>
    <row r="1753" spans="1:6" ht="15" customHeight="1">
      <c r="A1753" s="198" t="s">
        <v>397</v>
      </c>
      <c r="B1753" s="199">
        <v>8</v>
      </c>
      <c r="C1753" s="199">
        <v>1266800</v>
      </c>
      <c r="D1753" s="199">
        <v>0</v>
      </c>
      <c r="E1753" s="198" t="s">
        <v>23332</v>
      </c>
      <c r="F1753" s="198" t="s">
        <v>1</v>
      </c>
    </row>
    <row r="1754" spans="1:6" ht="15" customHeight="1">
      <c r="A1754" s="198" t="s">
        <v>398</v>
      </c>
      <c r="B1754" s="199">
        <v>22</v>
      </c>
      <c r="C1754" s="199">
        <v>2675900</v>
      </c>
      <c r="D1754" s="199">
        <v>0</v>
      </c>
      <c r="E1754" s="198" t="s">
        <v>23333</v>
      </c>
      <c r="F1754" s="198" t="s">
        <v>1</v>
      </c>
    </row>
    <row r="1755" spans="1:6" ht="15" customHeight="1">
      <c r="A1755" s="198" t="s">
        <v>397</v>
      </c>
      <c r="B1755" s="199">
        <v>5</v>
      </c>
      <c r="C1755" s="199">
        <v>494100</v>
      </c>
      <c r="D1755" s="199">
        <v>0</v>
      </c>
      <c r="E1755" s="198" t="s">
        <v>23334</v>
      </c>
      <c r="F1755" s="198" t="s">
        <v>1</v>
      </c>
    </row>
    <row r="1756" spans="1:6" ht="15" customHeight="1">
      <c r="A1756" s="198" t="s">
        <v>398</v>
      </c>
      <c r="B1756" s="199">
        <v>20</v>
      </c>
      <c r="C1756" s="199">
        <v>1631700</v>
      </c>
      <c r="D1756" s="199">
        <v>0</v>
      </c>
      <c r="E1756" s="198" t="s">
        <v>23335</v>
      </c>
      <c r="F1756" s="198" t="s">
        <v>1</v>
      </c>
    </row>
    <row r="1757" spans="1:6" ht="15" customHeight="1">
      <c r="A1757" s="198" t="s">
        <v>398</v>
      </c>
      <c r="B1757" s="199">
        <v>19</v>
      </c>
      <c r="C1757" s="199">
        <v>1786500</v>
      </c>
      <c r="D1757" s="199">
        <v>0</v>
      </c>
      <c r="E1757" s="198" t="s">
        <v>23336</v>
      </c>
      <c r="F1757" s="198" t="s">
        <v>1</v>
      </c>
    </row>
    <row r="1758" spans="1:6" ht="15" customHeight="1">
      <c r="A1758" s="198" t="s">
        <v>398</v>
      </c>
      <c r="B1758" s="199">
        <v>18</v>
      </c>
      <c r="C1758" s="199">
        <v>1678300</v>
      </c>
      <c r="D1758" s="199">
        <v>0</v>
      </c>
      <c r="E1758" s="198" t="s">
        <v>23337</v>
      </c>
      <c r="F1758" s="198" t="s">
        <v>1</v>
      </c>
    </row>
    <row r="1759" spans="1:6" ht="15" customHeight="1">
      <c r="A1759" s="198" t="s">
        <v>398</v>
      </c>
      <c r="B1759" s="199">
        <v>14</v>
      </c>
      <c r="C1759" s="199">
        <v>1893026</v>
      </c>
      <c r="D1759" s="199">
        <v>0</v>
      </c>
      <c r="E1759" s="198" t="s">
        <v>23338</v>
      </c>
      <c r="F1759" s="198" t="s">
        <v>1</v>
      </c>
    </row>
    <row r="1760" spans="1:6" ht="15" customHeight="1">
      <c r="A1760" s="198" t="s">
        <v>397</v>
      </c>
      <c r="B1760" s="199">
        <v>6</v>
      </c>
      <c r="C1760" s="199">
        <v>623400</v>
      </c>
      <c r="D1760" s="199">
        <v>0</v>
      </c>
      <c r="E1760" s="198" t="s">
        <v>23339</v>
      </c>
      <c r="F1760" s="198" t="s">
        <v>1</v>
      </c>
    </row>
    <row r="1761" spans="1:6" ht="15" customHeight="1">
      <c r="A1761" s="198" t="s">
        <v>397</v>
      </c>
      <c r="B1761" s="199">
        <v>7</v>
      </c>
      <c r="C1761" s="199">
        <v>657400</v>
      </c>
      <c r="D1761" s="199">
        <v>0</v>
      </c>
      <c r="E1761" s="198" t="s">
        <v>23340</v>
      </c>
      <c r="F1761" s="198" t="s">
        <v>1</v>
      </c>
    </row>
    <row r="1762" spans="1:6" ht="15" customHeight="1">
      <c r="A1762" s="198" t="s">
        <v>398</v>
      </c>
      <c r="B1762" s="199">
        <v>19</v>
      </c>
      <c r="C1762" s="199">
        <v>1637400</v>
      </c>
      <c r="D1762" s="199">
        <v>0</v>
      </c>
      <c r="E1762" s="198" t="s">
        <v>23341</v>
      </c>
      <c r="F1762" s="198" t="s">
        <v>1</v>
      </c>
    </row>
    <row r="1763" spans="1:6" ht="15" customHeight="1">
      <c r="A1763" s="198" t="s">
        <v>398</v>
      </c>
      <c r="B1763" s="199">
        <v>16</v>
      </c>
      <c r="C1763" s="199">
        <v>1222900</v>
      </c>
      <c r="D1763" s="199">
        <v>0</v>
      </c>
      <c r="E1763" s="198" t="s">
        <v>23342</v>
      </c>
      <c r="F1763" s="198" t="s">
        <v>1</v>
      </c>
    </row>
    <row r="1764" spans="1:6" ht="15" customHeight="1">
      <c r="A1764" s="198" t="s">
        <v>397</v>
      </c>
      <c r="B1764" s="199">
        <v>10</v>
      </c>
      <c r="C1764" s="199">
        <v>1934300</v>
      </c>
      <c r="D1764" s="199">
        <v>0</v>
      </c>
      <c r="E1764" s="198" t="s">
        <v>23343</v>
      </c>
      <c r="F1764" s="198" t="s">
        <v>1</v>
      </c>
    </row>
    <row r="1765" spans="1:6" ht="15" customHeight="1">
      <c r="A1765" s="198" t="s">
        <v>398</v>
      </c>
      <c r="B1765" s="199">
        <v>23</v>
      </c>
      <c r="C1765" s="199">
        <v>2679700</v>
      </c>
      <c r="D1765" s="199">
        <v>0</v>
      </c>
      <c r="E1765" s="198" t="s">
        <v>23344</v>
      </c>
      <c r="F1765" s="198" t="s">
        <v>1</v>
      </c>
    </row>
    <row r="1766" spans="1:6" ht="15" customHeight="1">
      <c r="A1766" s="198" t="s">
        <v>398</v>
      </c>
      <c r="B1766" s="199">
        <v>16</v>
      </c>
      <c r="C1766" s="199">
        <v>1198700</v>
      </c>
      <c r="D1766" s="199">
        <v>0</v>
      </c>
      <c r="E1766" s="198" t="s">
        <v>23345</v>
      </c>
      <c r="F1766" s="198" t="s">
        <v>1</v>
      </c>
    </row>
    <row r="1767" spans="1:6" ht="15" customHeight="1">
      <c r="A1767" s="198" t="s">
        <v>398</v>
      </c>
      <c r="B1767" s="199">
        <v>18</v>
      </c>
      <c r="C1767" s="199">
        <v>1474500</v>
      </c>
      <c r="D1767" s="199">
        <v>0</v>
      </c>
      <c r="E1767" s="198" t="s">
        <v>23346</v>
      </c>
      <c r="F1767" s="198" t="s">
        <v>1</v>
      </c>
    </row>
    <row r="1768" spans="1:6" ht="15" customHeight="1">
      <c r="A1768" s="198" t="s">
        <v>397</v>
      </c>
      <c r="B1768" s="199">
        <v>7</v>
      </c>
      <c r="C1768" s="199">
        <v>1111000</v>
      </c>
      <c r="D1768" s="199">
        <v>0</v>
      </c>
      <c r="E1768" s="198" t="s">
        <v>23347</v>
      </c>
      <c r="F1768" s="198" t="s">
        <v>1</v>
      </c>
    </row>
    <row r="1769" spans="1:6" ht="15" customHeight="1">
      <c r="A1769" s="198" t="s">
        <v>397</v>
      </c>
      <c r="B1769" s="199">
        <v>7</v>
      </c>
      <c r="C1769" s="199">
        <v>687500</v>
      </c>
      <c r="D1769" s="199">
        <v>0</v>
      </c>
      <c r="E1769" s="198" t="s">
        <v>23348</v>
      </c>
      <c r="F1769" s="198" t="s">
        <v>1</v>
      </c>
    </row>
    <row r="1770" spans="1:6" ht="15" customHeight="1">
      <c r="A1770" s="198" t="s">
        <v>397</v>
      </c>
      <c r="B1770" s="199">
        <v>7</v>
      </c>
      <c r="C1770" s="199">
        <v>1256600</v>
      </c>
      <c r="D1770" s="199">
        <v>0</v>
      </c>
      <c r="E1770" s="198" t="s">
        <v>23349</v>
      </c>
      <c r="F1770" s="198" t="s">
        <v>1</v>
      </c>
    </row>
    <row r="1771" spans="1:6" ht="15" customHeight="1">
      <c r="A1771" s="198" t="s">
        <v>398</v>
      </c>
      <c r="B1771" s="199">
        <v>18</v>
      </c>
      <c r="C1771" s="199">
        <v>1333700</v>
      </c>
      <c r="D1771" s="199">
        <v>0</v>
      </c>
      <c r="E1771" s="198" t="s">
        <v>23350</v>
      </c>
      <c r="F1771" s="198" t="s">
        <v>1</v>
      </c>
    </row>
    <row r="1772" spans="1:6" ht="15" customHeight="1">
      <c r="A1772" s="198" t="s">
        <v>398</v>
      </c>
      <c r="B1772" s="199">
        <v>15</v>
      </c>
      <c r="C1772" s="199">
        <v>670800</v>
      </c>
      <c r="D1772" s="199">
        <v>0</v>
      </c>
      <c r="E1772" s="198" t="s">
        <v>23351</v>
      </c>
      <c r="F1772" s="198" t="s">
        <v>1</v>
      </c>
    </row>
    <row r="1773" spans="1:6" ht="15" customHeight="1">
      <c r="A1773" s="198" t="s">
        <v>397</v>
      </c>
      <c r="B1773" s="199">
        <v>5</v>
      </c>
      <c r="C1773" s="199">
        <v>411200</v>
      </c>
      <c r="D1773" s="199">
        <v>0</v>
      </c>
      <c r="E1773" s="198" t="s">
        <v>23352</v>
      </c>
      <c r="F1773" s="198" t="s">
        <v>1</v>
      </c>
    </row>
    <row r="1774" spans="1:6" ht="15" customHeight="1">
      <c r="A1774" s="198" t="s">
        <v>397</v>
      </c>
      <c r="B1774" s="199">
        <v>8</v>
      </c>
      <c r="C1774" s="199">
        <v>1232800</v>
      </c>
      <c r="D1774" s="199">
        <v>0</v>
      </c>
      <c r="E1774" s="198" t="s">
        <v>23353</v>
      </c>
      <c r="F1774" s="198" t="s">
        <v>1</v>
      </c>
    </row>
    <row r="1775" spans="1:6" ht="15" customHeight="1">
      <c r="A1775" s="198" t="s">
        <v>397</v>
      </c>
      <c r="B1775" s="199">
        <v>7</v>
      </c>
      <c r="C1775" s="199">
        <v>683400</v>
      </c>
      <c r="D1775" s="199">
        <v>0</v>
      </c>
      <c r="E1775" s="198" t="s">
        <v>23354</v>
      </c>
      <c r="F1775" s="198" t="s">
        <v>1</v>
      </c>
    </row>
    <row r="1776" spans="1:6" ht="15" customHeight="1">
      <c r="A1776" s="198" t="s">
        <v>397</v>
      </c>
      <c r="B1776" s="199">
        <v>7</v>
      </c>
      <c r="C1776" s="199">
        <v>879800</v>
      </c>
      <c r="D1776" s="199">
        <v>0</v>
      </c>
      <c r="E1776" s="198" t="s">
        <v>23355</v>
      </c>
      <c r="F1776" s="198" t="s">
        <v>1</v>
      </c>
    </row>
    <row r="1777" spans="1:6" ht="15" customHeight="1">
      <c r="A1777" s="198" t="s">
        <v>397</v>
      </c>
      <c r="B1777" s="199">
        <v>7</v>
      </c>
      <c r="C1777" s="199">
        <v>1011900</v>
      </c>
      <c r="D1777" s="199">
        <v>0</v>
      </c>
      <c r="E1777" s="198" t="s">
        <v>23356</v>
      </c>
      <c r="F1777" s="198" t="s">
        <v>1</v>
      </c>
    </row>
    <row r="1778" spans="1:6" ht="15" customHeight="1">
      <c r="A1778" s="198" t="s">
        <v>398</v>
      </c>
      <c r="B1778" s="199">
        <v>20</v>
      </c>
      <c r="C1778" s="199">
        <v>1582000</v>
      </c>
      <c r="D1778" s="199">
        <v>0</v>
      </c>
      <c r="E1778" s="198" t="s">
        <v>23357</v>
      </c>
      <c r="F1778" s="198" t="s">
        <v>1</v>
      </c>
    </row>
    <row r="1779" spans="1:6" ht="15" customHeight="1">
      <c r="A1779" s="198" t="s">
        <v>398</v>
      </c>
      <c r="B1779" s="199">
        <v>70</v>
      </c>
      <c r="C1779" s="199">
        <v>12808700</v>
      </c>
      <c r="D1779" s="199">
        <v>0</v>
      </c>
      <c r="E1779" s="198" t="s">
        <v>23358</v>
      </c>
      <c r="F1779" s="198" t="s">
        <v>1</v>
      </c>
    </row>
    <row r="1780" spans="1:6" ht="15" customHeight="1">
      <c r="A1780" s="198" t="s">
        <v>397</v>
      </c>
      <c r="B1780" s="199">
        <v>6</v>
      </c>
      <c r="C1780" s="199">
        <v>392000</v>
      </c>
      <c r="D1780" s="199">
        <v>0</v>
      </c>
      <c r="E1780" s="198" t="s">
        <v>23359</v>
      </c>
      <c r="F1780" s="198" t="s">
        <v>1</v>
      </c>
    </row>
    <row r="1781" spans="1:6" ht="15" customHeight="1">
      <c r="A1781" s="198" t="s">
        <v>398</v>
      </c>
      <c r="B1781" s="199">
        <v>30</v>
      </c>
      <c r="C1781" s="199">
        <v>4129322</v>
      </c>
      <c r="D1781" s="199">
        <v>0</v>
      </c>
      <c r="E1781" s="198" t="s">
        <v>23360</v>
      </c>
      <c r="F1781" s="198" t="s">
        <v>1</v>
      </c>
    </row>
    <row r="1782" spans="1:6" ht="15" customHeight="1">
      <c r="A1782" s="198" t="s">
        <v>398</v>
      </c>
      <c r="B1782" s="199">
        <v>15</v>
      </c>
      <c r="C1782" s="199">
        <v>724700</v>
      </c>
      <c r="D1782" s="199">
        <v>0</v>
      </c>
      <c r="E1782" s="198" t="s">
        <v>23361</v>
      </c>
      <c r="F1782" s="198" t="s">
        <v>1</v>
      </c>
    </row>
    <row r="1783" spans="1:6" ht="15" customHeight="1">
      <c r="A1783" s="198" t="s">
        <v>398</v>
      </c>
      <c r="B1783" s="199">
        <v>3</v>
      </c>
      <c r="C1783" s="199">
        <v>460450</v>
      </c>
      <c r="D1783" s="199">
        <v>0</v>
      </c>
      <c r="E1783" s="198" t="s">
        <v>23362</v>
      </c>
      <c r="F1783" s="198" t="s">
        <v>1</v>
      </c>
    </row>
    <row r="1784" spans="1:6" ht="15" customHeight="1">
      <c r="A1784" s="198" t="s">
        <v>397</v>
      </c>
      <c r="B1784" s="199">
        <v>9</v>
      </c>
      <c r="C1784" s="199">
        <v>1434200</v>
      </c>
      <c r="D1784" s="199">
        <v>0</v>
      </c>
      <c r="E1784" s="198" t="s">
        <v>23363</v>
      </c>
      <c r="F1784" s="198" t="s">
        <v>1</v>
      </c>
    </row>
    <row r="1785" spans="1:6" ht="15" customHeight="1">
      <c r="A1785" s="198" t="s">
        <v>397</v>
      </c>
      <c r="B1785" s="199">
        <v>10</v>
      </c>
      <c r="C1785" s="199">
        <v>1376100</v>
      </c>
      <c r="D1785" s="199">
        <v>0</v>
      </c>
      <c r="E1785" s="198" t="s">
        <v>23364</v>
      </c>
      <c r="F1785" s="198" t="s">
        <v>1</v>
      </c>
    </row>
    <row r="1786" spans="1:6" ht="15" customHeight="1">
      <c r="A1786" s="198" t="s">
        <v>397</v>
      </c>
      <c r="B1786" s="199">
        <v>8</v>
      </c>
      <c r="C1786" s="199">
        <v>1296500</v>
      </c>
      <c r="D1786" s="199">
        <v>0</v>
      </c>
      <c r="E1786" s="198" t="s">
        <v>23365</v>
      </c>
      <c r="F1786" s="198" t="s">
        <v>1</v>
      </c>
    </row>
    <row r="1787" spans="1:6" ht="15" customHeight="1">
      <c r="A1787" s="198" t="s">
        <v>398</v>
      </c>
      <c r="B1787" s="199">
        <v>39</v>
      </c>
      <c r="C1787" s="199">
        <v>6161700</v>
      </c>
      <c r="D1787" s="199">
        <v>0</v>
      </c>
      <c r="E1787" s="198" t="s">
        <v>23366</v>
      </c>
      <c r="F1787" s="198" t="s">
        <v>1</v>
      </c>
    </row>
    <row r="1788" spans="1:6" ht="15" customHeight="1">
      <c r="A1788" s="198" t="s">
        <v>397</v>
      </c>
      <c r="B1788" s="199">
        <v>7</v>
      </c>
      <c r="C1788" s="199">
        <v>1210700</v>
      </c>
      <c r="D1788" s="199">
        <v>0</v>
      </c>
      <c r="E1788" s="198" t="s">
        <v>23367</v>
      </c>
      <c r="F1788" s="198" t="s">
        <v>1</v>
      </c>
    </row>
    <row r="1789" spans="1:6" ht="15" customHeight="1">
      <c r="A1789" s="198" t="s">
        <v>398</v>
      </c>
      <c r="B1789" s="199">
        <v>17</v>
      </c>
      <c r="C1789" s="199">
        <v>1712200</v>
      </c>
      <c r="D1789" s="199">
        <v>0</v>
      </c>
      <c r="E1789" s="198" t="s">
        <v>23368</v>
      </c>
      <c r="F1789" s="198" t="s">
        <v>1</v>
      </c>
    </row>
    <row r="1790" spans="1:6" ht="15" customHeight="1">
      <c r="A1790" s="198" t="s">
        <v>398</v>
      </c>
      <c r="B1790" s="199">
        <v>17</v>
      </c>
      <c r="C1790" s="199">
        <v>1365300</v>
      </c>
      <c r="D1790" s="199">
        <v>0</v>
      </c>
      <c r="E1790" s="198" t="s">
        <v>23369</v>
      </c>
      <c r="F1790" s="198" t="s">
        <v>1</v>
      </c>
    </row>
    <row r="1791" spans="1:6" ht="15" customHeight="1">
      <c r="A1791" s="198" t="s">
        <v>397</v>
      </c>
      <c r="B1791" s="199">
        <v>7</v>
      </c>
      <c r="C1791" s="199">
        <v>825800</v>
      </c>
      <c r="D1791" s="199">
        <v>0</v>
      </c>
      <c r="E1791" s="198" t="s">
        <v>23370</v>
      </c>
      <c r="F1791" s="198" t="s">
        <v>1</v>
      </c>
    </row>
    <row r="1792" spans="1:6" ht="15" customHeight="1">
      <c r="A1792" s="198" t="s">
        <v>397</v>
      </c>
      <c r="B1792" s="199">
        <v>7</v>
      </c>
      <c r="C1792" s="199">
        <v>935800</v>
      </c>
      <c r="D1792" s="199">
        <v>0</v>
      </c>
      <c r="E1792" s="198" t="s">
        <v>23371</v>
      </c>
      <c r="F1792" s="198" t="s">
        <v>1</v>
      </c>
    </row>
    <row r="1793" spans="1:6" ht="15" customHeight="1">
      <c r="A1793" s="198" t="s">
        <v>397</v>
      </c>
      <c r="B1793" s="199">
        <v>6</v>
      </c>
      <c r="C1793" s="199">
        <v>471300</v>
      </c>
      <c r="D1793" s="199">
        <v>0</v>
      </c>
      <c r="E1793" s="198" t="s">
        <v>23372</v>
      </c>
      <c r="F1793" s="198" t="s">
        <v>1</v>
      </c>
    </row>
    <row r="1794" spans="1:6" ht="15" customHeight="1">
      <c r="A1794" s="198" t="s">
        <v>397</v>
      </c>
      <c r="B1794" s="199">
        <v>6</v>
      </c>
      <c r="C1794" s="199">
        <v>389400</v>
      </c>
      <c r="D1794" s="199">
        <v>0</v>
      </c>
      <c r="E1794" s="198" t="s">
        <v>23373</v>
      </c>
      <c r="F1794" s="198" t="s">
        <v>1</v>
      </c>
    </row>
    <row r="1795" spans="1:6" ht="15" customHeight="1">
      <c r="A1795" s="198" t="s">
        <v>398</v>
      </c>
      <c r="B1795" s="199">
        <v>22</v>
      </c>
      <c r="C1795" s="199">
        <v>1737400</v>
      </c>
      <c r="D1795" s="199">
        <v>0</v>
      </c>
      <c r="E1795" s="198" t="s">
        <v>23374</v>
      </c>
      <c r="F1795" s="198" t="s">
        <v>1</v>
      </c>
    </row>
    <row r="1796" spans="1:6" ht="15" customHeight="1">
      <c r="A1796" s="198" t="s">
        <v>398</v>
      </c>
      <c r="B1796" s="199">
        <v>18</v>
      </c>
      <c r="C1796" s="199">
        <v>1681100</v>
      </c>
      <c r="D1796" s="199">
        <v>0</v>
      </c>
      <c r="E1796" s="198" t="s">
        <v>23375</v>
      </c>
      <c r="F1796" s="198" t="s">
        <v>1</v>
      </c>
    </row>
    <row r="1797" spans="1:6" ht="15" customHeight="1">
      <c r="A1797" s="198" t="s">
        <v>397</v>
      </c>
      <c r="B1797" s="199">
        <v>9</v>
      </c>
      <c r="C1797" s="199">
        <v>1634700</v>
      </c>
      <c r="D1797" s="199">
        <v>0</v>
      </c>
      <c r="E1797" s="198" t="s">
        <v>23376</v>
      </c>
      <c r="F1797" s="198" t="s">
        <v>1</v>
      </c>
    </row>
    <row r="1798" spans="1:6" ht="15" customHeight="1">
      <c r="A1798" s="198" t="s">
        <v>398</v>
      </c>
      <c r="B1798" s="199">
        <v>21</v>
      </c>
      <c r="C1798" s="199">
        <v>507100</v>
      </c>
      <c r="D1798" s="199">
        <v>0</v>
      </c>
      <c r="E1798" s="198" t="s">
        <v>23377</v>
      </c>
      <c r="F1798" s="198" t="s">
        <v>1</v>
      </c>
    </row>
    <row r="1799" spans="1:6" ht="15" customHeight="1">
      <c r="A1799" s="198" t="s">
        <v>397</v>
      </c>
      <c r="B1799" s="199">
        <v>7</v>
      </c>
      <c r="C1799" s="199">
        <v>1082400</v>
      </c>
      <c r="D1799" s="199">
        <v>0</v>
      </c>
      <c r="E1799" s="198" t="s">
        <v>23378</v>
      </c>
      <c r="F1799" s="198" t="s">
        <v>1</v>
      </c>
    </row>
    <row r="1800" spans="1:6" ht="15" customHeight="1">
      <c r="A1800" s="198" t="s">
        <v>397</v>
      </c>
      <c r="B1800" s="199">
        <v>6</v>
      </c>
      <c r="C1800" s="199">
        <v>905900</v>
      </c>
      <c r="D1800" s="199">
        <v>0</v>
      </c>
      <c r="E1800" s="198" t="s">
        <v>23379</v>
      </c>
      <c r="F1800" s="198" t="s">
        <v>1</v>
      </c>
    </row>
    <row r="1801" spans="1:6" ht="15" customHeight="1">
      <c r="A1801" s="198" t="s">
        <v>397</v>
      </c>
      <c r="B1801" s="199">
        <v>7</v>
      </c>
      <c r="C1801" s="199">
        <v>1102600</v>
      </c>
      <c r="D1801" s="199">
        <v>0</v>
      </c>
      <c r="E1801" s="198" t="s">
        <v>23380</v>
      </c>
      <c r="F1801" s="198" t="s">
        <v>1</v>
      </c>
    </row>
    <row r="1802" spans="1:6" ht="15" customHeight="1">
      <c r="A1802" s="198" t="s">
        <v>397</v>
      </c>
      <c r="B1802" s="199">
        <v>7</v>
      </c>
      <c r="C1802" s="199">
        <v>926300</v>
      </c>
      <c r="D1802" s="199">
        <v>0</v>
      </c>
      <c r="E1802" s="198" t="s">
        <v>23381</v>
      </c>
      <c r="F1802" s="198" t="s">
        <v>1</v>
      </c>
    </row>
    <row r="1803" spans="1:6" ht="15" customHeight="1">
      <c r="A1803" s="198" t="s">
        <v>397</v>
      </c>
      <c r="B1803" s="199">
        <v>7</v>
      </c>
      <c r="C1803" s="199">
        <v>1147400</v>
      </c>
      <c r="D1803" s="199">
        <v>0</v>
      </c>
      <c r="E1803" s="198" t="s">
        <v>23382</v>
      </c>
      <c r="F1803" s="198" t="s">
        <v>1</v>
      </c>
    </row>
    <row r="1804" spans="1:6" ht="15" customHeight="1">
      <c r="A1804" s="198" t="s">
        <v>397</v>
      </c>
      <c r="B1804" s="199">
        <v>8</v>
      </c>
      <c r="C1804" s="199">
        <v>1547100</v>
      </c>
      <c r="D1804" s="199">
        <v>0</v>
      </c>
      <c r="E1804" s="198" t="s">
        <v>23383</v>
      </c>
      <c r="F1804" s="198" t="s">
        <v>1</v>
      </c>
    </row>
    <row r="1805" spans="1:6" ht="15" customHeight="1">
      <c r="A1805" s="198" t="s">
        <v>398</v>
      </c>
      <c r="B1805" s="199">
        <v>22</v>
      </c>
      <c r="C1805" s="199">
        <v>2130800</v>
      </c>
      <c r="D1805" s="199">
        <v>0</v>
      </c>
      <c r="E1805" s="198" t="s">
        <v>23384</v>
      </c>
      <c r="F1805" s="198" t="s">
        <v>1</v>
      </c>
    </row>
    <row r="1806" spans="1:6" ht="15" customHeight="1">
      <c r="A1806" s="198" t="s">
        <v>398</v>
      </c>
      <c r="B1806" s="199">
        <v>20</v>
      </c>
      <c r="C1806" s="199">
        <v>1852200</v>
      </c>
      <c r="D1806" s="199">
        <v>0</v>
      </c>
      <c r="E1806" s="198" t="s">
        <v>23385</v>
      </c>
      <c r="F1806" s="198" t="s">
        <v>1</v>
      </c>
    </row>
    <row r="1807" spans="1:6" ht="15" customHeight="1">
      <c r="A1807" s="198" t="s">
        <v>398</v>
      </c>
      <c r="B1807" s="199">
        <v>16</v>
      </c>
      <c r="C1807" s="199">
        <v>1163000</v>
      </c>
      <c r="D1807" s="199">
        <v>0</v>
      </c>
      <c r="E1807" s="198" t="s">
        <v>23386</v>
      </c>
      <c r="F1807" s="198" t="s">
        <v>1</v>
      </c>
    </row>
    <row r="1808" spans="1:6" ht="15" customHeight="1">
      <c r="A1808" s="198" t="s">
        <v>397</v>
      </c>
      <c r="B1808" s="199">
        <v>9</v>
      </c>
      <c r="C1808" s="199">
        <v>1483400</v>
      </c>
      <c r="D1808" s="199">
        <v>0</v>
      </c>
      <c r="E1808" s="198" t="s">
        <v>23387</v>
      </c>
      <c r="F1808" s="198" t="s">
        <v>1</v>
      </c>
    </row>
    <row r="1809" spans="1:6" ht="15" customHeight="1">
      <c r="A1809" s="198" t="s">
        <v>397</v>
      </c>
      <c r="B1809" s="199">
        <v>8</v>
      </c>
      <c r="C1809" s="199">
        <v>1408000</v>
      </c>
      <c r="D1809" s="199">
        <v>0</v>
      </c>
      <c r="E1809" s="198" t="s">
        <v>23388</v>
      </c>
      <c r="F1809" s="198" t="s">
        <v>1</v>
      </c>
    </row>
    <row r="1810" spans="1:6" ht="15" customHeight="1">
      <c r="A1810" s="198" t="s">
        <v>397</v>
      </c>
      <c r="B1810" s="199">
        <v>8</v>
      </c>
      <c r="C1810" s="199">
        <v>1144600</v>
      </c>
      <c r="D1810" s="199">
        <v>0</v>
      </c>
      <c r="E1810" s="198" t="s">
        <v>23389</v>
      </c>
      <c r="F1810" s="198" t="s">
        <v>1</v>
      </c>
    </row>
    <row r="1811" spans="1:6" ht="15" customHeight="1">
      <c r="A1811" s="198" t="s">
        <v>397</v>
      </c>
      <c r="B1811" s="199">
        <v>9</v>
      </c>
      <c r="C1811" s="199">
        <v>1559300</v>
      </c>
      <c r="D1811" s="199">
        <v>0</v>
      </c>
      <c r="E1811" s="198" t="s">
        <v>23390</v>
      </c>
      <c r="F1811" s="198" t="s">
        <v>1</v>
      </c>
    </row>
    <row r="1812" spans="1:6" ht="15" customHeight="1">
      <c r="A1812" s="198" t="s">
        <v>397</v>
      </c>
      <c r="B1812" s="199">
        <v>6</v>
      </c>
      <c r="C1812" s="199">
        <v>560500</v>
      </c>
      <c r="D1812" s="199">
        <v>0</v>
      </c>
      <c r="E1812" s="198" t="s">
        <v>23391</v>
      </c>
      <c r="F1812" s="198" t="s">
        <v>1</v>
      </c>
    </row>
    <row r="1813" spans="1:6" ht="15" customHeight="1">
      <c r="A1813" s="198" t="s">
        <v>397</v>
      </c>
      <c r="B1813" s="199">
        <v>5</v>
      </c>
      <c r="C1813" s="199">
        <v>435700</v>
      </c>
      <c r="D1813" s="199">
        <v>0</v>
      </c>
      <c r="E1813" s="198" t="s">
        <v>23392</v>
      </c>
      <c r="F1813" s="198" t="s">
        <v>1</v>
      </c>
    </row>
    <row r="1814" spans="1:6" ht="15" customHeight="1">
      <c r="A1814" s="198" t="s">
        <v>397</v>
      </c>
      <c r="B1814" s="199">
        <v>6</v>
      </c>
      <c r="C1814" s="199">
        <v>841700</v>
      </c>
      <c r="D1814" s="199">
        <v>0</v>
      </c>
      <c r="E1814" s="198" t="s">
        <v>23393</v>
      </c>
      <c r="F1814" s="198" t="s">
        <v>1</v>
      </c>
    </row>
    <row r="1815" spans="1:6" ht="15" customHeight="1">
      <c r="A1815" s="198" t="s">
        <v>397</v>
      </c>
      <c r="B1815" s="199">
        <v>4</v>
      </c>
      <c r="C1815" s="199">
        <v>100</v>
      </c>
      <c r="D1815" s="199">
        <v>0</v>
      </c>
      <c r="E1815" s="198" t="s">
        <v>23394</v>
      </c>
      <c r="F1815" s="198" t="s">
        <v>1</v>
      </c>
    </row>
    <row r="1816" spans="1:6" ht="15" customHeight="1">
      <c r="A1816" s="198" t="s">
        <v>398</v>
      </c>
      <c r="B1816" s="199">
        <v>44</v>
      </c>
      <c r="C1816" s="199">
        <v>8222600</v>
      </c>
      <c r="D1816" s="199">
        <v>0</v>
      </c>
      <c r="E1816" s="198" t="s">
        <v>23395</v>
      </c>
      <c r="F1816" s="198" t="s">
        <v>1</v>
      </c>
    </row>
    <row r="1817" spans="1:6" ht="15" customHeight="1">
      <c r="A1817" s="198" t="s">
        <v>398</v>
      </c>
      <c r="B1817" s="199">
        <v>19</v>
      </c>
      <c r="C1817" s="199">
        <v>1718000</v>
      </c>
      <c r="D1817" s="199">
        <v>0</v>
      </c>
      <c r="E1817" s="198" t="s">
        <v>23396</v>
      </c>
      <c r="F1817" s="198" t="s">
        <v>1</v>
      </c>
    </row>
    <row r="1818" spans="1:6" ht="15" customHeight="1">
      <c r="A1818" s="198" t="s">
        <v>397</v>
      </c>
      <c r="B1818" s="199">
        <v>8</v>
      </c>
      <c r="C1818" s="199">
        <v>1038600</v>
      </c>
      <c r="D1818" s="199">
        <v>0</v>
      </c>
      <c r="E1818" s="198" t="s">
        <v>23397</v>
      </c>
      <c r="F1818" s="198" t="s">
        <v>1</v>
      </c>
    </row>
    <row r="1819" spans="1:6" ht="15" customHeight="1">
      <c r="A1819" s="198" t="s">
        <v>398</v>
      </c>
      <c r="B1819" s="199">
        <v>22</v>
      </c>
      <c r="C1819" s="199">
        <v>1567900</v>
      </c>
      <c r="D1819" s="199">
        <v>0</v>
      </c>
      <c r="E1819" s="198" t="s">
        <v>23398</v>
      </c>
      <c r="F1819" s="198" t="s">
        <v>1</v>
      </c>
    </row>
    <row r="1820" spans="1:6" ht="15" customHeight="1">
      <c r="A1820" s="198" t="s">
        <v>398</v>
      </c>
      <c r="B1820" s="199">
        <v>17</v>
      </c>
      <c r="C1820" s="199">
        <v>1510400</v>
      </c>
      <c r="D1820" s="199">
        <v>0</v>
      </c>
      <c r="E1820" s="198" t="s">
        <v>23399</v>
      </c>
      <c r="F1820" s="198" t="s">
        <v>1</v>
      </c>
    </row>
    <row r="1821" spans="1:6" ht="15" customHeight="1">
      <c r="A1821" s="198" t="s">
        <v>398</v>
      </c>
      <c r="B1821" s="199">
        <v>17</v>
      </c>
      <c r="C1821" s="199">
        <v>1484800</v>
      </c>
      <c r="D1821" s="199">
        <v>0</v>
      </c>
      <c r="E1821" s="198" t="s">
        <v>23400</v>
      </c>
      <c r="F1821" s="198" t="s">
        <v>1</v>
      </c>
    </row>
    <row r="1822" spans="1:6" ht="15" customHeight="1">
      <c r="A1822" s="198" t="s">
        <v>397</v>
      </c>
      <c r="B1822" s="199">
        <v>11</v>
      </c>
      <c r="C1822" s="199">
        <v>2035100</v>
      </c>
      <c r="D1822" s="199">
        <v>0</v>
      </c>
      <c r="E1822" s="198" t="s">
        <v>23401</v>
      </c>
      <c r="F1822" s="198" t="s">
        <v>1</v>
      </c>
    </row>
    <row r="1823" spans="1:6" ht="15" customHeight="1">
      <c r="A1823" s="198" t="s">
        <v>398</v>
      </c>
      <c r="B1823" s="199">
        <v>23</v>
      </c>
      <c r="C1823" s="199">
        <v>3063470</v>
      </c>
      <c r="D1823" s="199">
        <v>0</v>
      </c>
      <c r="E1823" s="198" t="s">
        <v>23402</v>
      </c>
      <c r="F1823" s="198" t="s">
        <v>1</v>
      </c>
    </row>
    <row r="1824" spans="1:6" ht="15" customHeight="1">
      <c r="A1824" s="198" t="s">
        <v>397</v>
      </c>
      <c r="B1824" s="199">
        <v>8</v>
      </c>
      <c r="C1824" s="199">
        <v>1313000</v>
      </c>
      <c r="D1824" s="199">
        <v>0</v>
      </c>
      <c r="E1824" s="198" t="s">
        <v>23403</v>
      </c>
      <c r="F1824" s="198" t="s">
        <v>1</v>
      </c>
    </row>
    <row r="1825" spans="1:6" ht="15" customHeight="1">
      <c r="A1825" s="198" t="s">
        <v>398</v>
      </c>
      <c r="B1825" s="199">
        <v>18</v>
      </c>
      <c r="C1825" s="199">
        <v>1659000</v>
      </c>
      <c r="D1825" s="199">
        <v>0</v>
      </c>
      <c r="E1825" s="198" t="s">
        <v>23404</v>
      </c>
      <c r="F1825" s="198" t="s">
        <v>1</v>
      </c>
    </row>
    <row r="1826" spans="1:6" ht="15" customHeight="1">
      <c r="A1826" s="198" t="s">
        <v>398</v>
      </c>
      <c r="B1826" s="199">
        <v>15</v>
      </c>
      <c r="C1826" s="199">
        <v>796100</v>
      </c>
      <c r="D1826" s="199">
        <v>0</v>
      </c>
      <c r="E1826" s="198" t="s">
        <v>23405</v>
      </c>
      <c r="F1826" s="198" t="s">
        <v>1</v>
      </c>
    </row>
    <row r="1827" spans="1:6" ht="15" customHeight="1">
      <c r="A1827" s="198" t="s">
        <v>398</v>
      </c>
      <c r="B1827" s="199">
        <v>18</v>
      </c>
      <c r="C1827" s="199">
        <v>1893300</v>
      </c>
      <c r="D1827" s="199">
        <v>0</v>
      </c>
      <c r="E1827" s="198" t="s">
        <v>23406</v>
      </c>
      <c r="F1827" s="198" t="s">
        <v>1</v>
      </c>
    </row>
    <row r="1828" spans="1:6" ht="15" customHeight="1">
      <c r="A1828" s="198" t="s">
        <v>397</v>
      </c>
      <c r="B1828" s="199">
        <v>7</v>
      </c>
      <c r="C1828" s="199">
        <v>1051000</v>
      </c>
      <c r="D1828" s="199">
        <v>0</v>
      </c>
      <c r="E1828" s="198" t="s">
        <v>23407</v>
      </c>
      <c r="F1828" s="198" t="s">
        <v>1</v>
      </c>
    </row>
    <row r="1829" spans="1:6" ht="15" customHeight="1">
      <c r="A1829" s="198" t="s">
        <v>397</v>
      </c>
      <c r="B1829" s="199">
        <v>7</v>
      </c>
      <c r="C1829" s="199">
        <v>707800</v>
      </c>
      <c r="D1829" s="199">
        <v>0</v>
      </c>
      <c r="E1829" s="198" t="s">
        <v>23408</v>
      </c>
      <c r="F1829" s="198" t="s">
        <v>1</v>
      </c>
    </row>
    <row r="1830" spans="1:6" ht="15" customHeight="1">
      <c r="A1830" s="198" t="s">
        <v>398</v>
      </c>
      <c r="B1830" s="199">
        <v>17</v>
      </c>
      <c r="C1830" s="199">
        <v>1449100</v>
      </c>
      <c r="D1830" s="199">
        <v>0</v>
      </c>
      <c r="E1830" s="198" t="s">
        <v>23409</v>
      </c>
      <c r="F1830" s="198" t="s">
        <v>1</v>
      </c>
    </row>
    <row r="1831" spans="1:6" ht="15" customHeight="1">
      <c r="A1831" s="198" t="s">
        <v>398</v>
      </c>
      <c r="B1831" s="199">
        <v>15</v>
      </c>
      <c r="C1831" s="199">
        <v>895000</v>
      </c>
      <c r="D1831" s="199">
        <v>0</v>
      </c>
      <c r="E1831" s="198" t="s">
        <v>23410</v>
      </c>
      <c r="F1831" s="198" t="s">
        <v>1</v>
      </c>
    </row>
    <row r="1832" spans="1:6" ht="15" customHeight="1">
      <c r="A1832" s="198" t="s">
        <v>397</v>
      </c>
      <c r="B1832" s="199">
        <v>6</v>
      </c>
      <c r="C1832" s="199">
        <v>581200</v>
      </c>
      <c r="D1832" s="199">
        <v>0</v>
      </c>
      <c r="E1832" s="198" t="s">
        <v>23411</v>
      </c>
      <c r="F1832" s="198" t="s">
        <v>1</v>
      </c>
    </row>
    <row r="1833" spans="1:6" ht="15" customHeight="1">
      <c r="A1833" s="198" t="s">
        <v>398</v>
      </c>
      <c r="B1833" s="199">
        <v>34</v>
      </c>
      <c r="C1833" s="199">
        <v>4760800</v>
      </c>
      <c r="D1833" s="199">
        <v>0</v>
      </c>
      <c r="E1833" s="198" t="s">
        <v>23412</v>
      </c>
      <c r="F1833" s="198" t="s">
        <v>1</v>
      </c>
    </row>
    <row r="1834" spans="1:6" ht="15" customHeight="1">
      <c r="A1834" s="198" t="s">
        <v>397</v>
      </c>
      <c r="B1834" s="199">
        <v>8</v>
      </c>
      <c r="C1834" s="199">
        <v>836200</v>
      </c>
      <c r="D1834" s="199">
        <v>0</v>
      </c>
      <c r="E1834" s="198" t="s">
        <v>23413</v>
      </c>
      <c r="F1834" s="198" t="s">
        <v>1</v>
      </c>
    </row>
    <row r="1835" spans="1:6" ht="15" customHeight="1">
      <c r="A1835" s="198" t="s">
        <v>398</v>
      </c>
      <c r="B1835" s="199">
        <v>27</v>
      </c>
      <c r="C1835" s="199">
        <v>2346900</v>
      </c>
      <c r="D1835" s="199">
        <v>0</v>
      </c>
      <c r="E1835" s="198" t="s">
        <v>23414</v>
      </c>
      <c r="F1835" s="198" t="s">
        <v>1</v>
      </c>
    </row>
    <row r="1836" spans="1:6" ht="15" customHeight="1">
      <c r="A1836" s="198" t="s">
        <v>397</v>
      </c>
      <c r="B1836" s="199">
        <v>7</v>
      </c>
      <c r="C1836" s="199">
        <v>777400</v>
      </c>
      <c r="D1836" s="199">
        <v>0</v>
      </c>
      <c r="E1836" s="198" t="s">
        <v>23415</v>
      </c>
      <c r="F1836" s="198" t="s">
        <v>1</v>
      </c>
    </row>
    <row r="1837" spans="1:6" ht="15" customHeight="1">
      <c r="A1837" s="198" t="s">
        <v>397</v>
      </c>
      <c r="B1837" s="199">
        <v>7</v>
      </c>
      <c r="C1837" s="199">
        <v>933400</v>
      </c>
      <c r="D1837" s="199">
        <v>0</v>
      </c>
      <c r="E1837" s="198" t="s">
        <v>23416</v>
      </c>
      <c r="F1837" s="198" t="s">
        <v>1</v>
      </c>
    </row>
    <row r="1838" spans="1:6" ht="15" customHeight="1">
      <c r="A1838" s="198" t="s">
        <v>397</v>
      </c>
      <c r="B1838" s="199">
        <v>6</v>
      </c>
      <c r="C1838" s="199">
        <v>567100</v>
      </c>
      <c r="D1838" s="199">
        <v>0</v>
      </c>
      <c r="E1838" s="198" t="s">
        <v>23417</v>
      </c>
      <c r="F1838" s="198" t="s">
        <v>1</v>
      </c>
    </row>
    <row r="1839" spans="1:6" ht="15" customHeight="1">
      <c r="A1839" s="198" t="s">
        <v>397</v>
      </c>
      <c r="B1839" s="199">
        <v>5</v>
      </c>
      <c r="C1839" s="199">
        <v>644400</v>
      </c>
      <c r="D1839" s="199">
        <v>0</v>
      </c>
      <c r="E1839" s="198" t="s">
        <v>23418</v>
      </c>
      <c r="F1839" s="198" t="s">
        <v>1</v>
      </c>
    </row>
    <row r="1840" spans="1:6" ht="15" customHeight="1">
      <c r="A1840" s="198" t="s">
        <v>398</v>
      </c>
      <c r="B1840" s="199">
        <v>28</v>
      </c>
      <c r="C1840" s="199">
        <v>3206100</v>
      </c>
      <c r="D1840" s="199">
        <v>0</v>
      </c>
      <c r="E1840" s="198" t="s">
        <v>23419</v>
      </c>
      <c r="F1840" s="198" t="s">
        <v>1</v>
      </c>
    </row>
    <row r="1841" spans="1:6" ht="15" customHeight="1">
      <c r="A1841" s="198" t="s">
        <v>397</v>
      </c>
      <c r="B1841" s="199">
        <v>7</v>
      </c>
      <c r="C1841" s="199">
        <v>913500</v>
      </c>
      <c r="D1841" s="199">
        <v>0</v>
      </c>
      <c r="E1841" s="198" t="s">
        <v>23420</v>
      </c>
      <c r="F1841" s="198" t="s">
        <v>1</v>
      </c>
    </row>
    <row r="1842" spans="1:6" ht="15" customHeight="1">
      <c r="A1842" s="198" t="s">
        <v>398</v>
      </c>
      <c r="B1842" s="199">
        <v>43</v>
      </c>
      <c r="C1842" s="199">
        <v>7964300</v>
      </c>
      <c r="D1842" s="199">
        <v>0</v>
      </c>
      <c r="E1842" s="198" t="s">
        <v>23421</v>
      </c>
      <c r="F1842" s="198" t="s">
        <v>1</v>
      </c>
    </row>
    <row r="1843" spans="1:6" ht="15" customHeight="1">
      <c r="A1843" s="198" t="s">
        <v>397</v>
      </c>
      <c r="B1843" s="199">
        <v>7</v>
      </c>
      <c r="C1843" s="199">
        <v>788900</v>
      </c>
      <c r="D1843" s="199">
        <v>0</v>
      </c>
      <c r="E1843" s="198" t="s">
        <v>23422</v>
      </c>
      <c r="F1843" s="198" t="s">
        <v>1</v>
      </c>
    </row>
    <row r="1844" spans="1:6" ht="15" customHeight="1">
      <c r="A1844" s="198" t="s">
        <v>397</v>
      </c>
      <c r="B1844" s="199">
        <v>7</v>
      </c>
      <c r="C1844" s="199">
        <v>878100</v>
      </c>
      <c r="D1844" s="199">
        <v>0</v>
      </c>
      <c r="E1844" s="198" t="s">
        <v>23423</v>
      </c>
      <c r="F1844" s="198" t="s">
        <v>1</v>
      </c>
    </row>
    <row r="1845" spans="1:6" ht="15" customHeight="1">
      <c r="A1845" s="198" t="s">
        <v>397</v>
      </c>
      <c r="B1845" s="199">
        <v>7</v>
      </c>
      <c r="C1845" s="199">
        <v>884800</v>
      </c>
      <c r="D1845" s="199">
        <v>0</v>
      </c>
      <c r="E1845" s="198" t="s">
        <v>23424</v>
      </c>
      <c r="F1845" s="198" t="s">
        <v>1</v>
      </c>
    </row>
    <row r="1846" spans="1:6" ht="15" customHeight="1">
      <c r="A1846" s="198" t="s">
        <v>397</v>
      </c>
      <c r="B1846" s="199">
        <v>6</v>
      </c>
      <c r="C1846" s="199">
        <v>775200</v>
      </c>
      <c r="D1846" s="199">
        <v>0</v>
      </c>
      <c r="E1846" s="198" t="s">
        <v>23425</v>
      </c>
      <c r="F1846" s="198" t="s">
        <v>1</v>
      </c>
    </row>
    <row r="1847" spans="1:6" ht="15" customHeight="1">
      <c r="A1847" s="198" t="s">
        <v>398</v>
      </c>
      <c r="B1847" s="199">
        <v>20</v>
      </c>
      <c r="C1847" s="199">
        <v>2044400</v>
      </c>
      <c r="D1847" s="199">
        <v>0</v>
      </c>
      <c r="E1847" s="198" t="s">
        <v>23426</v>
      </c>
      <c r="F1847" s="198" t="s">
        <v>1</v>
      </c>
    </row>
    <row r="1848" spans="1:6" ht="15" customHeight="1">
      <c r="A1848" s="198" t="s">
        <v>398</v>
      </c>
      <c r="B1848" s="199">
        <v>18</v>
      </c>
      <c r="C1848" s="199">
        <v>1735600</v>
      </c>
      <c r="D1848" s="199">
        <v>0</v>
      </c>
      <c r="E1848" s="198" t="s">
        <v>23427</v>
      </c>
      <c r="F1848" s="198" t="s">
        <v>1</v>
      </c>
    </row>
    <row r="1849" spans="1:6" ht="15" customHeight="1">
      <c r="A1849" s="198" t="s">
        <v>397</v>
      </c>
      <c r="B1849" s="199">
        <v>6</v>
      </c>
      <c r="C1849" s="199">
        <v>595000</v>
      </c>
      <c r="D1849" s="199">
        <v>0</v>
      </c>
      <c r="E1849" s="198" t="s">
        <v>23428</v>
      </c>
      <c r="F1849" s="198" t="s">
        <v>1</v>
      </c>
    </row>
    <row r="1850" spans="1:6" ht="15" customHeight="1">
      <c r="A1850" s="198" t="s">
        <v>397</v>
      </c>
      <c r="B1850" s="199">
        <v>6</v>
      </c>
      <c r="C1850" s="199">
        <v>355100</v>
      </c>
      <c r="D1850" s="199">
        <v>0</v>
      </c>
      <c r="E1850" s="198" t="s">
        <v>23429</v>
      </c>
      <c r="F1850" s="198" t="s">
        <v>1</v>
      </c>
    </row>
    <row r="1851" spans="1:6" ht="15" customHeight="1">
      <c r="A1851" s="198" t="s">
        <v>397</v>
      </c>
      <c r="B1851" s="199">
        <v>8</v>
      </c>
      <c r="C1851" s="199">
        <v>981000</v>
      </c>
      <c r="D1851" s="199">
        <v>0</v>
      </c>
      <c r="E1851" s="198" t="s">
        <v>23430</v>
      </c>
      <c r="F1851" s="198" t="s">
        <v>1</v>
      </c>
    </row>
    <row r="1852" spans="1:6" ht="15" customHeight="1">
      <c r="A1852" s="198" t="s">
        <v>397</v>
      </c>
      <c r="B1852" s="199">
        <v>6</v>
      </c>
      <c r="C1852" s="199">
        <v>497800</v>
      </c>
      <c r="D1852" s="199">
        <v>0</v>
      </c>
      <c r="E1852" s="198" t="s">
        <v>23431</v>
      </c>
      <c r="F1852" s="198" t="s">
        <v>1</v>
      </c>
    </row>
    <row r="1853" spans="1:6" ht="15" customHeight="1">
      <c r="A1853" s="198" t="s">
        <v>397</v>
      </c>
      <c r="B1853" s="199">
        <v>8</v>
      </c>
      <c r="C1853" s="199">
        <v>910600</v>
      </c>
      <c r="D1853" s="199">
        <v>0</v>
      </c>
      <c r="E1853" s="198" t="s">
        <v>23432</v>
      </c>
      <c r="F1853" s="198" t="s">
        <v>1</v>
      </c>
    </row>
    <row r="1854" spans="1:6" ht="15" customHeight="1">
      <c r="A1854" s="198" t="s">
        <v>397</v>
      </c>
      <c r="B1854" s="199">
        <v>5</v>
      </c>
      <c r="C1854" s="199">
        <v>349100</v>
      </c>
      <c r="D1854" s="199">
        <v>0</v>
      </c>
      <c r="E1854" s="198" t="s">
        <v>23433</v>
      </c>
      <c r="F1854" s="198" t="s">
        <v>1</v>
      </c>
    </row>
    <row r="1855" spans="1:6" ht="15" customHeight="1">
      <c r="A1855" s="198" t="s">
        <v>398</v>
      </c>
      <c r="B1855" s="199">
        <v>20</v>
      </c>
      <c r="C1855" s="199">
        <v>2380900</v>
      </c>
      <c r="D1855" s="199">
        <v>0</v>
      </c>
      <c r="E1855" s="198" t="s">
        <v>23434</v>
      </c>
      <c r="F1855" s="198" t="s">
        <v>1</v>
      </c>
    </row>
    <row r="1856" spans="1:6" ht="15" customHeight="1">
      <c r="A1856" s="198" t="s">
        <v>397</v>
      </c>
      <c r="B1856" s="199">
        <v>6</v>
      </c>
      <c r="C1856" s="199">
        <v>705800</v>
      </c>
      <c r="D1856" s="199">
        <v>0</v>
      </c>
      <c r="E1856" s="198" t="s">
        <v>23435</v>
      </c>
      <c r="F1856" s="198" t="s">
        <v>1</v>
      </c>
    </row>
    <row r="1857" spans="1:6" ht="15" customHeight="1">
      <c r="A1857" s="198" t="s">
        <v>398</v>
      </c>
      <c r="B1857" s="199">
        <v>5</v>
      </c>
      <c r="C1857" s="199">
        <v>633222</v>
      </c>
      <c r="D1857" s="199">
        <v>0</v>
      </c>
      <c r="E1857" s="198" t="s">
        <v>23436</v>
      </c>
      <c r="F1857" s="198" t="s">
        <v>1</v>
      </c>
    </row>
    <row r="1858" spans="1:6" ht="15" customHeight="1">
      <c r="A1858" s="198" t="s">
        <v>397</v>
      </c>
      <c r="B1858" s="199">
        <v>5</v>
      </c>
      <c r="C1858" s="199">
        <v>100</v>
      </c>
      <c r="D1858" s="199">
        <v>0</v>
      </c>
      <c r="E1858" s="198" t="s">
        <v>23437</v>
      </c>
      <c r="F1858" s="198" t="s">
        <v>1</v>
      </c>
    </row>
    <row r="1859" spans="1:6" ht="15" customHeight="1">
      <c r="A1859" s="198" t="s">
        <v>397</v>
      </c>
      <c r="B1859" s="199">
        <v>6</v>
      </c>
      <c r="C1859" s="199">
        <v>561600</v>
      </c>
      <c r="D1859" s="199">
        <v>0</v>
      </c>
      <c r="E1859" s="198" t="s">
        <v>23438</v>
      </c>
      <c r="F1859" s="198" t="s">
        <v>1</v>
      </c>
    </row>
    <row r="1860" spans="1:6" ht="15" customHeight="1">
      <c r="A1860" s="198" t="s">
        <v>397</v>
      </c>
      <c r="B1860" s="199">
        <v>9</v>
      </c>
      <c r="C1860" s="199">
        <v>1517400</v>
      </c>
      <c r="D1860" s="199">
        <v>0</v>
      </c>
      <c r="E1860" s="198" t="s">
        <v>23439</v>
      </c>
      <c r="F1860" s="198" t="s">
        <v>1</v>
      </c>
    </row>
    <row r="1861" spans="1:6" ht="15" customHeight="1">
      <c r="A1861" s="198" t="s">
        <v>397</v>
      </c>
      <c r="B1861" s="199">
        <v>11</v>
      </c>
      <c r="C1861" s="199">
        <v>2436400</v>
      </c>
      <c r="D1861" s="199">
        <v>0</v>
      </c>
      <c r="E1861" s="198" t="s">
        <v>23440</v>
      </c>
      <c r="F1861" s="198" t="s">
        <v>1</v>
      </c>
    </row>
    <row r="1862" spans="1:6" ht="15" customHeight="1">
      <c r="A1862" s="198" t="s">
        <v>397</v>
      </c>
      <c r="B1862" s="199">
        <v>6</v>
      </c>
      <c r="C1862" s="199">
        <v>401800</v>
      </c>
      <c r="D1862" s="199">
        <v>0</v>
      </c>
      <c r="E1862" s="198" t="s">
        <v>23441</v>
      </c>
      <c r="F1862" s="198" t="s">
        <v>1</v>
      </c>
    </row>
    <row r="1863" spans="1:6" ht="15" customHeight="1">
      <c r="A1863" s="198" t="s">
        <v>397</v>
      </c>
      <c r="B1863" s="199">
        <v>8</v>
      </c>
      <c r="C1863" s="199">
        <v>1333500</v>
      </c>
      <c r="D1863" s="199">
        <v>0</v>
      </c>
      <c r="E1863" s="198" t="s">
        <v>23442</v>
      </c>
      <c r="F1863" s="198" t="s">
        <v>1</v>
      </c>
    </row>
    <row r="1864" spans="1:6" ht="15" customHeight="1">
      <c r="A1864" s="198" t="s">
        <v>398</v>
      </c>
      <c r="B1864" s="199">
        <v>25</v>
      </c>
      <c r="C1864" s="199">
        <v>2521500</v>
      </c>
      <c r="D1864" s="199">
        <v>0</v>
      </c>
      <c r="E1864" s="198" t="s">
        <v>23443</v>
      </c>
      <c r="F1864" s="198" t="s">
        <v>1</v>
      </c>
    </row>
    <row r="1865" spans="1:6" ht="15" customHeight="1">
      <c r="A1865" s="198" t="s">
        <v>398</v>
      </c>
      <c r="B1865" s="199">
        <v>16</v>
      </c>
      <c r="C1865" s="199">
        <v>1432100</v>
      </c>
      <c r="D1865" s="199">
        <v>0</v>
      </c>
      <c r="E1865" s="198" t="s">
        <v>23444</v>
      </c>
      <c r="F1865" s="198" t="s">
        <v>1</v>
      </c>
    </row>
    <row r="1866" spans="1:6" ht="15" customHeight="1">
      <c r="A1866" s="198" t="s">
        <v>397</v>
      </c>
      <c r="B1866" s="199">
        <v>6</v>
      </c>
      <c r="C1866" s="199">
        <v>747900</v>
      </c>
      <c r="D1866" s="199">
        <v>0</v>
      </c>
      <c r="E1866" s="198" t="s">
        <v>23445</v>
      </c>
      <c r="F1866" s="198" t="s">
        <v>1</v>
      </c>
    </row>
    <row r="1867" spans="1:6" ht="15" customHeight="1">
      <c r="A1867" s="198" t="s">
        <v>397</v>
      </c>
      <c r="B1867" s="199">
        <v>6</v>
      </c>
      <c r="C1867" s="199">
        <v>533800</v>
      </c>
      <c r="D1867" s="199">
        <v>0</v>
      </c>
      <c r="E1867" s="198" t="s">
        <v>23446</v>
      </c>
      <c r="F1867" s="198" t="s">
        <v>1</v>
      </c>
    </row>
    <row r="1868" spans="1:6" ht="15" customHeight="1">
      <c r="A1868" s="198" t="s">
        <v>398</v>
      </c>
      <c r="B1868" s="199">
        <v>27</v>
      </c>
      <c r="C1868" s="199">
        <v>2320400</v>
      </c>
      <c r="D1868" s="199">
        <v>0</v>
      </c>
      <c r="E1868" s="198" t="s">
        <v>23447</v>
      </c>
      <c r="F1868" s="198" t="s">
        <v>1</v>
      </c>
    </row>
    <row r="1869" spans="1:6" ht="15" customHeight="1">
      <c r="A1869" s="198" t="s">
        <v>397</v>
      </c>
      <c r="B1869" s="199">
        <v>4</v>
      </c>
      <c r="C1869" s="199">
        <v>298600</v>
      </c>
      <c r="D1869" s="199">
        <v>0</v>
      </c>
      <c r="E1869" s="198" t="s">
        <v>23448</v>
      </c>
      <c r="F1869" s="198" t="s">
        <v>1</v>
      </c>
    </row>
    <row r="1870" spans="1:6" ht="15" customHeight="1">
      <c r="A1870" s="198" t="s">
        <v>397</v>
      </c>
      <c r="B1870" s="199">
        <v>6</v>
      </c>
      <c r="C1870" s="199">
        <v>645400</v>
      </c>
      <c r="D1870" s="199">
        <v>0</v>
      </c>
      <c r="E1870" s="198" t="s">
        <v>23449</v>
      </c>
      <c r="F1870" s="198" t="s">
        <v>1</v>
      </c>
    </row>
    <row r="1871" spans="1:6" ht="15" customHeight="1">
      <c r="A1871" s="198" t="s">
        <v>398</v>
      </c>
      <c r="B1871" s="199">
        <v>25</v>
      </c>
      <c r="C1871" s="199">
        <v>2597100</v>
      </c>
      <c r="D1871" s="199">
        <v>0</v>
      </c>
      <c r="E1871" s="198" t="s">
        <v>23450</v>
      </c>
      <c r="F1871" s="198" t="s">
        <v>1</v>
      </c>
    </row>
    <row r="1872" spans="1:6" ht="15" customHeight="1">
      <c r="A1872" s="198" t="s">
        <v>398</v>
      </c>
      <c r="B1872" s="199">
        <v>25</v>
      </c>
      <c r="C1872" s="199">
        <v>5142500</v>
      </c>
      <c r="D1872" s="199">
        <v>0</v>
      </c>
      <c r="E1872" s="198" t="s">
        <v>23451</v>
      </c>
      <c r="F1872" s="198" t="s">
        <v>1</v>
      </c>
    </row>
    <row r="1873" spans="1:6" ht="15" customHeight="1">
      <c r="A1873" s="198" t="s">
        <v>397</v>
      </c>
      <c r="B1873" s="199">
        <v>7</v>
      </c>
      <c r="C1873" s="199">
        <v>912100</v>
      </c>
      <c r="D1873" s="199">
        <v>0</v>
      </c>
      <c r="E1873" s="198" t="s">
        <v>23452</v>
      </c>
      <c r="F1873" s="198" t="s">
        <v>1</v>
      </c>
    </row>
    <row r="1874" spans="1:6" ht="15" customHeight="1">
      <c r="A1874" s="198" t="s">
        <v>397</v>
      </c>
      <c r="B1874" s="199">
        <v>6</v>
      </c>
      <c r="C1874" s="199">
        <v>889200</v>
      </c>
      <c r="D1874" s="199">
        <v>0</v>
      </c>
      <c r="E1874" s="198" t="s">
        <v>23453</v>
      </c>
      <c r="F1874" s="198" t="s">
        <v>1</v>
      </c>
    </row>
    <row r="1875" spans="1:6" ht="15" customHeight="1">
      <c r="A1875" s="198" t="s">
        <v>398</v>
      </c>
      <c r="B1875" s="199">
        <v>20</v>
      </c>
      <c r="C1875" s="199">
        <v>2353100</v>
      </c>
      <c r="D1875" s="199">
        <v>0</v>
      </c>
      <c r="E1875" s="198" t="s">
        <v>23454</v>
      </c>
      <c r="F1875" s="198" t="s">
        <v>1</v>
      </c>
    </row>
    <row r="1876" spans="1:6" ht="15" customHeight="1">
      <c r="A1876" s="198" t="s">
        <v>397</v>
      </c>
      <c r="B1876" s="199">
        <v>7</v>
      </c>
      <c r="C1876" s="199">
        <v>1064300</v>
      </c>
      <c r="D1876" s="199">
        <v>0</v>
      </c>
      <c r="E1876" s="198" t="s">
        <v>23455</v>
      </c>
      <c r="F1876" s="198" t="s">
        <v>1</v>
      </c>
    </row>
    <row r="1877" spans="1:6" ht="15" customHeight="1">
      <c r="A1877" s="198" t="s">
        <v>397</v>
      </c>
      <c r="B1877" s="199">
        <v>8</v>
      </c>
      <c r="C1877" s="199">
        <v>1447500</v>
      </c>
      <c r="D1877" s="199">
        <v>0</v>
      </c>
      <c r="E1877" s="198" t="s">
        <v>23456</v>
      </c>
      <c r="F1877" s="198" t="s">
        <v>1</v>
      </c>
    </row>
    <row r="1878" spans="1:6" ht="15" customHeight="1">
      <c r="A1878" s="198" t="s">
        <v>397</v>
      </c>
      <c r="B1878" s="199">
        <v>6</v>
      </c>
      <c r="C1878" s="199">
        <v>831800</v>
      </c>
      <c r="D1878" s="199">
        <v>0</v>
      </c>
      <c r="E1878" s="198" t="s">
        <v>23457</v>
      </c>
      <c r="F1878" s="198" t="s">
        <v>1</v>
      </c>
    </row>
    <row r="1879" spans="1:6" ht="15" customHeight="1">
      <c r="A1879" s="198" t="s">
        <v>397</v>
      </c>
      <c r="B1879" s="199">
        <v>9</v>
      </c>
      <c r="C1879" s="199">
        <v>1737900</v>
      </c>
      <c r="D1879" s="199">
        <v>0</v>
      </c>
      <c r="E1879" s="198" t="s">
        <v>23458</v>
      </c>
      <c r="F1879" s="198" t="s">
        <v>1</v>
      </c>
    </row>
    <row r="1880" spans="1:6" ht="15" customHeight="1">
      <c r="A1880" s="198" t="s">
        <v>398</v>
      </c>
      <c r="B1880" s="199">
        <v>16</v>
      </c>
      <c r="C1880" s="199">
        <v>1228900</v>
      </c>
      <c r="D1880" s="199">
        <v>0</v>
      </c>
      <c r="E1880" s="198" t="s">
        <v>23459</v>
      </c>
      <c r="F1880" s="198" t="s">
        <v>1</v>
      </c>
    </row>
    <row r="1881" spans="1:6" ht="15" customHeight="1">
      <c r="A1881" s="198" t="s">
        <v>397</v>
      </c>
      <c r="B1881" s="199">
        <v>7</v>
      </c>
      <c r="C1881" s="199">
        <v>969900</v>
      </c>
      <c r="D1881" s="199">
        <v>0</v>
      </c>
      <c r="E1881" s="198" t="s">
        <v>23460</v>
      </c>
      <c r="F1881" s="198" t="s">
        <v>1</v>
      </c>
    </row>
    <row r="1882" spans="1:6" ht="15" customHeight="1">
      <c r="A1882" s="198" t="s">
        <v>398</v>
      </c>
      <c r="B1882" s="199">
        <v>15</v>
      </c>
      <c r="C1882" s="199">
        <v>977700</v>
      </c>
      <c r="D1882" s="199">
        <v>0</v>
      </c>
      <c r="E1882" s="198" t="s">
        <v>23461</v>
      </c>
      <c r="F1882" s="198" t="s">
        <v>1</v>
      </c>
    </row>
    <row r="1883" spans="1:6" ht="15" customHeight="1">
      <c r="A1883" s="198" t="s">
        <v>397</v>
      </c>
      <c r="B1883" s="199">
        <v>7</v>
      </c>
      <c r="C1883" s="199">
        <v>1058800</v>
      </c>
      <c r="D1883" s="199">
        <v>0</v>
      </c>
      <c r="E1883" s="198" t="s">
        <v>23462</v>
      </c>
      <c r="F1883" s="198" t="s">
        <v>1</v>
      </c>
    </row>
    <row r="1884" spans="1:6" ht="15" customHeight="1">
      <c r="A1884" s="198" t="s">
        <v>397</v>
      </c>
      <c r="B1884" s="199">
        <v>6</v>
      </c>
      <c r="C1884" s="199">
        <v>883800</v>
      </c>
      <c r="D1884" s="199">
        <v>6</v>
      </c>
      <c r="E1884" s="198" t="s">
        <v>7889</v>
      </c>
      <c r="F1884" s="198" t="s">
        <v>1</v>
      </c>
    </row>
    <row r="1885" spans="1:6" ht="15" customHeight="1">
      <c r="A1885" s="198" t="s">
        <v>397</v>
      </c>
      <c r="B1885" s="199">
        <v>6</v>
      </c>
      <c r="C1885" s="199">
        <v>895800</v>
      </c>
      <c r="D1885" s="199">
        <v>0</v>
      </c>
      <c r="E1885" s="198" t="s">
        <v>23463</v>
      </c>
      <c r="F1885" s="198" t="s">
        <v>1</v>
      </c>
    </row>
    <row r="1886" spans="1:6" ht="15" customHeight="1">
      <c r="A1886" s="198" t="s">
        <v>397</v>
      </c>
      <c r="B1886" s="199">
        <v>7</v>
      </c>
      <c r="C1886" s="199">
        <v>708300</v>
      </c>
      <c r="D1886" s="199">
        <v>0</v>
      </c>
      <c r="E1886" s="198" t="s">
        <v>23464</v>
      </c>
      <c r="F1886" s="198" t="s">
        <v>1</v>
      </c>
    </row>
    <row r="1887" spans="1:6" ht="15" customHeight="1">
      <c r="A1887" s="198" t="s">
        <v>398</v>
      </c>
      <c r="B1887" s="199">
        <v>63</v>
      </c>
      <c r="C1887" s="199">
        <v>12296500</v>
      </c>
      <c r="D1887" s="199">
        <v>0</v>
      </c>
      <c r="E1887" s="198" t="s">
        <v>23465</v>
      </c>
      <c r="F1887" s="198" t="s">
        <v>1</v>
      </c>
    </row>
    <row r="1888" spans="1:6" ht="15" customHeight="1">
      <c r="A1888" s="198" t="s">
        <v>397</v>
      </c>
      <c r="B1888" s="199">
        <v>8</v>
      </c>
      <c r="C1888" s="199">
        <v>1002200</v>
      </c>
      <c r="D1888" s="199">
        <v>0</v>
      </c>
      <c r="E1888" s="198" t="s">
        <v>23466</v>
      </c>
      <c r="F1888" s="198" t="s">
        <v>1</v>
      </c>
    </row>
    <row r="1889" spans="1:6" ht="15" customHeight="1">
      <c r="A1889" s="198" t="s">
        <v>397</v>
      </c>
      <c r="B1889" s="199">
        <v>7</v>
      </c>
      <c r="C1889" s="199">
        <v>963800</v>
      </c>
      <c r="D1889" s="199">
        <v>0</v>
      </c>
      <c r="E1889" s="198" t="s">
        <v>23467</v>
      </c>
      <c r="F1889" s="198" t="s">
        <v>1</v>
      </c>
    </row>
    <row r="1890" spans="1:6" ht="15" customHeight="1">
      <c r="A1890" s="198" t="s">
        <v>397</v>
      </c>
      <c r="B1890" s="199">
        <v>7</v>
      </c>
      <c r="C1890" s="199">
        <v>1008200</v>
      </c>
      <c r="D1890" s="199">
        <v>0</v>
      </c>
      <c r="E1890" s="198" t="s">
        <v>23468</v>
      </c>
      <c r="F1890" s="198" t="s">
        <v>1</v>
      </c>
    </row>
    <row r="1891" spans="1:6" ht="15" customHeight="1">
      <c r="A1891" s="198" t="s">
        <v>397</v>
      </c>
      <c r="B1891" s="199">
        <v>5</v>
      </c>
      <c r="C1891" s="199">
        <v>502400</v>
      </c>
      <c r="D1891" s="199">
        <v>0</v>
      </c>
      <c r="E1891" s="198" t="s">
        <v>23469</v>
      </c>
      <c r="F1891" s="198" t="s">
        <v>1</v>
      </c>
    </row>
    <row r="1892" spans="1:6" ht="15" customHeight="1">
      <c r="A1892" s="198" t="s">
        <v>397</v>
      </c>
      <c r="B1892" s="199">
        <v>9</v>
      </c>
      <c r="C1892" s="199">
        <v>1946300</v>
      </c>
      <c r="D1892" s="199">
        <v>0</v>
      </c>
      <c r="E1892" s="198" t="s">
        <v>23470</v>
      </c>
      <c r="F1892" s="198" t="s">
        <v>1</v>
      </c>
    </row>
    <row r="1893" spans="1:6" ht="15" customHeight="1">
      <c r="A1893" s="198" t="s">
        <v>397</v>
      </c>
      <c r="B1893" s="199">
        <v>5</v>
      </c>
      <c r="C1893" s="199">
        <v>424200</v>
      </c>
      <c r="D1893" s="199">
        <v>0</v>
      </c>
      <c r="E1893" s="198" t="s">
        <v>23471</v>
      </c>
      <c r="F1893" s="198" t="s">
        <v>1</v>
      </c>
    </row>
    <row r="1894" spans="1:6" ht="15" customHeight="1">
      <c r="A1894" s="198" t="s">
        <v>397</v>
      </c>
      <c r="B1894" s="199">
        <v>7</v>
      </c>
      <c r="C1894" s="199">
        <v>919400</v>
      </c>
      <c r="D1894" s="199">
        <v>0</v>
      </c>
      <c r="E1894" s="198" t="s">
        <v>23472</v>
      </c>
      <c r="F1894" s="198" t="s">
        <v>1</v>
      </c>
    </row>
    <row r="1895" spans="1:6" ht="15" customHeight="1">
      <c r="A1895" s="198" t="s">
        <v>397</v>
      </c>
      <c r="B1895" s="199">
        <v>9</v>
      </c>
      <c r="C1895" s="199">
        <v>1750200</v>
      </c>
      <c r="D1895" s="199">
        <v>0</v>
      </c>
      <c r="E1895" s="198" t="s">
        <v>23473</v>
      </c>
      <c r="F1895" s="198" t="s">
        <v>1</v>
      </c>
    </row>
    <row r="1896" spans="1:6" ht="15" customHeight="1">
      <c r="A1896" s="198" t="s">
        <v>397</v>
      </c>
      <c r="B1896" s="199">
        <v>7</v>
      </c>
      <c r="C1896" s="199">
        <v>666500</v>
      </c>
      <c r="D1896" s="199">
        <v>0</v>
      </c>
      <c r="E1896" s="198" t="s">
        <v>23474</v>
      </c>
      <c r="F1896" s="198" t="s">
        <v>1</v>
      </c>
    </row>
    <row r="1897" spans="1:6" ht="15" customHeight="1">
      <c r="A1897" s="198" t="s">
        <v>397</v>
      </c>
      <c r="B1897" s="199">
        <v>8</v>
      </c>
      <c r="C1897" s="199">
        <v>1076300</v>
      </c>
      <c r="D1897" s="199">
        <v>0</v>
      </c>
      <c r="E1897" s="198" t="s">
        <v>23475</v>
      </c>
      <c r="F1897" s="198" t="s">
        <v>1</v>
      </c>
    </row>
    <row r="1898" spans="1:6" ht="15" customHeight="1">
      <c r="A1898" s="198" t="s">
        <v>397</v>
      </c>
      <c r="B1898" s="199">
        <v>6</v>
      </c>
      <c r="C1898" s="199">
        <v>588900</v>
      </c>
      <c r="D1898" s="199">
        <v>0</v>
      </c>
      <c r="E1898" s="198" t="s">
        <v>23476</v>
      </c>
      <c r="F1898" s="198" t="s">
        <v>1</v>
      </c>
    </row>
    <row r="1899" spans="1:6" ht="15" customHeight="1">
      <c r="A1899" s="198" t="s">
        <v>398</v>
      </c>
      <c r="B1899" s="199">
        <v>37</v>
      </c>
      <c r="C1899" s="199">
        <v>6113000</v>
      </c>
      <c r="D1899" s="199">
        <v>0</v>
      </c>
      <c r="E1899" s="198" t="s">
        <v>23477</v>
      </c>
      <c r="F1899" s="198" t="s">
        <v>1</v>
      </c>
    </row>
    <row r="1900" spans="1:6" ht="15" customHeight="1">
      <c r="A1900" s="198" t="s">
        <v>398</v>
      </c>
      <c r="B1900" s="199">
        <v>20</v>
      </c>
      <c r="C1900" s="199">
        <v>2233100</v>
      </c>
      <c r="D1900" s="199">
        <v>0</v>
      </c>
      <c r="E1900" s="198" t="s">
        <v>23478</v>
      </c>
      <c r="F1900" s="198" t="s">
        <v>1</v>
      </c>
    </row>
    <row r="1901" spans="1:6" ht="15" customHeight="1">
      <c r="A1901" s="198" t="s">
        <v>397</v>
      </c>
      <c r="B1901" s="199">
        <v>6</v>
      </c>
      <c r="C1901" s="199">
        <v>511600</v>
      </c>
      <c r="D1901" s="199">
        <v>0</v>
      </c>
      <c r="E1901" s="198" t="s">
        <v>23479</v>
      </c>
      <c r="F1901" s="198" t="s">
        <v>1</v>
      </c>
    </row>
    <row r="1902" spans="1:6" ht="15" customHeight="1">
      <c r="A1902" s="198" t="s">
        <v>398</v>
      </c>
      <c r="B1902" s="199">
        <v>16</v>
      </c>
      <c r="C1902" s="199">
        <v>1181700</v>
      </c>
      <c r="D1902" s="199">
        <v>0</v>
      </c>
      <c r="E1902" s="198" t="s">
        <v>23480</v>
      </c>
      <c r="F1902" s="198" t="s">
        <v>1</v>
      </c>
    </row>
    <row r="1903" spans="1:6" ht="15" customHeight="1">
      <c r="A1903" s="198" t="s">
        <v>398</v>
      </c>
      <c r="B1903" s="199">
        <v>25</v>
      </c>
      <c r="C1903" s="199">
        <v>2699200</v>
      </c>
      <c r="D1903" s="199">
        <v>0</v>
      </c>
      <c r="E1903" s="198" t="s">
        <v>23481</v>
      </c>
      <c r="F1903" s="198" t="s">
        <v>1</v>
      </c>
    </row>
    <row r="1904" spans="1:6" ht="15" customHeight="1">
      <c r="A1904" s="198" t="s">
        <v>398</v>
      </c>
      <c r="B1904" s="199">
        <v>21</v>
      </c>
      <c r="C1904" s="199">
        <v>2146000</v>
      </c>
      <c r="D1904" s="199">
        <v>0</v>
      </c>
      <c r="E1904" s="198" t="s">
        <v>23482</v>
      </c>
      <c r="F1904" s="198" t="s">
        <v>1</v>
      </c>
    </row>
    <row r="1905" spans="1:6" ht="15" customHeight="1">
      <c r="A1905" s="198" t="s">
        <v>397</v>
      </c>
      <c r="B1905" s="199">
        <v>5</v>
      </c>
      <c r="C1905" s="199">
        <v>395100</v>
      </c>
      <c r="D1905" s="199">
        <v>0</v>
      </c>
      <c r="E1905" s="198" t="s">
        <v>23483</v>
      </c>
      <c r="F1905" s="198" t="s">
        <v>1</v>
      </c>
    </row>
    <row r="1906" spans="1:6" ht="15" customHeight="1">
      <c r="A1906" s="198" t="s">
        <v>398</v>
      </c>
      <c r="B1906" s="199">
        <v>19</v>
      </c>
      <c r="C1906" s="199">
        <v>2031600</v>
      </c>
      <c r="D1906" s="199">
        <v>0</v>
      </c>
      <c r="E1906" s="198" t="s">
        <v>23484</v>
      </c>
      <c r="F1906" s="198" t="s">
        <v>1</v>
      </c>
    </row>
    <row r="1907" spans="1:6" ht="15" customHeight="1">
      <c r="A1907" s="198" t="s">
        <v>398</v>
      </c>
      <c r="B1907" s="199">
        <v>28</v>
      </c>
      <c r="C1907" s="199">
        <v>4618500</v>
      </c>
      <c r="D1907" s="199">
        <v>0</v>
      </c>
      <c r="E1907" s="198" t="s">
        <v>23485</v>
      </c>
      <c r="F1907" s="198" t="s">
        <v>1</v>
      </c>
    </row>
    <row r="1908" spans="1:6" ht="15" customHeight="1">
      <c r="A1908" s="198" t="s">
        <v>397</v>
      </c>
      <c r="B1908" s="199">
        <v>8</v>
      </c>
      <c r="C1908" s="199">
        <v>1237900</v>
      </c>
      <c r="D1908" s="199">
        <v>0</v>
      </c>
      <c r="E1908" s="198" t="s">
        <v>23486</v>
      </c>
      <c r="F1908" s="198" t="s">
        <v>1</v>
      </c>
    </row>
    <row r="1909" spans="1:6" ht="15" customHeight="1">
      <c r="A1909" s="198" t="s">
        <v>398</v>
      </c>
      <c r="B1909" s="199">
        <v>16</v>
      </c>
      <c r="C1909" s="199">
        <v>840500</v>
      </c>
      <c r="D1909" s="199">
        <v>0</v>
      </c>
      <c r="E1909" s="198" t="s">
        <v>23487</v>
      </c>
      <c r="F1909" s="198" t="s">
        <v>1</v>
      </c>
    </row>
    <row r="1910" spans="1:6" ht="15" customHeight="1">
      <c r="A1910" s="198" t="s">
        <v>398</v>
      </c>
      <c r="B1910" s="199">
        <v>21</v>
      </c>
      <c r="C1910" s="199">
        <v>2476800</v>
      </c>
      <c r="D1910" s="199">
        <v>0</v>
      </c>
      <c r="E1910" s="198" t="s">
        <v>23488</v>
      </c>
      <c r="F1910" s="198" t="s">
        <v>1</v>
      </c>
    </row>
    <row r="1911" spans="1:6" ht="15" customHeight="1">
      <c r="A1911" s="198" t="s">
        <v>397</v>
      </c>
      <c r="B1911" s="199">
        <v>5</v>
      </c>
      <c r="C1911" s="199">
        <v>413000</v>
      </c>
      <c r="D1911" s="199">
        <v>0</v>
      </c>
      <c r="E1911" s="198" t="s">
        <v>23489</v>
      </c>
      <c r="F1911" s="198" t="s">
        <v>1</v>
      </c>
    </row>
    <row r="1912" spans="1:6" ht="15" customHeight="1">
      <c r="A1912" s="198" t="s">
        <v>398</v>
      </c>
      <c r="B1912" s="199">
        <v>19</v>
      </c>
      <c r="C1912" s="199">
        <v>2080100</v>
      </c>
      <c r="D1912" s="199">
        <v>0</v>
      </c>
      <c r="E1912" s="198" t="s">
        <v>23490</v>
      </c>
      <c r="F1912" s="198" t="s">
        <v>1</v>
      </c>
    </row>
    <row r="1913" spans="1:6" ht="15" customHeight="1">
      <c r="A1913" s="198" t="s">
        <v>397</v>
      </c>
      <c r="B1913" s="199">
        <v>6</v>
      </c>
      <c r="C1913" s="199">
        <v>799200</v>
      </c>
      <c r="D1913" s="199">
        <v>0</v>
      </c>
      <c r="E1913" s="198" t="s">
        <v>23491</v>
      </c>
      <c r="F1913" s="198" t="s">
        <v>1</v>
      </c>
    </row>
    <row r="1914" spans="1:6" ht="15" customHeight="1">
      <c r="A1914" s="198" t="s">
        <v>397</v>
      </c>
      <c r="B1914" s="199">
        <v>10</v>
      </c>
      <c r="C1914" s="199">
        <v>1928200</v>
      </c>
      <c r="D1914" s="199">
        <v>0</v>
      </c>
      <c r="E1914" s="198" t="s">
        <v>23492</v>
      </c>
      <c r="F1914" s="198" t="s">
        <v>1</v>
      </c>
    </row>
    <row r="1915" spans="1:6" ht="15" customHeight="1">
      <c r="A1915" s="198" t="s">
        <v>397</v>
      </c>
      <c r="B1915" s="199">
        <v>7</v>
      </c>
      <c r="C1915" s="199">
        <v>697000</v>
      </c>
      <c r="D1915" s="199">
        <v>0</v>
      </c>
      <c r="E1915" s="198" t="s">
        <v>23493</v>
      </c>
      <c r="F1915" s="198" t="s">
        <v>1</v>
      </c>
    </row>
    <row r="1916" spans="1:6" ht="15" customHeight="1">
      <c r="A1916" s="198" t="s">
        <v>398</v>
      </c>
      <c r="B1916" s="199">
        <v>17</v>
      </c>
      <c r="C1916" s="199">
        <v>1221700</v>
      </c>
      <c r="D1916" s="199">
        <v>0</v>
      </c>
      <c r="E1916" s="198" t="s">
        <v>23494</v>
      </c>
      <c r="F1916" s="198" t="s">
        <v>1</v>
      </c>
    </row>
    <row r="1917" spans="1:6" ht="15" customHeight="1">
      <c r="A1917" s="198" t="s">
        <v>398</v>
      </c>
      <c r="B1917" s="199">
        <v>20</v>
      </c>
      <c r="C1917" s="199">
        <v>2376500</v>
      </c>
      <c r="D1917" s="199">
        <v>0</v>
      </c>
      <c r="E1917" s="198" t="s">
        <v>23495</v>
      </c>
      <c r="F1917" s="198" t="s">
        <v>1</v>
      </c>
    </row>
    <row r="1918" spans="1:6" ht="15" customHeight="1">
      <c r="A1918" s="198" t="s">
        <v>397</v>
      </c>
      <c r="B1918" s="199">
        <v>9</v>
      </c>
      <c r="C1918" s="199">
        <v>1439200</v>
      </c>
      <c r="D1918" s="199">
        <v>0</v>
      </c>
      <c r="E1918" s="198" t="s">
        <v>23496</v>
      </c>
      <c r="F1918" s="198" t="s">
        <v>1</v>
      </c>
    </row>
    <row r="1919" spans="1:6" ht="15" customHeight="1">
      <c r="A1919" s="198" t="s">
        <v>397</v>
      </c>
      <c r="B1919" s="199">
        <v>5</v>
      </c>
      <c r="C1919" s="199">
        <v>407700</v>
      </c>
      <c r="D1919" s="199">
        <v>0</v>
      </c>
      <c r="E1919" s="198" t="s">
        <v>23497</v>
      </c>
      <c r="F1919" s="198" t="s">
        <v>1</v>
      </c>
    </row>
    <row r="1920" spans="1:6" ht="15" customHeight="1">
      <c r="A1920" s="198" t="s">
        <v>398</v>
      </c>
      <c r="B1920" s="199">
        <v>28</v>
      </c>
      <c r="C1920" s="199">
        <v>3861700</v>
      </c>
      <c r="D1920" s="199">
        <v>0</v>
      </c>
      <c r="E1920" s="198" t="s">
        <v>23498</v>
      </c>
      <c r="F1920" s="198" t="s">
        <v>1</v>
      </c>
    </row>
    <row r="1921" spans="1:6" ht="15" customHeight="1">
      <c r="A1921" s="198" t="s">
        <v>398</v>
      </c>
      <c r="B1921" s="199">
        <v>19</v>
      </c>
      <c r="C1921" s="199">
        <v>2044600</v>
      </c>
      <c r="D1921" s="199">
        <v>0</v>
      </c>
      <c r="E1921" s="198" t="s">
        <v>23499</v>
      </c>
      <c r="F1921" s="198" t="s">
        <v>1</v>
      </c>
    </row>
    <row r="1922" spans="1:6" ht="15" customHeight="1">
      <c r="A1922" s="198" t="s">
        <v>398</v>
      </c>
      <c r="B1922" s="199">
        <v>48</v>
      </c>
      <c r="C1922" s="199">
        <v>12054700</v>
      </c>
      <c r="D1922" s="199">
        <v>0</v>
      </c>
      <c r="E1922" s="198" t="s">
        <v>23500</v>
      </c>
      <c r="F1922" s="198" t="s">
        <v>1</v>
      </c>
    </row>
    <row r="1923" spans="1:6" ht="15" customHeight="1">
      <c r="A1923" s="198" t="s">
        <v>398</v>
      </c>
      <c r="B1923" s="199">
        <v>20</v>
      </c>
      <c r="C1923" s="199">
        <v>1590000</v>
      </c>
      <c r="D1923" s="199">
        <v>0</v>
      </c>
      <c r="E1923" s="198" t="s">
        <v>23501</v>
      </c>
      <c r="F1923" s="198" t="s">
        <v>1</v>
      </c>
    </row>
    <row r="1924" spans="1:6" ht="15" customHeight="1">
      <c r="A1924" s="198" t="s">
        <v>398</v>
      </c>
      <c r="B1924" s="199">
        <v>20</v>
      </c>
      <c r="C1924" s="199">
        <v>1943900</v>
      </c>
      <c r="D1924" s="199">
        <v>0</v>
      </c>
      <c r="E1924" s="198" t="s">
        <v>23502</v>
      </c>
      <c r="F1924" s="198" t="s">
        <v>1</v>
      </c>
    </row>
    <row r="1925" spans="1:6" ht="15" customHeight="1">
      <c r="A1925" s="198" t="s">
        <v>397</v>
      </c>
      <c r="B1925" s="199">
        <v>6</v>
      </c>
      <c r="C1925" s="199">
        <v>639900</v>
      </c>
      <c r="D1925" s="199">
        <v>0</v>
      </c>
      <c r="E1925" s="198" t="s">
        <v>23503</v>
      </c>
      <c r="F1925" s="198" t="s">
        <v>1</v>
      </c>
    </row>
    <row r="1926" spans="1:6" ht="15" customHeight="1">
      <c r="A1926" s="198" t="s">
        <v>398</v>
      </c>
      <c r="B1926" s="199">
        <v>22</v>
      </c>
      <c r="C1926" s="199">
        <v>2491500</v>
      </c>
      <c r="D1926" s="199">
        <v>0</v>
      </c>
      <c r="E1926" s="198" t="s">
        <v>23504</v>
      </c>
      <c r="F1926" s="198" t="s">
        <v>1</v>
      </c>
    </row>
    <row r="1927" spans="1:6" ht="15" customHeight="1">
      <c r="A1927" s="198" t="s">
        <v>398</v>
      </c>
      <c r="B1927" s="199">
        <v>17</v>
      </c>
      <c r="C1927" s="199">
        <v>1342500</v>
      </c>
      <c r="D1927" s="199">
        <v>0</v>
      </c>
      <c r="E1927" s="198" t="s">
        <v>23505</v>
      </c>
      <c r="F1927" s="198" t="s">
        <v>1</v>
      </c>
    </row>
    <row r="1928" spans="1:6" ht="15" customHeight="1">
      <c r="A1928" s="198" t="s">
        <v>397</v>
      </c>
      <c r="B1928" s="199">
        <v>10</v>
      </c>
      <c r="C1928" s="199">
        <v>2030300</v>
      </c>
      <c r="D1928" s="199">
        <v>0</v>
      </c>
      <c r="E1928" s="198" t="s">
        <v>23506</v>
      </c>
      <c r="F1928" s="198" t="s">
        <v>1</v>
      </c>
    </row>
    <row r="1929" spans="1:6" ht="15" customHeight="1">
      <c r="A1929" s="198" t="s">
        <v>398</v>
      </c>
      <c r="B1929" s="199">
        <v>20</v>
      </c>
      <c r="C1929" s="199">
        <v>1503800</v>
      </c>
      <c r="D1929" s="199">
        <v>0</v>
      </c>
      <c r="E1929" s="198" t="s">
        <v>23507</v>
      </c>
      <c r="F1929" s="198" t="s">
        <v>1</v>
      </c>
    </row>
    <row r="1930" spans="1:6" ht="15" customHeight="1">
      <c r="A1930" s="198" t="s">
        <v>397</v>
      </c>
      <c r="B1930" s="199">
        <v>6</v>
      </c>
      <c r="C1930" s="199">
        <v>798600</v>
      </c>
      <c r="D1930" s="199">
        <v>0</v>
      </c>
      <c r="E1930" s="198" t="s">
        <v>23508</v>
      </c>
      <c r="F1930" s="198" t="s">
        <v>1</v>
      </c>
    </row>
    <row r="1931" spans="1:6" ht="15" customHeight="1">
      <c r="A1931" s="198" t="s">
        <v>397</v>
      </c>
      <c r="B1931" s="199">
        <v>8</v>
      </c>
      <c r="C1931" s="199">
        <v>1439400</v>
      </c>
      <c r="D1931" s="199">
        <v>0</v>
      </c>
      <c r="E1931" s="198" t="s">
        <v>23509</v>
      </c>
      <c r="F1931" s="198" t="s">
        <v>1</v>
      </c>
    </row>
    <row r="1932" spans="1:6" ht="15" customHeight="1">
      <c r="A1932" s="198" t="s">
        <v>398</v>
      </c>
      <c r="B1932" s="199">
        <v>44</v>
      </c>
      <c r="C1932" s="199">
        <v>5990492</v>
      </c>
      <c r="D1932" s="199">
        <v>0</v>
      </c>
      <c r="E1932" s="198" t="s">
        <v>23510</v>
      </c>
      <c r="F1932" s="198" t="s">
        <v>1</v>
      </c>
    </row>
    <row r="1933" spans="1:6" ht="15" customHeight="1">
      <c r="A1933" s="198" t="s">
        <v>397</v>
      </c>
      <c r="B1933" s="199">
        <v>7</v>
      </c>
      <c r="C1933" s="199">
        <v>598600</v>
      </c>
      <c r="D1933" s="199">
        <v>0</v>
      </c>
      <c r="E1933" s="198" t="s">
        <v>23511</v>
      </c>
      <c r="F1933" s="198" t="s">
        <v>1</v>
      </c>
    </row>
    <row r="1934" spans="1:6" ht="15" customHeight="1">
      <c r="A1934" s="198" t="s">
        <v>398</v>
      </c>
      <c r="B1934" s="199">
        <v>5</v>
      </c>
      <c r="C1934" s="199">
        <v>735377</v>
      </c>
      <c r="D1934" s="199">
        <v>0</v>
      </c>
      <c r="E1934" s="198" t="s">
        <v>23512</v>
      </c>
      <c r="F1934" s="198" t="s">
        <v>1</v>
      </c>
    </row>
    <row r="1935" spans="1:6" ht="15" customHeight="1">
      <c r="A1935" s="198" t="s">
        <v>398</v>
      </c>
      <c r="B1935" s="199">
        <v>34</v>
      </c>
      <c r="C1935" s="199">
        <v>5441900</v>
      </c>
      <c r="D1935" s="199">
        <v>0</v>
      </c>
      <c r="E1935" s="198" t="s">
        <v>23513</v>
      </c>
      <c r="F1935" s="198" t="s">
        <v>1</v>
      </c>
    </row>
    <row r="1936" spans="1:6" ht="15" customHeight="1">
      <c r="A1936" s="198" t="s">
        <v>397</v>
      </c>
      <c r="B1936" s="199">
        <v>8</v>
      </c>
      <c r="C1936" s="199">
        <v>1100000</v>
      </c>
      <c r="D1936" s="199">
        <v>0</v>
      </c>
      <c r="E1936" s="198" t="s">
        <v>23514</v>
      </c>
      <c r="F1936" s="198" t="s">
        <v>1</v>
      </c>
    </row>
    <row r="1937" spans="1:6" ht="15" customHeight="1">
      <c r="A1937" s="198" t="s">
        <v>397</v>
      </c>
      <c r="B1937" s="199">
        <v>7</v>
      </c>
      <c r="C1937" s="199">
        <v>1304400</v>
      </c>
      <c r="D1937" s="199">
        <v>0</v>
      </c>
      <c r="E1937" s="198" t="s">
        <v>23515</v>
      </c>
      <c r="F1937" s="198" t="s">
        <v>1</v>
      </c>
    </row>
    <row r="1938" spans="1:6" ht="15" customHeight="1">
      <c r="A1938" s="198" t="s">
        <v>397</v>
      </c>
      <c r="B1938" s="199">
        <v>7</v>
      </c>
      <c r="C1938" s="199">
        <v>1046900</v>
      </c>
      <c r="D1938" s="199">
        <v>0</v>
      </c>
      <c r="E1938" s="198" t="s">
        <v>23516</v>
      </c>
      <c r="F1938" s="198" t="s">
        <v>1</v>
      </c>
    </row>
    <row r="1939" spans="1:6" ht="15" customHeight="1">
      <c r="A1939" s="198" t="s">
        <v>397</v>
      </c>
      <c r="B1939" s="199">
        <v>7</v>
      </c>
      <c r="C1939" s="199">
        <v>1097600</v>
      </c>
      <c r="D1939" s="199">
        <v>0</v>
      </c>
      <c r="E1939" s="198" t="s">
        <v>23517</v>
      </c>
      <c r="F1939" s="198" t="s">
        <v>1</v>
      </c>
    </row>
    <row r="1940" spans="1:6" ht="15" customHeight="1">
      <c r="A1940" s="198" t="s">
        <v>398</v>
      </c>
      <c r="B1940" s="199">
        <v>29</v>
      </c>
      <c r="C1940" s="199">
        <v>3057800</v>
      </c>
      <c r="D1940" s="199">
        <v>0</v>
      </c>
      <c r="E1940" s="198" t="s">
        <v>23518</v>
      </c>
      <c r="F1940" s="198" t="s">
        <v>1</v>
      </c>
    </row>
    <row r="1941" spans="1:6" ht="15" customHeight="1">
      <c r="A1941" s="198" t="s">
        <v>398</v>
      </c>
      <c r="B1941" s="199">
        <v>17</v>
      </c>
      <c r="C1941" s="199">
        <v>1499900</v>
      </c>
      <c r="D1941" s="199">
        <v>0</v>
      </c>
      <c r="E1941" s="198" t="s">
        <v>23519</v>
      </c>
      <c r="F1941" s="198" t="s">
        <v>1</v>
      </c>
    </row>
    <row r="1942" spans="1:6" ht="15" customHeight="1">
      <c r="A1942" s="198" t="s">
        <v>398</v>
      </c>
      <c r="B1942" s="199">
        <v>17</v>
      </c>
      <c r="C1942" s="199">
        <v>1498800</v>
      </c>
      <c r="D1942" s="199">
        <v>0</v>
      </c>
      <c r="E1942" s="198" t="s">
        <v>23520</v>
      </c>
      <c r="F1942" s="198" t="s">
        <v>1</v>
      </c>
    </row>
    <row r="1943" spans="1:6" ht="15" customHeight="1">
      <c r="A1943" s="198" t="s">
        <v>397</v>
      </c>
      <c r="B1943" s="199">
        <v>7</v>
      </c>
      <c r="C1943" s="199">
        <v>1011800</v>
      </c>
      <c r="D1943" s="199">
        <v>0</v>
      </c>
      <c r="E1943" s="198" t="s">
        <v>23521</v>
      </c>
      <c r="F1943" s="198" t="s">
        <v>1</v>
      </c>
    </row>
    <row r="1944" spans="1:6" ht="15" customHeight="1">
      <c r="A1944" s="198" t="s">
        <v>397</v>
      </c>
      <c r="B1944" s="199">
        <v>6</v>
      </c>
      <c r="C1944" s="199">
        <v>551000</v>
      </c>
      <c r="D1944" s="199">
        <v>0</v>
      </c>
      <c r="E1944" s="198" t="s">
        <v>23522</v>
      </c>
      <c r="F1944" s="198" t="s">
        <v>1</v>
      </c>
    </row>
    <row r="1945" spans="1:6" ht="15" customHeight="1">
      <c r="A1945" s="198" t="s">
        <v>398</v>
      </c>
      <c r="B1945" s="199">
        <v>38</v>
      </c>
      <c r="C1945" s="199">
        <v>5263100</v>
      </c>
      <c r="D1945" s="199">
        <v>0</v>
      </c>
      <c r="E1945" s="198" t="s">
        <v>23523</v>
      </c>
      <c r="F1945" s="198" t="s">
        <v>1</v>
      </c>
    </row>
    <row r="1946" spans="1:6" ht="15" customHeight="1">
      <c r="A1946" s="198" t="s">
        <v>397</v>
      </c>
      <c r="B1946" s="199">
        <v>7</v>
      </c>
      <c r="C1946" s="199">
        <v>985300</v>
      </c>
      <c r="D1946" s="199">
        <v>0</v>
      </c>
      <c r="E1946" s="198" t="s">
        <v>23524</v>
      </c>
      <c r="F1946" s="198" t="s">
        <v>1</v>
      </c>
    </row>
    <row r="1947" spans="1:6" ht="15" customHeight="1">
      <c r="A1947" s="198" t="s">
        <v>398</v>
      </c>
      <c r="B1947" s="199">
        <v>30</v>
      </c>
      <c r="C1947" s="199">
        <v>5675200</v>
      </c>
      <c r="D1947" s="199">
        <v>0</v>
      </c>
      <c r="E1947" s="198" t="s">
        <v>23525</v>
      </c>
      <c r="F1947" s="198" t="s">
        <v>1</v>
      </c>
    </row>
    <row r="1948" spans="1:6" ht="15" customHeight="1">
      <c r="A1948" s="198" t="s">
        <v>397</v>
      </c>
      <c r="B1948" s="199">
        <v>6</v>
      </c>
      <c r="C1948" s="199">
        <v>564600</v>
      </c>
      <c r="D1948" s="199">
        <v>0</v>
      </c>
      <c r="E1948" s="198" t="s">
        <v>23526</v>
      </c>
      <c r="F1948" s="198" t="s">
        <v>1</v>
      </c>
    </row>
    <row r="1949" spans="1:6" ht="15" customHeight="1">
      <c r="A1949" s="198" t="s">
        <v>398</v>
      </c>
      <c r="B1949" s="199">
        <v>16</v>
      </c>
      <c r="C1949" s="199">
        <v>622300</v>
      </c>
      <c r="D1949" s="199">
        <v>0</v>
      </c>
      <c r="E1949" s="198" t="s">
        <v>23527</v>
      </c>
      <c r="F1949" s="198" t="s">
        <v>1</v>
      </c>
    </row>
    <row r="1950" spans="1:6" ht="15" customHeight="1">
      <c r="A1950" s="198" t="s">
        <v>398</v>
      </c>
      <c r="B1950" s="199">
        <v>13</v>
      </c>
      <c r="C1950" s="199">
        <v>1764958</v>
      </c>
      <c r="D1950" s="199">
        <v>0</v>
      </c>
      <c r="E1950" s="198" t="s">
        <v>23528</v>
      </c>
      <c r="F1950" s="198" t="s">
        <v>1</v>
      </c>
    </row>
    <row r="1951" spans="1:6" ht="15" customHeight="1">
      <c r="A1951" s="198" t="s">
        <v>398</v>
      </c>
      <c r="B1951" s="199">
        <v>17</v>
      </c>
      <c r="C1951" s="199">
        <v>1337500</v>
      </c>
      <c r="D1951" s="199">
        <v>0</v>
      </c>
      <c r="E1951" s="198" t="s">
        <v>23529</v>
      </c>
      <c r="F1951" s="198" t="s">
        <v>1</v>
      </c>
    </row>
    <row r="1952" spans="1:6" ht="15" customHeight="1">
      <c r="A1952" s="198" t="s">
        <v>397</v>
      </c>
      <c r="B1952" s="199">
        <v>8</v>
      </c>
      <c r="C1952" s="199">
        <v>1425400</v>
      </c>
      <c r="D1952" s="199">
        <v>0</v>
      </c>
      <c r="E1952" s="198" t="s">
        <v>23530</v>
      </c>
      <c r="F1952" s="198" t="s">
        <v>1</v>
      </c>
    </row>
    <row r="1953" spans="1:6" ht="15" customHeight="1">
      <c r="A1953" s="198" t="s">
        <v>397</v>
      </c>
      <c r="B1953" s="199">
        <v>7</v>
      </c>
      <c r="C1953" s="199">
        <v>1246300</v>
      </c>
      <c r="D1953" s="199">
        <v>0</v>
      </c>
      <c r="E1953" s="198" t="s">
        <v>23531</v>
      </c>
      <c r="F1953" s="198" t="s">
        <v>1</v>
      </c>
    </row>
    <row r="1954" spans="1:6" ht="15" customHeight="1">
      <c r="A1954" s="198" t="s">
        <v>398</v>
      </c>
      <c r="B1954" s="199">
        <v>15</v>
      </c>
      <c r="C1954" s="199">
        <v>2059272</v>
      </c>
      <c r="D1954" s="199">
        <v>0</v>
      </c>
      <c r="E1954" s="198" t="s">
        <v>23532</v>
      </c>
      <c r="F1954" s="198" t="s">
        <v>1</v>
      </c>
    </row>
    <row r="1955" spans="1:6" ht="15" customHeight="1">
      <c r="A1955" s="198" t="s">
        <v>397</v>
      </c>
      <c r="B1955" s="199">
        <v>8</v>
      </c>
      <c r="C1955" s="199">
        <v>1420800</v>
      </c>
      <c r="D1955" s="199">
        <v>0</v>
      </c>
      <c r="E1955" s="198" t="s">
        <v>23533</v>
      </c>
      <c r="F1955" s="198" t="s">
        <v>1</v>
      </c>
    </row>
    <row r="1956" spans="1:6" ht="15" customHeight="1">
      <c r="A1956" s="198" t="s">
        <v>397</v>
      </c>
      <c r="B1956" s="199">
        <v>5</v>
      </c>
      <c r="C1956" s="199">
        <v>376500</v>
      </c>
      <c r="D1956" s="199">
        <v>0</v>
      </c>
      <c r="E1956" s="198" t="s">
        <v>23534</v>
      </c>
      <c r="F1956" s="198" t="s">
        <v>1</v>
      </c>
    </row>
    <row r="1957" spans="1:6" ht="15" customHeight="1">
      <c r="A1957" s="198" t="s">
        <v>398</v>
      </c>
      <c r="B1957" s="199">
        <v>20</v>
      </c>
      <c r="C1957" s="199">
        <v>2215600</v>
      </c>
      <c r="D1957" s="199">
        <v>0</v>
      </c>
      <c r="E1957" s="198" t="s">
        <v>23535</v>
      </c>
      <c r="F1957" s="198" t="s">
        <v>1</v>
      </c>
    </row>
    <row r="1958" spans="1:6" ht="15" customHeight="1">
      <c r="A1958" s="198" t="s">
        <v>398</v>
      </c>
      <c r="B1958" s="199">
        <v>37</v>
      </c>
      <c r="C1958" s="199">
        <v>9327900</v>
      </c>
      <c r="D1958" s="199">
        <v>0</v>
      </c>
      <c r="E1958" s="198" t="s">
        <v>23536</v>
      </c>
      <c r="F1958" s="198" t="s">
        <v>1</v>
      </c>
    </row>
    <row r="1959" spans="1:6" ht="15" customHeight="1">
      <c r="A1959" s="198" t="s">
        <v>397</v>
      </c>
      <c r="B1959" s="199">
        <v>12</v>
      </c>
      <c r="C1959" s="199">
        <v>2274500</v>
      </c>
      <c r="D1959" s="199">
        <v>0</v>
      </c>
      <c r="E1959" s="198" t="s">
        <v>23537</v>
      </c>
      <c r="F1959" s="198" t="s">
        <v>1</v>
      </c>
    </row>
    <row r="1960" spans="1:6" ht="15" customHeight="1">
      <c r="A1960" s="198" t="s">
        <v>397</v>
      </c>
      <c r="B1960" s="199">
        <v>7</v>
      </c>
      <c r="C1960" s="199">
        <v>859600</v>
      </c>
      <c r="D1960" s="199">
        <v>0</v>
      </c>
      <c r="E1960" s="198" t="s">
        <v>23538</v>
      </c>
      <c r="F1960" s="198" t="s">
        <v>1</v>
      </c>
    </row>
    <row r="1961" spans="1:6" ht="15" customHeight="1">
      <c r="A1961" s="198" t="s">
        <v>397</v>
      </c>
      <c r="B1961" s="199">
        <v>7</v>
      </c>
      <c r="C1961" s="199">
        <v>654200</v>
      </c>
      <c r="D1961" s="199">
        <v>0</v>
      </c>
      <c r="E1961" s="198" t="s">
        <v>23539</v>
      </c>
      <c r="F1961" s="198" t="s">
        <v>1</v>
      </c>
    </row>
    <row r="1962" spans="1:6" ht="15" customHeight="1">
      <c r="A1962" s="198" t="s">
        <v>397</v>
      </c>
      <c r="B1962" s="199">
        <v>6</v>
      </c>
      <c r="C1962" s="199">
        <v>793300</v>
      </c>
      <c r="D1962" s="199">
        <v>0</v>
      </c>
      <c r="E1962" s="198" t="s">
        <v>23540</v>
      </c>
      <c r="F1962" s="198" t="s">
        <v>1</v>
      </c>
    </row>
    <row r="1963" spans="1:6" ht="15" customHeight="1">
      <c r="A1963" s="198" t="s">
        <v>397</v>
      </c>
      <c r="B1963" s="199">
        <v>7</v>
      </c>
      <c r="C1963" s="199">
        <v>840200</v>
      </c>
      <c r="D1963" s="199">
        <v>0</v>
      </c>
      <c r="E1963" s="198" t="s">
        <v>23541</v>
      </c>
      <c r="F1963" s="198" t="s">
        <v>1</v>
      </c>
    </row>
    <row r="1964" spans="1:6" ht="15" customHeight="1">
      <c r="A1964" s="198" t="s">
        <v>398</v>
      </c>
      <c r="B1964" s="199">
        <v>19</v>
      </c>
      <c r="C1964" s="199">
        <v>2261300</v>
      </c>
      <c r="D1964" s="199">
        <v>0</v>
      </c>
      <c r="E1964" s="198" t="s">
        <v>23542</v>
      </c>
      <c r="F1964" s="198" t="s">
        <v>1</v>
      </c>
    </row>
    <row r="1965" spans="1:6" ht="15" customHeight="1">
      <c r="A1965" s="198" t="s">
        <v>397</v>
      </c>
      <c r="B1965" s="199">
        <v>7</v>
      </c>
      <c r="C1965" s="199">
        <v>603300</v>
      </c>
      <c r="D1965" s="199">
        <v>0</v>
      </c>
      <c r="E1965" s="198" t="s">
        <v>23543</v>
      </c>
      <c r="F1965" s="198" t="s">
        <v>1</v>
      </c>
    </row>
    <row r="1966" spans="1:6" ht="15" customHeight="1">
      <c r="A1966" s="198" t="s">
        <v>397</v>
      </c>
      <c r="B1966" s="199">
        <v>6</v>
      </c>
      <c r="C1966" s="199">
        <v>509100</v>
      </c>
      <c r="D1966" s="199">
        <v>0</v>
      </c>
      <c r="E1966" s="198" t="s">
        <v>23544</v>
      </c>
      <c r="F1966" s="198" t="s">
        <v>1</v>
      </c>
    </row>
    <row r="1967" spans="1:6" ht="15" customHeight="1">
      <c r="A1967" s="198" t="s">
        <v>398</v>
      </c>
      <c r="B1967" s="199">
        <v>26</v>
      </c>
      <c r="C1967" s="199">
        <v>3798400</v>
      </c>
      <c r="D1967" s="199">
        <v>0</v>
      </c>
      <c r="E1967" s="198" t="s">
        <v>23545</v>
      </c>
      <c r="F1967" s="198" t="s">
        <v>1</v>
      </c>
    </row>
    <row r="1968" spans="1:6" ht="15" customHeight="1">
      <c r="A1968" s="198" t="s">
        <v>398</v>
      </c>
      <c r="B1968" s="199">
        <v>15</v>
      </c>
      <c r="C1968" s="199">
        <v>729700</v>
      </c>
      <c r="D1968" s="199">
        <v>0</v>
      </c>
      <c r="E1968" s="198" t="s">
        <v>23546</v>
      </c>
      <c r="F1968" s="198" t="s">
        <v>1</v>
      </c>
    </row>
    <row r="1969" spans="1:6" ht="15" customHeight="1">
      <c r="A1969" s="198" t="s">
        <v>398</v>
      </c>
      <c r="B1969" s="199">
        <v>22</v>
      </c>
      <c r="C1969" s="199">
        <v>1940000</v>
      </c>
      <c r="D1969" s="199">
        <v>0</v>
      </c>
      <c r="E1969" s="198" t="s">
        <v>23547</v>
      </c>
      <c r="F1969" s="198" t="s">
        <v>1</v>
      </c>
    </row>
    <row r="1970" spans="1:6" ht="15" customHeight="1">
      <c r="A1970" s="198" t="s">
        <v>397</v>
      </c>
      <c r="B1970" s="199">
        <v>8</v>
      </c>
      <c r="C1970" s="199">
        <v>1445300</v>
      </c>
      <c r="D1970" s="199">
        <v>0</v>
      </c>
      <c r="E1970" s="198" t="s">
        <v>23548</v>
      </c>
      <c r="F1970" s="198" t="s">
        <v>1</v>
      </c>
    </row>
    <row r="1971" spans="1:6" ht="15" customHeight="1">
      <c r="A1971" s="198" t="s">
        <v>397</v>
      </c>
      <c r="B1971" s="199">
        <v>11</v>
      </c>
      <c r="C1971" s="199">
        <v>2615200</v>
      </c>
      <c r="D1971" s="199">
        <v>0</v>
      </c>
      <c r="E1971" s="198" t="s">
        <v>23549</v>
      </c>
      <c r="F1971" s="198" t="s">
        <v>1</v>
      </c>
    </row>
    <row r="1972" spans="1:6" ht="15" customHeight="1">
      <c r="A1972" s="198" t="s">
        <v>397</v>
      </c>
      <c r="B1972" s="199">
        <v>5</v>
      </c>
      <c r="C1972" s="199">
        <v>385300</v>
      </c>
      <c r="D1972" s="199">
        <v>0</v>
      </c>
      <c r="E1972" s="198" t="s">
        <v>23550</v>
      </c>
      <c r="F1972" s="198" t="s">
        <v>1</v>
      </c>
    </row>
    <row r="1973" spans="1:6" ht="15" customHeight="1">
      <c r="A1973" s="198" t="s">
        <v>398</v>
      </c>
      <c r="B1973" s="199">
        <v>17</v>
      </c>
      <c r="C1973" s="199">
        <v>1574800</v>
      </c>
      <c r="D1973" s="199">
        <v>0</v>
      </c>
      <c r="E1973" s="198" t="s">
        <v>23551</v>
      </c>
      <c r="F1973" s="198" t="s">
        <v>1</v>
      </c>
    </row>
    <row r="1974" spans="1:6" ht="15" customHeight="1">
      <c r="A1974" s="198" t="s">
        <v>397</v>
      </c>
      <c r="B1974" s="199">
        <v>5</v>
      </c>
      <c r="C1974" s="199">
        <v>336300</v>
      </c>
      <c r="D1974" s="199">
        <v>0</v>
      </c>
      <c r="E1974" s="198" t="s">
        <v>23552</v>
      </c>
      <c r="F1974" s="198" t="s">
        <v>1</v>
      </c>
    </row>
    <row r="1975" spans="1:6" ht="15" customHeight="1">
      <c r="A1975" s="198" t="s">
        <v>398</v>
      </c>
      <c r="B1975" s="199">
        <v>27</v>
      </c>
      <c r="C1975" s="199">
        <v>4586200</v>
      </c>
      <c r="D1975" s="199">
        <v>0</v>
      </c>
      <c r="E1975" s="198" t="s">
        <v>23553</v>
      </c>
      <c r="F1975" s="198" t="s">
        <v>1</v>
      </c>
    </row>
    <row r="1976" spans="1:6" ht="15" customHeight="1">
      <c r="A1976" s="198" t="s">
        <v>397</v>
      </c>
      <c r="B1976" s="199">
        <v>7</v>
      </c>
      <c r="C1976" s="199">
        <v>945400</v>
      </c>
      <c r="D1976" s="199">
        <v>0</v>
      </c>
      <c r="E1976" s="198" t="s">
        <v>23554</v>
      </c>
      <c r="F1976" s="198" t="s">
        <v>1</v>
      </c>
    </row>
    <row r="1977" spans="1:6" ht="15" customHeight="1">
      <c r="A1977" s="198" t="s">
        <v>397</v>
      </c>
      <c r="B1977" s="199">
        <v>6</v>
      </c>
      <c r="C1977" s="199">
        <v>377900</v>
      </c>
      <c r="D1977" s="199">
        <v>0</v>
      </c>
      <c r="E1977" s="198" t="s">
        <v>23555</v>
      </c>
      <c r="F1977" s="198" t="s">
        <v>1</v>
      </c>
    </row>
    <row r="1978" spans="1:6" ht="15" customHeight="1">
      <c r="A1978" s="198" t="s">
        <v>397</v>
      </c>
      <c r="B1978" s="199">
        <v>7</v>
      </c>
      <c r="C1978" s="199">
        <v>1233500</v>
      </c>
      <c r="D1978" s="199">
        <v>0</v>
      </c>
      <c r="E1978" s="198" t="s">
        <v>23556</v>
      </c>
      <c r="F1978" s="198" t="s">
        <v>1</v>
      </c>
    </row>
    <row r="1979" spans="1:6" ht="15" customHeight="1">
      <c r="A1979" s="198" t="s">
        <v>398</v>
      </c>
      <c r="B1979" s="199">
        <v>88</v>
      </c>
      <c r="C1979" s="199">
        <v>6946300</v>
      </c>
      <c r="D1979" s="199">
        <v>0</v>
      </c>
      <c r="E1979" s="198" t="s">
        <v>23557</v>
      </c>
      <c r="F1979" s="198" t="s">
        <v>1</v>
      </c>
    </row>
    <row r="1980" spans="1:6" ht="15" customHeight="1">
      <c r="A1980" s="198" t="s">
        <v>397</v>
      </c>
      <c r="B1980" s="199">
        <v>7</v>
      </c>
      <c r="C1980" s="199">
        <v>839500</v>
      </c>
      <c r="D1980" s="199">
        <v>0</v>
      </c>
      <c r="E1980" s="198" t="s">
        <v>23558</v>
      </c>
      <c r="F1980" s="198" t="s">
        <v>1</v>
      </c>
    </row>
    <row r="1981" spans="1:6" ht="15" customHeight="1">
      <c r="A1981" s="198" t="s">
        <v>397</v>
      </c>
      <c r="B1981" s="199">
        <v>6</v>
      </c>
      <c r="C1981" s="199">
        <v>476800</v>
      </c>
      <c r="D1981" s="199">
        <v>0</v>
      </c>
      <c r="E1981" s="198" t="s">
        <v>23559</v>
      </c>
      <c r="F1981" s="198" t="s">
        <v>1</v>
      </c>
    </row>
    <row r="1982" spans="1:6" ht="15" customHeight="1">
      <c r="A1982" s="198" t="s">
        <v>397</v>
      </c>
      <c r="B1982" s="199">
        <v>8</v>
      </c>
      <c r="C1982" s="199">
        <v>841000</v>
      </c>
      <c r="D1982" s="199">
        <v>0</v>
      </c>
      <c r="E1982" s="198" t="s">
        <v>23560</v>
      </c>
      <c r="F1982" s="198" t="s">
        <v>1</v>
      </c>
    </row>
    <row r="1983" spans="1:6" ht="15" customHeight="1">
      <c r="A1983" s="198" t="s">
        <v>398</v>
      </c>
      <c r="B1983" s="199">
        <v>18</v>
      </c>
      <c r="C1983" s="199">
        <v>1636600</v>
      </c>
      <c r="D1983" s="199">
        <v>0</v>
      </c>
      <c r="E1983" s="198" t="s">
        <v>23561</v>
      </c>
      <c r="F1983" s="198" t="s">
        <v>1</v>
      </c>
    </row>
    <row r="1984" spans="1:6" ht="15" customHeight="1">
      <c r="A1984" s="198" t="s">
        <v>397</v>
      </c>
      <c r="B1984" s="199">
        <v>6</v>
      </c>
      <c r="C1984" s="199">
        <v>481400</v>
      </c>
      <c r="D1984" s="199">
        <v>0</v>
      </c>
      <c r="E1984" s="198" t="s">
        <v>23562</v>
      </c>
      <c r="F1984" s="198" t="s">
        <v>1</v>
      </c>
    </row>
    <row r="1985" spans="1:6" ht="15" customHeight="1">
      <c r="A1985" s="198" t="s">
        <v>397</v>
      </c>
      <c r="B1985" s="199">
        <v>5</v>
      </c>
      <c r="C1985" s="199">
        <v>528300</v>
      </c>
      <c r="D1985" s="199">
        <v>0</v>
      </c>
      <c r="E1985" s="198" t="s">
        <v>23563</v>
      </c>
      <c r="F1985" s="198" t="s">
        <v>1</v>
      </c>
    </row>
    <row r="1986" spans="1:6" ht="15" customHeight="1">
      <c r="A1986" s="198" t="s">
        <v>397</v>
      </c>
      <c r="B1986" s="199">
        <v>6</v>
      </c>
      <c r="C1986" s="199">
        <v>532600</v>
      </c>
      <c r="D1986" s="199">
        <v>0</v>
      </c>
      <c r="E1986" s="198" t="s">
        <v>23564</v>
      </c>
      <c r="F1986" s="198" t="s">
        <v>1</v>
      </c>
    </row>
    <row r="1987" spans="1:6" ht="15" customHeight="1">
      <c r="A1987" s="198" t="s">
        <v>397</v>
      </c>
      <c r="B1987" s="199">
        <v>11</v>
      </c>
      <c r="C1987" s="199">
        <v>2438700</v>
      </c>
      <c r="D1987" s="199">
        <v>0</v>
      </c>
      <c r="E1987" s="198" t="s">
        <v>23565</v>
      </c>
      <c r="F1987" s="198" t="s">
        <v>1</v>
      </c>
    </row>
    <row r="1988" spans="1:6" ht="15" customHeight="1">
      <c r="A1988" s="198" t="s">
        <v>397</v>
      </c>
      <c r="B1988" s="199">
        <v>6</v>
      </c>
      <c r="C1988" s="199">
        <v>496400</v>
      </c>
      <c r="D1988" s="199">
        <v>0</v>
      </c>
      <c r="E1988" s="198" t="s">
        <v>23566</v>
      </c>
      <c r="F1988" s="198" t="s">
        <v>1</v>
      </c>
    </row>
    <row r="1989" spans="1:6" ht="15" customHeight="1">
      <c r="A1989" s="198" t="s">
        <v>398</v>
      </c>
      <c r="B1989" s="199">
        <v>27</v>
      </c>
      <c r="C1989" s="199">
        <v>2574400</v>
      </c>
      <c r="D1989" s="199">
        <v>0</v>
      </c>
      <c r="E1989" s="198" t="s">
        <v>23567</v>
      </c>
      <c r="F1989" s="198" t="s">
        <v>1</v>
      </c>
    </row>
    <row r="1990" spans="1:6" ht="15" customHeight="1">
      <c r="A1990" s="198" t="s">
        <v>397</v>
      </c>
      <c r="B1990" s="199">
        <v>6</v>
      </c>
      <c r="C1990" s="199">
        <v>460400</v>
      </c>
      <c r="D1990" s="199">
        <v>0</v>
      </c>
      <c r="E1990" s="198" t="s">
        <v>23568</v>
      </c>
      <c r="F1990" s="198" t="s">
        <v>1</v>
      </c>
    </row>
    <row r="1991" spans="1:6" ht="15" customHeight="1">
      <c r="A1991" s="198" t="s">
        <v>397</v>
      </c>
      <c r="B1991" s="199">
        <v>8</v>
      </c>
      <c r="C1991" s="199">
        <v>944700</v>
      </c>
      <c r="D1991" s="199">
        <v>0</v>
      </c>
      <c r="E1991" s="198" t="s">
        <v>23569</v>
      </c>
      <c r="F1991" s="198" t="s">
        <v>1</v>
      </c>
    </row>
    <row r="1992" spans="1:6" ht="15" customHeight="1">
      <c r="A1992" s="198" t="s">
        <v>398</v>
      </c>
      <c r="B1992" s="199">
        <v>17</v>
      </c>
      <c r="C1992" s="199">
        <v>1545300</v>
      </c>
      <c r="D1992" s="199">
        <v>0</v>
      </c>
      <c r="E1992" s="198" t="s">
        <v>23570</v>
      </c>
      <c r="F1992" s="198" t="s">
        <v>1</v>
      </c>
    </row>
    <row r="1993" spans="1:6" ht="15" customHeight="1">
      <c r="A1993" s="198" t="s">
        <v>397</v>
      </c>
      <c r="B1993" s="199">
        <v>9</v>
      </c>
      <c r="C1993" s="199">
        <v>1910900</v>
      </c>
      <c r="D1993" s="199">
        <v>0</v>
      </c>
      <c r="E1993" s="198" t="s">
        <v>23571</v>
      </c>
      <c r="F1993" s="198" t="s">
        <v>1</v>
      </c>
    </row>
    <row r="1994" spans="1:6" ht="15" customHeight="1">
      <c r="A1994" s="198" t="s">
        <v>398</v>
      </c>
      <c r="B1994" s="199">
        <v>3</v>
      </c>
      <c r="C1994" s="199">
        <v>460450</v>
      </c>
      <c r="D1994" s="199">
        <v>0</v>
      </c>
      <c r="E1994" s="198" t="s">
        <v>23572</v>
      </c>
      <c r="F1994" s="198" t="s">
        <v>1</v>
      </c>
    </row>
    <row r="1995" spans="1:6" ht="15" customHeight="1">
      <c r="A1995" s="198" t="s">
        <v>397</v>
      </c>
      <c r="B1995" s="199">
        <v>7</v>
      </c>
      <c r="C1995" s="199">
        <v>1112700</v>
      </c>
      <c r="D1995" s="199">
        <v>0</v>
      </c>
      <c r="E1995" s="198" t="s">
        <v>23573</v>
      </c>
      <c r="F1995" s="198" t="s">
        <v>1</v>
      </c>
    </row>
    <row r="1996" spans="1:6" ht="15" customHeight="1">
      <c r="A1996" s="198" t="s">
        <v>397</v>
      </c>
      <c r="B1996" s="199">
        <v>4</v>
      </c>
      <c r="C1996" s="199">
        <v>136300</v>
      </c>
      <c r="D1996" s="199">
        <v>0</v>
      </c>
      <c r="E1996" s="198" t="s">
        <v>23574</v>
      </c>
      <c r="F1996" s="198" t="s">
        <v>1</v>
      </c>
    </row>
    <row r="1997" spans="1:6" ht="15" customHeight="1">
      <c r="A1997" s="198" t="s">
        <v>397</v>
      </c>
      <c r="B1997" s="199">
        <v>7</v>
      </c>
      <c r="C1997" s="199">
        <v>655800</v>
      </c>
      <c r="D1997" s="199">
        <v>0</v>
      </c>
      <c r="E1997" s="198" t="s">
        <v>23575</v>
      </c>
      <c r="F1997" s="198" t="s">
        <v>1</v>
      </c>
    </row>
    <row r="1998" spans="1:6" ht="15" customHeight="1">
      <c r="A1998" s="198" t="s">
        <v>397</v>
      </c>
      <c r="B1998" s="199">
        <v>7</v>
      </c>
      <c r="C1998" s="199">
        <v>603900</v>
      </c>
      <c r="D1998" s="199">
        <v>0</v>
      </c>
      <c r="E1998" s="198" t="s">
        <v>23576</v>
      </c>
      <c r="F1998" s="198" t="s">
        <v>1</v>
      </c>
    </row>
    <row r="1999" spans="1:6" ht="15" customHeight="1">
      <c r="A1999" s="198" t="s">
        <v>397</v>
      </c>
      <c r="B1999" s="199">
        <v>6</v>
      </c>
      <c r="C1999" s="199">
        <v>644800</v>
      </c>
      <c r="D1999" s="199">
        <v>0</v>
      </c>
      <c r="E1999" s="198" t="s">
        <v>23577</v>
      </c>
      <c r="F1999" s="198" t="s">
        <v>1</v>
      </c>
    </row>
    <row r="2000" spans="1:6" ht="15" customHeight="1">
      <c r="A2000" s="198" t="s">
        <v>397</v>
      </c>
      <c r="B2000" s="199">
        <v>6</v>
      </c>
      <c r="C2000" s="199">
        <v>573100</v>
      </c>
      <c r="D2000" s="199">
        <v>0</v>
      </c>
      <c r="E2000" s="198" t="s">
        <v>23578</v>
      </c>
      <c r="F2000" s="198" t="s">
        <v>1</v>
      </c>
    </row>
    <row r="2001" spans="1:6" ht="15" customHeight="1">
      <c r="A2001" s="198" t="s">
        <v>398</v>
      </c>
      <c r="B2001" s="199">
        <v>71</v>
      </c>
      <c r="C2001" s="199">
        <v>9654802</v>
      </c>
      <c r="D2001" s="199">
        <v>0</v>
      </c>
      <c r="E2001" s="198" t="s">
        <v>23579</v>
      </c>
      <c r="F2001" s="198" t="s">
        <v>1</v>
      </c>
    </row>
    <row r="2002" spans="1:6" ht="15" customHeight="1">
      <c r="A2002" s="198" t="s">
        <v>398</v>
      </c>
      <c r="B2002" s="199">
        <v>24</v>
      </c>
      <c r="C2002" s="199">
        <v>3236100</v>
      </c>
      <c r="D2002" s="199">
        <v>0</v>
      </c>
      <c r="E2002" s="198" t="s">
        <v>23580</v>
      </c>
      <c r="F2002" s="198" t="s">
        <v>1</v>
      </c>
    </row>
    <row r="2003" spans="1:6" ht="15" customHeight="1">
      <c r="A2003" s="198" t="s">
        <v>397</v>
      </c>
      <c r="B2003" s="199">
        <v>9</v>
      </c>
      <c r="C2003" s="199">
        <v>1492500</v>
      </c>
      <c r="D2003" s="199">
        <v>0</v>
      </c>
      <c r="E2003" s="198" t="s">
        <v>23581</v>
      </c>
      <c r="F2003" s="198" t="s">
        <v>1</v>
      </c>
    </row>
    <row r="2004" spans="1:6" ht="15" customHeight="1">
      <c r="A2004" s="198" t="s">
        <v>398</v>
      </c>
      <c r="B2004" s="199">
        <v>21</v>
      </c>
      <c r="C2004" s="199">
        <v>2101600</v>
      </c>
      <c r="D2004" s="199">
        <v>0</v>
      </c>
      <c r="E2004" s="198" t="s">
        <v>23582</v>
      </c>
      <c r="F2004" s="198" t="s">
        <v>1</v>
      </c>
    </row>
    <row r="2005" spans="1:6" ht="15" customHeight="1">
      <c r="A2005" s="198" t="s">
        <v>397</v>
      </c>
      <c r="B2005" s="199">
        <v>5</v>
      </c>
      <c r="C2005" s="199">
        <v>366900</v>
      </c>
      <c r="D2005" s="199">
        <v>0</v>
      </c>
      <c r="E2005" s="198" t="s">
        <v>23583</v>
      </c>
      <c r="F2005" s="198" t="s">
        <v>1</v>
      </c>
    </row>
    <row r="2006" spans="1:6" ht="15" customHeight="1">
      <c r="A2006" s="198" t="s">
        <v>398</v>
      </c>
      <c r="B2006" s="199">
        <v>16</v>
      </c>
      <c r="C2006" s="199">
        <v>1541700</v>
      </c>
      <c r="D2006" s="199">
        <v>0</v>
      </c>
      <c r="E2006" s="198" t="s">
        <v>23584</v>
      </c>
      <c r="F2006" s="198" t="s">
        <v>1</v>
      </c>
    </row>
    <row r="2007" spans="1:6" ht="15" customHeight="1">
      <c r="A2007" s="198" t="s">
        <v>397</v>
      </c>
      <c r="B2007" s="199">
        <v>7</v>
      </c>
      <c r="C2007" s="199">
        <v>651400</v>
      </c>
      <c r="D2007" s="199">
        <v>0</v>
      </c>
      <c r="E2007" s="198" t="s">
        <v>23585</v>
      </c>
      <c r="F2007" s="198" t="s">
        <v>1</v>
      </c>
    </row>
    <row r="2008" spans="1:6" ht="15" customHeight="1">
      <c r="A2008" s="198" t="s">
        <v>397</v>
      </c>
      <c r="B2008" s="199">
        <v>7</v>
      </c>
      <c r="C2008" s="199">
        <v>803400</v>
      </c>
      <c r="D2008" s="199">
        <v>0</v>
      </c>
      <c r="E2008" s="198" t="s">
        <v>23586</v>
      </c>
      <c r="F2008" s="198" t="s">
        <v>1</v>
      </c>
    </row>
    <row r="2009" spans="1:6" ht="15" customHeight="1">
      <c r="A2009" s="198" t="s">
        <v>397</v>
      </c>
      <c r="B2009" s="199">
        <v>6</v>
      </c>
      <c r="C2009" s="199">
        <v>655900</v>
      </c>
      <c r="D2009" s="199">
        <v>0</v>
      </c>
      <c r="E2009" s="198" t="s">
        <v>23587</v>
      </c>
      <c r="F2009" s="198" t="s">
        <v>1</v>
      </c>
    </row>
    <row r="2010" spans="1:6" ht="15" customHeight="1">
      <c r="A2010" s="198" t="s">
        <v>397</v>
      </c>
      <c r="B2010" s="199">
        <v>9</v>
      </c>
      <c r="C2010" s="199">
        <v>1291300</v>
      </c>
      <c r="D2010" s="199">
        <v>0</v>
      </c>
      <c r="E2010" s="198" t="s">
        <v>23588</v>
      </c>
      <c r="F2010" s="198" t="s">
        <v>1</v>
      </c>
    </row>
    <row r="2011" spans="1:6" ht="15" customHeight="1">
      <c r="A2011" s="198" t="s">
        <v>398</v>
      </c>
      <c r="B2011" s="199">
        <v>12</v>
      </c>
      <c r="C2011" s="199">
        <v>1674224</v>
      </c>
      <c r="D2011" s="199">
        <v>0</v>
      </c>
      <c r="E2011" s="198" t="s">
        <v>23589</v>
      </c>
      <c r="F2011" s="198" t="s">
        <v>1</v>
      </c>
    </row>
    <row r="2012" spans="1:6" ht="15" customHeight="1">
      <c r="A2012" s="198" t="s">
        <v>398</v>
      </c>
      <c r="B2012" s="199">
        <v>13</v>
      </c>
      <c r="C2012" s="199">
        <v>1824410</v>
      </c>
      <c r="D2012" s="199">
        <v>0</v>
      </c>
      <c r="E2012" s="198" t="s">
        <v>23590</v>
      </c>
      <c r="F2012" s="198" t="s">
        <v>1</v>
      </c>
    </row>
    <row r="2013" spans="1:6" ht="15" customHeight="1">
      <c r="A2013" s="198" t="s">
        <v>397</v>
      </c>
      <c r="B2013" s="199">
        <v>7</v>
      </c>
      <c r="C2013" s="199">
        <v>1173200</v>
      </c>
      <c r="D2013" s="199">
        <v>0</v>
      </c>
      <c r="E2013" s="198" t="s">
        <v>23591</v>
      </c>
      <c r="F2013" s="198" t="s">
        <v>1</v>
      </c>
    </row>
    <row r="2014" spans="1:6" ht="15" customHeight="1">
      <c r="A2014" s="198" t="s">
        <v>398</v>
      </c>
      <c r="B2014" s="199">
        <v>71</v>
      </c>
      <c r="C2014" s="199">
        <v>6813300</v>
      </c>
      <c r="D2014" s="199">
        <v>0</v>
      </c>
      <c r="E2014" s="198" t="s">
        <v>23592</v>
      </c>
      <c r="F2014" s="198" t="s">
        <v>1</v>
      </c>
    </row>
    <row r="2015" spans="1:6" ht="15" customHeight="1">
      <c r="A2015" s="198" t="s">
        <v>397</v>
      </c>
      <c r="B2015" s="199">
        <v>9</v>
      </c>
      <c r="C2015" s="199">
        <v>1300100</v>
      </c>
      <c r="D2015" s="199">
        <v>0</v>
      </c>
      <c r="E2015" s="198" t="s">
        <v>23593</v>
      </c>
      <c r="F2015" s="198" t="s">
        <v>1</v>
      </c>
    </row>
    <row r="2016" spans="1:6" ht="15" customHeight="1">
      <c r="A2016" s="198" t="s">
        <v>398</v>
      </c>
      <c r="B2016" s="199">
        <v>17</v>
      </c>
      <c r="C2016" s="199">
        <v>1398600</v>
      </c>
      <c r="D2016" s="199">
        <v>0</v>
      </c>
      <c r="E2016" s="198" t="s">
        <v>23594</v>
      </c>
      <c r="F2016" s="198" t="s">
        <v>1</v>
      </c>
    </row>
    <row r="2017" spans="1:6" ht="15" customHeight="1">
      <c r="A2017" s="198" t="s">
        <v>397</v>
      </c>
      <c r="B2017" s="199">
        <v>6</v>
      </c>
      <c r="C2017" s="199">
        <v>640900</v>
      </c>
      <c r="D2017" s="199">
        <v>0</v>
      </c>
      <c r="E2017" s="198" t="s">
        <v>23595</v>
      </c>
      <c r="F2017" s="198" t="s">
        <v>1</v>
      </c>
    </row>
    <row r="2018" spans="1:6" ht="15" customHeight="1">
      <c r="A2018" s="198" t="s">
        <v>398</v>
      </c>
      <c r="B2018" s="199">
        <v>48</v>
      </c>
      <c r="C2018" s="199">
        <v>6594900</v>
      </c>
      <c r="D2018" s="199">
        <v>0</v>
      </c>
      <c r="E2018" s="198" t="s">
        <v>23596</v>
      </c>
      <c r="F2018" s="198" t="s">
        <v>1</v>
      </c>
    </row>
    <row r="2019" spans="1:6" ht="15" customHeight="1">
      <c r="A2019" s="198" t="s">
        <v>398</v>
      </c>
      <c r="B2019" s="199">
        <v>17</v>
      </c>
      <c r="C2019" s="199">
        <v>1276800</v>
      </c>
      <c r="D2019" s="199">
        <v>0</v>
      </c>
      <c r="E2019" s="198" t="s">
        <v>23597</v>
      </c>
      <c r="F2019" s="198" t="s">
        <v>1</v>
      </c>
    </row>
    <row r="2020" spans="1:6" ht="15" customHeight="1">
      <c r="A2020" s="198" t="s">
        <v>397</v>
      </c>
      <c r="B2020" s="199">
        <v>7</v>
      </c>
      <c r="C2020" s="199">
        <v>1051400</v>
      </c>
      <c r="D2020" s="199">
        <v>0</v>
      </c>
      <c r="E2020" s="198" t="s">
        <v>23598</v>
      </c>
      <c r="F2020" s="198" t="s">
        <v>1</v>
      </c>
    </row>
    <row r="2021" spans="1:6" ht="15" customHeight="1">
      <c r="A2021" s="198" t="s">
        <v>397</v>
      </c>
      <c r="B2021" s="199">
        <v>8</v>
      </c>
      <c r="C2021" s="199">
        <v>1350600</v>
      </c>
      <c r="D2021" s="199">
        <v>0</v>
      </c>
      <c r="E2021" s="198" t="s">
        <v>23599</v>
      </c>
      <c r="F2021" s="198" t="s">
        <v>1</v>
      </c>
    </row>
    <row r="2022" spans="1:6" ht="15" customHeight="1">
      <c r="A2022" s="198" t="s">
        <v>397</v>
      </c>
      <c r="B2022" s="199">
        <v>7</v>
      </c>
      <c r="C2022" s="199">
        <v>945900</v>
      </c>
      <c r="D2022" s="199">
        <v>0</v>
      </c>
      <c r="E2022" s="198" t="s">
        <v>23600</v>
      </c>
      <c r="F2022" s="198" t="s">
        <v>1</v>
      </c>
    </row>
    <row r="2023" spans="1:6" ht="15" customHeight="1">
      <c r="A2023" s="198" t="s">
        <v>398</v>
      </c>
      <c r="B2023" s="199">
        <v>18</v>
      </c>
      <c r="C2023" s="199">
        <v>1746000</v>
      </c>
      <c r="D2023" s="199">
        <v>0</v>
      </c>
      <c r="E2023" s="198" t="s">
        <v>23601</v>
      </c>
      <c r="F2023" s="198" t="s">
        <v>1</v>
      </c>
    </row>
    <row r="2024" spans="1:6" ht="15" customHeight="1">
      <c r="A2024" s="198" t="s">
        <v>398</v>
      </c>
      <c r="B2024" s="199">
        <v>19</v>
      </c>
      <c r="C2024" s="199">
        <v>1937300</v>
      </c>
      <c r="D2024" s="199">
        <v>0</v>
      </c>
      <c r="E2024" s="198" t="s">
        <v>23602</v>
      </c>
      <c r="F2024" s="198" t="s">
        <v>1</v>
      </c>
    </row>
    <row r="2025" spans="1:6" ht="15" customHeight="1">
      <c r="A2025" s="198" t="s">
        <v>397</v>
      </c>
      <c r="B2025" s="199">
        <v>7</v>
      </c>
      <c r="C2025" s="199">
        <v>1253600</v>
      </c>
      <c r="D2025" s="199">
        <v>0</v>
      </c>
      <c r="E2025" s="198" t="s">
        <v>23603</v>
      </c>
      <c r="F2025" s="198" t="s">
        <v>1</v>
      </c>
    </row>
    <row r="2026" spans="1:6" ht="15" customHeight="1">
      <c r="A2026" s="198" t="s">
        <v>397</v>
      </c>
      <c r="B2026" s="199">
        <v>7</v>
      </c>
      <c r="C2026" s="199">
        <v>1148600</v>
      </c>
      <c r="D2026" s="199">
        <v>0</v>
      </c>
      <c r="E2026" s="198" t="s">
        <v>23604</v>
      </c>
      <c r="F2026" s="198" t="s">
        <v>1</v>
      </c>
    </row>
    <row r="2027" spans="1:6" ht="15" customHeight="1">
      <c r="A2027" s="198" t="s">
        <v>398</v>
      </c>
      <c r="B2027" s="199">
        <v>19</v>
      </c>
      <c r="C2027" s="199">
        <v>1209800</v>
      </c>
      <c r="D2027" s="199">
        <v>0</v>
      </c>
      <c r="E2027" s="198" t="s">
        <v>23605</v>
      </c>
      <c r="F2027" s="198" t="s">
        <v>1</v>
      </c>
    </row>
    <row r="2028" spans="1:6" ht="15" customHeight="1">
      <c r="A2028" s="198" t="s">
        <v>397</v>
      </c>
      <c r="B2028" s="199">
        <v>8</v>
      </c>
      <c r="C2028" s="199">
        <v>1349600</v>
      </c>
      <c r="D2028" s="199">
        <v>0</v>
      </c>
      <c r="E2028" s="198" t="s">
        <v>23606</v>
      </c>
      <c r="F2028" s="198" t="s">
        <v>1</v>
      </c>
    </row>
    <row r="2029" spans="1:6" ht="15" customHeight="1">
      <c r="A2029" s="198" t="s">
        <v>398</v>
      </c>
      <c r="B2029" s="199">
        <v>20</v>
      </c>
      <c r="C2029" s="199">
        <v>1954400</v>
      </c>
      <c r="D2029" s="199">
        <v>0</v>
      </c>
      <c r="E2029" s="198" t="s">
        <v>23607</v>
      </c>
      <c r="F2029" s="198" t="s">
        <v>1</v>
      </c>
    </row>
    <row r="2030" spans="1:6" ht="15" customHeight="1">
      <c r="A2030" s="198" t="s">
        <v>398</v>
      </c>
      <c r="B2030" s="199">
        <v>23</v>
      </c>
      <c r="C2030" s="199">
        <v>2859600</v>
      </c>
      <c r="D2030" s="199">
        <v>0</v>
      </c>
      <c r="E2030" s="198" t="s">
        <v>23608</v>
      </c>
      <c r="F2030" s="198" t="s">
        <v>1</v>
      </c>
    </row>
    <row r="2031" spans="1:6" ht="15" customHeight="1">
      <c r="A2031" s="198" t="s">
        <v>397</v>
      </c>
      <c r="B2031" s="199">
        <v>8</v>
      </c>
      <c r="C2031" s="199">
        <v>1321600</v>
      </c>
      <c r="D2031" s="199">
        <v>0</v>
      </c>
      <c r="E2031" s="198" t="s">
        <v>23609</v>
      </c>
      <c r="F2031" s="198" t="s">
        <v>1</v>
      </c>
    </row>
    <row r="2032" spans="1:6" ht="15" customHeight="1">
      <c r="A2032" s="198" t="s">
        <v>398</v>
      </c>
      <c r="B2032" s="199">
        <v>19</v>
      </c>
      <c r="C2032" s="199">
        <v>1135100</v>
      </c>
      <c r="D2032" s="199">
        <v>0</v>
      </c>
      <c r="E2032" s="198" t="s">
        <v>23610</v>
      </c>
      <c r="F2032" s="198" t="s">
        <v>1</v>
      </c>
    </row>
    <row r="2033" spans="1:6" ht="15" customHeight="1">
      <c r="A2033" s="198" t="s">
        <v>397</v>
      </c>
      <c r="B2033" s="199">
        <v>8</v>
      </c>
      <c r="C2033" s="199">
        <v>799350</v>
      </c>
      <c r="D2033" s="199">
        <v>0</v>
      </c>
      <c r="E2033" s="198" t="s">
        <v>23611</v>
      </c>
      <c r="F2033" s="198" t="s">
        <v>1</v>
      </c>
    </row>
    <row r="2034" spans="1:6" ht="15" customHeight="1">
      <c r="A2034" s="198" t="s">
        <v>398</v>
      </c>
      <c r="B2034" s="199">
        <v>36</v>
      </c>
      <c r="C2034" s="199">
        <v>9958100</v>
      </c>
      <c r="D2034" s="199">
        <v>0</v>
      </c>
      <c r="E2034" s="198" t="s">
        <v>23612</v>
      </c>
      <c r="F2034" s="198" t="s">
        <v>1</v>
      </c>
    </row>
    <row r="2035" spans="1:6" ht="15" customHeight="1">
      <c r="A2035" s="198" t="s">
        <v>397</v>
      </c>
      <c r="B2035" s="199">
        <v>4</v>
      </c>
      <c r="C2035" s="199">
        <v>208200</v>
      </c>
      <c r="D2035" s="199">
        <v>0</v>
      </c>
      <c r="E2035" s="198" t="s">
        <v>23613</v>
      </c>
      <c r="F2035" s="198" t="s">
        <v>1</v>
      </c>
    </row>
    <row r="2036" spans="1:6" ht="15" customHeight="1">
      <c r="A2036" s="198" t="s">
        <v>398</v>
      </c>
      <c r="B2036" s="199">
        <v>17</v>
      </c>
      <c r="C2036" s="199">
        <v>1275800</v>
      </c>
      <c r="D2036" s="199">
        <v>0</v>
      </c>
      <c r="E2036" s="198" t="s">
        <v>23614</v>
      </c>
      <c r="F2036" s="198" t="s">
        <v>1</v>
      </c>
    </row>
    <row r="2037" spans="1:6" ht="15" customHeight="1">
      <c r="A2037" s="198" t="s">
        <v>397</v>
      </c>
      <c r="B2037" s="199">
        <v>11</v>
      </c>
      <c r="C2037" s="199">
        <v>2521000</v>
      </c>
      <c r="D2037" s="199">
        <v>0</v>
      </c>
      <c r="E2037" s="198" t="s">
        <v>23615</v>
      </c>
      <c r="F2037" s="198" t="s">
        <v>1</v>
      </c>
    </row>
    <row r="2038" spans="1:6" ht="15" customHeight="1">
      <c r="A2038" s="198" t="s">
        <v>397</v>
      </c>
      <c r="B2038" s="199">
        <v>6</v>
      </c>
      <c r="C2038" s="199">
        <v>477900</v>
      </c>
      <c r="D2038" s="199">
        <v>0</v>
      </c>
      <c r="E2038" s="198" t="s">
        <v>23616</v>
      </c>
      <c r="F2038" s="198" t="s">
        <v>1</v>
      </c>
    </row>
    <row r="2039" spans="1:6" ht="15" customHeight="1">
      <c r="A2039" s="198" t="s">
        <v>397</v>
      </c>
      <c r="B2039" s="199">
        <v>6</v>
      </c>
      <c r="C2039" s="199">
        <v>530900</v>
      </c>
      <c r="D2039" s="199">
        <v>0</v>
      </c>
      <c r="E2039" s="198" t="s">
        <v>23617</v>
      </c>
      <c r="F2039" s="198" t="s">
        <v>1</v>
      </c>
    </row>
    <row r="2040" spans="1:6" ht="15" customHeight="1">
      <c r="A2040" s="198" t="s">
        <v>398</v>
      </c>
      <c r="B2040" s="199">
        <v>34</v>
      </c>
      <c r="C2040" s="199">
        <v>6866600</v>
      </c>
      <c r="D2040" s="199">
        <v>0</v>
      </c>
      <c r="E2040" s="198" t="s">
        <v>23618</v>
      </c>
      <c r="F2040" s="198" t="s">
        <v>1</v>
      </c>
    </row>
    <row r="2041" spans="1:6" ht="15" customHeight="1">
      <c r="A2041" s="198" t="s">
        <v>397</v>
      </c>
      <c r="B2041" s="199">
        <v>5</v>
      </c>
      <c r="C2041" s="199">
        <v>357500</v>
      </c>
      <c r="D2041" s="199">
        <v>0</v>
      </c>
      <c r="E2041" s="198" t="s">
        <v>23619</v>
      </c>
      <c r="F2041" s="198" t="s">
        <v>1</v>
      </c>
    </row>
    <row r="2042" spans="1:6" ht="15" customHeight="1">
      <c r="A2042" s="198" t="s">
        <v>397</v>
      </c>
      <c r="B2042" s="199">
        <v>7</v>
      </c>
      <c r="C2042" s="199">
        <v>899600</v>
      </c>
      <c r="D2042" s="199">
        <v>0</v>
      </c>
      <c r="E2042" s="198" t="s">
        <v>23620</v>
      </c>
      <c r="F2042" s="198" t="s">
        <v>1</v>
      </c>
    </row>
    <row r="2043" spans="1:6" ht="15" customHeight="1">
      <c r="A2043" s="198" t="s">
        <v>397</v>
      </c>
      <c r="B2043" s="199">
        <v>7</v>
      </c>
      <c r="C2043" s="199">
        <v>969800</v>
      </c>
      <c r="D2043" s="199">
        <v>0</v>
      </c>
      <c r="E2043" s="198" t="s">
        <v>23621</v>
      </c>
      <c r="F2043" s="198" t="s">
        <v>1</v>
      </c>
    </row>
    <row r="2044" spans="1:6" ht="15" customHeight="1">
      <c r="A2044" s="198" t="s">
        <v>397</v>
      </c>
      <c r="B2044" s="199">
        <v>4</v>
      </c>
      <c r="C2044" s="199">
        <v>429600</v>
      </c>
      <c r="D2044" s="199">
        <v>0</v>
      </c>
      <c r="E2044" s="198" t="s">
        <v>23622</v>
      </c>
      <c r="F2044" s="198" t="s">
        <v>1</v>
      </c>
    </row>
    <row r="2045" spans="1:6" ht="15" customHeight="1">
      <c r="A2045" s="198" t="s">
        <v>397</v>
      </c>
      <c r="B2045" s="199">
        <v>7</v>
      </c>
      <c r="C2045" s="199">
        <v>876100</v>
      </c>
      <c r="D2045" s="199">
        <v>0</v>
      </c>
      <c r="E2045" s="198" t="s">
        <v>23623</v>
      </c>
      <c r="F2045" s="198" t="s">
        <v>1</v>
      </c>
    </row>
    <row r="2046" spans="1:6" ht="15" customHeight="1">
      <c r="A2046" s="198" t="s">
        <v>397</v>
      </c>
      <c r="B2046" s="199">
        <v>9</v>
      </c>
      <c r="C2046" s="199">
        <v>1485600</v>
      </c>
      <c r="D2046" s="199">
        <v>0</v>
      </c>
      <c r="E2046" s="198" t="s">
        <v>23624</v>
      </c>
      <c r="F2046" s="198" t="s">
        <v>1</v>
      </c>
    </row>
    <row r="2047" spans="1:6" ht="15" customHeight="1">
      <c r="A2047" s="198" t="s">
        <v>397</v>
      </c>
      <c r="B2047" s="199">
        <v>7</v>
      </c>
      <c r="C2047" s="199">
        <v>894100</v>
      </c>
      <c r="D2047" s="199">
        <v>0</v>
      </c>
      <c r="E2047" s="198" t="s">
        <v>23625</v>
      </c>
      <c r="F2047" s="198" t="s">
        <v>1</v>
      </c>
    </row>
    <row r="2048" spans="1:6" ht="15" customHeight="1">
      <c r="A2048" s="198" t="s">
        <v>398</v>
      </c>
      <c r="B2048" s="199">
        <v>16</v>
      </c>
      <c r="C2048" s="199">
        <v>1244200</v>
      </c>
      <c r="D2048" s="199">
        <v>0</v>
      </c>
      <c r="E2048" s="198" t="s">
        <v>23626</v>
      </c>
      <c r="F2048" s="198" t="s">
        <v>1</v>
      </c>
    </row>
    <row r="2049" spans="1:6" ht="15" customHeight="1">
      <c r="A2049" s="198" t="s">
        <v>398</v>
      </c>
      <c r="B2049" s="199">
        <v>16</v>
      </c>
      <c r="C2049" s="199">
        <v>1082900</v>
      </c>
      <c r="D2049" s="199">
        <v>0</v>
      </c>
      <c r="E2049" s="198" t="s">
        <v>23627</v>
      </c>
      <c r="F2049" s="198" t="s">
        <v>1</v>
      </c>
    </row>
    <row r="2050" spans="1:6" ht="15" customHeight="1">
      <c r="A2050" s="198" t="s">
        <v>397</v>
      </c>
      <c r="B2050" s="199">
        <v>7</v>
      </c>
      <c r="C2050" s="199">
        <v>1034600</v>
      </c>
      <c r="D2050" s="199">
        <v>0</v>
      </c>
      <c r="E2050" s="198" t="s">
        <v>23628</v>
      </c>
      <c r="F2050" s="198" t="s">
        <v>1</v>
      </c>
    </row>
    <row r="2051" spans="1:6" ht="15" customHeight="1">
      <c r="A2051" s="198" t="s">
        <v>397</v>
      </c>
      <c r="B2051" s="199">
        <v>6</v>
      </c>
      <c r="C2051" s="199">
        <v>581000</v>
      </c>
      <c r="D2051" s="199">
        <v>0</v>
      </c>
      <c r="E2051" s="198" t="s">
        <v>23629</v>
      </c>
      <c r="F2051" s="198" t="s">
        <v>1</v>
      </c>
    </row>
    <row r="2052" spans="1:6" ht="15" customHeight="1">
      <c r="A2052" s="198" t="s">
        <v>398</v>
      </c>
      <c r="B2052" s="199">
        <v>17</v>
      </c>
      <c r="C2052" s="199">
        <v>840000</v>
      </c>
      <c r="D2052" s="199">
        <v>0</v>
      </c>
      <c r="E2052" s="198" t="s">
        <v>23630</v>
      </c>
      <c r="F2052" s="198" t="s">
        <v>1</v>
      </c>
    </row>
    <row r="2053" spans="1:6" ht="15" customHeight="1">
      <c r="A2053" s="198" t="s">
        <v>397</v>
      </c>
      <c r="B2053" s="199">
        <v>7</v>
      </c>
      <c r="C2053" s="199">
        <v>865900</v>
      </c>
      <c r="D2053" s="199">
        <v>0</v>
      </c>
      <c r="E2053" s="198" t="s">
        <v>23631</v>
      </c>
      <c r="F2053" s="198" t="s">
        <v>1</v>
      </c>
    </row>
    <row r="2054" spans="1:6" ht="15" customHeight="1">
      <c r="A2054" s="198" t="s">
        <v>397</v>
      </c>
      <c r="B2054" s="199">
        <v>6</v>
      </c>
      <c r="C2054" s="199">
        <v>505900</v>
      </c>
      <c r="D2054" s="199">
        <v>0</v>
      </c>
      <c r="E2054" s="198" t="s">
        <v>23632</v>
      </c>
      <c r="F2054" s="198" t="s">
        <v>1</v>
      </c>
    </row>
    <row r="2055" spans="1:6" ht="15" customHeight="1">
      <c r="A2055" s="198" t="s">
        <v>398</v>
      </c>
      <c r="B2055" s="199">
        <v>18</v>
      </c>
      <c r="C2055" s="199">
        <v>1434200</v>
      </c>
      <c r="D2055" s="199">
        <v>0</v>
      </c>
      <c r="E2055" s="198" t="s">
        <v>23633</v>
      </c>
      <c r="F2055" s="198" t="s">
        <v>1</v>
      </c>
    </row>
    <row r="2056" spans="1:6" ht="15" customHeight="1">
      <c r="A2056" s="198" t="s">
        <v>398</v>
      </c>
      <c r="B2056" s="199">
        <v>16</v>
      </c>
      <c r="C2056" s="199">
        <v>1345500</v>
      </c>
      <c r="D2056" s="199">
        <v>0</v>
      </c>
      <c r="E2056" s="198" t="s">
        <v>23634</v>
      </c>
      <c r="F2056" s="198" t="s">
        <v>1</v>
      </c>
    </row>
    <row r="2057" spans="1:6" ht="15" customHeight="1">
      <c r="A2057" s="198" t="s">
        <v>397</v>
      </c>
      <c r="B2057" s="199">
        <v>7</v>
      </c>
      <c r="C2057" s="199">
        <v>525700</v>
      </c>
      <c r="D2057" s="199">
        <v>0</v>
      </c>
      <c r="E2057" s="198" t="s">
        <v>23635</v>
      </c>
      <c r="F2057" s="198" t="s">
        <v>1</v>
      </c>
    </row>
    <row r="2058" spans="1:6" ht="15" customHeight="1">
      <c r="A2058" s="198" t="s">
        <v>397</v>
      </c>
      <c r="B2058" s="199">
        <v>7</v>
      </c>
      <c r="C2058" s="199">
        <v>839400</v>
      </c>
      <c r="D2058" s="199">
        <v>0</v>
      </c>
      <c r="E2058" s="198" t="s">
        <v>23636</v>
      </c>
      <c r="F2058" s="198" t="s">
        <v>1</v>
      </c>
    </row>
    <row r="2059" spans="1:6" ht="15" customHeight="1">
      <c r="A2059" s="198" t="s">
        <v>398</v>
      </c>
      <c r="B2059" s="199">
        <v>18</v>
      </c>
      <c r="C2059" s="199">
        <v>1572800</v>
      </c>
      <c r="D2059" s="199">
        <v>0</v>
      </c>
      <c r="E2059" s="198" t="s">
        <v>23637</v>
      </c>
      <c r="F2059" s="198" t="s">
        <v>1</v>
      </c>
    </row>
    <row r="2060" spans="1:6" ht="15" customHeight="1">
      <c r="A2060" s="198" t="s">
        <v>397</v>
      </c>
      <c r="B2060" s="199">
        <v>6</v>
      </c>
      <c r="C2060" s="199">
        <v>764800</v>
      </c>
      <c r="D2060" s="199">
        <v>0</v>
      </c>
      <c r="E2060" s="198" t="s">
        <v>23638</v>
      </c>
      <c r="F2060" s="198" t="s">
        <v>1</v>
      </c>
    </row>
    <row r="2061" spans="1:6" ht="15" customHeight="1">
      <c r="A2061" s="198" t="s">
        <v>397</v>
      </c>
      <c r="B2061" s="199">
        <v>8</v>
      </c>
      <c r="C2061" s="199">
        <v>799350</v>
      </c>
      <c r="D2061" s="199">
        <v>0</v>
      </c>
      <c r="E2061" s="198" t="s">
        <v>23639</v>
      </c>
      <c r="F2061" s="198" t="s">
        <v>1</v>
      </c>
    </row>
    <row r="2062" spans="1:6" ht="15" customHeight="1">
      <c r="A2062" s="198" t="s">
        <v>397</v>
      </c>
      <c r="B2062" s="199">
        <v>6</v>
      </c>
      <c r="C2062" s="199">
        <v>688700</v>
      </c>
      <c r="D2062" s="199">
        <v>0</v>
      </c>
      <c r="E2062" s="198" t="s">
        <v>23640</v>
      </c>
      <c r="F2062" s="198" t="s">
        <v>1</v>
      </c>
    </row>
    <row r="2063" spans="1:6" ht="15" customHeight="1">
      <c r="A2063" s="198" t="s">
        <v>397</v>
      </c>
      <c r="B2063" s="199">
        <v>7</v>
      </c>
      <c r="C2063" s="199">
        <v>945100</v>
      </c>
      <c r="D2063" s="199">
        <v>0</v>
      </c>
      <c r="E2063" s="198" t="s">
        <v>23641</v>
      </c>
      <c r="F2063" s="198" t="s">
        <v>1</v>
      </c>
    </row>
    <row r="2064" spans="1:6" ht="15" customHeight="1">
      <c r="A2064" s="198" t="s">
        <v>398</v>
      </c>
      <c r="B2064" s="199">
        <v>19</v>
      </c>
      <c r="C2064" s="199">
        <v>1509500</v>
      </c>
      <c r="D2064" s="199">
        <v>0</v>
      </c>
      <c r="E2064" s="198" t="s">
        <v>23642</v>
      </c>
      <c r="F2064" s="198" t="s">
        <v>1</v>
      </c>
    </row>
    <row r="2065" spans="1:6" ht="15" customHeight="1">
      <c r="A2065" s="198" t="s">
        <v>398</v>
      </c>
      <c r="B2065" s="199">
        <v>22</v>
      </c>
      <c r="C2065" s="199">
        <v>3024261</v>
      </c>
      <c r="D2065" s="199">
        <v>0</v>
      </c>
      <c r="E2065" s="198" t="s">
        <v>23643</v>
      </c>
      <c r="F2065" s="198" t="s">
        <v>1</v>
      </c>
    </row>
    <row r="2066" spans="1:6" ht="15" customHeight="1">
      <c r="A2066" s="198" t="s">
        <v>398</v>
      </c>
      <c r="B2066" s="199">
        <v>18</v>
      </c>
      <c r="C2066" s="199">
        <v>1518000</v>
      </c>
      <c r="D2066" s="199">
        <v>0</v>
      </c>
      <c r="E2066" s="198" t="s">
        <v>23644</v>
      </c>
      <c r="F2066" s="198" t="s">
        <v>1</v>
      </c>
    </row>
    <row r="2067" spans="1:6" ht="15" customHeight="1">
      <c r="A2067" s="198" t="s">
        <v>398</v>
      </c>
      <c r="B2067" s="199">
        <v>74</v>
      </c>
      <c r="C2067" s="199">
        <v>9243200</v>
      </c>
      <c r="D2067" s="199">
        <v>0</v>
      </c>
      <c r="E2067" s="198" t="s">
        <v>23645</v>
      </c>
      <c r="F2067" s="198" t="s">
        <v>1</v>
      </c>
    </row>
    <row r="2068" spans="1:6" ht="15" customHeight="1">
      <c r="A2068" s="198" t="s">
        <v>397</v>
      </c>
      <c r="B2068" s="199">
        <v>7</v>
      </c>
      <c r="C2068" s="199">
        <v>1191200</v>
      </c>
      <c r="D2068" s="199">
        <v>0</v>
      </c>
      <c r="E2068" s="198" t="s">
        <v>23646</v>
      </c>
      <c r="F2068" s="198" t="s">
        <v>1</v>
      </c>
    </row>
    <row r="2069" spans="1:6" ht="15" customHeight="1">
      <c r="A2069" s="198" t="s">
        <v>397</v>
      </c>
      <c r="B2069" s="199">
        <v>7</v>
      </c>
      <c r="C2069" s="199">
        <v>983500</v>
      </c>
      <c r="D2069" s="199">
        <v>0</v>
      </c>
      <c r="E2069" s="198" t="s">
        <v>23647</v>
      </c>
      <c r="F2069" s="198" t="s">
        <v>1</v>
      </c>
    </row>
    <row r="2070" spans="1:6" ht="15" customHeight="1">
      <c r="A2070" s="198" t="s">
        <v>397</v>
      </c>
      <c r="B2070" s="199">
        <v>6</v>
      </c>
      <c r="C2070" s="199">
        <v>719700</v>
      </c>
      <c r="D2070" s="199">
        <v>0</v>
      </c>
      <c r="E2070" s="198" t="s">
        <v>23648</v>
      </c>
      <c r="F2070" s="198" t="s">
        <v>1</v>
      </c>
    </row>
    <row r="2071" spans="1:6" ht="15" customHeight="1">
      <c r="A2071" s="198" t="s">
        <v>397</v>
      </c>
      <c r="B2071" s="199">
        <v>7</v>
      </c>
      <c r="C2071" s="199">
        <v>645000</v>
      </c>
      <c r="D2071" s="199">
        <v>0</v>
      </c>
      <c r="E2071" s="198" t="s">
        <v>23649</v>
      </c>
      <c r="F2071" s="198" t="s">
        <v>1</v>
      </c>
    </row>
    <row r="2072" spans="1:6" ht="15" customHeight="1">
      <c r="A2072" s="198" t="s">
        <v>398</v>
      </c>
      <c r="B2072" s="199">
        <v>34</v>
      </c>
      <c r="C2072" s="199">
        <v>5622900</v>
      </c>
      <c r="D2072" s="199">
        <v>0</v>
      </c>
      <c r="E2072" s="198" t="s">
        <v>23650</v>
      </c>
      <c r="F2072" s="198" t="s">
        <v>1</v>
      </c>
    </row>
    <row r="2073" spans="1:6" ht="15" customHeight="1">
      <c r="A2073" s="198" t="s">
        <v>398</v>
      </c>
      <c r="B2073" s="199">
        <v>19</v>
      </c>
      <c r="C2073" s="199">
        <v>1843400</v>
      </c>
      <c r="D2073" s="199">
        <v>0</v>
      </c>
      <c r="E2073" s="198" t="s">
        <v>23651</v>
      </c>
      <c r="F2073" s="198" t="s">
        <v>1</v>
      </c>
    </row>
    <row r="2074" spans="1:6" ht="15" customHeight="1">
      <c r="A2074" s="198" t="s">
        <v>397</v>
      </c>
      <c r="B2074" s="199">
        <v>7</v>
      </c>
      <c r="C2074" s="199">
        <v>1104700</v>
      </c>
      <c r="D2074" s="199">
        <v>0</v>
      </c>
      <c r="E2074" s="198" t="s">
        <v>23652</v>
      </c>
      <c r="F2074" s="198" t="s">
        <v>1</v>
      </c>
    </row>
    <row r="2075" spans="1:6" ht="15" customHeight="1">
      <c r="A2075" s="198" t="s">
        <v>397</v>
      </c>
      <c r="B2075" s="199">
        <v>9</v>
      </c>
      <c r="C2075" s="199">
        <v>1343300</v>
      </c>
      <c r="D2075" s="199">
        <v>0</v>
      </c>
      <c r="E2075" s="198" t="s">
        <v>23653</v>
      </c>
      <c r="F2075" s="198" t="s">
        <v>1</v>
      </c>
    </row>
    <row r="2076" spans="1:6" ht="15" customHeight="1">
      <c r="A2076" s="198" t="s">
        <v>397</v>
      </c>
      <c r="B2076" s="199">
        <v>5</v>
      </c>
      <c r="C2076" s="199">
        <v>427100</v>
      </c>
      <c r="D2076" s="199">
        <v>0</v>
      </c>
      <c r="E2076" s="198" t="s">
        <v>23654</v>
      </c>
      <c r="F2076" s="198" t="s">
        <v>1</v>
      </c>
    </row>
    <row r="2077" spans="1:6" ht="15" customHeight="1">
      <c r="A2077" s="198" t="s">
        <v>397</v>
      </c>
      <c r="B2077" s="199">
        <v>7</v>
      </c>
      <c r="C2077" s="199">
        <v>894900</v>
      </c>
      <c r="D2077" s="199">
        <v>0</v>
      </c>
      <c r="E2077" s="198" t="s">
        <v>23655</v>
      </c>
      <c r="F2077" s="198" t="s">
        <v>1</v>
      </c>
    </row>
    <row r="2078" spans="1:6" ht="15" customHeight="1">
      <c r="A2078" s="198" t="s">
        <v>397</v>
      </c>
      <c r="B2078" s="199">
        <v>7</v>
      </c>
      <c r="C2078" s="199">
        <v>929000</v>
      </c>
      <c r="D2078" s="199">
        <v>0</v>
      </c>
      <c r="E2078" s="198" t="s">
        <v>23656</v>
      </c>
      <c r="F2078" s="198" t="s">
        <v>1</v>
      </c>
    </row>
    <row r="2079" spans="1:6" ht="15" customHeight="1">
      <c r="A2079" s="198" t="s">
        <v>397</v>
      </c>
      <c r="B2079" s="199">
        <v>6</v>
      </c>
      <c r="C2079" s="199">
        <v>822000</v>
      </c>
      <c r="D2079" s="199">
        <v>0</v>
      </c>
      <c r="E2079" s="198" t="s">
        <v>23657</v>
      </c>
      <c r="F2079" s="198" t="s">
        <v>1</v>
      </c>
    </row>
    <row r="2080" spans="1:6" ht="15" customHeight="1">
      <c r="A2080" s="198" t="s">
        <v>397</v>
      </c>
      <c r="B2080" s="199">
        <v>7</v>
      </c>
      <c r="C2080" s="199">
        <v>940000</v>
      </c>
      <c r="D2080" s="199">
        <v>0</v>
      </c>
      <c r="E2080" s="198" t="s">
        <v>23658</v>
      </c>
      <c r="F2080" s="198" t="s">
        <v>1</v>
      </c>
    </row>
    <row r="2081" spans="1:6" ht="15" customHeight="1">
      <c r="A2081" s="198" t="s">
        <v>397</v>
      </c>
      <c r="B2081" s="199">
        <v>7</v>
      </c>
      <c r="C2081" s="199">
        <v>1110200</v>
      </c>
      <c r="D2081" s="199">
        <v>0</v>
      </c>
      <c r="E2081" s="198" t="s">
        <v>23659</v>
      </c>
      <c r="F2081" s="198" t="s">
        <v>1</v>
      </c>
    </row>
    <row r="2082" spans="1:6" ht="15" customHeight="1">
      <c r="A2082" s="198" t="s">
        <v>397</v>
      </c>
      <c r="B2082" s="199">
        <v>6</v>
      </c>
      <c r="C2082" s="199">
        <v>648100</v>
      </c>
      <c r="D2082" s="199">
        <v>0</v>
      </c>
      <c r="E2082" s="198" t="s">
        <v>23660</v>
      </c>
      <c r="F2082" s="198" t="s">
        <v>1</v>
      </c>
    </row>
    <row r="2083" spans="1:6" ht="15" customHeight="1">
      <c r="A2083" s="198" t="s">
        <v>397</v>
      </c>
      <c r="B2083" s="199">
        <v>6</v>
      </c>
      <c r="C2083" s="199">
        <v>496100</v>
      </c>
      <c r="D2083" s="199">
        <v>0</v>
      </c>
      <c r="E2083" s="198" t="s">
        <v>23661</v>
      </c>
      <c r="F2083" s="198" t="s">
        <v>1</v>
      </c>
    </row>
    <row r="2084" spans="1:6" ht="15" customHeight="1">
      <c r="A2084" s="198" t="s">
        <v>397</v>
      </c>
      <c r="B2084" s="199">
        <v>6</v>
      </c>
      <c r="C2084" s="199">
        <v>711300</v>
      </c>
      <c r="D2084" s="199">
        <v>0</v>
      </c>
      <c r="E2084" s="198" t="s">
        <v>23662</v>
      </c>
      <c r="F2084" s="198" t="s">
        <v>1</v>
      </c>
    </row>
    <row r="2085" spans="1:6" ht="15" customHeight="1">
      <c r="A2085" s="198" t="s">
        <v>398</v>
      </c>
      <c r="B2085" s="199">
        <v>18</v>
      </c>
      <c r="C2085" s="199">
        <v>1954100</v>
      </c>
      <c r="D2085" s="199">
        <v>0</v>
      </c>
      <c r="E2085" s="198" t="s">
        <v>23663</v>
      </c>
      <c r="F2085" s="198" t="s">
        <v>1</v>
      </c>
    </row>
    <row r="2086" spans="1:6" ht="15" customHeight="1">
      <c r="A2086" s="198" t="s">
        <v>397</v>
      </c>
      <c r="B2086" s="199">
        <v>6</v>
      </c>
      <c r="C2086" s="199">
        <v>672000</v>
      </c>
      <c r="D2086" s="199">
        <v>0</v>
      </c>
      <c r="E2086" s="198" t="s">
        <v>23664</v>
      </c>
      <c r="F2086" s="198" t="s">
        <v>1</v>
      </c>
    </row>
    <row r="2087" spans="1:6" ht="15" customHeight="1">
      <c r="A2087" s="198" t="s">
        <v>398</v>
      </c>
      <c r="B2087" s="199">
        <v>23</v>
      </c>
      <c r="C2087" s="199">
        <v>2272200</v>
      </c>
      <c r="D2087" s="199">
        <v>0</v>
      </c>
      <c r="E2087" s="198" t="s">
        <v>23665</v>
      </c>
      <c r="F2087" s="198" t="s">
        <v>1</v>
      </c>
    </row>
    <row r="2088" spans="1:6" ht="15" customHeight="1">
      <c r="A2088" s="198" t="s">
        <v>398</v>
      </c>
      <c r="B2088" s="199">
        <v>16</v>
      </c>
      <c r="C2088" s="199">
        <v>782600</v>
      </c>
      <c r="D2088" s="199">
        <v>0</v>
      </c>
      <c r="E2088" s="198" t="s">
        <v>23666</v>
      </c>
      <c r="F2088" s="198" t="s">
        <v>1</v>
      </c>
    </row>
    <row r="2089" spans="1:6" ht="15" customHeight="1">
      <c r="A2089" s="198" t="s">
        <v>398</v>
      </c>
      <c r="B2089" s="199">
        <v>61</v>
      </c>
      <c r="C2089" s="199">
        <v>8253874</v>
      </c>
      <c r="D2089" s="199">
        <v>0</v>
      </c>
      <c r="E2089" s="198" t="s">
        <v>23667</v>
      </c>
      <c r="F2089" s="198" t="s">
        <v>1</v>
      </c>
    </row>
    <row r="2090" spans="1:6" ht="15" customHeight="1">
      <c r="A2090" s="198" t="s">
        <v>397</v>
      </c>
      <c r="B2090" s="199">
        <v>5</v>
      </c>
      <c r="C2090" s="199">
        <v>314200</v>
      </c>
      <c r="D2090" s="199">
        <v>0</v>
      </c>
      <c r="E2090" s="198" t="s">
        <v>23668</v>
      </c>
      <c r="F2090" s="198" t="s">
        <v>1</v>
      </c>
    </row>
    <row r="2091" spans="1:6" ht="15" customHeight="1">
      <c r="A2091" s="198" t="s">
        <v>398</v>
      </c>
      <c r="B2091" s="199">
        <v>21</v>
      </c>
      <c r="C2091" s="199">
        <v>1786200</v>
      </c>
      <c r="D2091" s="199">
        <v>0</v>
      </c>
      <c r="E2091" s="198" t="s">
        <v>23669</v>
      </c>
      <c r="F2091" s="198" t="s">
        <v>1</v>
      </c>
    </row>
    <row r="2092" spans="1:6" ht="15" customHeight="1">
      <c r="A2092" s="198" t="s">
        <v>397</v>
      </c>
      <c r="B2092" s="199">
        <v>7</v>
      </c>
      <c r="C2092" s="199">
        <v>1029300</v>
      </c>
      <c r="D2092" s="199">
        <v>0</v>
      </c>
      <c r="E2092" s="198" t="s">
        <v>23670</v>
      </c>
      <c r="F2092" s="198" t="s">
        <v>1</v>
      </c>
    </row>
    <row r="2093" spans="1:6" ht="15" customHeight="1">
      <c r="A2093" s="198" t="s">
        <v>397</v>
      </c>
      <c r="B2093" s="199">
        <v>7</v>
      </c>
      <c r="C2093" s="199">
        <v>360600</v>
      </c>
      <c r="D2093" s="199">
        <v>0</v>
      </c>
      <c r="E2093" s="198" t="s">
        <v>23671</v>
      </c>
      <c r="F2093" s="198" t="s">
        <v>1</v>
      </c>
    </row>
    <row r="2094" spans="1:6" ht="15" customHeight="1">
      <c r="A2094" s="198" t="s">
        <v>397</v>
      </c>
      <c r="B2094" s="199">
        <v>6</v>
      </c>
      <c r="C2094" s="199">
        <v>543700</v>
      </c>
      <c r="D2094" s="199">
        <v>0</v>
      </c>
      <c r="E2094" s="198" t="s">
        <v>23672</v>
      </c>
      <c r="F2094" s="198" t="s">
        <v>1</v>
      </c>
    </row>
    <row r="2095" spans="1:6" ht="15" customHeight="1">
      <c r="A2095" s="198" t="s">
        <v>397</v>
      </c>
      <c r="B2095" s="199">
        <v>11</v>
      </c>
      <c r="C2095" s="199">
        <v>2334700</v>
      </c>
      <c r="D2095" s="199">
        <v>0</v>
      </c>
      <c r="E2095" s="198" t="s">
        <v>23673</v>
      </c>
      <c r="F2095" s="198" t="s">
        <v>1</v>
      </c>
    </row>
    <row r="2096" spans="1:6" ht="15" customHeight="1">
      <c r="A2096" s="198" t="s">
        <v>397</v>
      </c>
      <c r="B2096" s="199">
        <v>6</v>
      </c>
      <c r="C2096" s="199">
        <v>885900</v>
      </c>
      <c r="D2096" s="199">
        <v>0</v>
      </c>
      <c r="E2096" s="198" t="s">
        <v>23674</v>
      </c>
      <c r="F2096" s="198" t="s">
        <v>1</v>
      </c>
    </row>
    <row r="2097" spans="1:6" ht="15" customHeight="1">
      <c r="A2097" s="198" t="s">
        <v>397</v>
      </c>
      <c r="B2097" s="199">
        <v>6</v>
      </c>
      <c r="C2097" s="199">
        <v>758300</v>
      </c>
      <c r="D2097" s="199">
        <v>0</v>
      </c>
      <c r="E2097" s="198" t="s">
        <v>23675</v>
      </c>
      <c r="F2097" s="198" t="s">
        <v>1</v>
      </c>
    </row>
    <row r="2098" spans="1:6" ht="15" customHeight="1">
      <c r="A2098" s="198" t="s">
        <v>398</v>
      </c>
      <c r="B2098" s="199">
        <v>19</v>
      </c>
      <c r="C2098" s="199">
        <v>2030500</v>
      </c>
      <c r="D2098" s="199">
        <v>0</v>
      </c>
      <c r="E2098" s="198" t="s">
        <v>23676</v>
      </c>
      <c r="F2098" s="198" t="s">
        <v>1</v>
      </c>
    </row>
    <row r="2099" spans="1:6" ht="15" customHeight="1">
      <c r="A2099" s="198" t="s">
        <v>397</v>
      </c>
      <c r="B2099" s="199">
        <v>7</v>
      </c>
      <c r="C2099" s="199">
        <v>1014800</v>
      </c>
      <c r="D2099" s="199">
        <v>0</v>
      </c>
      <c r="E2099" s="198" t="s">
        <v>23677</v>
      </c>
      <c r="F2099" s="198" t="s">
        <v>1</v>
      </c>
    </row>
    <row r="2100" spans="1:6" ht="15" customHeight="1">
      <c r="A2100" s="198" t="s">
        <v>397</v>
      </c>
      <c r="B2100" s="199">
        <v>8</v>
      </c>
      <c r="C2100" s="199">
        <v>1649800</v>
      </c>
      <c r="D2100" s="199">
        <v>0</v>
      </c>
      <c r="E2100" s="198" t="s">
        <v>23678</v>
      </c>
      <c r="F2100" s="198" t="s">
        <v>1</v>
      </c>
    </row>
    <row r="2101" spans="1:6" ht="15" customHeight="1">
      <c r="A2101" s="198" t="s">
        <v>397</v>
      </c>
      <c r="B2101" s="199">
        <v>8</v>
      </c>
      <c r="C2101" s="199">
        <v>1269300</v>
      </c>
      <c r="D2101" s="199">
        <v>0</v>
      </c>
      <c r="E2101" s="198" t="s">
        <v>23679</v>
      </c>
      <c r="F2101" s="198" t="s">
        <v>1</v>
      </c>
    </row>
    <row r="2102" spans="1:6" ht="15" customHeight="1">
      <c r="A2102" s="198" t="s">
        <v>397</v>
      </c>
      <c r="B2102" s="199">
        <v>8</v>
      </c>
      <c r="C2102" s="199">
        <v>1274500</v>
      </c>
      <c r="D2102" s="199">
        <v>0</v>
      </c>
      <c r="E2102" s="198" t="s">
        <v>23680</v>
      </c>
      <c r="F2102" s="198" t="s">
        <v>1</v>
      </c>
    </row>
    <row r="2103" spans="1:6" ht="15" customHeight="1">
      <c r="A2103" s="198" t="s">
        <v>398</v>
      </c>
      <c r="B2103" s="199">
        <v>27</v>
      </c>
      <c r="C2103" s="199">
        <v>3659500</v>
      </c>
      <c r="D2103" s="199">
        <v>0</v>
      </c>
      <c r="E2103" s="198" t="s">
        <v>23681</v>
      </c>
      <c r="F2103" s="198" t="s">
        <v>1</v>
      </c>
    </row>
    <row r="2104" spans="1:6" ht="15" customHeight="1">
      <c r="A2104" s="198" t="s">
        <v>397</v>
      </c>
      <c r="B2104" s="199">
        <v>6</v>
      </c>
      <c r="C2104" s="199">
        <v>467300</v>
      </c>
      <c r="D2104" s="199">
        <v>0</v>
      </c>
      <c r="E2104" s="198" t="s">
        <v>23682</v>
      </c>
      <c r="F2104" s="198" t="s">
        <v>1</v>
      </c>
    </row>
    <row r="2105" spans="1:6" ht="15" customHeight="1">
      <c r="A2105" s="198" t="s">
        <v>398</v>
      </c>
      <c r="B2105" s="199">
        <v>16</v>
      </c>
      <c r="C2105" s="199">
        <v>837400</v>
      </c>
      <c r="D2105" s="199">
        <v>0</v>
      </c>
      <c r="E2105" s="198" t="s">
        <v>23683</v>
      </c>
      <c r="F2105" s="198" t="s">
        <v>1</v>
      </c>
    </row>
    <row r="2106" spans="1:6" ht="15" customHeight="1">
      <c r="A2106" s="198" t="s">
        <v>398</v>
      </c>
      <c r="B2106" s="199">
        <v>21</v>
      </c>
      <c r="C2106" s="199">
        <v>2576600</v>
      </c>
      <c r="D2106" s="199">
        <v>0</v>
      </c>
      <c r="E2106" s="198" t="s">
        <v>23684</v>
      </c>
      <c r="F2106" s="198" t="s">
        <v>1</v>
      </c>
    </row>
    <row r="2107" spans="1:6" ht="15" customHeight="1">
      <c r="A2107" s="198" t="s">
        <v>397</v>
      </c>
      <c r="B2107" s="199">
        <v>6</v>
      </c>
      <c r="C2107" s="199">
        <v>563800</v>
      </c>
      <c r="D2107" s="199">
        <v>0</v>
      </c>
      <c r="E2107" s="198" t="s">
        <v>23685</v>
      </c>
      <c r="F2107" s="198" t="s">
        <v>1</v>
      </c>
    </row>
    <row r="2108" spans="1:6" ht="15" customHeight="1">
      <c r="A2108" s="198" t="s">
        <v>398</v>
      </c>
      <c r="B2108" s="199">
        <v>17</v>
      </c>
      <c r="C2108" s="199">
        <v>1132900</v>
      </c>
      <c r="D2108" s="199">
        <v>0</v>
      </c>
      <c r="E2108" s="198" t="s">
        <v>23686</v>
      </c>
      <c r="F2108" s="198" t="s">
        <v>1</v>
      </c>
    </row>
    <row r="2109" spans="1:6" ht="15" customHeight="1">
      <c r="A2109" s="198" t="s">
        <v>397</v>
      </c>
      <c r="B2109" s="199">
        <v>8</v>
      </c>
      <c r="C2109" s="199">
        <v>1474200</v>
      </c>
      <c r="D2109" s="199">
        <v>0</v>
      </c>
      <c r="E2109" s="198" t="s">
        <v>23687</v>
      </c>
      <c r="F2109" s="198" t="s">
        <v>1</v>
      </c>
    </row>
    <row r="2110" spans="1:6" ht="15" customHeight="1">
      <c r="A2110" s="198" t="s">
        <v>398</v>
      </c>
      <c r="B2110" s="199">
        <v>15</v>
      </c>
      <c r="C2110" s="199">
        <v>2074973</v>
      </c>
      <c r="D2110" s="199">
        <v>0</v>
      </c>
      <c r="E2110" s="198" t="s">
        <v>23688</v>
      </c>
      <c r="F2110" s="198" t="s">
        <v>1</v>
      </c>
    </row>
    <row r="2111" spans="1:6" ht="15" customHeight="1">
      <c r="A2111" s="198" t="s">
        <v>398</v>
      </c>
      <c r="B2111" s="199">
        <v>35</v>
      </c>
      <c r="C2111" s="199">
        <v>4972100</v>
      </c>
      <c r="D2111" s="199">
        <v>0</v>
      </c>
      <c r="E2111" s="198" t="s">
        <v>23689</v>
      </c>
      <c r="F2111" s="198" t="s">
        <v>1</v>
      </c>
    </row>
    <row r="2112" spans="1:6" ht="15" customHeight="1">
      <c r="A2112" s="198" t="s">
        <v>397</v>
      </c>
      <c r="B2112" s="199">
        <v>5</v>
      </c>
      <c r="C2112" s="199">
        <v>452900</v>
      </c>
      <c r="D2112" s="199">
        <v>0</v>
      </c>
      <c r="E2112" s="198" t="s">
        <v>23690</v>
      </c>
      <c r="F2112" s="198" t="s">
        <v>1</v>
      </c>
    </row>
    <row r="2113" spans="1:6" ht="15" customHeight="1">
      <c r="A2113" s="198" t="s">
        <v>397</v>
      </c>
      <c r="B2113" s="199">
        <v>6</v>
      </c>
      <c r="C2113" s="199">
        <v>608000</v>
      </c>
      <c r="D2113" s="199">
        <v>0</v>
      </c>
      <c r="E2113" s="198" t="s">
        <v>23691</v>
      </c>
      <c r="F2113" s="198" t="s">
        <v>1</v>
      </c>
    </row>
    <row r="2114" spans="1:6" ht="15" customHeight="1">
      <c r="A2114" s="198" t="s">
        <v>398</v>
      </c>
      <c r="B2114" s="199">
        <v>15</v>
      </c>
      <c r="C2114" s="199">
        <v>2061743</v>
      </c>
      <c r="D2114" s="199">
        <v>0</v>
      </c>
      <c r="E2114" s="198" t="s">
        <v>23692</v>
      </c>
      <c r="F2114" s="198" t="s">
        <v>1</v>
      </c>
    </row>
    <row r="2115" spans="1:6" ht="15" customHeight="1">
      <c r="A2115" s="198" t="s">
        <v>398</v>
      </c>
      <c r="B2115" s="199">
        <v>28</v>
      </c>
      <c r="C2115" s="199">
        <v>4645900</v>
      </c>
      <c r="D2115" s="199">
        <v>0</v>
      </c>
      <c r="E2115" s="198" t="s">
        <v>23693</v>
      </c>
      <c r="F2115" s="198" t="s">
        <v>1</v>
      </c>
    </row>
    <row r="2116" spans="1:6" ht="15" customHeight="1">
      <c r="A2116" s="198" t="s">
        <v>397</v>
      </c>
      <c r="B2116" s="199">
        <v>5</v>
      </c>
      <c r="C2116" s="199">
        <v>442500</v>
      </c>
      <c r="D2116" s="199">
        <v>0</v>
      </c>
      <c r="E2116" s="198" t="s">
        <v>23694</v>
      </c>
      <c r="F2116" s="198" t="s">
        <v>1</v>
      </c>
    </row>
    <row r="2117" spans="1:6" ht="15" customHeight="1">
      <c r="A2117" s="198" t="s">
        <v>398</v>
      </c>
      <c r="B2117" s="199">
        <v>17</v>
      </c>
      <c r="C2117" s="199">
        <v>1703100</v>
      </c>
      <c r="D2117" s="199">
        <v>0</v>
      </c>
      <c r="E2117" s="198" t="s">
        <v>23695</v>
      </c>
      <c r="F2117" s="198" t="s">
        <v>1</v>
      </c>
    </row>
    <row r="2118" spans="1:6" ht="15" customHeight="1">
      <c r="A2118" s="198" t="s">
        <v>397</v>
      </c>
      <c r="B2118" s="199">
        <v>7</v>
      </c>
      <c r="C2118" s="199">
        <v>901500</v>
      </c>
      <c r="D2118" s="199">
        <v>0</v>
      </c>
      <c r="E2118" s="198" t="s">
        <v>23696</v>
      </c>
      <c r="F2118" s="198" t="s">
        <v>1</v>
      </c>
    </row>
    <row r="2119" spans="1:6" ht="15" customHeight="1">
      <c r="A2119" s="198" t="s">
        <v>397</v>
      </c>
      <c r="B2119" s="199">
        <v>6</v>
      </c>
      <c r="C2119" s="199">
        <v>563000</v>
      </c>
      <c r="D2119" s="199">
        <v>0</v>
      </c>
      <c r="E2119" s="198" t="s">
        <v>23697</v>
      </c>
      <c r="F2119" s="198" t="s">
        <v>1</v>
      </c>
    </row>
    <row r="2120" spans="1:6" ht="15" customHeight="1">
      <c r="A2120" s="198" t="s">
        <v>397</v>
      </c>
      <c r="B2120" s="199">
        <v>6</v>
      </c>
      <c r="C2120" s="199">
        <v>854000</v>
      </c>
      <c r="D2120" s="199">
        <v>0</v>
      </c>
      <c r="E2120" s="198" t="s">
        <v>23698</v>
      </c>
      <c r="F2120" s="198" t="s">
        <v>1</v>
      </c>
    </row>
    <row r="2121" spans="1:6" ht="15" customHeight="1">
      <c r="A2121" s="198" t="s">
        <v>397</v>
      </c>
      <c r="B2121" s="199">
        <v>7</v>
      </c>
      <c r="C2121" s="199">
        <v>1142100</v>
      </c>
      <c r="D2121" s="199">
        <v>0</v>
      </c>
      <c r="E2121" s="198" t="s">
        <v>23699</v>
      </c>
      <c r="F2121" s="198" t="s">
        <v>1</v>
      </c>
    </row>
    <row r="2122" spans="1:6" ht="15" customHeight="1">
      <c r="A2122" s="198" t="s">
        <v>397</v>
      </c>
      <c r="B2122" s="199">
        <v>8</v>
      </c>
      <c r="C2122" s="199">
        <v>1443000</v>
      </c>
      <c r="D2122" s="199">
        <v>0</v>
      </c>
      <c r="E2122" s="198" t="s">
        <v>23700</v>
      </c>
      <c r="F2122" s="198" t="s">
        <v>1</v>
      </c>
    </row>
    <row r="2123" spans="1:6" ht="15" customHeight="1">
      <c r="A2123" s="198" t="s">
        <v>398</v>
      </c>
      <c r="B2123" s="199">
        <v>20</v>
      </c>
      <c r="C2123" s="199">
        <v>2192500</v>
      </c>
      <c r="D2123" s="199">
        <v>0</v>
      </c>
      <c r="E2123" s="198" t="s">
        <v>23701</v>
      </c>
      <c r="F2123" s="198" t="s">
        <v>1</v>
      </c>
    </row>
    <row r="2124" spans="1:6" ht="15" customHeight="1">
      <c r="A2124" s="198" t="s">
        <v>397</v>
      </c>
      <c r="B2124" s="199">
        <v>9</v>
      </c>
      <c r="C2124" s="199">
        <v>1548400</v>
      </c>
      <c r="D2124" s="199">
        <v>0</v>
      </c>
      <c r="E2124" s="198" t="s">
        <v>23702</v>
      </c>
      <c r="F2124" s="198" t="s">
        <v>1</v>
      </c>
    </row>
    <row r="2125" spans="1:6" ht="15" customHeight="1">
      <c r="A2125" s="198" t="s">
        <v>397</v>
      </c>
      <c r="B2125" s="199">
        <v>8</v>
      </c>
      <c r="C2125" s="199">
        <v>1295100</v>
      </c>
      <c r="D2125" s="199">
        <v>0</v>
      </c>
      <c r="E2125" s="198" t="s">
        <v>23703</v>
      </c>
      <c r="F2125" s="198" t="s">
        <v>1</v>
      </c>
    </row>
    <row r="2126" spans="1:6" ht="15" customHeight="1">
      <c r="A2126" s="198" t="s">
        <v>397</v>
      </c>
      <c r="B2126" s="199">
        <v>8</v>
      </c>
      <c r="C2126" s="199">
        <v>826800</v>
      </c>
      <c r="D2126" s="199">
        <v>0</v>
      </c>
      <c r="E2126" s="198" t="s">
        <v>23704</v>
      </c>
      <c r="F2126" s="198" t="s">
        <v>1</v>
      </c>
    </row>
    <row r="2127" spans="1:6" ht="15" customHeight="1">
      <c r="A2127" s="198" t="s">
        <v>397</v>
      </c>
      <c r="B2127" s="199">
        <v>7</v>
      </c>
      <c r="C2127" s="199">
        <v>706600</v>
      </c>
      <c r="D2127" s="199">
        <v>0</v>
      </c>
      <c r="E2127" s="198" t="s">
        <v>23705</v>
      </c>
      <c r="F2127" s="198" t="s">
        <v>1</v>
      </c>
    </row>
    <row r="2128" spans="1:6" ht="15" customHeight="1">
      <c r="A2128" s="198" t="s">
        <v>397</v>
      </c>
      <c r="B2128" s="199">
        <v>7</v>
      </c>
      <c r="C2128" s="199">
        <v>649100</v>
      </c>
      <c r="D2128" s="199">
        <v>0</v>
      </c>
      <c r="E2128" s="198" t="s">
        <v>23706</v>
      </c>
      <c r="F2128" s="198" t="s">
        <v>1</v>
      </c>
    </row>
    <row r="2129" spans="1:6" ht="15" customHeight="1">
      <c r="A2129" s="198" t="s">
        <v>397</v>
      </c>
      <c r="B2129" s="199">
        <v>5</v>
      </c>
      <c r="C2129" s="199">
        <v>457400</v>
      </c>
      <c r="D2129" s="199">
        <v>0</v>
      </c>
      <c r="E2129" s="198" t="s">
        <v>23707</v>
      </c>
      <c r="F2129" s="198" t="s">
        <v>1</v>
      </c>
    </row>
    <row r="2130" spans="1:6" ht="15" customHeight="1">
      <c r="A2130" s="198" t="s">
        <v>397</v>
      </c>
      <c r="B2130" s="199">
        <v>19</v>
      </c>
      <c r="C2130" s="199">
        <v>5619100</v>
      </c>
      <c r="D2130" s="199">
        <v>0</v>
      </c>
      <c r="E2130" s="198" t="s">
        <v>23708</v>
      </c>
      <c r="F2130" s="198" t="s">
        <v>1</v>
      </c>
    </row>
    <row r="2131" spans="1:6" ht="15" customHeight="1">
      <c r="A2131" s="198" t="s">
        <v>397</v>
      </c>
      <c r="B2131" s="199">
        <v>6</v>
      </c>
      <c r="C2131" s="199">
        <v>541000</v>
      </c>
      <c r="D2131" s="199">
        <v>0</v>
      </c>
      <c r="E2131" s="198" t="s">
        <v>23709</v>
      </c>
      <c r="F2131" s="198" t="s">
        <v>1</v>
      </c>
    </row>
    <row r="2132" spans="1:6" ht="15" customHeight="1">
      <c r="A2132" s="198" t="s">
        <v>397</v>
      </c>
      <c r="B2132" s="199">
        <v>8</v>
      </c>
      <c r="C2132" s="199">
        <v>1324400</v>
      </c>
      <c r="D2132" s="199">
        <v>0</v>
      </c>
      <c r="E2132" s="198" t="s">
        <v>23710</v>
      </c>
      <c r="F2132" s="198" t="s">
        <v>1</v>
      </c>
    </row>
    <row r="2133" spans="1:6" ht="15" customHeight="1">
      <c r="A2133" s="198" t="s">
        <v>397</v>
      </c>
      <c r="B2133" s="199">
        <v>8</v>
      </c>
      <c r="C2133" s="199">
        <v>1250700</v>
      </c>
      <c r="D2133" s="199">
        <v>0</v>
      </c>
      <c r="E2133" s="198" t="s">
        <v>23711</v>
      </c>
      <c r="F2133" s="198" t="s">
        <v>1</v>
      </c>
    </row>
    <row r="2134" spans="1:6" ht="15" customHeight="1">
      <c r="A2134" s="198" t="s">
        <v>397</v>
      </c>
      <c r="B2134" s="199">
        <v>8</v>
      </c>
      <c r="C2134" s="199">
        <v>1016400</v>
      </c>
      <c r="D2134" s="199">
        <v>0</v>
      </c>
      <c r="E2134" s="198" t="s">
        <v>23712</v>
      </c>
      <c r="F2134" s="198" t="s">
        <v>1</v>
      </c>
    </row>
    <row r="2135" spans="1:6" ht="15" customHeight="1">
      <c r="A2135" s="198" t="s">
        <v>398</v>
      </c>
      <c r="B2135" s="199">
        <v>33</v>
      </c>
      <c r="C2135" s="199">
        <v>4739700</v>
      </c>
      <c r="D2135" s="199">
        <v>0</v>
      </c>
      <c r="E2135" s="198" t="s">
        <v>23713</v>
      </c>
      <c r="F2135" s="198" t="s">
        <v>1</v>
      </c>
    </row>
    <row r="2136" spans="1:6" ht="15" customHeight="1">
      <c r="A2136" s="198" t="s">
        <v>397</v>
      </c>
      <c r="B2136" s="199">
        <v>8</v>
      </c>
      <c r="C2136" s="199">
        <v>1315500</v>
      </c>
      <c r="D2136" s="199">
        <v>0</v>
      </c>
      <c r="E2136" s="198" t="s">
        <v>23714</v>
      </c>
      <c r="F2136" s="198" t="s">
        <v>1</v>
      </c>
    </row>
    <row r="2137" spans="1:6" ht="15" customHeight="1">
      <c r="A2137" s="198" t="s">
        <v>397</v>
      </c>
      <c r="B2137" s="199">
        <v>6</v>
      </c>
      <c r="C2137" s="199">
        <v>483800</v>
      </c>
      <c r="D2137" s="199">
        <v>0</v>
      </c>
      <c r="E2137" s="198" t="s">
        <v>23715</v>
      </c>
      <c r="F2137" s="198" t="s">
        <v>1</v>
      </c>
    </row>
    <row r="2138" spans="1:6" ht="15" customHeight="1">
      <c r="A2138" s="198" t="s">
        <v>397</v>
      </c>
      <c r="B2138" s="199">
        <v>8</v>
      </c>
      <c r="C2138" s="199">
        <v>1024000</v>
      </c>
      <c r="D2138" s="199">
        <v>0</v>
      </c>
      <c r="E2138" s="198" t="s">
        <v>23716</v>
      </c>
      <c r="F2138" s="198" t="s">
        <v>1</v>
      </c>
    </row>
    <row r="2139" spans="1:6" ht="15" customHeight="1">
      <c r="A2139" s="198" t="s">
        <v>397</v>
      </c>
      <c r="B2139" s="199">
        <v>4</v>
      </c>
      <c r="C2139" s="199">
        <v>1200100</v>
      </c>
      <c r="D2139" s="199">
        <v>4</v>
      </c>
      <c r="E2139" s="198" t="s">
        <v>8411</v>
      </c>
      <c r="F2139" s="198" t="s">
        <v>1</v>
      </c>
    </row>
    <row r="2140" spans="1:6" ht="15" customHeight="1">
      <c r="A2140" s="198" t="s">
        <v>397</v>
      </c>
      <c r="B2140" s="199">
        <v>6</v>
      </c>
      <c r="C2140" s="199">
        <v>806300</v>
      </c>
      <c r="D2140" s="199">
        <v>0</v>
      </c>
      <c r="E2140" s="198" t="s">
        <v>23717</v>
      </c>
      <c r="F2140" s="198" t="s">
        <v>1</v>
      </c>
    </row>
    <row r="2141" spans="1:6" ht="15" customHeight="1">
      <c r="A2141" s="198" t="s">
        <v>397</v>
      </c>
      <c r="B2141" s="199">
        <v>7</v>
      </c>
      <c r="C2141" s="199">
        <v>483500</v>
      </c>
      <c r="D2141" s="199">
        <v>0</v>
      </c>
      <c r="E2141" s="198" t="s">
        <v>23718</v>
      </c>
      <c r="F2141" s="198" t="s">
        <v>1</v>
      </c>
    </row>
    <row r="2142" spans="1:6" ht="15" customHeight="1">
      <c r="A2142" s="198" t="s">
        <v>397</v>
      </c>
      <c r="B2142" s="199">
        <v>7</v>
      </c>
      <c r="C2142" s="199">
        <v>657700</v>
      </c>
      <c r="D2142" s="199">
        <v>0</v>
      </c>
      <c r="E2142" s="198" t="s">
        <v>23719</v>
      </c>
      <c r="F2142" s="198" t="s">
        <v>1</v>
      </c>
    </row>
    <row r="2143" spans="1:6" ht="15" customHeight="1">
      <c r="A2143" s="198" t="s">
        <v>397</v>
      </c>
      <c r="B2143" s="199">
        <v>6</v>
      </c>
      <c r="C2143" s="199">
        <v>461000</v>
      </c>
      <c r="D2143" s="199">
        <v>0</v>
      </c>
      <c r="E2143" s="198" t="s">
        <v>23720</v>
      </c>
      <c r="F2143" s="198" t="s">
        <v>1</v>
      </c>
    </row>
    <row r="2144" spans="1:6" ht="15" customHeight="1">
      <c r="A2144" s="198" t="s">
        <v>398</v>
      </c>
      <c r="B2144" s="199">
        <v>28</v>
      </c>
      <c r="C2144" s="199">
        <v>2890800</v>
      </c>
      <c r="D2144" s="199">
        <v>0</v>
      </c>
      <c r="E2144" s="198" t="s">
        <v>23721</v>
      </c>
      <c r="F2144" s="198" t="s">
        <v>1</v>
      </c>
    </row>
    <row r="2145" spans="1:6" ht="15" customHeight="1">
      <c r="A2145" s="198" t="s">
        <v>397</v>
      </c>
      <c r="B2145" s="199">
        <v>7</v>
      </c>
      <c r="C2145" s="199">
        <v>377100</v>
      </c>
      <c r="D2145" s="199">
        <v>0</v>
      </c>
      <c r="E2145" s="198" t="s">
        <v>23722</v>
      </c>
      <c r="F2145" s="198" t="s">
        <v>1</v>
      </c>
    </row>
    <row r="2146" spans="1:6" ht="15" customHeight="1">
      <c r="A2146" s="198" t="s">
        <v>398</v>
      </c>
      <c r="B2146" s="199">
        <v>18</v>
      </c>
      <c r="C2146" s="199">
        <v>1579800</v>
      </c>
      <c r="D2146" s="199">
        <v>0</v>
      </c>
      <c r="E2146" s="198" t="s">
        <v>23723</v>
      </c>
      <c r="F2146" s="198" t="s">
        <v>1</v>
      </c>
    </row>
    <row r="2147" spans="1:6" ht="15" customHeight="1">
      <c r="A2147" s="198" t="s">
        <v>397</v>
      </c>
      <c r="B2147" s="199">
        <v>7</v>
      </c>
      <c r="C2147" s="199">
        <v>785300</v>
      </c>
      <c r="D2147" s="199">
        <v>0</v>
      </c>
      <c r="E2147" s="198" t="s">
        <v>23724</v>
      </c>
      <c r="F2147" s="198" t="s">
        <v>1</v>
      </c>
    </row>
    <row r="2148" spans="1:6" ht="15" customHeight="1">
      <c r="A2148" s="198" t="s">
        <v>398</v>
      </c>
      <c r="B2148" s="199">
        <v>25</v>
      </c>
      <c r="C2148" s="199">
        <v>3292900</v>
      </c>
      <c r="D2148" s="199">
        <v>0</v>
      </c>
      <c r="E2148" s="198" t="s">
        <v>23725</v>
      </c>
      <c r="F2148" s="198" t="s">
        <v>1</v>
      </c>
    </row>
    <row r="2149" spans="1:6" ht="15" customHeight="1">
      <c r="A2149" s="198" t="s">
        <v>397</v>
      </c>
      <c r="B2149" s="199">
        <v>6</v>
      </c>
      <c r="C2149" s="199">
        <v>786000</v>
      </c>
      <c r="D2149" s="199">
        <v>0</v>
      </c>
      <c r="E2149" s="198" t="s">
        <v>23726</v>
      </c>
      <c r="F2149" s="198" t="s">
        <v>1</v>
      </c>
    </row>
    <row r="2150" spans="1:6" ht="15" customHeight="1">
      <c r="A2150" s="198" t="s">
        <v>398</v>
      </c>
      <c r="B2150" s="199">
        <v>17</v>
      </c>
      <c r="C2150" s="199">
        <v>1856800</v>
      </c>
      <c r="D2150" s="199">
        <v>0</v>
      </c>
      <c r="E2150" s="198" t="s">
        <v>23727</v>
      </c>
      <c r="F2150" s="198" t="s">
        <v>1</v>
      </c>
    </row>
    <row r="2151" spans="1:6" ht="15" customHeight="1">
      <c r="A2151" s="198" t="s">
        <v>397</v>
      </c>
      <c r="B2151" s="199">
        <v>7</v>
      </c>
      <c r="C2151" s="199">
        <v>1057300</v>
      </c>
      <c r="D2151" s="199">
        <v>0</v>
      </c>
      <c r="E2151" s="198" t="s">
        <v>23728</v>
      </c>
      <c r="F2151" s="198" t="s">
        <v>1</v>
      </c>
    </row>
    <row r="2152" spans="1:6" ht="15" customHeight="1">
      <c r="A2152" s="198" t="s">
        <v>397</v>
      </c>
      <c r="B2152" s="199">
        <v>5</v>
      </c>
      <c r="C2152" s="199">
        <v>325200</v>
      </c>
      <c r="D2152" s="199">
        <v>0</v>
      </c>
      <c r="E2152" s="198" t="s">
        <v>23729</v>
      </c>
      <c r="F2152" s="198" t="s">
        <v>1</v>
      </c>
    </row>
    <row r="2153" spans="1:6" ht="15" customHeight="1">
      <c r="A2153" s="198" t="s">
        <v>398</v>
      </c>
      <c r="B2153" s="199">
        <v>18</v>
      </c>
      <c r="C2153" s="199">
        <v>1700100</v>
      </c>
      <c r="D2153" s="199">
        <v>0</v>
      </c>
      <c r="E2153" s="198" t="s">
        <v>23730</v>
      </c>
      <c r="F2153" s="198" t="s">
        <v>1</v>
      </c>
    </row>
    <row r="2154" spans="1:6" ht="15" customHeight="1">
      <c r="A2154" s="198" t="s">
        <v>397</v>
      </c>
      <c r="B2154" s="199">
        <v>6</v>
      </c>
      <c r="C2154" s="199">
        <v>627200</v>
      </c>
      <c r="D2154" s="199">
        <v>0</v>
      </c>
      <c r="E2154" s="198" t="s">
        <v>23731</v>
      </c>
      <c r="F2154" s="198" t="s">
        <v>1</v>
      </c>
    </row>
    <row r="2155" spans="1:6" ht="15" customHeight="1">
      <c r="A2155" s="198" t="s">
        <v>398</v>
      </c>
      <c r="B2155" s="199">
        <v>20</v>
      </c>
      <c r="C2155" s="199">
        <v>2074900</v>
      </c>
      <c r="D2155" s="199">
        <v>0</v>
      </c>
      <c r="E2155" s="198" t="s">
        <v>23732</v>
      </c>
      <c r="F2155" s="198" t="s">
        <v>1</v>
      </c>
    </row>
    <row r="2156" spans="1:6" ht="15" customHeight="1">
      <c r="A2156" s="198" t="s">
        <v>398</v>
      </c>
      <c r="B2156" s="199">
        <v>29</v>
      </c>
      <c r="C2156" s="199">
        <v>4549800</v>
      </c>
      <c r="D2156" s="199">
        <v>0</v>
      </c>
      <c r="E2156" s="198" t="s">
        <v>23733</v>
      </c>
      <c r="F2156" s="198" t="s">
        <v>1</v>
      </c>
    </row>
    <row r="2157" spans="1:6" ht="15" customHeight="1">
      <c r="A2157" s="198" t="s">
        <v>397</v>
      </c>
      <c r="B2157" s="199">
        <v>8</v>
      </c>
      <c r="C2157" s="199">
        <v>1470700</v>
      </c>
      <c r="D2157" s="199">
        <v>0</v>
      </c>
      <c r="E2157" s="198" t="s">
        <v>23734</v>
      </c>
      <c r="F2157" s="198" t="s">
        <v>1</v>
      </c>
    </row>
    <row r="2158" spans="1:6" ht="15" customHeight="1">
      <c r="A2158" s="198" t="s">
        <v>397</v>
      </c>
      <c r="B2158" s="199">
        <v>8</v>
      </c>
      <c r="C2158" s="199">
        <v>736400</v>
      </c>
      <c r="D2158" s="199">
        <v>0</v>
      </c>
      <c r="E2158" s="198" t="s">
        <v>23735</v>
      </c>
      <c r="F2158" s="198" t="s">
        <v>1</v>
      </c>
    </row>
    <row r="2159" spans="1:6" ht="15" customHeight="1">
      <c r="A2159" s="198" t="s">
        <v>397</v>
      </c>
      <c r="B2159" s="199">
        <v>6</v>
      </c>
      <c r="C2159" s="199">
        <v>648700</v>
      </c>
      <c r="D2159" s="199">
        <v>0</v>
      </c>
      <c r="E2159" s="198" t="s">
        <v>23736</v>
      </c>
      <c r="F2159" s="198" t="s">
        <v>1</v>
      </c>
    </row>
    <row r="2160" spans="1:6" ht="15" customHeight="1">
      <c r="A2160" s="198" t="s">
        <v>397</v>
      </c>
      <c r="B2160" s="199">
        <v>6</v>
      </c>
      <c r="C2160" s="199">
        <v>394500</v>
      </c>
      <c r="D2160" s="199">
        <v>0</v>
      </c>
      <c r="E2160" s="198" t="s">
        <v>23737</v>
      </c>
      <c r="F2160" s="198" t="s">
        <v>1</v>
      </c>
    </row>
    <row r="2161" spans="1:6" ht="15" customHeight="1">
      <c r="A2161" s="198" t="s">
        <v>397</v>
      </c>
      <c r="B2161" s="199">
        <v>8</v>
      </c>
      <c r="C2161" s="199">
        <v>1172000</v>
      </c>
      <c r="D2161" s="199">
        <v>0</v>
      </c>
      <c r="E2161" s="198" t="s">
        <v>23738</v>
      </c>
      <c r="F2161" s="198" t="s">
        <v>1</v>
      </c>
    </row>
    <row r="2162" spans="1:6" ht="15" customHeight="1">
      <c r="A2162" s="198" t="s">
        <v>398</v>
      </c>
      <c r="B2162" s="199">
        <v>15</v>
      </c>
      <c r="C2162" s="199">
        <v>942300</v>
      </c>
      <c r="D2162" s="199">
        <v>0</v>
      </c>
      <c r="E2162" s="198" t="s">
        <v>23739</v>
      </c>
      <c r="F2162" s="198" t="s">
        <v>1</v>
      </c>
    </row>
    <row r="2163" spans="1:6" ht="15" customHeight="1">
      <c r="A2163" s="198" t="s">
        <v>398</v>
      </c>
      <c r="B2163" s="199">
        <v>14</v>
      </c>
      <c r="C2163" s="199">
        <v>527700</v>
      </c>
      <c r="D2163" s="199">
        <v>0</v>
      </c>
      <c r="E2163" s="198" t="s">
        <v>23740</v>
      </c>
      <c r="F2163" s="198" t="s">
        <v>1</v>
      </c>
    </row>
    <row r="2164" spans="1:6" ht="15" customHeight="1">
      <c r="A2164" s="198" t="s">
        <v>397</v>
      </c>
      <c r="B2164" s="199">
        <v>6</v>
      </c>
      <c r="C2164" s="199">
        <v>379800</v>
      </c>
      <c r="D2164" s="199">
        <v>0</v>
      </c>
      <c r="E2164" s="198" t="s">
        <v>23741</v>
      </c>
      <c r="F2164" s="198" t="s">
        <v>1</v>
      </c>
    </row>
    <row r="2165" spans="1:6" ht="15" customHeight="1">
      <c r="A2165" s="198" t="s">
        <v>397</v>
      </c>
      <c r="B2165" s="199">
        <v>7</v>
      </c>
      <c r="C2165" s="199">
        <v>748600</v>
      </c>
      <c r="D2165" s="199">
        <v>0</v>
      </c>
      <c r="E2165" s="198" t="s">
        <v>23742</v>
      </c>
      <c r="F2165" s="198" t="s">
        <v>1</v>
      </c>
    </row>
    <row r="2166" spans="1:6" ht="15" customHeight="1">
      <c r="A2166" s="198" t="s">
        <v>397</v>
      </c>
      <c r="B2166" s="199">
        <v>7</v>
      </c>
      <c r="C2166" s="199">
        <v>999700</v>
      </c>
      <c r="D2166" s="199">
        <v>0</v>
      </c>
      <c r="E2166" s="198" t="s">
        <v>23743</v>
      </c>
      <c r="F2166" s="198" t="s">
        <v>1</v>
      </c>
    </row>
    <row r="2167" spans="1:6" ht="15" customHeight="1">
      <c r="A2167" s="198" t="s">
        <v>397</v>
      </c>
      <c r="B2167" s="199">
        <v>8</v>
      </c>
      <c r="C2167" s="199">
        <v>1174200</v>
      </c>
      <c r="D2167" s="199">
        <v>0</v>
      </c>
      <c r="E2167" s="198" t="s">
        <v>23744</v>
      </c>
      <c r="F2167" s="198" t="s">
        <v>1</v>
      </c>
    </row>
    <row r="2168" spans="1:6" ht="15" customHeight="1">
      <c r="A2168" s="198" t="s">
        <v>397</v>
      </c>
      <c r="B2168" s="199">
        <v>6</v>
      </c>
      <c r="C2168" s="199">
        <v>584700</v>
      </c>
      <c r="D2168" s="199">
        <v>0</v>
      </c>
      <c r="E2168" s="198" t="s">
        <v>23745</v>
      </c>
      <c r="F2168" s="198" t="s">
        <v>1</v>
      </c>
    </row>
    <row r="2169" spans="1:6" ht="15" customHeight="1">
      <c r="A2169" s="198" t="s">
        <v>397</v>
      </c>
      <c r="B2169" s="199">
        <v>6</v>
      </c>
      <c r="C2169" s="199">
        <v>591400</v>
      </c>
      <c r="D2169" s="199">
        <v>0</v>
      </c>
      <c r="E2169" s="198" t="s">
        <v>23746</v>
      </c>
      <c r="F2169" s="198" t="s">
        <v>1</v>
      </c>
    </row>
    <row r="2170" spans="1:6" ht="15" customHeight="1">
      <c r="A2170" s="198" t="s">
        <v>397</v>
      </c>
      <c r="B2170" s="199">
        <v>6</v>
      </c>
      <c r="C2170" s="199">
        <v>602100</v>
      </c>
      <c r="D2170" s="199">
        <v>0</v>
      </c>
      <c r="E2170" s="198" t="s">
        <v>23747</v>
      </c>
      <c r="F2170" s="198" t="s">
        <v>1</v>
      </c>
    </row>
    <row r="2171" spans="1:6" ht="15" customHeight="1">
      <c r="A2171" s="198" t="s">
        <v>397</v>
      </c>
      <c r="B2171" s="199">
        <v>8</v>
      </c>
      <c r="C2171" s="199">
        <v>1535600</v>
      </c>
      <c r="D2171" s="199">
        <v>0</v>
      </c>
      <c r="E2171" s="198" t="s">
        <v>23748</v>
      </c>
      <c r="F2171" s="198" t="s">
        <v>1</v>
      </c>
    </row>
    <row r="2172" spans="1:6" ht="15" customHeight="1">
      <c r="A2172" s="198" t="s">
        <v>398</v>
      </c>
      <c r="B2172" s="199">
        <v>17</v>
      </c>
      <c r="C2172" s="199">
        <v>1347900</v>
      </c>
      <c r="D2172" s="199">
        <v>0</v>
      </c>
      <c r="E2172" s="198" t="s">
        <v>23749</v>
      </c>
      <c r="F2172" s="198" t="s">
        <v>1</v>
      </c>
    </row>
    <row r="2173" spans="1:6" ht="15" customHeight="1">
      <c r="A2173" s="198" t="s">
        <v>397</v>
      </c>
      <c r="B2173" s="199">
        <v>8</v>
      </c>
      <c r="C2173" s="199">
        <v>1282200</v>
      </c>
      <c r="D2173" s="199">
        <v>0</v>
      </c>
      <c r="E2173" s="198" t="s">
        <v>23750</v>
      </c>
      <c r="F2173" s="198" t="s">
        <v>1</v>
      </c>
    </row>
    <row r="2174" spans="1:6" ht="15" customHeight="1">
      <c r="A2174" s="198" t="s">
        <v>398</v>
      </c>
      <c r="B2174" s="199">
        <v>11</v>
      </c>
      <c r="C2174" s="199">
        <v>1509592</v>
      </c>
      <c r="D2174" s="199">
        <v>0</v>
      </c>
      <c r="E2174" s="198" t="s">
        <v>23751</v>
      </c>
      <c r="F2174" s="198" t="s">
        <v>1</v>
      </c>
    </row>
    <row r="2175" spans="1:6" ht="15" customHeight="1">
      <c r="A2175" s="198" t="s">
        <v>398</v>
      </c>
      <c r="B2175" s="199">
        <v>34</v>
      </c>
      <c r="C2175" s="199">
        <v>6366700</v>
      </c>
      <c r="D2175" s="199">
        <v>0</v>
      </c>
      <c r="E2175" s="198" t="s">
        <v>23752</v>
      </c>
      <c r="F2175" s="198" t="s">
        <v>1</v>
      </c>
    </row>
    <row r="2176" spans="1:6" ht="15" customHeight="1">
      <c r="A2176" s="198" t="s">
        <v>397</v>
      </c>
      <c r="B2176" s="199">
        <v>7</v>
      </c>
      <c r="C2176" s="199">
        <v>805900</v>
      </c>
      <c r="D2176" s="199">
        <v>0</v>
      </c>
      <c r="E2176" s="198" t="s">
        <v>23753</v>
      </c>
      <c r="F2176" s="198" t="s">
        <v>1</v>
      </c>
    </row>
    <row r="2177" spans="1:6" ht="15" customHeight="1">
      <c r="A2177" s="198" t="s">
        <v>397</v>
      </c>
      <c r="B2177" s="199">
        <v>6</v>
      </c>
      <c r="C2177" s="199">
        <v>745600</v>
      </c>
      <c r="D2177" s="199">
        <v>0</v>
      </c>
      <c r="E2177" s="198" t="s">
        <v>23754</v>
      </c>
      <c r="F2177" s="198" t="s">
        <v>1</v>
      </c>
    </row>
    <row r="2178" spans="1:6" ht="15" customHeight="1">
      <c r="A2178" s="198" t="s">
        <v>398</v>
      </c>
      <c r="B2178" s="199">
        <v>62</v>
      </c>
      <c r="C2178" s="199">
        <v>8371836</v>
      </c>
      <c r="D2178" s="199">
        <v>0</v>
      </c>
      <c r="E2178" s="198" t="s">
        <v>23755</v>
      </c>
      <c r="F2178" s="198" t="s">
        <v>1</v>
      </c>
    </row>
    <row r="2179" spans="1:6" ht="15" customHeight="1">
      <c r="A2179" s="198" t="s">
        <v>398</v>
      </c>
      <c r="B2179" s="199">
        <v>16</v>
      </c>
      <c r="C2179" s="199">
        <v>2218969</v>
      </c>
      <c r="D2179" s="199">
        <v>0</v>
      </c>
      <c r="E2179" s="198" t="s">
        <v>23756</v>
      </c>
      <c r="F2179" s="198" t="s">
        <v>1</v>
      </c>
    </row>
    <row r="2180" spans="1:6" ht="15" customHeight="1">
      <c r="A2180" s="198" t="s">
        <v>397</v>
      </c>
      <c r="B2180" s="199">
        <v>8</v>
      </c>
      <c r="C2180" s="199">
        <v>1092000</v>
      </c>
      <c r="D2180" s="199">
        <v>0</v>
      </c>
      <c r="E2180" s="198" t="s">
        <v>23757</v>
      </c>
      <c r="F2180" s="198" t="s">
        <v>1</v>
      </c>
    </row>
    <row r="2181" spans="1:6" ht="15" customHeight="1">
      <c r="A2181" s="198" t="s">
        <v>397</v>
      </c>
      <c r="B2181" s="199">
        <v>5</v>
      </c>
      <c r="C2181" s="199">
        <v>236300</v>
      </c>
      <c r="D2181" s="199">
        <v>0</v>
      </c>
      <c r="E2181" s="198" t="s">
        <v>23758</v>
      </c>
      <c r="F2181" s="198" t="s">
        <v>1</v>
      </c>
    </row>
    <row r="2182" spans="1:6" ht="15" customHeight="1">
      <c r="A2182" s="198" t="s">
        <v>397</v>
      </c>
      <c r="B2182" s="199">
        <v>5</v>
      </c>
      <c r="C2182" s="199">
        <v>426800</v>
      </c>
      <c r="D2182" s="199">
        <v>0</v>
      </c>
      <c r="E2182" s="198" t="s">
        <v>23759</v>
      </c>
      <c r="F2182" s="198" t="s">
        <v>1</v>
      </c>
    </row>
    <row r="2183" spans="1:6" ht="15" customHeight="1">
      <c r="A2183" s="198" t="s">
        <v>398</v>
      </c>
      <c r="B2183" s="199">
        <v>32</v>
      </c>
      <c r="C2183" s="199">
        <v>4166300</v>
      </c>
      <c r="D2183" s="199">
        <v>0</v>
      </c>
      <c r="E2183" s="198" t="s">
        <v>23760</v>
      </c>
      <c r="F2183" s="198" t="s">
        <v>1</v>
      </c>
    </row>
    <row r="2184" spans="1:6" ht="15" customHeight="1">
      <c r="A2184" s="198" t="s">
        <v>397</v>
      </c>
      <c r="B2184" s="199">
        <v>7</v>
      </c>
      <c r="C2184" s="199">
        <v>891000</v>
      </c>
      <c r="D2184" s="199">
        <v>0</v>
      </c>
      <c r="E2184" s="198" t="s">
        <v>23761</v>
      </c>
      <c r="F2184" s="198" t="s">
        <v>1</v>
      </c>
    </row>
    <row r="2185" spans="1:6" ht="15" customHeight="1">
      <c r="A2185" s="198" t="s">
        <v>397</v>
      </c>
      <c r="B2185" s="199">
        <v>8</v>
      </c>
      <c r="C2185" s="199">
        <v>1513900</v>
      </c>
      <c r="D2185" s="199">
        <v>0</v>
      </c>
      <c r="E2185" s="198" t="s">
        <v>23762</v>
      </c>
      <c r="F2185" s="198" t="s">
        <v>1</v>
      </c>
    </row>
    <row r="2186" spans="1:6" ht="15" customHeight="1">
      <c r="A2186" s="198" t="s">
        <v>397</v>
      </c>
      <c r="B2186" s="199">
        <v>8</v>
      </c>
      <c r="C2186" s="199">
        <v>1172000</v>
      </c>
      <c r="D2186" s="199">
        <v>0</v>
      </c>
      <c r="E2186" s="198" t="s">
        <v>23763</v>
      </c>
      <c r="F2186" s="198" t="s">
        <v>1</v>
      </c>
    </row>
    <row r="2187" spans="1:6" ht="15" customHeight="1">
      <c r="A2187" s="198" t="s">
        <v>397</v>
      </c>
      <c r="B2187" s="199">
        <v>6</v>
      </c>
      <c r="C2187" s="199">
        <v>716100</v>
      </c>
      <c r="D2187" s="199">
        <v>0</v>
      </c>
      <c r="E2187" s="198" t="s">
        <v>23764</v>
      </c>
      <c r="F2187" s="198" t="s">
        <v>1</v>
      </c>
    </row>
    <row r="2188" spans="1:6" ht="15" customHeight="1">
      <c r="A2188" s="198" t="s">
        <v>397</v>
      </c>
      <c r="B2188" s="199">
        <v>6</v>
      </c>
      <c r="C2188" s="199">
        <v>381700</v>
      </c>
      <c r="D2188" s="199">
        <v>0</v>
      </c>
      <c r="E2188" s="198" t="s">
        <v>23765</v>
      </c>
      <c r="F2188" s="198" t="s">
        <v>1</v>
      </c>
    </row>
    <row r="2189" spans="1:6" ht="15" customHeight="1">
      <c r="A2189" s="198" t="s">
        <v>397</v>
      </c>
      <c r="B2189" s="199">
        <v>9</v>
      </c>
      <c r="C2189" s="199">
        <v>1864600</v>
      </c>
      <c r="D2189" s="199">
        <v>0</v>
      </c>
      <c r="E2189" s="198" t="s">
        <v>23766</v>
      </c>
      <c r="F2189" s="198" t="s">
        <v>1</v>
      </c>
    </row>
    <row r="2190" spans="1:6" ht="15" customHeight="1">
      <c r="A2190" s="198" t="s">
        <v>397</v>
      </c>
      <c r="B2190" s="199">
        <v>6</v>
      </c>
      <c r="C2190" s="199">
        <v>799400</v>
      </c>
      <c r="D2190" s="199">
        <v>0</v>
      </c>
      <c r="E2190" s="198" t="s">
        <v>23767</v>
      </c>
      <c r="F2190" s="198" t="s">
        <v>1</v>
      </c>
    </row>
    <row r="2191" spans="1:6" ht="15" customHeight="1">
      <c r="A2191" s="198" t="s">
        <v>397</v>
      </c>
      <c r="B2191" s="199">
        <v>8</v>
      </c>
      <c r="C2191" s="199">
        <v>1226500</v>
      </c>
      <c r="D2191" s="199">
        <v>0</v>
      </c>
      <c r="E2191" s="198" t="s">
        <v>23768</v>
      </c>
      <c r="F2191" s="198" t="s">
        <v>1</v>
      </c>
    </row>
    <row r="2192" spans="1:6" ht="15" customHeight="1">
      <c r="A2192" s="198" t="s">
        <v>397</v>
      </c>
      <c r="B2192" s="199">
        <v>6</v>
      </c>
      <c r="C2192" s="199">
        <v>725900</v>
      </c>
      <c r="D2192" s="199">
        <v>0</v>
      </c>
      <c r="E2192" s="198" t="s">
        <v>23769</v>
      </c>
      <c r="F2192" s="198" t="s">
        <v>1</v>
      </c>
    </row>
    <row r="2193" spans="1:6" ht="15" customHeight="1">
      <c r="A2193" s="198" t="s">
        <v>397</v>
      </c>
      <c r="B2193" s="199">
        <v>7</v>
      </c>
      <c r="C2193" s="199">
        <v>680400</v>
      </c>
      <c r="D2193" s="199">
        <v>0</v>
      </c>
      <c r="E2193" s="198" t="s">
        <v>23770</v>
      </c>
      <c r="F2193" s="198" t="s">
        <v>1</v>
      </c>
    </row>
    <row r="2194" spans="1:6" ht="15" customHeight="1">
      <c r="A2194" s="198" t="s">
        <v>397</v>
      </c>
      <c r="B2194" s="199">
        <v>6</v>
      </c>
      <c r="C2194" s="199">
        <v>467100</v>
      </c>
      <c r="D2194" s="199">
        <v>0</v>
      </c>
      <c r="E2194" s="198" t="s">
        <v>23771</v>
      </c>
      <c r="F2194" s="198" t="s">
        <v>1</v>
      </c>
    </row>
    <row r="2195" spans="1:6" ht="15" customHeight="1">
      <c r="A2195" s="198" t="s">
        <v>397</v>
      </c>
      <c r="B2195" s="199">
        <v>8</v>
      </c>
      <c r="C2195" s="199">
        <v>1527000</v>
      </c>
      <c r="D2195" s="199">
        <v>0</v>
      </c>
      <c r="E2195" s="198" t="s">
        <v>23772</v>
      </c>
      <c r="F2195" s="198" t="s">
        <v>1</v>
      </c>
    </row>
    <row r="2196" spans="1:6" ht="15" customHeight="1">
      <c r="A2196" s="198" t="s">
        <v>398</v>
      </c>
      <c r="B2196" s="199">
        <v>16</v>
      </c>
      <c r="C2196" s="199">
        <v>1492100</v>
      </c>
      <c r="D2196" s="199">
        <v>0</v>
      </c>
      <c r="E2196" s="198" t="s">
        <v>23773</v>
      </c>
      <c r="F2196" s="198" t="s">
        <v>1</v>
      </c>
    </row>
    <row r="2197" spans="1:6" ht="15" customHeight="1">
      <c r="A2197" s="198" t="s">
        <v>397</v>
      </c>
      <c r="B2197" s="199">
        <v>7</v>
      </c>
      <c r="C2197" s="199">
        <v>692800</v>
      </c>
      <c r="D2197" s="199">
        <v>0</v>
      </c>
      <c r="E2197" s="198" t="s">
        <v>23774</v>
      </c>
      <c r="F2197" s="198" t="s">
        <v>1</v>
      </c>
    </row>
    <row r="2198" spans="1:6" ht="15" customHeight="1">
      <c r="A2198" s="198" t="s">
        <v>397</v>
      </c>
      <c r="B2198" s="199">
        <v>7</v>
      </c>
      <c r="C2198" s="199">
        <v>856400</v>
      </c>
      <c r="D2198" s="199">
        <v>0</v>
      </c>
      <c r="E2198" s="198" t="s">
        <v>23775</v>
      </c>
      <c r="F2198" s="198" t="s">
        <v>1</v>
      </c>
    </row>
    <row r="2199" spans="1:6" ht="15" customHeight="1">
      <c r="A2199" s="198" t="s">
        <v>397</v>
      </c>
      <c r="B2199" s="199">
        <v>7</v>
      </c>
      <c r="C2199" s="199">
        <v>762900</v>
      </c>
      <c r="D2199" s="199">
        <v>0</v>
      </c>
      <c r="E2199" s="198" t="s">
        <v>23776</v>
      </c>
      <c r="F2199" s="198" t="s">
        <v>1</v>
      </c>
    </row>
    <row r="2200" spans="1:6" ht="15" customHeight="1">
      <c r="A2200" s="198" t="s">
        <v>398</v>
      </c>
      <c r="B2200" s="199">
        <v>23</v>
      </c>
      <c r="C2200" s="199">
        <v>2332400</v>
      </c>
      <c r="D2200" s="199">
        <v>0</v>
      </c>
      <c r="E2200" s="198" t="s">
        <v>23777</v>
      </c>
      <c r="F2200" s="198" t="s">
        <v>1</v>
      </c>
    </row>
    <row r="2201" spans="1:6" ht="15" customHeight="1">
      <c r="A2201" s="198" t="s">
        <v>397</v>
      </c>
      <c r="B2201" s="199">
        <v>32</v>
      </c>
      <c r="C2201" s="199">
        <v>3675500</v>
      </c>
      <c r="D2201" s="199">
        <v>0</v>
      </c>
      <c r="E2201" s="198" t="s">
        <v>23778</v>
      </c>
      <c r="F2201" s="198" t="s">
        <v>1</v>
      </c>
    </row>
    <row r="2202" spans="1:6" ht="15" customHeight="1">
      <c r="A2202" s="198" t="s">
        <v>397</v>
      </c>
      <c r="B2202" s="199">
        <v>7</v>
      </c>
      <c r="C2202" s="199">
        <v>781400</v>
      </c>
      <c r="D2202" s="199">
        <v>0</v>
      </c>
      <c r="E2202" s="198" t="s">
        <v>23779</v>
      </c>
      <c r="F2202" s="198" t="s">
        <v>1</v>
      </c>
    </row>
    <row r="2203" spans="1:6" ht="15" customHeight="1">
      <c r="A2203" s="198" t="s">
        <v>398</v>
      </c>
      <c r="B2203" s="199">
        <v>16</v>
      </c>
      <c r="C2203" s="199">
        <v>1315200</v>
      </c>
      <c r="D2203" s="199">
        <v>0</v>
      </c>
      <c r="E2203" s="198" t="s">
        <v>23780</v>
      </c>
      <c r="F2203" s="198" t="s">
        <v>1</v>
      </c>
    </row>
    <row r="2204" spans="1:6" ht="15" customHeight="1">
      <c r="A2204" s="198" t="s">
        <v>398</v>
      </c>
      <c r="B2204" s="199">
        <v>17</v>
      </c>
      <c r="C2204" s="199">
        <v>1493200</v>
      </c>
      <c r="D2204" s="199">
        <v>0</v>
      </c>
      <c r="E2204" s="198" t="s">
        <v>23781</v>
      </c>
      <c r="F2204" s="198" t="s">
        <v>1</v>
      </c>
    </row>
    <row r="2205" spans="1:6" ht="15" customHeight="1">
      <c r="A2205" s="198" t="s">
        <v>397</v>
      </c>
      <c r="B2205" s="199">
        <v>7</v>
      </c>
      <c r="C2205" s="199">
        <v>1015000</v>
      </c>
      <c r="D2205" s="199">
        <v>0</v>
      </c>
      <c r="E2205" s="198" t="s">
        <v>23782</v>
      </c>
      <c r="F2205" s="198" t="s">
        <v>1</v>
      </c>
    </row>
    <row r="2206" spans="1:6" ht="15" customHeight="1">
      <c r="A2206" s="198" t="s">
        <v>398</v>
      </c>
      <c r="B2206" s="199">
        <v>29</v>
      </c>
      <c r="C2206" s="199">
        <v>3666000</v>
      </c>
      <c r="D2206" s="199">
        <v>0</v>
      </c>
      <c r="E2206" s="198" t="s">
        <v>23783</v>
      </c>
      <c r="F2206" s="198" t="s">
        <v>1</v>
      </c>
    </row>
    <row r="2207" spans="1:6" ht="15" customHeight="1">
      <c r="A2207" s="198" t="s">
        <v>397</v>
      </c>
      <c r="B2207" s="199">
        <v>6</v>
      </c>
      <c r="C2207" s="199">
        <v>619500</v>
      </c>
      <c r="D2207" s="199">
        <v>0</v>
      </c>
      <c r="E2207" s="198" t="s">
        <v>23784</v>
      </c>
      <c r="F2207" s="198" t="s">
        <v>1</v>
      </c>
    </row>
    <row r="2208" spans="1:6" ht="15" customHeight="1">
      <c r="A2208" s="198" t="s">
        <v>397</v>
      </c>
      <c r="B2208" s="199">
        <v>10</v>
      </c>
      <c r="C2208" s="199">
        <v>1731500</v>
      </c>
      <c r="D2208" s="199">
        <v>0</v>
      </c>
      <c r="E2208" s="198" t="s">
        <v>23785</v>
      </c>
      <c r="F2208" s="198" t="s">
        <v>1</v>
      </c>
    </row>
    <row r="2209" spans="1:6" ht="15" customHeight="1">
      <c r="A2209" s="198" t="s">
        <v>397</v>
      </c>
      <c r="B2209" s="199">
        <v>7</v>
      </c>
      <c r="C2209" s="199">
        <v>1129800</v>
      </c>
      <c r="D2209" s="199">
        <v>0</v>
      </c>
      <c r="E2209" s="198" t="s">
        <v>23786</v>
      </c>
      <c r="F2209" s="198" t="s">
        <v>1</v>
      </c>
    </row>
    <row r="2210" spans="1:6" ht="15" customHeight="1">
      <c r="A2210" s="198" t="s">
        <v>398</v>
      </c>
      <c r="B2210" s="199">
        <v>22</v>
      </c>
      <c r="C2210" s="199">
        <v>2441800</v>
      </c>
      <c r="D2210" s="199">
        <v>0</v>
      </c>
      <c r="E2210" s="198" t="s">
        <v>23787</v>
      </c>
      <c r="F2210" s="198" t="s">
        <v>1</v>
      </c>
    </row>
    <row r="2211" spans="1:6" ht="15" customHeight="1">
      <c r="A2211" s="198" t="s">
        <v>397</v>
      </c>
      <c r="B2211" s="199">
        <v>5</v>
      </c>
      <c r="C2211" s="199">
        <v>367300</v>
      </c>
      <c r="D2211" s="199">
        <v>0</v>
      </c>
      <c r="E2211" s="198" t="s">
        <v>23788</v>
      </c>
      <c r="F2211" s="198" t="s">
        <v>1</v>
      </c>
    </row>
    <row r="2212" spans="1:6" ht="15" customHeight="1">
      <c r="A2212" s="198" t="s">
        <v>397</v>
      </c>
      <c r="B2212" s="199">
        <v>7</v>
      </c>
      <c r="C2212" s="199">
        <v>788200</v>
      </c>
      <c r="D2212" s="199">
        <v>0</v>
      </c>
      <c r="E2212" s="198" t="s">
        <v>23789</v>
      </c>
      <c r="F2212" s="198" t="s">
        <v>1</v>
      </c>
    </row>
    <row r="2213" spans="1:6" ht="15" customHeight="1">
      <c r="A2213" s="198" t="s">
        <v>397</v>
      </c>
      <c r="B2213" s="199">
        <v>6</v>
      </c>
      <c r="C2213" s="199">
        <v>532500</v>
      </c>
      <c r="D2213" s="199">
        <v>0</v>
      </c>
      <c r="E2213" s="198" t="s">
        <v>23790</v>
      </c>
      <c r="F2213" s="198" t="s">
        <v>1</v>
      </c>
    </row>
    <row r="2214" spans="1:6" ht="15" customHeight="1">
      <c r="A2214" s="198" t="s">
        <v>397</v>
      </c>
      <c r="B2214" s="199">
        <v>8</v>
      </c>
      <c r="C2214" s="199">
        <v>1363100</v>
      </c>
      <c r="D2214" s="199">
        <v>0</v>
      </c>
      <c r="E2214" s="198" t="s">
        <v>23791</v>
      </c>
      <c r="F2214" s="198" t="s">
        <v>1</v>
      </c>
    </row>
    <row r="2215" spans="1:6" ht="15" customHeight="1">
      <c r="A2215" s="198" t="s">
        <v>397</v>
      </c>
      <c r="B2215" s="199">
        <v>6</v>
      </c>
      <c r="C2215" s="199">
        <v>543200</v>
      </c>
      <c r="D2215" s="199">
        <v>0</v>
      </c>
      <c r="E2215" s="198" t="s">
        <v>23792</v>
      </c>
      <c r="F2215" s="198" t="s">
        <v>1</v>
      </c>
    </row>
    <row r="2216" spans="1:6" ht="15" customHeight="1">
      <c r="A2216" s="198" t="s">
        <v>398</v>
      </c>
      <c r="B2216" s="199">
        <v>22</v>
      </c>
      <c r="C2216" s="199">
        <v>2380100</v>
      </c>
      <c r="D2216" s="199">
        <v>0</v>
      </c>
      <c r="E2216" s="198" t="s">
        <v>23793</v>
      </c>
      <c r="F2216" s="198" t="s">
        <v>1</v>
      </c>
    </row>
    <row r="2217" spans="1:6" ht="15" customHeight="1">
      <c r="A2217" s="198" t="s">
        <v>398</v>
      </c>
      <c r="B2217" s="199">
        <v>23</v>
      </c>
      <c r="C2217" s="199">
        <v>2747800</v>
      </c>
      <c r="D2217" s="199">
        <v>0</v>
      </c>
      <c r="E2217" s="198" t="s">
        <v>23794</v>
      </c>
      <c r="F2217" s="198" t="s">
        <v>1</v>
      </c>
    </row>
    <row r="2218" spans="1:6" ht="15" customHeight="1">
      <c r="A2218" s="198" t="s">
        <v>397</v>
      </c>
      <c r="B2218" s="199">
        <v>6</v>
      </c>
      <c r="C2218" s="199">
        <v>668400</v>
      </c>
      <c r="D2218" s="199">
        <v>0</v>
      </c>
      <c r="E2218" s="198" t="s">
        <v>23795</v>
      </c>
      <c r="F2218" s="198" t="s">
        <v>1</v>
      </c>
    </row>
    <row r="2219" spans="1:6" ht="15" customHeight="1">
      <c r="A2219" s="198" t="s">
        <v>397</v>
      </c>
      <c r="B2219" s="199">
        <v>6</v>
      </c>
      <c r="C2219" s="199">
        <v>632500</v>
      </c>
      <c r="D2219" s="199">
        <v>0</v>
      </c>
      <c r="E2219" s="198" t="s">
        <v>23796</v>
      </c>
      <c r="F2219" s="198" t="s">
        <v>1</v>
      </c>
    </row>
    <row r="2220" spans="1:6" ht="15" customHeight="1">
      <c r="A2220" s="198" t="s">
        <v>398</v>
      </c>
      <c r="B2220" s="199">
        <v>20</v>
      </c>
      <c r="C2220" s="199">
        <v>2060100</v>
      </c>
      <c r="D2220" s="199">
        <v>0</v>
      </c>
      <c r="E2220" s="198" t="s">
        <v>23797</v>
      </c>
      <c r="F2220" s="198" t="s">
        <v>1</v>
      </c>
    </row>
    <row r="2221" spans="1:6" ht="15" customHeight="1">
      <c r="A2221" s="198" t="s">
        <v>398</v>
      </c>
      <c r="B2221" s="199">
        <v>16</v>
      </c>
      <c r="C2221" s="199">
        <v>1033900</v>
      </c>
      <c r="D2221" s="199">
        <v>0</v>
      </c>
      <c r="E2221" s="198" t="s">
        <v>23798</v>
      </c>
      <c r="F2221" s="198" t="s">
        <v>1</v>
      </c>
    </row>
    <row r="2222" spans="1:6" ht="15" customHeight="1">
      <c r="A2222" s="198" t="s">
        <v>398</v>
      </c>
      <c r="B2222" s="199">
        <v>21</v>
      </c>
      <c r="C2222" s="199">
        <v>1793100</v>
      </c>
      <c r="D2222" s="199">
        <v>0</v>
      </c>
      <c r="E2222" s="198" t="s">
        <v>23799</v>
      </c>
      <c r="F2222" s="198" t="s">
        <v>1</v>
      </c>
    </row>
    <row r="2223" spans="1:6" ht="15" customHeight="1">
      <c r="A2223" s="198" t="s">
        <v>397</v>
      </c>
      <c r="B2223" s="199">
        <v>6</v>
      </c>
      <c r="C2223" s="199">
        <v>406000</v>
      </c>
      <c r="D2223" s="199">
        <v>0</v>
      </c>
      <c r="E2223" s="198" t="s">
        <v>23800</v>
      </c>
      <c r="F2223" s="198" t="s">
        <v>1</v>
      </c>
    </row>
    <row r="2224" spans="1:6" ht="15" customHeight="1">
      <c r="A2224" s="198" t="s">
        <v>398</v>
      </c>
      <c r="B2224" s="199">
        <v>17</v>
      </c>
      <c r="C2224" s="199">
        <v>1728200</v>
      </c>
      <c r="D2224" s="199">
        <v>0</v>
      </c>
      <c r="E2224" s="198" t="s">
        <v>23801</v>
      </c>
      <c r="F2224" s="198" t="s">
        <v>1</v>
      </c>
    </row>
    <row r="2225" spans="1:6" ht="15" customHeight="1">
      <c r="A2225" s="198" t="s">
        <v>397</v>
      </c>
      <c r="B2225" s="199">
        <v>8</v>
      </c>
      <c r="C2225" s="199">
        <v>1252200</v>
      </c>
      <c r="D2225" s="199">
        <v>0</v>
      </c>
      <c r="E2225" s="198" t="s">
        <v>23802</v>
      </c>
      <c r="F2225" s="198" t="s">
        <v>1</v>
      </c>
    </row>
    <row r="2226" spans="1:6" ht="15" customHeight="1">
      <c r="A2226" s="198" t="s">
        <v>398</v>
      </c>
      <c r="B2226" s="199">
        <v>8</v>
      </c>
      <c r="C2226" s="199">
        <v>1151420</v>
      </c>
      <c r="D2226" s="199">
        <v>0</v>
      </c>
      <c r="E2226" s="198" t="s">
        <v>23803</v>
      </c>
      <c r="F2226" s="198" t="s">
        <v>1</v>
      </c>
    </row>
    <row r="2227" spans="1:6" ht="15" customHeight="1">
      <c r="A2227" s="198" t="s">
        <v>398</v>
      </c>
      <c r="B2227" s="199">
        <v>22</v>
      </c>
      <c r="C2227" s="199">
        <v>1788300</v>
      </c>
      <c r="D2227" s="199">
        <v>0</v>
      </c>
      <c r="E2227" s="198" t="s">
        <v>23804</v>
      </c>
      <c r="F2227" s="198" t="s">
        <v>1</v>
      </c>
    </row>
    <row r="2228" spans="1:6" ht="15" customHeight="1">
      <c r="A2228" s="198" t="s">
        <v>397</v>
      </c>
      <c r="B2228" s="199">
        <v>7</v>
      </c>
      <c r="C2228" s="199">
        <v>554000</v>
      </c>
      <c r="D2228" s="199">
        <v>0</v>
      </c>
      <c r="E2228" s="198" t="s">
        <v>23805</v>
      </c>
      <c r="F2228" s="198" t="s">
        <v>1</v>
      </c>
    </row>
    <row r="2229" spans="1:6" ht="15" customHeight="1">
      <c r="A2229" s="198" t="s">
        <v>397</v>
      </c>
      <c r="B2229" s="199">
        <v>7</v>
      </c>
      <c r="C2229" s="199">
        <v>1190600</v>
      </c>
      <c r="D2229" s="199">
        <v>0</v>
      </c>
      <c r="E2229" s="198" t="s">
        <v>23806</v>
      </c>
      <c r="F2229" s="198" t="s">
        <v>1</v>
      </c>
    </row>
    <row r="2230" spans="1:6" ht="15" customHeight="1">
      <c r="A2230" s="198" t="s">
        <v>397</v>
      </c>
      <c r="B2230" s="199">
        <v>6</v>
      </c>
      <c r="C2230" s="199">
        <v>725700</v>
      </c>
      <c r="D2230" s="199">
        <v>0</v>
      </c>
      <c r="E2230" s="198" t="s">
        <v>23807</v>
      </c>
      <c r="F2230" s="198" t="s">
        <v>1</v>
      </c>
    </row>
    <row r="2231" spans="1:6" ht="15" customHeight="1">
      <c r="A2231" s="198" t="s">
        <v>397</v>
      </c>
      <c r="B2231" s="199">
        <v>8</v>
      </c>
      <c r="C2231" s="199">
        <v>715200</v>
      </c>
      <c r="D2231" s="199">
        <v>0</v>
      </c>
      <c r="E2231" s="198" t="s">
        <v>23808</v>
      </c>
      <c r="F2231" s="198" t="s">
        <v>1</v>
      </c>
    </row>
    <row r="2232" spans="1:6" ht="15" customHeight="1">
      <c r="A2232" s="198" t="s">
        <v>397</v>
      </c>
      <c r="B2232" s="199">
        <v>7</v>
      </c>
      <c r="C2232" s="199">
        <v>1062100</v>
      </c>
      <c r="D2232" s="199">
        <v>0</v>
      </c>
      <c r="E2232" s="198" t="s">
        <v>23809</v>
      </c>
      <c r="F2232" s="198" t="s">
        <v>1</v>
      </c>
    </row>
    <row r="2233" spans="1:6" ht="15" customHeight="1">
      <c r="A2233" s="198" t="s">
        <v>397</v>
      </c>
      <c r="B2233" s="199">
        <v>8</v>
      </c>
      <c r="C2233" s="199">
        <v>1116600</v>
      </c>
      <c r="D2233" s="199">
        <v>0</v>
      </c>
      <c r="E2233" s="198" t="s">
        <v>23810</v>
      </c>
      <c r="F2233" s="198" t="s">
        <v>1</v>
      </c>
    </row>
    <row r="2234" spans="1:6" ht="15" customHeight="1">
      <c r="A2234" s="198" t="s">
        <v>397</v>
      </c>
      <c r="B2234" s="199">
        <v>6</v>
      </c>
      <c r="C2234" s="199">
        <v>496400</v>
      </c>
      <c r="D2234" s="199">
        <v>0</v>
      </c>
      <c r="E2234" s="198" t="s">
        <v>23811</v>
      </c>
      <c r="F2234" s="198" t="s">
        <v>1</v>
      </c>
    </row>
    <row r="2235" spans="1:6" ht="15" customHeight="1">
      <c r="A2235" s="198" t="s">
        <v>397</v>
      </c>
      <c r="B2235" s="199">
        <v>7</v>
      </c>
      <c r="C2235" s="199">
        <v>1060900</v>
      </c>
      <c r="D2235" s="199">
        <v>0</v>
      </c>
      <c r="E2235" s="198" t="s">
        <v>23812</v>
      </c>
      <c r="F2235" s="198" t="s">
        <v>1</v>
      </c>
    </row>
    <row r="2236" spans="1:6" ht="15" customHeight="1">
      <c r="A2236" s="198" t="s">
        <v>397</v>
      </c>
      <c r="B2236" s="199">
        <v>8</v>
      </c>
      <c r="C2236" s="199">
        <v>1462500</v>
      </c>
      <c r="D2236" s="199">
        <v>0</v>
      </c>
      <c r="E2236" s="198" t="s">
        <v>23813</v>
      </c>
      <c r="F2236" s="198" t="s">
        <v>1</v>
      </c>
    </row>
    <row r="2237" spans="1:6" ht="15" customHeight="1">
      <c r="A2237" s="198" t="s">
        <v>397</v>
      </c>
      <c r="B2237" s="199">
        <v>7</v>
      </c>
      <c r="C2237" s="199">
        <v>889500</v>
      </c>
      <c r="D2237" s="199">
        <v>0</v>
      </c>
      <c r="E2237" s="198" t="s">
        <v>23814</v>
      </c>
      <c r="F2237" s="198" t="s">
        <v>1</v>
      </c>
    </row>
    <row r="2238" spans="1:6" ht="15" customHeight="1">
      <c r="A2238" s="198" t="s">
        <v>398</v>
      </c>
      <c r="B2238" s="199">
        <v>18</v>
      </c>
      <c r="C2238" s="199">
        <v>1559300</v>
      </c>
      <c r="D2238" s="199">
        <v>0</v>
      </c>
      <c r="E2238" s="198" t="s">
        <v>23815</v>
      </c>
      <c r="F2238" s="198" t="s">
        <v>1</v>
      </c>
    </row>
    <row r="2239" spans="1:6" ht="15" customHeight="1">
      <c r="A2239" s="198" t="s">
        <v>397</v>
      </c>
      <c r="B2239" s="199">
        <v>6</v>
      </c>
      <c r="C2239" s="199">
        <v>758500</v>
      </c>
      <c r="D2239" s="199">
        <v>0</v>
      </c>
      <c r="E2239" s="198" t="s">
        <v>23816</v>
      </c>
      <c r="F2239" s="198" t="s">
        <v>1</v>
      </c>
    </row>
    <row r="2240" spans="1:6" ht="15" customHeight="1">
      <c r="A2240" s="198" t="s">
        <v>398</v>
      </c>
      <c r="B2240" s="199">
        <v>16</v>
      </c>
      <c r="C2240" s="199">
        <v>1318000</v>
      </c>
      <c r="D2240" s="199">
        <v>0</v>
      </c>
      <c r="E2240" s="198" t="s">
        <v>23817</v>
      </c>
      <c r="F2240" s="198" t="s">
        <v>1</v>
      </c>
    </row>
    <row r="2241" spans="1:6" ht="15" customHeight="1">
      <c r="A2241" s="198" t="s">
        <v>397</v>
      </c>
      <c r="B2241" s="199">
        <v>6</v>
      </c>
      <c r="C2241" s="199">
        <v>678400</v>
      </c>
      <c r="D2241" s="199">
        <v>0</v>
      </c>
      <c r="E2241" s="198" t="s">
        <v>23818</v>
      </c>
      <c r="F2241" s="198" t="s">
        <v>1</v>
      </c>
    </row>
    <row r="2242" spans="1:6" ht="15" customHeight="1">
      <c r="A2242" s="198" t="s">
        <v>397</v>
      </c>
      <c r="B2242" s="199">
        <v>7</v>
      </c>
      <c r="C2242" s="199">
        <v>632100</v>
      </c>
      <c r="D2242" s="199">
        <v>0</v>
      </c>
      <c r="E2242" s="198" t="s">
        <v>23819</v>
      </c>
      <c r="F2242" s="198" t="s">
        <v>1</v>
      </c>
    </row>
    <row r="2243" spans="1:6" ht="15" customHeight="1">
      <c r="A2243" s="198" t="s">
        <v>398</v>
      </c>
      <c r="B2243" s="199">
        <v>15</v>
      </c>
      <c r="C2243" s="199">
        <v>983500</v>
      </c>
      <c r="D2243" s="199">
        <v>0</v>
      </c>
      <c r="E2243" s="198" t="s">
        <v>23820</v>
      </c>
      <c r="F2243" s="198" t="s">
        <v>1</v>
      </c>
    </row>
    <row r="2244" spans="1:6" ht="15" customHeight="1">
      <c r="A2244" s="198" t="s">
        <v>397</v>
      </c>
      <c r="B2244" s="199">
        <v>7</v>
      </c>
      <c r="C2244" s="199">
        <v>680400</v>
      </c>
      <c r="D2244" s="199">
        <v>0</v>
      </c>
      <c r="E2244" s="198" t="s">
        <v>23821</v>
      </c>
      <c r="F2244" s="198" t="s">
        <v>1</v>
      </c>
    </row>
    <row r="2245" spans="1:6" ht="15" customHeight="1">
      <c r="A2245" s="198" t="s">
        <v>397</v>
      </c>
      <c r="B2245" s="199">
        <v>7</v>
      </c>
      <c r="C2245" s="199">
        <v>845300</v>
      </c>
      <c r="D2245" s="199">
        <v>0</v>
      </c>
      <c r="E2245" s="198" t="s">
        <v>23822</v>
      </c>
      <c r="F2245" s="198" t="s">
        <v>1</v>
      </c>
    </row>
    <row r="2246" spans="1:6" ht="15" customHeight="1">
      <c r="A2246" s="198" t="s">
        <v>398</v>
      </c>
      <c r="B2246" s="199">
        <v>38</v>
      </c>
      <c r="C2246" s="199">
        <v>6344000</v>
      </c>
      <c r="D2246" s="199">
        <v>0</v>
      </c>
      <c r="E2246" s="198" t="s">
        <v>23823</v>
      </c>
      <c r="F2246" s="198" t="s">
        <v>1</v>
      </c>
    </row>
    <row r="2247" spans="1:6" ht="15" customHeight="1">
      <c r="A2247" s="198" t="s">
        <v>397</v>
      </c>
      <c r="B2247" s="199">
        <v>6</v>
      </c>
      <c r="C2247" s="199">
        <v>473500</v>
      </c>
      <c r="D2247" s="199">
        <v>0</v>
      </c>
      <c r="E2247" s="198" t="s">
        <v>23824</v>
      </c>
      <c r="F2247" s="198" t="s">
        <v>1</v>
      </c>
    </row>
    <row r="2248" spans="1:6" ht="15" customHeight="1">
      <c r="A2248" s="198" t="s">
        <v>398</v>
      </c>
      <c r="B2248" s="199">
        <v>27</v>
      </c>
      <c r="C2248" s="199">
        <v>2477600</v>
      </c>
      <c r="D2248" s="199">
        <v>0</v>
      </c>
      <c r="E2248" s="198" t="s">
        <v>23825</v>
      </c>
      <c r="F2248" s="198" t="s">
        <v>1</v>
      </c>
    </row>
    <row r="2249" spans="1:6" ht="15" customHeight="1">
      <c r="A2249" s="198" t="s">
        <v>398</v>
      </c>
      <c r="B2249" s="199">
        <v>16</v>
      </c>
      <c r="C2249" s="199">
        <v>1088700</v>
      </c>
      <c r="D2249" s="199">
        <v>0</v>
      </c>
      <c r="E2249" s="198" t="s">
        <v>23826</v>
      </c>
      <c r="F2249" s="198" t="s">
        <v>1</v>
      </c>
    </row>
    <row r="2250" spans="1:6" ht="15" customHeight="1">
      <c r="A2250" s="198" t="s">
        <v>397</v>
      </c>
      <c r="B2250" s="199">
        <v>8</v>
      </c>
      <c r="C2250" s="199">
        <v>1386800</v>
      </c>
      <c r="D2250" s="199">
        <v>0</v>
      </c>
      <c r="E2250" s="198" t="s">
        <v>23827</v>
      </c>
      <c r="F2250" s="198" t="s">
        <v>1</v>
      </c>
    </row>
    <row r="2251" spans="1:6" ht="15" customHeight="1">
      <c r="A2251" s="198" t="s">
        <v>397</v>
      </c>
      <c r="B2251" s="199">
        <v>6</v>
      </c>
      <c r="C2251" s="199">
        <v>631800</v>
      </c>
      <c r="D2251" s="199">
        <v>0</v>
      </c>
      <c r="E2251" s="198" t="s">
        <v>23828</v>
      </c>
      <c r="F2251" s="198" t="s">
        <v>1</v>
      </c>
    </row>
    <row r="2252" spans="1:6" ht="15" customHeight="1">
      <c r="A2252" s="198" t="s">
        <v>397</v>
      </c>
      <c r="B2252" s="199">
        <v>7</v>
      </c>
      <c r="C2252" s="199">
        <v>1087900</v>
      </c>
      <c r="D2252" s="199">
        <v>0</v>
      </c>
      <c r="E2252" s="198" t="s">
        <v>23829</v>
      </c>
      <c r="F2252" s="198" t="s">
        <v>1</v>
      </c>
    </row>
    <row r="2253" spans="1:6" ht="15" customHeight="1">
      <c r="A2253" s="198" t="s">
        <v>397</v>
      </c>
      <c r="B2253" s="199">
        <v>6</v>
      </c>
      <c r="C2253" s="199">
        <v>718800</v>
      </c>
      <c r="D2253" s="199">
        <v>0</v>
      </c>
      <c r="E2253" s="198" t="s">
        <v>23830</v>
      </c>
      <c r="F2253" s="198" t="s">
        <v>1</v>
      </c>
    </row>
    <row r="2254" spans="1:6" ht="15" customHeight="1">
      <c r="A2254" s="198" t="s">
        <v>398</v>
      </c>
      <c r="B2254" s="199">
        <v>21</v>
      </c>
      <c r="C2254" s="199">
        <v>1528800</v>
      </c>
      <c r="D2254" s="199">
        <v>0</v>
      </c>
      <c r="E2254" s="198" t="s">
        <v>23831</v>
      </c>
      <c r="F2254" s="198" t="s">
        <v>1</v>
      </c>
    </row>
    <row r="2255" spans="1:6" ht="15" customHeight="1">
      <c r="A2255" s="198" t="s">
        <v>397</v>
      </c>
      <c r="B2255" s="199">
        <v>9</v>
      </c>
      <c r="C2255" s="199">
        <v>1574500</v>
      </c>
      <c r="D2255" s="199">
        <v>0</v>
      </c>
      <c r="E2255" s="198" t="s">
        <v>23832</v>
      </c>
      <c r="F2255" s="198" t="s">
        <v>1</v>
      </c>
    </row>
    <row r="2256" spans="1:6" ht="15" customHeight="1">
      <c r="A2256" s="198" t="s">
        <v>398</v>
      </c>
      <c r="B2256" s="199">
        <v>15</v>
      </c>
      <c r="C2256" s="199">
        <v>879400</v>
      </c>
      <c r="D2256" s="199">
        <v>0</v>
      </c>
      <c r="E2256" s="198" t="s">
        <v>23833</v>
      </c>
      <c r="F2256" s="198" t="s">
        <v>1</v>
      </c>
    </row>
    <row r="2257" spans="1:6" ht="15" customHeight="1">
      <c r="A2257" s="198" t="s">
        <v>397</v>
      </c>
      <c r="B2257" s="199">
        <v>7</v>
      </c>
      <c r="C2257" s="199">
        <v>918900</v>
      </c>
      <c r="D2257" s="199">
        <v>0</v>
      </c>
      <c r="E2257" s="198" t="s">
        <v>23834</v>
      </c>
      <c r="F2257" s="198" t="s">
        <v>1</v>
      </c>
    </row>
    <row r="2258" spans="1:6" ht="15" customHeight="1">
      <c r="A2258" s="198" t="s">
        <v>397</v>
      </c>
      <c r="B2258" s="199">
        <v>7</v>
      </c>
      <c r="C2258" s="199">
        <v>1143700</v>
      </c>
      <c r="D2258" s="199">
        <v>0</v>
      </c>
      <c r="E2258" s="198" t="s">
        <v>23835</v>
      </c>
      <c r="F2258" s="198" t="s">
        <v>1</v>
      </c>
    </row>
    <row r="2259" spans="1:6" ht="15" customHeight="1">
      <c r="A2259" s="198" t="s">
        <v>397</v>
      </c>
      <c r="B2259" s="199">
        <v>7</v>
      </c>
      <c r="C2259" s="199">
        <v>815000</v>
      </c>
      <c r="D2259" s="199">
        <v>0</v>
      </c>
      <c r="E2259" s="198" t="s">
        <v>23836</v>
      </c>
      <c r="F2259" s="198" t="s">
        <v>1</v>
      </c>
    </row>
    <row r="2260" spans="1:6" ht="15" customHeight="1">
      <c r="A2260" s="198" t="s">
        <v>397</v>
      </c>
      <c r="B2260" s="199">
        <v>10</v>
      </c>
      <c r="C2260" s="199">
        <v>1924800</v>
      </c>
      <c r="D2260" s="199">
        <v>0</v>
      </c>
      <c r="E2260" s="198" t="s">
        <v>23837</v>
      </c>
      <c r="F2260" s="198" t="s">
        <v>1</v>
      </c>
    </row>
    <row r="2261" spans="1:6" ht="15" customHeight="1">
      <c r="A2261" s="198" t="s">
        <v>397</v>
      </c>
      <c r="B2261" s="199">
        <v>7</v>
      </c>
      <c r="C2261" s="199">
        <v>797200</v>
      </c>
      <c r="D2261" s="199">
        <v>0</v>
      </c>
      <c r="E2261" s="198" t="s">
        <v>23838</v>
      </c>
      <c r="F2261" s="198" t="s">
        <v>1</v>
      </c>
    </row>
    <row r="2262" spans="1:6" ht="15" customHeight="1">
      <c r="A2262" s="198" t="s">
        <v>397</v>
      </c>
      <c r="B2262" s="199">
        <v>8</v>
      </c>
      <c r="C2262" s="199">
        <v>1020500</v>
      </c>
      <c r="D2262" s="199">
        <v>0</v>
      </c>
      <c r="E2262" s="198" t="s">
        <v>23839</v>
      </c>
      <c r="F2262" s="198" t="s">
        <v>1</v>
      </c>
    </row>
    <row r="2263" spans="1:6" ht="15" customHeight="1">
      <c r="A2263" s="198" t="s">
        <v>397</v>
      </c>
      <c r="B2263" s="199">
        <v>6</v>
      </c>
      <c r="C2263" s="199">
        <v>513500</v>
      </c>
      <c r="D2263" s="199">
        <v>0</v>
      </c>
      <c r="E2263" s="198" t="s">
        <v>23840</v>
      </c>
      <c r="F2263" s="198" t="s">
        <v>1</v>
      </c>
    </row>
    <row r="2264" spans="1:6" ht="15" customHeight="1">
      <c r="A2264" s="198" t="s">
        <v>397</v>
      </c>
      <c r="B2264" s="199">
        <v>6</v>
      </c>
      <c r="C2264" s="199">
        <v>615900</v>
      </c>
      <c r="D2264" s="199">
        <v>0</v>
      </c>
      <c r="E2264" s="198" t="s">
        <v>23841</v>
      </c>
      <c r="F2264" s="198" t="s">
        <v>1</v>
      </c>
    </row>
    <row r="2265" spans="1:6" ht="15" customHeight="1">
      <c r="A2265" s="198" t="s">
        <v>397</v>
      </c>
      <c r="B2265" s="199">
        <v>6</v>
      </c>
      <c r="C2265" s="199">
        <v>530500</v>
      </c>
      <c r="D2265" s="199">
        <v>0</v>
      </c>
      <c r="E2265" s="198" t="s">
        <v>23842</v>
      </c>
      <c r="F2265" s="198" t="s">
        <v>1</v>
      </c>
    </row>
    <row r="2266" spans="1:6" ht="15" customHeight="1">
      <c r="A2266" s="198" t="s">
        <v>398</v>
      </c>
      <c r="B2266" s="199">
        <v>40</v>
      </c>
      <c r="C2266" s="199">
        <v>6939100</v>
      </c>
      <c r="D2266" s="199">
        <v>0</v>
      </c>
      <c r="E2266" s="198" t="s">
        <v>23843</v>
      </c>
      <c r="F2266" s="198" t="s">
        <v>1</v>
      </c>
    </row>
    <row r="2267" spans="1:6" ht="15" customHeight="1">
      <c r="A2267" s="198" t="s">
        <v>397</v>
      </c>
      <c r="B2267" s="199">
        <v>5</v>
      </c>
      <c r="C2267" s="199">
        <v>348700</v>
      </c>
      <c r="D2267" s="199">
        <v>0</v>
      </c>
      <c r="E2267" s="198" t="s">
        <v>23844</v>
      </c>
      <c r="F2267" s="198" t="s">
        <v>1</v>
      </c>
    </row>
    <row r="2268" spans="1:6" ht="15" customHeight="1">
      <c r="A2268" s="198" t="s">
        <v>397</v>
      </c>
      <c r="B2268" s="199">
        <v>7</v>
      </c>
      <c r="C2268" s="199">
        <v>1008700</v>
      </c>
      <c r="D2268" s="199">
        <v>0</v>
      </c>
      <c r="E2268" s="198" t="s">
        <v>23845</v>
      </c>
      <c r="F2268" s="198" t="s">
        <v>1</v>
      </c>
    </row>
    <row r="2269" spans="1:6" ht="15" customHeight="1">
      <c r="A2269" s="198" t="s">
        <v>398</v>
      </c>
      <c r="B2269" s="199">
        <v>27</v>
      </c>
      <c r="C2269" s="199">
        <v>4115000</v>
      </c>
      <c r="D2269" s="199">
        <v>0</v>
      </c>
      <c r="E2269" s="198" t="s">
        <v>23846</v>
      </c>
      <c r="F2269" s="198" t="s">
        <v>1</v>
      </c>
    </row>
    <row r="2270" spans="1:6" ht="15" customHeight="1">
      <c r="A2270" s="198" t="s">
        <v>397</v>
      </c>
      <c r="B2270" s="199">
        <v>7</v>
      </c>
      <c r="C2270" s="199">
        <v>866000</v>
      </c>
      <c r="D2270" s="199">
        <v>0</v>
      </c>
      <c r="E2270" s="198" t="s">
        <v>23847</v>
      </c>
      <c r="F2270" s="198" t="s">
        <v>1</v>
      </c>
    </row>
    <row r="2271" spans="1:6" ht="15" customHeight="1">
      <c r="A2271" s="198" t="s">
        <v>397</v>
      </c>
      <c r="B2271" s="199">
        <v>4</v>
      </c>
      <c r="C2271" s="199">
        <v>1234900</v>
      </c>
      <c r="D2271" s="199">
        <v>4</v>
      </c>
      <c r="E2271" s="198" t="s">
        <v>8677</v>
      </c>
      <c r="F2271" s="198" t="s">
        <v>1</v>
      </c>
    </row>
    <row r="2272" spans="1:6" ht="15" customHeight="1">
      <c r="A2272" s="198" t="s">
        <v>398</v>
      </c>
      <c r="B2272" s="199">
        <v>39</v>
      </c>
      <c r="C2272" s="199">
        <v>6787300</v>
      </c>
      <c r="D2272" s="199">
        <v>0</v>
      </c>
      <c r="E2272" s="198" t="s">
        <v>23848</v>
      </c>
      <c r="F2272" s="198" t="s">
        <v>1</v>
      </c>
    </row>
    <row r="2273" spans="1:6" ht="15" customHeight="1">
      <c r="A2273" s="198" t="s">
        <v>397</v>
      </c>
      <c r="B2273" s="199">
        <v>8</v>
      </c>
      <c r="C2273" s="199">
        <v>1287100</v>
      </c>
      <c r="D2273" s="199">
        <v>0</v>
      </c>
      <c r="E2273" s="198" t="s">
        <v>23849</v>
      </c>
      <c r="F2273" s="198" t="s">
        <v>1</v>
      </c>
    </row>
    <row r="2274" spans="1:6" ht="15" customHeight="1">
      <c r="A2274" s="198" t="s">
        <v>398</v>
      </c>
      <c r="B2274" s="199">
        <v>31</v>
      </c>
      <c r="C2274" s="199">
        <v>4582700</v>
      </c>
      <c r="D2274" s="199">
        <v>0</v>
      </c>
      <c r="E2274" s="198" t="s">
        <v>23850</v>
      </c>
      <c r="F2274" s="198" t="s">
        <v>1</v>
      </c>
    </row>
    <row r="2275" spans="1:6" ht="15" customHeight="1">
      <c r="A2275" s="198" t="s">
        <v>398</v>
      </c>
      <c r="B2275" s="199">
        <v>16</v>
      </c>
      <c r="C2275" s="199">
        <v>1973500</v>
      </c>
      <c r="D2275" s="199">
        <v>0</v>
      </c>
      <c r="E2275" s="198" t="s">
        <v>23851</v>
      </c>
      <c r="F2275" s="198" t="s">
        <v>1</v>
      </c>
    </row>
    <row r="2276" spans="1:6" ht="15" customHeight="1">
      <c r="A2276" s="198" t="s">
        <v>397</v>
      </c>
      <c r="B2276" s="199">
        <v>10</v>
      </c>
      <c r="C2276" s="199">
        <v>1892500</v>
      </c>
      <c r="D2276" s="199">
        <v>0</v>
      </c>
      <c r="E2276" s="198" t="s">
        <v>23852</v>
      </c>
      <c r="F2276" s="198" t="s">
        <v>1</v>
      </c>
    </row>
    <row r="2277" spans="1:6" ht="15" customHeight="1">
      <c r="A2277" s="198" t="s">
        <v>397</v>
      </c>
      <c r="B2277" s="199">
        <v>7</v>
      </c>
      <c r="C2277" s="199">
        <v>1200500</v>
      </c>
      <c r="D2277" s="199">
        <v>0</v>
      </c>
      <c r="E2277" s="198" t="s">
        <v>23853</v>
      </c>
      <c r="F2277" s="198" t="s">
        <v>1</v>
      </c>
    </row>
    <row r="2278" spans="1:6" ht="15" customHeight="1">
      <c r="A2278" s="198" t="s">
        <v>397</v>
      </c>
      <c r="B2278" s="199">
        <v>7</v>
      </c>
      <c r="C2278" s="199">
        <v>882900</v>
      </c>
      <c r="D2278" s="199">
        <v>0</v>
      </c>
      <c r="E2278" s="198" t="s">
        <v>23854</v>
      </c>
      <c r="F2278" s="198" t="s">
        <v>1</v>
      </c>
    </row>
    <row r="2279" spans="1:6" ht="15" customHeight="1">
      <c r="A2279" s="198" t="s">
        <v>398</v>
      </c>
      <c r="B2279" s="199">
        <v>25</v>
      </c>
      <c r="C2279" s="199">
        <v>3071600</v>
      </c>
      <c r="D2279" s="199">
        <v>0</v>
      </c>
      <c r="E2279" s="198" t="s">
        <v>23855</v>
      </c>
      <c r="F2279" s="198" t="s">
        <v>1</v>
      </c>
    </row>
    <row r="2280" spans="1:6" ht="15" customHeight="1">
      <c r="A2280" s="198" t="s">
        <v>397</v>
      </c>
      <c r="B2280" s="199">
        <v>9</v>
      </c>
      <c r="C2280" s="199">
        <v>993500</v>
      </c>
      <c r="D2280" s="199">
        <v>0</v>
      </c>
      <c r="E2280" s="198" t="s">
        <v>23856</v>
      </c>
      <c r="F2280" s="198" t="s">
        <v>1</v>
      </c>
    </row>
    <row r="2281" spans="1:6" ht="15" customHeight="1">
      <c r="A2281" s="198" t="s">
        <v>398</v>
      </c>
      <c r="B2281" s="199">
        <v>15</v>
      </c>
      <c r="C2281" s="199">
        <v>781300</v>
      </c>
      <c r="D2281" s="199">
        <v>0</v>
      </c>
      <c r="E2281" s="198" t="s">
        <v>23857</v>
      </c>
      <c r="F2281" s="198" t="s">
        <v>1</v>
      </c>
    </row>
    <row r="2282" spans="1:6" ht="15" customHeight="1">
      <c r="A2282" s="198" t="s">
        <v>398</v>
      </c>
      <c r="B2282" s="199">
        <v>32</v>
      </c>
      <c r="C2282" s="199">
        <v>3229100</v>
      </c>
      <c r="D2282" s="199">
        <v>0</v>
      </c>
      <c r="E2282" s="198" t="s">
        <v>23858</v>
      </c>
      <c r="F2282" s="198" t="s">
        <v>1</v>
      </c>
    </row>
    <row r="2283" spans="1:6" ht="15" customHeight="1">
      <c r="A2283" s="198" t="s">
        <v>398</v>
      </c>
      <c r="B2283" s="199">
        <v>45</v>
      </c>
      <c r="C2283" s="199">
        <v>8963900</v>
      </c>
      <c r="D2283" s="199">
        <v>0</v>
      </c>
      <c r="E2283" s="198" t="s">
        <v>23859</v>
      </c>
      <c r="F2283" s="198" t="s">
        <v>1</v>
      </c>
    </row>
    <row r="2284" spans="1:6" ht="15" customHeight="1">
      <c r="A2284" s="198" t="s">
        <v>398</v>
      </c>
      <c r="B2284" s="199">
        <v>45</v>
      </c>
      <c r="C2284" s="199">
        <v>5092900</v>
      </c>
      <c r="D2284" s="199">
        <v>0</v>
      </c>
      <c r="E2284" s="198" t="s">
        <v>23860</v>
      </c>
      <c r="F2284" s="198" t="s">
        <v>1</v>
      </c>
    </row>
    <row r="2285" spans="1:6" ht="15" customHeight="1">
      <c r="A2285" s="198" t="s">
        <v>398</v>
      </c>
      <c r="B2285" s="199">
        <v>14</v>
      </c>
      <c r="C2285" s="199">
        <v>932100</v>
      </c>
      <c r="D2285" s="199">
        <v>0</v>
      </c>
      <c r="E2285" s="198" t="s">
        <v>23861</v>
      </c>
      <c r="F2285" s="198" t="s">
        <v>1</v>
      </c>
    </row>
    <row r="2286" spans="1:6" ht="15" customHeight="1">
      <c r="A2286" s="198" t="s">
        <v>397</v>
      </c>
      <c r="B2286" s="199">
        <v>6</v>
      </c>
      <c r="C2286" s="199">
        <v>449600</v>
      </c>
      <c r="D2286" s="199">
        <v>0</v>
      </c>
      <c r="E2286" s="198" t="s">
        <v>23862</v>
      </c>
      <c r="F2286" s="198" t="s">
        <v>1</v>
      </c>
    </row>
    <row r="2287" spans="1:6" ht="15" customHeight="1">
      <c r="A2287" s="198" t="s">
        <v>398</v>
      </c>
      <c r="B2287" s="199">
        <v>43</v>
      </c>
      <c r="C2287" s="199">
        <v>7491000</v>
      </c>
      <c r="D2287" s="199">
        <v>0</v>
      </c>
      <c r="E2287" s="198" t="s">
        <v>23863</v>
      </c>
      <c r="F2287" s="198" t="s">
        <v>1</v>
      </c>
    </row>
    <row r="2288" spans="1:6" ht="15" customHeight="1">
      <c r="A2288" s="198" t="s">
        <v>397</v>
      </c>
      <c r="B2288" s="199">
        <v>6</v>
      </c>
      <c r="C2288" s="199">
        <v>472600</v>
      </c>
      <c r="D2288" s="199">
        <v>0</v>
      </c>
      <c r="E2288" s="198" t="s">
        <v>23864</v>
      </c>
      <c r="F2288" s="198" t="s">
        <v>1</v>
      </c>
    </row>
    <row r="2289" spans="1:6" ht="15" customHeight="1">
      <c r="A2289" s="198" t="s">
        <v>397</v>
      </c>
      <c r="B2289" s="199">
        <v>8</v>
      </c>
      <c r="C2289" s="199">
        <v>1413100</v>
      </c>
      <c r="D2289" s="199">
        <v>0</v>
      </c>
      <c r="E2289" s="198" t="s">
        <v>23865</v>
      </c>
      <c r="F2289" s="198" t="s">
        <v>1</v>
      </c>
    </row>
    <row r="2290" spans="1:6" ht="15" customHeight="1">
      <c r="A2290" s="198" t="s">
        <v>398</v>
      </c>
      <c r="B2290" s="199">
        <v>7</v>
      </c>
      <c r="C2290" s="199">
        <v>890521</v>
      </c>
      <c r="D2290" s="199">
        <v>0</v>
      </c>
      <c r="E2290" s="198" t="s">
        <v>23866</v>
      </c>
      <c r="F2290" s="198" t="s">
        <v>1</v>
      </c>
    </row>
    <row r="2291" spans="1:6" ht="15" customHeight="1">
      <c r="A2291" s="198" t="s">
        <v>397</v>
      </c>
      <c r="B2291" s="199">
        <v>6</v>
      </c>
      <c r="C2291" s="199">
        <v>695500</v>
      </c>
      <c r="D2291" s="199">
        <v>0</v>
      </c>
      <c r="E2291" s="198" t="s">
        <v>23867</v>
      </c>
      <c r="F2291" s="198" t="s">
        <v>1</v>
      </c>
    </row>
    <row r="2292" spans="1:6" ht="15" customHeight="1">
      <c r="A2292" s="198" t="s">
        <v>398</v>
      </c>
      <c r="B2292" s="199">
        <v>110</v>
      </c>
      <c r="C2292" s="199">
        <v>18198200</v>
      </c>
      <c r="D2292" s="199">
        <v>0</v>
      </c>
      <c r="E2292" s="198" t="s">
        <v>23868</v>
      </c>
      <c r="F2292" s="198" t="s">
        <v>1</v>
      </c>
    </row>
    <row r="2293" spans="1:6" ht="15" customHeight="1">
      <c r="A2293" s="198" t="s">
        <v>398</v>
      </c>
      <c r="B2293" s="199">
        <v>18</v>
      </c>
      <c r="C2293" s="199">
        <v>1758500</v>
      </c>
      <c r="D2293" s="199">
        <v>0</v>
      </c>
      <c r="E2293" s="198" t="s">
        <v>23869</v>
      </c>
      <c r="F2293" s="198" t="s">
        <v>1</v>
      </c>
    </row>
    <row r="2294" spans="1:6" ht="15" customHeight="1">
      <c r="A2294" s="198" t="s">
        <v>397</v>
      </c>
      <c r="B2294" s="199">
        <v>8</v>
      </c>
      <c r="C2294" s="199">
        <v>1597400</v>
      </c>
      <c r="D2294" s="199">
        <v>0</v>
      </c>
      <c r="E2294" s="198" t="s">
        <v>23870</v>
      </c>
      <c r="F2294" s="198" t="s">
        <v>1</v>
      </c>
    </row>
    <row r="2295" spans="1:6" ht="15" customHeight="1">
      <c r="A2295" s="198" t="s">
        <v>397</v>
      </c>
      <c r="B2295" s="199">
        <v>7</v>
      </c>
      <c r="C2295" s="199">
        <v>1069900</v>
      </c>
      <c r="D2295" s="199">
        <v>0</v>
      </c>
      <c r="E2295" s="198" t="s">
        <v>23871</v>
      </c>
      <c r="F2295" s="198" t="s">
        <v>1</v>
      </c>
    </row>
    <row r="2296" spans="1:6" ht="15" customHeight="1">
      <c r="A2296" s="198" t="s">
        <v>397</v>
      </c>
      <c r="B2296" s="199">
        <v>8</v>
      </c>
      <c r="C2296" s="199">
        <v>863800</v>
      </c>
      <c r="D2296" s="199">
        <v>0</v>
      </c>
      <c r="E2296" s="198" t="s">
        <v>23872</v>
      </c>
      <c r="F2296" s="198" t="s">
        <v>1</v>
      </c>
    </row>
    <row r="2297" spans="1:6" ht="15" customHeight="1">
      <c r="A2297" s="198" t="s">
        <v>398</v>
      </c>
      <c r="B2297" s="199">
        <v>64</v>
      </c>
      <c r="C2297" s="199">
        <v>10657500</v>
      </c>
      <c r="D2297" s="199">
        <v>0</v>
      </c>
      <c r="E2297" s="198" t="s">
        <v>23873</v>
      </c>
      <c r="F2297" s="198" t="s">
        <v>1</v>
      </c>
    </row>
    <row r="2298" spans="1:6" ht="15" customHeight="1">
      <c r="A2298" s="198" t="s">
        <v>397</v>
      </c>
      <c r="B2298" s="199">
        <v>6</v>
      </c>
      <c r="C2298" s="199">
        <v>800400</v>
      </c>
      <c r="D2298" s="199">
        <v>0</v>
      </c>
      <c r="E2298" s="198" t="s">
        <v>23874</v>
      </c>
      <c r="F2298" s="198" t="s">
        <v>1</v>
      </c>
    </row>
    <row r="2299" spans="1:6" ht="15" customHeight="1">
      <c r="A2299" s="198" t="s">
        <v>398</v>
      </c>
      <c r="B2299" s="199">
        <v>19</v>
      </c>
      <c r="C2299" s="199">
        <v>2233200</v>
      </c>
      <c r="D2299" s="199">
        <v>0</v>
      </c>
      <c r="E2299" s="198" t="s">
        <v>23875</v>
      </c>
      <c r="F2299" s="198" t="s">
        <v>1</v>
      </c>
    </row>
    <row r="2300" spans="1:6" ht="15" customHeight="1">
      <c r="A2300" s="198" t="s">
        <v>397</v>
      </c>
      <c r="B2300" s="199">
        <v>6</v>
      </c>
      <c r="C2300" s="199">
        <v>438800</v>
      </c>
      <c r="D2300" s="199">
        <v>0</v>
      </c>
      <c r="E2300" s="198" t="s">
        <v>23876</v>
      </c>
      <c r="F2300" s="198" t="s">
        <v>1</v>
      </c>
    </row>
    <row r="2301" spans="1:6" ht="15" customHeight="1">
      <c r="A2301" s="198" t="s">
        <v>397</v>
      </c>
      <c r="B2301" s="199">
        <v>5</v>
      </c>
      <c r="C2301" s="199">
        <v>443700</v>
      </c>
      <c r="D2301" s="199">
        <v>0</v>
      </c>
      <c r="E2301" s="198" t="s">
        <v>23877</v>
      </c>
      <c r="F2301" s="198" t="s">
        <v>1</v>
      </c>
    </row>
    <row r="2302" spans="1:6" ht="15" customHeight="1">
      <c r="A2302" s="198" t="s">
        <v>398</v>
      </c>
      <c r="B2302" s="199">
        <v>16</v>
      </c>
      <c r="C2302" s="199">
        <v>1091800</v>
      </c>
      <c r="D2302" s="199">
        <v>0</v>
      </c>
      <c r="E2302" s="198" t="s">
        <v>23878</v>
      </c>
      <c r="F2302" s="198" t="s">
        <v>1</v>
      </c>
    </row>
    <row r="2303" spans="1:6" ht="15" customHeight="1">
      <c r="A2303" s="198" t="s">
        <v>398</v>
      </c>
      <c r="B2303" s="199">
        <v>24</v>
      </c>
      <c r="C2303" s="199">
        <v>2907000</v>
      </c>
      <c r="D2303" s="199">
        <v>0</v>
      </c>
      <c r="E2303" s="198" t="s">
        <v>23879</v>
      </c>
      <c r="F2303" s="198" t="s">
        <v>1</v>
      </c>
    </row>
    <row r="2304" spans="1:6" ht="15" customHeight="1">
      <c r="A2304" s="198" t="s">
        <v>398</v>
      </c>
      <c r="B2304" s="199">
        <v>24</v>
      </c>
      <c r="C2304" s="199">
        <v>2464000</v>
      </c>
      <c r="D2304" s="199">
        <v>0</v>
      </c>
      <c r="E2304" s="198" t="s">
        <v>23880</v>
      </c>
      <c r="F2304" s="198" t="s">
        <v>1</v>
      </c>
    </row>
    <row r="2305" spans="1:6" ht="15" customHeight="1">
      <c r="A2305" s="198" t="s">
        <v>398</v>
      </c>
      <c r="B2305" s="199">
        <v>19</v>
      </c>
      <c r="C2305" s="199">
        <v>1747000</v>
      </c>
      <c r="D2305" s="199">
        <v>0</v>
      </c>
      <c r="E2305" s="198" t="s">
        <v>23881</v>
      </c>
      <c r="F2305" s="198" t="s">
        <v>1</v>
      </c>
    </row>
    <row r="2306" spans="1:6" ht="15" customHeight="1">
      <c r="A2306" s="198" t="s">
        <v>397</v>
      </c>
      <c r="B2306" s="199">
        <v>5</v>
      </c>
      <c r="C2306" s="199">
        <v>234400</v>
      </c>
      <c r="D2306" s="199">
        <v>0</v>
      </c>
      <c r="E2306" s="198" t="s">
        <v>23882</v>
      </c>
      <c r="F2306" s="198" t="s">
        <v>1</v>
      </c>
    </row>
    <row r="2307" spans="1:6" ht="15" customHeight="1">
      <c r="A2307" s="198" t="s">
        <v>397</v>
      </c>
      <c r="B2307" s="199">
        <v>6</v>
      </c>
      <c r="C2307" s="199">
        <v>756700</v>
      </c>
      <c r="D2307" s="199">
        <v>0</v>
      </c>
      <c r="E2307" s="198" t="s">
        <v>23883</v>
      </c>
      <c r="F2307" s="198" t="s">
        <v>1</v>
      </c>
    </row>
    <row r="2308" spans="1:6" ht="15" customHeight="1">
      <c r="A2308" s="198" t="s">
        <v>398</v>
      </c>
      <c r="B2308" s="199">
        <v>1</v>
      </c>
      <c r="C2308" s="199">
        <v>116714</v>
      </c>
      <c r="D2308" s="199">
        <v>0</v>
      </c>
      <c r="E2308" s="198" t="s">
        <v>23884</v>
      </c>
      <c r="F2308" s="198" t="s">
        <v>1</v>
      </c>
    </row>
    <row r="2309" spans="1:6" ht="15" customHeight="1">
      <c r="A2309" s="198" t="s">
        <v>398</v>
      </c>
      <c r="B2309" s="199">
        <v>24</v>
      </c>
      <c r="C2309" s="199">
        <v>3061200</v>
      </c>
      <c r="D2309" s="199">
        <v>0</v>
      </c>
      <c r="E2309" s="198" t="s">
        <v>23885</v>
      </c>
      <c r="F2309" s="198" t="s">
        <v>1</v>
      </c>
    </row>
    <row r="2310" spans="1:6" ht="15" customHeight="1">
      <c r="A2310" s="198" t="s">
        <v>398</v>
      </c>
      <c r="B2310" s="199">
        <v>19</v>
      </c>
      <c r="C2310" s="199">
        <v>1953100</v>
      </c>
      <c r="D2310" s="199">
        <v>0</v>
      </c>
      <c r="E2310" s="198" t="s">
        <v>23886</v>
      </c>
      <c r="F2310" s="198" t="s">
        <v>1</v>
      </c>
    </row>
    <row r="2311" spans="1:6" ht="15" customHeight="1">
      <c r="A2311" s="198" t="s">
        <v>397</v>
      </c>
      <c r="B2311" s="199">
        <v>6</v>
      </c>
      <c r="C2311" s="199">
        <v>855800</v>
      </c>
      <c r="D2311" s="199">
        <v>0</v>
      </c>
      <c r="E2311" s="198" t="s">
        <v>23887</v>
      </c>
      <c r="F2311" s="198" t="s">
        <v>1</v>
      </c>
    </row>
    <row r="2312" spans="1:6" ht="15" customHeight="1">
      <c r="A2312" s="198" t="s">
        <v>397</v>
      </c>
      <c r="B2312" s="199">
        <v>8</v>
      </c>
      <c r="C2312" s="199">
        <v>1173000</v>
      </c>
      <c r="D2312" s="199">
        <v>0</v>
      </c>
      <c r="E2312" s="198" t="s">
        <v>23888</v>
      </c>
      <c r="F2312" s="198" t="s">
        <v>1</v>
      </c>
    </row>
    <row r="2313" spans="1:6" ht="15" customHeight="1">
      <c r="A2313" s="198" t="s">
        <v>397</v>
      </c>
      <c r="B2313" s="199">
        <v>8</v>
      </c>
      <c r="C2313" s="199">
        <v>1247600</v>
      </c>
      <c r="D2313" s="199">
        <v>0</v>
      </c>
      <c r="E2313" s="198" t="s">
        <v>23889</v>
      </c>
      <c r="F2313" s="198" t="s">
        <v>1</v>
      </c>
    </row>
    <row r="2314" spans="1:6" ht="15" customHeight="1">
      <c r="A2314" s="198" t="s">
        <v>398</v>
      </c>
      <c r="B2314" s="199">
        <v>18</v>
      </c>
      <c r="C2314" s="199">
        <v>1578500</v>
      </c>
      <c r="D2314" s="199">
        <v>0</v>
      </c>
      <c r="E2314" s="198" t="s">
        <v>23890</v>
      </c>
      <c r="F2314" s="198" t="s">
        <v>1</v>
      </c>
    </row>
    <row r="2315" spans="1:6" ht="15" customHeight="1">
      <c r="A2315" s="198" t="s">
        <v>398</v>
      </c>
      <c r="B2315" s="199">
        <v>10</v>
      </c>
      <c r="C2315" s="199">
        <v>1333223</v>
      </c>
      <c r="D2315" s="199">
        <v>0</v>
      </c>
      <c r="E2315" s="198" t="s">
        <v>23891</v>
      </c>
      <c r="F2315" s="198" t="s">
        <v>1</v>
      </c>
    </row>
    <row r="2316" spans="1:6" ht="15" customHeight="1">
      <c r="A2316" s="198" t="s">
        <v>398</v>
      </c>
      <c r="B2316" s="199">
        <v>18</v>
      </c>
      <c r="C2316" s="199">
        <v>1475100</v>
      </c>
      <c r="D2316" s="199">
        <v>0</v>
      </c>
      <c r="E2316" s="198" t="s">
        <v>23892</v>
      </c>
      <c r="F2316" s="198" t="s">
        <v>1</v>
      </c>
    </row>
    <row r="2317" spans="1:6" ht="15" customHeight="1">
      <c r="A2317" s="198" t="s">
        <v>398</v>
      </c>
      <c r="B2317" s="199">
        <v>46</v>
      </c>
      <c r="C2317" s="199">
        <v>7161300</v>
      </c>
      <c r="D2317" s="199">
        <v>0</v>
      </c>
      <c r="E2317" s="198" t="s">
        <v>23893</v>
      </c>
      <c r="F2317" s="198" t="s">
        <v>1</v>
      </c>
    </row>
    <row r="2318" spans="1:6" ht="15" customHeight="1">
      <c r="A2318" s="198" t="s">
        <v>397</v>
      </c>
      <c r="B2318" s="199">
        <v>6</v>
      </c>
      <c r="C2318" s="199">
        <v>352100</v>
      </c>
      <c r="D2318" s="199">
        <v>0</v>
      </c>
      <c r="E2318" s="198" t="s">
        <v>23894</v>
      </c>
      <c r="F2318" s="198" t="s">
        <v>1</v>
      </c>
    </row>
    <row r="2319" spans="1:6" ht="15" customHeight="1">
      <c r="A2319" s="198" t="s">
        <v>397</v>
      </c>
      <c r="B2319" s="199">
        <v>2</v>
      </c>
      <c r="C2319" s="199">
        <v>214120</v>
      </c>
      <c r="D2319" s="199">
        <v>0</v>
      </c>
      <c r="E2319" s="198" t="s">
        <v>23895</v>
      </c>
      <c r="F2319" s="198" t="s">
        <v>1</v>
      </c>
    </row>
    <row r="2320" spans="1:6" ht="15" customHeight="1">
      <c r="A2320" s="198" t="s">
        <v>398</v>
      </c>
      <c r="B2320" s="199">
        <v>27</v>
      </c>
      <c r="C2320" s="199">
        <v>3450200</v>
      </c>
      <c r="D2320" s="199">
        <v>0</v>
      </c>
      <c r="E2320" s="198" t="s">
        <v>23896</v>
      </c>
      <c r="F2320" s="198" t="s">
        <v>1</v>
      </c>
    </row>
    <row r="2321" spans="1:6" ht="15" customHeight="1">
      <c r="A2321" s="198" t="s">
        <v>398</v>
      </c>
      <c r="B2321" s="199">
        <v>22</v>
      </c>
      <c r="C2321" s="199">
        <v>2654800</v>
      </c>
      <c r="D2321" s="199">
        <v>0</v>
      </c>
      <c r="E2321" s="198" t="s">
        <v>23897</v>
      </c>
      <c r="F2321" s="198" t="s">
        <v>1</v>
      </c>
    </row>
    <row r="2322" spans="1:6" ht="15" customHeight="1">
      <c r="A2322" s="198" t="s">
        <v>397</v>
      </c>
      <c r="B2322" s="199">
        <v>7</v>
      </c>
      <c r="C2322" s="199">
        <v>971000</v>
      </c>
      <c r="D2322" s="199">
        <v>0</v>
      </c>
      <c r="E2322" s="198" t="s">
        <v>23898</v>
      </c>
      <c r="F2322" s="198" t="s">
        <v>1</v>
      </c>
    </row>
    <row r="2323" spans="1:6" ht="15" customHeight="1">
      <c r="A2323" s="198" t="s">
        <v>398</v>
      </c>
      <c r="B2323" s="199">
        <v>60</v>
      </c>
      <c r="C2323" s="199">
        <v>8078690</v>
      </c>
      <c r="D2323" s="199">
        <v>0</v>
      </c>
      <c r="E2323" s="198" t="s">
        <v>23899</v>
      </c>
      <c r="F2323" s="198" t="s">
        <v>1</v>
      </c>
    </row>
    <row r="2324" spans="1:6" ht="15" customHeight="1">
      <c r="A2324" s="198" t="s">
        <v>397</v>
      </c>
      <c r="B2324" s="199">
        <v>7</v>
      </c>
      <c r="C2324" s="199">
        <v>954800</v>
      </c>
      <c r="D2324" s="199">
        <v>0</v>
      </c>
      <c r="E2324" s="198" t="s">
        <v>23900</v>
      </c>
      <c r="F2324" s="198" t="s">
        <v>1</v>
      </c>
    </row>
    <row r="2325" spans="1:6" ht="15" customHeight="1">
      <c r="A2325" s="198" t="s">
        <v>397</v>
      </c>
      <c r="B2325" s="199">
        <v>9</v>
      </c>
      <c r="C2325" s="199">
        <v>1495800</v>
      </c>
      <c r="D2325" s="199">
        <v>0</v>
      </c>
      <c r="E2325" s="198" t="s">
        <v>23901</v>
      </c>
      <c r="F2325" s="198" t="s">
        <v>1</v>
      </c>
    </row>
    <row r="2326" spans="1:6" ht="15" customHeight="1">
      <c r="A2326" s="198" t="s">
        <v>397</v>
      </c>
      <c r="B2326" s="199">
        <v>7</v>
      </c>
      <c r="C2326" s="199">
        <v>1073300</v>
      </c>
      <c r="D2326" s="199">
        <v>0</v>
      </c>
      <c r="E2326" s="198" t="s">
        <v>23902</v>
      </c>
      <c r="F2326" s="198" t="s">
        <v>1</v>
      </c>
    </row>
    <row r="2327" spans="1:6" ht="15" customHeight="1">
      <c r="A2327" s="198" t="s">
        <v>398</v>
      </c>
      <c r="B2327" s="199">
        <v>16</v>
      </c>
      <c r="C2327" s="199">
        <v>942700</v>
      </c>
      <c r="D2327" s="199">
        <v>0</v>
      </c>
      <c r="E2327" s="198" t="s">
        <v>23903</v>
      </c>
      <c r="F2327" s="198" t="s">
        <v>1</v>
      </c>
    </row>
    <row r="2328" spans="1:6" ht="15" customHeight="1">
      <c r="A2328" s="198" t="s">
        <v>398</v>
      </c>
      <c r="B2328" s="199">
        <v>19</v>
      </c>
      <c r="C2328" s="199">
        <v>1966100</v>
      </c>
      <c r="D2328" s="199">
        <v>0</v>
      </c>
      <c r="E2328" s="198" t="s">
        <v>23904</v>
      </c>
      <c r="F2328" s="198" t="s">
        <v>1</v>
      </c>
    </row>
    <row r="2329" spans="1:6" ht="15" customHeight="1">
      <c r="A2329" s="198" t="s">
        <v>397</v>
      </c>
      <c r="B2329" s="199">
        <v>5</v>
      </c>
      <c r="C2329" s="199">
        <v>340300</v>
      </c>
      <c r="D2329" s="199">
        <v>0</v>
      </c>
      <c r="E2329" s="198" t="s">
        <v>23905</v>
      </c>
      <c r="F2329" s="198" t="s">
        <v>1</v>
      </c>
    </row>
    <row r="2330" spans="1:6" ht="15" customHeight="1">
      <c r="A2330" s="198" t="s">
        <v>398</v>
      </c>
      <c r="B2330" s="199">
        <v>36</v>
      </c>
      <c r="C2330" s="199">
        <v>4578900</v>
      </c>
      <c r="D2330" s="199">
        <v>0</v>
      </c>
      <c r="E2330" s="198" t="s">
        <v>23906</v>
      </c>
      <c r="F2330" s="198" t="s">
        <v>1</v>
      </c>
    </row>
    <row r="2331" spans="1:6" ht="15" customHeight="1">
      <c r="A2331" s="198" t="s">
        <v>398</v>
      </c>
      <c r="B2331" s="199">
        <v>16</v>
      </c>
      <c r="C2331" s="199">
        <v>1356900</v>
      </c>
      <c r="D2331" s="199">
        <v>0</v>
      </c>
      <c r="E2331" s="198" t="s">
        <v>23907</v>
      </c>
      <c r="F2331" s="198" t="s">
        <v>1</v>
      </c>
    </row>
    <row r="2332" spans="1:6" ht="15" customHeight="1">
      <c r="A2332" s="198" t="s">
        <v>397</v>
      </c>
      <c r="B2332" s="199">
        <v>6</v>
      </c>
      <c r="C2332" s="199">
        <v>623000</v>
      </c>
      <c r="D2332" s="199">
        <v>0</v>
      </c>
      <c r="E2332" s="198" t="s">
        <v>23908</v>
      </c>
      <c r="F2332" s="198" t="s">
        <v>1</v>
      </c>
    </row>
    <row r="2333" spans="1:6" ht="15" customHeight="1">
      <c r="A2333" s="198" t="s">
        <v>397</v>
      </c>
      <c r="B2333" s="199">
        <v>7</v>
      </c>
      <c r="C2333" s="199">
        <v>1233300</v>
      </c>
      <c r="D2333" s="199">
        <v>0</v>
      </c>
      <c r="E2333" s="198" t="s">
        <v>23909</v>
      </c>
      <c r="F2333" s="198" t="s">
        <v>1</v>
      </c>
    </row>
    <row r="2334" spans="1:6" ht="15" customHeight="1">
      <c r="A2334" s="198" t="s">
        <v>397</v>
      </c>
      <c r="B2334" s="199">
        <v>8</v>
      </c>
      <c r="C2334" s="199">
        <v>1170000</v>
      </c>
      <c r="D2334" s="199">
        <v>0</v>
      </c>
      <c r="E2334" s="198" t="s">
        <v>23910</v>
      </c>
      <c r="F2334" s="198" t="s">
        <v>1</v>
      </c>
    </row>
    <row r="2335" spans="1:6" ht="15" customHeight="1">
      <c r="A2335" s="198" t="s">
        <v>398</v>
      </c>
      <c r="B2335" s="199">
        <v>25</v>
      </c>
      <c r="C2335" s="199">
        <v>2987300</v>
      </c>
      <c r="D2335" s="199">
        <v>0</v>
      </c>
      <c r="E2335" s="198" t="s">
        <v>23911</v>
      </c>
      <c r="F2335" s="198" t="s">
        <v>1</v>
      </c>
    </row>
    <row r="2336" spans="1:6" ht="15" customHeight="1">
      <c r="A2336" s="198" t="s">
        <v>398</v>
      </c>
      <c r="B2336" s="199">
        <v>18</v>
      </c>
      <c r="C2336" s="199">
        <v>1148800</v>
      </c>
      <c r="D2336" s="199">
        <v>0</v>
      </c>
      <c r="E2336" s="198" t="s">
        <v>23912</v>
      </c>
      <c r="F2336" s="198" t="s">
        <v>1</v>
      </c>
    </row>
    <row r="2337" spans="1:6" ht="15" customHeight="1">
      <c r="A2337" s="198" t="s">
        <v>397</v>
      </c>
      <c r="B2337" s="199">
        <v>8</v>
      </c>
      <c r="C2337" s="199">
        <v>1179100</v>
      </c>
      <c r="D2337" s="199">
        <v>0</v>
      </c>
      <c r="E2337" s="198" t="s">
        <v>23913</v>
      </c>
      <c r="F2337" s="198" t="s">
        <v>1</v>
      </c>
    </row>
    <row r="2338" spans="1:6" ht="15" customHeight="1">
      <c r="A2338" s="198" t="s">
        <v>397</v>
      </c>
      <c r="B2338" s="199">
        <v>6</v>
      </c>
      <c r="C2338" s="199">
        <v>488900</v>
      </c>
      <c r="D2338" s="199">
        <v>0</v>
      </c>
      <c r="E2338" s="198" t="s">
        <v>23914</v>
      </c>
      <c r="F2338" s="198" t="s">
        <v>1</v>
      </c>
    </row>
    <row r="2339" spans="1:6" ht="15" customHeight="1">
      <c r="A2339" s="198" t="s">
        <v>397</v>
      </c>
      <c r="B2339" s="199">
        <v>7</v>
      </c>
      <c r="C2339" s="199">
        <v>738700</v>
      </c>
      <c r="D2339" s="199">
        <v>0</v>
      </c>
      <c r="E2339" s="198" t="s">
        <v>23915</v>
      </c>
      <c r="F2339" s="198" t="s">
        <v>1</v>
      </c>
    </row>
    <row r="2340" spans="1:6" ht="15" customHeight="1">
      <c r="A2340" s="198" t="s">
        <v>397</v>
      </c>
      <c r="B2340" s="199">
        <v>9</v>
      </c>
      <c r="C2340" s="199">
        <v>1485600</v>
      </c>
      <c r="D2340" s="199">
        <v>0</v>
      </c>
      <c r="E2340" s="198" t="s">
        <v>23916</v>
      </c>
      <c r="F2340" s="198" t="s">
        <v>1</v>
      </c>
    </row>
    <row r="2341" spans="1:6" ht="15" customHeight="1">
      <c r="A2341" s="198" t="s">
        <v>397</v>
      </c>
      <c r="B2341" s="199">
        <v>8</v>
      </c>
      <c r="C2341" s="199">
        <v>1140500</v>
      </c>
      <c r="D2341" s="199">
        <v>0</v>
      </c>
      <c r="E2341" s="198" t="s">
        <v>23917</v>
      </c>
      <c r="F2341" s="198" t="s">
        <v>1</v>
      </c>
    </row>
    <row r="2342" spans="1:6" ht="15" customHeight="1">
      <c r="A2342" s="198" t="s">
        <v>397</v>
      </c>
      <c r="B2342" s="199">
        <v>8</v>
      </c>
      <c r="C2342" s="199">
        <v>1350100</v>
      </c>
      <c r="D2342" s="199">
        <v>0</v>
      </c>
      <c r="E2342" s="198" t="s">
        <v>23918</v>
      </c>
      <c r="F2342" s="198" t="s">
        <v>1</v>
      </c>
    </row>
    <row r="2343" spans="1:6" ht="15" customHeight="1">
      <c r="A2343" s="198" t="s">
        <v>397</v>
      </c>
      <c r="B2343" s="199">
        <v>5</v>
      </c>
      <c r="C2343" s="199">
        <v>62400</v>
      </c>
      <c r="D2343" s="199">
        <v>0</v>
      </c>
      <c r="E2343" s="198" t="s">
        <v>23919</v>
      </c>
      <c r="F2343" s="198" t="s">
        <v>1</v>
      </c>
    </row>
    <row r="2344" spans="1:6" ht="15" customHeight="1">
      <c r="A2344" s="198" t="s">
        <v>398</v>
      </c>
      <c r="B2344" s="199">
        <v>21</v>
      </c>
      <c r="C2344" s="199">
        <v>2312100</v>
      </c>
      <c r="D2344" s="199">
        <v>0</v>
      </c>
      <c r="E2344" s="198" t="s">
        <v>23920</v>
      </c>
      <c r="F2344" s="198" t="s">
        <v>1</v>
      </c>
    </row>
    <row r="2345" spans="1:6" ht="15" customHeight="1">
      <c r="A2345" s="198" t="s">
        <v>397</v>
      </c>
      <c r="B2345" s="199">
        <v>6</v>
      </c>
      <c r="C2345" s="199">
        <v>636600</v>
      </c>
      <c r="D2345" s="199">
        <v>0</v>
      </c>
      <c r="E2345" s="198" t="s">
        <v>23921</v>
      </c>
      <c r="F2345" s="198" t="s">
        <v>1</v>
      </c>
    </row>
    <row r="2346" spans="1:6" ht="15" customHeight="1">
      <c r="A2346" s="198" t="s">
        <v>397</v>
      </c>
      <c r="B2346" s="199">
        <v>7</v>
      </c>
      <c r="C2346" s="199">
        <v>950400</v>
      </c>
      <c r="D2346" s="199">
        <v>0</v>
      </c>
      <c r="E2346" s="198" t="s">
        <v>23922</v>
      </c>
      <c r="F2346" s="198" t="s">
        <v>1</v>
      </c>
    </row>
    <row r="2347" spans="1:6" ht="15" customHeight="1">
      <c r="A2347" s="198" t="s">
        <v>398</v>
      </c>
      <c r="B2347" s="199">
        <v>24</v>
      </c>
      <c r="C2347" s="199">
        <v>3242778</v>
      </c>
      <c r="D2347" s="199">
        <v>0</v>
      </c>
      <c r="E2347" s="198" t="s">
        <v>23923</v>
      </c>
      <c r="F2347" s="198" t="s">
        <v>1</v>
      </c>
    </row>
    <row r="2348" spans="1:6" ht="15" customHeight="1">
      <c r="A2348" s="198" t="s">
        <v>397</v>
      </c>
      <c r="B2348" s="199">
        <v>6</v>
      </c>
      <c r="C2348" s="199">
        <v>646100</v>
      </c>
      <c r="D2348" s="199">
        <v>0</v>
      </c>
      <c r="E2348" s="198" t="s">
        <v>23924</v>
      </c>
      <c r="F2348" s="198" t="s">
        <v>1</v>
      </c>
    </row>
    <row r="2349" spans="1:6" ht="15" customHeight="1">
      <c r="A2349" s="198" t="s">
        <v>398</v>
      </c>
      <c r="B2349" s="199">
        <v>30</v>
      </c>
      <c r="C2349" s="199">
        <v>4272400</v>
      </c>
      <c r="D2349" s="199">
        <v>0</v>
      </c>
      <c r="E2349" s="198" t="s">
        <v>23925</v>
      </c>
      <c r="F2349" s="198" t="s">
        <v>1</v>
      </c>
    </row>
    <row r="2350" spans="1:6" ht="15" customHeight="1">
      <c r="A2350" s="198" t="s">
        <v>397</v>
      </c>
      <c r="B2350" s="199">
        <v>7</v>
      </c>
      <c r="C2350" s="199">
        <v>934300</v>
      </c>
      <c r="D2350" s="199">
        <v>0</v>
      </c>
      <c r="E2350" s="198" t="s">
        <v>23926</v>
      </c>
      <c r="F2350" s="198" t="s">
        <v>1</v>
      </c>
    </row>
    <row r="2351" spans="1:6" ht="15" customHeight="1">
      <c r="A2351" s="198" t="s">
        <v>398</v>
      </c>
      <c r="B2351" s="199">
        <v>17</v>
      </c>
      <c r="C2351" s="199">
        <v>1247500</v>
      </c>
      <c r="D2351" s="199">
        <v>0</v>
      </c>
      <c r="E2351" s="198" t="s">
        <v>23927</v>
      </c>
      <c r="F2351" s="198" t="s">
        <v>1</v>
      </c>
    </row>
    <row r="2352" spans="1:6" ht="15" customHeight="1">
      <c r="A2352" s="198" t="s">
        <v>397</v>
      </c>
      <c r="B2352" s="199">
        <v>6</v>
      </c>
      <c r="C2352" s="199">
        <v>608400</v>
      </c>
      <c r="D2352" s="199">
        <v>0</v>
      </c>
      <c r="E2352" s="198" t="s">
        <v>23928</v>
      </c>
      <c r="F2352" s="198" t="s">
        <v>1</v>
      </c>
    </row>
    <row r="2353" spans="1:6" ht="15" customHeight="1">
      <c r="A2353" s="198" t="s">
        <v>397</v>
      </c>
      <c r="B2353" s="199">
        <v>7</v>
      </c>
      <c r="C2353" s="199">
        <v>768700</v>
      </c>
      <c r="D2353" s="199">
        <v>0</v>
      </c>
      <c r="E2353" s="198" t="s">
        <v>23929</v>
      </c>
      <c r="F2353" s="198" t="s">
        <v>1</v>
      </c>
    </row>
    <row r="2354" spans="1:6" ht="15" customHeight="1">
      <c r="A2354" s="198" t="s">
        <v>397</v>
      </c>
      <c r="B2354" s="199">
        <v>6</v>
      </c>
      <c r="C2354" s="199">
        <v>586600</v>
      </c>
      <c r="D2354" s="199">
        <v>0</v>
      </c>
      <c r="E2354" s="198" t="s">
        <v>23930</v>
      </c>
      <c r="F2354" s="198" t="s">
        <v>1</v>
      </c>
    </row>
    <row r="2355" spans="1:6" ht="15" customHeight="1">
      <c r="A2355" s="198" t="s">
        <v>397</v>
      </c>
      <c r="B2355" s="199">
        <v>10</v>
      </c>
      <c r="C2355" s="199">
        <v>2016100</v>
      </c>
      <c r="D2355" s="199">
        <v>0</v>
      </c>
      <c r="E2355" s="198" t="s">
        <v>23931</v>
      </c>
      <c r="F2355" s="198" t="s">
        <v>1</v>
      </c>
    </row>
    <row r="2356" spans="1:6" ht="15" customHeight="1">
      <c r="A2356" s="198" t="s">
        <v>397</v>
      </c>
      <c r="B2356" s="199">
        <v>10</v>
      </c>
      <c r="C2356" s="199">
        <v>1024314</v>
      </c>
      <c r="D2356" s="199">
        <v>0</v>
      </c>
      <c r="E2356" s="198" t="s">
        <v>23932</v>
      </c>
      <c r="F2356" s="198" t="s">
        <v>1</v>
      </c>
    </row>
    <row r="2357" spans="1:6" ht="15" customHeight="1">
      <c r="A2357" s="198" t="s">
        <v>397</v>
      </c>
      <c r="B2357" s="199">
        <v>5</v>
      </c>
      <c r="C2357" s="199">
        <v>730600</v>
      </c>
      <c r="D2357" s="199">
        <v>0</v>
      </c>
      <c r="E2357" s="198" t="s">
        <v>23933</v>
      </c>
      <c r="F2357" s="198" t="s">
        <v>1</v>
      </c>
    </row>
    <row r="2358" spans="1:6" ht="15" customHeight="1">
      <c r="A2358" s="198" t="s">
        <v>398</v>
      </c>
      <c r="B2358" s="199">
        <v>19</v>
      </c>
      <c r="C2358" s="199">
        <v>1557800</v>
      </c>
      <c r="D2358" s="199">
        <v>0</v>
      </c>
      <c r="E2358" s="198" t="s">
        <v>23934</v>
      </c>
      <c r="F2358" s="198" t="s">
        <v>1</v>
      </c>
    </row>
    <row r="2359" spans="1:6" ht="15" customHeight="1">
      <c r="A2359" s="198" t="s">
        <v>397</v>
      </c>
      <c r="B2359" s="199">
        <v>6</v>
      </c>
      <c r="C2359" s="199">
        <v>737100</v>
      </c>
      <c r="D2359" s="199">
        <v>0</v>
      </c>
      <c r="E2359" s="198" t="s">
        <v>23935</v>
      </c>
      <c r="F2359" s="198" t="s">
        <v>1</v>
      </c>
    </row>
    <row r="2360" spans="1:6" ht="15" customHeight="1">
      <c r="A2360" s="198" t="s">
        <v>398</v>
      </c>
      <c r="B2360" s="199">
        <v>23</v>
      </c>
      <c r="C2360" s="199">
        <v>3082800</v>
      </c>
      <c r="D2360" s="199">
        <v>0</v>
      </c>
      <c r="E2360" s="198" t="s">
        <v>23936</v>
      </c>
      <c r="F2360" s="198" t="s">
        <v>1</v>
      </c>
    </row>
    <row r="2361" spans="1:6" ht="15" customHeight="1">
      <c r="A2361" s="198" t="s">
        <v>397</v>
      </c>
      <c r="B2361" s="199">
        <v>6</v>
      </c>
      <c r="C2361" s="199">
        <v>770300</v>
      </c>
      <c r="D2361" s="199">
        <v>0</v>
      </c>
      <c r="E2361" s="198" t="s">
        <v>23937</v>
      </c>
      <c r="F2361" s="198" t="s">
        <v>1</v>
      </c>
    </row>
    <row r="2362" spans="1:6" ht="15" customHeight="1">
      <c r="A2362" s="198" t="s">
        <v>397</v>
      </c>
      <c r="B2362" s="199">
        <v>7</v>
      </c>
      <c r="C2362" s="199">
        <v>1122000</v>
      </c>
      <c r="D2362" s="199">
        <v>0</v>
      </c>
      <c r="E2362" s="198" t="s">
        <v>23938</v>
      </c>
      <c r="F2362" s="198" t="s">
        <v>1</v>
      </c>
    </row>
    <row r="2363" spans="1:6" ht="15" customHeight="1">
      <c r="A2363" s="198" t="s">
        <v>397</v>
      </c>
      <c r="B2363" s="199">
        <v>7</v>
      </c>
      <c r="C2363" s="199">
        <v>602400</v>
      </c>
      <c r="D2363" s="199">
        <v>0</v>
      </c>
      <c r="E2363" s="198" t="s">
        <v>23939</v>
      </c>
      <c r="F2363" s="198" t="s">
        <v>1</v>
      </c>
    </row>
    <row r="2364" spans="1:6" ht="15" customHeight="1">
      <c r="A2364" s="198" t="s">
        <v>397</v>
      </c>
      <c r="B2364" s="199">
        <v>7</v>
      </c>
      <c r="C2364" s="199">
        <v>1206600</v>
      </c>
      <c r="D2364" s="199">
        <v>0</v>
      </c>
      <c r="E2364" s="198" t="s">
        <v>23940</v>
      </c>
      <c r="F2364" s="198" t="s">
        <v>1</v>
      </c>
    </row>
    <row r="2365" spans="1:6" ht="15" customHeight="1">
      <c r="A2365" s="198" t="s">
        <v>397</v>
      </c>
      <c r="B2365" s="199">
        <v>11</v>
      </c>
      <c r="C2365" s="199">
        <v>2128000</v>
      </c>
      <c r="D2365" s="199">
        <v>0</v>
      </c>
      <c r="E2365" s="198" t="s">
        <v>23941</v>
      </c>
      <c r="F2365" s="198" t="s">
        <v>1</v>
      </c>
    </row>
    <row r="2366" spans="1:6" ht="15" customHeight="1">
      <c r="A2366" s="198" t="s">
        <v>398</v>
      </c>
      <c r="B2366" s="199">
        <v>29</v>
      </c>
      <c r="C2366" s="199">
        <v>3900700</v>
      </c>
      <c r="D2366" s="199">
        <v>0</v>
      </c>
      <c r="E2366" s="198" t="s">
        <v>23942</v>
      </c>
      <c r="F2366" s="198" t="s">
        <v>1</v>
      </c>
    </row>
    <row r="2367" spans="1:6" ht="15" customHeight="1">
      <c r="A2367" s="198" t="s">
        <v>398</v>
      </c>
      <c r="B2367" s="199">
        <v>15</v>
      </c>
      <c r="C2367" s="199">
        <v>1147600</v>
      </c>
      <c r="D2367" s="199">
        <v>0</v>
      </c>
      <c r="E2367" s="198" t="s">
        <v>23943</v>
      </c>
      <c r="F2367" s="198" t="s">
        <v>1</v>
      </c>
    </row>
    <row r="2368" spans="1:6" ht="15" customHeight="1">
      <c r="A2368" s="198" t="s">
        <v>397</v>
      </c>
      <c r="B2368" s="199">
        <v>8</v>
      </c>
      <c r="C2368" s="199">
        <v>1462100</v>
      </c>
      <c r="D2368" s="199">
        <v>0</v>
      </c>
      <c r="E2368" s="198" t="s">
        <v>23944</v>
      </c>
      <c r="F2368" s="198" t="s">
        <v>1</v>
      </c>
    </row>
    <row r="2369" spans="1:6" ht="15" customHeight="1">
      <c r="A2369" s="198" t="s">
        <v>397</v>
      </c>
      <c r="B2369" s="199">
        <v>8</v>
      </c>
      <c r="C2369" s="199">
        <v>765500</v>
      </c>
      <c r="D2369" s="199">
        <v>0</v>
      </c>
      <c r="E2369" s="198" t="s">
        <v>23945</v>
      </c>
      <c r="F2369" s="198" t="s">
        <v>1</v>
      </c>
    </row>
    <row r="2370" spans="1:6" ht="15" customHeight="1">
      <c r="A2370" s="198" t="s">
        <v>397</v>
      </c>
      <c r="B2370" s="199">
        <v>4</v>
      </c>
      <c r="C2370" s="199">
        <v>211700</v>
      </c>
      <c r="D2370" s="199">
        <v>0</v>
      </c>
      <c r="E2370" s="198" t="s">
        <v>23946</v>
      </c>
      <c r="F2370" s="198" t="s">
        <v>1</v>
      </c>
    </row>
    <row r="2371" spans="1:6" ht="15" customHeight="1">
      <c r="A2371" s="198" t="s">
        <v>398</v>
      </c>
      <c r="B2371" s="199">
        <v>24</v>
      </c>
      <c r="C2371" s="199">
        <v>2880700</v>
      </c>
      <c r="D2371" s="199">
        <v>0</v>
      </c>
      <c r="E2371" s="198" t="s">
        <v>23947</v>
      </c>
      <c r="F2371" s="198" t="s">
        <v>1</v>
      </c>
    </row>
    <row r="2372" spans="1:6" ht="15" customHeight="1">
      <c r="A2372" s="198" t="s">
        <v>397</v>
      </c>
      <c r="B2372" s="199">
        <v>6</v>
      </c>
      <c r="C2372" s="199">
        <v>527700</v>
      </c>
      <c r="D2372" s="199">
        <v>0</v>
      </c>
      <c r="E2372" s="198" t="s">
        <v>23948</v>
      </c>
      <c r="F2372" s="198" t="s">
        <v>1</v>
      </c>
    </row>
    <row r="2373" spans="1:6" ht="15" customHeight="1">
      <c r="A2373" s="198" t="s">
        <v>398</v>
      </c>
      <c r="B2373" s="199">
        <v>19</v>
      </c>
      <c r="C2373" s="199">
        <v>1393100</v>
      </c>
      <c r="D2373" s="199">
        <v>0</v>
      </c>
      <c r="E2373" s="198" t="s">
        <v>23949</v>
      </c>
      <c r="F2373" s="198" t="s">
        <v>1</v>
      </c>
    </row>
    <row r="2374" spans="1:6" ht="15" customHeight="1">
      <c r="A2374" s="198" t="s">
        <v>397</v>
      </c>
      <c r="B2374" s="199">
        <v>7</v>
      </c>
      <c r="C2374" s="199">
        <v>781600</v>
      </c>
      <c r="D2374" s="199">
        <v>0</v>
      </c>
      <c r="E2374" s="198" t="s">
        <v>23950</v>
      </c>
      <c r="F2374" s="198" t="s">
        <v>1</v>
      </c>
    </row>
    <row r="2375" spans="1:6" ht="15" customHeight="1">
      <c r="A2375" s="198" t="s">
        <v>397</v>
      </c>
      <c r="B2375" s="199">
        <v>7</v>
      </c>
      <c r="C2375" s="199">
        <v>656800</v>
      </c>
      <c r="D2375" s="199">
        <v>0</v>
      </c>
      <c r="E2375" s="198" t="s">
        <v>23951</v>
      </c>
      <c r="F2375" s="198" t="s">
        <v>1</v>
      </c>
    </row>
    <row r="2376" spans="1:6" ht="15" customHeight="1">
      <c r="A2376" s="198" t="s">
        <v>397</v>
      </c>
      <c r="B2376" s="199">
        <v>12</v>
      </c>
      <c r="C2376" s="199">
        <v>3061500</v>
      </c>
      <c r="D2376" s="199">
        <v>0</v>
      </c>
      <c r="E2376" s="198" t="s">
        <v>23952</v>
      </c>
      <c r="F2376" s="198" t="s">
        <v>1</v>
      </c>
    </row>
    <row r="2377" spans="1:6" ht="15" customHeight="1">
      <c r="A2377" s="198" t="s">
        <v>398</v>
      </c>
      <c r="B2377" s="199">
        <v>19</v>
      </c>
      <c r="C2377" s="199">
        <v>1755300</v>
      </c>
      <c r="D2377" s="199">
        <v>0</v>
      </c>
      <c r="E2377" s="198" t="s">
        <v>23953</v>
      </c>
      <c r="F2377" s="198" t="s">
        <v>1</v>
      </c>
    </row>
    <row r="2378" spans="1:6" ht="15" customHeight="1">
      <c r="A2378" s="198" t="s">
        <v>398</v>
      </c>
      <c r="B2378" s="199">
        <v>26</v>
      </c>
      <c r="C2378" s="199">
        <v>3748400</v>
      </c>
      <c r="D2378" s="199">
        <v>0</v>
      </c>
      <c r="E2378" s="198" t="s">
        <v>23954</v>
      </c>
      <c r="F2378" s="198" t="s">
        <v>1</v>
      </c>
    </row>
    <row r="2379" spans="1:6" ht="15" customHeight="1">
      <c r="A2379" s="198" t="s">
        <v>398</v>
      </c>
      <c r="B2379" s="199">
        <v>16</v>
      </c>
      <c r="C2379" s="199">
        <v>1216000</v>
      </c>
      <c r="D2379" s="199">
        <v>0</v>
      </c>
      <c r="E2379" s="198" t="s">
        <v>23955</v>
      </c>
      <c r="F2379" s="198" t="s">
        <v>1</v>
      </c>
    </row>
    <row r="2380" spans="1:6" ht="15" customHeight="1">
      <c r="A2380" s="198" t="s">
        <v>397</v>
      </c>
      <c r="B2380" s="199">
        <v>8</v>
      </c>
      <c r="C2380" s="199">
        <v>964500</v>
      </c>
      <c r="D2380" s="199">
        <v>0</v>
      </c>
      <c r="E2380" s="198" t="s">
        <v>23956</v>
      </c>
      <c r="F2380" s="198" t="s">
        <v>1</v>
      </c>
    </row>
    <row r="2381" spans="1:6" ht="15" customHeight="1">
      <c r="A2381" s="198" t="s">
        <v>398</v>
      </c>
      <c r="B2381" s="199">
        <v>18</v>
      </c>
      <c r="C2381" s="199">
        <v>911300</v>
      </c>
      <c r="D2381" s="199">
        <v>0</v>
      </c>
      <c r="E2381" s="198" t="s">
        <v>23957</v>
      </c>
      <c r="F2381" s="198" t="s">
        <v>1</v>
      </c>
    </row>
    <row r="2382" spans="1:6" ht="15" customHeight="1">
      <c r="A2382" s="198" t="s">
        <v>397</v>
      </c>
      <c r="B2382" s="199">
        <v>6</v>
      </c>
      <c r="C2382" s="199">
        <v>492700</v>
      </c>
      <c r="D2382" s="199">
        <v>0</v>
      </c>
      <c r="E2382" s="198" t="s">
        <v>23958</v>
      </c>
      <c r="F2382" s="198" t="s">
        <v>1</v>
      </c>
    </row>
    <row r="2383" spans="1:6" ht="15" customHeight="1">
      <c r="A2383" s="198" t="s">
        <v>397</v>
      </c>
      <c r="B2383" s="199">
        <v>6</v>
      </c>
      <c r="C2383" s="199">
        <v>473200</v>
      </c>
      <c r="D2383" s="199">
        <v>0</v>
      </c>
      <c r="E2383" s="198" t="s">
        <v>23959</v>
      </c>
      <c r="F2383" s="198" t="s">
        <v>1</v>
      </c>
    </row>
    <row r="2384" spans="1:6" ht="15" customHeight="1">
      <c r="A2384" s="198" t="s">
        <v>398</v>
      </c>
      <c r="B2384" s="199">
        <v>38</v>
      </c>
      <c r="C2384" s="199">
        <v>6238400</v>
      </c>
      <c r="D2384" s="199">
        <v>0</v>
      </c>
      <c r="E2384" s="198" t="s">
        <v>23960</v>
      </c>
      <c r="F2384" s="198" t="s">
        <v>1</v>
      </c>
    </row>
    <row r="2385" spans="1:6" ht="15" customHeight="1">
      <c r="A2385" s="198" t="s">
        <v>398</v>
      </c>
      <c r="B2385" s="199">
        <v>23</v>
      </c>
      <c r="C2385" s="199">
        <v>3461500</v>
      </c>
      <c r="D2385" s="199">
        <v>0</v>
      </c>
      <c r="E2385" s="198" t="s">
        <v>23961</v>
      </c>
      <c r="F2385" s="198" t="s">
        <v>1</v>
      </c>
    </row>
    <row r="2386" spans="1:6" ht="15" customHeight="1">
      <c r="A2386" s="198" t="s">
        <v>397</v>
      </c>
      <c r="B2386" s="199">
        <v>5</v>
      </c>
      <c r="C2386" s="199">
        <v>509300</v>
      </c>
      <c r="D2386" s="199">
        <v>0</v>
      </c>
      <c r="E2386" s="198" t="s">
        <v>23962</v>
      </c>
      <c r="F2386" s="198" t="s">
        <v>1</v>
      </c>
    </row>
    <row r="2387" spans="1:6" ht="15" customHeight="1">
      <c r="A2387" s="198" t="s">
        <v>398</v>
      </c>
      <c r="B2387" s="199">
        <v>17</v>
      </c>
      <c r="C2387" s="199">
        <v>1425300</v>
      </c>
      <c r="D2387" s="199">
        <v>0</v>
      </c>
      <c r="E2387" s="198" t="s">
        <v>23963</v>
      </c>
      <c r="F2387" s="198" t="s">
        <v>1</v>
      </c>
    </row>
    <row r="2388" spans="1:6" ht="15" customHeight="1">
      <c r="A2388" s="198" t="s">
        <v>397</v>
      </c>
      <c r="B2388" s="199">
        <v>4</v>
      </c>
      <c r="C2388" s="199">
        <v>443549</v>
      </c>
      <c r="D2388" s="199">
        <v>0</v>
      </c>
      <c r="E2388" s="198" t="s">
        <v>23964</v>
      </c>
      <c r="F2388" s="198" t="s">
        <v>1</v>
      </c>
    </row>
    <row r="2389" spans="1:6" ht="15" customHeight="1">
      <c r="A2389" s="198" t="s">
        <v>397</v>
      </c>
      <c r="B2389" s="199">
        <v>8</v>
      </c>
      <c r="C2389" s="199">
        <v>1236900</v>
      </c>
      <c r="D2389" s="199">
        <v>0</v>
      </c>
      <c r="E2389" s="198" t="s">
        <v>23965</v>
      </c>
      <c r="F2389" s="198" t="s">
        <v>1</v>
      </c>
    </row>
    <row r="2390" spans="1:6" ht="15" customHeight="1">
      <c r="A2390" s="198" t="s">
        <v>397</v>
      </c>
      <c r="B2390" s="199">
        <v>7</v>
      </c>
      <c r="C2390" s="199">
        <v>755500</v>
      </c>
      <c r="D2390" s="199">
        <v>0</v>
      </c>
      <c r="E2390" s="198" t="s">
        <v>23966</v>
      </c>
      <c r="F2390" s="198" t="s">
        <v>1</v>
      </c>
    </row>
    <row r="2391" spans="1:6" ht="15" customHeight="1">
      <c r="A2391" s="198" t="s">
        <v>398</v>
      </c>
      <c r="B2391" s="199">
        <v>16</v>
      </c>
      <c r="C2391" s="199">
        <v>1250000</v>
      </c>
      <c r="D2391" s="199">
        <v>0</v>
      </c>
      <c r="E2391" s="198" t="s">
        <v>23967</v>
      </c>
      <c r="F2391" s="198" t="s">
        <v>1</v>
      </c>
    </row>
    <row r="2392" spans="1:6" ht="15" customHeight="1">
      <c r="A2392" s="198" t="s">
        <v>397</v>
      </c>
      <c r="B2392" s="199">
        <v>9</v>
      </c>
      <c r="C2392" s="199">
        <v>1330100</v>
      </c>
      <c r="D2392" s="199">
        <v>0</v>
      </c>
      <c r="E2392" s="198" t="s">
        <v>23968</v>
      </c>
      <c r="F2392" s="198" t="s">
        <v>1</v>
      </c>
    </row>
    <row r="2393" spans="1:6" ht="15" customHeight="1">
      <c r="A2393" s="198" t="s">
        <v>398</v>
      </c>
      <c r="B2393" s="199">
        <v>14</v>
      </c>
      <c r="C2393" s="199">
        <v>404300</v>
      </c>
      <c r="D2393" s="199">
        <v>0</v>
      </c>
      <c r="E2393" s="198" t="s">
        <v>23969</v>
      </c>
      <c r="F2393" s="198" t="s">
        <v>1</v>
      </c>
    </row>
    <row r="2394" spans="1:6" ht="15" customHeight="1">
      <c r="A2394" s="198" t="s">
        <v>397</v>
      </c>
      <c r="B2394" s="199">
        <v>8</v>
      </c>
      <c r="C2394" s="199">
        <v>1212800</v>
      </c>
      <c r="D2394" s="199">
        <v>0</v>
      </c>
      <c r="E2394" s="198" t="s">
        <v>23970</v>
      </c>
      <c r="F2394" s="198" t="s">
        <v>1</v>
      </c>
    </row>
    <row r="2395" spans="1:6" ht="15" customHeight="1">
      <c r="A2395" s="198" t="s">
        <v>397</v>
      </c>
      <c r="B2395" s="199">
        <v>7</v>
      </c>
      <c r="C2395" s="199">
        <v>863900</v>
      </c>
      <c r="D2395" s="199">
        <v>0</v>
      </c>
      <c r="E2395" s="198" t="s">
        <v>23971</v>
      </c>
      <c r="F2395" s="198" t="s">
        <v>1</v>
      </c>
    </row>
    <row r="2396" spans="1:6" ht="15" customHeight="1">
      <c r="A2396" s="198" t="s">
        <v>397</v>
      </c>
      <c r="B2396" s="199">
        <v>7</v>
      </c>
      <c r="C2396" s="199">
        <v>699800</v>
      </c>
      <c r="D2396" s="199">
        <v>0</v>
      </c>
      <c r="E2396" s="198" t="s">
        <v>23972</v>
      </c>
      <c r="F2396" s="198" t="s">
        <v>1</v>
      </c>
    </row>
    <row r="2397" spans="1:6" ht="15" customHeight="1">
      <c r="A2397" s="198" t="s">
        <v>398</v>
      </c>
      <c r="B2397" s="199">
        <v>31</v>
      </c>
      <c r="C2397" s="199">
        <v>2992400</v>
      </c>
      <c r="D2397" s="199">
        <v>0</v>
      </c>
      <c r="E2397" s="198" t="s">
        <v>23973</v>
      </c>
      <c r="F2397" s="198" t="s">
        <v>1</v>
      </c>
    </row>
    <row r="2398" spans="1:6" ht="15" customHeight="1">
      <c r="A2398" s="198" t="s">
        <v>398</v>
      </c>
      <c r="B2398" s="199">
        <v>18</v>
      </c>
      <c r="C2398" s="199">
        <v>1679000</v>
      </c>
      <c r="D2398" s="199">
        <v>0</v>
      </c>
      <c r="E2398" s="198" t="s">
        <v>23974</v>
      </c>
      <c r="F2398" s="198" t="s">
        <v>1</v>
      </c>
    </row>
    <row r="2399" spans="1:6" ht="15" customHeight="1">
      <c r="A2399" s="198" t="s">
        <v>398</v>
      </c>
      <c r="B2399" s="199">
        <v>35</v>
      </c>
      <c r="C2399" s="199">
        <v>4672900</v>
      </c>
      <c r="D2399" s="199">
        <v>0</v>
      </c>
      <c r="E2399" s="198" t="s">
        <v>23975</v>
      </c>
      <c r="F2399" s="198" t="s">
        <v>1</v>
      </c>
    </row>
    <row r="2400" spans="1:6" ht="15" customHeight="1">
      <c r="A2400" s="198" t="s">
        <v>397</v>
      </c>
      <c r="B2400" s="199">
        <v>7</v>
      </c>
      <c r="C2400" s="199">
        <v>1156900</v>
      </c>
      <c r="D2400" s="199">
        <v>0</v>
      </c>
      <c r="E2400" s="198" t="s">
        <v>23976</v>
      </c>
      <c r="F2400" s="198" t="s">
        <v>1</v>
      </c>
    </row>
    <row r="2401" spans="1:6" ht="15" customHeight="1">
      <c r="A2401" s="198" t="s">
        <v>397</v>
      </c>
      <c r="B2401" s="199">
        <v>6</v>
      </c>
      <c r="C2401" s="199">
        <v>814900</v>
      </c>
      <c r="D2401" s="199">
        <v>0</v>
      </c>
      <c r="E2401" s="198" t="s">
        <v>23977</v>
      </c>
      <c r="F2401" s="198" t="s">
        <v>1</v>
      </c>
    </row>
    <row r="2402" spans="1:6" ht="15" customHeight="1">
      <c r="A2402" s="198" t="s">
        <v>398</v>
      </c>
      <c r="B2402" s="199">
        <v>16</v>
      </c>
      <c r="C2402" s="199">
        <v>1078700</v>
      </c>
      <c r="D2402" s="199">
        <v>0</v>
      </c>
      <c r="E2402" s="198" t="s">
        <v>23978</v>
      </c>
      <c r="F2402" s="198" t="s">
        <v>1</v>
      </c>
    </row>
    <row r="2403" spans="1:6" ht="15" customHeight="1">
      <c r="A2403" s="198" t="s">
        <v>398</v>
      </c>
      <c r="B2403" s="199">
        <v>17</v>
      </c>
      <c r="C2403" s="199">
        <v>1514900</v>
      </c>
      <c r="D2403" s="199">
        <v>0</v>
      </c>
      <c r="E2403" s="198" t="s">
        <v>23979</v>
      </c>
      <c r="F2403" s="198" t="s">
        <v>1</v>
      </c>
    </row>
    <row r="2404" spans="1:6" ht="15" customHeight="1">
      <c r="A2404" s="198" t="s">
        <v>397</v>
      </c>
      <c r="B2404" s="199">
        <v>6</v>
      </c>
      <c r="C2404" s="199">
        <v>768900</v>
      </c>
      <c r="D2404" s="199">
        <v>0</v>
      </c>
      <c r="E2404" s="198" t="s">
        <v>23980</v>
      </c>
      <c r="F2404" s="198" t="s">
        <v>1</v>
      </c>
    </row>
    <row r="2405" spans="1:6" ht="15" customHeight="1">
      <c r="A2405" s="198" t="s">
        <v>397</v>
      </c>
      <c r="B2405" s="199">
        <v>22</v>
      </c>
      <c r="C2405" s="199">
        <v>2246100</v>
      </c>
      <c r="D2405" s="199">
        <v>0</v>
      </c>
      <c r="E2405" s="198" t="s">
        <v>23981</v>
      </c>
      <c r="F2405" s="198" t="s">
        <v>1</v>
      </c>
    </row>
    <row r="2406" spans="1:6" ht="15" customHeight="1">
      <c r="A2406" s="198" t="s">
        <v>398</v>
      </c>
      <c r="B2406" s="199">
        <v>16</v>
      </c>
      <c r="C2406" s="199">
        <v>875600</v>
      </c>
      <c r="D2406" s="199">
        <v>0</v>
      </c>
      <c r="E2406" s="198" t="s">
        <v>23982</v>
      </c>
      <c r="F2406" s="198" t="s">
        <v>1</v>
      </c>
    </row>
    <row r="2407" spans="1:6" ht="15" customHeight="1">
      <c r="A2407" s="198" t="s">
        <v>397</v>
      </c>
      <c r="B2407" s="199">
        <v>12</v>
      </c>
      <c r="C2407" s="199">
        <v>2715400</v>
      </c>
      <c r="D2407" s="199">
        <v>0</v>
      </c>
      <c r="E2407" s="198" t="s">
        <v>23983</v>
      </c>
      <c r="F2407" s="198" t="s">
        <v>1</v>
      </c>
    </row>
    <row r="2408" spans="1:6" ht="15" customHeight="1">
      <c r="A2408" s="198" t="s">
        <v>398</v>
      </c>
      <c r="B2408" s="199">
        <v>18</v>
      </c>
      <c r="C2408" s="199">
        <v>1607300</v>
      </c>
      <c r="D2408" s="199">
        <v>0</v>
      </c>
      <c r="E2408" s="198" t="s">
        <v>23984</v>
      </c>
      <c r="F2408" s="198" t="s">
        <v>1</v>
      </c>
    </row>
    <row r="2409" spans="1:6" ht="15" customHeight="1">
      <c r="A2409" s="198" t="s">
        <v>397</v>
      </c>
      <c r="B2409" s="199">
        <v>7</v>
      </c>
      <c r="C2409" s="199">
        <v>824600</v>
      </c>
      <c r="D2409" s="199">
        <v>0</v>
      </c>
      <c r="E2409" s="198" t="s">
        <v>23985</v>
      </c>
      <c r="F2409" s="198" t="s">
        <v>1</v>
      </c>
    </row>
    <row r="2410" spans="1:6" ht="15" customHeight="1">
      <c r="A2410" s="198" t="s">
        <v>398</v>
      </c>
      <c r="B2410" s="199">
        <v>36</v>
      </c>
      <c r="C2410" s="199">
        <v>5160000</v>
      </c>
      <c r="D2410" s="199">
        <v>0</v>
      </c>
      <c r="E2410" s="198" t="s">
        <v>23986</v>
      </c>
      <c r="F2410" s="198" t="s">
        <v>1</v>
      </c>
    </row>
    <row r="2411" spans="1:6" ht="15" customHeight="1">
      <c r="A2411" s="198" t="s">
        <v>398</v>
      </c>
      <c r="B2411" s="199">
        <v>17</v>
      </c>
      <c r="C2411" s="199">
        <v>1505900</v>
      </c>
      <c r="D2411" s="199">
        <v>0</v>
      </c>
      <c r="E2411" s="198" t="s">
        <v>23987</v>
      </c>
      <c r="F2411" s="198" t="s">
        <v>1</v>
      </c>
    </row>
    <row r="2412" spans="1:6" ht="15" customHeight="1">
      <c r="A2412" s="198" t="s">
        <v>397</v>
      </c>
      <c r="B2412" s="199">
        <v>6</v>
      </c>
      <c r="C2412" s="199">
        <v>961700</v>
      </c>
      <c r="D2412" s="199">
        <v>0</v>
      </c>
      <c r="E2412" s="198" t="s">
        <v>23988</v>
      </c>
      <c r="F2412" s="198" t="s">
        <v>1</v>
      </c>
    </row>
    <row r="2413" spans="1:6" ht="15" customHeight="1">
      <c r="A2413" s="198" t="s">
        <v>398</v>
      </c>
      <c r="B2413" s="199">
        <v>18</v>
      </c>
      <c r="C2413" s="199">
        <v>1288300</v>
      </c>
      <c r="D2413" s="199">
        <v>0</v>
      </c>
      <c r="E2413" s="198" t="s">
        <v>23989</v>
      </c>
      <c r="F2413" s="198" t="s">
        <v>1</v>
      </c>
    </row>
    <row r="2414" spans="1:6" ht="15" customHeight="1">
      <c r="A2414" s="198" t="s">
        <v>397</v>
      </c>
      <c r="B2414" s="199">
        <v>14</v>
      </c>
      <c r="C2414" s="199">
        <v>1405800</v>
      </c>
      <c r="D2414" s="199">
        <v>0</v>
      </c>
      <c r="E2414" s="198" t="s">
        <v>23990</v>
      </c>
      <c r="F2414" s="198" t="s">
        <v>1</v>
      </c>
    </row>
    <row r="2415" spans="1:6" ht="15" customHeight="1">
      <c r="A2415" s="198" t="s">
        <v>398</v>
      </c>
      <c r="B2415" s="199">
        <v>20</v>
      </c>
      <c r="C2415" s="199">
        <v>2031100</v>
      </c>
      <c r="D2415" s="199">
        <v>0</v>
      </c>
      <c r="E2415" s="198" t="s">
        <v>23991</v>
      </c>
      <c r="F2415" s="198" t="s">
        <v>1</v>
      </c>
    </row>
    <row r="2416" spans="1:6" ht="15" customHeight="1">
      <c r="A2416" s="198" t="s">
        <v>397</v>
      </c>
      <c r="B2416" s="199">
        <v>6</v>
      </c>
      <c r="C2416" s="199">
        <v>1032600</v>
      </c>
      <c r="D2416" s="199">
        <v>0</v>
      </c>
      <c r="E2416" s="198" t="s">
        <v>23992</v>
      </c>
      <c r="F2416" s="198" t="s">
        <v>1</v>
      </c>
    </row>
    <row r="2417" spans="1:6" ht="15" customHeight="1">
      <c r="A2417" s="198" t="s">
        <v>398</v>
      </c>
      <c r="B2417" s="199">
        <v>28</v>
      </c>
      <c r="C2417" s="199">
        <v>2846900</v>
      </c>
      <c r="D2417" s="199">
        <v>0</v>
      </c>
      <c r="E2417" s="198" t="s">
        <v>23993</v>
      </c>
      <c r="F2417" s="198" t="s">
        <v>1</v>
      </c>
    </row>
    <row r="2418" spans="1:6" ht="15" customHeight="1">
      <c r="A2418" s="198" t="s">
        <v>398</v>
      </c>
      <c r="B2418" s="199">
        <v>23</v>
      </c>
      <c r="C2418" s="199">
        <v>2006100</v>
      </c>
      <c r="D2418" s="199">
        <v>0</v>
      </c>
      <c r="E2418" s="198" t="s">
        <v>23994</v>
      </c>
      <c r="F2418" s="198" t="s">
        <v>1</v>
      </c>
    </row>
    <row r="2419" spans="1:6" ht="15" customHeight="1">
      <c r="A2419" s="198" t="s">
        <v>398</v>
      </c>
      <c r="B2419" s="199">
        <v>19</v>
      </c>
      <c r="C2419" s="199">
        <v>1193400</v>
      </c>
      <c r="D2419" s="199">
        <v>0</v>
      </c>
      <c r="E2419" s="198" t="s">
        <v>23995</v>
      </c>
      <c r="F2419" s="198" t="s">
        <v>1</v>
      </c>
    </row>
    <row r="2420" spans="1:6" ht="15" customHeight="1">
      <c r="A2420" s="198" t="s">
        <v>398</v>
      </c>
      <c r="B2420" s="199">
        <v>17</v>
      </c>
      <c r="C2420" s="199">
        <v>1279900</v>
      </c>
      <c r="D2420" s="199">
        <v>0</v>
      </c>
      <c r="E2420" s="198" t="s">
        <v>23996</v>
      </c>
      <c r="F2420" s="198" t="s">
        <v>1</v>
      </c>
    </row>
    <row r="2421" spans="1:6" ht="15" customHeight="1">
      <c r="A2421" s="198" t="s">
        <v>397</v>
      </c>
      <c r="B2421" s="199">
        <v>7</v>
      </c>
      <c r="C2421" s="199">
        <v>1048000</v>
      </c>
      <c r="D2421" s="199">
        <v>0</v>
      </c>
      <c r="E2421" s="198" t="s">
        <v>23997</v>
      </c>
      <c r="F2421" s="198" t="s">
        <v>1</v>
      </c>
    </row>
    <row r="2422" spans="1:6" ht="15" customHeight="1">
      <c r="A2422" s="198" t="s">
        <v>398</v>
      </c>
      <c r="B2422" s="199">
        <v>15</v>
      </c>
      <c r="C2422" s="199">
        <v>924100</v>
      </c>
      <c r="D2422" s="199">
        <v>0</v>
      </c>
      <c r="E2422" s="198" t="s">
        <v>23998</v>
      </c>
      <c r="F2422" s="198" t="s">
        <v>1</v>
      </c>
    </row>
    <row r="2423" spans="1:6" ht="15" customHeight="1">
      <c r="A2423" s="198" t="s">
        <v>398</v>
      </c>
      <c r="B2423" s="199">
        <v>13</v>
      </c>
      <c r="C2423" s="199">
        <v>1732200</v>
      </c>
      <c r="D2423" s="199">
        <v>0</v>
      </c>
      <c r="E2423" s="198" t="s">
        <v>23999</v>
      </c>
      <c r="F2423" s="198" t="s">
        <v>1</v>
      </c>
    </row>
    <row r="2424" spans="1:6" ht="15" customHeight="1">
      <c r="A2424" s="198" t="s">
        <v>397</v>
      </c>
      <c r="B2424" s="199">
        <v>11</v>
      </c>
      <c r="C2424" s="199">
        <v>2376300</v>
      </c>
      <c r="D2424" s="199">
        <v>0</v>
      </c>
      <c r="E2424" s="198" t="s">
        <v>24000</v>
      </c>
      <c r="F2424" s="198" t="s">
        <v>1</v>
      </c>
    </row>
    <row r="2425" spans="1:6" ht="15" customHeight="1">
      <c r="A2425" s="198" t="s">
        <v>398</v>
      </c>
      <c r="B2425" s="199">
        <v>159</v>
      </c>
      <c r="C2425" s="199">
        <v>33370400</v>
      </c>
      <c r="D2425" s="199">
        <v>0</v>
      </c>
      <c r="E2425" s="198" t="s">
        <v>24001</v>
      </c>
      <c r="F2425" s="198" t="s">
        <v>1</v>
      </c>
    </row>
    <row r="2426" spans="1:6" ht="15" customHeight="1">
      <c r="A2426" s="198" t="s">
        <v>398</v>
      </c>
      <c r="B2426" s="199">
        <v>26</v>
      </c>
      <c r="C2426" s="199">
        <v>2491800</v>
      </c>
      <c r="D2426" s="199">
        <v>0</v>
      </c>
      <c r="E2426" s="198" t="s">
        <v>24002</v>
      </c>
      <c r="F2426" s="198" t="s">
        <v>1</v>
      </c>
    </row>
    <row r="2427" spans="1:6" ht="15" customHeight="1">
      <c r="A2427" s="198" t="s">
        <v>397</v>
      </c>
      <c r="B2427" s="199">
        <v>6</v>
      </c>
      <c r="C2427" s="199">
        <v>682100</v>
      </c>
      <c r="D2427" s="199">
        <v>0</v>
      </c>
      <c r="E2427" s="198" t="s">
        <v>24003</v>
      </c>
      <c r="F2427" s="198" t="s">
        <v>1</v>
      </c>
    </row>
    <row r="2428" spans="1:6" ht="15" customHeight="1">
      <c r="A2428" s="198" t="s">
        <v>397</v>
      </c>
      <c r="B2428" s="199">
        <v>12</v>
      </c>
      <c r="C2428" s="199">
        <v>2299700</v>
      </c>
      <c r="D2428" s="199">
        <v>0</v>
      </c>
      <c r="E2428" s="198" t="s">
        <v>24004</v>
      </c>
      <c r="F2428" s="198" t="s">
        <v>1</v>
      </c>
    </row>
    <row r="2429" spans="1:6" ht="15" customHeight="1">
      <c r="A2429" s="198" t="s">
        <v>398</v>
      </c>
      <c r="B2429" s="199">
        <v>18</v>
      </c>
      <c r="C2429" s="199">
        <v>956200</v>
      </c>
      <c r="D2429" s="199">
        <v>0</v>
      </c>
      <c r="E2429" s="198" t="s">
        <v>24005</v>
      </c>
      <c r="F2429" s="198" t="s">
        <v>1</v>
      </c>
    </row>
    <row r="2430" spans="1:6" ht="15" customHeight="1">
      <c r="A2430" s="198" t="s">
        <v>398</v>
      </c>
      <c r="B2430" s="199">
        <v>34</v>
      </c>
      <c r="C2430" s="199">
        <v>4730800</v>
      </c>
      <c r="D2430" s="199">
        <v>0</v>
      </c>
      <c r="E2430" s="198" t="s">
        <v>24006</v>
      </c>
      <c r="F2430" s="198" t="s">
        <v>1</v>
      </c>
    </row>
    <row r="2431" spans="1:6" ht="15" customHeight="1">
      <c r="A2431" s="198" t="s">
        <v>397</v>
      </c>
      <c r="B2431" s="199">
        <v>6</v>
      </c>
      <c r="C2431" s="199">
        <v>869300</v>
      </c>
      <c r="D2431" s="199">
        <v>0</v>
      </c>
      <c r="E2431" s="198" t="s">
        <v>24007</v>
      </c>
      <c r="F2431" s="198" t="s">
        <v>1</v>
      </c>
    </row>
    <row r="2432" spans="1:6" ht="15" customHeight="1">
      <c r="A2432" s="198" t="s">
        <v>397</v>
      </c>
      <c r="B2432" s="199">
        <v>7</v>
      </c>
      <c r="C2432" s="199">
        <v>762700</v>
      </c>
      <c r="D2432" s="199">
        <v>0</v>
      </c>
      <c r="E2432" s="198" t="s">
        <v>24008</v>
      </c>
      <c r="F2432" s="198" t="s">
        <v>1</v>
      </c>
    </row>
    <row r="2433" spans="1:6" ht="15" customHeight="1">
      <c r="A2433" s="198" t="s">
        <v>397</v>
      </c>
      <c r="B2433" s="199">
        <v>9</v>
      </c>
      <c r="C2433" s="199">
        <v>1818600</v>
      </c>
      <c r="D2433" s="199">
        <v>0</v>
      </c>
      <c r="E2433" s="198" t="s">
        <v>24009</v>
      </c>
      <c r="F2433" s="198" t="s">
        <v>1</v>
      </c>
    </row>
    <row r="2434" spans="1:6" ht="15" customHeight="1">
      <c r="A2434" s="198" t="s">
        <v>397</v>
      </c>
      <c r="B2434" s="199">
        <v>6</v>
      </c>
      <c r="C2434" s="199">
        <v>628500</v>
      </c>
      <c r="D2434" s="199">
        <v>0</v>
      </c>
      <c r="E2434" s="198" t="s">
        <v>24010</v>
      </c>
      <c r="F2434" s="198" t="s">
        <v>1</v>
      </c>
    </row>
    <row r="2435" spans="1:6" ht="15" customHeight="1">
      <c r="A2435" s="198" t="s">
        <v>398</v>
      </c>
      <c r="B2435" s="199">
        <v>17</v>
      </c>
      <c r="C2435" s="199">
        <v>1541200</v>
      </c>
      <c r="D2435" s="199">
        <v>0</v>
      </c>
      <c r="E2435" s="198" t="s">
        <v>24011</v>
      </c>
      <c r="F2435" s="198" t="s">
        <v>1</v>
      </c>
    </row>
    <row r="2436" spans="1:6" ht="15" customHeight="1">
      <c r="A2436" s="198" t="s">
        <v>398</v>
      </c>
      <c r="B2436" s="199">
        <v>29</v>
      </c>
      <c r="C2436" s="199">
        <v>3987200</v>
      </c>
      <c r="D2436" s="199">
        <v>0</v>
      </c>
      <c r="E2436" s="198" t="s">
        <v>24012</v>
      </c>
      <c r="F2436" s="198" t="s">
        <v>1</v>
      </c>
    </row>
    <row r="2437" spans="1:6" ht="15" customHeight="1">
      <c r="A2437" s="198" t="s">
        <v>397</v>
      </c>
      <c r="B2437" s="199">
        <v>7</v>
      </c>
      <c r="C2437" s="199">
        <v>920000</v>
      </c>
      <c r="D2437" s="199">
        <v>0</v>
      </c>
      <c r="E2437" s="198" t="s">
        <v>24013</v>
      </c>
      <c r="F2437" s="198" t="s">
        <v>1</v>
      </c>
    </row>
    <row r="2438" spans="1:6" ht="15" customHeight="1">
      <c r="A2438" s="198" t="s">
        <v>397</v>
      </c>
      <c r="B2438" s="199">
        <v>6</v>
      </c>
      <c r="C2438" s="199">
        <v>531900</v>
      </c>
      <c r="D2438" s="199">
        <v>0</v>
      </c>
      <c r="E2438" s="198" t="s">
        <v>24014</v>
      </c>
      <c r="F2438" s="198" t="s">
        <v>1</v>
      </c>
    </row>
    <row r="2439" spans="1:6" ht="15" customHeight="1">
      <c r="A2439" s="198" t="s">
        <v>398</v>
      </c>
      <c r="B2439" s="199">
        <v>7</v>
      </c>
      <c r="C2439" s="199">
        <v>888497</v>
      </c>
      <c r="D2439" s="199">
        <v>0</v>
      </c>
      <c r="E2439" s="198" t="s">
        <v>24015</v>
      </c>
      <c r="F2439" s="198" t="s">
        <v>1</v>
      </c>
    </row>
    <row r="2440" spans="1:6" ht="15" customHeight="1">
      <c r="A2440" s="198" t="s">
        <v>398</v>
      </c>
      <c r="B2440" s="199">
        <v>24</v>
      </c>
      <c r="C2440" s="199">
        <v>2676300</v>
      </c>
      <c r="D2440" s="199">
        <v>0</v>
      </c>
      <c r="E2440" s="198" t="s">
        <v>24016</v>
      </c>
      <c r="F2440" s="198" t="s">
        <v>1</v>
      </c>
    </row>
    <row r="2441" spans="1:6" ht="15" customHeight="1">
      <c r="A2441" s="198" t="s">
        <v>398</v>
      </c>
      <c r="B2441" s="199">
        <v>21</v>
      </c>
      <c r="C2441" s="199">
        <v>2568000</v>
      </c>
      <c r="D2441" s="199">
        <v>0</v>
      </c>
      <c r="E2441" s="198" t="s">
        <v>24017</v>
      </c>
      <c r="F2441" s="198" t="s">
        <v>1</v>
      </c>
    </row>
    <row r="2442" spans="1:6" ht="15" customHeight="1">
      <c r="A2442" s="198" t="s">
        <v>397</v>
      </c>
      <c r="B2442" s="199">
        <v>7</v>
      </c>
      <c r="C2442" s="199">
        <v>1110700</v>
      </c>
      <c r="D2442" s="199">
        <v>0</v>
      </c>
      <c r="E2442" s="198" t="s">
        <v>24018</v>
      </c>
      <c r="F2442" s="198" t="s">
        <v>1</v>
      </c>
    </row>
    <row r="2443" spans="1:6" ht="15" customHeight="1">
      <c r="A2443" s="198" t="s">
        <v>398</v>
      </c>
      <c r="B2443" s="199">
        <v>20</v>
      </c>
      <c r="C2443" s="199">
        <v>1847900</v>
      </c>
      <c r="D2443" s="199">
        <v>0</v>
      </c>
      <c r="E2443" s="198" t="s">
        <v>24019</v>
      </c>
      <c r="F2443" s="198" t="s">
        <v>1</v>
      </c>
    </row>
    <row r="2444" spans="1:6" ht="15" customHeight="1">
      <c r="A2444" s="198" t="s">
        <v>397</v>
      </c>
      <c r="B2444" s="199">
        <v>5</v>
      </c>
      <c r="C2444" s="199">
        <v>528600</v>
      </c>
      <c r="D2444" s="199">
        <v>0</v>
      </c>
      <c r="E2444" s="198" t="s">
        <v>24020</v>
      </c>
      <c r="F2444" s="198" t="s">
        <v>1</v>
      </c>
    </row>
    <row r="2445" spans="1:6" ht="15" customHeight="1">
      <c r="A2445" s="198" t="s">
        <v>397</v>
      </c>
      <c r="B2445" s="199">
        <v>7</v>
      </c>
      <c r="C2445" s="199">
        <v>1335300</v>
      </c>
      <c r="D2445" s="199">
        <v>0</v>
      </c>
      <c r="E2445" s="198" t="s">
        <v>24021</v>
      </c>
      <c r="F2445" s="198" t="s">
        <v>1</v>
      </c>
    </row>
    <row r="2446" spans="1:6" ht="15" customHeight="1">
      <c r="A2446" s="198" t="s">
        <v>397</v>
      </c>
      <c r="B2446" s="199">
        <v>5</v>
      </c>
      <c r="C2446" s="199">
        <v>531000</v>
      </c>
      <c r="D2446" s="199">
        <v>0</v>
      </c>
      <c r="E2446" s="198" t="s">
        <v>24022</v>
      </c>
      <c r="F2446" s="198" t="s">
        <v>1</v>
      </c>
    </row>
    <row r="2447" spans="1:6" ht="15" customHeight="1">
      <c r="A2447" s="198" t="s">
        <v>398</v>
      </c>
      <c r="B2447" s="199">
        <v>18</v>
      </c>
      <c r="C2447" s="199">
        <v>1765900</v>
      </c>
      <c r="D2447" s="199">
        <v>0</v>
      </c>
      <c r="E2447" s="198" t="s">
        <v>24023</v>
      </c>
      <c r="F2447" s="198" t="s">
        <v>1</v>
      </c>
    </row>
    <row r="2448" spans="1:6" ht="15" customHeight="1">
      <c r="A2448" s="198" t="s">
        <v>397</v>
      </c>
      <c r="B2448" s="199">
        <v>5</v>
      </c>
      <c r="C2448" s="199">
        <v>528300</v>
      </c>
      <c r="D2448" s="199">
        <v>0</v>
      </c>
      <c r="E2448" s="198" t="s">
        <v>24024</v>
      </c>
      <c r="F2448" s="198" t="s">
        <v>1</v>
      </c>
    </row>
    <row r="2449" spans="1:6" ht="15" customHeight="1">
      <c r="A2449" s="198" t="s">
        <v>397</v>
      </c>
      <c r="B2449" s="199">
        <v>7</v>
      </c>
      <c r="C2449" s="199">
        <v>1139000</v>
      </c>
      <c r="D2449" s="199">
        <v>0</v>
      </c>
      <c r="E2449" s="198" t="s">
        <v>24025</v>
      </c>
      <c r="F2449" s="198" t="s">
        <v>1</v>
      </c>
    </row>
    <row r="2450" spans="1:6" ht="15" customHeight="1">
      <c r="A2450" s="198" t="s">
        <v>397</v>
      </c>
      <c r="B2450" s="199">
        <v>8</v>
      </c>
      <c r="C2450" s="199">
        <v>1321300</v>
      </c>
      <c r="D2450" s="199">
        <v>0</v>
      </c>
      <c r="E2450" s="198" t="s">
        <v>24026</v>
      </c>
      <c r="F2450" s="198" t="s">
        <v>1</v>
      </c>
    </row>
    <row r="2451" spans="1:6" ht="15" customHeight="1">
      <c r="A2451" s="198" t="s">
        <v>397</v>
      </c>
      <c r="B2451" s="199">
        <v>9</v>
      </c>
      <c r="C2451" s="199">
        <v>1627600</v>
      </c>
      <c r="D2451" s="199">
        <v>0</v>
      </c>
      <c r="E2451" s="198" t="s">
        <v>24027</v>
      </c>
      <c r="F2451" s="198" t="s">
        <v>1</v>
      </c>
    </row>
    <row r="2452" spans="1:6" ht="15" customHeight="1">
      <c r="A2452" s="198" t="s">
        <v>398</v>
      </c>
      <c r="B2452" s="199">
        <v>16</v>
      </c>
      <c r="C2452" s="199">
        <v>1131000</v>
      </c>
      <c r="D2452" s="199">
        <v>0</v>
      </c>
      <c r="E2452" s="198" t="s">
        <v>24028</v>
      </c>
      <c r="F2452" s="198" t="s">
        <v>1</v>
      </c>
    </row>
    <row r="2453" spans="1:6" ht="15" customHeight="1">
      <c r="A2453" s="198" t="s">
        <v>398</v>
      </c>
      <c r="B2453" s="199">
        <v>8</v>
      </c>
      <c r="C2453" s="199">
        <v>1084497</v>
      </c>
      <c r="D2453" s="199">
        <v>0</v>
      </c>
      <c r="E2453" s="198" t="s">
        <v>24029</v>
      </c>
      <c r="F2453" s="198" t="s">
        <v>1</v>
      </c>
    </row>
    <row r="2454" spans="1:6" ht="15" customHeight="1">
      <c r="A2454" s="198" t="s">
        <v>397</v>
      </c>
      <c r="B2454" s="199">
        <v>6</v>
      </c>
      <c r="C2454" s="199">
        <v>597900</v>
      </c>
      <c r="D2454" s="199">
        <v>0</v>
      </c>
      <c r="E2454" s="198" t="s">
        <v>24030</v>
      </c>
      <c r="F2454" s="198" t="s">
        <v>1</v>
      </c>
    </row>
    <row r="2455" spans="1:6" ht="15" customHeight="1">
      <c r="A2455" s="198" t="s">
        <v>397</v>
      </c>
      <c r="B2455" s="199">
        <v>9</v>
      </c>
      <c r="C2455" s="199">
        <v>1566800</v>
      </c>
      <c r="D2455" s="199">
        <v>0</v>
      </c>
      <c r="E2455" s="198" t="s">
        <v>24031</v>
      </c>
      <c r="F2455" s="198" t="s">
        <v>1</v>
      </c>
    </row>
    <row r="2456" spans="1:6" ht="15" customHeight="1">
      <c r="A2456" s="198" t="s">
        <v>397</v>
      </c>
      <c r="B2456" s="199">
        <v>7</v>
      </c>
      <c r="C2456" s="199">
        <v>728400</v>
      </c>
      <c r="D2456" s="199">
        <v>0</v>
      </c>
      <c r="E2456" s="198" t="s">
        <v>24032</v>
      </c>
      <c r="F2456" s="198" t="s">
        <v>1</v>
      </c>
    </row>
    <row r="2457" spans="1:6" ht="15" customHeight="1">
      <c r="A2457" s="198" t="s">
        <v>397</v>
      </c>
      <c r="B2457" s="199">
        <v>7</v>
      </c>
      <c r="C2457" s="199">
        <v>801600</v>
      </c>
      <c r="D2457" s="199">
        <v>0</v>
      </c>
      <c r="E2457" s="198" t="s">
        <v>24033</v>
      </c>
      <c r="F2457" s="198" t="s">
        <v>1</v>
      </c>
    </row>
    <row r="2458" spans="1:6" ht="15" customHeight="1">
      <c r="A2458" s="198" t="s">
        <v>397</v>
      </c>
      <c r="B2458" s="199">
        <v>6</v>
      </c>
      <c r="C2458" s="199">
        <v>542400</v>
      </c>
      <c r="D2458" s="199">
        <v>0</v>
      </c>
      <c r="E2458" s="198" t="s">
        <v>24034</v>
      </c>
      <c r="F2458" s="198" t="s">
        <v>1</v>
      </c>
    </row>
    <row r="2459" spans="1:6" ht="15" customHeight="1">
      <c r="A2459" s="198" t="s">
        <v>398</v>
      </c>
      <c r="B2459" s="199">
        <v>17</v>
      </c>
      <c r="C2459" s="199">
        <v>1732100</v>
      </c>
      <c r="D2459" s="199">
        <v>0</v>
      </c>
      <c r="E2459" s="198" t="s">
        <v>24035</v>
      </c>
      <c r="F2459" s="198" t="s">
        <v>1</v>
      </c>
    </row>
    <row r="2460" spans="1:6" ht="15" customHeight="1">
      <c r="A2460" s="198" t="s">
        <v>397</v>
      </c>
      <c r="B2460" s="199">
        <v>6</v>
      </c>
      <c r="C2460" s="199">
        <v>443100</v>
      </c>
      <c r="D2460" s="199">
        <v>0</v>
      </c>
      <c r="E2460" s="198" t="s">
        <v>24036</v>
      </c>
      <c r="F2460" s="198" t="s">
        <v>1</v>
      </c>
    </row>
    <row r="2461" spans="1:6" ht="15" customHeight="1">
      <c r="A2461" s="198" t="s">
        <v>397</v>
      </c>
      <c r="B2461" s="199">
        <v>10</v>
      </c>
      <c r="C2461" s="199">
        <v>2044100</v>
      </c>
      <c r="D2461" s="199">
        <v>0</v>
      </c>
      <c r="E2461" s="198" t="s">
        <v>24037</v>
      </c>
      <c r="F2461" s="198" t="s">
        <v>1</v>
      </c>
    </row>
    <row r="2462" spans="1:6" ht="15" customHeight="1">
      <c r="A2462" s="198" t="s">
        <v>397</v>
      </c>
      <c r="B2462" s="199">
        <v>6</v>
      </c>
      <c r="C2462" s="199">
        <v>955800</v>
      </c>
      <c r="D2462" s="199">
        <v>0</v>
      </c>
      <c r="E2462" s="198" t="s">
        <v>24038</v>
      </c>
      <c r="F2462" s="198" t="s">
        <v>1</v>
      </c>
    </row>
    <row r="2463" spans="1:6" ht="15" customHeight="1">
      <c r="A2463" s="198" t="s">
        <v>398</v>
      </c>
      <c r="B2463" s="199">
        <v>19</v>
      </c>
      <c r="C2463" s="199">
        <v>2057200</v>
      </c>
      <c r="D2463" s="199">
        <v>0</v>
      </c>
      <c r="E2463" s="198" t="s">
        <v>24039</v>
      </c>
      <c r="F2463" s="198" t="s">
        <v>1</v>
      </c>
    </row>
    <row r="2464" spans="1:6" ht="15" customHeight="1">
      <c r="A2464" s="198" t="s">
        <v>397</v>
      </c>
      <c r="B2464" s="199">
        <v>7</v>
      </c>
      <c r="C2464" s="199">
        <v>1041200</v>
      </c>
      <c r="D2464" s="199">
        <v>0</v>
      </c>
      <c r="E2464" s="198" t="s">
        <v>24040</v>
      </c>
      <c r="F2464" s="198" t="s">
        <v>1</v>
      </c>
    </row>
    <row r="2465" spans="1:6" ht="15" customHeight="1">
      <c r="A2465" s="198" t="s">
        <v>398</v>
      </c>
      <c r="B2465" s="199">
        <v>22</v>
      </c>
      <c r="C2465" s="199">
        <v>2208500</v>
      </c>
      <c r="D2465" s="199">
        <v>0</v>
      </c>
      <c r="E2465" s="198" t="s">
        <v>24041</v>
      </c>
      <c r="F2465" s="198" t="s">
        <v>1</v>
      </c>
    </row>
    <row r="2466" spans="1:6" ht="15" customHeight="1">
      <c r="A2466" s="198" t="s">
        <v>398</v>
      </c>
      <c r="B2466" s="199">
        <v>44</v>
      </c>
      <c r="C2466" s="199">
        <v>7906200</v>
      </c>
      <c r="D2466" s="199">
        <v>0</v>
      </c>
      <c r="E2466" s="198" t="s">
        <v>24042</v>
      </c>
      <c r="F2466" s="198" t="s">
        <v>1</v>
      </c>
    </row>
    <row r="2467" spans="1:6" ht="15" customHeight="1">
      <c r="A2467" s="198" t="s">
        <v>397</v>
      </c>
      <c r="B2467" s="199">
        <v>7</v>
      </c>
      <c r="C2467" s="199">
        <v>1021900</v>
      </c>
      <c r="D2467" s="199">
        <v>0</v>
      </c>
      <c r="E2467" s="198" t="s">
        <v>24043</v>
      </c>
      <c r="F2467" s="198" t="s">
        <v>1</v>
      </c>
    </row>
    <row r="2468" spans="1:6" ht="15" customHeight="1">
      <c r="A2468" s="198" t="s">
        <v>398</v>
      </c>
      <c r="B2468" s="199">
        <v>40</v>
      </c>
      <c r="C2468" s="199">
        <v>7709400</v>
      </c>
      <c r="D2468" s="199">
        <v>0</v>
      </c>
      <c r="E2468" s="198" t="s">
        <v>24044</v>
      </c>
      <c r="F2468" s="198" t="s">
        <v>1</v>
      </c>
    </row>
    <row r="2469" spans="1:6" ht="15" customHeight="1">
      <c r="A2469" s="198" t="s">
        <v>397</v>
      </c>
      <c r="B2469" s="199">
        <v>10</v>
      </c>
      <c r="C2469" s="199">
        <v>1925200</v>
      </c>
      <c r="D2469" s="199">
        <v>0</v>
      </c>
      <c r="E2469" s="198" t="s">
        <v>24045</v>
      </c>
      <c r="F2469" s="198" t="s">
        <v>1</v>
      </c>
    </row>
    <row r="2470" spans="1:6" ht="15" customHeight="1">
      <c r="A2470" s="198" t="s">
        <v>397</v>
      </c>
      <c r="B2470" s="199">
        <v>5</v>
      </c>
      <c r="C2470" s="199">
        <v>395400</v>
      </c>
      <c r="D2470" s="199">
        <v>0</v>
      </c>
      <c r="E2470" s="198" t="s">
        <v>24046</v>
      </c>
      <c r="F2470" s="198" t="s">
        <v>1</v>
      </c>
    </row>
    <row r="2471" spans="1:6" ht="15" customHeight="1">
      <c r="A2471" s="198" t="s">
        <v>398</v>
      </c>
      <c r="B2471" s="199">
        <v>17</v>
      </c>
      <c r="C2471" s="199">
        <v>801800</v>
      </c>
      <c r="D2471" s="199">
        <v>0</v>
      </c>
      <c r="E2471" s="198" t="s">
        <v>24047</v>
      </c>
      <c r="F2471" s="198" t="s">
        <v>1</v>
      </c>
    </row>
    <row r="2472" spans="1:6" ht="15" customHeight="1">
      <c r="A2472" s="198" t="s">
        <v>397</v>
      </c>
      <c r="B2472" s="199">
        <v>7</v>
      </c>
      <c r="C2472" s="199">
        <v>1259000</v>
      </c>
      <c r="D2472" s="199">
        <v>0</v>
      </c>
      <c r="E2472" s="198" t="s">
        <v>24048</v>
      </c>
      <c r="F2472" s="198" t="s">
        <v>1</v>
      </c>
    </row>
    <row r="2473" spans="1:6" ht="15" customHeight="1">
      <c r="A2473" s="198" t="s">
        <v>398</v>
      </c>
      <c r="B2473" s="199">
        <v>16</v>
      </c>
      <c r="C2473" s="199">
        <v>1285400</v>
      </c>
      <c r="D2473" s="199">
        <v>0</v>
      </c>
      <c r="E2473" s="198" t="s">
        <v>24049</v>
      </c>
      <c r="F2473" s="198" t="s">
        <v>1</v>
      </c>
    </row>
    <row r="2474" spans="1:6" ht="15" customHeight="1">
      <c r="A2474" s="198" t="s">
        <v>397</v>
      </c>
      <c r="B2474" s="199">
        <v>7</v>
      </c>
      <c r="C2474" s="199">
        <v>1029700</v>
      </c>
      <c r="D2474" s="199">
        <v>0</v>
      </c>
      <c r="E2474" s="198" t="s">
        <v>24050</v>
      </c>
      <c r="F2474" s="198" t="s">
        <v>1</v>
      </c>
    </row>
    <row r="2475" spans="1:6" ht="15" customHeight="1">
      <c r="A2475" s="198" t="s">
        <v>397</v>
      </c>
      <c r="B2475" s="199">
        <v>7</v>
      </c>
      <c r="C2475" s="199">
        <v>763900</v>
      </c>
      <c r="D2475" s="199">
        <v>0</v>
      </c>
      <c r="E2475" s="198" t="s">
        <v>24051</v>
      </c>
      <c r="F2475" s="198" t="s">
        <v>1</v>
      </c>
    </row>
    <row r="2476" spans="1:6" ht="15" customHeight="1">
      <c r="A2476" s="198" t="s">
        <v>398</v>
      </c>
      <c r="B2476" s="199">
        <v>23</v>
      </c>
      <c r="C2476" s="199">
        <v>1985200</v>
      </c>
      <c r="D2476" s="199">
        <v>0</v>
      </c>
      <c r="E2476" s="198" t="s">
        <v>24052</v>
      </c>
      <c r="F2476" s="198" t="s">
        <v>1</v>
      </c>
    </row>
    <row r="2477" spans="1:6" ht="15" customHeight="1">
      <c r="A2477" s="198" t="s">
        <v>398</v>
      </c>
      <c r="B2477" s="199">
        <v>18</v>
      </c>
      <c r="C2477" s="199">
        <v>1541300</v>
      </c>
      <c r="D2477" s="199">
        <v>0</v>
      </c>
      <c r="E2477" s="198" t="s">
        <v>24053</v>
      </c>
      <c r="F2477" s="198" t="s">
        <v>1</v>
      </c>
    </row>
    <row r="2478" spans="1:6" ht="15" customHeight="1">
      <c r="A2478" s="198" t="s">
        <v>398</v>
      </c>
      <c r="B2478" s="199">
        <v>18</v>
      </c>
      <c r="C2478" s="199">
        <v>1729100</v>
      </c>
      <c r="D2478" s="199">
        <v>0</v>
      </c>
      <c r="E2478" s="198" t="s">
        <v>24054</v>
      </c>
      <c r="F2478" s="198" t="s">
        <v>1</v>
      </c>
    </row>
    <row r="2479" spans="1:6" ht="15" customHeight="1">
      <c r="A2479" s="198" t="s">
        <v>397</v>
      </c>
      <c r="B2479" s="199">
        <v>6</v>
      </c>
      <c r="C2479" s="199">
        <v>560600</v>
      </c>
      <c r="D2479" s="199">
        <v>0</v>
      </c>
      <c r="E2479" s="198" t="s">
        <v>24055</v>
      </c>
      <c r="F2479" s="198" t="s">
        <v>1</v>
      </c>
    </row>
    <row r="2480" spans="1:6" ht="15" customHeight="1">
      <c r="A2480" s="198" t="s">
        <v>397</v>
      </c>
      <c r="B2480" s="199">
        <v>5</v>
      </c>
      <c r="C2480" s="199">
        <v>501200</v>
      </c>
      <c r="D2480" s="199">
        <v>0</v>
      </c>
      <c r="E2480" s="198" t="s">
        <v>24056</v>
      </c>
      <c r="F2480" s="198" t="s">
        <v>1</v>
      </c>
    </row>
    <row r="2481" spans="1:6" ht="15" customHeight="1">
      <c r="A2481" s="198" t="s">
        <v>397</v>
      </c>
      <c r="B2481" s="199">
        <v>7</v>
      </c>
      <c r="C2481" s="199">
        <v>535600</v>
      </c>
      <c r="D2481" s="199">
        <v>0</v>
      </c>
      <c r="E2481" s="198" t="s">
        <v>24057</v>
      </c>
      <c r="F2481" s="198" t="s">
        <v>1</v>
      </c>
    </row>
    <row r="2482" spans="1:6" ht="15" customHeight="1">
      <c r="A2482" s="198" t="s">
        <v>398</v>
      </c>
      <c r="B2482" s="199">
        <v>18</v>
      </c>
      <c r="C2482" s="199">
        <v>1013000</v>
      </c>
      <c r="D2482" s="199">
        <v>0</v>
      </c>
      <c r="E2482" s="198" t="s">
        <v>24058</v>
      </c>
      <c r="F2482" s="198" t="s">
        <v>1</v>
      </c>
    </row>
    <row r="2483" spans="1:6" ht="15" customHeight="1">
      <c r="A2483" s="198" t="s">
        <v>397</v>
      </c>
      <c r="B2483" s="199">
        <v>6</v>
      </c>
      <c r="C2483" s="199">
        <v>489200</v>
      </c>
      <c r="D2483" s="199">
        <v>0</v>
      </c>
      <c r="E2483" s="198" t="s">
        <v>24059</v>
      </c>
      <c r="F2483" s="198" t="s">
        <v>1</v>
      </c>
    </row>
    <row r="2484" spans="1:6" ht="15" customHeight="1">
      <c r="A2484" s="198" t="s">
        <v>397</v>
      </c>
      <c r="B2484" s="199">
        <v>8</v>
      </c>
      <c r="C2484" s="199">
        <v>1142600</v>
      </c>
      <c r="D2484" s="199">
        <v>0</v>
      </c>
      <c r="E2484" s="198" t="s">
        <v>24060</v>
      </c>
      <c r="F2484" s="198" t="s">
        <v>1</v>
      </c>
    </row>
    <row r="2485" spans="1:6" ht="15" customHeight="1">
      <c r="A2485" s="198" t="s">
        <v>397</v>
      </c>
      <c r="B2485" s="199">
        <v>6</v>
      </c>
      <c r="C2485" s="199">
        <v>576000</v>
      </c>
      <c r="D2485" s="199">
        <v>0</v>
      </c>
      <c r="E2485" s="198" t="s">
        <v>24061</v>
      </c>
      <c r="F2485" s="198" t="s">
        <v>1</v>
      </c>
    </row>
    <row r="2486" spans="1:6" ht="15" customHeight="1">
      <c r="A2486" s="198" t="s">
        <v>397</v>
      </c>
      <c r="B2486" s="199">
        <v>6</v>
      </c>
      <c r="C2486" s="199">
        <v>787800</v>
      </c>
      <c r="D2486" s="199">
        <v>0</v>
      </c>
      <c r="E2486" s="198" t="s">
        <v>24062</v>
      </c>
      <c r="F2486" s="198" t="s">
        <v>1</v>
      </c>
    </row>
    <row r="2487" spans="1:6" ht="15" customHeight="1">
      <c r="A2487" s="198" t="s">
        <v>398</v>
      </c>
      <c r="B2487" s="199">
        <v>19</v>
      </c>
      <c r="C2487" s="199">
        <v>1906900</v>
      </c>
      <c r="D2487" s="199">
        <v>0</v>
      </c>
      <c r="E2487" s="198" t="s">
        <v>24063</v>
      </c>
      <c r="F2487" s="198" t="s">
        <v>1</v>
      </c>
    </row>
    <row r="2488" spans="1:6" ht="15" customHeight="1">
      <c r="A2488" s="198" t="s">
        <v>397</v>
      </c>
      <c r="B2488" s="199">
        <v>7</v>
      </c>
      <c r="C2488" s="199">
        <v>936400</v>
      </c>
      <c r="D2488" s="199">
        <v>0</v>
      </c>
      <c r="E2488" s="198" t="s">
        <v>24064</v>
      </c>
      <c r="F2488" s="198" t="s">
        <v>1</v>
      </c>
    </row>
    <row r="2489" spans="1:6" ht="15" customHeight="1">
      <c r="A2489" s="198" t="s">
        <v>398</v>
      </c>
      <c r="B2489" s="199">
        <v>15</v>
      </c>
      <c r="C2489" s="199">
        <v>781000</v>
      </c>
      <c r="D2489" s="199">
        <v>0</v>
      </c>
      <c r="E2489" s="198" t="s">
        <v>24065</v>
      </c>
      <c r="F2489" s="198" t="s">
        <v>1</v>
      </c>
    </row>
    <row r="2490" spans="1:6" ht="15" customHeight="1">
      <c r="A2490" s="198" t="s">
        <v>397</v>
      </c>
      <c r="B2490" s="199">
        <v>7</v>
      </c>
      <c r="C2490" s="199">
        <v>810900</v>
      </c>
      <c r="D2490" s="199">
        <v>0</v>
      </c>
      <c r="E2490" s="198" t="s">
        <v>24066</v>
      </c>
      <c r="F2490" s="198" t="s">
        <v>1</v>
      </c>
    </row>
    <row r="2491" spans="1:6" ht="15" customHeight="1">
      <c r="A2491" s="198" t="s">
        <v>397</v>
      </c>
      <c r="B2491" s="199">
        <v>5</v>
      </c>
      <c r="C2491" s="199">
        <v>429900</v>
      </c>
      <c r="D2491" s="199">
        <v>0</v>
      </c>
      <c r="E2491" s="198" t="s">
        <v>24067</v>
      </c>
      <c r="F2491" s="198" t="s">
        <v>1</v>
      </c>
    </row>
    <row r="2492" spans="1:6" ht="15" customHeight="1">
      <c r="A2492" s="198" t="s">
        <v>397</v>
      </c>
      <c r="B2492" s="199">
        <v>6</v>
      </c>
      <c r="C2492" s="199">
        <v>503200</v>
      </c>
      <c r="D2492" s="199">
        <v>0</v>
      </c>
      <c r="E2492" s="198" t="s">
        <v>24068</v>
      </c>
      <c r="F2492" s="198" t="s">
        <v>1</v>
      </c>
    </row>
    <row r="2493" spans="1:6" ht="15" customHeight="1">
      <c r="A2493" s="198" t="s">
        <v>397</v>
      </c>
      <c r="B2493" s="199">
        <v>7</v>
      </c>
      <c r="C2493" s="199">
        <v>774900</v>
      </c>
      <c r="D2493" s="199">
        <v>0</v>
      </c>
      <c r="E2493" s="198" t="s">
        <v>24069</v>
      </c>
      <c r="F2493" s="198" t="s">
        <v>1</v>
      </c>
    </row>
    <row r="2494" spans="1:6" ht="15" customHeight="1">
      <c r="A2494" s="198" t="s">
        <v>397</v>
      </c>
      <c r="B2494" s="199">
        <v>7</v>
      </c>
      <c r="C2494" s="199">
        <v>714300</v>
      </c>
      <c r="D2494" s="199">
        <v>0</v>
      </c>
      <c r="E2494" s="198" t="s">
        <v>24070</v>
      </c>
      <c r="F2494" s="198" t="s">
        <v>1</v>
      </c>
    </row>
    <row r="2495" spans="1:6" ht="15" customHeight="1">
      <c r="A2495" s="198" t="s">
        <v>398</v>
      </c>
      <c r="B2495" s="199">
        <v>21</v>
      </c>
      <c r="C2495" s="199">
        <v>2766100</v>
      </c>
      <c r="D2495" s="199">
        <v>0</v>
      </c>
      <c r="E2495" s="198" t="s">
        <v>24071</v>
      </c>
      <c r="F2495" s="198" t="s">
        <v>1</v>
      </c>
    </row>
    <row r="2496" spans="1:6" ht="15" customHeight="1">
      <c r="A2496" s="198" t="s">
        <v>398</v>
      </c>
      <c r="B2496" s="199">
        <v>11</v>
      </c>
      <c r="C2496" s="199">
        <v>1536904</v>
      </c>
      <c r="D2496" s="199">
        <v>0</v>
      </c>
      <c r="E2496" s="198" t="s">
        <v>24072</v>
      </c>
      <c r="F2496" s="198" t="s">
        <v>1</v>
      </c>
    </row>
    <row r="2497" spans="1:6" ht="15" customHeight="1">
      <c r="A2497" s="198" t="s">
        <v>397</v>
      </c>
      <c r="B2497" s="199">
        <v>9</v>
      </c>
      <c r="C2497" s="199">
        <v>1478500</v>
      </c>
      <c r="D2497" s="199">
        <v>0</v>
      </c>
      <c r="E2497" s="198" t="s">
        <v>24073</v>
      </c>
      <c r="F2497" s="198" t="s">
        <v>1</v>
      </c>
    </row>
    <row r="2498" spans="1:6" ht="15" customHeight="1">
      <c r="A2498" s="198" t="s">
        <v>397</v>
      </c>
      <c r="B2498" s="199">
        <v>7</v>
      </c>
      <c r="C2498" s="199">
        <v>1085400</v>
      </c>
      <c r="D2498" s="199">
        <v>0</v>
      </c>
      <c r="E2498" s="198" t="s">
        <v>24074</v>
      </c>
      <c r="F2498" s="198" t="s">
        <v>1</v>
      </c>
    </row>
    <row r="2499" spans="1:6" ht="15" customHeight="1">
      <c r="A2499" s="198" t="s">
        <v>398</v>
      </c>
      <c r="B2499" s="199">
        <v>19</v>
      </c>
      <c r="C2499" s="199">
        <v>1457700</v>
      </c>
      <c r="D2499" s="199">
        <v>0</v>
      </c>
      <c r="E2499" s="198" t="s">
        <v>24075</v>
      </c>
      <c r="F2499" s="198" t="s">
        <v>1</v>
      </c>
    </row>
    <row r="2500" spans="1:6" ht="15" customHeight="1">
      <c r="A2500" s="198" t="s">
        <v>398</v>
      </c>
      <c r="B2500" s="199">
        <v>5</v>
      </c>
      <c r="C2500" s="199">
        <v>708467</v>
      </c>
      <c r="D2500" s="199">
        <v>0</v>
      </c>
      <c r="E2500" s="198" t="s">
        <v>24076</v>
      </c>
      <c r="F2500" s="198" t="s">
        <v>1</v>
      </c>
    </row>
    <row r="2501" spans="1:6" ht="15" customHeight="1">
      <c r="A2501" s="198" t="s">
        <v>398</v>
      </c>
      <c r="B2501" s="199">
        <v>17</v>
      </c>
      <c r="C2501" s="199">
        <v>1440700</v>
      </c>
      <c r="D2501" s="199">
        <v>0</v>
      </c>
      <c r="E2501" s="198" t="s">
        <v>24077</v>
      </c>
      <c r="F2501" s="198" t="s">
        <v>1</v>
      </c>
    </row>
    <row r="2502" spans="1:6" ht="15" customHeight="1">
      <c r="A2502" s="198" t="s">
        <v>398</v>
      </c>
      <c r="B2502" s="199">
        <v>33</v>
      </c>
      <c r="C2502" s="199">
        <v>3595200</v>
      </c>
      <c r="D2502" s="199">
        <v>0</v>
      </c>
      <c r="E2502" s="198" t="s">
        <v>24078</v>
      </c>
      <c r="F2502" s="198" t="s">
        <v>1</v>
      </c>
    </row>
    <row r="2503" spans="1:6" ht="15" customHeight="1">
      <c r="A2503" s="198" t="s">
        <v>397</v>
      </c>
      <c r="B2503" s="199">
        <v>8</v>
      </c>
      <c r="C2503" s="199">
        <v>1120400</v>
      </c>
      <c r="D2503" s="199">
        <v>0</v>
      </c>
      <c r="E2503" s="198" t="s">
        <v>24079</v>
      </c>
      <c r="F2503" s="198" t="s">
        <v>1</v>
      </c>
    </row>
    <row r="2504" spans="1:6" ht="15" customHeight="1">
      <c r="A2504" s="198" t="s">
        <v>397</v>
      </c>
      <c r="B2504" s="199">
        <v>9</v>
      </c>
      <c r="C2504" s="199">
        <v>1623200</v>
      </c>
      <c r="D2504" s="199">
        <v>0</v>
      </c>
      <c r="E2504" s="198" t="s">
        <v>24080</v>
      </c>
      <c r="F2504" s="198" t="s">
        <v>1</v>
      </c>
    </row>
    <row r="2505" spans="1:6" ht="15" customHeight="1">
      <c r="A2505" s="198" t="s">
        <v>397</v>
      </c>
      <c r="B2505" s="199">
        <v>7</v>
      </c>
      <c r="C2505" s="199">
        <v>801800</v>
      </c>
      <c r="D2505" s="199">
        <v>0</v>
      </c>
      <c r="E2505" s="198" t="s">
        <v>24081</v>
      </c>
      <c r="F2505" s="198" t="s">
        <v>1</v>
      </c>
    </row>
    <row r="2506" spans="1:6" ht="15" customHeight="1">
      <c r="A2506" s="198" t="s">
        <v>398</v>
      </c>
      <c r="B2506" s="199">
        <v>5</v>
      </c>
      <c r="C2506" s="199">
        <v>663863</v>
      </c>
      <c r="D2506" s="199">
        <v>0</v>
      </c>
      <c r="E2506" s="198" t="s">
        <v>24082</v>
      </c>
      <c r="F2506" s="198" t="s">
        <v>1</v>
      </c>
    </row>
    <row r="2507" spans="1:6" ht="15" customHeight="1">
      <c r="A2507" s="198" t="s">
        <v>398</v>
      </c>
      <c r="B2507" s="199">
        <v>28</v>
      </c>
      <c r="C2507" s="199">
        <v>4179000</v>
      </c>
      <c r="D2507" s="199">
        <v>0</v>
      </c>
      <c r="E2507" s="198" t="s">
        <v>24083</v>
      </c>
      <c r="F2507" s="198" t="s">
        <v>1</v>
      </c>
    </row>
    <row r="2508" spans="1:6" ht="15" customHeight="1">
      <c r="A2508" s="198" t="s">
        <v>398</v>
      </c>
      <c r="B2508" s="199">
        <v>18</v>
      </c>
      <c r="C2508" s="199">
        <v>1860900</v>
      </c>
      <c r="D2508" s="199">
        <v>0</v>
      </c>
      <c r="E2508" s="198" t="s">
        <v>24084</v>
      </c>
      <c r="F2508" s="198" t="s">
        <v>1</v>
      </c>
    </row>
    <row r="2509" spans="1:6" ht="15" customHeight="1">
      <c r="A2509" s="198" t="s">
        <v>398</v>
      </c>
      <c r="B2509" s="199">
        <v>23</v>
      </c>
      <c r="C2509" s="199">
        <v>2312000</v>
      </c>
      <c r="D2509" s="199">
        <v>0</v>
      </c>
      <c r="E2509" s="198" t="s">
        <v>24085</v>
      </c>
      <c r="F2509" s="198" t="s">
        <v>1</v>
      </c>
    </row>
    <row r="2510" spans="1:6" ht="15" customHeight="1">
      <c r="A2510" s="198" t="s">
        <v>397</v>
      </c>
      <c r="B2510" s="199">
        <v>6</v>
      </c>
      <c r="C2510" s="199">
        <v>442800</v>
      </c>
      <c r="D2510" s="199">
        <v>0</v>
      </c>
      <c r="E2510" s="198" t="s">
        <v>24086</v>
      </c>
      <c r="F2510" s="198" t="s">
        <v>1</v>
      </c>
    </row>
    <row r="2511" spans="1:6" ht="15" customHeight="1">
      <c r="A2511" s="198" t="s">
        <v>398</v>
      </c>
      <c r="B2511" s="199">
        <v>14</v>
      </c>
      <c r="C2511" s="199">
        <v>1011300</v>
      </c>
      <c r="D2511" s="199">
        <v>0</v>
      </c>
      <c r="E2511" s="198" t="s">
        <v>24087</v>
      </c>
      <c r="F2511" s="198" t="s">
        <v>1</v>
      </c>
    </row>
    <row r="2512" spans="1:6" ht="15" customHeight="1">
      <c r="A2512" s="198" t="s">
        <v>397</v>
      </c>
      <c r="B2512" s="199">
        <v>4</v>
      </c>
      <c r="C2512" s="199">
        <v>427075</v>
      </c>
      <c r="D2512" s="199">
        <v>0</v>
      </c>
      <c r="E2512" s="198" t="s">
        <v>24088</v>
      </c>
      <c r="F2512" s="198" t="s">
        <v>1</v>
      </c>
    </row>
    <row r="2513" spans="1:6" ht="15" customHeight="1">
      <c r="A2513" s="198" t="s">
        <v>397</v>
      </c>
      <c r="B2513" s="199">
        <v>6</v>
      </c>
      <c r="C2513" s="199">
        <v>615200</v>
      </c>
      <c r="D2513" s="199">
        <v>0</v>
      </c>
      <c r="E2513" s="198" t="s">
        <v>24089</v>
      </c>
      <c r="F2513" s="198" t="s">
        <v>1</v>
      </c>
    </row>
    <row r="2514" spans="1:6" ht="15" customHeight="1">
      <c r="A2514" s="198" t="s">
        <v>397</v>
      </c>
      <c r="B2514" s="199">
        <v>7</v>
      </c>
      <c r="C2514" s="199">
        <v>1142700</v>
      </c>
      <c r="D2514" s="199">
        <v>0</v>
      </c>
      <c r="E2514" s="198" t="s">
        <v>24090</v>
      </c>
      <c r="F2514" s="198" t="s">
        <v>1</v>
      </c>
    </row>
    <row r="2515" spans="1:6" ht="15" customHeight="1">
      <c r="A2515" s="198" t="s">
        <v>397</v>
      </c>
      <c r="B2515" s="199">
        <v>7</v>
      </c>
      <c r="C2515" s="199">
        <v>1196800</v>
      </c>
      <c r="D2515" s="199">
        <v>0</v>
      </c>
      <c r="E2515" s="198" t="s">
        <v>24091</v>
      </c>
      <c r="F2515" s="198" t="s">
        <v>1</v>
      </c>
    </row>
    <row r="2516" spans="1:6" ht="15" customHeight="1">
      <c r="A2516" s="198" t="s">
        <v>398</v>
      </c>
      <c r="B2516" s="199">
        <v>17</v>
      </c>
      <c r="C2516" s="199">
        <v>1510700</v>
      </c>
      <c r="D2516" s="199">
        <v>0</v>
      </c>
      <c r="E2516" s="198" t="s">
        <v>24092</v>
      </c>
      <c r="F2516" s="198" t="s">
        <v>1</v>
      </c>
    </row>
    <row r="2517" spans="1:6" ht="15" customHeight="1">
      <c r="A2517" s="198" t="s">
        <v>398</v>
      </c>
      <c r="B2517" s="199">
        <v>17</v>
      </c>
      <c r="C2517" s="199">
        <v>1103500</v>
      </c>
      <c r="D2517" s="199">
        <v>0</v>
      </c>
      <c r="E2517" s="198" t="s">
        <v>24093</v>
      </c>
      <c r="F2517" s="198" t="s">
        <v>1</v>
      </c>
    </row>
    <row r="2518" spans="1:6" ht="15" customHeight="1">
      <c r="A2518" s="198" t="s">
        <v>397</v>
      </c>
      <c r="B2518" s="199">
        <v>6</v>
      </c>
      <c r="C2518" s="199">
        <v>604200</v>
      </c>
      <c r="D2518" s="199">
        <v>0</v>
      </c>
      <c r="E2518" s="198" t="s">
        <v>24094</v>
      </c>
      <c r="F2518" s="198" t="s">
        <v>1</v>
      </c>
    </row>
    <row r="2519" spans="1:6" ht="15" customHeight="1">
      <c r="A2519" s="198" t="s">
        <v>398</v>
      </c>
      <c r="B2519" s="199">
        <v>15</v>
      </c>
      <c r="C2519" s="199">
        <v>855000</v>
      </c>
      <c r="D2519" s="199">
        <v>0</v>
      </c>
      <c r="E2519" s="198" t="s">
        <v>24095</v>
      </c>
      <c r="F2519" s="198" t="s">
        <v>1</v>
      </c>
    </row>
    <row r="2520" spans="1:6" ht="15" customHeight="1">
      <c r="A2520" s="198" t="s">
        <v>398</v>
      </c>
      <c r="B2520" s="199">
        <v>15</v>
      </c>
      <c r="C2520" s="199">
        <v>886500</v>
      </c>
      <c r="D2520" s="199">
        <v>0</v>
      </c>
      <c r="E2520" s="198" t="s">
        <v>24096</v>
      </c>
      <c r="F2520" s="198" t="s">
        <v>1</v>
      </c>
    </row>
    <row r="2521" spans="1:6" ht="15" customHeight="1">
      <c r="A2521" s="198" t="s">
        <v>398</v>
      </c>
      <c r="B2521" s="199">
        <v>33</v>
      </c>
      <c r="C2521" s="199">
        <v>6227900</v>
      </c>
      <c r="D2521" s="199">
        <v>0</v>
      </c>
      <c r="E2521" s="198" t="s">
        <v>24097</v>
      </c>
      <c r="F2521" s="198" t="s">
        <v>1</v>
      </c>
    </row>
    <row r="2522" spans="1:6" ht="15" customHeight="1">
      <c r="A2522" s="198" t="s">
        <v>397</v>
      </c>
      <c r="B2522" s="199">
        <v>7</v>
      </c>
      <c r="C2522" s="199">
        <v>1071900</v>
      </c>
      <c r="D2522" s="199">
        <v>0</v>
      </c>
      <c r="E2522" s="198" t="s">
        <v>24098</v>
      </c>
      <c r="F2522" s="198" t="s">
        <v>1</v>
      </c>
    </row>
    <row r="2523" spans="1:6" ht="15" customHeight="1">
      <c r="A2523" s="198" t="s">
        <v>397</v>
      </c>
      <c r="B2523" s="199">
        <v>7</v>
      </c>
      <c r="C2523" s="199">
        <v>1125700</v>
      </c>
      <c r="D2523" s="199">
        <v>0</v>
      </c>
      <c r="E2523" s="198" t="s">
        <v>24099</v>
      </c>
      <c r="F2523" s="198" t="s">
        <v>1</v>
      </c>
    </row>
    <row r="2524" spans="1:6" ht="15" customHeight="1">
      <c r="A2524" s="198" t="s">
        <v>398</v>
      </c>
      <c r="B2524" s="199">
        <v>15</v>
      </c>
      <c r="C2524" s="199">
        <v>794900</v>
      </c>
      <c r="D2524" s="199">
        <v>0</v>
      </c>
      <c r="E2524" s="198" t="s">
        <v>24100</v>
      </c>
      <c r="F2524" s="198" t="s">
        <v>1</v>
      </c>
    </row>
    <row r="2525" spans="1:6" ht="15" customHeight="1">
      <c r="A2525" s="198" t="s">
        <v>397</v>
      </c>
      <c r="B2525" s="199">
        <v>7</v>
      </c>
      <c r="C2525" s="199">
        <v>824500</v>
      </c>
      <c r="D2525" s="199">
        <v>0</v>
      </c>
      <c r="E2525" s="198" t="s">
        <v>24101</v>
      </c>
      <c r="F2525" s="198" t="s">
        <v>1</v>
      </c>
    </row>
    <row r="2526" spans="1:6" ht="15" customHeight="1">
      <c r="A2526" s="198" t="s">
        <v>397</v>
      </c>
      <c r="B2526" s="199">
        <v>7</v>
      </c>
      <c r="C2526" s="199">
        <v>983300</v>
      </c>
      <c r="D2526" s="199">
        <v>0</v>
      </c>
      <c r="E2526" s="198" t="s">
        <v>24102</v>
      </c>
      <c r="F2526" s="198" t="s">
        <v>1</v>
      </c>
    </row>
    <row r="2527" spans="1:6" ht="15" customHeight="1">
      <c r="A2527" s="198" t="s">
        <v>397</v>
      </c>
      <c r="B2527" s="199">
        <v>7</v>
      </c>
      <c r="C2527" s="199">
        <v>895100</v>
      </c>
      <c r="D2527" s="199">
        <v>0</v>
      </c>
      <c r="E2527" s="198" t="s">
        <v>24103</v>
      </c>
      <c r="F2527" s="198" t="s">
        <v>1</v>
      </c>
    </row>
    <row r="2528" spans="1:6" ht="15" customHeight="1">
      <c r="A2528" s="198" t="s">
        <v>397</v>
      </c>
      <c r="B2528" s="199">
        <v>5</v>
      </c>
      <c r="C2528" s="199">
        <v>376800</v>
      </c>
      <c r="D2528" s="199">
        <v>0</v>
      </c>
      <c r="E2528" s="198" t="s">
        <v>24104</v>
      </c>
      <c r="F2528" s="198" t="s">
        <v>1</v>
      </c>
    </row>
    <row r="2529" spans="1:6" ht="15" customHeight="1">
      <c r="A2529" s="198" t="s">
        <v>397</v>
      </c>
      <c r="B2529" s="199">
        <v>7</v>
      </c>
      <c r="C2529" s="199">
        <v>957000</v>
      </c>
      <c r="D2529" s="199">
        <v>0</v>
      </c>
      <c r="E2529" s="198" t="s">
        <v>24105</v>
      </c>
      <c r="F2529" s="198" t="s">
        <v>1</v>
      </c>
    </row>
    <row r="2530" spans="1:6" ht="15" customHeight="1">
      <c r="A2530" s="198" t="s">
        <v>397</v>
      </c>
      <c r="B2530" s="199">
        <v>7</v>
      </c>
      <c r="C2530" s="199">
        <v>1097600</v>
      </c>
      <c r="D2530" s="199">
        <v>0</v>
      </c>
      <c r="E2530" s="198" t="s">
        <v>24106</v>
      </c>
      <c r="F2530" s="198" t="s">
        <v>1</v>
      </c>
    </row>
    <row r="2531" spans="1:6" ht="15" customHeight="1">
      <c r="A2531" s="198" t="s">
        <v>397</v>
      </c>
      <c r="B2531" s="199">
        <v>5</v>
      </c>
      <c r="C2531" s="199">
        <v>341400</v>
      </c>
      <c r="D2531" s="199">
        <v>0</v>
      </c>
      <c r="E2531" s="198" t="s">
        <v>24107</v>
      </c>
      <c r="F2531" s="198" t="s">
        <v>1</v>
      </c>
    </row>
    <row r="2532" spans="1:6" ht="15" customHeight="1">
      <c r="A2532" s="198" t="s">
        <v>398</v>
      </c>
      <c r="B2532" s="199">
        <v>18</v>
      </c>
      <c r="C2532" s="199">
        <v>1145600</v>
      </c>
      <c r="D2532" s="199">
        <v>0</v>
      </c>
      <c r="E2532" s="198" t="s">
        <v>24108</v>
      </c>
      <c r="F2532" s="198" t="s">
        <v>1</v>
      </c>
    </row>
    <row r="2533" spans="1:6" ht="15" customHeight="1">
      <c r="A2533" s="198" t="s">
        <v>397</v>
      </c>
      <c r="B2533" s="199">
        <v>6</v>
      </c>
      <c r="C2533" s="199">
        <v>1460500</v>
      </c>
      <c r="D2533" s="199">
        <v>6</v>
      </c>
      <c r="E2533" s="198" t="s">
        <v>9146</v>
      </c>
      <c r="F2533" s="198" t="s">
        <v>1</v>
      </c>
    </row>
    <row r="2534" spans="1:6" ht="15" customHeight="1">
      <c r="A2534" s="198" t="s">
        <v>398</v>
      </c>
      <c r="B2534" s="199">
        <v>18</v>
      </c>
      <c r="C2534" s="199">
        <v>1325200</v>
      </c>
      <c r="D2534" s="199">
        <v>0</v>
      </c>
      <c r="E2534" s="198" t="s">
        <v>24109</v>
      </c>
      <c r="F2534" s="198" t="s">
        <v>1</v>
      </c>
    </row>
    <row r="2535" spans="1:6" ht="15" customHeight="1">
      <c r="A2535" s="198" t="s">
        <v>398</v>
      </c>
      <c r="B2535" s="199">
        <v>19</v>
      </c>
      <c r="C2535" s="199">
        <v>879200</v>
      </c>
      <c r="D2535" s="199">
        <v>0</v>
      </c>
      <c r="E2535" s="198" t="s">
        <v>24110</v>
      </c>
      <c r="F2535" s="198" t="s">
        <v>1</v>
      </c>
    </row>
    <row r="2536" spans="1:6" ht="15" customHeight="1">
      <c r="A2536" s="198" t="s">
        <v>398</v>
      </c>
      <c r="B2536" s="199">
        <v>20</v>
      </c>
      <c r="C2536" s="199">
        <v>1695400</v>
      </c>
      <c r="D2536" s="199">
        <v>0</v>
      </c>
      <c r="E2536" s="198" t="s">
        <v>24111</v>
      </c>
      <c r="F2536" s="198" t="s">
        <v>1</v>
      </c>
    </row>
    <row r="2537" spans="1:6" ht="15" customHeight="1">
      <c r="A2537" s="198" t="s">
        <v>397</v>
      </c>
      <c r="B2537" s="199">
        <v>9</v>
      </c>
      <c r="C2537" s="199">
        <v>1770300</v>
      </c>
      <c r="D2537" s="199">
        <v>0</v>
      </c>
      <c r="E2537" s="198" t="s">
        <v>24112</v>
      </c>
      <c r="F2537" s="198" t="s">
        <v>1</v>
      </c>
    </row>
    <row r="2538" spans="1:6" ht="15" customHeight="1">
      <c r="A2538" s="198" t="s">
        <v>397</v>
      </c>
      <c r="B2538" s="199">
        <v>7</v>
      </c>
      <c r="C2538" s="199">
        <v>1154000</v>
      </c>
      <c r="D2538" s="199">
        <v>0</v>
      </c>
      <c r="E2538" s="198" t="s">
        <v>24113</v>
      </c>
      <c r="F2538" s="198" t="s">
        <v>1</v>
      </c>
    </row>
    <row r="2539" spans="1:6" ht="15" customHeight="1">
      <c r="A2539" s="198" t="s">
        <v>397</v>
      </c>
      <c r="B2539" s="199">
        <v>6</v>
      </c>
      <c r="C2539" s="199">
        <v>459000</v>
      </c>
      <c r="D2539" s="199">
        <v>0</v>
      </c>
      <c r="E2539" s="198" t="s">
        <v>24114</v>
      </c>
      <c r="F2539" s="198" t="s">
        <v>1</v>
      </c>
    </row>
    <row r="2540" spans="1:6" ht="15" customHeight="1">
      <c r="A2540" s="198" t="s">
        <v>397</v>
      </c>
      <c r="B2540" s="199">
        <v>6</v>
      </c>
      <c r="C2540" s="199">
        <v>756600</v>
      </c>
      <c r="D2540" s="199">
        <v>0</v>
      </c>
      <c r="E2540" s="198" t="s">
        <v>24115</v>
      </c>
      <c r="F2540" s="198" t="s">
        <v>1</v>
      </c>
    </row>
    <row r="2541" spans="1:6" ht="15" customHeight="1">
      <c r="A2541" s="198" t="s">
        <v>397</v>
      </c>
      <c r="B2541" s="199">
        <v>9</v>
      </c>
      <c r="C2541" s="199">
        <v>915800</v>
      </c>
      <c r="D2541" s="199">
        <v>0</v>
      </c>
      <c r="E2541" s="198" t="s">
        <v>24116</v>
      </c>
      <c r="F2541" s="198" t="s">
        <v>1</v>
      </c>
    </row>
    <row r="2542" spans="1:6" ht="15" customHeight="1">
      <c r="A2542" s="198" t="s">
        <v>397</v>
      </c>
      <c r="B2542" s="199">
        <v>7</v>
      </c>
      <c r="C2542" s="199">
        <v>903400</v>
      </c>
      <c r="D2542" s="199">
        <v>0</v>
      </c>
      <c r="E2542" s="198" t="s">
        <v>24117</v>
      </c>
      <c r="F2542" s="198" t="s">
        <v>1</v>
      </c>
    </row>
    <row r="2543" spans="1:6" ht="15" customHeight="1">
      <c r="A2543" s="198" t="s">
        <v>397</v>
      </c>
      <c r="B2543" s="199">
        <v>6</v>
      </c>
      <c r="C2543" s="199">
        <v>609100</v>
      </c>
      <c r="D2543" s="199">
        <v>0</v>
      </c>
      <c r="E2543" s="198" t="s">
        <v>24118</v>
      </c>
      <c r="F2543" s="198" t="s">
        <v>1</v>
      </c>
    </row>
    <row r="2544" spans="1:6" ht="15" customHeight="1">
      <c r="A2544" s="198" t="s">
        <v>397</v>
      </c>
      <c r="B2544" s="199">
        <v>7</v>
      </c>
      <c r="C2544" s="199">
        <v>1020200</v>
      </c>
      <c r="D2544" s="199">
        <v>0</v>
      </c>
      <c r="E2544" s="198" t="s">
        <v>24119</v>
      </c>
      <c r="F2544" s="198" t="s">
        <v>1</v>
      </c>
    </row>
    <row r="2545" spans="1:6" ht="15" customHeight="1">
      <c r="A2545" s="198" t="s">
        <v>397</v>
      </c>
      <c r="B2545" s="199">
        <v>9</v>
      </c>
      <c r="C2545" s="199">
        <v>1349900</v>
      </c>
      <c r="D2545" s="199">
        <v>0</v>
      </c>
      <c r="E2545" s="198" t="s">
        <v>24120</v>
      </c>
      <c r="F2545" s="198" t="s">
        <v>1</v>
      </c>
    </row>
    <row r="2546" spans="1:6" ht="15" customHeight="1">
      <c r="A2546" s="198" t="s">
        <v>397</v>
      </c>
      <c r="B2546" s="199">
        <v>5</v>
      </c>
      <c r="C2546" s="199">
        <v>470800</v>
      </c>
      <c r="D2546" s="199">
        <v>0</v>
      </c>
      <c r="E2546" s="198" t="s">
        <v>24121</v>
      </c>
      <c r="F2546" s="198" t="s">
        <v>1</v>
      </c>
    </row>
    <row r="2547" spans="1:6" ht="15" customHeight="1">
      <c r="A2547" s="198" t="s">
        <v>397</v>
      </c>
      <c r="B2547" s="199">
        <v>7</v>
      </c>
      <c r="C2547" s="199">
        <v>669800</v>
      </c>
      <c r="D2547" s="199">
        <v>0</v>
      </c>
      <c r="E2547" s="198" t="s">
        <v>24122</v>
      </c>
      <c r="F2547" s="198" t="s">
        <v>1</v>
      </c>
    </row>
    <row r="2548" spans="1:6" ht="15" customHeight="1">
      <c r="A2548" s="198" t="s">
        <v>397</v>
      </c>
      <c r="B2548" s="199">
        <v>6</v>
      </c>
      <c r="C2548" s="199">
        <v>808300</v>
      </c>
      <c r="D2548" s="199">
        <v>0</v>
      </c>
      <c r="E2548" s="198" t="s">
        <v>24123</v>
      </c>
      <c r="F2548" s="198" t="s">
        <v>1</v>
      </c>
    </row>
    <row r="2549" spans="1:6" ht="15" customHeight="1">
      <c r="A2549" s="198" t="s">
        <v>397</v>
      </c>
      <c r="B2549" s="199">
        <v>8</v>
      </c>
      <c r="C2549" s="199">
        <v>1112300</v>
      </c>
      <c r="D2549" s="199">
        <v>0</v>
      </c>
      <c r="E2549" s="198" t="s">
        <v>24124</v>
      </c>
      <c r="F2549" s="198" t="s">
        <v>1</v>
      </c>
    </row>
    <row r="2550" spans="1:6" ht="15" customHeight="1">
      <c r="A2550" s="198" t="s">
        <v>397</v>
      </c>
      <c r="B2550" s="199">
        <v>7</v>
      </c>
      <c r="C2550" s="199">
        <v>701100</v>
      </c>
      <c r="D2550" s="199">
        <v>0</v>
      </c>
      <c r="E2550" s="198" t="s">
        <v>24125</v>
      </c>
      <c r="F2550" s="198" t="s">
        <v>1</v>
      </c>
    </row>
    <row r="2551" spans="1:6" ht="15" customHeight="1">
      <c r="A2551" s="198" t="s">
        <v>397</v>
      </c>
      <c r="B2551" s="199">
        <v>7</v>
      </c>
      <c r="C2551" s="199">
        <v>1120900</v>
      </c>
      <c r="D2551" s="199">
        <v>0</v>
      </c>
      <c r="E2551" s="198" t="s">
        <v>24126</v>
      </c>
      <c r="F2551" s="198" t="s">
        <v>1</v>
      </c>
    </row>
    <row r="2552" spans="1:6" ht="15" customHeight="1">
      <c r="A2552" s="198" t="s">
        <v>398</v>
      </c>
      <c r="B2552" s="199">
        <v>23</v>
      </c>
      <c r="C2552" s="199">
        <v>1940800</v>
      </c>
      <c r="D2552" s="199">
        <v>0</v>
      </c>
      <c r="E2552" s="198" t="s">
        <v>24127</v>
      </c>
      <c r="F2552" s="198" t="s">
        <v>1</v>
      </c>
    </row>
    <row r="2553" spans="1:6" ht="15" customHeight="1">
      <c r="A2553" s="198" t="s">
        <v>397</v>
      </c>
      <c r="B2553" s="199">
        <v>8</v>
      </c>
      <c r="C2553" s="199">
        <v>1361900</v>
      </c>
      <c r="D2553" s="199">
        <v>0</v>
      </c>
      <c r="E2553" s="198" t="s">
        <v>24128</v>
      </c>
      <c r="F2553" s="198" t="s">
        <v>1</v>
      </c>
    </row>
    <row r="2554" spans="1:6" ht="15" customHeight="1">
      <c r="A2554" s="198" t="s">
        <v>398</v>
      </c>
      <c r="B2554" s="199">
        <v>19</v>
      </c>
      <c r="C2554" s="199">
        <v>1813300</v>
      </c>
      <c r="D2554" s="199">
        <v>0</v>
      </c>
      <c r="E2554" s="198" t="s">
        <v>24129</v>
      </c>
      <c r="F2554" s="198" t="s">
        <v>1</v>
      </c>
    </row>
    <row r="2555" spans="1:6" ht="15" customHeight="1">
      <c r="A2555" s="198" t="s">
        <v>398</v>
      </c>
      <c r="B2555" s="199">
        <v>19</v>
      </c>
      <c r="C2555" s="199">
        <v>1750100</v>
      </c>
      <c r="D2555" s="199">
        <v>0</v>
      </c>
      <c r="E2555" s="198" t="s">
        <v>24130</v>
      </c>
      <c r="F2555" s="198" t="s">
        <v>1</v>
      </c>
    </row>
    <row r="2556" spans="1:6" ht="15" customHeight="1">
      <c r="A2556" s="198" t="s">
        <v>397</v>
      </c>
      <c r="B2556" s="199">
        <v>7</v>
      </c>
      <c r="C2556" s="199">
        <v>849800</v>
      </c>
      <c r="D2556" s="199">
        <v>0</v>
      </c>
      <c r="E2556" s="198" t="s">
        <v>24131</v>
      </c>
      <c r="F2556" s="198" t="s">
        <v>1</v>
      </c>
    </row>
    <row r="2557" spans="1:6" ht="15" customHeight="1">
      <c r="A2557" s="198" t="s">
        <v>397</v>
      </c>
      <c r="B2557" s="199">
        <v>6</v>
      </c>
      <c r="C2557" s="199">
        <v>632600</v>
      </c>
      <c r="D2557" s="199">
        <v>0</v>
      </c>
      <c r="E2557" s="198" t="s">
        <v>24132</v>
      </c>
      <c r="F2557" s="198" t="s">
        <v>1</v>
      </c>
    </row>
    <row r="2558" spans="1:6" ht="15" customHeight="1">
      <c r="A2558" s="198" t="s">
        <v>398</v>
      </c>
      <c r="B2558" s="199">
        <v>15</v>
      </c>
      <c r="C2558" s="199">
        <v>1136800</v>
      </c>
      <c r="D2558" s="199">
        <v>0</v>
      </c>
      <c r="E2558" s="198" t="s">
        <v>24133</v>
      </c>
      <c r="F2558" s="198" t="s">
        <v>1</v>
      </c>
    </row>
    <row r="2559" spans="1:6" ht="15" customHeight="1">
      <c r="A2559" s="198" t="s">
        <v>398</v>
      </c>
      <c r="B2559" s="199">
        <v>28</v>
      </c>
      <c r="C2559" s="199">
        <v>3357300</v>
      </c>
      <c r="D2559" s="199">
        <v>0</v>
      </c>
      <c r="E2559" s="198" t="s">
        <v>24134</v>
      </c>
      <c r="F2559" s="198" t="s">
        <v>1</v>
      </c>
    </row>
    <row r="2560" spans="1:6" ht="15" customHeight="1">
      <c r="A2560" s="198" t="s">
        <v>397</v>
      </c>
      <c r="B2560" s="199">
        <v>7</v>
      </c>
      <c r="C2560" s="199">
        <v>855400</v>
      </c>
      <c r="D2560" s="199">
        <v>0</v>
      </c>
      <c r="E2560" s="198" t="s">
        <v>24135</v>
      </c>
      <c r="F2560" s="198" t="s">
        <v>1</v>
      </c>
    </row>
    <row r="2561" spans="1:6" ht="15" customHeight="1">
      <c r="A2561" s="198" t="s">
        <v>397</v>
      </c>
      <c r="B2561" s="199">
        <v>6</v>
      </c>
      <c r="C2561" s="199">
        <v>896100</v>
      </c>
      <c r="D2561" s="199">
        <v>0</v>
      </c>
      <c r="E2561" s="198" t="s">
        <v>24136</v>
      </c>
      <c r="F2561" s="198" t="s">
        <v>1</v>
      </c>
    </row>
    <row r="2562" spans="1:6" ht="15" customHeight="1">
      <c r="A2562" s="198" t="s">
        <v>398</v>
      </c>
      <c r="B2562" s="199">
        <v>23</v>
      </c>
      <c r="C2562" s="199">
        <v>1807200</v>
      </c>
      <c r="D2562" s="199">
        <v>0</v>
      </c>
      <c r="E2562" s="198" t="s">
        <v>24137</v>
      </c>
      <c r="F2562" s="198" t="s">
        <v>1</v>
      </c>
    </row>
    <row r="2563" spans="1:6" ht="15" customHeight="1">
      <c r="A2563" s="198" t="s">
        <v>397</v>
      </c>
      <c r="B2563" s="199">
        <v>7</v>
      </c>
      <c r="C2563" s="199">
        <v>765000</v>
      </c>
      <c r="D2563" s="199">
        <v>0</v>
      </c>
      <c r="E2563" s="198" t="s">
        <v>24138</v>
      </c>
      <c r="F2563" s="198" t="s">
        <v>1</v>
      </c>
    </row>
    <row r="2564" spans="1:6" ht="15" customHeight="1">
      <c r="A2564" s="198" t="s">
        <v>398</v>
      </c>
      <c r="B2564" s="199">
        <v>20</v>
      </c>
      <c r="C2564" s="199">
        <v>2730654</v>
      </c>
      <c r="D2564" s="199">
        <v>0</v>
      </c>
      <c r="E2564" s="198" t="s">
        <v>24139</v>
      </c>
      <c r="F2564" s="198" t="s">
        <v>1</v>
      </c>
    </row>
    <row r="2565" spans="1:6" ht="15" customHeight="1">
      <c r="A2565" s="198" t="s">
        <v>398</v>
      </c>
      <c r="B2565" s="199">
        <v>19</v>
      </c>
      <c r="C2565" s="199">
        <v>1828100</v>
      </c>
      <c r="D2565" s="199">
        <v>0</v>
      </c>
      <c r="E2565" s="198" t="s">
        <v>24140</v>
      </c>
      <c r="F2565" s="198" t="s">
        <v>1</v>
      </c>
    </row>
    <row r="2566" spans="1:6" ht="15" customHeight="1">
      <c r="A2566" s="198" t="s">
        <v>397</v>
      </c>
      <c r="B2566" s="199">
        <v>8</v>
      </c>
      <c r="C2566" s="199">
        <v>863000</v>
      </c>
      <c r="D2566" s="199">
        <v>0</v>
      </c>
      <c r="E2566" s="198" t="s">
        <v>24141</v>
      </c>
      <c r="F2566" s="198" t="s">
        <v>1</v>
      </c>
    </row>
    <row r="2567" spans="1:6" ht="15" customHeight="1">
      <c r="A2567" s="198" t="s">
        <v>398</v>
      </c>
      <c r="B2567" s="199">
        <v>32</v>
      </c>
      <c r="C2567" s="199">
        <v>3045300</v>
      </c>
      <c r="D2567" s="199">
        <v>0</v>
      </c>
      <c r="E2567" s="198" t="s">
        <v>24142</v>
      </c>
      <c r="F2567" s="198" t="s">
        <v>1</v>
      </c>
    </row>
    <row r="2568" spans="1:6" ht="15" customHeight="1">
      <c r="A2568" s="198" t="s">
        <v>397</v>
      </c>
      <c r="B2568" s="199">
        <v>6</v>
      </c>
      <c r="C2568" s="199">
        <v>720900</v>
      </c>
      <c r="D2568" s="199">
        <v>0</v>
      </c>
      <c r="E2568" s="198" t="s">
        <v>24143</v>
      </c>
      <c r="F2568" s="198" t="s">
        <v>1</v>
      </c>
    </row>
    <row r="2569" spans="1:6" ht="15" customHeight="1">
      <c r="A2569" s="198" t="s">
        <v>397</v>
      </c>
      <c r="B2569" s="199">
        <v>5</v>
      </c>
      <c r="C2569" s="199">
        <v>537900</v>
      </c>
      <c r="D2569" s="199">
        <v>0</v>
      </c>
      <c r="E2569" s="198" t="s">
        <v>24144</v>
      </c>
      <c r="F2569" s="198" t="s">
        <v>1</v>
      </c>
    </row>
    <row r="2570" spans="1:6" ht="15" customHeight="1">
      <c r="A2570" s="198" t="s">
        <v>398</v>
      </c>
      <c r="B2570" s="199">
        <v>39</v>
      </c>
      <c r="C2570" s="199">
        <v>5608900</v>
      </c>
      <c r="D2570" s="199">
        <v>0</v>
      </c>
      <c r="E2570" s="198" t="s">
        <v>24145</v>
      </c>
      <c r="F2570" s="198" t="s">
        <v>1</v>
      </c>
    </row>
    <row r="2571" spans="1:6" ht="15" customHeight="1">
      <c r="A2571" s="198" t="s">
        <v>397</v>
      </c>
      <c r="B2571" s="199">
        <v>5</v>
      </c>
      <c r="C2571" s="199">
        <v>408000</v>
      </c>
      <c r="D2571" s="199">
        <v>0</v>
      </c>
      <c r="E2571" s="198" t="s">
        <v>24146</v>
      </c>
      <c r="F2571" s="198" t="s">
        <v>1</v>
      </c>
    </row>
    <row r="2572" spans="1:6" ht="15" customHeight="1">
      <c r="A2572" s="198" t="s">
        <v>397</v>
      </c>
      <c r="B2572" s="199">
        <v>6</v>
      </c>
      <c r="C2572" s="199">
        <v>474100</v>
      </c>
      <c r="D2572" s="199">
        <v>0</v>
      </c>
      <c r="E2572" s="198" t="s">
        <v>24147</v>
      </c>
      <c r="F2572" s="198" t="s">
        <v>1</v>
      </c>
    </row>
    <row r="2573" spans="1:6" ht="15" customHeight="1">
      <c r="A2573" s="198" t="s">
        <v>397</v>
      </c>
      <c r="B2573" s="199">
        <v>6</v>
      </c>
      <c r="C2573" s="199">
        <v>742500</v>
      </c>
      <c r="D2573" s="199">
        <v>0</v>
      </c>
      <c r="E2573" s="198" t="s">
        <v>24148</v>
      </c>
      <c r="F2573" s="198" t="s">
        <v>1</v>
      </c>
    </row>
    <row r="2574" spans="1:6" ht="15" customHeight="1">
      <c r="A2574" s="198" t="s">
        <v>398</v>
      </c>
      <c r="B2574" s="199">
        <v>25</v>
      </c>
      <c r="C2574" s="199">
        <v>3269500</v>
      </c>
      <c r="D2574" s="199">
        <v>0</v>
      </c>
      <c r="E2574" s="198" t="s">
        <v>24149</v>
      </c>
      <c r="F2574" s="198" t="s">
        <v>1</v>
      </c>
    </row>
    <row r="2575" spans="1:6" ht="15" customHeight="1">
      <c r="A2575" s="198" t="s">
        <v>397</v>
      </c>
      <c r="B2575" s="199">
        <v>7</v>
      </c>
      <c r="C2575" s="199">
        <v>607700</v>
      </c>
      <c r="D2575" s="199">
        <v>0</v>
      </c>
      <c r="E2575" s="198" t="s">
        <v>24150</v>
      </c>
      <c r="F2575" s="198" t="s">
        <v>1</v>
      </c>
    </row>
    <row r="2576" spans="1:6" ht="15" customHeight="1">
      <c r="A2576" s="198" t="s">
        <v>397</v>
      </c>
      <c r="B2576" s="199">
        <v>6</v>
      </c>
      <c r="C2576" s="199">
        <v>693700</v>
      </c>
      <c r="D2576" s="199">
        <v>0</v>
      </c>
      <c r="E2576" s="198" t="s">
        <v>24151</v>
      </c>
      <c r="F2576" s="198" t="s">
        <v>1</v>
      </c>
    </row>
    <row r="2577" spans="1:6" ht="15" customHeight="1">
      <c r="A2577" s="198" t="s">
        <v>397</v>
      </c>
      <c r="B2577" s="199">
        <v>8</v>
      </c>
      <c r="C2577" s="199">
        <v>1428200</v>
      </c>
      <c r="D2577" s="199">
        <v>0</v>
      </c>
      <c r="E2577" s="198" t="s">
        <v>24152</v>
      </c>
      <c r="F2577" s="198" t="s">
        <v>1</v>
      </c>
    </row>
    <row r="2578" spans="1:6" ht="15" customHeight="1">
      <c r="A2578" s="198" t="s">
        <v>397</v>
      </c>
      <c r="B2578" s="199">
        <v>7</v>
      </c>
      <c r="C2578" s="199">
        <v>1205900</v>
      </c>
      <c r="D2578" s="199">
        <v>0</v>
      </c>
      <c r="E2578" s="198" t="s">
        <v>24153</v>
      </c>
      <c r="F2578" s="198" t="s">
        <v>1</v>
      </c>
    </row>
    <row r="2579" spans="1:6" ht="15" customHeight="1">
      <c r="A2579" s="198" t="s">
        <v>397</v>
      </c>
      <c r="B2579" s="199">
        <v>7</v>
      </c>
      <c r="C2579" s="199">
        <v>970200</v>
      </c>
      <c r="D2579" s="199">
        <v>0</v>
      </c>
      <c r="E2579" s="198" t="s">
        <v>24154</v>
      </c>
      <c r="F2579" s="198" t="s">
        <v>1</v>
      </c>
    </row>
    <row r="2580" spans="1:6" ht="15" customHeight="1">
      <c r="A2580" s="198" t="s">
        <v>397</v>
      </c>
      <c r="B2580" s="199">
        <v>6</v>
      </c>
      <c r="C2580" s="199">
        <v>790400</v>
      </c>
      <c r="D2580" s="199">
        <v>0</v>
      </c>
      <c r="E2580" s="198" t="s">
        <v>24155</v>
      </c>
      <c r="F2580" s="198" t="s">
        <v>1</v>
      </c>
    </row>
    <row r="2581" spans="1:6" ht="15" customHeight="1">
      <c r="A2581" s="198" t="s">
        <v>398</v>
      </c>
      <c r="B2581" s="199">
        <v>20</v>
      </c>
      <c r="C2581" s="199">
        <v>1274300</v>
      </c>
      <c r="D2581" s="199">
        <v>0</v>
      </c>
      <c r="E2581" s="198" t="s">
        <v>24156</v>
      </c>
      <c r="F2581" s="198" t="s">
        <v>1</v>
      </c>
    </row>
    <row r="2582" spans="1:6" ht="15" customHeight="1">
      <c r="A2582" s="198" t="s">
        <v>397</v>
      </c>
      <c r="B2582" s="199">
        <v>6</v>
      </c>
      <c r="C2582" s="199">
        <v>668800</v>
      </c>
      <c r="D2582" s="199">
        <v>0</v>
      </c>
      <c r="E2582" s="198" t="s">
        <v>24157</v>
      </c>
      <c r="F2582" s="198" t="s">
        <v>1</v>
      </c>
    </row>
    <row r="2583" spans="1:6" ht="15" customHeight="1">
      <c r="A2583" s="198" t="s">
        <v>398</v>
      </c>
      <c r="B2583" s="199">
        <v>17</v>
      </c>
      <c r="C2583" s="199">
        <v>1051700</v>
      </c>
      <c r="D2583" s="199">
        <v>0</v>
      </c>
      <c r="E2583" s="198" t="s">
        <v>24158</v>
      </c>
      <c r="F2583" s="198" t="s">
        <v>1</v>
      </c>
    </row>
    <row r="2584" spans="1:6" ht="15" customHeight="1">
      <c r="A2584" s="198" t="s">
        <v>397</v>
      </c>
      <c r="B2584" s="199">
        <v>7</v>
      </c>
      <c r="C2584" s="199">
        <v>560300</v>
      </c>
      <c r="D2584" s="199">
        <v>0</v>
      </c>
      <c r="E2584" s="198" t="s">
        <v>24159</v>
      </c>
      <c r="F2584" s="198" t="s">
        <v>1</v>
      </c>
    </row>
    <row r="2585" spans="1:6" ht="15" customHeight="1">
      <c r="A2585" s="198" t="s">
        <v>397</v>
      </c>
      <c r="B2585" s="199">
        <v>5</v>
      </c>
      <c r="C2585" s="199">
        <v>528600</v>
      </c>
      <c r="D2585" s="199">
        <v>0</v>
      </c>
      <c r="E2585" s="198" t="s">
        <v>24160</v>
      </c>
      <c r="F2585" s="198" t="s">
        <v>1</v>
      </c>
    </row>
    <row r="2586" spans="1:6" ht="15" customHeight="1">
      <c r="A2586" s="198" t="s">
        <v>397</v>
      </c>
      <c r="B2586" s="199">
        <v>6</v>
      </c>
      <c r="C2586" s="199">
        <v>474600</v>
      </c>
      <c r="D2586" s="199">
        <v>0</v>
      </c>
      <c r="E2586" s="198" t="s">
        <v>24161</v>
      </c>
      <c r="F2586" s="198" t="s">
        <v>1</v>
      </c>
    </row>
    <row r="2587" spans="1:6" ht="15" customHeight="1">
      <c r="A2587" s="198" t="s">
        <v>398</v>
      </c>
      <c r="B2587" s="199">
        <v>27</v>
      </c>
      <c r="C2587" s="199">
        <v>2112600</v>
      </c>
      <c r="D2587" s="199">
        <v>0</v>
      </c>
      <c r="E2587" s="198" t="s">
        <v>24162</v>
      </c>
      <c r="F2587" s="198" t="s">
        <v>1</v>
      </c>
    </row>
    <row r="2588" spans="1:6" ht="15" customHeight="1">
      <c r="A2588" s="198" t="s">
        <v>397</v>
      </c>
      <c r="B2588" s="199">
        <v>8</v>
      </c>
      <c r="C2588" s="199">
        <v>1590500</v>
      </c>
      <c r="D2588" s="199">
        <v>0</v>
      </c>
      <c r="E2588" s="198" t="s">
        <v>24163</v>
      </c>
      <c r="F2588" s="198" t="s">
        <v>1</v>
      </c>
    </row>
    <row r="2589" spans="1:6" ht="15" customHeight="1">
      <c r="A2589" s="198" t="s">
        <v>397</v>
      </c>
      <c r="B2589" s="199">
        <v>9</v>
      </c>
      <c r="C2589" s="199">
        <v>1741400</v>
      </c>
      <c r="D2589" s="199">
        <v>0</v>
      </c>
      <c r="E2589" s="198" t="s">
        <v>24164</v>
      </c>
      <c r="F2589" s="198" t="s">
        <v>1</v>
      </c>
    </row>
    <row r="2590" spans="1:6" ht="15" customHeight="1">
      <c r="A2590" s="198" t="s">
        <v>397</v>
      </c>
      <c r="B2590" s="199">
        <v>7</v>
      </c>
      <c r="C2590" s="199">
        <v>1244000</v>
      </c>
      <c r="D2590" s="199">
        <v>0</v>
      </c>
      <c r="E2590" s="198" t="s">
        <v>24165</v>
      </c>
      <c r="F2590" s="198" t="s">
        <v>1</v>
      </c>
    </row>
    <row r="2591" spans="1:6" ht="15" customHeight="1">
      <c r="A2591" s="198" t="s">
        <v>397</v>
      </c>
      <c r="B2591" s="199">
        <v>6</v>
      </c>
      <c r="C2591" s="199">
        <v>619500</v>
      </c>
      <c r="D2591" s="199">
        <v>0</v>
      </c>
      <c r="E2591" s="198" t="s">
        <v>24166</v>
      </c>
      <c r="F2591" s="198" t="s">
        <v>1</v>
      </c>
    </row>
    <row r="2592" spans="1:6" ht="15" customHeight="1">
      <c r="A2592" s="198" t="s">
        <v>397</v>
      </c>
      <c r="B2592" s="199">
        <v>16</v>
      </c>
      <c r="C2592" s="199">
        <v>1679992</v>
      </c>
      <c r="D2592" s="199">
        <v>0</v>
      </c>
      <c r="E2592" s="198" t="s">
        <v>24167</v>
      </c>
      <c r="F2592" s="198" t="s">
        <v>1</v>
      </c>
    </row>
    <row r="2593" spans="1:6" ht="15" customHeight="1">
      <c r="A2593" s="198" t="s">
        <v>397</v>
      </c>
      <c r="B2593" s="199">
        <v>6</v>
      </c>
      <c r="C2593" s="199">
        <v>898600</v>
      </c>
      <c r="D2593" s="199">
        <v>0</v>
      </c>
      <c r="E2593" s="198" t="s">
        <v>24168</v>
      </c>
      <c r="F2593" s="198" t="s">
        <v>1</v>
      </c>
    </row>
    <row r="2594" spans="1:6" ht="15" customHeight="1">
      <c r="A2594" s="198" t="s">
        <v>398</v>
      </c>
      <c r="B2594" s="199">
        <v>5</v>
      </c>
      <c r="C2594" s="199">
        <v>663863</v>
      </c>
      <c r="D2594" s="199">
        <v>0</v>
      </c>
      <c r="E2594" s="198" t="s">
        <v>24169</v>
      </c>
      <c r="F2594" s="198" t="s">
        <v>1</v>
      </c>
    </row>
    <row r="2595" spans="1:6" ht="15" customHeight="1">
      <c r="A2595" s="198" t="s">
        <v>397</v>
      </c>
      <c r="B2595" s="199">
        <v>5</v>
      </c>
      <c r="C2595" s="199">
        <v>515000</v>
      </c>
      <c r="D2595" s="199">
        <v>0</v>
      </c>
      <c r="E2595" s="198" t="s">
        <v>24170</v>
      </c>
      <c r="F2595" s="198" t="s">
        <v>1</v>
      </c>
    </row>
    <row r="2596" spans="1:6" ht="15" customHeight="1">
      <c r="A2596" s="198" t="s">
        <v>397</v>
      </c>
      <c r="B2596" s="199">
        <v>5</v>
      </c>
      <c r="C2596" s="199">
        <v>528600</v>
      </c>
      <c r="D2596" s="199">
        <v>0</v>
      </c>
      <c r="E2596" s="198" t="s">
        <v>24171</v>
      </c>
      <c r="F2596" s="198" t="s">
        <v>1</v>
      </c>
    </row>
    <row r="2597" spans="1:6" ht="15" customHeight="1">
      <c r="A2597" s="198" t="s">
        <v>398</v>
      </c>
      <c r="B2597" s="199">
        <v>14</v>
      </c>
      <c r="C2597" s="199">
        <v>223300</v>
      </c>
      <c r="D2597" s="199">
        <v>0</v>
      </c>
      <c r="E2597" s="198" t="s">
        <v>24172</v>
      </c>
      <c r="F2597" s="198" t="s">
        <v>1</v>
      </c>
    </row>
    <row r="2598" spans="1:6" ht="15" customHeight="1">
      <c r="A2598" s="198" t="s">
        <v>397</v>
      </c>
      <c r="B2598" s="199">
        <v>6</v>
      </c>
      <c r="C2598" s="199">
        <v>605200</v>
      </c>
      <c r="D2598" s="199">
        <v>0</v>
      </c>
      <c r="E2598" s="198" t="s">
        <v>24173</v>
      </c>
      <c r="F2598" s="198" t="s">
        <v>1</v>
      </c>
    </row>
    <row r="2599" spans="1:6" ht="15" customHeight="1">
      <c r="A2599" s="198" t="s">
        <v>398</v>
      </c>
      <c r="B2599" s="199">
        <v>27</v>
      </c>
      <c r="C2599" s="199">
        <v>2625200</v>
      </c>
      <c r="D2599" s="199">
        <v>0</v>
      </c>
      <c r="E2599" s="198" t="s">
        <v>24174</v>
      </c>
      <c r="F2599" s="198" t="s">
        <v>1</v>
      </c>
    </row>
    <row r="2600" spans="1:6" ht="15" customHeight="1">
      <c r="A2600" s="198" t="s">
        <v>397</v>
      </c>
      <c r="B2600" s="199">
        <v>7</v>
      </c>
      <c r="C2600" s="199">
        <v>910500</v>
      </c>
      <c r="D2600" s="199">
        <v>0</v>
      </c>
      <c r="E2600" s="198" t="s">
        <v>24175</v>
      </c>
      <c r="F2600" s="198" t="s">
        <v>1</v>
      </c>
    </row>
    <row r="2601" spans="1:6" ht="15" customHeight="1">
      <c r="A2601" s="198" t="s">
        <v>398</v>
      </c>
      <c r="B2601" s="199">
        <v>19</v>
      </c>
      <c r="C2601" s="199">
        <v>1761300</v>
      </c>
      <c r="D2601" s="199">
        <v>0</v>
      </c>
      <c r="E2601" s="198" t="s">
        <v>24176</v>
      </c>
      <c r="F2601" s="198" t="s">
        <v>1</v>
      </c>
    </row>
    <row r="2602" spans="1:6" ht="15" customHeight="1">
      <c r="A2602" s="198" t="s">
        <v>398</v>
      </c>
      <c r="B2602" s="199">
        <v>19</v>
      </c>
      <c r="C2602" s="199">
        <v>1205100</v>
      </c>
      <c r="D2602" s="199">
        <v>0</v>
      </c>
      <c r="E2602" s="198" t="s">
        <v>24177</v>
      </c>
      <c r="F2602" s="198" t="s">
        <v>1</v>
      </c>
    </row>
    <row r="2603" spans="1:6" ht="15" customHeight="1">
      <c r="A2603" s="198" t="s">
        <v>398</v>
      </c>
      <c r="B2603" s="199">
        <v>18</v>
      </c>
      <c r="C2603" s="199">
        <v>2006500</v>
      </c>
      <c r="D2603" s="199">
        <v>0</v>
      </c>
      <c r="E2603" s="198" t="s">
        <v>24178</v>
      </c>
      <c r="F2603" s="198" t="s">
        <v>1</v>
      </c>
    </row>
    <row r="2604" spans="1:6" ht="15" customHeight="1">
      <c r="A2604" s="198" t="s">
        <v>398</v>
      </c>
      <c r="B2604" s="199">
        <v>17</v>
      </c>
      <c r="C2604" s="199">
        <v>1471300</v>
      </c>
      <c r="D2604" s="199">
        <v>0</v>
      </c>
      <c r="E2604" s="198" t="s">
        <v>24179</v>
      </c>
      <c r="F2604" s="198" t="s">
        <v>1</v>
      </c>
    </row>
    <row r="2605" spans="1:6" ht="15" customHeight="1">
      <c r="A2605" s="198" t="s">
        <v>397</v>
      </c>
      <c r="B2605" s="199">
        <v>6</v>
      </c>
      <c r="C2605" s="199">
        <v>381000</v>
      </c>
      <c r="D2605" s="199">
        <v>0</v>
      </c>
      <c r="E2605" s="198" t="s">
        <v>24180</v>
      </c>
      <c r="F2605" s="198" t="s">
        <v>1</v>
      </c>
    </row>
    <row r="2606" spans="1:6" ht="15" customHeight="1">
      <c r="A2606" s="198" t="s">
        <v>398</v>
      </c>
      <c r="B2606" s="199">
        <v>27</v>
      </c>
      <c r="C2606" s="199">
        <v>2792200</v>
      </c>
      <c r="D2606" s="199">
        <v>0</v>
      </c>
      <c r="E2606" s="198" t="s">
        <v>24181</v>
      </c>
      <c r="F2606" s="198" t="s">
        <v>1</v>
      </c>
    </row>
    <row r="2607" spans="1:6" ht="15" customHeight="1">
      <c r="A2607" s="198" t="s">
        <v>397</v>
      </c>
      <c r="B2607" s="199">
        <v>7</v>
      </c>
      <c r="C2607" s="199">
        <v>1313000</v>
      </c>
      <c r="D2607" s="199">
        <v>0</v>
      </c>
      <c r="E2607" s="198" t="s">
        <v>24182</v>
      </c>
      <c r="F2607" s="198" t="s">
        <v>1</v>
      </c>
    </row>
    <row r="2608" spans="1:6" ht="15" customHeight="1">
      <c r="A2608" s="198" t="s">
        <v>398</v>
      </c>
      <c r="B2608" s="199">
        <v>5</v>
      </c>
      <c r="C2608" s="199">
        <v>620506</v>
      </c>
      <c r="D2608" s="199">
        <v>0</v>
      </c>
      <c r="E2608" s="198" t="s">
        <v>24183</v>
      </c>
      <c r="F2608" s="198" t="s">
        <v>1</v>
      </c>
    </row>
    <row r="2609" spans="1:6" ht="15" customHeight="1">
      <c r="A2609" s="198" t="s">
        <v>397</v>
      </c>
      <c r="B2609" s="199">
        <v>5</v>
      </c>
      <c r="C2609" s="199">
        <v>197000</v>
      </c>
      <c r="D2609" s="199">
        <v>0</v>
      </c>
      <c r="E2609" s="198" t="s">
        <v>24184</v>
      </c>
      <c r="F2609" s="198" t="s">
        <v>1</v>
      </c>
    </row>
    <row r="2610" spans="1:6" ht="15" customHeight="1">
      <c r="A2610" s="198" t="s">
        <v>398</v>
      </c>
      <c r="B2610" s="199">
        <v>7</v>
      </c>
      <c r="C2610" s="199">
        <v>926724</v>
      </c>
      <c r="D2610" s="199">
        <v>0</v>
      </c>
      <c r="E2610" s="198" t="s">
        <v>24185</v>
      </c>
      <c r="F2610" s="198" t="s">
        <v>1</v>
      </c>
    </row>
    <row r="2611" spans="1:6" ht="15" customHeight="1">
      <c r="A2611" s="198" t="s">
        <v>398</v>
      </c>
      <c r="B2611" s="199">
        <v>31</v>
      </c>
      <c r="C2611" s="199">
        <v>4737400</v>
      </c>
      <c r="D2611" s="199">
        <v>0</v>
      </c>
      <c r="E2611" s="198" t="s">
        <v>24186</v>
      </c>
      <c r="F2611" s="198" t="s">
        <v>1</v>
      </c>
    </row>
    <row r="2612" spans="1:6" ht="15" customHeight="1">
      <c r="A2612" s="198" t="s">
        <v>398</v>
      </c>
      <c r="B2612" s="199">
        <v>36</v>
      </c>
      <c r="C2612" s="199">
        <v>4692200</v>
      </c>
      <c r="D2612" s="199">
        <v>0</v>
      </c>
      <c r="E2612" s="198" t="s">
        <v>24187</v>
      </c>
      <c r="F2612" s="198" t="s">
        <v>1</v>
      </c>
    </row>
    <row r="2613" spans="1:6" ht="15" customHeight="1">
      <c r="A2613" s="198" t="s">
        <v>397</v>
      </c>
      <c r="B2613" s="199">
        <v>7</v>
      </c>
      <c r="C2613" s="199">
        <v>671100</v>
      </c>
      <c r="D2613" s="199">
        <v>0</v>
      </c>
      <c r="E2613" s="198" t="s">
        <v>24188</v>
      </c>
      <c r="F2613" s="198" t="s">
        <v>1</v>
      </c>
    </row>
    <row r="2614" spans="1:6" ht="15" customHeight="1">
      <c r="A2614" s="198" t="s">
        <v>398</v>
      </c>
      <c r="B2614" s="199">
        <v>18</v>
      </c>
      <c r="C2614" s="199">
        <v>2030500</v>
      </c>
      <c r="D2614" s="199">
        <v>0</v>
      </c>
      <c r="E2614" s="198" t="s">
        <v>24189</v>
      </c>
      <c r="F2614" s="198" t="s">
        <v>1</v>
      </c>
    </row>
    <row r="2615" spans="1:6" ht="15" customHeight="1">
      <c r="A2615" s="198" t="s">
        <v>397</v>
      </c>
      <c r="B2615" s="199">
        <v>10</v>
      </c>
      <c r="C2615" s="199">
        <v>2072400</v>
      </c>
      <c r="D2615" s="199">
        <v>0</v>
      </c>
      <c r="E2615" s="198" t="s">
        <v>24190</v>
      </c>
      <c r="F2615" s="198" t="s">
        <v>1</v>
      </c>
    </row>
    <row r="2616" spans="1:6" ht="15" customHeight="1">
      <c r="A2616" s="198" t="s">
        <v>397</v>
      </c>
      <c r="B2616" s="199">
        <v>7</v>
      </c>
      <c r="C2616" s="199">
        <v>1227700</v>
      </c>
      <c r="D2616" s="199">
        <v>0</v>
      </c>
      <c r="E2616" s="198" t="s">
        <v>24191</v>
      </c>
      <c r="F2616" s="198" t="s">
        <v>1</v>
      </c>
    </row>
    <row r="2617" spans="1:6" ht="15" customHeight="1">
      <c r="A2617" s="198" t="s">
        <v>397</v>
      </c>
      <c r="B2617" s="199">
        <v>7</v>
      </c>
      <c r="C2617" s="199">
        <v>664700</v>
      </c>
      <c r="D2617" s="199">
        <v>0</v>
      </c>
      <c r="E2617" s="198" t="s">
        <v>24192</v>
      </c>
      <c r="F2617" s="198" t="s">
        <v>1</v>
      </c>
    </row>
    <row r="2618" spans="1:6" ht="15" customHeight="1">
      <c r="A2618" s="198" t="s">
        <v>397</v>
      </c>
      <c r="B2618" s="199">
        <v>7</v>
      </c>
      <c r="C2618" s="199">
        <v>688700</v>
      </c>
      <c r="D2618" s="199">
        <v>0</v>
      </c>
      <c r="E2618" s="198" t="s">
        <v>24193</v>
      </c>
      <c r="F2618" s="198" t="s">
        <v>1</v>
      </c>
    </row>
    <row r="2619" spans="1:6" ht="15" customHeight="1">
      <c r="A2619" s="198" t="s">
        <v>398</v>
      </c>
      <c r="B2619" s="199">
        <v>18</v>
      </c>
      <c r="C2619" s="199">
        <v>1827100</v>
      </c>
      <c r="D2619" s="199">
        <v>0</v>
      </c>
      <c r="E2619" s="198" t="s">
        <v>24194</v>
      </c>
      <c r="F2619" s="198" t="s">
        <v>1</v>
      </c>
    </row>
    <row r="2620" spans="1:6" ht="15" customHeight="1">
      <c r="A2620" s="198" t="s">
        <v>398</v>
      </c>
      <c r="B2620" s="199">
        <v>18</v>
      </c>
      <c r="C2620" s="199">
        <v>1727500</v>
      </c>
      <c r="D2620" s="199">
        <v>0</v>
      </c>
      <c r="E2620" s="198" t="s">
        <v>24195</v>
      </c>
      <c r="F2620" s="198" t="s">
        <v>1</v>
      </c>
    </row>
    <row r="2621" spans="1:6" ht="15" customHeight="1">
      <c r="A2621" s="198" t="s">
        <v>397</v>
      </c>
      <c r="B2621" s="199">
        <v>5</v>
      </c>
      <c r="C2621" s="199">
        <v>249100</v>
      </c>
      <c r="D2621" s="199">
        <v>0</v>
      </c>
      <c r="E2621" s="198" t="s">
        <v>24196</v>
      </c>
      <c r="F2621" s="198" t="s">
        <v>1</v>
      </c>
    </row>
    <row r="2622" spans="1:6" ht="15" customHeight="1">
      <c r="A2622" s="198" t="s">
        <v>397</v>
      </c>
      <c r="B2622" s="199">
        <v>6</v>
      </c>
      <c r="C2622" s="199">
        <v>603600</v>
      </c>
      <c r="D2622" s="199">
        <v>0</v>
      </c>
      <c r="E2622" s="198" t="s">
        <v>24197</v>
      </c>
      <c r="F2622" s="198" t="s">
        <v>1</v>
      </c>
    </row>
    <row r="2623" spans="1:6" ht="15" customHeight="1">
      <c r="A2623" s="198" t="s">
        <v>398</v>
      </c>
      <c r="B2623" s="199">
        <v>19</v>
      </c>
      <c r="C2623" s="199">
        <v>1820200</v>
      </c>
      <c r="D2623" s="199">
        <v>0</v>
      </c>
      <c r="E2623" s="198" t="s">
        <v>24198</v>
      </c>
      <c r="F2623" s="198" t="s">
        <v>1</v>
      </c>
    </row>
    <row r="2624" spans="1:6" ht="15" customHeight="1">
      <c r="A2624" s="198" t="s">
        <v>397</v>
      </c>
      <c r="B2624" s="199">
        <v>7</v>
      </c>
      <c r="C2624" s="199">
        <v>1176500</v>
      </c>
      <c r="D2624" s="199">
        <v>0</v>
      </c>
      <c r="E2624" s="198" t="s">
        <v>24199</v>
      </c>
      <c r="F2624" s="198" t="s">
        <v>1</v>
      </c>
    </row>
    <row r="2625" spans="1:6" ht="15" customHeight="1">
      <c r="A2625" s="198" t="s">
        <v>397</v>
      </c>
      <c r="B2625" s="199">
        <v>9</v>
      </c>
      <c r="C2625" s="199">
        <v>1825800</v>
      </c>
      <c r="D2625" s="199">
        <v>0</v>
      </c>
      <c r="E2625" s="198" t="s">
        <v>24200</v>
      </c>
      <c r="F2625" s="198" t="s">
        <v>1</v>
      </c>
    </row>
    <row r="2626" spans="1:6" ht="15" customHeight="1">
      <c r="A2626" s="198" t="s">
        <v>397</v>
      </c>
      <c r="B2626" s="199">
        <v>7</v>
      </c>
      <c r="C2626" s="199">
        <v>926600</v>
      </c>
      <c r="D2626" s="199">
        <v>0</v>
      </c>
      <c r="E2626" s="198" t="s">
        <v>24201</v>
      </c>
      <c r="F2626" s="198" t="s">
        <v>1</v>
      </c>
    </row>
    <row r="2627" spans="1:6" ht="15" customHeight="1">
      <c r="A2627" s="198" t="s">
        <v>397</v>
      </c>
      <c r="B2627" s="199">
        <v>7</v>
      </c>
      <c r="C2627" s="199">
        <v>927000</v>
      </c>
      <c r="D2627" s="199">
        <v>0</v>
      </c>
      <c r="E2627" s="198" t="s">
        <v>24202</v>
      </c>
      <c r="F2627" s="198" t="s">
        <v>1</v>
      </c>
    </row>
    <row r="2628" spans="1:6" ht="15" customHeight="1">
      <c r="A2628" s="198" t="s">
        <v>398</v>
      </c>
      <c r="B2628" s="199">
        <v>21</v>
      </c>
      <c r="C2628" s="199">
        <v>3178500</v>
      </c>
      <c r="D2628" s="199">
        <v>0</v>
      </c>
      <c r="E2628" s="198" t="s">
        <v>24203</v>
      </c>
      <c r="F2628" s="198" t="s">
        <v>1</v>
      </c>
    </row>
    <row r="2629" spans="1:6" ht="15" customHeight="1">
      <c r="A2629" s="198" t="s">
        <v>398</v>
      </c>
      <c r="B2629" s="199">
        <v>12</v>
      </c>
      <c r="C2629" s="199">
        <v>1646429</v>
      </c>
      <c r="D2629" s="199">
        <v>0</v>
      </c>
      <c r="E2629" s="198" t="s">
        <v>24204</v>
      </c>
      <c r="F2629" s="198" t="s">
        <v>1</v>
      </c>
    </row>
    <row r="2630" spans="1:6" ht="15" customHeight="1">
      <c r="A2630" s="198" t="s">
        <v>397</v>
      </c>
      <c r="B2630" s="199">
        <v>6</v>
      </c>
      <c r="C2630" s="199">
        <v>428600</v>
      </c>
      <c r="D2630" s="199">
        <v>0</v>
      </c>
      <c r="E2630" s="198" t="s">
        <v>24205</v>
      </c>
      <c r="F2630" s="198" t="s">
        <v>1</v>
      </c>
    </row>
    <row r="2631" spans="1:6" ht="15" customHeight="1">
      <c r="A2631" s="198" t="s">
        <v>397</v>
      </c>
      <c r="B2631" s="199">
        <v>8</v>
      </c>
      <c r="C2631" s="199">
        <v>1437100</v>
      </c>
      <c r="D2631" s="199">
        <v>0</v>
      </c>
      <c r="E2631" s="198" t="s">
        <v>24206</v>
      </c>
      <c r="F2631" s="198" t="s">
        <v>1</v>
      </c>
    </row>
    <row r="2632" spans="1:6" ht="15" customHeight="1">
      <c r="A2632" s="198" t="s">
        <v>397</v>
      </c>
      <c r="B2632" s="199">
        <v>3</v>
      </c>
      <c r="C2632" s="199">
        <v>301453</v>
      </c>
      <c r="D2632" s="199">
        <v>0</v>
      </c>
      <c r="E2632" s="198" t="s">
        <v>24207</v>
      </c>
      <c r="F2632" s="198" t="s">
        <v>1</v>
      </c>
    </row>
    <row r="2633" spans="1:6" ht="15" customHeight="1">
      <c r="A2633" s="198" t="s">
        <v>397</v>
      </c>
      <c r="B2633" s="199">
        <v>6</v>
      </c>
      <c r="C2633" s="199">
        <v>908400</v>
      </c>
      <c r="D2633" s="199">
        <v>0</v>
      </c>
      <c r="E2633" s="198" t="s">
        <v>24208</v>
      </c>
      <c r="F2633" s="198" t="s">
        <v>1</v>
      </c>
    </row>
    <row r="2634" spans="1:6" ht="15" customHeight="1">
      <c r="A2634" s="198" t="s">
        <v>397</v>
      </c>
      <c r="B2634" s="199">
        <v>6</v>
      </c>
      <c r="C2634" s="199">
        <v>670700</v>
      </c>
      <c r="D2634" s="199">
        <v>0</v>
      </c>
      <c r="E2634" s="198" t="s">
        <v>24209</v>
      </c>
      <c r="F2634" s="198" t="s">
        <v>1</v>
      </c>
    </row>
    <row r="2635" spans="1:6" ht="15" customHeight="1">
      <c r="A2635" s="198" t="s">
        <v>398</v>
      </c>
      <c r="B2635" s="199">
        <v>23</v>
      </c>
      <c r="C2635" s="199">
        <v>2339600</v>
      </c>
      <c r="D2635" s="199">
        <v>0</v>
      </c>
      <c r="E2635" s="198" t="s">
        <v>24210</v>
      </c>
      <c r="F2635" s="198" t="s">
        <v>1</v>
      </c>
    </row>
    <row r="2636" spans="1:6" ht="15" customHeight="1">
      <c r="A2636" s="198" t="s">
        <v>398</v>
      </c>
      <c r="B2636" s="199">
        <v>27</v>
      </c>
      <c r="C2636" s="199">
        <v>3866700</v>
      </c>
      <c r="D2636" s="199">
        <v>0</v>
      </c>
      <c r="E2636" s="198" t="s">
        <v>24211</v>
      </c>
      <c r="F2636" s="198" t="s">
        <v>1</v>
      </c>
    </row>
    <row r="2637" spans="1:6" ht="15" customHeight="1">
      <c r="A2637" s="198" t="s">
        <v>397</v>
      </c>
      <c r="B2637" s="199">
        <v>9</v>
      </c>
      <c r="C2637" s="199">
        <v>1949800</v>
      </c>
      <c r="D2637" s="199">
        <v>0</v>
      </c>
      <c r="E2637" s="198" t="s">
        <v>24212</v>
      </c>
      <c r="F2637" s="198" t="s">
        <v>1</v>
      </c>
    </row>
    <row r="2638" spans="1:6" ht="15" customHeight="1">
      <c r="A2638" s="198" t="s">
        <v>397</v>
      </c>
      <c r="B2638" s="199">
        <v>6</v>
      </c>
      <c r="C2638" s="199">
        <v>550700</v>
      </c>
      <c r="D2638" s="199">
        <v>0</v>
      </c>
      <c r="E2638" s="198" t="s">
        <v>24213</v>
      </c>
      <c r="F2638" s="198" t="s">
        <v>1</v>
      </c>
    </row>
    <row r="2639" spans="1:6" ht="15" customHeight="1">
      <c r="A2639" s="198" t="s">
        <v>397</v>
      </c>
      <c r="B2639" s="199">
        <v>6</v>
      </c>
      <c r="C2639" s="199">
        <v>741800</v>
      </c>
      <c r="D2639" s="199">
        <v>0</v>
      </c>
      <c r="E2639" s="198" t="s">
        <v>24214</v>
      </c>
      <c r="F2639" s="198" t="s">
        <v>1</v>
      </c>
    </row>
    <row r="2640" spans="1:6" ht="15" customHeight="1">
      <c r="A2640" s="198" t="s">
        <v>397</v>
      </c>
      <c r="B2640" s="199">
        <v>7</v>
      </c>
      <c r="C2640" s="199">
        <v>682500</v>
      </c>
      <c r="D2640" s="199">
        <v>0</v>
      </c>
      <c r="E2640" s="198" t="s">
        <v>24215</v>
      </c>
      <c r="F2640" s="198" t="s">
        <v>1</v>
      </c>
    </row>
    <row r="2641" spans="1:6" ht="15" customHeight="1">
      <c r="A2641" s="198" t="s">
        <v>398</v>
      </c>
      <c r="B2641" s="199">
        <v>20</v>
      </c>
      <c r="C2641" s="199">
        <v>1958000</v>
      </c>
      <c r="D2641" s="199">
        <v>0</v>
      </c>
      <c r="E2641" s="198" t="s">
        <v>24216</v>
      </c>
      <c r="F2641" s="198" t="s">
        <v>1</v>
      </c>
    </row>
    <row r="2642" spans="1:6" ht="15" customHeight="1">
      <c r="A2642" s="198" t="s">
        <v>397</v>
      </c>
      <c r="B2642" s="199">
        <v>7</v>
      </c>
      <c r="C2642" s="199">
        <v>886400</v>
      </c>
      <c r="D2642" s="199">
        <v>0</v>
      </c>
      <c r="E2642" s="198" t="s">
        <v>24217</v>
      </c>
      <c r="F2642" s="198" t="s">
        <v>1</v>
      </c>
    </row>
    <row r="2643" spans="1:6" ht="15" customHeight="1">
      <c r="A2643" s="198" t="s">
        <v>398</v>
      </c>
      <c r="B2643" s="199">
        <v>25</v>
      </c>
      <c r="C2643" s="199">
        <v>3662300</v>
      </c>
      <c r="D2643" s="199">
        <v>0</v>
      </c>
      <c r="E2643" s="198" t="s">
        <v>24218</v>
      </c>
      <c r="F2643" s="198" t="s">
        <v>1</v>
      </c>
    </row>
    <row r="2644" spans="1:6" ht="15" customHeight="1">
      <c r="A2644" s="198" t="s">
        <v>398</v>
      </c>
      <c r="B2644" s="199">
        <v>17</v>
      </c>
      <c r="C2644" s="199">
        <v>1478800</v>
      </c>
      <c r="D2644" s="199">
        <v>0</v>
      </c>
      <c r="E2644" s="198" t="s">
        <v>24219</v>
      </c>
      <c r="F2644" s="198" t="s">
        <v>1</v>
      </c>
    </row>
    <row r="2645" spans="1:6" ht="15" customHeight="1">
      <c r="A2645" s="198" t="s">
        <v>397</v>
      </c>
      <c r="B2645" s="199">
        <v>7</v>
      </c>
      <c r="C2645" s="199">
        <v>808800</v>
      </c>
      <c r="D2645" s="199">
        <v>0</v>
      </c>
      <c r="E2645" s="198" t="s">
        <v>24220</v>
      </c>
      <c r="F2645" s="198" t="s">
        <v>1</v>
      </c>
    </row>
    <row r="2646" spans="1:6" ht="15" customHeight="1">
      <c r="A2646" s="198" t="s">
        <v>397</v>
      </c>
      <c r="B2646" s="199">
        <v>6</v>
      </c>
      <c r="C2646" s="199">
        <v>790600</v>
      </c>
      <c r="D2646" s="199">
        <v>0</v>
      </c>
      <c r="E2646" s="198" t="s">
        <v>24221</v>
      </c>
      <c r="F2646" s="198" t="s">
        <v>1</v>
      </c>
    </row>
    <row r="2647" spans="1:6" ht="15" customHeight="1">
      <c r="A2647" s="198" t="s">
        <v>397</v>
      </c>
      <c r="B2647" s="199">
        <v>7</v>
      </c>
      <c r="C2647" s="199">
        <v>818300</v>
      </c>
      <c r="D2647" s="199">
        <v>0</v>
      </c>
      <c r="E2647" s="198" t="s">
        <v>24222</v>
      </c>
      <c r="F2647" s="198" t="s">
        <v>1</v>
      </c>
    </row>
    <row r="2648" spans="1:6" ht="15" customHeight="1">
      <c r="A2648" s="198" t="s">
        <v>397</v>
      </c>
      <c r="B2648" s="199">
        <v>6</v>
      </c>
      <c r="C2648" s="199">
        <v>413900</v>
      </c>
      <c r="D2648" s="199">
        <v>0</v>
      </c>
      <c r="E2648" s="198" t="s">
        <v>24223</v>
      </c>
      <c r="F2648" s="198" t="s">
        <v>1</v>
      </c>
    </row>
    <row r="2649" spans="1:6" ht="15" customHeight="1">
      <c r="A2649" s="198" t="s">
        <v>397</v>
      </c>
      <c r="B2649" s="199">
        <v>6</v>
      </c>
      <c r="C2649" s="199">
        <v>829300</v>
      </c>
      <c r="D2649" s="199">
        <v>0</v>
      </c>
      <c r="E2649" s="198" t="s">
        <v>24224</v>
      </c>
      <c r="F2649" s="198" t="s">
        <v>1</v>
      </c>
    </row>
    <row r="2650" spans="1:6" ht="15" customHeight="1">
      <c r="A2650" s="198" t="s">
        <v>397</v>
      </c>
      <c r="B2650" s="199">
        <v>7</v>
      </c>
      <c r="C2650" s="199">
        <v>812800</v>
      </c>
      <c r="D2650" s="199">
        <v>0</v>
      </c>
      <c r="E2650" s="198" t="s">
        <v>24225</v>
      </c>
      <c r="F2650" s="198" t="s">
        <v>1</v>
      </c>
    </row>
    <row r="2651" spans="1:6" ht="15" customHeight="1">
      <c r="A2651" s="198" t="s">
        <v>397</v>
      </c>
      <c r="B2651" s="199">
        <v>7</v>
      </c>
      <c r="C2651" s="199">
        <v>1364900</v>
      </c>
      <c r="D2651" s="199">
        <v>0</v>
      </c>
      <c r="E2651" s="198" t="s">
        <v>24226</v>
      </c>
      <c r="F2651" s="198" t="s">
        <v>1</v>
      </c>
    </row>
    <row r="2652" spans="1:6" ht="15" customHeight="1">
      <c r="A2652" s="198" t="s">
        <v>398</v>
      </c>
      <c r="B2652" s="199">
        <v>25</v>
      </c>
      <c r="C2652" s="199">
        <v>3176600</v>
      </c>
      <c r="D2652" s="199">
        <v>0</v>
      </c>
      <c r="E2652" s="198" t="s">
        <v>24227</v>
      </c>
      <c r="F2652" s="198" t="s">
        <v>1</v>
      </c>
    </row>
    <row r="2653" spans="1:6" ht="15" customHeight="1">
      <c r="A2653" s="198" t="s">
        <v>397</v>
      </c>
      <c r="B2653" s="199">
        <v>7</v>
      </c>
      <c r="C2653" s="199">
        <v>1142200</v>
      </c>
      <c r="D2653" s="199">
        <v>0</v>
      </c>
      <c r="E2653" s="198" t="s">
        <v>24228</v>
      </c>
      <c r="F2653" s="198" t="s">
        <v>1</v>
      </c>
    </row>
    <row r="2654" spans="1:6" ht="15" customHeight="1">
      <c r="A2654" s="198" t="s">
        <v>398</v>
      </c>
      <c r="B2654" s="199">
        <v>15</v>
      </c>
      <c r="C2654" s="199">
        <v>1156900</v>
      </c>
      <c r="D2654" s="199">
        <v>0</v>
      </c>
      <c r="E2654" s="198" t="s">
        <v>24229</v>
      </c>
      <c r="F2654" s="198" t="s">
        <v>1</v>
      </c>
    </row>
    <row r="2655" spans="1:6" ht="15" customHeight="1">
      <c r="A2655" s="198" t="s">
        <v>397</v>
      </c>
      <c r="B2655" s="199">
        <v>11</v>
      </c>
      <c r="C2655" s="199">
        <v>1757700</v>
      </c>
      <c r="D2655" s="199">
        <v>0</v>
      </c>
      <c r="E2655" s="198" t="s">
        <v>24230</v>
      </c>
      <c r="F2655" s="198" t="s">
        <v>1</v>
      </c>
    </row>
    <row r="2656" spans="1:6" ht="15" customHeight="1">
      <c r="A2656" s="198" t="s">
        <v>398</v>
      </c>
      <c r="B2656" s="199">
        <v>19</v>
      </c>
      <c r="C2656" s="199">
        <v>1860700</v>
      </c>
      <c r="D2656" s="199">
        <v>0</v>
      </c>
      <c r="E2656" s="198" t="s">
        <v>24231</v>
      </c>
      <c r="F2656" s="198" t="s">
        <v>1</v>
      </c>
    </row>
    <row r="2657" spans="1:6" ht="15" customHeight="1">
      <c r="A2657" s="198" t="s">
        <v>397</v>
      </c>
      <c r="B2657" s="199">
        <v>15</v>
      </c>
      <c r="C2657" s="199">
        <v>1586700</v>
      </c>
      <c r="D2657" s="199">
        <v>0</v>
      </c>
      <c r="E2657" s="198" t="s">
        <v>24232</v>
      </c>
      <c r="F2657" s="198" t="s">
        <v>1</v>
      </c>
    </row>
    <row r="2658" spans="1:6" ht="15" customHeight="1">
      <c r="A2658" s="198" t="s">
        <v>397</v>
      </c>
      <c r="B2658" s="199">
        <v>19</v>
      </c>
      <c r="C2658" s="199">
        <v>4674300</v>
      </c>
      <c r="D2658" s="199">
        <v>0</v>
      </c>
      <c r="E2658" s="198" t="s">
        <v>24233</v>
      </c>
      <c r="F2658" s="198" t="s">
        <v>1</v>
      </c>
    </row>
    <row r="2659" spans="1:6" ht="15" customHeight="1">
      <c r="A2659" s="198" t="s">
        <v>398</v>
      </c>
      <c r="B2659" s="199">
        <v>12</v>
      </c>
      <c r="C2659" s="199">
        <v>1594764</v>
      </c>
      <c r="D2659" s="199">
        <v>0</v>
      </c>
      <c r="E2659" s="198" t="s">
        <v>24234</v>
      </c>
      <c r="F2659" s="198" t="s">
        <v>1</v>
      </c>
    </row>
    <row r="2660" spans="1:6" ht="15" customHeight="1">
      <c r="A2660" s="198" t="s">
        <v>397</v>
      </c>
      <c r="B2660" s="199">
        <v>8</v>
      </c>
      <c r="C2660" s="199">
        <v>1271000</v>
      </c>
      <c r="D2660" s="199">
        <v>0</v>
      </c>
      <c r="E2660" s="198" t="s">
        <v>24235</v>
      </c>
      <c r="F2660" s="198" t="s">
        <v>1</v>
      </c>
    </row>
    <row r="2661" spans="1:6" ht="15" customHeight="1">
      <c r="A2661" s="198" t="s">
        <v>397</v>
      </c>
      <c r="B2661" s="199">
        <v>7</v>
      </c>
      <c r="C2661" s="199">
        <v>992900</v>
      </c>
      <c r="D2661" s="199">
        <v>0</v>
      </c>
      <c r="E2661" s="198" t="s">
        <v>24236</v>
      </c>
      <c r="F2661" s="198" t="s">
        <v>1</v>
      </c>
    </row>
    <row r="2662" spans="1:6" ht="15" customHeight="1">
      <c r="A2662" s="198" t="s">
        <v>398</v>
      </c>
      <c r="B2662" s="199">
        <v>92</v>
      </c>
      <c r="C2662" s="199">
        <v>23803800</v>
      </c>
      <c r="D2662" s="199">
        <v>0</v>
      </c>
      <c r="E2662" s="198" t="s">
        <v>24237</v>
      </c>
      <c r="F2662" s="198" t="s">
        <v>1</v>
      </c>
    </row>
    <row r="2663" spans="1:6" ht="15" customHeight="1">
      <c r="A2663" s="198" t="s">
        <v>397</v>
      </c>
      <c r="B2663" s="199">
        <v>6</v>
      </c>
      <c r="C2663" s="199">
        <v>572100</v>
      </c>
      <c r="D2663" s="199">
        <v>0</v>
      </c>
      <c r="E2663" s="198" t="s">
        <v>24238</v>
      </c>
      <c r="F2663" s="198" t="s">
        <v>1</v>
      </c>
    </row>
    <row r="2664" spans="1:6" ht="15" customHeight="1">
      <c r="A2664" s="198" t="s">
        <v>397</v>
      </c>
      <c r="B2664" s="199">
        <v>6</v>
      </c>
      <c r="C2664" s="199">
        <v>881300</v>
      </c>
      <c r="D2664" s="199">
        <v>0</v>
      </c>
      <c r="E2664" s="198" t="s">
        <v>24239</v>
      </c>
      <c r="F2664" s="198" t="s">
        <v>1</v>
      </c>
    </row>
    <row r="2665" spans="1:6" ht="15" customHeight="1">
      <c r="A2665" s="198" t="s">
        <v>397</v>
      </c>
      <c r="B2665" s="199">
        <v>7</v>
      </c>
      <c r="C2665" s="199">
        <v>1042200</v>
      </c>
      <c r="D2665" s="199">
        <v>0</v>
      </c>
      <c r="E2665" s="198" t="s">
        <v>24240</v>
      </c>
      <c r="F2665" s="198" t="s">
        <v>1</v>
      </c>
    </row>
    <row r="2666" spans="1:6" ht="15" customHeight="1">
      <c r="A2666" s="198" t="s">
        <v>397</v>
      </c>
      <c r="B2666" s="199">
        <v>8</v>
      </c>
      <c r="C2666" s="199">
        <v>1163200</v>
      </c>
      <c r="D2666" s="199">
        <v>0</v>
      </c>
      <c r="E2666" s="198" t="s">
        <v>24241</v>
      </c>
      <c r="F2666" s="198" t="s">
        <v>1</v>
      </c>
    </row>
    <row r="2667" spans="1:6" ht="15" customHeight="1">
      <c r="A2667" s="198" t="s">
        <v>398</v>
      </c>
      <c r="B2667" s="199">
        <v>17</v>
      </c>
      <c r="C2667" s="199">
        <v>1580900</v>
      </c>
      <c r="D2667" s="199">
        <v>0</v>
      </c>
      <c r="E2667" s="198" t="s">
        <v>24242</v>
      </c>
      <c r="F2667" s="198" t="s">
        <v>1</v>
      </c>
    </row>
    <row r="2668" spans="1:6" ht="15" customHeight="1">
      <c r="A2668" s="198" t="s">
        <v>398</v>
      </c>
      <c r="B2668" s="199">
        <v>34</v>
      </c>
      <c r="C2668" s="199">
        <v>4497000</v>
      </c>
      <c r="D2668" s="199">
        <v>0</v>
      </c>
      <c r="E2668" s="198" t="s">
        <v>24243</v>
      </c>
      <c r="F2668" s="198" t="s">
        <v>1</v>
      </c>
    </row>
    <row r="2669" spans="1:6" ht="15" customHeight="1">
      <c r="A2669" s="198" t="s">
        <v>397</v>
      </c>
      <c r="B2669" s="199">
        <v>8</v>
      </c>
      <c r="C2669" s="199">
        <v>1294100</v>
      </c>
      <c r="D2669" s="199">
        <v>0</v>
      </c>
      <c r="E2669" s="198" t="s">
        <v>24244</v>
      </c>
      <c r="F2669" s="198" t="s">
        <v>1</v>
      </c>
    </row>
    <row r="2670" spans="1:6" ht="15" customHeight="1">
      <c r="A2670" s="198" t="s">
        <v>397</v>
      </c>
      <c r="B2670" s="199">
        <v>8</v>
      </c>
      <c r="C2670" s="199">
        <v>1032300</v>
      </c>
      <c r="D2670" s="199">
        <v>0</v>
      </c>
      <c r="E2670" s="198" t="s">
        <v>24245</v>
      </c>
      <c r="F2670" s="198" t="s">
        <v>1</v>
      </c>
    </row>
    <row r="2671" spans="1:6" ht="15" customHeight="1">
      <c r="A2671" s="198" t="s">
        <v>398</v>
      </c>
      <c r="B2671" s="199">
        <v>17</v>
      </c>
      <c r="C2671" s="199">
        <v>1306700</v>
      </c>
      <c r="D2671" s="199">
        <v>0</v>
      </c>
      <c r="E2671" s="198" t="s">
        <v>24246</v>
      </c>
      <c r="F2671" s="198" t="s">
        <v>1</v>
      </c>
    </row>
    <row r="2672" spans="1:6" ht="15" customHeight="1">
      <c r="A2672" s="198" t="s">
        <v>397</v>
      </c>
      <c r="B2672" s="199">
        <v>8</v>
      </c>
      <c r="C2672" s="199">
        <v>1220500</v>
      </c>
      <c r="D2672" s="199">
        <v>0</v>
      </c>
      <c r="E2672" s="198" t="s">
        <v>24247</v>
      </c>
      <c r="F2672" s="198" t="s">
        <v>1</v>
      </c>
    </row>
    <row r="2673" spans="1:6" ht="15" customHeight="1">
      <c r="A2673" s="198" t="s">
        <v>397</v>
      </c>
      <c r="B2673" s="199">
        <v>5</v>
      </c>
      <c r="C2673" s="199">
        <v>342100</v>
      </c>
      <c r="D2673" s="199">
        <v>0</v>
      </c>
      <c r="E2673" s="198" t="s">
        <v>24248</v>
      </c>
      <c r="F2673" s="198" t="s">
        <v>1</v>
      </c>
    </row>
    <row r="2674" spans="1:6" ht="15" customHeight="1">
      <c r="A2674" s="198" t="s">
        <v>398</v>
      </c>
      <c r="B2674" s="199">
        <v>14</v>
      </c>
      <c r="C2674" s="199">
        <v>1936682</v>
      </c>
      <c r="D2674" s="199">
        <v>0</v>
      </c>
      <c r="E2674" s="198" t="s">
        <v>24249</v>
      </c>
      <c r="F2674" s="198" t="s">
        <v>1</v>
      </c>
    </row>
    <row r="2675" spans="1:6" ht="15" customHeight="1">
      <c r="A2675" s="198" t="s">
        <v>397</v>
      </c>
      <c r="B2675" s="199">
        <v>7</v>
      </c>
      <c r="C2675" s="199">
        <v>1013900</v>
      </c>
      <c r="D2675" s="199">
        <v>0</v>
      </c>
      <c r="E2675" s="198" t="s">
        <v>24250</v>
      </c>
      <c r="F2675" s="198" t="s">
        <v>1</v>
      </c>
    </row>
    <row r="2676" spans="1:6" ht="15" customHeight="1">
      <c r="A2676" s="198" t="s">
        <v>397</v>
      </c>
      <c r="B2676" s="199">
        <v>5</v>
      </c>
      <c r="C2676" s="199">
        <v>644400</v>
      </c>
      <c r="D2676" s="199">
        <v>0</v>
      </c>
      <c r="E2676" s="198" t="s">
        <v>24251</v>
      </c>
      <c r="F2676" s="198" t="s">
        <v>1</v>
      </c>
    </row>
    <row r="2677" spans="1:6" ht="15" customHeight="1">
      <c r="A2677" s="198" t="s">
        <v>398</v>
      </c>
      <c r="B2677" s="199">
        <v>26</v>
      </c>
      <c r="C2677" s="199">
        <v>3348800</v>
      </c>
      <c r="D2677" s="199">
        <v>0</v>
      </c>
      <c r="E2677" s="198" t="s">
        <v>24252</v>
      </c>
      <c r="F2677" s="198" t="s">
        <v>1</v>
      </c>
    </row>
    <row r="2678" spans="1:6" ht="15" customHeight="1">
      <c r="A2678" s="198" t="s">
        <v>398</v>
      </c>
      <c r="B2678" s="199">
        <v>168</v>
      </c>
      <c r="C2678" s="199">
        <v>35535500</v>
      </c>
      <c r="D2678" s="199">
        <v>0</v>
      </c>
      <c r="E2678" s="198" t="s">
        <v>24253</v>
      </c>
      <c r="F2678" s="198" t="s">
        <v>1</v>
      </c>
    </row>
    <row r="2679" spans="1:6" ht="15" customHeight="1">
      <c r="A2679" s="198" t="s">
        <v>398</v>
      </c>
      <c r="B2679" s="199">
        <v>16</v>
      </c>
      <c r="C2679" s="199">
        <v>1149000</v>
      </c>
      <c r="D2679" s="199">
        <v>0</v>
      </c>
      <c r="E2679" s="198" t="s">
        <v>24254</v>
      </c>
      <c r="F2679" s="198" t="s">
        <v>1</v>
      </c>
    </row>
    <row r="2680" spans="1:6" ht="15" customHeight="1">
      <c r="A2680" s="198" t="s">
        <v>397</v>
      </c>
      <c r="B2680" s="199">
        <v>4</v>
      </c>
      <c r="C2680" s="199">
        <v>429600</v>
      </c>
      <c r="D2680" s="199">
        <v>0</v>
      </c>
      <c r="E2680" s="198" t="s">
        <v>24255</v>
      </c>
      <c r="F2680" s="198" t="s">
        <v>1</v>
      </c>
    </row>
    <row r="2681" spans="1:6" ht="15" customHeight="1">
      <c r="A2681" s="198" t="s">
        <v>398</v>
      </c>
      <c r="B2681" s="199">
        <v>16</v>
      </c>
      <c r="C2681" s="199">
        <v>706800</v>
      </c>
      <c r="D2681" s="199">
        <v>0</v>
      </c>
      <c r="E2681" s="198" t="s">
        <v>24256</v>
      </c>
      <c r="F2681" s="198" t="s">
        <v>1</v>
      </c>
    </row>
    <row r="2682" spans="1:6" ht="15" customHeight="1">
      <c r="A2682" s="198" t="s">
        <v>397</v>
      </c>
      <c r="B2682" s="199">
        <v>8</v>
      </c>
      <c r="C2682" s="199">
        <v>1384100</v>
      </c>
      <c r="D2682" s="199">
        <v>0</v>
      </c>
      <c r="E2682" s="198" t="s">
        <v>24257</v>
      </c>
      <c r="F2682" s="198" t="s">
        <v>1</v>
      </c>
    </row>
    <row r="2683" spans="1:6" ht="15" customHeight="1">
      <c r="A2683" s="198" t="s">
        <v>397</v>
      </c>
      <c r="B2683" s="199">
        <v>7</v>
      </c>
      <c r="C2683" s="199">
        <v>659500</v>
      </c>
      <c r="D2683" s="199">
        <v>0</v>
      </c>
      <c r="E2683" s="198" t="s">
        <v>24258</v>
      </c>
      <c r="F2683" s="198" t="s">
        <v>1</v>
      </c>
    </row>
    <row r="2684" spans="1:6" ht="15" customHeight="1">
      <c r="A2684" s="198" t="s">
        <v>397</v>
      </c>
      <c r="B2684" s="199">
        <v>4</v>
      </c>
      <c r="C2684" s="199">
        <v>270600</v>
      </c>
      <c r="D2684" s="199">
        <v>0</v>
      </c>
      <c r="E2684" s="198" t="s">
        <v>24259</v>
      </c>
      <c r="F2684" s="198" t="s">
        <v>1</v>
      </c>
    </row>
    <row r="2685" spans="1:6" ht="15" customHeight="1">
      <c r="A2685" s="198" t="s">
        <v>398</v>
      </c>
      <c r="B2685" s="199">
        <v>17</v>
      </c>
      <c r="C2685" s="199">
        <v>1773100</v>
      </c>
      <c r="D2685" s="199">
        <v>0</v>
      </c>
      <c r="E2685" s="198" t="s">
        <v>24260</v>
      </c>
      <c r="F2685" s="198" t="s">
        <v>1</v>
      </c>
    </row>
    <row r="2686" spans="1:6" ht="15" customHeight="1">
      <c r="A2686" s="198" t="s">
        <v>398</v>
      </c>
      <c r="B2686" s="199">
        <v>28</v>
      </c>
      <c r="C2686" s="199">
        <v>3591100</v>
      </c>
      <c r="D2686" s="199">
        <v>0</v>
      </c>
      <c r="E2686" s="198" t="s">
        <v>24261</v>
      </c>
      <c r="F2686" s="198" t="s">
        <v>1</v>
      </c>
    </row>
    <row r="2687" spans="1:6" ht="15" customHeight="1">
      <c r="A2687" s="198" t="s">
        <v>397</v>
      </c>
      <c r="B2687" s="199">
        <v>6</v>
      </c>
      <c r="C2687" s="199">
        <v>517100</v>
      </c>
      <c r="D2687" s="199">
        <v>0</v>
      </c>
      <c r="E2687" s="198" t="s">
        <v>24262</v>
      </c>
      <c r="F2687" s="198" t="s">
        <v>1</v>
      </c>
    </row>
    <row r="2688" spans="1:6" ht="15" customHeight="1">
      <c r="A2688" s="198" t="s">
        <v>397</v>
      </c>
      <c r="B2688" s="199">
        <v>5</v>
      </c>
      <c r="C2688" s="199">
        <v>335000</v>
      </c>
      <c r="D2688" s="199">
        <v>0</v>
      </c>
      <c r="E2688" s="198" t="s">
        <v>24263</v>
      </c>
      <c r="F2688" s="198" t="s">
        <v>1</v>
      </c>
    </row>
    <row r="2689" spans="1:6" ht="15" customHeight="1">
      <c r="A2689" s="198" t="s">
        <v>397</v>
      </c>
      <c r="B2689" s="199">
        <v>8</v>
      </c>
      <c r="C2689" s="199">
        <v>1227400</v>
      </c>
      <c r="D2689" s="199">
        <v>0</v>
      </c>
      <c r="E2689" s="198" t="s">
        <v>24264</v>
      </c>
      <c r="F2689" s="198" t="s">
        <v>1</v>
      </c>
    </row>
    <row r="2690" spans="1:6" ht="15" customHeight="1">
      <c r="A2690" s="198" t="s">
        <v>397</v>
      </c>
      <c r="B2690" s="199">
        <v>6</v>
      </c>
      <c r="C2690" s="199">
        <v>275300</v>
      </c>
      <c r="D2690" s="199">
        <v>0</v>
      </c>
      <c r="E2690" s="198" t="s">
        <v>24265</v>
      </c>
      <c r="F2690" s="198" t="s">
        <v>1</v>
      </c>
    </row>
    <row r="2691" spans="1:6" ht="15" customHeight="1">
      <c r="A2691" s="198" t="s">
        <v>398</v>
      </c>
      <c r="B2691" s="199">
        <v>17</v>
      </c>
      <c r="C2691" s="199">
        <v>1301700</v>
      </c>
      <c r="D2691" s="199">
        <v>0</v>
      </c>
      <c r="E2691" s="198" t="s">
        <v>24266</v>
      </c>
      <c r="F2691" s="198" t="s">
        <v>1</v>
      </c>
    </row>
    <row r="2692" spans="1:6" ht="15" customHeight="1">
      <c r="A2692" s="198" t="s">
        <v>397</v>
      </c>
      <c r="B2692" s="199">
        <v>7</v>
      </c>
      <c r="C2692" s="199">
        <v>1126500</v>
      </c>
      <c r="D2692" s="199">
        <v>0</v>
      </c>
      <c r="E2692" s="198" t="s">
        <v>24267</v>
      </c>
      <c r="F2692" s="198" t="s">
        <v>1</v>
      </c>
    </row>
    <row r="2693" spans="1:6" ht="15" customHeight="1">
      <c r="A2693" s="198" t="s">
        <v>397</v>
      </c>
      <c r="B2693" s="199">
        <v>10</v>
      </c>
      <c r="C2693" s="199">
        <v>1896200</v>
      </c>
      <c r="D2693" s="199">
        <v>0</v>
      </c>
      <c r="E2693" s="198" t="s">
        <v>24268</v>
      </c>
      <c r="F2693" s="198" t="s">
        <v>1</v>
      </c>
    </row>
    <row r="2694" spans="1:6" ht="15" customHeight="1">
      <c r="A2694" s="198" t="s">
        <v>397</v>
      </c>
      <c r="B2694" s="199">
        <v>6</v>
      </c>
      <c r="C2694" s="199">
        <v>723700</v>
      </c>
      <c r="D2694" s="199">
        <v>0</v>
      </c>
      <c r="E2694" s="198" t="s">
        <v>24269</v>
      </c>
      <c r="F2694" s="198" t="s">
        <v>1</v>
      </c>
    </row>
    <row r="2695" spans="1:6" ht="15" customHeight="1">
      <c r="A2695" s="198" t="s">
        <v>397</v>
      </c>
      <c r="B2695" s="199">
        <v>9</v>
      </c>
      <c r="C2695" s="199">
        <v>1396800</v>
      </c>
      <c r="D2695" s="199">
        <v>0</v>
      </c>
      <c r="E2695" s="198" t="s">
        <v>24270</v>
      </c>
      <c r="F2695" s="198" t="s">
        <v>1</v>
      </c>
    </row>
    <row r="2696" spans="1:6" ht="15" customHeight="1">
      <c r="A2696" s="198" t="s">
        <v>398</v>
      </c>
      <c r="B2696" s="199">
        <v>17</v>
      </c>
      <c r="C2696" s="199">
        <v>1474300</v>
      </c>
      <c r="D2696" s="199">
        <v>0</v>
      </c>
      <c r="E2696" s="198" t="s">
        <v>24271</v>
      </c>
      <c r="F2696" s="198" t="s">
        <v>1</v>
      </c>
    </row>
    <row r="2697" spans="1:6" ht="15" customHeight="1">
      <c r="A2697" s="198" t="s">
        <v>397</v>
      </c>
      <c r="B2697" s="199">
        <v>7</v>
      </c>
      <c r="C2697" s="199">
        <v>624500</v>
      </c>
      <c r="D2697" s="199">
        <v>0</v>
      </c>
      <c r="E2697" s="198" t="s">
        <v>24272</v>
      </c>
      <c r="F2697" s="198" t="s">
        <v>1</v>
      </c>
    </row>
    <row r="2698" spans="1:6" ht="15" customHeight="1">
      <c r="A2698" s="198" t="s">
        <v>398</v>
      </c>
      <c r="B2698" s="199">
        <v>30</v>
      </c>
      <c r="C2698" s="199">
        <v>4044958</v>
      </c>
      <c r="D2698" s="199">
        <v>0</v>
      </c>
      <c r="E2698" s="198" t="s">
        <v>24273</v>
      </c>
      <c r="F2698" s="198" t="s">
        <v>1</v>
      </c>
    </row>
    <row r="2699" spans="1:6" ht="15" customHeight="1">
      <c r="A2699" s="198" t="s">
        <v>397</v>
      </c>
      <c r="B2699" s="199">
        <v>7</v>
      </c>
      <c r="C2699" s="199">
        <v>794600</v>
      </c>
      <c r="D2699" s="199">
        <v>0</v>
      </c>
      <c r="E2699" s="198" t="s">
        <v>24274</v>
      </c>
      <c r="F2699" s="198" t="s">
        <v>1</v>
      </c>
    </row>
    <row r="2700" spans="1:6" ht="15" customHeight="1">
      <c r="A2700" s="198" t="s">
        <v>397</v>
      </c>
      <c r="B2700" s="199">
        <v>6</v>
      </c>
      <c r="C2700" s="199">
        <v>854900</v>
      </c>
      <c r="D2700" s="199">
        <v>0</v>
      </c>
      <c r="E2700" s="198" t="s">
        <v>24275</v>
      </c>
      <c r="F2700" s="198" t="s">
        <v>1</v>
      </c>
    </row>
    <row r="2701" spans="1:6" ht="15" customHeight="1">
      <c r="A2701" s="198" t="s">
        <v>398</v>
      </c>
      <c r="B2701" s="199">
        <v>22</v>
      </c>
      <c r="C2701" s="199">
        <v>1819500</v>
      </c>
      <c r="D2701" s="199">
        <v>0</v>
      </c>
      <c r="E2701" s="198" t="s">
        <v>24276</v>
      </c>
      <c r="F2701" s="198" t="s">
        <v>1</v>
      </c>
    </row>
    <row r="2702" spans="1:6" ht="15" customHeight="1">
      <c r="A2702" s="198" t="s">
        <v>397</v>
      </c>
      <c r="B2702" s="199">
        <v>6</v>
      </c>
      <c r="C2702" s="199">
        <v>759500</v>
      </c>
      <c r="D2702" s="199">
        <v>0</v>
      </c>
      <c r="E2702" s="198" t="s">
        <v>24277</v>
      </c>
      <c r="F2702" s="198" t="s">
        <v>1</v>
      </c>
    </row>
    <row r="2703" spans="1:6" ht="15" customHeight="1">
      <c r="A2703" s="198" t="s">
        <v>397</v>
      </c>
      <c r="B2703" s="199">
        <v>7</v>
      </c>
      <c r="C2703" s="199">
        <v>882400</v>
      </c>
      <c r="D2703" s="199">
        <v>0</v>
      </c>
      <c r="E2703" s="198" t="s">
        <v>24278</v>
      </c>
      <c r="F2703" s="198" t="s">
        <v>1</v>
      </c>
    </row>
    <row r="2704" spans="1:6" ht="15" customHeight="1">
      <c r="A2704" s="198" t="s">
        <v>397</v>
      </c>
      <c r="B2704" s="199">
        <v>6</v>
      </c>
      <c r="C2704" s="199">
        <v>578400</v>
      </c>
      <c r="D2704" s="199">
        <v>0</v>
      </c>
      <c r="E2704" s="198" t="s">
        <v>24279</v>
      </c>
      <c r="F2704" s="198" t="s">
        <v>1</v>
      </c>
    </row>
    <row r="2705" spans="1:6" ht="15" customHeight="1">
      <c r="A2705" s="198" t="s">
        <v>398</v>
      </c>
      <c r="B2705" s="199">
        <v>17</v>
      </c>
      <c r="C2705" s="199">
        <v>1712200</v>
      </c>
      <c r="D2705" s="199">
        <v>0</v>
      </c>
      <c r="E2705" s="198" t="s">
        <v>24280</v>
      </c>
      <c r="F2705" s="198" t="s">
        <v>1</v>
      </c>
    </row>
    <row r="2706" spans="1:6" ht="15" customHeight="1">
      <c r="A2706" s="198" t="s">
        <v>397</v>
      </c>
      <c r="B2706" s="199">
        <v>8</v>
      </c>
      <c r="C2706" s="199">
        <v>717700</v>
      </c>
      <c r="D2706" s="199">
        <v>0</v>
      </c>
      <c r="E2706" s="198" t="s">
        <v>24281</v>
      </c>
      <c r="F2706" s="198" t="s">
        <v>1</v>
      </c>
    </row>
    <row r="2707" spans="1:6" ht="15" customHeight="1">
      <c r="A2707" s="198" t="s">
        <v>398</v>
      </c>
      <c r="B2707" s="199">
        <v>18</v>
      </c>
      <c r="C2707" s="199">
        <v>1987900</v>
      </c>
      <c r="D2707" s="199">
        <v>0</v>
      </c>
      <c r="E2707" s="198" t="s">
        <v>24282</v>
      </c>
      <c r="F2707" s="198" t="s">
        <v>1</v>
      </c>
    </row>
    <row r="2708" spans="1:6" ht="15" customHeight="1">
      <c r="A2708" s="198" t="s">
        <v>398</v>
      </c>
      <c r="B2708" s="199">
        <v>17</v>
      </c>
      <c r="C2708" s="199">
        <v>1662000</v>
      </c>
      <c r="D2708" s="199">
        <v>0</v>
      </c>
      <c r="E2708" s="198" t="s">
        <v>24283</v>
      </c>
      <c r="F2708" s="198" t="s">
        <v>1</v>
      </c>
    </row>
    <row r="2709" spans="1:6" ht="15" customHeight="1">
      <c r="A2709" s="198" t="s">
        <v>397</v>
      </c>
      <c r="B2709" s="199">
        <v>8</v>
      </c>
      <c r="C2709" s="199">
        <v>1254800</v>
      </c>
      <c r="D2709" s="199">
        <v>0</v>
      </c>
      <c r="E2709" s="198" t="s">
        <v>24284</v>
      </c>
      <c r="F2709" s="198" t="s">
        <v>1</v>
      </c>
    </row>
    <row r="2710" spans="1:6" ht="15" customHeight="1">
      <c r="A2710" s="198" t="s">
        <v>397</v>
      </c>
      <c r="B2710" s="199">
        <v>13</v>
      </c>
      <c r="C2710" s="199">
        <v>2670900</v>
      </c>
      <c r="D2710" s="199">
        <v>0</v>
      </c>
      <c r="E2710" s="198" t="s">
        <v>24285</v>
      </c>
      <c r="F2710" s="198" t="s">
        <v>1</v>
      </c>
    </row>
    <row r="2711" spans="1:6" ht="15" customHeight="1">
      <c r="A2711" s="198" t="s">
        <v>397</v>
      </c>
      <c r="B2711" s="199">
        <v>6</v>
      </c>
      <c r="C2711" s="199">
        <v>425100</v>
      </c>
      <c r="D2711" s="199">
        <v>0</v>
      </c>
      <c r="E2711" s="198" t="s">
        <v>24286</v>
      </c>
      <c r="F2711" s="198" t="s">
        <v>1</v>
      </c>
    </row>
    <row r="2712" spans="1:6" ht="15" customHeight="1">
      <c r="A2712" s="198" t="s">
        <v>398</v>
      </c>
      <c r="B2712" s="199">
        <v>18</v>
      </c>
      <c r="C2712" s="199">
        <v>1911300</v>
      </c>
      <c r="D2712" s="199">
        <v>0</v>
      </c>
      <c r="E2712" s="198" t="s">
        <v>24287</v>
      </c>
      <c r="F2712" s="198" t="s">
        <v>1</v>
      </c>
    </row>
    <row r="2713" spans="1:6" ht="15" customHeight="1">
      <c r="A2713" s="198" t="s">
        <v>397</v>
      </c>
      <c r="B2713" s="199">
        <v>11</v>
      </c>
      <c r="C2713" s="199">
        <v>1121617</v>
      </c>
      <c r="D2713" s="199">
        <v>0</v>
      </c>
      <c r="E2713" s="198" t="s">
        <v>24288</v>
      </c>
      <c r="F2713" s="198" t="s">
        <v>1</v>
      </c>
    </row>
    <row r="2714" spans="1:6" ht="15" customHeight="1">
      <c r="A2714" s="198" t="s">
        <v>398</v>
      </c>
      <c r="B2714" s="199">
        <v>55</v>
      </c>
      <c r="C2714" s="199">
        <v>7422701</v>
      </c>
      <c r="D2714" s="199">
        <v>0</v>
      </c>
      <c r="E2714" s="198" t="s">
        <v>24289</v>
      </c>
      <c r="F2714" s="198" t="s">
        <v>1</v>
      </c>
    </row>
    <row r="2715" spans="1:6" ht="15" customHeight="1">
      <c r="A2715" s="198" t="s">
        <v>397</v>
      </c>
      <c r="B2715" s="199">
        <v>8</v>
      </c>
      <c r="C2715" s="199">
        <v>1464800</v>
      </c>
      <c r="D2715" s="199">
        <v>0</v>
      </c>
      <c r="E2715" s="198" t="s">
        <v>24290</v>
      </c>
      <c r="F2715" s="198" t="s">
        <v>1</v>
      </c>
    </row>
    <row r="2716" spans="1:6" ht="15" customHeight="1">
      <c r="A2716" s="198" t="s">
        <v>397</v>
      </c>
      <c r="B2716" s="199">
        <v>8</v>
      </c>
      <c r="C2716" s="199">
        <v>1087900</v>
      </c>
      <c r="D2716" s="199">
        <v>0</v>
      </c>
      <c r="E2716" s="198" t="s">
        <v>24291</v>
      </c>
      <c r="F2716" s="198" t="s">
        <v>1</v>
      </c>
    </row>
    <row r="2717" spans="1:6" ht="15" customHeight="1">
      <c r="A2717" s="198" t="s">
        <v>397</v>
      </c>
      <c r="B2717" s="199">
        <v>7</v>
      </c>
      <c r="C2717" s="199">
        <v>626300</v>
      </c>
      <c r="D2717" s="199">
        <v>0</v>
      </c>
      <c r="E2717" s="198" t="s">
        <v>24292</v>
      </c>
      <c r="F2717" s="198" t="s">
        <v>1</v>
      </c>
    </row>
    <row r="2718" spans="1:6" ht="15" customHeight="1">
      <c r="A2718" s="198" t="s">
        <v>397</v>
      </c>
      <c r="B2718" s="199">
        <v>5</v>
      </c>
      <c r="C2718" s="199">
        <v>393300</v>
      </c>
      <c r="D2718" s="199">
        <v>0</v>
      </c>
      <c r="E2718" s="198" t="s">
        <v>24293</v>
      </c>
      <c r="F2718" s="198" t="s">
        <v>1</v>
      </c>
    </row>
    <row r="2719" spans="1:6" ht="15" customHeight="1">
      <c r="A2719" s="198" t="s">
        <v>397</v>
      </c>
      <c r="B2719" s="199">
        <v>7</v>
      </c>
      <c r="C2719" s="199">
        <v>621200</v>
      </c>
      <c r="D2719" s="199">
        <v>0</v>
      </c>
      <c r="E2719" s="198" t="s">
        <v>24294</v>
      </c>
      <c r="F2719" s="198" t="s">
        <v>1</v>
      </c>
    </row>
    <row r="2720" spans="1:6" ht="15" customHeight="1">
      <c r="A2720" s="198" t="s">
        <v>397</v>
      </c>
      <c r="B2720" s="199">
        <v>5</v>
      </c>
      <c r="C2720" s="199">
        <v>497200</v>
      </c>
      <c r="D2720" s="199">
        <v>0</v>
      </c>
      <c r="E2720" s="198" t="s">
        <v>24295</v>
      </c>
      <c r="F2720" s="198" t="s">
        <v>1</v>
      </c>
    </row>
    <row r="2721" spans="1:6" ht="15" customHeight="1">
      <c r="A2721" s="198" t="s">
        <v>397</v>
      </c>
      <c r="B2721" s="199">
        <v>6</v>
      </c>
      <c r="C2721" s="199">
        <v>482200</v>
      </c>
      <c r="D2721" s="199">
        <v>0</v>
      </c>
      <c r="E2721" s="198" t="s">
        <v>24296</v>
      </c>
      <c r="F2721" s="198" t="s">
        <v>1</v>
      </c>
    </row>
    <row r="2722" spans="1:6" ht="15" customHeight="1">
      <c r="A2722" s="198" t="s">
        <v>397</v>
      </c>
      <c r="B2722" s="199">
        <v>7</v>
      </c>
      <c r="C2722" s="199">
        <v>602200</v>
      </c>
      <c r="D2722" s="199">
        <v>0</v>
      </c>
      <c r="E2722" s="198" t="s">
        <v>24297</v>
      </c>
      <c r="F2722" s="198" t="s">
        <v>1</v>
      </c>
    </row>
    <row r="2723" spans="1:6" ht="15" customHeight="1">
      <c r="A2723" s="198" t="s">
        <v>398</v>
      </c>
      <c r="B2723" s="199">
        <v>24</v>
      </c>
      <c r="C2723" s="199">
        <v>2367300</v>
      </c>
      <c r="D2723" s="199">
        <v>0</v>
      </c>
      <c r="E2723" s="198" t="s">
        <v>24298</v>
      </c>
      <c r="F2723" s="198" t="s">
        <v>1</v>
      </c>
    </row>
    <row r="2724" spans="1:6" ht="15" customHeight="1">
      <c r="A2724" s="198" t="s">
        <v>397</v>
      </c>
      <c r="B2724" s="199">
        <v>8</v>
      </c>
      <c r="C2724" s="199">
        <v>1418700</v>
      </c>
      <c r="D2724" s="199">
        <v>0</v>
      </c>
      <c r="E2724" s="198" t="s">
        <v>24299</v>
      </c>
      <c r="F2724" s="198" t="s">
        <v>1</v>
      </c>
    </row>
    <row r="2725" spans="1:6" ht="15" customHeight="1">
      <c r="A2725" s="198" t="s">
        <v>398</v>
      </c>
      <c r="B2725" s="199">
        <v>8</v>
      </c>
      <c r="C2725" s="199">
        <v>1148230</v>
      </c>
      <c r="D2725" s="199">
        <v>0</v>
      </c>
      <c r="E2725" s="198" t="s">
        <v>24300</v>
      </c>
      <c r="F2725" s="198" t="s">
        <v>1</v>
      </c>
    </row>
    <row r="2726" spans="1:6" ht="15" customHeight="1">
      <c r="A2726" s="198" t="s">
        <v>397</v>
      </c>
      <c r="B2726" s="199">
        <v>7</v>
      </c>
      <c r="C2726" s="199">
        <v>1247500</v>
      </c>
      <c r="D2726" s="199">
        <v>0</v>
      </c>
      <c r="E2726" s="198" t="s">
        <v>24301</v>
      </c>
      <c r="F2726" s="198" t="s">
        <v>1</v>
      </c>
    </row>
    <row r="2727" spans="1:6" ht="15" customHeight="1">
      <c r="A2727" s="198" t="s">
        <v>398</v>
      </c>
      <c r="B2727" s="199">
        <v>15</v>
      </c>
      <c r="C2727" s="199">
        <v>596100</v>
      </c>
      <c r="D2727" s="199">
        <v>0</v>
      </c>
      <c r="E2727" s="198" t="s">
        <v>24302</v>
      </c>
      <c r="F2727" s="198" t="s">
        <v>1</v>
      </c>
    </row>
    <row r="2728" spans="1:6" ht="15" customHeight="1">
      <c r="A2728" s="198" t="s">
        <v>398</v>
      </c>
      <c r="B2728" s="199">
        <v>22</v>
      </c>
      <c r="C2728" s="199">
        <v>2511200</v>
      </c>
      <c r="D2728" s="199">
        <v>0</v>
      </c>
      <c r="E2728" s="198" t="s">
        <v>24303</v>
      </c>
      <c r="F2728" s="198" t="s">
        <v>1</v>
      </c>
    </row>
    <row r="2729" spans="1:6" ht="15" customHeight="1">
      <c r="A2729" s="198" t="s">
        <v>397</v>
      </c>
      <c r="B2729" s="199">
        <v>5</v>
      </c>
      <c r="C2729" s="199">
        <v>531000</v>
      </c>
      <c r="D2729" s="199">
        <v>0</v>
      </c>
      <c r="E2729" s="198" t="s">
        <v>24304</v>
      </c>
      <c r="F2729" s="198" t="s">
        <v>1</v>
      </c>
    </row>
    <row r="2730" spans="1:6" ht="15" customHeight="1">
      <c r="A2730" s="198" t="s">
        <v>397</v>
      </c>
      <c r="B2730" s="199">
        <v>6</v>
      </c>
      <c r="C2730" s="199">
        <v>628200</v>
      </c>
      <c r="D2730" s="199">
        <v>0</v>
      </c>
      <c r="E2730" s="198" t="s">
        <v>24305</v>
      </c>
      <c r="F2730" s="198" t="s">
        <v>1</v>
      </c>
    </row>
    <row r="2731" spans="1:6" ht="15" customHeight="1">
      <c r="A2731" s="198" t="s">
        <v>397</v>
      </c>
      <c r="B2731" s="199">
        <v>7</v>
      </c>
      <c r="C2731" s="199">
        <v>1090700</v>
      </c>
      <c r="D2731" s="199">
        <v>0</v>
      </c>
      <c r="E2731" s="198" t="s">
        <v>24306</v>
      </c>
      <c r="F2731" s="198" t="s">
        <v>1</v>
      </c>
    </row>
    <row r="2732" spans="1:6" ht="15" customHeight="1">
      <c r="A2732" s="198" t="s">
        <v>397</v>
      </c>
      <c r="B2732" s="199">
        <v>7</v>
      </c>
      <c r="C2732" s="199">
        <v>1111100</v>
      </c>
      <c r="D2732" s="199">
        <v>0</v>
      </c>
      <c r="E2732" s="198" t="s">
        <v>24307</v>
      </c>
      <c r="F2732" s="198" t="s">
        <v>1</v>
      </c>
    </row>
    <row r="2733" spans="1:6" ht="15" customHeight="1">
      <c r="A2733" s="198" t="s">
        <v>397</v>
      </c>
      <c r="B2733" s="199">
        <v>7</v>
      </c>
      <c r="C2733" s="199">
        <v>759700</v>
      </c>
      <c r="D2733" s="199">
        <v>0</v>
      </c>
      <c r="E2733" s="198" t="s">
        <v>24308</v>
      </c>
      <c r="F2733" s="198" t="s">
        <v>1</v>
      </c>
    </row>
    <row r="2734" spans="1:6" ht="15" customHeight="1">
      <c r="A2734" s="198" t="s">
        <v>397</v>
      </c>
      <c r="B2734" s="199">
        <v>9</v>
      </c>
      <c r="C2734" s="199">
        <v>1473800</v>
      </c>
      <c r="D2734" s="199">
        <v>0</v>
      </c>
      <c r="E2734" s="198" t="s">
        <v>24309</v>
      </c>
      <c r="F2734" s="198" t="s">
        <v>1</v>
      </c>
    </row>
    <row r="2735" spans="1:6" ht="15" customHeight="1">
      <c r="A2735" s="198" t="s">
        <v>398</v>
      </c>
      <c r="B2735" s="199">
        <v>30</v>
      </c>
      <c r="C2735" s="199">
        <v>4375600</v>
      </c>
      <c r="D2735" s="199">
        <v>0</v>
      </c>
      <c r="E2735" s="198" t="s">
        <v>24310</v>
      </c>
      <c r="F2735" s="198" t="s">
        <v>1</v>
      </c>
    </row>
    <row r="2736" spans="1:6" ht="15" customHeight="1">
      <c r="A2736" s="198" t="s">
        <v>397</v>
      </c>
      <c r="B2736" s="199">
        <v>7</v>
      </c>
      <c r="C2736" s="199">
        <v>946100</v>
      </c>
      <c r="D2736" s="199">
        <v>0</v>
      </c>
      <c r="E2736" s="198" t="s">
        <v>24311</v>
      </c>
      <c r="F2736" s="198" t="s">
        <v>1</v>
      </c>
    </row>
    <row r="2737" spans="1:6" ht="15" customHeight="1">
      <c r="A2737" s="198" t="s">
        <v>397</v>
      </c>
      <c r="B2737" s="199">
        <v>7</v>
      </c>
      <c r="C2737" s="199">
        <v>1263800</v>
      </c>
      <c r="D2737" s="199">
        <v>0</v>
      </c>
      <c r="E2737" s="198" t="s">
        <v>24312</v>
      </c>
      <c r="F2737" s="198" t="s">
        <v>1</v>
      </c>
    </row>
    <row r="2738" spans="1:6" ht="15" customHeight="1">
      <c r="A2738" s="198" t="s">
        <v>397</v>
      </c>
      <c r="B2738" s="199">
        <v>7</v>
      </c>
      <c r="C2738" s="199">
        <v>881300</v>
      </c>
      <c r="D2738" s="199">
        <v>0</v>
      </c>
      <c r="E2738" s="198" t="s">
        <v>24313</v>
      </c>
      <c r="F2738" s="198" t="s">
        <v>1</v>
      </c>
    </row>
    <row r="2739" spans="1:6" ht="15" customHeight="1">
      <c r="A2739" s="198" t="s">
        <v>398</v>
      </c>
      <c r="B2739" s="199">
        <v>29</v>
      </c>
      <c r="C2739" s="199">
        <v>4460200</v>
      </c>
      <c r="D2739" s="199">
        <v>0</v>
      </c>
      <c r="E2739" s="198" t="s">
        <v>24314</v>
      </c>
      <c r="F2739" s="198" t="s">
        <v>1</v>
      </c>
    </row>
    <row r="2740" spans="1:6" ht="15" customHeight="1">
      <c r="A2740" s="198" t="s">
        <v>397</v>
      </c>
      <c r="B2740" s="199">
        <v>5</v>
      </c>
      <c r="C2740" s="199">
        <v>458700</v>
      </c>
      <c r="D2740" s="199">
        <v>0</v>
      </c>
      <c r="E2740" s="198" t="s">
        <v>24315</v>
      </c>
      <c r="F2740" s="198" t="s">
        <v>1</v>
      </c>
    </row>
    <row r="2741" spans="1:6" ht="15" customHeight="1">
      <c r="A2741" s="198" t="s">
        <v>398</v>
      </c>
      <c r="B2741" s="199">
        <v>15</v>
      </c>
      <c r="C2741" s="199">
        <v>845400</v>
      </c>
      <c r="D2741" s="199">
        <v>0</v>
      </c>
      <c r="E2741" s="198" t="s">
        <v>24316</v>
      </c>
      <c r="F2741" s="198" t="s">
        <v>1</v>
      </c>
    </row>
    <row r="2742" spans="1:6" ht="15" customHeight="1">
      <c r="A2742" s="198" t="s">
        <v>397</v>
      </c>
      <c r="B2742" s="199">
        <v>3</v>
      </c>
      <c r="C2742" s="199">
        <v>356385</v>
      </c>
      <c r="D2742" s="199">
        <v>0</v>
      </c>
      <c r="E2742" s="198" t="s">
        <v>24317</v>
      </c>
      <c r="F2742" s="198" t="s">
        <v>1</v>
      </c>
    </row>
    <row r="2743" spans="1:6" ht="15" customHeight="1">
      <c r="A2743" s="198" t="s">
        <v>397</v>
      </c>
      <c r="B2743" s="199">
        <v>7</v>
      </c>
      <c r="C2743" s="199">
        <v>794900</v>
      </c>
      <c r="D2743" s="199">
        <v>0</v>
      </c>
      <c r="E2743" s="198" t="s">
        <v>24318</v>
      </c>
      <c r="F2743" s="198" t="s">
        <v>1</v>
      </c>
    </row>
    <row r="2744" spans="1:6" ht="15" customHeight="1">
      <c r="A2744" s="198" t="s">
        <v>398</v>
      </c>
      <c r="B2744" s="199">
        <v>22</v>
      </c>
      <c r="C2744" s="199">
        <v>2763700</v>
      </c>
      <c r="D2744" s="199">
        <v>0</v>
      </c>
      <c r="E2744" s="198" t="s">
        <v>24319</v>
      </c>
      <c r="F2744" s="198" t="s">
        <v>1</v>
      </c>
    </row>
    <row r="2745" spans="1:6" ht="15" customHeight="1">
      <c r="A2745" s="198" t="s">
        <v>397</v>
      </c>
      <c r="B2745" s="199">
        <v>9</v>
      </c>
      <c r="C2745" s="199">
        <v>1678500</v>
      </c>
      <c r="D2745" s="199">
        <v>0</v>
      </c>
      <c r="E2745" s="198" t="s">
        <v>24320</v>
      </c>
      <c r="F2745" s="198" t="s">
        <v>1</v>
      </c>
    </row>
    <row r="2746" spans="1:6" ht="15" customHeight="1">
      <c r="A2746" s="198" t="s">
        <v>397</v>
      </c>
      <c r="B2746" s="199">
        <v>6</v>
      </c>
      <c r="C2746" s="199">
        <v>499200</v>
      </c>
      <c r="D2746" s="199">
        <v>0</v>
      </c>
      <c r="E2746" s="198" t="s">
        <v>24321</v>
      </c>
      <c r="F2746" s="198" t="s">
        <v>1</v>
      </c>
    </row>
    <row r="2747" spans="1:6" ht="15" customHeight="1">
      <c r="A2747" s="198" t="s">
        <v>397</v>
      </c>
      <c r="B2747" s="199">
        <v>8</v>
      </c>
      <c r="C2747" s="199">
        <v>1184300</v>
      </c>
      <c r="D2747" s="199">
        <v>0</v>
      </c>
      <c r="E2747" s="198" t="s">
        <v>24322</v>
      </c>
      <c r="F2747" s="198" t="s">
        <v>1</v>
      </c>
    </row>
    <row r="2748" spans="1:6" ht="15" customHeight="1">
      <c r="A2748" s="198" t="s">
        <v>398</v>
      </c>
      <c r="B2748" s="199">
        <v>42</v>
      </c>
      <c r="C2748" s="199">
        <v>8485300</v>
      </c>
      <c r="D2748" s="199">
        <v>0</v>
      </c>
      <c r="E2748" s="198" t="s">
        <v>24323</v>
      </c>
      <c r="F2748" s="198" t="s">
        <v>1</v>
      </c>
    </row>
    <row r="2749" spans="1:6" ht="15" customHeight="1">
      <c r="A2749" s="198" t="s">
        <v>397</v>
      </c>
      <c r="B2749" s="199">
        <v>8</v>
      </c>
      <c r="C2749" s="199">
        <v>1074700</v>
      </c>
      <c r="D2749" s="199">
        <v>0</v>
      </c>
      <c r="E2749" s="198" t="s">
        <v>24324</v>
      </c>
      <c r="F2749" s="198" t="s">
        <v>1</v>
      </c>
    </row>
    <row r="2750" spans="1:6" ht="15" customHeight="1">
      <c r="A2750" s="198" t="s">
        <v>397</v>
      </c>
      <c r="B2750" s="199">
        <v>6</v>
      </c>
      <c r="C2750" s="199">
        <v>627400</v>
      </c>
      <c r="D2750" s="199">
        <v>0</v>
      </c>
      <c r="E2750" s="198" t="s">
        <v>24325</v>
      </c>
      <c r="F2750" s="198" t="s">
        <v>1</v>
      </c>
    </row>
    <row r="2751" spans="1:6" ht="15" customHeight="1">
      <c r="A2751" s="198" t="s">
        <v>398</v>
      </c>
      <c r="B2751" s="199">
        <v>26</v>
      </c>
      <c r="C2751" s="199">
        <v>3523093</v>
      </c>
      <c r="D2751" s="199">
        <v>0</v>
      </c>
      <c r="E2751" s="198" t="s">
        <v>24326</v>
      </c>
      <c r="F2751" s="198" t="s">
        <v>1</v>
      </c>
    </row>
    <row r="2752" spans="1:6" ht="15" customHeight="1">
      <c r="A2752" s="198" t="s">
        <v>397</v>
      </c>
      <c r="B2752" s="199">
        <v>7</v>
      </c>
      <c r="C2752" s="199">
        <v>726700</v>
      </c>
      <c r="D2752" s="199">
        <v>0</v>
      </c>
      <c r="E2752" s="198" t="s">
        <v>24327</v>
      </c>
      <c r="F2752" s="198" t="s">
        <v>1</v>
      </c>
    </row>
    <row r="2753" spans="1:6" ht="15" customHeight="1">
      <c r="A2753" s="198" t="s">
        <v>397</v>
      </c>
      <c r="B2753" s="199">
        <v>6</v>
      </c>
      <c r="C2753" s="199">
        <v>881400</v>
      </c>
      <c r="D2753" s="199">
        <v>0</v>
      </c>
      <c r="E2753" s="198" t="s">
        <v>24328</v>
      </c>
      <c r="F2753" s="198" t="s">
        <v>1</v>
      </c>
    </row>
    <row r="2754" spans="1:6" ht="15" customHeight="1">
      <c r="A2754" s="198" t="s">
        <v>398</v>
      </c>
      <c r="B2754" s="199">
        <v>7</v>
      </c>
      <c r="C2754" s="199">
        <v>923410</v>
      </c>
      <c r="D2754" s="199">
        <v>0</v>
      </c>
      <c r="E2754" s="198" t="s">
        <v>24329</v>
      </c>
      <c r="F2754" s="198" t="s">
        <v>1</v>
      </c>
    </row>
    <row r="2755" spans="1:6" ht="15" customHeight="1">
      <c r="A2755" s="198" t="s">
        <v>397</v>
      </c>
      <c r="B2755" s="199">
        <v>5</v>
      </c>
      <c r="C2755" s="199">
        <v>497828</v>
      </c>
      <c r="D2755" s="199">
        <v>0</v>
      </c>
      <c r="E2755" s="198" t="s">
        <v>24330</v>
      </c>
      <c r="F2755" s="198" t="s">
        <v>1</v>
      </c>
    </row>
    <row r="2756" spans="1:6" ht="15" customHeight="1">
      <c r="A2756" s="198" t="s">
        <v>398</v>
      </c>
      <c r="B2756" s="199">
        <v>23</v>
      </c>
      <c r="C2756" s="199">
        <v>2510100</v>
      </c>
      <c r="D2756" s="199">
        <v>0</v>
      </c>
      <c r="E2756" s="198" t="s">
        <v>24331</v>
      </c>
      <c r="F2756" s="198" t="s">
        <v>1</v>
      </c>
    </row>
    <row r="2757" spans="1:6" ht="15" customHeight="1">
      <c r="A2757" s="198" t="s">
        <v>397</v>
      </c>
      <c r="B2757" s="199">
        <v>7</v>
      </c>
      <c r="C2757" s="199">
        <v>901000</v>
      </c>
      <c r="D2757" s="199">
        <v>0</v>
      </c>
      <c r="E2757" s="198" t="s">
        <v>24332</v>
      </c>
      <c r="F2757" s="198" t="s">
        <v>1</v>
      </c>
    </row>
    <row r="2758" spans="1:6" ht="15" customHeight="1">
      <c r="A2758" s="198" t="s">
        <v>398</v>
      </c>
      <c r="B2758" s="199">
        <v>18</v>
      </c>
      <c r="C2758" s="199">
        <v>949900</v>
      </c>
      <c r="D2758" s="199">
        <v>0</v>
      </c>
      <c r="E2758" s="198" t="s">
        <v>24333</v>
      </c>
      <c r="F2758" s="198" t="s">
        <v>1</v>
      </c>
    </row>
    <row r="2759" spans="1:6" ht="15" customHeight="1">
      <c r="A2759" s="198" t="s">
        <v>397</v>
      </c>
      <c r="B2759" s="199">
        <v>8</v>
      </c>
      <c r="C2759" s="199">
        <v>1139600</v>
      </c>
      <c r="D2759" s="199">
        <v>0</v>
      </c>
      <c r="E2759" s="198" t="s">
        <v>24334</v>
      </c>
      <c r="F2759" s="198" t="s">
        <v>1</v>
      </c>
    </row>
    <row r="2760" spans="1:6" ht="15" customHeight="1">
      <c r="A2760" s="198" t="s">
        <v>397</v>
      </c>
      <c r="B2760" s="199">
        <v>7</v>
      </c>
      <c r="C2760" s="199">
        <v>553200</v>
      </c>
      <c r="D2760" s="199">
        <v>0</v>
      </c>
      <c r="E2760" s="198" t="s">
        <v>24335</v>
      </c>
      <c r="F2760" s="198" t="s">
        <v>1</v>
      </c>
    </row>
    <row r="2761" spans="1:6" ht="15" customHeight="1">
      <c r="A2761" s="198" t="s">
        <v>397</v>
      </c>
      <c r="B2761" s="199">
        <v>8</v>
      </c>
      <c r="C2761" s="199">
        <v>1434600</v>
      </c>
      <c r="D2761" s="199">
        <v>0</v>
      </c>
      <c r="E2761" s="198" t="s">
        <v>24336</v>
      </c>
      <c r="F2761" s="198" t="s">
        <v>1</v>
      </c>
    </row>
    <row r="2762" spans="1:6" ht="15" customHeight="1">
      <c r="A2762" s="198" t="s">
        <v>397</v>
      </c>
      <c r="B2762" s="199">
        <v>6</v>
      </c>
      <c r="C2762" s="199">
        <v>421200</v>
      </c>
      <c r="D2762" s="199">
        <v>0</v>
      </c>
      <c r="E2762" s="198" t="s">
        <v>24337</v>
      </c>
      <c r="F2762" s="198" t="s">
        <v>1</v>
      </c>
    </row>
    <row r="2763" spans="1:6" ht="15" customHeight="1">
      <c r="A2763" s="198" t="s">
        <v>398</v>
      </c>
      <c r="B2763" s="199">
        <v>17</v>
      </c>
      <c r="C2763" s="199">
        <v>1384600</v>
      </c>
      <c r="D2763" s="199">
        <v>0</v>
      </c>
      <c r="E2763" s="198" t="s">
        <v>24338</v>
      </c>
      <c r="F2763" s="198" t="s">
        <v>1</v>
      </c>
    </row>
    <row r="2764" spans="1:6" ht="15" customHeight="1">
      <c r="A2764" s="198" t="s">
        <v>398</v>
      </c>
      <c r="B2764" s="199">
        <v>125</v>
      </c>
      <c r="C2764" s="199">
        <v>17010941</v>
      </c>
      <c r="D2764" s="199">
        <v>0</v>
      </c>
      <c r="E2764" s="198" t="s">
        <v>24339</v>
      </c>
      <c r="F2764" s="198" t="s">
        <v>1</v>
      </c>
    </row>
    <row r="2765" spans="1:6" ht="15" customHeight="1">
      <c r="A2765" s="198" t="s">
        <v>398</v>
      </c>
      <c r="B2765" s="199">
        <v>41</v>
      </c>
      <c r="C2765" s="199">
        <v>5296100</v>
      </c>
      <c r="D2765" s="199">
        <v>0</v>
      </c>
      <c r="E2765" s="198" t="s">
        <v>24340</v>
      </c>
      <c r="F2765" s="198" t="s">
        <v>1</v>
      </c>
    </row>
    <row r="2766" spans="1:6" ht="15" customHeight="1">
      <c r="A2766" s="198" t="s">
        <v>398</v>
      </c>
      <c r="B2766" s="199">
        <v>16</v>
      </c>
      <c r="C2766" s="199">
        <v>1377700</v>
      </c>
      <c r="D2766" s="199">
        <v>0</v>
      </c>
      <c r="E2766" s="198" t="s">
        <v>24341</v>
      </c>
      <c r="F2766" s="198" t="s">
        <v>1</v>
      </c>
    </row>
    <row r="2767" spans="1:6" ht="15" customHeight="1">
      <c r="A2767" s="198" t="s">
        <v>398</v>
      </c>
      <c r="B2767" s="199">
        <v>24</v>
      </c>
      <c r="C2767" s="199">
        <v>2678800</v>
      </c>
      <c r="D2767" s="199">
        <v>0</v>
      </c>
      <c r="E2767" s="198" t="s">
        <v>24342</v>
      </c>
      <c r="F2767" s="198" t="s">
        <v>1</v>
      </c>
    </row>
    <row r="2768" spans="1:6" ht="15" customHeight="1">
      <c r="A2768" s="198" t="s">
        <v>397</v>
      </c>
      <c r="B2768" s="199">
        <v>5</v>
      </c>
      <c r="C2768" s="199">
        <v>427600</v>
      </c>
      <c r="D2768" s="199">
        <v>0</v>
      </c>
      <c r="E2768" s="198" t="s">
        <v>24343</v>
      </c>
      <c r="F2768" s="198" t="s">
        <v>1</v>
      </c>
    </row>
    <row r="2769" spans="1:6" ht="15" customHeight="1">
      <c r="A2769" s="198" t="s">
        <v>398</v>
      </c>
      <c r="B2769" s="199">
        <v>9</v>
      </c>
      <c r="C2769" s="199">
        <v>1231827</v>
      </c>
      <c r="D2769" s="199">
        <v>0</v>
      </c>
      <c r="E2769" s="198" t="s">
        <v>24344</v>
      </c>
      <c r="F2769" s="198" t="s">
        <v>1</v>
      </c>
    </row>
    <row r="2770" spans="1:6" ht="15" customHeight="1">
      <c r="A2770" s="198" t="s">
        <v>398</v>
      </c>
      <c r="B2770" s="199">
        <v>17</v>
      </c>
      <c r="C2770" s="199">
        <v>1701900</v>
      </c>
      <c r="D2770" s="199">
        <v>0</v>
      </c>
      <c r="E2770" s="198" t="s">
        <v>24345</v>
      </c>
      <c r="F2770" s="198" t="s">
        <v>1</v>
      </c>
    </row>
    <row r="2771" spans="1:6" ht="15" customHeight="1">
      <c r="A2771" s="198" t="s">
        <v>398</v>
      </c>
      <c r="B2771" s="199">
        <v>27</v>
      </c>
      <c r="C2771" s="199">
        <v>2880300</v>
      </c>
      <c r="D2771" s="199">
        <v>0</v>
      </c>
      <c r="E2771" s="198" t="s">
        <v>24346</v>
      </c>
      <c r="F2771" s="198" t="s">
        <v>1</v>
      </c>
    </row>
    <row r="2772" spans="1:6" ht="15" customHeight="1">
      <c r="A2772" s="198" t="s">
        <v>398</v>
      </c>
      <c r="B2772" s="199">
        <v>39</v>
      </c>
      <c r="C2772" s="199">
        <v>6858600</v>
      </c>
      <c r="D2772" s="199">
        <v>0</v>
      </c>
      <c r="E2772" s="198" t="s">
        <v>24347</v>
      </c>
      <c r="F2772" s="198" t="s">
        <v>1</v>
      </c>
    </row>
    <row r="2773" spans="1:6" ht="15" customHeight="1">
      <c r="A2773" s="198" t="s">
        <v>397</v>
      </c>
      <c r="B2773" s="199">
        <v>7</v>
      </c>
      <c r="C2773" s="199">
        <v>733900</v>
      </c>
      <c r="D2773" s="199">
        <v>0</v>
      </c>
      <c r="E2773" s="198" t="s">
        <v>24348</v>
      </c>
      <c r="F2773" s="198" t="s">
        <v>1</v>
      </c>
    </row>
    <row r="2774" spans="1:6" ht="15" customHeight="1">
      <c r="A2774" s="198" t="s">
        <v>398</v>
      </c>
      <c r="B2774" s="199">
        <v>27</v>
      </c>
      <c r="C2774" s="199">
        <v>4440100</v>
      </c>
      <c r="D2774" s="199">
        <v>0</v>
      </c>
      <c r="E2774" s="198" t="s">
        <v>24349</v>
      </c>
      <c r="F2774" s="198" t="s">
        <v>1</v>
      </c>
    </row>
    <row r="2775" spans="1:6" ht="15" customHeight="1">
      <c r="A2775" s="198" t="s">
        <v>398</v>
      </c>
      <c r="B2775" s="199">
        <v>25</v>
      </c>
      <c r="C2775" s="199">
        <v>2597100</v>
      </c>
      <c r="D2775" s="199">
        <v>0</v>
      </c>
      <c r="E2775" s="198" t="s">
        <v>24350</v>
      </c>
      <c r="F2775" s="198" t="s">
        <v>1</v>
      </c>
    </row>
    <row r="2776" spans="1:6" ht="15" customHeight="1">
      <c r="A2776" s="198" t="s">
        <v>398</v>
      </c>
      <c r="B2776" s="199">
        <v>23</v>
      </c>
      <c r="C2776" s="199">
        <v>2999200</v>
      </c>
      <c r="D2776" s="199">
        <v>0</v>
      </c>
      <c r="E2776" s="198" t="s">
        <v>24351</v>
      </c>
      <c r="F2776" s="198" t="s">
        <v>1</v>
      </c>
    </row>
    <row r="2777" spans="1:6" ht="15" customHeight="1">
      <c r="A2777" s="198" t="s">
        <v>397</v>
      </c>
      <c r="B2777" s="199">
        <v>7</v>
      </c>
      <c r="C2777" s="199">
        <v>1112100</v>
      </c>
      <c r="D2777" s="199">
        <v>0</v>
      </c>
      <c r="E2777" s="198" t="s">
        <v>24352</v>
      </c>
      <c r="F2777" s="198" t="s">
        <v>1</v>
      </c>
    </row>
    <row r="2778" spans="1:6" ht="15" customHeight="1">
      <c r="A2778" s="198" t="s">
        <v>397</v>
      </c>
      <c r="B2778" s="199">
        <v>6</v>
      </c>
      <c r="C2778" s="199">
        <v>680100</v>
      </c>
      <c r="D2778" s="199">
        <v>0</v>
      </c>
      <c r="E2778" s="198" t="s">
        <v>24353</v>
      </c>
      <c r="F2778" s="198" t="s">
        <v>1</v>
      </c>
    </row>
    <row r="2779" spans="1:6" ht="15" customHeight="1">
      <c r="A2779" s="198" t="s">
        <v>398</v>
      </c>
      <c r="B2779" s="199">
        <v>33</v>
      </c>
      <c r="C2779" s="199">
        <v>3578700</v>
      </c>
      <c r="D2779" s="199">
        <v>0</v>
      </c>
      <c r="E2779" s="198" t="s">
        <v>24354</v>
      </c>
      <c r="F2779" s="198" t="s">
        <v>1</v>
      </c>
    </row>
    <row r="2780" spans="1:6" ht="15" customHeight="1">
      <c r="A2780" s="198" t="s">
        <v>397</v>
      </c>
      <c r="B2780" s="199">
        <v>6</v>
      </c>
      <c r="C2780" s="199">
        <v>441000</v>
      </c>
      <c r="D2780" s="199">
        <v>0</v>
      </c>
      <c r="E2780" s="198" t="s">
        <v>24355</v>
      </c>
      <c r="F2780" s="198" t="s">
        <v>1</v>
      </c>
    </row>
    <row r="2781" spans="1:6" ht="15" customHeight="1">
      <c r="A2781" s="198" t="s">
        <v>397</v>
      </c>
      <c r="B2781" s="199">
        <v>8</v>
      </c>
      <c r="C2781" s="199">
        <v>1255600</v>
      </c>
      <c r="D2781" s="199">
        <v>0</v>
      </c>
      <c r="E2781" s="198" t="s">
        <v>24356</v>
      </c>
      <c r="F2781" s="198" t="s">
        <v>1</v>
      </c>
    </row>
    <row r="2782" spans="1:6" ht="15" customHeight="1">
      <c r="A2782" s="198" t="s">
        <v>397</v>
      </c>
      <c r="B2782" s="199">
        <v>7</v>
      </c>
      <c r="C2782" s="199">
        <v>1055200</v>
      </c>
      <c r="D2782" s="199">
        <v>0</v>
      </c>
      <c r="E2782" s="198" t="s">
        <v>24357</v>
      </c>
      <c r="F2782" s="198" t="s">
        <v>1</v>
      </c>
    </row>
    <row r="2783" spans="1:6" ht="15" customHeight="1">
      <c r="A2783" s="198" t="s">
        <v>397</v>
      </c>
      <c r="B2783" s="199">
        <v>8</v>
      </c>
      <c r="C2783" s="199">
        <v>1196200</v>
      </c>
      <c r="D2783" s="199">
        <v>0</v>
      </c>
      <c r="E2783" s="198" t="s">
        <v>24358</v>
      </c>
      <c r="F2783" s="198" t="s">
        <v>1</v>
      </c>
    </row>
    <row r="2784" spans="1:6" ht="15" customHeight="1">
      <c r="A2784" s="198" t="s">
        <v>398</v>
      </c>
      <c r="B2784" s="199">
        <v>18</v>
      </c>
      <c r="C2784" s="199">
        <v>2031600</v>
      </c>
      <c r="D2784" s="199">
        <v>0</v>
      </c>
      <c r="E2784" s="198" t="s">
        <v>24359</v>
      </c>
      <c r="F2784" s="198" t="s">
        <v>1</v>
      </c>
    </row>
    <row r="2785" spans="1:6" ht="15" customHeight="1">
      <c r="A2785" s="198" t="s">
        <v>397</v>
      </c>
      <c r="B2785" s="199">
        <v>6</v>
      </c>
      <c r="C2785" s="199">
        <v>502100</v>
      </c>
      <c r="D2785" s="199">
        <v>0</v>
      </c>
      <c r="E2785" s="198" t="s">
        <v>24360</v>
      </c>
      <c r="F2785" s="198" t="s">
        <v>1</v>
      </c>
    </row>
    <row r="2786" spans="1:6" ht="15" customHeight="1">
      <c r="A2786" s="198" t="s">
        <v>398</v>
      </c>
      <c r="B2786" s="199">
        <v>3</v>
      </c>
      <c r="C2786" s="199">
        <v>469550</v>
      </c>
      <c r="D2786" s="199">
        <v>0</v>
      </c>
      <c r="E2786" s="198" t="s">
        <v>24361</v>
      </c>
      <c r="F2786" s="198" t="s">
        <v>1</v>
      </c>
    </row>
    <row r="2787" spans="1:6" ht="15" customHeight="1">
      <c r="A2787" s="198" t="s">
        <v>397</v>
      </c>
      <c r="B2787" s="199">
        <v>6</v>
      </c>
      <c r="C2787" s="199">
        <v>580400</v>
      </c>
      <c r="D2787" s="199">
        <v>0</v>
      </c>
      <c r="E2787" s="198" t="s">
        <v>24362</v>
      </c>
      <c r="F2787" s="198" t="s">
        <v>1</v>
      </c>
    </row>
    <row r="2788" spans="1:6" ht="15" customHeight="1">
      <c r="A2788" s="198" t="s">
        <v>397</v>
      </c>
      <c r="B2788" s="199">
        <v>8</v>
      </c>
      <c r="C2788" s="199">
        <v>1131300</v>
      </c>
      <c r="D2788" s="199">
        <v>0</v>
      </c>
      <c r="E2788" s="198" t="s">
        <v>24363</v>
      </c>
      <c r="F2788" s="198" t="s">
        <v>1</v>
      </c>
    </row>
    <row r="2789" spans="1:6" ht="15" customHeight="1">
      <c r="A2789" s="198" t="s">
        <v>397</v>
      </c>
      <c r="B2789" s="199">
        <v>10</v>
      </c>
      <c r="C2789" s="199">
        <v>1943300</v>
      </c>
      <c r="D2789" s="199">
        <v>0</v>
      </c>
      <c r="E2789" s="198" t="s">
        <v>24364</v>
      </c>
      <c r="F2789" s="198" t="s">
        <v>1</v>
      </c>
    </row>
    <row r="2790" spans="1:6" ht="15" customHeight="1">
      <c r="A2790" s="198" t="s">
        <v>397</v>
      </c>
      <c r="B2790" s="199">
        <v>11</v>
      </c>
      <c r="C2790" s="199">
        <v>2237100</v>
      </c>
      <c r="D2790" s="199">
        <v>0</v>
      </c>
      <c r="E2790" s="198" t="s">
        <v>24365</v>
      </c>
      <c r="F2790" s="198" t="s">
        <v>1</v>
      </c>
    </row>
    <row r="2791" spans="1:6" ht="15" customHeight="1">
      <c r="A2791" s="198" t="s">
        <v>398</v>
      </c>
      <c r="B2791" s="199">
        <v>28</v>
      </c>
      <c r="C2791" s="199">
        <v>2877300</v>
      </c>
      <c r="D2791" s="199">
        <v>0</v>
      </c>
      <c r="E2791" s="198" t="s">
        <v>24366</v>
      </c>
      <c r="F2791" s="198" t="s">
        <v>1</v>
      </c>
    </row>
    <row r="2792" spans="1:6" ht="15" customHeight="1">
      <c r="A2792" s="198" t="s">
        <v>398</v>
      </c>
      <c r="B2792" s="199">
        <v>19</v>
      </c>
      <c r="C2792" s="199">
        <v>1944600</v>
      </c>
      <c r="D2792" s="199">
        <v>0</v>
      </c>
      <c r="E2792" s="198" t="s">
        <v>24367</v>
      </c>
      <c r="F2792" s="198" t="s">
        <v>1</v>
      </c>
    </row>
    <row r="2793" spans="1:6" ht="15" customHeight="1">
      <c r="A2793" s="198" t="s">
        <v>397</v>
      </c>
      <c r="B2793" s="199">
        <v>5</v>
      </c>
      <c r="C2793" s="199">
        <v>348800</v>
      </c>
      <c r="D2793" s="199">
        <v>0</v>
      </c>
      <c r="E2793" s="198" t="s">
        <v>24368</v>
      </c>
      <c r="F2793" s="198" t="s">
        <v>1</v>
      </c>
    </row>
    <row r="2794" spans="1:6" ht="15" customHeight="1">
      <c r="A2794" s="198" t="s">
        <v>397</v>
      </c>
      <c r="B2794" s="199">
        <v>9</v>
      </c>
      <c r="C2794" s="199">
        <v>1397500</v>
      </c>
      <c r="D2794" s="199">
        <v>0</v>
      </c>
      <c r="E2794" s="198" t="s">
        <v>24369</v>
      </c>
      <c r="F2794" s="198" t="s">
        <v>1</v>
      </c>
    </row>
    <row r="2795" spans="1:6" ht="15" customHeight="1">
      <c r="A2795" s="198" t="s">
        <v>397</v>
      </c>
      <c r="B2795" s="199">
        <v>7</v>
      </c>
      <c r="C2795" s="199">
        <v>725500</v>
      </c>
      <c r="D2795" s="199">
        <v>0</v>
      </c>
      <c r="E2795" s="198" t="s">
        <v>24370</v>
      </c>
      <c r="F2795" s="198" t="s">
        <v>1</v>
      </c>
    </row>
    <row r="2796" spans="1:6" ht="15" customHeight="1">
      <c r="A2796" s="198" t="s">
        <v>397</v>
      </c>
      <c r="B2796" s="199">
        <v>4</v>
      </c>
      <c r="C2796" s="199">
        <v>427075</v>
      </c>
      <c r="D2796" s="199">
        <v>0</v>
      </c>
      <c r="E2796" s="198" t="s">
        <v>24371</v>
      </c>
      <c r="F2796" s="198" t="s">
        <v>1</v>
      </c>
    </row>
    <row r="2797" spans="1:6" ht="15" customHeight="1">
      <c r="A2797" s="198" t="s">
        <v>397</v>
      </c>
      <c r="B2797" s="199">
        <v>6</v>
      </c>
      <c r="C2797" s="199">
        <v>620200</v>
      </c>
      <c r="D2797" s="199">
        <v>0</v>
      </c>
      <c r="E2797" s="198" t="s">
        <v>24372</v>
      </c>
      <c r="F2797" s="198" t="s">
        <v>1</v>
      </c>
    </row>
    <row r="2798" spans="1:6" ht="15" customHeight="1">
      <c r="A2798" s="198" t="s">
        <v>397</v>
      </c>
      <c r="B2798" s="199">
        <v>7</v>
      </c>
      <c r="C2798" s="199">
        <v>791700</v>
      </c>
      <c r="D2798" s="199">
        <v>0</v>
      </c>
      <c r="E2798" s="198" t="s">
        <v>24373</v>
      </c>
      <c r="F2798" s="198" t="s">
        <v>1</v>
      </c>
    </row>
    <row r="2799" spans="1:6" ht="15" customHeight="1">
      <c r="A2799" s="198" t="s">
        <v>397</v>
      </c>
      <c r="B2799" s="199">
        <v>6</v>
      </c>
      <c r="C2799" s="199">
        <v>619300</v>
      </c>
      <c r="D2799" s="199">
        <v>0</v>
      </c>
      <c r="E2799" s="198" t="s">
        <v>24374</v>
      </c>
      <c r="F2799" s="198" t="s">
        <v>1</v>
      </c>
    </row>
    <row r="2800" spans="1:6" ht="15" customHeight="1">
      <c r="A2800" s="198" t="s">
        <v>397</v>
      </c>
      <c r="B2800" s="199">
        <v>8</v>
      </c>
      <c r="C2800" s="199">
        <v>1004700</v>
      </c>
      <c r="D2800" s="199">
        <v>0</v>
      </c>
      <c r="E2800" s="198" t="s">
        <v>24375</v>
      </c>
      <c r="F2800" s="198" t="s">
        <v>1</v>
      </c>
    </row>
    <row r="2801" spans="1:6" ht="15" customHeight="1">
      <c r="A2801" s="198" t="s">
        <v>397</v>
      </c>
      <c r="B2801" s="199">
        <v>10</v>
      </c>
      <c r="C2801" s="199">
        <v>1948500</v>
      </c>
      <c r="D2801" s="199">
        <v>0</v>
      </c>
      <c r="E2801" s="198" t="s">
        <v>24376</v>
      </c>
      <c r="F2801" s="198" t="s">
        <v>1</v>
      </c>
    </row>
    <row r="2802" spans="1:6" ht="15" customHeight="1">
      <c r="A2802" s="198" t="s">
        <v>397</v>
      </c>
      <c r="B2802" s="199">
        <v>9</v>
      </c>
      <c r="C2802" s="199">
        <v>1551400</v>
      </c>
      <c r="D2802" s="199">
        <v>0</v>
      </c>
      <c r="E2802" s="198" t="s">
        <v>24377</v>
      </c>
      <c r="F2802" s="198" t="s">
        <v>1</v>
      </c>
    </row>
    <row r="2803" spans="1:6" ht="15" customHeight="1">
      <c r="A2803" s="198" t="s">
        <v>398</v>
      </c>
      <c r="B2803" s="199">
        <v>24</v>
      </c>
      <c r="C2803" s="199">
        <v>2891700</v>
      </c>
      <c r="D2803" s="199">
        <v>0</v>
      </c>
      <c r="E2803" s="198" t="s">
        <v>24378</v>
      </c>
      <c r="F2803" s="198" t="s">
        <v>1</v>
      </c>
    </row>
    <row r="2804" spans="1:6" ht="15" customHeight="1">
      <c r="A2804" s="198" t="s">
        <v>397</v>
      </c>
      <c r="B2804" s="199">
        <v>5</v>
      </c>
      <c r="C2804" s="199">
        <v>433400</v>
      </c>
      <c r="D2804" s="199">
        <v>0</v>
      </c>
      <c r="E2804" s="198" t="s">
        <v>24379</v>
      </c>
      <c r="F2804" s="198" t="s">
        <v>1</v>
      </c>
    </row>
    <row r="2805" spans="1:6" ht="15" customHeight="1">
      <c r="A2805" s="198" t="s">
        <v>397</v>
      </c>
      <c r="B2805" s="199">
        <v>6</v>
      </c>
      <c r="C2805" s="199">
        <v>714000</v>
      </c>
      <c r="D2805" s="199">
        <v>0</v>
      </c>
      <c r="E2805" s="198" t="s">
        <v>24380</v>
      </c>
      <c r="F2805" s="198" t="s">
        <v>1</v>
      </c>
    </row>
    <row r="2806" spans="1:6" ht="15" customHeight="1">
      <c r="A2806" s="198" t="s">
        <v>397</v>
      </c>
      <c r="B2806" s="199">
        <v>7</v>
      </c>
      <c r="C2806" s="199">
        <v>760200</v>
      </c>
      <c r="D2806" s="199">
        <v>0</v>
      </c>
      <c r="E2806" s="198" t="s">
        <v>24381</v>
      </c>
      <c r="F2806" s="198" t="s">
        <v>1</v>
      </c>
    </row>
    <row r="2807" spans="1:6" ht="15" customHeight="1">
      <c r="A2807" s="198" t="s">
        <v>398</v>
      </c>
      <c r="B2807" s="199">
        <v>9</v>
      </c>
      <c r="C2807" s="199">
        <v>1232773</v>
      </c>
      <c r="D2807" s="199">
        <v>0</v>
      </c>
      <c r="E2807" s="198" t="s">
        <v>24382</v>
      </c>
      <c r="F2807" s="198" t="s">
        <v>1</v>
      </c>
    </row>
    <row r="2808" spans="1:6" ht="15" customHeight="1">
      <c r="A2808" s="198" t="s">
        <v>397</v>
      </c>
      <c r="B2808" s="199">
        <v>7</v>
      </c>
      <c r="C2808" s="199">
        <v>667300</v>
      </c>
      <c r="D2808" s="199">
        <v>0</v>
      </c>
      <c r="E2808" s="198" t="s">
        <v>24383</v>
      </c>
      <c r="F2808" s="198" t="s">
        <v>1</v>
      </c>
    </row>
    <row r="2809" spans="1:6" ht="15" customHeight="1">
      <c r="A2809" s="198" t="s">
        <v>397</v>
      </c>
      <c r="B2809" s="199">
        <v>7</v>
      </c>
      <c r="C2809" s="199">
        <v>783500</v>
      </c>
      <c r="D2809" s="199">
        <v>0</v>
      </c>
      <c r="E2809" s="198" t="s">
        <v>24384</v>
      </c>
      <c r="F2809" s="198" t="s">
        <v>1</v>
      </c>
    </row>
    <row r="2810" spans="1:6" ht="15" customHeight="1">
      <c r="A2810" s="198" t="s">
        <v>397</v>
      </c>
      <c r="B2810" s="199">
        <v>7</v>
      </c>
      <c r="C2810" s="199">
        <v>944800</v>
      </c>
      <c r="D2810" s="199">
        <v>0</v>
      </c>
      <c r="E2810" s="198" t="s">
        <v>24385</v>
      </c>
      <c r="F2810" s="198" t="s">
        <v>1</v>
      </c>
    </row>
    <row r="2811" spans="1:6" ht="15" customHeight="1">
      <c r="A2811" s="198" t="s">
        <v>397</v>
      </c>
      <c r="B2811" s="199">
        <v>6</v>
      </c>
      <c r="C2811" s="199">
        <v>657000</v>
      </c>
      <c r="D2811" s="199">
        <v>0</v>
      </c>
      <c r="E2811" s="198" t="s">
        <v>24386</v>
      </c>
      <c r="F2811" s="198" t="s">
        <v>1</v>
      </c>
    </row>
    <row r="2812" spans="1:6" ht="15" customHeight="1">
      <c r="A2812" s="198" t="s">
        <v>397</v>
      </c>
      <c r="B2812" s="199">
        <v>7</v>
      </c>
      <c r="C2812" s="199">
        <v>1153100</v>
      </c>
      <c r="D2812" s="199">
        <v>0</v>
      </c>
      <c r="E2812" s="198" t="s">
        <v>24387</v>
      </c>
      <c r="F2812" s="198" t="s">
        <v>1</v>
      </c>
    </row>
    <row r="2813" spans="1:6" ht="15" customHeight="1">
      <c r="A2813" s="198" t="s">
        <v>398</v>
      </c>
      <c r="B2813" s="199">
        <v>10</v>
      </c>
      <c r="C2813" s="199">
        <v>1339602</v>
      </c>
      <c r="D2813" s="199">
        <v>0</v>
      </c>
      <c r="E2813" s="198" t="s">
        <v>24388</v>
      </c>
      <c r="F2813" s="198" t="s">
        <v>1</v>
      </c>
    </row>
    <row r="2814" spans="1:6" ht="15" customHeight="1">
      <c r="A2814" s="198" t="s">
        <v>397</v>
      </c>
      <c r="B2814" s="199">
        <v>7</v>
      </c>
      <c r="C2814" s="199">
        <v>761400</v>
      </c>
      <c r="D2814" s="199">
        <v>0</v>
      </c>
      <c r="E2814" s="198" t="s">
        <v>24389</v>
      </c>
      <c r="F2814" s="198" t="s">
        <v>1</v>
      </c>
    </row>
    <row r="2815" spans="1:6" ht="15" customHeight="1">
      <c r="A2815" s="198" t="s">
        <v>397</v>
      </c>
      <c r="B2815" s="199">
        <v>7</v>
      </c>
      <c r="C2815" s="199">
        <v>829700</v>
      </c>
      <c r="D2815" s="199">
        <v>0</v>
      </c>
      <c r="E2815" s="198" t="s">
        <v>24390</v>
      </c>
      <c r="F2815" s="198" t="s">
        <v>1</v>
      </c>
    </row>
    <row r="2816" spans="1:6" ht="15" customHeight="1">
      <c r="A2816" s="198" t="s">
        <v>397</v>
      </c>
      <c r="B2816" s="199">
        <v>8</v>
      </c>
      <c r="C2816" s="199">
        <v>1310200</v>
      </c>
      <c r="D2816" s="199">
        <v>0</v>
      </c>
      <c r="E2816" s="198" t="s">
        <v>24391</v>
      </c>
      <c r="F2816" s="198" t="s">
        <v>1</v>
      </c>
    </row>
    <row r="2817" spans="1:6" ht="15" customHeight="1">
      <c r="A2817" s="198" t="s">
        <v>397</v>
      </c>
      <c r="B2817" s="199">
        <v>6</v>
      </c>
      <c r="C2817" s="199">
        <v>361100</v>
      </c>
      <c r="D2817" s="199">
        <v>0</v>
      </c>
      <c r="E2817" s="198" t="s">
        <v>24392</v>
      </c>
      <c r="F2817" s="198" t="s">
        <v>1</v>
      </c>
    </row>
    <row r="2818" spans="1:6" ht="15" customHeight="1">
      <c r="A2818" s="198" t="s">
        <v>397</v>
      </c>
      <c r="B2818" s="199">
        <v>5</v>
      </c>
      <c r="C2818" s="199">
        <v>352600</v>
      </c>
      <c r="D2818" s="199">
        <v>0</v>
      </c>
      <c r="E2818" s="198" t="s">
        <v>24393</v>
      </c>
      <c r="F2818" s="198" t="s">
        <v>1</v>
      </c>
    </row>
    <row r="2819" spans="1:6" ht="15" customHeight="1">
      <c r="A2819" s="198" t="s">
        <v>397</v>
      </c>
      <c r="B2819" s="199">
        <v>7</v>
      </c>
      <c r="C2819" s="199">
        <v>1126200</v>
      </c>
      <c r="D2819" s="199">
        <v>0</v>
      </c>
      <c r="E2819" s="198" t="s">
        <v>24394</v>
      </c>
      <c r="F2819" s="198" t="s">
        <v>1</v>
      </c>
    </row>
    <row r="2820" spans="1:6" ht="15" customHeight="1">
      <c r="A2820" s="198" t="s">
        <v>397</v>
      </c>
      <c r="B2820" s="199">
        <v>6</v>
      </c>
      <c r="C2820" s="199">
        <v>484900</v>
      </c>
      <c r="D2820" s="199">
        <v>0</v>
      </c>
      <c r="E2820" s="198" t="s">
        <v>24395</v>
      </c>
      <c r="F2820" s="198" t="s">
        <v>1</v>
      </c>
    </row>
    <row r="2821" spans="1:6" ht="15" customHeight="1">
      <c r="A2821" s="198" t="s">
        <v>397</v>
      </c>
      <c r="B2821" s="199">
        <v>5</v>
      </c>
      <c r="C2821" s="199">
        <v>339700</v>
      </c>
      <c r="D2821" s="199">
        <v>0</v>
      </c>
      <c r="E2821" s="198" t="s">
        <v>24396</v>
      </c>
      <c r="F2821" s="198" t="s">
        <v>1</v>
      </c>
    </row>
    <row r="2822" spans="1:6" ht="15" customHeight="1">
      <c r="A2822" s="198" t="s">
        <v>397</v>
      </c>
      <c r="B2822" s="199">
        <v>6</v>
      </c>
      <c r="C2822" s="199">
        <v>764500</v>
      </c>
      <c r="D2822" s="199">
        <v>0</v>
      </c>
      <c r="E2822" s="198" t="s">
        <v>24397</v>
      </c>
      <c r="F2822" s="198" t="s">
        <v>1</v>
      </c>
    </row>
    <row r="2823" spans="1:6" ht="15" customHeight="1">
      <c r="A2823" s="198" t="s">
        <v>397</v>
      </c>
      <c r="B2823" s="199">
        <v>5</v>
      </c>
      <c r="C2823" s="199">
        <v>350400</v>
      </c>
      <c r="D2823" s="199">
        <v>0</v>
      </c>
      <c r="E2823" s="198" t="s">
        <v>24398</v>
      </c>
      <c r="F2823" s="198" t="s">
        <v>1</v>
      </c>
    </row>
    <row r="2824" spans="1:6" ht="15" customHeight="1">
      <c r="A2824" s="198" t="s">
        <v>397</v>
      </c>
      <c r="B2824" s="199">
        <v>4</v>
      </c>
      <c r="C2824" s="199">
        <v>440833</v>
      </c>
      <c r="D2824" s="199">
        <v>0</v>
      </c>
      <c r="E2824" s="198" t="s">
        <v>24399</v>
      </c>
      <c r="F2824" s="198" t="s">
        <v>1</v>
      </c>
    </row>
    <row r="2825" spans="1:6" ht="15" customHeight="1">
      <c r="A2825" s="198" t="s">
        <v>398</v>
      </c>
      <c r="B2825" s="199">
        <v>18</v>
      </c>
      <c r="C2825" s="199">
        <v>1508800</v>
      </c>
      <c r="D2825" s="199">
        <v>0</v>
      </c>
      <c r="E2825" s="198" t="s">
        <v>24400</v>
      </c>
      <c r="F2825" s="198" t="s">
        <v>1</v>
      </c>
    </row>
    <row r="2826" spans="1:6" ht="15" customHeight="1">
      <c r="A2826" s="198" t="s">
        <v>398</v>
      </c>
      <c r="B2826" s="199">
        <v>65</v>
      </c>
      <c r="C2826" s="199">
        <v>13789800</v>
      </c>
      <c r="D2826" s="199">
        <v>0</v>
      </c>
      <c r="E2826" s="198" t="s">
        <v>24401</v>
      </c>
      <c r="F2826" s="198" t="s">
        <v>1</v>
      </c>
    </row>
    <row r="2827" spans="1:6" ht="15" customHeight="1">
      <c r="A2827" s="198" t="s">
        <v>397</v>
      </c>
      <c r="B2827" s="199">
        <v>6</v>
      </c>
      <c r="C2827" s="199">
        <v>614700</v>
      </c>
      <c r="D2827" s="199">
        <v>0</v>
      </c>
      <c r="E2827" s="198" t="s">
        <v>24402</v>
      </c>
      <c r="F2827" s="198" t="s">
        <v>1</v>
      </c>
    </row>
    <row r="2828" spans="1:6" ht="15" customHeight="1">
      <c r="A2828" s="198" t="s">
        <v>397</v>
      </c>
      <c r="B2828" s="199">
        <v>6</v>
      </c>
      <c r="C2828" s="199">
        <v>552100</v>
      </c>
      <c r="D2828" s="199">
        <v>0</v>
      </c>
      <c r="E2828" s="198" t="s">
        <v>24403</v>
      </c>
      <c r="F2828" s="198" t="s">
        <v>1</v>
      </c>
    </row>
    <row r="2829" spans="1:6" ht="15" customHeight="1">
      <c r="A2829" s="198" t="s">
        <v>398</v>
      </c>
      <c r="B2829" s="199">
        <v>8</v>
      </c>
      <c r="C2829" s="199">
        <v>1144403</v>
      </c>
      <c r="D2829" s="199">
        <v>0</v>
      </c>
      <c r="E2829" s="198" t="s">
        <v>24404</v>
      </c>
      <c r="F2829" s="198" t="s">
        <v>1</v>
      </c>
    </row>
    <row r="2830" spans="1:6" ht="15" customHeight="1">
      <c r="A2830" s="198" t="s">
        <v>397</v>
      </c>
      <c r="B2830" s="199">
        <v>8</v>
      </c>
      <c r="C2830" s="199">
        <v>1459800</v>
      </c>
      <c r="D2830" s="199">
        <v>0</v>
      </c>
      <c r="E2830" s="198" t="s">
        <v>24405</v>
      </c>
      <c r="F2830" s="198" t="s">
        <v>1</v>
      </c>
    </row>
    <row r="2831" spans="1:6" ht="15" customHeight="1">
      <c r="A2831" s="198" t="s">
        <v>398</v>
      </c>
      <c r="B2831" s="199">
        <v>6</v>
      </c>
      <c r="C2831" s="199">
        <v>751900</v>
      </c>
      <c r="D2831" s="199">
        <v>0</v>
      </c>
      <c r="E2831" s="198" t="s">
        <v>24406</v>
      </c>
      <c r="F2831" s="198" t="s">
        <v>1</v>
      </c>
    </row>
    <row r="2832" spans="1:6" ht="15" customHeight="1">
      <c r="A2832" s="198" t="s">
        <v>397</v>
      </c>
      <c r="B2832" s="199">
        <v>9</v>
      </c>
      <c r="C2832" s="199">
        <v>2009600</v>
      </c>
      <c r="D2832" s="199">
        <v>0</v>
      </c>
      <c r="E2832" s="198" t="s">
        <v>24407</v>
      </c>
      <c r="F2832" s="198" t="s">
        <v>1</v>
      </c>
    </row>
    <row r="2833" spans="1:6" ht="15" customHeight="1">
      <c r="A2833" s="198" t="s">
        <v>397</v>
      </c>
      <c r="B2833" s="199">
        <v>6</v>
      </c>
      <c r="C2833" s="199">
        <v>912900</v>
      </c>
      <c r="D2833" s="199">
        <v>0</v>
      </c>
      <c r="E2833" s="198" t="s">
        <v>24408</v>
      </c>
      <c r="F2833" s="198" t="s">
        <v>1</v>
      </c>
    </row>
    <row r="2834" spans="1:6" ht="15" customHeight="1">
      <c r="A2834" s="198" t="s">
        <v>397</v>
      </c>
      <c r="B2834" s="199">
        <v>8</v>
      </c>
      <c r="C2834" s="199">
        <v>1279400</v>
      </c>
      <c r="D2834" s="199">
        <v>0</v>
      </c>
      <c r="E2834" s="198" t="s">
        <v>24409</v>
      </c>
      <c r="F2834" s="198" t="s">
        <v>1</v>
      </c>
    </row>
    <row r="2835" spans="1:6" ht="15" customHeight="1">
      <c r="A2835" s="198" t="s">
        <v>397</v>
      </c>
      <c r="B2835" s="199">
        <v>5</v>
      </c>
      <c r="C2835" s="199">
        <v>529800</v>
      </c>
      <c r="D2835" s="199">
        <v>0</v>
      </c>
      <c r="E2835" s="198" t="s">
        <v>24410</v>
      </c>
      <c r="F2835" s="198" t="s">
        <v>1</v>
      </c>
    </row>
    <row r="2836" spans="1:6" ht="15" customHeight="1">
      <c r="A2836" s="198" t="s">
        <v>397</v>
      </c>
      <c r="B2836" s="199">
        <v>8</v>
      </c>
      <c r="C2836" s="199">
        <v>1315400</v>
      </c>
      <c r="D2836" s="199">
        <v>0</v>
      </c>
      <c r="E2836" s="198" t="s">
        <v>24411</v>
      </c>
      <c r="F2836" s="198" t="s">
        <v>1</v>
      </c>
    </row>
    <row r="2837" spans="1:6" ht="15" customHeight="1">
      <c r="A2837" s="198" t="s">
        <v>398</v>
      </c>
      <c r="B2837" s="199">
        <v>19</v>
      </c>
      <c r="C2837" s="199">
        <v>1927800</v>
      </c>
      <c r="D2837" s="199">
        <v>0</v>
      </c>
      <c r="E2837" s="198" t="s">
        <v>24412</v>
      </c>
      <c r="F2837" s="198" t="s">
        <v>1</v>
      </c>
    </row>
    <row r="2838" spans="1:6" ht="15" customHeight="1">
      <c r="A2838" s="198" t="s">
        <v>397</v>
      </c>
      <c r="B2838" s="199">
        <v>5</v>
      </c>
      <c r="C2838" s="199">
        <v>348900</v>
      </c>
      <c r="D2838" s="199">
        <v>0</v>
      </c>
      <c r="E2838" s="198" t="s">
        <v>24413</v>
      </c>
      <c r="F2838" s="198" t="s">
        <v>1</v>
      </c>
    </row>
    <row r="2839" spans="1:6" ht="15" customHeight="1">
      <c r="A2839" s="198" t="s">
        <v>397</v>
      </c>
      <c r="B2839" s="199">
        <v>7</v>
      </c>
      <c r="C2839" s="199">
        <v>820500</v>
      </c>
      <c r="D2839" s="199">
        <v>0</v>
      </c>
      <c r="E2839" s="198" t="s">
        <v>24414</v>
      </c>
      <c r="F2839" s="198" t="s">
        <v>1</v>
      </c>
    </row>
    <row r="2840" spans="1:6" ht="15" customHeight="1">
      <c r="A2840" s="198" t="s">
        <v>397</v>
      </c>
      <c r="B2840" s="199">
        <v>8</v>
      </c>
      <c r="C2840" s="199">
        <v>1390500</v>
      </c>
      <c r="D2840" s="199">
        <v>0</v>
      </c>
      <c r="E2840" s="198" t="s">
        <v>24415</v>
      </c>
      <c r="F2840" s="198" t="s">
        <v>1</v>
      </c>
    </row>
    <row r="2841" spans="1:6" ht="15" customHeight="1">
      <c r="A2841" s="198" t="s">
        <v>398</v>
      </c>
      <c r="B2841" s="199">
        <v>24</v>
      </c>
      <c r="C2841" s="199">
        <v>2497000</v>
      </c>
      <c r="D2841" s="199">
        <v>0</v>
      </c>
      <c r="E2841" s="198" t="s">
        <v>24416</v>
      </c>
      <c r="F2841" s="198" t="s">
        <v>1</v>
      </c>
    </row>
    <row r="2842" spans="1:6" ht="15" customHeight="1">
      <c r="A2842" s="198" t="s">
        <v>397</v>
      </c>
      <c r="B2842" s="199">
        <v>6</v>
      </c>
      <c r="C2842" s="199">
        <v>662100</v>
      </c>
      <c r="D2842" s="199">
        <v>0</v>
      </c>
      <c r="E2842" s="198" t="s">
        <v>24417</v>
      </c>
      <c r="F2842" s="198" t="s">
        <v>1</v>
      </c>
    </row>
    <row r="2843" spans="1:6" ht="15" customHeight="1">
      <c r="A2843" s="198" t="s">
        <v>397</v>
      </c>
      <c r="B2843" s="199">
        <v>7</v>
      </c>
      <c r="C2843" s="199">
        <v>943400</v>
      </c>
      <c r="D2843" s="199">
        <v>0</v>
      </c>
      <c r="E2843" s="198" t="s">
        <v>24418</v>
      </c>
      <c r="F2843" s="198" t="s">
        <v>1</v>
      </c>
    </row>
    <row r="2844" spans="1:6" ht="15" customHeight="1">
      <c r="A2844" s="198" t="s">
        <v>397</v>
      </c>
      <c r="B2844" s="199">
        <v>6</v>
      </c>
      <c r="C2844" s="199">
        <v>736000</v>
      </c>
      <c r="D2844" s="199">
        <v>0</v>
      </c>
      <c r="E2844" s="198" t="s">
        <v>24419</v>
      </c>
      <c r="F2844" s="198" t="s">
        <v>1</v>
      </c>
    </row>
    <row r="2845" spans="1:6" ht="15" customHeight="1">
      <c r="A2845" s="198" t="s">
        <v>397</v>
      </c>
      <c r="B2845" s="199">
        <v>6</v>
      </c>
      <c r="C2845" s="199">
        <v>610000</v>
      </c>
      <c r="D2845" s="199">
        <v>0</v>
      </c>
      <c r="E2845" s="198" t="s">
        <v>24420</v>
      </c>
      <c r="F2845" s="198" t="s">
        <v>1</v>
      </c>
    </row>
    <row r="2846" spans="1:6" ht="15" customHeight="1">
      <c r="A2846" s="198" t="s">
        <v>397</v>
      </c>
      <c r="B2846" s="199">
        <v>121</v>
      </c>
      <c r="C2846" s="199">
        <v>14101800</v>
      </c>
      <c r="D2846" s="199">
        <v>0</v>
      </c>
      <c r="E2846" s="198" t="s">
        <v>24421</v>
      </c>
      <c r="F2846" s="198" t="s">
        <v>1</v>
      </c>
    </row>
    <row r="2847" spans="1:6" ht="15" customHeight="1">
      <c r="A2847" s="198" t="s">
        <v>397</v>
      </c>
      <c r="B2847" s="199">
        <v>6</v>
      </c>
      <c r="C2847" s="199">
        <v>440900</v>
      </c>
      <c r="D2847" s="199">
        <v>0</v>
      </c>
      <c r="E2847" s="198" t="s">
        <v>24422</v>
      </c>
      <c r="F2847" s="198" t="s">
        <v>1</v>
      </c>
    </row>
    <row r="2848" spans="1:6" ht="15" customHeight="1">
      <c r="A2848" s="198" t="s">
        <v>397</v>
      </c>
      <c r="B2848" s="199">
        <v>6</v>
      </c>
      <c r="C2848" s="199">
        <v>696200</v>
      </c>
      <c r="D2848" s="199">
        <v>0</v>
      </c>
      <c r="E2848" s="198" t="s">
        <v>24423</v>
      </c>
      <c r="F2848" s="198" t="s">
        <v>1</v>
      </c>
    </row>
    <row r="2849" spans="1:6" ht="15" customHeight="1">
      <c r="A2849" s="198" t="s">
        <v>397</v>
      </c>
      <c r="B2849" s="199">
        <v>6</v>
      </c>
      <c r="C2849" s="199">
        <v>524800</v>
      </c>
      <c r="D2849" s="199">
        <v>0</v>
      </c>
      <c r="E2849" s="198" t="s">
        <v>24424</v>
      </c>
      <c r="F2849" s="198" t="s">
        <v>1</v>
      </c>
    </row>
    <row r="2850" spans="1:6" ht="15" customHeight="1">
      <c r="A2850" s="198" t="s">
        <v>398</v>
      </c>
      <c r="B2850" s="199">
        <v>13</v>
      </c>
      <c r="C2850" s="199">
        <v>1772834</v>
      </c>
      <c r="D2850" s="199">
        <v>0</v>
      </c>
      <c r="E2850" s="198" t="s">
        <v>24425</v>
      </c>
      <c r="F2850" s="198" t="s">
        <v>1</v>
      </c>
    </row>
    <row r="2851" spans="1:6" ht="15" customHeight="1">
      <c r="A2851" s="198" t="s">
        <v>398</v>
      </c>
      <c r="B2851" s="199">
        <v>31</v>
      </c>
      <c r="C2851" s="199">
        <v>3746600</v>
      </c>
      <c r="D2851" s="199">
        <v>0</v>
      </c>
      <c r="E2851" s="198" t="s">
        <v>24426</v>
      </c>
      <c r="F2851" s="198" t="s">
        <v>1</v>
      </c>
    </row>
    <row r="2852" spans="1:6" ht="15" customHeight="1">
      <c r="A2852" s="198" t="s">
        <v>397</v>
      </c>
      <c r="B2852" s="199">
        <v>8</v>
      </c>
      <c r="C2852" s="199">
        <v>1382000</v>
      </c>
      <c r="D2852" s="199">
        <v>0</v>
      </c>
      <c r="E2852" s="198" t="s">
        <v>24427</v>
      </c>
      <c r="F2852" s="198" t="s">
        <v>1</v>
      </c>
    </row>
    <row r="2853" spans="1:6" ht="15" customHeight="1">
      <c r="A2853" s="198" t="s">
        <v>398</v>
      </c>
      <c r="B2853" s="199">
        <v>17</v>
      </c>
      <c r="C2853" s="199">
        <v>1256000</v>
      </c>
      <c r="D2853" s="199">
        <v>0</v>
      </c>
      <c r="E2853" s="198" t="s">
        <v>24428</v>
      </c>
      <c r="F2853" s="198" t="s">
        <v>1</v>
      </c>
    </row>
    <row r="2854" spans="1:6" ht="15" customHeight="1">
      <c r="A2854" s="198" t="s">
        <v>397</v>
      </c>
      <c r="B2854" s="199">
        <v>7</v>
      </c>
      <c r="C2854" s="199">
        <v>880000</v>
      </c>
      <c r="D2854" s="199">
        <v>0</v>
      </c>
      <c r="E2854" s="198" t="s">
        <v>24429</v>
      </c>
      <c r="F2854" s="198" t="s">
        <v>1</v>
      </c>
    </row>
    <row r="2855" spans="1:6" ht="15" customHeight="1">
      <c r="A2855" s="198" t="s">
        <v>397</v>
      </c>
      <c r="B2855" s="199">
        <v>6</v>
      </c>
      <c r="C2855" s="199">
        <v>685900</v>
      </c>
      <c r="D2855" s="199">
        <v>0</v>
      </c>
      <c r="E2855" s="198" t="s">
        <v>24430</v>
      </c>
      <c r="F2855" s="198" t="s">
        <v>1</v>
      </c>
    </row>
    <row r="2856" spans="1:6" ht="15" customHeight="1">
      <c r="A2856" s="198" t="s">
        <v>397</v>
      </c>
      <c r="B2856" s="199">
        <v>7</v>
      </c>
      <c r="C2856" s="199">
        <v>951600</v>
      </c>
      <c r="D2856" s="199">
        <v>0</v>
      </c>
      <c r="E2856" s="198" t="s">
        <v>24431</v>
      </c>
      <c r="F2856" s="198" t="s">
        <v>1</v>
      </c>
    </row>
    <row r="2857" spans="1:6" ht="15" customHeight="1">
      <c r="A2857" s="198" t="s">
        <v>397</v>
      </c>
      <c r="B2857" s="199">
        <v>7</v>
      </c>
      <c r="C2857" s="199">
        <v>786800</v>
      </c>
      <c r="D2857" s="199">
        <v>0</v>
      </c>
      <c r="E2857" s="198" t="s">
        <v>24432</v>
      </c>
      <c r="F2857" s="198" t="s">
        <v>1</v>
      </c>
    </row>
    <row r="2858" spans="1:6" ht="15" customHeight="1">
      <c r="A2858" s="198" t="s">
        <v>397</v>
      </c>
      <c r="B2858" s="199">
        <v>5</v>
      </c>
      <c r="C2858" s="199">
        <v>503300</v>
      </c>
      <c r="D2858" s="199">
        <v>0</v>
      </c>
      <c r="E2858" s="198" t="s">
        <v>24433</v>
      </c>
      <c r="F2858" s="198" t="s">
        <v>1</v>
      </c>
    </row>
    <row r="2859" spans="1:6" ht="15" customHeight="1">
      <c r="A2859" s="198" t="s">
        <v>397</v>
      </c>
      <c r="B2859" s="199">
        <v>6</v>
      </c>
      <c r="C2859" s="199">
        <v>596300</v>
      </c>
      <c r="D2859" s="199">
        <v>0</v>
      </c>
      <c r="E2859" s="198" t="s">
        <v>24434</v>
      </c>
      <c r="F2859" s="198" t="s">
        <v>1</v>
      </c>
    </row>
    <row r="2860" spans="1:6" ht="15" customHeight="1">
      <c r="A2860" s="198" t="s">
        <v>398</v>
      </c>
      <c r="B2860" s="199">
        <v>22</v>
      </c>
      <c r="C2860" s="199">
        <v>2465300</v>
      </c>
      <c r="D2860" s="199">
        <v>0</v>
      </c>
      <c r="E2860" s="198" t="s">
        <v>24435</v>
      </c>
      <c r="F2860" s="198" t="s">
        <v>1</v>
      </c>
    </row>
    <row r="2861" spans="1:6" ht="15" customHeight="1">
      <c r="A2861" s="198" t="s">
        <v>397</v>
      </c>
      <c r="B2861" s="199">
        <v>16</v>
      </c>
      <c r="C2861" s="199">
        <v>3475000</v>
      </c>
      <c r="D2861" s="199">
        <v>0</v>
      </c>
      <c r="E2861" s="198" t="s">
        <v>24436</v>
      </c>
      <c r="F2861" s="198" t="s">
        <v>1</v>
      </c>
    </row>
    <row r="2862" spans="1:6" ht="15" customHeight="1">
      <c r="A2862" s="198" t="s">
        <v>398</v>
      </c>
      <c r="B2862" s="199">
        <v>20</v>
      </c>
      <c r="C2862" s="199">
        <v>2393500</v>
      </c>
      <c r="D2862" s="199">
        <v>0</v>
      </c>
      <c r="E2862" s="198" t="s">
        <v>24437</v>
      </c>
      <c r="F2862" s="198" t="s">
        <v>1</v>
      </c>
    </row>
    <row r="2863" spans="1:6" ht="15" customHeight="1">
      <c r="A2863" s="198" t="s">
        <v>397</v>
      </c>
      <c r="B2863" s="199">
        <v>7</v>
      </c>
      <c r="C2863" s="199">
        <v>873700</v>
      </c>
      <c r="D2863" s="199">
        <v>0</v>
      </c>
      <c r="E2863" s="198" t="s">
        <v>24438</v>
      </c>
      <c r="F2863" s="198" t="s">
        <v>1</v>
      </c>
    </row>
    <row r="2864" spans="1:6" ht="15" customHeight="1">
      <c r="A2864" s="198" t="s">
        <v>398</v>
      </c>
      <c r="B2864" s="199">
        <v>21</v>
      </c>
      <c r="C2864" s="199">
        <v>2287600</v>
      </c>
      <c r="D2864" s="199">
        <v>0</v>
      </c>
      <c r="E2864" s="198" t="s">
        <v>24439</v>
      </c>
      <c r="F2864" s="198" t="s">
        <v>1</v>
      </c>
    </row>
    <row r="2865" spans="1:6" ht="15" customHeight="1">
      <c r="A2865" s="198" t="s">
        <v>397</v>
      </c>
      <c r="B2865" s="199">
        <v>6</v>
      </c>
      <c r="C2865" s="199">
        <v>916500</v>
      </c>
      <c r="D2865" s="199">
        <v>0</v>
      </c>
      <c r="E2865" s="198" t="s">
        <v>24440</v>
      </c>
      <c r="F2865" s="198" t="s">
        <v>1</v>
      </c>
    </row>
    <row r="2866" spans="1:6" ht="15" customHeight="1">
      <c r="A2866" s="198" t="s">
        <v>397</v>
      </c>
      <c r="B2866" s="199">
        <v>6</v>
      </c>
      <c r="C2866" s="199">
        <v>396800</v>
      </c>
      <c r="D2866" s="199">
        <v>0</v>
      </c>
      <c r="E2866" s="198" t="s">
        <v>24441</v>
      </c>
      <c r="F2866" s="198" t="s">
        <v>1</v>
      </c>
    </row>
    <row r="2867" spans="1:6" ht="15" customHeight="1">
      <c r="A2867" s="198" t="s">
        <v>397</v>
      </c>
      <c r="B2867" s="199">
        <v>6</v>
      </c>
      <c r="C2867" s="199">
        <v>449900</v>
      </c>
      <c r="D2867" s="199">
        <v>0</v>
      </c>
      <c r="E2867" s="198" t="s">
        <v>24442</v>
      </c>
      <c r="F2867" s="198" t="s">
        <v>1</v>
      </c>
    </row>
    <row r="2868" spans="1:6" ht="15" customHeight="1">
      <c r="A2868" s="198" t="s">
        <v>397</v>
      </c>
      <c r="B2868" s="199">
        <v>9</v>
      </c>
      <c r="C2868" s="199">
        <v>1609800</v>
      </c>
      <c r="D2868" s="199">
        <v>0</v>
      </c>
      <c r="E2868" s="198" t="s">
        <v>24443</v>
      </c>
      <c r="F2868" s="198" t="s">
        <v>1</v>
      </c>
    </row>
    <row r="2869" spans="1:6" ht="15" customHeight="1">
      <c r="A2869" s="198" t="s">
        <v>398</v>
      </c>
      <c r="B2869" s="199">
        <v>17</v>
      </c>
      <c r="C2869" s="199">
        <v>1166300</v>
      </c>
      <c r="D2869" s="199">
        <v>0</v>
      </c>
      <c r="E2869" s="198" t="s">
        <v>24444</v>
      </c>
      <c r="F2869" s="198" t="s">
        <v>1</v>
      </c>
    </row>
    <row r="2870" spans="1:6" ht="15" customHeight="1">
      <c r="A2870" s="198" t="s">
        <v>397</v>
      </c>
      <c r="B2870" s="199">
        <v>6</v>
      </c>
      <c r="C2870" s="199">
        <v>530600</v>
      </c>
      <c r="D2870" s="199">
        <v>0</v>
      </c>
      <c r="E2870" s="198" t="s">
        <v>24445</v>
      </c>
      <c r="F2870" s="198" t="s">
        <v>1</v>
      </c>
    </row>
    <row r="2871" spans="1:6" ht="15" customHeight="1">
      <c r="A2871" s="198" t="s">
        <v>398</v>
      </c>
      <c r="B2871" s="199">
        <v>30</v>
      </c>
      <c r="C2871" s="199">
        <v>3919300</v>
      </c>
      <c r="D2871" s="199">
        <v>0</v>
      </c>
      <c r="E2871" s="198" t="s">
        <v>24446</v>
      </c>
      <c r="F2871" s="198" t="s">
        <v>1</v>
      </c>
    </row>
    <row r="2872" spans="1:6" ht="15" customHeight="1">
      <c r="A2872" s="198" t="s">
        <v>397</v>
      </c>
      <c r="B2872" s="199">
        <v>10</v>
      </c>
      <c r="C2872" s="199">
        <v>1530000</v>
      </c>
      <c r="D2872" s="199">
        <v>0</v>
      </c>
      <c r="E2872" s="198" t="s">
        <v>24447</v>
      </c>
      <c r="F2872" s="198" t="s">
        <v>1</v>
      </c>
    </row>
    <row r="2873" spans="1:6" ht="15" customHeight="1">
      <c r="A2873" s="198" t="s">
        <v>397</v>
      </c>
      <c r="B2873" s="199">
        <v>6</v>
      </c>
      <c r="C2873" s="199">
        <v>639800</v>
      </c>
      <c r="D2873" s="199">
        <v>0</v>
      </c>
      <c r="E2873" s="198" t="s">
        <v>24448</v>
      </c>
      <c r="F2873" s="198" t="s">
        <v>1</v>
      </c>
    </row>
    <row r="2874" spans="1:6" ht="15" customHeight="1">
      <c r="A2874" s="198" t="s">
        <v>398</v>
      </c>
      <c r="B2874" s="199">
        <v>20</v>
      </c>
      <c r="C2874" s="199">
        <v>2791000</v>
      </c>
      <c r="D2874" s="199">
        <v>0</v>
      </c>
      <c r="E2874" s="198" t="s">
        <v>24449</v>
      </c>
      <c r="F2874" s="198" t="s">
        <v>1</v>
      </c>
    </row>
    <row r="2875" spans="1:6" ht="15" customHeight="1">
      <c r="A2875" s="198" t="s">
        <v>397</v>
      </c>
      <c r="B2875" s="199">
        <v>7</v>
      </c>
      <c r="C2875" s="199">
        <v>1041800</v>
      </c>
      <c r="D2875" s="199">
        <v>0</v>
      </c>
      <c r="E2875" s="198" t="s">
        <v>24450</v>
      </c>
      <c r="F2875" s="198" t="s">
        <v>1</v>
      </c>
    </row>
    <row r="2876" spans="1:6" ht="15" customHeight="1">
      <c r="A2876" s="198" t="s">
        <v>398</v>
      </c>
      <c r="B2876" s="199">
        <v>16</v>
      </c>
      <c r="C2876" s="199">
        <v>579400</v>
      </c>
      <c r="D2876" s="199">
        <v>0</v>
      </c>
      <c r="E2876" s="198" t="s">
        <v>24451</v>
      </c>
      <c r="F2876" s="198" t="s">
        <v>1</v>
      </c>
    </row>
    <row r="2877" spans="1:6" ht="15" customHeight="1">
      <c r="A2877" s="198" t="s">
        <v>397</v>
      </c>
      <c r="B2877" s="199">
        <v>5</v>
      </c>
      <c r="C2877" s="199">
        <v>608700</v>
      </c>
      <c r="D2877" s="199">
        <v>0</v>
      </c>
      <c r="E2877" s="198" t="s">
        <v>24452</v>
      </c>
      <c r="F2877" s="198" t="s">
        <v>1</v>
      </c>
    </row>
    <row r="2878" spans="1:6" ht="15" customHeight="1">
      <c r="A2878" s="198" t="s">
        <v>397</v>
      </c>
      <c r="B2878" s="199">
        <v>6</v>
      </c>
      <c r="C2878" s="199">
        <v>729700</v>
      </c>
      <c r="D2878" s="199">
        <v>0</v>
      </c>
      <c r="E2878" s="198" t="s">
        <v>24453</v>
      </c>
      <c r="F2878" s="198" t="s">
        <v>1</v>
      </c>
    </row>
    <row r="2879" spans="1:6" ht="15" customHeight="1">
      <c r="A2879" s="198" t="s">
        <v>397</v>
      </c>
      <c r="B2879" s="199">
        <v>4</v>
      </c>
      <c r="C2879" s="199">
        <v>1053000</v>
      </c>
      <c r="D2879" s="199">
        <v>4</v>
      </c>
      <c r="E2879" s="198" t="s">
        <v>9884</v>
      </c>
      <c r="F2879" s="198" t="s">
        <v>1</v>
      </c>
    </row>
    <row r="2880" spans="1:6" ht="15" customHeight="1">
      <c r="A2880" s="198" t="s">
        <v>398</v>
      </c>
      <c r="B2880" s="199">
        <v>17</v>
      </c>
      <c r="C2880" s="199">
        <v>1594000</v>
      </c>
      <c r="D2880" s="199">
        <v>0</v>
      </c>
      <c r="E2880" s="198" t="s">
        <v>24454</v>
      </c>
      <c r="F2880" s="198" t="s">
        <v>1</v>
      </c>
    </row>
    <row r="2881" spans="1:6" ht="15" customHeight="1">
      <c r="A2881" s="198" t="s">
        <v>398</v>
      </c>
      <c r="B2881" s="199">
        <v>24</v>
      </c>
      <c r="C2881" s="199">
        <v>2675500</v>
      </c>
      <c r="D2881" s="199">
        <v>0</v>
      </c>
      <c r="E2881" s="198" t="s">
        <v>24455</v>
      </c>
      <c r="F2881" s="198" t="s">
        <v>1</v>
      </c>
    </row>
    <row r="2882" spans="1:6" ht="15" customHeight="1">
      <c r="A2882" s="198" t="s">
        <v>397</v>
      </c>
      <c r="B2882" s="199">
        <v>8</v>
      </c>
      <c r="C2882" s="199">
        <v>861000</v>
      </c>
      <c r="D2882" s="199">
        <v>0</v>
      </c>
      <c r="E2882" s="198" t="s">
        <v>24456</v>
      </c>
      <c r="F2882" s="198" t="s">
        <v>1</v>
      </c>
    </row>
    <row r="2883" spans="1:6" ht="15" customHeight="1">
      <c r="A2883" s="198" t="s">
        <v>397</v>
      </c>
      <c r="B2883" s="199">
        <v>7</v>
      </c>
      <c r="C2883" s="199">
        <v>815900</v>
      </c>
      <c r="D2883" s="199">
        <v>0</v>
      </c>
      <c r="E2883" s="198" t="s">
        <v>24457</v>
      </c>
      <c r="F2883" s="198" t="s">
        <v>1</v>
      </c>
    </row>
    <row r="2884" spans="1:6" ht="15" customHeight="1">
      <c r="A2884" s="198" t="s">
        <v>397</v>
      </c>
      <c r="B2884" s="199">
        <v>5</v>
      </c>
      <c r="C2884" s="199">
        <v>206900</v>
      </c>
      <c r="D2884" s="199">
        <v>0</v>
      </c>
      <c r="E2884" s="198" t="s">
        <v>24458</v>
      </c>
      <c r="F2884" s="198" t="s">
        <v>1</v>
      </c>
    </row>
    <row r="2885" spans="1:6" ht="15" customHeight="1">
      <c r="A2885" s="198" t="s">
        <v>398</v>
      </c>
      <c r="B2885" s="199">
        <v>24</v>
      </c>
      <c r="C2885" s="199">
        <v>5060900</v>
      </c>
      <c r="D2885" s="199">
        <v>0</v>
      </c>
      <c r="E2885" s="198" t="s">
        <v>24459</v>
      </c>
      <c r="F2885" s="198" t="s">
        <v>1</v>
      </c>
    </row>
    <row r="2886" spans="1:6" ht="15" customHeight="1">
      <c r="A2886" s="198" t="s">
        <v>398</v>
      </c>
      <c r="B2886" s="199">
        <v>133</v>
      </c>
      <c r="C2886" s="199">
        <v>27411200</v>
      </c>
      <c r="D2886" s="199">
        <v>0</v>
      </c>
      <c r="E2886" s="198" t="s">
        <v>24460</v>
      </c>
      <c r="F2886" s="198" t="s">
        <v>1</v>
      </c>
    </row>
    <row r="2887" spans="1:6" ht="15" customHeight="1">
      <c r="A2887" s="198" t="s">
        <v>398</v>
      </c>
      <c r="B2887" s="199">
        <v>18</v>
      </c>
      <c r="C2887" s="199">
        <v>1629600</v>
      </c>
      <c r="D2887" s="199">
        <v>0</v>
      </c>
      <c r="E2887" s="198" t="s">
        <v>24461</v>
      </c>
      <c r="F2887" s="198" t="s">
        <v>1</v>
      </c>
    </row>
    <row r="2888" spans="1:6" ht="15" customHeight="1">
      <c r="A2888" s="198" t="s">
        <v>398</v>
      </c>
      <c r="B2888" s="199">
        <v>20</v>
      </c>
      <c r="C2888" s="199">
        <v>2192000</v>
      </c>
      <c r="D2888" s="199">
        <v>0</v>
      </c>
      <c r="E2888" s="198" t="s">
        <v>24462</v>
      </c>
      <c r="F2888" s="198" t="s">
        <v>1</v>
      </c>
    </row>
    <row r="2889" spans="1:6" ht="15" customHeight="1">
      <c r="A2889" s="198" t="s">
        <v>397</v>
      </c>
      <c r="B2889" s="199">
        <v>6</v>
      </c>
      <c r="C2889" s="199">
        <v>396300</v>
      </c>
      <c r="D2889" s="199">
        <v>0</v>
      </c>
      <c r="E2889" s="198" t="s">
        <v>24463</v>
      </c>
      <c r="F2889" s="198" t="s">
        <v>1</v>
      </c>
    </row>
    <row r="2890" spans="1:6" ht="15" customHeight="1">
      <c r="A2890" s="198" t="s">
        <v>397</v>
      </c>
      <c r="B2890" s="199">
        <v>9</v>
      </c>
      <c r="C2890" s="199">
        <v>1734500</v>
      </c>
      <c r="D2890" s="199">
        <v>0</v>
      </c>
      <c r="E2890" s="198" t="s">
        <v>24464</v>
      </c>
      <c r="F2890" s="198" t="s">
        <v>1</v>
      </c>
    </row>
    <row r="2891" spans="1:6" ht="15" customHeight="1">
      <c r="A2891" s="198" t="s">
        <v>397</v>
      </c>
      <c r="B2891" s="199">
        <v>7</v>
      </c>
      <c r="C2891" s="199">
        <v>1018900</v>
      </c>
      <c r="D2891" s="199">
        <v>0</v>
      </c>
      <c r="E2891" s="198" t="s">
        <v>24465</v>
      </c>
      <c r="F2891" s="198" t="s">
        <v>1</v>
      </c>
    </row>
    <row r="2892" spans="1:6" ht="15" customHeight="1">
      <c r="A2892" s="198" t="s">
        <v>397</v>
      </c>
      <c r="B2892" s="199">
        <v>8</v>
      </c>
      <c r="C2892" s="199">
        <v>1254800</v>
      </c>
      <c r="D2892" s="199">
        <v>0</v>
      </c>
      <c r="E2892" s="198" t="s">
        <v>24466</v>
      </c>
      <c r="F2892" s="198" t="s">
        <v>1</v>
      </c>
    </row>
    <row r="2893" spans="1:6" ht="15" customHeight="1">
      <c r="A2893" s="198" t="s">
        <v>398</v>
      </c>
      <c r="B2893" s="199">
        <v>8</v>
      </c>
      <c r="C2893" s="199">
        <v>1071682</v>
      </c>
      <c r="D2893" s="199">
        <v>0</v>
      </c>
      <c r="E2893" s="198" t="s">
        <v>24467</v>
      </c>
      <c r="F2893" s="198" t="s">
        <v>1</v>
      </c>
    </row>
    <row r="2894" spans="1:6" ht="15" customHeight="1">
      <c r="A2894" s="198" t="s">
        <v>397</v>
      </c>
      <c r="B2894" s="199">
        <v>10</v>
      </c>
      <c r="C2894" s="199">
        <v>1560200</v>
      </c>
      <c r="D2894" s="199">
        <v>0</v>
      </c>
      <c r="E2894" s="198" t="s">
        <v>24468</v>
      </c>
      <c r="F2894" s="198" t="s">
        <v>1</v>
      </c>
    </row>
    <row r="2895" spans="1:6" ht="15" customHeight="1">
      <c r="A2895" s="198" t="s">
        <v>398</v>
      </c>
      <c r="B2895" s="199">
        <v>22</v>
      </c>
      <c r="C2895" s="199">
        <v>1760600</v>
      </c>
      <c r="D2895" s="199">
        <v>0</v>
      </c>
      <c r="E2895" s="198" t="s">
        <v>24469</v>
      </c>
      <c r="F2895" s="198" t="s">
        <v>1</v>
      </c>
    </row>
    <row r="2896" spans="1:6" ht="15" customHeight="1">
      <c r="A2896" s="198" t="s">
        <v>397</v>
      </c>
      <c r="B2896" s="199">
        <v>7</v>
      </c>
      <c r="C2896" s="199">
        <v>986700</v>
      </c>
      <c r="D2896" s="199">
        <v>0</v>
      </c>
      <c r="E2896" s="198" t="s">
        <v>24470</v>
      </c>
      <c r="F2896" s="198" t="s">
        <v>1</v>
      </c>
    </row>
    <row r="2897" spans="1:6" ht="15" customHeight="1">
      <c r="A2897" s="198" t="s">
        <v>397</v>
      </c>
      <c r="B2897" s="199">
        <v>8</v>
      </c>
      <c r="C2897" s="199">
        <v>1117800</v>
      </c>
      <c r="D2897" s="199">
        <v>0</v>
      </c>
      <c r="E2897" s="198" t="s">
        <v>24471</v>
      </c>
      <c r="F2897" s="198" t="s">
        <v>1</v>
      </c>
    </row>
    <row r="2898" spans="1:6" ht="15" customHeight="1">
      <c r="A2898" s="198" t="s">
        <v>397</v>
      </c>
      <c r="B2898" s="199">
        <v>10</v>
      </c>
      <c r="C2898" s="199">
        <v>1872800</v>
      </c>
      <c r="D2898" s="199">
        <v>0</v>
      </c>
      <c r="E2898" s="198" t="s">
        <v>24472</v>
      </c>
      <c r="F2898" s="198" t="s">
        <v>1</v>
      </c>
    </row>
    <row r="2899" spans="1:6" ht="15" customHeight="1">
      <c r="A2899" s="198" t="s">
        <v>397</v>
      </c>
      <c r="B2899" s="199">
        <v>6</v>
      </c>
      <c r="C2899" s="199">
        <v>775400</v>
      </c>
      <c r="D2899" s="199">
        <v>0</v>
      </c>
      <c r="E2899" s="198" t="s">
        <v>24473</v>
      </c>
      <c r="F2899" s="198" t="s">
        <v>1</v>
      </c>
    </row>
    <row r="2900" spans="1:6" ht="15" customHeight="1">
      <c r="A2900" s="198" t="s">
        <v>397</v>
      </c>
      <c r="B2900" s="199">
        <v>7</v>
      </c>
      <c r="C2900" s="199">
        <v>619800</v>
      </c>
      <c r="D2900" s="199">
        <v>0</v>
      </c>
      <c r="E2900" s="198" t="s">
        <v>24474</v>
      </c>
      <c r="F2900" s="198" t="s">
        <v>1</v>
      </c>
    </row>
    <row r="2901" spans="1:6" ht="15" customHeight="1">
      <c r="A2901" s="198" t="s">
        <v>398</v>
      </c>
      <c r="B2901" s="199">
        <v>26</v>
      </c>
      <c r="C2901" s="199">
        <v>2548100</v>
      </c>
      <c r="D2901" s="199">
        <v>0</v>
      </c>
      <c r="E2901" s="198" t="s">
        <v>24475</v>
      </c>
      <c r="F2901" s="198" t="s">
        <v>1</v>
      </c>
    </row>
    <row r="2902" spans="1:6" ht="15" customHeight="1">
      <c r="A2902" s="198" t="s">
        <v>398</v>
      </c>
      <c r="B2902" s="199">
        <v>20</v>
      </c>
      <c r="C2902" s="199">
        <v>2238600</v>
      </c>
      <c r="D2902" s="199">
        <v>0</v>
      </c>
      <c r="E2902" s="198" t="s">
        <v>24476</v>
      </c>
      <c r="F2902" s="198" t="s">
        <v>1</v>
      </c>
    </row>
    <row r="2903" spans="1:6" ht="15" customHeight="1">
      <c r="A2903" s="198" t="s">
        <v>397</v>
      </c>
      <c r="B2903" s="199">
        <v>9</v>
      </c>
      <c r="C2903" s="199">
        <v>1531200</v>
      </c>
      <c r="D2903" s="199">
        <v>0</v>
      </c>
      <c r="E2903" s="198" t="s">
        <v>24477</v>
      </c>
      <c r="F2903" s="198" t="s">
        <v>1</v>
      </c>
    </row>
    <row r="2904" spans="1:6" ht="15" customHeight="1">
      <c r="A2904" s="198" t="s">
        <v>397</v>
      </c>
      <c r="B2904" s="199">
        <v>7</v>
      </c>
      <c r="C2904" s="199">
        <v>1060700</v>
      </c>
      <c r="D2904" s="199">
        <v>0</v>
      </c>
      <c r="E2904" s="198" t="s">
        <v>24478</v>
      </c>
      <c r="F2904" s="198" t="s">
        <v>1</v>
      </c>
    </row>
    <row r="2905" spans="1:6" ht="15" customHeight="1">
      <c r="A2905" s="198" t="s">
        <v>398</v>
      </c>
      <c r="B2905" s="199">
        <v>15</v>
      </c>
      <c r="C2905" s="199">
        <v>701100</v>
      </c>
      <c r="D2905" s="199">
        <v>0</v>
      </c>
      <c r="E2905" s="198" t="s">
        <v>24479</v>
      </c>
      <c r="F2905" s="198" t="s">
        <v>1</v>
      </c>
    </row>
    <row r="2906" spans="1:6" ht="15" customHeight="1">
      <c r="A2906" s="198" t="s">
        <v>397</v>
      </c>
      <c r="B2906" s="199">
        <v>6</v>
      </c>
      <c r="C2906" s="199">
        <v>467600</v>
      </c>
      <c r="D2906" s="199">
        <v>0</v>
      </c>
      <c r="E2906" s="198" t="s">
        <v>24480</v>
      </c>
      <c r="F2906" s="198" t="s">
        <v>1</v>
      </c>
    </row>
    <row r="2907" spans="1:6" ht="15" customHeight="1">
      <c r="A2907" s="198" t="s">
        <v>397</v>
      </c>
      <c r="B2907" s="199">
        <v>9</v>
      </c>
      <c r="C2907" s="199">
        <v>1814600</v>
      </c>
      <c r="D2907" s="199">
        <v>0</v>
      </c>
      <c r="E2907" s="198" t="s">
        <v>24481</v>
      </c>
      <c r="F2907" s="198" t="s">
        <v>1</v>
      </c>
    </row>
    <row r="2908" spans="1:6" ht="15" customHeight="1">
      <c r="A2908" s="198" t="s">
        <v>398</v>
      </c>
      <c r="B2908" s="199">
        <v>21</v>
      </c>
      <c r="C2908" s="199">
        <v>2275800</v>
      </c>
      <c r="D2908" s="199">
        <v>0</v>
      </c>
      <c r="E2908" s="198" t="s">
        <v>24482</v>
      </c>
      <c r="F2908" s="198" t="s">
        <v>1</v>
      </c>
    </row>
    <row r="2909" spans="1:6" ht="15" customHeight="1">
      <c r="A2909" s="198" t="s">
        <v>398</v>
      </c>
      <c r="B2909" s="199">
        <v>20</v>
      </c>
      <c r="C2909" s="199">
        <v>1854900</v>
      </c>
      <c r="D2909" s="199">
        <v>0</v>
      </c>
      <c r="E2909" s="198" t="s">
        <v>24483</v>
      </c>
      <c r="F2909" s="198" t="s">
        <v>1</v>
      </c>
    </row>
    <row r="2910" spans="1:6" ht="15" customHeight="1">
      <c r="A2910" s="198" t="s">
        <v>397</v>
      </c>
      <c r="B2910" s="199">
        <v>6</v>
      </c>
      <c r="C2910" s="199">
        <v>630800</v>
      </c>
      <c r="D2910" s="199">
        <v>0</v>
      </c>
      <c r="E2910" s="198" t="s">
        <v>24484</v>
      </c>
      <c r="F2910" s="198" t="s">
        <v>1</v>
      </c>
    </row>
    <row r="2911" spans="1:6" ht="15" customHeight="1">
      <c r="A2911" s="198" t="s">
        <v>397</v>
      </c>
      <c r="B2911" s="199">
        <v>7</v>
      </c>
      <c r="C2911" s="199">
        <v>960800</v>
      </c>
      <c r="D2911" s="199">
        <v>0</v>
      </c>
      <c r="E2911" s="198" t="s">
        <v>24485</v>
      </c>
      <c r="F2911" s="198" t="s">
        <v>1</v>
      </c>
    </row>
    <row r="2912" spans="1:6" ht="15" customHeight="1">
      <c r="A2912" s="198" t="s">
        <v>398</v>
      </c>
      <c r="B2912" s="199">
        <v>26</v>
      </c>
      <c r="C2912" s="199">
        <v>4206600</v>
      </c>
      <c r="D2912" s="199">
        <v>0</v>
      </c>
      <c r="E2912" s="198" t="s">
        <v>24486</v>
      </c>
      <c r="F2912" s="198" t="s">
        <v>1</v>
      </c>
    </row>
    <row r="2913" spans="1:6" ht="15" customHeight="1">
      <c r="A2913" s="198" t="s">
        <v>397</v>
      </c>
      <c r="B2913" s="199">
        <v>8</v>
      </c>
      <c r="C2913" s="199">
        <v>1069600</v>
      </c>
      <c r="D2913" s="199">
        <v>0</v>
      </c>
      <c r="E2913" s="198" t="s">
        <v>24487</v>
      </c>
      <c r="F2913" s="198" t="s">
        <v>1</v>
      </c>
    </row>
    <row r="2914" spans="1:6" ht="15" customHeight="1">
      <c r="A2914" s="198" t="s">
        <v>398</v>
      </c>
      <c r="B2914" s="199">
        <v>17</v>
      </c>
      <c r="C2914" s="199">
        <v>1248600</v>
      </c>
      <c r="D2914" s="199">
        <v>0</v>
      </c>
      <c r="E2914" s="198" t="s">
        <v>24488</v>
      </c>
      <c r="F2914" s="198" t="s">
        <v>1</v>
      </c>
    </row>
    <row r="2915" spans="1:6" ht="15" customHeight="1">
      <c r="A2915" s="198" t="s">
        <v>397</v>
      </c>
      <c r="B2915" s="199">
        <v>11</v>
      </c>
      <c r="C2915" s="199">
        <v>2195700</v>
      </c>
      <c r="D2915" s="199">
        <v>0</v>
      </c>
      <c r="E2915" s="198" t="s">
        <v>24489</v>
      </c>
      <c r="F2915" s="198" t="s">
        <v>1</v>
      </c>
    </row>
    <row r="2916" spans="1:6" ht="15" customHeight="1">
      <c r="A2916" s="198" t="s">
        <v>397</v>
      </c>
      <c r="B2916" s="199">
        <v>6</v>
      </c>
      <c r="C2916" s="199">
        <v>445700</v>
      </c>
      <c r="D2916" s="199">
        <v>0</v>
      </c>
      <c r="E2916" s="198" t="s">
        <v>24490</v>
      </c>
      <c r="F2916" s="198" t="s">
        <v>1</v>
      </c>
    </row>
    <row r="2917" spans="1:6" ht="15" customHeight="1">
      <c r="A2917" s="198" t="s">
        <v>398</v>
      </c>
      <c r="B2917" s="199">
        <v>28</v>
      </c>
      <c r="C2917" s="199">
        <v>2864100</v>
      </c>
      <c r="D2917" s="199">
        <v>0</v>
      </c>
      <c r="E2917" s="198" t="s">
        <v>24491</v>
      </c>
      <c r="F2917" s="198" t="s">
        <v>1</v>
      </c>
    </row>
    <row r="2918" spans="1:6" ht="15" customHeight="1">
      <c r="A2918" s="198" t="s">
        <v>398</v>
      </c>
      <c r="B2918" s="199">
        <v>5</v>
      </c>
      <c r="C2918" s="199">
        <v>728561</v>
      </c>
      <c r="D2918" s="199">
        <v>0</v>
      </c>
      <c r="E2918" s="198" t="s">
        <v>24492</v>
      </c>
      <c r="F2918" s="198" t="s">
        <v>1</v>
      </c>
    </row>
    <row r="2919" spans="1:6" ht="15" customHeight="1">
      <c r="A2919" s="198" t="s">
        <v>398</v>
      </c>
      <c r="B2919" s="199">
        <v>5</v>
      </c>
      <c r="C2919" s="199">
        <v>714515</v>
      </c>
      <c r="D2919" s="199">
        <v>0</v>
      </c>
      <c r="E2919" s="198" t="s">
        <v>24493</v>
      </c>
      <c r="F2919" s="198" t="s">
        <v>1</v>
      </c>
    </row>
    <row r="2920" spans="1:6" ht="15" customHeight="1">
      <c r="A2920" s="198" t="s">
        <v>397</v>
      </c>
      <c r="B2920" s="199">
        <v>8</v>
      </c>
      <c r="C2920" s="199">
        <v>1133900</v>
      </c>
      <c r="D2920" s="199">
        <v>0</v>
      </c>
      <c r="E2920" s="198" t="s">
        <v>24494</v>
      </c>
      <c r="F2920" s="198" t="s">
        <v>1</v>
      </c>
    </row>
    <row r="2921" spans="1:6" ht="15" customHeight="1">
      <c r="A2921" s="198" t="s">
        <v>397</v>
      </c>
      <c r="B2921" s="199">
        <v>8</v>
      </c>
      <c r="C2921" s="199">
        <v>1309000</v>
      </c>
      <c r="D2921" s="199">
        <v>0</v>
      </c>
      <c r="E2921" s="198" t="s">
        <v>24495</v>
      </c>
      <c r="F2921" s="198" t="s">
        <v>1</v>
      </c>
    </row>
    <row r="2922" spans="1:6" ht="15" customHeight="1">
      <c r="A2922" s="198" t="s">
        <v>397</v>
      </c>
      <c r="B2922" s="199">
        <v>7</v>
      </c>
      <c r="C2922" s="199">
        <v>856500</v>
      </c>
      <c r="D2922" s="199">
        <v>0</v>
      </c>
      <c r="E2922" s="198" t="s">
        <v>24496</v>
      </c>
      <c r="F2922" s="198" t="s">
        <v>1</v>
      </c>
    </row>
    <row r="2923" spans="1:6" ht="15" customHeight="1">
      <c r="A2923" s="198" t="s">
        <v>397</v>
      </c>
      <c r="B2923" s="199">
        <v>6</v>
      </c>
      <c r="C2923" s="199">
        <v>572100</v>
      </c>
      <c r="D2923" s="199">
        <v>0</v>
      </c>
      <c r="E2923" s="198" t="s">
        <v>24497</v>
      </c>
      <c r="F2923" s="198" t="s">
        <v>1</v>
      </c>
    </row>
    <row r="2924" spans="1:6" ht="15" customHeight="1">
      <c r="A2924" s="198" t="s">
        <v>397</v>
      </c>
      <c r="B2924" s="199">
        <v>7</v>
      </c>
      <c r="C2924" s="199">
        <v>654800</v>
      </c>
      <c r="D2924" s="199">
        <v>0</v>
      </c>
      <c r="E2924" s="198" t="s">
        <v>24498</v>
      </c>
      <c r="F2924" s="198" t="s">
        <v>1</v>
      </c>
    </row>
    <row r="2925" spans="1:6" ht="15" customHeight="1">
      <c r="A2925" s="198" t="s">
        <v>397</v>
      </c>
      <c r="B2925" s="199">
        <v>7</v>
      </c>
      <c r="C2925" s="199">
        <v>1138800</v>
      </c>
      <c r="D2925" s="199">
        <v>0</v>
      </c>
      <c r="E2925" s="198" t="s">
        <v>24499</v>
      </c>
      <c r="F2925" s="198" t="s">
        <v>1</v>
      </c>
    </row>
    <row r="2926" spans="1:6" ht="15" customHeight="1">
      <c r="A2926" s="198" t="s">
        <v>397</v>
      </c>
      <c r="B2926" s="199">
        <v>5</v>
      </c>
      <c r="C2926" s="199">
        <v>512400</v>
      </c>
      <c r="D2926" s="199">
        <v>0</v>
      </c>
      <c r="E2926" s="198" t="s">
        <v>24500</v>
      </c>
      <c r="F2926" s="198" t="s">
        <v>1</v>
      </c>
    </row>
    <row r="2927" spans="1:6" ht="15" customHeight="1">
      <c r="A2927" s="198" t="s">
        <v>398</v>
      </c>
      <c r="B2927" s="199">
        <v>24</v>
      </c>
      <c r="C2927" s="199">
        <v>2798800</v>
      </c>
      <c r="D2927" s="199">
        <v>0</v>
      </c>
      <c r="E2927" s="198" t="s">
        <v>24501</v>
      </c>
      <c r="F2927" s="198" t="s">
        <v>1</v>
      </c>
    </row>
    <row r="2928" spans="1:6" ht="15" customHeight="1">
      <c r="A2928" s="198" t="s">
        <v>398</v>
      </c>
      <c r="B2928" s="199">
        <v>18</v>
      </c>
      <c r="C2928" s="199">
        <v>1695500</v>
      </c>
      <c r="D2928" s="199">
        <v>0</v>
      </c>
      <c r="E2928" s="198" t="s">
        <v>24502</v>
      </c>
      <c r="F2928" s="198" t="s">
        <v>1</v>
      </c>
    </row>
    <row r="2929" spans="1:6" ht="15" customHeight="1">
      <c r="A2929" s="198" t="s">
        <v>397</v>
      </c>
      <c r="B2929" s="199">
        <v>6</v>
      </c>
      <c r="C2929" s="199">
        <v>639700</v>
      </c>
      <c r="D2929" s="199">
        <v>0</v>
      </c>
      <c r="E2929" s="198" t="s">
        <v>24503</v>
      </c>
      <c r="F2929" s="198" t="s">
        <v>1</v>
      </c>
    </row>
    <row r="2930" spans="1:6" ht="15" customHeight="1">
      <c r="A2930" s="198" t="s">
        <v>397</v>
      </c>
      <c r="B2930" s="199">
        <v>5</v>
      </c>
      <c r="C2930" s="199">
        <v>493972</v>
      </c>
      <c r="D2930" s="199">
        <v>0</v>
      </c>
      <c r="E2930" s="198" t="s">
        <v>24504</v>
      </c>
      <c r="F2930" s="198" t="s">
        <v>1</v>
      </c>
    </row>
    <row r="2931" spans="1:6" ht="15" customHeight="1">
      <c r="A2931" s="198" t="s">
        <v>397</v>
      </c>
      <c r="B2931" s="199">
        <v>6</v>
      </c>
      <c r="C2931" s="199">
        <v>631700</v>
      </c>
      <c r="D2931" s="199">
        <v>0</v>
      </c>
      <c r="E2931" s="198" t="s">
        <v>24505</v>
      </c>
      <c r="F2931" s="198" t="s">
        <v>1</v>
      </c>
    </row>
    <row r="2932" spans="1:6" ht="15" customHeight="1">
      <c r="A2932" s="198" t="s">
        <v>397</v>
      </c>
      <c r="B2932" s="199">
        <v>7</v>
      </c>
      <c r="C2932" s="199">
        <v>958800</v>
      </c>
      <c r="D2932" s="199">
        <v>0</v>
      </c>
      <c r="E2932" s="198" t="s">
        <v>24506</v>
      </c>
      <c r="F2932" s="198" t="s">
        <v>1</v>
      </c>
    </row>
    <row r="2933" spans="1:6" ht="15" customHeight="1">
      <c r="A2933" s="198" t="s">
        <v>397</v>
      </c>
      <c r="B2933" s="199">
        <v>7</v>
      </c>
      <c r="C2933" s="199">
        <v>589100</v>
      </c>
      <c r="D2933" s="199">
        <v>0</v>
      </c>
      <c r="E2933" s="198" t="s">
        <v>24507</v>
      </c>
      <c r="F2933" s="198" t="s">
        <v>1</v>
      </c>
    </row>
    <row r="2934" spans="1:6" ht="15" customHeight="1">
      <c r="A2934" s="198" t="s">
        <v>397</v>
      </c>
      <c r="B2934" s="199">
        <v>6</v>
      </c>
      <c r="C2934" s="199">
        <v>770100</v>
      </c>
      <c r="D2934" s="199">
        <v>0</v>
      </c>
      <c r="E2934" s="198" t="s">
        <v>24508</v>
      </c>
      <c r="F2934" s="198" t="s">
        <v>1</v>
      </c>
    </row>
    <row r="2935" spans="1:6" ht="15" customHeight="1">
      <c r="A2935" s="198" t="s">
        <v>397</v>
      </c>
      <c r="B2935" s="199">
        <v>7</v>
      </c>
      <c r="C2935" s="199">
        <v>878600</v>
      </c>
      <c r="D2935" s="199">
        <v>0</v>
      </c>
      <c r="E2935" s="198" t="s">
        <v>24509</v>
      </c>
      <c r="F2935" s="198" t="s">
        <v>1</v>
      </c>
    </row>
    <row r="2936" spans="1:6" ht="15" customHeight="1">
      <c r="A2936" s="198" t="s">
        <v>397</v>
      </c>
      <c r="B2936" s="199">
        <v>7</v>
      </c>
      <c r="C2936" s="199">
        <v>633800</v>
      </c>
      <c r="D2936" s="199">
        <v>0</v>
      </c>
      <c r="E2936" s="198" t="s">
        <v>24510</v>
      </c>
      <c r="F2936" s="198" t="s">
        <v>1</v>
      </c>
    </row>
    <row r="2937" spans="1:6" ht="15" customHeight="1">
      <c r="A2937" s="198" t="s">
        <v>397</v>
      </c>
      <c r="B2937" s="199">
        <v>5</v>
      </c>
      <c r="C2937" s="199">
        <v>567500</v>
      </c>
      <c r="D2937" s="199">
        <v>0</v>
      </c>
      <c r="E2937" s="198" t="s">
        <v>24511</v>
      </c>
      <c r="F2937" s="198" t="s">
        <v>1</v>
      </c>
    </row>
    <row r="2938" spans="1:6" ht="15" customHeight="1">
      <c r="A2938" s="198" t="s">
        <v>397</v>
      </c>
      <c r="B2938" s="199">
        <v>5</v>
      </c>
      <c r="C2938" s="199">
        <v>425600</v>
      </c>
      <c r="D2938" s="199">
        <v>0</v>
      </c>
      <c r="E2938" s="198" t="s">
        <v>24512</v>
      </c>
      <c r="F2938" s="198" t="s">
        <v>1</v>
      </c>
    </row>
    <row r="2939" spans="1:6" ht="15" customHeight="1">
      <c r="A2939" s="198" t="s">
        <v>397</v>
      </c>
      <c r="B2939" s="199">
        <v>7</v>
      </c>
      <c r="C2939" s="199">
        <v>1116600</v>
      </c>
      <c r="D2939" s="199">
        <v>0</v>
      </c>
      <c r="E2939" s="198" t="s">
        <v>24513</v>
      </c>
      <c r="F2939" s="198" t="s">
        <v>1</v>
      </c>
    </row>
    <row r="2940" spans="1:6" ht="15" customHeight="1">
      <c r="A2940" s="198" t="s">
        <v>397</v>
      </c>
      <c r="B2940" s="199">
        <v>6</v>
      </c>
      <c r="C2940" s="199">
        <v>456600</v>
      </c>
      <c r="D2940" s="199">
        <v>0</v>
      </c>
      <c r="E2940" s="198" t="s">
        <v>24514</v>
      </c>
      <c r="F2940" s="198" t="s">
        <v>1</v>
      </c>
    </row>
    <row r="2941" spans="1:6" ht="15" customHeight="1">
      <c r="A2941" s="198" t="s">
        <v>397</v>
      </c>
      <c r="B2941" s="199">
        <v>7</v>
      </c>
      <c r="C2941" s="199">
        <v>1013200</v>
      </c>
      <c r="D2941" s="199">
        <v>0</v>
      </c>
      <c r="E2941" s="198" t="s">
        <v>24515</v>
      </c>
      <c r="F2941" s="198" t="s">
        <v>1</v>
      </c>
    </row>
    <row r="2942" spans="1:6" ht="15" customHeight="1">
      <c r="A2942" s="198" t="s">
        <v>397</v>
      </c>
      <c r="B2942" s="199">
        <v>7</v>
      </c>
      <c r="C2942" s="199">
        <v>503200</v>
      </c>
      <c r="D2942" s="199">
        <v>0</v>
      </c>
      <c r="E2942" s="198" t="s">
        <v>24516</v>
      </c>
      <c r="F2942" s="198" t="s">
        <v>1</v>
      </c>
    </row>
    <row r="2943" spans="1:6" ht="15" customHeight="1">
      <c r="A2943" s="198" t="s">
        <v>398</v>
      </c>
      <c r="B2943" s="199">
        <v>27</v>
      </c>
      <c r="C2943" s="199">
        <v>4205500</v>
      </c>
      <c r="D2943" s="199">
        <v>0</v>
      </c>
      <c r="E2943" s="198" t="s">
        <v>24517</v>
      </c>
      <c r="F2943" s="198" t="s">
        <v>1</v>
      </c>
    </row>
    <row r="2944" spans="1:6" ht="15" customHeight="1">
      <c r="A2944" s="198" t="s">
        <v>397</v>
      </c>
      <c r="B2944" s="199">
        <v>8</v>
      </c>
      <c r="C2944" s="199">
        <v>1190400</v>
      </c>
      <c r="D2944" s="199">
        <v>0</v>
      </c>
      <c r="E2944" s="198" t="s">
        <v>24518</v>
      </c>
      <c r="F2944" s="198" t="s">
        <v>1</v>
      </c>
    </row>
    <row r="2945" spans="1:6" ht="15" customHeight="1">
      <c r="A2945" s="198" t="s">
        <v>398</v>
      </c>
      <c r="B2945" s="199">
        <v>4</v>
      </c>
      <c r="C2945" s="199">
        <v>475427</v>
      </c>
      <c r="D2945" s="199">
        <v>0</v>
      </c>
      <c r="E2945" s="198" t="s">
        <v>24519</v>
      </c>
      <c r="F2945" s="198" t="s">
        <v>1</v>
      </c>
    </row>
    <row r="2946" spans="1:6" ht="15" customHeight="1">
      <c r="A2946" s="198" t="s">
        <v>397</v>
      </c>
      <c r="B2946" s="199">
        <v>6</v>
      </c>
      <c r="C2946" s="199">
        <v>580000</v>
      </c>
      <c r="D2946" s="199">
        <v>0</v>
      </c>
      <c r="E2946" s="198" t="s">
        <v>24520</v>
      </c>
      <c r="F2946" s="198" t="s">
        <v>1</v>
      </c>
    </row>
    <row r="2947" spans="1:6" ht="15" customHeight="1">
      <c r="A2947" s="198" t="s">
        <v>397</v>
      </c>
      <c r="B2947" s="199">
        <v>7</v>
      </c>
      <c r="C2947" s="199">
        <v>1121300</v>
      </c>
      <c r="D2947" s="199">
        <v>0</v>
      </c>
      <c r="E2947" s="198" t="s">
        <v>24521</v>
      </c>
      <c r="F2947" s="198" t="s">
        <v>1</v>
      </c>
    </row>
    <row r="2948" spans="1:6" ht="15" customHeight="1">
      <c r="A2948" s="198" t="s">
        <v>397</v>
      </c>
      <c r="B2948" s="199">
        <v>7</v>
      </c>
      <c r="C2948" s="199">
        <v>1126700</v>
      </c>
      <c r="D2948" s="199">
        <v>0</v>
      </c>
      <c r="E2948" s="198" t="s">
        <v>24522</v>
      </c>
      <c r="F2948" s="198" t="s">
        <v>1</v>
      </c>
    </row>
    <row r="2949" spans="1:6" ht="15" customHeight="1">
      <c r="A2949" s="198" t="s">
        <v>397</v>
      </c>
      <c r="B2949" s="199">
        <v>5</v>
      </c>
      <c r="C2949" s="199">
        <v>523500</v>
      </c>
      <c r="D2949" s="199">
        <v>0</v>
      </c>
      <c r="E2949" s="198" t="s">
        <v>24523</v>
      </c>
      <c r="F2949" s="198" t="s">
        <v>1</v>
      </c>
    </row>
    <row r="2950" spans="1:6" ht="15" customHeight="1">
      <c r="A2950" s="198" t="s">
        <v>397</v>
      </c>
      <c r="B2950" s="199">
        <v>6</v>
      </c>
      <c r="C2950" s="199">
        <v>611600</v>
      </c>
      <c r="D2950" s="199">
        <v>0</v>
      </c>
      <c r="E2950" s="198" t="s">
        <v>24524</v>
      </c>
      <c r="F2950" s="198" t="s">
        <v>1</v>
      </c>
    </row>
    <row r="2951" spans="1:6" ht="15" customHeight="1">
      <c r="A2951" s="198" t="s">
        <v>398</v>
      </c>
      <c r="B2951" s="199">
        <v>24</v>
      </c>
      <c r="C2951" s="199">
        <v>2992200</v>
      </c>
      <c r="D2951" s="199">
        <v>0</v>
      </c>
      <c r="E2951" s="198" t="s">
        <v>24525</v>
      </c>
      <c r="F2951" s="198" t="s">
        <v>1</v>
      </c>
    </row>
    <row r="2952" spans="1:6" ht="15" customHeight="1">
      <c r="A2952" s="198" t="s">
        <v>398</v>
      </c>
      <c r="B2952" s="199">
        <v>18</v>
      </c>
      <c r="C2952" s="199">
        <v>1747900</v>
      </c>
      <c r="D2952" s="199">
        <v>0</v>
      </c>
      <c r="E2952" s="198" t="s">
        <v>24526</v>
      </c>
      <c r="F2952" s="198" t="s">
        <v>1</v>
      </c>
    </row>
    <row r="2953" spans="1:6" ht="15" customHeight="1">
      <c r="A2953" s="198" t="s">
        <v>398</v>
      </c>
      <c r="B2953" s="199">
        <v>21</v>
      </c>
      <c r="C2953" s="199">
        <v>2209700</v>
      </c>
      <c r="D2953" s="199">
        <v>0</v>
      </c>
      <c r="E2953" s="198" t="s">
        <v>24527</v>
      </c>
      <c r="F2953" s="198" t="s">
        <v>1</v>
      </c>
    </row>
    <row r="2954" spans="1:6" ht="15" customHeight="1">
      <c r="A2954" s="198" t="s">
        <v>398</v>
      </c>
      <c r="B2954" s="199">
        <v>45</v>
      </c>
      <c r="C2954" s="199">
        <v>7570200</v>
      </c>
      <c r="D2954" s="199">
        <v>0</v>
      </c>
      <c r="E2954" s="198" t="s">
        <v>24528</v>
      </c>
      <c r="F2954" s="198" t="s">
        <v>1</v>
      </c>
    </row>
    <row r="2955" spans="1:6" ht="15" customHeight="1">
      <c r="A2955" s="198" t="s">
        <v>397</v>
      </c>
      <c r="B2955" s="199">
        <v>7</v>
      </c>
      <c r="C2955" s="199">
        <v>848000</v>
      </c>
      <c r="D2955" s="199">
        <v>0</v>
      </c>
      <c r="E2955" s="198" t="s">
        <v>24529</v>
      </c>
      <c r="F2955" s="198" t="s">
        <v>1</v>
      </c>
    </row>
    <row r="2956" spans="1:6" ht="15" customHeight="1">
      <c r="A2956" s="198" t="s">
        <v>398</v>
      </c>
      <c r="B2956" s="199">
        <v>19</v>
      </c>
      <c r="C2956" s="199">
        <v>1296300</v>
      </c>
      <c r="D2956" s="199">
        <v>0</v>
      </c>
      <c r="E2956" s="198" t="s">
        <v>24530</v>
      </c>
      <c r="F2956" s="198" t="s">
        <v>1</v>
      </c>
    </row>
    <row r="2957" spans="1:6" ht="15" customHeight="1">
      <c r="A2957" s="198" t="s">
        <v>398</v>
      </c>
      <c r="B2957" s="199">
        <v>3</v>
      </c>
      <c r="C2957" s="199">
        <v>364313</v>
      </c>
      <c r="D2957" s="199">
        <v>0</v>
      </c>
      <c r="E2957" s="198" t="s">
        <v>24531</v>
      </c>
      <c r="F2957" s="198" t="s">
        <v>1</v>
      </c>
    </row>
    <row r="2958" spans="1:6" ht="15" customHeight="1">
      <c r="A2958" s="198" t="s">
        <v>397</v>
      </c>
      <c r="B2958" s="199">
        <v>8</v>
      </c>
      <c r="C2958" s="199">
        <v>870900</v>
      </c>
      <c r="D2958" s="199">
        <v>0</v>
      </c>
      <c r="E2958" s="198" t="s">
        <v>24532</v>
      </c>
      <c r="F2958" s="198" t="s">
        <v>1</v>
      </c>
    </row>
    <row r="2959" spans="1:6" ht="15" customHeight="1">
      <c r="A2959" s="198" t="s">
        <v>398</v>
      </c>
      <c r="B2959" s="199">
        <v>24</v>
      </c>
      <c r="C2959" s="199">
        <v>3323300</v>
      </c>
      <c r="D2959" s="199">
        <v>0</v>
      </c>
      <c r="E2959" s="198" t="s">
        <v>24533</v>
      </c>
      <c r="F2959" s="198" t="s">
        <v>1</v>
      </c>
    </row>
    <row r="2960" spans="1:6" ht="15" customHeight="1">
      <c r="A2960" s="198" t="s">
        <v>398</v>
      </c>
      <c r="B2960" s="199">
        <v>24</v>
      </c>
      <c r="C2960" s="199">
        <v>2369400</v>
      </c>
      <c r="D2960" s="199">
        <v>0</v>
      </c>
      <c r="E2960" s="198" t="s">
        <v>24534</v>
      </c>
      <c r="F2960" s="198" t="s">
        <v>1</v>
      </c>
    </row>
    <row r="2961" spans="1:6" ht="15" customHeight="1">
      <c r="A2961" s="198" t="s">
        <v>398</v>
      </c>
      <c r="B2961" s="199">
        <v>23</v>
      </c>
      <c r="C2961" s="199">
        <v>1976800</v>
      </c>
      <c r="D2961" s="199">
        <v>0</v>
      </c>
      <c r="E2961" s="198" t="s">
        <v>24535</v>
      </c>
      <c r="F2961" s="198" t="s">
        <v>1</v>
      </c>
    </row>
    <row r="2962" spans="1:6" ht="15" customHeight="1">
      <c r="A2962" s="198" t="s">
        <v>398</v>
      </c>
      <c r="B2962" s="199">
        <v>0</v>
      </c>
      <c r="C2962" s="199">
        <v>1228</v>
      </c>
      <c r="D2962" s="199">
        <v>0</v>
      </c>
      <c r="E2962" s="198" t="s">
        <v>24536</v>
      </c>
      <c r="F2962" s="198" t="s">
        <v>1</v>
      </c>
    </row>
    <row r="2963" spans="1:6" ht="15" customHeight="1">
      <c r="A2963" s="198" t="s">
        <v>397</v>
      </c>
      <c r="B2963" s="199">
        <v>5</v>
      </c>
      <c r="C2963" s="199">
        <v>329500</v>
      </c>
      <c r="D2963" s="199">
        <v>0</v>
      </c>
      <c r="E2963" s="198" t="s">
        <v>24537</v>
      </c>
      <c r="F2963" s="198" t="s">
        <v>1</v>
      </c>
    </row>
    <row r="2964" spans="1:6" ht="15" customHeight="1">
      <c r="A2964" s="198" t="s">
        <v>398</v>
      </c>
      <c r="B2964" s="199">
        <v>12</v>
      </c>
      <c r="C2964" s="199">
        <v>1594764</v>
      </c>
      <c r="D2964" s="199">
        <v>0</v>
      </c>
      <c r="E2964" s="198" t="s">
        <v>24538</v>
      </c>
      <c r="F2964" s="198" t="s">
        <v>1</v>
      </c>
    </row>
    <row r="2965" spans="1:6" ht="15" customHeight="1">
      <c r="A2965" s="198" t="s">
        <v>397</v>
      </c>
      <c r="B2965" s="199">
        <v>6</v>
      </c>
      <c r="C2965" s="199">
        <v>541600</v>
      </c>
      <c r="D2965" s="199">
        <v>0</v>
      </c>
      <c r="E2965" s="198" t="s">
        <v>24539</v>
      </c>
      <c r="F2965" s="198" t="s">
        <v>1</v>
      </c>
    </row>
    <row r="2966" spans="1:6" ht="15" customHeight="1">
      <c r="A2966" s="198" t="s">
        <v>397</v>
      </c>
      <c r="B2966" s="199">
        <v>7</v>
      </c>
      <c r="C2966" s="199">
        <v>1015000</v>
      </c>
      <c r="D2966" s="199">
        <v>0</v>
      </c>
      <c r="E2966" s="198" t="s">
        <v>24540</v>
      </c>
      <c r="F2966" s="198" t="s">
        <v>1</v>
      </c>
    </row>
    <row r="2967" spans="1:6" ht="15" customHeight="1">
      <c r="A2967" s="198" t="s">
        <v>397</v>
      </c>
      <c r="B2967" s="199">
        <v>7</v>
      </c>
      <c r="C2967" s="199">
        <v>646300</v>
      </c>
      <c r="D2967" s="199">
        <v>0</v>
      </c>
      <c r="E2967" s="198" t="s">
        <v>24541</v>
      </c>
      <c r="F2967" s="198" t="s">
        <v>1</v>
      </c>
    </row>
    <row r="2968" spans="1:6" ht="15" customHeight="1">
      <c r="A2968" s="198" t="s">
        <v>397</v>
      </c>
      <c r="B2968" s="199">
        <v>8</v>
      </c>
      <c r="C2968" s="199">
        <v>957000</v>
      </c>
      <c r="D2968" s="199">
        <v>0</v>
      </c>
      <c r="E2968" s="198" t="s">
        <v>24542</v>
      </c>
      <c r="F2968" s="198" t="s">
        <v>1</v>
      </c>
    </row>
    <row r="2969" spans="1:6" ht="15" customHeight="1">
      <c r="A2969" s="198" t="s">
        <v>397</v>
      </c>
      <c r="B2969" s="199">
        <v>7</v>
      </c>
      <c r="C2969" s="199">
        <v>977000</v>
      </c>
      <c r="D2969" s="199">
        <v>0</v>
      </c>
      <c r="E2969" s="198" t="s">
        <v>24543</v>
      </c>
      <c r="F2969" s="198" t="s">
        <v>1</v>
      </c>
    </row>
    <row r="2970" spans="1:6" ht="15" customHeight="1">
      <c r="A2970" s="198" t="s">
        <v>397</v>
      </c>
      <c r="B2970" s="199">
        <v>17</v>
      </c>
      <c r="C2970" s="199">
        <v>1802808</v>
      </c>
      <c r="D2970" s="199">
        <v>0</v>
      </c>
      <c r="E2970" s="198" t="s">
        <v>24544</v>
      </c>
      <c r="F2970" s="198" t="s">
        <v>1</v>
      </c>
    </row>
    <row r="2971" spans="1:6" ht="15" customHeight="1">
      <c r="A2971" s="198" t="s">
        <v>397</v>
      </c>
      <c r="B2971" s="199">
        <v>6</v>
      </c>
      <c r="C2971" s="199">
        <v>557200</v>
      </c>
      <c r="D2971" s="199">
        <v>0</v>
      </c>
      <c r="E2971" s="198" t="s">
        <v>24545</v>
      </c>
      <c r="F2971" s="198" t="s">
        <v>1</v>
      </c>
    </row>
    <row r="2972" spans="1:6" ht="15" customHeight="1">
      <c r="A2972" s="198" t="s">
        <v>397</v>
      </c>
      <c r="B2972" s="199">
        <v>10</v>
      </c>
      <c r="C2972" s="199">
        <v>1945800</v>
      </c>
      <c r="D2972" s="199">
        <v>0</v>
      </c>
      <c r="E2972" s="198" t="s">
        <v>24546</v>
      </c>
      <c r="F2972" s="198" t="s">
        <v>1</v>
      </c>
    </row>
    <row r="2973" spans="1:6" ht="15" customHeight="1">
      <c r="A2973" s="198" t="s">
        <v>397</v>
      </c>
      <c r="B2973" s="199">
        <v>7</v>
      </c>
      <c r="C2973" s="199">
        <v>1034200</v>
      </c>
      <c r="D2973" s="199">
        <v>0</v>
      </c>
      <c r="E2973" s="198" t="s">
        <v>24547</v>
      </c>
      <c r="F2973" s="198" t="s">
        <v>1</v>
      </c>
    </row>
    <row r="2974" spans="1:6" ht="15" customHeight="1">
      <c r="A2974" s="198" t="s">
        <v>398</v>
      </c>
      <c r="B2974" s="199">
        <v>22</v>
      </c>
      <c r="C2974" s="199">
        <v>2095700</v>
      </c>
      <c r="D2974" s="199">
        <v>0</v>
      </c>
      <c r="E2974" s="198" t="s">
        <v>24548</v>
      </c>
      <c r="F2974" s="198" t="s">
        <v>1</v>
      </c>
    </row>
    <row r="2975" spans="1:6" ht="15" customHeight="1">
      <c r="A2975" s="198" t="s">
        <v>398</v>
      </c>
      <c r="B2975" s="199">
        <v>21</v>
      </c>
      <c r="C2975" s="199">
        <v>1838500</v>
      </c>
      <c r="D2975" s="199">
        <v>0</v>
      </c>
      <c r="E2975" s="198" t="s">
        <v>24549</v>
      </c>
      <c r="F2975" s="198" t="s">
        <v>1</v>
      </c>
    </row>
    <row r="2976" spans="1:6" ht="15" customHeight="1">
      <c r="A2976" s="198" t="s">
        <v>397</v>
      </c>
      <c r="B2976" s="199">
        <v>7</v>
      </c>
      <c r="C2976" s="199">
        <v>960400</v>
      </c>
      <c r="D2976" s="199">
        <v>0</v>
      </c>
      <c r="E2976" s="198" t="s">
        <v>24550</v>
      </c>
      <c r="F2976" s="198" t="s">
        <v>1</v>
      </c>
    </row>
    <row r="2977" spans="1:6" ht="15" customHeight="1">
      <c r="A2977" s="198" t="s">
        <v>397</v>
      </c>
      <c r="B2977" s="199">
        <v>7</v>
      </c>
      <c r="C2977" s="199">
        <v>874400</v>
      </c>
      <c r="D2977" s="199">
        <v>0</v>
      </c>
      <c r="E2977" s="198" t="s">
        <v>24551</v>
      </c>
      <c r="F2977" s="198" t="s">
        <v>1</v>
      </c>
    </row>
    <row r="2978" spans="1:6" ht="15" customHeight="1">
      <c r="A2978" s="198" t="s">
        <v>398</v>
      </c>
      <c r="B2978" s="199">
        <v>16</v>
      </c>
      <c r="C2978" s="199">
        <v>912600</v>
      </c>
      <c r="D2978" s="199">
        <v>0</v>
      </c>
      <c r="E2978" s="198" t="s">
        <v>24552</v>
      </c>
      <c r="F2978" s="198" t="s">
        <v>1</v>
      </c>
    </row>
    <row r="2979" spans="1:6" ht="15" customHeight="1">
      <c r="A2979" s="198" t="s">
        <v>397</v>
      </c>
      <c r="B2979" s="199">
        <v>8</v>
      </c>
      <c r="C2979" s="199">
        <v>1307700</v>
      </c>
      <c r="D2979" s="199">
        <v>0</v>
      </c>
      <c r="E2979" s="198" t="s">
        <v>24553</v>
      </c>
      <c r="F2979" s="198" t="s">
        <v>1</v>
      </c>
    </row>
    <row r="2980" spans="1:6" ht="15" customHeight="1">
      <c r="A2980" s="198" t="s">
        <v>397</v>
      </c>
      <c r="B2980" s="199">
        <v>10</v>
      </c>
      <c r="C2980" s="199">
        <v>1938900</v>
      </c>
      <c r="D2980" s="199">
        <v>0</v>
      </c>
      <c r="E2980" s="198" t="s">
        <v>24554</v>
      </c>
      <c r="F2980" s="198" t="s">
        <v>1</v>
      </c>
    </row>
    <row r="2981" spans="1:6" ht="15" customHeight="1">
      <c r="A2981" s="198" t="s">
        <v>398</v>
      </c>
      <c r="B2981" s="199">
        <v>19</v>
      </c>
      <c r="C2981" s="199">
        <v>1753000</v>
      </c>
      <c r="D2981" s="199">
        <v>0</v>
      </c>
      <c r="E2981" s="198" t="s">
        <v>24555</v>
      </c>
      <c r="F2981" s="198" t="s">
        <v>1</v>
      </c>
    </row>
    <row r="2982" spans="1:6" ht="15" customHeight="1">
      <c r="A2982" s="198" t="s">
        <v>397</v>
      </c>
      <c r="B2982" s="199">
        <v>9</v>
      </c>
      <c r="C2982" s="199">
        <v>1751900</v>
      </c>
      <c r="D2982" s="199">
        <v>0</v>
      </c>
      <c r="E2982" s="198" t="s">
        <v>24556</v>
      </c>
      <c r="F2982" s="198" t="s">
        <v>1</v>
      </c>
    </row>
    <row r="2983" spans="1:6" ht="15" customHeight="1">
      <c r="A2983" s="198" t="s">
        <v>397</v>
      </c>
      <c r="B2983" s="199">
        <v>6</v>
      </c>
      <c r="C2983" s="199">
        <v>722700</v>
      </c>
      <c r="D2983" s="199">
        <v>0</v>
      </c>
      <c r="E2983" s="198" t="s">
        <v>24557</v>
      </c>
      <c r="F2983" s="198" t="s">
        <v>1</v>
      </c>
    </row>
    <row r="2984" spans="1:6" ht="15" customHeight="1">
      <c r="A2984" s="198" t="s">
        <v>397</v>
      </c>
      <c r="B2984" s="199">
        <v>7</v>
      </c>
      <c r="C2984" s="199">
        <v>1097500</v>
      </c>
      <c r="D2984" s="199">
        <v>0</v>
      </c>
      <c r="E2984" s="198" t="s">
        <v>24558</v>
      </c>
      <c r="F2984" s="198" t="s">
        <v>1</v>
      </c>
    </row>
    <row r="2985" spans="1:6" ht="15" customHeight="1">
      <c r="A2985" s="198" t="s">
        <v>398</v>
      </c>
      <c r="B2985" s="199">
        <v>35</v>
      </c>
      <c r="C2985" s="199">
        <v>4532500</v>
      </c>
      <c r="D2985" s="199">
        <v>0</v>
      </c>
      <c r="E2985" s="198" t="s">
        <v>24559</v>
      </c>
      <c r="F2985" s="198" t="s">
        <v>1</v>
      </c>
    </row>
    <row r="2986" spans="1:6" ht="15" customHeight="1">
      <c r="A2986" s="198" t="s">
        <v>398</v>
      </c>
      <c r="B2986" s="199">
        <v>17</v>
      </c>
      <c r="C2986" s="199">
        <v>1228400</v>
      </c>
      <c r="D2986" s="199">
        <v>0</v>
      </c>
      <c r="E2986" s="198" t="s">
        <v>24560</v>
      </c>
      <c r="F2986" s="198" t="s">
        <v>1</v>
      </c>
    </row>
    <row r="2987" spans="1:6" ht="15" customHeight="1">
      <c r="A2987" s="198" t="s">
        <v>398</v>
      </c>
      <c r="B2987" s="199">
        <v>15</v>
      </c>
      <c r="C2987" s="199">
        <v>973500</v>
      </c>
      <c r="D2987" s="199">
        <v>0</v>
      </c>
      <c r="E2987" s="198" t="s">
        <v>24561</v>
      </c>
      <c r="F2987" s="198" t="s">
        <v>1</v>
      </c>
    </row>
    <row r="2988" spans="1:6" ht="15" customHeight="1">
      <c r="A2988" s="198" t="s">
        <v>398</v>
      </c>
      <c r="B2988" s="199">
        <v>3</v>
      </c>
      <c r="C2988" s="199">
        <v>469550</v>
      </c>
      <c r="D2988" s="199">
        <v>0</v>
      </c>
      <c r="E2988" s="198" t="s">
        <v>24562</v>
      </c>
      <c r="F2988" s="198" t="s">
        <v>1</v>
      </c>
    </row>
    <row r="2989" spans="1:6" ht="15" customHeight="1">
      <c r="A2989" s="198" t="s">
        <v>397</v>
      </c>
      <c r="B2989" s="199">
        <v>7</v>
      </c>
      <c r="C2989" s="199">
        <v>947700</v>
      </c>
      <c r="D2989" s="199">
        <v>0</v>
      </c>
      <c r="E2989" s="198" t="s">
        <v>24563</v>
      </c>
      <c r="F2989" s="198" t="s">
        <v>1</v>
      </c>
    </row>
    <row r="2990" spans="1:6" ht="15" customHeight="1">
      <c r="A2990" s="198" t="s">
        <v>398</v>
      </c>
      <c r="B2990" s="199">
        <v>15</v>
      </c>
      <c r="C2990" s="199">
        <v>1063100</v>
      </c>
      <c r="D2990" s="199">
        <v>0</v>
      </c>
      <c r="E2990" s="198" t="s">
        <v>24564</v>
      </c>
      <c r="F2990" s="198" t="s">
        <v>1</v>
      </c>
    </row>
    <row r="2991" spans="1:6" ht="15" customHeight="1">
      <c r="A2991" s="198" t="s">
        <v>398</v>
      </c>
      <c r="B2991" s="199">
        <v>17</v>
      </c>
      <c r="C2991" s="199">
        <v>1457700</v>
      </c>
      <c r="D2991" s="199">
        <v>0</v>
      </c>
      <c r="E2991" s="198" t="s">
        <v>24565</v>
      </c>
      <c r="F2991" s="198" t="s">
        <v>1</v>
      </c>
    </row>
    <row r="2992" spans="1:6" ht="15" customHeight="1">
      <c r="A2992" s="198" t="s">
        <v>397</v>
      </c>
      <c r="B2992" s="199">
        <v>7</v>
      </c>
      <c r="C2992" s="199">
        <v>1030700</v>
      </c>
      <c r="D2992" s="199">
        <v>0</v>
      </c>
      <c r="E2992" s="198" t="s">
        <v>24566</v>
      </c>
      <c r="F2992" s="198" t="s">
        <v>1</v>
      </c>
    </row>
    <row r="2993" spans="1:6" ht="15" customHeight="1">
      <c r="A2993" s="198" t="s">
        <v>398</v>
      </c>
      <c r="B2993" s="199">
        <v>104</v>
      </c>
      <c r="C2993" s="199">
        <v>9567000</v>
      </c>
      <c r="D2993" s="199">
        <v>0</v>
      </c>
      <c r="E2993" s="198" t="s">
        <v>24567</v>
      </c>
      <c r="F2993" s="198" t="s">
        <v>1</v>
      </c>
    </row>
    <row r="2994" spans="1:6" ht="15" customHeight="1">
      <c r="A2994" s="198" t="s">
        <v>397</v>
      </c>
      <c r="B2994" s="199">
        <v>7</v>
      </c>
      <c r="C2994" s="199">
        <v>990700</v>
      </c>
      <c r="D2994" s="199">
        <v>0</v>
      </c>
      <c r="E2994" s="198" t="s">
        <v>24568</v>
      </c>
      <c r="F2994" s="198" t="s">
        <v>1</v>
      </c>
    </row>
    <row r="2995" spans="1:6" ht="15" customHeight="1">
      <c r="A2995" s="198" t="s">
        <v>397</v>
      </c>
      <c r="B2995" s="199">
        <v>6</v>
      </c>
      <c r="C2995" s="199">
        <v>724800</v>
      </c>
      <c r="D2995" s="199">
        <v>0</v>
      </c>
      <c r="E2995" s="198" t="s">
        <v>24569</v>
      </c>
      <c r="F2995" s="198" t="s">
        <v>1</v>
      </c>
    </row>
    <row r="2996" spans="1:6" ht="15" customHeight="1">
      <c r="A2996" s="198" t="s">
        <v>397</v>
      </c>
      <c r="B2996" s="199">
        <v>8</v>
      </c>
      <c r="C2996" s="199">
        <v>1512200</v>
      </c>
      <c r="D2996" s="199">
        <v>0</v>
      </c>
      <c r="E2996" s="198" t="s">
        <v>24570</v>
      </c>
      <c r="F2996" s="198" t="s">
        <v>1</v>
      </c>
    </row>
    <row r="2997" spans="1:6" ht="15" customHeight="1">
      <c r="A2997" s="198" t="s">
        <v>397</v>
      </c>
      <c r="B2997" s="199">
        <v>6</v>
      </c>
      <c r="C2997" s="199">
        <v>795200</v>
      </c>
      <c r="D2997" s="199">
        <v>0</v>
      </c>
      <c r="E2997" s="198" t="s">
        <v>24571</v>
      </c>
      <c r="F2997" s="198" t="s">
        <v>1</v>
      </c>
    </row>
    <row r="2998" spans="1:6" ht="15" customHeight="1">
      <c r="A2998" s="198" t="s">
        <v>398</v>
      </c>
      <c r="B2998" s="199">
        <v>19</v>
      </c>
      <c r="C2998" s="199">
        <v>1275100</v>
      </c>
      <c r="D2998" s="199">
        <v>0</v>
      </c>
      <c r="E2998" s="198" t="s">
        <v>24572</v>
      </c>
      <c r="F2998" s="198" t="s">
        <v>1</v>
      </c>
    </row>
    <row r="2999" spans="1:6" ht="15" customHeight="1">
      <c r="A2999" s="198" t="s">
        <v>398</v>
      </c>
      <c r="B2999" s="199">
        <v>16</v>
      </c>
      <c r="C2999" s="199">
        <v>1258600</v>
      </c>
      <c r="D2999" s="199">
        <v>0</v>
      </c>
      <c r="E2999" s="198" t="s">
        <v>24573</v>
      </c>
      <c r="F2999" s="198" t="s">
        <v>1</v>
      </c>
    </row>
    <row r="3000" spans="1:6" ht="15" customHeight="1">
      <c r="A3000" s="198" t="s">
        <v>398</v>
      </c>
      <c r="B3000" s="199">
        <v>22</v>
      </c>
      <c r="C3000" s="199">
        <v>1535500</v>
      </c>
      <c r="D3000" s="199">
        <v>0</v>
      </c>
      <c r="E3000" s="198" t="s">
        <v>24574</v>
      </c>
      <c r="F3000" s="198" t="s">
        <v>1</v>
      </c>
    </row>
    <row r="3001" spans="1:6" ht="15" customHeight="1">
      <c r="A3001" s="198" t="s">
        <v>397</v>
      </c>
      <c r="B3001" s="199">
        <v>9</v>
      </c>
      <c r="C3001" s="199">
        <v>1467800</v>
      </c>
      <c r="D3001" s="199">
        <v>0</v>
      </c>
      <c r="E3001" s="198" t="s">
        <v>24575</v>
      </c>
      <c r="F3001" s="198" t="s">
        <v>1</v>
      </c>
    </row>
    <row r="3002" spans="1:6" ht="15" customHeight="1">
      <c r="A3002" s="198" t="s">
        <v>397</v>
      </c>
      <c r="B3002" s="199">
        <v>10</v>
      </c>
      <c r="C3002" s="199">
        <v>1065800</v>
      </c>
      <c r="D3002" s="199">
        <v>0</v>
      </c>
      <c r="E3002" s="198" t="s">
        <v>24576</v>
      </c>
      <c r="F3002" s="198" t="s">
        <v>1</v>
      </c>
    </row>
    <row r="3003" spans="1:6" ht="15" customHeight="1">
      <c r="A3003" s="198" t="s">
        <v>397</v>
      </c>
      <c r="B3003" s="199">
        <v>6</v>
      </c>
      <c r="C3003" s="199">
        <v>652000</v>
      </c>
      <c r="D3003" s="199">
        <v>0</v>
      </c>
      <c r="E3003" s="198" t="s">
        <v>24577</v>
      </c>
      <c r="F3003" s="198" t="s">
        <v>1</v>
      </c>
    </row>
    <row r="3004" spans="1:6" ht="15" customHeight="1">
      <c r="A3004" s="198" t="s">
        <v>397</v>
      </c>
      <c r="B3004" s="199">
        <v>6</v>
      </c>
      <c r="C3004" s="199">
        <v>482400</v>
      </c>
      <c r="D3004" s="199">
        <v>0</v>
      </c>
      <c r="E3004" s="198" t="s">
        <v>24578</v>
      </c>
      <c r="F3004" s="198" t="s">
        <v>1</v>
      </c>
    </row>
    <row r="3005" spans="1:6" ht="15" customHeight="1">
      <c r="A3005" s="198" t="s">
        <v>397</v>
      </c>
      <c r="B3005" s="199">
        <v>10</v>
      </c>
      <c r="C3005" s="199">
        <v>2117600</v>
      </c>
      <c r="D3005" s="199">
        <v>0</v>
      </c>
      <c r="E3005" s="198" t="s">
        <v>24579</v>
      </c>
      <c r="F3005" s="198" t="s">
        <v>1</v>
      </c>
    </row>
    <row r="3006" spans="1:6" ht="15" customHeight="1">
      <c r="A3006" s="198" t="s">
        <v>398</v>
      </c>
      <c r="B3006" s="199">
        <v>20</v>
      </c>
      <c r="C3006" s="199">
        <v>1589500</v>
      </c>
      <c r="D3006" s="199">
        <v>0</v>
      </c>
      <c r="E3006" s="198" t="s">
        <v>24580</v>
      </c>
      <c r="F3006" s="198" t="s">
        <v>1</v>
      </c>
    </row>
    <row r="3007" spans="1:6" ht="15" customHeight="1">
      <c r="A3007" s="198" t="s">
        <v>397</v>
      </c>
      <c r="B3007" s="199">
        <v>6</v>
      </c>
      <c r="C3007" s="199">
        <v>705100</v>
      </c>
      <c r="D3007" s="199">
        <v>0</v>
      </c>
      <c r="E3007" s="198" t="s">
        <v>24581</v>
      </c>
      <c r="F3007" s="198" t="s">
        <v>1</v>
      </c>
    </row>
    <row r="3008" spans="1:6" ht="15" customHeight="1">
      <c r="A3008" s="198" t="s">
        <v>398</v>
      </c>
      <c r="B3008" s="199">
        <v>15</v>
      </c>
      <c r="C3008" s="199">
        <v>997800</v>
      </c>
      <c r="D3008" s="199">
        <v>0</v>
      </c>
      <c r="E3008" s="198" t="s">
        <v>24582</v>
      </c>
      <c r="F3008" s="198" t="s">
        <v>1</v>
      </c>
    </row>
    <row r="3009" spans="1:6" ht="15" customHeight="1">
      <c r="A3009" s="198" t="s">
        <v>397</v>
      </c>
      <c r="B3009" s="199">
        <v>8</v>
      </c>
      <c r="C3009" s="199">
        <v>1379600</v>
      </c>
      <c r="D3009" s="199">
        <v>0</v>
      </c>
      <c r="E3009" s="198" t="s">
        <v>24583</v>
      </c>
      <c r="F3009" s="198" t="s">
        <v>1</v>
      </c>
    </row>
    <row r="3010" spans="1:6" ht="15" customHeight="1">
      <c r="A3010" s="198" t="s">
        <v>398</v>
      </c>
      <c r="B3010" s="199">
        <v>18</v>
      </c>
      <c r="C3010" s="199">
        <v>1401700</v>
      </c>
      <c r="D3010" s="199">
        <v>0</v>
      </c>
      <c r="E3010" s="198" t="s">
        <v>24584</v>
      </c>
      <c r="F3010" s="198" t="s">
        <v>1</v>
      </c>
    </row>
    <row r="3011" spans="1:6" ht="15" customHeight="1">
      <c r="A3011" s="198" t="s">
        <v>397</v>
      </c>
      <c r="B3011" s="199">
        <v>6</v>
      </c>
      <c r="C3011" s="199">
        <v>532200</v>
      </c>
      <c r="D3011" s="199">
        <v>0</v>
      </c>
      <c r="E3011" s="198" t="s">
        <v>24585</v>
      </c>
      <c r="F3011" s="198" t="s">
        <v>1</v>
      </c>
    </row>
    <row r="3012" spans="1:6" ht="15" customHeight="1">
      <c r="A3012" s="198" t="s">
        <v>397</v>
      </c>
      <c r="B3012" s="199">
        <v>8</v>
      </c>
      <c r="C3012" s="199">
        <v>1326200</v>
      </c>
      <c r="D3012" s="199">
        <v>0</v>
      </c>
      <c r="E3012" s="198" t="s">
        <v>24586</v>
      </c>
      <c r="F3012" s="198" t="s">
        <v>1</v>
      </c>
    </row>
    <row r="3013" spans="1:6" ht="15" customHeight="1">
      <c r="A3013" s="198" t="s">
        <v>397</v>
      </c>
      <c r="B3013" s="199">
        <v>6</v>
      </c>
      <c r="C3013" s="199">
        <v>609600</v>
      </c>
      <c r="D3013" s="199">
        <v>0</v>
      </c>
      <c r="E3013" s="198" t="s">
        <v>24587</v>
      </c>
      <c r="F3013" s="198" t="s">
        <v>1</v>
      </c>
    </row>
    <row r="3014" spans="1:6" ht="15" customHeight="1">
      <c r="A3014" s="198" t="s">
        <v>397</v>
      </c>
      <c r="B3014" s="199">
        <v>6</v>
      </c>
      <c r="C3014" s="199">
        <v>570600</v>
      </c>
      <c r="D3014" s="199">
        <v>0</v>
      </c>
      <c r="E3014" s="198" t="s">
        <v>24588</v>
      </c>
      <c r="F3014" s="198" t="s">
        <v>1</v>
      </c>
    </row>
    <row r="3015" spans="1:6" ht="15" customHeight="1">
      <c r="A3015" s="198" t="s">
        <v>398</v>
      </c>
      <c r="B3015" s="199">
        <v>6</v>
      </c>
      <c r="C3015" s="199">
        <v>751900</v>
      </c>
      <c r="D3015" s="199">
        <v>0</v>
      </c>
      <c r="E3015" s="198" t="s">
        <v>24589</v>
      </c>
      <c r="F3015" s="198" t="s">
        <v>1</v>
      </c>
    </row>
    <row r="3016" spans="1:6" ht="15" customHeight="1">
      <c r="A3016" s="198" t="s">
        <v>397</v>
      </c>
      <c r="B3016" s="199">
        <v>7</v>
      </c>
      <c r="C3016" s="199">
        <v>673900</v>
      </c>
      <c r="D3016" s="199">
        <v>0</v>
      </c>
      <c r="E3016" s="198" t="s">
        <v>24590</v>
      </c>
      <c r="F3016" s="198" t="s">
        <v>1</v>
      </c>
    </row>
    <row r="3017" spans="1:6" ht="15" customHeight="1">
      <c r="A3017" s="198" t="s">
        <v>397</v>
      </c>
      <c r="B3017" s="199">
        <v>6</v>
      </c>
      <c r="C3017" s="199">
        <v>692300</v>
      </c>
      <c r="D3017" s="199">
        <v>0</v>
      </c>
      <c r="E3017" s="198" t="s">
        <v>24591</v>
      </c>
      <c r="F3017" s="198" t="s">
        <v>1</v>
      </c>
    </row>
    <row r="3018" spans="1:6" ht="15" customHeight="1">
      <c r="A3018" s="198" t="s">
        <v>398</v>
      </c>
      <c r="B3018" s="199">
        <v>16</v>
      </c>
      <c r="C3018" s="199">
        <v>757300</v>
      </c>
      <c r="D3018" s="199">
        <v>0</v>
      </c>
      <c r="E3018" s="198" t="s">
        <v>24592</v>
      </c>
      <c r="F3018" s="198" t="s">
        <v>1</v>
      </c>
    </row>
    <row r="3019" spans="1:6" ht="15" customHeight="1">
      <c r="A3019" s="198" t="s">
        <v>397</v>
      </c>
      <c r="B3019" s="199">
        <v>7</v>
      </c>
      <c r="C3019" s="199">
        <v>1106800</v>
      </c>
      <c r="D3019" s="199">
        <v>0</v>
      </c>
      <c r="E3019" s="198" t="s">
        <v>24593</v>
      </c>
      <c r="F3019" s="198" t="s">
        <v>1</v>
      </c>
    </row>
    <row r="3020" spans="1:6" ht="15" customHeight="1">
      <c r="A3020" s="198" t="s">
        <v>398</v>
      </c>
      <c r="B3020" s="199">
        <v>34</v>
      </c>
      <c r="C3020" s="199">
        <v>4690600</v>
      </c>
      <c r="D3020" s="199">
        <v>0</v>
      </c>
      <c r="E3020" s="198" t="s">
        <v>24594</v>
      </c>
      <c r="F3020" s="198" t="s">
        <v>1</v>
      </c>
    </row>
    <row r="3021" spans="1:6" ht="15" customHeight="1">
      <c r="A3021" s="198" t="s">
        <v>397</v>
      </c>
      <c r="B3021" s="199">
        <v>7</v>
      </c>
      <c r="C3021" s="199">
        <v>1058600</v>
      </c>
      <c r="D3021" s="199">
        <v>0</v>
      </c>
      <c r="E3021" s="198" t="s">
        <v>24595</v>
      </c>
      <c r="F3021" s="198" t="s">
        <v>1</v>
      </c>
    </row>
    <row r="3022" spans="1:6" ht="15" customHeight="1">
      <c r="A3022" s="198" t="s">
        <v>397</v>
      </c>
      <c r="B3022" s="199">
        <v>4</v>
      </c>
      <c r="C3022" s="199">
        <v>441567</v>
      </c>
      <c r="D3022" s="199">
        <v>0</v>
      </c>
      <c r="E3022" s="198" t="s">
        <v>24596</v>
      </c>
      <c r="F3022" s="198" t="s">
        <v>1</v>
      </c>
    </row>
    <row r="3023" spans="1:6" ht="15" customHeight="1">
      <c r="A3023" s="198" t="s">
        <v>397</v>
      </c>
      <c r="B3023" s="199">
        <v>8</v>
      </c>
      <c r="C3023" s="199">
        <v>1500500</v>
      </c>
      <c r="D3023" s="199">
        <v>0</v>
      </c>
      <c r="E3023" s="198" t="s">
        <v>24597</v>
      </c>
      <c r="F3023" s="198" t="s">
        <v>1</v>
      </c>
    </row>
    <row r="3024" spans="1:6" ht="15" customHeight="1">
      <c r="A3024" s="198" t="s">
        <v>397</v>
      </c>
      <c r="B3024" s="199">
        <v>6</v>
      </c>
      <c r="C3024" s="199">
        <v>505800</v>
      </c>
      <c r="D3024" s="199">
        <v>0</v>
      </c>
      <c r="E3024" s="198" t="s">
        <v>24598</v>
      </c>
      <c r="F3024" s="198" t="s">
        <v>1</v>
      </c>
    </row>
    <row r="3025" spans="1:6" ht="15" customHeight="1">
      <c r="A3025" s="198" t="s">
        <v>398</v>
      </c>
      <c r="B3025" s="199">
        <v>27</v>
      </c>
      <c r="C3025" s="199">
        <v>3660598</v>
      </c>
      <c r="D3025" s="199">
        <v>0</v>
      </c>
      <c r="E3025" s="198" t="s">
        <v>24599</v>
      </c>
      <c r="F3025" s="198" t="s">
        <v>1</v>
      </c>
    </row>
    <row r="3026" spans="1:6" ht="15" customHeight="1">
      <c r="A3026" s="198" t="s">
        <v>398</v>
      </c>
      <c r="B3026" s="199">
        <v>20</v>
      </c>
      <c r="C3026" s="199">
        <v>1923900</v>
      </c>
      <c r="D3026" s="199">
        <v>0</v>
      </c>
      <c r="E3026" s="198" t="s">
        <v>24600</v>
      </c>
      <c r="F3026" s="198" t="s">
        <v>1</v>
      </c>
    </row>
    <row r="3027" spans="1:6" ht="15" customHeight="1">
      <c r="A3027" s="198" t="s">
        <v>398</v>
      </c>
      <c r="B3027" s="199">
        <v>17</v>
      </c>
      <c r="C3027" s="199">
        <v>1363100</v>
      </c>
      <c r="D3027" s="199">
        <v>0</v>
      </c>
      <c r="E3027" s="198" t="s">
        <v>24601</v>
      </c>
      <c r="F3027" s="198" t="s">
        <v>1</v>
      </c>
    </row>
    <row r="3028" spans="1:6" ht="15" customHeight="1">
      <c r="A3028" s="198" t="s">
        <v>398</v>
      </c>
      <c r="B3028" s="199">
        <v>15</v>
      </c>
      <c r="C3028" s="199">
        <v>1213200</v>
      </c>
      <c r="D3028" s="199">
        <v>0</v>
      </c>
      <c r="E3028" s="198" t="s">
        <v>24602</v>
      </c>
      <c r="F3028" s="198" t="s">
        <v>1</v>
      </c>
    </row>
    <row r="3029" spans="1:6" ht="15" customHeight="1">
      <c r="A3029" s="198" t="s">
        <v>397</v>
      </c>
      <c r="B3029" s="199">
        <v>14</v>
      </c>
      <c r="C3029" s="199">
        <v>3386200</v>
      </c>
      <c r="D3029" s="199">
        <v>0</v>
      </c>
      <c r="E3029" s="198" t="s">
        <v>24603</v>
      </c>
      <c r="F3029" s="198" t="s">
        <v>1</v>
      </c>
    </row>
    <row r="3030" spans="1:6" ht="15" customHeight="1">
      <c r="A3030" s="198" t="s">
        <v>398</v>
      </c>
      <c r="B3030" s="199">
        <v>49</v>
      </c>
      <c r="C3030" s="199">
        <v>10483400</v>
      </c>
      <c r="D3030" s="199">
        <v>0</v>
      </c>
      <c r="E3030" s="198" t="s">
        <v>24604</v>
      </c>
      <c r="F3030" s="198" t="s">
        <v>1</v>
      </c>
    </row>
    <row r="3031" spans="1:6" ht="15" customHeight="1">
      <c r="A3031" s="198" t="s">
        <v>398</v>
      </c>
      <c r="B3031" s="199">
        <v>16</v>
      </c>
      <c r="C3031" s="199">
        <v>1479800</v>
      </c>
      <c r="D3031" s="199">
        <v>0</v>
      </c>
      <c r="E3031" s="198" t="s">
        <v>24605</v>
      </c>
      <c r="F3031" s="198" t="s">
        <v>1</v>
      </c>
    </row>
    <row r="3032" spans="1:6" ht="15" customHeight="1">
      <c r="A3032" s="198" t="s">
        <v>397</v>
      </c>
      <c r="B3032" s="199">
        <v>6</v>
      </c>
      <c r="C3032" s="199">
        <v>899300</v>
      </c>
      <c r="D3032" s="199">
        <v>0</v>
      </c>
      <c r="E3032" s="198" t="s">
        <v>24606</v>
      </c>
      <c r="F3032" s="198" t="s">
        <v>1</v>
      </c>
    </row>
    <row r="3033" spans="1:6" ht="15" customHeight="1">
      <c r="A3033" s="198" t="s">
        <v>398</v>
      </c>
      <c r="B3033" s="199">
        <v>34</v>
      </c>
      <c r="C3033" s="199">
        <v>6904300</v>
      </c>
      <c r="D3033" s="199">
        <v>0</v>
      </c>
      <c r="E3033" s="198" t="s">
        <v>24607</v>
      </c>
      <c r="F3033" s="198" t="s">
        <v>1</v>
      </c>
    </row>
    <row r="3034" spans="1:6" ht="15" customHeight="1">
      <c r="A3034" s="198" t="s">
        <v>397</v>
      </c>
      <c r="B3034" s="199">
        <v>9</v>
      </c>
      <c r="C3034" s="199">
        <v>1429400</v>
      </c>
      <c r="D3034" s="199">
        <v>0</v>
      </c>
      <c r="E3034" s="198" t="s">
        <v>24608</v>
      </c>
      <c r="F3034" s="198" t="s">
        <v>1</v>
      </c>
    </row>
    <row r="3035" spans="1:6" ht="15" customHeight="1">
      <c r="A3035" s="198" t="s">
        <v>398</v>
      </c>
      <c r="B3035" s="199">
        <v>40</v>
      </c>
      <c r="C3035" s="199">
        <v>4966500</v>
      </c>
      <c r="D3035" s="199">
        <v>0</v>
      </c>
      <c r="E3035" s="198" t="s">
        <v>24609</v>
      </c>
      <c r="F3035" s="198" t="s">
        <v>1</v>
      </c>
    </row>
    <row r="3036" spans="1:6" ht="15" customHeight="1">
      <c r="A3036" s="198" t="s">
        <v>398</v>
      </c>
      <c r="B3036" s="199">
        <v>8</v>
      </c>
      <c r="C3036" s="199">
        <v>1120482</v>
      </c>
      <c r="D3036" s="199">
        <v>0</v>
      </c>
      <c r="E3036" s="198" t="s">
        <v>24610</v>
      </c>
      <c r="F3036" s="198" t="s">
        <v>1</v>
      </c>
    </row>
    <row r="3037" spans="1:6" ht="15" customHeight="1">
      <c r="A3037" s="198" t="s">
        <v>397</v>
      </c>
      <c r="B3037" s="199">
        <v>7</v>
      </c>
      <c r="C3037" s="199">
        <v>750900</v>
      </c>
      <c r="D3037" s="199">
        <v>0</v>
      </c>
      <c r="E3037" s="198" t="s">
        <v>24611</v>
      </c>
      <c r="F3037" s="198" t="s">
        <v>1</v>
      </c>
    </row>
    <row r="3038" spans="1:6" ht="15" customHeight="1">
      <c r="A3038" s="198" t="s">
        <v>397</v>
      </c>
      <c r="B3038" s="199">
        <v>13</v>
      </c>
      <c r="C3038" s="199">
        <v>1392450</v>
      </c>
      <c r="D3038" s="199">
        <v>0</v>
      </c>
      <c r="E3038" s="198" t="s">
        <v>24612</v>
      </c>
      <c r="F3038" s="198" t="s">
        <v>1</v>
      </c>
    </row>
    <row r="3039" spans="1:6" ht="15" customHeight="1">
      <c r="A3039" s="198" t="s">
        <v>398</v>
      </c>
      <c r="B3039" s="199">
        <v>17</v>
      </c>
      <c r="C3039" s="199">
        <v>1558900</v>
      </c>
      <c r="D3039" s="199">
        <v>0</v>
      </c>
      <c r="E3039" s="198" t="s">
        <v>24613</v>
      </c>
      <c r="F3039" s="198" t="s">
        <v>1</v>
      </c>
    </row>
    <row r="3040" spans="1:6" ht="15" customHeight="1">
      <c r="A3040" s="198" t="s">
        <v>398</v>
      </c>
      <c r="B3040" s="199">
        <v>6</v>
      </c>
      <c r="C3040" s="199">
        <v>774793</v>
      </c>
      <c r="D3040" s="199">
        <v>0</v>
      </c>
      <c r="E3040" s="198" t="s">
        <v>24614</v>
      </c>
      <c r="F3040" s="198" t="s">
        <v>1</v>
      </c>
    </row>
    <row r="3041" spans="1:6" ht="15" customHeight="1">
      <c r="A3041" s="198" t="s">
        <v>398</v>
      </c>
      <c r="B3041" s="199">
        <v>28</v>
      </c>
      <c r="C3041" s="199">
        <v>3404700</v>
      </c>
      <c r="D3041" s="199">
        <v>0</v>
      </c>
      <c r="E3041" s="198" t="s">
        <v>24615</v>
      </c>
      <c r="F3041" s="198" t="s">
        <v>1</v>
      </c>
    </row>
    <row r="3042" spans="1:6" ht="15" customHeight="1">
      <c r="A3042" s="198" t="s">
        <v>397</v>
      </c>
      <c r="B3042" s="199">
        <v>6</v>
      </c>
      <c r="C3042" s="199">
        <v>428300</v>
      </c>
      <c r="D3042" s="199">
        <v>0</v>
      </c>
      <c r="E3042" s="198" t="s">
        <v>24616</v>
      </c>
      <c r="F3042" s="198" t="s">
        <v>1</v>
      </c>
    </row>
    <row r="3043" spans="1:6" ht="15" customHeight="1">
      <c r="A3043" s="198" t="s">
        <v>398</v>
      </c>
      <c r="B3043" s="199">
        <v>17</v>
      </c>
      <c r="C3043" s="199">
        <v>1268500</v>
      </c>
      <c r="D3043" s="199">
        <v>0</v>
      </c>
      <c r="E3043" s="198" t="s">
        <v>24617</v>
      </c>
      <c r="F3043" s="198" t="s">
        <v>1</v>
      </c>
    </row>
    <row r="3044" spans="1:6" ht="15" customHeight="1">
      <c r="A3044" s="198" t="s">
        <v>398</v>
      </c>
      <c r="B3044" s="199">
        <v>9</v>
      </c>
      <c r="C3044" s="199">
        <v>1231796</v>
      </c>
      <c r="D3044" s="199">
        <v>0</v>
      </c>
      <c r="E3044" s="198" t="s">
        <v>24618</v>
      </c>
      <c r="F3044" s="198" t="s">
        <v>1</v>
      </c>
    </row>
    <row r="3045" spans="1:6" ht="15" customHeight="1">
      <c r="A3045" s="198" t="s">
        <v>398</v>
      </c>
      <c r="B3045" s="199">
        <v>18</v>
      </c>
      <c r="C3045" s="199">
        <v>1528600</v>
      </c>
      <c r="D3045" s="199">
        <v>0</v>
      </c>
      <c r="E3045" s="198" t="s">
        <v>24619</v>
      </c>
      <c r="F3045" s="198" t="s">
        <v>1</v>
      </c>
    </row>
    <row r="3046" spans="1:6" ht="15" customHeight="1">
      <c r="A3046" s="198" t="s">
        <v>398</v>
      </c>
      <c r="B3046" s="199">
        <v>14</v>
      </c>
      <c r="C3046" s="199">
        <v>595500</v>
      </c>
      <c r="D3046" s="199">
        <v>0</v>
      </c>
      <c r="E3046" s="198" t="s">
        <v>24620</v>
      </c>
      <c r="F3046" s="198" t="s">
        <v>1</v>
      </c>
    </row>
    <row r="3047" spans="1:6" ht="15" customHeight="1">
      <c r="A3047" s="198" t="s">
        <v>397</v>
      </c>
      <c r="B3047" s="199">
        <v>7</v>
      </c>
      <c r="C3047" s="199">
        <v>1300500</v>
      </c>
      <c r="D3047" s="199">
        <v>0</v>
      </c>
      <c r="E3047" s="198" t="s">
        <v>24621</v>
      </c>
      <c r="F3047" s="198" t="s">
        <v>1</v>
      </c>
    </row>
    <row r="3048" spans="1:6" ht="15" customHeight="1">
      <c r="A3048" s="198" t="s">
        <v>397</v>
      </c>
      <c r="B3048" s="199">
        <v>7</v>
      </c>
      <c r="C3048" s="199">
        <v>738600</v>
      </c>
      <c r="D3048" s="199">
        <v>0</v>
      </c>
      <c r="E3048" s="198" t="s">
        <v>24622</v>
      </c>
      <c r="F3048" s="198" t="s">
        <v>1</v>
      </c>
    </row>
    <row r="3049" spans="1:6" ht="15" customHeight="1">
      <c r="A3049" s="198" t="s">
        <v>397</v>
      </c>
      <c r="B3049" s="199">
        <v>9</v>
      </c>
      <c r="C3049" s="199">
        <v>2125600</v>
      </c>
      <c r="D3049" s="199">
        <v>0</v>
      </c>
      <c r="E3049" s="198" t="s">
        <v>24623</v>
      </c>
      <c r="F3049" s="198" t="s">
        <v>1</v>
      </c>
    </row>
    <row r="3050" spans="1:6" ht="15" customHeight="1">
      <c r="A3050" s="198" t="s">
        <v>397</v>
      </c>
      <c r="B3050" s="199">
        <v>8</v>
      </c>
      <c r="C3050" s="199">
        <v>1034700</v>
      </c>
      <c r="D3050" s="199">
        <v>0</v>
      </c>
      <c r="E3050" s="198" t="s">
        <v>24624</v>
      </c>
      <c r="F3050" s="198" t="s">
        <v>1</v>
      </c>
    </row>
    <row r="3051" spans="1:6" ht="15" customHeight="1">
      <c r="A3051" s="198" t="s">
        <v>397</v>
      </c>
      <c r="B3051" s="199">
        <v>7</v>
      </c>
      <c r="C3051" s="199">
        <v>1270400</v>
      </c>
      <c r="D3051" s="199">
        <v>0</v>
      </c>
      <c r="E3051" s="198" t="s">
        <v>24625</v>
      </c>
      <c r="F3051" s="198" t="s">
        <v>1</v>
      </c>
    </row>
    <row r="3052" spans="1:6" ht="15" customHeight="1">
      <c r="A3052" s="198" t="s">
        <v>397</v>
      </c>
      <c r="B3052" s="199">
        <v>8</v>
      </c>
      <c r="C3052" s="199">
        <v>1219200</v>
      </c>
      <c r="D3052" s="199">
        <v>0</v>
      </c>
      <c r="E3052" s="198" t="s">
        <v>24626</v>
      </c>
      <c r="F3052" s="198" t="s">
        <v>1</v>
      </c>
    </row>
    <row r="3053" spans="1:6" ht="15" customHeight="1">
      <c r="A3053" s="198" t="s">
        <v>397</v>
      </c>
      <c r="B3053" s="199">
        <v>7</v>
      </c>
      <c r="C3053" s="199">
        <v>915500</v>
      </c>
      <c r="D3053" s="199">
        <v>0</v>
      </c>
      <c r="E3053" s="198" t="s">
        <v>24627</v>
      </c>
      <c r="F3053" s="198" t="s">
        <v>1</v>
      </c>
    </row>
    <row r="3054" spans="1:6" ht="15" customHeight="1">
      <c r="A3054" s="198" t="s">
        <v>397</v>
      </c>
      <c r="B3054" s="199">
        <v>7</v>
      </c>
      <c r="C3054" s="199">
        <v>1108600</v>
      </c>
      <c r="D3054" s="199">
        <v>0</v>
      </c>
      <c r="E3054" s="198" t="s">
        <v>24628</v>
      </c>
      <c r="F3054" s="198" t="s">
        <v>1</v>
      </c>
    </row>
    <row r="3055" spans="1:6" ht="15" customHeight="1">
      <c r="A3055" s="198" t="s">
        <v>397</v>
      </c>
      <c r="B3055" s="199">
        <v>6</v>
      </c>
      <c r="C3055" s="199">
        <v>439500</v>
      </c>
      <c r="D3055" s="199">
        <v>0</v>
      </c>
      <c r="E3055" s="198" t="s">
        <v>24629</v>
      </c>
      <c r="F3055" s="198" t="s">
        <v>1</v>
      </c>
    </row>
    <row r="3056" spans="1:6" ht="15" customHeight="1">
      <c r="A3056" s="198" t="s">
        <v>397</v>
      </c>
      <c r="B3056" s="199">
        <v>6</v>
      </c>
      <c r="C3056" s="199">
        <v>614100</v>
      </c>
      <c r="D3056" s="199">
        <v>0</v>
      </c>
      <c r="E3056" s="198" t="s">
        <v>24630</v>
      </c>
      <c r="F3056" s="198" t="s">
        <v>1</v>
      </c>
    </row>
    <row r="3057" spans="1:6" ht="15" customHeight="1">
      <c r="A3057" s="198" t="s">
        <v>398</v>
      </c>
      <c r="B3057" s="199">
        <v>14</v>
      </c>
      <c r="C3057" s="199">
        <v>779400</v>
      </c>
      <c r="D3057" s="199">
        <v>0</v>
      </c>
      <c r="E3057" s="198" t="s">
        <v>24631</v>
      </c>
      <c r="F3057" s="198" t="s">
        <v>1</v>
      </c>
    </row>
    <row r="3058" spans="1:6" ht="15" customHeight="1">
      <c r="A3058" s="198" t="s">
        <v>398</v>
      </c>
      <c r="B3058" s="199">
        <v>25</v>
      </c>
      <c r="C3058" s="199">
        <v>3940000</v>
      </c>
      <c r="D3058" s="199">
        <v>0</v>
      </c>
      <c r="E3058" s="198" t="s">
        <v>24632</v>
      </c>
      <c r="F3058" s="198" t="s">
        <v>1</v>
      </c>
    </row>
    <row r="3059" spans="1:6" ht="15" customHeight="1">
      <c r="A3059" s="198" t="s">
        <v>397</v>
      </c>
      <c r="B3059" s="199">
        <v>5</v>
      </c>
      <c r="C3059" s="199">
        <v>467000</v>
      </c>
      <c r="D3059" s="199">
        <v>0</v>
      </c>
      <c r="E3059" s="198" t="s">
        <v>24633</v>
      </c>
      <c r="F3059" s="198" t="s">
        <v>1</v>
      </c>
    </row>
    <row r="3060" spans="1:6" ht="15" customHeight="1">
      <c r="A3060" s="198" t="s">
        <v>397</v>
      </c>
      <c r="B3060" s="199">
        <v>5</v>
      </c>
      <c r="C3060" s="199">
        <v>442600</v>
      </c>
      <c r="D3060" s="199">
        <v>0</v>
      </c>
      <c r="E3060" s="198" t="s">
        <v>24634</v>
      </c>
      <c r="F3060" s="198" t="s">
        <v>1</v>
      </c>
    </row>
    <row r="3061" spans="1:6" ht="15" customHeight="1">
      <c r="A3061" s="198" t="s">
        <v>398</v>
      </c>
      <c r="B3061" s="199">
        <v>220</v>
      </c>
      <c r="C3061" s="199">
        <v>29851380</v>
      </c>
      <c r="D3061" s="199">
        <v>0</v>
      </c>
      <c r="E3061" s="198" t="s">
        <v>24635</v>
      </c>
      <c r="F3061" s="198" t="s">
        <v>1</v>
      </c>
    </row>
    <row r="3062" spans="1:6" ht="15" customHeight="1">
      <c r="A3062" s="198" t="s">
        <v>397</v>
      </c>
      <c r="B3062" s="199">
        <v>2</v>
      </c>
      <c r="C3062" s="199">
        <v>172018</v>
      </c>
      <c r="D3062" s="199">
        <v>0</v>
      </c>
      <c r="E3062" s="198" t="s">
        <v>24636</v>
      </c>
      <c r="F3062" s="198" t="s">
        <v>1</v>
      </c>
    </row>
    <row r="3063" spans="1:6" ht="15" customHeight="1">
      <c r="A3063" s="198" t="s">
        <v>397</v>
      </c>
      <c r="B3063" s="199">
        <v>5</v>
      </c>
      <c r="C3063" s="199">
        <v>462600</v>
      </c>
      <c r="D3063" s="199">
        <v>0</v>
      </c>
      <c r="E3063" s="198" t="s">
        <v>24637</v>
      </c>
      <c r="F3063" s="198" t="s">
        <v>1</v>
      </c>
    </row>
    <row r="3064" spans="1:6" ht="15" customHeight="1">
      <c r="A3064" s="198" t="s">
        <v>397</v>
      </c>
      <c r="B3064" s="199">
        <v>7</v>
      </c>
      <c r="C3064" s="199">
        <v>651500</v>
      </c>
      <c r="D3064" s="199">
        <v>0</v>
      </c>
      <c r="E3064" s="198" t="s">
        <v>24638</v>
      </c>
      <c r="F3064" s="198" t="s">
        <v>1</v>
      </c>
    </row>
    <row r="3065" spans="1:6" ht="15" customHeight="1">
      <c r="A3065" s="198" t="s">
        <v>398</v>
      </c>
      <c r="B3065" s="199">
        <v>61</v>
      </c>
      <c r="C3065" s="199">
        <v>12825200</v>
      </c>
      <c r="D3065" s="199">
        <v>0</v>
      </c>
      <c r="E3065" s="198" t="s">
        <v>24639</v>
      </c>
      <c r="F3065" s="198" t="s">
        <v>1</v>
      </c>
    </row>
    <row r="3066" spans="1:6" ht="15" customHeight="1">
      <c r="A3066" s="198" t="s">
        <v>398</v>
      </c>
      <c r="B3066" s="199">
        <v>22</v>
      </c>
      <c r="C3066" s="199">
        <v>2362900</v>
      </c>
      <c r="D3066" s="199">
        <v>0</v>
      </c>
      <c r="E3066" s="198" t="s">
        <v>24640</v>
      </c>
      <c r="F3066" s="198" t="s">
        <v>1</v>
      </c>
    </row>
    <row r="3067" spans="1:6" ht="15" customHeight="1">
      <c r="A3067" s="198" t="s">
        <v>397</v>
      </c>
      <c r="B3067" s="199">
        <v>8</v>
      </c>
      <c r="C3067" s="199">
        <v>812800</v>
      </c>
      <c r="D3067" s="199">
        <v>0</v>
      </c>
      <c r="E3067" s="198" t="s">
        <v>24641</v>
      </c>
      <c r="F3067" s="198" t="s">
        <v>1</v>
      </c>
    </row>
    <row r="3068" spans="1:6" ht="15" customHeight="1">
      <c r="A3068" s="198" t="s">
        <v>397</v>
      </c>
      <c r="B3068" s="199">
        <v>5</v>
      </c>
      <c r="C3068" s="199">
        <v>456700</v>
      </c>
      <c r="D3068" s="199">
        <v>0</v>
      </c>
      <c r="E3068" s="198" t="s">
        <v>24642</v>
      </c>
      <c r="F3068" s="198" t="s">
        <v>1</v>
      </c>
    </row>
    <row r="3069" spans="1:6" ht="15" customHeight="1">
      <c r="A3069" s="198" t="s">
        <v>397</v>
      </c>
      <c r="B3069" s="199">
        <v>6</v>
      </c>
      <c r="C3069" s="199">
        <v>750300</v>
      </c>
      <c r="D3069" s="199">
        <v>0</v>
      </c>
      <c r="E3069" s="198" t="s">
        <v>24643</v>
      </c>
      <c r="F3069" s="198" t="s">
        <v>1</v>
      </c>
    </row>
    <row r="3070" spans="1:6" ht="15" customHeight="1">
      <c r="A3070" s="198" t="s">
        <v>397</v>
      </c>
      <c r="B3070" s="199">
        <v>8</v>
      </c>
      <c r="C3070" s="199">
        <v>1204200</v>
      </c>
      <c r="D3070" s="199">
        <v>0</v>
      </c>
      <c r="E3070" s="198" t="s">
        <v>24644</v>
      </c>
      <c r="F3070" s="198" t="s">
        <v>1</v>
      </c>
    </row>
    <row r="3071" spans="1:6" ht="15" customHeight="1">
      <c r="A3071" s="198" t="s">
        <v>397</v>
      </c>
      <c r="B3071" s="199">
        <v>6</v>
      </c>
      <c r="C3071" s="199">
        <v>444900</v>
      </c>
      <c r="D3071" s="199">
        <v>0</v>
      </c>
      <c r="E3071" s="198" t="s">
        <v>24645</v>
      </c>
      <c r="F3071" s="198" t="s">
        <v>1</v>
      </c>
    </row>
    <row r="3072" spans="1:6" ht="15" customHeight="1">
      <c r="A3072" s="198" t="s">
        <v>397</v>
      </c>
      <c r="B3072" s="199">
        <v>6</v>
      </c>
      <c r="C3072" s="199">
        <v>581100</v>
      </c>
      <c r="D3072" s="199">
        <v>0</v>
      </c>
      <c r="E3072" s="198" t="s">
        <v>24646</v>
      </c>
      <c r="F3072" s="198" t="s">
        <v>1</v>
      </c>
    </row>
    <row r="3073" spans="1:6" ht="15" customHeight="1">
      <c r="A3073" s="198" t="s">
        <v>397</v>
      </c>
      <c r="B3073" s="199">
        <v>7</v>
      </c>
      <c r="C3073" s="199">
        <v>661800</v>
      </c>
      <c r="D3073" s="199">
        <v>0</v>
      </c>
      <c r="E3073" s="198" t="s">
        <v>24647</v>
      </c>
      <c r="F3073" s="198" t="s">
        <v>1</v>
      </c>
    </row>
    <row r="3074" spans="1:6" ht="15" customHeight="1">
      <c r="A3074" s="198" t="s">
        <v>398</v>
      </c>
      <c r="B3074" s="199">
        <v>20</v>
      </c>
      <c r="C3074" s="199">
        <v>2144700</v>
      </c>
      <c r="D3074" s="199">
        <v>0</v>
      </c>
      <c r="E3074" s="198" t="s">
        <v>24648</v>
      </c>
      <c r="F3074" s="198" t="s">
        <v>1</v>
      </c>
    </row>
    <row r="3075" spans="1:6" ht="15" customHeight="1">
      <c r="A3075" s="198" t="s">
        <v>398</v>
      </c>
      <c r="B3075" s="199">
        <v>20</v>
      </c>
      <c r="C3075" s="199">
        <v>1625500</v>
      </c>
      <c r="D3075" s="199">
        <v>0</v>
      </c>
      <c r="E3075" s="198" t="s">
        <v>24649</v>
      </c>
      <c r="F3075" s="198" t="s">
        <v>1</v>
      </c>
    </row>
    <row r="3076" spans="1:6" ht="15" customHeight="1">
      <c r="A3076" s="198" t="s">
        <v>398</v>
      </c>
      <c r="B3076" s="199">
        <v>21</v>
      </c>
      <c r="C3076" s="199">
        <v>2357300</v>
      </c>
      <c r="D3076" s="199">
        <v>0</v>
      </c>
      <c r="E3076" s="198" t="s">
        <v>24650</v>
      </c>
      <c r="F3076" s="198" t="s">
        <v>1</v>
      </c>
    </row>
    <row r="3077" spans="1:6" ht="15" customHeight="1">
      <c r="A3077" s="198" t="s">
        <v>397</v>
      </c>
      <c r="B3077" s="199">
        <v>7</v>
      </c>
      <c r="C3077" s="199">
        <v>798300</v>
      </c>
      <c r="D3077" s="199">
        <v>0</v>
      </c>
      <c r="E3077" s="198" t="s">
        <v>24651</v>
      </c>
      <c r="F3077" s="198" t="s">
        <v>1</v>
      </c>
    </row>
    <row r="3078" spans="1:6" ht="15" customHeight="1">
      <c r="A3078" s="198" t="s">
        <v>397</v>
      </c>
      <c r="B3078" s="199">
        <v>9</v>
      </c>
      <c r="C3078" s="199">
        <v>1135100</v>
      </c>
      <c r="D3078" s="199">
        <v>0</v>
      </c>
      <c r="E3078" s="198" t="s">
        <v>24652</v>
      </c>
      <c r="F3078" s="198" t="s">
        <v>1</v>
      </c>
    </row>
    <row r="3079" spans="1:6" ht="15" customHeight="1">
      <c r="A3079" s="198" t="s">
        <v>397</v>
      </c>
      <c r="B3079" s="199">
        <v>5</v>
      </c>
      <c r="C3079" s="199">
        <v>542400</v>
      </c>
      <c r="D3079" s="199">
        <v>0</v>
      </c>
      <c r="E3079" s="198" t="s">
        <v>24653</v>
      </c>
      <c r="F3079" s="198" t="s">
        <v>1</v>
      </c>
    </row>
    <row r="3080" spans="1:6" ht="15" customHeight="1">
      <c r="A3080" s="198" t="s">
        <v>397</v>
      </c>
      <c r="B3080" s="199">
        <v>8</v>
      </c>
      <c r="C3080" s="199">
        <v>1139600</v>
      </c>
      <c r="D3080" s="199">
        <v>0</v>
      </c>
      <c r="E3080" s="198" t="s">
        <v>24654</v>
      </c>
      <c r="F3080" s="198" t="s">
        <v>1</v>
      </c>
    </row>
    <row r="3081" spans="1:6" ht="15" customHeight="1">
      <c r="A3081" s="198" t="s">
        <v>398</v>
      </c>
      <c r="B3081" s="199">
        <v>37</v>
      </c>
      <c r="C3081" s="199">
        <v>5068076</v>
      </c>
      <c r="D3081" s="199">
        <v>0</v>
      </c>
      <c r="E3081" s="198" t="s">
        <v>24655</v>
      </c>
      <c r="F3081" s="198" t="s">
        <v>1</v>
      </c>
    </row>
    <row r="3082" spans="1:6" ht="15" customHeight="1">
      <c r="A3082" s="198" t="s">
        <v>397</v>
      </c>
      <c r="B3082" s="199">
        <v>4</v>
      </c>
      <c r="C3082" s="199">
        <v>873900</v>
      </c>
      <c r="D3082" s="199">
        <v>4</v>
      </c>
      <c r="E3082" s="198" t="s">
        <v>10274</v>
      </c>
      <c r="F3082" s="198" t="s">
        <v>1</v>
      </c>
    </row>
    <row r="3083" spans="1:6" ht="15" customHeight="1">
      <c r="A3083" s="198" t="s">
        <v>398</v>
      </c>
      <c r="B3083" s="199">
        <v>16</v>
      </c>
      <c r="C3083" s="199">
        <v>2125378</v>
      </c>
      <c r="D3083" s="199">
        <v>0</v>
      </c>
      <c r="E3083" s="198" t="s">
        <v>24656</v>
      </c>
      <c r="F3083" s="198" t="s">
        <v>1</v>
      </c>
    </row>
    <row r="3084" spans="1:6" ht="15" customHeight="1">
      <c r="A3084" s="198" t="s">
        <v>398</v>
      </c>
      <c r="B3084" s="199">
        <v>16</v>
      </c>
      <c r="C3084" s="199">
        <v>1342100</v>
      </c>
      <c r="D3084" s="199">
        <v>0</v>
      </c>
      <c r="E3084" s="198" t="s">
        <v>24657</v>
      </c>
      <c r="F3084" s="198" t="s">
        <v>1</v>
      </c>
    </row>
    <row r="3085" spans="1:6" ht="15" customHeight="1">
      <c r="A3085" s="198" t="s">
        <v>398</v>
      </c>
      <c r="B3085" s="199">
        <v>16</v>
      </c>
      <c r="C3085" s="199">
        <v>790200</v>
      </c>
      <c r="D3085" s="199">
        <v>0</v>
      </c>
      <c r="E3085" s="198" t="s">
        <v>24658</v>
      </c>
      <c r="F3085" s="198" t="s">
        <v>1</v>
      </c>
    </row>
    <row r="3086" spans="1:6" ht="15" customHeight="1">
      <c r="A3086" s="198" t="s">
        <v>397</v>
      </c>
      <c r="B3086" s="199">
        <v>8</v>
      </c>
      <c r="C3086" s="199">
        <v>1367200</v>
      </c>
      <c r="D3086" s="199">
        <v>0</v>
      </c>
      <c r="E3086" s="198" t="s">
        <v>24659</v>
      </c>
      <c r="F3086" s="198" t="s">
        <v>1</v>
      </c>
    </row>
    <row r="3087" spans="1:6" ht="15" customHeight="1">
      <c r="A3087" s="198" t="s">
        <v>397</v>
      </c>
      <c r="B3087" s="199">
        <v>7</v>
      </c>
      <c r="C3087" s="199">
        <v>847700</v>
      </c>
      <c r="D3087" s="199">
        <v>0</v>
      </c>
      <c r="E3087" s="198" t="s">
        <v>24660</v>
      </c>
      <c r="F3087" s="198" t="s">
        <v>1</v>
      </c>
    </row>
    <row r="3088" spans="1:6" ht="15" customHeight="1">
      <c r="A3088" s="198" t="s">
        <v>397</v>
      </c>
      <c r="B3088" s="199">
        <v>8</v>
      </c>
      <c r="C3088" s="199">
        <v>1358800</v>
      </c>
      <c r="D3088" s="199">
        <v>0</v>
      </c>
      <c r="E3088" s="198" t="s">
        <v>24661</v>
      </c>
      <c r="F3088" s="198" t="s">
        <v>1</v>
      </c>
    </row>
    <row r="3089" spans="1:6" ht="15" customHeight="1">
      <c r="A3089" s="198" t="s">
        <v>397</v>
      </c>
      <c r="B3089" s="199">
        <v>5</v>
      </c>
      <c r="C3089" s="199">
        <v>1764400</v>
      </c>
      <c r="D3089" s="199">
        <v>5</v>
      </c>
      <c r="E3089" s="198" t="s">
        <v>10281</v>
      </c>
      <c r="F3089" s="198" t="s">
        <v>1</v>
      </c>
    </row>
    <row r="3090" spans="1:6" ht="15" customHeight="1">
      <c r="A3090" s="198" t="s">
        <v>398</v>
      </c>
      <c r="B3090" s="199">
        <v>27</v>
      </c>
      <c r="C3090" s="199">
        <v>3626509</v>
      </c>
      <c r="D3090" s="199">
        <v>0</v>
      </c>
      <c r="E3090" s="198" t="s">
        <v>24662</v>
      </c>
      <c r="F3090" s="198" t="s">
        <v>1</v>
      </c>
    </row>
    <row r="3091" spans="1:6" ht="15" customHeight="1">
      <c r="A3091" s="198" t="s">
        <v>398</v>
      </c>
      <c r="B3091" s="199">
        <v>27</v>
      </c>
      <c r="C3091" s="199">
        <v>3859500</v>
      </c>
      <c r="D3091" s="199">
        <v>0</v>
      </c>
      <c r="E3091" s="198" t="s">
        <v>24663</v>
      </c>
      <c r="F3091" s="198" t="s">
        <v>1</v>
      </c>
    </row>
    <row r="3092" spans="1:6" ht="15" customHeight="1">
      <c r="A3092" s="198" t="s">
        <v>397</v>
      </c>
      <c r="B3092" s="199">
        <v>2</v>
      </c>
      <c r="C3092" s="199">
        <v>203709</v>
      </c>
      <c r="D3092" s="199">
        <v>0</v>
      </c>
      <c r="E3092" s="198" t="s">
        <v>24664</v>
      </c>
      <c r="F3092" s="198" t="s">
        <v>1</v>
      </c>
    </row>
    <row r="3093" spans="1:6" ht="15" customHeight="1">
      <c r="A3093" s="198" t="s">
        <v>398</v>
      </c>
      <c r="B3093" s="199">
        <v>6</v>
      </c>
      <c r="C3093" s="199">
        <v>771866</v>
      </c>
      <c r="D3093" s="199">
        <v>0</v>
      </c>
      <c r="E3093" s="198" t="s">
        <v>24665</v>
      </c>
      <c r="F3093" s="198" t="s">
        <v>1</v>
      </c>
    </row>
    <row r="3094" spans="1:6" ht="15" customHeight="1">
      <c r="A3094" s="198" t="s">
        <v>397</v>
      </c>
      <c r="B3094" s="199">
        <v>9</v>
      </c>
      <c r="C3094" s="199">
        <v>1706700</v>
      </c>
      <c r="D3094" s="199">
        <v>0</v>
      </c>
      <c r="E3094" s="198" t="s">
        <v>24666</v>
      </c>
      <c r="F3094" s="198" t="s">
        <v>1</v>
      </c>
    </row>
    <row r="3095" spans="1:6" ht="15" customHeight="1">
      <c r="A3095" s="198" t="s">
        <v>398</v>
      </c>
      <c r="B3095" s="199">
        <v>19</v>
      </c>
      <c r="C3095" s="199">
        <v>1960600</v>
      </c>
      <c r="D3095" s="199">
        <v>0</v>
      </c>
      <c r="E3095" s="198" t="s">
        <v>24667</v>
      </c>
      <c r="F3095" s="198" t="s">
        <v>1</v>
      </c>
    </row>
    <row r="3096" spans="1:6" ht="15" customHeight="1">
      <c r="A3096" s="198" t="s">
        <v>397</v>
      </c>
      <c r="B3096" s="199">
        <v>8</v>
      </c>
      <c r="C3096" s="199">
        <v>1228400</v>
      </c>
      <c r="D3096" s="199">
        <v>0</v>
      </c>
      <c r="E3096" s="198" t="s">
        <v>24668</v>
      </c>
      <c r="F3096" s="198" t="s">
        <v>1</v>
      </c>
    </row>
    <row r="3097" spans="1:6" ht="15" customHeight="1">
      <c r="A3097" s="198" t="s">
        <v>397</v>
      </c>
      <c r="B3097" s="199">
        <v>6</v>
      </c>
      <c r="C3097" s="199">
        <v>482600</v>
      </c>
      <c r="D3097" s="199">
        <v>0</v>
      </c>
      <c r="E3097" s="198" t="s">
        <v>24669</v>
      </c>
      <c r="F3097" s="198" t="s">
        <v>1</v>
      </c>
    </row>
    <row r="3098" spans="1:6" ht="15" customHeight="1">
      <c r="A3098" s="198" t="s">
        <v>398</v>
      </c>
      <c r="B3098" s="199">
        <v>16</v>
      </c>
      <c r="C3098" s="199">
        <v>1142300</v>
      </c>
      <c r="D3098" s="199">
        <v>0</v>
      </c>
      <c r="E3098" s="198" t="s">
        <v>24670</v>
      </c>
      <c r="F3098" s="198" t="s">
        <v>1</v>
      </c>
    </row>
    <row r="3099" spans="1:6" ht="15" customHeight="1">
      <c r="A3099" s="198" t="s">
        <v>397</v>
      </c>
      <c r="B3099" s="199">
        <v>6</v>
      </c>
      <c r="C3099" s="199">
        <v>430800</v>
      </c>
      <c r="D3099" s="199">
        <v>0</v>
      </c>
      <c r="E3099" s="198" t="s">
        <v>24671</v>
      </c>
      <c r="F3099" s="198" t="s">
        <v>1</v>
      </c>
    </row>
    <row r="3100" spans="1:6" ht="15" customHeight="1">
      <c r="A3100" s="198" t="s">
        <v>398</v>
      </c>
      <c r="B3100" s="199">
        <v>94</v>
      </c>
      <c r="C3100" s="199">
        <v>14951600</v>
      </c>
      <c r="D3100" s="199">
        <v>0</v>
      </c>
      <c r="E3100" s="198" t="s">
        <v>24672</v>
      </c>
      <c r="F3100" s="198" t="s">
        <v>1</v>
      </c>
    </row>
    <row r="3101" spans="1:6" ht="15" customHeight="1">
      <c r="A3101" s="198" t="s">
        <v>397</v>
      </c>
      <c r="B3101" s="199">
        <v>7</v>
      </c>
      <c r="C3101" s="199">
        <v>1088200</v>
      </c>
      <c r="D3101" s="199">
        <v>0</v>
      </c>
      <c r="E3101" s="198" t="s">
        <v>24673</v>
      </c>
      <c r="F3101" s="198" t="s">
        <v>1</v>
      </c>
    </row>
    <row r="3102" spans="1:6" ht="15" customHeight="1">
      <c r="A3102" s="198" t="s">
        <v>397</v>
      </c>
      <c r="B3102" s="199">
        <v>7</v>
      </c>
      <c r="C3102" s="199">
        <v>617100</v>
      </c>
      <c r="D3102" s="199">
        <v>0</v>
      </c>
      <c r="E3102" s="198" t="s">
        <v>24674</v>
      </c>
      <c r="F3102" s="198" t="s">
        <v>1</v>
      </c>
    </row>
    <row r="3103" spans="1:6" ht="15" customHeight="1">
      <c r="A3103" s="198" t="s">
        <v>397</v>
      </c>
      <c r="B3103" s="199">
        <v>6</v>
      </c>
      <c r="C3103" s="199">
        <v>863900</v>
      </c>
      <c r="D3103" s="199">
        <v>0</v>
      </c>
      <c r="E3103" s="198" t="s">
        <v>24675</v>
      </c>
      <c r="F3103" s="198" t="s">
        <v>1</v>
      </c>
    </row>
    <row r="3104" spans="1:6" ht="15" customHeight="1">
      <c r="A3104" s="198" t="s">
        <v>397</v>
      </c>
      <c r="B3104" s="199">
        <v>10</v>
      </c>
      <c r="C3104" s="199">
        <v>2149400</v>
      </c>
      <c r="D3104" s="199">
        <v>0</v>
      </c>
      <c r="E3104" s="198" t="s">
        <v>24676</v>
      </c>
      <c r="F3104" s="198" t="s">
        <v>1</v>
      </c>
    </row>
    <row r="3105" spans="1:6" ht="15" customHeight="1">
      <c r="A3105" s="198" t="s">
        <v>398</v>
      </c>
      <c r="B3105" s="199">
        <v>22</v>
      </c>
      <c r="C3105" s="199">
        <v>2507900</v>
      </c>
      <c r="D3105" s="199">
        <v>0</v>
      </c>
      <c r="E3105" s="198" t="s">
        <v>24677</v>
      </c>
      <c r="F3105" s="198" t="s">
        <v>1</v>
      </c>
    </row>
    <row r="3106" spans="1:6" ht="15" customHeight="1">
      <c r="A3106" s="198" t="s">
        <v>397</v>
      </c>
      <c r="B3106" s="199">
        <v>6</v>
      </c>
      <c r="C3106" s="199">
        <v>755900</v>
      </c>
      <c r="D3106" s="199">
        <v>0</v>
      </c>
      <c r="E3106" s="198" t="s">
        <v>24678</v>
      </c>
      <c r="F3106" s="198" t="s">
        <v>1</v>
      </c>
    </row>
    <row r="3107" spans="1:6" ht="15" customHeight="1">
      <c r="A3107" s="198" t="s">
        <v>397</v>
      </c>
      <c r="B3107" s="199">
        <v>6</v>
      </c>
      <c r="C3107" s="199">
        <v>502600</v>
      </c>
      <c r="D3107" s="199">
        <v>0</v>
      </c>
      <c r="E3107" s="198" t="s">
        <v>24679</v>
      </c>
      <c r="F3107" s="198" t="s">
        <v>1</v>
      </c>
    </row>
    <row r="3108" spans="1:6" ht="15" customHeight="1">
      <c r="A3108" s="198" t="s">
        <v>397</v>
      </c>
      <c r="B3108" s="199">
        <v>7</v>
      </c>
      <c r="C3108" s="199">
        <v>922000</v>
      </c>
      <c r="D3108" s="199">
        <v>0</v>
      </c>
      <c r="E3108" s="198" t="s">
        <v>24680</v>
      </c>
      <c r="F3108" s="198" t="s">
        <v>1</v>
      </c>
    </row>
    <row r="3109" spans="1:6" ht="15" customHeight="1">
      <c r="A3109" s="198" t="s">
        <v>398</v>
      </c>
      <c r="B3109" s="199">
        <v>14</v>
      </c>
      <c r="C3109" s="199">
        <v>1896325</v>
      </c>
      <c r="D3109" s="199">
        <v>0</v>
      </c>
      <c r="E3109" s="198" t="s">
        <v>24681</v>
      </c>
      <c r="F3109" s="198" t="s">
        <v>1</v>
      </c>
    </row>
    <row r="3110" spans="1:6" ht="15" customHeight="1">
      <c r="A3110" s="198" t="s">
        <v>398</v>
      </c>
      <c r="B3110" s="199">
        <v>36</v>
      </c>
      <c r="C3110" s="199">
        <v>5448300</v>
      </c>
      <c r="D3110" s="199">
        <v>0</v>
      </c>
      <c r="E3110" s="198" t="s">
        <v>24682</v>
      </c>
      <c r="F3110" s="198" t="s">
        <v>1</v>
      </c>
    </row>
    <row r="3111" spans="1:6" ht="15" customHeight="1">
      <c r="A3111" s="198" t="s">
        <v>397</v>
      </c>
      <c r="B3111" s="199">
        <v>7</v>
      </c>
      <c r="C3111" s="199">
        <v>1044100</v>
      </c>
      <c r="D3111" s="199">
        <v>0</v>
      </c>
      <c r="E3111" s="198" t="s">
        <v>24683</v>
      </c>
      <c r="F3111" s="198" t="s">
        <v>1</v>
      </c>
    </row>
    <row r="3112" spans="1:6" ht="15" customHeight="1">
      <c r="A3112" s="198" t="s">
        <v>398</v>
      </c>
      <c r="B3112" s="199">
        <v>24</v>
      </c>
      <c r="C3112" s="199">
        <v>2913700</v>
      </c>
      <c r="D3112" s="199">
        <v>0</v>
      </c>
      <c r="E3112" s="198" t="s">
        <v>24684</v>
      </c>
      <c r="F3112" s="198" t="s">
        <v>1</v>
      </c>
    </row>
    <row r="3113" spans="1:6" ht="15" customHeight="1">
      <c r="A3113" s="198" t="s">
        <v>398</v>
      </c>
      <c r="B3113" s="199">
        <v>22</v>
      </c>
      <c r="C3113" s="199">
        <v>2786000</v>
      </c>
      <c r="D3113" s="199">
        <v>0</v>
      </c>
      <c r="E3113" s="198" t="s">
        <v>24685</v>
      </c>
      <c r="F3113" s="198" t="s">
        <v>1</v>
      </c>
    </row>
    <row r="3114" spans="1:6" ht="15" customHeight="1">
      <c r="A3114" s="198" t="s">
        <v>397</v>
      </c>
      <c r="B3114" s="199">
        <v>7</v>
      </c>
      <c r="C3114" s="199">
        <v>880200</v>
      </c>
      <c r="D3114" s="199">
        <v>0</v>
      </c>
      <c r="E3114" s="198" t="s">
        <v>24686</v>
      </c>
      <c r="F3114" s="198" t="s">
        <v>1</v>
      </c>
    </row>
    <row r="3115" spans="1:6" ht="15" customHeight="1">
      <c r="A3115" s="198" t="s">
        <v>397</v>
      </c>
      <c r="B3115" s="199">
        <v>9</v>
      </c>
      <c r="C3115" s="199">
        <v>1863300</v>
      </c>
      <c r="D3115" s="199">
        <v>0</v>
      </c>
      <c r="E3115" s="198" t="s">
        <v>24687</v>
      </c>
      <c r="F3115" s="198" t="s">
        <v>1</v>
      </c>
    </row>
    <row r="3116" spans="1:6" ht="15" customHeight="1">
      <c r="A3116" s="198" t="s">
        <v>397</v>
      </c>
      <c r="B3116" s="199">
        <v>7</v>
      </c>
      <c r="C3116" s="199">
        <v>1188700</v>
      </c>
      <c r="D3116" s="199">
        <v>0</v>
      </c>
      <c r="E3116" s="198" t="s">
        <v>24688</v>
      </c>
      <c r="F3116" s="198" t="s">
        <v>1</v>
      </c>
    </row>
    <row r="3117" spans="1:6" ht="15" customHeight="1">
      <c r="A3117" s="198" t="s">
        <v>398</v>
      </c>
      <c r="B3117" s="199">
        <v>20</v>
      </c>
      <c r="C3117" s="199">
        <v>2698600</v>
      </c>
      <c r="D3117" s="199">
        <v>0</v>
      </c>
      <c r="E3117" s="198" t="s">
        <v>24689</v>
      </c>
      <c r="F3117" s="198" t="s">
        <v>1</v>
      </c>
    </row>
    <row r="3118" spans="1:6" ht="15" customHeight="1">
      <c r="A3118" s="198" t="s">
        <v>398</v>
      </c>
      <c r="B3118" s="199">
        <v>20</v>
      </c>
      <c r="C3118" s="199">
        <v>1396600</v>
      </c>
      <c r="D3118" s="199">
        <v>0</v>
      </c>
      <c r="E3118" s="198" t="s">
        <v>24690</v>
      </c>
      <c r="F3118" s="198" t="s">
        <v>1</v>
      </c>
    </row>
    <row r="3119" spans="1:6" ht="15" customHeight="1">
      <c r="A3119" s="198" t="s">
        <v>398</v>
      </c>
      <c r="B3119" s="199">
        <v>22</v>
      </c>
      <c r="C3119" s="199">
        <v>2121300</v>
      </c>
      <c r="D3119" s="199">
        <v>0</v>
      </c>
      <c r="E3119" s="198" t="s">
        <v>24691</v>
      </c>
      <c r="F3119" s="198" t="s">
        <v>1</v>
      </c>
    </row>
    <row r="3120" spans="1:6" ht="15" customHeight="1">
      <c r="A3120" s="198" t="s">
        <v>397</v>
      </c>
      <c r="B3120" s="199">
        <v>6</v>
      </c>
      <c r="C3120" s="199">
        <v>870400</v>
      </c>
      <c r="D3120" s="199">
        <v>0</v>
      </c>
      <c r="E3120" s="198" t="s">
        <v>24692</v>
      </c>
      <c r="F3120" s="198" t="s">
        <v>1</v>
      </c>
    </row>
    <row r="3121" spans="1:6" ht="15" customHeight="1">
      <c r="A3121" s="198" t="s">
        <v>398</v>
      </c>
      <c r="B3121" s="199">
        <v>6</v>
      </c>
      <c r="C3121" s="199">
        <v>813187</v>
      </c>
      <c r="D3121" s="199">
        <v>0</v>
      </c>
      <c r="E3121" s="198" t="s">
        <v>24693</v>
      </c>
      <c r="F3121" s="198" t="s">
        <v>1</v>
      </c>
    </row>
    <row r="3122" spans="1:6" ht="15" customHeight="1">
      <c r="A3122" s="198" t="s">
        <v>397</v>
      </c>
      <c r="B3122" s="199">
        <v>8</v>
      </c>
      <c r="C3122" s="199">
        <v>1633700</v>
      </c>
      <c r="D3122" s="199">
        <v>0</v>
      </c>
      <c r="E3122" s="198" t="s">
        <v>24694</v>
      </c>
      <c r="F3122" s="198" t="s">
        <v>1</v>
      </c>
    </row>
    <row r="3123" spans="1:6" ht="15" customHeight="1">
      <c r="A3123" s="198" t="s">
        <v>398</v>
      </c>
      <c r="B3123" s="199">
        <v>23</v>
      </c>
      <c r="C3123" s="199">
        <v>2924000</v>
      </c>
      <c r="D3123" s="199">
        <v>0</v>
      </c>
      <c r="E3123" s="198" t="s">
        <v>24695</v>
      </c>
      <c r="F3123" s="198" t="s">
        <v>1</v>
      </c>
    </row>
    <row r="3124" spans="1:6" ht="15" customHeight="1">
      <c r="A3124" s="198" t="s">
        <v>398</v>
      </c>
      <c r="B3124" s="199">
        <v>19</v>
      </c>
      <c r="C3124" s="199">
        <v>1583500</v>
      </c>
      <c r="D3124" s="199">
        <v>0</v>
      </c>
      <c r="E3124" s="198" t="s">
        <v>24696</v>
      </c>
      <c r="F3124" s="198" t="s">
        <v>1</v>
      </c>
    </row>
    <row r="3125" spans="1:6" ht="15" customHeight="1">
      <c r="A3125" s="198" t="s">
        <v>397</v>
      </c>
      <c r="B3125" s="199">
        <v>8</v>
      </c>
      <c r="C3125" s="199">
        <v>1405400</v>
      </c>
      <c r="D3125" s="199">
        <v>0</v>
      </c>
      <c r="E3125" s="198" t="s">
        <v>24697</v>
      </c>
      <c r="F3125" s="198" t="s">
        <v>1</v>
      </c>
    </row>
    <row r="3126" spans="1:6" ht="15" customHeight="1">
      <c r="A3126" s="198" t="s">
        <v>398</v>
      </c>
      <c r="B3126" s="199">
        <v>27</v>
      </c>
      <c r="C3126" s="199">
        <v>2729600</v>
      </c>
      <c r="D3126" s="199">
        <v>0</v>
      </c>
      <c r="E3126" s="198" t="s">
        <v>24698</v>
      </c>
      <c r="F3126" s="198" t="s">
        <v>1</v>
      </c>
    </row>
    <row r="3127" spans="1:6" ht="15" customHeight="1">
      <c r="A3127" s="198" t="s">
        <v>397</v>
      </c>
      <c r="B3127" s="199">
        <v>7</v>
      </c>
      <c r="C3127" s="199">
        <v>1148600</v>
      </c>
      <c r="D3127" s="199">
        <v>0</v>
      </c>
      <c r="E3127" s="198" t="s">
        <v>24699</v>
      </c>
      <c r="F3127" s="198" t="s">
        <v>1</v>
      </c>
    </row>
    <row r="3128" spans="1:6" ht="15" customHeight="1">
      <c r="A3128" s="198" t="s">
        <v>397</v>
      </c>
      <c r="B3128" s="199">
        <v>6</v>
      </c>
      <c r="C3128" s="199">
        <v>741400</v>
      </c>
      <c r="D3128" s="199">
        <v>0</v>
      </c>
      <c r="E3128" s="198" t="s">
        <v>24700</v>
      </c>
      <c r="F3128" s="198" t="s">
        <v>1</v>
      </c>
    </row>
    <row r="3129" spans="1:6" ht="15" customHeight="1">
      <c r="A3129" s="198" t="s">
        <v>398</v>
      </c>
      <c r="B3129" s="199">
        <v>15</v>
      </c>
      <c r="C3129" s="199">
        <v>781200</v>
      </c>
      <c r="D3129" s="199">
        <v>0</v>
      </c>
      <c r="E3129" s="198" t="s">
        <v>24701</v>
      </c>
      <c r="F3129" s="198" t="s">
        <v>1</v>
      </c>
    </row>
    <row r="3130" spans="1:6" ht="15" customHeight="1">
      <c r="A3130" s="198" t="s">
        <v>397</v>
      </c>
      <c r="B3130" s="199">
        <v>7</v>
      </c>
      <c r="C3130" s="199">
        <v>994600</v>
      </c>
      <c r="D3130" s="199">
        <v>0</v>
      </c>
      <c r="E3130" s="198" t="s">
        <v>24702</v>
      </c>
      <c r="F3130" s="198" t="s">
        <v>1</v>
      </c>
    </row>
    <row r="3131" spans="1:6" ht="15" customHeight="1">
      <c r="A3131" s="198" t="s">
        <v>397</v>
      </c>
      <c r="B3131" s="199">
        <v>7</v>
      </c>
      <c r="C3131" s="199">
        <v>1108000</v>
      </c>
      <c r="D3131" s="199">
        <v>0</v>
      </c>
      <c r="E3131" s="198" t="s">
        <v>24703</v>
      </c>
      <c r="F3131" s="198" t="s">
        <v>1</v>
      </c>
    </row>
    <row r="3132" spans="1:6" ht="15" customHeight="1">
      <c r="A3132" s="198" t="s">
        <v>398</v>
      </c>
      <c r="B3132" s="199">
        <v>27</v>
      </c>
      <c r="C3132" s="199">
        <v>2611300</v>
      </c>
      <c r="D3132" s="199">
        <v>0</v>
      </c>
      <c r="E3132" s="198" t="s">
        <v>24704</v>
      </c>
      <c r="F3132" s="198" t="s">
        <v>1</v>
      </c>
    </row>
    <row r="3133" spans="1:6" ht="15" customHeight="1">
      <c r="A3133" s="198" t="s">
        <v>398</v>
      </c>
      <c r="B3133" s="199">
        <v>21</v>
      </c>
      <c r="C3133" s="199">
        <v>1607100</v>
      </c>
      <c r="D3133" s="199">
        <v>0</v>
      </c>
      <c r="E3133" s="198" t="s">
        <v>24705</v>
      </c>
      <c r="F3133" s="198" t="s">
        <v>1</v>
      </c>
    </row>
    <row r="3134" spans="1:6" ht="15" customHeight="1">
      <c r="A3134" s="198" t="s">
        <v>397</v>
      </c>
      <c r="B3134" s="199">
        <v>6</v>
      </c>
      <c r="C3134" s="199">
        <v>487300</v>
      </c>
      <c r="D3134" s="199">
        <v>0</v>
      </c>
      <c r="E3134" s="198" t="s">
        <v>24706</v>
      </c>
      <c r="F3134" s="198" t="s">
        <v>1</v>
      </c>
    </row>
    <row r="3135" spans="1:6" ht="15" customHeight="1">
      <c r="A3135" s="198" t="s">
        <v>397</v>
      </c>
      <c r="B3135" s="199">
        <v>12</v>
      </c>
      <c r="C3135" s="199">
        <v>2226300</v>
      </c>
      <c r="D3135" s="199">
        <v>0</v>
      </c>
      <c r="E3135" s="198" t="s">
        <v>24707</v>
      </c>
      <c r="F3135" s="198" t="s">
        <v>1</v>
      </c>
    </row>
    <row r="3136" spans="1:6" ht="15" customHeight="1">
      <c r="A3136" s="198" t="s">
        <v>398</v>
      </c>
      <c r="B3136" s="199">
        <v>18</v>
      </c>
      <c r="C3136" s="199">
        <v>1875700</v>
      </c>
      <c r="D3136" s="199">
        <v>0</v>
      </c>
      <c r="E3136" s="198" t="s">
        <v>24708</v>
      </c>
      <c r="F3136" s="198" t="s">
        <v>1</v>
      </c>
    </row>
    <row r="3137" spans="1:6" ht="15" customHeight="1">
      <c r="A3137" s="198" t="s">
        <v>398</v>
      </c>
      <c r="B3137" s="199">
        <v>18</v>
      </c>
      <c r="C3137" s="199">
        <v>1632800</v>
      </c>
      <c r="D3137" s="199">
        <v>0</v>
      </c>
      <c r="E3137" s="198" t="s">
        <v>24709</v>
      </c>
      <c r="F3137" s="198" t="s">
        <v>1</v>
      </c>
    </row>
    <row r="3138" spans="1:6" ht="15" customHeight="1">
      <c r="A3138" s="198" t="s">
        <v>397</v>
      </c>
      <c r="B3138" s="199">
        <v>6</v>
      </c>
      <c r="C3138" s="199">
        <v>539500</v>
      </c>
      <c r="D3138" s="199">
        <v>0</v>
      </c>
      <c r="E3138" s="198" t="s">
        <v>24710</v>
      </c>
      <c r="F3138" s="198" t="s">
        <v>1</v>
      </c>
    </row>
    <row r="3139" spans="1:6" ht="15" customHeight="1">
      <c r="A3139" s="198" t="s">
        <v>397</v>
      </c>
      <c r="B3139" s="199">
        <v>6</v>
      </c>
      <c r="C3139" s="199">
        <v>690800</v>
      </c>
      <c r="D3139" s="199">
        <v>0</v>
      </c>
      <c r="E3139" s="198" t="s">
        <v>24711</v>
      </c>
      <c r="F3139" s="198" t="s">
        <v>1</v>
      </c>
    </row>
    <row r="3140" spans="1:6" ht="15" customHeight="1">
      <c r="A3140" s="198" t="s">
        <v>397</v>
      </c>
      <c r="B3140" s="199">
        <v>7</v>
      </c>
      <c r="C3140" s="199">
        <v>754400</v>
      </c>
      <c r="D3140" s="199">
        <v>0</v>
      </c>
      <c r="E3140" s="198" t="s">
        <v>24712</v>
      </c>
      <c r="F3140" s="198" t="s">
        <v>1</v>
      </c>
    </row>
    <row r="3141" spans="1:6" ht="15" customHeight="1">
      <c r="A3141" s="198" t="s">
        <v>398</v>
      </c>
      <c r="B3141" s="199">
        <v>56</v>
      </c>
      <c r="C3141" s="199">
        <v>8484700</v>
      </c>
      <c r="D3141" s="199">
        <v>0</v>
      </c>
      <c r="E3141" s="198" t="s">
        <v>24713</v>
      </c>
      <c r="F3141" s="198" t="s">
        <v>1</v>
      </c>
    </row>
    <row r="3142" spans="1:6" ht="15" customHeight="1">
      <c r="A3142" s="198" t="s">
        <v>397</v>
      </c>
      <c r="B3142" s="199">
        <v>8</v>
      </c>
      <c r="C3142" s="199">
        <v>1095000</v>
      </c>
      <c r="D3142" s="199">
        <v>0</v>
      </c>
      <c r="E3142" s="198" t="s">
        <v>24714</v>
      </c>
      <c r="F3142" s="198" t="s">
        <v>1</v>
      </c>
    </row>
    <row r="3143" spans="1:6" ht="15" customHeight="1">
      <c r="A3143" s="198" t="s">
        <v>397</v>
      </c>
      <c r="B3143" s="199">
        <v>7</v>
      </c>
      <c r="C3143" s="199">
        <v>1237000</v>
      </c>
      <c r="D3143" s="199">
        <v>0</v>
      </c>
      <c r="E3143" s="198" t="s">
        <v>24715</v>
      </c>
      <c r="F3143" s="198" t="s">
        <v>1</v>
      </c>
    </row>
    <row r="3144" spans="1:6" ht="15" customHeight="1">
      <c r="A3144" s="198" t="s">
        <v>397</v>
      </c>
      <c r="B3144" s="199">
        <v>6</v>
      </c>
      <c r="C3144" s="199">
        <v>663400</v>
      </c>
      <c r="D3144" s="199">
        <v>0</v>
      </c>
      <c r="E3144" s="198" t="s">
        <v>24716</v>
      </c>
      <c r="F3144" s="198" t="s">
        <v>1</v>
      </c>
    </row>
    <row r="3145" spans="1:6" ht="15" customHeight="1">
      <c r="A3145" s="198" t="s">
        <v>397</v>
      </c>
      <c r="B3145" s="199">
        <v>6</v>
      </c>
      <c r="C3145" s="199">
        <v>847600</v>
      </c>
      <c r="D3145" s="199">
        <v>0</v>
      </c>
      <c r="E3145" s="198" t="s">
        <v>24717</v>
      </c>
      <c r="F3145" s="198" t="s">
        <v>1</v>
      </c>
    </row>
    <row r="3146" spans="1:6" ht="15" customHeight="1">
      <c r="A3146" s="198" t="s">
        <v>397</v>
      </c>
      <c r="B3146" s="199">
        <v>6</v>
      </c>
      <c r="C3146" s="199">
        <v>574200</v>
      </c>
      <c r="D3146" s="199">
        <v>0</v>
      </c>
      <c r="E3146" s="198" t="s">
        <v>24718</v>
      </c>
      <c r="F3146" s="198" t="s">
        <v>1</v>
      </c>
    </row>
    <row r="3147" spans="1:6" ht="15" customHeight="1">
      <c r="A3147" s="198" t="s">
        <v>398</v>
      </c>
      <c r="B3147" s="199">
        <v>20</v>
      </c>
      <c r="C3147" s="199">
        <v>2050500</v>
      </c>
      <c r="D3147" s="199">
        <v>0</v>
      </c>
      <c r="E3147" s="198" t="s">
        <v>24719</v>
      </c>
      <c r="F3147" s="198" t="s">
        <v>1</v>
      </c>
    </row>
    <row r="3148" spans="1:6" ht="15" customHeight="1">
      <c r="A3148" s="198" t="s">
        <v>397</v>
      </c>
      <c r="B3148" s="199">
        <v>6</v>
      </c>
      <c r="C3148" s="199">
        <v>523800</v>
      </c>
      <c r="D3148" s="199">
        <v>0</v>
      </c>
      <c r="E3148" s="198" t="s">
        <v>24720</v>
      </c>
      <c r="F3148" s="198" t="s">
        <v>1</v>
      </c>
    </row>
    <row r="3149" spans="1:6" ht="15" customHeight="1">
      <c r="A3149" s="198" t="s">
        <v>397</v>
      </c>
      <c r="B3149" s="199">
        <v>8</v>
      </c>
      <c r="C3149" s="199">
        <v>1297000</v>
      </c>
      <c r="D3149" s="199">
        <v>0</v>
      </c>
      <c r="E3149" s="198" t="s">
        <v>24721</v>
      </c>
      <c r="F3149" s="198" t="s">
        <v>1</v>
      </c>
    </row>
    <row r="3150" spans="1:6" ht="15" customHeight="1">
      <c r="A3150" s="198" t="s">
        <v>397</v>
      </c>
      <c r="B3150" s="199">
        <v>7</v>
      </c>
      <c r="C3150" s="199">
        <v>1107500</v>
      </c>
      <c r="D3150" s="199">
        <v>0</v>
      </c>
      <c r="E3150" s="198" t="s">
        <v>24722</v>
      </c>
      <c r="F3150" s="198" t="s">
        <v>1</v>
      </c>
    </row>
    <row r="3151" spans="1:6" ht="15" customHeight="1">
      <c r="A3151" s="198" t="s">
        <v>398</v>
      </c>
      <c r="B3151" s="199">
        <v>23</v>
      </c>
      <c r="C3151" s="199">
        <v>2502800</v>
      </c>
      <c r="D3151" s="199">
        <v>0</v>
      </c>
      <c r="E3151" s="198" t="s">
        <v>24723</v>
      </c>
      <c r="F3151" s="198" t="s">
        <v>1</v>
      </c>
    </row>
    <row r="3152" spans="1:6" ht="15" customHeight="1">
      <c r="A3152" s="198" t="s">
        <v>398</v>
      </c>
      <c r="B3152" s="199">
        <v>12</v>
      </c>
      <c r="C3152" s="199">
        <v>1568742</v>
      </c>
      <c r="D3152" s="199">
        <v>0</v>
      </c>
      <c r="E3152" s="198" t="s">
        <v>24724</v>
      </c>
      <c r="F3152" s="198" t="s">
        <v>1</v>
      </c>
    </row>
    <row r="3153" spans="1:6" ht="15" customHeight="1">
      <c r="A3153" s="198" t="s">
        <v>397</v>
      </c>
      <c r="B3153" s="199">
        <v>7</v>
      </c>
      <c r="C3153" s="199">
        <v>810100</v>
      </c>
      <c r="D3153" s="199">
        <v>0</v>
      </c>
      <c r="E3153" s="198" t="s">
        <v>24725</v>
      </c>
      <c r="F3153" s="198" t="s">
        <v>1</v>
      </c>
    </row>
    <row r="3154" spans="1:6" ht="15" customHeight="1">
      <c r="A3154" s="198" t="s">
        <v>398</v>
      </c>
      <c r="B3154" s="199">
        <v>18</v>
      </c>
      <c r="C3154" s="199">
        <v>1564100</v>
      </c>
      <c r="D3154" s="199">
        <v>0</v>
      </c>
      <c r="E3154" s="198" t="s">
        <v>24726</v>
      </c>
      <c r="F3154" s="198" t="s">
        <v>1</v>
      </c>
    </row>
    <row r="3155" spans="1:6" ht="15" customHeight="1">
      <c r="A3155" s="198" t="s">
        <v>397</v>
      </c>
      <c r="B3155" s="199">
        <v>6</v>
      </c>
      <c r="C3155" s="199">
        <v>686600</v>
      </c>
      <c r="D3155" s="199">
        <v>0</v>
      </c>
      <c r="E3155" s="198" t="s">
        <v>24727</v>
      </c>
      <c r="F3155" s="198" t="s">
        <v>1</v>
      </c>
    </row>
    <row r="3156" spans="1:6" ht="15" customHeight="1">
      <c r="A3156" s="198" t="s">
        <v>397</v>
      </c>
      <c r="B3156" s="199">
        <v>8</v>
      </c>
      <c r="C3156" s="199">
        <v>1076200</v>
      </c>
      <c r="D3156" s="199">
        <v>0</v>
      </c>
      <c r="E3156" s="198" t="s">
        <v>24728</v>
      </c>
      <c r="F3156" s="198" t="s">
        <v>1</v>
      </c>
    </row>
    <row r="3157" spans="1:6" ht="15" customHeight="1">
      <c r="A3157" s="198" t="s">
        <v>397</v>
      </c>
      <c r="B3157" s="199">
        <v>7</v>
      </c>
      <c r="C3157" s="199">
        <v>1279000</v>
      </c>
      <c r="D3157" s="199">
        <v>0</v>
      </c>
      <c r="E3157" s="198" t="s">
        <v>24729</v>
      </c>
      <c r="F3157" s="198" t="s">
        <v>1</v>
      </c>
    </row>
    <row r="3158" spans="1:6" ht="15" customHeight="1">
      <c r="A3158" s="198" t="s">
        <v>397</v>
      </c>
      <c r="B3158" s="199">
        <v>7</v>
      </c>
      <c r="C3158" s="199">
        <v>935000</v>
      </c>
      <c r="D3158" s="199">
        <v>0</v>
      </c>
      <c r="E3158" s="198" t="s">
        <v>24730</v>
      </c>
      <c r="F3158" s="198" t="s">
        <v>1</v>
      </c>
    </row>
    <row r="3159" spans="1:6" ht="15" customHeight="1">
      <c r="A3159" s="198" t="s">
        <v>398</v>
      </c>
      <c r="B3159" s="199">
        <v>18</v>
      </c>
      <c r="C3159" s="199">
        <v>1656500</v>
      </c>
      <c r="D3159" s="199">
        <v>0</v>
      </c>
      <c r="E3159" s="198" t="s">
        <v>24731</v>
      </c>
      <c r="F3159" s="198" t="s">
        <v>1</v>
      </c>
    </row>
    <row r="3160" spans="1:6" ht="15" customHeight="1">
      <c r="A3160" s="198" t="s">
        <v>397</v>
      </c>
      <c r="B3160" s="199">
        <v>6</v>
      </c>
      <c r="C3160" s="199">
        <v>804400</v>
      </c>
      <c r="D3160" s="199">
        <v>0</v>
      </c>
      <c r="E3160" s="198" t="s">
        <v>24732</v>
      </c>
      <c r="F3160" s="198" t="s">
        <v>1</v>
      </c>
    </row>
    <row r="3161" spans="1:6" ht="15" customHeight="1">
      <c r="A3161" s="198" t="s">
        <v>397</v>
      </c>
      <c r="B3161" s="199">
        <v>7</v>
      </c>
      <c r="C3161" s="199">
        <v>804300</v>
      </c>
      <c r="D3161" s="199">
        <v>0</v>
      </c>
      <c r="E3161" s="198" t="s">
        <v>24733</v>
      </c>
      <c r="F3161" s="198" t="s">
        <v>1</v>
      </c>
    </row>
    <row r="3162" spans="1:6" ht="15" customHeight="1">
      <c r="A3162" s="198" t="s">
        <v>398</v>
      </c>
      <c r="B3162" s="199">
        <v>21</v>
      </c>
      <c r="C3162" s="199">
        <v>1957400</v>
      </c>
      <c r="D3162" s="199">
        <v>0</v>
      </c>
      <c r="E3162" s="198" t="s">
        <v>24734</v>
      </c>
      <c r="F3162" s="198" t="s">
        <v>1</v>
      </c>
    </row>
    <row r="3163" spans="1:6" ht="15" customHeight="1">
      <c r="A3163" s="198" t="s">
        <v>398</v>
      </c>
      <c r="B3163" s="199">
        <v>17</v>
      </c>
      <c r="C3163" s="199">
        <v>1116800</v>
      </c>
      <c r="D3163" s="199">
        <v>0</v>
      </c>
      <c r="E3163" s="198" t="s">
        <v>24735</v>
      </c>
      <c r="F3163" s="198" t="s">
        <v>1</v>
      </c>
    </row>
    <row r="3164" spans="1:6" ht="15" customHeight="1">
      <c r="A3164" s="198" t="s">
        <v>398</v>
      </c>
      <c r="B3164" s="199">
        <v>26</v>
      </c>
      <c r="C3164" s="199">
        <v>2974900</v>
      </c>
      <c r="D3164" s="199">
        <v>0</v>
      </c>
      <c r="E3164" s="198" t="s">
        <v>24736</v>
      </c>
      <c r="F3164" s="198" t="s">
        <v>1</v>
      </c>
    </row>
    <row r="3165" spans="1:6" ht="15" customHeight="1">
      <c r="A3165" s="198" t="s">
        <v>398</v>
      </c>
      <c r="B3165" s="199">
        <v>17</v>
      </c>
      <c r="C3165" s="199">
        <v>1573500</v>
      </c>
      <c r="D3165" s="199">
        <v>0</v>
      </c>
      <c r="E3165" s="198" t="s">
        <v>24737</v>
      </c>
      <c r="F3165" s="198" t="s">
        <v>1</v>
      </c>
    </row>
    <row r="3166" spans="1:6" ht="15" customHeight="1">
      <c r="A3166" s="198" t="s">
        <v>397</v>
      </c>
      <c r="B3166" s="199">
        <v>8</v>
      </c>
      <c r="C3166" s="199">
        <v>1169500</v>
      </c>
      <c r="D3166" s="199">
        <v>0</v>
      </c>
      <c r="E3166" s="198" t="s">
        <v>24738</v>
      </c>
      <c r="F3166" s="198" t="s">
        <v>1</v>
      </c>
    </row>
    <row r="3167" spans="1:6" ht="15" customHeight="1">
      <c r="A3167" s="198" t="s">
        <v>398</v>
      </c>
      <c r="B3167" s="199">
        <v>18</v>
      </c>
      <c r="C3167" s="199">
        <v>1645000</v>
      </c>
      <c r="D3167" s="199">
        <v>0</v>
      </c>
      <c r="E3167" s="198" t="s">
        <v>24739</v>
      </c>
      <c r="F3167" s="198" t="s">
        <v>1</v>
      </c>
    </row>
    <row r="3168" spans="1:6" ht="15" customHeight="1">
      <c r="A3168" s="198" t="s">
        <v>397</v>
      </c>
      <c r="B3168" s="199">
        <v>6</v>
      </c>
      <c r="C3168" s="199">
        <v>571500</v>
      </c>
      <c r="D3168" s="199">
        <v>0</v>
      </c>
      <c r="E3168" s="198" t="s">
        <v>24740</v>
      </c>
      <c r="F3168" s="198" t="s">
        <v>1</v>
      </c>
    </row>
    <row r="3169" spans="1:6" ht="15" customHeight="1">
      <c r="A3169" s="198" t="s">
        <v>398</v>
      </c>
      <c r="B3169" s="199">
        <v>24</v>
      </c>
      <c r="C3169" s="199">
        <v>3230600</v>
      </c>
      <c r="D3169" s="199">
        <v>0</v>
      </c>
      <c r="E3169" s="198" t="s">
        <v>24741</v>
      </c>
      <c r="F3169" s="198" t="s">
        <v>1</v>
      </c>
    </row>
    <row r="3170" spans="1:6" ht="15" customHeight="1">
      <c r="A3170" s="198" t="s">
        <v>397</v>
      </c>
      <c r="B3170" s="199">
        <v>7</v>
      </c>
      <c r="C3170" s="199">
        <v>1022500</v>
      </c>
      <c r="D3170" s="199">
        <v>0</v>
      </c>
      <c r="E3170" s="198" t="s">
        <v>24742</v>
      </c>
      <c r="F3170" s="198" t="s">
        <v>1</v>
      </c>
    </row>
    <row r="3171" spans="1:6" ht="15" customHeight="1">
      <c r="A3171" s="198" t="s">
        <v>398</v>
      </c>
      <c r="B3171" s="199">
        <v>16</v>
      </c>
      <c r="C3171" s="199">
        <v>1056800</v>
      </c>
      <c r="D3171" s="199">
        <v>0</v>
      </c>
      <c r="E3171" s="198" t="s">
        <v>24743</v>
      </c>
      <c r="F3171" s="198" t="s">
        <v>1</v>
      </c>
    </row>
    <row r="3172" spans="1:6" ht="15" customHeight="1">
      <c r="A3172" s="198" t="s">
        <v>397</v>
      </c>
      <c r="B3172" s="199">
        <v>8</v>
      </c>
      <c r="C3172" s="199">
        <v>1602900</v>
      </c>
      <c r="D3172" s="199">
        <v>0</v>
      </c>
      <c r="E3172" s="198" t="s">
        <v>24744</v>
      </c>
      <c r="F3172" s="198" t="s">
        <v>1</v>
      </c>
    </row>
    <row r="3173" spans="1:6" ht="15" customHeight="1">
      <c r="A3173" s="198" t="s">
        <v>398</v>
      </c>
      <c r="B3173" s="199">
        <v>20</v>
      </c>
      <c r="C3173" s="199">
        <v>2663523</v>
      </c>
      <c r="D3173" s="199">
        <v>0</v>
      </c>
      <c r="E3173" s="198" t="s">
        <v>24745</v>
      </c>
      <c r="F3173" s="198" t="s">
        <v>1</v>
      </c>
    </row>
    <row r="3174" spans="1:6" ht="15" customHeight="1">
      <c r="A3174" s="198" t="s">
        <v>398</v>
      </c>
      <c r="B3174" s="199">
        <v>18</v>
      </c>
      <c r="C3174" s="199">
        <v>1787200</v>
      </c>
      <c r="D3174" s="199">
        <v>0</v>
      </c>
      <c r="E3174" s="198" t="s">
        <v>24746</v>
      </c>
      <c r="F3174" s="198" t="s">
        <v>1</v>
      </c>
    </row>
    <row r="3175" spans="1:6" ht="15" customHeight="1">
      <c r="A3175" s="198" t="s">
        <v>398</v>
      </c>
      <c r="B3175" s="199">
        <v>17</v>
      </c>
      <c r="C3175" s="199">
        <v>1591400</v>
      </c>
      <c r="D3175" s="199">
        <v>0</v>
      </c>
      <c r="E3175" s="198" t="s">
        <v>24747</v>
      </c>
      <c r="F3175" s="198" t="s">
        <v>1</v>
      </c>
    </row>
    <row r="3176" spans="1:6" ht="15" customHeight="1">
      <c r="A3176" s="198" t="s">
        <v>397</v>
      </c>
      <c r="B3176" s="199">
        <v>6</v>
      </c>
      <c r="C3176" s="199">
        <v>554400</v>
      </c>
      <c r="D3176" s="199">
        <v>0</v>
      </c>
      <c r="E3176" s="198" t="s">
        <v>24748</v>
      </c>
      <c r="F3176" s="198" t="s">
        <v>1</v>
      </c>
    </row>
    <row r="3177" spans="1:6" ht="15" customHeight="1">
      <c r="A3177" s="198" t="s">
        <v>398</v>
      </c>
      <c r="B3177" s="199">
        <v>19</v>
      </c>
      <c r="C3177" s="199">
        <v>2472900</v>
      </c>
      <c r="D3177" s="199">
        <v>0</v>
      </c>
      <c r="E3177" s="198" t="s">
        <v>24749</v>
      </c>
      <c r="F3177" s="198" t="s">
        <v>1</v>
      </c>
    </row>
    <row r="3178" spans="1:6" ht="15" customHeight="1">
      <c r="A3178" s="198" t="s">
        <v>397</v>
      </c>
      <c r="B3178" s="199">
        <v>6</v>
      </c>
      <c r="C3178" s="199">
        <v>526400</v>
      </c>
      <c r="D3178" s="199">
        <v>0</v>
      </c>
      <c r="E3178" s="198" t="s">
        <v>24750</v>
      </c>
      <c r="F3178" s="198" t="s">
        <v>1</v>
      </c>
    </row>
    <row r="3179" spans="1:6" ht="15" customHeight="1">
      <c r="A3179" s="198" t="s">
        <v>397</v>
      </c>
      <c r="B3179" s="199">
        <v>6</v>
      </c>
      <c r="C3179" s="199">
        <v>629200</v>
      </c>
      <c r="D3179" s="199">
        <v>0</v>
      </c>
      <c r="E3179" s="198" t="s">
        <v>24751</v>
      </c>
      <c r="F3179" s="198" t="s">
        <v>1</v>
      </c>
    </row>
    <row r="3180" spans="1:6" ht="15" customHeight="1">
      <c r="A3180" s="198" t="s">
        <v>397</v>
      </c>
      <c r="B3180" s="199">
        <v>6</v>
      </c>
      <c r="C3180" s="199">
        <v>942600</v>
      </c>
      <c r="D3180" s="199">
        <v>0</v>
      </c>
      <c r="E3180" s="198" t="s">
        <v>24752</v>
      </c>
      <c r="F3180" s="198" t="s">
        <v>1</v>
      </c>
    </row>
    <row r="3181" spans="1:6" ht="15" customHeight="1">
      <c r="A3181" s="198" t="s">
        <v>398</v>
      </c>
      <c r="B3181" s="199">
        <v>16</v>
      </c>
      <c r="C3181" s="199">
        <v>1405300</v>
      </c>
      <c r="D3181" s="199">
        <v>0</v>
      </c>
      <c r="E3181" s="198" t="s">
        <v>24753</v>
      </c>
      <c r="F3181" s="198" t="s">
        <v>1</v>
      </c>
    </row>
    <row r="3182" spans="1:6" ht="15" customHeight="1">
      <c r="A3182" s="198" t="s">
        <v>397</v>
      </c>
      <c r="B3182" s="199">
        <v>8</v>
      </c>
      <c r="C3182" s="199">
        <v>1411400</v>
      </c>
      <c r="D3182" s="199">
        <v>0</v>
      </c>
      <c r="E3182" s="198" t="s">
        <v>24754</v>
      </c>
      <c r="F3182" s="198" t="s">
        <v>1</v>
      </c>
    </row>
    <row r="3183" spans="1:6" ht="15" customHeight="1">
      <c r="A3183" s="198" t="s">
        <v>398</v>
      </c>
      <c r="B3183" s="199">
        <v>3</v>
      </c>
      <c r="C3183" s="199">
        <v>473326</v>
      </c>
      <c r="D3183" s="199">
        <v>0</v>
      </c>
      <c r="E3183" s="198" t="s">
        <v>24755</v>
      </c>
      <c r="F3183" s="198" t="s">
        <v>1</v>
      </c>
    </row>
    <row r="3184" spans="1:6" ht="15" customHeight="1">
      <c r="A3184" s="198" t="s">
        <v>397</v>
      </c>
      <c r="B3184" s="199">
        <v>6</v>
      </c>
      <c r="C3184" s="199">
        <v>531700</v>
      </c>
      <c r="D3184" s="199">
        <v>0</v>
      </c>
      <c r="E3184" s="198" t="s">
        <v>24756</v>
      </c>
      <c r="F3184" s="198" t="s">
        <v>1</v>
      </c>
    </row>
    <row r="3185" spans="1:6" ht="15" customHeight="1">
      <c r="A3185" s="198" t="s">
        <v>397</v>
      </c>
      <c r="B3185" s="199">
        <v>7</v>
      </c>
      <c r="C3185" s="199">
        <v>878200</v>
      </c>
      <c r="D3185" s="199">
        <v>0</v>
      </c>
      <c r="E3185" s="198" t="s">
        <v>24757</v>
      </c>
      <c r="F3185" s="198" t="s">
        <v>1</v>
      </c>
    </row>
    <row r="3186" spans="1:6" ht="15" customHeight="1">
      <c r="A3186" s="198" t="s">
        <v>397</v>
      </c>
      <c r="B3186" s="199">
        <v>6</v>
      </c>
      <c r="C3186" s="199">
        <v>453200</v>
      </c>
      <c r="D3186" s="199">
        <v>0</v>
      </c>
      <c r="E3186" s="198" t="s">
        <v>24758</v>
      </c>
      <c r="F3186" s="198" t="s">
        <v>1</v>
      </c>
    </row>
    <row r="3187" spans="1:6" ht="15" customHeight="1">
      <c r="A3187" s="198" t="s">
        <v>398</v>
      </c>
      <c r="B3187" s="199">
        <v>32</v>
      </c>
      <c r="C3187" s="199">
        <v>3759600</v>
      </c>
      <c r="D3187" s="199">
        <v>0</v>
      </c>
      <c r="E3187" s="198" t="s">
        <v>24759</v>
      </c>
      <c r="F3187" s="198" t="s">
        <v>1</v>
      </c>
    </row>
    <row r="3188" spans="1:6" ht="15" customHeight="1">
      <c r="A3188" s="198" t="s">
        <v>397</v>
      </c>
      <c r="B3188" s="199">
        <v>6</v>
      </c>
      <c r="C3188" s="199">
        <v>549300</v>
      </c>
      <c r="D3188" s="199">
        <v>0</v>
      </c>
      <c r="E3188" s="198" t="s">
        <v>24760</v>
      </c>
      <c r="F3188" s="198" t="s">
        <v>1</v>
      </c>
    </row>
    <row r="3189" spans="1:6" ht="15" customHeight="1">
      <c r="A3189" s="198" t="s">
        <v>398</v>
      </c>
      <c r="B3189" s="199">
        <v>9</v>
      </c>
      <c r="C3189" s="199">
        <v>1212021</v>
      </c>
      <c r="D3189" s="199">
        <v>0</v>
      </c>
      <c r="E3189" s="198" t="s">
        <v>24761</v>
      </c>
      <c r="F3189" s="198" t="s">
        <v>1</v>
      </c>
    </row>
    <row r="3190" spans="1:6" ht="15" customHeight="1">
      <c r="A3190" s="198" t="s">
        <v>397</v>
      </c>
      <c r="B3190" s="199">
        <v>7</v>
      </c>
      <c r="C3190" s="199">
        <v>770500</v>
      </c>
      <c r="D3190" s="199">
        <v>0</v>
      </c>
      <c r="E3190" s="198" t="s">
        <v>24762</v>
      </c>
      <c r="F3190" s="198" t="s">
        <v>1</v>
      </c>
    </row>
    <row r="3191" spans="1:6" ht="15" customHeight="1">
      <c r="A3191" s="198" t="s">
        <v>397</v>
      </c>
      <c r="B3191" s="199">
        <v>8</v>
      </c>
      <c r="C3191" s="199">
        <v>1213400</v>
      </c>
      <c r="D3191" s="199">
        <v>0</v>
      </c>
      <c r="E3191" s="198" t="s">
        <v>24763</v>
      </c>
      <c r="F3191" s="198" t="s">
        <v>1</v>
      </c>
    </row>
    <row r="3192" spans="1:6" ht="15" customHeight="1">
      <c r="A3192" s="198" t="s">
        <v>398</v>
      </c>
      <c r="B3192" s="199">
        <v>3</v>
      </c>
      <c r="C3192" s="199">
        <v>378319</v>
      </c>
      <c r="D3192" s="199">
        <v>0</v>
      </c>
      <c r="E3192" s="198" t="s">
        <v>24764</v>
      </c>
      <c r="F3192" s="198" t="s">
        <v>1</v>
      </c>
    </row>
    <row r="3193" spans="1:6" ht="15" customHeight="1">
      <c r="A3193" s="198" t="s">
        <v>397</v>
      </c>
      <c r="B3193" s="199">
        <v>6</v>
      </c>
      <c r="C3193" s="199">
        <v>547100</v>
      </c>
      <c r="D3193" s="199">
        <v>0</v>
      </c>
      <c r="E3193" s="198" t="s">
        <v>24765</v>
      </c>
      <c r="F3193" s="198" t="s">
        <v>1</v>
      </c>
    </row>
    <row r="3194" spans="1:6" ht="15" customHeight="1">
      <c r="A3194" s="198" t="s">
        <v>397</v>
      </c>
      <c r="B3194" s="199">
        <v>6</v>
      </c>
      <c r="C3194" s="199">
        <v>640800</v>
      </c>
      <c r="D3194" s="199">
        <v>0</v>
      </c>
      <c r="E3194" s="198" t="s">
        <v>24766</v>
      </c>
      <c r="F3194" s="198" t="s">
        <v>1</v>
      </c>
    </row>
    <row r="3195" spans="1:6" ht="15" customHeight="1">
      <c r="A3195" s="198" t="s">
        <v>398</v>
      </c>
      <c r="B3195" s="199">
        <v>35</v>
      </c>
      <c r="C3195" s="199">
        <v>2553100</v>
      </c>
      <c r="D3195" s="199">
        <v>0</v>
      </c>
      <c r="E3195" s="198" t="s">
        <v>24767</v>
      </c>
      <c r="F3195" s="198" t="s">
        <v>1</v>
      </c>
    </row>
    <row r="3196" spans="1:6" ht="15" customHeight="1">
      <c r="A3196" s="198" t="s">
        <v>398</v>
      </c>
      <c r="B3196" s="199">
        <v>45</v>
      </c>
      <c r="C3196" s="199">
        <v>7193400</v>
      </c>
      <c r="D3196" s="199">
        <v>0</v>
      </c>
      <c r="E3196" s="198" t="s">
        <v>24768</v>
      </c>
      <c r="F3196" s="198" t="s">
        <v>1</v>
      </c>
    </row>
    <row r="3197" spans="1:6" ht="15" customHeight="1">
      <c r="A3197" s="198" t="s">
        <v>398</v>
      </c>
      <c r="B3197" s="199">
        <v>29</v>
      </c>
      <c r="C3197" s="199">
        <v>3430100</v>
      </c>
      <c r="D3197" s="199">
        <v>0</v>
      </c>
      <c r="E3197" s="198" t="s">
        <v>24769</v>
      </c>
      <c r="F3197" s="198" t="s">
        <v>1</v>
      </c>
    </row>
    <row r="3198" spans="1:6" ht="15" customHeight="1">
      <c r="A3198" s="198" t="s">
        <v>397</v>
      </c>
      <c r="B3198" s="199">
        <v>8</v>
      </c>
      <c r="C3198" s="199">
        <v>1329000</v>
      </c>
      <c r="D3198" s="199">
        <v>0</v>
      </c>
      <c r="E3198" s="198" t="s">
        <v>24770</v>
      </c>
      <c r="F3198" s="198" t="s">
        <v>1</v>
      </c>
    </row>
    <row r="3199" spans="1:6" ht="15" customHeight="1">
      <c r="A3199" s="198" t="s">
        <v>397</v>
      </c>
      <c r="B3199" s="199">
        <v>7</v>
      </c>
      <c r="C3199" s="199">
        <v>1079700</v>
      </c>
      <c r="D3199" s="199">
        <v>0</v>
      </c>
      <c r="E3199" s="198" t="s">
        <v>24771</v>
      </c>
      <c r="F3199" s="198" t="s">
        <v>1</v>
      </c>
    </row>
    <row r="3200" spans="1:6" ht="15" customHeight="1">
      <c r="A3200" s="198" t="s">
        <v>397</v>
      </c>
      <c r="B3200" s="199">
        <v>6</v>
      </c>
      <c r="C3200" s="199">
        <v>707800</v>
      </c>
      <c r="D3200" s="199">
        <v>0</v>
      </c>
      <c r="E3200" s="198" t="s">
        <v>24772</v>
      </c>
      <c r="F3200" s="198" t="s">
        <v>1</v>
      </c>
    </row>
    <row r="3201" spans="1:6" ht="15" customHeight="1">
      <c r="A3201" s="198" t="s">
        <v>397</v>
      </c>
      <c r="B3201" s="199">
        <v>7</v>
      </c>
      <c r="C3201" s="199">
        <v>944900</v>
      </c>
      <c r="D3201" s="199">
        <v>0</v>
      </c>
      <c r="E3201" s="198" t="s">
        <v>24773</v>
      </c>
      <c r="F3201" s="198" t="s">
        <v>1</v>
      </c>
    </row>
    <row r="3202" spans="1:6" ht="15" customHeight="1">
      <c r="A3202" s="198" t="s">
        <v>397</v>
      </c>
      <c r="B3202" s="199">
        <v>4</v>
      </c>
      <c r="C3202" s="199">
        <v>438300</v>
      </c>
      <c r="D3202" s="199">
        <v>0</v>
      </c>
      <c r="E3202" s="198" t="s">
        <v>24774</v>
      </c>
      <c r="F3202" s="198" t="s">
        <v>1</v>
      </c>
    </row>
    <row r="3203" spans="1:6" ht="15" customHeight="1">
      <c r="A3203" s="198" t="s">
        <v>398</v>
      </c>
      <c r="B3203" s="199">
        <v>18</v>
      </c>
      <c r="C3203" s="199">
        <v>1494600</v>
      </c>
      <c r="D3203" s="199">
        <v>0</v>
      </c>
      <c r="E3203" s="198" t="s">
        <v>24775</v>
      </c>
      <c r="F3203" s="198" t="s">
        <v>1</v>
      </c>
    </row>
    <row r="3204" spans="1:6" ht="15" customHeight="1">
      <c r="A3204" s="198" t="s">
        <v>398</v>
      </c>
      <c r="B3204" s="199">
        <v>4</v>
      </c>
      <c r="C3204" s="199">
        <v>574115</v>
      </c>
      <c r="D3204" s="199">
        <v>0</v>
      </c>
      <c r="E3204" s="198" t="s">
        <v>24776</v>
      </c>
      <c r="F3204" s="198" t="s">
        <v>1</v>
      </c>
    </row>
    <row r="3205" spans="1:6" ht="15" customHeight="1">
      <c r="A3205" s="198" t="s">
        <v>397</v>
      </c>
      <c r="B3205" s="199">
        <v>5</v>
      </c>
      <c r="C3205" s="199">
        <v>532900</v>
      </c>
      <c r="D3205" s="199">
        <v>0</v>
      </c>
      <c r="E3205" s="198" t="s">
        <v>24777</v>
      </c>
      <c r="F3205" s="198" t="s">
        <v>1</v>
      </c>
    </row>
    <row r="3206" spans="1:6" ht="15" customHeight="1">
      <c r="A3206" s="198" t="s">
        <v>398</v>
      </c>
      <c r="B3206" s="199">
        <v>17</v>
      </c>
      <c r="C3206" s="199">
        <v>1439700</v>
      </c>
      <c r="D3206" s="199">
        <v>0</v>
      </c>
      <c r="E3206" s="198" t="s">
        <v>24778</v>
      </c>
      <c r="F3206" s="198" t="s">
        <v>1</v>
      </c>
    </row>
    <row r="3207" spans="1:6" ht="15" customHeight="1">
      <c r="A3207" s="198" t="s">
        <v>397</v>
      </c>
      <c r="B3207" s="199">
        <v>7</v>
      </c>
      <c r="C3207" s="199">
        <v>571000</v>
      </c>
      <c r="D3207" s="199">
        <v>0</v>
      </c>
      <c r="E3207" s="198" t="s">
        <v>24779</v>
      </c>
      <c r="F3207" s="198" t="s">
        <v>1</v>
      </c>
    </row>
    <row r="3208" spans="1:6" ht="15" customHeight="1">
      <c r="A3208" s="198" t="s">
        <v>397</v>
      </c>
      <c r="B3208" s="199">
        <v>8</v>
      </c>
      <c r="C3208" s="199">
        <v>1336200</v>
      </c>
      <c r="D3208" s="199">
        <v>0</v>
      </c>
      <c r="E3208" s="198" t="s">
        <v>24780</v>
      </c>
      <c r="F3208" s="198" t="s">
        <v>1</v>
      </c>
    </row>
    <row r="3209" spans="1:6" ht="15" customHeight="1">
      <c r="A3209" s="198" t="s">
        <v>397</v>
      </c>
      <c r="B3209" s="199">
        <v>7</v>
      </c>
      <c r="C3209" s="199">
        <v>983500</v>
      </c>
      <c r="D3209" s="199">
        <v>0</v>
      </c>
      <c r="E3209" s="198" t="s">
        <v>24781</v>
      </c>
      <c r="F3209" s="198" t="s">
        <v>1</v>
      </c>
    </row>
    <row r="3210" spans="1:6" ht="15" customHeight="1">
      <c r="A3210" s="198" t="s">
        <v>398</v>
      </c>
      <c r="B3210" s="199">
        <v>19</v>
      </c>
      <c r="C3210" s="199">
        <v>1937400</v>
      </c>
      <c r="D3210" s="199">
        <v>0</v>
      </c>
      <c r="E3210" s="198" t="s">
        <v>24782</v>
      </c>
      <c r="F3210" s="198" t="s">
        <v>1</v>
      </c>
    </row>
    <row r="3211" spans="1:6" ht="15" customHeight="1">
      <c r="A3211" s="198" t="s">
        <v>398</v>
      </c>
      <c r="B3211" s="199">
        <v>32</v>
      </c>
      <c r="C3211" s="199">
        <v>3124300</v>
      </c>
      <c r="D3211" s="199">
        <v>0</v>
      </c>
      <c r="E3211" s="198" t="s">
        <v>24783</v>
      </c>
      <c r="F3211" s="198" t="s">
        <v>1</v>
      </c>
    </row>
    <row r="3212" spans="1:6" ht="15" customHeight="1">
      <c r="A3212" s="198" t="s">
        <v>398</v>
      </c>
      <c r="B3212" s="199">
        <v>17</v>
      </c>
      <c r="C3212" s="199">
        <v>2271359</v>
      </c>
      <c r="D3212" s="199">
        <v>0</v>
      </c>
      <c r="E3212" s="198" t="s">
        <v>24784</v>
      </c>
      <c r="F3212" s="198" t="s">
        <v>1</v>
      </c>
    </row>
    <row r="3213" spans="1:6" ht="15" customHeight="1">
      <c r="A3213" s="198" t="s">
        <v>397</v>
      </c>
      <c r="B3213" s="199">
        <v>8</v>
      </c>
      <c r="C3213" s="199">
        <v>1616800</v>
      </c>
      <c r="D3213" s="199">
        <v>0</v>
      </c>
      <c r="E3213" s="198" t="s">
        <v>24785</v>
      </c>
      <c r="F3213" s="198" t="s">
        <v>1</v>
      </c>
    </row>
    <row r="3214" spans="1:6" ht="15" customHeight="1">
      <c r="A3214" s="198" t="s">
        <v>397</v>
      </c>
      <c r="B3214" s="199">
        <v>8</v>
      </c>
      <c r="C3214" s="199">
        <v>887300</v>
      </c>
      <c r="D3214" s="199">
        <v>0</v>
      </c>
      <c r="E3214" s="198" t="s">
        <v>24786</v>
      </c>
      <c r="F3214" s="198" t="s">
        <v>1</v>
      </c>
    </row>
    <row r="3215" spans="1:6" ht="15" customHeight="1">
      <c r="A3215" s="198" t="s">
        <v>398</v>
      </c>
      <c r="B3215" s="199">
        <v>17</v>
      </c>
      <c r="C3215" s="199">
        <v>1538200</v>
      </c>
      <c r="D3215" s="199">
        <v>0</v>
      </c>
      <c r="E3215" s="198" t="s">
        <v>24787</v>
      </c>
      <c r="F3215" s="198" t="s">
        <v>1</v>
      </c>
    </row>
    <row r="3216" spans="1:6" ht="15" customHeight="1">
      <c r="A3216" s="198" t="s">
        <v>397</v>
      </c>
      <c r="B3216" s="199">
        <v>7</v>
      </c>
      <c r="C3216" s="199">
        <v>1042200</v>
      </c>
      <c r="D3216" s="199">
        <v>0</v>
      </c>
      <c r="E3216" s="198" t="s">
        <v>24788</v>
      </c>
      <c r="F3216" s="198" t="s">
        <v>1</v>
      </c>
    </row>
    <row r="3217" spans="1:6" ht="15" customHeight="1">
      <c r="A3217" s="198" t="s">
        <v>398</v>
      </c>
      <c r="B3217" s="199">
        <v>18</v>
      </c>
      <c r="C3217" s="199">
        <v>1308400</v>
      </c>
      <c r="D3217" s="199">
        <v>0</v>
      </c>
      <c r="E3217" s="198" t="s">
        <v>24789</v>
      </c>
      <c r="F3217" s="198" t="s">
        <v>1</v>
      </c>
    </row>
    <row r="3218" spans="1:6" ht="15" customHeight="1">
      <c r="A3218" s="198" t="s">
        <v>398</v>
      </c>
      <c r="B3218" s="199">
        <v>6</v>
      </c>
      <c r="C3218" s="199">
        <v>794099</v>
      </c>
      <c r="D3218" s="199">
        <v>0</v>
      </c>
      <c r="E3218" s="198" t="s">
        <v>24790</v>
      </c>
      <c r="F3218" s="198" t="s">
        <v>1</v>
      </c>
    </row>
    <row r="3219" spans="1:6" ht="15" customHeight="1">
      <c r="A3219" s="198" t="s">
        <v>398</v>
      </c>
      <c r="B3219" s="199">
        <v>20</v>
      </c>
      <c r="C3219" s="199">
        <v>2052100</v>
      </c>
      <c r="D3219" s="199">
        <v>0</v>
      </c>
      <c r="E3219" s="198" t="s">
        <v>24791</v>
      </c>
      <c r="F3219" s="198" t="s">
        <v>1</v>
      </c>
    </row>
    <row r="3220" spans="1:6" ht="15" customHeight="1">
      <c r="A3220" s="198" t="s">
        <v>398</v>
      </c>
      <c r="B3220" s="199">
        <v>27</v>
      </c>
      <c r="C3220" s="199">
        <v>3207000</v>
      </c>
      <c r="D3220" s="199">
        <v>0</v>
      </c>
      <c r="E3220" s="198" t="s">
        <v>24792</v>
      </c>
      <c r="F3220" s="198" t="s">
        <v>1</v>
      </c>
    </row>
    <row r="3221" spans="1:6" ht="15" customHeight="1">
      <c r="A3221" s="198" t="s">
        <v>397</v>
      </c>
      <c r="B3221" s="199">
        <v>9</v>
      </c>
      <c r="C3221" s="199">
        <v>1548500</v>
      </c>
      <c r="D3221" s="199">
        <v>0</v>
      </c>
      <c r="E3221" s="198" t="s">
        <v>24793</v>
      </c>
      <c r="F3221" s="198" t="s">
        <v>1</v>
      </c>
    </row>
    <row r="3222" spans="1:6" ht="15" customHeight="1">
      <c r="A3222" s="198" t="s">
        <v>398</v>
      </c>
      <c r="B3222" s="199">
        <v>24</v>
      </c>
      <c r="C3222" s="199">
        <v>2889600</v>
      </c>
      <c r="D3222" s="199">
        <v>0</v>
      </c>
      <c r="E3222" s="198" t="s">
        <v>24794</v>
      </c>
      <c r="F3222" s="198" t="s">
        <v>1</v>
      </c>
    </row>
    <row r="3223" spans="1:6" ht="15" customHeight="1">
      <c r="A3223" s="198" t="s">
        <v>398</v>
      </c>
      <c r="B3223" s="199">
        <v>31</v>
      </c>
      <c r="C3223" s="199">
        <v>4658100</v>
      </c>
      <c r="D3223" s="199">
        <v>0</v>
      </c>
      <c r="E3223" s="198" t="s">
        <v>24795</v>
      </c>
      <c r="F3223" s="198" t="s">
        <v>1</v>
      </c>
    </row>
    <row r="3224" spans="1:6" ht="15" customHeight="1">
      <c r="A3224" s="198" t="s">
        <v>397</v>
      </c>
      <c r="B3224" s="199">
        <v>6</v>
      </c>
      <c r="C3224" s="199">
        <v>521200</v>
      </c>
      <c r="D3224" s="199">
        <v>0</v>
      </c>
      <c r="E3224" s="198" t="s">
        <v>24796</v>
      </c>
      <c r="F3224" s="198" t="s">
        <v>1</v>
      </c>
    </row>
    <row r="3225" spans="1:6" ht="15" customHeight="1">
      <c r="A3225" s="198" t="s">
        <v>398</v>
      </c>
      <c r="B3225" s="199">
        <v>20</v>
      </c>
      <c r="C3225" s="199">
        <v>1928300</v>
      </c>
      <c r="D3225" s="199">
        <v>0</v>
      </c>
      <c r="E3225" s="198" t="s">
        <v>24797</v>
      </c>
      <c r="F3225" s="198" t="s">
        <v>1</v>
      </c>
    </row>
    <row r="3226" spans="1:6" ht="15" customHeight="1">
      <c r="A3226" s="198" t="s">
        <v>397</v>
      </c>
      <c r="B3226" s="199">
        <v>8</v>
      </c>
      <c r="C3226" s="199">
        <v>1410900</v>
      </c>
      <c r="D3226" s="199">
        <v>0</v>
      </c>
      <c r="E3226" s="198" t="s">
        <v>24798</v>
      </c>
      <c r="F3226" s="198" t="s">
        <v>1</v>
      </c>
    </row>
    <row r="3227" spans="1:6" ht="15" customHeight="1">
      <c r="A3227" s="198" t="s">
        <v>398</v>
      </c>
      <c r="B3227" s="199">
        <v>34</v>
      </c>
      <c r="C3227" s="199">
        <v>3147300</v>
      </c>
      <c r="D3227" s="199">
        <v>0</v>
      </c>
      <c r="E3227" s="198" t="s">
        <v>24799</v>
      </c>
      <c r="F3227" s="198" t="s">
        <v>1</v>
      </c>
    </row>
    <row r="3228" spans="1:6" ht="15" customHeight="1">
      <c r="A3228" s="198" t="s">
        <v>398</v>
      </c>
      <c r="B3228" s="199">
        <v>11</v>
      </c>
      <c r="C3228" s="199">
        <v>1499078</v>
      </c>
      <c r="D3228" s="199">
        <v>0</v>
      </c>
      <c r="E3228" s="198" t="s">
        <v>24800</v>
      </c>
      <c r="F3228" s="198" t="s">
        <v>1</v>
      </c>
    </row>
    <row r="3229" spans="1:6" ht="15" customHeight="1">
      <c r="A3229" s="198" t="s">
        <v>397</v>
      </c>
      <c r="B3229" s="199">
        <v>7</v>
      </c>
      <c r="C3229" s="199">
        <v>931800</v>
      </c>
      <c r="D3229" s="199">
        <v>0</v>
      </c>
      <c r="E3229" s="198" t="s">
        <v>24801</v>
      </c>
      <c r="F3229" s="198" t="s">
        <v>1</v>
      </c>
    </row>
    <row r="3230" spans="1:6" ht="15" customHeight="1">
      <c r="A3230" s="198" t="s">
        <v>397</v>
      </c>
      <c r="B3230" s="199">
        <v>7</v>
      </c>
      <c r="C3230" s="199">
        <v>1076700</v>
      </c>
      <c r="D3230" s="199">
        <v>0</v>
      </c>
      <c r="E3230" s="198" t="s">
        <v>24802</v>
      </c>
      <c r="F3230" s="198" t="s">
        <v>1</v>
      </c>
    </row>
    <row r="3231" spans="1:6" ht="15" customHeight="1">
      <c r="A3231" s="198" t="s">
        <v>397</v>
      </c>
      <c r="B3231" s="199">
        <v>7</v>
      </c>
      <c r="C3231" s="199">
        <v>1082800</v>
      </c>
      <c r="D3231" s="199">
        <v>0</v>
      </c>
      <c r="E3231" s="198" t="s">
        <v>24803</v>
      </c>
      <c r="F3231" s="198" t="s">
        <v>1</v>
      </c>
    </row>
    <row r="3232" spans="1:6" ht="15" customHeight="1">
      <c r="A3232" s="198" t="s">
        <v>397</v>
      </c>
      <c r="B3232" s="199">
        <v>7</v>
      </c>
      <c r="C3232" s="199">
        <v>623900</v>
      </c>
      <c r="D3232" s="199">
        <v>0</v>
      </c>
      <c r="E3232" s="198" t="s">
        <v>24804</v>
      </c>
      <c r="F3232" s="198" t="s">
        <v>1</v>
      </c>
    </row>
    <row r="3233" spans="1:6" ht="15" customHeight="1">
      <c r="A3233" s="198" t="s">
        <v>397</v>
      </c>
      <c r="B3233" s="199">
        <v>8</v>
      </c>
      <c r="C3233" s="199">
        <v>1046400</v>
      </c>
      <c r="D3233" s="199">
        <v>0</v>
      </c>
      <c r="E3233" s="198" t="s">
        <v>24805</v>
      </c>
      <c r="F3233" s="198" t="s">
        <v>1</v>
      </c>
    </row>
    <row r="3234" spans="1:6" ht="15" customHeight="1">
      <c r="A3234" s="198" t="s">
        <v>397</v>
      </c>
      <c r="B3234" s="199">
        <v>8</v>
      </c>
      <c r="C3234" s="199">
        <v>1052100</v>
      </c>
      <c r="D3234" s="199">
        <v>0</v>
      </c>
      <c r="E3234" s="198" t="s">
        <v>24806</v>
      </c>
      <c r="F3234" s="198" t="s">
        <v>1</v>
      </c>
    </row>
    <row r="3235" spans="1:6" ht="15" customHeight="1">
      <c r="A3235" s="198" t="s">
        <v>397</v>
      </c>
      <c r="B3235" s="199">
        <v>10</v>
      </c>
      <c r="C3235" s="199">
        <v>2036300</v>
      </c>
      <c r="D3235" s="199">
        <v>0</v>
      </c>
      <c r="E3235" s="198" t="s">
        <v>24807</v>
      </c>
      <c r="F3235" s="198" t="s">
        <v>1</v>
      </c>
    </row>
    <row r="3236" spans="1:6" ht="15" customHeight="1">
      <c r="A3236" s="198" t="s">
        <v>398</v>
      </c>
      <c r="B3236" s="199">
        <v>18</v>
      </c>
      <c r="C3236" s="199">
        <v>1551000</v>
      </c>
      <c r="D3236" s="199">
        <v>0</v>
      </c>
      <c r="E3236" s="198" t="s">
        <v>24808</v>
      </c>
      <c r="F3236" s="198" t="s">
        <v>1</v>
      </c>
    </row>
    <row r="3237" spans="1:6" ht="15" customHeight="1">
      <c r="A3237" s="198" t="s">
        <v>398</v>
      </c>
      <c r="B3237" s="199">
        <v>0</v>
      </c>
      <c r="C3237" s="199">
        <v>50</v>
      </c>
      <c r="D3237" s="199">
        <v>0</v>
      </c>
      <c r="E3237" s="198" t="s">
        <v>24809</v>
      </c>
      <c r="F3237" s="198" t="s">
        <v>1</v>
      </c>
    </row>
    <row r="3238" spans="1:6" ht="15" customHeight="1">
      <c r="A3238" s="198" t="s">
        <v>397</v>
      </c>
      <c r="B3238" s="199">
        <v>5</v>
      </c>
      <c r="C3238" s="199">
        <v>466100</v>
      </c>
      <c r="D3238" s="199">
        <v>0</v>
      </c>
      <c r="E3238" s="198" t="s">
        <v>24810</v>
      </c>
      <c r="F3238" s="198" t="s">
        <v>1</v>
      </c>
    </row>
    <row r="3239" spans="1:6" ht="15" customHeight="1">
      <c r="A3239" s="198" t="s">
        <v>397</v>
      </c>
      <c r="B3239" s="199">
        <v>6</v>
      </c>
      <c r="C3239" s="199">
        <v>389600</v>
      </c>
      <c r="D3239" s="199">
        <v>0</v>
      </c>
      <c r="E3239" s="198" t="s">
        <v>24811</v>
      </c>
      <c r="F3239" s="198" t="s">
        <v>1</v>
      </c>
    </row>
    <row r="3240" spans="1:6" ht="15" customHeight="1">
      <c r="A3240" s="198" t="s">
        <v>397</v>
      </c>
      <c r="B3240" s="199">
        <v>8</v>
      </c>
      <c r="C3240" s="199">
        <v>1486200</v>
      </c>
      <c r="D3240" s="199">
        <v>0</v>
      </c>
      <c r="E3240" s="198" t="s">
        <v>24812</v>
      </c>
      <c r="F3240" s="198" t="s">
        <v>1</v>
      </c>
    </row>
    <row r="3241" spans="1:6" ht="15" customHeight="1">
      <c r="A3241" s="198" t="s">
        <v>397</v>
      </c>
      <c r="B3241" s="199">
        <v>6</v>
      </c>
      <c r="C3241" s="199">
        <v>824600</v>
      </c>
      <c r="D3241" s="199">
        <v>0</v>
      </c>
      <c r="E3241" s="198" t="s">
        <v>24813</v>
      </c>
      <c r="F3241" s="198" t="s">
        <v>1</v>
      </c>
    </row>
    <row r="3242" spans="1:6" ht="15" customHeight="1">
      <c r="A3242" s="198" t="s">
        <v>398</v>
      </c>
      <c r="B3242" s="199">
        <v>14</v>
      </c>
      <c r="C3242" s="199">
        <v>560200</v>
      </c>
      <c r="D3242" s="199">
        <v>0</v>
      </c>
      <c r="E3242" s="198" t="s">
        <v>24814</v>
      </c>
      <c r="F3242" s="198" t="s">
        <v>1</v>
      </c>
    </row>
    <row r="3243" spans="1:6" ht="15" customHeight="1">
      <c r="A3243" s="198" t="s">
        <v>398</v>
      </c>
      <c r="B3243" s="199">
        <v>11</v>
      </c>
      <c r="C3243" s="199">
        <v>1469220</v>
      </c>
      <c r="D3243" s="199">
        <v>0</v>
      </c>
      <c r="E3243" s="198" t="s">
        <v>24815</v>
      </c>
      <c r="F3243" s="198" t="s">
        <v>1</v>
      </c>
    </row>
    <row r="3244" spans="1:6" ht="15" customHeight="1">
      <c r="A3244" s="198" t="s">
        <v>397</v>
      </c>
      <c r="B3244" s="199">
        <v>7</v>
      </c>
      <c r="C3244" s="199">
        <v>848100</v>
      </c>
      <c r="D3244" s="199">
        <v>0</v>
      </c>
      <c r="E3244" s="198" t="s">
        <v>24816</v>
      </c>
      <c r="F3244" s="198" t="s">
        <v>1</v>
      </c>
    </row>
    <row r="3245" spans="1:6" ht="15" customHeight="1">
      <c r="A3245" s="198" t="s">
        <v>397</v>
      </c>
      <c r="B3245" s="199">
        <v>7</v>
      </c>
      <c r="C3245" s="199">
        <v>1058300</v>
      </c>
      <c r="D3245" s="199">
        <v>0</v>
      </c>
      <c r="E3245" s="198" t="s">
        <v>24817</v>
      </c>
      <c r="F3245" s="198" t="s">
        <v>1</v>
      </c>
    </row>
    <row r="3246" spans="1:6" ht="15" customHeight="1">
      <c r="A3246" s="198" t="s">
        <v>398</v>
      </c>
      <c r="B3246" s="199">
        <v>21</v>
      </c>
      <c r="C3246" s="199">
        <v>2388800</v>
      </c>
      <c r="D3246" s="199">
        <v>0</v>
      </c>
      <c r="E3246" s="198" t="s">
        <v>24818</v>
      </c>
      <c r="F3246" s="198" t="s">
        <v>1</v>
      </c>
    </row>
    <row r="3247" spans="1:6" ht="15" customHeight="1">
      <c r="A3247" s="198" t="s">
        <v>397</v>
      </c>
      <c r="B3247" s="199">
        <v>5</v>
      </c>
      <c r="C3247" s="199">
        <v>368000</v>
      </c>
      <c r="D3247" s="199">
        <v>0</v>
      </c>
      <c r="E3247" s="198" t="s">
        <v>24819</v>
      </c>
      <c r="F3247" s="198" t="s">
        <v>1</v>
      </c>
    </row>
    <row r="3248" spans="1:6" ht="15" customHeight="1">
      <c r="A3248" s="198" t="s">
        <v>397</v>
      </c>
      <c r="B3248" s="199">
        <v>6</v>
      </c>
      <c r="C3248" s="199">
        <v>651100</v>
      </c>
      <c r="D3248" s="199">
        <v>0</v>
      </c>
      <c r="E3248" s="198" t="s">
        <v>24820</v>
      </c>
      <c r="F3248" s="198" t="s">
        <v>1</v>
      </c>
    </row>
    <row r="3249" spans="1:6" ht="15" customHeight="1">
      <c r="A3249" s="198" t="s">
        <v>397</v>
      </c>
      <c r="B3249" s="199">
        <v>8</v>
      </c>
      <c r="C3249" s="199">
        <v>1218900</v>
      </c>
      <c r="D3249" s="199">
        <v>0</v>
      </c>
      <c r="E3249" s="198" t="s">
        <v>24821</v>
      </c>
      <c r="F3249" s="198" t="s">
        <v>1</v>
      </c>
    </row>
    <row r="3250" spans="1:6" ht="15" customHeight="1">
      <c r="A3250" s="198" t="s">
        <v>398</v>
      </c>
      <c r="B3250" s="199">
        <v>24</v>
      </c>
      <c r="C3250" s="199">
        <v>2745700</v>
      </c>
      <c r="D3250" s="199">
        <v>0</v>
      </c>
      <c r="E3250" s="198" t="s">
        <v>24822</v>
      </c>
      <c r="F3250" s="198" t="s">
        <v>1</v>
      </c>
    </row>
    <row r="3251" spans="1:6" ht="15" customHeight="1">
      <c r="A3251" s="198" t="s">
        <v>397</v>
      </c>
      <c r="B3251" s="199">
        <v>6</v>
      </c>
      <c r="C3251" s="199">
        <v>527200</v>
      </c>
      <c r="D3251" s="199">
        <v>0</v>
      </c>
      <c r="E3251" s="198" t="s">
        <v>24823</v>
      </c>
      <c r="F3251" s="198" t="s">
        <v>1</v>
      </c>
    </row>
    <row r="3252" spans="1:6" ht="15" customHeight="1">
      <c r="A3252" s="198" t="s">
        <v>398</v>
      </c>
      <c r="B3252" s="199">
        <v>23</v>
      </c>
      <c r="C3252" s="199">
        <v>2008300</v>
      </c>
      <c r="D3252" s="199">
        <v>0</v>
      </c>
      <c r="E3252" s="198" t="s">
        <v>24824</v>
      </c>
      <c r="F3252" s="198" t="s">
        <v>1</v>
      </c>
    </row>
    <row r="3253" spans="1:6" ht="15" customHeight="1">
      <c r="A3253" s="198" t="s">
        <v>397</v>
      </c>
      <c r="B3253" s="199">
        <v>6</v>
      </c>
      <c r="C3253" s="199">
        <v>756600</v>
      </c>
      <c r="D3253" s="199">
        <v>0</v>
      </c>
      <c r="E3253" s="198" t="s">
        <v>24825</v>
      </c>
      <c r="F3253" s="198" t="s">
        <v>1</v>
      </c>
    </row>
    <row r="3254" spans="1:6" ht="15" customHeight="1">
      <c r="A3254" s="198" t="s">
        <v>397</v>
      </c>
      <c r="B3254" s="199">
        <v>6</v>
      </c>
      <c r="C3254" s="199">
        <v>734400</v>
      </c>
      <c r="D3254" s="199">
        <v>0</v>
      </c>
      <c r="E3254" s="198" t="s">
        <v>24826</v>
      </c>
      <c r="F3254" s="198" t="s">
        <v>1</v>
      </c>
    </row>
    <row r="3255" spans="1:6" ht="15" customHeight="1">
      <c r="A3255" s="198" t="s">
        <v>398</v>
      </c>
      <c r="B3255" s="199">
        <v>20</v>
      </c>
      <c r="C3255" s="199">
        <v>2254400</v>
      </c>
      <c r="D3255" s="199">
        <v>0</v>
      </c>
      <c r="E3255" s="198" t="s">
        <v>24827</v>
      </c>
      <c r="F3255" s="198" t="s">
        <v>1</v>
      </c>
    </row>
    <row r="3256" spans="1:6" ht="15" customHeight="1">
      <c r="A3256" s="198" t="s">
        <v>397</v>
      </c>
      <c r="B3256" s="199">
        <v>8</v>
      </c>
      <c r="C3256" s="199">
        <v>1329300</v>
      </c>
      <c r="D3256" s="199">
        <v>0</v>
      </c>
      <c r="E3256" s="198" t="s">
        <v>24828</v>
      </c>
      <c r="F3256" s="198" t="s">
        <v>1</v>
      </c>
    </row>
    <row r="3257" spans="1:6" ht="15" customHeight="1">
      <c r="A3257" s="198" t="s">
        <v>397</v>
      </c>
      <c r="B3257" s="199">
        <v>9</v>
      </c>
      <c r="C3257" s="199">
        <v>1255200</v>
      </c>
      <c r="D3257" s="199">
        <v>0</v>
      </c>
      <c r="E3257" s="198" t="s">
        <v>24829</v>
      </c>
      <c r="F3257" s="198" t="s">
        <v>1</v>
      </c>
    </row>
    <row r="3258" spans="1:6" ht="15" customHeight="1">
      <c r="A3258" s="198" t="s">
        <v>397</v>
      </c>
      <c r="B3258" s="199">
        <v>3</v>
      </c>
      <c r="C3258" s="199">
        <v>336216</v>
      </c>
      <c r="D3258" s="199">
        <v>0</v>
      </c>
      <c r="E3258" s="198" t="s">
        <v>24830</v>
      </c>
      <c r="F3258" s="198" t="s">
        <v>1</v>
      </c>
    </row>
    <row r="3259" spans="1:6" ht="15" customHeight="1">
      <c r="A3259" s="198" t="s">
        <v>398</v>
      </c>
      <c r="B3259" s="199">
        <v>21</v>
      </c>
      <c r="C3259" s="199">
        <v>2376900</v>
      </c>
      <c r="D3259" s="199">
        <v>0</v>
      </c>
      <c r="E3259" s="198" t="s">
        <v>24831</v>
      </c>
      <c r="F3259" s="198" t="s">
        <v>1</v>
      </c>
    </row>
    <row r="3260" spans="1:6" ht="15" customHeight="1">
      <c r="A3260" s="198" t="s">
        <v>397</v>
      </c>
      <c r="B3260" s="199">
        <v>5</v>
      </c>
      <c r="C3260" s="199">
        <v>621800</v>
      </c>
      <c r="D3260" s="199">
        <v>0</v>
      </c>
      <c r="E3260" s="198" t="s">
        <v>24832</v>
      </c>
      <c r="F3260" s="198" t="s">
        <v>1</v>
      </c>
    </row>
    <row r="3261" spans="1:6" ht="15" customHeight="1">
      <c r="A3261" s="198" t="s">
        <v>397</v>
      </c>
      <c r="B3261" s="199">
        <v>6</v>
      </c>
      <c r="C3261" s="199">
        <v>531200</v>
      </c>
      <c r="D3261" s="199">
        <v>0</v>
      </c>
      <c r="E3261" s="198" t="s">
        <v>24833</v>
      </c>
      <c r="F3261" s="198" t="s">
        <v>1</v>
      </c>
    </row>
    <row r="3262" spans="1:6" ht="15" customHeight="1">
      <c r="A3262" s="198" t="s">
        <v>397</v>
      </c>
      <c r="B3262" s="199">
        <v>7</v>
      </c>
      <c r="C3262" s="199">
        <v>747200</v>
      </c>
      <c r="D3262" s="199">
        <v>0</v>
      </c>
      <c r="E3262" s="198" t="s">
        <v>24834</v>
      </c>
      <c r="F3262" s="198" t="s">
        <v>1</v>
      </c>
    </row>
    <row r="3263" spans="1:6" ht="15" customHeight="1">
      <c r="A3263" s="198" t="s">
        <v>398</v>
      </c>
      <c r="B3263" s="199">
        <v>23</v>
      </c>
      <c r="C3263" s="199">
        <v>2307600</v>
      </c>
      <c r="D3263" s="199">
        <v>0</v>
      </c>
      <c r="E3263" s="198" t="s">
        <v>24835</v>
      </c>
      <c r="F3263" s="198" t="s">
        <v>1</v>
      </c>
    </row>
    <row r="3264" spans="1:6" ht="15" customHeight="1">
      <c r="A3264" s="198" t="s">
        <v>397</v>
      </c>
      <c r="B3264" s="199">
        <v>7</v>
      </c>
      <c r="C3264" s="199">
        <v>970000</v>
      </c>
      <c r="D3264" s="199">
        <v>0</v>
      </c>
      <c r="E3264" s="198" t="s">
        <v>24836</v>
      </c>
      <c r="F3264" s="198" t="s">
        <v>1</v>
      </c>
    </row>
    <row r="3265" spans="1:6" ht="15" customHeight="1">
      <c r="A3265" s="198" t="s">
        <v>397</v>
      </c>
      <c r="B3265" s="199">
        <v>7</v>
      </c>
      <c r="C3265" s="199">
        <v>781400</v>
      </c>
      <c r="D3265" s="199">
        <v>0</v>
      </c>
      <c r="E3265" s="198" t="s">
        <v>24837</v>
      </c>
      <c r="F3265" s="198" t="s">
        <v>1</v>
      </c>
    </row>
    <row r="3266" spans="1:6" ht="15" customHeight="1">
      <c r="A3266" s="198" t="s">
        <v>398</v>
      </c>
      <c r="B3266" s="199">
        <v>43</v>
      </c>
      <c r="C3266" s="199">
        <v>7393600</v>
      </c>
      <c r="D3266" s="199">
        <v>0</v>
      </c>
      <c r="E3266" s="198" t="s">
        <v>24838</v>
      </c>
      <c r="F3266" s="198" t="s">
        <v>1</v>
      </c>
    </row>
    <row r="3267" spans="1:6" ht="15" customHeight="1">
      <c r="A3267" s="198" t="s">
        <v>398</v>
      </c>
      <c r="B3267" s="199">
        <v>40</v>
      </c>
      <c r="C3267" s="199">
        <v>5781400</v>
      </c>
      <c r="D3267" s="199">
        <v>0</v>
      </c>
      <c r="E3267" s="198" t="s">
        <v>24839</v>
      </c>
      <c r="F3267" s="198" t="s">
        <v>1</v>
      </c>
    </row>
    <row r="3268" spans="1:6" ht="15" customHeight="1">
      <c r="A3268" s="198" t="s">
        <v>398</v>
      </c>
      <c r="B3268" s="199">
        <v>42</v>
      </c>
      <c r="C3268" s="199">
        <v>7579500</v>
      </c>
      <c r="D3268" s="199">
        <v>0</v>
      </c>
      <c r="E3268" s="198" t="s">
        <v>24840</v>
      </c>
      <c r="F3268" s="198" t="s">
        <v>1</v>
      </c>
    </row>
    <row r="3269" spans="1:6" ht="15" customHeight="1">
      <c r="A3269" s="198" t="s">
        <v>397</v>
      </c>
      <c r="B3269" s="199">
        <v>8</v>
      </c>
      <c r="C3269" s="199">
        <v>965100</v>
      </c>
      <c r="D3269" s="199">
        <v>0</v>
      </c>
      <c r="E3269" s="198" t="s">
        <v>24841</v>
      </c>
      <c r="F3269" s="198" t="s">
        <v>1</v>
      </c>
    </row>
    <row r="3270" spans="1:6" ht="15" customHeight="1">
      <c r="A3270" s="198" t="s">
        <v>397</v>
      </c>
      <c r="B3270" s="199">
        <v>7</v>
      </c>
      <c r="C3270" s="199">
        <v>714000</v>
      </c>
      <c r="D3270" s="199">
        <v>0</v>
      </c>
      <c r="E3270" s="198" t="s">
        <v>24842</v>
      </c>
      <c r="F3270" s="198" t="s">
        <v>1</v>
      </c>
    </row>
    <row r="3271" spans="1:6" ht="15" customHeight="1">
      <c r="A3271" s="198" t="s">
        <v>398</v>
      </c>
      <c r="B3271" s="199">
        <v>36</v>
      </c>
      <c r="C3271" s="199">
        <v>4396200</v>
      </c>
      <c r="D3271" s="199">
        <v>0</v>
      </c>
      <c r="E3271" s="198" t="s">
        <v>24843</v>
      </c>
      <c r="F3271" s="198" t="s">
        <v>1</v>
      </c>
    </row>
    <row r="3272" spans="1:6" ht="15" customHeight="1">
      <c r="A3272" s="198" t="s">
        <v>397</v>
      </c>
      <c r="B3272" s="199">
        <v>8</v>
      </c>
      <c r="C3272" s="199">
        <v>1429400</v>
      </c>
      <c r="D3272" s="199">
        <v>0</v>
      </c>
      <c r="E3272" s="198" t="s">
        <v>24844</v>
      </c>
      <c r="F3272" s="198" t="s">
        <v>1</v>
      </c>
    </row>
    <row r="3273" spans="1:6" ht="15" customHeight="1">
      <c r="A3273" s="198" t="s">
        <v>398</v>
      </c>
      <c r="B3273" s="199">
        <v>34</v>
      </c>
      <c r="C3273" s="199">
        <v>5022200</v>
      </c>
      <c r="D3273" s="199">
        <v>0</v>
      </c>
      <c r="E3273" s="198" t="s">
        <v>24845</v>
      </c>
      <c r="F3273" s="198" t="s">
        <v>1</v>
      </c>
    </row>
    <row r="3274" spans="1:6" ht="15" customHeight="1">
      <c r="A3274" s="198" t="s">
        <v>398</v>
      </c>
      <c r="B3274" s="199">
        <v>37</v>
      </c>
      <c r="C3274" s="199">
        <v>5868300</v>
      </c>
      <c r="D3274" s="199">
        <v>0</v>
      </c>
      <c r="E3274" s="198" t="s">
        <v>24846</v>
      </c>
      <c r="F3274" s="198" t="s">
        <v>1</v>
      </c>
    </row>
    <row r="3275" spans="1:6" ht="15" customHeight="1">
      <c r="A3275" s="198" t="s">
        <v>397</v>
      </c>
      <c r="B3275" s="199">
        <v>6</v>
      </c>
      <c r="C3275" s="199">
        <v>794700</v>
      </c>
      <c r="D3275" s="199">
        <v>0</v>
      </c>
      <c r="E3275" s="198" t="s">
        <v>24847</v>
      </c>
      <c r="F3275" s="198" t="s">
        <v>1</v>
      </c>
    </row>
    <row r="3276" spans="1:6" ht="15" customHeight="1">
      <c r="A3276" s="198" t="s">
        <v>397</v>
      </c>
      <c r="B3276" s="199">
        <v>6</v>
      </c>
      <c r="C3276" s="199">
        <v>689000</v>
      </c>
      <c r="D3276" s="199">
        <v>0</v>
      </c>
      <c r="E3276" s="198" t="s">
        <v>24848</v>
      </c>
      <c r="F3276" s="198" t="s">
        <v>1</v>
      </c>
    </row>
    <row r="3277" spans="1:6" ht="15" customHeight="1">
      <c r="A3277" s="198" t="s">
        <v>397</v>
      </c>
      <c r="B3277" s="199">
        <v>6</v>
      </c>
      <c r="C3277" s="199">
        <v>598400</v>
      </c>
      <c r="D3277" s="199">
        <v>0</v>
      </c>
      <c r="E3277" s="198" t="s">
        <v>24849</v>
      </c>
      <c r="F3277" s="198" t="s">
        <v>1</v>
      </c>
    </row>
    <row r="3278" spans="1:6" ht="15" customHeight="1">
      <c r="A3278" s="198" t="s">
        <v>397</v>
      </c>
      <c r="B3278" s="199">
        <v>7</v>
      </c>
      <c r="C3278" s="199">
        <v>790700</v>
      </c>
      <c r="D3278" s="199">
        <v>0</v>
      </c>
      <c r="E3278" s="198" t="s">
        <v>24850</v>
      </c>
      <c r="F3278" s="198" t="s">
        <v>1</v>
      </c>
    </row>
    <row r="3279" spans="1:6" ht="15" customHeight="1">
      <c r="A3279" s="198" t="s">
        <v>397</v>
      </c>
      <c r="B3279" s="199">
        <v>7</v>
      </c>
      <c r="C3279" s="199">
        <v>873700</v>
      </c>
      <c r="D3279" s="199">
        <v>0</v>
      </c>
      <c r="E3279" s="198" t="s">
        <v>24851</v>
      </c>
      <c r="F3279" s="198" t="s">
        <v>1</v>
      </c>
    </row>
    <row r="3280" spans="1:6" ht="15" customHeight="1">
      <c r="A3280" s="198" t="s">
        <v>397</v>
      </c>
      <c r="B3280" s="199">
        <v>6</v>
      </c>
      <c r="C3280" s="199">
        <v>461400</v>
      </c>
      <c r="D3280" s="199">
        <v>0</v>
      </c>
      <c r="E3280" s="198" t="s">
        <v>24852</v>
      </c>
      <c r="F3280" s="198" t="s">
        <v>1</v>
      </c>
    </row>
    <row r="3281" spans="1:6" ht="15" customHeight="1">
      <c r="A3281" s="198" t="s">
        <v>397</v>
      </c>
      <c r="B3281" s="199">
        <v>7</v>
      </c>
      <c r="C3281" s="199">
        <v>1132100</v>
      </c>
      <c r="D3281" s="199">
        <v>0</v>
      </c>
      <c r="E3281" s="198" t="s">
        <v>24853</v>
      </c>
      <c r="F3281" s="198" t="s">
        <v>1</v>
      </c>
    </row>
    <row r="3282" spans="1:6" ht="15" customHeight="1">
      <c r="A3282" s="198" t="s">
        <v>397</v>
      </c>
      <c r="B3282" s="199">
        <v>9</v>
      </c>
      <c r="C3282" s="199">
        <v>1715000</v>
      </c>
      <c r="D3282" s="199">
        <v>0</v>
      </c>
      <c r="E3282" s="198" t="s">
        <v>24854</v>
      </c>
      <c r="F3282" s="198" t="s">
        <v>1</v>
      </c>
    </row>
    <row r="3283" spans="1:6" ht="15" customHeight="1">
      <c r="A3283" s="198" t="s">
        <v>398</v>
      </c>
      <c r="B3283" s="199">
        <v>14</v>
      </c>
      <c r="C3283" s="199">
        <v>562800</v>
      </c>
      <c r="D3283" s="199">
        <v>0</v>
      </c>
      <c r="E3283" s="198" t="s">
        <v>24855</v>
      </c>
      <c r="F3283" s="198" t="s">
        <v>1</v>
      </c>
    </row>
    <row r="3284" spans="1:6" ht="15" customHeight="1">
      <c r="A3284" s="198" t="s">
        <v>398</v>
      </c>
      <c r="B3284" s="199">
        <v>17</v>
      </c>
      <c r="C3284" s="199">
        <v>1386000</v>
      </c>
      <c r="D3284" s="199">
        <v>0</v>
      </c>
      <c r="E3284" s="198" t="s">
        <v>24856</v>
      </c>
      <c r="F3284" s="198" t="s">
        <v>1</v>
      </c>
    </row>
    <row r="3285" spans="1:6" ht="15" customHeight="1">
      <c r="A3285" s="198" t="s">
        <v>397</v>
      </c>
      <c r="B3285" s="199">
        <v>7</v>
      </c>
      <c r="C3285" s="199">
        <v>659000</v>
      </c>
      <c r="D3285" s="199">
        <v>0</v>
      </c>
      <c r="E3285" s="198" t="s">
        <v>24857</v>
      </c>
      <c r="F3285" s="198" t="s">
        <v>1</v>
      </c>
    </row>
    <row r="3286" spans="1:6" ht="15" customHeight="1">
      <c r="A3286" s="198" t="s">
        <v>398</v>
      </c>
      <c r="B3286" s="199">
        <v>14</v>
      </c>
      <c r="C3286" s="199">
        <v>530000</v>
      </c>
      <c r="D3286" s="199">
        <v>0</v>
      </c>
      <c r="E3286" s="198" t="s">
        <v>24858</v>
      </c>
      <c r="F3286" s="198" t="s">
        <v>1</v>
      </c>
    </row>
    <row r="3287" spans="1:6" ht="15" customHeight="1">
      <c r="A3287" s="198" t="s">
        <v>397</v>
      </c>
      <c r="B3287" s="199">
        <v>7</v>
      </c>
      <c r="C3287" s="199">
        <v>1100400</v>
      </c>
      <c r="D3287" s="199">
        <v>0</v>
      </c>
      <c r="E3287" s="198" t="s">
        <v>24859</v>
      </c>
      <c r="F3287" s="198" t="s">
        <v>1</v>
      </c>
    </row>
    <row r="3288" spans="1:6" ht="15" customHeight="1">
      <c r="A3288" s="198" t="s">
        <v>397</v>
      </c>
      <c r="B3288" s="199">
        <v>7</v>
      </c>
      <c r="C3288" s="199">
        <v>1090700</v>
      </c>
      <c r="D3288" s="199">
        <v>0</v>
      </c>
      <c r="E3288" s="198" t="s">
        <v>24860</v>
      </c>
      <c r="F3288" s="198" t="s">
        <v>1</v>
      </c>
    </row>
    <row r="3289" spans="1:6" ht="15" customHeight="1">
      <c r="A3289" s="198" t="s">
        <v>398</v>
      </c>
      <c r="B3289" s="199">
        <v>23</v>
      </c>
      <c r="C3289" s="199">
        <v>2956800</v>
      </c>
      <c r="D3289" s="199">
        <v>0</v>
      </c>
      <c r="E3289" s="198" t="s">
        <v>24861</v>
      </c>
      <c r="F3289" s="198" t="s">
        <v>1</v>
      </c>
    </row>
    <row r="3290" spans="1:6" ht="15" customHeight="1">
      <c r="A3290" s="198" t="s">
        <v>397</v>
      </c>
      <c r="B3290" s="199">
        <v>5</v>
      </c>
      <c r="C3290" s="199">
        <v>454600</v>
      </c>
      <c r="D3290" s="199">
        <v>0</v>
      </c>
      <c r="E3290" s="198" t="s">
        <v>24862</v>
      </c>
      <c r="F3290" s="198" t="s">
        <v>1</v>
      </c>
    </row>
    <row r="3291" spans="1:6" ht="15" customHeight="1">
      <c r="A3291" s="198" t="s">
        <v>398</v>
      </c>
      <c r="B3291" s="199">
        <v>20</v>
      </c>
      <c r="C3291" s="199">
        <v>1626300</v>
      </c>
      <c r="D3291" s="199">
        <v>0</v>
      </c>
      <c r="E3291" s="198" t="s">
        <v>24863</v>
      </c>
      <c r="F3291" s="198" t="s">
        <v>1</v>
      </c>
    </row>
    <row r="3292" spans="1:6" ht="15" customHeight="1">
      <c r="A3292" s="198" t="s">
        <v>397</v>
      </c>
      <c r="B3292" s="199">
        <v>6</v>
      </c>
      <c r="C3292" s="199">
        <v>535500</v>
      </c>
      <c r="D3292" s="199">
        <v>0</v>
      </c>
      <c r="E3292" s="198" t="s">
        <v>24864</v>
      </c>
      <c r="F3292" s="198" t="s">
        <v>1</v>
      </c>
    </row>
    <row r="3293" spans="1:6" ht="15" customHeight="1">
      <c r="A3293" s="198" t="s">
        <v>397</v>
      </c>
      <c r="B3293" s="199">
        <v>7</v>
      </c>
      <c r="C3293" s="199">
        <v>980400</v>
      </c>
      <c r="D3293" s="199">
        <v>0</v>
      </c>
      <c r="E3293" s="198" t="s">
        <v>24865</v>
      </c>
      <c r="F3293" s="198" t="s">
        <v>1</v>
      </c>
    </row>
    <row r="3294" spans="1:6" ht="15" customHeight="1">
      <c r="A3294" s="198" t="s">
        <v>398</v>
      </c>
      <c r="B3294" s="199">
        <v>18</v>
      </c>
      <c r="C3294" s="199">
        <v>1817000</v>
      </c>
      <c r="D3294" s="199">
        <v>0</v>
      </c>
      <c r="E3294" s="198" t="s">
        <v>24866</v>
      </c>
      <c r="F3294" s="198" t="s">
        <v>1</v>
      </c>
    </row>
    <row r="3295" spans="1:6" ht="15" customHeight="1">
      <c r="A3295" s="198" t="s">
        <v>397</v>
      </c>
      <c r="B3295" s="199">
        <v>8</v>
      </c>
      <c r="C3295" s="199">
        <v>1291000</v>
      </c>
      <c r="D3295" s="199">
        <v>0</v>
      </c>
      <c r="E3295" s="198" t="s">
        <v>24867</v>
      </c>
      <c r="F3295" s="198" t="s">
        <v>1</v>
      </c>
    </row>
    <row r="3296" spans="1:6" ht="15" customHeight="1">
      <c r="A3296" s="198" t="s">
        <v>397</v>
      </c>
      <c r="B3296" s="199">
        <v>6</v>
      </c>
      <c r="C3296" s="199">
        <v>787000</v>
      </c>
      <c r="D3296" s="199">
        <v>0</v>
      </c>
      <c r="E3296" s="198" t="s">
        <v>24868</v>
      </c>
      <c r="F3296" s="198" t="s">
        <v>1</v>
      </c>
    </row>
    <row r="3297" spans="1:6" ht="15" customHeight="1">
      <c r="A3297" s="198" t="s">
        <v>397</v>
      </c>
      <c r="B3297" s="199">
        <v>7</v>
      </c>
      <c r="C3297" s="199">
        <v>891000</v>
      </c>
      <c r="D3297" s="199">
        <v>0</v>
      </c>
      <c r="E3297" s="198" t="s">
        <v>24869</v>
      </c>
      <c r="F3297" s="198" t="s">
        <v>1</v>
      </c>
    </row>
    <row r="3298" spans="1:6" ht="15" customHeight="1">
      <c r="A3298" s="198" t="s">
        <v>397</v>
      </c>
      <c r="B3298" s="199">
        <v>6</v>
      </c>
      <c r="C3298" s="199">
        <v>555700</v>
      </c>
      <c r="D3298" s="199">
        <v>0</v>
      </c>
      <c r="E3298" s="198" t="s">
        <v>24870</v>
      </c>
      <c r="F3298" s="198" t="s">
        <v>1</v>
      </c>
    </row>
    <row r="3299" spans="1:6" ht="15" customHeight="1">
      <c r="A3299" s="198" t="s">
        <v>397</v>
      </c>
      <c r="B3299" s="199">
        <v>7</v>
      </c>
      <c r="C3299" s="199">
        <v>1024400</v>
      </c>
      <c r="D3299" s="199">
        <v>0</v>
      </c>
      <c r="E3299" s="198" t="s">
        <v>24871</v>
      </c>
      <c r="F3299" s="198" t="s">
        <v>1</v>
      </c>
    </row>
    <row r="3300" spans="1:6" ht="15" customHeight="1">
      <c r="A3300" s="198" t="s">
        <v>397</v>
      </c>
      <c r="B3300" s="199">
        <v>5</v>
      </c>
      <c r="C3300" s="199">
        <v>539900</v>
      </c>
      <c r="D3300" s="199">
        <v>0</v>
      </c>
      <c r="E3300" s="198" t="s">
        <v>24872</v>
      </c>
      <c r="F3300" s="198" t="s">
        <v>1</v>
      </c>
    </row>
    <row r="3301" spans="1:6" ht="15" customHeight="1">
      <c r="A3301" s="198" t="s">
        <v>397</v>
      </c>
      <c r="B3301" s="199">
        <v>5</v>
      </c>
      <c r="C3301" s="199">
        <v>529800</v>
      </c>
      <c r="D3301" s="199">
        <v>0</v>
      </c>
      <c r="E3301" s="198" t="s">
        <v>24873</v>
      </c>
      <c r="F3301" s="198" t="s">
        <v>1</v>
      </c>
    </row>
    <row r="3302" spans="1:6" ht="15" customHeight="1">
      <c r="A3302" s="198" t="s">
        <v>397</v>
      </c>
      <c r="B3302" s="199">
        <v>9</v>
      </c>
      <c r="C3302" s="199">
        <v>1591200</v>
      </c>
      <c r="D3302" s="199">
        <v>0</v>
      </c>
      <c r="E3302" s="198" t="s">
        <v>24874</v>
      </c>
      <c r="F3302" s="198" t="s">
        <v>1</v>
      </c>
    </row>
    <row r="3303" spans="1:6" ht="15" customHeight="1">
      <c r="A3303" s="198" t="s">
        <v>397</v>
      </c>
      <c r="B3303" s="199">
        <v>6</v>
      </c>
      <c r="C3303" s="199">
        <v>562700</v>
      </c>
      <c r="D3303" s="199">
        <v>0</v>
      </c>
      <c r="E3303" s="198" t="s">
        <v>24875</v>
      </c>
      <c r="F3303" s="198" t="s">
        <v>1</v>
      </c>
    </row>
    <row r="3304" spans="1:6" ht="15" customHeight="1">
      <c r="A3304" s="198" t="s">
        <v>398</v>
      </c>
      <c r="B3304" s="199">
        <v>17</v>
      </c>
      <c r="C3304" s="199">
        <v>1550300</v>
      </c>
      <c r="D3304" s="199">
        <v>0</v>
      </c>
      <c r="E3304" s="198" t="s">
        <v>24876</v>
      </c>
      <c r="F3304" s="198" t="s">
        <v>1</v>
      </c>
    </row>
    <row r="3305" spans="1:6" ht="15" customHeight="1">
      <c r="A3305" s="198" t="s">
        <v>398</v>
      </c>
      <c r="B3305" s="199">
        <v>78</v>
      </c>
      <c r="C3305" s="199">
        <v>27279300</v>
      </c>
      <c r="D3305" s="199">
        <v>0</v>
      </c>
      <c r="E3305" s="198" t="s">
        <v>24877</v>
      </c>
      <c r="F3305" s="198" t="s">
        <v>1</v>
      </c>
    </row>
    <row r="3306" spans="1:6" ht="15" customHeight="1">
      <c r="A3306" s="198" t="s">
        <v>398</v>
      </c>
      <c r="B3306" s="199">
        <v>36</v>
      </c>
      <c r="C3306" s="199">
        <v>6054100</v>
      </c>
      <c r="D3306" s="199">
        <v>0</v>
      </c>
      <c r="E3306" s="198" t="s">
        <v>24878</v>
      </c>
      <c r="F3306" s="198" t="s">
        <v>1</v>
      </c>
    </row>
    <row r="3307" spans="1:6" ht="15" customHeight="1">
      <c r="A3307" s="198" t="s">
        <v>397</v>
      </c>
      <c r="B3307" s="199">
        <v>6</v>
      </c>
      <c r="C3307" s="199">
        <v>779000</v>
      </c>
      <c r="D3307" s="199">
        <v>0</v>
      </c>
      <c r="E3307" s="198" t="s">
        <v>24879</v>
      </c>
      <c r="F3307" s="198" t="s">
        <v>1</v>
      </c>
    </row>
    <row r="3308" spans="1:6" ht="15" customHeight="1">
      <c r="A3308" s="198" t="s">
        <v>397</v>
      </c>
      <c r="B3308" s="199">
        <v>11</v>
      </c>
      <c r="C3308" s="199">
        <v>1998900</v>
      </c>
      <c r="D3308" s="199">
        <v>0</v>
      </c>
      <c r="E3308" s="198" t="s">
        <v>24880</v>
      </c>
      <c r="F3308" s="198" t="s">
        <v>1</v>
      </c>
    </row>
    <row r="3309" spans="1:6" ht="15" customHeight="1">
      <c r="A3309" s="198" t="s">
        <v>397</v>
      </c>
      <c r="B3309" s="199">
        <v>6</v>
      </c>
      <c r="C3309" s="199">
        <v>659100</v>
      </c>
      <c r="D3309" s="199">
        <v>0</v>
      </c>
      <c r="E3309" s="198" t="s">
        <v>24881</v>
      </c>
      <c r="F3309" s="198" t="s">
        <v>1</v>
      </c>
    </row>
    <row r="3310" spans="1:6" ht="15" customHeight="1">
      <c r="A3310" s="198" t="s">
        <v>398</v>
      </c>
      <c r="B3310" s="199">
        <v>20</v>
      </c>
      <c r="C3310" s="199">
        <v>1226500</v>
      </c>
      <c r="D3310" s="199">
        <v>0</v>
      </c>
      <c r="E3310" s="198" t="s">
        <v>24882</v>
      </c>
      <c r="F3310" s="198" t="s">
        <v>1</v>
      </c>
    </row>
    <row r="3311" spans="1:6" ht="15" customHeight="1">
      <c r="A3311" s="198" t="s">
        <v>398</v>
      </c>
      <c r="B3311" s="199">
        <v>1</v>
      </c>
      <c r="C3311" s="199">
        <v>125931</v>
      </c>
      <c r="D3311" s="199">
        <v>0</v>
      </c>
      <c r="E3311" s="198" t="s">
        <v>24883</v>
      </c>
      <c r="F3311" s="198" t="s">
        <v>1</v>
      </c>
    </row>
    <row r="3312" spans="1:6" ht="15" customHeight="1">
      <c r="A3312" s="198" t="s">
        <v>398</v>
      </c>
      <c r="B3312" s="199">
        <v>23</v>
      </c>
      <c r="C3312" s="199">
        <v>1581800</v>
      </c>
      <c r="D3312" s="199">
        <v>0</v>
      </c>
      <c r="E3312" s="198" t="s">
        <v>24884</v>
      </c>
      <c r="F3312" s="198" t="s">
        <v>1</v>
      </c>
    </row>
    <row r="3313" spans="1:6" ht="15" customHeight="1">
      <c r="A3313" s="198" t="s">
        <v>397</v>
      </c>
      <c r="B3313" s="199">
        <v>6</v>
      </c>
      <c r="C3313" s="199">
        <v>631700</v>
      </c>
      <c r="D3313" s="199">
        <v>0</v>
      </c>
      <c r="E3313" s="198" t="s">
        <v>24885</v>
      </c>
      <c r="F3313" s="198" t="s">
        <v>1</v>
      </c>
    </row>
    <row r="3314" spans="1:6" ht="15" customHeight="1">
      <c r="A3314" s="198" t="s">
        <v>397</v>
      </c>
      <c r="B3314" s="199">
        <v>6</v>
      </c>
      <c r="C3314" s="199">
        <v>703600</v>
      </c>
      <c r="D3314" s="199">
        <v>0</v>
      </c>
      <c r="E3314" s="198" t="s">
        <v>24886</v>
      </c>
      <c r="F3314" s="198" t="s">
        <v>1</v>
      </c>
    </row>
    <row r="3315" spans="1:6" ht="15" customHeight="1">
      <c r="A3315" s="198" t="s">
        <v>397</v>
      </c>
      <c r="B3315" s="199">
        <v>7</v>
      </c>
      <c r="C3315" s="199">
        <v>653000</v>
      </c>
      <c r="D3315" s="199">
        <v>0</v>
      </c>
      <c r="E3315" s="198" t="s">
        <v>24887</v>
      </c>
      <c r="F3315" s="198" t="s">
        <v>1</v>
      </c>
    </row>
    <row r="3316" spans="1:6" ht="15" customHeight="1">
      <c r="A3316" s="198" t="s">
        <v>398</v>
      </c>
      <c r="B3316" s="199">
        <v>20</v>
      </c>
      <c r="C3316" s="199">
        <v>1925100</v>
      </c>
      <c r="D3316" s="199">
        <v>0</v>
      </c>
      <c r="E3316" s="198" t="s">
        <v>24888</v>
      </c>
      <c r="F3316" s="198" t="s">
        <v>1</v>
      </c>
    </row>
    <row r="3317" spans="1:6" ht="15" customHeight="1">
      <c r="A3317" s="198" t="s">
        <v>398</v>
      </c>
      <c r="B3317" s="199">
        <v>19</v>
      </c>
      <c r="C3317" s="199">
        <v>1808800</v>
      </c>
      <c r="D3317" s="199">
        <v>0</v>
      </c>
      <c r="E3317" s="198" t="s">
        <v>24889</v>
      </c>
      <c r="F3317" s="198" t="s">
        <v>1</v>
      </c>
    </row>
    <row r="3318" spans="1:6" ht="15" customHeight="1">
      <c r="A3318" s="198" t="s">
        <v>397</v>
      </c>
      <c r="B3318" s="199">
        <v>8</v>
      </c>
      <c r="C3318" s="199">
        <v>1059300</v>
      </c>
      <c r="D3318" s="199">
        <v>0</v>
      </c>
      <c r="E3318" s="198" t="s">
        <v>24890</v>
      </c>
      <c r="F3318" s="198" t="s">
        <v>1</v>
      </c>
    </row>
    <row r="3319" spans="1:6" ht="15" customHeight="1">
      <c r="A3319" s="198" t="s">
        <v>397</v>
      </c>
      <c r="B3319" s="199">
        <v>9</v>
      </c>
      <c r="C3319" s="199">
        <v>1177700</v>
      </c>
      <c r="D3319" s="199">
        <v>0</v>
      </c>
      <c r="E3319" s="198" t="s">
        <v>24891</v>
      </c>
      <c r="F3319" s="198" t="s">
        <v>1</v>
      </c>
    </row>
    <row r="3320" spans="1:6" ht="15" customHeight="1">
      <c r="A3320" s="198" t="s">
        <v>397</v>
      </c>
      <c r="B3320" s="199">
        <v>7</v>
      </c>
      <c r="C3320" s="199">
        <v>796800</v>
      </c>
      <c r="D3320" s="199">
        <v>0</v>
      </c>
      <c r="E3320" s="198" t="s">
        <v>24892</v>
      </c>
      <c r="F3320" s="198" t="s">
        <v>1</v>
      </c>
    </row>
    <row r="3321" spans="1:6" ht="15" customHeight="1">
      <c r="A3321" s="198" t="s">
        <v>398</v>
      </c>
      <c r="B3321" s="199">
        <v>26</v>
      </c>
      <c r="C3321" s="199">
        <v>4066300</v>
      </c>
      <c r="D3321" s="199">
        <v>0</v>
      </c>
      <c r="E3321" s="198" t="s">
        <v>24893</v>
      </c>
      <c r="F3321" s="198" t="s">
        <v>1</v>
      </c>
    </row>
    <row r="3322" spans="1:6" ht="15" customHeight="1">
      <c r="A3322" s="198" t="s">
        <v>397</v>
      </c>
      <c r="B3322" s="199">
        <v>9</v>
      </c>
      <c r="C3322" s="199">
        <v>1670200</v>
      </c>
      <c r="D3322" s="199">
        <v>0</v>
      </c>
      <c r="E3322" s="198" t="s">
        <v>24894</v>
      </c>
      <c r="F3322" s="198" t="s">
        <v>1</v>
      </c>
    </row>
    <row r="3323" spans="1:6" ht="15" customHeight="1">
      <c r="A3323" s="198" t="s">
        <v>398</v>
      </c>
      <c r="B3323" s="199">
        <v>22</v>
      </c>
      <c r="C3323" s="199">
        <v>1659600</v>
      </c>
      <c r="D3323" s="199">
        <v>0</v>
      </c>
      <c r="E3323" s="198" t="s">
        <v>24895</v>
      </c>
      <c r="F3323" s="198" t="s">
        <v>1</v>
      </c>
    </row>
    <row r="3324" spans="1:6" ht="15" customHeight="1">
      <c r="A3324" s="198" t="s">
        <v>397</v>
      </c>
      <c r="B3324" s="199">
        <v>6</v>
      </c>
      <c r="C3324" s="199">
        <v>410400</v>
      </c>
      <c r="D3324" s="199">
        <v>0</v>
      </c>
      <c r="E3324" s="198" t="s">
        <v>24896</v>
      </c>
      <c r="F3324" s="198" t="s">
        <v>1</v>
      </c>
    </row>
    <row r="3325" spans="1:6" ht="15" customHeight="1">
      <c r="A3325" s="198" t="s">
        <v>397</v>
      </c>
      <c r="B3325" s="199">
        <v>7</v>
      </c>
      <c r="C3325" s="199">
        <v>1326000</v>
      </c>
      <c r="D3325" s="199">
        <v>0</v>
      </c>
      <c r="E3325" s="198" t="s">
        <v>24897</v>
      </c>
      <c r="F3325" s="198" t="s">
        <v>1</v>
      </c>
    </row>
    <row r="3326" spans="1:6" ht="15" customHeight="1">
      <c r="A3326" s="198" t="s">
        <v>398</v>
      </c>
      <c r="B3326" s="199">
        <v>22</v>
      </c>
      <c r="C3326" s="199">
        <v>2940515</v>
      </c>
      <c r="D3326" s="199">
        <v>0</v>
      </c>
      <c r="E3326" s="198" t="s">
        <v>24898</v>
      </c>
      <c r="F3326" s="198" t="s">
        <v>1</v>
      </c>
    </row>
    <row r="3327" spans="1:6" ht="15" customHeight="1">
      <c r="A3327" s="198" t="s">
        <v>397</v>
      </c>
      <c r="B3327" s="199">
        <v>7</v>
      </c>
      <c r="C3327" s="199">
        <v>741700</v>
      </c>
      <c r="D3327" s="199">
        <v>0</v>
      </c>
      <c r="E3327" s="198" t="s">
        <v>24899</v>
      </c>
      <c r="F3327" s="198" t="s">
        <v>1</v>
      </c>
    </row>
    <row r="3328" spans="1:6" ht="15" customHeight="1">
      <c r="A3328" s="198" t="s">
        <v>398</v>
      </c>
      <c r="B3328" s="199">
        <v>26</v>
      </c>
      <c r="C3328" s="199">
        <v>6192200</v>
      </c>
      <c r="D3328" s="199">
        <v>0</v>
      </c>
      <c r="E3328" s="198" t="s">
        <v>24900</v>
      </c>
      <c r="F3328" s="198" t="s">
        <v>1</v>
      </c>
    </row>
    <row r="3329" spans="1:6" ht="15" customHeight="1">
      <c r="A3329" s="198" t="s">
        <v>397</v>
      </c>
      <c r="B3329" s="199">
        <v>6</v>
      </c>
      <c r="C3329" s="199">
        <v>534500</v>
      </c>
      <c r="D3329" s="199">
        <v>0</v>
      </c>
      <c r="E3329" s="198" t="s">
        <v>24901</v>
      </c>
      <c r="F3329" s="198" t="s">
        <v>1</v>
      </c>
    </row>
    <row r="3330" spans="1:6" ht="15" customHeight="1">
      <c r="A3330" s="198" t="s">
        <v>398</v>
      </c>
      <c r="B3330" s="199">
        <v>20</v>
      </c>
      <c r="C3330" s="199">
        <v>2113000</v>
      </c>
      <c r="D3330" s="199">
        <v>0</v>
      </c>
      <c r="E3330" s="198" t="s">
        <v>24902</v>
      </c>
      <c r="F3330" s="198" t="s">
        <v>1</v>
      </c>
    </row>
    <row r="3331" spans="1:6" ht="15" customHeight="1">
      <c r="A3331" s="198" t="s">
        <v>398</v>
      </c>
      <c r="B3331" s="199">
        <v>16</v>
      </c>
      <c r="C3331" s="199">
        <v>1166600</v>
      </c>
      <c r="D3331" s="199">
        <v>0</v>
      </c>
      <c r="E3331" s="198" t="s">
        <v>24903</v>
      </c>
      <c r="F3331" s="198" t="s">
        <v>1</v>
      </c>
    </row>
    <row r="3332" spans="1:6" ht="15" customHeight="1">
      <c r="A3332" s="198" t="s">
        <v>397</v>
      </c>
      <c r="B3332" s="199">
        <v>14</v>
      </c>
      <c r="C3332" s="199">
        <v>1487069</v>
      </c>
      <c r="D3332" s="199">
        <v>0</v>
      </c>
      <c r="E3332" s="198" t="s">
        <v>24904</v>
      </c>
      <c r="F3332" s="198" t="s">
        <v>1</v>
      </c>
    </row>
    <row r="3333" spans="1:6" ht="15" customHeight="1">
      <c r="A3333" s="198" t="s">
        <v>398</v>
      </c>
      <c r="B3333" s="199">
        <v>19</v>
      </c>
      <c r="C3333" s="199">
        <v>1848700</v>
      </c>
      <c r="D3333" s="199">
        <v>0</v>
      </c>
      <c r="E3333" s="198" t="s">
        <v>24905</v>
      </c>
      <c r="F3333" s="198" t="s">
        <v>1</v>
      </c>
    </row>
    <row r="3334" spans="1:6" ht="15" customHeight="1">
      <c r="A3334" s="198" t="s">
        <v>397</v>
      </c>
      <c r="B3334" s="199">
        <v>6</v>
      </c>
      <c r="C3334" s="199">
        <v>848200</v>
      </c>
      <c r="D3334" s="199">
        <v>0</v>
      </c>
      <c r="E3334" s="198" t="s">
        <v>24906</v>
      </c>
      <c r="F3334" s="198" t="s">
        <v>1</v>
      </c>
    </row>
    <row r="3335" spans="1:6" ht="15" customHeight="1">
      <c r="A3335" s="198" t="s">
        <v>398</v>
      </c>
      <c r="B3335" s="199">
        <v>16</v>
      </c>
      <c r="C3335" s="199">
        <v>1368100</v>
      </c>
      <c r="D3335" s="199">
        <v>0</v>
      </c>
      <c r="E3335" s="198" t="s">
        <v>24907</v>
      </c>
      <c r="F3335" s="198" t="s">
        <v>1</v>
      </c>
    </row>
    <row r="3336" spans="1:6" ht="15" customHeight="1">
      <c r="A3336" s="198" t="s">
        <v>398</v>
      </c>
      <c r="B3336" s="199">
        <v>21</v>
      </c>
      <c r="C3336" s="199">
        <v>1675700</v>
      </c>
      <c r="D3336" s="199">
        <v>0</v>
      </c>
      <c r="E3336" s="198" t="s">
        <v>24908</v>
      </c>
      <c r="F3336" s="198" t="s">
        <v>1</v>
      </c>
    </row>
    <row r="3337" spans="1:6" ht="15" customHeight="1">
      <c r="A3337" s="198" t="s">
        <v>397</v>
      </c>
      <c r="B3337" s="199">
        <v>7</v>
      </c>
      <c r="C3337" s="199">
        <v>1030900</v>
      </c>
      <c r="D3337" s="199">
        <v>0</v>
      </c>
      <c r="E3337" s="198" t="s">
        <v>24909</v>
      </c>
      <c r="F3337" s="198" t="s">
        <v>1</v>
      </c>
    </row>
    <row r="3338" spans="1:6" ht="15" customHeight="1">
      <c r="A3338" s="198" t="s">
        <v>397</v>
      </c>
      <c r="B3338" s="199">
        <v>6</v>
      </c>
      <c r="C3338" s="199">
        <v>578500</v>
      </c>
      <c r="D3338" s="199">
        <v>0</v>
      </c>
      <c r="E3338" s="198" t="s">
        <v>24910</v>
      </c>
      <c r="F3338" s="198" t="s">
        <v>1</v>
      </c>
    </row>
    <row r="3339" spans="1:6" ht="15" customHeight="1">
      <c r="A3339" s="198" t="s">
        <v>397</v>
      </c>
      <c r="B3339" s="199">
        <v>9</v>
      </c>
      <c r="C3339" s="199">
        <v>1748100</v>
      </c>
      <c r="D3339" s="199">
        <v>0</v>
      </c>
      <c r="E3339" s="198" t="s">
        <v>24911</v>
      </c>
      <c r="F3339" s="198" t="s">
        <v>1</v>
      </c>
    </row>
    <row r="3340" spans="1:6" ht="15" customHeight="1">
      <c r="A3340" s="198" t="s">
        <v>398</v>
      </c>
      <c r="B3340" s="199">
        <v>33</v>
      </c>
      <c r="C3340" s="199">
        <v>5663400</v>
      </c>
      <c r="D3340" s="199">
        <v>0</v>
      </c>
      <c r="E3340" s="198" t="s">
        <v>24912</v>
      </c>
      <c r="F3340" s="198" t="s">
        <v>1</v>
      </c>
    </row>
    <row r="3341" spans="1:6" ht="15" customHeight="1">
      <c r="A3341" s="198" t="s">
        <v>397</v>
      </c>
      <c r="B3341" s="199">
        <v>6</v>
      </c>
      <c r="C3341" s="199">
        <v>623700</v>
      </c>
      <c r="D3341" s="199">
        <v>0</v>
      </c>
      <c r="E3341" s="198" t="s">
        <v>24913</v>
      </c>
      <c r="F3341" s="198" t="s">
        <v>1</v>
      </c>
    </row>
    <row r="3342" spans="1:6" ht="15" customHeight="1">
      <c r="A3342" s="198" t="s">
        <v>397</v>
      </c>
      <c r="B3342" s="199">
        <v>8</v>
      </c>
      <c r="C3342" s="199">
        <v>1418600</v>
      </c>
      <c r="D3342" s="199">
        <v>0</v>
      </c>
      <c r="E3342" s="198" t="s">
        <v>24914</v>
      </c>
      <c r="F3342" s="198" t="s">
        <v>1</v>
      </c>
    </row>
    <row r="3343" spans="1:6" ht="15" customHeight="1">
      <c r="A3343" s="198" t="s">
        <v>398</v>
      </c>
      <c r="B3343" s="199">
        <v>0</v>
      </c>
      <c r="C3343" s="199">
        <v>66087</v>
      </c>
      <c r="D3343" s="199">
        <v>0</v>
      </c>
      <c r="E3343" s="198" t="s">
        <v>24915</v>
      </c>
      <c r="F3343" s="198" t="s">
        <v>1</v>
      </c>
    </row>
    <row r="3344" spans="1:6" ht="15" customHeight="1">
      <c r="A3344" s="198" t="s">
        <v>398</v>
      </c>
      <c r="B3344" s="199">
        <v>21</v>
      </c>
      <c r="C3344" s="199">
        <v>2297600</v>
      </c>
      <c r="D3344" s="199">
        <v>0</v>
      </c>
      <c r="E3344" s="198" t="s">
        <v>24916</v>
      </c>
      <c r="F3344" s="198" t="s">
        <v>1</v>
      </c>
    </row>
    <row r="3345" spans="1:6" ht="15" customHeight="1">
      <c r="A3345" s="198" t="s">
        <v>397</v>
      </c>
      <c r="B3345" s="199">
        <v>7</v>
      </c>
      <c r="C3345" s="199">
        <v>848200</v>
      </c>
      <c r="D3345" s="199">
        <v>0</v>
      </c>
      <c r="E3345" s="198" t="s">
        <v>24917</v>
      </c>
      <c r="F3345" s="198" t="s">
        <v>1</v>
      </c>
    </row>
    <row r="3346" spans="1:6" ht="15" customHeight="1">
      <c r="A3346" s="198" t="s">
        <v>397</v>
      </c>
      <c r="B3346" s="199">
        <v>8</v>
      </c>
      <c r="C3346" s="199">
        <v>1150200</v>
      </c>
      <c r="D3346" s="199">
        <v>0</v>
      </c>
      <c r="E3346" s="198" t="s">
        <v>24918</v>
      </c>
      <c r="F3346" s="198" t="s">
        <v>1</v>
      </c>
    </row>
    <row r="3347" spans="1:6" ht="15" customHeight="1">
      <c r="A3347" s="198" t="s">
        <v>397</v>
      </c>
      <c r="B3347" s="199">
        <v>8</v>
      </c>
      <c r="C3347" s="199">
        <v>1174300</v>
      </c>
      <c r="D3347" s="199">
        <v>0</v>
      </c>
      <c r="E3347" s="198" t="s">
        <v>24919</v>
      </c>
      <c r="F3347" s="198" t="s">
        <v>1</v>
      </c>
    </row>
    <row r="3348" spans="1:6" ht="15" customHeight="1">
      <c r="A3348" s="198" t="s">
        <v>397</v>
      </c>
      <c r="B3348" s="199">
        <v>7</v>
      </c>
      <c r="C3348" s="199">
        <v>841600</v>
      </c>
      <c r="D3348" s="199">
        <v>0</v>
      </c>
      <c r="E3348" s="198" t="s">
        <v>24920</v>
      </c>
      <c r="F3348" s="198" t="s">
        <v>1</v>
      </c>
    </row>
    <row r="3349" spans="1:6" ht="15" customHeight="1">
      <c r="A3349" s="198" t="s">
        <v>398</v>
      </c>
      <c r="B3349" s="199">
        <v>20</v>
      </c>
      <c r="C3349" s="199">
        <v>1418200</v>
      </c>
      <c r="D3349" s="199">
        <v>0</v>
      </c>
      <c r="E3349" s="198" t="s">
        <v>24921</v>
      </c>
      <c r="F3349" s="198" t="s">
        <v>1</v>
      </c>
    </row>
    <row r="3350" spans="1:6" ht="15" customHeight="1">
      <c r="A3350" s="198" t="s">
        <v>397</v>
      </c>
      <c r="B3350" s="199">
        <v>7</v>
      </c>
      <c r="C3350" s="199">
        <v>950500</v>
      </c>
      <c r="D3350" s="199">
        <v>0</v>
      </c>
      <c r="E3350" s="198" t="s">
        <v>24922</v>
      </c>
      <c r="F3350" s="198" t="s">
        <v>1</v>
      </c>
    </row>
    <row r="3351" spans="1:6" ht="15" customHeight="1">
      <c r="A3351" s="198" t="s">
        <v>397</v>
      </c>
      <c r="B3351" s="199">
        <v>7</v>
      </c>
      <c r="C3351" s="199">
        <v>1137900</v>
      </c>
      <c r="D3351" s="199">
        <v>0</v>
      </c>
      <c r="E3351" s="198" t="s">
        <v>24923</v>
      </c>
      <c r="F3351" s="198" t="s">
        <v>1</v>
      </c>
    </row>
    <row r="3352" spans="1:6" ht="15" customHeight="1">
      <c r="A3352" s="198" t="s">
        <v>398</v>
      </c>
      <c r="B3352" s="199">
        <v>41</v>
      </c>
      <c r="C3352" s="199">
        <v>6114400</v>
      </c>
      <c r="D3352" s="199">
        <v>0</v>
      </c>
      <c r="E3352" s="198" t="s">
        <v>24924</v>
      </c>
      <c r="F3352" s="198" t="s">
        <v>1</v>
      </c>
    </row>
    <row r="3353" spans="1:6" ht="15" customHeight="1">
      <c r="A3353" s="198" t="s">
        <v>397</v>
      </c>
      <c r="B3353" s="199">
        <v>6</v>
      </c>
      <c r="C3353" s="199">
        <v>824200</v>
      </c>
      <c r="D3353" s="199">
        <v>0</v>
      </c>
      <c r="E3353" s="198" t="s">
        <v>24925</v>
      </c>
      <c r="F3353" s="198" t="s">
        <v>1</v>
      </c>
    </row>
    <row r="3354" spans="1:6" ht="15" customHeight="1">
      <c r="A3354" s="198" t="s">
        <v>397</v>
      </c>
      <c r="B3354" s="199">
        <v>6</v>
      </c>
      <c r="C3354" s="199">
        <v>803100</v>
      </c>
      <c r="D3354" s="199">
        <v>0</v>
      </c>
      <c r="E3354" s="198" t="s">
        <v>24926</v>
      </c>
      <c r="F3354" s="198" t="s">
        <v>1</v>
      </c>
    </row>
    <row r="3355" spans="1:6" ht="15" customHeight="1">
      <c r="A3355" s="198" t="s">
        <v>397</v>
      </c>
      <c r="B3355" s="199">
        <v>7</v>
      </c>
      <c r="C3355" s="199">
        <v>1184400</v>
      </c>
      <c r="D3355" s="199">
        <v>0</v>
      </c>
      <c r="E3355" s="198" t="s">
        <v>24927</v>
      </c>
      <c r="F3355" s="198" t="s">
        <v>1</v>
      </c>
    </row>
    <row r="3356" spans="1:6" ht="15" customHeight="1">
      <c r="A3356" s="198" t="s">
        <v>398</v>
      </c>
      <c r="B3356" s="199">
        <v>48</v>
      </c>
      <c r="C3356" s="199">
        <v>6563661</v>
      </c>
      <c r="D3356" s="199">
        <v>0</v>
      </c>
      <c r="E3356" s="198" t="s">
        <v>24928</v>
      </c>
      <c r="F3356" s="198" t="s">
        <v>1</v>
      </c>
    </row>
    <row r="3357" spans="1:6" ht="15" customHeight="1">
      <c r="A3357" s="198" t="s">
        <v>397</v>
      </c>
      <c r="B3357" s="199">
        <v>6</v>
      </c>
      <c r="C3357" s="199">
        <v>693100</v>
      </c>
      <c r="D3357" s="199">
        <v>0</v>
      </c>
      <c r="E3357" s="198" t="s">
        <v>24929</v>
      </c>
      <c r="F3357" s="198" t="s">
        <v>1</v>
      </c>
    </row>
    <row r="3358" spans="1:6" ht="15" customHeight="1">
      <c r="A3358" s="198" t="s">
        <v>397</v>
      </c>
      <c r="B3358" s="199">
        <v>7</v>
      </c>
      <c r="C3358" s="199">
        <v>1144600</v>
      </c>
      <c r="D3358" s="199">
        <v>0</v>
      </c>
      <c r="E3358" s="198" t="s">
        <v>24930</v>
      </c>
      <c r="F3358" s="198" t="s">
        <v>1</v>
      </c>
    </row>
    <row r="3359" spans="1:6" ht="15" customHeight="1">
      <c r="A3359" s="198" t="s">
        <v>398</v>
      </c>
      <c r="B3359" s="199">
        <v>16</v>
      </c>
      <c r="C3359" s="199">
        <v>1342000</v>
      </c>
      <c r="D3359" s="199">
        <v>0</v>
      </c>
      <c r="E3359" s="198" t="s">
        <v>24931</v>
      </c>
      <c r="F3359" s="198" t="s">
        <v>1</v>
      </c>
    </row>
    <row r="3360" spans="1:6" ht="15" customHeight="1">
      <c r="A3360" s="198" t="s">
        <v>397</v>
      </c>
      <c r="B3360" s="199">
        <v>7</v>
      </c>
      <c r="C3360" s="199">
        <v>1120300</v>
      </c>
      <c r="D3360" s="199">
        <v>0</v>
      </c>
      <c r="E3360" s="198" t="s">
        <v>24932</v>
      </c>
      <c r="F3360" s="198" t="s">
        <v>1</v>
      </c>
    </row>
    <row r="3361" spans="1:6" ht="15" customHeight="1">
      <c r="A3361" s="198" t="s">
        <v>397</v>
      </c>
      <c r="B3361" s="199">
        <v>9</v>
      </c>
      <c r="C3361" s="199">
        <v>1629700</v>
      </c>
      <c r="D3361" s="199">
        <v>0</v>
      </c>
      <c r="E3361" s="198" t="s">
        <v>24933</v>
      </c>
      <c r="F3361" s="198" t="s">
        <v>1</v>
      </c>
    </row>
    <row r="3362" spans="1:6" ht="15" customHeight="1">
      <c r="A3362" s="198" t="s">
        <v>398</v>
      </c>
      <c r="B3362" s="199">
        <v>15</v>
      </c>
      <c r="C3362" s="199">
        <v>1002000</v>
      </c>
      <c r="D3362" s="199">
        <v>0</v>
      </c>
      <c r="E3362" s="198" t="s">
        <v>24934</v>
      </c>
      <c r="F3362" s="198" t="s">
        <v>1</v>
      </c>
    </row>
    <row r="3363" spans="1:6" ht="15" customHeight="1">
      <c r="A3363" s="198" t="s">
        <v>397</v>
      </c>
      <c r="B3363" s="199">
        <v>10</v>
      </c>
      <c r="C3363" s="199">
        <v>1950800</v>
      </c>
      <c r="D3363" s="199">
        <v>0</v>
      </c>
      <c r="E3363" s="198" t="s">
        <v>24935</v>
      </c>
      <c r="F3363" s="198" t="s">
        <v>1</v>
      </c>
    </row>
    <row r="3364" spans="1:6" ht="15" customHeight="1">
      <c r="A3364" s="198" t="s">
        <v>397</v>
      </c>
      <c r="B3364" s="199">
        <v>6</v>
      </c>
      <c r="C3364" s="199">
        <v>848200</v>
      </c>
      <c r="D3364" s="199">
        <v>0</v>
      </c>
      <c r="E3364" s="198" t="s">
        <v>24936</v>
      </c>
      <c r="F3364" s="198" t="s">
        <v>1</v>
      </c>
    </row>
    <row r="3365" spans="1:6" ht="15" customHeight="1">
      <c r="A3365" s="198" t="s">
        <v>397</v>
      </c>
      <c r="B3365" s="199">
        <v>5</v>
      </c>
      <c r="C3365" s="199">
        <v>474493</v>
      </c>
      <c r="D3365" s="199">
        <v>0</v>
      </c>
      <c r="E3365" s="198" t="s">
        <v>24937</v>
      </c>
      <c r="F3365" s="198" t="s">
        <v>1</v>
      </c>
    </row>
    <row r="3366" spans="1:6" ht="15" customHeight="1">
      <c r="A3366" s="198" t="s">
        <v>397</v>
      </c>
      <c r="B3366" s="199">
        <v>5</v>
      </c>
      <c r="C3366" s="199">
        <v>520500</v>
      </c>
      <c r="D3366" s="199">
        <v>0</v>
      </c>
      <c r="E3366" s="198" t="s">
        <v>24938</v>
      </c>
      <c r="F3366" s="198" t="s">
        <v>1</v>
      </c>
    </row>
    <row r="3367" spans="1:6" ht="15" customHeight="1">
      <c r="A3367" s="198" t="s">
        <v>398</v>
      </c>
      <c r="B3367" s="199">
        <v>107</v>
      </c>
      <c r="C3367" s="199">
        <v>23320800</v>
      </c>
      <c r="D3367" s="199">
        <v>0</v>
      </c>
      <c r="E3367" s="198" t="s">
        <v>24939</v>
      </c>
      <c r="F3367" s="198" t="s">
        <v>1</v>
      </c>
    </row>
    <row r="3368" spans="1:6" ht="15" customHeight="1">
      <c r="A3368" s="198" t="s">
        <v>398</v>
      </c>
      <c r="B3368" s="199">
        <v>17</v>
      </c>
      <c r="C3368" s="199">
        <v>1233800</v>
      </c>
      <c r="D3368" s="199">
        <v>0</v>
      </c>
      <c r="E3368" s="198" t="s">
        <v>24940</v>
      </c>
      <c r="F3368" s="198" t="s">
        <v>1</v>
      </c>
    </row>
    <row r="3369" spans="1:6" ht="15" customHeight="1">
      <c r="A3369" s="198" t="s">
        <v>397</v>
      </c>
      <c r="B3369" s="199">
        <v>5</v>
      </c>
      <c r="C3369" s="199">
        <v>468400</v>
      </c>
      <c r="D3369" s="199">
        <v>0</v>
      </c>
      <c r="E3369" s="198" t="s">
        <v>24941</v>
      </c>
      <c r="F3369" s="198" t="s">
        <v>1</v>
      </c>
    </row>
    <row r="3370" spans="1:6" ht="15" customHeight="1">
      <c r="A3370" s="198" t="s">
        <v>397</v>
      </c>
      <c r="B3370" s="199">
        <v>7</v>
      </c>
      <c r="C3370" s="199">
        <v>746200</v>
      </c>
      <c r="D3370" s="199">
        <v>0</v>
      </c>
      <c r="E3370" s="198" t="s">
        <v>24942</v>
      </c>
      <c r="F3370" s="198" t="s">
        <v>1</v>
      </c>
    </row>
    <row r="3371" spans="1:6" ht="15" customHeight="1">
      <c r="A3371" s="198" t="s">
        <v>397</v>
      </c>
      <c r="B3371" s="199">
        <v>7</v>
      </c>
      <c r="C3371" s="199">
        <v>983300</v>
      </c>
      <c r="D3371" s="199">
        <v>0</v>
      </c>
      <c r="E3371" s="198" t="s">
        <v>24943</v>
      </c>
      <c r="F3371" s="198" t="s">
        <v>1</v>
      </c>
    </row>
    <row r="3372" spans="1:6" ht="15" customHeight="1">
      <c r="A3372" s="198" t="s">
        <v>397</v>
      </c>
      <c r="B3372" s="199">
        <v>7</v>
      </c>
      <c r="C3372" s="199">
        <v>747200</v>
      </c>
      <c r="D3372" s="199">
        <v>0</v>
      </c>
      <c r="E3372" s="198" t="s">
        <v>24944</v>
      </c>
      <c r="F3372" s="198" t="s">
        <v>1</v>
      </c>
    </row>
    <row r="3373" spans="1:6" ht="15" customHeight="1">
      <c r="A3373" s="198" t="s">
        <v>397</v>
      </c>
      <c r="B3373" s="199">
        <v>12</v>
      </c>
      <c r="C3373" s="199">
        <v>2285600</v>
      </c>
      <c r="D3373" s="199">
        <v>0</v>
      </c>
      <c r="E3373" s="198" t="s">
        <v>24945</v>
      </c>
      <c r="F3373" s="198" t="s">
        <v>1</v>
      </c>
    </row>
    <row r="3374" spans="1:6" ht="15" customHeight="1">
      <c r="A3374" s="198" t="s">
        <v>397</v>
      </c>
      <c r="B3374" s="199">
        <v>7</v>
      </c>
      <c r="C3374" s="199">
        <v>554800</v>
      </c>
      <c r="D3374" s="199">
        <v>0</v>
      </c>
      <c r="E3374" s="198" t="s">
        <v>24946</v>
      </c>
      <c r="F3374" s="198" t="s">
        <v>1</v>
      </c>
    </row>
    <row r="3375" spans="1:6" ht="15" customHeight="1">
      <c r="A3375" s="198" t="s">
        <v>398</v>
      </c>
      <c r="B3375" s="199">
        <v>19</v>
      </c>
      <c r="C3375" s="199">
        <v>1827400</v>
      </c>
      <c r="D3375" s="199">
        <v>0</v>
      </c>
      <c r="E3375" s="198" t="s">
        <v>24947</v>
      </c>
      <c r="F3375" s="198" t="s">
        <v>1</v>
      </c>
    </row>
    <row r="3376" spans="1:6" ht="15" customHeight="1">
      <c r="A3376" s="198" t="s">
        <v>398</v>
      </c>
      <c r="B3376" s="199">
        <v>18</v>
      </c>
      <c r="C3376" s="199">
        <v>1587700</v>
      </c>
      <c r="D3376" s="199">
        <v>0</v>
      </c>
      <c r="E3376" s="198" t="s">
        <v>24948</v>
      </c>
      <c r="F3376" s="198" t="s">
        <v>1</v>
      </c>
    </row>
    <row r="3377" spans="1:6" ht="15" customHeight="1">
      <c r="A3377" s="198" t="s">
        <v>398</v>
      </c>
      <c r="B3377" s="199">
        <v>29</v>
      </c>
      <c r="C3377" s="199">
        <v>4724300</v>
      </c>
      <c r="D3377" s="199">
        <v>0</v>
      </c>
      <c r="E3377" s="198" t="s">
        <v>24949</v>
      </c>
      <c r="F3377" s="198" t="s">
        <v>1</v>
      </c>
    </row>
    <row r="3378" spans="1:6" ht="15" customHeight="1">
      <c r="A3378" s="198" t="s">
        <v>398</v>
      </c>
      <c r="B3378" s="199">
        <v>34</v>
      </c>
      <c r="C3378" s="199">
        <v>5013300</v>
      </c>
      <c r="D3378" s="199">
        <v>0</v>
      </c>
      <c r="E3378" s="198" t="s">
        <v>24950</v>
      </c>
      <c r="F3378" s="198" t="s">
        <v>1</v>
      </c>
    </row>
    <row r="3379" spans="1:6" ht="15" customHeight="1">
      <c r="A3379" s="198" t="s">
        <v>398</v>
      </c>
      <c r="B3379" s="199">
        <v>13</v>
      </c>
      <c r="C3379" s="199">
        <v>1768710</v>
      </c>
      <c r="D3379" s="199">
        <v>0</v>
      </c>
      <c r="E3379" s="198" t="s">
        <v>24951</v>
      </c>
      <c r="F3379" s="198" t="s">
        <v>1</v>
      </c>
    </row>
    <row r="3380" spans="1:6" ht="15" customHeight="1">
      <c r="A3380" s="198" t="s">
        <v>397</v>
      </c>
      <c r="B3380" s="199">
        <v>7</v>
      </c>
      <c r="C3380" s="199">
        <v>1077000</v>
      </c>
      <c r="D3380" s="199">
        <v>0</v>
      </c>
      <c r="E3380" s="198" t="s">
        <v>24952</v>
      </c>
      <c r="F3380" s="198" t="s">
        <v>1</v>
      </c>
    </row>
    <row r="3381" spans="1:6" ht="15" customHeight="1">
      <c r="A3381" s="198" t="s">
        <v>397</v>
      </c>
      <c r="B3381" s="199">
        <v>7</v>
      </c>
      <c r="C3381" s="199">
        <v>888100</v>
      </c>
      <c r="D3381" s="199">
        <v>0</v>
      </c>
      <c r="E3381" s="198" t="s">
        <v>24953</v>
      </c>
      <c r="F3381" s="198" t="s">
        <v>1</v>
      </c>
    </row>
    <row r="3382" spans="1:6" ht="15" customHeight="1">
      <c r="A3382" s="198" t="s">
        <v>398</v>
      </c>
      <c r="B3382" s="199">
        <v>16</v>
      </c>
      <c r="C3382" s="199">
        <v>853700</v>
      </c>
      <c r="D3382" s="199">
        <v>0</v>
      </c>
      <c r="E3382" s="198" t="s">
        <v>24954</v>
      </c>
      <c r="F3382" s="198" t="s">
        <v>1</v>
      </c>
    </row>
    <row r="3383" spans="1:6" ht="15" customHeight="1">
      <c r="A3383" s="198" t="s">
        <v>397</v>
      </c>
      <c r="B3383" s="199">
        <v>9</v>
      </c>
      <c r="C3383" s="199">
        <v>1666500</v>
      </c>
      <c r="D3383" s="199">
        <v>0</v>
      </c>
      <c r="E3383" s="198" t="s">
        <v>24955</v>
      </c>
      <c r="F3383" s="198" t="s">
        <v>1</v>
      </c>
    </row>
    <row r="3384" spans="1:6" ht="15" customHeight="1">
      <c r="A3384" s="198" t="s">
        <v>397</v>
      </c>
      <c r="B3384" s="199">
        <v>7</v>
      </c>
      <c r="C3384" s="199">
        <v>755900</v>
      </c>
      <c r="D3384" s="199">
        <v>0</v>
      </c>
      <c r="E3384" s="198" t="s">
        <v>24956</v>
      </c>
      <c r="F3384" s="198" t="s">
        <v>1</v>
      </c>
    </row>
    <row r="3385" spans="1:6" ht="15" customHeight="1">
      <c r="A3385" s="198" t="s">
        <v>397</v>
      </c>
      <c r="B3385" s="199">
        <v>7</v>
      </c>
      <c r="C3385" s="199">
        <v>688900</v>
      </c>
      <c r="D3385" s="199">
        <v>0</v>
      </c>
      <c r="E3385" s="198" t="s">
        <v>24957</v>
      </c>
      <c r="F3385" s="198" t="s">
        <v>1</v>
      </c>
    </row>
    <row r="3386" spans="1:6" ht="15" customHeight="1">
      <c r="A3386" s="198" t="s">
        <v>397</v>
      </c>
      <c r="B3386" s="199">
        <v>7</v>
      </c>
      <c r="C3386" s="199">
        <v>947000</v>
      </c>
      <c r="D3386" s="199">
        <v>0</v>
      </c>
      <c r="E3386" s="198" t="s">
        <v>24958</v>
      </c>
      <c r="F3386" s="198" t="s">
        <v>1</v>
      </c>
    </row>
    <row r="3387" spans="1:6" ht="15" customHeight="1">
      <c r="A3387" s="198" t="s">
        <v>397</v>
      </c>
      <c r="B3387" s="199">
        <v>6</v>
      </c>
      <c r="C3387" s="199">
        <v>535400</v>
      </c>
      <c r="D3387" s="199">
        <v>0</v>
      </c>
      <c r="E3387" s="198" t="s">
        <v>24959</v>
      </c>
      <c r="F3387" s="198" t="s">
        <v>1</v>
      </c>
    </row>
    <row r="3388" spans="1:6" ht="15" customHeight="1">
      <c r="A3388" s="198" t="s">
        <v>398</v>
      </c>
      <c r="B3388" s="199">
        <v>26</v>
      </c>
      <c r="C3388" s="199">
        <v>2506900</v>
      </c>
      <c r="D3388" s="199">
        <v>0</v>
      </c>
      <c r="E3388" s="198" t="s">
        <v>24960</v>
      </c>
      <c r="F3388" s="198" t="s">
        <v>1</v>
      </c>
    </row>
    <row r="3389" spans="1:6" ht="15" customHeight="1">
      <c r="A3389" s="198" t="s">
        <v>397</v>
      </c>
      <c r="B3389" s="199">
        <v>5</v>
      </c>
      <c r="C3389" s="199">
        <v>323900</v>
      </c>
      <c r="D3389" s="199">
        <v>0</v>
      </c>
      <c r="E3389" s="198" t="s">
        <v>24961</v>
      </c>
      <c r="F3389" s="198" t="s">
        <v>1</v>
      </c>
    </row>
    <row r="3390" spans="1:6" ht="15" customHeight="1">
      <c r="A3390" s="198" t="s">
        <v>397</v>
      </c>
      <c r="B3390" s="199">
        <v>9</v>
      </c>
      <c r="C3390" s="199">
        <v>1570700</v>
      </c>
      <c r="D3390" s="199">
        <v>0</v>
      </c>
      <c r="E3390" s="198" t="s">
        <v>24962</v>
      </c>
      <c r="F3390" s="198" t="s">
        <v>1</v>
      </c>
    </row>
    <row r="3391" spans="1:6" ht="15" customHeight="1">
      <c r="A3391" s="198" t="s">
        <v>398</v>
      </c>
      <c r="B3391" s="199">
        <v>16</v>
      </c>
      <c r="C3391" s="199">
        <v>1150800</v>
      </c>
      <c r="D3391" s="199">
        <v>0</v>
      </c>
      <c r="E3391" s="198" t="s">
        <v>24963</v>
      </c>
      <c r="F3391" s="198" t="s">
        <v>1</v>
      </c>
    </row>
    <row r="3392" spans="1:6" ht="15" customHeight="1">
      <c r="A3392" s="198" t="s">
        <v>397</v>
      </c>
      <c r="B3392" s="199">
        <v>6</v>
      </c>
      <c r="C3392" s="199">
        <v>197100</v>
      </c>
      <c r="D3392" s="199">
        <v>0</v>
      </c>
      <c r="E3392" s="198" t="s">
        <v>24964</v>
      </c>
      <c r="F3392" s="198" t="s">
        <v>1</v>
      </c>
    </row>
    <row r="3393" spans="1:6" ht="15" customHeight="1">
      <c r="A3393" s="198" t="s">
        <v>397</v>
      </c>
      <c r="B3393" s="199">
        <v>6</v>
      </c>
      <c r="C3393" s="199">
        <v>445500</v>
      </c>
      <c r="D3393" s="199">
        <v>0</v>
      </c>
      <c r="E3393" s="198" t="s">
        <v>24965</v>
      </c>
      <c r="F3393" s="198" t="s">
        <v>1</v>
      </c>
    </row>
    <row r="3394" spans="1:6" ht="15" customHeight="1">
      <c r="A3394" s="198" t="s">
        <v>397</v>
      </c>
      <c r="B3394" s="199">
        <v>7</v>
      </c>
      <c r="C3394" s="199">
        <v>750700</v>
      </c>
      <c r="D3394" s="199">
        <v>0</v>
      </c>
      <c r="E3394" s="198" t="s">
        <v>24966</v>
      </c>
      <c r="F3394" s="198" t="s">
        <v>1</v>
      </c>
    </row>
    <row r="3395" spans="1:6" ht="15" customHeight="1">
      <c r="A3395" s="198" t="s">
        <v>397</v>
      </c>
      <c r="B3395" s="199">
        <v>6</v>
      </c>
      <c r="C3395" s="199">
        <v>615700</v>
      </c>
      <c r="D3395" s="199">
        <v>0</v>
      </c>
      <c r="E3395" s="198" t="s">
        <v>24967</v>
      </c>
      <c r="F3395" s="198" t="s">
        <v>1</v>
      </c>
    </row>
    <row r="3396" spans="1:6" ht="15" customHeight="1">
      <c r="A3396" s="198" t="s">
        <v>397</v>
      </c>
      <c r="B3396" s="199">
        <v>6</v>
      </c>
      <c r="C3396" s="199">
        <v>471100</v>
      </c>
      <c r="D3396" s="199">
        <v>0</v>
      </c>
      <c r="E3396" s="198" t="s">
        <v>24968</v>
      </c>
      <c r="F3396" s="198" t="s">
        <v>1</v>
      </c>
    </row>
    <row r="3397" spans="1:6" ht="15" customHeight="1">
      <c r="A3397" s="198" t="s">
        <v>398</v>
      </c>
      <c r="B3397" s="199">
        <v>18</v>
      </c>
      <c r="C3397" s="199">
        <v>1674700</v>
      </c>
      <c r="D3397" s="199">
        <v>0</v>
      </c>
      <c r="E3397" s="198" t="s">
        <v>24969</v>
      </c>
      <c r="F3397" s="198" t="s">
        <v>1</v>
      </c>
    </row>
    <row r="3398" spans="1:6" ht="15" customHeight="1">
      <c r="A3398" s="198" t="s">
        <v>397</v>
      </c>
      <c r="B3398" s="199">
        <v>7</v>
      </c>
      <c r="C3398" s="199">
        <v>744400</v>
      </c>
      <c r="D3398" s="199">
        <v>0</v>
      </c>
      <c r="E3398" s="198" t="s">
        <v>24970</v>
      </c>
      <c r="F3398" s="198" t="s">
        <v>1</v>
      </c>
    </row>
    <row r="3399" spans="1:6" ht="15" customHeight="1">
      <c r="A3399" s="198" t="s">
        <v>397</v>
      </c>
      <c r="B3399" s="199">
        <v>8</v>
      </c>
      <c r="C3399" s="199">
        <v>1523300</v>
      </c>
      <c r="D3399" s="199">
        <v>0</v>
      </c>
      <c r="E3399" s="198" t="s">
        <v>24971</v>
      </c>
      <c r="F3399" s="198" t="s">
        <v>1</v>
      </c>
    </row>
    <row r="3400" spans="1:6" ht="15" customHeight="1">
      <c r="A3400" s="198" t="s">
        <v>397</v>
      </c>
      <c r="B3400" s="199">
        <v>7</v>
      </c>
      <c r="C3400" s="199">
        <v>647600</v>
      </c>
      <c r="D3400" s="199">
        <v>0</v>
      </c>
      <c r="E3400" s="198" t="s">
        <v>24972</v>
      </c>
      <c r="F3400" s="198" t="s">
        <v>1</v>
      </c>
    </row>
    <row r="3401" spans="1:6" ht="15" customHeight="1">
      <c r="A3401" s="198" t="s">
        <v>397</v>
      </c>
      <c r="B3401" s="199">
        <v>7</v>
      </c>
      <c r="C3401" s="199">
        <v>969200</v>
      </c>
      <c r="D3401" s="199">
        <v>0</v>
      </c>
      <c r="E3401" s="198" t="s">
        <v>24973</v>
      </c>
      <c r="F3401" s="198" t="s">
        <v>1</v>
      </c>
    </row>
    <row r="3402" spans="1:6" ht="15" customHeight="1">
      <c r="A3402" s="198" t="s">
        <v>397</v>
      </c>
      <c r="B3402" s="199">
        <v>7</v>
      </c>
      <c r="C3402" s="199">
        <v>1016500</v>
      </c>
      <c r="D3402" s="199">
        <v>0</v>
      </c>
      <c r="E3402" s="198" t="s">
        <v>24974</v>
      </c>
      <c r="F3402" s="198" t="s">
        <v>1</v>
      </c>
    </row>
    <row r="3403" spans="1:6" ht="15" customHeight="1">
      <c r="A3403" s="198" t="s">
        <v>397</v>
      </c>
      <c r="B3403" s="199">
        <v>6</v>
      </c>
      <c r="C3403" s="199">
        <v>670600</v>
      </c>
      <c r="D3403" s="199">
        <v>0</v>
      </c>
      <c r="E3403" s="198" t="s">
        <v>24975</v>
      </c>
      <c r="F3403" s="198" t="s">
        <v>1</v>
      </c>
    </row>
    <row r="3404" spans="1:6" ht="15" customHeight="1">
      <c r="A3404" s="198" t="s">
        <v>398</v>
      </c>
      <c r="B3404" s="199">
        <v>2</v>
      </c>
      <c r="C3404" s="199">
        <v>286153</v>
      </c>
      <c r="D3404" s="199">
        <v>0</v>
      </c>
      <c r="E3404" s="198" t="s">
        <v>24976</v>
      </c>
      <c r="F3404" s="198" t="s">
        <v>1</v>
      </c>
    </row>
    <row r="3405" spans="1:6" ht="15" customHeight="1">
      <c r="A3405" s="198" t="s">
        <v>397</v>
      </c>
      <c r="B3405" s="199">
        <v>7</v>
      </c>
      <c r="C3405" s="199">
        <v>823500</v>
      </c>
      <c r="D3405" s="199">
        <v>0</v>
      </c>
      <c r="E3405" s="198" t="s">
        <v>24977</v>
      </c>
      <c r="F3405" s="198" t="s">
        <v>1</v>
      </c>
    </row>
    <row r="3406" spans="1:6" ht="15" customHeight="1">
      <c r="A3406" s="198" t="s">
        <v>398</v>
      </c>
      <c r="B3406" s="199">
        <v>13</v>
      </c>
      <c r="C3406" s="199">
        <v>1826032</v>
      </c>
      <c r="D3406" s="199">
        <v>0</v>
      </c>
      <c r="E3406" s="198" t="s">
        <v>24978</v>
      </c>
      <c r="F3406" s="198" t="s">
        <v>1</v>
      </c>
    </row>
    <row r="3407" spans="1:6" ht="15" customHeight="1">
      <c r="A3407" s="198" t="s">
        <v>397</v>
      </c>
      <c r="B3407" s="199">
        <v>6</v>
      </c>
      <c r="C3407" s="199">
        <v>740500</v>
      </c>
      <c r="D3407" s="199">
        <v>0</v>
      </c>
      <c r="E3407" s="198" t="s">
        <v>24979</v>
      </c>
      <c r="F3407" s="198" t="s">
        <v>1</v>
      </c>
    </row>
    <row r="3408" spans="1:6" ht="15" customHeight="1">
      <c r="A3408" s="198" t="s">
        <v>397</v>
      </c>
      <c r="B3408" s="199">
        <v>7</v>
      </c>
      <c r="C3408" s="199">
        <v>1039000</v>
      </c>
      <c r="D3408" s="199">
        <v>0</v>
      </c>
      <c r="E3408" s="198" t="s">
        <v>24980</v>
      </c>
      <c r="F3408" s="198" t="s">
        <v>1</v>
      </c>
    </row>
    <row r="3409" spans="1:6" ht="15" customHeight="1">
      <c r="A3409" s="198" t="s">
        <v>397</v>
      </c>
      <c r="B3409" s="199">
        <v>8</v>
      </c>
      <c r="C3409" s="199">
        <v>1224000</v>
      </c>
      <c r="D3409" s="199">
        <v>0</v>
      </c>
      <c r="E3409" s="198" t="s">
        <v>24981</v>
      </c>
      <c r="F3409" s="198" t="s">
        <v>1</v>
      </c>
    </row>
    <row r="3410" spans="1:6" ht="15" customHeight="1">
      <c r="A3410" s="198" t="s">
        <v>398</v>
      </c>
      <c r="B3410" s="199">
        <v>22</v>
      </c>
      <c r="C3410" s="199">
        <v>2056900</v>
      </c>
      <c r="D3410" s="199">
        <v>0</v>
      </c>
      <c r="E3410" s="198" t="s">
        <v>24982</v>
      </c>
      <c r="F3410" s="198" t="s">
        <v>1</v>
      </c>
    </row>
    <row r="3411" spans="1:6" ht="15" customHeight="1">
      <c r="A3411" s="198" t="s">
        <v>397</v>
      </c>
      <c r="B3411" s="199">
        <v>6</v>
      </c>
      <c r="C3411" s="199">
        <v>512000</v>
      </c>
      <c r="D3411" s="199">
        <v>0</v>
      </c>
      <c r="E3411" s="198" t="s">
        <v>24983</v>
      </c>
      <c r="F3411" s="198" t="s">
        <v>1</v>
      </c>
    </row>
    <row r="3412" spans="1:6" ht="15" customHeight="1">
      <c r="A3412" s="198" t="s">
        <v>398</v>
      </c>
      <c r="B3412" s="199">
        <v>40</v>
      </c>
      <c r="C3412" s="199">
        <v>6648000</v>
      </c>
      <c r="D3412" s="199">
        <v>0</v>
      </c>
      <c r="E3412" s="198" t="s">
        <v>24984</v>
      </c>
      <c r="F3412" s="198" t="s">
        <v>1</v>
      </c>
    </row>
    <row r="3413" spans="1:6" ht="15" customHeight="1">
      <c r="A3413" s="198" t="s">
        <v>397</v>
      </c>
      <c r="B3413" s="199">
        <v>6</v>
      </c>
      <c r="C3413" s="199">
        <v>740800</v>
      </c>
      <c r="D3413" s="199">
        <v>0</v>
      </c>
      <c r="E3413" s="198" t="s">
        <v>24985</v>
      </c>
      <c r="F3413" s="198" t="s">
        <v>1</v>
      </c>
    </row>
    <row r="3414" spans="1:6" ht="15" customHeight="1">
      <c r="A3414" s="198" t="s">
        <v>397</v>
      </c>
      <c r="B3414" s="199">
        <v>7</v>
      </c>
      <c r="C3414" s="199">
        <v>1030200</v>
      </c>
      <c r="D3414" s="199">
        <v>0</v>
      </c>
      <c r="E3414" s="198" t="s">
        <v>24986</v>
      </c>
      <c r="F3414" s="198" t="s">
        <v>1</v>
      </c>
    </row>
    <row r="3415" spans="1:6" ht="15" customHeight="1">
      <c r="A3415" s="198" t="s">
        <v>397</v>
      </c>
      <c r="B3415" s="199">
        <v>6</v>
      </c>
      <c r="C3415" s="199">
        <v>1683000</v>
      </c>
      <c r="D3415" s="199">
        <v>6</v>
      </c>
      <c r="E3415" s="198" t="s">
        <v>10933</v>
      </c>
      <c r="F3415" s="198" t="s">
        <v>1</v>
      </c>
    </row>
    <row r="3416" spans="1:6" ht="15" customHeight="1">
      <c r="A3416" s="198" t="s">
        <v>398</v>
      </c>
      <c r="B3416" s="199">
        <v>20</v>
      </c>
      <c r="C3416" s="199">
        <v>2608800</v>
      </c>
      <c r="D3416" s="199">
        <v>0</v>
      </c>
      <c r="E3416" s="198" t="s">
        <v>24987</v>
      </c>
      <c r="F3416" s="198" t="s">
        <v>1</v>
      </c>
    </row>
    <row r="3417" spans="1:6" ht="15" customHeight="1">
      <c r="A3417" s="198" t="s">
        <v>398</v>
      </c>
      <c r="B3417" s="199">
        <v>18</v>
      </c>
      <c r="C3417" s="199">
        <v>1624500</v>
      </c>
      <c r="D3417" s="199">
        <v>0</v>
      </c>
      <c r="E3417" s="198" t="s">
        <v>24988</v>
      </c>
      <c r="F3417" s="198" t="s">
        <v>1</v>
      </c>
    </row>
    <row r="3418" spans="1:6" ht="15" customHeight="1">
      <c r="A3418" s="198" t="s">
        <v>397</v>
      </c>
      <c r="B3418" s="199">
        <v>6</v>
      </c>
      <c r="C3418" s="199">
        <v>859300</v>
      </c>
      <c r="D3418" s="199">
        <v>0</v>
      </c>
      <c r="E3418" s="198" t="s">
        <v>24989</v>
      </c>
      <c r="F3418" s="198" t="s">
        <v>1</v>
      </c>
    </row>
    <row r="3419" spans="1:6" ht="15" customHeight="1">
      <c r="A3419" s="198" t="s">
        <v>397</v>
      </c>
      <c r="B3419" s="199">
        <v>7</v>
      </c>
      <c r="C3419" s="199">
        <v>808800</v>
      </c>
      <c r="D3419" s="199">
        <v>0</v>
      </c>
      <c r="E3419" s="198" t="s">
        <v>24990</v>
      </c>
      <c r="F3419" s="198" t="s">
        <v>1</v>
      </c>
    </row>
    <row r="3420" spans="1:6" ht="15" customHeight="1">
      <c r="A3420" s="198" t="s">
        <v>397</v>
      </c>
      <c r="B3420" s="199">
        <v>8</v>
      </c>
      <c r="C3420" s="199">
        <v>1276400</v>
      </c>
      <c r="D3420" s="199">
        <v>0</v>
      </c>
      <c r="E3420" s="198" t="s">
        <v>24991</v>
      </c>
      <c r="F3420" s="198" t="s">
        <v>1</v>
      </c>
    </row>
    <row r="3421" spans="1:6" ht="15" customHeight="1">
      <c r="A3421" s="198" t="s">
        <v>398</v>
      </c>
      <c r="B3421" s="199">
        <v>15</v>
      </c>
      <c r="C3421" s="199">
        <v>1185400</v>
      </c>
      <c r="D3421" s="199">
        <v>0</v>
      </c>
      <c r="E3421" s="198" t="s">
        <v>24992</v>
      </c>
      <c r="F3421" s="198" t="s">
        <v>1</v>
      </c>
    </row>
    <row r="3422" spans="1:6" ht="15" customHeight="1">
      <c r="A3422" s="198" t="s">
        <v>398</v>
      </c>
      <c r="B3422" s="199">
        <v>29</v>
      </c>
      <c r="C3422" s="199">
        <v>4460700</v>
      </c>
      <c r="D3422" s="199">
        <v>0</v>
      </c>
      <c r="E3422" s="198" t="s">
        <v>24993</v>
      </c>
      <c r="F3422" s="198" t="s">
        <v>1</v>
      </c>
    </row>
    <row r="3423" spans="1:6" ht="15" customHeight="1">
      <c r="A3423" s="198" t="s">
        <v>397</v>
      </c>
      <c r="B3423" s="199">
        <v>11</v>
      </c>
      <c r="C3423" s="199">
        <v>2329300</v>
      </c>
      <c r="D3423" s="199">
        <v>0</v>
      </c>
      <c r="E3423" s="198" t="s">
        <v>24994</v>
      </c>
      <c r="F3423" s="198" t="s">
        <v>1</v>
      </c>
    </row>
    <row r="3424" spans="1:6" ht="15" customHeight="1">
      <c r="A3424" s="198" t="s">
        <v>397</v>
      </c>
      <c r="B3424" s="199">
        <v>7</v>
      </c>
      <c r="C3424" s="199">
        <v>981000</v>
      </c>
      <c r="D3424" s="199">
        <v>0</v>
      </c>
      <c r="E3424" s="198" t="s">
        <v>24995</v>
      </c>
      <c r="F3424" s="198" t="s">
        <v>1</v>
      </c>
    </row>
    <row r="3425" spans="1:6" ht="15" customHeight="1">
      <c r="A3425" s="198" t="s">
        <v>398</v>
      </c>
      <c r="B3425" s="199">
        <v>9</v>
      </c>
      <c r="C3425" s="199">
        <v>1180126</v>
      </c>
      <c r="D3425" s="199">
        <v>0</v>
      </c>
      <c r="E3425" s="198" t="s">
        <v>24996</v>
      </c>
      <c r="F3425" s="198" t="s">
        <v>1</v>
      </c>
    </row>
    <row r="3426" spans="1:6" ht="15" customHeight="1">
      <c r="A3426" s="198" t="s">
        <v>398</v>
      </c>
      <c r="B3426" s="199">
        <v>11</v>
      </c>
      <c r="C3426" s="199">
        <v>1541980</v>
      </c>
      <c r="D3426" s="199">
        <v>0</v>
      </c>
      <c r="E3426" s="198" t="s">
        <v>24997</v>
      </c>
      <c r="F3426" s="198" t="s">
        <v>1</v>
      </c>
    </row>
    <row r="3427" spans="1:6" ht="15" customHeight="1">
      <c r="A3427" s="198" t="s">
        <v>398</v>
      </c>
      <c r="B3427" s="199">
        <v>20</v>
      </c>
      <c r="C3427" s="199">
        <v>1862300</v>
      </c>
      <c r="D3427" s="199">
        <v>0</v>
      </c>
      <c r="E3427" s="198" t="s">
        <v>24998</v>
      </c>
      <c r="F3427" s="198" t="s">
        <v>1</v>
      </c>
    </row>
    <row r="3428" spans="1:6" ht="15" customHeight="1">
      <c r="A3428" s="198" t="s">
        <v>397</v>
      </c>
      <c r="B3428" s="199">
        <v>6</v>
      </c>
      <c r="C3428" s="199">
        <v>485800</v>
      </c>
      <c r="D3428" s="199">
        <v>0</v>
      </c>
      <c r="E3428" s="198" t="s">
        <v>24999</v>
      </c>
      <c r="F3428" s="198" t="s">
        <v>1</v>
      </c>
    </row>
    <row r="3429" spans="1:6" ht="15" customHeight="1">
      <c r="A3429" s="198" t="s">
        <v>397</v>
      </c>
      <c r="B3429" s="199">
        <v>15</v>
      </c>
      <c r="C3429" s="199">
        <v>3402900</v>
      </c>
      <c r="D3429" s="199">
        <v>0</v>
      </c>
      <c r="E3429" s="198" t="s">
        <v>25000</v>
      </c>
      <c r="F3429" s="198" t="s">
        <v>1</v>
      </c>
    </row>
    <row r="3430" spans="1:6" ht="15" customHeight="1">
      <c r="A3430" s="198" t="s">
        <v>397</v>
      </c>
      <c r="B3430" s="199">
        <v>7</v>
      </c>
      <c r="C3430" s="199">
        <v>996100</v>
      </c>
      <c r="D3430" s="199">
        <v>0</v>
      </c>
      <c r="E3430" s="198" t="s">
        <v>25001</v>
      </c>
      <c r="F3430" s="198" t="s">
        <v>1</v>
      </c>
    </row>
    <row r="3431" spans="1:6" ht="15" customHeight="1">
      <c r="A3431" s="198" t="s">
        <v>398</v>
      </c>
      <c r="B3431" s="199">
        <v>18</v>
      </c>
      <c r="C3431" s="199">
        <v>1739600</v>
      </c>
      <c r="D3431" s="199">
        <v>0</v>
      </c>
      <c r="E3431" s="198" t="s">
        <v>25002</v>
      </c>
      <c r="F3431" s="198" t="s">
        <v>1</v>
      </c>
    </row>
    <row r="3432" spans="1:6" ht="15" customHeight="1">
      <c r="A3432" s="198" t="s">
        <v>397</v>
      </c>
      <c r="B3432" s="199">
        <v>8</v>
      </c>
      <c r="C3432" s="199">
        <v>1083300</v>
      </c>
      <c r="D3432" s="199">
        <v>0</v>
      </c>
      <c r="E3432" s="198" t="s">
        <v>25003</v>
      </c>
      <c r="F3432" s="198" t="s">
        <v>1</v>
      </c>
    </row>
    <row r="3433" spans="1:6" ht="15" customHeight="1">
      <c r="A3433" s="198" t="s">
        <v>398</v>
      </c>
      <c r="B3433" s="199">
        <v>29</v>
      </c>
      <c r="C3433" s="199">
        <v>3865643</v>
      </c>
      <c r="D3433" s="199">
        <v>0</v>
      </c>
      <c r="E3433" s="198" t="s">
        <v>25004</v>
      </c>
      <c r="F3433" s="198" t="s">
        <v>1</v>
      </c>
    </row>
    <row r="3434" spans="1:6" ht="15" customHeight="1">
      <c r="A3434" s="198" t="s">
        <v>397</v>
      </c>
      <c r="B3434" s="199">
        <v>8</v>
      </c>
      <c r="C3434" s="199">
        <v>1635300</v>
      </c>
      <c r="D3434" s="199">
        <v>0</v>
      </c>
      <c r="E3434" s="198" t="s">
        <v>25005</v>
      </c>
      <c r="F3434" s="198" t="s">
        <v>1</v>
      </c>
    </row>
    <row r="3435" spans="1:6" ht="15" customHeight="1">
      <c r="A3435" s="198" t="s">
        <v>397</v>
      </c>
      <c r="B3435" s="199">
        <v>6</v>
      </c>
      <c r="C3435" s="199">
        <v>800900</v>
      </c>
      <c r="D3435" s="199">
        <v>0</v>
      </c>
      <c r="E3435" s="198" t="s">
        <v>25006</v>
      </c>
      <c r="F3435" s="198" t="s">
        <v>1</v>
      </c>
    </row>
    <row r="3436" spans="1:6" ht="15" customHeight="1">
      <c r="A3436" s="198" t="s">
        <v>397</v>
      </c>
      <c r="B3436" s="199">
        <v>6</v>
      </c>
      <c r="C3436" s="199">
        <v>792900</v>
      </c>
      <c r="D3436" s="199">
        <v>0</v>
      </c>
      <c r="E3436" s="198" t="s">
        <v>25007</v>
      </c>
      <c r="F3436" s="198" t="s">
        <v>1</v>
      </c>
    </row>
    <row r="3437" spans="1:6" ht="15" customHeight="1">
      <c r="A3437" s="198" t="s">
        <v>398</v>
      </c>
      <c r="B3437" s="199">
        <v>15</v>
      </c>
      <c r="C3437" s="199">
        <v>946100</v>
      </c>
      <c r="D3437" s="199">
        <v>0</v>
      </c>
      <c r="E3437" s="198" t="s">
        <v>25008</v>
      </c>
      <c r="F3437" s="198" t="s">
        <v>1</v>
      </c>
    </row>
    <row r="3438" spans="1:6" ht="15" customHeight="1">
      <c r="A3438" s="198" t="s">
        <v>397</v>
      </c>
      <c r="B3438" s="199">
        <v>13</v>
      </c>
      <c r="C3438" s="199">
        <v>3090100</v>
      </c>
      <c r="D3438" s="199">
        <v>0</v>
      </c>
      <c r="E3438" s="198" t="s">
        <v>25009</v>
      </c>
      <c r="F3438" s="198" t="s">
        <v>1</v>
      </c>
    </row>
    <row r="3439" spans="1:6" ht="15" customHeight="1">
      <c r="A3439" s="198" t="s">
        <v>397</v>
      </c>
      <c r="B3439" s="199">
        <v>6</v>
      </c>
      <c r="C3439" s="199">
        <v>772500</v>
      </c>
      <c r="D3439" s="199">
        <v>0</v>
      </c>
      <c r="E3439" s="198" t="s">
        <v>25010</v>
      </c>
      <c r="F3439" s="198" t="s">
        <v>1</v>
      </c>
    </row>
    <row r="3440" spans="1:6" ht="15" customHeight="1">
      <c r="A3440" s="198" t="s">
        <v>397</v>
      </c>
      <c r="B3440" s="199">
        <v>8</v>
      </c>
      <c r="C3440" s="199">
        <v>980700</v>
      </c>
      <c r="D3440" s="199">
        <v>0</v>
      </c>
      <c r="E3440" s="198" t="s">
        <v>25011</v>
      </c>
      <c r="F3440" s="198" t="s">
        <v>1</v>
      </c>
    </row>
    <row r="3441" spans="1:6" ht="15" customHeight="1">
      <c r="A3441" s="198" t="s">
        <v>398</v>
      </c>
      <c r="B3441" s="199">
        <v>22</v>
      </c>
      <c r="C3441" s="199">
        <v>2618200</v>
      </c>
      <c r="D3441" s="199">
        <v>0</v>
      </c>
      <c r="E3441" s="198" t="s">
        <v>25012</v>
      </c>
      <c r="F3441" s="198" t="s">
        <v>1</v>
      </c>
    </row>
    <row r="3442" spans="1:6" ht="15" customHeight="1">
      <c r="A3442" s="198" t="s">
        <v>397</v>
      </c>
      <c r="B3442" s="199">
        <v>8</v>
      </c>
      <c r="C3442" s="199">
        <v>1000000</v>
      </c>
      <c r="D3442" s="199">
        <v>0</v>
      </c>
      <c r="E3442" s="198" t="s">
        <v>25013</v>
      </c>
      <c r="F3442" s="198" t="s">
        <v>1</v>
      </c>
    </row>
    <row r="3443" spans="1:6" ht="15" customHeight="1">
      <c r="A3443" s="198" t="s">
        <v>398</v>
      </c>
      <c r="B3443" s="199">
        <v>23</v>
      </c>
      <c r="C3443" s="199">
        <v>2813900</v>
      </c>
      <c r="D3443" s="199">
        <v>0</v>
      </c>
      <c r="E3443" s="198" t="s">
        <v>25014</v>
      </c>
      <c r="F3443" s="198" t="s">
        <v>1</v>
      </c>
    </row>
    <row r="3444" spans="1:6" ht="15" customHeight="1">
      <c r="A3444" s="198" t="s">
        <v>397</v>
      </c>
      <c r="B3444" s="199">
        <v>7</v>
      </c>
      <c r="C3444" s="199">
        <v>899800</v>
      </c>
      <c r="D3444" s="199">
        <v>0</v>
      </c>
      <c r="E3444" s="198" t="s">
        <v>25015</v>
      </c>
      <c r="F3444" s="198" t="s">
        <v>1</v>
      </c>
    </row>
    <row r="3445" spans="1:6" ht="15" customHeight="1">
      <c r="A3445" s="198" t="s">
        <v>398</v>
      </c>
      <c r="B3445" s="199">
        <v>17</v>
      </c>
      <c r="C3445" s="199">
        <v>1257100</v>
      </c>
      <c r="D3445" s="199">
        <v>0</v>
      </c>
      <c r="E3445" s="198" t="s">
        <v>25016</v>
      </c>
      <c r="F3445" s="198" t="s">
        <v>1</v>
      </c>
    </row>
    <row r="3446" spans="1:6" ht="15" customHeight="1">
      <c r="A3446" s="198" t="s">
        <v>398</v>
      </c>
      <c r="B3446" s="199">
        <v>10</v>
      </c>
      <c r="C3446" s="199">
        <v>1333223</v>
      </c>
      <c r="D3446" s="199">
        <v>0</v>
      </c>
      <c r="E3446" s="198" t="s">
        <v>25017</v>
      </c>
      <c r="F3446" s="198" t="s">
        <v>1</v>
      </c>
    </row>
    <row r="3447" spans="1:6" ht="15" customHeight="1">
      <c r="A3447" s="198" t="s">
        <v>398</v>
      </c>
      <c r="B3447" s="199">
        <v>68</v>
      </c>
      <c r="C3447" s="199">
        <v>16407500</v>
      </c>
      <c r="D3447" s="199">
        <v>0</v>
      </c>
      <c r="E3447" s="198" t="s">
        <v>25018</v>
      </c>
      <c r="F3447" s="198" t="s">
        <v>1</v>
      </c>
    </row>
    <row r="3448" spans="1:6" ht="15" customHeight="1">
      <c r="A3448" s="198" t="s">
        <v>397</v>
      </c>
      <c r="B3448" s="199">
        <v>6</v>
      </c>
      <c r="C3448" s="199">
        <v>606400</v>
      </c>
      <c r="D3448" s="199">
        <v>0</v>
      </c>
      <c r="E3448" s="198" t="s">
        <v>25019</v>
      </c>
      <c r="F3448" s="198" t="s">
        <v>1</v>
      </c>
    </row>
    <row r="3449" spans="1:6" ht="15" customHeight="1">
      <c r="A3449" s="198" t="s">
        <v>397</v>
      </c>
      <c r="B3449" s="199">
        <v>6</v>
      </c>
      <c r="C3449" s="199">
        <v>370500</v>
      </c>
      <c r="D3449" s="199">
        <v>0</v>
      </c>
      <c r="E3449" s="198" t="s">
        <v>25020</v>
      </c>
      <c r="F3449" s="198" t="s">
        <v>1</v>
      </c>
    </row>
    <row r="3450" spans="1:6" ht="15" customHeight="1">
      <c r="A3450" s="198" t="s">
        <v>398</v>
      </c>
      <c r="B3450" s="199">
        <v>145</v>
      </c>
      <c r="C3450" s="199">
        <v>19625485</v>
      </c>
      <c r="D3450" s="199">
        <v>0</v>
      </c>
      <c r="E3450" s="198" t="s">
        <v>25021</v>
      </c>
      <c r="F3450" s="198" t="s">
        <v>1</v>
      </c>
    </row>
    <row r="3451" spans="1:6" ht="15" customHeight="1">
      <c r="A3451" s="198" t="s">
        <v>397</v>
      </c>
      <c r="B3451" s="199">
        <v>7</v>
      </c>
      <c r="C3451" s="199">
        <v>763900</v>
      </c>
      <c r="D3451" s="199">
        <v>0</v>
      </c>
      <c r="E3451" s="198" t="s">
        <v>25022</v>
      </c>
      <c r="F3451" s="198" t="s">
        <v>1</v>
      </c>
    </row>
    <row r="3452" spans="1:6" ht="15" customHeight="1">
      <c r="A3452" s="198" t="s">
        <v>397</v>
      </c>
      <c r="B3452" s="199">
        <v>8</v>
      </c>
      <c r="C3452" s="199">
        <v>983000</v>
      </c>
      <c r="D3452" s="199">
        <v>0</v>
      </c>
      <c r="E3452" s="198" t="s">
        <v>25023</v>
      </c>
      <c r="F3452" s="198" t="s">
        <v>1</v>
      </c>
    </row>
    <row r="3453" spans="1:6" ht="15" customHeight="1">
      <c r="A3453" s="198" t="s">
        <v>397</v>
      </c>
      <c r="B3453" s="199">
        <v>7</v>
      </c>
      <c r="C3453" s="199">
        <v>902600</v>
      </c>
      <c r="D3453" s="199">
        <v>0</v>
      </c>
      <c r="E3453" s="198" t="s">
        <v>25024</v>
      </c>
      <c r="F3453" s="198" t="s">
        <v>1</v>
      </c>
    </row>
    <row r="3454" spans="1:6" ht="15" customHeight="1">
      <c r="A3454" s="198" t="s">
        <v>397</v>
      </c>
      <c r="B3454" s="199">
        <v>7</v>
      </c>
      <c r="C3454" s="199">
        <v>578400</v>
      </c>
      <c r="D3454" s="199">
        <v>0</v>
      </c>
      <c r="E3454" s="198" t="s">
        <v>25025</v>
      </c>
      <c r="F3454" s="198" t="s">
        <v>1</v>
      </c>
    </row>
    <row r="3455" spans="1:6" ht="15" customHeight="1">
      <c r="A3455" s="198" t="s">
        <v>398</v>
      </c>
      <c r="B3455" s="199">
        <v>22</v>
      </c>
      <c r="C3455" s="199">
        <v>1428700</v>
      </c>
      <c r="D3455" s="199">
        <v>0</v>
      </c>
      <c r="E3455" s="198" t="s">
        <v>25026</v>
      </c>
      <c r="F3455" s="198" t="s">
        <v>1</v>
      </c>
    </row>
    <row r="3456" spans="1:6" ht="15" customHeight="1">
      <c r="A3456" s="198" t="s">
        <v>398</v>
      </c>
      <c r="B3456" s="199">
        <v>15</v>
      </c>
      <c r="C3456" s="199">
        <v>839700</v>
      </c>
      <c r="D3456" s="199">
        <v>0</v>
      </c>
      <c r="E3456" s="198" t="s">
        <v>25027</v>
      </c>
      <c r="F3456" s="198" t="s">
        <v>1</v>
      </c>
    </row>
    <row r="3457" spans="1:6" ht="15" customHeight="1">
      <c r="A3457" s="198" t="s">
        <v>397</v>
      </c>
      <c r="B3457" s="199">
        <v>7</v>
      </c>
      <c r="C3457" s="199">
        <v>666600</v>
      </c>
      <c r="D3457" s="199">
        <v>0</v>
      </c>
      <c r="E3457" s="198" t="s">
        <v>25028</v>
      </c>
      <c r="F3457" s="198" t="s">
        <v>1</v>
      </c>
    </row>
    <row r="3458" spans="1:6" ht="15" customHeight="1">
      <c r="A3458" s="198" t="s">
        <v>397</v>
      </c>
      <c r="B3458" s="199">
        <v>6</v>
      </c>
      <c r="C3458" s="199">
        <v>595000</v>
      </c>
      <c r="D3458" s="199">
        <v>0</v>
      </c>
      <c r="E3458" s="198" t="s">
        <v>25029</v>
      </c>
      <c r="F3458" s="198" t="s">
        <v>1</v>
      </c>
    </row>
    <row r="3459" spans="1:6" ht="15" customHeight="1">
      <c r="A3459" s="198" t="s">
        <v>397</v>
      </c>
      <c r="B3459" s="199">
        <v>5</v>
      </c>
      <c r="C3459" s="199">
        <v>394100</v>
      </c>
      <c r="D3459" s="199">
        <v>0</v>
      </c>
      <c r="E3459" s="198" t="s">
        <v>25030</v>
      </c>
      <c r="F3459" s="198" t="s">
        <v>1</v>
      </c>
    </row>
    <row r="3460" spans="1:6" ht="15" customHeight="1">
      <c r="A3460" s="198" t="s">
        <v>397</v>
      </c>
      <c r="B3460" s="199">
        <v>10</v>
      </c>
      <c r="C3460" s="199">
        <v>2294000</v>
      </c>
      <c r="D3460" s="199">
        <v>0</v>
      </c>
      <c r="E3460" s="198" t="s">
        <v>25031</v>
      </c>
      <c r="F3460" s="198" t="s">
        <v>1</v>
      </c>
    </row>
    <row r="3461" spans="1:6" ht="15" customHeight="1">
      <c r="A3461" s="198" t="s">
        <v>398</v>
      </c>
      <c r="B3461" s="199">
        <v>61</v>
      </c>
      <c r="C3461" s="199">
        <v>15118600</v>
      </c>
      <c r="D3461" s="199">
        <v>0</v>
      </c>
      <c r="E3461" s="198" t="s">
        <v>25032</v>
      </c>
      <c r="F3461" s="198" t="s">
        <v>1</v>
      </c>
    </row>
    <row r="3462" spans="1:6" ht="15" customHeight="1">
      <c r="A3462" s="198" t="s">
        <v>397</v>
      </c>
      <c r="B3462" s="199">
        <v>7</v>
      </c>
      <c r="C3462" s="199">
        <v>680500</v>
      </c>
      <c r="D3462" s="199">
        <v>0</v>
      </c>
      <c r="E3462" s="198" t="s">
        <v>25033</v>
      </c>
      <c r="F3462" s="198" t="s">
        <v>1</v>
      </c>
    </row>
    <row r="3463" spans="1:6" ht="15" customHeight="1">
      <c r="A3463" s="198" t="s">
        <v>397</v>
      </c>
      <c r="B3463" s="199">
        <v>17</v>
      </c>
      <c r="C3463" s="199">
        <v>1786600</v>
      </c>
      <c r="D3463" s="199">
        <v>0</v>
      </c>
      <c r="E3463" s="198" t="s">
        <v>25034</v>
      </c>
      <c r="F3463" s="198" t="s">
        <v>1</v>
      </c>
    </row>
    <row r="3464" spans="1:6" ht="15" customHeight="1">
      <c r="A3464" s="198" t="s">
        <v>397</v>
      </c>
      <c r="B3464" s="199">
        <v>5</v>
      </c>
      <c r="C3464" s="199">
        <v>356800</v>
      </c>
      <c r="D3464" s="199">
        <v>0</v>
      </c>
      <c r="E3464" s="198" t="s">
        <v>25035</v>
      </c>
      <c r="F3464" s="198" t="s">
        <v>1</v>
      </c>
    </row>
    <row r="3465" spans="1:6" ht="15" customHeight="1">
      <c r="A3465" s="198" t="s">
        <v>398</v>
      </c>
      <c r="B3465" s="199">
        <v>17</v>
      </c>
      <c r="C3465" s="199">
        <v>1560200</v>
      </c>
      <c r="D3465" s="199">
        <v>0</v>
      </c>
      <c r="E3465" s="198" t="s">
        <v>25036</v>
      </c>
      <c r="F3465" s="198" t="s">
        <v>1</v>
      </c>
    </row>
    <row r="3466" spans="1:6" ht="15" customHeight="1">
      <c r="A3466" s="198" t="s">
        <v>397</v>
      </c>
      <c r="B3466" s="199">
        <v>7</v>
      </c>
      <c r="C3466" s="199">
        <v>1197100</v>
      </c>
      <c r="D3466" s="199">
        <v>0</v>
      </c>
      <c r="E3466" s="198" t="s">
        <v>25037</v>
      </c>
      <c r="F3466" s="198" t="s">
        <v>1</v>
      </c>
    </row>
    <row r="3467" spans="1:6" ht="15" customHeight="1">
      <c r="A3467" s="198" t="s">
        <v>398</v>
      </c>
      <c r="B3467" s="199">
        <v>20</v>
      </c>
      <c r="C3467" s="199">
        <v>2324900</v>
      </c>
      <c r="D3467" s="199">
        <v>0</v>
      </c>
      <c r="E3467" s="198" t="s">
        <v>25038</v>
      </c>
      <c r="F3467" s="198" t="s">
        <v>1</v>
      </c>
    </row>
    <row r="3468" spans="1:6" ht="15" customHeight="1">
      <c r="A3468" s="198" t="s">
        <v>397</v>
      </c>
      <c r="B3468" s="199">
        <v>8</v>
      </c>
      <c r="C3468" s="199">
        <v>1496800</v>
      </c>
      <c r="D3468" s="199">
        <v>0</v>
      </c>
      <c r="E3468" s="198" t="s">
        <v>25039</v>
      </c>
      <c r="F3468" s="198" t="s">
        <v>1</v>
      </c>
    </row>
    <row r="3469" spans="1:6" ht="15" customHeight="1">
      <c r="A3469" s="198" t="s">
        <v>398</v>
      </c>
      <c r="B3469" s="199">
        <v>21</v>
      </c>
      <c r="C3469" s="199">
        <v>2504600</v>
      </c>
      <c r="D3469" s="199">
        <v>0</v>
      </c>
      <c r="E3469" s="198" t="s">
        <v>25040</v>
      </c>
      <c r="F3469" s="198" t="s">
        <v>1</v>
      </c>
    </row>
    <row r="3470" spans="1:6" ht="15" customHeight="1">
      <c r="A3470" s="198" t="s">
        <v>398</v>
      </c>
      <c r="B3470" s="199">
        <v>24</v>
      </c>
      <c r="C3470" s="199">
        <v>2676400</v>
      </c>
      <c r="D3470" s="199">
        <v>0</v>
      </c>
      <c r="E3470" s="198" t="s">
        <v>25041</v>
      </c>
      <c r="F3470" s="198" t="s">
        <v>1</v>
      </c>
    </row>
    <row r="3471" spans="1:6" ht="15" customHeight="1">
      <c r="A3471" s="198" t="s">
        <v>397</v>
      </c>
      <c r="B3471" s="199">
        <v>5</v>
      </c>
      <c r="C3471" s="199">
        <v>504700</v>
      </c>
      <c r="D3471" s="199">
        <v>0</v>
      </c>
      <c r="E3471" s="198" t="s">
        <v>25042</v>
      </c>
      <c r="F3471" s="198" t="s">
        <v>1</v>
      </c>
    </row>
    <row r="3472" spans="1:6" ht="15" customHeight="1">
      <c r="A3472" s="198" t="s">
        <v>397</v>
      </c>
      <c r="B3472" s="199">
        <v>6</v>
      </c>
      <c r="C3472" s="199">
        <v>609700</v>
      </c>
      <c r="D3472" s="199">
        <v>0</v>
      </c>
      <c r="E3472" s="198" t="s">
        <v>25043</v>
      </c>
      <c r="F3472" s="198" t="s">
        <v>1</v>
      </c>
    </row>
    <row r="3473" spans="1:6" ht="15" customHeight="1">
      <c r="A3473" s="198" t="s">
        <v>398</v>
      </c>
      <c r="B3473" s="199">
        <v>22</v>
      </c>
      <c r="C3473" s="199">
        <v>2523800</v>
      </c>
      <c r="D3473" s="199">
        <v>0</v>
      </c>
      <c r="E3473" s="198" t="s">
        <v>25044</v>
      </c>
      <c r="F3473" s="198" t="s">
        <v>1</v>
      </c>
    </row>
    <row r="3474" spans="1:6" ht="15" customHeight="1">
      <c r="A3474" s="198" t="s">
        <v>398</v>
      </c>
      <c r="B3474" s="199">
        <v>18</v>
      </c>
      <c r="C3474" s="199">
        <v>1748900</v>
      </c>
      <c r="D3474" s="199">
        <v>0</v>
      </c>
      <c r="E3474" s="198" t="s">
        <v>25045</v>
      </c>
      <c r="F3474" s="198" t="s">
        <v>1</v>
      </c>
    </row>
    <row r="3475" spans="1:6" ht="15" customHeight="1">
      <c r="A3475" s="198" t="s">
        <v>398</v>
      </c>
      <c r="B3475" s="199">
        <v>17</v>
      </c>
      <c r="C3475" s="199">
        <v>1764500</v>
      </c>
      <c r="D3475" s="199">
        <v>0</v>
      </c>
      <c r="E3475" s="198" t="s">
        <v>25046</v>
      </c>
      <c r="F3475" s="198" t="s">
        <v>1</v>
      </c>
    </row>
    <row r="3476" spans="1:6" ht="15" customHeight="1">
      <c r="A3476" s="198" t="s">
        <v>397</v>
      </c>
      <c r="B3476" s="199">
        <v>7</v>
      </c>
      <c r="C3476" s="199">
        <v>975400</v>
      </c>
      <c r="D3476" s="199">
        <v>0</v>
      </c>
      <c r="E3476" s="198" t="s">
        <v>25047</v>
      </c>
      <c r="F3476" s="198" t="s">
        <v>1</v>
      </c>
    </row>
    <row r="3477" spans="1:6" ht="15" customHeight="1">
      <c r="A3477" s="198" t="s">
        <v>398</v>
      </c>
      <c r="B3477" s="199">
        <v>35</v>
      </c>
      <c r="C3477" s="199">
        <v>4855100</v>
      </c>
      <c r="D3477" s="199">
        <v>0</v>
      </c>
      <c r="E3477" s="198" t="s">
        <v>25048</v>
      </c>
      <c r="F3477" s="198" t="s">
        <v>1</v>
      </c>
    </row>
    <row r="3478" spans="1:6" ht="15" customHeight="1">
      <c r="A3478" s="198" t="s">
        <v>397</v>
      </c>
      <c r="B3478" s="199">
        <v>8</v>
      </c>
      <c r="C3478" s="199">
        <v>1060300</v>
      </c>
      <c r="D3478" s="199">
        <v>0</v>
      </c>
      <c r="E3478" s="198" t="s">
        <v>25049</v>
      </c>
      <c r="F3478" s="198" t="s">
        <v>1</v>
      </c>
    </row>
    <row r="3479" spans="1:6" ht="15" customHeight="1">
      <c r="A3479" s="198" t="s">
        <v>397</v>
      </c>
      <c r="B3479" s="199">
        <v>5</v>
      </c>
      <c r="C3479" s="199">
        <v>512100</v>
      </c>
      <c r="D3479" s="199">
        <v>0</v>
      </c>
      <c r="E3479" s="198" t="s">
        <v>25050</v>
      </c>
      <c r="F3479" s="198" t="s">
        <v>1</v>
      </c>
    </row>
    <row r="3480" spans="1:6" ht="15" customHeight="1">
      <c r="A3480" s="198" t="s">
        <v>398</v>
      </c>
      <c r="B3480" s="199">
        <v>12</v>
      </c>
      <c r="C3480" s="199">
        <v>1567400</v>
      </c>
      <c r="D3480" s="199">
        <v>0</v>
      </c>
      <c r="E3480" s="198" t="s">
        <v>25051</v>
      </c>
      <c r="F3480" s="198" t="s">
        <v>1</v>
      </c>
    </row>
    <row r="3481" spans="1:6" ht="15" customHeight="1">
      <c r="A3481" s="198" t="s">
        <v>397</v>
      </c>
      <c r="B3481" s="199">
        <v>8</v>
      </c>
      <c r="C3481" s="199">
        <v>1123600</v>
      </c>
      <c r="D3481" s="199">
        <v>0</v>
      </c>
      <c r="E3481" s="198" t="s">
        <v>25052</v>
      </c>
      <c r="F3481" s="198" t="s">
        <v>1</v>
      </c>
    </row>
    <row r="3482" spans="1:6" ht="15" customHeight="1">
      <c r="A3482" s="198" t="s">
        <v>398</v>
      </c>
      <c r="B3482" s="199">
        <v>26</v>
      </c>
      <c r="C3482" s="199">
        <v>4154400</v>
      </c>
      <c r="D3482" s="199">
        <v>0</v>
      </c>
      <c r="E3482" s="198" t="s">
        <v>25053</v>
      </c>
      <c r="F3482" s="198" t="s">
        <v>1</v>
      </c>
    </row>
    <row r="3483" spans="1:6" ht="15" customHeight="1">
      <c r="A3483" s="198" t="s">
        <v>397</v>
      </c>
      <c r="B3483" s="199">
        <v>9</v>
      </c>
      <c r="C3483" s="199">
        <v>1454200</v>
      </c>
      <c r="D3483" s="199">
        <v>0</v>
      </c>
      <c r="E3483" s="198" t="s">
        <v>25054</v>
      </c>
      <c r="F3483" s="198" t="s">
        <v>1</v>
      </c>
    </row>
    <row r="3484" spans="1:6" ht="15" customHeight="1">
      <c r="A3484" s="198" t="s">
        <v>397</v>
      </c>
      <c r="B3484" s="199">
        <v>6</v>
      </c>
      <c r="C3484" s="199">
        <v>540700</v>
      </c>
      <c r="D3484" s="199">
        <v>0</v>
      </c>
      <c r="E3484" s="198" t="s">
        <v>25055</v>
      </c>
      <c r="F3484" s="198" t="s">
        <v>1</v>
      </c>
    </row>
    <row r="3485" spans="1:6" ht="15" customHeight="1">
      <c r="A3485" s="198" t="s">
        <v>398</v>
      </c>
      <c r="B3485" s="199">
        <v>23</v>
      </c>
      <c r="C3485" s="199">
        <v>2089100</v>
      </c>
      <c r="D3485" s="199">
        <v>0</v>
      </c>
      <c r="E3485" s="198" t="s">
        <v>25056</v>
      </c>
      <c r="F3485" s="198" t="s">
        <v>1</v>
      </c>
    </row>
    <row r="3486" spans="1:6" ht="15" customHeight="1">
      <c r="A3486" s="198" t="s">
        <v>398</v>
      </c>
      <c r="B3486" s="199">
        <v>18</v>
      </c>
      <c r="C3486" s="199">
        <v>1724700</v>
      </c>
      <c r="D3486" s="199">
        <v>0</v>
      </c>
      <c r="E3486" s="198" t="s">
        <v>25057</v>
      </c>
      <c r="F3486" s="198" t="s">
        <v>1</v>
      </c>
    </row>
    <row r="3487" spans="1:6" ht="15" customHeight="1">
      <c r="A3487" s="198" t="s">
        <v>398</v>
      </c>
      <c r="B3487" s="199">
        <v>21</v>
      </c>
      <c r="C3487" s="199">
        <v>2171900</v>
      </c>
      <c r="D3487" s="199">
        <v>0</v>
      </c>
      <c r="E3487" s="198" t="s">
        <v>25058</v>
      </c>
      <c r="F3487" s="198" t="s">
        <v>1</v>
      </c>
    </row>
    <row r="3488" spans="1:6" ht="15" customHeight="1">
      <c r="A3488" s="198" t="s">
        <v>397</v>
      </c>
      <c r="B3488" s="199">
        <v>7</v>
      </c>
      <c r="C3488" s="199">
        <v>995500</v>
      </c>
      <c r="D3488" s="199">
        <v>0</v>
      </c>
      <c r="E3488" s="198" t="s">
        <v>25059</v>
      </c>
      <c r="F3488" s="198" t="s">
        <v>1</v>
      </c>
    </row>
    <row r="3489" spans="1:6" ht="15" customHeight="1">
      <c r="A3489" s="198" t="s">
        <v>397</v>
      </c>
      <c r="B3489" s="199">
        <v>6</v>
      </c>
      <c r="C3489" s="199">
        <v>673700</v>
      </c>
      <c r="D3489" s="199">
        <v>0</v>
      </c>
      <c r="E3489" s="198" t="s">
        <v>25060</v>
      </c>
      <c r="F3489" s="198" t="s">
        <v>1</v>
      </c>
    </row>
    <row r="3490" spans="1:6" ht="15" customHeight="1">
      <c r="A3490" s="198" t="s">
        <v>397</v>
      </c>
      <c r="B3490" s="199">
        <v>8</v>
      </c>
      <c r="C3490" s="199">
        <v>1255600</v>
      </c>
      <c r="D3490" s="199">
        <v>0</v>
      </c>
      <c r="E3490" s="198" t="s">
        <v>25061</v>
      </c>
      <c r="F3490" s="198" t="s">
        <v>1</v>
      </c>
    </row>
    <row r="3491" spans="1:6" ht="15" customHeight="1">
      <c r="A3491" s="198" t="s">
        <v>397</v>
      </c>
      <c r="B3491" s="199">
        <v>8</v>
      </c>
      <c r="C3491" s="199">
        <v>1560700</v>
      </c>
      <c r="D3491" s="199">
        <v>0</v>
      </c>
      <c r="E3491" s="198" t="s">
        <v>25062</v>
      </c>
      <c r="F3491" s="198" t="s">
        <v>1</v>
      </c>
    </row>
    <row r="3492" spans="1:6" ht="15" customHeight="1">
      <c r="A3492" s="198" t="s">
        <v>397</v>
      </c>
      <c r="B3492" s="199">
        <v>7</v>
      </c>
      <c r="C3492" s="199">
        <v>907300</v>
      </c>
      <c r="D3492" s="199">
        <v>0</v>
      </c>
      <c r="E3492" s="198" t="s">
        <v>25063</v>
      </c>
      <c r="F3492" s="198" t="s">
        <v>1</v>
      </c>
    </row>
    <row r="3493" spans="1:6" ht="15" customHeight="1">
      <c r="A3493" s="198" t="s">
        <v>397</v>
      </c>
      <c r="B3493" s="199">
        <v>9</v>
      </c>
      <c r="C3493" s="199">
        <v>1577600</v>
      </c>
      <c r="D3493" s="199">
        <v>0</v>
      </c>
      <c r="E3493" s="198" t="s">
        <v>25064</v>
      </c>
      <c r="F3493" s="198" t="s">
        <v>1</v>
      </c>
    </row>
    <row r="3494" spans="1:6" ht="15" customHeight="1">
      <c r="A3494" s="198" t="s">
        <v>397</v>
      </c>
      <c r="B3494" s="199">
        <v>7</v>
      </c>
      <c r="C3494" s="199">
        <v>1042100</v>
      </c>
      <c r="D3494" s="199">
        <v>0</v>
      </c>
      <c r="E3494" s="198" t="s">
        <v>25065</v>
      </c>
      <c r="F3494" s="198" t="s">
        <v>1</v>
      </c>
    </row>
    <row r="3495" spans="1:6" ht="15" customHeight="1">
      <c r="A3495" s="198" t="s">
        <v>397</v>
      </c>
      <c r="B3495" s="199">
        <v>7</v>
      </c>
      <c r="C3495" s="199">
        <v>979100</v>
      </c>
      <c r="D3495" s="199">
        <v>0</v>
      </c>
      <c r="E3495" s="198" t="s">
        <v>25066</v>
      </c>
      <c r="F3495" s="198" t="s">
        <v>1</v>
      </c>
    </row>
    <row r="3496" spans="1:6" ht="15" customHeight="1">
      <c r="A3496" s="198" t="s">
        <v>397</v>
      </c>
      <c r="B3496" s="199">
        <v>6</v>
      </c>
      <c r="C3496" s="199">
        <v>765900</v>
      </c>
      <c r="D3496" s="199">
        <v>0</v>
      </c>
      <c r="E3496" s="198" t="s">
        <v>25067</v>
      </c>
      <c r="F3496" s="198" t="s">
        <v>1</v>
      </c>
    </row>
    <row r="3497" spans="1:6" ht="15" customHeight="1">
      <c r="A3497" s="198" t="s">
        <v>397</v>
      </c>
      <c r="B3497" s="199">
        <v>6</v>
      </c>
      <c r="C3497" s="199">
        <v>763000</v>
      </c>
      <c r="D3497" s="199">
        <v>0</v>
      </c>
      <c r="E3497" s="198" t="s">
        <v>25068</v>
      </c>
      <c r="F3497" s="198" t="s">
        <v>1</v>
      </c>
    </row>
    <row r="3498" spans="1:6" ht="15" customHeight="1">
      <c r="A3498" s="198" t="s">
        <v>397</v>
      </c>
      <c r="B3498" s="199">
        <v>6</v>
      </c>
      <c r="C3498" s="199">
        <v>582500</v>
      </c>
      <c r="D3498" s="199">
        <v>0</v>
      </c>
      <c r="E3498" s="198" t="s">
        <v>25069</v>
      </c>
      <c r="F3498" s="198" t="s">
        <v>1</v>
      </c>
    </row>
    <row r="3499" spans="1:6" ht="15" customHeight="1">
      <c r="A3499" s="198" t="s">
        <v>397</v>
      </c>
      <c r="B3499" s="199">
        <v>7</v>
      </c>
      <c r="C3499" s="199">
        <v>623200</v>
      </c>
      <c r="D3499" s="199">
        <v>0</v>
      </c>
      <c r="E3499" s="198" t="s">
        <v>25070</v>
      </c>
      <c r="F3499" s="198" t="s">
        <v>1</v>
      </c>
    </row>
    <row r="3500" spans="1:6" ht="15" customHeight="1">
      <c r="A3500" s="198" t="s">
        <v>397</v>
      </c>
      <c r="B3500" s="199">
        <v>6</v>
      </c>
      <c r="C3500" s="199">
        <v>884100</v>
      </c>
      <c r="D3500" s="199">
        <v>0</v>
      </c>
      <c r="E3500" s="198" t="s">
        <v>25071</v>
      </c>
      <c r="F3500" s="198" t="s">
        <v>1</v>
      </c>
    </row>
    <row r="3501" spans="1:6" ht="15" customHeight="1">
      <c r="A3501" s="198" t="s">
        <v>397</v>
      </c>
      <c r="B3501" s="199">
        <v>9</v>
      </c>
      <c r="C3501" s="199">
        <v>1758500</v>
      </c>
      <c r="D3501" s="199">
        <v>0</v>
      </c>
      <c r="E3501" s="198" t="s">
        <v>25072</v>
      </c>
      <c r="F3501" s="198" t="s">
        <v>1</v>
      </c>
    </row>
    <row r="3502" spans="1:6" ht="15" customHeight="1">
      <c r="A3502" s="198" t="s">
        <v>397</v>
      </c>
      <c r="B3502" s="199">
        <v>7</v>
      </c>
      <c r="C3502" s="199">
        <v>978500</v>
      </c>
      <c r="D3502" s="199">
        <v>0</v>
      </c>
      <c r="E3502" s="198" t="s">
        <v>25073</v>
      </c>
      <c r="F3502" s="198" t="s">
        <v>1</v>
      </c>
    </row>
    <row r="3503" spans="1:6" ht="15" customHeight="1">
      <c r="A3503" s="198" t="s">
        <v>398</v>
      </c>
      <c r="B3503" s="199">
        <v>20</v>
      </c>
      <c r="C3503" s="199">
        <v>2401300</v>
      </c>
      <c r="D3503" s="199">
        <v>0</v>
      </c>
      <c r="E3503" s="198" t="s">
        <v>25074</v>
      </c>
      <c r="F3503" s="198" t="s">
        <v>1</v>
      </c>
    </row>
    <row r="3504" spans="1:6" ht="15" customHeight="1">
      <c r="A3504" s="198" t="s">
        <v>397</v>
      </c>
      <c r="B3504" s="199">
        <v>2</v>
      </c>
      <c r="C3504" s="199">
        <v>214800</v>
      </c>
      <c r="D3504" s="199">
        <v>0</v>
      </c>
      <c r="E3504" s="198" t="s">
        <v>25075</v>
      </c>
      <c r="F3504" s="198" t="s">
        <v>1</v>
      </c>
    </row>
    <row r="3505" spans="1:6" ht="15" customHeight="1">
      <c r="A3505" s="198" t="s">
        <v>397</v>
      </c>
      <c r="B3505" s="199">
        <v>9</v>
      </c>
      <c r="C3505" s="199">
        <v>1614200</v>
      </c>
      <c r="D3505" s="199">
        <v>0</v>
      </c>
      <c r="E3505" s="198" t="s">
        <v>25076</v>
      </c>
      <c r="F3505" s="198" t="s">
        <v>1</v>
      </c>
    </row>
    <row r="3506" spans="1:6" ht="15" customHeight="1">
      <c r="A3506" s="198" t="s">
        <v>397</v>
      </c>
      <c r="B3506" s="199">
        <v>7</v>
      </c>
      <c r="C3506" s="199">
        <v>1057900</v>
      </c>
      <c r="D3506" s="199">
        <v>0</v>
      </c>
      <c r="E3506" s="198" t="s">
        <v>25077</v>
      </c>
      <c r="F3506" s="198" t="s">
        <v>1</v>
      </c>
    </row>
    <row r="3507" spans="1:6" ht="15" customHeight="1">
      <c r="A3507" s="198" t="s">
        <v>397</v>
      </c>
      <c r="B3507" s="199">
        <v>6</v>
      </c>
      <c r="C3507" s="199">
        <v>534300</v>
      </c>
      <c r="D3507" s="199">
        <v>0</v>
      </c>
      <c r="E3507" s="198" t="s">
        <v>25078</v>
      </c>
      <c r="F3507" s="198" t="s">
        <v>1</v>
      </c>
    </row>
    <row r="3508" spans="1:6" ht="15" customHeight="1">
      <c r="A3508" s="198" t="s">
        <v>397</v>
      </c>
      <c r="B3508" s="199">
        <v>6</v>
      </c>
      <c r="C3508" s="199">
        <v>519000</v>
      </c>
      <c r="D3508" s="199">
        <v>0</v>
      </c>
      <c r="E3508" s="198" t="s">
        <v>25079</v>
      </c>
      <c r="F3508" s="198" t="s">
        <v>1</v>
      </c>
    </row>
    <row r="3509" spans="1:6" ht="15" customHeight="1">
      <c r="A3509" s="198" t="s">
        <v>398</v>
      </c>
      <c r="B3509" s="199">
        <v>24</v>
      </c>
      <c r="C3509" s="199">
        <v>3147500</v>
      </c>
      <c r="D3509" s="199">
        <v>0</v>
      </c>
      <c r="E3509" s="198" t="s">
        <v>25080</v>
      </c>
      <c r="F3509" s="198" t="s">
        <v>1</v>
      </c>
    </row>
    <row r="3510" spans="1:6" ht="15" customHeight="1">
      <c r="A3510" s="198" t="s">
        <v>397</v>
      </c>
      <c r="B3510" s="199">
        <v>7</v>
      </c>
      <c r="C3510" s="199">
        <v>695500</v>
      </c>
      <c r="D3510" s="199">
        <v>0</v>
      </c>
      <c r="E3510" s="198" t="s">
        <v>25081</v>
      </c>
      <c r="F3510" s="198" t="s">
        <v>1</v>
      </c>
    </row>
    <row r="3511" spans="1:6" ht="15" customHeight="1">
      <c r="A3511" s="198" t="s">
        <v>397</v>
      </c>
      <c r="B3511" s="199">
        <v>6</v>
      </c>
      <c r="C3511" s="199">
        <v>405900</v>
      </c>
      <c r="D3511" s="199">
        <v>0</v>
      </c>
      <c r="E3511" s="198" t="s">
        <v>25082</v>
      </c>
      <c r="F3511" s="198" t="s">
        <v>1</v>
      </c>
    </row>
    <row r="3512" spans="1:6" ht="15" customHeight="1">
      <c r="A3512" s="198" t="s">
        <v>397</v>
      </c>
      <c r="B3512" s="199">
        <v>6</v>
      </c>
      <c r="C3512" s="199">
        <v>979100</v>
      </c>
      <c r="D3512" s="199">
        <v>0</v>
      </c>
      <c r="E3512" s="198" t="s">
        <v>25083</v>
      </c>
      <c r="F3512" s="198" t="s">
        <v>1</v>
      </c>
    </row>
    <row r="3513" spans="1:6" ht="15" customHeight="1">
      <c r="A3513" s="198" t="s">
        <v>398</v>
      </c>
      <c r="B3513" s="199">
        <v>34</v>
      </c>
      <c r="C3513" s="199">
        <v>5925500</v>
      </c>
      <c r="D3513" s="199">
        <v>0</v>
      </c>
      <c r="E3513" s="198" t="s">
        <v>25084</v>
      </c>
      <c r="F3513" s="198" t="s">
        <v>1</v>
      </c>
    </row>
    <row r="3514" spans="1:6" ht="15" customHeight="1">
      <c r="A3514" s="198" t="s">
        <v>398</v>
      </c>
      <c r="B3514" s="199">
        <v>60</v>
      </c>
      <c r="C3514" s="199">
        <v>12549600</v>
      </c>
      <c r="D3514" s="199">
        <v>0</v>
      </c>
      <c r="E3514" s="198" t="s">
        <v>25085</v>
      </c>
      <c r="F3514" s="198" t="s">
        <v>1</v>
      </c>
    </row>
    <row r="3515" spans="1:6" ht="15" customHeight="1">
      <c r="A3515" s="198" t="s">
        <v>398</v>
      </c>
      <c r="B3515" s="199">
        <v>16</v>
      </c>
      <c r="C3515" s="199">
        <v>959100</v>
      </c>
      <c r="D3515" s="199">
        <v>0</v>
      </c>
      <c r="E3515" s="198" t="s">
        <v>25086</v>
      </c>
      <c r="F3515" s="198" t="s">
        <v>1</v>
      </c>
    </row>
    <row r="3516" spans="1:6" ht="15" customHeight="1">
      <c r="A3516" s="198" t="s">
        <v>398</v>
      </c>
      <c r="B3516" s="199">
        <v>11</v>
      </c>
      <c r="C3516" s="199">
        <v>1499078</v>
      </c>
      <c r="D3516" s="199">
        <v>0</v>
      </c>
      <c r="E3516" s="198" t="s">
        <v>25087</v>
      </c>
      <c r="F3516" s="198" t="s">
        <v>1</v>
      </c>
    </row>
    <row r="3517" spans="1:6" ht="15" customHeight="1">
      <c r="A3517" s="198" t="s">
        <v>398</v>
      </c>
      <c r="B3517" s="199">
        <v>5</v>
      </c>
      <c r="C3517" s="199">
        <v>641339</v>
      </c>
      <c r="D3517" s="199">
        <v>0</v>
      </c>
      <c r="E3517" s="198" t="s">
        <v>25088</v>
      </c>
      <c r="F3517" s="198" t="s">
        <v>1</v>
      </c>
    </row>
    <row r="3518" spans="1:6" ht="15" customHeight="1">
      <c r="A3518" s="198" t="s">
        <v>398</v>
      </c>
      <c r="B3518" s="199">
        <v>30</v>
      </c>
      <c r="C3518" s="199">
        <v>4133900</v>
      </c>
      <c r="D3518" s="199">
        <v>0</v>
      </c>
      <c r="E3518" s="198" t="s">
        <v>25089</v>
      </c>
      <c r="F3518" s="198" t="s">
        <v>1</v>
      </c>
    </row>
    <row r="3519" spans="1:6" ht="15" customHeight="1">
      <c r="A3519" s="198" t="s">
        <v>397</v>
      </c>
      <c r="B3519" s="199">
        <v>6</v>
      </c>
      <c r="C3519" s="199">
        <v>411600</v>
      </c>
      <c r="D3519" s="199">
        <v>0</v>
      </c>
      <c r="E3519" s="198" t="s">
        <v>25090</v>
      </c>
      <c r="F3519" s="198" t="s">
        <v>1</v>
      </c>
    </row>
    <row r="3520" spans="1:6" ht="15" customHeight="1">
      <c r="A3520" s="198" t="s">
        <v>397</v>
      </c>
      <c r="B3520" s="199">
        <v>6</v>
      </c>
      <c r="C3520" s="199">
        <v>761000</v>
      </c>
      <c r="D3520" s="199">
        <v>0</v>
      </c>
      <c r="E3520" s="198" t="s">
        <v>25091</v>
      </c>
      <c r="F3520" s="198" t="s">
        <v>1</v>
      </c>
    </row>
    <row r="3521" spans="1:6" ht="15" customHeight="1">
      <c r="A3521" s="198" t="s">
        <v>397</v>
      </c>
      <c r="B3521" s="199">
        <v>7</v>
      </c>
      <c r="C3521" s="199">
        <v>1040600</v>
      </c>
      <c r="D3521" s="199">
        <v>0</v>
      </c>
      <c r="E3521" s="198" t="s">
        <v>25092</v>
      </c>
      <c r="F3521" s="198" t="s">
        <v>1</v>
      </c>
    </row>
    <row r="3522" spans="1:6" ht="15" customHeight="1">
      <c r="A3522" s="198" t="s">
        <v>397</v>
      </c>
      <c r="B3522" s="199">
        <v>10</v>
      </c>
      <c r="C3522" s="199">
        <v>1946300</v>
      </c>
      <c r="D3522" s="199">
        <v>0</v>
      </c>
      <c r="E3522" s="198" t="s">
        <v>25093</v>
      </c>
      <c r="F3522" s="198" t="s">
        <v>1</v>
      </c>
    </row>
    <row r="3523" spans="1:6" ht="15" customHeight="1">
      <c r="A3523" s="198" t="s">
        <v>397</v>
      </c>
      <c r="B3523" s="199">
        <v>7</v>
      </c>
      <c r="C3523" s="199">
        <v>852100</v>
      </c>
      <c r="D3523" s="199">
        <v>0</v>
      </c>
      <c r="E3523" s="198" t="s">
        <v>25094</v>
      </c>
      <c r="F3523" s="198" t="s">
        <v>1</v>
      </c>
    </row>
    <row r="3524" spans="1:6" ht="15" customHeight="1">
      <c r="A3524" s="198" t="s">
        <v>397</v>
      </c>
      <c r="B3524" s="199">
        <v>5</v>
      </c>
      <c r="C3524" s="199">
        <v>363200</v>
      </c>
      <c r="D3524" s="199">
        <v>0</v>
      </c>
      <c r="E3524" s="198" t="s">
        <v>25095</v>
      </c>
      <c r="F3524" s="198" t="s">
        <v>1</v>
      </c>
    </row>
    <row r="3525" spans="1:6" ht="15" customHeight="1">
      <c r="A3525" s="198" t="s">
        <v>397</v>
      </c>
      <c r="B3525" s="199">
        <v>7</v>
      </c>
      <c r="C3525" s="199">
        <v>592900</v>
      </c>
      <c r="D3525" s="199">
        <v>0</v>
      </c>
      <c r="E3525" s="198" t="s">
        <v>25096</v>
      </c>
      <c r="F3525" s="198" t="s">
        <v>1</v>
      </c>
    </row>
    <row r="3526" spans="1:6" ht="15" customHeight="1">
      <c r="A3526" s="198" t="s">
        <v>397</v>
      </c>
      <c r="B3526" s="199">
        <v>6</v>
      </c>
      <c r="C3526" s="199">
        <v>587800</v>
      </c>
      <c r="D3526" s="199">
        <v>0</v>
      </c>
      <c r="E3526" s="198" t="s">
        <v>25097</v>
      </c>
      <c r="F3526" s="198" t="s">
        <v>1</v>
      </c>
    </row>
    <row r="3527" spans="1:6" ht="15" customHeight="1">
      <c r="A3527" s="198" t="s">
        <v>398</v>
      </c>
      <c r="B3527" s="199">
        <v>20</v>
      </c>
      <c r="C3527" s="199">
        <v>2060000</v>
      </c>
      <c r="D3527" s="199">
        <v>0</v>
      </c>
      <c r="E3527" s="198" t="s">
        <v>25098</v>
      </c>
      <c r="F3527" s="198" t="s">
        <v>1</v>
      </c>
    </row>
    <row r="3528" spans="1:6" ht="15" customHeight="1">
      <c r="A3528" s="198" t="s">
        <v>397</v>
      </c>
      <c r="B3528" s="199">
        <v>6</v>
      </c>
      <c r="C3528" s="199">
        <v>746300</v>
      </c>
      <c r="D3528" s="199">
        <v>0</v>
      </c>
      <c r="E3528" s="198" t="s">
        <v>25099</v>
      </c>
      <c r="F3528" s="198" t="s">
        <v>1</v>
      </c>
    </row>
    <row r="3529" spans="1:6" ht="15" customHeight="1">
      <c r="A3529" s="198" t="s">
        <v>398</v>
      </c>
      <c r="B3529" s="199">
        <v>23</v>
      </c>
      <c r="C3529" s="199">
        <v>2873800</v>
      </c>
      <c r="D3529" s="199">
        <v>0</v>
      </c>
      <c r="E3529" s="198" t="s">
        <v>25100</v>
      </c>
      <c r="F3529" s="198" t="s">
        <v>1</v>
      </c>
    </row>
    <row r="3530" spans="1:6" ht="15" customHeight="1">
      <c r="A3530" s="198" t="s">
        <v>398</v>
      </c>
      <c r="B3530" s="199">
        <v>15</v>
      </c>
      <c r="C3530" s="199">
        <v>1099300</v>
      </c>
      <c r="D3530" s="199">
        <v>0</v>
      </c>
      <c r="E3530" s="198" t="s">
        <v>25101</v>
      </c>
      <c r="F3530" s="198" t="s">
        <v>1</v>
      </c>
    </row>
    <row r="3531" spans="1:6" ht="15" customHeight="1">
      <c r="A3531" s="198" t="s">
        <v>398</v>
      </c>
      <c r="B3531" s="199">
        <v>9</v>
      </c>
      <c r="C3531" s="199">
        <v>2894200</v>
      </c>
      <c r="D3531" s="199">
        <v>9</v>
      </c>
      <c r="E3531" s="198" t="s">
        <v>2902</v>
      </c>
      <c r="F3531" s="198" t="s">
        <v>1</v>
      </c>
    </row>
    <row r="3532" spans="1:6" ht="15" customHeight="1">
      <c r="A3532" s="198" t="s">
        <v>397</v>
      </c>
      <c r="B3532" s="199">
        <v>10</v>
      </c>
      <c r="C3532" s="199">
        <v>1886500</v>
      </c>
      <c r="D3532" s="199">
        <v>0</v>
      </c>
      <c r="E3532" s="198" t="s">
        <v>25102</v>
      </c>
      <c r="F3532" s="198" t="s">
        <v>1</v>
      </c>
    </row>
    <row r="3533" spans="1:6" ht="15" customHeight="1">
      <c r="A3533" s="198" t="s">
        <v>398</v>
      </c>
      <c r="B3533" s="199">
        <v>15</v>
      </c>
      <c r="C3533" s="199">
        <v>1096100</v>
      </c>
      <c r="D3533" s="199">
        <v>0</v>
      </c>
      <c r="E3533" s="198" t="s">
        <v>25103</v>
      </c>
      <c r="F3533" s="198" t="s">
        <v>1</v>
      </c>
    </row>
    <row r="3534" spans="1:6" ht="15" customHeight="1">
      <c r="A3534" s="198" t="s">
        <v>397</v>
      </c>
      <c r="B3534" s="199">
        <v>5</v>
      </c>
      <c r="C3534" s="199">
        <v>491199</v>
      </c>
      <c r="D3534" s="199">
        <v>0</v>
      </c>
      <c r="E3534" s="198" t="s">
        <v>25104</v>
      </c>
      <c r="F3534" s="198" t="s">
        <v>1</v>
      </c>
    </row>
    <row r="3535" spans="1:6" ht="15" customHeight="1">
      <c r="A3535" s="198" t="s">
        <v>398</v>
      </c>
      <c r="B3535" s="199">
        <v>16</v>
      </c>
      <c r="C3535" s="199">
        <v>1116100</v>
      </c>
      <c r="D3535" s="199">
        <v>0</v>
      </c>
      <c r="E3535" s="198" t="s">
        <v>25105</v>
      </c>
      <c r="F3535" s="198" t="s">
        <v>1</v>
      </c>
    </row>
    <row r="3536" spans="1:6" ht="15" customHeight="1">
      <c r="A3536" s="198" t="s">
        <v>398</v>
      </c>
      <c r="B3536" s="199">
        <v>25</v>
      </c>
      <c r="C3536" s="199">
        <v>2183100</v>
      </c>
      <c r="D3536" s="199">
        <v>0</v>
      </c>
      <c r="E3536" s="198" t="s">
        <v>25106</v>
      </c>
      <c r="F3536" s="198" t="s">
        <v>1</v>
      </c>
    </row>
    <row r="3537" spans="1:6" ht="15" customHeight="1">
      <c r="A3537" s="198" t="s">
        <v>398</v>
      </c>
      <c r="B3537" s="199">
        <v>26</v>
      </c>
      <c r="C3537" s="199">
        <v>2437800</v>
      </c>
      <c r="D3537" s="199">
        <v>0</v>
      </c>
      <c r="E3537" s="198" t="s">
        <v>25107</v>
      </c>
      <c r="F3537" s="198" t="s">
        <v>1</v>
      </c>
    </row>
    <row r="3538" spans="1:6" ht="15" customHeight="1">
      <c r="A3538" s="198" t="s">
        <v>398</v>
      </c>
      <c r="B3538" s="199">
        <v>18</v>
      </c>
      <c r="C3538" s="199">
        <v>1632300</v>
      </c>
      <c r="D3538" s="199">
        <v>0</v>
      </c>
      <c r="E3538" s="198" t="s">
        <v>25108</v>
      </c>
      <c r="F3538" s="198" t="s">
        <v>1</v>
      </c>
    </row>
    <row r="3539" spans="1:6" ht="15" customHeight="1">
      <c r="A3539" s="198" t="s">
        <v>397</v>
      </c>
      <c r="B3539" s="199">
        <v>6</v>
      </c>
      <c r="C3539" s="199">
        <v>641200</v>
      </c>
      <c r="D3539" s="199">
        <v>0</v>
      </c>
      <c r="E3539" s="198" t="s">
        <v>25109</v>
      </c>
      <c r="F3539" s="198" t="s">
        <v>1</v>
      </c>
    </row>
    <row r="3540" spans="1:6" ht="15" customHeight="1">
      <c r="A3540" s="198" t="s">
        <v>397</v>
      </c>
      <c r="B3540" s="199">
        <v>6</v>
      </c>
      <c r="C3540" s="199">
        <v>757900</v>
      </c>
      <c r="D3540" s="199">
        <v>0</v>
      </c>
      <c r="E3540" s="198" t="s">
        <v>25110</v>
      </c>
      <c r="F3540" s="198" t="s">
        <v>1</v>
      </c>
    </row>
    <row r="3541" spans="1:6" ht="15" customHeight="1">
      <c r="A3541" s="198" t="s">
        <v>398</v>
      </c>
      <c r="B3541" s="199">
        <v>30</v>
      </c>
      <c r="C3541" s="199">
        <v>4496300</v>
      </c>
      <c r="D3541" s="199">
        <v>0</v>
      </c>
      <c r="E3541" s="198" t="s">
        <v>25111</v>
      </c>
      <c r="F3541" s="198" t="s">
        <v>1</v>
      </c>
    </row>
    <row r="3542" spans="1:6" ht="15" customHeight="1">
      <c r="A3542" s="198" t="s">
        <v>397</v>
      </c>
      <c r="B3542" s="199">
        <v>9</v>
      </c>
      <c r="C3542" s="199">
        <v>1334900</v>
      </c>
      <c r="D3542" s="199">
        <v>0</v>
      </c>
      <c r="E3542" s="198" t="s">
        <v>25112</v>
      </c>
      <c r="F3542" s="198" t="s">
        <v>1</v>
      </c>
    </row>
    <row r="3543" spans="1:6" ht="15" customHeight="1">
      <c r="A3543" s="198" t="s">
        <v>397</v>
      </c>
      <c r="B3543" s="199">
        <v>7</v>
      </c>
      <c r="C3543" s="199">
        <v>1140100</v>
      </c>
      <c r="D3543" s="199">
        <v>0</v>
      </c>
      <c r="E3543" s="198" t="s">
        <v>25113</v>
      </c>
      <c r="F3543" s="198" t="s">
        <v>1</v>
      </c>
    </row>
    <row r="3544" spans="1:6" ht="15" customHeight="1">
      <c r="A3544" s="198" t="s">
        <v>398</v>
      </c>
      <c r="B3544" s="199">
        <v>43</v>
      </c>
      <c r="C3544" s="199">
        <v>7234100</v>
      </c>
      <c r="D3544" s="199">
        <v>0</v>
      </c>
      <c r="E3544" s="198" t="s">
        <v>25114</v>
      </c>
      <c r="F3544" s="198" t="s">
        <v>1</v>
      </c>
    </row>
    <row r="3545" spans="1:6" ht="15" customHeight="1">
      <c r="A3545" s="198" t="s">
        <v>397</v>
      </c>
      <c r="B3545" s="199">
        <v>6</v>
      </c>
      <c r="C3545" s="199">
        <v>497500</v>
      </c>
      <c r="D3545" s="199">
        <v>0</v>
      </c>
      <c r="E3545" s="198" t="s">
        <v>25115</v>
      </c>
      <c r="F3545" s="198" t="s">
        <v>1</v>
      </c>
    </row>
    <row r="3546" spans="1:6" ht="15" customHeight="1">
      <c r="A3546" s="198" t="s">
        <v>398</v>
      </c>
      <c r="B3546" s="199">
        <v>17</v>
      </c>
      <c r="C3546" s="199">
        <v>1036300</v>
      </c>
      <c r="D3546" s="199">
        <v>0</v>
      </c>
      <c r="E3546" s="198" t="s">
        <v>25116</v>
      </c>
      <c r="F3546" s="198" t="s">
        <v>1</v>
      </c>
    </row>
    <row r="3547" spans="1:6" ht="15" customHeight="1">
      <c r="A3547" s="198" t="s">
        <v>397</v>
      </c>
      <c r="B3547" s="199">
        <v>5</v>
      </c>
      <c r="C3547" s="199">
        <v>351500</v>
      </c>
      <c r="D3547" s="199">
        <v>0</v>
      </c>
      <c r="E3547" s="198" t="s">
        <v>25117</v>
      </c>
      <c r="F3547" s="198" t="s">
        <v>1</v>
      </c>
    </row>
    <row r="3548" spans="1:6" ht="15" customHeight="1">
      <c r="A3548" s="198" t="s">
        <v>397</v>
      </c>
      <c r="B3548" s="199">
        <v>9</v>
      </c>
      <c r="C3548" s="199">
        <v>1765500</v>
      </c>
      <c r="D3548" s="199">
        <v>0</v>
      </c>
      <c r="E3548" s="198" t="s">
        <v>25118</v>
      </c>
      <c r="F3548" s="198" t="s">
        <v>1</v>
      </c>
    </row>
    <row r="3549" spans="1:6" ht="15" customHeight="1">
      <c r="A3549" s="198" t="s">
        <v>398</v>
      </c>
      <c r="B3549" s="199">
        <v>17</v>
      </c>
      <c r="C3549" s="199">
        <v>1627100</v>
      </c>
      <c r="D3549" s="199">
        <v>0</v>
      </c>
      <c r="E3549" s="198" t="s">
        <v>25119</v>
      </c>
      <c r="F3549" s="198" t="s">
        <v>1</v>
      </c>
    </row>
    <row r="3550" spans="1:6" ht="15" customHeight="1">
      <c r="A3550" s="198" t="s">
        <v>397</v>
      </c>
      <c r="B3550" s="199">
        <v>6</v>
      </c>
      <c r="C3550" s="199">
        <v>522300</v>
      </c>
      <c r="D3550" s="199">
        <v>0</v>
      </c>
      <c r="E3550" s="198" t="s">
        <v>25120</v>
      </c>
      <c r="F3550" s="198" t="s">
        <v>1</v>
      </c>
    </row>
    <row r="3551" spans="1:6" ht="15" customHeight="1">
      <c r="A3551" s="198" t="s">
        <v>398</v>
      </c>
      <c r="B3551" s="199">
        <v>17</v>
      </c>
      <c r="C3551" s="199">
        <v>1319500</v>
      </c>
      <c r="D3551" s="199">
        <v>0</v>
      </c>
      <c r="E3551" s="198" t="s">
        <v>25121</v>
      </c>
      <c r="F3551" s="198" t="s">
        <v>1</v>
      </c>
    </row>
    <row r="3552" spans="1:6" ht="15" customHeight="1">
      <c r="A3552" s="198" t="s">
        <v>398</v>
      </c>
      <c r="B3552" s="199">
        <v>20</v>
      </c>
      <c r="C3552" s="199">
        <v>2453900</v>
      </c>
      <c r="D3552" s="199">
        <v>0</v>
      </c>
      <c r="E3552" s="198" t="s">
        <v>25122</v>
      </c>
      <c r="F3552" s="198" t="s">
        <v>1</v>
      </c>
    </row>
    <row r="3553" spans="1:6" ht="15" customHeight="1">
      <c r="A3553" s="198" t="s">
        <v>398</v>
      </c>
      <c r="B3553" s="199">
        <v>33</v>
      </c>
      <c r="C3553" s="199">
        <v>6429000</v>
      </c>
      <c r="D3553" s="199">
        <v>0</v>
      </c>
      <c r="E3553" s="198" t="s">
        <v>25123</v>
      </c>
      <c r="F3553" s="198" t="s">
        <v>1</v>
      </c>
    </row>
    <row r="3554" spans="1:6" ht="15" customHeight="1">
      <c r="A3554" s="198" t="s">
        <v>398</v>
      </c>
      <c r="B3554" s="199">
        <v>19</v>
      </c>
      <c r="C3554" s="199">
        <v>1622300</v>
      </c>
      <c r="D3554" s="199">
        <v>0</v>
      </c>
      <c r="E3554" s="198" t="s">
        <v>25124</v>
      </c>
      <c r="F3554" s="198" t="s">
        <v>1</v>
      </c>
    </row>
    <row r="3555" spans="1:6" ht="15" customHeight="1">
      <c r="A3555" s="198" t="s">
        <v>397</v>
      </c>
      <c r="B3555" s="199">
        <v>6</v>
      </c>
      <c r="C3555" s="199">
        <v>486900</v>
      </c>
      <c r="D3555" s="199">
        <v>0</v>
      </c>
      <c r="E3555" s="198" t="s">
        <v>25125</v>
      </c>
      <c r="F3555" s="198" t="s">
        <v>1</v>
      </c>
    </row>
    <row r="3556" spans="1:6" ht="15" customHeight="1">
      <c r="A3556" s="198" t="s">
        <v>398</v>
      </c>
      <c r="B3556" s="199">
        <v>42</v>
      </c>
      <c r="C3556" s="199">
        <v>5819300</v>
      </c>
      <c r="D3556" s="199">
        <v>0</v>
      </c>
      <c r="E3556" s="198" t="s">
        <v>25126</v>
      </c>
      <c r="F3556" s="198" t="s">
        <v>1</v>
      </c>
    </row>
    <row r="3557" spans="1:6" ht="15" customHeight="1">
      <c r="A3557" s="198" t="s">
        <v>397</v>
      </c>
      <c r="B3557" s="199">
        <v>6</v>
      </c>
      <c r="C3557" s="199">
        <v>881600</v>
      </c>
      <c r="D3557" s="199">
        <v>0</v>
      </c>
      <c r="E3557" s="198" t="s">
        <v>25127</v>
      </c>
      <c r="F3557" s="198" t="s">
        <v>1</v>
      </c>
    </row>
    <row r="3558" spans="1:6" ht="15" customHeight="1">
      <c r="A3558" s="198" t="s">
        <v>397</v>
      </c>
      <c r="B3558" s="199">
        <v>7</v>
      </c>
      <c r="C3558" s="199">
        <v>860100</v>
      </c>
      <c r="D3558" s="199">
        <v>0</v>
      </c>
      <c r="E3558" s="198" t="s">
        <v>25128</v>
      </c>
      <c r="F3558" s="198" t="s">
        <v>1</v>
      </c>
    </row>
    <row r="3559" spans="1:6" ht="15" customHeight="1">
      <c r="A3559" s="198" t="s">
        <v>398</v>
      </c>
      <c r="B3559" s="199">
        <v>28</v>
      </c>
      <c r="C3559" s="199">
        <v>3241300</v>
      </c>
      <c r="D3559" s="199">
        <v>0</v>
      </c>
      <c r="E3559" s="198" t="s">
        <v>25129</v>
      </c>
      <c r="F3559" s="198" t="s">
        <v>1</v>
      </c>
    </row>
    <row r="3560" spans="1:6" ht="15" customHeight="1">
      <c r="A3560" s="198" t="s">
        <v>397</v>
      </c>
      <c r="B3560" s="199">
        <v>6</v>
      </c>
      <c r="C3560" s="199">
        <v>932300</v>
      </c>
      <c r="D3560" s="199">
        <v>0</v>
      </c>
      <c r="E3560" s="198" t="s">
        <v>25130</v>
      </c>
      <c r="F3560" s="198" t="s">
        <v>1</v>
      </c>
    </row>
    <row r="3561" spans="1:6" ht="15" customHeight="1">
      <c r="A3561" s="198" t="s">
        <v>398</v>
      </c>
      <c r="B3561" s="199">
        <v>19</v>
      </c>
      <c r="C3561" s="199">
        <v>1935800</v>
      </c>
      <c r="D3561" s="199">
        <v>0</v>
      </c>
      <c r="E3561" s="198" t="s">
        <v>25131</v>
      </c>
      <c r="F3561" s="198" t="s">
        <v>1</v>
      </c>
    </row>
    <row r="3562" spans="1:6" ht="15" customHeight="1">
      <c r="A3562" s="198" t="s">
        <v>397</v>
      </c>
      <c r="B3562" s="199">
        <v>8</v>
      </c>
      <c r="C3562" s="199">
        <v>1208100</v>
      </c>
      <c r="D3562" s="199">
        <v>0</v>
      </c>
      <c r="E3562" s="198" t="s">
        <v>25132</v>
      </c>
      <c r="F3562" s="198" t="s">
        <v>1</v>
      </c>
    </row>
    <row r="3563" spans="1:6" ht="15" customHeight="1">
      <c r="A3563" s="198" t="s">
        <v>398</v>
      </c>
      <c r="B3563" s="199">
        <v>30</v>
      </c>
      <c r="C3563" s="199">
        <v>2320900</v>
      </c>
      <c r="D3563" s="199">
        <v>0</v>
      </c>
      <c r="E3563" s="198" t="s">
        <v>25133</v>
      </c>
      <c r="F3563" s="198" t="s">
        <v>1</v>
      </c>
    </row>
    <row r="3564" spans="1:6" ht="15" customHeight="1">
      <c r="A3564" s="198" t="s">
        <v>397</v>
      </c>
      <c r="B3564" s="199">
        <v>8</v>
      </c>
      <c r="C3564" s="199">
        <v>1364700</v>
      </c>
      <c r="D3564" s="199">
        <v>0</v>
      </c>
      <c r="E3564" s="198" t="s">
        <v>25134</v>
      </c>
      <c r="F3564" s="198" t="s">
        <v>1</v>
      </c>
    </row>
    <row r="3565" spans="1:6" ht="15" customHeight="1">
      <c r="A3565" s="198" t="s">
        <v>397</v>
      </c>
      <c r="B3565" s="199">
        <v>7</v>
      </c>
      <c r="C3565" s="199">
        <v>1132800</v>
      </c>
      <c r="D3565" s="199">
        <v>0</v>
      </c>
      <c r="E3565" s="198" t="s">
        <v>25135</v>
      </c>
      <c r="F3565" s="198" t="s">
        <v>1</v>
      </c>
    </row>
    <row r="3566" spans="1:6" ht="15" customHeight="1">
      <c r="A3566" s="198" t="s">
        <v>397</v>
      </c>
      <c r="B3566" s="199">
        <v>9</v>
      </c>
      <c r="C3566" s="199">
        <v>1775700</v>
      </c>
      <c r="D3566" s="199">
        <v>0</v>
      </c>
      <c r="E3566" s="198" t="s">
        <v>25136</v>
      </c>
      <c r="F3566" s="198" t="s">
        <v>1</v>
      </c>
    </row>
    <row r="3567" spans="1:6" ht="15" customHeight="1">
      <c r="A3567" s="198" t="s">
        <v>398</v>
      </c>
      <c r="B3567" s="199">
        <v>16</v>
      </c>
      <c r="C3567" s="199">
        <v>1360800</v>
      </c>
      <c r="D3567" s="199">
        <v>0</v>
      </c>
      <c r="E3567" s="198" t="s">
        <v>25137</v>
      </c>
      <c r="F3567" s="198" t="s">
        <v>1</v>
      </c>
    </row>
    <row r="3568" spans="1:6" ht="15" customHeight="1">
      <c r="A3568" s="198" t="s">
        <v>398</v>
      </c>
      <c r="B3568" s="199">
        <v>5</v>
      </c>
      <c r="C3568" s="199">
        <v>691099</v>
      </c>
      <c r="D3568" s="199">
        <v>0</v>
      </c>
      <c r="E3568" s="198" t="s">
        <v>25138</v>
      </c>
      <c r="F3568" s="198" t="s">
        <v>1</v>
      </c>
    </row>
    <row r="3569" spans="1:6" ht="15" customHeight="1">
      <c r="A3569" s="198" t="s">
        <v>397</v>
      </c>
      <c r="B3569" s="199">
        <v>8</v>
      </c>
      <c r="C3569" s="199">
        <v>848700</v>
      </c>
      <c r="D3569" s="199">
        <v>0</v>
      </c>
      <c r="E3569" s="198" t="s">
        <v>25139</v>
      </c>
      <c r="F3569" s="198" t="s">
        <v>1</v>
      </c>
    </row>
    <row r="3570" spans="1:6" ht="15" customHeight="1">
      <c r="A3570" s="198" t="s">
        <v>398</v>
      </c>
      <c r="B3570" s="199">
        <v>20</v>
      </c>
      <c r="C3570" s="199">
        <v>1446700</v>
      </c>
      <c r="D3570" s="199">
        <v>0</v>
      </c>
      <c r="E3570" s="198" t="s">
        <v>25140</v>
      </c>
      <c r="F3570" s="198" t="s">
        <v>1</v>
      </c>
    </row>
    <row r="3571" spans="1:6" ht="15" customHeight="1">
      <c r="A3571" s="198" t="s">
        <v>398</v>
      </c>
      <c r="B3571" s="199">
        <v>20</v>
      </c>
      <c r="C3571" s="199">
        <v>2267000</v>
      </c>
      <c r="D3571" s="199">
        <v>0</v>
      </c>
      <c r="E3571" s="198" t="s">
        <v>25141</v>
      </c>
      <c r="F3571" s="198" t="s">
        <v>1</v>
      </c>
    </row>
    <row r="3572" spans="1:6" ht="15" customHeight="1">
      <c r="A3572" s="198" t="s">
        <v>397</v>
      </c>
      <c r="B3572" s="199">
        <v>7</v>
      </c>
      <c r="C3572" s="199">
        <v>700900</v>
      </c>
      <c r="D3572" s="199">
        <v>0</v>
      </c>
      <c r="E3572" s="198" t="s">
        <v>25142</v>
      </c>
      <c r="F3572" s="198" t="s">
        <v>1</v>
      </c>
    </row>
    <row r="3573" spans="1:6" ht="15" customHeight="1">
      <c r="A3573" s="198" t="s">
        <v>397</v>
      </c>
      <c r="B3573" s="199">
        <v>7</v>
      </c>
      <c r="C3573" s="199">
        <v>1109400</v>
      </c>
      <c r="D3573" s="199">
        <v>0</v>
      </c>
      <c r="E3573" s="198" t="s">
        <v>25143</v>
      </c>
      <c r="F3573" s="198" t="s">
        <v>1</v>
      </c>
    </row>
    <row r="3574" spans="1:6" ht="15" customHeight="1">
      <c r="A3574" s="198" t="s">
        <v>398</v>
      </c>
      <c r="B3574" s="199">
        <v>17</v>
      </c>
      <c r="C3574" s="199">
        <v>1244100</v>
      </c>
      <c r="D3574" s="199">
        <v>0</v>
      </c>
      <c r="E3574" s="198" t="s">
        <v>25144</v>
      </c>
      <c r="F3574" s="198" t="s">
        <v>1</v>
      </c>
    </row>
    <row r="3575" spans="1:6" ht="15" customHeight="1">
      <c r="A3575" s="198" t="s">
        <v>398</v>
      </c>
      <c r="B3575" s="199">
        <v>17</v>
      </c>
      <c r="C3575" s="199">
        <v>743300</v>
      </c>
      <c r="D3575" s="199">
        <v>0</v>
      </c>
      <c r="E3575" s="198" t="s">
        <v>25145</v>
      </c>
      <c r="F3575" s="198" t="s">
        <v>1</v>
      </c>
    </row>
    <row r="3576" spans="1:6" ht="15" customHeight="1">
      <c r="A3576" s="198" t="s">
        <v>398</v>
      </c>
      <c r="B3576" s="199">
        <v>20</v>
      </c>
      <c r="C3576" s="199">
        <v>1968100</v>
      </c>
      <c r="D3576" s="199">
        <v>0</v>
      </c>
      <c r="E3576" s="198" t="s">
        <v>25146</v>
      </c>
      <c r="F3576" s="198" t="s">
        <v>1</v>
      </c>
    </row>
    <row r="3577" spans="1:6" ht="15" customHeight="1">
      <c r="A3577" s="198" t="s">
        <v>397</v>
      </c>
      <c r="B3577" s="199">
        <v>7</v>
      </c>
      <c r="C3577" s="199">
        <v>738600</v>
      </c>
      <c r="D3577" s="199">
        <v>0</v>
      </c>
      <c r="E3577" s="198" t="s">
        <v>25147</v>
      </c>
      <c r="F3577" s="198" t="s">
        <v>1</v>
      </c>
    </row>
    <row r="3578" spans="1:6" ht="15" customHeight="1">
      <c r="A3578" s="198" t="s">
        <v>398</v>
      </c>
      <c r="B3578" s="199">
        <v>26</v>
      </c>
      <c r="C3578" s="199">
        <v>2682400</v>
      </c>
      <c r="D3578" s="199">
        <v>0</v>
      </c>
      <c r="E3578" s="198" t="s">
        <v>25148</v>
      </c>
      <c r="F3578" s="198" t="s">
        <v>1</v>
      </c>
    </row>
    <row r="3579" spans="1:6" ht="15" customHeight="1">
      <c r="A3579" s="198" t="s">
        <v>397</v>
      </c>
      <c r="B3579" s="199">
        <v>9</v>
      </c>
      <c r="C3579" s="199">
        <v>1601500</v>
      </c>
      <c r="D3579" s="199">
        <v>0</v>
      </c>
      <c r="E3579" s="198" t="s">
        <v>25149</v>
      </c>
      <c r="F3579" s="198" t="s">
        <v>1</v>
      </c>
    </row>
    <row r="3580" spans="1:6" ht="15" customHeight="1">
      <c r="A3580" s="198" t="s">
        <v>397</v>
      </c>
      <c r="B3580" s="199">
        <v>6</v>
      </c>
      <c r="C3580" s="199">
        <v>747800</v>
      </c>
      <c r="D3580" s="199">
        <v>0</v>
      </c>
      <c r="E3580" s="198" t="s">
        <v>25150</v>
      </c>
      <c r="F3580" s="198" t="s">
        <v>1</v>
      </c>
    </row>
    <row r="3581" spans="1:6" ht="15" customHeight="1">
      <c r="A3581" s="198" t="s">
        <v>397</v>
      </c>
      <c r="B3581" s="199">
        <v>7</v>
      </c>
      <c r="C3581" s="199">
        <v>708100</v>
      </c>
      <c r="D3581" s="199">
        <v>0</v>
      </c>
      <c r="E3581" s="198" t="s">
        <v>25151</v>
      </c>
      <c r="F3581" s="198" t="s">
        <v>1</v>
      </c>
    </row>
    <row r="3582" spans="1:6" ht="15" customHeight="1">
      <c r="A3582" s="198" t="s">
        <v>397</v>
      </c>
      <c r="B3582" s="199">
        <v>10</v>
      </c>
      <c r="C3582" s="199">
        <v>1978200</v>
      </c>
      <c r="D3582" s="199">
        <v>0</v>
      </c>
      <c r="E3582" s="198" t="s">
        <v>25152</v>
      </c>
      <c r="F3582" s="198" t="s">
        <v>1</v>
      </c>
    </row>
    <row r="3583" spans="1:6" ht="15" customHeight="1">
      <c r="A3583" s="198" t="s">
        <v>398</v>
      </c>
      <c r="B3583" s="199">
        <v>17</v>
      </c>
      <c r="C3583" s="199">
        <v>1403900</v>
      </c>
      <c r="D3583" s="199">
        <v>0</v>
      </c>
      <c r="E3583" s="198" t="s">
        <v>25153</v>
      </c>
      <c r="F3583" s="198" t="s">
        <v>1</v>
      </c>
    </row>
    <row r="3584" spans="1:6" ht="15" customHeight="1">
      <c r="A3584" s="198" t="s">
        <v>398</v>
      </c>
      <c r="B3584" s="199">
        <v>18</v>
      </c>
      <c r="C3584" s="199">
        <v>1724000</v>
      </c>
      <c r="D3584" s="199">
        <v>0</v>
      </c>
      <c r="E3584" s="198" t="s">
        <v>25154</v>
      </c>
      <c r="F3584" s="198" t="s">
        <v>1</v>
      </c>
    </row>
    <row r="3585" spans="1:6" ht="15" customHeight="1">
      <c r="A3585" s="198" t="s">
        <v>397</v>
      </c>
      <c r="B3585" s="199">
        <v>6</v>
      </c>
      <c r="C3585" s="199">
        <v>527500</v>
      </c>
      <c r="D3585" s="199">
        <v>0</v>
      </c>
      <c r="E3585" s="198" t="s">
        <v>25155</v>
      </c>
      <c r="F3585" s="198" t="s">
        <v>1</v>
      </c>
    </row>
    <row r="3586" spans="1:6" ht="15" customHeight="1">
      <c r="A3586" s="198" t="s">
        <v>397</v>
      </c>
      <c r="B3586" s="199">
        <v>7</v>
      </c>
      <c r="C3586" s="199">
        <v>868500</v>
      </c>
      <c r="D3586" s="199">
        <v>0</v>
      </c>
      <c r="E3586" s="198" t="s">
        <v>25156</v>
      </c>
      <c r="F3586" s="198" t="s">
        <v>1</v>
      </c>
    </row>
    <row r="3587" spans="1:6" ht="15" customHeight="1">
      <c r="A3587" s="198" t="s">
        <v>397</v>
      </c>
      <c r="B3587" s="199">
        <v>12</v>
      </c>
      <c r="C3587" s="199">
        <v>2633800</v>
      </c>
      <c r="D3587" s="199">
        <v>0</v>
      </c>
      <c r="E3587" s="198" t="s">
        <v>25157</v>
      </c>
      <c r="F3587" s="198" t="s">
        <v>1</v>
      </c>
    </row>
    <row r="3588" spans="1:6" ht="15" customHeight="1">
      <c r="A3588" s="198" t="s">
        <v>397</v>
      </c>
      <c r="B3588" s="199">
        <v>6</v>
      </c>
      <c r="C3588" s="199">
        <v>564700</v>
      </c>
      <c r="D3588" s="199">
        <v>0</v>
      </c>
      <c r="E3588" s="198" t="s">
        <v>25158</v>
      </c>
      <c r="F3588" s="198" t="s">
        <v>1</v>
      </c>
    </row>
    <row r="3589" spans="1:6" ht="15" customHeight="1">
      <c r="A3589" s="198" t="s">
        <v>398</v>
      </c>
      <c r="B3589" s="199">
        <v>19</v>
      </c>
      <c r="C3589" s="199">
        <v>1823800</v>
      </c>
      <c r="D3589" s="199">
        <v>0</v>
      </c>
      <c r="E3589" s="198" t="s">
        <v>25159</v>
      </c>
      <c r="F3589" s="198" t="s">
        <v>1</v>
      </c>
    </row>
    <row r="3590" spans="1:6" ht="15" customHeight="1">
      <c r="A3590" s="198" t="s">
        <v>397</v>
      </c>
      <c r="B3590" s="199">
        <v>7</v>
      </c>
      <c r="C3590" s="199">
        <v>723200</v>
      </c>
      <c r="D3590" s="199">
        <v>0</v>
      </c>
      <c r="E3590" s="198" t="s">
        <v>25160</v>
      </c>
      <c r="F3590" s="198" t="s">
        <v>1</v>
      </c>
    </row>
    <row r="3591" spans="1:6" ht="15" customHeight="1">
      <c r="A3591" s="198" t="s">
        <v>398</v>
      </c>
      <c r="B3591" s="199">
        <v>23</v>
      </c>
      <c r="C3591" s="199">
        <v>2353400</v>
      </c>
      <c r="D3591" s="199">
        <v>0</v>
      </c>
      <c r="E3591" s="198" t="s">
        <v>25161</v>
      </c>
      <c r="F3591" s="198" t="s">
        <v>1</v>
      </c>
    </row>
    <row r="3592" spans="1:6" ht="15" customHeight="1">
      <c r="A3592" s="198" t="s">
        <v>398</v>
      </c>
      <c r="B3592" s="199">
        <v>20</v>
      </c>
      <c r="C3592" s="199">
        <v>1751400</v>
      </c>
      <c r="D3592" s="199">
        <v>0</v>
      </c>
      <c r="E3592" s="198" t="s">
        <v>25162</v>
      </c>
      <c r="F3592" s="198" t="s">
        <v>1</v>
      </c>
    </row>
    <row r="3593" spans="1:6" ht="15" customHeight="1">
      <c r="A3593" s="198" t="s">
        <v>398</v>
      </c>
      <c r="B3593" s="199">
        <v>19</v>
      </c>
      <c r="C3593" s="199">
        <v>1823400</v>
      </c>
      <c r="D3593" s="199">
        <v>0</v>
      </c>
      <c r="E3593" s="198" t="s">
        <v>25163</v>
      </c>
      <c r="F3593" s="198" t="s">
        <v>1</v>
      </c>
    </row>
    <row r="3594" spans="1:6" ht="15" customHeight="1">
      <c r="A3594" s="198" t="s">
        <v>398</v>
      </c>
      <c r="B3594" s="199">
        <v>118</v>
      </c>
      <c r="C3594" s="199">
        <v>17592700</v>
      </c>
      <c r="D3594" s="199">
        <v>0</v>
      </c>
      <c r="E3594" s="198" t="s">
        <v>25164</v>
      </c>
      <c r="F3594" s="198" t="s">
        <v>1</v>
      </c>
    </row>
    <row r="3595" spans="1:6" ht="15" customHeight="1">
      <c r="A3595" s="198" t="s">
        <v>397</v>
      </c>
      <c r="B3595" s="199">
        <v>6</v>
      </c>
      <c r="C3595" s="199">
        <v>404800</v>
      </c>
      <c r="D3595" s="199">
        <v>0</v>
      </c>
      <c r="E3595" s="198" t="s">
        <v>25165</v>
      </c>
      <c r="F3595" s="198" t="s">
        <v>1</v>
      </c>
    </row>
    <row r="3596" spans="1:6" ht="15" customHeight="1">
      <c r="A3596" s="198" t="s">
        <v>397</v>
      </c>
      <c r="B3596" s="199">
        <v>7</v>
      </c>
      <c r="C3596" s="199">
        <v>488400</v>
      </c>
      <c r="D3596" s="199">
        <v>0</v>
      </c>
      <c r="E3596" s="198" t="s">
        <v>25166</v>
      </c>
      <c r="F3596" s="198" t="s">
        <v>1</v>
      </c>
    </row>
    <row r="3597" spans="1:6" ht="15" customHeight="1">
      <c r="A3597" s="198" t="s">
        <v>397</v>
      </c>
      <c r="B3597" s="199">
        <v>5</v>
      </c>
      <c r="C3597" s="199">
        <v>378800</v>
      </c>
      <c r="D3597" s="199">
        <v>0</v>
      </c>
      <c r="E3597" s="198" t="s">
        <v>25167</v>
      </c>
      <c r="F3597" s="198" t="s">
        <v>1</v>
      </c>
    </row>
    <row r="3598" spans="1:6" ht="15" customHeight="1">
      <c r="A3598" s="198" t="s">
        <v>397</v>
      </c>
      <c r="B3598" s="199">
        <v>7</v>
      </c>
      <c r="C3598" s="199">
        <v>862500</v>
      </c>
      <c r="D3598" s="199">
        <v>0</v>
      </c>
      <c r="E3598" s="198" t="s">
        <v>25168</v>
      </c>
      <c r="F3598" s="198" t="s">
        <v>1</v>
      </c>
    </row>
    <row r="3599" spans="1:6" ht="15" customHeight="1">
      <c r="A3599" s="198" t="s">
        <v>397</v>
      </c>
      <c r="B3599" s="199">
        <v>6</v>
      </c>
      <c r="C3599" s="199">
        <v>611600</v>
      </c>
      <c r="D3599" s="199">
        <v>0</v>
      </c>
      <c r="E3599" s="198" t="s">
        <v>25169</v>
      </c>
      <c r="F3599" s="198" t="s">
        <v>1</v>
      </c>
    </row>
    <row r="3600" spans="1:6" ht="15" customHeight="1">
      <c r="A3600" s="198" t="s">
        <v>397</v>
      </c>
      <c r="B3600" s="199">
        <v>7</v>
      </c>
      <c r="C3600" s="199">
        <v>720200</v>
      </c>
      <c r="D3600" s="199">
        <v>0</v>
      </c>
      <c r="E3600" s="198" t="s">
        <v>25170</v>
      </c>
      <c r="F3600" s="198" t="s">
        <v>1</v>
      </c>
    </row>
    <row r="3601" spans="1:6" ht="15" customHeight="1">
      <c r="A3601" s="198" t="s">
        <v>397</v>
      </c>
      <c r="B3601" s="199">
        <v>13</v>
      </c>
      <c r="C3601" s="199">
        <v>1304100</v>
      </c>
      <c r="D3601" s="199">
        <v>0</v>
      </c>
      <c r="E3601" s="198" t="s">
        <v>25171</v>
      </c>
      <c r="F3601" s="198" t="s">
        <v>1</v>
      </c>
    </row>
    <row r="3602" spans="1:6" ht="15" customHeight="1">
      <c r="A3602" s="198" t="s">
        <v>398</v>
      </c>
      <c r="B3602" s="199">
        <v>15</v>
      </c>
      <c r="C3602" s="199">
        <v>945900</v>
      </c>
      <c r="D3602" s="199">
        <v>0</v>
      </c>
      <c r="E3602" s="198" t="s">
        <v>25172</v>
      </c>
      <c r="F3602" s="198" t="s">
        <v>1</v>
      </c>
    </row>
    <row r="3603" spans="1:6" ht="15" customHeight="1">
      <c r="A3603" s="198" t="s">
        <v>397</v>
      </c>
      <c r="B3603" s="199">
        <v>10</v>
      </c>
      <c r="C3603" s="199">
        <v>1859800</v>
      </c>
      <c r="D3603" s="199">
        <v>0</v>
      </c>
      <c r="E3603" s="198" t="s">
        <v>25173</v>
      </c>
      <c r="F3603" s="198" t="s">
        <v>1</v>
      </c>
    </row>
    <row r="3604" spans="1:6" ht="15" customHeight="1">
      <c r="A3604" s="198" t="s">
        <v>397</v>
      </c>
      <c r="B3604" s="199">
        <v>4</v>
      </c>
      <c r="C3604" s="199">
        <v>437900</v>
      </c>
      <c r="D3604" s="199">
        <v>0</v>
      </c>
      <c r="E3604" s="198" t="s">
        <v>25174</v>
      </c>
      <c r="F3604" s="198" t="s">
        <v>1</v>
      </c>
    </row>
    <row r="3605" spans="1:6" ht="15" customHeight="1">
      <c r="A3605" s="198" t="s">
        <v>398</v>
      </c>
      <c r="B3605" s="199">
        <v>19</v>
      </c>
      <c r="C3605" s="199">
        <v>2151000</v>
      </c>
      <c r="D3605" s="199">
        <v>0</v>
      </c>
      <c r="E3605" s="198" t="s">
        <v>25175</v>
      </c>
      <c r="F3605" s="198" t="s">
        <v>1</v>
      </c>
    </row>
    <row r="3606" spans="1:6" ht="15" customHeight="1">
      <c r="A3606" s="198" t="s">
        <v>398</v>
      </c>
      <c r="B3606" s="199">
        <v>25</v>
      </c>
      <c r="C3606" s="199">
        <v>3335800</v>
      </c>
      <c r="D3606" s="199">
        <v>0</v>
      </c>
      <c r="E3606" s="198" t="s">
        <v>25176</v>
      </c>
      <c r="F3606" s="198" t="s">
        <v>1</v>
      </c>
    </row>
    <row r="3607" spans="1:6" ht="15" customHeight="1">
      <c r="A3607" s="198" t="s">
        <v>397</v>
      </c>
      <c r="B3607" s="199">
        <v>8</v>
      </c>
      <c r="C3607" s="199">
        <v>1439800</v>
      </c>
      <c r="D3607" s="199">
        <v>0</v>
      </c>
      <c r="E3607" s="198" t="s">
        <v>25177</v>
      </c>
      <c r="F3607" s="198" t="s">
        <v>1</v>
      </c>
    </row>
    <row r="3608" spans="1:6" ht="15" customHeight="1">
      <c r="A3608" s="198" t="s">
        <v>398</v>
      </c>
      <c r="B3608" s="199">
        <v>40</v>
      </c>
      <c r="C3608" s="199">
        <v>6067400</v>
      </c>
      <c r="D3608" s="199">
        <v>0</v>
      </c>
      <c r="E3608" s="198" t="s">
        <v>25178</v>
      </c>
      <c r="F3608" s="198" t="s">
        <v>1</v>
      </c>
    </row>
    <row r="3609" spans="1:6" ht="15" customHeight="1">
      <c r="A3609" s="198" t="s">
        <v>397</v>
      </c>
      <c r="B3609" s="199">
        <v>7</v>
      </c>
      <c r="C3609" s="199">
        <v>1035600</v>
      </c>
      <c r="D3609" s="199">
        <v>0</v>
      </c>
      <c r="E3609" s="198" t="s">
        <v>25179</v>
      </c>
      <c r="F3609" s="198" t="s">
        <v>1</v>
      </c>
    </row>
    <row r="3610" spans="1:6" ht="15" customHeight="1">
      <c r="A3610" s="198" t="s">
        <v>397</v>
      </c>
      <c r="B3610" s="199">
        <v>8</v>
      </c>
      <c r="C3610" s="199">
        <v>800800</v>
      </c>
      <c r="D3610" s="199">
        <v>0</v>
      </c>
      <c r="E3610" s="198" t="s">
        <v>25180</v>
      </c>
      <c r="F3610" s="198" t="s">
        <v>1</v>
      </c>
    </row>
    <row r="3611" spans="1:6" ht="15" customHeight="1">
      <c r="A3611" s="198" t="s">
        <v>397</v>
      </c>
      <c r="B3611" s="199">
        <v>6</v>
      </c>
      <c r="C3611" s="199">
        <v>915400</v>
      </c>
      <c r="D3611" s="199">
        <v>0</v>
      </c>
      <c r="E3611" s="198" t="s">
        <v>25181</v>
      </c>
      <c r="F3611" s="198" t="s">
        <v>1</v>
      </c>
    </row>
    <row r="3612" spans="1:6" ht="15" customHeight="1">
      <c r="A3612" s="198" t="s">
        <v>397</v>
      </c>
      <c r="B3612" s="199">
        <v>7</v>
      </c>
      <c r="C3612" s="199">
        <v>751300</v>
      </c>
      <c r="D3612" s="199">
        <v>0</v>
      </c>
      <c r="E3612" s="198" t="s">
        <v>25182</v>
      </c>
      <c r="F3612" s="198" t="s">
        <v>1</v>
      </c>
    </row>
    <row r="3613" spans="1:6" ht="15" customHeight="1">
      <c r="A3613" s="198" t="s">
        <v>397</v>
      </c>
      <c r="B3613" s="199">
        <v>10</v>
      </c>
      <c r="C3613" s="199">
        <v>1695300</v>
      </c>
      <c r="D3613" s="199">
        <v>0</v>
      </c>
      <c r="E3613" s="198" t="s">
        <v>25183</v>
      </c>
      <c r="F3613" s="198" t="s">
        <v>1</v>
      </c>
    </row>
    <row r="3614" spans="1:6" ht="15" customHeight="1">
      <c r="A3614" s="198" t="s">
        <v>397</v>
      </c>
      <c r="B3614" s="199">
        <v>8</v>
      </c>
      <c r="C3614" s="199">
        <v>1240500</v>
      </c>
      <c r="D3614" s="199">
        <v>0</v>
      </c>
      <c r="E3614" s="198" t="s">
        <v>25184</v>
      </c>
      <c r="F3614" s="198" t="s">
        <v>1</v>
      </c>
    </row>
    <row r="3615" spans="1:6" ht="15" customHeight="1">
      <c r="A3615" s="198" t="s">
        <v>398</v>
      </c>
      <c r="B3615" s="199">
        <v>18</v>
      </c>
      <c r="C3615" s="199">
        <v>1621200</v>
      </c>
      <c r="D3615" s="199">
        <v>0</v>
      </c>
      <c r="E3615" s="198" t="s">
        <v>25185</v>
      </c>
      <c r="F3615" s="198" t="s">
        <v>1</v>
      </c>
    </row>
    <row r="3616" spans="1:6" ht="15" customHeight="1">
      <c r="A3616" s="198" t="s">
        <v>397</v>
      </c>
      <c r="B3616" s="199">
        <v>6</v>
      </c>
      <c r="C3616" s="199">
        <v>675600</v>
      </c>
      <c r="D3616" s="199">
        <v>0</v>
      </c>
      <c r="E3616" s="198" t="s">
        <v>25186</v>
      </c>
      <c r="F3616" s="198" t="s">
        <v>1</v>
      </c>
    </row>
    <row r="3617" spans="1:6" ht="15" customHeight="1">
      <c r="A3617" s="198" t="s">
        <v>398</v>
      </c>
      <c r="B3617" s="199">
        <v>35</v>
      </c>
      <c r="C3617" s="199">
        <v>4096900</v>
      </c>
      <c r="D3617" s="199">
        <v>0</v>
      </c>
      <c r="E3617" s="198" t="s">
        <v>25187</v>
      </c>
      <c r="F3617" s="198" t="s">
        <v>1</v>
      </c>
    </row>
    <row r="3618" spans="1:6" ht="15" customHeight="1">
      <c r="A3618" s="198" t="s">
        <v>398</v>
      </c>
      <c r="B3618" s="199">
        <v>19</v>
      </c>
      <c r="C3618" s="199">
        <v>1909100</v>
      </c>
      <c r="D3618" s="199">
        <v>0</v>
      </c>
      <c r="E3618" s="198" t="s">
        <v>25188</v>
      </c>
      <c r="F3618" s="198" t="s">
        <v>1</v>
      </c>
    </row>
    <row r="3619" spans="1:6" ht="15" customHeight="1">
      <c r="A3619" s="198" t="s">
        <v>397</v>
      </c>
      <c r="B3619" s="199">
        <v>7</v>
      </c>
      <c r="C3619" s="199">
        <v>1147600</v>
      </c>
      <c r="D3619" s="199">
        <v>0</v>
      </c>
      <c r="E3619" s="198" t="s">
        <v>25189</v>
      </c>
      <c r="F3619" s="198" t="s">
        <v>1</v>
      </c>
    </row>
    <row r="3620" spans="1:6" ht="15" customHeight="1">
      <c r="A3620" s="198" t="s">
        <v>397</v>
      </c>
      <c r="B3620" s="199">
        <v>5</v>
      </c>
      <c r="C3620" s="199">
        <v>530900</v>
      </c>
      <c r="D3620" s="199">
        <v>0</v>
      </c>
      <c r="E3620" s="198" t="s">
        <v>25190</v>
      </c>
      <c r="F3620" s="198" t="s">
        <v>1</v>
      </c>
    </row>
    <row r="3621" spans="1:6" ht="15" customHeight="1">
      <c r="A3621" s="198" t="s">
        <v>397</v>
      </c>
      <c r="B3621" s="199">
        <v>7</v>
      </c>
      <c r="C3621" s="199">
        <v>1342400</v>
      </c>
      <c r="D3621" s="199">
        <v>0</v>
      </c>
      <c r="E3621" s="198" t="s">
        <v>25191</v>
      </c>
      <c r="F3621" s="198" t="s">
        <v>1</v>
      </c>
    </row>
    <row r="3622" spans="1:6" ht="15" customHeight="1">
      <c r="A3622" s="198" t="s">
        <v>398</v>
      </c>
      <c r="B3622" s="199">
        <v>20</v>
      </c>
      <c r="C3622" s="199">
        <v>2258900</v>
      </c>
      <c r="D3622" s="199">
        <v>0</v>
      </c>
      <c r="E3622" s="198" t="s">
        <v>25192</v>
      </c>
      <c r="F3622" s="198" t="s">
        <v>1</v>
      </c>
    </row>
    <row r="3623" spans="1:6" ht="15" customHeight="1">
      <c r="A3623" s="198" t="s">
        <v>398</v>
      </c>
      <c r="B3623" s="199">
        <v>27</v>
      </c>
      <c r="C3623" s="199">
        <v>3607400</v>
      </c>
      <c r="D3623" s="199">
        <v>0</v>
      </c>
      <c r="E3623" s="198" t="s">
        <v>25193</v>
      </c>
      <c r="F3623" s="198" t="s">
        <v>1</v>
      </c>
    </row>
    <row r="3624" spans="1:6" ht="15" customHeight="1">
      <c r="A3624" s="198" t="s">
        <v>397</v>
      </c>
      <c r="B3624" s="199">
        <v>8</v>
      </c>
      <c r="C3624" s="199">
        <v>1252600</v>
      </c>
      <c r="D3624" s="199">
        <v>0</v>
      </c>
      <c r="E3624" s="198" t="s">
        <v>25194</v>
      </c>
      <c r="F3624" s="198" t="s">
        <v>1</v>
      </c>
    </row>
    <row r="3625" spans="1:6" ht="15" customHeight="1">
      <c r="A3625" s="198" t="s">
        <v>398</v>
      </c>
      <c r="B3625" s="199">
        <v>23</v>
      </c>
      <c r="C3625" s="199">
        <v>3291300</v>
      </c>
      <c r="D3625" s="199">
        <v>0</v>
      </c>
      <c r="E3625" s="198" t="s">
        <v>25195</v>
      </c>
      <c r="F3625" s="198" t="s">
        <v>1</v>
      </c>
    </row>
    <row r="3626" spans="1:6" ht="15" customHeight="1">
      <c r="A3626" s="198" t="s">
        <v>397</v>
      </c>
      <c r="B3626" s="199">
        <v>7</v>
      </c>
      <c r="C3626" s="199">
        <v>714200</v>
      </c>
      <c r="D3626" s="199">
        <v>0</v>
      </c>
      <c r="E3626" s="198" t="s">
        <v>25196</v>
      </c>
      <c r="F3626" s="198" t="s">
        <v>1</v>
      </c>
    </row>
    <row r="3627" spans="1:6" ht="15" customHeight="1">
      <c r="A3627" s="198" t="s">
        <v>397</v>
      </c>
      <c r="B3627" s="199">
        <v>7</v>
      </c>
      <c r="C3627" s="199">
        <v>1175700</v>
      </c>
      <c r="D3627" s="199">
        <v>0</v>
      </c>
      <c r="E3627" s="198" t="s">
        <v>25197</v>
      </c>
      <c r="F3627" s="198" t="s">
        <v>1</v>
      </c>
    </row>
    <row r="3628" spans="1:6" ht="15" customHeight="1">
      <c r="A3628" s="198" t="s">
        <v>397</v>
      </c>
      <c r="B3628" s="199">
        <v>7</v>
      </c>
      <c r="C3628" s="199">
        <v>889000</v>
      </c>
      <c r="D3628" s="199">
        <v>0</v>
      </c>
      <c r="E3628" s="198" t="s">
        <v>25198</v>
      </c>
      <c r="F3628" s="198" t="s">
        <v>1</v>
      </c>
    </row>
    <row r="3629" spans="1:6" ht="15" customHeight="1">
      <c r="A3629" s="198" t="s">
        <v>397</v>
      </c>
      <c r="B3629" s="199">
        <v>5</v>
      </c>
      <c r="C3629" s="199">
        <v>504200</v>
      </c>
      <c r="D3629" s="199">
        <v>0</v>
      </c>
      <c r="E3629" s="198" t="s">
        <v>25199</v>
      </c>
      <c r="F3629" s="198" t="s">
        <v>1</v>
      </c>
    </row>
    <row r="3630" spans="1:6" ht="15" customHeight="1">
      <c r="A3630" s="198" t="s">
        <v>398</v>
      </c>
      <c r="B3630" s="199">
        <v>33</v>
      </c>
      <c r="C3630" s="199">
        <v>4424600</v>
      </c>
      <c r="D3630" s="199">
        <v>0</v>
      </c>
      <c r="E3630" s="198" t="s">
        <v>25200</v>
      </c>
      <c r="F3630" s="198" t="s">
        <v>1</v>
      </c>
    </row>
    <row r="3631" spans="1:6" ht="15" customHeight="1">
      <c r="A3631" s="198" t="s">
        <v>398</v>
      </c>
      <c r="B3631" s="199">
        <v>73</v>
      </c>
      <c r="C3631" s="199">
        <v>10833900</v>
      </c>
      <c r="D3631" s="199">
        <v>0</v>
      </c>
      <c r="E3631" s="198" t="s">
        <v>25201</v>
      </c>
      <c r="F3631" s="198" t="s">
        <v>1</v>
      </c>
    </row>
    <row r="3632" spans="1:6" ht="15" customHeight="1">
      <c r="A3632" s="198" t="s">
        <v>397</v>
      </c>
      <c r="B3632" s="199">
        <v>8</v>
      </c>
      <c r="C3632" s="199">
        <v>1101900</v>
      </c>
      <c r="D3632" s="199">
        <v>0</v>
      </c>
      <c r="E3632" s="198" t="s">
        <v>25202</v>
      </c>
      <c r="F3632" s="198" t="s">
        <v>1</v>
      </c>
    </row>
    <row r="3633" spans="1:6" ht="15" customHeight="1">
      <c r="A3633" s="198" t="s">
        <v>397</v>
      </c>
      <c r="B3633" s="199">
        <v>8</v>
      </c>
      <c r="C3633" s="199">
        <v>1351900</v>
      </c>
      <c r="D3633" s="199">
        <v>0</v>
      </c>
      <c r="E3633" s="198" t="s">
        <v>25203</v>
      </c>
      <c r="F3633" s="198" t="s">
        <v>1</v>
      </c>
    </row>
    <row r="3634" spans="1:6" ht="15" customHeight="1">
      <c r="A3634" s="198" t="s">
        <v>397</v>
      </c>
      <c r="B3634" s="199">
        <v>6</v>
      </c>
      <c r="C3634" s="199">
        <v>809900</v>
      </c>
      <c r="D3634" s="199">
        <v>0</v>
      </c>
      <c r="E3634" s="198" t="s">
        <v>25204</v>
      </c>
      <c r="F3634" s="198" t="s">
        <v>1</v>
      </c>
    </row>
    <row r="3635" spans="1:6" ht="15" customHeight="1">
      <c r="A3635" s="198" t="s">
        <v>397</v>
      </c>
      <c r="B3635" s="199">
        <v>7</v>
      </c>
      <c r="C3635" s="199">
        <v>669800</v>
      </c>
      <c r="D3635" s="199">
        <v>0</v>
      </c>
      <c r="E3635" s="198" t="s">
        <v>25205</v>
      </c>
      <c r="F3635" s="198" t="s">
        <v>1</v>
      </c>
    </row>
    <row r="3636" spans="1:6" ht="15" customHeight="1">
      <c r="A3636" s="198" t="s">
        <v>398</v>
      </c>
      <c r="B3636" s="199">
        <v>16</v>
      </c>
      <c r="C3636" s="199">
        <v>1308100</v>
      </c>
      <c r="D3636" s="199">
        <v>0</v>
      </c>
      <c r="E3636" s="198" t="s">
        <v>25206</v>
      </c>
      <c r="F3636" s="198" t="s">
        <v>1</v>
      </c>
    </row>
    <row r="3637" spans="1:6" ht="15" customHeight="1">
      <c r="A3637" s="198" t="s">
        <v>398</v>
      </c>
      <c r="B3637" s="199">
        <v>18</v>
      </c>
      <c r="C3637" s="199">
        <v>1825600</v>
      </c>
      <c r="D3637" s="199">
        <v>0</v>
      </c>
      <c r="E3637" s="198" t="s">
        <v>25207</v>
      </c>
      <c r="F3637" s="198" t="s">
        <v>1</v>
      </c>
    </row>
    <row r="3638" spans="1:6" ht="15" customHeight="1">
      <c r="A3638" s="198" t="s">
        <v>397</v>
      </c>
      <c r="B3638" s="199">
        <v>5</v>
      </c>
      <c r="C3638" s="199">
        <v>628400</v>
      </c>
      <c r="D3638" s="199">
        <v>0</v>
      </c>
      <c r="E3638" s="198" t="s">
        <v>25208</v>
      </c>
      <c r="F3638" s="198" t="s">
        <v>1</v>
      </c>
    </row>
    <row r="3639" spans="1:6" ht="15" customHeight="1">
      <c r="A3639" s="198" t="s">
        <v>397</v>
      </c>
      <c r="B3639" s="199">
        <v>7</v>
      </c>
      <c r="C3639" s="199">
        <v>1147500</v>
      </c>
      <c r="D3639" s="199">
        <v>0</v>
      </c>
      <c r="E3639" s="198" t="s">
        <v>25209</v>
      </c>
      <c r="F3639" s="198" t="s">
        <v>1</v>
      </c>
    </row>
    <row r="3640" spans="1:6" ht="15" customHeight="1">
      <c r="A3640" s="198" t="s">
        <v>398</v>
      </c>
      <c r="B3640" s="199">
        <v>18</v>
      </c>
      <c r="C3640" s="199">
        <v>1787400</v>
      </c>
      <c r="D3640" s="199">
        <v>0</v>
      </c>
      <c r="E3640" s="198" t="s">
        <v>25210</v>
      </c>
      <c r="F3640" s="198" t="s">
        <v>1</v>
      </c>
    </row>
    <row r="3641" spans="1:6" ht="15" customHeight="1">
      <c r="A3641" s="198" t="s">
        <v>398</v>
      </c>
      <c r="B3641" s="199">
        <v>18</v>
      </c>
      <c r="C3641" s="199">
        <v>1971800</v>
      </c>
      <c r="D3641" s="199">
        <v>0</v>
      </c>
      <c r="E3641" s="198" t="s">
        <v>25211</v>
      </c>
      <c r="F3641" s="198" t="s">
        <v>1</v>
      </c>
    </row>
    <row r="3642" spans="1:6" ht="15" customHeight="1">
      <c r="A3642" s="198" t="s">
        <v>397</v>
      </c>
      <c r="B3642" s="199">
        <v>10</v>
      </c>
      <c r="C3642" s="199">
        <v>1024786</v>
      </c>
      <c r="D3642" s="199">
        <v>0</v>
      </c>
      <c r="E3642" s="198" t="s">
        <v>25212</v>
      </c>
      <c r="F3642" s="198" t="s">
        <v>1</v>
      </c>
    </row>
    <row r="3643" spans="1:6" ht="15" customHeight="1">
      <c r="A3643" s="198" t="s">
        <v>397</v>
      </c>
      <c r="B3643" s="199">
        <v>6</v>
      </c>
      <c r="C3643" s="199">
        <v>647800</v>
      </c>
      <c r="D3643" s="199">
        <v>0</v>
      </c>
      <c r="E3643" s="198" t="s">
        <v>25213</v>
      </c>
      <c r="F3643" s="198" t="s">
        <v>1</v>
      </c>
    </row>
    <row r="3644" spans="1:6" ht="15" customHeight="1">
      <c r="A3644" s="198" t="s">
        <v>397</v>
      </c>
      <c r="B3644" s="199">
        <v>8</v>
      </c>
      <c r="C3644" s="199">
        <v>844200</v>
      </c>
      <c r="D3644" s="199">
        <v>0</v>
      </c>
      <c r="E3644" s="198" t="s">
        <v>25214</v>
      </c>
      <c r="F3644" s="198" t="s">
        <v>1</v>
      </c>
    </row>
    <row r="3645" spans="1:6" ht="15" customHeight="1">
      <c r="A3645" s="198" t="s">
        <v>397</v>
      </c>
      <c r="B3645" s="199">
        <v>10</v>
      </c>
      <c r="C3645" s="199">
        <v>1853500</v>
      </c>
      <c r="D3645" s="199">
        <v>0</v>
      </c>
      <c r="E3645" s="198" t="s">
        <v>25215</v>
      </c>
      <c r="F3645" s="198" t="s">
        <v>1</v>
      </c>
    </row>
    <row r="3646" spans="1:6" ht="15" customHeight="1">
      <c r="A3646" s="198" t="s">
        <v>397</v>
      </c>
      <c r="B3646" s="199">
        <v>7</v>
      </c>
      <c r="C3646" s="199">
        <v>888200</v>
      </c>
      <c r="D3646" s="199">
        <v>0</v>
      </c>
      <c r="E3646" s="198" t="s">
        <v>25216</v>
      </c>
      <c r="F3646" s="198" t="s">
        <v>1</v>
      </c>
    </row>
    <row r="3647" spans="1:6" ht="15" customHeight="1">
      <c r="A3647" s="198" t="s">
        <v>397</v>
      </c>
      <c r="B3647" s="199">
        <v>5</v>
      </c>
      <c r="C3647" s="199">
        <v>338600</v>
      </c>
      <c r="D3647" s="199">
        <v>0</v>
      </c>
      <c r="E3647" s="198" t="s">
        <v>25217</v>
      </c>
      <c r="F3647" s="198" t="s">
        <v>1</v>
      </c>
    </row>
    <row r="3648" spans="1:6" ht="15" customHeight="1">
      <c r="A3648" s="198" t="s">
        <v>398</v>
      </c>
      <c r="B3648" s="199">
        <v>18</v>
      </c>
      <c r="C3648" s="199">
        <v>1509700</v>
      </c>
      <c r="D3648" s="199">
        <v>0</v>
      </c>
      <c r="E3648" s="198" t="s">
        <v>25218</v>
      </c>
      <c r="F3648" s="198" t="s">
        <v>1</v>
      </c>
    </row>
    <row r="3649" spans="1:6" ht="15" customHeight="1">
      <c r="A3649" s="198" t="s">
        <v>398</v>
      </c>
      <c r="B3649" s="199">
        <v>24</v>
      </c>
      <c r="C3649" s="199">
        <v>2426100</v>
      </c>
      <c r="D3649" s="199">
        <v>0</v>
      </c>
      <c r="E3649" s="198" t="s">
        <v>25219</v>
      </c>
      <c r="F3649" s="198" t="s">
        <v>1</v>
      </c>
    </row>
    <row r="3650" spans="1:6" ht="15" customHeight="1">
      <c r="A3650" s="198" t="s">
        <v>397</v>
      </c>
      <c r="B3650" s="199">
        <v>7</v>
      </c>
      <c r="C3650" s="199">
        <v>794700</v>
      </c>
      <c r="D3650" s="199">
        <v>0</v>
      </c>
      <c r="E3650" s="198" t="s">
        <v>25220</v>
      </c>
      <c r="F3650" s="198" t="s">
        <v>1</v>
      </c>
    </row>
    <row r="3651" spans="1:6" ht="15" customHeight="1">
      <c r="A3651" s="198" t="s">
        <v>398</v>
      </c>
      <c r="B3651" s="199">
        <v>18</v>
      </c>
      <c r="C3651" s="199">
        <v>1833900</v>
      </c>
      <c r="D3651" s="199">
        <v>0</v>
      </c>
      <c r="E3651" s="198" t="s">
        <v>25221</v>
      </c>
      <c r="F3651" s="198" t="s">
        <v>1</v>
      </c>
    </row>
    <row r="3652" spans="1:6" ht="15" customHeight="1">
      <c r="A3652" s="198" t="s">
        <v>398</v>
      </c>
      <c r="B3652" s="199">
        <v>4</v>
      </c>
      <c r="C3652" s="199">
        <v>609851</v>
      </c>
      <c r="D3652" s="199">
        <v>0</v>
      </c>
      <c r="E3652" s="198" t="s">
        <v>25222</v>
      </c>
      <c r="F3652" s="198" t="s">
        <v>1</v>
      </c>
    </row>
    <row r="3653" spans="1:6" ht="15" customHeight="1">
      <c r="A3653" s="198" t="s">
        <v>397</v>
      </c>
      <c r="B3653" s="199">
        <v>3</v>
      </c>
      <c r="C3653" s="199">
        <v>321180</v>
      </c>
      <c r="D3653" s="199">
        <v>0</v>
      </c>
      <c r="E3653" s="198" t="s">
        <v>25223</v>
      </c>
      <c r="F3653" s="198" t="s">
        <v>1</v>
      </c>
    </row>
    <row r="3654" spans="1:6" ht="15" customHeight="1">
      <c r="A3654" s="198" t="s">
        <v>397</v>
      </c>
      <c r="B3654" s="199">
        <v>7</v>
      </c>
      <c r="C3654" s="199">
        <v>1073800</v>
      </c>
      <c r="D3654" s="199">
        <v>0</v>
      </c>
      <c r="E3654" s="198" t="s">
        <v>25224</v>
      </c>
      <c r="F3654" s="198" t="s">
        <v>1</v>
      </c>
    </row>
    <row r="3655" spans="1:6" ht="15" customHeight="1">
      <c r="A3655" s="198" t="s">
        <v>397</v>
      </c>
      <c r="B3655" s="199">
        <v>7</v>
      </c>
      <c r="C3655" s="199">
        <v>1278800</v>
      </c>
      <c r="D3655" s="199">
        <v>0</v>
      </c>
      <c r="E3655" s="198" t="s">
        <v>25225</v>
      </c>
      <c r="F3655" s="198" t="s">
        <v>1</v>
      </c>
    </row>
    <row r="3656" spans="1:6" ht="15" customHeight="1">
      <c r="A3656" s="198" t="s">
        <v>397</v>
      </c>
      <c r="B3656" s="199">
        <v>6</v>
      </c>
      <c r="C3656" s="199">
        <v>615000</v>
      </c>
      <c r="D3656" s="199">
        <v>0</v>
      </c>
      <c r="E3656" s="198" t="s">
        <v>25226</v>
      </c>
      <c r="F3656" s="198" t="s">
        <v>1</v>
      </c>
    </row>
    <row r="3657" spans="1:6" ht="15" customHeight="1">
      <c r="A3657" s="198" t="s">
        <v>398</v>
      </c>
      <c r="B3657" s="199">
        <v>21</v>
      </c>
      <c r="C3657" s="199">
        <v>2432200</v>
      </c>
      <c r="D3657" s="199">
        <v>0</v>
      </c>
      <c r="E3657" s="198" t="s">
        <v>25227</v>
      </c>
      <c r="F3657" s="198" t="s">
        <v>1</v>
      </c>
    </row>
    <row r="3658" spans="1:6" ht="15" customHeight="1">
      <c r="A3658" s="198" t="s">
        <v>397</v>
      </c>
      <c r="B3658" s="199">
        <v>8</v>
      </c>
      <c r="C3658" s="199">
        <v>1292400</v>
      </c>
      <c r="D3658" s="199">
        <v>0</v>
      </c>
      <c r="E3658" s="198" t="s">
        <v>25228</v>
      </c>
      <c r="F3658" s="198" t="s">
        <v>1</v>
      </c>
    </row>
    <row r="3659" spans="1:6" ht="15" customHeight="1">
      <c r="A3659" s="198" t="s">
        <v>398</v>
      </c>
      <c r="B3659" s="199">
        <v>19</v>
      </c>
      <c r="C3659" s="199">
        <v>1336800</v>
      </c>
      <c r="D3659" s="199">
        <v>0</v>
      </c>
      <c r="E3659" s="198" t="s">
        <v>25229</v>
      </c>
      <c r="F3659" s="198" t="s">
        <v>1</v>
      </c>
    </row>
    <row r="3660" spans="1:6" ht="15" customHeight="1">
      <c r="A3660" s="198" t="s">
        <v>398</v>
      </c>
      <c r="B3660" s="199">
        <v>7</v>
      </c>
      <c r="C3660" s="199">
        <v>996024</v>
      </c>
      <c r="D3660" s="199">
        <v>0</v>
      </c>
      <c r="E3660" s="198" t="s">
        <v>25230</v>
      </c>
      <c r="F3660" s="198" t="s">
        <v>1</v>
      </c>
    </row>
    <row r="3661" spans="1:6" ht="15" customHeight="1">
      <c r="A3661" s="198" t="s">
        <v>397</v>
      </c>
      <c r="B3661" s="199">
        <v>7</v>
      </c>
      <c r="C3661" s="199">
        <v>801800</v>
      </c>
      <c r="D3661" s="199">
        <v>0</v>
      </c>
      <c r="E3661" s="198" t="s">
        <v>25231</v>
      </c>
      <c r="F3661" s="198" t="s">
        <v>1</v>
      </c>
    </row>
    <row r="3662" spans="1:6" ht="15" customHeight="1">
      <c r="A3662" s="198" t="s">
        <v>397</v>
      </c>
      <c r="B3662" s="199">
        <v>6</v>
      </c>
      <c r="C3662" s="199">
        <v>649600</v>
      </c>
      <c r="D3662" s="199">
        <v>0</v>
      </c>
      <c r="E3662" s="198" t="s">
        <v>25232</v>
      </c>
      <c r="F3662" s="198" t="s">
        <v>1</v>
      </c>
    </row>
    <row r="3663" spans="1:6" ht="15" customHeight="1">
      <c r="A3663" s="198" t="s">
        <v>397</v>
      </c>
      <c r="B3663" s="199">
        <v>7</v>
      </c>
      <c r="C3663" s="199">
        <v>638000</v>
      </c>
      <c r="D3663" s="199">
        <v>0</v>
      </c>
      <c r="E3663" s="198" t="s">
        <v>25233</v>
      </c>
      <c r="F3663" s="198" t="s">
        <v>1</v>
      </c>
    </row>
    <row r="3664" spans="1:6" ht="15" customHeight="1">
      <c r="A3664" s="198" t="s">
        <v>398</v>
      </c>
      <c r="B3664" s="199">
        <v>30</v>
      </c>
      <c r="C3664" s="199">
        <v>2803200</v>
      </c>
      <c r="D3664" s="199">
        <v>0</v>
      </c>
      <c r="E3664" s="198" t="s">
        <v>25234</v>
      </c>
      <c r="F3664" s="198" t="s">
        <v>1</v>
      </c>
    </row>
    <row r="3665" spans="1:6" ht="15" customHeight="1">
      <c r="A3665" s="198" t="s">
        <v>397</v>
      </c>
      <c r="B3665" s="199">
        <v>8</v>
      </c>
      <c r="C3665" s="199">
        <v>1086000</v>
      </c>
      <c r="D3665" s="199">
        <v>0</v>
      </c>
      <c r="E3665" s="198" t="s">
        <v>25235</v>
      </c>
      <c r="F3665" s="198" t="s">
        <v>1</v>
      </c>
    </row>
    <row r="3666" spans="1:6" ht="15" customHeight="1">
      <c r="A3666" s="198" t="s">
        <v>397</v>
      </c>
      <c r="B3666" s="199">
        <v>8</v>
      </c>
      <c r="C3666" s="199">
        <v>1321200</v>
      </c>
      <c r="D3666" s="199">
        <v>0</v>
      </c>
      <c r="E3666" s="198" t="s">
        <v>25236</v>
      </c>
      <c r="F3666" s="198" t="s">
        <v>1</v>
      </c>
    </row>
    <row r="3667" spans="1:6" ht="15" customHeight="1">
      <c r="A3667" s="198" t="s">
        <v>398</v>
      </c>
      <c r="B3667" s="199">
        <v>19</v>
      </c>
      <c r="C3667" s="199">
        <v>1493500</v>
      </c>
      <c r="D3667" s="199">
        <v>0</v>
      </c>
      <c r="E3667" s="198" t="s">
        <v>25237</v>
      </c>
      <c r="F3667" s="198" t="s">
        <v>1</v>
      </c>
    </row>
    <row r="3668" spans="1:6" ht="15" customHeight="1">
      <c r="A3668" s="198" t="s">
        <v>397</v>
      </c>
      <c r="B3668" s="199">
        <v>8</v>
      </c>
      <c r="C3668" s="199">
        <v>1309400</v>
      </c>
      <c r="D3668" s="199">
        <v>0</v>
      </c>
      <c r="E3668" s="198" t="s">
        <v>25238</v>
      </c>
      <c r="F3668" s="198" t="s">
        <v>1</v>
      </c>
    </row>
    <row r="3669" spans="1:6" ht="15" customHeight="1">
      <c r="A3669" s="198" t="s">
        <v>398</v>
      </c>
      <c r="B3669" s="199">
        <v>15</v>
      </c>
      <c r="C3669" s="199">
        <v>1024200</v>
      </c>
      <c r="D3669" s="199">
        <v>0</v>
      </c>
      <c r="E3669" s="198" t="s">
        <v>25239</v>
      </c>
      <c r="F3669" s="198" t="s">
        <v>1</v>
      </c>
    </row>
    <row r="3670" spans="1:6" ht="15" customHeight="1">
      <c r="A3670" s="198" t="s">
        <v>398</v>
      </c>
      <c r="B3670" s="199">
        <v>20</v>
      </c>
      <c r="C3670" s="199">
        <v>2370100</v>
      </c>
      <c r="D3670" s="199">
        <v>0</v>
      </c>
      <c r="E3670" s="198" t="s">
        <v>25240</v>
      </c>
      <c r="F3670" s="198" t="s">
        <v>1</v>
      </c>
    </row>
    <row r="3671" spans="1:6" ht="15" customHeight="1">
      <c r="A3671" s="198" t="s">
        <v>397</v>
      </c>
      <c r="B3671" s="199">
        <v>6</v>
      </c>
      <c r="C3671" s="199">
        <v>519200</v>
      </c>
      <c r="D3671" s="199">
        <v>0</v>
      </c>
      <c r="E3671" s="198" t="s">
        <v>25241</v>
      </c>
      <c r="F3671" s="198" t="s">
        <v>1</v>
      </c>
    </row>
    <row r="3672" spans="1:6" ht="15" customHeight="1">
      <c r="A3672" s="198" t="s">
        <v>397</v>
      </c>
      <c r="B3672" s="199">
        <v>7</v>
      </c>
      <c r="C3672" s="199">
        <v>1068100</v>
      </c>
      <c r="D3672" s="199">
        <v>0</v>
      </c>
      <c r="E3672" s="198" t="s">
        <v>25242</v>
      </c>
      <c r="F3672" s="198" t="s">
        <v>1</v>
      </c>
    </row>
    <row r="3673" spans="1:6" ht="15" customHeight="1">
      <c r="A3673" s="198" t="s">
        <v>397</v>
      </c>
      <c r="B3673" s="199">
        <v>6</v>
      </c>
      <c r="C3673" s="199">
        <v>692200</v>
      </c>
      <c r="D3673" s="199">
        <v>0</v>
      </c>
      <c r="E3673" s="198" t="s">
        <v>25243</v>
      </c>
      <c r="F3673" s="198" t="s">
        <v>1</v>
      </c>
    </row>
    <row r="3674" spans="1:6" ht="15" customHeight="1">
      <c r="A3674" s="198" t="s">
        <v>398</v>
      </c>
      <c r="B3674" s="199">
        <v>27</v>
      </c>
      <c r="C3674" s="199">
        <v>3859500</v>
      </c>
      <c r="D3674" s="199">
        <v>0</v>
      </c>
      <c r="E3674" s="198" t="s">
        <v>25244</v>
      </c>
      <c r="F3674" s="198" t="s">
        <v>1</v>
      </c>
    </row>
    <row r="3675" spans="1:6" ht="15" customHeight="1">
      <c r="A3675" s="198" t="s">
        <v>397</v>
      </c>
      <c r="B3675" s="199">
        <v>7</v>
      </c>
      <c r="C3675" s="199">
        <v>1071800</v>
      </c>
      <c r="D3675" s="199">
        <v>0</v>
      </c>
      <c r="E3675" s="198" t="s">
        <v>25245</v>
      </c>
      <c r="F3675" s="198" t="s">
        <v>1</v>
      </c>
    </row>
    <row r="3676" spans="1:6" ht="15" customHeight="1">
      <c r="A3676" s="198" t="s">
        <v>398</v>
      </c>
      <c r="B3676" s="199">
        <v>16</v>
      </c>
      <c r="C3676" s="199">
        <v>1131900</v>
      </c>
      <c r="D3676" s="199">
        <v>0</v>
      </c>
      <c r="E3676" s="198" t="s">
        <v>25246</v>
      </c>
      <c r="F3676" s="198" t="s">
        <v>1</v>
      </c>
    </row>
    <row r="3677" spans="1:6" ht="15" customHeight="1">
      <c r="A3677" s="198" t="s">
        <v>397</v>
      </c>
      <c r="B3677" s="199">
        <v>7</v>
      </c>
      <c r="C3677" s="199">
        <v>1006000</v>
      </c>
      <c r="D3677" s="199">
        <v>0</v>
      </c>
      <c r="E3677" s="198" t="s">
        <v>25247</v>
      </c>
      <c r="F3677" s="198" t="s">
        <v>1</v>
      </c>
    </row>
    <row r="3678" spans="1:6" ht="15" customHeight="1">
      <c r="A3678" s="198" t="s">
        <v>397</v>
      </c>
      <c r="B3678" s="199">
        <v>5</v>
      </c>
      <c r="C3678" s="199">
        <v>314300</v>
      </c>
      <c r="D3678" s="199">
        <v>0</v>
      </c>
      <c r="E3678" s="198" t="s">
        <v>25248</v>
      </c>
      <c r="F3678" s="198" t="s">
        <v>1</v>
      </c>
    </row>
    <row r="3679" spans="1:6" ht="15" customHeight="1">
      <c r="A3679" s="198" t="s">
        <v>398</v>
      </c>
      <c r="B3679" s="199">
        <v>20</v>
      </c>
      <c r="C3679" s="199">
        <v>1914100</v>
      </c>
      <c r="D3679" s="199">
        <v>0</v>
      </c>
      <c r="E3679" s="198" t="s">
        <v>25249</v>
      </c>
      <c r="F3679" s="198" t="s">
        <v>1</v>
      </c>
    </row>
    <row r="3680" spans="1:6" ht="15" customHeight="1">
      <c r="A3680" s="198" t="s">
        <v>397</v>
      </c>
      <c r="B3680" s="199">
        <v>5</v>
      </c>
      <c r="C3680" s="199">
        <v>370000</v>
      </c>
      <c r="D3680" s="199">
        <v>0</v>
      </c>
      <c r="E3680" s="198" t="s">
        <v>25250</v>
      </c>
      <c r="F3680" s="198" t="s">
        <v>1</v>
      </c>
    </row>
    <row r="3681" spans="1:6" ht="15" customHeight="1">
      <c r="A3681" s="198" t="s">
        <v>397</v>
      </c>
      <c r="B3681" s="199">
        <v>7</v>
      </c>
      <c r="C3681" s="199">
        <v>1034100</v>
      </c>
      <c r="D3681" s="199">
        <v>0</v>
      </c>
      <c r="E3681" s="198" t="s">
        <v>25251</v>
      </c>
      <c r="F3681" s="198" t="s">
        <v>1</v>
      </c>
    </row>
    <row r="3682" spans="1:6" ht="15" customHeight="1">
      <c r="A3682" s="198" t="s">
        <v>397</v>
      </c>
      <c r="B3682" s="199">
        <v>6</v>
      </c>
      <c r="C3682" s="199">
        <v>561800</v>
      </c>
      <c r="D3682" s="199">
        <v>0</v>
      </c>
      <c r="E3682" s="198" t="s">
        <v>25252</v>
      </c>
      <c r="F3682" s="198" t="s">
        <v>1</v>
      </c>
    </row>
    <row r="3683" spans="1:6" ht="15" customHeight="1">
      <c r="A3683" s="198" t="s">
        <v>397</v>
      </c>
      <c r="B3683" s="199">
        <v>8</v>
      </c>
      <c r="C3683" s="199">
        <v>1401300</v>
      </c>
      <c r="D3683" s="199">
        <v>0</v>
      </c>
      <c r="E3683" s="198" t="s">
        <v>25253</v>
      </c>
      <c r="F3683" s="198" t="s">
        <v>1</v>
      </c>
    </row>
    <row r="3684" spans="1:6" ht="15" customHeight="1">
      <c r="A3684" s="198" t="s">
        <v>398</v>
      </c>
      <c r="B3684" s="199">
        <v>21</v>
      </c>
      <c r="C3684" s="199">
        <v>2309900</v>
      </c>
      <c r="D3684" s="199">
        <v>0</v>
      </c>
      <c r="E3684" s="198" t="s">
        <v>25254</v>
      </c>
      <c r="F3684" s="198" t="s">
        <v>1</v>
      </c>
    </row>
    <row r="3685" spans="1:6" ht="15" customHeight="1">
      <c r="A3685" s="198" t="s">
        <v>398</v>
      </c>
      <c r="B3685" s="199">
        <v>19</v>
      </c>
      <c r="C3685" s="199">
        <v>2036800</v>
      </c>
      <c r="D3685" s="199">
        <v>0</v>
      </c>
      <c r="E3685" s="198" t="s">
        <v>25255</v>
      </c>
      <c r="F3685" s="198" t="s">
        <v>1</v>
      </c>
    </row>
    <row r="3686" spans="1:6" ht="15" customHeight="1">
      <c r="A3686" s="198" t="s">
        <v>398</v>
      </c>
      <c r="B3686" s="199">
        <v>20</v>
      </c>
      <c r="C3686" s="199">
        <v>1860700</v>
      </c>
      <c r="D3686" s="199">
        <v>0</v>
      </c>
      <c r="E3686" s="198" t="s">
        <v>25256</v>
      </c>
      <c r="F3686" s="198" t="s">
        <v>1</v>
      </c>
    </row>
    <row r="3687" spans="1:6" ht="15" customHeight="1">
      <c r="A3687" s="198" t="s">
        <v>398</v>
      </c>
      <c r="B3687" s="199">
        <v>20</v>
      </c>
      <c r="C3687" s="199">
        <v>2092900</v>
      </c>
      <c r="D3687" s="199">
        <v>0</v>
      </c>
      <c r="E3687" s="198" t="s">
        <v>25257</v>
      </c>
      <c r="F3687" s="198" t="s">
        <v>1</v>
      </c>
    </row>
    <row r="3688" spans="1:6" ht="15" customHeight="1">
      <c r="A3688" s="198" t="s">
        <v>397</v>
      </c>
      <c r="B3688" s="199">
        <v>6</v>
      </c>
      <c r="C3688" s="199">
        <v>847800</v>
      </c>
      <c r="D3688" s="199">
        <v>0</v>
      </c>
      <c r="E3688" s="198" t="s">
        <v>25258</v>
      </c>
      <c r="F3688" s="198" t="s">
        <v>1</v>
      </c>
    </row>
    <row r="3689" spans="1:6" ht="15" customHeight="1">
      <c r="A3689" s="198" t="s">
        <v>398</v>
      </c>
      <c r="B3689" s="199">
        <v>15</v>
      </c>
      <c r="C3689" s="199">
        <v>1019600</v>
      </c>
      <c r="D3689" s="199">
        <v>0</v>
      </c>
      <c r="E3689" s="198" t="s">
        <v>25259</v>
      </c>
      <c r="F3689" s="198" t="s">
        <v>1</v>
      </c>
    </row>
    <row r="3690" spans="1:6" ht="15" customHeight="1">
      <c r="A3690" s="198" t="s">
        <v>397</v>
      </c>
      <c r="B3690" s="199">
        <v>6</v>
      </c>
      <c r="C3690" s="199">
        <v>976200</v>
      </c>
      <c r="D3690" s="199">
        <v>0</v>
      </c>
      <c r="E3690" s="198" t="s">
        <v>25260</v>
      </c>
      <c r="F3690" s="198" t="s">
        <v>1</v>
      </c>
    </row>
    <row r="3691" spans="1:6" ht="15" customHeight="1">
      <c r="A3691" s="198" t="s">
        <v>397</v>
      </c>
      <c r="B3691" s="199">
        <v>6</v>
      </c>
      <c r="C3691" s="199">
        <v>624500</v>
      </c>
      <c r="D3691" s="199">
        <v>0</v>
      </c>
      <c r="E3691" s="198" t="s">
        <v>25261</v>
      </c>
      <c r="F3691" s="198" t="s">
        <v>1</v>
      </c>
    </row>
    <row r="3692" spans="1:6" ht="15" customHeight="1">
      <c r="A3692" s="198" t="s">
        <v>397</v>
      </c>
      <c r="B3692" s="199">
        <v>8</v>
      </c>
      <c r="C3692" s="199">
        <v>1177900</v>
      </c>
      <c r="D3692" s="199">
        <v>0</v>
      </c>
      <c r="E3692" s="198" t="s">
        <v>25262</v>
      </c>
      <c r="F3692" s="198" t="s">
        <v>1</v>
      </c>
    </row>
    <row r="3693" spans="1:6" ht="15" customHeight="1">
      <c r="A3693" s="198" t="s">
        <v>397</v>
      </c>
      <c r="B3693" s="199">
        <v>8</v>
      </c>
      <c r="C3693" s="199">
        <v>1159700</v>
      </c>
      <c r="D3693" s="199">
        <v>0</v>
      </c>
      <c r="E3693" s="198" t="s">
        <v>25263</v>
      </c>
      <c r="F3693" s="198" t="s">
        <v>1</v>
      </c>
    </row>
    <row r="3694" spans="1:6" ht="15" customHeight="1">
      <c r="A3694" s="198" t="s">
        <v>397</v>
      </c>
      <c r="B3694" s="199">
        <v>7</v>
      </c>
      <c r="C3694" s="199">
        <v>762800</v>
      </c>
      <c r="D3694" s="199">
        <v>0</v>
      </c>
      <c r="E3694" s="198" t="s">
        <v>25264</v>
      </c>
      <c r="F3694" s="198" t="s">
        <v>1</v>
      </c>
    </row>
    <row r="3695" spans="1:6" ht="15" customHeight="1">
      <c r="A3695" s="198" t="s">
        <v>398</v>
      </c>
      <c r="B3695" s="199">
        <v>62</v>
      </c>
      <c r="C3695" s="199">
        <v>9725100</v>
      </c>
      <c r="D3695" s="199">
        <v>0</v>
      </c>
      <c r="E3695" s="198" t="s">
        <v>25265</v>
      </c>
      <c r="F3695" s="198" t="s">
        <v>1</v>
      </c>
    </row>
    <row r="3696" spans="1:6" ht="15" customHeight="1">
      <c r="A3696" s="198" t="s">
        <v>397</v>
      </c>
      <c r="B3696" s="199">
        <v>8</v>
      </c>
      <c r="C3696" s="199">
        <v>1199200</v>
      </c>
      <c r="D3696" s="199">
        <v>0</v>
      </c>
      <c r="E3696" s="198" t="s">
        <v>25266</v>
      </c>
      <c r="F3696" s="198" t="s">
        <v>1</v>
      </c>
    </row>
    <row r="3697" spans="1:6" ht="15" customHeight="1">
      <c r="A3697" s="198" t="s">
        <v>397</v>
      </c>
      <c r="B3697" s="199">
        <v>6</v>
      </c>
      <c r="C3697" s="199">
        <v>530600</v>
      </c>
      <c r="D3697" s="199">
        <v>0</v>
      </c>
      <c r="E3697" s="198" t="s">
        <v>25267</v>
      </c>
      <c r="F3697" s="198" t="s">
        <v>1</v>
      </c>
    </row>
    <row r="3698" spans="1:6" ht="15" customHeight="1">
      <c r="A3698" s="198" t="s">
        <v>398</v>
      </c>
      <c r="B3698" s="199">
        <v>27</v>
      </c>
      <c r="C3698" s="199">
        <v>3656800</v>
      </c>
      <c r="D3698" s="199">
        <v>0</v>
      </c>
      <c r="E3698" s="198" t="s">
        <v>25268</v>
      </c>
      <c r="F3698" s="198" t="s">
        <v>1</v>
      </c>
    </row>
    <row r="3699" spans="1:6" ht="15" customHeight="1">
      <c r="A3699" s="198" t="s">
        <v>397</v>
      </c>
      <c r="B3699" s="199">
        <v>8</v>
      </c>
      <c r="C3699" s="199">
        <v>1175600</v>
      </c>
      <c r="D3699" s="199">
        <v>0</v>
      </c>
      <c r="E3699" s="198" t="s">
        <v>25269</v>
      </c>
      <c r="F3699" s="198" t="s">
        <v>1</v>
      </c>
    </row>
    <row r="3700" spans="1:6" ht="15" customHeight="1">
      <c r="A3700" s="198" t="s">
        <v>398</v>
      </c>
      <c r="B3700" s="199">
        <v>29</v>
      </c>
      <c r="C3700" s="199">
        <v>4068500</v>
      </c>
      <c r="D3700" s="199">
        <v>0</v>
      </c>
      <c r="E3700" s="198" t="s">
        <v>25270</v>
      </c>
      <c r="F3700" s="198" t="s">
        <v>1</v>
      </c>
    </row>
    <row r="3701" spans="1:6" ht="15" customHeight="1">
      <c r="A3701" s="198" t="s">
        <v>397</v>
      </c>
      <c r="B3701" s="199">
        <v>7</v>
      </c>
      <c r="C3701" s="199">
        <v>1052000</v>
      </c>
      <c r="D3701" s="199">
        <v>0</v>
      </c>
      <c r="E3701" s="198" t="s">
        <v>25271</v>
      </c>
      <c r="F3701" s="198" t="s">
        <v>1</v>
      </c>
    </row>
    <row r="3702" spans="1:6" ht="15" customHeight="1">
      <c r="A3702" s="198" t="s">
        <v>397</v>
      </c>
      <c r="B3702" s="199">
        <v>4</v>
      </c>
      <c r="C3702" s="199">
        <v>462539</v>
      </c>
      <c r="D3702" s="199">
        <v>0</v>
      </c>
      <c r="E3702" s="198" t="s">
        <v>25272</v>
      </c>
      <c r="F3702" s="198" t="s">
        <v>1</v>
      </c>
    </row>
    <row r="3703" spans="1:6" ht="15" customHeight="1">
      <c r="A3703" s="198" t="s">
        <v>397</v>
      </c>
      <c r="B3703" s="199">
        <v>6</v>
      </c>
      <c r="C3703" s="199">
        <v>525300</v>
      </c>
      <c r="D3703" s="199">
        <v>0</v>
      </c>
      <c r="E3703" s="198" t="s">
        <v>25273</v>
      </c>
      <c r="F3703" s="198" t="s">
        <v>1</v>
      </c>
    </row>
    <row r="3704" spans="1:6" ht="15" customHeight="1">
      <c r="A3704" s="198" t="s">
        <v>398</v>
      </c>
      <c r="B3704" s="199">
        <v>39</v>
      </c>
      <c r="C3704" s="199">
        <v>7053900</v>
      </c>
      <c r="D3704" s="199">
        <v>0</v>
      </c>
      <c r="E3704" s="198" t="s">
        <v>25274</v>
      </c>
      <c r="F3704" s="198" t="s">
        <v>1</v>
      </c>
    </row>
    <row r="3705" spans="1:6" ht="15" customHeight="1">
      <c r="A3705" s="198" t="s">
        <v>397</v>
      </c>
      <c r="B3705" s="199">
        <v>6</v>
      </c>
      <c r="C3705" s="199">
        <v>486100</v>
      </c>
      <c r="D3705" s="199">
        <v>0</v>
      </c>
      <c r="E3705" s="198" t="s">
        <v>25275</v>
      </c>
      <c r="F3705" s="198" t="s">
        <v>1</v>
      </c>
    </row>
    <row r="3706" spans="1:6" ht="15" customHeight="1">
      <c r="A3706" s="198" t="s">
        <v>398</v>
      </c>
      <c r="B3706" s="199">
        <v>42</v>
      </c>
      <c r="C3706" s="199">
        <v>5613100</v>
      </c>
      <c r="D3706" s="199">
        <v>0</v>
      </c>
      <c r="E3706" s="198" t="s">
        <v>25276</v>
      </c>
      <c r="F3706" s="198" t="s">
        <v>1</v>
      </c>
    </row>
    <row r="3707" spans="1:6" ht="15" customHeight="1">
      <c r="A3707" s="198" t="s">
        <v>397</v>
      </c>
      <c r="B3707" s="199">
        <v>7</v>
      </c>
      <c r="C3707" s="199">
        <v>1087800</v>
      </c>
      <c r="D3707" s="199">
        <v>0</v>
      </c>
      <c r="E3707" s="198" t="s">
        <v>25277</v>
      </c>
      <c r="F3707" s="198" t="s">
        <v>1</v>
      </c>
    </row>
    <row r="3708" spans="1:6" ht="15" customHeight="1">
      <c r="A3708" s="198" t="s">
        <v>397</v>
      </c>
      <c r="B3708" s="199">
        <v>9</v>
      </c>
      <c r="C3708" s="199">
        <v>1887600</v>
      </c>
      <c r="D3708" s="199">
        <v>0</v>
      </c>
      <c r="E3708" s="198" t="s">
        <v>25278</v>
      </c>
      <c r="F3708" s="198" t="s">
        <v>1</v>
      </c>
    </row>
    <row r="3709" spans="1:6" ht="15" customHeight="1">
      <c r="A3709" s="198" t="s">
        <v>398</v>
      </c>
      <c r="B3709" s="199">
        <v>22</v>
      </c>
      <c r="C3709" s="199">
        <v>1411900</v>
      </c>
      <c r="D3709" s="199">
        <v>0</v>
      </c>
      <c r="E3709" s="198" t="s">
        <v>25279</v>
      </c>
      <c r="F3709" s="198" t="s">
        <v>1</v>
      </c>
    </row>
    <row r="3710" spans="1:6" ht="15" customHeight="1">
      <c r="A3710" s="198" t="s">
        <v>398</v>
      </c>
      <c r="B3710" s="199">
        <v>17</v>
      </c>
      <c r="C3710" s="199">
        <v>1494900</v>
      </c>
      <c r="D3710" s="199">
        <v>0</v>
      </c>
      <c r="E3710" s="198" t="s">
        <v>25280</v>
      </c>
      <c r="F3710" s="198" t="s">
        <v>1</v>
      </c>
    </row>
    <row r="3711" spans="1:6" ht="15" customHeight="1">
      <c r="A3711" s="198" t="s">
        <v>398</v>
      </c>
      <c r="B3711" s="199">
        <v>34</v>
      </c>
      <c r="C3711" s="199">
        <v>4233800</v>
      </c>
      <c r="D3711" s="199">
        <v>0</v>
      </c>
      <c r="E3711" s="198" t="s">
        <v>25281</v>
      </c>
      <c r="F3711" s="198" t="s">
        <v>1</v>
      </c>
    </row>
    <row r="3712" spans="1:6" ht="15" customHeight="1">
      <c r="A3712" s="198" t="s">
        <v>397</v>
      </c>
      <c r="B3712" s="199">
        <v>9</v>
      </c>
      <c r="C3712" s="199">
        <v>964400</v>
      </c>
      <c r="D3712" s="199">
        <v>0</v>
      </c>
      <c r="E3712" s="198" t="s">
        <v>25282</v>
      </c>
      <c r="F3712" s="198" t="s">
        <v>1</v>
      </c>
    </row>
    <row r="3713" spans="1:6" ht="15" customHeight="1">
      <c r="A3713" s="198" t="s">
        <v>397</v>
      </c>
      <c r="B3713" s="199">
        <v>6</v>
      </c>
      <c r="C3713" s="199">
        <v>422800</v>
      </c>
      <c r="D3713" s="199">
        <v>0</v>
      </c>
      <c r="E3713" s="198" t="s">
        <v>25283</v>
      </c>
      <c r="F3713" s="198" t="s">
        <v>1</v>
      </c>
    </row>
    <row r="3714" spans="1:6" ht="15" customHeight="1">
      <c r="A3714" s="198" t="s">
        <v>397</v>
      </c>
      <c r="B3714" s="199">
        <v>5</v>
      </c>
      <c r="C3714" s="199">
        <v>354700</v>
      </c>
      <c r="D3714" s="199">
        <v>0</v>
      </c>
      <c r="E3714" s="198" t="s">
        <v>25284</v>
      </c>
      <c r="F3714" s="198" t="s">
        <v>1</v>
      </c>
    </row>
    <row r="3715" spans="1:6" ht="15" customHeight="1">
      <c r="A3715" s="198" t="s">
        <v>397</v>
      </c>
      <c r="B3715" s="199">
        <v>6</v>
      </c>
      <c r="C3715" s="199">
        <v>366600</v>
      </c>
      <c r="D3715" s="199">
        <v>0</v>
      </c>
      <c r="E3715" s="198" t="s">
        <v>25285</v>
      </c>
      <c r="F3715" s="198" t="s">
        <v>1</v>
      </c>
    </row>
    <row r="3716" spans="1:6" ht="15" customHeight="1">
      <c r="A3716" s="198" t="s">
        <v>398</v>
      </c>
      <c r="B3716" s="199">
        <v>17</v>
      </c>
      <c r="C3716" s="199">
        <v>1520600</v>
      </c>
      <c r="D3716" s="199">
        <v>0</v>
      </c>
      <c r="E3716" s="198" t="s">
        <v>25286</v>
      </c>
      <c r="F3716" s="198" t="s">
        <v>1</v>
      </c>
    </row>
    <row r="3717" spans="1:6" ht="15" customHeight="1">
      <c r="A3717" s="198" t="s">
        <v>397</v>
      </c>
      <c r="B3717" s="199">
        <v>7</v>
      </c>
      <c r="C3717" s="199">
        <v>779700</v>
      </c>
      <c r="D3717" s="199">
        <v>0</v>
      </c>
      <c r="E3717" s="198" t="s">
        <v>25287</v>
      </c>
      <c r="F3717" s="198" t="s">
        <v>1</v>
      </c>
    </row>
    <row r="3718" spans="1:6" ht="15" customHeight="1">
      <c r="A3718" s="198" t="s">
        <v>398</v>
      </c>
      <c r="B3718" s="199">
        <v>16</v>
      </c>
      <c r="C3718" s="199">
        <v>994600</v>
      </c>
      <c r="D3718" s="199">
        <v>0</v>
      </c>
      <c r="E3718" s="198" t="s">
        <v>25288</v>
      </c>
      <c r="F3718" s="198" t="s">
        <v>1</v>
      </c>
    </row>
    <row r="3719" spans="1:6" ht="15" customHeight="1">
      <c r="A3719" s="198" t="s">
        <v>398</v>
      </c>
      <c r="B3719" s="199">
        <v>28</v>
      </c>
      <c r="C3719" s="199">
        <v>3276900</v>
      </c>
      <c r="D3719" s="199">
        <v>0</v>
      </c>
      <c r="E3719" s="198" t="s">
        <v>25289</v>
      </c>
      <c r="F3719" s="198" t="s">
        <v>1</v>
      </c>
    </row>
    <row r="3720" spans="1:6" ht="15" customHeight="1">
      <c r="A3720" s="198" t="s">
        <v>397</v>
      </c>
      <c r="B3720" s="199">
        <v>8</v>
      </c>
      <c r="C3720" s="199">
        <v>944800</v>
      </c>
      <c r="D3720" s="199">
        <v>0</v>
      </c>
      <c r="E3720" s="198" t="s">
        <v>25290</v>
      </c>
      <c r="F3720" s="198" t="s">
        <v>1</v>
      </c>
    </row>
    <row r="3721" spans="1:6" ht="15" customHeight="1">
      <c r="A3721" s="198" t="s">
        <v>398</v>
      </c>
      <c r="B3721" s="199">
        <v>16</v>
      </c>
      <c r="C3721" s="199">
        <v>1449500</v>
      </c>
      <c r="D3721" s="199">
        <v>0</v>
      </c>
      <c r="E3721" s="198" t="s">
        <v>25291</v>
      </c>
      <c r="F3721" s="198" t="s">
        <v>1</v>
      </c>
    </row>
    <row r="3722" spans="1:6" ht="15" customHeight="1">
      <c r="A3722" s="198" t="s">
        <v>398</v>
      </c>
      <c r="B3722" s="199">
        <v>19</v>
      </c>
      <c r="C3722" s="199">
        <v>1545500</v>
      </c>
      <c r="D3722" s="199">
        <v>0</v>
      </c>
      <c r="E3722" s="198" t="s">
        <v>25292</v>
      </c>
      <c r="F3722" s="198" t="s">
        <v>1</v>
      </c>
    </row>
    <row r="3723" spans="1:6" ht="15" customHeight="1">
      <c r="A3723" s="198" t="s">
        <v>397</v>
      </c>
      <c r="B3723" s="199">
        <v>7</v>
      </c>
      <c r="C3723" s="199">
        <v>898500</v>
      </c>
      <c r="D3723" s="199">
        <v>0</v>
      </c>
      <c r="E3723" s="198" t="s">
        <v>25293</v>
      </c>
      <c r="F3723" s="198" t="s">
        <v>1</v>
      </c>
    </row>
    <row r="3724" spans="1:6" ht="15" customHeight="1">
      <c r="A3724" s="198" t="s">
        <v>398</v>
      </c>
      <c r="B3724" s="199">
        <v>25</v>
      </c>
      <c r="C3724" s="199">
        <v>3117500</v>
      </c>
      <c r="D3724" s="199">
        <v>0</v>
      </c>
      <c r="E3724" s="198" t="s">
        <v>25294</v>
      </c>
      <c r="F3724" s="198" t="s">
        <v>1</v>
      </c>
    </row>
    <row r="3725" spans="1:6" ht="15" customHeight="1">
      <c r="A3725" s="198" t="s">
        <v>398</v>
      </c>
      <c r="B3725" s="199">
        <v>56</v>
      </c>
      <c r="C3725" s="199">
        <v>9185600</v>
      </c>
      <c r="D3725" s="199">
        <v>0</v>
      </c>
      <c r="E3725" s="198" t="s">
        <v>25295</v>
      </c>
      <c r="F3725" s="198" t="s">
        <v>1</v>
      </c>
    </row>
    <row r="3726" spans="1:6" ht="15" customHeight="1">
      <c r="A3726" s="198" t="s">
        <v>397</v>
      </c>
      <c r="B3726" s="199">
        <v>8</v>
      </c>
      <c r="C3726" s="199">
        <v>848500</v>
      </c>
      <c r="D3726" s="199">
        <v>0</v>
      </c>
      <c r="E3726" s="198" t="s">
        <v>25296</v>
      </c>
      <c r="F3726" s="198" t="s">
        <v>1</v>
      </c>
    </row>
    <row r="3727" spans="1:6" ht="15" customHeight="1">
      <c r="A3727" s="198" t="s">
        <v>397</v>
      </c>
      <c r="B3727" s="199">
        <v>6</v>
      </c>
      <c r="C3727" s="199">
        <v>429600</v>
      </c>
      <c r="D3727" s="199">
        <v>0</v>
      </c>
      <c r="E3727" s="198" t="s">
        <v>25297</v>
      </c>
      <c r="F3727" s="198" t="s">
        <v>1</v>
      </c>
    </row>
    <row r="3728" spans="1:6" ht="15" customHeight="1">
      <c r="A3728" s="198" t="s">
        <v>397</v>
      </c>
      <c r="B3728" s="199">
        <v>7</v>
      </c>
      <c r="C3728" s="199">
        <v>1090700</v>
      </c>
      <c r="D3728" s="199">
        <v>0</v>
      </c>
      <c r="E3728" s="198" t="s">
        <v>25298</v>
      </c>
      <c r="F3728" s="198" t="s">
        <v>1</v>
      </c>
    </row>
    <row r="3729" spans="1:6" ht="15" customHeight="1">
      <c r="A3729" s="198" t="s">
        <v>398</v>
      </c>
      <c r="B3729" s="199">
        <v>20</v>
      </c>
      <c r="C3729" s="199">
        <v>2143000</v>
      </c>
      <c r="D3729" s="199">
        <v>0</v>
      </c>
      <c r="E3729" s="198" t="s">
        <v>25299</v>
      </c>
      <c r="F3729" s="198" t="s">
        <v>1</v>
      </c>
    </row>
    <row r="3730" spans="1:6" ht="15" customHeight="1">
      <c r="A3730" s="198" t="s">
        <v>398</v>
      </c>
      <c r="B3730" s="199">
        <v>21</v>
      </c>
      <c r="C3730" s="199">
        <v>2056800</v>
      </c>
      <c r="D3730" s="199">
        <v>0</v>
      </c>
      <c r="E3730" s="198" t="s">
        <v>25300</v>
      </c>
      <c r="F3730" s="198" t="s">
        <v>1</v>
      </c>
    </row>
    <row r="3731" spans="1:6" ht="15" customHeight="1">
      <c r="A3731" s="198" t="s">
        <v>398</v>
      </c>
      <c r="B3731" s="199">
        <v>24</v>
      </c>
      <c r="C3731" s="199">
        <v>2576700</v>
      </c>
      <c r="D3731" s="199">
        <v>0</v>
      </c>
      <c r="E3731" s="198" t="s">
        <v>25301</v>
      </c>
      <c r="F3731" s="198" t="s">
        <v>1</v>
      </c>
    </row>
    <row r="3732" spans="1:6" ht="15" customHeight="1">
      <c r="A3732" s="198" t="s">
        <v>397</v>
      </c>
      <c r="B3732" s="199">
        <v>7</v>
      </c>
      <c r="C3732" s="199">
        <v>1326000</v>
      </c>
      <c r="D3732" s="199">
        <v>0</v>
      </c>
      <c r="E3732" s="198" t="s">
        <v>25302</v>
      </c>
      <c r="F3732" s="198" t="s">
        <v>1</v>
      </c>
    </row>
    <row r="3733" spans="1:6" ht="15" customHeight="1">
      <c r="A3733" s="198" t="s">
        <v>397</v>
      </c>
      <c r="B3733" s="199">
        <v>5</v>
      </c>
      <c r="C3733" s="199">
        <v>340500</v>
      </c>
      <c r="D3733" s="199">
        <v>0</v>
      </c>
      <c r="E3733" s="198" t="s">
        <v>25303</v>
      </c>
      <c r="F3733" s="198" t="s">
        <v>1</v>
      </c>
    </row>
    <row r="3734" spans="1:6" ht="15" customHeight="1">
      <c r="A3734" s="198" t="s">
        <v>398</v>
      </c>
      <c r="B3734" s="199">
        <v>22</v>
      </c>
      <c r="C3734" s="199">
        <v>1966300</v>
      </c>
      <c r="D3734" s="199">
        <v>0</v>
      </c>
      <c r="E3734" s="198" t="s">
        <v>25304</v>
      </c>
      <c r="F3734" s="198" t="s">
        <v>1</v>
      </c>
    </row>
    <row r="3735" spans="1:6" ht="15" customHeight="1">
      <c r="A3735" s="198" t="s">
        <v>397</v>
      </c>
      <c r="B3735" s="199">
        <v>7</v>
      </c>
      <c r="C3735" s="199">
        <v>696700</v>
      </c>
      <c r="D3735" s="199">
        <v>0</v>
      </c>
      <c r="E3735" s="198" t="s">
        <v>25305</v>
      </c>
      <c r="F3735" s="198" t="s">
        <v>1</v>
      </c>
    </row>
    <row r="3736" spans="1:6" ht="15" customHeight="1">
      <c r="A3736" s="198" t="s">
        <v>398</v>
      </c>
      <c r="B3736" s="199">
        <v>21</v>
      </c>
      <c r="C3736" s="199">
        <v>1813900</v>
      </c>
      <c r="D3736" s="199">
        <v>0</v>
      </c>
      <c r="E3736" s="198" t="s">
        <v>25306</v>
      </c>
      <c r="F3736" s="198" t="s">
        <v>1</v>
      </c>
    </row>
    <row r="3737" spans="1:6" ht="15" customHeight="1">
      <c r="A3737" s="198" t="s">
        <v>397</v>
      </c>
      <c r="B3737" s="199">
        <v>6</v>
      </c>
      <c r="C3737" s="199">
        <v>566500</v>
      </c>
      <c r="D3737" s="199">
        <v>0</v>
      </c>
      <c r="E3737" s="198" t="s">
        <v>25307</v>
      </c>
      <c r="F3737" s="198" t="s">
        <v>1</v>
      </c>
    </row>
    <row r="3738" spans="1:6" ht="15" customHeight="1">
      <c r="A3738" s="198" t="s">
        <v>397</v>
      </c>
      <c r="B3738" s="199">
        <v>10</v>
      </c>
      <c r="C3738" s="199">
        <v>1399700</v>
      </c>
      <c r="D3738" s="199">
        <v>0</v>
      </c>
      <c r="E3738" s="198" t="s">
        <v>25308</v>
      </c>
      <c r="F3738" s="198" t="s">
        <v>1</v>
      </c>
    </row>
    <row r="3739" spans="1:6" ht="15" customHeight="1">
      <c r="A3739" s="198" t="s">
        <v>398</v>
      </c>
      <c r="B3739" s="199">
        <v>16</v>
      </c>
      <c r="C3739" s="199">
        <v>1444400</v>
      </c>
      <c r="D3739" s="199">
        <v>0</v>
      </c>
      <c r="E3739" s="198" t="s">
        <v>25309</v>
      </c>
      <c r="F3739" s="198" t="s">
        <v>1</v>
      </c>
    </row>
    <row r="3740" spans="1:6" ht="15" customHeight="1">
      <c r="A3740" s="198" t="s">
        <v>398</v>
      </c>
      <c r="B3740" s="199">
        <v>38</v>
      </c>
      <c r="C3740" s="199">
        <v>6499000</v>
      </c>
      <c r="D3740" s="199">
        <v>0</v>
      </c>
      <c r="E3740" s="198" t="s">
        <v>25310</v>
      </c>
      <c r="F3740" s="198" t="s">
        <v>1</v>
      </c>
    </row>
    <row r="3741" spans="1:6" ht="15" customHeight="1">
      <c r="A3741" s="198" t="s">
        <v>398</v>
      </c>
      <c r="B3741" s="199">
        <v>21</v>
      </c>
      <c r="C3741" s="199">
        <v>2927100</v>
      </c>
      <c r="D3741" s="199">
        <v>0</v>
      </c>
      <c r="E3741" s="198" t="s">
        <v>25311</v>
      </c>
      <c r="F3741" s="198" t="s">
        <v>1</v>
      </c>
    </row>
    <row r="3742" spans="1:6" ht="15" customHeight="1">
      <c r="A3742" s="198" t="s">
        <v>398</v>
      </c>
      <c r="B3742" s="199">
        <v>22</v>
      </c>
      <c r="C3742" s="199">
        <v>2440700</v>
      </c>
      <c r="D3742" s="199">
        <v>0</v>
      </c>
      <c r="E3742" s="198" t="s">
        <v>25312</v>
      </c>
      <c r="F3742" s="198" t="s">
        <v>1</v>
      </c>
    </row>
    <row r="3743" spans="1:6" ht="15" customHeight="1">
      <c r="A3743" s="198" t="s">
        <v>398</v>
      </c>
      <c r="B3743" s="199">
        <v>22</v>
      </c>
      <c r="C3743" s="199">
        <v>3071000</v>
      </c>
      <c r="D3743" s="199">
        <v>0</v>
      </c>
      <c r="E3743" s="198" t="s">
        <v>25313</v>
      </c>
      <c r="F3743" s="198" t="s">
        <v>1</v>
      </c>
    </row>
    <row r="3744" spans="1:6" ht="15" customHeight="1">
      <c r="A3744" s="198" t="s">
        <v>398</v>
      </c>
      <c r="B3744" s="199">
        <v>20</v>
      </c>
      <c r="C3744" s="199">
        <v>1928500</v>
      </c>
      <c r="D3744" s="199">
        <v>0</v>
      </c>
      <c r="E3744" s="198" t="s">
        <v>25314</v>
      </c>
      <c r="F3744" s="198" t="s">
        <v>1</v>
      </c>
    </row>
    <row r="3745" spans="1:6" ht="15" customHeight="1">
      <c r="A3745" s="198" t="s">
        <v>397</v>
      </c>
      <c r="B3745" s="199">
        <v>5</v>
      </c>
      <c r="C3745" s="199">
        <v>388800</v>
      </c>
      <c r="D3745" s="199">
        <v>0</v>
      </c>
      <c r="E3745" s="198" t="s">
        <v>25315</v>
      </c>
      <c r="F3745" s="198" t="s">
        <v>1</v>
      </c>
    </row>
    <row r="3746" spans="1:6" ht="15" customHeight="1">
      <c r="A3746" s="198" t="s">
        <v>397</v>
      </c>
      <c r="B3746" s="199">
        <v>6</v>
      </c>
      <c r="C3746" s="199">
        <v>706600</v>
      </c>
      <c r="D3746" s="199">
        <v>0</v>
      </c>
      <c r="E3746" s="198" t="s">
        <v>25316</v>
      </c>
      <c r="F3746" s="198" t="s">
        <v>1</v>
      </c>
    </row>
    <row r="3747" spans="1:6" ht="15" customHeight="1">
      <c r="A3747" s="198" t="s">
        <v>397</v>
      </c>
      <c r="B3747" s="199">
        <v>6</v>
      </c>
      <c r="C3747" s="199">
        <v>732600</v>
      </c>
      <c r="D3747" s="199">
        <v>0</v>
      </c>
      <c r="E3747" s="198" t="s">
        <v>25317</v>
      </c>
      <c r="F3747" s="198" t="s">
        <v>1</v>
      </c>
    </row>
    <row r="3748" spans="1:6" ht="15" customHeight="1">
      <c r="A3748" s="198" t="s">
        <v>397</v>
      </c>
      <c r="B3748" s="199">
        <v>8</v>
      </c>
      <c r="C3748" s="199">
        <v>1060900</v>
      </c>
      <c r="D3748" s="199">
        <v>0</v>
      </c>
      <c r="E3748" s="198" t="s">
        <v>25318</v>
      </c>
      <c r="F3748" s="198" t="s">
        <v>1</v>
      </c>
    </row>
    <row r="3749" spans="1:6" ht="15" customHeight="1">
      <c r="A3749" s="198" t="s">
        <v>398</v>
      </c>
      <c r="B3749" s="199">
        <v>24</v>
      </c>
      <c r="C3749" s="199">
        <v>2515800</v>
      </c>
      <c r="D3749" s="199">
        <v>0</v>
      </c>
      <c r="E3749" s="198" t="s">
        <v>25319</v>
      </c>
      <c r="F3749" s="198" t="s">
        <v>1</v>
      </c>
    </row>
    <row r="3750" spans="1:6" ht="15" customHeight="1">
      <c r="A3750" s="198" t="s">
        <v>397</v>
      </c>
      <c r="B3750" s="199">
        <v>5</v>
      </c>
      <c r="C3750" s="199">
        <v>337300</v>
      </c>
      <c r="D3750" s="199">
        <v>0</v>
      </c>
      <c r="E3750" s="198" t="s">
        <v>25320</v>
      </c>
      <c r="F3750" s="198" t="s">
        <v>1</v>
      </c>
    </row>
    <row r="3751" spans="1:6" ht="15" customHeight="1">
      <c r="A3751" s="198" t="s">
        <v>398</v>
      </c>
      <c r="B3751" s="199">
        <v>4</v>
      </c>
      <c r="C3751" s="199">
        <v>558783</v>
      </c>
      <c r="D3751" s="199">
        <v>0</v>
      </c>
      <c r="E3751" s="198" t="s">
        <v>25321</v>
      </c>
      <c r="F3751" s="198" t="s">
        <v>1</v>
      </c>
    </row>
    <row r="3752" spans="1:6" ht="15" customHeight="1">
      <c r="A3752" s="198" t="s">
        <v>397</v>
      </c>
      <c r="B3752" s="199">
        <v>8</v>
      </c>
      <c r="C3752" s="199">
        <v>1207600</v>
      </c>
      <c r="D3752" s="199">
        <v>0</v>
      </c>
      <c r="E3752" s="198" t="s">
        <v>25322</v>
      </c>
      <c r="F3752" s="198" t="s">
        <v>1</v>
      </c>
    </row>
    <row r="3753" spans="1:6" ht="15" customHeight="1">
      <c r="A3753" s="198" t="s">
        <v>397</v>
      </c>
      <c r="B3753" s="199">
        <v>6</v>
      </c>
      <c r="C3753" s="199">
        <v>686300</v>
      </c>
      <c r="D3753" s="199">
        <v>0</v>
      </c>
      <c r="E3753" s="198" t="s">
        <v>25323</v>
      </c>
      <c r="F3753" s="198" t="s">
        <v>1</v>
      </c>
    </row>
    <row r="3754" spans="1:6" ht="15" customHeight="1">
      <c r="A3754" s="198" t="s">
        <v>397</v>
      </c>
      <c r="B3754" s="199">
        <v>5</v>
      </c>
      <c r="C3754" s="199">
        <v>266900</v>
      </c>
      <c r="D3754" s="199">
        <v>0</v>
      </c>
      <c r="E3754" s="198" t="s">
        <v>25324</v>
      </c>
      <c r="F3754" s="198" t="s">
        <v>1</v>
      </c>
    </row>
    <row r="3755" spans="1:6" ht="15" customHeight="1">
      <c r="A3755" s="198" t="s">
        <v>397</v>
      </c>
      <c r="B3755" s="199">
        <v>7</v>
      </c>
      <c r="C3755" s="199">
        <v>683700</v>
      </c>
      <c r="D3755" s="199">
        <v>0</v>
      </c>
      <c r="E3755" s="198" t="s">
        <v>25325</v>
      </c>
      <c r="F3755" s="198" t="s">
        <v>1</v>
      </c>
    </row>
    <row r="3756" spans="1:6" ht="15" customHeight="1">
      <c r="A3756" s="198" t="s">
        <v>397</v>
      </c>
      <c r="B3756" s="199">
        <v>8</v>
      </c>
      <c r="C3756" s="199">
        <v>1424600</v>
      </c>
      <c r="D3756" s="199">
        <v>0</v>
      </c>
      <c r="E3756" s="198" t="s">
        <v>25326</v>
      </c>
      <c r="F3756" s="198" t="s">
        <v>1</v>
      </c>
    </row>
    <row r="3757" spans="1:6" ht="15" customHeight="1">
      <c r="A3757" s="198" t="s">
        <v>397</v>
      </c>
      <c r="B3757" s="199">
        <v>5</v>
      </c>
      <c r="C3757" s="199">
        <v>346800</v>
      </c>
      <c r="D3757" s="199">
        <v>0</v>
      </c>
      <c r="E3757" s="198" t="s">
        <v>25327</v>
      </c>
      <c r="F3757" s="198" t="s">
        <v>1</v>
      </c>
    </row>
    <row r="3758" spans="1:6" ht="15" customHeight="1">
      <c r="A3758" s="198" t="s">
        <v>398</v>
      </c>
      <c r="B3758" s="199">
        <v>20</v>
      </c>
      <c r="C3758" s="199">
        <v>1500900</v>
      </c>
      <c r="D3758" s="199">
        <v>0</v>
      </c>
      <c r="E3758" s="198" t="s">
        <v>25328</v>
      </c>
      <c r="F3758" s="198" t="s">
        <v>1</v>
      </c>
    </row>
    <row r="3759" spans="1:6" ht="15" customHeight="1">
      <c r="A3759" s="198" t="s">
        <v>397</v>
      </c>
      <c r="B3759" s="199">
        <v>8</v>
      </c>
      <c r="C3759" s="199">
        <v>1081600</v>
      </c>
      <c r="D3759" s="199">
        <v>0</v>
      </c>
      <c r="E3759" s="198" t="s">
        <v>25329</v>
      </c>
      <c r="F3759" s="198" t="s">
        <v>1</v>
      </c>
    </row>
    <row r="3760" spans="1:6" ht="15" customHeight="1">
      <c r="A3760" s="198" t="s">
        <v>398</v>
      </c>
      <c r="B3760" s="199">
        <v>22</v>
      </c>
      <c r="C3760" s="199">
        <v>2750900</v>
      </c>
      <c r="D3760" s="199">
        <v>0</v>
      </c>
      <c r="E3760" s="198" t="s">
        <v>25330</v>
      </c>
      <c r="F3760" s="198" t="s">
        <v>1</v>
      </c>
    </row>
    <row r="3761" spans="1:6" ht="15" customHeight="1">
      <c r="A3761" s="198" t="s">
        <v>397</v>
      </c>
      <c r="B3761" s="199">
        <v>5</v>
      </c>
      <c r="C3761" s="199">
        <v>372700</v>
      </c>
      <c r="D3761" s="199">
        <v>0</v>
      </c>
      <c r="E3761" s="198" t="s">
        <v>25331</v>
      </c>
      <c r="F3761" s="198" t="s">
        <v>1</v>
      </c>
    </row>
    <row r="3762" spans="1:6" ht="15" customHeight="1">
      <c r="A3762" s="198" t="s">
        <v>397</v>
      </c>
      <c r="B3762" s="199">
        <v>6</v>
      </c>
      <c r="C3762" s="199">
        <v>611900</v>
      </c>
      <c r="D3762" s="199">
        <v>0</v>
      </c>
      <c r="E3762" s="198" t="s">
        <v>25332</v>
      </c>
      <c r="F3762" s="198" t="s">
        <v>1</v>
      </c>
    </row>
    <row r="3763" spans="1:6" ht="15" customHeight="1">
      <c r="A3763" s="198" t="s">
        <v>397</v>
      </c>
      <c r="B3763" s="199">
        <v>10</v>
      </c>
      <c r="C3763" s="199">
        <v>1865200</v>
      </c>
      <c r="D3763" s="199">
        <v>0</v>
      </c>
      <c r="E3763" s="198" t="s">
        <v>25333</v>
      </c>
      <c r="F3763" s="198" t="s">
        <v>1</v>
      </c>
    </row>
    <row r="3764" spans="1:6" ht="15" customHeight="1">
      <c r="A3764" s="198" t="s">
        <v>397</v>
      </c>
      <c r="B3764" s="199">
        <v>5</v>
      </c>
      <c r="C3764" s="199">
        <v>496100</v>
      </c>
      <c r="D3764" s="199">
        <v>0</v>
      </c>
      <c r="E3764" s="198" t="s">
        <v>25334</v>
      </c>
      <c r="F3764" s="198" t="s">
        <v>1</v>
      </c>
    </row>
    <row r="3765" spans="1:6" ht="15" customHeight="1">
      <c r="A3765" s="198" t="s">
        <v>398</v>
      </c>
      <c r="B3765" s="199">
        <v>16</v>
      </c>
      <c r="C3765" s="199">
        <v>1257700</v>
      </c>
      <c r="D3765" s="199">
        <v>0</v>
      </c>
      <c r="E3765" s="198" t="s">
        <v>25335</v>
      </c>
      <c r="F3765" s="198" t="s">
        <v>1</v>
      </c>
    </row>
    <row r="3766" spans="1:6" ht="15" customHeight="1">
      <c r="A3766" s="198" t="s">
        <v>397</v>
      </c>
      <c r="B3766" s="199">
        <v>9</v>
      </c>
      <c r="C3766" s="199">
        <v>1843200</v>
      </c>
      <c r="D3766" s="199">
        <v>0</v>
      </c>
      <c r="E3766" s="198" t="s">
        <v>25336</v>
      </c>
      <c r="F3766" s="198" t="s">
        <v>1</v>
      </c>
    </row>
    <row r="3767" spans="1:6" ht="15" customHeight="1">
      <c r="A3767" s="198" t="s">
        <v>398</v>
      </c>
      <c r="B3767" s="199">
        <v>16</v>
      </c>
      <c r="C3767" s="199">
        <v>1273000</v>
      </c>
      <c r="D3767" s="199">
        <v>0</v>
      </c>
      <c r="E3767" s="198" t="s">
        <v>25337</v>
      </c>
      <c r="F3767" s="198" t="s">
        <v>1</v>
      </c>
    </row>
    <row r="3768" spans="1:6" ht="15" customHeight="1">
      <c r="A3768" s="198" t="s">
        <v>397</v>
      </c>
      <c r="B3768" s="199">
        <v>8</v>
      </c>
      <c r="C3768" s="199">
        <v>1175000</v>
      </c>
      <c r="D3768" s="199">
        <v>0</v>
      </c>
      <c r="E3768" s="198" t="s">
        <v>25338</v>
      </c>
      <c r="F3768" s="198" t="s">
        <v>1</v>
      </c>
    </row>
    <row r="3769" spans="1:6" ht="15" customHeight="1">
      <c r="A3769" s="198" t="s">
        <v>397</v>
      </c>
      <c r="B3769" s="199">
        <v>8</v>
      </c>
      <c r="C3769" s="199">
        <v>1229700</v>
      </c>
      <c r="D3769" s="199">
        <v>0</v>
      </c>
      <c r="E3769" s="198" t="s">
        <v>25339</v>
      </c>
      <c r="F3769" s="198" t="s">
        <v>1</v>
      </c>
    </row>
    <row r="3770" spans="1:6" ht="15" customHeight="1">
      <c r="A3770" s="198" t="s">
        <v>397</v>
      </c>
      <c r="B3770" s="199">
        <v>8</v>
      </c>
      <c r="C3770" s="199">
        <v>951200</v>
      </c>
      <c r="D3770" s="199">
        <v>0</v>
      </c>
      <c r="E3770" s="198" t="s">
        <v>25340</v>
      </c>
      <c r="F3770" s="198" t="s">
        <v>1</v>
      </c>
    </row>
    <row r="3771" spans="1:6" ht="15" customHeight="1">
      <c r="A3771" s="198" t="s">
        <v>397</v>
      </c>
      <c r="B3771" s="199">
        <v>4</v>
      </c>
      <c r="C3771" s="199">
        <v>990600</v>
      </c>
      <c r="D3771" s="199">
        <v>4</v>
      </c>
      <c r="E3771" s="198" t="s">
        <v>11689</v>
      </c>
      <c r="F3771" s="198" t="s">
        <v>1</v>
      </c>
    </row>
    <row r="3772" spans="1:6" ht="15" customHeight="1">
      <c r="A3772" s="198" t="s">
        <v>397</v>
      </c>
      <c r="B3772" s="199">
        <v>7</v>
      </c>
      <c r="C3772" s="199">
        <v>1153000</v>
      </c>
      <c r="D3772" s="199">
        <v>0</v>
      </c>
      <c r="E3772" s="198" t="s">
        <v>25341</v>
      </c>
      <c r="F3772" s="198" t="s">
        <v>1</v>
      </c>
    </row>
    <row r="3773" spans="1:6" ht="15" customHeight="1">
      <c r="A3773" s="198" t="s">
        <v>397</v>
      </c>
      <c r="B3773" s="199">
        <v>5</v>
      </c>
      <c r="C3773" s="199">
        <v>432800</v>
      </c>
      <c r="D3773" s="199">
        <v>0</v>
      </c>
      <c r="E3773" s="198" t="s">
        <v>25342</v>
      </c>
      <c r="F3773" s="198" t="s">
        <v>1</v>
      </c>
    </row>
    <row r="3774" spans="1:6" ht="15" customHeight="1">
      <c r="A3774" s="198" t="s">
        <v>397</v>
      </c>
      <c r="B3774" s="199">
        <v>8</v>
      </c>
      <c r="C3774" s="199">
        <v>1563900</v>
      </c>
      <c r="D3774" s="199">
        <v>0</v>
      </c>
      <c r="E3774" s="198" t="s">
        <v>25343</v>
      </c>
      <c r="F3774" s="198" t="s">
        <v>1</v>
      </c>
    </row>
    <row r="3775" spans="1:6" ht="15" customHeight="1">
      <c r="A3775" s="198" t="s">
        <v>397</v>
      </c>
      <c r="B3775" s="199">
        <v>8</v>
      </c>
      <c r="C3775" s="199">
        <v>1252700</v>
      </c>
      <c r="D3775" s="199">
        <v>0</v>
      </c>
      <c r="E3775" s="198" t="s">
        <v>25344</v>
      </c>
      <c r="F3775" s="198" t="s">
        <v>1</v>
      </c>
    </row>
    <row r="3776" spans="1:6" ht="15" customHeight="1">
      <c r="A3776" s="198" t="s">
        <v>397</v>
      </c>
      <c r="B3776" s="199">
        <v>7</v>
      </c>
      <c r="C3776" s="199">
        <v>885200</v>
      </c>
      <c r="D3776" s="199">
        <v>0</v>
      </c>
      <c r="E3776" s="198" t="s">
        <v>25345</v>
      </c>
      <c r="F3776" s="198" t="s">
        <v>1</v>
      </c>
    </row>
    <row r="3777" spans="1:6" ht="15" customHeight="1">
      <c r="A3777" s="198" t="s">
        <v>398</v>
      </c>
      <c r="B3777" s="199">
        <v>18</v>
      </c>
      <c r="C3777" s="199">
        <v>1665500</v>
      </c>
      <c r="D3777" s="199">
        <v>0</v>
      </c>
      <c r="E3777" s="198" t="s">
        <v>25346</v>
      </c>
      <c r="F3777" s="198" t="s">
        <v>1</v>
      </c>
    </row>
    <row r="3778" spans="1:6" ht="15" customHeight="1">
      <c r="A3778" s="198" t="s">
        <v>397</v>
      </c>
      <c r="B3778" s="199">
        <v>8</v>
      </c>
      <c r="C3778" s="199">
        <v>1177700</v>
      </c>
      <c r="D3778" s="199">
        <v>0</v>
      </c>
      <c r="E3778" s="198" t="s">
        <v>25347</v>
      </c>
      <c r="F3778" s="198" t="s">
        <v>1</v>
      </c>
    </row>
    <row r="3779" spans="1:6" ht="15" customHeight="1">
      <c r="A3779" s="198" t="s">
        <v>398</v>
      </c>
      <c r="B3779" s="199">
        <v>38</v>
      </c>
      <c r="C3779" s="199">
        <v>5506000</v>
      </c>
      <c r="D3779" s="199">
        <v>0</v>
      </c>
      <c r="E3779" s="198" t="s">
        <v>25348</v>
      </c>
      <c r="F3779" s="198" t="s">
        <v>1</v>
      </c>
    </row>
    <row r="3780" spans="1:6" ht="15" customHeight="1">
      <c r="A3780" s="198" t="s">
        <v>398</v>
      </c>
      <c r="B3780" s="199">
        <v>20</v>
      </c>
      <c r="C3780" s="199">
        <v>1846400</v>
      </c>
      <c r="D3780" s="199">
        <v>0</v>
      </c>
      <c r="E3780" s="198" t="s">
        <v>25349</v>
      </c>
      <c r="F3780" s="198" t="s">
        <v>1</v>
      </c>
    </row>
    <row r="3781" spans="1:6" ht="15" customHeight="1">
      <c r="A3781" s="198" t="s">
        <v>398</v>
      </c>
      <c r="B3781" s="199">
        <v>23</v>
      </c>
      <c r="C3781" s="199">
        <v>2904500</v>
      </c>
      <c r="D3781" s="199">
        <v>0</v>
      </c>
      <c r="E3781" s="198" t="s">
        <v>25350</v>
      </c>
      <c r="F3781" s="198" t="s">
        <v>1</v>
      </c>
    </row>
    <row r="3782" spans="1:6" ht="15" customHeight="1">
      <c r="A3782" s="198" t="s">
        <v>397</v>
      </c>
      <c r="B3782" s="199">
        <v>5</v>
      </c>
      <c r="C3782" s="199">
        <v>345700</v>
      </c>
      <c r="D3782" s="199">
        <v>0</v>
      </c>
      <c r="E3782" s="198" t="s">
        <v>25351</v>
      </c>
      <c r="F3782" s="198" t="s">
        <v>1</v>
      </c>
    </row>
    <row r="3783" spans="1:6" ht="15" customHeight="1">
      <c r="A3783" s="198" t="s">
        <v>398</v>
      </c>
      <c r="B3783" s="199">
        <v>23</v>
      </c>
      <c r="C3783" s="199">
        <v>2855400</v>
      </c>
      <c r="D3783" s="199">
        <v>0</v>
      </c>
      <c r="E3783" s="198" t="s">
        <v>25352</v>
      </c>
      <c r="F3783" s="198" t="s">
        <v>1</v>
      </c>
    </row>
    <row r="3784" spans="1:6" ht="15" customHeight="1">
      <c r="A3784" s="198" t="s">
        <v>397</v>
      </c>
      <c r="B3784" s="199">
        <v>8</v>
      </c>
      <c r="C3784" s="199">
        <v>1637200</v>
      </c>
      <c r="D3784" s="199">
        <v>0</v>
      </c>
      <c r="E3784" s="198" t="s">
        <v>25353</v>
      </c>
      <c r="F3784" s="198" t="s">
        <v>1</v>
      </c>
    </row>
    <row r="3785" spans="1:6" ht="15" customHeight="1">
      <c r="A3785" s="198" t="s">
        <v>397</v>
      </c>
      <c r="B3785" s="199">
        <v>7</v>
      </c>
      <c r="C3785" s="199">
        <v>527900</v>
      </c>
      <c r="D3785" s="199">
        <v>0</v>
      </c>
      <c r="E3785" s="198" t="s">
        <v>25354</v>
      </c>
      <c r="F3785" s="198" t="s">
        <v>1</v>
      </c>
    </row>
    <row r="3786" spans="1:6" ht="15" customHeight="1">
      <c r="A3786" s="198" t="s">
        <v>398</v>
      </c>
      <c r="B3786" s="199">
        <v>18</v>
      </c>
      <c r="C3786" s="199">
        <v>1676500</v>
      </c>
      <c r="D3786" s="199">
        <v>0</v>
      </c>
      <c r="E3786" s="198" t="s">
        <v>25355</v>
      </c>
      <c r="F3786" s="198" t="s">
        <v>1</v>
      </c>
    </row>
    <row r="3787" spans="1:6" ht="15" customHeight="1">
      <c r="A3787" s="198" t="s">
        <v>397</v>
      </c>
      <c r="B3787" s="199">
        <v>6</v>
      </c>
      <c r="C3787" s="199">
        <v>460800</v>
      </c>
      <c r="D3787" s="199">
        <v>0</v>
      </c>
      <c r="E3787" s="198" t="s">
        <v>25356</v>
      </c>
      <c r="F3787" s="198" t="s">
        <v>1</v>
      </c>
    </row>
    <row r="3788" spans="1:6" ht="15" customHeight="1">
      <c r="A3788" s="198" t="s">
        <v>397</v>
      </c>
      <c r="B3788" s="199">
        <v>8</v>
      </c>
      <c r="C3788" s="199">
        <v>1134500</v>
      </c>
      <c r="D3788" s="199">
        <v>0</v>
      </c>
      <c r="E3788" s="198" t="s">
        <v>25357</v>
      </c>
      <c r="F3788" s="198" t="s">
        <v>1</v>
      </c>
    </row>
    <row r="3789" spans="1:6" ht="15" customHeight="1">
      <c r="A3789" s="198" t="s">
        <v>397</v>
      </c>
      <c r="B3789" s="199">
        <v>6</v>
      </c>
      <c r="C3789" s="199">
        <v>774600</v>
      </c>
      <c r="D3789" s="199">
        <v>0</v>
      </c>
      <c r="E3789" s="198" t="s">
        <v>25358</v>
      </c>
      <c r="F3789" s="198" t="s">
        <v>1</v>
      </c>
    </row>
    <row r="3790" spans="1:6" ht="15" customHeight="1">
      <c r="A3790" s="198" t="s">
        <v>397</v>
      </c>
      <c r="B3790" s="199">
        <v>7</v>
      </c>
      <c r="C3790" s="199">
        <v>816600</v>
      </c>
      <c r="D3790" s="199">
        <v>0</v>
      </c>
      <c r="E3790" s="198" t="s">
        <v>25359</v>
      </c>
      <c r="F3790" s="198" t="s">
        <v>1</v>
      </c>
    </row>
    <row r="3791" spans="1:6" ht="15" customHeight="1">
      <c r="A3791" s="198" t="s">
        <v>398</v>
      </c>
      <c r="B3791" s="199">
        <v>16</v>
      </c>
      <c r="C3791" s="199">
        <v>1186600</v>
      </c>
      <c r="D3791" s="199">
        <v>0</v>
      </c>
      <c r="E3791" s="198" t="s">
        <v>25360</v>
      </c>
      <c r="F3791" s="198" t="s">
        <v>1</v>
      </c>
    </row>
    <row r="3792" spans="1:6" ht="15" customHeight="1">
      <c r="A3792" s="198" t="s">
        <v>397</v>
      </c>
      <c r="B3792" s="199">
        <v>9</v>
      </c>
      <c r="C3792" s="199">
        <v>1532900</v>
      </c>
      <c r="D3792" s="199">
        <v>0</v>
      </c>
      <c r="E3792" s="198" t="s">
        <v>25361</v>
      </c>
      <c r="F3792" s="198" t="s">
        <v>1</v>
      </c>
    </row>
    <row r="3793" spans="1:6" ht="15" customHeight="1">
      <c r="A3793" s="198" t="s">
        <v>398</v>
      </c>
      <c r="B3793" s="199">
        <v>10</v>
      </c>
      <c r="C3793" s="199">
        <v>1396757</v>
      </c>
      <c r="D3793" s="199">
        <v>0</v>
      </c>
      <c r="E3793" s="198" t="s">
        <v>25362</v>
      </c>
      <c r="F3793" s="198" t="s">
        <v>1</v>
      </c>
    </row>
    <row r="3794" spans="1:6" ht="15" customHeight="1">
      <c r="A3794" s="198" t="s">
        <v>397</v>
      </c>
      <c r="B3794" s="199">
        <v>6</v>
      </c>
      <c r="C3794" s="199">
        <v>703100</v>
      </c>
      <c r="D3794" s="199">
        <v>0</v>
      </c>
      <c r="E3794" s="198" t="s">
        <v>25363</v>
      </c>
      <c r="F3794" s="198" t="s">
        <v>1</v>
      </c>
    </row>
    <row r="3795" spans="1:6" ht="15" customHeight="1">
      <c r="A3795" s="198" t="s">
        <v>397</v>
      </c>
      <c r="B3795" s="199">
        <v>9</v>
      </c>
      <c r="C3795" s="199">
        <v>1638100</v>
      </c>
      <c r="D3795" s="199">
        <v>0</v>
      </c>
      <c r="E3795" s="198" t="s">
        <v>25364</v>
      </c>
      <c r="F3795" s="198" t="s">
        <v>1</v>
      </c>
    </row>
    <row r="3796" spans="1:6" ht="15" customHeight="1">
      <c r="A3796" s="198" t="s">
        <v>397</v>
      </c>
      <c r="B3796" s="199">
        <v>6</v>
      </c>
      <c r="C3796" s="199">
        <v>796000</v>
      </c>
      <c r="D3796" s="199">
        <v>0</v>
      </c>
      <c r="E3796" s="198" t="s">
        <v>25365</v>
      </c>
      <c r="F3796" s="198" t="s">
        <v>1</v>
      </c>
    </row>
    <row r="3797" spans="1:6" ht="15" customHeight="1">
      <c r="A3797" s="198" t="s">
        <v>397</v>
      </c>
      <c r="B3797" s="199">
        <v>5</v>
      </c>
      <c r="C3797" s="199">
        <v>567600</v>
      </c>
      <c r="D3797" s="199">
        <v>0</v>
      </c>
      <c r="E3797" s="198" t="s">
        <v>25366</v>
      </c>
      <c r="F3797" s="198" t="s">
        <v>1</v>
      </c>
    </row>
    <row r="3798" spans="1:6" ht="15" customHeight="1">
      <c r="A3798" s="198" t="s">
        <v>397</v>
      </c>
      <c r="B3798" s="199">
        <v>7</v>
      </c>
      <c r="C3798" s="199">
        <v>798200</v>
      </c>
      <c r="D3798" s="199">
        <v>0</v>
      </c>
      <c r="E3798" s="198" t="s">
        <v>25367</v>
      </c>
      <c r="F3798" s="198" t="s">
        <v>1</v>
      </c>
    </row>
    <row r="3799" spans="1:6" ht="15" customHeight="1">
      <c r="A3799" s="198" t="s">
        <v>398</v>
      </c>
      <c r="B3799" s="199">
        <v>15</v>
      </c>
      <c r="C3799" s="199">
        <v>962500</v>
      </c>
      <c r="D3799" s="199">
        <v>0</v>
      </c>
      <c r="E3799" s="198" t="s">
        <v>25368</v>
      </c>
      <c r="F3799" s="198" t="s">
        <v>1</v>
      </c>
    </row>
    <row r="3800" spans="1:6" ht="15" customHeight="1">
      <c r="A3800" s="198" t="s">
        <v>397</v>
      </c>
      <c r="B3800" s="199">
        <v>6</v>
      </c>
      <c r="C3800" s="199">
        <v>444400</v>
      </c>
      <c r="D3800" s="199">
        <v>0</v>
      </c>
      <c r="E3800" s="198" t="s">
        <v>25369</v>
      </c>
      <c r="F3800" s="198" t="s">
        <v>1</v>
      </c>
    </row>
    <row r="3801" spans="1:6" ht="15" customHeight="1">
      <c r="A3801" s="198" t="s">
        <v>397</v>
      </c>
      <c r="B3801" s="199">
        <v>9</v>
      </c>
      <c r="C3801" s="199">
        <v>1877900</v>
      </c>
      <c r="D3801" s="199">
        <v>0</v>
      </c>
      <c r="E3801" s="198" t="s">
        <v>25370</v>
      </c>
      <c r="F3801" s="198" t="s">
        <v>1</v>
      </c>
    </row>
    <row r="3802" spans="1:6" ht="15" customHeight="1">
      <c r="A3802" s="198" t="s">
        <v>397</v>
      </c>
      <c r="B3802" s="199">
        <v>6</v>
      </c>
      <c r="C3802" s="199">
        <v>855600</v>
      </c>
      <c r="D3802" s="199">
        <v>0</v>
      </c>
      <c r="E3802" s="198" t="s">
        <v>25371</v>
      </c>
      <c r="F3802" s="198" t="s">
        <v>1</v>
      </c>
    </row>
    <row r="3803" spans="1:6" ht="15" customHeight="1">
      <c r="A3803" s="198" t="s">
        <v>398</v>
      </c>
      <c r="B3803" s="199">
        <v>15</v>
      </c>
      <c r="C3803" s="199">
        <v>953000</v>
      </c>
      <c r="D3803" s="199">
        <v>0</v>
      </c>
      <c r="E3803" s="198" t="s">
        <v>25372</v>
      </c>
      <c r="F3803" s="198" t="s">
        <v>1</v>
      </c>
    </row>
    <row r="3804" spans="1:6" ht="15" customHeight="1">
      <c r="A3804" s="198" t="s">
        <v>397</v>
      </c>
      <c r="B3804" s="199">
        <v>6</v>
      </c>
      <c r="C3804" s="199">
        <v>469300</v>
      </c>
      <c r="D3804" s="199">
        <v>0</v>
      </c>
      <c r="E3804" s="198" t="s">
        <v>25373</v>
      </c>
      <c r="F3804" s="198" t="s">
        <v>1</v>
      </c>
    </row>
    <row r="3805" spans="1:6" ht="15" customHeight="1">
      <c r="A3805" s="198" t="s">
        <v>398</v>
      </c>
      <c r="B3805" s="199">
        <v>29</v>
      </c>
      <c r="C3805" s="199">
        <v>3578100</v>
      </c>
      <c r="D3805" s="199">
        <v>0</v>
      </c>
      <c r="E3805" s="198" t="s">
        <v>25374</v>
      </c>
      <c r="F3805" s="198" t="s">
        <v>1</v>
      </c>
    </row>
    <row r="3806" spans="1:6" ht="15" customHeight="1">
      <c r="A3806" s="198" t="s">
        <v>398</v>
      </c>
      <c r="B3806" s="199">
        <v>11</v>
      </c>
      <c r="C3806" s="199">
        <v>1470145</v>
      </c>
      <c r="D3806" s="199">
        <v>0</v>
      </c>
      <c r="E3806" s="198" t="s">
        <v>25375</v>
      </c>
      <c r="F3806" s="198" t="s">
        <v>1</v>
      </c>
    </row>
    <row r="3807" spans="1:6" ht="15" customHeight="1">
      <c r="A3807" s="198" t="s">
        <v>397</v>
      </c>
      <c r="B3807" s="199">
        <v>7</v>
      </c>
      <c r="C3807" s="199">
        <v>1191300</v>
      </c>
      <c r="D3807" s="199">
        <v>0</v>
      </c>
      <c r="E3807" s="198" t="s">
        <v>25376</v>
      </c>
      <c r="F3807" s="198" t="s">
        <v>1</v>
      </c>
    </row>
    <row r="3808" spans="1:6" ht="15" customHeight="1">
      <c r="A3808" s="198" t="s">
        <v>397</v>
      </c>
      <c r="B3808" s="199">
        <v>6</v>
      </c>
      <c r="C3808" s="199">
        <v>682500</v>
      </c>
      <c r="D3808" s="199">
        <v>0</v>
      </c>
      <c r="E3808" s="198" t="s">
        <v>25377</v>
      </c>
      <c r="F3808" s="198" t="s">
        <v>1</v>
      </c>
    </row>
    <row r="3809" spans="1:6" ht="15" customHeight="1">
      <c r="A3809" s="198" t="s">
        <v>398</v>
      </c>
      <c r="B3809" s="199">
        <v>28</v>
      </c>
      <c r="C3809" s="199">
        <v>5517800</v>
      </c>
      <c r="D3809" s="199">
        <v>0</v>
      </c>
      <c r="E3809" s="198" t="s">
        <v>25378</v>
      </c>
      <c r="F3809" s="198" t="s">
        <v>1</v>
      </c>
    </row>
    <row r="3810" spans="1:6" ht="15" customHeight="1">
      <c r="A3810" s="198" t="s">
        <v>398</v>
      </c>
      <c r="B3810" s="199">
        <v>5</v>
      </c>
      <c r="C3810" s="199">
        <v>676363</v>
      </c>
      <c r="D3810" s="199">
        <v>0</v>
      </c>
      <c r="E3810" s="198" t="s">
        <v>25379</v>
      </c>
      <c r="F3810" s="198" t="s">
        <v>1</v>
      </c>
    </row>
    <row r="3811" spans="1:6" ht="15" customHeight="1">
      <c r="A3811" s="198" t="s">
        <v>397</v>
      </c>
      <c r="B3811" s="199">
        <v>11</v>
      </c>
      <c r="C3811" s="199">
        <v>2093200</v>
      </c>
      <c r="D3811" s="199">
        <v>0</v>
      </c>
      <c r="E3811" s="198" t="s">
        <v>25380</v>
      </c>
      <c r="F3811" s="198" t="s">
        <v>1</v>
      </c>
    </row>
    <row r="3812" spans="1:6" ht="15" customHeight="1">
      <c r="A3812" s="198" t="s">
        <v>398</v>
      </c>
      <c r="B3812" s="199">
        <v>21</v>
      </c>
      <c r="C3812" s="199">
        <v>2451200</v>
      </c>
      <c r="D3812" s="199">
        <v>0</v>
      </c>
      <c r="E3812" s="198" t="s">
        <v>25381</v>
      </c>
      <c r="F3812" s="198" t="s">
        <v>1</v>
      </c>
    </row>
    <row r="3813" spans="1:6" ht="15" customHeight="1">
      <c r="A3813" s="198" t="s">
        <v>397</v>
      </c>
      <c r="B3813" s="199">
        <v>6</v>
      </c>
      <c r="C3813" s="199">
        <v>516300</v>
      </c>
      <c r="D3813" s="199">
        <v>0</v>
      </c>
      <c r="E3813" s="198" t="s">
        <v>25382</v>
      </c>
      <c r="F3813" s="198" t="s">
        <v>1</v>
      </c>
    </row>
    <row r="3814" spans="1:6" ht="15" customHeight="1">
      <c r="A3814" s="198" t="s">
        <v>398</v>
      </c>
      <c r="B3814" s="199">
        <v>16</v>
      </c>
      <c r="C3814" s="199">
        <v>1079000</v>
      </c>
      <c r="D3814" s="199">
        <v>0</v>
      </c>
      <c r="E3814" s="198" t="s">
        <v>25383</v>
      </c>
      <c r="F3814" s="198" t="s">
        <v>1</v>
      </c>
    </row>
    <row r="3815" spans="1:6" ht="15" customHeight="1">
      <c r="A3815" s="198" t="s">
        <v>397</v>
      </c>
      <c r="B3815" s="199">
        <v>7</v>
      </c>
      <c r="C3815" s="199">
        <v>1138700</v>
      </c>
      <c r="D3815" s="199">
        <v>0</v>
      </c>
      <c r="E3815" s="198" t="s">
        <v>25384</v>
      </c>
      <c r="F3815" s="198" t="s">
        <v>1</v>
      </c>
    </row>
    <row r="3816" spans="1:6" ht="15" customHeight="1">
      <c r="A3816" s="198" t="s">
        <v>398</v>
      </c>
      <c r="B3816" s="199">
        <v>30</v>
      </c>
      <c r="C3816" s="199">
        <v>4093000</v>
      </c>
      <c r="D3816" s="199">
        <v>0</v>
      </c>
      <c r="E3816" s="198" t="s">
        <v>25385</v>
      </c>
      <c r="F3816" s="198" t="s">
        <v>1</v>
      </c>
    </row>
    <row r="3817" spans="1:6" ht="15" customHeight="1">
      <c r="A3817" s="198" t="s">
        <v>397</v>
      </c>
      <c r="B3817" s="199">
        <v>8</v>
      </c>
      <c r="C3817" s="199">
        <v>745700</v>
      </c>
      <c r="D3817" s="199">
        <v>0</v>
      </c>
      <c r="E3817" s="198" t="s">
        <v>25386</v>
      </c>
      <c r="F3817" s="198" t="s">
        <v>1</v>
      </c>
    </row>
    <row r="3818" spans="1:6" ht="15" customHeight="1">
      <c r="A3818" s="198" t="s">
        <v>397</v>
      </c>
      <c r="B3818" s="199">
        <v>5</v>
      </c>
      <c r="C3818" s="199">
        <v>791500</v>
      </c>
      <c r="D3818" s="199">
        <v>0</v>
      </c>
      <c r="E3818" s="198" t="s">
        <v>25387</v>
      </c>
      <c r="F3818" s="198" t="s">
        <v>1</v>
      </c>
    </row>
    <row r="3819" spans="1:6" ht="15" customHeight="1">
      <c r="A3819" s="198" t="s">
        <v>398</v>
      </c>
      <c r="B3819" s="199">
        <v>18</v>
      </c>
      <c r="C3819" s="199">
        <v>1619900</v>
      </c>
      <c r="D3819" s="199">
        <v>0</v>
      </c>
      <c r="E3819" s="198" t="s">
        <v>25388</v>
      </c>
      <c r="F3819" s="198" t="s">
        <v>1</v>
      </c>
    </row>
    <row r="3820" spans="1:6" ht="15" customHeight="1">
      <c r="A3820" s="198" t="s">
        <v>397</v>
      </c>
      <c r="B3820" s="199">
        <v>6</v>
      </c>
      <c r="C3820" s="199">
        <v>368200</v>
      </c>
      <c r="D3820" s="199">
        <v>0</v>
      </c>
      <c r="E3820" s="198" t="s">
        <v>25389</v>
      </c>
      <c r="F3820" s="198" t="s">
        <v>1</v>
      </c>
    </row>
    <row r="3821" spans="1:6" ht="15" customHeight="1">
      <c r="A3821" s="198" t="s">
        <v>397</v>
      </c>
      <c r="B3821" s="199">
        <v>9</v>
      </c>
      <c r="C3821" s="199">
        <v>940774</v>
      </c>
      <c r="D3821" s="199">
        <v>0</v>
      </c>
      <c r="E3821" s="198" t="s">
        <v>25390</v>
      </c>
      <c r="F3821" s="198" t="s">
        <v>1</v>
      </c>
    </row>
    <row r="3822" spans="1:6" ht="15" customHeight="1">
      <c r="A3822" s="198" t="s">
        <v>398</v>
      </c>
      <c r="B3822" s="199">
        <v>20</v>
      </c>
      <c r="C3822" s="199">
        <v>2462200</v>
      </c>
      <c r="D3822" s="199">
        <v>0</v>
      </c>
      <c r="E3822" s="198" t="s">
        <v>25391</v>
      </c>
      <c r="F3822" s="198" t="s">
        <v>1</v>
      </c>
    </row>
    <row r="3823" spans="1:6" ht="15" customHeight="1">
      <c r="A3823" s="198" t="s">
        <v>397</v>
      </c>
      <c r="B3823" s="199">
        <v>9</v>
      </c>
      <c r="C3823" s="199">
        <v>1660300</v>
      </c>
      <c r="D3823" s="199">
        <v>0</v>
      </c>
      <c r="E3823" s="198" t="s">
        <v>25392</v>
      </c>
      <c r="F3823" s="198" t="s">
        <v>1</v>
      </c>
    </row>
    <row r="3824" spans="1:6" ht="15" customHeight="1">
      <c r="A3824" s="198" t="s">
        <v>398</v>
      </c>
      <c r="B3824" s="199">
        <v>15</v>
      </c>
      <c r="C3824" s="199">
        <v>934700</v>
      </c>
      <c r="D3824" s="199">
        <v>0</v>
      </c>
      <c r="E3824" s="198" t="s">
        <v>25393</v>
      </c>
      <c r="F3824" s="198" t="s">
        <v>1</v>
      </c>
    </row>
    <row r="3825" spans="1:6" ht="15" customHeight="1">
      <c r="A3825" s="198" t="s">
        <v>397</v>
      </c>
      <c r="B3825" s="199">
        <v>7</v>
      </c>
      <c r="C3825" s="199">
        <v>684001</v>
      </c>
      <c r="D3825" s="199">
        <v>0</v>
      </c>
      <c r="E3825" s="198" t="s">
        <v>25394</v>
      </c>
      <c r="F3825" s="198" t="s">
        <v>1</v>
      </c>
    </row>
    <row r="3826" spans="1:6" ht="15" customHeight="1">
      <c r="A3826" s="198" t="s">
        <v>397</v>
      </c>
      <c r="B3826" s="199">
        <v>6</v>
      </c>
      <c r="C3826" s="199">
        <v>680600</v>
      </c>
      <c r="D3826" s="199">
        <v>0</v>
      </c>
      <c r="E3826" s="198" t="s">
        <v>25395</v>
      </c>
      <c r="F3826" s="198" t="s">
        <v>1</v>
      </c>
    </row>
    <row r="3827" spans="1:6" ht="15" customHeight="1">
      <c r="A3827" s="198" t="s">
        <v>397</v>
      </c>
      <c r="B3827" s="199">
        <v>7</v>
      </c>
      <c r="C3827" s="199">
        <v>747800</v>
      </c>
      <c r="D3827" s="199">
        <v>0</v>
      </c>
      <c r="E3827" s="198" t="s">
        <v>25396</v>
      </c>
      <c r="F3827" s="198" t="s">
        <v>1</v>
      </c>
    </row>
    <row r="3828" spans="1:6" ht="15" customHeight="1">
      <c r="A3828" s="198" t="s">
        <v>398</v>
      </c>
      <c r="B3828" s="199">
        <v>26</v>
      </c>
      <c r="C3828" s="199">
        <v>3732200</v>
      </c>
      <c r="D3828" s="199">
        <v>0</v>
      </c>
      <c r="E3828" s="198" t="s">
        <v>25397</v>
      </c>
      <c r="F3828" s="198" t="s">
        <v>1</v>
      </c>
    </row>
    <row r="3829" spans="1:6" ht="15" customHeight="1">
      <c r="A3829" s="198" t="s">
        <v>398</v>
      </c>
      <c r="B3829" s="199">
        <v>31</v>
      </c>
      <c r="C3829" s="199">
        <v>5574300</v>
      </c>
      <c r="D3829" s="199">
        <v>0</v>
      </c>
      <c r="E3829" s="198" t="s">
        <v>25398</v>
      </c>
      <c r="F3829" s="198" t="s">
        <v>1</v>
      </c>
    </row>
    <row r="3830" spans="1:6" ht="15" customHeight="1">
      <c r="A3830" s="198" t="s">
        <v>398</v>
      </c>
      <c r="B3830" s="199">
        <v>20</v>
      </c>
      <c r="C3830" s="199">
        <v>1375200</v>
      </c>
      <c r="D3830" s="199">
        <v>0</v>
      </c>
      <c r="E3830" s="198" t="s">
        <v>25399</v>
      </c>
      <c r="F3830" s="198" t="s">
        <v>1</v>
      </c>
    </row>
    <row r="3831" spans="1:6" ht="15" customHeight="1">
      <c r="A3831" s="198" t="s">
        <v>398</v>
      </c>
      <c r="B3831" s="199">
        <v>37</v>
      </c>
      <c r="C3831" s="199">
        <v>4981275</v>
      </c>
      <c r="D3831" s="199">
        <v>0</v>
      </c>
      <c r="E3831" s="198" t="s">
        <v>25400</v>
      </c>
      <c r="F3831" s="198" t="s">
        <v>1</v>
      </c>
    </row>
    <row r="3832" spans="1:6" ht="15" customHeight="1">
      <c r="A3832" s="198" t="s">
        <v>398</v>
      </c>
      <c r="B3832" s="199">
        <v>17</v>
      </c>
      <c r="C3832" s="199">
        <v>1148200</v>
      </c>
      <c r="D3832" s="199">
        <v>0</v>
      </c>
      <c r="E3832" s="198" t="s">
        <v>25401</v>
      </c>
      <c r="F3832" s="198" t="s">
        <v>1</v>
      </c>
    </row>
    <row r="3833" spans="1:6" ht="15" customHeight="1">
      <c r="A3833" s="198" t="s">
        <v>397</v>
      </c>
      <c r="B3833" s="199">
        <v>5</v>
      </c>
      <c r="C3833" s="199">
        <v>531000</v>
      </c>
      <c r="D3833" s="199">
        <v>0</v>
      </c>
      <c r="E3833" s="198" t="s">
        <v>25402</v>
      </c>
      <c r="F3833" s="198" t="s">
        <v>1</v>
      </c>
    </row>
    <row r="3834" spans="1:6" ht="15" customHeight="1">
      <c r="A3834" s="198" t="s">
        <v>397</v>
      </c>
      <c r="B3834" s="199">
        <v>8</v>
      </c>
      <c r="C3834" s="199">
        <v>1663000</v>
      </c>
      <c r="D3834" s="199">
        <v>0</v>
      </c>
      <c r="E3834" s="198" t="s">
        <v>25403</v>
      </c>
      <c r="F3834" s="198" t="s">
        <v>1</v>
      </c>
    </row>
    <row r="3835" spans="1:6" ht="15" customHeight="1">
      <c r="A3835" s="198" t="s">
        <v>398</v>
      </c>
      <c r="B3835" s="199">
        <v>9</v>
      </c>
      <c r="C3835" s="199">
        <v>1271346</v>
      </c>
      <c r="D3835" s="199">
        <v>0</v>
      </c>
      <c r="E3835" s="198" t="s">
        <v>25404</v>
      </c>
      <c r="F3835" s="198" t="s">
        <v>1</v>
      </c>
    </row>
    <row r="3836" spans="1:6" ht="15" customHeight="1">
      <c r="A3836" s="198" t="s">
        <v>397</v>
      </c>
      <c r="B3836" s="199">
        <v>6</v>
      </c>
      <c r="C3836" s="199">
        <v>425800</v>
      </c>
      <c r="D3836" s="199">
        <v>0</v>
      </c>
      <c r="E3836" s="198" t="s">
        <v>25405</v>
      </c>
      <c r="F3836" s="198" t="s">
        <v>1</v>
      </c>
    </row>
    <row r="3837" spans="1:6" ht="15" customHeight="1">
      <c r="A3837" s="198" t="s">
        <v>398</v>
      </c>
      <c r="B3837" s="199">
        <v>11</v>
      </c>
      <c r="C3837" s="199">
        <v>1499078</v>
      </c>
      <c r="D3837" s="199">
        <v>0</v>
      </c>
      <c r="E3837" s="198" t="s">
        <v>25406</v>
      </c>
      <c r="F3837" s="198" t="s">
        <v>1</v>
      </c>
    </row>
    <row r="3838" spans="1:6" ht="15" customHeight="1">
      <c r="A3838" s="198" t="s">
        <v>397</v>
      </c>
      <c r="B3838" s="199">
        <v>7</v>
      </c>
      <c r="C3838" s="199">
        <v>752700</v>
      </c>
      <c r="D3838" s="199">
        <v>0</v>
      </c>
      <c r="E3838" s="198" t="s">
        <v>25407</v>
      </c>
      <c r="F3838" s="198" t="s">
        <v>1</v>
      </c>
    </row>
    <row r="3839" spans="1:6" ht="15" customHeight="1">
      <c r="A3839" s="198" t="s">
        <v>398</v>
      </c>
      <c r="B3839" s="199">
        <v>19</v>
      </c>
      <c r="C3839" s="199">
        <v>1835200</v>
      </c>
      <c r="D3839" s="199">
        <v>0</v>
      </c>
      <c r="E3839" s="198" t="s">
        <v>25408</v>
      </c>
      <c r="F3839" s="198" t="s">
        <v>1</v>
      </c>
    </row>
    <row r="3840" spans="1:6" ht="15" customHeight="1">
      <c r="A3840" s="198" t="s">
        <v>397</v>
      </c>
      <c r="B3840" s="199">
        <v>8</v>
      </c>
      <c r="C3840" s="199">
        <v>1257900</v>
      </c>
      <c r="D3840" s="199">
        <v>0</v>
      </c>
      <c r="E3840" s="198" t="s">
        <v>25409</v>
      </c>
      <c r="F3840" s="198" t="s">
        <v>1</v>
      </c>
    </row>
    <row r="3841" spans="1:6" ht="15" customHeight="1">
      <c r="A3841" s="198" t="s">
        <v>397</v>
      </c>
      <c r="B3841" s="199">
        <v>6</v>
      </c>
      <c r="C3841" s="199">
        <v>872600</v>
      </c>
      <c r="D3841" s="199">
        <v>0</v>
      </c>
      <c r="E3841" s="198" t="s">
        <v>25410</v>
      </c>
      <c r="F3841" s="198" t="s">
        <v>1</v>
      </c>
    </row>
    <row r="3842" spans="1:6" ht="15" customHeight="1">
      <c r="A3842" s="198" t="s">
        <v>397</v>
      </c>
      <c r="B3842" s="199">
        <v>7</v>
      </c>
      <c r="C3842" s="199">
        <v>1163800</v>
      </c>
      <c r="D3842" s="199">
        <v>0</v>
      </c>
      <c r="E3842" s="198" t="s">
        <v>25411</v>
      </c>
      <c r="F3842" s="198" t="s">
        <v>1</v>
      </c>
    </row>
    <row r="3843" spans="1:6" ht="15" customHeight="1">
      <c r="A3843" s="198" t="s">
        <v>397</v>
      </c>
      <c r="B3843" s="199">
        <v>9</v>
      </c>
      <c r="C3843" s="199">
        <v>1684300</v>
      </c>
      <c r="D3843" s="199">
        <v>0</v>
      </c>
      <c r="E3843" s="198" t="s">
        <v>25412</v>
      </c>
      <c r="F3843" s="198" t="s">
        <v>1</v>
      </c>
    </row>
    <row r="3844" spans="1:6" ht="15" customHeight="1">
      <c r="A3844" s="198" t="s">
        <v>397</v>
      </c>
      <c r="B3844" s="199">
        <v>7</v>
      </c>
      <c r="C3844" s="199">
        <v>619300</v>
      </c>
      <c r="D3844" s="199">
        <v>0</v>
      </c>
      <c r="E3844" s="198" t="s">
        <v>25413</v>
      </c>
      <c r="F3844" s="198" t="s">
        <v>1</v>
      </c>
    </row>
    <row r="3845" spans="1:6" ht="15" customHeight="1">
      <c r="A3845" s="198" t="s">
        <v>397</v>
      </c>
      <c r="B3845" s="199">
        <v>9</v>
      </c>
      <c r="C3845" s="199">
        <v>1636900</v>
      </c>
      <c r="D3845" s="199">
        <v>0</v>
      </c>
      <c r="E3845" s="198" t="s">
        <v>25414</v>
      </c>
      <c r="F3845" s="198" t="s">
        <v>1</v>
      </c>
    </row>
    <row r="3846" spans="1:6" ht="15" customHeight="1">
      <c r="A3846" s="198" t="s">
        <v>397</v>
      </c>
      <c r="B3846" s="199">
        <v>8</v>
      </c>
      <c r="C3846" s="199">
        <v>1241500</v>
      </c>
      <c r="D3846" s="199">
        <v>0</v>
      </c>
      <c r="E3846" s="198" t="s">
        <v>25415</v>
      </c>
      <c r="F3846" s="198" t="s">
        <v>1</v>
      </c>
    </row>
    <row r="3847" spans="1:6" ht="15" customHeight="1">
      <c r="A3847" s="198" t="s">
        <v>398</v>
      </c>
      <c r="B3847" s="199">
        <v>19</v>
      </c>
      <c r="C3847" s="199">
        <v>1880800</v>
      </c>
      <c r="D3847" s="199">
        <v>0</v>
      </c>
      <c r="E3847" s="198" t="s">
        <v>25416</v>
      </c>
      <c r="F3847" s="198" t="s">
        <v>1</v>
      </c>
    </row>
    <row r="3848" spans="1:6" ht="15" customHeight="1">
      <c r="A3848" s="198" t="s">
        <v>397</v>
      </c>
      <c r="B3848" s="199">
        <v>6</v>
      </c>
      <c r="C3848" s="199">
        <v>825200</v>
      </c>
      <c r="D3848" s="199">
        <v>0</v>
      </c>
      <c r="E3848" s="198" t="s">
        <v>25417</v>
      </c>
      <c r="F3848" s="198" t="s">
        <v>1</v>
      </c>
    </row>
    <row r="3849" spans="1:6" ht="15" customHeight="1">
      <c r="A3849" s="198" t="s">
        <v>397</v>
      </c>
      <c r="B3849" s="199">
        <v>6</v>
      </c>
      <c r="C3849" s="199">
        <v>494800</v>
      </c>
      <c r="D3849" s="199">
        <v>0</v>
      </c>
      <c r="E3849" s="198" t="s">
        <v>25418</v>
      </c>
      <c r="F3849" s="198" t="s">
        <v>1</v>
      </c>
    </row>
    <row r="3850" spans="1:6" ht="15" customHeight="1">
      <c r="A3850" s="198" t="s">
        <v>397</v>
      </c>
      <c r="B3850" s="199">
        <v>6</v>
      </c>
      <c r="C3850" s="199">
        <v>509000</v>
      </c>
      <c r="D3850" s="199">
        <v>0</v>
      </c>
      <c r="E3850" s="198" t="s">
        <v>25419</v>
      </c>
      <c r="F3850" s="198" t="s">
        <v>1</v>
      </c>
    </row>
    <row r="3851" spans="1:6" ht="15" customHeight="1">
      <c r="A3851" s="198" t="s">
        <v>398</v>
      </c>
      <c r="B3851" s="199">
        <v>16</v>
      </c>
      <c r="C3851" s="199">
        <v>705300</v>
      </c>
      <c r="D3851" s="199">
        <v>0</v>
      </c>
      <c r="E3851" s="198" t="s">
        <v>25420</v>
      </c>
      <c r="F3851" s="198" t="s">
        <v>1</v>
      </c>
    </row>
    <row r="3852" spans="1:6" ht="15" customHeight="1">
      <c r="A3852" s="198" t="s">
        <v>397</v>
      </c>
      <c r="B3852" s="199">
        <v>6</v>
      </c>
      <c r="C3852" s="199">
        <v>582600</v>
      </c>
      <c r="D3852" s="199">
        <v>0</v>
      </c>
      <c r="E3852" s="198" t="s">
        <v>25421</v>
      </c>
      <c r="F3852" s="198" t="s">
        <v>1</v>
      </c>
    </row>
    <row r="3853" spans="1:6" ht="15" customHeight="1">
      <c r="A3853" s="198" t="s">
        <v>398</v>
      </c>
      <c r="B3853" s="199">
        <v>12</v>
      </c>
      <c r="C3853" s="199">
        <v>1638738</v>
      </c>
      <c r="D3853" s="199">
        <v>0</v>
      </c>
      <c r="E3853" s="198" t="s">
        <v>25422</v>
      </c>
      <c r="F3853" s="198" t="s">
        <v>1</v>
      </c>
    </row>
    <row r="3854" spans="1:6" ht="15" customHeight="1">
      <c r="A3854" s="198" t="s">
        <v>398</v>
      </c>
      <c r="B3854" s="199">
        <v>17</v>
      </c>
      <c r="C3854" s="199">
        <v>1582300</v>
      </c>
      <c r="D3854" s="199">
        <v>0</v>
      </c>
      <c r="E3854" s="198" t="s">
        <v>25423</v>
      </c>
      <c r="F3854" s="198" t="s">
        <v>1</v>
      </c>
    </row>
    <row r="3855" spans="1:6" ht="15" customHeight="1">
      <c r="A3855" s="198" t="s">
        <v>397</v>
      </c>
      <c r="B3855" s="199">
        <v>7</v>
      </c>
      <c r="C3855" s="199">
        <v>747000</v>
      </c>
      <c r="D3855" s="199">
        <v>0</v>
      </c>
      <c r="E3855" s="198" t="s">
        <v>25424</v>
      </c>
      <c r="F3855" s="198" t="s">
        <v>1</v>
      </c>
    </row>
    <row r="3856" spans="1:6" ht="15" customHeight="1">
      <c r="A3856" s="198" t="s">
        <v>397</v>
      </c>
      <c r="B3856" s="199">
        <v>7</v>
      </c>
      <c r="C3856" s="199">
        <v>689000</v>
      </c>
      <c r="D3856" s="199">
        <v>0</v>
      </c>
      <c r="E3856" s="198" t="s">
        <v>25425</v>
      </c>
      <c r="F3856" s="198" t="s">
        <v>1</v>
      </c>
    </row>
    <row r="3857" spans="1:6" ht="15" customHeight="1">
      <c r="A3857" s="198" t="s">
        <v>397</v>
      </c>
      <c r="B3857" s="199">
        <v>8</v>
      </c>
      <c r="C3857" s="199">
        <v>1204700</v>
      </c>
      <c r="D3857" s="199">
        <v>0</v>
      </c>
      <c r="E3857" s="198" t="s">
        <v>25426</v>
      </c>
      <c r="F3857" s="198" t="s">
        <v>1</v>
      </c>
    </row>
    <row r="3858" spans="1:6" ht="15" customHeight="1">
      <c r="A3858" s="198" t="s">
        <v>398</v>
      </c>
      <c r="B3858" s="199">
        <v>17</v>
      </c>
      <c r="C3858" s="199">
        <v>1435900</v>
      </c>
      <c r="D3858" s="199">
        <v>0</v>
      </c>
      <c r="E3858" s="198" t="s">
        <v>25427</v>
      </c>
      <c r="F3858" s="198" t="s">
        <v>1</v>
      </c>
    </row>
    <row r="3859" spans="1:6" ht="15" customHeight="1">
      <c r="A3859" s="198" t="s">
        <v>398</v>
      </c>
      <c r="B3859" s="199">
        <v>25</v>
      </c>
      <c r="C3859" s="199">
        <v>3910100</v>
      </c>
      <c r="D3859" s="199">
        <v>0</v>
      </c>
      <c r="E3859" s="198" t="s">
        <v>25428</v>
      </c>
      <c r="F3859" s="198" t="s">
        <v>1</v>
      </c>
    </row>
    <row r="3860" spans="1:6" ht="15" customHeight="1">
      <c r="A3860" s="198" t="s">
        <v>397</v>
      </c>
      <c r="B3860" s="199">
        <v>6</v>
      </c>
      <c r="C3860" s="199">
        <v>779600</v>
      </c>
      <c r="D3860" s="199">
        <v>0</v>
      </c>
      <c r="E3860" s="198" t="s">
        <v>25429</v>
      </c>
      <c r="F3860" s="198" t="s">
        <v>1</v>
      </c>
    </row>
    <row r="3861" spans="1:6" ht="15" customHeight="1">
      <c r="A3861" s="198" t="s">
        <v>397</v>
      </c>
      <c r="B3861" s="199">
        <v>8</v>
      </c>
      <c r="C3861" s="199">
        <v>1162800</v>
      </c>
      <c r="D3861" s="199">
        <v>0</v>
      </c>
      <c r="E3861" s="198" t="s">
        <v>25430</v>
      </c>
      <c r="F3861" s="198" t="s">
        <v>1</v>
      </c>
    </row>
    <row r="3862" spans="1:6" ht="15" customHeight="1">
      <c r="A3862" s="198" t="s">
        <v>397</v>
      </c>
      <c r="B3862" s="199">
        <v>7</v>
      </c>
      <c r="C3862" s="199">
        <v>566700</v>
      </c>
      <c r="D3862" s="199">
        <v>0</v>
      </c>
      <c r="E3862" s="198" t="s">
        <v>25431</v>
      </c>
      <c r="F3862" s="198" t="s">
        <v>1</v>
      </c>
    </row>
    <row r="3863" spans="1:6" ht="15" customHeight="1">
      <c r="A3863" s="198" t="s">
        <v>397</v>
      </c>
      <c r="B3863" s="199">
        <v>7</v>
      </c>
      <c r="C3863" s="199">
        <v>1031500</v>
      </c>
      <c r="D3863" s="199">
        <v>0</v>
      </c>
      <c r="E3863" s="198" t="s">
        <v>25432</v>
      </c>
      <c r="F3863" s="198" t="s">
        <v>1</v>
      </c>
    </row>
    <row r="3864" spans="1:6" ht="15" customHeight="1">
      <c r="A3864" s="198" t="s">
        <v>397</v>
      </c>
      <c r="B3864" s="199">
        <v>6</v>
      </c>
      <c r="C3864" s="199">
        <v>917000</v>
      </c>
      <c r="D3864" s="199">
        <v>0</v>
      </c>
      <c r="E3864" s="198" t="s">
        <v>25433</v>
      </c>
      <c r="F3864" s="198" t="s">
        <v>1</v>
      </c>
    </row>
    <row r="3865" spans="1:6" ht="15" customHeight="1">
      <c r="A3865" s="198" t="s">
        <v>398</v>
      </c>
      <c r="B3865" s="199">
        <v>18</v>
      </c>
      <c r="C3865" s="199">
        <v>1617200</v>
      </c>
      <c r="D3865" s="199">
        <v>0</v>
      </c>
      <c r="E3865" s="198" t="s">
        <v>25434</v>
      </c>
      <c r="F3865" s="198" t="s">
        <v>1</v>
      </c>
    </row>
    <row r="3866" spans="1:6" ht="15" customHeight="1">
      <c r="A3866" s="198" t="s">
        <v>397</v>
      </c>
      <c r="B3866" s="199">
        <v>6</v>
      </c>
      <c r="C3866" s="199">
        <v>635800</v>
      </c>
      <c r="D3866" s="199">
        <v>0</v>
      </c>
      <c r="E3866" s="198" t="s">
        <v>25435</v>
      </c>
      <c r="F3866" s="198" t="s">
        <v>1</v>
      </c>
    </row>
    <row r="3867" spans="1:6" ht="15" customHeight="1">
      <c r="A3867" s="198" t="s">
        <v>397</v>
      </c>
      <c r="B3867" s="199">
        <v>7</v>
      </c>
      <c r="C3867" s="199">
        <v>560800</v>
      </c>
      <c r="D3867" s="199">
        <v>0</v>
      </c>
      <c r="E3867" s="198" t="s">
        <v>25436</v>
      </c>
      <c r="F3867" s="198" t="s">
        <v>1</v>
      </c>
    </row>
    <row r="3868" spans="1:6" ht="15" customHeight="1">
      <c r="A3868" s="198" t="s">
        <v>398</v>
      </c>
      <c r="B3868" s="199">
        <v>21</v>
      </c>
      <c r="C3868" s="199">
        <v>2472400</v>
      </c>
      <c r="D3868" s="199">
        <v>0</v>
      </c>
      <c r="E3868" s="198" t="s">
        <v>25437</v>
      </c>
      <c r="F3868" s="198" t="s">
        <v>1</v>
      </c>
    </row>
    <row r="3869" spans="1:6" ht="15" customHeight="1">
      <c r="A3869" s="198" t="s">
        <v>397</v>
      </c>
      <c r="B3869" s="199">
        <v>7</v>
      </c>
      <c r="C3869" s="199">
        <v>1096300</v>
      </c>
      <c r="D3869" s="199">
        <v>0</v>
      </c>
      <c r="E3869" s="198" t="s">
        <v>25438</v>
      </c>
      <c r="F3869" s="198" t="s">
        <v>1</v>
      </c>
    </row>
    <row r="3870" spans="1:6" ht="15" customHeight="1">
      <c r="A3870" s="198" t="s">
        <v>398</v>
      </c>
      <c r="B3870" s="199">
        <v>19</v>
      </c>
      <c r="C3870" s="199">
        <v>1991900</v>
      </c>
      <c r="D3870" s="199">
        <v>0</v>
      </c>
      <c r="E3870" s="198" t="s">
        <v>25439</v>
      </c>
      <c r="F3870" s="198" t="s">
        <v>1</v>
      </c>
    </row>
    <row r="3871" spans="1:6" ht="15" customHeight="1">
      <c r="A3871" s="198" t="s">
        <v>398</v>
      </c>
      <c r="B3871" s="199">
        <v>25</v>
      </c>
      <c r="C3871" s="199">
        <v>2991100</v>
      </c>
      <c r="D3871" s="199">
        <v>0</v>
      </c>
      <c r="E3871" s="198" t="s">
        <v>25440</v>
      </c>
      <c r="F3871" s="198" t="s">
        <v>1</v>
      </c>
    </row>
    <row r="3872" spans="1:6" ht="15" customHeight="1">
      <c r="A3872" s="198" t="s">
        <v>397</v>
      </c>
      <c r="B3872" s="199">
        <v>6</v>
      </c>
      <c r="C3872" s="199">
        <v>664500</v>
      </c>
      <c r="D3872" s="199">
        <v>0</v>
      </c>
      <c r="E3872" s="198" t="s">
        <v>25441</v>
      </c>
      <c r="F3872" s="198" t="s">
        <v>1</v>
      </c>
    </row>
    <row r="3873" spans="1:6" ht="15" customHeight="1">
      <c r="A3873" s="198" t="s">
        <v>397</v>
      </c>
      <c r="B3873" s="199">
        <v>6</v>
      </c>
      <c r="C3873" s="199">
        <v>520300</v>
      </c>
      <c r="D3873" s="199">
        <v>0</v>
      </c>
      <c r="E3873" s="198" t="s">
        <v>25442</v>
      </c>
      <c r="F3873" s="198" t="s">
        <v>1</v>
      </c>
    </row>
    <row r="3874" spans="1:6" ht="15" customHeight="1">
      <c r="A3874" s="198" t="s">
        <v>398</v>
      </c>
      <c r="B3874" s="199">
        <v>19</v>
      </c>
      <c r="C3874" s="199">
        <v>1948400</v>
      </c>
      <c r="D3874" s="199">
        <v>0</v>
      </c>
      <c r="E3874" s="198" t="s">
        <v>25443</v>
      </c>
      <c r="F3874" s="198" t="s">
        <v>1</v>
      </c>
    </row>
    <row r="3875" spans="1:6" ht="15" customHeight="1">
      <c r="A3875" s="198" t="s">
        <v>397</v>
      </c>
      <c r="B3875" s="199">
        <v>5</v>
      </c>
      <c r="C3875" s="199">
        <v>512239</v>
      </c>
      <c r="D3875" s="199">
        <v>0</v>
      </c>
      <c r="E3875" s="198" t="s">
        <v>25444</v>
      </c>
      <c r="F3875" s="198" t="s">
        <v>1</v>
      </c>
    </row>
    <row r="3876" spans="1:6" ht="15" customHeight="1">
      <c r="A3876" s="198" t="s">
        <v>397</v>
      </c>
      <c r="B3876" s="199">
        <v>10</v>
      </c>
      <c r="C3876" s="199">
        <v>1613600</v>
      </c>
      <c r="D3876" s="199">
        <v>0</v>
      </c>
      <c r="E3876" s="198" t="s">
        <v>25445</v>
      </c>
      <c r="F3876" s="198" t="s">
        <v>1</v>
      </c>
    </row>
    <row r="3877" spans="1:6" ht="15" customHeight="1">
      <c r="A3877" s="198" t="s">
        <v>398</v>
      </c>
      <c r="B3877" s="199">
        <v>34</v>
      </c>
      <c r="C3877" s="199">
        <v>5973700</v>
      </c>
      <c r="D3877" s="199">
        <v>0</v>
      </c>
      <c r="E3877" s="198" t="s">
        <v>25446</v>
      </c>
      <c r="F3877" s="198" t="s">
        <v>1</v>
      </c>
    </row>
    <row r="3878" spans="1:6" ht="15" customHeight="1">
      <c r="A3878" s="198" t="s">
        <v>397</v>
      </c>
      <c r="B3878" s="199">
        <v>7</v>
      </c>
      <c r="C3878" s="199">
        <v>792900</v>
      </c>
      <c r="D3878" s="199">
        <v>0</v>
      </c>
      <c r="E3878" s="198" t="s">
        <v>25447</v>
      </c>
      <c r="F3878" s="198" t="s">
        <v>1</v>
      </c>
    </row>
    <row r="3879" spans="1:6" ht="15" customHeight="1">
      <c r="A3879" s="198" t="s">
        <v>397</v>
      </c>
      <c r="B3879" s="199">
        <v>6</v>
      </c>
      <c r="C3879" s="199">
        <v>546200</v>
      </c>
      <c r="D3879" s="199">
        <v>0</v>
      </c>
      <c r="E3879" s="198" t="s">
        <v>25448</v>
      </c>
      <c r="F3879" s="198" t="s">
        <v>1</v>
      </c>
    </row>
    <row r="3880" spans="1:6" ht="15" customHeight="1">
      <c r="A3880" s="198" t="s">
        <v>398</v>
      </c>
      <c r="B3880" s="199">
        <v>10</v>
      </c>
      <c r="C3880" s="199">
        <v>1403392</v>
      </c>
      <c r="D3880" s="199">
        <v>0</v>
      </c>
      <c r="E3880" s="198" t="s">
        <v>25449</v>
      </c>
      <c r="F3880" s="198" t="s">
        <v>1</v>
      </c>
    </row>
    <row r="3881" spans="1:6" ht="15" customHeight="1">
      <c r="A3881" s="198" t="s">
        <v>397</v>
      </c>
      <c r="B3881" s="199">
        <v>7</v>
      </c>
      <c r="C3881" s="199">
        <v>1470500</v>
      </c>
      <c r="D3881" s="199">
        <v>0</v>
      </c>
      <c r="E3881" s="198" t="s">
        <v>25450</v>
      </c>
      <c r="F3881" s="198" t="s">
        <v>1</v>
      </c>
    </row>
    <row r="3882" spans="1:6" ht="15" customHeight="1">
      <c r="A3882" s="198" t="s">
        <v>397</v>
      </c>
      <c r="B3882" s="199">
        <v>7</v>
      </c>
      <c r="C3882" s="199">
        <v>707400</v>
      </c>
      <c r="D3882" s="199">
        <v>0</v>
      </c>
      <c r="E3882" s="198" t="s">
        <v>25451</v>
      </c>
      <c r="F3882" s="198" t="s">
        <v>1</v>
      </c>
    </row>
    <row r="3883" spans="1:6" ht="15" customHeight="1">
      <c r="A3883" s="198" t="s">
        <v>398</v>
      </c>
      <c r="B3883" s="199">
        <v>18</v>
      </c>
      <c r="C3883" s="199">
        <v>1675700</v>
      </c>
      <c r="D3883" s="199">
        <v>0</v>
      </c>
      <c r="E3883" s="198" t="s">
        <v>25452</v>
      </c>
      <c r="F3883" s="198" t="s">
        <v>1</v>
      </c>
    </row>
    <row r="3884" spans="1:6" ht="15" customHeight="1">
      <c r="A3884" s="198" t="s">
        <v>397</v>
      </c>
      <c r="B3884" s="199">
        <v>7</v>
      </c>
      <c r="C3884" s="199">
        <v>949400</v>
      </c>
      <c r="D3884" s="199">
        <v>0</v>
      </c>
      <c r="E3884" s="198" t="s">
        <v>25453</v>
      </c>
      <c r="F3884" s="198" t="s">
        <v>1</v>
      </c>
    </row>
    <row r="3885" spans="1:6" ht="15" customHeight="1">
      <c r="A3885" s="198" t="s">
        <v>397</v>
      </c>
      <c r="B3885" s="199">
        <v>10</v>
      </c>
      <c r="C3885" s="199">
        <v>2257200</v>
      </c>
      <c r="D3885" s="199">
        <v>0</v>
      </c>
      <c r="E3885" s="198" t="s">
        <v>25454</v>
      </c>
      <c r="F3885" s="198" t="s">
        <v>1</v>
      </c>
    </row>
    <row r="3886" spans="1:6" ht="15" customHeight="1">
      <c r="A3886" s="198" t="s">
        <v>397</v>
      </c>
      <c r="B3886" s="199">
        <v>6</v>
      </c>
      <c r="C3886" s="199">
        <v>575100</v>
      </c>
      <c r="D3886" s="199">
        <v>0</v>
      </c>
      <c r="E3886" s="198" t="s">
        <v>25455</v>
      </c>
      <c r="F3886" s="198" t="s">
        <v>1</v>
      </c>
    </row>
    <row r="3887" spans="1:6" ht="15" customHeight="1">
      <c r="A3887" s="198" t="s">
        <v>398</v>
      </c>
      <c r="B3887" s="199">
        <v>26</v>
      </c>
      <c r="C3887" s="199">
        <v>3121000</v>
      </c>
      <c r="D3887" s="199">
        <v>0</v>
      </c>
      <c r="E3887" s="198" t="s">
        <v>25456</v>
      </c>
      <c r="F3887" s="198" t="s">
        <v>1</v>
      </c>
    </row>
    <row r="3888" spans="1:6" ht="15" customHeight="1">
      <c r="A3888" s="198" t="s">
        <v>397</v>
      </c>
      <c r="B3888" s="199">
        <v>7</v>
      </c>
      <c r="C3888" s="199">
        <v>712500</v>
      </c>
      <c r="D3888" s="199">
        <v>0</v>
      </c>
      <c r="E3888" s="198" t="s">
        <v>25457</v>
      </c>
      <c r="F3888" s="198" t="s">
        <v>1</v>
      </c>
    </row>
    <row r="3889" spans="1:6" ht="15" customHeight="1">
      <c r="A3889" s="198" t="s">
        <v>398</v>
      </c>
      <c r="B3889" s="199">
        <v>20</v>
      </c>
      <c r="C3889" s="199">
        <v>1743300</v>
      </c>
      <c r="D3889" s="199">
        <v>0</v>
      </c>
      <c r="E3889" s="198" t="s">
        <v>25458</v>
      </c>
      <c r="F3889" s="198" t="s">
        <v>1</v>
      </c>
    </row>
    <row r="3890" spans="1:6" ht="15" customHeight="1">
      <c r="A3890" s="198" t="s">
        <v>397</v>
      </c>
      <c r="B3890" s="199">
        <v>7</v>
      </c>
      <c r="C3890" s="199">
        <v>996900</v>
      </c>
      <c r="D3890" s="199">
        <v>0</v>
      </c>
      <c r="E3890" s="198" t="s">
        <v>25459</v>
      </c>
      <c r="F3890" s="198" t="s">
        <v>1</v>
      </c>
    </row>
    <row r="3891" spans="1:6" ht="15" customHeight="1">
      <c r="A3891" s="198" t="s">
        <v>397</v>
      </c>
      <c r="B3891" s="199">
        <v>7</v>
      </c>
      <c r="C3891" s="199">
        <v>1027700</v>
      </c>
      <c r="D3891" s="199">
        <v>0</v>
      </c>
      <c r="E3891" s="198" t="s">
        <v>25460</v>
      </c>
      <c r="F3891" s="198" t="s">
        <v>1</v>
      </c>
    </row>
    <row r="3892" spans="1:6" ht="15" customHeight="1">
      <c r="A3892" s="198" t="s">
        <v>397</v>
      </c>
      <c r="B3892" s="199">
        <v>6</v>
      </c>
      <c r="C3892" s="199">
        <v>827800</v>
      </c>
      <c r="D3892" s="199">
        <v>0</v>
      </c>
      <c r="E3892" s="198" t="s">
        <v>25461</v>
      </c>
      <c r="F3892" s="198" t="s">
        <v>1</v>
      </c>
    </row>
    <row r="3893" spans="1:6" ht="15" customHeight="1">
      <c r="A3893" s="198" t="s">
        <v>398</v>
      </c>
      <c r="B3893" s="199">
        <v>20</v>
      </c>
      <c r="C3893" s="199">
        <v>2423800</v>
      </c>
      <c r="D3893" s="199">
        <v>0</v>
      </c>
      <c r="E3893" s="198" t="s">
        <v>25462</v>
      </c>
      <c r="F3893" s="198" t="s">
        <v>1</v>
      </c>
    </row>
    <row r="3894" spans="1:6" ht="15" customHeight="1">
      <c r="A3894" s="198" t="s">
        <v>397</v>
      </c>
      <c r="B3894" s="199">
        <v>9</v>
      </c>
      <c r="C3894" s="199">
        <v>1594300</v>
      </c>
      <c r="D3894" s="199">
        <v>0</v>
      </c>
      <c r="E3894" s="198" t="s">
        <v>25463</v>
      </c>
      <c r="F3894" s="198" t="s">
        <v>1</v>
      </c>
    </row>
    <row r="3895" spans="1:6" ht="15" customHeight="1">
      <c r="A3895" s="198" t="s">
        <v>398</v>
      </c>
      <c r="B3895" s="199">
        <v>5</v>
      </c>
      <c r="C3895" s="199">
        <v>638507</v>
      </c>
      <c r="D3895" s="199">
        <v>0</v>
      </c>
      <c r="E3895" s="198" t="s">
        <v>25464</v>
      </c>
      <c r="F3895" s="198" t="s">
        <v>1</v>
      </c>
    </row>
    <row r="3896" spans="1:6" ht="15" customHeight="1">
      <c r="A3896" s="198" t="s">
        <v>398</v>
      </c>
      <c r="B3896" s="199">
        <v>16</v>
      </c>
      <c r="C3896" s="199">
        <v>729500</v>
      </c>
      <c r="D3896" s="199">
        <v>0</v>
      </c>
      <c r="E3896" s="198" t="s">
        <v>25465</v>
      </c>
      <c r="F3896" s="198" t="s">
        <v>1</v>
      </c>
    </row>
    <row r="3897" spans="1:6" ht="15" customHeight="1">
      <c r="A3897" s="198" t="s">
        <v>397</v>
      </c>
      <c r="B3897" s="199">
        <v>7</v>
      </c>
      <c r="C3897" s="199">
        <v>919700</v>
      </c>
      <c r="D3897" s="199">
        <v>0</v>
      </c>
      <c r="E3897" s="198" t="s">
        <v>25466</v>
      </c>
      <c r="F3897" s="198" t="s">
        <v>1</v>
      </c>
    </row>
    <row r="3898" spans="1:6" ht="15" customHeight="1">
      <c r="A3898" s="198" t="s">
        <v>397</v>
      </c>
      <c r="B3898" s="199">
        <v>9</v>
      </c>
      <c r="C3898" s="199">
        <v>1570500</v>
      </c>
      <c r="D3898" s="199">
        <v>0</v>
      </c>
      <c r="E3898" s="198" t="s">
        <v>25467</v>
      </c>
      <c r="F3898" s="198" t="s">
        <v>1</v>
      </c>
    </row>
    <row r="3899" spans="1:6" ht="15" customHeight="1">
      <c r="A3899" s="198" t="s">
        <v>397</v>
      </c>
      <c r="B3899" s="199">
        <v>7</v>
      </c>
      <c r="C3899" s="199">
        <v>832900</v>
      </c>
      <c r="D3899" s="199">
        <v>0</v>
      </c>
      <c r="E3899" s="198" t="s">
        <v>25468</v>
      </c>
      <c r="F3899" s="198" t="s">
        <v>1</v>
      </c>
    </row>
    <row r="3900" spans="1:6" ht="15" customHeight="1">
      <c r="A3900" s="198" t="s">
        <v>397</v>
      </c>
      <c r="B3900" s="199">
        <v>7</v>
      </c>
      <c r="C3900" s="199">
        <v>1283600</v>
      </c>
      <c r="D3900" s="199">
        <v>0</v>
      </c>
      <c r="E3900" s="198" t="s">
        <v>25469</v>
      </c>
      <c r="F3900" s="198" t="s">
        <v>1</v>
      </c>
    </row>
    <row r="3901" spans="1:6" ht="15" customHeight="1">
      <c r="A3901" s="198" t="s">
        <v>397</v>
      </c>
      <c r="B3901" s="199">
        <v>8</v>
      </c>
      <c r="C3901" s="199">
        <v>886300</v>
      </c>
      <c r="D3901" s="199">
        <v>0</v>
      </c>
      <c r="E3901" s="198" t="s">
        <v>25470</v>
      </c>
      <c r="F3901" s="198" t="s">
        <v>1</v>
      </c>
    </row>
    <row r="3902" spans="1:6" ht="15" customHeight="1">
      <c r="A3902" s="198" t="s">
        <v>398</v>
      </c>
      <c r="B3902" s="199">
        <v>17</v>
      </c>
      <c r="C3902" s="199">
        <v>2343448</v>
      </c>
      <c r="D3902" s="199">
        <v>0</v>
      </c>
      <c r="E3902" s="198" t="s">
        <v>25471</v>
      </c>
      <c r="F3902" s="198" t="s">
        <v>1</v>
      </c>
    </row>
    <row r="3903" spans="1:6" ht="15" customHeight="1">
      <c r="A3903" s="198" t="s">
        <v>397</v>
      </c>
      <c r="B3903" s="199">
        <v>6</v>
      </c>
      <c r="C3903" s="199">
        <v>872300</v>
      </c>
      <c r="D3903" s="199">
        <v>0</v>
      </c>
      <c r="E3903" s="198" t="s">
        <v>25472</v>
      </c>
      <c r="F3903" s="198" t="s">
        <v>1</v>
      </c>
    </row>
    <row r="3904" spans="1:6" ht="15" customHeight="1">
      <c r="A3904" s="198" t="s">
        <v>398</v>
      </c>
      <c r="B3904" s="199">
        <v>20</v>
      </c>
      <c r="C3904" s="199">
        <v>1791400</v>
      </c>
      <c r="D3904" s="199">
        <v>0</v>
      </c>
      <c r="E3904" s="198" t="s">
        <v>25473</v>
      </c>
      <c r="F3904" s="198" t="s">
        <v>1</v>
      </c>
    </row>
    <row r="3905" spans="1:6" ht="15" customHeight="1">
      <c r="A3905" s="198" t="s">
        <v>398</v>
      </c>
      <c r="B3905" s="199">
        <v>19</v>
      </c>
      <c r="C3905" s="199">
        <v>2098100</v>
      </c>
      <c r="D3905" s="199">
        <v>0</v>
      </c>
      <c r="E3905" s="198" t="s">
        <v>25474</v>
      </c>
      <c r="F3905" s="198" t="s">
        <v>1</v>
      </c>
    </row>
    <row r="3906" spans="1:6" ht="15" customHeight="1">
      <c r="A3906" s="198" t="s">
        <v>397</v>
      </c>
      <c r="B3906" s="199">
        <v>6</v>
      </c>
      <c r="C3906" s="199">
        <v>737100</v>
      </c>
      <c r="D3906" s="199">
        <v>0</v>
      </c>
      <c r="E3906" s="198" t="s">
        <v>25475</v>
      </c>
      <c r="F3906" s="198" t="s">
        <v>1</v>
      </c>
    </row>
    <row r="3907" spans="1:6" ht="15" customHeight="1">
      <c r="A3907" s="198" t="s">
        <v>398</v>
      </c>
      <c r="B3907" s="199">
        <v>23</v>
      </c>
      <c r="C3907" s="199">
        <v>2406700</v>
      </c>
      <c r="D3907" s="199">
        <v>0</v>
      </c>
      <c r="E3907" s="198" t="s">
        <v>25476</v>
      </c>
      <c r="F3907" s="198" t="s">
        <v>1</v>
      </c>
    </row>
    <row r="3908" spans="1:6" ht="15" customHeight="1">
      <c r="A3908" s="198" t="s">
        <v>397</v>
      </c>
      <c r="B3908" s="199">
        <v>7</v>
      </c>
      <c r="C3908" s="199">
        <v>596000</v>
      </c>
      <c r="D3908" s="199">
        <v>0</v>
      </c>
      <c r="E3908" s="198" t="s">
        <v>25477</v>
      </c>
      <c r="F3908" s="198" t="s">
        <v>1</v>
      </c>
    </row>
    <row r="3909" spans="1:6" ht="15" customHeight="1">
      <c r="A3909" s="198" t="s">
        <v>398</v>
      </c>
      <c r="B3909" s="199">
        <v>24</v>
      </c>
      <c r="C3909" s="199">
        <v>3877400</v>
      </c>
      <c r="D3909" s="199">
        <v>0</v>
      </c>
      <c r="E3909" s="198" t="s">
        <v>25478</v>
      </c>
      <c r="F3909" s="198" t="s">
        <v>1</v>
      </c>
    </row>
    <row r="3910" spans="1:6" ht="15" customHeight="1">
      <c r="A3910" s="198" t="s">
        <v>397</v>
      </c>
      <c r="B3910" s="199">
        <v>6</v>
      </c>
      <c r="C3910" s="199">
        <v>601800</v>
      </c>
      <c r="D3910" s="199">
        <v>0</v>
      </c>
      <c r="E3910" s="198" t="s">
        <v>25479</v>
      </c>
      <c r="F3910" s="198" t="s">
        <v>1</v>
      </c>
    </row>
    <row r="3911" spans="1:6" ht="15" customHeight="1">
      <c r="A3911" s="198" t="s">
        <v>397</v>
      </c>
      <c r="B3911" s="199">
        <v>10</v>
      </c>
      <c r="C3911" s="199">
        <v>1800800</v>
      </c>
      <c r="D3911" s="199">
        <v>0</v>
      </c>
      <c r="E3911" s="198" t="s">
        <v>25480</v>
      </c>
      <c r="F3911" s="198" t="s">
        <v>1</v>
      </c>
    </row>
    <row r="3912" spans="1:6" ht="15" customHeight="1">
      <c r="A3912" s="198" t="s">
        <v>398</v>
      </c>
      <c r="B3912" s="199">
        <v>24</v>
      </c>
      <c r="C3912" s="199">
        <v>2788200</v>
      </c>
      <c r="D3912" s="199">
        <v>0</v>
      </c>
      <c r="E3912" s="198" t="s">
        <v>25481</v>
      </c>
      <c r="F3912" s="198" t="s">
        <v>1</v>
      </c>
    </row>
    <row r="3913" spans="1:6" ht="15" customHeight="1">
      <c r="A3913" s="198" t="s">
        <v>397</v>
      </c>
      <c r="B3913" s="199">
        <v>7</v>
      </c>
      <c r="C3913" s="199">
        <v>1138900</v>
      </c>
      <c r="D3913" s="199">
        <v>0</v>
      </c>
      <c r="E3913" s="198" t="s">
        <v>25482</v>
      </c>
      <c r="F3913" s="198" t="s">
        <v>1</v>
      </c>
    </row>
    <row r="3914" spans="1:6" ht="15" customHeight="1">
      <c r="A3914" s="198" t="s">
        <v>397</v>
      </c>
      <c r="B3914" s="199">
        <v>6</v>
      </c>
      <c r="C3914" s="199">
        <v>785400</v>
      </c>
      <c r="D3914" s="199">
        <v>0</v>
      </c>
      <c r="E3914" s="198" t="s">
        <v>25483</v>
      </c>
      <c r="F3914" s="198" t="s">
        <v>1</v>
      </c>
    </row>
    <row r="3915" spans="1:6" ht="15" customHeight="1">
      <c r="A3915" s="198" t="s">
        <v>397</v>
      </c>
      <c r="B3915" s="199">
        <v>9</v>
      </c>
      <c r="C3915" s="199">
        <v>1555600</v>
      </c>
      <c r="D3915" s="199">
        <v>0</v>
      </c>
      <c r="E3915" s="198" t="s">
        <v>25484</v>
      </c>
      <c r="F3915" s="198" t="s">
        <v>1</v>
      </c>
    </row>
    <row r="3916" spans="1:6" ht="15" customHeight="1">
      <c r="A3916" s="198" t="s">
        <v>397</v>
      </c>
      <c r="B3916" s="199">
        <v>9</v>
      </c>
      <c r="C3916" s="199">
        <v>1461700</v>
      </c>
      <c r="D3916" s="199">
        <v>0</v>
      </c>
      <c r="E3916" s="198" t="s">
        <v>25485</v>
      </c>
      <c r="F3916" s="198" t="s">
        <v>1</v>
      </c>
    </row>
    <row r="3917" spans="1:6" ht="15" customHeight="1">
      <c r="A3917" s="198" t="s">
        <v>397</v>
      </c>
      <c r="B3917" s="199">
        <v>7</v>
      </c>
      <c r="C3917" s="199">
        <v>1103700</v>
      </c>
      <c r="D3917" s="199">
        <v>0</v>
      </c>
      <c r="E3917" s="198" t="s">
        <v>25486</v>
      </c>
      <c r="F3917" s="198" t="s">
        <v>1</v>
      </c>
    </row>
    <row r="3918" spans="1:6" ht="15" customHeight="1">
      <c r="A3918" s="198" t="s">
        <v>397</v>
      </c>
      <c r="B3918" s="199">
        <v>5</v>
      </c>
      <c r="C3918" s="199">
        <v>313600</v>
      </c>
      <c r="D3918" s="199">
        <v>0</v>
      </c>
      <c r="E3918" s="198" t="s">
        <v>25487</v>
      </c>
      <c r="F3918" s="198" t="s">
        <v>1</v>
      </c>
    </row>
    <row r="3919" spans="1:6" ht="15" customHeight="1">
      <c r="A3919" s="198" t="s">
        <v>397</v>
      </c>
      <c r="B3919" s="199">
        <v>6</v>
      </c>
      <c r="C3919" s="199">
        <v>675000</v>
      </c>
      <c r="D3919" s="199">
        <v>0</v>
      </c>
      <c r="E3919" s="198" t="s">
        <v>25488</v>
      </c>
      <c r="F3919" s="198" t="s">
        <v>1</v>
      </c>
    </row>
    <row r="3920" spans="1:6" ht="15" customHeight="1">
      <c r="A3920" s="198" t="s">
        <v>398</v>
      </c>
      <c r="B3920" s="199">
        <v>5</v>
      </c>
      <c r="C3920" s="199">
        <v>632360</v>
      </c>
      <c r="D3920" s="199">
        <v>0</v>
      </c>
      <c r="E3920" s="198" t="s">
        <v>25489</v>
      </c>
      <c r="F3920" s="198" t="s">
        <v>1</v>
      </c>
    </row>
    <row r="3921" spans="1:6" ht="15" customHeight="1">
      <c r="A3921" s="198" t="s">
        <v>397</v>
      </c>
      <c r="B3921" s="199">
        <v>7</v>
      </c>
      <c r="C3921" s="199">
        <v>1095800</v>
      </c>
      <c r="D3921" s="199">
        <v>0</v>
      </c>
      <c r="E3921" s="198" t="s">
        <v>25490</v>
      </c>
      <c r="F3921" s="198" t="s">
        <v>1</v>
      </c>
    </row>
    <row r="3922" spans="1:6" ht="15" customHeight="1">
      <c r="A3922" s="198" t="s">
        <v>397</v>
      </c>
      <c r="B3922" s="199">
        <v>7</v>
      </c>
      <c r="C3922" s="199">
        <v>837900</v>
      </c>
      <c r="D3922" s="199">
        <v>0</v>
      </c>
      <c r="E3922" s="198" t="s">
        <v>25491</v>
      </c>
      <c r="F3922" s="198" t="s">
        <v>1</v>
      </c>
    </row>
    <row r="3923" spans="1:6" ht="15" customHeight="1">
      <c r="A3923" s="198" t="s">
        <v>398</v>
      </c>
      <c r="B3923" s="199">
        <v>24</v>
      </c>
      <c r="C3923" s="199">
        <v>5135600</v>
      </c>
      <c r="D3923" s="199">
        <v>0</v>
      </c>
      <c r="E3923" s="198" t="s">
        <v>25492</v>
      </c>
      <c r="F3923" s="198" t="s">
        <v>1</v>
      </c>
    </row>
    <row r="3924" spans="1:6" ht="15" customHeight="1">
      <c r="A3924" s="198" t="s">
        <v>398</v>
      </c>
      <c r="B3924" s="199">
        <v>30</v>
      </c>
      <c r="C3924" s="199">
        <v>4717000</v>
      </c>
      <c r="D3924" s="199">
        <v>0</v>
      </c>
      <c r="E3924" s="198" t="s">
        <v>25493</v>
      </c>
      <c r="F3924" s="198" t="s">
        <v>1</v>
      </c>
    </row>
    <row r="3925" spans="1:6" ht="15" customHeight="1">
      <c r="A3925" s="198" t="s">
        <v>398</v>
      </c>
      <c r="B3925" s="199">
        <v>22</v>
      </c>
      <c r="C3925" s="199">
        <v>2412700</v>
      </c>
      <c r="D3925" s="199">
        <v>0</v>
      </c>
      <c r="E3925" s="198" t="s">
        <v>25494</v>
      </c>
      <c r="F3925" s="198" t="s">
        <v>1</v>
      </c>
    </row>
    <row r="3926" spans="1:6" ht="15" customHeight="1">
      <c r="A3926" s="198" t="s">
        <v>397</v>
      </c>
      <c r="B3926" s="199">
        <v>6</v>
      </c>
      <c r="C3926" s="199">
        <v>396200</v>
      </c>
      <c r="D3926" s="199">
        <v>0</v>
      </c>
      <c r="E3926" s="198" t="s">
        <v>25495</v>
      </c>
      <c r="F3926" s="198" t="s">
        <v>1</v>
      </c>
    </row>
    <row r="3927" spans="1:6" ht="15" customHeight="1">
      <c r="A3927" s="198" t="s">
        <v>398</v>
      </c>
      <c r="B3927" s="199">
        <v>16</v>
      </c>
      <c r="C3927" s="199">
        <v>1321000</v>
      </c>
      <c r="D3927" s="199">
        <v>0</v>
      </c>
      <c r="E3927" s="198" t="s">
        <v>25496</v>
      </c>
      <c r="F3927" s="198" t="s">
        <v>1</v>
      </c>
    </row>
    <row r="3928" spans="1:6" ht="15" customHeight="1">
      <c r="A3928" s="198" t="s">
        <v>398</v>
      </c>
      <c r="B3928" s="199">
        <v>33</v>
      </c>
      <c r="C3928" s="199">
        <v>4999900</v>
      </c>
      <c r="D3928" s="199">
        <v>0</v>
      </c>
      <c r="E3928" s="198" t="s">
        <v>25497</v>
      </c>
      <c r="F3928" s="198" t="s">
        <v>1</v>
      </c>
    </row>
    <row r="3929" spans="1:6" ht="15" customHeight="1">
      <c r="A3929" s="198" t="s">
        <v>397</v>
      </c>
      <c r="B3929" s="199">
        <v>8</v>
      </c>
      <c r="C3929" s="199">
        <v>877400</v>
      </c>
      <c r="D3929" s="199">
        <v>0</v>
      </c>
      <c r="E3929" s="198" t="s">
        <v>25498</v>
      </c>
      <c r="F3929" s="198" t="s">
        <v>1</v>
      </c>
    </row>
    <row r="3930" spans="1:6" ht="15" customHeight="1">
      <c r="A3930" s="198" t="s">
        <v>398</v>
      </c>
      <c r="B3930" s="199">
        <v>5</v>
      </c>
      <c r="C3930" s="199">
        <v>616217</v>
      </c>
      <c r="D3930" s="199">
        <v>0</v>
      </c>
      <c r="E3930" s="198" t="s">
        <v>25499</v>
      </c>
      <c r="F3930" s="198" t="s">
        <v>1</v>
      </c>
    </row>
    <row r="3931" spans="1:6" ht="15" customHeight="1">
      <c r="A3931" s="198" t="s">
        <v>397</v>
      </c>
      <c r="B3931" s="199">
        <v>9</v>
      </c>
      <c r="C3931" s="199">
        <v>1449100</v>
      </c>
      <c r="D3931" s="199">
        <v>0</v>
      </c>
      <c r="E3931" s="198" t="s">
        <v>25500</v>
      </c>
      <c r="F3931" s="198" t="s">
        <v>1</v>
      </c>
    </row>
    <row r="3932" spans="1:6" ht="15" customHeight="1">
      <c r="A3932" s="198" t="s">
        <v>397</v>
      </c>
      <c r="B3932" s="199">
        <v>10</v>
      </c>
      <c r="C3932" s="199">
        <v>2114100</v>
      </c>
      <c r="D3932" s="199">
        <v>0</v>
      </c>
      <c r="E3932" s="198" t="s">
        <v>25501</v>
      </c>
      <c r="F3932" s="198" t="s">
        <v>1</v>
      </c>
    </row>
    <row r="3933" spans="1:6" ht="15" customHeight="1">
      <c r="A3933" s="198" t="s">
        <v>397</v>
      </c>
      <c r="B3933" s="199">
        <v>6</v>
      </c>
      <c r="C3933" s="199">
        <v>583100</v>
      </c>
      <c r="D3933" s="199">
        <v>0</v>
      </c>
      <c r="E3933" s="198" t="s">
        <v>25502</v>
      </c>
      <c r="F3933" s="198" t="s">
        <v>1</v>
      </c>
    </row>
    <row r="3934" spans="1:6" ht="15" customHeight="1">
      <c r="A3934" s="198" t="s">
        <v>398</v>
      </c>
      <c r="B3934" s="199">
        <v>16</v>
      </c>
      <c r="C3934" s="199">
        <v>1258900</v>
      </c>
      <c r="D3934" s="199">
        <v>0</v>
      </c>
      <c r="E3934" s="198" t="s">
        <v>25503</v>
      </c>
      <c r="F3934" s="198" t="s">
        <v>1</v>
      </c>
    </row>
    <row r="3935" spans="1:6" ht="15" customHeight="1">
      <c r="A3935" s="198" t="s">
        <v>397</v>
      </c>
      <c r="B3935" s="199">
        <v>2</v>
      </c>
      <c r="C3935" s="199">
        <v>183200</v>
      </c>
      <c r="D3935" s="199">
        <v>0</v>
      </c>
      <c r="E3935" s="198" t="s">
        <v>25504</v>
      </c>
      <c r="F3935" s="198" t="s">
        <v>1</v>
      </c>
    </row>
    <row r="3936" spans="1:6" ht="15" customHeight="1">
      <c r="A3936" s="198" t="s">
        <v>398</v>
      </c>
      <c r="B3936" s="199">
        <v>22</v>
      </c>
      <c r="C3936" s="199">
        <v>3756300</v>
      </c>
      <c r="D3936" s="199">
        <v>0</v>
      </c>
      <c r="E3936" s="198" t="s">
        <v>25505</v>
      </c>
      <c r="F3936" s="198" t="s">
        <v>1</v>
      </c>
    </row>
    <row r="3937" spans="1:6" ht="15" customHeight="1">
      <c r="A3937" s="198" t="s">
        <v>398</v>
      </c>
      <c r="B3937" s="199">
        <v>19</v>
      </c>
      <c r="C3937" s="199">
        <v>1951200</v>
      </c>
      <c r="D3937" s="199">
        <v>0</v>
      </c>
      <c r="E3937" s="198" t="s">
        <v>25506</v>
      </c>
      <c r="F3937" s="198" t="s">
        <v>1</v>
      </c>
    </row>
    <row r="3938" spans="1:6" ht="15" customHeight="1">
      <c r="A3938" s="198" t="s">
        <v>398</v>
      </c>
      <c r="B3938" s="199">
        <v>5</v>
      </c>
      <c r="C3938" s="199">
        <v>634693</v>
      </c>
      <c r="D3938" s="199">
        <v>0</v>
      </c>
      <c r="E3938" s="198" t="s">
        <v>25507</v>
      </c>
      <c r="F3938" s="198" t="s">
        <v>1</v>
      </c>
    </row>
    <row r="3939" spans="1:6" ht="15" customHeight="1">
      <c r="A3939" s="198" t="s">
        <v>397</v>
      </c>
      <c r="B3939" s="199">
        <v>6</v>
      </c>
      <c r="C3939" s="199">
        <v>545200</v>
      </c>
      <c r="D3939" s="199">
        <v>0</v>
      </c>
      <c r="E3939" s="198" t="s">
        <v>25508</v>
      </c>
      <c r="F3939" s="198" t="s">
        <v>1</v>
      </c>
    </row>
    <row r="3940" spans="1:6" ht="15" customHeight="1">
      <c r="A3940" s="198" t="s">
        <v>397</v>
      </c>
      <c r="B3940" s="199">
        <v>6</v>
      </c>
      <c r="C3940" s="199">
        <v>669500</v>
      </c>
      <c r="D3940" s="199">
        <v>0</v>
      </c>
      <c r="E3940" s="198" t="s">
        <v>25509</v>
      </c>
      <c r="F3940" s="198" t="s">
        <v>1</v>
      </c>
    </row>
    <row r="3941" spans="1:6" ht="15" customHeight="1">
      <c r="A3941" s="198" t="s">
        <v>397</v>
      </c>
      <c r="B3941" s="199">
        <v>2</v>
      </c>
      <c r="C3941" s="199">
        <v>180684</v>
      </c>
      <c r="D3941" s="199">
        <v>0</v>
      </c>
      <c r="E3941" s="198" t="s">
        <v>25510</v>
      </c>
      <c r="F3941" s="198" t="s">
        <v>1</v>
      </c>
    </row>
    <row r="3942" spans="1:6" ht="15" customHeight="1">
      <c r="A3942" s="198" t="s">
        <v>397</v>
      </c>
      <c r="B3942" s="199">
        <v>7</v>
      </c>
      <c r="C3942" s="199">
        <v>924600</v>
      </c>
      <c r="D3942" s="199">
        <v>0</v>
      </c>
      <c r="E3942" s="198" t="s">
        <v>25511</v>
      </c>
      <c r="F3942" s="198" t="s">
        <v>1</v>
      </c>
    </row>
    <row r="3943" spans="1:6" ht="15" customHeight="1">
      <c r="A3943" s="198" t="s">
        <v>397</v>
      </c>
      <c r="B3943" s="199">
        <v>7</v>
      </c>
      <c r="C3943" s="199">
        <v>1056700</v>
      </c>
      <c r="D3943" s="199">
        <v>0</v>
      </c>
      <c r="E3943" s="198" t="s">
        <v>25512</v>
      </c>
      <c r="F3943" s="198" t="s">
        <v>1</v>
      </c>
    </row>
    <row r="3944" spans="1:6" ht="15" customHeight="1">
      <c r="A3944" s="198" t="s">
        <v>397</v>
      </c>
      <c r="B3944" s="199">
        <v>7</v>
      </c>
      <c r="C3944" s="199">
        <v>789400</v>
      </c>
      <c r="D3944" s="199">
        <v>0</v>
      </c>
      <c r="E3944" s="198" t="s">
        <v>25513</v>
      </c>
      <c r="F3944" s="198" t="s">
        <v>1</v>
      </c>
    </row>
    <row r="3945" spans="1:6" ht="15" customHeight="1">
      <c r="A3945" s="198" t="s">
        <v>397</v>
      </c>
      <c r="B3945" s="199">
        <v>8</v>
      </c>
      <c r="C3945" s="199">
        <v>1380900</v>
      </c>
      <c r="D3945" s="199">
        <v>0</v>
      </c>
      <c r="E3945" s="198" t="s">
        <v>25514</v>
      </c>
      <c r="F3945" s="198" t="s">
        <v>1</v>
      </c>
    </row>
    <row r="3946" spans="1:6" ht="15" customHeight="1">
      <c r="A3946" s="198" t="s">
        <v>397</v>
      </c>
      <c r="B3946" s="199">
        <v>8</v>
      </c>
      <c r="C3946" s="199">
        <v>1220800</v>
      </c>
      <c r="D3946" s="199">
        <v>0</v>
      </c>
      <c r="E3946" s="198" t="s">
        <v>25515</v>
      </c>
      <c r="F3946" s="198" t="s">
        <v>1</v>
      </c>
    </row>
    <row r="3947" spans="1:6" ht="15" customHeight="1">
      <c r="A3947" s="198" t="s">
        <v>397</v>
      </c>
      <c r="B3947" s="199">
        <v>7</v>
      </c>
      <c r="C3947" s="199">
        <v>640400</v>
      </c>
      <c r="D3947" s="199">
        <v>0</v>
      </c>
      <c r="E3947" s="198" t="s">
        <v>25516</v>
      </c>
      <c r="F3947" s="198" t="s">
        <v>1</v>
      </c>
    </row>
    <row r="3948" spans="1:6" ht="15" customHeight="1">
      <c r="A3948" s="198" t="s">
        <v>397</v>
      </c>
      <c r="B3948" s="199">
        <v>6</v>
      </c>
      <c r="C3948" s="199">
        <v>438800</v>
      </c>
      <c r="D3948" s="199">
        <v>0</v>
      </c>
      <c r="E3948" s="198" t="s">
        <v>25517</v>
      </c>
      <c r="F3948" s="198" t="s">
        <v>1</v>
      </c>
    </row>
    <row r="3949" spans="1:6" ht="15" customHeight="1">
      <c r="A3949" s="198" t="s">
        <v>398</v>
      </c>
      <c r="B3949" s="199">
        <v>24</v>
      </c>
      <c r="C3949" s="199">
        <v>4171400</v>
      </c>
      <c r="D3949" s="199">
        <v>0</v>
      </c>
      <c r="E3949" s="198" t="s">
        <v>25518</v>
      </c>
      <c r="F3949" s="198" t="s">
        <v>1</v>
      </c>
    </row>
    <row r="3950" spans="1:6" ht="15" customHeight="1">
      <c r="A3950" s="198" t="s">
        <v>397</v>
      </c>
      <c r="B3950" s="199">
        <v>6</v>
      </c>
      <c r="C3950" s="199">
        <v>488800</v>
      </c>
      <c r="D3950" s="199">
        <v>0</v>
      </c>
      <c r="E3950" s="198" t="s">
        <v>25519</v>
      </c>
      <c r="F3950" s="198" t="s">
        <v>1</v>
      </c>
    </row>
    <row r="3951" spans="1:6" ht="15" customHeight="1">
      <c r="A3951" s="198" t="s">
        <v>398</v>
      </c>
      <c r="B3951" s="199">
        <v>7</v>
      </c>
      <c r="C3951" s="199">
        <v>944706</v>
      </c>
      <c r="D3951" s="199">
        <v>0</v>
      </c>
      <c r="E3951" s="198" t="s">
        <v>25520</v>
      </c>
      <c r="F3951" s="198" t="s">
        <v>1</v>
      </c>
    </row>
    <row r="3952" spans="1:6" ht="15" customHeight="1">
      <c r="A3952" s="198" t="s">
        <v>398</v>
      </c>
      <c r="B3952" s="199">
        <v>17</v>
      </c>
      <c r="C3952" s="199">
        <v>927900</v>
      </c>
      <c r="D3952" s="199">
        <v>0</v>
      </c>
      <c r="E3952" s="198" t="s">
        <v>25521</v>
      </c>
      <c r="F3952" s="198" t="s">
        <v>1</v>
      </c>
    </row>
    <row r="3953" spans="1:6" ht="15" customHeight="1">
      <c r="A3953" s="198" t="s">
        <v>397</v>
      </c>
      <c r="B3953" s="199">
        <v>6</v>
      </c>
      <c r="C3953" s="199">
        <v>858800</v>
      </c>
      <c r="D3953" s="199">
        <v>0</v>
      </c>
      <c r="E3953" s="198" t="s">
        <v>25522</v>
      </c>
      <c r="F3953" s="198" t="s">
        <v>1</v>
      </c>
    </row>
    <row r="3954" spans="1:6" ht="15" customHeight="1">
      <c r="A3954" s="198" t="s">
        <v>397</v>
      </c>
      <c r="B3954" s="199">
        <v>5</v>
      </c>
      <c r="C3954" s="199">
        <v>528600</v>
      </c>
      <c r="D3954" s="199">
        <v>0</v>
      </c>
      <c r="E3954" s="198" t="s">
        <v>25523</v>
      </c>
      <c r="F3954" s="198" t="s">
        <v>1</v>
      </c>
    </row>
    <row r="3955" spans="1:6" ht="15" customHeight="1">
      <c r="A3955" s="198" t="s">
        <v>398</v>
      </c>
      <c r="B3955" s="199">
        <v>25</v>
      </c>
      <c r="C3955" s="199">
        <v>2637500</v>
      </c>
      <c r="D3955" s="199">
        <v>0</v>
      </c>
      <c r="E3955" s="198" t="s">
        <v>25524</v>
      </c>
      <c r="F3955" s="198" t="s">
        <v>1</v>
      </c>
    </row>
    <row r="3956" spans="1:6" ht="15" customHeight="1">
      <c r="A3956" s="198" t="s">
        <v>397</v>
      </c>
      <c r="B3956" s="199">
        <v>9</v>
      </c>
      <c r="C3956" s="199">
        <v>1746900</v>
      </c>
      <c r="D3956" s="199">
        <v>0</v>
      </c>
      <c r="E3956" s="198" t="s">
        <v>25525</v>
      </c>
      <c r="F3956" s="198" t="s">
        <v>1</v>
      </c>
    </row>
    <row r="3957" spans="1:6" ht="15" customHeight="1">
      <c r="A3957" s="198" t="s">
        <v>398</v>
      </c>
      <c r="B3957" s="199">
        <v>0</v>
      </c>
      <c r="C3957" s="199">
        <v>50</v>
      </c>
      <c r="D3957" s="199">
        <v>0</v>
      </c>
      <c r="E3957" s="198" t="s">
        <v>25526</v>
      </c>
      <c r="F3957" s="198" t="s">
        <v>1</v>
      </c>
    </row>
    <row r="3958" spans="1:6" ht="15" customHeight="1">
      <c r="A3958" s="198" t="s">
        <v>397</v>
      </c>
      <c r="B3958" s="199">
        <v>9</v>
      </c>
      <c r="C3958" s="199">
        <v>1919500</v>
      </c>
      <c r="D3958" s="199">
        <v>0</v>
      </c>
      <c r="E3958" s="198" t="s">
        <v>25527</v>
      </c>
      <c r="F3958" s="198" t="s">
        <v>1</v>
      </c>
    </row>
    <row r="3959" spans="1:6" ht="15" customHeight="1">
      <c r="A3959" s="198" t="s">
        <v>398</v>
      </c>
      <c r="B3959" s="199">
        <v>40</v>
      </c>
      <c r="C3959" s="199">
        <v>4964600</v>
      </c>
      <c r="D3959" s="199">
        <v>0</v>
      </c>
      <c r="E3959" s="198" t="s">
        <v>25528</v>
      </c>
      <c r="F3959" s="198" t="s">
        <v>1</v>
      </c>
    </row>
    <row r="3960" spans="1:6" ht="15" customHeight="1">
      <c r="A3960" s="198" t="s">
        <v>398</v>
      </c>
      <c r="B3960" s="199">
        <v>19</v>
      </c>
      <c r="C3960" s="199">
        <v>2098100</v>
      </c>
      <c r="D3960" s="199">
        <v>0</v>
      </c>
      <c r="E3960" s="198" t="s">
        <v>25529</v>
      </c>
      <c r="F3960" s="198" t="s">
        <v>1</v>
      </c>
    </row>
    <row r="3961" spans="1:6" ht="15" customHeight="1">
      <c r="A3961" s="198" t="s">
        <v>398</v>
      </c>
      <c r="B3961" s="199">
        <v>26</v>
      </c>
      <c r="C3961" s="199">
        <v>3387900</v>
      </c>
      <c r="D3961" s="199">
        <v>0</v>
      </c>
      <c r="E3961" s="198" t="s">
        <v>25530</v>
      </c>
      <c r="F3961" s="198" t="s">
        <v>1</v>
      </c>
    </row>
    <row r="3962" spans="1:6" ht="15" customHeight="1">
      <c r="A3962" s="198" t="s">
        <v>397</v>
      </c>
      <c r="B3962" s="199">
        <v>8</v>
      </c>
      <c r="C3962" s="199">
        <v>1404900</v>
      </c>
      <c r="D3962" s="199">
        <v>0</v>
      </c>
      <c r="E3962" s="198" t="s">
        <v>25531</v>
      </c>
      <c r="F3962" s="198" t="s">
        <v>1</v>
      </c>
    </row>
    <row r="3963" spans="1:6" ht="15" customHeight="1">
      <c r="A3963" s="198" t="s">
        <v>397</v>
      </c>
      <c r="B3963" s="199">
        <v>9</v>
      </c>
      <c r="C3963" s="199">
        <v>1111100</v>
      </c>
      <c r="D3963" s="199">
        <v>0</v>
      </c>
      <c r="E3963" s="198" t="s">
        <v>25532</v>
      </c>
      <c r="F3963" s="198" t="s">
        <v>1</v>
      </c>
    </row>
    <row r="3964" spans="1:6" ht="15" customHeight="1">
      <c r="A3964" s="198" t="s">
        <v>397</v>
      </c>
      <c r="B3964" s="199">
        <v>6</v>
      </c>
      <c r="C3964" s="199">
        <v>483400</v>
      </c>
      <c r="D3964" s="199">
        <v>0</v>
      </c>
      <c r="E3964" s="198" t="s">
        <v>25533</v>
      </c>
      <c r="F3964" s="198" t="s">
        <v>1</v>
      </c>
    </row>
    <row r="3965" spans="1:6" ht="15" customHeight="1">
      <c r="A3965" s="198" t="s">
        <v>397</v>
      </c>
      <c r="B3965" s="199">
        <v>8</v>
      </c>
      <c r="C3965" s="199">
        <v>1004400</v>
      </c>
      <c r="D3965" s="199">
        <v>0</v>
      </c>
      <c r="E3965" s="198" t="s">
        <v>25534</v>
      </c>
      <c r="F3965" s="198" t="s">
        <v>1</v>
      </c>
    </row>
    <row r="3966" spans="1:6" ht="15" customHeight="1">
      <c r="A3966" s="198" t="s">
        <v>397</v>
      </c>
      <c r="B3966" s="199">
        <v>6</v>
      </c>
      <c r="C3966" s="199">
        <v>597700</v>
      </c>
      <c r="D3966" s="199">
        <v>0</v>
      </c>
      <c r="E3966" s="198" t="s">
        <v>25535</v>
      </c>
      <c r="F3966" s="198" t="s">
        <v>1</v>
      </c>
    </row>
    <row r="3967" spans="1:6" ht="15" customHeight="1">
      <c r="A3967" s="198" t="s">
        <v>397</v>
      </c>
      <c r="B3967" s="199">
        <v>6</v>
      </c>
      <c r="C3967" s="199">
        <v>846000</v>
      </c>
      <c r="D3967" s="199">
        <v>0</v>
      </c>
      <c r="E3967" s="198" t="s">
        <v>25536</v>
      </c>
      <c r="F3967" s="198" t="s">
        <v>1</v>
      </c>
    </row>
    <row r="3968" spans="1:6" ht="15" customHeight="1">
      <c r="A3968" s="198" t="s">
        <v>397</v>
      </c>
      <c r="B3968" s="199">
        <v>7</v>
      </c>
      <c r="C3968" s="199">
        <v>872200</v>
      </c>
      <c r="D3968" s="199">
        <v>0</v>
      </c>
      <c r="E3968" s="198" t="s">
        <v>25537</v>
      </c>
      <c r="F3968" s="198" t="s">
        <v>1</v>
      </c>
    </row>
    <row r="3969" spans="1:6" ht="15" customHeight="1">
      <c r="A3969" s="198" t="s">
        <v>397</v>
      </c>
      <c r="B3969" s="199">
        <v>6</v>
      </c>
      <c r="C3969" s="199">
        <v>544900</v>
      </c>
      <c r="D3969" s="199">
        <v>0</v>
      </c>
      <c r="E3969" s="198" t="s">
        <v>25538</v>
      </c>
      <c r="F3969" s="198" t="s">
        <v>1</v>
      </c>
    </row>
    <row r="3970" spans="1:6" ht="15" customHeight="1">
      <c r="A3970" s="198" t="s">
        <v>398</v>
      </c>
      <c r="B3970" s="199">
        <v>23</v>
      </c>
      <c r="C3970" s="199">
        <v>2416600</v>
      </c>
      <c r="D3970" s="199">
        <v>0</v>
      </c>
      <c r="E3970" s="198" t="s">
        <v>25539</v>
      </c>
      <c r="F3970" s="198" t="s">
        <v>1</v>
      </c>
    </row>
    <row r="3971" spans="1:6" ht="15" customHeight="1">
      <c r="A3971" s="198" t="s">
        <v>397</v>
      </c>
      <c r="B3971" s="199">
        <v>6</v>
      </c>
      <c r="C3971" s="199">
        <v>478600</v>
      </c>
      <c r="D3971" s="199">
        <v>0</v>
      </c>
      <c r="E3971" s="198" t="s">
        <v>25540</v>
      </c>
      <c r="F3971" s="198" t="s">
        <v>1</v>
      </c>
    </row>
    <row r="3972" spans="1:6" ht="15" customHeight="1">
      <c r="A3972" s="198" t="s">
        <v>398</v>
      </c>
      <c r="B3972" s="199">
        <v>5</v>
      </c>
      <c r="C3972" s="199">
        <v>624633</v>
      </c>
      <c r="D3972" s="199">
        <v>0</v>
      </c>
      <c r="E3972" s="198" t="s">
        <v>25541</v>
      </c>
      <c r="F3972" s="198" t="s">
        <v>1</v>
      </c>
    </row>
    <row r="3973" spans="1:6" ht="15" customHeight="1">
      <c r="A3973" s="198" t="s">
        <v>397</v>
      </c>
      <c r="B3973" s="199">
        <v>7</v>
      </c>
      <c r="C3973" s="199">
        <v>848700</v>
      </c>
      <c r="D3973" s="199">
        <v>0</v>
      </c>
      <c r="E3973" s="198" t="s">
        <v>25542</v>
      </c>
      <c r="F3973" s="198" t="s">
        <v>1</v>
      </c>
    </row>
    <row r="3974" spans="1:6" ht="15" customHeight="1">
      <c r="A3974" s="198" t="s">
        <v>397</v>
      </c>
      <c r="B3974" s="199">
        <v>12</v>
      </c>
      <c r="C3974" s="199">
        <v>2444600</v>
      </c>
      <c r="D3974" s="199">
        <v>0</v>
      </c>
      <c r="E3974" s="198" t="s">
        <v>25543</v>
      </c>
      <c r="F3974" s="198" t="s">
        <v>1</v>
      </c>
    </row>
    <row r="3975" spans="1:6" ht="15" customHeight="1">
      <c r="A3975" s="198" t="s">
        <v>397</v>
      </c>
      <c r="B3975" s="199">
        <v>6</v>
      </c>
      <c r="C3975" s="199">
        <v>623100</v>
      </c>
      <c r="D3975" s="199">
        <v>0</v>
      </c>
      <c r="E3975" s="198" t="s">
        <v>25544</v>
      </c>
      <c r="F3975" s="198" t="s">
        <v>1</v>
      </c>
    </row>
    <row r="3976" spans="1:6" ht="15" customHeight="1">
      <c r="A3976" s="198" t="s">
        <v>398</v>
      </c>
      <c r="B3976" s="199">
        <v>26</v>
      </c>
      <c r="C3976" s="199">
        <v>3613500</v>
      </c>
      <c r="D3976" s="199">
        <v>0</v>
      </c>
      <c r="E3976" s="198" t="s">
        <v>25545</v>
      </c>
      <c r="F3976" s="198" t="s">
        <v>1</v>
      </c>
    </row>
    <row r="3977" spans="1:6" ht="15" customHeight="1">
      <c r="A3977" s="198" t="s">
        <v>397</v>
      </c>
      <c r="B3977" s="199">
        <v>6</v>
      </c>
      <c r="C3977" s="199">
        <v>1020200</v>
      </c>
      <c r="D3977" s="199">
        <v>0</v>
      </c>
      <c r="E3977" s="198" t="s">
        <v>25546</v>
      </c>
      <c r="F3977" s="198" t="s">
        <v>1</v>
      </c>
    </row>
    <row r="3978" spans="1:6" ht="15" customHeight="1">
      <c r="A3978" s="198" t="s">
        <v>397</v>
      </c>
      <c r="B3978" s="199">
        <v>1</v>
      </c>
      <c r="C3978" s="199">
        <v>110700</v>
      </c>
      <c r="D3978" s="199">
        <v>0</v>
      </c>
      <c r="E3978" s="198" t="s">
        <v>25547</v>
      </c>
      <c r="F3978" s="198" t="s">
        <v>1</v>
      </c>
    </row>
    <row r="3979" spans="1:6" ht="15" customHeight="1">
      <c r="A3979" s="198" t="s">
        <v>398</v>
      </c>
      <c r="B3979" s="199">
        <v>4</v>
      </c>
      <c r="C3979" s="199">
        <v>604749</v>
      </c>
      <c r="D3979" s="199">
        <v>0</v>
      </c>
      <c r="E3979" s="198" t="s">
        <v>25548</v>
      </c>
      <c r="F3979" s="198" t="s">
        <v>1</v>
      </c>
    </row>
    <row r="3980" spans="1:6" ht="15" customHeight="1">
      <c r="A3980" s="198" t="s">
        <v>397</v>
      </c>
      <c r="B3980" s="199">
        <v>7</v>
      </c>
      <c r="C3980" s="199">
        <v>713900</v>
      </c>
      <c r="D3980" s="199">
        <v>0</v>
      </c>
      <c r="E3980" s="198" t="s">
        <v>25549</v>
      </c>
      <c r="F3980" s="198" t="s">
        <v>1</v>
      </c>
    </row>
    <row r="3981" spans="1:6" ht="15" customHeight="1">
      <c r="A3981" s="198" t="s">
        <v>397</v>
      </c>
      <c r="B3981" s="199">
        <v>6</v>
      </c>
      <c r="C3981" s="199">
        <v>555100</v>
      </c>
      <c r="D3981" s="199">
        <v>0</v>
      </c>
      <c r="E3981" s="198" t="s">
        <v>25550</v>
      </c>
      <c r="F3981" s="198" t="s">
        <v>1</v>
      </c>
    </row>
    <row r="3982" spans="1:6" ht="15" customHeight="1">
      <c r="A3982" s="198" t="s">
        <v>397</v>
      </c>
      <c r="B3982" s="199">
        <v>8</v>
      </c>
      <c r="C3982" s="199">
        <v>1463500</v>
      </c>
      <c r="D3982" s="199">
        <v>0</v>
      </c>
      <c r="E3982" s="198" t="s">
        <v>25551</v>
      </c>
      <c r="F3982" s="198" t="s">
        <v>1</v>
      </c>
    </row>
    <row r="3983" spans="1:6" ht="15" customHeight="1">
      <c r="A3983" s="198" t="s">
        <v>398</v>
      </c>
      <c r="B3983" s="199">
        <v>3</v>
      </c>
      <c r="C3983" s="199">
        <v>469550</v>
      </c>
      <c r="D3983" s="199">
        <v>0</v>
      </c>
      <c r="E3983" s="198" t="s">
        <v>25552</v>
      </c>
      <c r="F3983" s="198" t="s">
        <v>1</v>
      </c>
    </row>
    <row r="3984" spans="1:6" ht="15" customHeight="1">
      <c r="A3984" s="198" t="s">
        <v>397</v>
      </c>
      <c r="B3984" s="199">
        <v>6</v>
      </c>
      <c r="C3984" s="199">
        <v>721100</v>
      </c>
      <c r="D3984" s="199">
        <v>0</v>
      </c>
      <c r="E3984" s="198" t="s">
        <v>25553</v>
      </c>
      <c r="F3984" s="198" t="s">
        <v>1</v>
      </c>
    </row>
    <row r="3985" spans="1:6" ht="15" customHeight="1">
      <c r="A3985" s="198" t="s">
        <v>397</v>
      </c>
      <c r="B3985" s="199">
        <v>7</v>
      </c>
      <c r="C3985" s="199">
        <v>652300</v>
      </c>
      <c r="D3985" s="199">
        <v>0</v>
      </c>
      <c r="E3985" s="198" t="s">
        <v>25554</v>
      </c>
      <c r="F3985" s="198" t="s">
        <v>1</v>
      </c>
    </row>
    <row r="3986" spans="1:6" ht="15" customHeight="1">
      <c r="A3986" s="198" t="s">
        <v>397</v>
      </c>
      <c r="B3986" s="199">
        <v>5</v>
      </c>
      <c r="C3986" s="199">
        <v>548600</v>
      </c>
      <c r="D3986" s="199">
        <v>0</v>
      </c>
      <c r="E3986" s="198" t="s">
        <v>25555</v>
      </c>
      <c r="F3986" s="198" t="s">
        <v>1</v>
      </c>
    </row>
    <row r="3987" spans="1:6" ht="15" customHeight="1">
      <c r="A3987" s="198" t="s">
        <v>398</v>
      </c>
      <c r="B3987" s="199">
        <v>23</v>
      </c>
      <c r="C3987" s="199">
        <v>3089058</v>
      </c>
      <c r="D3987" s="199">
        <v>0</v>
      </c>
      <c r="E3987" s="198" t="s">
        <v>25556</v>
      </c>
      <c r="F3987" s="198" t="s">
        <v>1</v>
      </c>
    </row>
    <row r="3988" spans="1:6" ht="15" customHeight="1">
      <c r="A3988" s="198" t="s">
        <v>398</v>
      </c>
      <c r="B3988" s="199">
        <v>17</v>
      </c>
      <c r="C3988" s="199">
        <v>1615500</v>
      </c>
      <c r="D3988" s="199">
        <v>0</v>
      </c>
      <c r="E3988" s="198" t="s">
        <v>25557</v>
      </c>
      <c r="F3988" s="198" t="s">
        <v>1</v>
      </c>
    </row>
    <row r="3989" spans="1:6" ht="15" customHeight="1">
      <c r="A3989" s="198" t="s">
        <v>398</v>
      </c>
      <c r="B3989" s="199">
        <v>4</v>
      </c>
      <c r="C3989" s="199">
        <v>533219</v>
      </c>
      <c r="D3989" s="199">
        <v>0</v>
      </c>
      <c r="E3989" s="198" t="s">
        <v>25558</v>
      </c>
      <c r="F3989" s="198" t="s">
        <v>1</v>
      </c>
    </row>
    <row r="3990" spans="1:6" ht="15" customHeight="1">
      <c r="A3990" s="198" t="s">
        <v>397</v>
      </c>
      <c r="B3990" s="199">
        <v>7</v>
      </c>
      <c r="C3990" s="199">
        <v>798100</v>
      </c>
      <c r="D3990" s="199">
        <v>0</v>
      </c>
      <c r="E3990" s="198" t="s">
        <v>25559</v>
      </c>
      <c r="F3990" s="198" t="s">
        <v>1</v>
      </c>
    </row>
    <row r="3991" spans="1:6" ht="15" customHeight="1">
      <c r="A3991" s="198" t="s">
        <v>398</v>
      </c>
      <c r="B3991" s="199">
        <v>40</v>
      </c>
      <c r="C3991" s="199">
        <v>5741300</v>
      </c>
      <c r="D3991" s="199">
        <v>0</v>
      </c>
      <c r="E3991" s="198" t="s">
        <v>25560</v>
      </c>
      <c r="F3991" s="198" t="s">
        <v>1</v>
      </c>
    </row>
  </sheetData>
  <hyperlinks>
    <hyperlink ref="A1" location="'Table of Contents'!A1" display="Return to Table of Contents" xr:uid="{700AC8C3-B874-47ED-B74C-05A424EB1D2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F60D-16A4-4910-BCE4-BAFC88994AA8}">
  <dimension ref="A1:R50"/>
  <sheetViews>
    <sheetView workbookViewId="0">
      <selection activeCell="J11" sqref="J11"/>
    </sheetView>
  </sheetViews>
  <sheetFormatPr defaultRowHeight="15"/>
  <cols>
    <col min="1" max="1" width="20.42578125" customWidth="1"/>
    <col min="2" max="2" width="16" bestFit="1" customWidth="1"/>
    <col min="3" max="3" width="18.42578125" bestFit="1" customWidth="1"/>
    <col min="4" max="4" width="14.140625" bestFit="1" customWidth="1"/>
    <col min="5" max="5" width="14.85546875" customWidth="1"/>
    <col min="6" max="6" width="15.140625" customWidth="1"/>
    <col min="7" max="7" width="14.28515625" bestFit="1" customWidth="1"/>
    <col min="10" max="10" width="21.7109375" customWidth="1"/>
  </cols>
  <sheetData>
    <row r="1" spans="1:18">
      <c r="A1" s="261" t="s">
        <v>26157</v>
      </c>
    </row>
    <row r="3" spans="1:18">
      <c r="A3" s="75" t="s">
        <v>26259</v>
      </c>
    </row>
    <row r="4" spans="1:18">
      <c r="I4" s="98" t="s">
        <v>25597</v>
      </c>
      <c r="J4" s="98"/>
      <c r="K4" s="98"/>
      <c r="L4" s="98"/>
      <c r="M4" s="98"/>
      <c r="N4" s="98"/>
      <c r="O4" s="98"/>
      <c r="P4" s="98"/>
      <c r="Q4" s="98"/>
      <c r="R4" s="98"/>
    </row>
    <row r="6" spans="1:18">
      <c r="I6" s="73">
        <v>109</v>
      </c>
      <c r="J6" t="s">
        <v>25598</v>
      </c>
    </row>
    <row r="7" spans="1:18">
      <c r="A7" s="73" t="s">
        <v>25561</v>
      </c>
      <c r="B7" s="73"/>
      <c r="C7" s="73"/>
      <c r="D7" s="73"/>
      <c r="E7" s="73"/>
      <c r="F7" s="73"/>
      <c r="G7" s="73"/>
      <c r="I7" s="73">
        <v>111</v>
      </c>
      <c r="J7" t="s">
        <v>25599</v>
      </c>
    </row>
    <row r="8" spans="1:18">
      <c r="A8" s="73"/>
      <c r="B8" s="73">
        <v>109</v>
      </c>
      <c r="C8" s="73">
        <v>111</v>
      </c>
      <c r="D8" s="73">
        <v>112</v>
      </c>
      <c r="E8" s="73">
        <v>113</v>
      </c>
      <c r="F8" s="73">
        <v>114</v>
      </c>
      <c r="G8" s="73">
        <v>115</v>
      </c>
      <c r="I8" s="73">
        <v>112</v>
      </c>
      <c r="J8" t="s">
        <v>25600</v>
      </c>
    </row>
    <row r="9" spans="1:18">
      <c r="A9" s="200" t="s">
        <v>476</v>
      </c>
      <c r="B9" s="200">
        <v>1.4054142298516126</v>
      </c>
      <c r="C9" s="200">
        <v>3.3662326808465841</v>
      </c>
      <c r="D9" s="73">
        <v>11.093945962608082</v>
      </c>
      <c r="E9" s="200">
        <v>32.894803175692431</v>
      </c>
      <c r="F9" s="200">
        <v>3.3527833719870443</v>
      </c>
      <c r="G9" s="200">
        <v>4.7620160778838301</v>
      </c>
      <c r="I9" s="73">
        <v>113</v>
      </c>
      <c r="J9" t="s">
        <v>25601</v>
      </c>
    </row>
    <row r="10" spans="1:18">
      <c r="A10" s="200" t="s">
        <v>1811</v>
      </c>
      <c r="B10" s="200">
        <v>2.4466634792093424E-4</v>
      </c>
      <c r="C10" s="200">
        <v>2.9693577779871564E-4</v>
      </c>
      <c r="D10" s="73">
        <v>4.4358947901245843E-4</v>
      </c>
      <c r="E10" s="200">
        <v>3.4031932933079962E-4</v>
      </c>
      <c r="F10" s="200">
        <v>4.8551719722879317E-4</v>
      </c>
      <c r="G10" s="73" t="s">
        <v>25562</v>
      </c>
      <c r="I10" s="73">
        <v>114</v>
      </c>
      <c r="J10" t="s">
        <v>25601</v>
      </c>
    </row>
    <row r="11" spans="1:18">
      <c r="A11" s="200" t="s">
        <v>847</v>
      </c>
      <c r="B11" s="201">
        <v>-4.4601660546755534E-7</v>
      </c>
      <c r="C11" s="202">
        <v>3.6687172962760702E-7</v>
      </c>
      <c r="D11" s="203">
        <v>2.4611683754318483E-6</v>
      </c>
      <c r="E11" s="204">
        <v>3.5261690082446405E-6</v>
      </c>
      <c r="F11" s="205">
        <v>7.0192513992155024E-6</v>
      </c>
      <c r="G11" s="204">
        <v>5.0027949774237101E-6</v>
      </c>
      <c r="I11" s="73">
        <v>115</v>
      </c>
      <c r="J11" t="s">
        <v>26260</v>
      </c>
    </row>
    <row r="13" spans="1:18">
      <c r="A13" s="147" t="s">
        <v>25596</v>
      </c>
    </row>
    <row r="14" spans="1:18">
      <c r="A14" s="206" t="s">
        <v>369</v>
      </c>
      <c r="B14" s="206" t="s">
        <v>847</v>
      </c>
      <c r="C14" s="206" t="s">
        <v>1813</v>
      </c>
      <c r="D14" s="206" t="s">
        <v>25564</v>
      </c>
      <c r="E14" s="209" t="s">
        <v>3539</v>
      </c>
      <c r="F14" s="178" t="s">
        <v>25563</v>
      </c>
    </row>
    <row r="15" spans="1:18">
      <c r="A15" s="207" t="s">
        <v>370</v>
      </c>
      <c r="B15" s="208">
        <v>1034120266</v>
      </c>
      <c r="C15" s="208">
        <v>471625974</v>
      </c>
      <c r="D15" s="208">
        <v>53015500</v>
      </c>
      <c r="E15" s="210">
        <v>1558810540</v>
      </c>
      <c r="F15" s="211">
        <f>SUM(B15:D15)/E15</f>
        <v>0.99996869407875577</v>
      </c>
    </row>
    <row r="16" spans="1:18">
      <c r="A16" s="207" t="s">
        <v>371</v>
      </c>
      <c r="B16" s="208">
        <v>1335104580</v>
      </c>
      <c r="C16" s="208">
        <v>477905452</v>
      </c>
      <c r="D16" s="208">
        <v>14789400</v>
      </c>
      <c r="E16" s="210">
        <v>1827799432</v>
      </c>
      <c r="F16" s="211">
        <f t="shared" ref="F16:F50" si="0">SUM(B16:D16)/E16</f>
        <v>1</v>
      </c>
    </row>
    <row r="17" spans="1:6">
      <c r="A17" s="207" t="s">
        <v>372</v>
      </c>
      <c r="B17" s="208">
        <v>82948100</v>
      </c>
      <c r="C17" s="208">
        <v>25367859</v>
      </c>
      <c r="D17" s="208">
        <v>4602900</v>
      </c>
      <c r="E17" s="210">
        <v>112918859</v>
      </c>
      <c r="F17" s="211">
        <f t="shared" si="0"/>
        <v>1</v>
      </c>
    </row>
    <row r="18" spans="1:6">
      <c r="A18" s="207" t="s">
        <v>373</v>
      </c>
      <c r="B18" s="208">
        <v>17727646501</v>
      </c>
      <c r="C18" s="208">
        <v>7497697837</v>
      </c>
      <c r="D18" s="208">
        <v>153577548</v>
      </c>
      <c r="E18" s="210">
        <v>25365453726</v>
      </c>
      <c r="F18" s="211">
        <f t="shared" si="0"/>
        <v>1.0005309646791847</v>
      </c>
    </row>
    <row r="19" spans="1:6">
      <c r="A19" s="207" t="s">
        <v>374</v>
      </c>
      <c r="B19" s="208">
        <v>110861500</v>
      </c>
      <c r="C19" s="208">
        <v>89124890</v>
      </c>
      <c r="D19" s="208">
        <v>14256400</v>
      </c>
      <c r="E19" s="210">
        <v>214189490</v>
      </c>
      <c r="F19" s="211">
        <f t="shared" si="0"/>
        <v>1.0002488450763853</v>
      </c>
    </row>
    <row r="20" spans="1:6">
      <c r="A20" s="207" t="s">
        <v>375</v>
      </c>
      <c r="B20" s="208">
        <v>449621200</v>
      </c>
      <c r="C20" s="208">
        <v>240324415</v>
      </c>
      <c r="D20" s="208">
        <v>32275570</v>
      </c>
      <c r="E20" s="210">
        <v>716556115</v>
      </c>
      <c r="F20" s="211">
        <f t="shared" si="0"/>
        <v>1.0079059683971854</v>
      </c>
    </row>
    <row r="21" spans="1:6">
      <c r="A21" s="207" t="s">
        <v>376</v>
      </c>
      <c r="B21" s="208">
        <v>936901936</v>
      </c>
      <c r="C21" s="208">
        <v>653605086</v>
      </c>
      <c r="D21" s="208">
        <v>122717106</v>
      </c>
      <c r="E21" s="210">
        <v>1689989358</v>
      </c>
      <c r="F21" s="211">
        <f t="shared" si="0"/>
        <v>1.0137484711900773</v>
      </c>
    </row>
    <row r="22" spans="1:6">
      <c r="A22" s="207" t="s">
        <v>377</v>
      </c>
      <c r="B22" s="208">
        <v>444115900</v>
      </c>
      <c r="C22" s="208">
        <v>275167242</v>
      </c>
      <c r="D22" s="208">
        <v>43267610</v>
      </c>
      <c r="E22" s="210">
        <v>756569722</v>
      </c>
      <c r="F22" s="211">
        <f t="shared" si="0"/>
        <v>1.0079054577867446</v>
      </c>
    </row>
    <row r="23" spans="1:6">
      <c r="A23" s="207" t="s">
        <v>378</v>
      </c>
      <c r="B23" s="208">
        <v>79846700</v>
      </c>
      <c r="C23" s="208">
        <v>29048300</v>
      </c>
      <c r="D23" s="208">
        <v>789810</v>
      </c>
      <c r="E23" s="210">
        <v>109654300</v>
      </c>
      <c r="F23" s="211">
        <f t="shared" si="0"/>
        <v>1.0002782380627115</v>
      </c>
    </row>
    <row r="24" spans="1:6">
      <c r="A24" s="207" t="s">
        <v>379</v>
      </c>
      <c r="B24" s="208">
        <v>0</v>
      </c>
      <c r="C24" s="208">
        <v>75541</v>
      </c>
      <c r="D24" s="208">
        <v>218700</v>
      </c>
      <c r="E24" s="210">
        <v>294241</v>
      </c>
      <c r="F24" s="211">
        <f t="shared" si="0"/>
        <v>1</v>
      </c>
    </row>
    <row r="25" spans="1:6">
      <c r="A25" s="207" t="s">
        <v>380</v>
      </c>
      <c r="B25" s="208">
        <v>5410759493</v>
      </c>
      <c r="C25" s="208">
        <v>3030950350</v>
      </c>
      <c r="D25" s="208">
        <v>136538524</v>
      </c>
      <c r="E25" s="210">
        <v>8571535298</v>
      </c>
      <c r="F25" s="211">
        <f t="shared" si="0"/>
        <v>1.0007831816315995</v>
      </c>
    </row>
    <row r="26" spans="1:6">
      <c r="A26" s="207" t="s">
        <v>381</v>
      </c>
      <c r="B26" s="208">
        <v>838446400</v>
      </c>
      <c r="C26" s="208">
        <v>237270370</v>
      </c>
      <c r="D26" s="208">
        <v>21406500</v>
      </c>
      <c r="E26" s="210">
        <v>1097054170</v>
      </c>
      <c r="F26" s="211">
        <f t="shared" si="0"/>
        <v>1.0000629868623534</v>
      </c>
    </row>
    <row r="27" spans="1:6">
      <c r="A27" s="207" t="s">
        <v>382</v>
      </c>
      <c r="B27" s="208">
        <v>14932900</v>
      </c>
      <c r="C27" s="208">
        <v>8454247</v>
      </c>
      <c r="D27" s="208">
        <v>1777350</v>
      </c>
      <c r="E27" s="210">
        <v>24437547</v>
      </c>
      <c r="F27" s="211">
        <f t="shared" si="0"/>
        <v>1.0297472573658886</v>
      </c>
    </row>
    <row r="28" spans="1:6">
      <c r="A28" s="207" t="s">
        <v>383</v>
      </c>
      <c r="B28" s="208">
        <v>220927300</v>
      </c>
      <c r="C28" s="208">
        <v>129004690</v>
      </c>
      <c r="D28" s="208">
        <v>35450490</v>
      </c>
      <c r="E28" s="210">
        <v>377344690</v>
      </c>
      <c r="F28" s="211">
        <f t="shared" si="0"/>
        <v>1.0213009225066874</v>
      </c>
    </row>
    <row r="29" spans="1:6">
      <c r="A29" s="207" t="s">
        <v>384</v>
      </c>
      <c r="B29" s="208">
        <v>15153600</v>
      </c>
      <c r="C29" s="208">
        <v>21089756</v>
      </c>
      <c r="D29" s="208">
        <v>4397580</v>
      </c>
      <c r="E29" s="210">
        <v>37736556</v>
      </c>
      <c r="F29" s="211">
        <f t="shared" si="0"/>
        <v>1.0769646281446563</v>
      </c>
    </row>
    <row r="30" spans="1:6">
      <c r="A30" s="207" t="s">
        <v>385</v>
      </c>
      <c r="B30" s="208">
        <v>46078000</v>
      </c>
      <c r="C30" s="208">
        <v>15572500</v>
      </c>
      <c r="D30" s="208">
        <v>2778530</v>
      </c>
      <c r="E30" s="210">
        <v>64861300</v>
      </c>
      <c r="F30" s="211">
        <f t="shared" si="0"/>
        <v>0.99333547122860633</v>
      </c>
    </row>
    <row r="31" spans="1:6">
      <c r="A31" s="207" t="s">
        <v>387</v>
      </c>
      <c r="B31" s="208">
        <v>455836571125</v>
      </c>
      <c r="C31" s="208">
        <v>355949330652</v>
      </c>
      <c r="D31" s="208">
        <v>10303390827</v>
      </c>
      <c r="E31" s="210">
        <v>821561088684</v>
      </c>
      <c r="F31" s="211">
        <f t="shared" si="0"/>
        <v>1.0006429271386819</v>
      </c>
    </row>
    <row r="32" spans="1:6">
      <c r="A32" s="207" t="s">
        <v>388</v>
      </c>
      <c r="B32" s="208">
        <v>175010628755</v>
      </c>
      <c r="C32" s="208">
        <v>17057306</v>
      </c>
      <c r="D32" s="208">
        <v>541353640</v>
      </c>
      <c r="E32" s="210">
        <v>175562145496</v>
      </c>
      <c r="F32" s="211">
        <f t="shared" si="0"/>
        <v>1.0000392693138975</v>
      </c>
    </row>
    <row r="33" spans="1:6">
      <c r="A33" s="207" t="s">
        <v>389</v>
      </c>
      <c r="B33" s="208">
        <v>88837100</v>
      </c>
      <c r="C33" s="208">
        <v>453283105</v>
      </c>
      <c r="D33" s="208">
        <v>145152970</v>
      </c>
      <c r="E33" s="210">
        <v>682331305</v>
      </c>
      <c r="F33" s="211">
        <f t="shared" si="0"/>
        <v>1.0072426253401932</v>
      </c>
    </row>
    <row r="34" spans="1:6">
      <c r="A34" s="207" t="s">
        <v>390</v>
      </c>
      <c r="B34" s="208">
        <v>53535552700</v>
      </c>
      <c r="C34" s="208">
        <v>33365305827</v>
      </c>
      <c r="D34" s="208">
        <v>526758359</v>
      </c>
      <c r="E34" s="210">
        <v>87384719326</v>
      </c>
      <c r="F34" s="211">
        <f t="shared" si="0"/>
        <v>1.00049090459214</v>
      </c>
    </row>
    <row r="35" spans="1:6">
      <c r="A35" s="207" t="s">
        <v>391</v>
      </c>
      <c r="B35" s="208">
        <v>27602302644</v>
      </c>
      <c r="C35" s="208">
        <v>11291865683</v>
      </c>
      <c r="D35" s="208">
        <v>131577440</v>
      </c>
      <c r="E35" s="210">
        <v>39018831327</v>
      </c>
      <c r="F35" s="211">
        <f t="shared" si="0"/>
        <v>1.0001772077677584</v>
      </c>
    </row>
    <row r="36" spans="1:6">
      <c r="A36" s="207" t="s">
        <v>393</v>
      </c>
      <c r="B36" s="208">
        <v>118495850</v>
      </c>
      <c r="C36" s="208">
        <v>132463580</v>
      </c>
      <c r="D36" s="208">
        <v>18341750</v>
      </c>
      <c r="E36" s="210">
        <v>269298630</v>
      </c>
      <c r="F36" s="211">
        <f t="shared" si="0"/>
        <v>1.0000094690418588</v>
      </c>
    </row>
    <row r="37" spans="1:6">
      <c r="A37" s="207" t="s">
        <v>394</v>
      </c>
      <c r="B37" s="208">
        <v>520740300</v>
      </c>
      <c r="C37" s="208">
        <v>16263700</v>
      </c>
      <c r="D37" s="208">
        <v>315780</v>
      </c>
      <c r="E37" s="210">
        <v>537135100</v>
      </c>
      <c r="F37" s="211">
        <f t="shared" si="0"/>
        <v>1.0003438241142684</v>
      </c>
    </row>
    <row r="38" spans="1:6">
      <c r="A38" s="207" t="s">
        <v>395</v>
      </c>
      <c r="B38" s="208">
        <v>14030198430</v>
      </c>
      <c r="C38" s="208">
        <v>13173817546</v>
      </c>
      <c r="D38" s="208">
        <v>305589240</v>
      </c>
      <c r="E38" s="210">
        <v>27495340426</v>
      </c>
      <c r="F38" s="211">
        <f t="shared" si="0"/>
        <v>1.0005188075426232</v>
      </c>
    </row>
    <row r="39" spans="1:6">
      <c r="A39" s="207" t="s">
        <v>397</v>
      </c>
      <c r="B39" s="208">
        <v>12356775524</v>
      </c>
      <c r="C39" s="208">
        <v>5131090218</v>
      </c>
      <c r="D39" s="208">
        <v>82587410</v>
      </c>
      <c r="E39" s="210">
        <v>17566145842</v>
      </c>
      <c r="F39" s="211">
        <f t="shared" si="0"/>
        <v>1.0002452051826702</v>
      </c>
    </row>
    <row r="40" spans="1:6">
      <c r="A40" s="207" t="s">
        <v>398</v>
      </c>
      <c r="B40" s="208">
        <v>35376657731</v>
      </c>
      <c r="C40" s="208">
        <v>12766335375</v>
      </c>
      <c r="D40" s="208">
        <v>369526999</v>
      </c>
      <c r="E40" s="210">
        <v>48496123005</v>
      </c>
      <c r="F40" s="211">
        <f t="shared" si="0"/>
        <v>1.0003381115640586</v>
      </c>
    </row>
    <row r="41" spans="1:6">
      <c r="A41" s="207" t="s">
        <v>399</v>
      </c>
      <c r="B41" s="208">
        <v>1038585698</v>
      </c>
      <c r="C41" s="208">
        <v>234316001</v>
      </c>
      <c r="D41" s="208">
        <v>5457800</v>
      </c>
      <c r="E41" s="210">
        <v>1278359499</v>
      </c>
      <c r="F41" s="211">
        <f t="shared" si="0"/>
        <v>1</v>
      </c>
    </row>
    <row r="42" spans="1:6">
      <c r="A42" s="207" t="s">
        <v>493</v>
      </c>
      <c r="B42" s="208">
        <v>1567323284</v>
      </c>
      <c r="C42" s="208">
        <v>739001900</v>
      </c>
      <c r="D42" s="208">
        <v>8248500</v>
      </c>
      <c r="E42" s="210">
        <v>2312526884</v>
      </c>
      <c r="F42" s="211">
        <f t="shared" si="0"/>
        <v>1.0008850924130488</v>
      </c>
    </row>
    <row r="43" spans="1:6">
      <c r="A43" s="207" t="s">
        <v>400</v>
      </c>
      <c r="B43" s="208">
        <v>29014900</v>
      </c>
      <c r="C43" s="208">
        <v>4975600</v>
      </c>
      <c r="D43" s="208">
        <v>20900</v>
      </c>
      <c r="E43" s="210">
        <v>34011400</v>
      </c>
      <c r="F43" s="211">
        <f t="shared" si="0"/>
        <v>1</v>
      </c>
    </row>
    <row r="44" spans="1:6">
      <c r="A44" s="207" t="s">
        <v>401</v>
      </c>
      <c r="B44" s="208">
        <v>27046600</v>
      </c>
      <c r="C44" s="208">
        <v>6994100</v>
      </c>
      <c r="D44" s="208">
        <v>166400</v>
      </c>
      <c r="E44" s="210">
        <v>34207100</v>
      </c>
      <c r="F44" s="211">
        <f t="shared" si="0"/>
        <v>1</v>
      </c>
    </row>
    <row r="45" spans="1:6">
      <c r="A45" s="207" t="s">
        <v>402</v>
      </c>
      <c r="B45" s="208">
        <v>95337801</v>
      </c>
      <c r="C45" s="208">
        <v>47017600</v>
      </c>
      <c r="D45" s="208">
        <v>492000</v>
      </c>
      <c r="E45" s="210">
        <v>142847401</v>
      </c>
      <c r="F45" s="211">
        <f t="shared" si="0"/>
        <v>1</v>
      </c>
    </row>
    <row r="46" spans="1:6">
      <c r="A46" s="207" t="s">
        <v>403</v>
      </c>
      <c r="B46" s="208">
        <v>4128500</v>
      </c>
      <c r="C46" s="208">
        <v>8755100</v>
      </c>
      <c r="D46" s="208">
        <v>414700</v>
      </c>
      <c r="E46" s="210">
        <v>13298300</v>
      </c>
      <c r="F46" s="211">
        <f t="shared" si="0"/>
        <v>1</v>
      </c>
    </row>
    <row r="47" spans="1:6">
      <c r="A47" s="207" t="s">
        <v>404</v>
      </c>
      <c r="B47" s="208">
        <v>3414199204</v>
      </c>
      <c r="C47" s="208">
        <v>557034500</v>
      </c>
      <c r="D47" s="208">
        <v>395600</v>
      </c>
      <c r="E47" s="210">
        <v>3971629304</v>
      </c>
      <c r="F47" s="211">
        <f t="shared" si="0"/>
        <v>1</v>
      </c>
    </row>
    <row r="48" spans="1:6">
      <c r="A48" s="207" t="s">
        <v>410</v>
      </c>
      <c r="B48" s="208">
        <v>193877000</v>
      </c>
      <c r="C48" s="208">
        <v>113668199</v>
      </c>
      <c r="D48" s="208">
        <v>1467000</v>
      </c>
      <c r="E48" s="210">
        <v>309012199</v>
      </c>
      <c r="F48" s="211">
        <f t="shared" si="0"/>
        <v>1</v>
      </c>
    </row>
    <row r="49" spans="1:6">
      <c r="A49" s="207" t="s">
        <v>411</v>
      </c>
      <c r="B49" s="208">
        <v>21769600</v>
      </c>
      <c r="C49" s="208">
        <v>23695004</v>
      </c>
      <c r="D49" s="208">
        <v>242000</v>
      </c>
      <c r="E49" s="210">
        <v>45706604</v>
      </c>
      <c r="F49" s="211">
        <f t="shared" si="0"/>
        <v>1</v>
      </c>
    </row>
    <row r="50" spans="1:6">
      <c r="A50" s="207" t="s">
        <v>412</v>
      </c>
      <c r="B50" s="208">
        <v>2105000</v>
      </c>
      <c r="C50" s="208">
        <v>766800</v>
      </c>
      <c r="D50" s="208">
        <v>23800</v>
      </c>
      <c r="E50" s="210">
        <v>2895600</v>
      </c>
      <c r="F50" s="211">
        <f t="shared" si="0"/>
        <v>1</v>
      </c>
    </row>
  </sheetData>
  <hyperlinks>
    <hyperlink ref="A1" location="'Table of Contents'!A1" display="Return to Table of Contents" xr:uid="{66F24EEB-73F6-4AD5-8D0B-09D8823C6BE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78F61-F309-459A-914F-1C343CC0943B}">
  <dimension ref="A1:F41"/>
  <sheetViews>
    <sheetView workbookViewId="0">
      <selection sqref="A1:XFD2"/>
    </sheetView>
  </sheetViews>
  <sheetFormatPr defaultRowHeight="15"/>
  <cols>
    <col min="1" max="1" width="18" customWidth="1"/>
    <col min="2" max="2" width="12.5703125" bestFit="1" customWidth="1"/>
    <col min="3" max="3" width="15.140625" bestFit="1" customWidth="1"/>
    <col min="4" max="4" width="17.85546875" bestFit="1" customWidth="1"/>
    <col min="5" max="5" width="16.7109375" bestFit="1" customWidth="1"/>
    <col min="6" max="6" width="12.5703125" bestFit="1" customWidth="1"/>
    <col min="7" max="7" width="13" customWidth="1"/>
    <col min="8" max="8" width="11.5703125" customWidth="1"/>
    <col min="9" max="9" width="10.5703125" customWidth="1"/>
    <col min="10" max="10" width="8.42578125" customWidth="1"/>
    <col min="11" max="11" width="16.85546875" customWidth="1"/>
    <col min="12" max="12" width="9.140625" customWidth="1"/>
    <col min="13" max="13" width="11.140625" customWidth="1"/>
    <col min="14" max="14" width="12" customWidth="1"/>
    <col min="15" max="15" width="9.7109375" customWidth="1"/>
    <col min="16" max="16" width="9.140625" customWidth="1"/>
    <col min="17" max="17" width="11.28515625" customWidth="1"/>
    <col min="18" max="19" width="9.140625" customWidth="1"/>
  </cols>
  <sheetData>
    <row r="1" spans="1:6">
      <c r="A1" s="261" t="s">
        <v>26157</v>
      </c>
    </row>
    <row r="3" spans="1:6">
      <c r="A3" s="75" t="s">
        <v>1806</v>
      </c>
    </row>
    <row r="4" spans="1:6" ht="170.25" customHeight="1">
      <c r="A4" s="223" t="s">
        <v>369</v>
      </c>
      <c r="B4" s="223" t="s">
        <v>1807</v>
      </c>
      <c r="C4" s="224" t="s">
        <v>25658</v>
      </c>
      <c r="D4" s="224" t="s">
        <v>1808</v>
      </c>
      <c r="E4" s="224" t="s">
        <v>25659</v>
      </c>
      <c r="F4" s="225" t="s">
        <v>25660</v>
      </c>
    </row>
    <row r="5" spans="1:6">
      <c r="A5" s="220" t="s">
        <v>370</v>
      </c>
      <c r="B5" s="22">
        <v>2197</v>
      </c>
      <c r="C5" s="22">
        <v>56</v>
      </c>
      <c r="D5" s="22">
        <v>124</v>
      </c>
      <c r="E5" s="22">
        <v>2075</v>
      </c>
      <c r="F5" s="221">
        <v>3001</v>
      </c>
    </row>
    <row r="6" spans="1:6">
      <c r="A6" s="220" t="s">
        <v>371</v>
      </c>
      <c r="B6" s="22">
        <v>316</v>
      </c>
      <c r="C6" s="22">
        <v>9</v>
      </c>
      <c r="D6" s="22">
        <v>846</v>
      </c>
      <c r="E6" s="22">
        <v>315</v>
      </c>
      <c r="F6" s="221">
        <v>4951</v>
      </c>
    </row>
    <row r="7" spans="1:6">
      <c r="A7" s="220" t="s">
        <v>372</v>
      </c>
      <c r="B7" s="22">
        <v>93</v>
      </c>
      <c r="C7" s="22">
        <v>36</v>
      </c>
      <c r="D7" s="22">
        <v>44</v>
      </c>
      <c r="E7" s="22">
        <v>87</v>
      </c>
      <c r="F7" s="221">
        <v>207</v>
      </c>
    </row>
    <row r="8" spans="1:6">
      <c r="A8" s="220" t="s">
        <v>373</v>
      </c>
      <c r="B8" s="22">
        <v>11253</v>
      </c>
      <c r="C8" s="22">
        <v>6075</v>
      </c>
      <c r="D8" s="22">
        <v>35347</v>
      </c>
      <c r="E8" s="22">
        <v>10803</v>
      </c>
      <c r="F8" s="221">
        <v>74819</v>
      </c>
    </row>
    <row r="9" spans="1:6">
      <c r="A9" s="220" t="s">
        <v>374</v>
      </c>
      <c r="B9" s="22">
        <v>158</v>
      </c>
      <c r="C9" s="22">
        <v>114</v>
      </c>
      <c r="D9" s="22">
        <v>930</v>
      </c>
      <c r="E9" s="22">
        <v>144</v>
      </c>
      <c r="F9" s="221">
        <v>991</v>
      </c>
    </row>
    <row r="10" spans="1:6">
      <c r="A10" s="220" t="s">
        <v>375</v>
      </c>
      <c r="B10" s="22">
        <v>1623</v>
      </c>
      <c r="C10" s="22">
        <v>915</v>
      </c>
      <c r="D10" s="22">
        <v>1027</v>
      </c>
      <c r="E10" s="22">
        <v>1247</v>
      </c>
      <c r="F10" s="221">
        <v>1360</v>
      </c>
    </row>
    <row r="11" spans="1:6">
      <c r="A11" s="220" t="s">
        <v>376</v>
      </c>
      <c r="B11" s="22">
        <v>3004</v>
      </c>
      <c r="C11" s="22">
        <v>1751</v>
      </c>
      <c r="D11" s="22">
        <v>2099</v>
      </c>
      <c r="E11" s="22">
        <v>2593</v>
      </c>
      <c r="F11" s="221">
        <v>2947</v>
      </c>
    </row>
    <row r="12" spans="1:6">
      <c r="A12" s="220" t="s">
        <v>377</v>
      </c>
      <c r="B12" s="22">
        <v>1338</v>
      </c>
      <c r="C12" s="22">
        <v>838</v>
      </c>
      <c r="D12" s="22">
        <v>1014</v>
      </c>
      <c r="E12" s="22">
        <v>1196</v>
      </c>
      <c r="F12" s="221">
        <v>1382</v>
      </c>
    </row>
    <row r="13" spans="1:6">
      <c r="A13" s="220" t="s">
        <v>378</v>
      </c>
      <c r="B13" s="22">
        <v>30</v>
      </c>
      <c r="C13" s="22">
        <v>23</v>
      </c>
      <c r="D13" s="22">
        <v>1250</v>
      </c>
      <c r="E13" s="22">
        <v>25</v>
      </c>
      <c r="F13" s="221">
        <v>1305</v>
      </c>
    </row>
    <row r="14" spans="1:6">
      <c r="A14" s="220" t="s">
        <v>379</v>
      </c>
      <c r="B14" s="22">
        <v>4</v>
      </c>
      <c r="C14" s="22">
        <v>0</v>
      </c>
      <c r="D14" s="22">
        <v>0</v>
      </c>
      <c r="E14" s="22">
        <v>0</v>
      </c>
      <c r="F14" s="221">
        <v>0</v>
      </c>
    </row>
    <row r="15" spans="1:6">
      <c r="A15" s="220" t="s">
        <v>380</v>
      </c>
      <c r="B15" s="22">
        <v>6390</v>
      </c>
      <c r="C15" s="22">
        <v>2998</v>
      </c>
      <c r="D15" s="22">
        <v>13736</v>
      </c>
      <c r="E15" s="22">
        <v>6206</v>
      </c>
      <c r="F15" s="221">
        <v>28685</v>
      </c>
    </row>
    <row r="16" spans="1:6">
      <c r="A16" s="220" t="s">
        <v>381</v>
      </c>
      <c r="B16" s="22">
        <v>162</v>
      </c>
      <c r="C16" s="22">
        <v>62</v>
      </c>
      <c r="D16" s="22">
        <v>176</v>
      </c>
      <c r="E16" s="22">
        <v>89</v>
      </c>
      <c r="F16" s="221">
        <v>242</v>
      </c>
    </row>
    <row r="17" spans="1:6">
      <c r="A17" s="220" t="s">
        <v>382</v>
      </c>
      <c r="B17" s="22">
        <v>154</v>
      </c>
      <c r="C17" s="22">
        <v>14</v>
      </c>
      <c r="D17" s="22">
        <v>14</v>
      </c>
      <c r="E17" s="22">
        <v>39</v>
      </c>
      <c r="F17" s="221">
        <v>39</v>
      </c>
    </row>
    <row r="18" spans="1:6">
      <c r="A18" s="220" t="s">
        <v>383</v>
      </c>
      <c r="B18" s="22">
        <v>908</v>
      </c>
      <c r="C18" s="22">
        <v>34</v>
      </c>
      <c r="D18" s="22">
        <v>38</v>
      </c>
      <c r="E18" s="22">
        <v>530</v>
      </c>
      <c r="F18" s="221">
        <v>608</v>
      </c>
    </row>
    <row r="19" spans="1:6">
      <c r="A19" s="220" t="s">
        <v>384</v>
      </c>
      <c r="B19" s="22">
        <v>94</v>
      </c>
      <c r="C19" s="22">
        <v>7</v>
      </c>
      <c r="D19" s="22">
        <v>7</v>
      </c>
      <c r="E19" s="22">
        <v>46</v>
      </c>
      <c r="F19" s="221">
        <v>46</v>
      </c>
    </row>
    <row r="20" spans="1:6">
      <c r="A20" s="220" t="s">
        <v>385</v>
      </c>
      <c r="B20" s="22">
        <v>43</v>
      </c>
      <c r="C20" s="22">
        <v>32</v>
      </c>
      <c r="D20" s="22">
        <v>61</v>
      </c>
      <c r="E20" s="22">
        <v>42</v>
      </c>
      <c r="F20" s="221">
        <v>73</v>
      </c>
    </row>
    <row r="21" spans="1:6">
      <c r="A21" s="220" t="s">
        <v>387</v>
      </c>
      <c r="B21" s="22">
        <v>1434713</v>
      </c>
      <c r="C21" s="22">
        <v>716294</v>
      </c>
      <c r="D21" s="22">
        <v>724499</v>
      </c>
      <c r="E21" s="22">
        <v>1434173</v>
      </c>
      <c r="F21" s="221">
        <v>1442378</v>
      </c>
    </row>
    <row r="22" spans="1:6">
      <c r="A22" s="220" t="s">
        <v>388</v>
      </c>
      <c r="B22" s="22">
        <v>352399</v>
      </c>
      <c r="C22" s="22">
        <v>192933</v>
      </c>
      <c r="D22" s="22">
        <v>205292</v>
      </c>
      <c r="E22" s="22">
        <v>350582</v>
      </c>
      <c r="F22" s="221">
        <v>351191</v>
      </c>
    </row>
    <row r="23" spans="1:6">
      <c r="A23" s="220" t="s">
        <v>389</v>
      </c>
      <c r="B23" s="22">
        <v>2251</v>
      </c>
      <c r="C23" s="22">
        <v>1142</v>
      </c>
      <c r="D23" s="22">
        <v>3182</v>
      </c>
      <c r="E23" s="22">
        <v>2080</v>
      </c>
      <c r="F23" s="221">
        <v>4120</v>
      </c>
    </row>
    <row r="24" spans="1:6">
      <c r="A24" s="220" t="s">
        <v>390</v>
      </c>
      <c r="B24" s="22">
        <v>147273</v>
      </c>
      <c r="C24" s="22">
        <v>71908</v>
      </c>
      <c r="D24" s="22">
        <v>143228</v>
      </c>
      <c r="E24" s="22">
        <v>147256</v>
      </c>
      <c r="F24" s="221">
        <v>293924</v>
      </c>
    </row>
    <row r="25" spans="1:6">
      <c r="A25" s="220" t="s">
        <v>391</v>
      </c>
      <c r="B25" s="22">
        <v>54987</v>
      </c>
      <c r="C25" s="22">
        <v>21057</v>
      </c>
      <c r="D25" s="22">
        <v>63046</v>
      </c>
      <c r="E25" s="22">
        <v>54984</v>
      </c>
      <c r="F25" s="221">
        <v>164827</v>
      </c>
    </row>
    <row r="26" spans="1:6">
      <c r="A26" s="220" t="s">
        <v>393</v>
      </c>
      <c r="B26" s="22">
        <v>448</v>
      </c>
      <c r="C26" s="22">
        <v>150</v>
      </c>
      <c r="D26" s="22">
        <v>227</v>
      </c>
      <c r="E26" s="22">
        <v>150</v>
      </c>
      <c r="F26" s="221">
        <v>227</v>
      </c>
    </row>
    <row r="27" spans="1:6">
      <c r="A27" s="220" t="s">
        <v>394</v>
      </c>
      <c r="B27" s="22">
        <v>8261</v>
      </c>
      <c r="C27" s="22">
        <v>884</v>
      </c>
      <c r="D27" s="22">
        <v>24960</v>
      </c>
      <c r="E27" s="22">
        <v>884</v>
      </c>
      <c r="F27" s="221">
        <v>24960</v>
      </c>
    </row>
    <row r="28" spans="1:6">
      <c r="A28" s="220" t="s">
        <v>395</v>
      </c>
      <c r="B28" s="22">
        <v>15954</v>
      </c>
      <c r="C28" s="22">
        <v>6491</v>
      </c>
      <c r="D28" s="22">
        <v>12142</v>
      </c>
      <c r="E28" s="22">
        <v>15675</v>
      </c>
      <c r="F28" s="221">
        <v>28003</v>
      </c>
    </row>
    <row r="29" spans="1:6">
      <c r="A29" s="220" t="s">
        <v>397</v>
      </c>
      <c r="B29" s="22">
        <v>22472</v>
      </c>
      <c r="C29" s="22">
        <v>10787</v>
      </c>
      <c r="D29" s="22">
        <v>53562</v>
      </c>
      <c r="E29" s="22">
        <v>22447</v>
      </c>
      <c r="F29" s="221">
        <v>124750</v>
      </c>
    </row>
    <row r="30" spans="1:6">
      <c r="A30" s="220" t="s">
        <v>398</v>
      </c>
      <c r="B30" s="22">
        <v>6799</v>
      </c>
      <c r="C30" s="22">
        <v>2746</v>
      </c>
      <c r="D30" s="22">
        <v>128550</v>
      </c>
      <c r="E30" s="22">
        <v>6701</v>
      </c>
      <c r="F30" s="221">
        <v>257570</v>
      </c>
    </row>
    <row r="31" spans="1:6">
      <c r="A31" s="220" t="s">
        <v>399</v>
      </c>
      <c r="B31" s="22">
        <v>40</v>
      </c>
      <c r="C31" s="22">
        <v>25</v>
      </c>
      <c r="D31" s="22">
        <v>5110</v>
      </c>
      <c r="E31" s="22">
        <v>39</v>
      </c>
      <c r="F31" s="221">
        <v>7123</v>
      </c>
    </row>
    <row r="32" spans="1:6">
      <c r="A32" s="220" t="s">
        <v>493</v>
      </c>
      <c r="B32" s="22">
        <v>541</v>
      </c>
      <c r="C32" s="22">
        <v>423</v>
      </c>
      <c r="D32" s="22">
        <v>15130</v>
      </c>
      <c r="E32" s="22">
        <v>540</v>
      </c>
      <c r="F32" s="221">
        <v>23443</v>
      </c>
    </row>
    <row r="33" spans="1:6">
      <c r="A33" s="220" t="s">
        <v>400</v>
      </c>
      <c r="B33" s="22">
        <v>9</v>
      </c>
      <c r="C33" s="22">
        <v>0</v>
      </c>
      <c r="D33" s="22">
        <v>0</v>
      </c>
      <c r="E33" s="22">
        <v>3</v>
      </c>
      <c r="F33" s="221">
        <v>130</v>
      </c>
    </row>
    <row r="34" spans="1:6">
      <c r="A34" s="220" t="s">
        <v>401</v>
      </c>
      <c r="B34" s="22">
        <v>25</v>
      </c>
      <c r="C34" s="22">
        <v>0</v>
      </c>
      <c r="D34" s="22">
        <v>0</v>
      </c>
      <c r="E34" s="22">
        <v>5</v>
      </c>
      <c r="F34" s="221">
        <v>49</v>
      </c>
    </row>
    <row r="35" spans="1:6">
      <c r="A35" s="220" t="s">
        <v>402</v>
      </c>
      <c r="B35" s="22">
        <v>30</v>
      </c>
      <c r="C35" s="22">
        <v>0</v>
      </c>
      <c r="D35" s="22">
        <v>0</v>
      </c>
      <c r="E35" s="22">
        <v>22</v>
      </c>
      <c r="F35" s="221">
        <v>563</v>
      </c>
    </row>
    <row r="36" spans="1:6">
      <c r="A36" s="220" t="s">
        <v>403</v>
      </c>
      <c r="B36" s="22">
        <v>26</v>
      </c>
      <c r="C36" s="22">
        <v>0</v>
      </c>
      <c r="D36" s="22">
        <v>0</v>
      </c>
      <c r="E36" s="22">
        <v>22</v>
      </c>
      <c r="F36" s="221">
        <v>128</v>
      </c>
    </row>
    <row r="37" spans="1:6">
      <c r="A37" s="220" t="s">
        <v>404</v>
      </c>
      <c r="B37" s="22">
        <v>118</v>
      </c>
      <c r="C37" s="22">
        <v>1</v>
      </c>
      <c r="D37" s="22">
        <v>368</v>
      </c>
      <c r="E37" s="22">
        <v>109</v>
      </c>
      <c r="F37" s="221">
        <v>17529</v>
      </c>
    </row>
    <row r="38" spans="1:6">
      <c r="A38" s="220" t="s">
        <v>410</v>
      </c>
      <c r="B38" s="22">
        <v>25</v>
      </c>
      <c r="C38" s="22">
        <v>0</v>
      </c>
      <c r="D38" s="22">
        <v>0</v>
      </c>
      <c r="E38" s="22">
        <v>24</v>
      </c>
      <c r="F38" s="221">
        <v>1027</v>
      </c>
    </row>
    <row r="39" spans="1:6">
      <c r="A39" s="220" t="s">
        <v>411</v>
      </c>
      <c r="B39" s="22">
        <v>30</v>
      </c>
      <c r="C39" s="22">
        <v>0</v>
      </c>
      <c r="D39" s="22">
        <v>0</v>
      </c>
      <c r="E39" s="22">
        <v>10</v>
      </c>
      <c r="F39" s="221">
        <v>154</v>
      </c>
    </row>
    <row r="40" spans="1:6">
      <c r="A40" s="220" t="s">
        <v>412</v>
      </c>
      <c r="B40" s="22">
        <v>2</v>
      </c>
      <c r="C40" s="22">
        <v>0</v>
      </c>
      <c r="D40" s="22">
        <v>0</v>
      </c>
      <c r="E40" s="22">
        <v>2</v>
      </c>
      <c r="F40" s="221">
        <v>20</v>
      </c>
    </row>
    <row r="41" spans="1:6">
      <c r="A41" s="220" t="s">
        <v>25657</v>
      </c>
      <c r="B41" s="14">
        <f>SUM(B5:B40)</f>
        <v>2074170</v>
      </c>
      <c r="C41" s="14">
        <f>SUM(C5:C40)</f>
        <v>1037805</v>
      </c>
      <c r="D41" s="14">
        <f>SUM(D5:D40)</f>
        <v>1436009</v>
      </c>
      <c r="E41" s="14">
        <f>SUM(E5:E40)</f>
        <v>2061145</v>
      </c>
      <c r="F41" s="222">
        <f>SUM(F5:F40)</f>
        <v>2862772</v>
      </c>
    </row>
  </sheetData>
  <hyperlinks>
    <hyperlink ref="A1" location="'Table of Contents'!A1" display="Return to Table of Contents" xr:uid="{E4556714-3472-47C1-B3AF-435BA7EAEB4F}"/>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C4A3A-566C-42CB-866A-1CD401CA2716}">
  <dimension ref="A1:AL400"/>
  <sheetViews>
    <sheetView workbookViewId="0">
      <selection sqref="A1:XFD2"/>
    </sheetView>
  </sheetViews>
  <sheetFormatPr defaultRowHeight="13.5" customHeight="1"/>
  <cols>
    <col min="1" max="1" width="26.7109375" customWidth="1"/>
    <col min="2" max="2" width="18.42578125" customWidth="1"/>
    <col min="43" max="43" width="12.28515625" customWidth="1"/>
  </cols>
  <sheetData>
    <row r="1" spans="1:5" ht="15">
      <c r="A1" s="261" t="s">
        <v>26157</v>
      </c>
    </row>
    <row r="2" spans="1:5" ht="15"/>
    <row r="3" spans="1:5" ht="13.5" customHeight="1">
      <c r="A3" s="75" t="s">
        <v>25666</v>
      </c>
    </row>
    <row r="4" spans="1:5" ht="13.5" customHeight="1" thickBot="1">
      <c r="A4" s="75"/>
    </row>
    <row r="5" spans="1:5" ht="13.5" customHeight="1">
      <c r="A5" s="357"/>
      <c r="B5" s="358" t="s">
        <v>25962</v>
      </c>
    </row>
    <row r="6" spans="1:5" ht="13.5" customHeight="1" thickBot="1">
      <c r="A6" s="359" t="s">
        <v>25665</v>
      </c>
      <c r="B6" s="360">
        <v>0.99087740066807495</v>
      </c>
    </row>
    <row r="7" spans="1:5" ht="13.5" customHeight="1">
      <c r="A7" s="75"/>
      <c r="B7" s="356"/>
    </row>
    <row r="8" spans="1:5" ht="13.5" customHeight="1">
      <c r="C8" s="495" t="s">
        <v>25961</v>
      </c>
      <c r="D8" s="495"/>
      <c r="E8" s="495"/>
    </row>
    <row r="9" spans="1:5" ht="13.5" customHeight="1">
      <c r="A9" s="232" t="s">
        <v>25662</v>
      </c>
      <c r="B9" s="232" t="s">
        <v>25962</v>
      </c>
      <c r="C9" s="232" t="s">
        <v>25663</v>
      </c>
      <c r="D9" s="232" t="s">
        <v>4084</v>
      </c>
      <c r="E9" s="232" t="s">
        <v>25664</v>
      </c>
    </row>
    <row r="10" spans="1:5" ht="13.5" customHeight="1">
      <c r="A10" s="233" t="s">
        <v>370</v>
      </c>
      <c r="B10" s="234">
        <v>1</v>
      </c>
      <c r="C10" s="235">
        <v>2075</v>
      </c>
      <c r="D10" s="235">
        <v>5684209</v>
      </c>
      <c r="E10" s="12">
        <f t="shared" ref="E10:E46" si="0">D10/$D$46</f>
        <v>1.3115469751127633E-3</v>
      </c>
    </row>
    <row r="11" spans="1:5" ht="13.5" customHeight="1">
      <c r="A11" s="233" t="s">
        <v>371</v>
      </c>
      <c r="B11" s="234">
        <v>1</v>
      </c>
      <c r="C11" s="235">
        <v>315</v>
      </c>
      <c r="D11" s="235">
        <v>7308498</v>
      </c>
      <c r="E11" s="12">
        <f t="shared" si="0"/>
        <v>1.6863275865679256E-3</v>
      </c>
    </row>
    <row r="12" spans="1:5" ht="13.5" customHeight="1">
      <c r="A12" s="233" t="s">
        <v>372</v>
      </c>
      <c r="B12" s="234">
        <v>1</v>
      </c>
      <c r="C12" s="235">
        <v>87</v>
      </c>
      <c r="D12" s="235">
        <v>471548</v>
      </c>
      <c r="E12" s="12">
        <f t="shared" si="0"/>
        <v>1.0880271169136698E-4</v>
      </c>
    </row>
    <row r="13" spans="1:5" ht="13.5" customHeight="1">
      <c r="A13" s="233" t="s">
        <v>373</v>
      </c>
      <c r="B13" s="234">
        <v>0.96732389151161713</v>
      </c>
      <c r="C13" s="235">
        <v>10803</v>
      </c>
      <c r="D13" s="235">
        <v>86700707</v>
      </c>
      <c r="E13" s="12">
        <f t="shared" si="0"/>
        <v>2.0004903057925561E-2</v>
      </c>
    </row>
    <row r="14" spans="1:5" ht="13.5" customHeight="1">
      <c r="A14" s="233" t="s">
        <v>374</v>
      </c>
      <c r="B14" s="234">
        <v>1</v>
      </c>
      <c r="C14" s="235">
        <v>144</v>
      </c>
      <c r="D14" s="235">
        <v>1257058</v>
      </c>
      <c r="E14" s="12">
        <f t="shared" si="0"/>
        <v>2.9004750132187262E-4</v>
      </c>
    </row>
    <row r="15" spans="1:5" ht="13.5" customHeight="1">
      <c r="A15" s="233" t="s">
        <v>375</v>
      </c>
      <c r="B15" s="234">
        <v>0.96150761828388132</v>
      </c>
      <c r="C15" s="235">
        <v>1247</v>
      </c>
      <c r="D15" s="235">
        <v>3068856</v>
      </c>
      <c r="E15" s="12">
        <f t="shared" si="0"/>
        <v>7.0809303525902283E-4</v>
      </c>
    </row>
    <row r="16" spans="1:5" ht="13.5" customHeight="1">
      <c r="A16" s="233" t="s">
        <v>376</v>
      </c>
      <c r="B16" s="234">
        <v>0.95256459699190132</v>
      </c>
      <c r="C16" s="235">
        <v>2593</v>
      </c>
      <c r="D16" s="235">
        <v>6743715</v>
      </c>
      <c r="E16" s="12">
        <f t="shared" si="0"/>
        <v>1.5560122805605089E-3</v>
      </c>
    </row>
    <row r="17" spans="1:5" ht="13.5" customHeight="1">
      <c r="A17" s="233" t="s">
        <v>377</v>
      </c>
      <c r="B17" s="234">
        <v>0.93896321070234112</v>
      </c>
      <c r="C17" s="235">
        <v>1196</v>
      </c>
      <c r="D17" s="235">
        <v>3126735</v>
      </c>
      <c r="E17" s="12">
        <f t="shared" si="0"/>
        <v>7.2144775662351726E-4</v>
      </c>
    </row>
    <row r="18" spans="1:5" ht="13.5" customHeight="1">
      <c r="A18" s="233" t="s">
        <v>378</v>
      </c>
      <c r="B18" s="234">
        <v>0.96</v>
      </c>
      <c r="C18" s="235">
        <v>25</v>
      </c>
      <c r="D18" s="235">
        <v>1004693</v>
      </c>
      <c r="E18" s="12">
        <f t="shared" si="0"/>
        <v>2.3181801813884176E-4</v>
      </c>
    </row>
    <row r="19" spans="1:5" ht="13.5" customHeight="1">
      <c r="A19" s="233" t="s">
        <v>379</v>
      </c>
      <c r="B19" s="234">
        <v>0</v>
      </c>
      <c r="C19" s="235">
        <v>0</v>
      </c>
      <c r="D19" s="235">
        <v>0</v>
      </c>
      <c r="E19" s="12">
        <f t="shared" si="0"/>
        <v>0</v>
      </c>
    </row>
    <row r="20" spans="1:5" ht="13.5" customHeight="1">
      <c r="A20" s="233" t="s">
        <v>380</v>
      </c>
      <c r="B20" s="234">
        <v>0.95230422172091522</v>
      </c>
      <c r="C20" s="235">
        <v>6206</v>
      </c>
      <c r="D20" s="235">
        <v>39827263</v>
      </c>
      <c r="E20" s="12">
        <f t="shared" si="0"/>
        <v>9.1895506155158062E-3</v>
      </c>
    </row>
    <row r="21" spans="1:5" ht="13.5" customHeight="1">
      <c r="A21" s="233" t="s">
        <v>381</v>
      </c>
      <c r="B21" s="234">
        <v>0.9550561797752809</v>
      </c>
      <c r="C21" s="235">
        <v>89</v>
      </c>
      <c r="D21" s="235">
        <v>2145958</v>
      </c>
      <c r="E21" s="12">
        <f t="shared" si="0"/>
        <v>4.9514800100049726E-4</v>
      </c>
    </row>
    <row r="22" spans="1:5" ht="13.5" customHeight="1">
      <c r="A22" s="233" t="s">
        <v>382</v>
      </c>
      <c r="B22" s="234">
        <v>0.71794871794871795</v>
      </c>
      <c r="C22" s="235">
        <v>39</v>
      </c>
      <c r="D22" s="235">
        <v>80865</v>
      </c>
      <c r="E22" s="12">
        <f t="shared" si="0"/>
        <v>1.8658400164823922E-5</v>
      </c>
    </row>
    <row r="23" spans="1:5" ht="13.5" customHeight="1">
      <c r="A23" s="233" t="s">
        <v>383</v>
      </c>
      <c r="B23" s="234">
        <v>0.85660377358490569</v>
      </c>
      <c r="C23" s="235">
        <v>530</v>
      </c>
      <c r="D23" s="235">
        <v>1383193</v>
      </c>
      <c r="E23" s="12">
        <f t="shared" si="0"/>
        <v>3.1915128299243547E-4</v>
      </c>
    </row>
    <row r="24" spans="1:5" ht="13.5" customHeight="1">
      <c r="A24" s="233" t="s">
        <v>384</v>
      </c>
      <c r="B24" s="234">
        <v>0.67391304347826086</v>
      </c>
      <c r="C24" s="235">
        <v>46</v>
      </c>
      <c r="D24" s="235">
        <v>64484</v>
      </c>
      <c r="E24" s="12">
        <f t="shared" si="0"/>
        <v>1.4878727214845802E-5</v>
      </c>
    </row>
    <row r="25" spans="1:5" ht="13.5" customHeight="1">
      <c r="A25" s="233" t="s">
        <v>385</v>
      </c>
      <c r="B25" s="234">
        <v>0.97619047619047616</v>
      </c>
      <c r="C25" s="235">
        <v>42</v>
      </c>
      <c r="D25" s="235">
        <v>467259</v>
      </c>
      <c r="E25" s="12">
        <f t="shared" si="0"/>
        <v>1.0781308851314487E-4</v>
      </c>
    </row>
    <row r="26" spans="1:5" ht="13.5" customHeight="1">
      <c r="A26" s="233" t="s">
        <v>387</v>
      </c>
      <c r="B26" s="234">
        <v>0.99155820113751969</v>
      </c>
      <c r="C26" s="235">
        <v>1434173</v>
      </c>
      <c r="D26" s="235">
        <v>2787645494</v>
      </c>
      <c r="E26" s="12">
        <f t="shared" si="0"/>
        <v>0.64320787911606081</v>
      </c>
    </row>
    <row r="27" spans="1:5" ht="13.5" customHeight="1">
      <c r="A27" s="233" t="s">
        <v>388</v>
      </c>
      <c r="B27" s="234">
        <v>0.99132300003993357</v>
      </c>
      <c r="C27" s="235">
        <v>350582</v>
      </c>
      <c r="D27" s="235">
        <v>443535462</v>
      </c>
      <c r="E27" s="12">
        <f t="shared" si="0"/>
        <v>0.10233923375114146</v>
      </c>
    </row>
    <row r="28" spans="1:5" ht="13.5" customHeight="1">
      <c r="A28" s="233" t="s">
        <v>389</v>
      </c>
      <c r="B28" s="234">
        <v>0.96682692307692308</v>
      </c>
      <c r="C28" s="235">
        <v>2080</v>
      </c>
      <c r="D28" s="235">
        <v>2032100</v>
      </c>
      <c r="E28" s="12">
        <f t="shared" si="0"/>
        <v>4.6887695510961094E-4</v>
      </c>
    </row>
    <row r="29" spans="1:5" ht="13.5" customHeight="1">
      <c r="A29" s="233" t="s">
        <v>390</v>
      </c>
      <c r="B29" s="234">
        <v>0.99192562612049762</v>
      </c>
      <c r="C29" s="235">
        <v>147256</v>
      </c>
      <c r="D29" s="235">
        <v>369669223</v>
      </c>
      <c r="E29" s="12">
        <f t="shared" si="0"/>
        <v>8.5295693951073157E-2</v>
      </c>
    </row>
    <row r="30" spans="1:5" ht="13.5" customHeight="1">
      <c r="A30" s="233" t="s">
        <v>391</v>
      </c>
      <c r="B30" s="234">
        <v>0.99616252000581984</v>
      </c>
      <c r="C30" s="235">
        <v>54984</v>
      </c>
      <c r="D30" s="235">
        <v>185546568</v>
      </c>
      <c r="E30" s="12">
        <f t="shared" si="0"/>
        <v>4.2812120385255829E-2</v>
      </c>
    </row>
    <row r="31" spans="1:5" ht="13.5" customHeight="1">
      <c r="A31" s="233" t="s">
        <v>393</v>
      </c>
      <c r="B31" s="234">
        <v>0.27333333333333332</v>
      </c>
      <c r="C31" s="235">
        <v>150</v>
      </c>
      <c r="D31" s="235">
        <v>266556</v>
      </c>
      <c r="E31" s="12">
        <f t="shared" si="0"/>
        <v>6.150384609330124E-5</v>
      </c>
    </row>
    <row r="32" spans="1:5" ht="13.5" customHeight="1">
      <c r="A32" s="233" t="s">
        <v>394</v>
      </c>
      <c r="B32" s="234">
        <v>0.90497737556561086</v>
      </c>
      <c r="C32" s="235">
        <v>884</v>
      </c>
      <c r="D32" s="235">
        <v>314171</v>
      </c>
      <c r="E32" s="12">
        <f t="shared" si="0"/>
        <v>7.2490301591329945E-5</v>
      </c>
    </row>
    <row r="33" spans="1:5" ht="13.5" customHeight="1">
      <c r="A33" s="233" t="s">
        <v>395</v>
      </c>
      <c r="B33" s="234">
        <v>0.99170653907496009</v>
      </c>
      <c r="C33" s="235">
        <v>15675</v>
      </c>
      <c r="D33" s="235">
        <v>42259803</v>
      </c>
      <c r="E33" s="12">
        <f t="shared" si="0"/>
        <v>9.750823165283206E-3</v>
      </c>
    </row>
    <row r="34" spans="1:5" ht="13.5" customHeight="1">
      <c r="A34" s="233" t="s">
        <v>397</v>
      </c>
      <c r="B34" s="234">
        <v>0.97416135786519353</v>
      </c>
      <c r="C34" s="235">
        <v>22447</v>
      </c>
      <c r="D34" s="235">
        <v>100922505</v>
      </c>
      <c r="E34" s="12">
        <f t="shared" si="0"/>
        <v>2.328637215020643E-2</v>
      </c>
    </row>
    <row r="35" spans="1:5" ht="13.5" customHeight="1">
      <c r="A35" s="233" t="s">
        <v>398</v>
      </c>
      <c r="B35" s="234">
        <v>0.96806446798985224</v>
      </c>
      <c r="C35" s="235">
        <v>6701</v>
      </c>
      <c r="D35" s="235">
        <v>206939613</v>
      </c>
      <c r="E35" s="12">
        <f t="shared" si="0"/>
        <v>4.7748248430195983E-2</v>
      </c>
    </row>
    <row r="36" spans="1:5" ht="13.5" customHeight="1">
      <c r="A36" s="233" t="s">
        <v>399</v>
      </c>
      <c r="B36" s="234">
        <v>0.97435897435897434</v>
      </c>
      <c r="C36" s="235">
        <v>39</v>
      </c>
      <c r="D36" s="235">
        <v>6701499</v>
      </c>
      <c r="E36" s="12">
        <f t="shared" si="0"/>
        <v>1.5462715642882254E-3</v>
      </c>
    </row>
    <row r="37" spans="1:5" ht="13.5" customHeight="1">
      <c r="A37" s="233" t="s">
        <v>493</v>
      </c>
      <c r="B37" s="234">
        <v>0.93888888888888888</v>
      </c>
      <c r="C37" s="235">
        <v>540</v>
      </c>
      <c r="D37" s="235">
        <v>20336498</v>
      </c>
      <c r="E37" s="12">
        <f t="shared" si="0"/>
        <v>4.692345484883959E-3</v>
      </c>
    </row>
    <row r="38" spans="1:5" ht="13.5" customHeight="1">
      <c r="A38" s="233" t="s">
        <v>400</v>
      </c>
      <c r="B38" s="234">
        <v>0.66666666666666663</v>
      </c>
      <c r="C38" s="235">
        <v>3</v>
      </c>
      <c r="D38" s="235">
        <v>84222</v>
      </c>
      <c r="E38" s="12">
        <f t="shared" si="0"/>
        <v>1.94329781571978E-5</v>
      </c>
    </row>
    <row r="39" spans="1:5" ht="13.5" customHeight="1">
      <c r="A39" s="233" t="s">
        <v>401</v>
      </c>
      <c r="B39" s="234">
        <v>0.4</v>
      </c>
      <c r="C39" s="235">
        <v>5</v>
      </c>
      <c r="D39" s="235">
        <v>23179</v>
      </c>
      <c r="E39" s="12">
        <f t="shared" si="0"/>
        <v>5.348210689673575E-6</v>
      </c>
    </row>
    <row r="40" spans="1:5" ht="13.5" customHeight="1">
      <c r="A40" s="233" t="s">
        <v>402</v>
      </c>
      <c r="B40" s="234">
        <v>1</v>
      </c>
      <c r="C40" s="235">
        <v>22</v>
      </c>
      <c r="D40" s="235">
        <v>1041667</v>
      </c>
      <c r="E40" s="12">
        <f t="shared" si="0"/>
        <v>2.4034922060831804E-4</v>
      </c>
    </row>
    <row r="41" spans="1:5" ht="13.5" customHeight="1">
      <c r="A41" s="233" t="s">
        <v>403</v>
      </c>
      <c r="B41" s="234">
        <v>9.0909090909090912E-2</v>
      </c>
      <c r="C41" s="235">
        <v>22</v>
      </c>
      <c r="D41" s="235">
        <v>5741</v>
      </c>
      <c r="E41" s="12">
        <f t="shared" si="0"/>
        <v>1.3246506566036496E-6</v>
      </c>
    </row>
    <row r="42" spans="1:5" ht="13.5" customHeight="1">
      <c r="A42" s="233" t="s">
        <v>404</v>
      </c>
      <c r="B42" s="234">
        <v>0.91743119266055051</v>
      </c>
      <c r="C42" s="235">
        <v>109</v>
      </c>
      <c r="D42" s="235">
        <v>5715710</v>
      </c>
      <c r="E42" s="12">
        <f t="shared" si="0"/>
        <v>1.3188153639533263E-3</v>
      </c>
    </row>
    <row r="43" spans="1:5" ht="13.5" customHeight="1">
      <c r="A43" s="233" t="s">
        <v>410</v>
      </c>
      <c r="B43" s="234">
        <v>1</v>
      </c>
      <c r="C43" s="235">
        <v>24</v>
      </c>
      <c r="D43" s="235">
        <v>1319137</v>
      </c>
      <c r="E43" s="12">
        <f t="shared" si="0"/>
        <v>3.0437131043375173E-4</v>
      </c>
    </row>
    <row r="44" spans="1:5" ht="13.5" customHeight="1">
      <c r="A44" s="233" t="s">
        <v>411</v>
      </c>
      <c r="B44" s="234">
        <v>1</v>
      </c>
      <c r="C44" s="235">
        <v>10</v>
      </c>
      <c r="D44" s="235">
        <v>264450</v>
      </c>
      <c r="E44" s="12">
        <f t="shared" si="0"/>
        <v>6.1017917808541219E-5</v>
      </c>
    </row>
    <row r="45" spans="1:5" ht="13.5" customHeight="1">
      <c r="A45" s="233" t="s">
        <v>412</v>
      </c>
      <c r="B45" s="234">
        <v>1</v>
      </c>
      <c r="C45" s="235">
        <v>2</v>
      </c>
      <c r="D45" s="235">
        <v>14225</v>
      </c>
      <c r="E45" s="12">
        <f t="shared" si="0"/>
        <v>3.2822079063206615E-6</v>
      </c>
    </row>
    <row r="46" spans="1:5" ht="13.5" customHeight="1">
      <c r="A46" s="10"/>
      <c r="B46" s="10"/>
      <c r="C46" s="10">
        <f>SUM(C10:C45)</f>
        <v>2061145</v>
      </c>
      <c r="D46" s="10">
        <f>SUM(D10:D45)</f>
        <v>4333972864</v>
      </c>
      <c r="E46" s="12">
        <f t="shared" si="0"/>
        <v>1</v>
      </c>
    </row>
    <row r="47" spans="1:5" ht="13.5" customHeight="1">
      <c r="C47" s="355"/>
    </row>
    <row r="49" spans="1:38" ht="13.5" customHeight="1">
      <c r="A49" s="226" t="s">
        <v>0</v>
      </c>
      <c r="B49" s="232" t="s">
        <v>25962</v>
      </c>
      <c r="C49" s="226" t="s">
        <v>370</v>
      </c>
      <c r="D49" s="226" t="s">
        <v>371</v>
      </c>
      <c r="E49" s="226" t="s">
        <v>372</v>
      </c>
      <c r="F49" s="226" t="s">
        <v>373</v>
      </c>
      <c r="G49" s="226" t="s">
        <v>374</v>
      </c>
      <c r="H49" s="226" t="s">
        <v>375</v>
      </c>
      <c r="I49" s="226" t="s">
        <v>376</v>
      </c>
      <c r="J49" s="226" t="s">
        <v>377</v>
      </c>
      <c r="K49" s="226" t="s">
        <v>378</v>
      </c>
      <c r="L49" s="226" t="s">
        <v>380</v>
      </c>
      <c r="M49" s="226" t="s">
        <v>381</v>
      </c>
      <c r="N49" s="226" t="s">
        <v>382</v>
      </c>
      <c r="O49" s="226" t="s">
        <v>383</v>
      </c>
      <c r="P49" s="226" t="s">
        <v>384</v>
      </c>
      <c r="Q49" s="226" t="s">
        <v>385</v>
      </c>
      <c r="R49" s="226" t="s">
        <v>387</v>
      </c>
      <c r="S49" s="226" t="s">
        <v>388</v>
      </c>
      <c r="T49" s="226" t="s">
        <v>389</v>
      </c>
      <c r="U49" s="226" t="s">
        <v>390</v>
      </c>
      <c r="V49" s="226" t="s">
        <v>391</v>
      </c>
      <c r="W49" s="226" t="s">
        <v>393</v>
      </c>
      <c r="X49" s="226" t="s">
        <v>394</v>
      </c>
      <c r="Y49" s="226" t="s">
        <v>395</v>
      </c>
      <c r="Z49" s="226" t="s">
        <v>397</v>
      </c>
      <c r="AA49" s="226" t="s">
        <v>398</v>
      </c>
      <c r="AB49" s="226" t="s">
        <v>399</v>
      </c>
      <c r="AC49" s="226" t="s">
        <v>493</v>
      </c>
      <c r="AD49" s="226" t="s">
        <v>400</v>
      </c>
      <c r="AE49" s="226" t="s">
        <v>401</v>
      </c>
      <c r="AF49" s="226" t="s">
        <v>402</v>
      </c>
      <c r="AG49" s="226" t="s">
        <v>403</v>
      </c>
      <c r="AH49" s="226" t="s">
        <v>404</v>
      </c>
      <c r="AI49" s="226" t="s">
        <v>410</v>
      </c>
      <c r="AJ49" s="226" t="s">
        <v>411</v>
      </c>
      <c r="AK49" s="226" t="s">
        <v>412</v>
      </c>
      <c r="AL49" s="226" t="s">
        <v>412</v>
      </c>
    </row>
    <row r="50" spans="1:38" ht="13.5" customHeight="1">
      <c r="A50" s="227" t="s">
        <v>145</v>
      </c>
      <c r="B50" s="230">
        <v>1</v>
      </c>
      <c r="C50" s="229">
        <v>1</v>
      </c>
      <c r="D50" s="228">
        <v>1</v>
      </c>
      <c r="E50" s="228">
        <v>1</v>
      </c>
      <c r="F50" s="228">
        <v>1</v>
      </c>
      <c r="G50" s="228">
        <v>1</v>
      </c>
      <c r="H50" s="228">
        <v>1</v>
      </c>
      <c r="I50" s="228">
        <v>1</v>
      </c>
      <c r="J50" s="228">
        <v>1</v>
      </c>
      <c r="K50" s="228">
        <v>1</v>
      </c>
      <c r="L50" s="228">
        <v>1</v>
      </c>
      <c r="M50" s="228">
        <v>1</v>
      </c>
      <c r="N50" s="228">
        <v>1</v>
      </c>
      <c r="O50" s="228">
        <v>1</v>
      </c>
      <c r="P50" s="228">
        <v>1</v>
      </c>
      <c r="Q50" s="228">
        <v>1</v>
      </c>
      <c r="R50" s="228">
        <v>1</v>
      </c>
      <c r="S50" s="228">
        <v>1</v>
      </c>
      <c r="T50" s="228">
        <v>1</v>
      </c>
      <c r="U50" s="228">
        <v>1</v>
      </c>
      <c r="V50" s="228">
        <v>1</v>
      </c>
      <c r="W50" s="228">
        <v>1</v>
      </c>
      <c r="X50" s="228">
        <v>1</v>
      </c>
      <c r="Y50" s="228">
        <v>1</v>
      </c>
      <c r="Z50" s="228">
        <v>1</v>
      </c>
      <c r="AA50" s="228">
        <v>1</v>
      </c>
      <c r="AB50" s="228">
        <v>1</v>
      </c>
      <c r="AC50" s="228">
        <v>1</v>
      </c>
      <c r="AD50" s="228">
        <v>1</v>
      </c>
      <c r="AE50" s="228">
        <v>1</v>
      </c>
      <c r="AF50" s="228">
        <v>1</v>
      </c>
      <c r="AG50" s="228">
        <v>1</v>
      </c>
      <c r="AH50" s="228">
        <v>1</v>
      </c>
      <c r="AI50" s="228">
        <v>1</v>
      </c>
      <c r="AJ50" s="228">
        <v>1</v>
      </c>
      <c r="AK50" s="228">
        <v>1</v>
      </c>
      <c r="AL50" s="228">
        <v>1</v>
      </c>
    </row>
    <row r="51" spans="1:38" ht="13.5" customHeight="1">
      <c r="A51" s="227" t="s">
        <v>83</v>
      </c>
      <c r="B51" s="231">
        <v>1</v>
      </c>
      <c r="C51" s="229">
        <v>1</v>
      </c>
      <c r="D51" s="228">
        <v>1</v>
      </c>
      <c r="E51" s="228">
        <v>1</v>
      </c>
      <c r="F51" s="228">
        <v>1</v>
      </c>
      <c r="G51" s="228">
        <v>1</v>
      </c>
      <c r="H51" s="228">
        <v>1</v>
      </c>
      <c r="I51" s="228">
        <v>1</v>
      </c>
      <c r="J51" s="228">
        <v>1</v>
      </c>
      <c r="K51" s="228">
        <v>1</v>
      </c>
      <c r="L51" s="228">
        <v>1</v>
      </c>
      <c r="M51" s="228">
        <v>1</v>
      </c>
      <c r="N51" s="228">
        <v>1</v>
      </c>
      <c r="O51" s="228">
        <v>1</v>
      </c>
      <c r="P51" s="228">
        <v>1</v>
      </c>
      <c r="Q51" s="228">
        <v>1</v>
      </c>
      <c r="R51" s="228">
        <v>1</v>
      </c>
      <c r="S51" s="228">
        <v>1</v>
      </c>
      <c r="T51" s="228">
        <v>1</v>
      </c>
      <c r="U51" s="228">
        <v>1</v>
      </c>
      <c r="V51" s="228">
        <v>1</v>
      </c>
      <c r="W51" s="228">
        <v>1</v>
      </c>
      <c r="X51" s="228">
        <v>1</v>
      </c>
      <c r="Y51" s="228">
        <v>1</v>
      </c>
      <c r="Z51" s="228">
        <v>1</v>
      </c>
      <c r="AA51" s="228">
        <v>1</v>
      </c>
      <c r="AB51" s="228">
        <v>1</v>
      </c>
      <c r="AC51" s="228">
        <v>1</v>
      </c>
      <c r="AD51" s="228">
        <v>1</v>
      </c>
      <c r="AE51" s="228">
        <v>1</v>
      </c>
      <c r="AF51" s="228">
        <v>1</v>
      </c>
      <c r="AG51" s="228">
        <v>1</v>
      </c>
      <c r="AH51" s="228">
        <v>1</v>
      </c>
      <c r="AI51" s="228">
        <v>1</v>
      </c>
      <c r="AJ51" s="228">
        <v>1</v>
      </c>
      <c r="AK51" s="228">
        <v>1</v>
      </c>
      <c r="AL51" s="228">
        <v>1</v>
      </c>
    </row>
    <row r="52" spans="1:38" ht="13.5" customHeight="1">
      <c r="A52" s="227" t="s">
        <v>185</v>
      </c>
      <c r="B52" s="228">
        <v>1</v>
      </c>
      <c r="C52" s="228">
        <v>1</v>
      </c>
      <c r="D52" s="228">
        <v>1</v>
      </c>
      <c r="E52" s="228">
        <v>1</v>
      </c>
      <c r="F52" s="228">
        <v>1</v>
      </c>
      <c r="G52" s="228">
        <v>1</v>
      </c>
      <c r="H52" s="228">
        <v>1</v>
      </c>
      <c r="I52" s="228">
        <v>1</v>
      </c>
      <c r="J52" s="228">
        <v>1</v>
      </c>
      <c r="K52" s="228">
        <v>1</v>
      </c>
      <c r="L52" s="228">
        <v>1</v>
      </c>
      <c r="M52" s="228">
        <v>1</v>
      </c>
      <c r="N52" s="228">
        <v>1</v>
      </c>
      <c r="O52" s="228">
        <v>1</v>
      </c>
      <c r="P52" s="228">
        <v>1</v>
      </c>
      <c r="Q52" s="228">
        <v>1</v>
      </c>
      <c r="R52" s="228">
        <v>1</v>
      </c>
      <c r="S52" s="228">
        <v>1</v>
      </c>
      <c r="T52" s="228">
        <v>1</v>
      </c>
      <c r="U52" s="228">
        <v>1</v>
      </c>
      <c r="V52" s="228">
        <v>1</v>
      </c>
      <c r="W52" s="228">
        <v>1</v>
      </c>
      <c r="X52" s="228">
        <v>1</v>
      </c>
      <c r="Y52" s="228">
        <v>1</v>
      </c>
      <c r="Z52" s="228">
        <v>1</v>
      </c>
      <c r="AA52" s="228">
        <v>1</v>
      </c>
      <c r="AB52" s="228">
        <v>1</v>
      </c>
      <c r="AC52" s="228">
        <v>1</v>
      </c>
      <c r="AD52" s="228">
        <v>1</v>
      </c>
      <c r="AE52" s="228">
        <v>1</v>
      </c>
      <c r="AF52" s="228">
        <v>1</v>
      </c>
      <c r="AG52" s="228">
        <v>1</v>
      </c>
      <c r="AH52" s="228">
        <v>1</v>
      </c>
      <c r="AI52" s="228">
        <v>1</v>
      </c>
      <c r="AJ52" s="228">
        <v>1</v>
      </c>
      <c r="AK52" s="228">
        <v>1</v>
      </c>
      <c r="AL52" s="228">
        <v>1</v>
      </c>
    </row>
    <row r="53" spans="1:38" ht="13.5" customHeight="1">
      <c r="A53" s="227" t="s">
        <v>214</v>
      </c>
      <c r="B53" s="228">
        <v>0.98577870274020118</v>
      </c>
      <c r="C53" s="228">
        <v>1</v>
      </c>
      <c r="D53" s="228">
        <v>1</v>
      </c>
      <c r="E53" s="228">
        <v>1</v>
      </c>
      <c r="F53" s="228">
        <v>0.52459016393442626</v>
      </c>
      <c r="G53" s="228">
        <v>1</v>
      </c>
      <c r="H53" s="228">
        <v>1</v>
      </c>
      <c r="I53" s="228">
        <v>1</v>
      </c>
      <c r="J53" s="228">
        <v>1</v>
      </c>
      <c r="K53" s="228">
        <v>1</v>
      </c>
      <c r="L53" s="228">
        <v>0.2857142857142857</v>
      </c>
      <c r="M53" s="228">
        <v>1</v>
      </c>
      <c r="N53" s="228">
        <v>1</v>
      </c>
      <c r="O53" s="228">
        <v>0.88888888888888884</v>
      </c>
      <c r="P53" s="228">
        <v>1</v>
      </c>
      <c r="Q53" s="228">
        <v>1</v>
      </c>
      <c r="R53" s="228">
        <v>0.99954648526077094</v>
      </c>
      <c r="S53" s="228">
        <v>1</v>
      </c>
      <c r="T53" s="228">
        <v>1</v>
      </c>
      <c r="U53" s="228">
        <v>1</v>
      </c>
      <c r="V53" s="228">
        <v>1</v>
      </c>
      <c r="W53" s="228">
        <v>1</v>
      </c>
      <c r="X53" s="228">
        <v>1</v>
      </c>
      <c r="Y53" s="228">
        <v>1</v>
      </c>
      <c r="Z53" s="228">
        <v>1</v>
      </c>
      <c r="AA53" s="228">
        <v>0.375</v>
      </c>
      <c r="AB53" s="228">
        <v>1</v>
      </c>
      <c r="AC53" s="228">
        <v>1</v>
      </c>
      <c r="AD53" s="228">
        <v>1</v>
      </c>
      <c r="AE53" s="228">
        <v>1</v>
      </c>
      <c r="AF53" s="228">
        <v>1</v>
      </c>
      <c r="AG53" s="228">
        <v>1</v>
      </c>
      <c r="AH53" s="228">
        <v>1</v>
      </c>
      <c r="AI53" s="228">
        <v>1</v>
      </c>
      <c r="AJ53" s="228">
        <v>1</v>
      </c>
      <c r="AK53" s="228">
        <v>1</v>
      </c>
      <c r="AL53" s="228">
        <v>1</v>
      </c>
    </row>
    <row r="54" spans="1:38" ht="13.5" customHeight="1">
      <c r="A54" s="227" t="s">
        <v>59</v>
      </c>
      <c r="B54" s="228">
        <v>1</v>
      </c>
      <c r="C54" s="228">
        <v>1</v>
      </c>
      <c r="D54" s="228">
        <v>1</v>
      </c>
      <c r="E54" s="228">
        <v>1</v>
      </c>
      <c r="F54" s="228">
        <v>1</v>
      </c>
      <c r="G54" s="228">
        <v>1</v>
      </c>
      <c r="H54" s="228">
        <v>1</v>
      </c>
      <c r="I54" s="228">
        <v>1</v>
      </c>
      <c r="J54" s="228">
        <v>1</v>
      </c>
      <c r="K54" s="228">
        <v>1</v>
      </c>
      <c r="L54" s="228">
        <v>1</v>
      </c>
      <c r="M54" s="228">
        <v>1</v>
      </c>
      <c r="N54" s="228">
        <v>1</v>
      </c>
      <c r="O54" s="228">
        <v>1</v>
      </c>
      <c r="P54" s="228">
        <v>1</v>
      </c>
      <c r="Q54" s="228">
        <v>1</v>
      </c>
      <c r="R54" s="228">
        <v>1</v>
      </c>
      <c r="S54" s="228">
        <v>1</v>
      </c>
      <c r="T54" s="228">
        <v>1</v>
      </c>
      <c r="U54" s="228">
        <v>1</v>
      </c>
      <c r="V54" s="228">
        <v>1</v>
      </c>
      <c r="W54" s="228">
        <v>1</v>
      </c>
      <c r="X54" s="228">
        <v>1</v>
      </c>
      <c r="Y54" s="228">
        <v>1</v>
      </c>
      <c r="Z54" s="228">
        <v>1</v>
      </c>
      <c r="AA54" s="228">
        <v>1</v>
      </c>
      <c r="AB54" s="228">
        <v>1</v>
      </c>
      <c r="AC54" s="228">
        <v>1</v>
      </c>
      <c r="AD54" s="228">
        <v>1</v>
      </c>
      <c r="AE54" s="228">
        <v>1</v>
      </c>
      <c r="AF54" s="228">
        <v>1</v>
      </c>
      <c r="AG54" s="228">
        <v>1</v>
      </c>
      <c r="AH54" s="228">
        <v>1</v>
      </c>
      <c r="AI54" s="228">
        <v>1</v>
      </c>
      <c r="AJ54" s="228">
        <v>1</v>
      </c>
      <c r="AK54" s="228">
        <v>1</v>
      </c>
      <c r="AL54" s="228">
        <v>1</v>
      </c>
    </row>
    <row r="55" spans="1:38" ht="13.5" customHeight="1">
      <c r="A55" s="227" t="s">
        <v>345</v>
      </c>
      <c r="B55" s="228">
        <v>0.98853868194842409</v>
      </c>
      <c r="C55" s="228">
        <v>1</v>
      </c>
      <c r="D55" s="228">
        <v>1</v>
      </c>
      <c r="E55" s="228">
        <v>1</v>
      </c>
      <c r="F55" s="228">
        <v>1</v>
      </c>
      <c r="G55" s="228">
        <v>1</v>
      </c>
      <c r="H55" s="228">
        <v>0.8571428571428571</v>
      </c>
      <c r="I55" s="228">
        <v>0.8571428571428571</v>
      </c>
      <c r="J55" s="228">
        <v>1</v>
      </c>
      <c r="K55" s="228">
        <v>1</v>
      </c>
      <c r="L55" s="228">
        <v>0</v>
      </c>
      <c r="M55" s="228">
        <v>1</v>
      </c>
      <c r="N55" s="228">
        <v>1</v>
      </c>
      <c r="O55" s="228">
        <v>0.83333333333333337</v>
      </c>
      <c r="P55" s="228">
        <v>1</v>
      </c>
      <c r="Q55" s="228">
        <v>1</v>
      </c>
      <c r="R55" s="228">
        <v>1</v>
      </c>
      <c r="S55" s="228">
        <v>1</v>
      </c>
      <c r="T55" s="228">
        <v>1</v>
      </c>
      <c r="U55" s="228">
        <v>1</v>
      </c>
      <c r="V55" s="228">
        <v>1</v>
      </c>
      <c r="W55" s="228">
        <v>1</v>
      </c>
      <c r="X55" s="228">
        <v>1</v>
      </c>
      <c r="Y55" s="228">
        <v>1</v>
      </c>
      <c r="Z55" s="228">
        <v>1</v>
      </c>
      <c r="AA55" s="228">
        <v>1</v>
      </c>
      <c r="AB55" s="228">
        <v>1</v>
      </c>
      <c r="AC55" s="228">
        <v>1</v>
      </c>
      <c r="AD55" s="228">
        <v>1</v>
      </c>
      <c r="AE55" s="228">
        <v>1</v>
      </c>
      <c r="AF55" s="228">
        <v>1</v>
      </c>
      <c r="AG55" s="228">
        <v>1</v>
      </c>
      <c r="AH55" s="228">
        <v>1</v>
      </c>
      <c r="AI55" s="228">
        <v>1</v>
      </c>
      <c r="AJ55" s="228">
        <v>1</v>
      </c>
      <c r="AK55" s="228">
        <v>1</v>
      </c>
      <c r="AL55" s="228">
        <v>1</v>
      </c>
    </row>
    <row r="56" spans="1:38" ht="13.5" customHeight="1">
      <c r="A56" s="227" t="s">
        <v>119</v>
      </c>
      <c r="B56" s="228">
        <v>1</v>
      </c>
      <c r="C56" s="228">
        <v>1</v>
      </c>
      <c r="D56" s="228">
        <v>1</v>
      </c>
      <c r="E56" s="228">
        <v>1</v>
      </c>
      <c r="F56" s="228">
        <v>1</v>
      </c>
      <c r="G56" s="228">
        <v>1</v>
      </c>
      <c r="H56" s="228">
        <v>1</v>
      </c>
      <c r="I56" s="228">
        <v>1</v>
      </c>
      <c r="J56" s="228">
        <v>1</v>
      </c>
      <c r="K56" s="228">
        <v>1</v>
      </c>
      <c r="L56" s="228">
        <v>1</v>
      </c>
      <c r="M56" s="228">
        <v>1</v>
      </c>
      <c r="N56" s="228">
        <v>1</v>
      </c>
      <c r="O56" s="228">
        <v>1</v>
      </c>
      <c r="P56" s="228">
        <v>1</v>
      </c>
      <c r="Q56" s="228">
        <v>1</v>
      </c>
      <c r="R56" s="228">
        <v>1</v>
      </c>
      <c r="S56" s="228">
        <v>1</v>
      </c>
      <c r="T56" s="228">
        <v>1</v>
      </c>
      <c r="U56" s="228">
        <v>1</v>
      </c>
      <c r="V56" s="228">
        <v>1</v>
      </c>
      <c r="W56" s="228">
        <v>1</v>
      </c>
      <c r="X56" s="228">
        <v>1</v>
      </c>
      <c r="Y56" s="228">
        <v>1</v>
      </c>
      <c r="Z56" s="228">
        <v>1</v>
      </c>
      <c r="AA56" s="228">
        <v>1</v>
      </c>
      <c r="AB56" s="228">
        <v>1</v>
      </c>
      <c r="AC56" s="228">
        <v>1</v>
      </c>
      <c r="AD56" s="228">
        <v>1</v>
      </c>
      <c r="AE56" s="228">
        <v>1</v>
      </c>
      <c r="AF56" s="228">
        <v>1</v>
      </c>
      <c r="AG56" s="228">
        <v>1</v>
      </c>
      <c r="AH56" s="228">
        <v>1</v>
      </c>
      <c r="AI56" s="228">
        <v>1</v>
      </c>
      <c r="AJ56" s="228">
        <v>1</v>
      </c>
      <c r="AK56" s="228">
        <v>1</v>
      </c>
      <c r="AL56" s="228">
        <v>1</v>
      </c>
    </row>
    <row r="57" spans="1:38" ht="13.5" customHeight="1">
      <c r="A57" s="227" t="s">
        <v>108</v>
      </c>
      <c r="B57" s="228">
        <v>1</v>
      </c>
      <c r="C57" s="228">
        <v>1</v>
      </c>
      <c r="D57" s="228">
        <v>1</v>
      </c>
      <c r="E57" s="228">
        <v>1</v>
      </c>
      <c r="F57" s="228">
        <v>1</v>
      </c>
      <c r="G57" s="228">
        <v>1</v>
      </c>
      <c r="H57" s="228">
        <v>1</v>
      </c>
      <c r="I57" s="228">
        <v>1</v>
      </c>
      <c r="J57" s="228">
        <v>1</v>
      </c>
      <c r="K57" s="228">
        <v>1</v>
      </c>
      <c r="L57" s="228">
        <v>1</v>
      </c>
      <c r="M57" s="228">
        <v>1</v>
      </c>
      <c r="N57" s="228">
        <v>1</v>
      </c>
      <c r="O57" s="228">
        <v>1</v>
      </c>
      <c r="P57" s="228">
        <v>1</v>
      </c>
      <c r="Q57" s="228">
        <v>1</v>
      </c>
      <c r="R57" s="228">
        <v>1</v>
      </c>
      <c r="S57" s="228">
        <v>1</v>
      </c>
      <c r="T57" s="228">
        <v>1</v>
      </c>
      <c r="U57" s="228">
        <v>1</v>
      </c>
      <c r="V57" s="228">
        <v>1</v>
      </c>
      <c r="W57" s="228">
        <v>1</v>
      </c>
      <c r="X57" s="228">
        <v>1</v>
      </c>
      <c r="Y57" s="228">
        <v>1</v>
      </c>
      <c r="Z57" s="228">
        <v>1</v>
      </c>
      <c r="AA57" s="228">
        <v>1</v>
      </c>
      <c r="AB57" s="228">
        <v>1</v>
      </c>
      <c r="AC57" s="228">
        <v>1</v>
      </c>
      <c r="AD57" s="228">
        <v>1</v>
      </c>
      <c r="AE57" s="228">
        <v>1</v>
      </c>
      <c r="AF57" s="228">
        <v>1</v>
      </c>
      <c r="AG57" s="228">
        <v>1</v>
      </c>
      <c r="AH57" s="228">
        <v>1</v>
      </c>
      <c r="AI57" s="228">
        <v>1</v>
      </c>
      <c r="AJ57" s="228">
        <v>1</v>
      </c>
      <c r="AK57" s="228">
        <v>1</v>
      </c>
      <c r="AL57" s="228">
        <v>1</v>
      </c>
    </row>
    <row r="58" spans="1:38" ht="13.5" customHeight="1">
      <c r="A58" s="227" t="s">
        <v>46</v>
      </c>
      <c r="B58" s="228">
        <v>0.99990942028985508</v>
      </c>
      <c r="C58" s="228">
        <v>1</v>
      </c>
      <c r="D58" s="228">
        <v>1</v>
      </c>
      <c r="E58" s="228">
        <v>1</v>
      </c>
      <c r="F58" s="228">
        <v>1</v>
      </c>
      <c r="G58" s="228">
        <v>1</v>
      </c>
      <c r="H58" s="228">
        <v>1</v>
      </c>
      <c r="I58" s="228">
        <v>1</v>
      </c>
      <c r="J58" s="228">
        <v>1</v>
      </c>
      <c r="K58" s="228">
        <v>1</v>
      </c>
      <c r="L58" s="228">
        <v>1</v>
      </c>
      <c r="M58" s="228">
        <v>1</v>
      </c>
      <c r="N58" s="228">
        <v>1</v>
      </c>
      <c r="O58" s="228">
        <v>1</v>
      </c>
      <c r="P58" s="228">
        <v>1</v>
      </c>
      <c r="Q58" s="228">
        <v>1</v>
      </c>
      <c r="R58" s="228">
        <v>0.99988530794815922</v>
      </c>
      <c r="S58" s="228">
        <v>1</v>
      </c>
      <c r="T58" s="228">
        <v>1</v>
      </c>
      <c r="U58" s="228">
        <v>1</v>
      </c>
      <c r="V58" s="228">
        <v>1</v>
      </c>
      <c r="W58" s="228">
        <v>1</v>
      </c>
      <c r="X58" s="228">
        <v>1</v>
      </c>
      <c r="Y58" s="228">
        <v>1</v>
      </c>
      <c r="Z58" s="228">
        <v>1</v>
      </c>
      <c r="AA58" s="228">
        <v>1</v>
      </c>
      <c r="AB58" s="228">
        <v>1</v>
      </c>
      <c r="AC58" s="228">
        <v>1</v>
      </c>
      <c r="AD58" s="228">
        <v>1</v>
      </c>
      <c r="AE58" s="228">
        <v>1</v>
      </c>
      <c r="AF58" s="228">
        <v>1</v>
      </c>
      <c r="AG58" s="228">
        <v>1</v>
      </c>
      <c r="AH58" s="228">
        <v>1</v>
      </c>
      <c r="AI58" s="228">
        <v>1</v>
      </c>
      <c r="AJ58" s="228">
        <v>1</v>
      </c>
      <c r="AK58" s="228">
        <v>1</v>
      </c>
      <c r="AL58" s="228">
        <v>1</v>
      </c>
    </row>
    <row r="59" spans="1:38" ht="13.5" customHeight="1">
      <c r="A59" s="227" t="s">
        <v>321</v>
      </c>
      <c r="B59" s="228">
        <v>1</v>
      </c>
      <c r="C59" s="228">
        <v>1</v>
      </c>
      <c r="D59" s="228">
        <v>1</v>
      </c>
      <c r="E59" s="228">
        <v>1</v>
      </c>
      <c r="F59" s="228">
        <v>1</v>
      </c>
      <c r="G59" s="228">
        <v>1</v>
      </c>
      <c r="H59" s="228">
        <v>1</v>
      </c>
      <c r="I59" s="228">
        <v>1</v>
      </c>
      <c r="J59" s="228">
        <v>1</v>
      </c>
      <c r="K59" s="228">
        <v>1</v>
      </c>
      <c r="L59" s="228">
        <v>1</v>
      </c>
      <c r="M59" s="228">
        <v>1</v>
      </c>
      <c r="N59" s="228">
        <v>1</v>
      </c>
      <c r="O59" s="228">
        <v>1</v>
      </c>
      <c r="P59" s="228">
        <v>1</v>
      </c>
      <c r="Q59" s="228">
        <v>1</v>
      </c>
      <c r="R59" s="228">
        <v>1</v>
      </c>
      <c r="S59" s="228">
        <v>1</v>
      </c>
      <c r="T59" s="228">
        <v>1</v>
      </c>
      <c r="U59" s="228">
        <v>1</v>
      </c>
      <c r="V59" s="228">
        <v>1</v>
      </c>
      <c r="W59" s="228">
        <v>1</v>
      </c>
      <c r="X59" s="228">
        <v>1</v>
      </c>
      <c r="Y59" s="228">
        <v>1</v>
      </c>
      <c r="Z59" s="228">
        <v>1</v>
      </c>
      <c r="AA59" s="228">
        <v>1</v>
      </c>
      <c r="AB59" s="228">
        <v>1</v>
      </c>
      <c r="AC59" s="228">
        <v>1</v>
      </c>
      <c r="AD59" s="228">
        <v>1</v>
      </c>
      <c r="AE59" s="228">
        <v>1</v>
      </c>
      <c r="AF59" s="228">
        <v>1</v>
      </c>
      <c r="AG59" s="228">
        <v>1</v>
      </c>
      <c r="AH59" s="228">
        <v>1</v>
      </c>
      <c r="AI59" s="228">
        <v>1</v>
      </c>
      <c r="AJ59" s="228">
        <v>1</v>
      </c>
      <c r="AK59" s="228">
        <v>1</v>
      </c>
      <c r="AL59" s="228">
        <v>1</v>
      </c>
    </row>
    <row r="60" spans="1:38" ht="13.5" customHeight="1">
      <c r="A60" s="227" t="s">
        <v>31</v>
      </c>
      <c r="B60" s="228">
        <v>0.99993101069334256</v>
      </c>
      <c r="C60" s="228">
        <v>1</v>
      </c>
      <c r="D60" s="228">
        <v>1</v>
      </c>
      <c r="E60" s="228">
        <v>1</v>
      </c>
      <c r="F60" s="228">
        <v>1</v>
      </c>
      <c r="G60" s="228">
        <v>1</v>
      </c>
      <c r="H60" s="228">
        <v>1</v>
      </c>
      <c r="I60" s="228">
        <v>1</v>
      </c>
      <c r="J60" s="228">
        <v>1</v>
      </c>
      <c r="K60" s="228">
        <v>1</v>
      </c>
      <c r="L60" s="228">
        <v>1</v>
      </c>
      <c r="M60" s="228">
        <v>1</v>
      </c>
      <c r="N60" s="228">
        <v>1</v>
      </c>
      <c r="O60" s="228">
        <v>1</v>
      </c>
      <c r="P60" s="228">
        <v>1</v>
      </c>
      <c r="Q60" s="228">
        <v>1</v>
      </c>
      <c r="R60" s="228">
        <v>0.99987489052921308</v>
      </c>
      <c r="S60" s="228">
        <v>1</v>
      </c>
      <c r="T60" s="228">
        <v>1</v>
      </c>
      <c r="U60" s="228">
        <v>1</v>
      </c>
      <c r="V60" s="228">
        <v>1</v>
      </c>
      <c r="W60" s="228">
        <v>1</v>
      </c>
      <c r="X60" s="228">
        <v>1</v>
      </c>
      <c r="Y60" s="228">
        <v>1</v>
      </c>
      <c r="Z60" s="228">
        <v>1</v>
      </c>
      <c r="AA60" s="228">
        <v>1</v>
      </c>
      <c r="AB60" s="228">
        <v>1</v>
      </c>
      <c r="AC60" s="228">
        <v>1</v>
      </c>
      <c r="AD60" s="228">
        <v>1</v>
      </c>
      <c r="AE60" s="228">
        <v>1</v>
      </c>
      <c r="AF60" s="228">
        <v>1</v>
      </c>
      <c r="AG60" s="228">
        <v>1</v>
      </c>
      <c r="AH60" s="228">
        <v>1</v>
      </c>
      <c r="AI60" s="228">
        <v>1</v>
      </c>
      <c r="AJ60" s="228">
        <v>1</v>
      </c>
      <c r="AK60" s="228">
        <v>1</v>
      </c>
      <c r="AL60" s="228">
        <v>1</v>
      </c>
    </row>
    <row r="61" spans="1:38" ht="13.5" customHeight="1">
      <c r="A61" s="227" t="s">
        <v>208</v>
      </c>
      <c r="B61" s="228">
        <v>1</v>
      </c>
      <c r="C61" s="228">
        <v>1</v>
      </c>
      <c r="D61" s="228">
        <v>1</v>
      </c>
      <c r="E61" s="228">
        <v>1</v>
      </c>
      <c r="F61" s="228">
        <v>1</v>
      </c>
      <c r="G61" s="228">
        <v>1</v>
      </c>
      <c r="H61" s="228">
        <v>1</v>
      </c>
      <c r="I61" s="228">
        <v>1</v>
      </c>
      <c r="J61" s="228">
        <v>1</v>
      </c>
      <c r="K61" s="228">
        <v>1</v>
      </c>
      <c r="L61" s="228">
        <v>1</v>
      </c>
      <c r="M61" s="228">
        <v>1</v>
      </c>
      <c r="N61" s="228">
        <v>1</v>
      </c>
      <c r="O61" s="228">
        <v>1</v>
      </c>
      <c r="P61" s="228">
        <v>1</v>
      </c>
      <c r="Q61" s="228">
        <v>1</v>
      </c>
      <c r="R61" s="228">
        <v>1</v>
      </c>
      <c r="S61" s="228">
        <v>1</v>
      </c>
      <c r="T61" s="228">
        <v>1</v>
      </c>
      <c r="U61" s="228">
        <v>1</v>
      </c>
      <c r="V61" s="228">
        <v>1</v>
      </c>
      <c r="W61" s="228">
        <v>1</v>
      </c>
      <c r="X61" s="228">
        <v>1</v>
      </c>
      <c r="Y61" s="228">
        <v>1</v>
      </c>
      <c r="Z61" s="228">
        <v>1</v>
      </c>
      <c r="AA61" s="228">
        <v>1</v>
      </c>
      <c r="AB61" s="228">
        <v>1</v>
      </c>
      <c r="AC61" s="228">
        <v>1</v>
      </c>
      <c r="AD61" s="228">
        <v>1</v>
      </c>
      <c r="AE61" s="228">
        <v>1</v>
      </c>
      <c r="AF61" s="228">
        <v>1</v>
      </c>
      <c r="AG61" s="228">
        <v>1</v>
      </c>
      <c r="AH61" s="228">
        <v>1</v>
      </c>
      <c r="AI61" s="228">
        <v>1</v>
      </c>
      <c r="AJ61" s="228">
        <v>1</v>
      </c>
      <c r="AK61" s="228">
        <v>1</v>
      </c>
      <c r="AL61" s="228">
        <v>1</v>
      </c>
    </row>
    <row r="62" spans="1:38" ht="13.5" customHeight="1">
      <c r="A62" s="227" t="s">
        <v>279</v>
      </c>
      <c r="B62" s="228">
        <v>0.99917898193760257</v>
      </c>
      <c r="C62" s="228">
        <v>1</v>
      </c>
      <c r="D62" s="228">
        <v>1</v>
      </c>
      <c r="E62" s="228">
        <v>1</v>
      </c>
      <c r="F62" s="228">
        <v>1</v>
      </c>
      <c r="G62" s="228">
        <v>1</v>
      </c>
      <c r="H62" s="228">
        <v>1</v>
      </c>
      <c r="I62" s="228">
        <v>1</v>
      </c>
      <c r="J62" s="228">
        <v>0.94444444444444442</v>
      </c>
      <c r="K62" s="228">
        <v>1</v>
      </c>
      <c r="L62" s="228">
        <v>1</v>
      </c>
      <c r="M62" s="228">
        <v>1</v>
      </c>
      <c r="N62" s="228">
        <v>1</v>
      </c>
      <c r="O62" s="228">
        <v>1</v>
      </c>
      <c r="P62" s="228">
        <v>1</v>
      </c>
      <c r="Q62" s="228">
        <v>1</v>
      </c>
      <c r="R62" s="228">
        <v>1</v>
      </c>
      <c r="S62" s="228">
        <v>1</v>
      </c>
      <c r="T62" s="228">
        <v>1</v>
      </c>
      <c r="U62" s="228">
        <v>1</v>
      </c>
      <c r="V62" s="228">
        <v>1</v>
      </c>
      <c r="W62" s="228">
        <v>1</v>
      </c>
      <c r="X62" s="228">
        <v>1</v>
      </c>
      <c r="Y62" s="228">
        <v>1</v>
      </c>
      <c r="Z62" s="228">
        <v>1</v>
      </c>
      <c r="AA62" s="228">
        <v>1</v>
      </c>
      <c r="AB62" s="228">
        <v>1</v>
      </c>
      <c r="AC62" s="228">
        <v>1</v>
      </c>
      <c r="AD62" s="228">
        <v>1</v>
      </c>
      <c r="AE62" s="228">
        <v>1</v>
      </c>
      <c r="AF62" s="228">
        <v>1</v>
      </c>
      <c r="AG62" s="228">
        <v>1</v>
      </c>
      <c r="AH62" s="228">
        <v>1</v>
      </c>
      <c r="AI62" s="228">
        <v>1</v>
      </c>
      <c r="AJ62" s="228">
        <v>1</v>
      </c>
      <c r="AK62" s="228">
        <v>1</v>
      </c>
      <c r="AL62" s="228">
        <v>1</v>
      </c>
    </row>
    <row r="63" spans="1:38" ht="13.5" customHeight="1">
      <c r="A63" s="227" t="s">
        <v>299</v>
      </c>
      <c r="B63" s="228">
        <v>1</v>
      </c>
      <c r="C63" s="228">
        <v>1</v>
      </c>
      <c r="D63" s="228">
        <v>1</v>
      </c>
      <c r="E63" s="228">
        <v>1</v>
      </c>
      <c r="F63" s="228">
        <v>1</v>
      </c>
      <c r="G63" s="228">
        <v>1</v>
      </c>
      <c r="H63" s="228">
        <v>1</v>
      </c>
      <c r="I63" s="228">
        <v>1</v>
      </c>
      <c r="J63" s="228">
        <v>1</v>
      </c>
      <c r="K63" s="228">
        <v>1</v>
      </c>
      <c r="L63" s="228">
        <v>1</v>
      </c>
      <c r="M63" s="228">
        <v>1</v>
      </c>
      <c r="N63" s="228">
        <v>1</v>
      </c>
      <c r="O63" s="228">
        <v>1</v>
      </c>
      <c r="P63" s="228">
        <v>1</v>
      </c>
      <c r="Q63" s="228">
        <v>1</v>
      </c>
      <c r="R63" s="228">
        <v>1</v>
      </c>
      <c r="S63" s="228">
        <v>1</v>
      </c>
      <c r="T63" s="228">
        <v>1</v>
      </c>
      <c r="U63" s="228">
        <v>1</v>
      </c>
      <c r="V63" s="228">
        <v>1</v>
      </c>
      <c r="W63" s="228">
        <v>1</v>
      </c>
      <c r="X63" s="228">
        <v>1</v>
      </c>
      <c r="Y63" s="228">
        <v>1</v>
      </c>
      <c r="Z63" s="228">
        <v>1</v>
      </c>
      <c r="AA63" s="228">
        <v>1</v>
      </c>
      <c r="AB63" s="228">
        <v>1</v>
      </c>
      <c r="AC63" s="228">
        <v>1</v>
      </c>
      <c r="AD63" s="228">
        <v>1</v>
      </c>
      <c r="AE63" s="228">
        <v>1</v>
      </c>
      <c r="AF63" s="228">
        <v>1</v>
      </c>
      <c r="AG63" s="228">
        <v>1</v>
      </c>
      <c r="AH63" s="228">
        <v>1</v>
      </c>
      <c r="AI63" s="228">
        <v>1</v>
      </c>
      <c r="AJ63" s="228">
        <v>1</v>
      </c>
      <c r="AK63" s="228">
        <v>1</v>
      </c>
      <c r="AL63" s="228">
        <v>1</v>
      </c>
    </row>
    <row r="64" spans="1:38" ht="13.5" customHeight="1">
      <c r="A64" s="227" t="s">
        <v>121</v>
      </c>
      <c r="B64" s="228">
        <v>0.99656638325703073</v>
      </c>
      <c r="C64" s="228">
        <v>1</v>
      </c>
      <c r="D64" s="228">
        <v>1</v>
      </c>
      <c r="E64" s="228">
        <v>1</v>
      </c>
      <c r="F64" s="228">
        <v>0.84615384615384615</v>
      </c>
      <c r="G64" s="228">
        <v>1</v>
      </c>
      <c r="H64" s="228">
        <v>1</v>
      </c>
      <c r="I64" s="228">
        <v>1</v>
      </c>
      <c r="J64" s="228">
        <v>0</v>
      </c>
      <c r="K64" s="228">
        <v>1</v>
      </c>
      <c r="L64" s="228">
        <v>0.625</v>
      </c>
      <c r="M64" s="228">
        <v>1</v>
      </c>
      <c r="N64" s="228">
        <v>1</v>
      </c>
      <c r="O64" s="228">
        <v>1</v>
      </c>
      <c r="P64" s="228">
        <v>1</v>
      </c>
      <c r="Q64" s="228">
        <v>1</v>
      </c>
      <c r="R64" s="228">
        <v>1</v>
      </c>
      <c r="S64" s="228">
        <v>1</v>
      </c>
      <c r="T64" s="228">
        <v>1</v>
      </c>
      <c r="U64" s="228">
        <v>1</v>
      </c>
      <c r="V64" s="228">
        <v>1</v>
      </c>
      <c r="W64" s="228">
        <v>1</v>
      </c>
      <c r="X64" s="228">
        <v>1</v>
      </c>
      <c r="Y64" s="228">
        <v>1</v>
      </c>
      <c r="Z64" s="228">
        <v>1</v>
      </c>
      <c r="AA64" s="228">
        <v>0.25</v>
      </c>
      <c r="AB64" s="228">
        <v>1</v>
      </c>
      <c r="AC64" s="228">
        <v>0</v>
      </c>
      <c r="AD64" s="228">
        <v>1</v>
      </c>
      <c r="AE64" s="228">
        <v>1</v>
      </c>
      <c r="AF64" s="228">
        <v>1</v>
      </c>
      <c r="AG64" s="228">
        <v>1</v>
      </c>
      <c r="AH64" s="228">
        <v>1</v>
      </c>
      <c r="AI64" s="228">
        <v>1</v>
      </c>
      <c r="AJ64" s="228">
        <v>1</v>
      </c>
      <c r="AK64" s="228">
        <v>1</v>
      </c>
      <c r="AL64" s="228">
        <v>1</v>
      </c>
    </row>
    <row r="65" spans="1:38" ht="13.5" customHeight="1">
      <c r="A65" s="227" t="s">
        <v>155</v>
      </c>
      <c r="B65" s="228">
        <v>1</v>
      </c>
      <c r="C65" s="228">
        <v>1</v>
      </c>
      <c r="D65" s="228">
        <v>1</v>
      </c>
      <c r="E65" s="228">
        <v>1</v>
      </c>
      <c r="F65" s="228">
        <v>1</v>
      </c>
      <c r="G65" s="228">
        <v>1</v>
      </c>
      <c r="H65" s="228">
        <v>1</v>
      </c>
      <c r="I65" s="228">
        <v>1</v>
      </c>
      <c r="J65" s="228">
        <v>1</v>
      </c>
      <c r="K65" s="228">
        <v>1</v>
      </c>
      <c r="L65" s="228">
        <v>1</v>
      </c>
      <c r="M65" s="228">
        <v>1</v>
      </c>
      <c r="N65" s="228">
        <v>1</v>
      </c>
      <c r="O65" s="228">
        <v>1</v>
      </c>
      <c r="P65" s="228">
        <v>1</v>
      </c>
      <c r="Q65" s="228">
        <v>1</v>
      </c>
      <c r="R65" s="228">
        <v>1</v>
      </c>
      <c r="S65" s="228">
        <v>1</v>
      </c>
      <c r="T65" s="228">
        <v>1</v>
      </c>
      <c r="U65" s="228">
        <v>1</v>
      </c>
      <c r="V65" s="228">
        <v>1</v>
      </c>
      <c r="W65" s="228">
        <v>1</v>
      </c>
      <c r="X65" s="228">
        <v>1</v>
      </c>
      <c r="Y65" s="228">
        <v>1</v>
      </c>
      <c r="Z65" s="228">
        <v>1</v>
      </c>
      <c r="AA65" s="228">
        <v>1</v>
      </c>
      <c r="AB65" s="228">
        <v>1</v>
      </c>
      <c r="AC65" s="228">
        <v>1</v>
      </c>
      <c r="AD65" s="228">
        <v>1</v>
      </c>
      <c r="AE65" s="228">
        <v>1</v>
      </c>
      <c r="AF65" s="228">
        <v>1</v>
      </c>
      <c r="AG65" s="228">
        <v>1</v>
      </c>
      <c r="AH65" s="228">
        <v>1</v>
      </c>
      <c r="AI65" s="228">
        <v>1</v>
      </c>
      <c r="AJ65" s="228">
        <v>1</v>
      </c>
      <c r="AK65" s="228">
        <v>1</v>
      </c>
      <c r="AL65" s="228">
        <v>1</v>
      </c>
    </row>
    <row r="66" spans="1:38" ht="13.5" customHeight="1">
      <c r="A66" s="227" t="s">
        <v>30</v>
      </c>
      <c r="B66" s="228">
        <v>1</v>
      </c>
      <c r="C66" s="228">
        <v>1</v>
      </c>
      <c r="D66" s="228">
        <v>1</v>
      </c>
      <c r="E66" s="228">
        <v>1</v>
      </c>
      <c r="F66" s="228">
        <v>1</v>
      </c>
      <c r="G66" s="228">
        <v>1</v>
      </c>
      <c r="H66" s="228">
        <v>1</v>
      </c>
      <c r="I66" s="228">
        <v>1</v>
      </c>
      <c r="J66" s="228">
        <v>1</v>
      </c>
      <c r="K66" s="228">
        <v>1</v>
      </c>
      <c r="L66" s="228">
        <v>1</v>
      </c>
      <c r="M66" s="228">
        <v>1</v>
      </c>
      <c r="N66" s="228">
        <v>1</v>
      </c>
      <c r="O66" s="228">
        <v>1</v>
      </c>
      <c r="P66" s="228">
        <v>1</v>
      </c>
      <c r="Q66" s="228">
        <v>1</v>
      </c>
      <c r="R66" s="228">
        <v>1</v>
      </c>
      <c r="S66" s="228">
        <v>1</v>
      </c>
      <c r="T66" s="228">
        <v>1</v>
      </c>
      <c r="U66" s="228">
        <v>1</v>
      </c>
      <c r="V66" s="228">
        <v>1</v>
      </c>
      <c r="W66" s="228">
        <v>1</v>
      </c>
      <c r="X66" s="228">
        <v>1</v>
      </c>
      <c r="Y66" s="228">
        <v>1</v>
      </c>
      <c r="Z66" s="228">
        <v>1</v>
      </c>
      <c r="AA66" s="228">
        <v>1</v>
      </c>
      <c r="AB66" s="228">
        <v>1</v>
      </c>
      <c r="AC66" s="228">
        <v>1</v>
      </c>
      <c r="AD66" s="228">
        <v>1</v>
      </c>
      <c r="AE66" s="228">
        <v>1</v>
      </c>
      <c r="AF66" s="228">
        <v>1</v>
      </c>
      <c r="AG66" s="228">
        <v>1</v>
      </c>
      <c r="AH66" s="228">
        <v>1</v>
      </c>
      <c r="AI66" s="228">
        <v>1</v>
      </c>
      <c r="AJ66" s="228">
        <v>1</v>
      </c>
      <c r="AK66" s="228">
        <v>1</v>
      </c>
      <c r="AL66" s="228">
        <v>1</v>
      </c>
    </row>
    <row r="67" spans="1:38" ht="13.5" customHeight="1">
      <c r="A67" s="227" t="s">
        <v>116</v>
      </c>
      <c r="B67" s="228">
        <v>0.99982993197278913</v>
      </c>
      <c r="C67" s="228">
        <v>1</v>
      </c>
      <c r="D67" s="228">
        <v>1</v>
      </c>
      <c r="E67" s="228">
        <v>1</v>
      </c>
      <c r="F67" s="228">
        <v>1</v>
      </c>
      <c r="G67" s="228">
        <v>1</v>
      </c>
      <c r="H67" s="228">
        <v>1</v>
      </c>
      <c r="I67" s="228">
        <v>1</v>
      </c>
      <c r="J67" s="228">
        <v>1</v>
      </c>
      <c r="K67" s="228">
        <v>1</v>
      </c>
      <c r="L67" s="228">
        <v>1</v>
      </c>
      <c r="M67" s="228">
        <v>1</v>
      </c>
      <c r="N67" s="228">
        <v>1</v>
      </c>
      <c r="O67" s="228">
        <v>1</v>
      </c>
      <c r="P67" s="228">
        <v>1</v>
      </c>
      <c r="Q67" s="228">
        <v>1</v>
      </c>
      <c r="R67" s="228">
        <v>0.99980415197806505</v>
      </c>
      <c r="S67" s="228">
        <v>1</v>
      </c>
      <c r="T67" s="228">
        <v>1</v>
      </c>
      <c r="U67" s="228">
        <v>1</v>
      </c>
      <c r="V67" s="228">
        <v>1</v>
      </c>
      <c r="W67" s="228">
        <v>1</v>
      </c>
      <c r="X67" s="228">
        <v>1</v>
      </c>
      <c r="Y67" s="228">
        <v>1</v>
      </c>
      <c r="Z67" s="228">
        <v>1</v>
      </c>
      <c r="AA67" s="228">
        <v>1</v>
      </c>
      <c r="AB67" s="228">
        <v>1</v>
      </c>
      <c r="AC67" s="228">
        <v>1</v>
      </c>
      <c r="AD67" s="228">
        <v>1</v>
      </c>
      <c r="AE67" s="228">
        <v>1</v>
      </c>
      <c r="AF67" s="228">
        <v>1</v>
      </c>
      <c r="AG67" s="228">
        <v>1</v>
      </c>
      <c r="AH67" s="228">
        <v>1</v>
      </c>
      <c r="AI67" s="228">
        <v>1</v>
      </c>
      <c r="AJ67" s="228">
        <v>1</v>
      </c>
      <c r="AK67" s="228">
        <v>1</v>
      </c>
      <c r="AL67" s="228">
        <v>1</v>
      </c>
    </row>
    <row r="68" spans="1:38" ht="13.5" customHeight="1">
      <c r="A68" s="227" t="s">
        <v>274</v>
      </c>
      <c r="B68" s="228">
        <v>1</v>
      </c>
      <c r="C68" s="228">
        <v>1</v>
      </c>
      <c r="D68" s="228">
        <v>1</v>
      </c>
      <c r="E68" s="228">
        <v>1</v>
      </c>
      <c r="F68" s="228">
        <v>1</v>
      </c>
      <c r="G68" s="228">
        <v>1</v>
      </c>
      <c r="H68" s="228">
        <v>1</v>
      </c>
      <c r="I68" s="228">
        <v>1</v>
      </c>
      <c r="J68" s="228">
        <v>1</v>
      </c>
      <c r="K68" s="228">
        <v>1</v>
      </c>
      <c r="L68" s="228">
        <v>1</v>
      </c>
      <c r="M68" s="228">
        <v>1</v>
      </c>
      <c r="N68" s="228">
        <v>1</v>
      </c>
      <c r="O68" s="228">
        <v>1</v>
      </c>
      <c r="P68" s="228">
        <v>1</v>
      </c>
      <c r="Q68" s="228">
        <v>1</v>
      </c>
      <c r="R68" s="228">
        <v>1</v>
      </c>
      <c r="S68" s="228">
        <v>1</v>
      </c>
      <c r="T68" s="228">
        <v>1</v>
      </c>
      <c r="U68" s="228">
        <v>1</v>
      </c>
      <c r="V68" s="228">
        <v>1</v>
      </c>
      <c r="W68" s="228">
        <v>1</v>
      </c>
      <c r="X68" s="228">
        <v>1</v>
      </c>
      <c r="Y68" s="228">
        <v>1</v>
      </c>
      <c r="Z68" s="228">
        <v>1</v>
      </c>
      <c r="AA68" s="228">
        <v>1</v>
      </c>
      <c r="AB68" s="228">
        <v>1</v>
      </c>
      <c r="AC68" s="228">
        <v>1</v>
      </c>
      <c r="AD68" s="228">
        <v>1</v>
      </c>
      <c r="AE68" s="228">
        <v>1</v>
      </c>
      <c r="AF68" s="228">
        <v>1</v>
      </c>
      <c r="AG68" s="228">
        <v>1</v>
      </c>
      <c r="AH68" s="228">
        <v>1</v>
      </c>
      <c r="AI68" s="228">
        <v>1</v>
      </c>
      <c r="AJ68" s="228">
        <v>1</v>
      </c>
      <c r="AK68" s="228">
        <v>1</v>
      </c>
      <c r="AL68" s="228">
        <v>1</v>
      </c>
    </row>
    <row r="69" spans="1:38" ht="13.5" customHeight="1">
      <c r="A69" s="227" t="s">
        <v>221</v>
      </c>
      <c r="B69" s="228">
        <v>0.99185486856719729</v>
      </c>
      <c r="C69" s="228">
        <v>1</v>
      </c>
      <c r="D69" s="228">
        <v>1</v>
      </c>
      <c r="E69" s="228">
        <v>1</v>
      </c>
      <c r="F69" s="228">
        <v>0.72727272727272729</v>
      </c>
      <c r="G69" s="228">
        <v>1</v>
      </c>
      <c r="H69" s="228">
        <v>1</v>
      </c>
      <c r="I69" s="228">
        <v>0.5</v>
      </c>
      <c r="J69" s="228">
        <v>1</v>
      </c>
      <c r="K69" s="228">
        <v>0</v>
      </c>
      <c r="L69" s="228">
        <v>0.46153846153846156</v>
      </c>
      <c r="M69" s="228">
        <v>1</v>
      </c>
      <c r="N69" s="228">
        <v>1</v>
      </c>
      <c r="O69" s="228">
        <v>1</v>
      </c>
      <c r="P69" s="228">
        <v>0</v>
      </c>
      <c r="Q69" s="228">
        <v>1</v>
      </c>
      <c r="R69" s="228">
        <v>1</v>
      </c>
      <c r="S69" s="228">
        <v>1</v>
      </c>
      <c r="T69" s="228">
        <v>0.875</v>
      </c>
      <c r="U69" s="228">
        <v>1</v>
      </c>
      <c r="V69" s="228">
        <v>1</v>
      </c>
      <c r="W69" s="228">
        <v>1</v>
      </c>
      <c r="X69" s="228">
        <v>1</v>
      </c>
      <c r="Y69" s="228">
        <v>1</v>
      </c>
      <c r="Z69" s="228">
        <v>1</v>
      </c>
      <c r="AA69" s="228">
        <v>0</v>
      </c>
      <c r="AB69" s="228">
        <v>1</v>
      </c>
      <c r="AC69" s="228">
        <v>1</v>
      </c>
      <c r="AD69" s="228">
        <v>1</v>
      </c>
      <c r="AE69" s="228">
        <v>1</v>
      </c>
      <c r="AF69" s="228">
        <v>1</v>
      </c>
      <c r="AG69" s="228">
        <v>1</v>
      </c>
      <c r="AH69" s="228">
        <v>1</v>
      </c>
      <c r="AI69" s="228">
        <v>1</v>
      </c>
      <c r="AJ69" s="228">
        <v>1</v>
      </c>
      <c r="AK69" s="228">
        <v>1</v>
      </c>
      <c r="AL69" s="228">
        <v>1</v>
      </c>
    </row>
    <row r="70" spans="1:38" ht="13.5" customHeight="1">
      <c r="A70" s="227" t="s">
        <v>6</v>
      </c>
      <c r="B70" s="228">
        <v>1</v>
      </c>
      <c r="C70" s="228">
        <v>1</v>
      </c>
      <c r="D70" s="228">
        <v>1</v>
      </c>
      <c r="E70" s="228">
        <v>1</v>
      </c>
      <c r="F70" s="228">
        <v>1</v>
      </c>
      <c r="G70" s="228">
        <v>1</v>
      </c>
      <c r="H70" s="228">
        <v>1</v>
      </c>
      <c r="I70" s="228">
        <v>1</v>
      </c>
      <c r="J70" s="228">
        <v>1</v>
      </c>
      <c r="K70" s="228">
        <v>1</v>
      </c>
      <c r="L70" s="228">
        <v>1</v>
      </c>
      <c r="M70" s="228">
        <v>1</v>
      </c>
      <c r="N70" s="228">
        <v>1</v>
      </c>
      <c r="O70" s="228">
        <v>1</v>
      </c>
      <c r="P70" s="228">
        <v>1</v>
      </c>
      <c r="Q70" s="228">
        <v>1</v>
      </c>
      <c r="R70" s="228">
        <v>1</v>
      </c>
      <c r="S70" s="228">
        <v>1</v>
      </c>
      <c r="T70" s="228">
        <v>1</v>
      </c>
      <c r="U70" s="228">
        <v>1</v>
      </c>
      <c r="V70" s="228">
        <v>1</v>
      </c>
      <c r="W70" s="228">
        <v>1</v>
      </c>
      <c r="X70" s="228">
        <v>1</v>
      </c>
      <c r="Y70" s="228">
        <v>1</v>
      </c>
      <c r="Z70" s="228">
        <v>1</v>
      </c>
      <c r="AA70" s="228">
        <v>1</v>
      </c>
      <c r="AB70" s="228">
        <v>1</v>
      </c>
      <c r="AC70" s="228">
        <v>1</v>
      </c>
      <c r="AD70" s="228">
        <v>1</v>
      </c>
      <c r="AE70" s="228">
        <v>1</v>
      </c>
      <c r="AF70" s="228">
        <v>1</v>
      </c>
      <c r="AG70" s="228">
        <v>1</v>
      </c>
      <c r="AH70" s="228">
        <v>1</v>
      </c>
      <c r="AI70" s="228">
        <v>1</v>
      </c>
      <c r="AJ70" s="228">
        <v>1</v>
      </c>
      <c r="AK70" s="228">
        <v>1</v>
      </c>
      <c r="AL70" s="228">
        <v>1</v>
      </c>
    </row>
    <row r="71" spans="1:38" ht="13.5" customHeight="1">
      <c r="A71" s="227" t="s">
        <v>232</v>
      </c>
      <c r="B71" s="228">
        <v>1</v>
      </c>
      <c r="C71" s="228">
        <v>1</v>
      </c>
      <c r="D71" s="228">
        <v>1</v>
      </c>
      <c r="E71" s="228">
        <v>1</v>
      </c>
      <c r="F71" s="228">
        <v>1</v>
      </c>
      <c r="G71" s="228">
        <v>1</v>
      </c>
      <c r="H71" s="228">
        <v>1</v>
      </c>
      <c r="I71" s="228">
        <v>1</v>
      </c>
      <c r="J71" s="228">
        <v>1</v>
      </c>
      <c r="K71" s="228">
        <v>1</v>
      </c>
      <c r="L71" s="228">
        <v>1</v>
      </c>
      <c r="M71" s="228">
        <v>1</v>
      </c>
      <c r="N71" s="228">
        <v>1</v>
      </c>
      <c r="O71" s="228">
        <v>1</v>
      </c>
      <c r="P71" s="228">
        <v>1</v>
      </c>
      <c r="Q71" s="228">
        <v>1</v>
      </c>
      <c r="R71" s="228">
        <v>1</v>
      </c>
      <c r="S71" s="228">
        <v>1</v>
      </c>
      <c r="T71" s="228">
        <v>1</v>
      </c>
      <c r="U71" s="228">
        <v>1</v>
      </c>
      <c r="V71" s="228">
        <v>1</v>
      </c>
      <c r="W71" s="228">
        <v>1</v>
      </c>
      <c r="X71" s="228">
        <v>1</v>
      </c>
      <c r="Y71" s="228">
        <v>1</v>
      </c>
      <c r="Z71" s="228">
        <v>1</v>
      </c>
      <c r="AA71" s="228">
        <v>1</v>
      </c>
      <c r="AB71" s="228">
        <v>1</v>
      </c>
      <c r="AC71" s="228">
        <v>1</v>
      </c>
      <c r="AD71" s="228">
        <v>1</v>
      </c>
      <c r="AE71" s="228">
        <v>1</v>
      </c>
      <c r="AF71" s="228">
        <v>1</v>
      </c>
      <c r="AG71" s="228">
        <v>1</v>
      </c>
      <c r="AH71" s="228">
        <v>1</v>
      </c>
      <c r="AI71" s="228">
        <v>1</v>
      </c>
      <c r="AJ71" s="228">
        <v>1</v>
      </c>
      <c r="AK71" s="228">
        <v>1</v>
      </c>
      <c r="AL71" s="228">
        <v>1</v>
      </c>
    </row>
    <row r="72" spans="1:38" ht="13.5" customHeight="1">
      <c r="A72" s="227" t="s">
        <v>202</v>
      </c>
      <c r="B72" s="228">
        <v>0.99714774671990869</v>
      </c>
      <c r="C72" s="228">
        <v>1</v>
      </c>
      <c r="D72" s="228">
        <v>1</v>
      </c>
      <c r="E72" s="228">
        <v>1</v>
      </c>
      <c r="F72" s="228">
        <v>0.66666666666666663</v>
      </c>
      <c r="G72" s="228">
        <v>1</v>
      </c>
      <c r="H72" s="228">
        <v>1</v>
      </c>
      <c r="I72" s="228">
        <v>0</v>
      </c>
      <c r="J72" s="228">
        <v>0.5</v>
      </c>
      <c r="K72" s="228">
        <v>1</v>
      </c>
      <c r="L72" s="228">
        <v>0.5</v>
      </c>
      <c r="M72" s="228">
        <v>1</v>
      </c>
      <c r="N72" s="228">
        <v>1</v>
      </c>
      <c r="O72" s="228">
        <v>1</v>
      </c>
      <c r="P72" s="228">
        <v>1</v>
      </c>
      <c r="Q72" s="228">
        <v>1</v>
      </c>
      <c r="R72" s="228">
        <v>1</v>
      </c>
      <c r="S72" s="228">
        <v>1</v>
      </c>
      <c r="T72" s="228">
        <v>1</v>
      </c>
      <c r="U72" s="228">
        <v>1</v>
      </c>
      <c r="V72" s="228">
        <v>1</v>
      </c>
      <c r="W72" s="228">
        <v>1</v>
      </c>
      <c r="X72" s="228">
        <v>1</v>
      </c>
      <c r="Y72" s="228">
        <v>1</v>
      </c>
      <c r="Z72" s="228">
        <v>1</v>
      </c>
      <c r="AA72" s="228">
        <v>1</v>
      </c>
      <c r="AB72" s="228">
        <v>1</v>
      </c>
      <c r="AC72" s="228">
        <v>1</v>
      </c>
      <c r="AD72" s="228">
        <v>1</v>
      </c>
      <c r="AE72" s="228">
        <v>1</v>
      </c>
      <c r="AF72" s="228">
        <v>1</v>
      </c>
      <c r="AG72" s="228">
        <v>1</v>
      </c>
      <c r="AH72" s="228">
        <v>1</v>
      </c>
      <c r="AI72" s="228">
        <v>1</v>
      </c>
      <c r="AJ72" s="228">
        <v>1</v>
      </c>
      <c r="AK72" s="228">
        <v>1</v>
      </c>
      <c r="AL72" s="228">
        <v>1</v>
      </c>
    </row>
    <row r="73" spans="1:38" ht="13.5" customHeight="1">
      <c r="A73" s="227" t="s">
        <v>172</v>
      </c>
      <c r="B73" s="228">
        <v>1</v>
      </c>
      <c r="C73" s="228">
        <v>1</v>
      </c>
      <c r="D73" s="228">
        <v>1</v>
      </c>
      <c r="E73" s="228">
        <v>1</v>
      </c>
      <c r="F73" s="228">
        <v>1</v>
      </c>
      <c r="G73" s="228">
        <v>1</v>
      </c>
      <c r="H73" s="228">
        <v>1</v>
      </c>
      <c r="I73" s="228">
        <v>1</v>
      </c>
      <c r="J73" s="228">
        <v>1</v>
      </c>
      <c r="K73" s="228">
        <v>1</v>
      </c>
      <c r="L73" s="228">
        <v>1</v>
      </c>
      <c r="M73" s="228">
        <v>1</v>
      </c>
      <c r="N73" s="228">
        <v>1</v>
      </c>
      <c r="O73" s="228">
        <v>1</v>
      </c>
      <c r="P73" s="228">
        <v>1</v>
      </c>
      <c r="Q73" s="228">
        <v>1</v>
      </c>
      <c r="R73" s="228">
        <v>1</v>
      </c>
      <c r="S73" s="228">
        <v>1</v>
      </c>
      <c r="T73" s="228">
        <v>1</v>
      </c>
      <c r="U73" s="228">
        <v>1</v>
      </c>
      <c r="V73" s="228">
        <v>1</v>
      </c>
      <c r="W73" s="228">
        <v>1</v>
      </c>
      <c r="X73" s="228">
        <v>1</v>
      </c>
      <c r="Y73" s="228">
        <v>1</v>
      </c>
      <c r="Z73" s="228">
        <v>1</v>
      </c>
      <c r="AA73" s="228">
        <v>1</v>
      </c>
      <c r="AB73" s="228">
        <v>1</v>
      </c>
      <c r="AC73" s="228">
        <v>1</v>
      </c>
      <c r="AD73" s="228">
        <v>1</v>
      </c>
      <c r="AE73" s="228">
        <v>1</v>
      </c>
      <c r="AF73" s="228">
        <v>1</v>
      </c>
      <c r="AG73" s="228">
        <v>1</v>
      </c>
      <c r="AH73" s="228">
        <v>1</v>
      </c>
      <c r="AI73" s="228">
        <v>1</v>
      </c>
      <c r="AJ73" s="228">
        <v>1</v>
      </c>
      <c r="AK73" s="228">
        <v>1</v>
      </c>
      <c r="AL73" s="228">
        <v>1</v>
      </c>
    </row>
    <row r="74" spans="1:38" ht="13.5" customHeight="1">
      <c r="A74" s="227" t="s">
        <v>124</v>
      </c>
      <c r="B74" s="228">
        <v>1</v>
      </c>
      <c r="C74" s="228">
        <v>1</v>
      </c>
      <c r="D74" s="228">
        <v>1</v>
      </c>
      <c r="E74" s="228">
        <v>1</v>
      </c>
      <c r="F74" s="228">
        <v>1</v>
      </c>
      <c r="G74" s="228">
        <v>1</v>
      </c>
      <c r="H74" s="228">
        <v>1</v>
      </c>
      <c r="I74" s="228">
        <v>1</v>
      </c>
      <c r="J74" s="228">
        <v>1</v>
      </c>
      <c r="K74" s="228">
        <v>1</v>
      </c>
      <c r="L74" s="228">
        <v>1</v>
      </c>
      <c r="M74" s="228">
        <v>1</v>
      </c>
      <c r="N74" s="228">
        <v>1</v>
      </c>
      <c r="O74" s="228">
        <v>1</v>
      </c>
      <c r="P74" s="228">
        <v>1</v>
      </c>
      <c r="Q74" s="228">
        <v>1</v>
      </c>
      <c r="R74" s="228">
        <v>1</v>
      </c>
      <c r="S74" s="228">
        <v>1</v>
      </c>
      <c r="T74" s="228">
        <v>1</v>
      </c>
      <c r="U74" s="228">
        <v>1</v>
      </c>
      <c r="V74" s="228">
        <v>1</v>
      </c>
      <c r="W74" s="228">
        <v>1</v>
      </c>
      <c r="X74" s="228">
        <v>1</v>
      </c>
      <c r="Y74" s="228">
        <v>1</v>
      </c>
      <c r="Z74" s="228">
        <v>1</v>
      </c>
      <c r="AA74" s="228">
        <v>1</v>
      </c>
      <c r="AB74" s="228">
        <v>1</v>
      </c>
      <c r="AC74" s="228">
        <v>1</v>
      </c>
      <c r="AD74" s="228">
        <v>1</v>
      </c>
      <c r="AE74" s="228">
        <v>1</v>
      </c>
      <c r="AF74" s="228">
        <v>1</v>
      </c>
      <c r="AG74" s="228">
        <v>1</v>
      </c>
      <c r="AH74" s="228">
        <v>1</v>
      </c>
      <c r="AI74" s="228">
        <v>1</v>
      </c>
      <c r="AJ74" s="228">
        <v>1</v>
      </c>
      <c r="AK74" s="228">
        <v>1</v>
      </c>
      <c r="AL74" s="228">
        <v>1</v>
      </c>
    </row>
    <row r="75" spans="1:38" ht="13.5" customHeight="1">
      <c r="A75" s="227" t="s">
        <v>123</v>
      </c>
      <c r="B75" s="228">
        <v>0.99983079526226737</v>
      </c>
      <c r="C75" s="228">
        <v>1</v>
      </c>
      <c r="D75" s="228">
        <v>1</v>
      </c>
      <c r="E75" s="228">
        <v>1</v>
      </c>
      <c r="F75" s="228">
        <v>1</v>
      </c>
      <c r="G75" s="228">
        <v>1</v>
      </c>
      <c r="H75" s="228">
        <v>1</v>
      </c>
      <c r="I75" s="228">
        <v>1</v>
      </c>
      <c r="J75" s="228">
        <v>1</v>
      </c>
      <c r="K75" s="228">
        <v>1</v>
      </c>
      <c r="L75" s="228">
        <v>1</v>
      </c>
      <c r="M75" s="228">
        <v>1</v>
      </c>
      <c r="N75" s="228">
        <v>1</v>
      </c>
      <c r="O75" s="228">
        <v>1</v>
      </c>
      <c r="P75" s="228">
        <v>1</v>
      </c>
      <c r="Q75" s="228">
        <v>1</v>
      </c>
      <c r="R75" s="228">
        <v>0.99979166666666663</v>
      </c>
      <c r="S75" s="228">
        <v>1</v>
      </c>
      <c r="T75" s="228">
        <v>1</v>
      </c>
      <c r="U75" s="228">
        <v>1</v>
      </c>
      <c r="V75" s="228">
        <v>1</v>
      </c>
      <c r="W75" s="228">
        <v>1</v>
      </c>
      <c r="X75" s="228">
        <v>1</v>
      </c>
      <c r="Y75" s="228">
        <v>1</v>
      </c>
      <c r="Z75" s="228">
        <v>1</v>
      </c>
      <c r="AA75" s="228">
        <v>1</v>
      </c>
      <c r="AB75" s="228">
        <v>1</v>
      </c>
      <c r="AC75" s="228">
        <v>1</v>
      </c>
      <c r="AD75" s="228">
        <v>1</v>
      </c>
      <c r="AE75" s="228">
        <v>1</v>
      </c>
      <c r="AF75" s="228">
        <v>1</v>
      </c>
      <c r="AG75" s="228">
        <v>1</v>
      </c>
      <c r="AH75" s="228">
        <v>1</v>
      </c>
      <c r="AI75" s="228">
        <v>1</v>
      </c>
      <c r="AJ75" s="228">
        <v>1</v>
      </c>
      <c r="AK75" s="228">
        <v>1</v>
      </c>
      <c r="AL75" s="228">
        <v>1</v>
      </c>
    </row>
    <row r="76" spans="1:38" ht="13.5" customHeight="1">
      <c r="A76" s="227" t="s">
        <v>97</v>
      </c>
      <c r="B76" s="228">
        <v>0.9631526355233575</v>
      </c>
      <c r="C76" s="228">
        <v>1</v>
      </c>
      <c r="D76" s="228">
        <v>1</v>
      </c>
      <c r="E76" s="228">
        <v>1</v>
      </c>
      <c r="F76" s="228">
        <v>0.87878787878787878</v>
      </c>
      <c r="G76" s="228">
        <v>1</v>
      </c>
      <c r="H76" s="228">
        <v>1</v>
      </c>
      <c r="I76" s="228">
        <v>1</v>
      </c>
      <c r="J76" s="228">
        <v>1</v>
      </c>
      <c r="K76" s="228">
        <v>1</v>
      </c>
      <c r="L76" s="228">
        <v>1</v>
      </c>
      <c r="M76" s="228">
        <v>1</v>
      </c>
      <c r="N76" s="228">
        <v>1</v>
      </c>
      <c r="O76" s="228">
        <v>1</v>
      </c>
      <c r="P76" s="228">
        <v>1</v>
      </c>
      <c r="Q76" s="228">
        <v>1</v>
      </c>
      <c r="R76" s="228">
        <v>1</v>
      </c>
      <c r="S76" s="228">
        <v>0.83738001129305473</v>
      </c>
      <c r="T76" s="228">
        <v>1</v>
      </c>
      <c r="U76" s="228">
        <v>0.99932930918846408</v>
      </c>
      <c r="V76" s="228">
        <v>1</v>
      </c>
      <c r="W76" s="228">
        <v>1</v>
      </c>
      <c r="X76" s="228">
        <v>1</v>
      </c>
      <c r="Y76" s="228">
        <v>1</v>
      </c>
      <c r="Z76" s="228">
        <v>1</v>
      </c>
      <c r="AA76" s="228">
        <v>0.5</v>
      </c>
      <c r="AB76" s="228">
        <v>1</v>
      </c>
      <c r="AC76" s="228">
        <v>1</v>
      </c>
      <c r="AD76" s="228">
        <v>1</v>
      </c>
      <c r="AE76" s="228">
        <v>1</v>
      </c>
      <c r="AF76" s="228">
        <v>1</v>
      </c>
      <c r="AG76" s="228">
        <v>1</v>
      </c>
      <c r="AH76" s="228">
        <v>1</v>
      </c>
      <c r="AI76" s="228">
        <v>1</v>
      </c>
      <c r="AJ76" s="228">
        <v>1</v>
      </c>
      <c r="AK76" s="228">
        <v>1</v>
      </c>
      <c r="AL76" s="228">
        <v>1</v>
      </c>
    </row>
    <row r="77" spans="1:38" ht="13.5" customHeight="1">
      <c r="A77" s="227" t="s">
        <v>242</v>
      </c>
      <c r="B77" s="228">
        <v>0.99402475458813488</v>
      </c>
      <c r="C77" s="228">
        <v>1</v>
      </c>
      <c r="D77" s="228">
        <v>1</v>
      </c>
      <c r="E77" s="228">
        <v>1</v>
      </c>
      <c r="F77" s="228">
        <v>1</v>
      </c>
      <c r="G77" s="228">
        <v>1</v>
      </c>
      <c r="H77" s="228">
        <v>1</v>
      </c>
      <c r="I77" s="228">
        <v>0.91666666666666663</v>
      </c>
      <c r="J77" s="228">
        <v>0.9</v>
      </c>
      <c r="K77" s="228">
        <v>1</v>
      </c>
      <c r="L77" s="228">
        <v>0</v>
      </c>
      <c r="M77" s="228">
        <v>1</v>
      </c>
      <c r="N77" s="228">
        <v>1</v>
      </c>
      <c r="O77" s="228">
        <v>0</v>
      </c>
      <c r="P77" s="228">
        <v>1</v>
      </c>
      <c r="Q77" s="228">
        <v>1</v>
      </c>
      <c r="R77" s="228">
        <v>1</v>
      </c>
      <c r="S77" s="228">
        <v>1</v>
      </c>
      <c r="T77" s="228">
        <v>1</v>
      </c>
      <c r="U77" s="228">
        <v>1</v>
      </c>
      <c r="V77" s="228">
        <v>1</v>
      </c>
      <c r="W77" s="228">
        <v>1</v>
      </c>
      <c r="X77" s="228">
        <v>1</v>
      </c>
      <c r="Y77" s="228">
        <v>1</v>
      </c>
      <c r="Z77" s="228">
        <v>1</v>
      </c>
      <c r="AA77" s="228">
        <v>1</v>
      </c>
      <c r="AB77" s="228">
        <v>1</v>
      </c>
      <c r="AC77" s="228">
        <v>1</v>
      </c>
      <c r="AD77" s="228">
        <v>1</v>
      </c>
      <c r="AE77" s="228">
        <v>1</v>
      </c>
      <c r="AF77" s="228">
        <v>1</v>
      </c>
      <c r="AG77" s="228">
        <v>1</v>
      </c>
      <c r="AH77" s="228">
        <v>1</v>
      </c>
      <c r="AI77" s="228">
        <v>1</v>
      </c>
      <c r="AJ77" s="228">
        <v>1</v>
      </c>
      <c r="AK77" s="228">
        <v>1</v>
      </c>
      <c r="AL77" s="228">
        <v>1</v>
      </c>
    </row>
    <row r="78" spans="1:38" ht="13.5" customHeight="1">
      <c r="A78" s="227" t="s">
        <v>280</v>
      </c>
      <c r="B78" s="228">
        <v>0.97570850202429149</v>
      </c>
      <c r="C78" s="228">
        <v>1</v>
      </c>
      <c r="D78" s="228">
        <v>1</v>
      </c>
      <c r="E78" s="228">
        <v>1</v>
      </c>
      <c r="F78" s="228">
        <v>1</v>
      </c>
      <c r="G78" s="228">
        <v>1</v>
      </c>
      <c r="H78" s="228">
        <v>1</v>
      </c>
      <c r="I78" s="228">
        <v>1</v>
      </c>
      <c r="J78" s="228">
        <v>1</v>
      </c>
      <c r="K78" s="228">
        <v>1</v>
      </c>
      <c r="L78" s="228">
        <v>1</v>
      </c>
      <c r="M78" s="228">
        <v>1</v>
      </c>
      <c r="N78" s="228">
        <v>1</v>
      </c>
      <c r="O78" s="228">
        <v>1</v>
      </c>
      <c r="P78" s="228">
        <v>1</v>
      </c>
      <c r="Q78" s="228">
        <v>1</v>
      </c>
      <c r="R78" s="228">
        <v>1</v>
      </c>
      <c r="S78" s="228">
        <v>0.89051094890510951</v>
      </c>
      <c r="T78" s="228">
        <v>1</v>
      </c>
      <c r="U78" s="228">
        <v>1</v>
      </c>
      <c r="V78" s="228">
        <v>1</v>
      </c>
      <c r="W78" s="228">
        <v>1</v>
      </c>
      <c r="X78" s="228">
        <v>1</v>
      </c>
      <c r="Y78" s="228">
        <v>1</v>
      </c>
      <c r="Z78" s="228">
        <v>1</v>
      </c>
      <c r="AA78" s="228">
        <v>1</v>
      </c>
      <c r="AB78" s="228">
        <v>1</v>
      </c>
      <c r="AC78" s="228">
        <v>1</v>
      </c>
      <c r="AD78" s="228">
        <v>1</v>
      </c>
      <c r="AE78" s="228">
        <v>1</v>
      </c>
      <c r="AF78" s="228">
        <v>1</v>
      </c>
      <c r="AG78" s="228">
        <v>1</v>
      </c>
      <c r="AH78" s="228">
        <v>1</v>
      </c>
      <c r="AI78" s="228">
        <v>1</v>
      </c>
      <c r="AJ78" s="228">
        <v>1</v>
      </c>
      <c r="AK78" s="228">
        <v>1</v>
      </c>
      <c r="AL78" s="228">
        <v>1</v>
      </c>
    </row>
    <row r="79" spans="1:38" ht="13.5" customHeight="1">
      <c r="A79" s="227" t="s">
        <v>295</v>
      </c>
      <c r="B79" s="228">
        <v>0.98589894242068155</v>
      </c>
      <c r="C79" s="228">
        <v>1</v>
      </c>
      <c r="D79" s="228">
        <v>1</v>
      </c>
      <c r="E79" s="228">
        <v>1</v>
      </c>
      <c r="F79" s="228">
        <v>1</v>
      </c>
      <c r="G79" s="228">
        <v>1</v>
      </c>
      <c r="H79" s="228">
        <v>1</v>
      </c>
      <c r="I79" s="228">
        <v>0.90909090909090906</v>
      </c>
      <c r="J79" s="228">
        <v>0.8</v>
      </c>
      <c r="K79" s="228">
        <v>1</v>
      </c>
      <c r="L79" s="228">
        <v>0.6</v>
      </c>
      <c r="M79" s="228">
        <v>0</v>
      </c>
      <c r="N79" s="228">
        <v>1</v>
      </c>
      <c r="O79" s="228">
        <v>1</v>
      </c>
      <c r="P79" s="228">
        <v>1</v>
      </c>
      <c r="Q79" s="228">
        <v>1</v>
      </c>
      <c r="R79" s="228">
        <v>0.99327052489905787</v>
      </c>
      <c r="S79" s="228">
        <v>1</v>
      </c>
      <c r="T79" s="228">
        <v>0.96</v>
      </c>
      <c r="U79" s="228">
        <v>0.96296296296296291</v>
      </c>
      <c r="V79" s="228">
        <v>1</v>
      </c>
      <c r="W79" s="228">
        <v>1</v>
      </c>
      <c r="X79" s="228">
        <v>1</v>
      </c>
      <c r="Y79" s="228">
        <v>1</v>
      </c>
      <c r="Z79" s="228">
        <v>1</v>
      </c>
      <c r="AA79" s="228">
        <v>1</v>
      </c>
      <c r="AB79" s="228">
        <v>1</v>
      </c>
      <c r="AC79" s="228">
        <v>1</v>
      </c>
      <c r="AD79" s="228">
        <v>1</v>
      </c>
      <c r="AE79" s="228">
        <v>1</v>
      </c>
      <c r="AF79" s="228">
        <v>1</v>
      </c>
      <c r="AG79" s="228">
        <v>1</v>
      </c>
      <c r="AH79" s="228">
        <v>1</v>
      </c>
      <c r="AI79" s="228">
        <v>1</v>
      </c>
      <c r="AJ79" s="228">
        <v>1</v>
      </c>
      <c r="AK79" s="228">
        <v>1</v>
      </c>
      <c r="AL79" s="228">
        <v>1</v>
      </c>
    </row>
    <row r="80" spans="1:38" ht="13.5" customHeight="1">
      <c r="A80" s="227" t="s">
        <v>49</v>
      </c>
      <c r="B80" s="228">
        <v>0.99991365912623031</v>
      </c>
      <c r="C80" s="228">
        <v>1</v>
      </c>
      <c r="D80" s="228">
        <v>1</v>
      </c>
      <c r="E80" s="228">
        <v>1</v>
      </c>
      <c r="F80" s="228">
        <v>1</v>
      </c>
      <c r="G80" s="228">
        <v>1</v>
      </c>
      <c r="H80" s="228">
        <v>1</v>
      </c>
      <c r="I80" s="228">
        <v>1</v>
      </c>
      <c r="J80" s="228">
        <v>1</v>
      </c>
      <c r="K80" s="228">
        <v>1</v>
      </c>
      <c r="L80" s="228">
        <v>1</v>
      </c>
      <c r="M80" s="228">
        <v>1</v>
      </c>
      <c r="N80" s="228">
        <v>1</v>
      </c>
      <c r="O80" s="228">
        <v>1</v>
      </c>
      <c r="P80" s="228">
        <v>1</v>
      </c>
      <c r="Q80" s="228">
        <v>1</v>
      </c>
      <c r="R80" s="228">
        <v>1</v>
      </c>
      <c r="S80" s="228">
        <v>0.99936224489795922</v>
      </c>
      <c r="T80" s="228">
        <v>1</v>
      </c>
      <c r="U80" s="228">
        <v>1</v>
      </c>
      <c r="V80" s="228">
        <v>1</v>
      </c>
      <c r="W80" s="228">
        <v>1</v>
      </c>
      <c r="X80" s="228">
        <v>1</v>
      </c>
      <c r="Y80" s="228">
        <v>1</v>
      </c>
      <c r="Z80" s="228">
        <v>1</v>
      </c>
      <c r="AA80" s="228">
        <v>1</v>
      </c>
      <c r="AB80" s="228">
        <v>1</v>
      </c>
      <c r="AC80" s="228">
        <v>1</v>
      </c>
      <c r="AD80" s="228">
        <v>1</v>
      </c>
      <c r="AE80" s="228">
        <v>1</v>
      </c>
      <c r="AF80" s="228">
        <v>1</v>
      </c>
      <c r="AG80" s="228">
        <v>1</v>
      </c>
      <c r="AH80" s="228">
        <v>1</v>
      </c>
      <c r="AI80" s="228">
        <v>1</v>
      </c>
      <c r="AJ80" s="228">
        <v>1</v>
      </c>
      <c r="AK80" s="228">
        <v>1</v>
      </c>
      <c r="AL80" s="228">
        <v>1</v>
      </c>
    </row>
    <row r="81" spans="1:38" ht="13.5" customHeight="1">
      <c r="A81" s="227" t="s">
        <v>29</v>
      </c>
      <c r="B81" s="228">
        <v>0.99992302955665024</v>
      </c>
      <c r="C81" s="228">
        <v>1</v>
      </c>
      <c r="D81" s="228">
        <v>1</v>
      </c>
      <c r="E81" s="228">
        <v>1</v>
      </c>
      <c r="F81" s="228">
        <v>1</v>
      </c>
      <c r="G81" s="228">
        <v>1</v>
      </c>
      <c r="H81" s="228">
        <v>1</v>
      </c>
      <c r="I81" s="228">
        <v>1</v>
      </c>
      <c r="J81" s="228">
        <v>1</v>
      </c>
      <c r="K81" s="228">
        <v>1</v>
      </c>
      <c r="L81" s="228">
        <v>1</v>
      </c>
      <c r="M81" s="228">
        <v>1</v>
      </c>
      <c r="N81" s="228">
        <v>1</v>
      </c>
      <c r="O81" s="228">
        <v>1</v>
      </c>
      <c r="P81" s="228">
        <v>1</v>
      </c>
      <c r="Q81" s="228">
        <v>1</v>
      </c>
      <c r="R81" s="228">
        <v>0.99990895848506922</v>
      </c>
      <c r="S81" s="228">
        <v>1</v>
      </c>
      <c r="T81" s="228">
        <v>1</v>
      </c>
      <c r="U81" s="228">
        <v>1</v>
      </c>
      <c r="V81" s="228">
        <v>1</v>
      </c>
      <c r="W81" s="228">
        <v>1</v>
      </c>
      <c r="X81" s="228">
        <v>1</v>
      </c>
      <c r="Y81" s="228">
        <v>1</v>
      </c>
      <c r="Z81" s="228">
        <v>1</v>
      </c>
      <c r="AA81" s="228">
        <v>1</v>
      </c>
      <c r="AB81" s="228">
        <v>1</v>
      </c>
      <c r="AC81" s="228">
        <v>1</v>
      </c>
      <c r="AD81" s="228">
        <v>1</v>
      </c>
      <c r="AE81" s="228">
        <v>1</v>
      </c>
      <c r="AF81" s="228">
        <v>1</v>
      </c>
      <c r="AG81" s="228">
        <v>1</v>
      </c>
      <c r="AH81" s="228">
        <v>1</v>
      </c>
      <c r="AI81" s="228">
        <v>1</v>
      </c>
      <c r="AJ81" s="228">
        <v>1</v>
      </c>
      <c r="AK81" s="228">
        <v>1</v>
      </c>
      <c r="AL81" s="228">
        <v>1</v>
      </c>
    </row>
    <row r="82" spans="1:38" ht="13.5" customHeight="1">
      <c r="A82" s="227" t="s">
        <v>212</v>
      </c>
      <c r="B82" s="228">
        <v>1</v>
      </c>
      <c r="C82" s="228">
        <v>1</v>
      </c>
      <c r="D82" s="228">
        <v>1</v>
      </c>
      <c r="E82" s="228">
        <v>1</v>
      </c>
      <c r="F82" s="228">
        <v>1</v>
      </c>
      <c r="G82" s="228">
        <v>1</v>
      </c>
      <c r="H82" s="228">
        <v>1</v>
      </c>
      <c r="I82" s="228">
        <v>1</v>
      </c>
      <c r="J82" s="228">
        <v>1</v>
      </c>
      <c r="K82" s="228">
        <v>1</v>
      </c>
      <c r="L82" s="228">
        <v>1</v>
      </c>
      <c r="M82" s="228">
        <v>1</v>
      </c>
      <c r="N82" s="228">
        <v>1</v>
      </c>
      <c r="O82" s="228">
        <v>1</v>
      </c>
      <c r="P82" s="228">
        <v>1</v>
      </c>
      <c r="Q82" s="228">
        <v>1</v>
      </c>
      <c r="R82" s="228">
        <v>1</v>
      </c>
      <c r="S82" s="228">
        <v>1</v>
      </c>
      <c r="T82" s="228">
        <v>1</v>
      </c>
      <c r="U82" s="228">
        <v>1</v>
      </c>
      <c r="V82" s="228">
        <v>1</v>
      </c>
      <c r="W82" s="228">
        <v>1</v>
      </c>
      <c r="X82" s="228">
        <v>1</v>
      </c>
      <c r="Y82" s="228">
        <v>1</v>
      </c>
      <c r="Z82" s="228">
        <v>1</v>
      </c>
      <c r="AA82" s="228">
        <v>1</v>
      </c>
      <c r="AB82" s="228">
        <v>1</v>
      </c>
      <c r="AC82" s="228">
        <v>1</v>
      </c>
      <c r="AD82" s="228">
        <v>1</v>
      </c>
      <c r="AE82" s="228">
        <v>1</v>
      </c>
      <c r="AF82" s="228">
        <v>1</v>
      </c>
      <c r="AG82" s="228">
        <v>1</v>
      </c>
      <c r="AH82" s="228">
        <v>1</v>
      </c>
      <c r="AI82" s="228">
        <v>1</v>
      </c>
      <c r="AJ82" s="228">
        <v>1</v>
      </c>
      <c r="AK82" s="228">
        <v>1</v>
      </c>
      <c r="AL82" s="228">
        <v>1</v>
      </c>
    </row>
    <row r="83" spans="1:38" ht="13.5" customHeight="1">
      <c r="A83" s="227" t="s">
        <v>312</v>
      </c>
      <c r="B83" s="228">
        <v>1</v>
      </c>
      <c r="C83" s="228">
        <v>1</v>
      </c>
      <c r="D83" s="228">
        <v>1</v>
      </c>
      <c r="E83" s="228">
        <v>1</v>
      </c>
      <c r="F83" s="228">
        <v>1</v>
      </c>
      <c r="G83" s="228">
        <v>1</v>
      </c>
      <c r="H83" s="228">
        <v>1</v>
      </c>
      <c r="I83" s="228">
        <v>1</v>
      </c>
      <c r="J83" s="228">
        <v>1</v>
      </c>
      <c r="K83" s="228">
        <v>1</v>
      </c>
      <c r="L83" s="228">
        <v>1</v>
      </c>
      <c r="M83" s="228">
        <v>1</v>
      </c>
      <c r="N83" s="228">
        <v>1</v>
      </c>
      <c r="O83" s="228">
        <v>1</v>
      </c>
      <c r="P83" s="228">
        <v>1</v>
      </c>
      <c r="Q83" s="228">
        <v>1</v>
      </c>
      <c r="R83" s="228">
        <v>1</v>
      </c>
      <c r="S83" s="228">
        <v>1</v>
      </c>
      <c r="T83" s="228">
        <v>1</v>
      </c>
      <c r="U83" s="228">
        <v>1</v>
      </c>
      <c r="V83" s="228">
        <v>1</v>
      </c>
      <c r="W83" s="228">
        <v>1</v>
      </c>
      <c r="X83" s="228">
        <v>1</v>
      </c>
      <c r="Y83" s="228">
        <v>1</v>
      </c>
      <c r="Z83" s="228">
        <v>1</v>
      </c>
      <c r="AA83" s="228">
        <v>1</v>
      </c>
      <c r="AB83" s="228">
        <v>1</v>
      </c>
      <c r="AC83" s="228">
        <v>1</v>
      </c>
      <c r="AD83" s="228">
        <v>1</v>
      </c>
      <c r="AE83" s="228">
        <v>1</v>
      </c>
      <c r="AF83" s="228">
        <v>1</v>
      </c>
      <c r="AG83" s="228">
        <v>1</v>
      </c>
      <c r="AH83" s="228">
        <v>1</v>
      </c>
      <c r="AI83" s="228">
        <v>1</v>
      </c>
      <c r="AJ83" s="228">
        <v>1</v>
      </c>
      <c r="AK83" s="228">
        <v>1</v>
      </c>
      <c r="AL83" s="228">
        <v>1</v>
      </c>
    </row>
    <row r="84" spans="1:38" ht="13.5" customHeight="1">
      <c r="A84" s="227" t="s">
        <v>260</v>
      </c>
      <c r="B84" s="228">
        <v>0.99485596707818935</v>
      </c>
      <c r="C84" s="228">
        <v>1</v>
      </c>
      <c r="D84" s="228">
        <v>1</v>
      </c>
      <c r="E84" s="228">
        <v>1</v>
      </c>
      <c r="F84" s="228">
        <v>1</v>
      </c>
      <c r="G84" s="228">
        <v>1</v>
      </c>
      <c r="H84" s="228">
        <v>0.83333333333333337</v>
      </c>
      <c r="I84" s="228">
        <v>0.84615384615384615</v>
      </c>
      <c r="J84" s="228">
        <v>1</v>
      </c>
      <c r="K84" s="228">
        <v>1</v>
      </c>
      <c r="L84" s="228">
        <v>0.16666666666666666</v>
      </c>
      <c r="M84" s="228">
        <v>1</v>
      </c>
      <c r="N84" s="228">
        <v>1</v>
      </c>
      <c r="O84" s="228">
        <v>0.5</v>
      </c>
      <c r="P84" s="228">
        <v>0.5</v>
      </c>
      <c r="Q84" s="228">
        <v>1</v>
      </c>
      <c r="R84" s="228">
        <v>1</v>
      </c>
      <c r="S84" s="228">
        <v>1</v>
      </c>
      <c r="T84" s="228">
        <v>1</v>
      </c>
      <c r="U84" s="228">
        <v>1</v>
      </c>
      <c r="V84" s="228">
        <v>1</v>
      </c>
      <c r="W84" s="228">
        <v>1</v>
      </c>
      <c r="X84" s="228">
        <v>1</v>
      </c>
      <c r="Y84" s="228">
        <v>1</v>
      </c>
      <c r="Z84" s="228">
        <v>1</v>
      </c>
      <c r="AA84" s="228">
        <v>1</v>
      </c>
      <c r="AB84" s="228">
        <v>1</v>
      </c>
      <c r="AC84" s="228">
        <v>1</v>
      </c>
      <c r="AD84" s="228">
        <v>1</v>
      </c>
      <c r="AE84" s="228">
        <v>1</v>
      </c>
      <c r="AF84" s="228">
        <v>1</v>
      </c>
      <c r="AG84" s="228">
        <v>1</v>
      </c>
      <c r="AH84" s="228">
        <v>1</v>
      </c>
      <c r="AI84" s="228">
        <v>1</v>
      </c>
      <c r="AJ84" s="228">
        <v>1</v>
      </c>
      <c r="AK84" s="228">
        <v>1</v>
      </c>
      <c r="AL84" s="228">
        <v>1</v>
      </c>
    </row>
    <row r="85" spans="1:38" ht="13.5" customHeight="1">
      <c r="A85" s="227" t="s">
        <v>1</v>
      </c>
      <c r="B85" s="228">
        <v>0.99819603994689143</v>
      </c>
      <c r="C85" s="228">
        <v>1</v>
      </c>
      <c r="D85" s="228">
        <v>1</v>
      </c>
      <c r="E85" s="228">
        <v>1</v>
      </c>
      <c r="F85" s="228">
        <v>0.97002997002997005</v>
      </c>
      <c r="G85" s="228">
        <v>1</v>
      </c>
      <c r="H85" s="228">
        <v>1</v>
      </c>
      <c r="I85" s="228">
        <v>1</v>
      </c>
      <c r="J85" s="228">
        <v>1</v>
      </c>
      <c r="K85" s="228">
        <v>1</v>
      </c>
      <c r="L85" s="228">
        <v>0.96153846153846156</v>
      </c>
      <c r="M85" s="228">
        <v>1</v>
      </c>
      <c r="N85" s="228">
        <v>1</v>
      </c>
      <c r="O85" s="228">
        <v>1</v>
      </c>
      <c r="P85" s="228">
        <v>1</v>
      </c>
      <c r="Q85" s="228">
        <v>1</v>
      </c>
      <c r="R85" s="228">
        <v>0.9997038694393261</v>
      </c>
      <c r="S85" s="228">
        <v>0.99944643947028511</v>
      </c>
      <c r="T85" s="228">
        <v>1</v>
      </c>
      <c r="U85" s="228">
        <v>0.9998814463544754</v>
      </c>
      <c r="V85" s="228">
        <v>0.99939939939939937</v>
      </c>
      <c r="W85" s="228">
        <v>1</v>
      </c>
      <c r="X85" s="228">
        <v>1</v>
      </c>
      <c r="Y85" s="228">
        <v>1</v>
      </c>
      <c r="Z85" s="228">
        <v>0.9806996381182147</v>
      </c>
      <c r="AA85" s="228">
        <v>0.9831460674157303</v>
      </c>
      <c r="AB85" s="228">
        <v>0.875</v>
      </c>
      <c r="AC85" s="228">
        <v>0.7142857142857143</v>
      </c>
      <c r="AD85" s="228">
        <v>0.66666666666666663</v>
      </c>
      <c r="AE85" s="228">
        <v>0.4</v>
      </c>
      <c r="AF85" s="228">
        <v>1</v>
      </c>
      <c r="AG85" s="228">
        <v>9.0909090909090912E-2</v>
      </c>
      <c r="AH85" s="228">
        <v>0.91428571428571426</v>
      </c>
      <c r="AI85" s="228">
        <v>1</v>
      </c>
      <c r="AJ85" s="228">
        <v>1</v>
      </c>
      <c r="AK85" s="228">
        <v>1</v>
      </c>
      <c r="AL85" s="228">
        <v>1</v>
      </c>
    </row>
    <row r="86" spans="1:38" ht="13.5" customHeight="1">
      <c r="A86" s="227" t="s">
        <v>57</v>
      </c>
      <c r="B86" s="228">
        <v>0.99925705794947994</v>
      </c>
      <c r="C86" s="228">
        <v>1</v>
      </c>
      <c r="D86" s="228">
        <v>1</v>
      </c>
      <c r="E86" s="228">
        <v>1</v>
      </c>
      <c r="F86" s="228">
        <v>1</v>
      </c>
      <c r="G86" s="228">
        <v>1</v>
      </c>
      <c r="H86" s="228">
        <v>1</v>
      </c>
      <c r="I86" s="228">
        <v>1</v>
      </c>
      <c r="J86" s="228">
        <v>1</v>
      </c>
      <c r="K86" s="228">
        <v>1</v>
      </c>
      <c r="L86" s="228">
        <v>1</v>
      </c>
      <c r="M86" s="228">
        <v>1</v>
      </c>
      <c r="N86" s="228">
        <v>1</v>
      </c>
      <c r="O86" s="228">
        <v>1</v>
      </c>
      <c r="P86" s="228">
        <v>1</v>
      </c>
      <c r="Q86" s="228">
        <v>1</v>
      </c>
      <c r="R86" s="228">
        <v>0.99948737665000642</v>
      </c>
      <c r="S86" s="228">
        <v>0.99743150684931503</v>
      </c>
      <c r="T86" s="228">
        <v>1</v>
      </c>
      <c r="U86" s="228">
        <v>1</v>
      </c>
      <c r="V86" s="228">
        <v>1</v>
      </c>
      <c r="W86" s="228">
        <v>1</v>
      </c>
      <c r="X86" s="228">
        <v>1</v>
      </c>
      <c r="Y86" s="228">
        <v>1</v>
      </c>
      <c r="Z86" s="228">
        <v>1</v>
      </c>
      <c r="AA86" s="228">
        <v>1</v>
      </c>
      <c r="AB86" s="228">
        <v>1</v>
      </c>
      <c r="AC86" s="228">
        <v>1</v>
      </c>
      <c r="AD86" s="228">
        <v>1</v>
      </c>
      <c r="AE86" s="228">
        <v>1</v>
      </c>
      <c r="AF86" s="228">
        <v>1</v>
      </c>
      <c r="AG86" s="228">
        <v>1</v>
      </c>
      <c r="AH86" s="228">
        <v>1</v>
      </c>
      <c r="AI86" s="228">
        <v>1</v>
      </c>
      <c r="AJ86" s="228">
        <v>1</v>
      </c>
      <c r="AK86" s="228">
        <v>1</v>
      </c>
      <c r="AL86" s="228">
        <v>1</v>
      </c>
    </row>
    <row r="87" spans="1:38" ht="13.5" customHeight="1">
      <c r="A87" s="227" t="s">
        <v>251</v>
      </c>
      <c r="B87" s="228">
        <v>0.99059266227657572</v>
      </c>
      <c r="C87" s="228">
        <v>1</v>
      </c>
      <c r="D87" s="228">
        <v>1</v>
      </c>
      <c r="E87" s="228">
        <v>1</v>
      </c>
      <c r="F87" s="228">
        <v>1</v>
      </c>
      <c r="G87" s="228">
        <v>1</v>
      </c>
      <c r="H87" s="228">
        <v>1</v>
      </c>
      <c r="I87" s="228">
        <v>1</v>
      </c>
      <c r="J87" s="228">
        <v>1</v>
      </c>
      <c r="K87" s="228">
        <v>1</v>
      </c>
      <c r="L87" s="228">
        <v>1</v>
      </c>
      <c r="M87" s="228">
        <v>1</v>
      </c>
      <c r="N87" s="228">
        <v>1</v>
      </c>
      <c r="O87" s="228">
        <v>1</v>
      </c>
      <c r="P87" s="228">
        <v>1</v>
      </c>
      <c r="Q87" s="228">
        <v>1</v>
      </c>
      <c r="R87" s="228">
        <v>1</v>
      </c>
      <c r="S87" s="228">
        <v>0.97679814385150809</v>
      </c>
      <c r="T87" s="228">
        <v>1</v>
      </c>
      <c r="U87" s="228">
        <v>1</v>
      </c>
      <c r="V87" s="228">
        <v>1</v>
      </c>
      <c r="W87" s="228">
        <v>1</v>
      </c>
      <c r="X87" s="228">
        <v>1</v>
      </c>
      <c r="Y87" s="228">
        <v>1</v>
      </c>
      <c r="Z87" s="228">
        <v>1</v>
      </c>
      <c r="AA87" s="228">
        <v>1</v>
      </c>
      <c r="AB87" s="228">
        <v>1</v>
      </c>
      <c r="AC87" s="228">
        <v>1</v>
      </c>
      <c r="AD87" s="228">
        <v>1</v>
      </c>
      <c r="AE87" s="228">
        <v>1</v>
      </c>
      <c r="AF87" s="228">
        <v>1</v>
      </c>
      <c r="AG87" s="228">
        <v>1</v>
      </c>
      <c r="AH87" s="228">
        <v>1</v>
      </c>
      <c r="AI87" s="228">
        <v>1</v>
      </c>
      <c r="AJ87" s="228">
        <v>1</v>
      </c>
      <c r="AK87" s="228">
        <v>1</v>
      </c>
      <c r="AL87" s="228">
        <v>1</v>
      </c>
    </row>
    <row r="88" spans="1:38" ht="13.5" customHeight="1">
      <c r="A88" s="227" t="s">
        <v>230</v>
      </c>
      <c r="B88" s="228">
        <v>1</v>
      </c>
      <c r="C88" s="228">
        <v>1</v>
      </c>
      <c r="D88" s="228">
        <v>1</v>
      </c>
      <c r="E88" s="228">
        <v>1</v>
      </c>
      <c r="F88" s="228">
        <v>1</v>
      </c>
      <c r="G88" s="228">
        <v>1</v>
      </c>
      <c r="H88" s="228">
        <v>1</v>
      </c>
      <c r="I88" s="228">
        <v>1</v>
      </c>
      <c r="J88" s="228">
        <v>1</v>
      </c>
      <c r="K88" s="228">
        <v>1</v>
      </c>
      <c r="L88" s="228">
        <v>1</v>
      </c>
      <c r="M88" s="228">
        <v>1</v>
      </c>
      <c r="N88" s="228">
        <v>1</v>
      </c>
      <c r="O88" s="228">
        <v>1</v>
      </c>
      <c r="P88" s="228">
        <v>1</v>
      </c>
      <c r="Q88" s="228">
        <v>1</v>
      </c>
      <c r="R88" s="228">
        <v>1</v>
      </c>
      <c r="S88" s="228">
        <v>1</v>
      </c>
      <c r="T88" s="228">
        <v>1</v>
      </c>
      <c r="U88" s="228">
        <v>1</v>
      </c>
      <c r="V88" s="228">
        <v>1</v>
      </c>
      <c r="W88" s="228">
        <v>1</v>
      </c>
      <c r="X88" s="228">
        <v>1</v>
      </c>
      <c r="Y88" s="228">
        <v>1</v>
      </c>
      <c r="Z88" s="228">
        <v>1</v>
      </c>
      <c r="AA88" s="228">
        <v>1</v>
      </c>
      <c r="AB88" s="228">
        <v>1</v>
      </c>
      <c r="AC88" s="228">
        <v>1</v>
      </c>
      <c r="AD88" s="228">
        <v>1</v>
      </c>
      <c r="AE88" s="228">
        <v>1</v>
      </c>
      <c r="AF88" s="228">
        <v>1</v>
      </c>
      <c r="AG88" s="228">
        <v>1</v>
      </c>
      <c r="AH88" s="228">
        <v>1</v>
      </c>
      <c r="AI88" s="228">
        <v>1</v>
      </c>
      <c r="AJ88" s="228">
        <v>1</v>
      </c>
      <c r="AK88" s="228">
        <v>1</v>
      </c>
      <c r="AL88" s="228">
        <v>1</v>
      </c>
    </row>
    <row r="89" spans="1:38" ht="13.5" customHeight="1">
      <c r="A89" s="227" t="s">
        <v>265</v>
      </c>
      <c r="B89" s="228">
        <v>1</v>
      </c>
      <c r="C89" s="228">
        <v>1</v>
      </c>
      <c r="D89" s="228">
        <v>1</v>
      </c>
      <c r="E89" s="228">
        <v>1</v>
      </c>
      <c r="F89" s="228">
        <v>1</v>
      </c>
      <c r="G89" s="228">
        <v>1</v>
      </c>
      <c r="H89" s="228">
        <v>1</v>
      </c>
      <c r="I89" s="228">
        <v>1</v>
      </c>
      <c r="J89" s="228">
        <v>1</v>
      </c>
      <c r="K89" s="228">
        <v>1</v>
      </c>
      <c r="L89" s="228">
        <v>1</v>
      </c>
      <c r="M89" s="228">
        <v>1</v>
      </c>
      <c r="N89" s="228">
        <v>1</v>
      </c>
      <c r="O89" s="228">
        <v>1</v>
      </c>
      <c r="P89" s="228">
        <v>1</v>
      </c>
      <c r="Q89" s="228">
        <v>1</v>
      </c>
      <c r="R89" s="228">
        <v>1</v>
      </c>
      <c r="S89" s="228">
        <v>1</v>
      </c>
      <c r="T89" s="228">
        <v>1</v>
      </c>
      <c r="U89" s="228">
        <v>1</v>
      </c>
      <c r="V89" s="228">
        <v>1</v>
      </c>
      <c r="W89" s="228">
        <v>1</v>
      </c>
      <c r="X89" s="228">
        <v>1</v>
      </c>
      <c r="Y89" s="228">
        <v>1</v>
      </c>
      <c r="Z89" s="228">
        <v>1</v>
      </c>
      <c r="AA89" s="228">
        <v>1</v>
      </c>
      <c r="AB89" s="228">
        <v>1</v>
      </c>
      <c r="AC89" s="228">
        <v>1</v>
      </c>
      <c r="AD89" s="228">
        <v>1</v>
      </c>
      <c r="AE89" s="228">
        <v>1</v>
      </c>
      <c r="AF89" s="228">
        <v>1</v>
      </c>
      <c r="AG89" s="228">
        <v>1</v>
      </c>
      <c r="AH89" s="228">
        <v>1</v>
      </c>
      <c r="AI89" s="228">
        <v>1</v>
      </c>
      <c r="AJ89" s="228">
        <v>1</v>
      </c>
      <c r="AK89" s="228">
        <v>1</v>
      </c>
      <c r="AL89" s="228">
        <v>1</v>
      </c>
    </row>
    <row r="90" spans="1:38" ht="13.5" customHeight="1">
      <c r="A90" s="227" t="s">
        <v>45</v>
      </c>
      <c r="B90" s="228">
        <v>1</v>
      </c>
      <c r="C90" s="228">
        <v>1</v>
      </c>
      <c r="D90" s="228">
        <v>1</v>
      </c>
      <c r="E90" s="228">
        <v>1</v>
      </c>
      <c r="F90" s="228">
        <v>1</v>
      </c>
      <c r="G90" s="228">
        <v>1</v>
      </c>
      <c r="H90" s="228">
        <v>1</v>
      </c>
      <c r="I90" s="228">
        <v>1</v>
      </c>
      <c r="J90" s="228">
        <v>1</v>
      </c>
      <c r="K90" s="228">
        <v>1</v>
      </c>
      <c r="L90" s="228">
        <v>1</v>
      </c>
      <c r="M90" s="228">
        <v>1</v>
      </c>
      <c r="N90" s="228">
        <v>1</v>
      </c>
      <c r="O90" s="228">
        <v>1</v>
      </c>
      <c r="P90" s="228">
        <v>1</v>
      </c>
      <c r="Q90" s="228">
        <v>1</v>
      </c>
      <c r="R90" s="228">
        <v>1</v>
      </c>
      <c r="S90" s="228">
        <v>1</v>
      </c>
      <c r="T90" s="228">
        <v>1</v>
      </c>
      <c r="U90" s="228">
        <v>1</v>
      </c>
      <c r="V90" s="228">
        <v>1</v>
      </c>
      <c r="W90" s="228">
        <v>1</v>
      </c>
      <c r="X90" s="228">
        <v>1</v>
      </c>
      <c r="Y90" s="228">
        <v>1</v>
      </c>
      <c r="Z90" s="228">
        <v>1</v>
      </c>
      <c r="AA90" s="228">
        <v>1</v>
      </c>
      <c r="AB90" s="228">
        <v>1</v>
      </c>
      <c r="AC90" s="228">
        <v>1</v>
      </c>
      <c r="AD90" s="228">
        <v>1</v>
      </c>
      <c r="AE90" s="228">
        <v>1</v>
      </c>
      <c r="AF90" s="228">
        <v>1</v>
      </c>
      <c r="AG90" s="228">
        <v>1</v>
      </c>
      <c r="AH90" s="228">
        <v>1</v>
      </c>
      <c r="AI90" s="228">
        <v>1</v>
      </c>
      <c r="AJ90" s="228">
        <v>1</v>
      </c>
      <c r="AK90" s="228">
        <v>1</v>
      </c>
      <c r="AL90" s="228">
        <v>1</v>
      </c>
    </row>
    <row r="91" spans="1:38" ht="13.5" customHeight="1">
      <c r="A91" s="227" t="s">
        <v>88</v>
      </c>
      <c r="B91" s="228">
        <v>0.99959497772377481</v>
      </c>
      <c r="C91" s="228">
        <v>1</v>
      </c>
      <c r="D91" s="228">
        <v>1</v>
      </c>
      <c r="E91" s="228">
        <v>1</v>
      </c>
      <c r="F91" s="228">
        <v>1</v>
      </c>
      <c r="G91" s="228">
        <v>1</v>
      </c>
      <c r="H91" s="228">
        <v>1</v>
      </c>
      <c r="I91" s="228">
        <v>1</v>
      </c>
      <c r="J91" s="228">
        <v>1</v>
      </c>
      <c r="K91" s="228">
        <v>1</v>
      </c>
      <c r="L91" s="228">
        <v>1</v>
      </c>
      <c r="M91" s="228">
        <v>1</v>
      </c>
      <c r="N91" s="228">
        <v>1</v>
      </c>
      <c r="O91" s="228">
        <v>1</v>
      </c>
      <c r="P91" s="228">
        <v>1</v>
      </c>
      <c r="Q91" s="228">
        <v>1</v>
      </c>
      <c r="R91" s="228">
        <v>0.99946836788942051</v>
      </c>
      <c r="S91" s="228">
        <v>1</v>
      </c>
      <c r="T91" s="228">
        <v>1</v>
      </c>
      <c r="U91" s="228">
        <v>1</v>
      </c>
      <c r="V91" s="228">
        <v>1</v>
      </c>
      <c r="W91" s="228">
        <v>1</v>
      </c>
      <c r="X91" s="228">
        <v>1</v>
      </c>
      <c r="Y91" s="228">
        <v>1</v>
      </c>
      <c r="Z91" s="228">
        <v>1</v>
      </c>
      <c r="AA91" s="228">
        <v>1</v>
      </c>
      <c r="AB91" s="228">
        <v>1</v>
      </c>
      <c r="AC91" s="228">
        <v>1</v>
      </c>
      <c r="AD91" s="228">
        <v>1</v>
      </c>
      <c r="AE91" s="228">
        <v>1</v>
      </c>
      <c r="AF91" s="228">
        <v>1</v>
      </c>
      <c r="AG91" s="228">
        <v>1</v>
      </c>
      <c r="AH91" s="228">
        <v>1</v>
      </c>
      <c r="AI91" s="228">
        <v>1</v>
      </c>
      <c r="AJ91" s="228">
        <v>1</v>
      </c>
      <c r="AK91" s="228">
        <v>1</v>
      </c>
      <c r="AL91" s="228">
        <v>1</v>
      </c>
    </row>
    <row r="92" spans="1:38" ht="13.5" customHeight="1">
      <c r="A92" s="227" t="s">
        <v>90</v>
      </c>
      <c r="B92" s="228">
        <v>0.99943843886003092</v>
      </c>
      <c r="C92" s="228">
        <v>1</v>
      </c>
      <c r="D92" s="228">
        <v>1</v>
      </c>
      <c r="E92" s="228">
        <v>1</v>
      </c>
      <c r="F92" s="228">
        <v>0.96153846153846156</v>
      </c>
      <c r="G92" s="228">
        <v>1</v>
      </c>
      <c r="H92" s="228">
        <v>1</v>
      </c>
      <c r="I92" s="228">
        <v>1</v>
      </c>
      <c r="J92" s="228">
        <v>1</v>
      </c>
      <c r="K92" s="228">
        <v>1</v>
      </c>
      <c r="L92" s="228">
        <v>1</v>
      </c>
      <c r="M92" s="228">
        <v>1</v>
      </c>
      <c r="N92" s="228">
        <v>1</v>
      </c>
      <c r="O92" s="228">
        <v>1</v>
      </c>
      <c r="P92" s="228">
        <v>1</v>
      </c>
      <c r="Q92" s="228">
        <v>1</v>
      </c>
      <c r="R92" s="228">
        <v>0.99946704565642208</v>
      </c>
      <c r="S92" s="228">
        <v>1</v>
      </c>
      <c r="T92" s="228">
        <v>1</v>
      </c>
      <c r="U92" s="228">
        <v>1</v>
      </c>
      <c r="V92" s="228">
        <v>1</v>
      </c>
      <c r="W92" s="228">
        <v>1</v>
      </c>
      <c r="X92" s="228">
        <v>1</v>
      </c>
      <c r="Y92" s="228">
        <v>1</v>
      </c>
      <c r="Z92" s="228">
        <v>1</v>
      </c>
      <c r="AA92" s="228">
        <v>1</v>
      </c>
      <c r="AB92" s="228">
        <v>1</v>
      </c>
      <c r="AC92" s="228">
        <v>1</v>
      </c>
      <c r="AD92" s="228">
        <v>1</v>
      </c>
      <c r="AE92" s="228">
        <v>1</v>
      </c>
      <c r="AF92" s="228">
        <v>1</v>
      </c>
      <c r="AG92" s="228">
        <v>1</v>
      </c>
      <c r="AH92" s="228">
        <v>1</v>
      </c>
      <c r="AI92" s="228">
        <v>1</v>
      </c>
      <c r="AJ92" s="228">
        <v>1</v>
      </c>
      <c r="AK92" s="228">
        <v>1</v>
      </c>
      <c r="AL92" s="228">
        <v>1</v>
      </c>
    </row>
    <row r="93" spans="1:38" ht="13.5" customHeight="1">
      <c r="A93" s="227" t="s">
        <v>266</v>
      </c>
      <c r="B93" s="228">
        <v>1</v>
      </c>
      <c r="C93" s="228">
        <v>1</v>
      </c>
      <c r="D93" s="228">
        <v>1</v>
      </c>
      <c r="E93" s="228">
        <v>1</v>
      </c>
      <c r="F93" s="228">
        <v>1</v>
      </c>
      <c r="G93" s="228">
        <v>1</v>
      </c>
      <c r="H93" s="228">
        <v>1</v>
      </c>
      <c r="I93" s="228">
        <v>1</v>
      </c>
      <c r="J93" s="228">
        <v>1</v>
      </c>
      <c r="K93" s="228">
        <v>1</v>
      </c>
      <c r="L93" s="228">
        <v>1</v>
      </c>
      <c r="M93" s="228">
        <v>1</v>
      </c>
      <c r="N93" s="228">
        <v>1</v>
      </c>
      <c r="O93" s="228">
        <v>1</v>
      </c>
      <c r="P93" s="228">
        <v>1</v>
      </c>
      <c r="Q93" s="228">
        <v>1</v>
      </c>
      <c r="R93" s="228">
        <v>1</v>
      </c>
      <c r="S93" s="228">
        <v>1</v>
      </c>
      <c r="T93" s="228">
        <v>1</v>
      </c>
      <c r="U93" s="228">
        <v>1</v>
      </c>
      <c r="V93" s="228">
        <v>1</v>
      </c>
      <c r="W93" s="228">
        <v>1</v>
      </c>
      <c r="X93" s="228">
        <v>1</v>
      </c>
      <c r="Y93" s="228">
        <v>1</v>
      </c>
      <c r="Z93" s="228">
        <v>1</v>
      </c>
      <c r="AA93" s="228">
        <v>1</v>
      </c>
      <c r="AB93" s="228">
        <v>1</v>
      </c>
      <c r="AC93" s="228">
        <v>1</v>
      </c>
      <c r="AD93" s="228">
        <v>1</v>
      </c>
      <c r="AE93" s="228">
        <v>1</v>
      </c>
      <c r="AF93" s="228">
        <v>1</v>
      </c>
      <c r="AG93" s="228">
        <v>1</v>
      </c>
      <c r="AH93" s="228">
        <v>1</v>
      </c>
      <c r="AI93" s="228">
        <v>1</v>
      </c>
      <c r="AJ93" s="228">
        <v>1</v>
      </c>
      <c r="AK93" s="228">
        <v>1</v>
      </c>
      <c r="AL93" s="228">
        <v>1</v>
      </c>
    </row>
    <row r="94" spans="1:38" ht="13.5" customHeight="1">
      <c r="A94" s="227" t="s">
        <v>10</v>
      </c>
      <c r="B94" s="228">
        <v>0.97729941291585132</v>
      </c>
      <c r="C94" s="228">
        <v>1</v>
      </c>
      <c r="D94" s="228">
        <v>1</v>
      </c>
      <c r="E94" s="228">
        <v>1</v>
      </c>
      <c r="F94" s="228">
        <v>0</v>
      </c>
      <c r="G94" s="228">
        <v>1</v>
      </c>
      <c r="H94" s="228">
        <v>1</v>
      </c>
      <c r="I94" s="228">
        <v>1</v>
      </c>
      <c r="J94" s="228">
        <v>1</v>
      </c>
      <c r="K94" s="228">
        <v>1</v>
      </c>
      <c r="L94" s="228">
        <v>0</v>
      </c>
      <c r="M94" s="228">
        <v>1</v>
      </c>
      <c r="N94" s="228">
        <v>1</v>
      </c>
      <c r="O94" s="228">
        <v>1</v>
      </c>
      <c r="P94" s="228">
        <v>1</v>
      </c>
      <c r="Q94" s="228">
        <v>1</v>
      </c>
      <c r="R94" s="228">
        <v>0.9999402771141902</v>
      </c>
      <c r="S94" s="228">
        <v>1</v>
      </c>
      <c r="T94" s="228">
        <v>1</v>
      </c>
      <c r="U94" s="228">
        <v>1</v>
      </c>
      <c r="V94" s="228">
        <v>1</v>
      </c>
      <c r="W94" s="228">
        <v>1</v>
      </c>
      <c r="X94" s="228">
        <v>1</v>
      </c>
      <c r="Y94" s="228">
        <v>1</v>
      </c>
      <c r="Z94" s="228">
        <v>0</v>
      </c>
      <c r="AA94" s="228">
        <v>0</v>
      </c>
      <c r="AB94" s="228">
        <v>1</v>
      </c>
      <c r="AC94" s="228">
        <v>0</v>
      </c>
      <c r="AD94" s="228">
        <v>1</v>
      </c>
      <c r="AE94" s="228">
        <v>1</v>
      </c>
      <c r="AF94" s="228">
        <v>1</v>
      </c>
      <c r="AG94" s="228">
        <v>1</v>
      </c>
      <c r="AH94" s="228">
        <v>1</v>
      </c>
      <c r="AI94" s="228">
        <v>1</v>
      </c>
      <c r="AJ94" s="228">
        <v>1</v>
      </c>
      <c r="AK94" s="228">
        <v>1</v>
      </c>
      <c r="AL94" s="228">
        <v>1</v>
      </c>
    </row>
    <row r="95" spans="1:38" ht="13.5" customHeight="1">
      <c r="A95" s="227" t="s">
        <v>283</v>
      </c>
      <c r="B95" s="228">
        <v>0.98903107861060324</v>
      </c>
      <c r="C95" s="228">
        <v>1</v>
      </c>
      <c r="D95" s="228">
        <v>1</v>
      </c>
      <c r="E95" s="228">
        <v>1</v>
      </c>
      <c r="F95" s="228">
        <v>1</v>
      </c>
      <c r="G95" s="228">
        <v>1</v>
      </c>
      <c r="H95" s="228">
        <v>1</v>
      </c>
      <c r="I95" s="228">
        <v>1</v>
      </c>
      <c r="J95" s="228">
        <v>1</v>
      </c>
      <c r="K95" s="228">
        <v>1</v>
      </c>
      <c r="L95" s="228">
        <v>0.5</v>
      </c>
      <c r="M95" s="228">
        <v>1</v>
      </c>
      <c r="N95" s="228">
        <v>1</v>
      </c>
      <c r="O95" s="228">
        <v>0.83333333333333337</v>
      </c>
      <c r="P95" s="228">
        <v>1</v>
      </c>
      <c r="Q95" s="228">
        <v>1</v>
      </c>
      <c r="R95" s="228">
        <v>0.99674620390455526</v>
      </c>
      <c r="S95" s="228">
        <v>1</v>
      </c>
      <c r="T95" s="228">
        <v>0.88888888888888884</v>
      </c>
      <c r="U95" s="228">
        <v>1</v>
      </c>
      <c r="V95" s="228">
        <v>1</v>
      </c>
      <c r="W95" s="228">
        <v>1</v>
      </c>
      <c r="X95" s="228">
        <v>1</v>
      </c>
      <c r="Y95" s="228">
        <v>1</v>
      </c>
      <c r="Z95" s="228">
        <v>1</v>
      </c>
      <c r="AA95" s="228">
        <v>0</v>
      </c>
      <c r="AB95" s="228">
        <v>1</v>
      </c>
      <c r="AC95" s="228">
        <v>1</v>
      </c>
      <c r="AD95" s="228">
        <v>1</v>
      </c>
      <c r="AE95" s="228">
        <v>1</v>
      </c>
      <c r="AF95" s="228">
        <v>1</v>
      </c>
      <c r="AG95" s="228">
        <v>1</v>
      </c>
      <c r="AH95" s="228">
        <v>1</v>
      </c>
      <c r="AI95" s="228">
        <v>1</v>
      </c>
      <c r="AJ95" s="228">
        <v>1</v>
      </c>
      <c r="AK95" s="228">
        <v>1</v>
      </c>
      <c r="AL95" s="228">
        <v>1</v>
      </c>
    </row>
    <row r="96" spans="1:38" ht="13.5" customHeight="1">
      <c r="A96" s="227" t="s">
        <v>24</v>
      </c>
      <c r="B96" s="228">
        <v>1</v>
      </c>
      <c r="C96" s="228">
        <v>1</v>
      </c>
      <c r="D96" s="228">
        <v>1</v>
      </c>
      <c r="E96" s="228">
        <v>1</v>
      </c>
      <c r="F96" s="228">
        <v>1</v>
      </c>
      <c r="G96" s="228">
        <v>1</v>
      </c>
      <c r="H96" s="228">
        <v>1</v>
      </c>
      <c r="I96" s="228">
        <v>1</v>
      </c>
      <c r="J96" s="228">
        <v>1</v>
      </c>
      <c r="K96" s="228">
        <v>1</v>
      </c>
      <c r="L96" s="228">
        <v>1</v>
      </c>
      <c r="M96" s="228">
        <v>1</v>
      </c>
      <c r="N96" s="228">
        <v>1</v>
      </c>
      <c r="O96" s="228">
        <v>1</v>
      </c>
      <c r="P96" s="228">
        <v>1</v>
      </c>
      <c r="Q96" s="228">
        <v>1</v>
      </c>
      <c r="R96" s="228">
        <v>1</v>
      </c>
      <c r="S96" s="228">
        <v>1</v>
      </c>
      <c r="T96" s="228">
        <v>1</v>
      </c>
      <c r="U96" s="228">
        <v>1</v>
      </c>
      <c r="V96" s="228">
        <v>1</v>
      </c>
      <c r="W96" s="228">
        <v>1</v>
      </c>
      <c r="X96" s="228">
        <v>1</v>
      </c>
      <c r="Y96" s="228">
        <v>1</v>
      </c>
      <c r="Z96" s="228">
        <v>1</v>
      </c>
      <c r="AA96" s="228">
        <v>1</v>
      </c>
      <c r="AB96" s="228">
        <v>1</v>
      </c>
      <c r="AC96" s="228">
        <v>1</v>
      </c>
      <c r="AD96" s="228">
        <v>1</v>
      </c>
      <c r="AE96" s="228">
        <v>1</v>
      </c>
      <c r="AF96" s="228">
        <v>1</v>
      </c>
      <c r="AG96" s="228">
        <v>1</v>
      </c>
      <c r="AH96" s="228">
        <v>1</v>
      </c>
      <c r="AI96" s="228">
        <v>1</v>
      </c>
      <c r="AJ96" s="228">
        <v>1</v>
      </c>
      <c r="AK96" s="228">
        <v>1</v>
      </c>
      <c r="AL96" s="228">
        <v>1</v>
      </c>
    </row>
    <row r="97" spans="1:38" ht="13.5" customHeight="1">
      <c r="A97" s="227" t="s">
        <v>314</v>
      </c>
      <c r="B97" s="228">
        <v>1</v>
      </c>
      <c r="C97" s="228">
        <v>1</v>
      </c>
      <c r="D97" s="228">
        <v>1</v>
      </c>
      <c r="E97" s="228">
        <v>1</v>
      </c>
      <c r="F97" s="228">
        <v>1</v>
      </c>
      <c r="G97" s="228">
        <v>1</v>
      </c>
      <c r="H97" s="228">
        <v>1</v>
      </c>
      <c r="I97" s="228">
        <v>1</v>
      </c>
      <c r="J97" s="228">
        <v>1</v>
      </c>
      <c r="K97" s="228">
        <v>1</v>
      </c>
      <c r="L97" s="228">
        <v>1</v>
      </c>
      <c r="M97" s="228">
        <v>1</v>
      </c>
      <c r="N97" s="228">
        <v>1</v>
      </c>
      <c r="O97" s="228">
        <v>1</v>
      </c>
      <c r="P97" s="228">
        <v>1</v>
      </c>
      <c r="Q97" s="228">
        <v>1</v>
      </c>
      <c r="R97" s="228">
        <v>1</v>
      </c>
      <c r="S97" s="228">
        <v>1</v>
      </c>
      <c r="T97" s="228">
        <v>1</v>
      </c>
      <c r="U97" s="228">
        <v>1</v>
      </c>
      <c r="V97" s="228">
        <v>1</v>
      </c>
      <c r="W97" s="228">
        <v>1</v>
      </c>
      <c r="X97" s="228">
        <v>1</v>
      </c>
      <c r="Y97" s="228">
        <v>1</v>
      </c>
      <c r="Z97" s="228">
        <v>1</v>
      </c>
      <c r="AA97" s="228">
        <v>1</v>
      </c>
      <c r="AB97" s="228">
        <v>1</v>
      </c>
      <c r="AC97" s="228">
        <v>1</v>
      </c>
      <c r="AD97" s="228">
        <v>1</v>
      </c>
      <c r="AE97" s="228">
        <v>1</v>
      </c>
      <c r="AF97" s="228">
        <v>1</v>
      </c>
      <c r="AG97" s="228">
        <v>1</v>
      </c>
      <c r="AH97" s="228">
        <v>1</v>
      </c>
      <c r="AI97" s="228">
        <v>1</v>
      </c>
      <c r="AJ97" s="228">
        <v>1</v>
      </c>
      <c r="AK97" s="228">
        <v>1</v>
      </c>
      <c r="AL97" s="228">
        <v>1</v>
      </c>
    </row>
    <row r="98" spans="1:38" ht="13.5" customHeight="1">
      <c r="A98" s="227" t="s">
        <v>98</v>
      </c>
      <c r="B98" s="228">
        <v>1</v>
      </c>
      <c r="C98" s="228">
        <v>1</v>
      </c>
      <c r="D98" s="228">
        <v>1</v>
      </c>
      <c r="E98" s="228">
        <v>1</v>
      </c>
      <c r="F98" s="228">
        <v>1</v>
      </c>
      <c r="G98" s="228">
        <v>1</v>
      </c>
      <c r="H98" s="228">
        <v>1</v>
      </c>
      <c r="I98" s="228">
        <v>1</v>
      </c>
      <c r="J98" s="228">
        <v>1</v>
      </c>
      <c r="K98" s="228">
        <v>1</v>
      </c>
      <c r="L98" s="228">
        <v>1</v>
      </c>
      <c r="M98" s="228">
        <v>1</v>
      </c>
      <c r="N98" s="228">
        <v>1</v>
      </c>
      <c r="O98" s="228">
        <v>1</v>
      </c>
      <c r="P98" s="228">
        <v>1</v>
      </c>
      <c r="Q98" s="228">
        <v>1</v>
      </c>
      <c r="R98" s="228">
        <v>1</v>
      </c>
      <c r="S98" s="228">
        <v>1</v>
      </c>
      <c r="T98" s="228">
        <v>1</v>
      </c>
      <c r="U98" s="228">
        <v>1</v>
      </c>
      <c r="V98" s="228">
        <v>1</v>
      </c>
      <c r="W98" s="228">
        <v>1</v>
      </c>
      <c r="X98" s="228">
        <v>1</v>
      </c>
      <c r="Y98" s="228">
        <v>1</v>
      </c>
      <c r="Z98" s="228">
        <v>1</v>
      </c>
      <c r="AA98" s="228">
        <v>1</v>
      </c>
      <c r="AB98" s="228">
        <v>1</v>
      </c>
      <c r="AC98" s="228">
        <v>1</v>
      </c>
      <c r="AD98" s="228">
        <v>1</v>
      </c>
      <c r="AE98" s="228">
        <v>1</v>
      </c>
      <c r="AF98" s="228">
        <v>1</v>
      </c>
      <c r="AG98" s="228">
        <v>1</v>
      </c>
      <c r="AH98" s="228">
        <v>1</v>
      </c>
      <c r="AI98" s="228">
        <v>1</v>
      </c>
      <c r="AJ98" s="228">
        <v>1</v>
      </c>
      <c r="AK98" s="228">
        <v>1</v>
      </c>
      <c r="AL98" s="228">
        <v>1</v>
      </c>
    </row>
    <row r="99" spans="1:38" ht="13.5" customHeight="1">
      <c r="A99" s="227" t="s">
        <v>7</v>
      </c>
      <c r="B99" s="228">
        <v>0.99564850021123785</v>
      </c>
      <c r="C99" s="228">
        <v>1</v>
      </c>
      <c r="D99" s="228">
        <v>1</v>
      </c>
      <c r="E99" s="228">
        <v>1</v>
      </c>
      <c r="F99" s="228">
        <v>1</v>
      </c>
      <c r="G99" s="228">
        <v>1</v>
      </c>
      <c r="H99" s="228">
        <v>1</v>
      </c>
      <c r="I99" s="228">
        <v>1</v>
      </c>
      <c r="J99" s="228">
        <v>1</v>
      </c>
      <c r="K99" s="228">
        <v>1</v>
      </c>
      <c r="L99" s="228">
        <v>1</v>
      </c>
      <c r="M99" s="228">
        <v>1</v>
      </c>
      <c r="N99" s="228">
        <v>1</v>
      </c>
      <c r="O99" s="228">
        <v>1</v>
      </c>
      <c r="P99" s="228">
        <v>1</v>
      </c>
      <c r="Q99" s="228">
        <v>1</v>
      </c>
      <c r="R99" s="228">
        <v>1</v>
      </c>
      <c r="S99" s="228">
        <v>0.99320724560468832</v>
      </c>
      <c r="T99" s="228">
        <v>1</v>
      </c>
      <c r="U99" s="228">
        <v>1</v>
      </c>
      <c r="V99" s="228">
        <v>0.99914310197086542</v>
      </c>
      <c r="W99" s="228">
        <v>1</v>
      </c>
      <c r="X99" s="228">
        <v>1</v>
      </c>
      <c r="Y99" s="228">
        <v>1</v>
      </c>
      <c r="Z99" s="228">
        <v>1</v>
      </c>
      <c r="AA99" s="228">
        <v>1</v>
      </c>
      <c r="AB99" s="228">
        <v>1</v>
      </c>
      <c r="AC99" s="228">
        <v>1</v>
      </c>
      <c r="AD99" s="228">
        <v>1</v>
      </c>
      <c r="AE99" s="228">
        <v>1</v>
      </c>
      <c r="AF99" s="228">
        <v>1</v>
      </c>
      <c r="AG99" s="228">
        <v>1</v>
      </c>
      <c r="AH99" s="228">
        <v>1</v>
      </c>
      <c r="AI99" s="228">
        <v>1</v>
      </c>
      <c r="AJ99" s="228">
        <v>1</v>
      </c>
      <c r="AK99" s="228">
        <v>1</v>
      </c>
      <c r="AL99" s="228">
        <v>1</v>
      </c>
    </row>
    <row r="100" spans="1:38" ht="13.5" customHeight="1">
      <c r="A100" s="227" t="s">
        <v>92</v>
      </c>
      <c r="B100" s="228">
        <v>0.99986751457339695</v>
      </c>
      <c r="C100" s="228">
        <v>1</v>
      </c>
      <c r="D100" s="228">
        <v>1</v>
      </c>
      <c r="E100" s="228">
        <v>1</v>
      </c>
      <c r="F100" s="228">
        <v>1</v>
      </c>
      <c r="G100" s="228">
        <v>1</v>
      </c>
      <c r="H100" s="228">
        <v>1</v>
      </c>
      <c r="I100" s="228">
        <v>1</v>
      </c>
      <c r="J100" s="228">
        <v>1</v>
      </c>
      <c r="K100" s="228">
        <v>1</v>
      </c>
      <c r="L100" s="228">
        <v>1</v>
      </c>
      <c r="M100" s="228">
        <v>1</v>
      </c>
      <c r="N100" s="228">
        <v>1</v>
      </c>
      <c r="O100" s="228">
        <v>1</v>
      </c>
      <c r="P100" s="228">
        <v>1</v>
      </c>
      <c r="Q100" s="228">
        <v>1</v>
      </c>
      <c r="R100" s="228">
        <v>0.99981834695731153</v>
      </c>
      <c r="S100" s="228">
        <v>1</v>
      </c>
      <c r="T100" s="228">
        <v>1</v>
      </c>
      <c r="U100" s="228">
        <v>1</v>
      </c>
      <c r="V100" s="228">
        <v>1</v>
      </c>
      <c r="W100" s="228">
        <v>1</v>
      </c>
      <c r="X100" s="228">
        <v>1</v>
      </c>
      <c r="Y100" s="228">
        <v>1</v>
      </c>
      <c r="Z100" s="228">
        <v>1</v>
      </c>
      <c r="AA100" s="228">
        <v>1</v>
      </c>
      <c r="AB100" s="228">
        <v>1</v>
      </c>
      <c r="AC100" s="228">
        <v>1</v>
      </c>
      <c r="AD100" s="228">
        <v>1</v>
      </c>
      <c r="AE100" s="228">
        <v>1</v>
      </c>
      <c r="AF100" s="228">
        <v>1</v>
      </c>
      <c r="AG100" s="228">
        <v>1</v>
      </c>
      <c r="AH100" s="228">
        <v>1</v>
      </c>
      <c r="AI100" s="228">
        <v>1</v>
      </c>
      <c r="AJ100" s="228">
        <v>1</v>
      </c>
      <c r="AK100" s="228">
        <v>1</v>
      </c>
      <c r="AL100" s="228">
        <v>1</v>
      </c>
    </row>
    <row r="101" spans="1:38" ht="13.5" customHeight="1">
      <c r="A101" s="227" t="s">
        <v>269</v>
      </c>
      <c r="B101" s="228">
        <v>0.99944842801985656</v>
      </c>
      <c r="C101" s="228">
        <v>1</v>
      </c>
      <c r="D101" s="228">
        <v>1</v>
      </c>
      <c r="E101" s="228">
        <v>1</v>
      </c>
      <c r="F101" s="228">
        <v>1</v>
      </c>
      <c r="G101" s="228">
        <v>1</v>
      </c>
      <c r="H101" s="228">
        <v>1</v>
      </c>
      <c r="I101" s="228">
        <v>1</v>
      </c>
      <c r="J101" s="228">
        <v>1</v>
      </c>
      <c r="K101" s="228">
        <v>1</v>
      </c>
      <c r="L101" s="228">
        <v>1</v>
      </c>
      <c r="M101" s="228">
        <v>1</v>
      </c>
      <c r="N101" s="228">
        <v>1</v>
      </c>
      <c r="O101" s="228">
        <v>1</v>
      </c>
      <c r="P101" s="228">
        <v>1</v>
      </c>
      <c r="Q101" s="228">
        <v>1</v>
      </c>
      <c r="R101" s="228">
        <v>0.99941995359628766</v>
      </c>
      <c r="S101" s="228">
        <v>1</v>
      </c>
      <c r="T101" s="228">
        <v>1</v>
      </c>
      <c r="U101" s="228">
        <v>1</v>
      </c>
      <c r="V101" s="228">
        <v>1</v>
      </c>
      <c r="W101" s="228">
        <v>1</v>
      </c>
      <c r="X101" s="228">
        <v>1</v>
      </c>
      <c r="Y101" s="228">
        <v>1</v>
      </c>
      <c r="Z101" s="228">
        <v>1</v>
      </c>
      <c r="AA101" s="228">
        <v>1</v>
      </c>
      <c r="AB101" s="228">
        <v>1</v>
      </c>
      <c r="AC101" s="228">
        <v>1</v>
      </c>
      <c r="AD101" s="228">
        <v>1</v>
      </c>
      <c r="AE101" s="228">
        <v>1</v>
      </c>
      <c r="AF101" s="228">
        <v>1</v>
      </c>
      <c r="AG101" s="228">
        <v>1</v>
      </c>
      <c r="AH101" s="228">
        <v>1</v>
      </c>
      <c r="AI101" s="228">
        <v>1</v>
      </c>
      <c r="AJ101" s="228">
        <v>1</v>
      </c>
      <c r="AK101" s="228">
        <v>1</v>
      </c>
      <c r="AL101" s="228">
        <v>1</v>
      </c>
    </row>
    <row r="102" spans="1:38" ht="13.5" customHeight="1">
      <c r="A102" s="227" t="s">
        <v>184</v>
      </c>
      <c r="B102" s="228">
        <v>1</v>
      </c>
      <c r="C102" s="228">
        <v>1</v>
      </c>
      <c r="D102" s="228">
        <v>1</v>
      </c>
      <c r="E102" s="228">
        <v>1</v>
      </c>
      <c r="F102" s="228">
        <v>1</v>
      </c>
      <c r="G102" s="228">
        <v>1</v>
      </c>
      <c r="H102" s="228">
        <v>1</v>
      </c>
      <c r="I102" s="228">
        <v>1</v>
      </c>
      <c r="J102" s="228">
        <v>1</v>
      </c>
      <c r="K102" s="228">
        <v>1</v>
      </c>
      <c r="L102" s="228">
        <v>1</v>
      </c>
      <c r="M102" s="228">
        <v>1</v>
      </c>
      <c r="N102" s="228">
        <v>1</v>
      </c>
      <c r="O102" s="228">
        <v>1</v>
      </c>
      <c r="P102" s="228">
        <v>1</v>
      </c>
      <c r="Q102" s="228">
        <v>1</v>
      </c>
      <c r="R102" s="228">
        <v>1</v>
      </c>
      <c r="S102" s="228">
        <v>1</v>
      </c>
      <c r="T102" s="228">
        <v>1</v>
      </c>
      <c r="U102" s="228">
        <v>1</v>
      </c>
      <c r="V102" s="228">
        <v>1</v>
      </c>
      <c r="W102" s="228">
        <v>1</v>
      </c>
      <c r="X102" s="228">
        <v>1</v>
      </c>
      <c r="Y102" s="228">
        <v>1</v>
      </c>
      <c r="Z102" s="228">
        <v>1</v>
      </c>
      <c r="AA102" s="228">
        <v>1</v>
      </c>
      <c r="AB102" s="228">
        <v>1</v>
      </c>
      <c r="AC102" s="228">
        <v>1</v>
      </c>
      <c r="AD102" s="228">
        <v>1</v>
      </c>
      <c r="AE102" s="228">
        <v>1</v>
      </c>
      <c r="AF102" s="228">
        <v>1</v>
      </c>
      <c r="AG102" s="228">
        <v>1</v>
      </c>
      <c r="AH102" s="228">
        <v>1</v>
      </c>
      <c r="AI102" s="228">
        <v>1</v>
      </c>
      <c r="AJ102" s="228">
        <v>1</v>
      </c>
      <c r="AK102" s="228">
        <v>1</v>
      </c>
      <c r="AL102" s="228">
        <v>1</v>
      </c>
    </row>
    <row r="103" spans="1:38" ht="13.5" customHeight="1">
      <c r="A103" s="227" t="s">
        <v>323</v>
      </c>
      <c r="B103" s="228">
        <v>1</v>
      </c>
      <c r="C103" s="228">
        <v>1</v>
      </c>
      <c r="D103" s="228">
        <v>1</v>
      </c>
      <c r="E103" s="228">
        <v>1</v>
      </c>
      <c r="F103" s="228">
        <v>1</v>
      </c>
      <c r="G103" s="228">
        <v>1</v>
      </c>
      <c r="H103" s="228">
        <v>1</v>
      </c>
      <c r="I103" s="228">
        <v>1</v>
      </c>
      <c r="J103" s="228">
        <v>1</v>
      </c>
      <c r="K103" s="228">
        <v>1</v>
      </c>
      <c r="L103" s="228">
        <v>1</v>
      </c>
      <c r="M103" s="228">
        <v>1</v>
      </c>
      <c r="N103" s="228">
        <v>1</v>
      </c>
      <c r="O103" s="228">
        <v>1</v>
      </c>
      <c r="P103" s="228">
        <v>1</v>
      </c>
      <c r="Q103" s="228">
        <v>1</v>
      </c>
      <c r="R103" s="228">
        <v>1</v>
      </c>
      <c r="S103" s="228">
        <v>1</v>
      </c>
      <c r="T103" s="228">
        <v>1</v>
      </c>
      <c r="U103" s="228">
        <v>1</v>
      </c>
      <c r="V103" s="228">
        <v>1</v>
      </c>
      <c r="W103" s="228">
        <v>1</v>
      </c>
      <c r="X103" s="228">
        <v>1</v>
      </c>
      <c r="Y103" s="228">
        <v>1</v>
      </c>
      <c r="Z103" s="228">
        <v>1</v>
      </c>
      <c r="AA103" s="228">
        <v>1</v>
      </c>
      <c r="AB103" s="228">
        <v>1</v>
      </c>
      <c r="AC103" s="228">
        <v>1</v>
      </c>
      <c r="AD103" s="228">
        <v>1</v>
      </c>
      <c r="AE103" s="228">
        <v>1</v>
      </c>
      <c r="AF103" s="228">
        <v>1</v>
      </c>
      <c r="AG103" s="228">
        <v>1</v>
      </c>
      <c r="AH103" s="228">
        <v>1</v>
      </c>
      <c r="AI103" s="228">
        <v>1</v>
      </c>
      <c r="AJ103" s="228">
        <v>1</v>
      </c>
      <c r="AK103" s="228">
        <v>1</v>
      </c>
      <c r="AL103" s="228">
        <v>1</v>
      </c>
    </row>
    <row r="104" spans="1:38" ht="13.5" customHeight="1">
      <c r="A104" s="227" t="s">
        <v>133</v>
      </c>
      <c r="B104" s="228">
        <v>0.99978170705086222</v>
      </c>
      <c r="C104" s="228">
        <v>1</v>
      </c>
      <c r="D104" s="228">
        <v>1</v>
      </c>
      <c r="E104" s="228">
        <v>1</v>
      </c>
      <c r="F104" s="228">
        <v>1</v>
      </c>
      <c r="G104" s="228">
        <v>1</v>
      </c>
      <c r="H104" s="228">
        <v>1</v>
      </c>
      <c r="I104" s="228">
        <v>1</v>
      </c>
      <c r="J104" s="228">
        <v>1</v>
      </c>
      <c r="K104" s="228">
        <v>1</v>
      </c>
      <c r="L104" s="228">
        <v>1</v>
      </c>
      <c r="M104" s="228">
        <v>1</v>
      </c>
      <c r="N104" s="228">
        <v>1</v>
      </c>
      <c r="O104" s="228">
        <v>1</v>
      </c>
      <c r="P104" s="228">
        <v>1</v>
      </c>
      <c r="Q104" s="228">
        <v>1</v>
      </c>
      <c r="R104" s="228">
        <v>0.99976398395090871</v>
      </c>
      <c r="S104" s="228">
        <v>1</v>
      </c>
      <c r="T104" s="228">
        <v>1</v>
      </c>
      <c r="U104" s="228">
        <v>1</v>
      </c>
      <c r="V104" s="228">
        <v>1</v>
      </c>
      <c r="W104" s="228">
        <v>1</v>
      </c>
      <c r="X104" s="228">
        <v>1</v>
      </c>
      <c r="Y104" s="228">
        <v>1</v>
      </c>
      <c r="Z104" s="228">
        <v>1</v>
      </c>
      <c r="AA104" s="228">
        <v>1</v>
      </c>
      <c r="AB104" s="228">
        <v>1</v>
      </c>
      <c r="AC104" s="228">
        <v>1</v>
      </c>
      <c r="AD104" s="228">
        <v>1</v>
      </c>
      <c r="AE104" s="228">
        <v>1</v>
      </c>
      <c r="AF104" s="228">
        <v>1</v>
      </c>
      <c r="AG104" s="228">
        <v>1</v>
      </c>
      <c r="AH104" s="228">
        <v>1</v>
      </c>
      <c r="AI104" s="228">
        <v>1</v>
      </c>
      <c r="AJ104" s="228">
        <v>1</v>
      </c>
      <c r="AK104" s="228">
        <v>1</v>
      </c>
      <c r="AL104" s="228">
        <v>1</v>
      </c>
    </row>
    <row r="105" spans="1:38" ht="13.5" customHeight="1">
      <c r="A105" s="227" t="s">
        <v>99</v>
      </c>
      <c r="B105" s="228">
        <v>0.99633753296220329</v>
      </c>
      <c r="C105" s="228">
        <v>1</v>
      </c>
      <c r="D105" s="228">
        <v>1</v>
      </c>
      <c r="E105" s="228">
        <v>1</v>
      </c>
      <c r="F105" s="228">
        <v>1</v>
      </c>
      <c r="G105" s="228">
        <v>1</v>
      </c>
      <c r="H105" s="228">
        <v>1</v>
      </c>
      <c r="I105" s="228">
        <v>1</v>
      </c>
      <c r="J105" s="228">
        <v>1</v>
      </c>
      <c r="K105" s="228">
        <v>1</v>
      </c>
      <c r="L105" s="228">
        <v>1</v>
      </c>
      <c r="M105" s="228">
        <v>1</v>
      </c>
      <c r="N105" s="228">
        <v>1</v>
      </c>
      <c r="O105" s="228">
        <v>1</v>
      </c>
      <c r="P105" s="228">
        <v>1</v>
      </c>
      <c r="Q105" s="228">
        <v>1</v>
      </c>
      <c r="R105" s="228">
        <v>1</v>
      </c>
      <c r="S105" s="228">
        <v>0.95318352059925093</v>
      </c>
      <c r="T105" s="228">
        <v>1</v>
      </c>
      <c r="U105" s="228">
        <v>1</v>
      </c>
      <c r="V105" s="228">
        <v>1</v>
      </c>
      <c r="W105" s="228">
        <v>1</v>
      </c>
      <c r="X105" s="228">
        <v>1</v>
      </c>
      <c r="Y105" s="228">
        <v>1</v>
      </c>
      <c r="Z105" s="228">
        <v>1</v>
      </c>
      <c r="AA105" s="228">
        <v>1</v>
      </c>
      <c r="AB105" s="228">
        <v>1</v>
      </c>
      <c r="AC105" s="228">
        <v>1</v>
      </c>
      <c r="AD105" s="228">
        <v>1</v>
      </c>
      <c r="AE105" s="228">
        <v>1</v>
      </c>
      <c r="AF105" s="228">
        <v>1</v>
      </c>
      <c r="AG105" s="228">
        <v>1</v>
      </c>
      <c r="AH105" s="228">
        <v>1</v>
      </c>
      <c r="AI105" s="228">
        <v>1</v>
      </c>
      <c r="AJ105" s="228">
        <v>1</v>
      </c>
      <c r="AK105" s="228">
        <v>1</v>
      </c>
      <c r="AL105" s="228">
        <v>1</v>
      </c>
    </row>
    <row r="106" spans="1:38" ht="13.5" customHeight="1">
      <c r="A106" s="227" t="s">
        <v>38</v>
      </c>
      <c r="B106" s="228">
        <v>0.99975377544320421</v>
      </c>
      <c r="C106" s="228">
        <v>1</v>
      </c>
      <c r="D106" s="228">
        <v>1</v>
      </c>
      <c r="E106" s="228">
        <v>1</v>
      </c>
      <c r="F106" s="228">
        <v>1</v>
      </c>
      <c r="G106" s="228">
        <v>1</v>
      </c>
      <c r="H106" s="228">
        <v>1</v>
      </c>
      <c r="I106" s="228">
        <v>1</v>
      </c>
      <c r="J106" s="228">
        <v>1</v>
      </c>
      <c r="K106" s="228">
        <v>1</v>
      </c>
      <c r="L106" s="228">
        <v>1</v>
      </c>
      <c r="M106" s="228">
        <v>1</v>
      </c>
      <c r="N106" s="228">
        <v>1</v>
      </c>
      <c r="O106" s="228">
        <v>1</v>
      </c>
      <c r="P106" s="228">
        <v>1</v>
      </c>
      <c r="Q106" s="228">
        <v>1</v>
      </c>
      <c r="R106" s="228">
        <v>0.9996683983640986</v>
      </c>
      <c r="S106" s="228">
        <v>1</v>
      </c>
      <c r="T106" s="228">
        <v>1</v>
      </c>
      <c r="U106" s="228">
        <v>1</v>
      </c>
      <c r="V106" s="228">
        <v>1</v>
      </c>
      <c r="W106" s="228">
        <v>1</v>
      </c>
      <c r="X106" s="228">
        <v>1</v>
      </c>
      <c r="Y106" s="228">
        <v>1</v>
      </c>
      <c r="Z106" s="228">
        <v>1</v>
      </c>
      <c r="AA106" s="228">
        <v>1</v>
      </c>
      <c r="AB106" s="228">
        <v>1</v>
      </c>
      <c r="AC106" s="228">
        <v>1</v>
      </c>
      <c r="AD106" s="228">
        <v>1</v>
      </c>
      <c r="AE106" s="228">
        <v>1</v>
      </c>
      <c r="AF106" s="228">
        <v>1</v>
      </c>
      <c r="AG106" s="228">
        <v>1</v>
      </c>
      <c r="AH106" s="228">
        <v>1</v>
      </c>
      <c r="AI106" s="228">
        <v>1</v>
      </c>
      <c r="AJ106" s="228">
        <v>1</v>
      </c>
      <c r="AK106" s="228">
        <v>1</v>
      </c>
      <c r="AL106" s="228">
        <v>1</v>
      </c>
    </row>
    <row r="107" spans="1:38" ht="13.5" customHeight="1">
      <c r="A107" s="227" t="s">
        <v>120</v>
      </c>
      <c r="B107" s="228">
        <v>1</v>
      </c>
      <c r="C107" s="228">
        <v>1</v>
      </c>
      <c r="D107" s="228">
        <v>1</v>
      </c>
      <c r="E107" s="228">
        <v>1</v>
      </c>
      <c r="F107" s="228">
        <v>1</v>
      </c>
      <c r="G107" s="228">
        <v>1</v>
      </c>
      <c r="H107" s="228">
        <v>1</v>
      </c>
      <c r="I107" s="228">
        <v>1</v>
      </c>
      <c r="J107" s="228">
        <v>1</v>
      </c>
      <c r="K107" s="228">
        <v>1</v>
      </c>
      <c r="L107" s="228">
        <v>1</v>
      </c>
      <c r="M107" s="228">
        <v>1</v>
      </c>
      <c r="N107" s="228">
        <v>1</v>
      </c>
      <c r="O107" s="228">
        <v>1</v>
      </c>
      <c r="P107" s="228">
        <v>1</v>
      </c>
      <c r="Q107" s="228">
        <v>1</v>
      </c>
      <c r="R107" s="228">
        <v>1</v>
      </c>
      <c r="S107" s="228">
        <v>1</v>
      </c>
      <c r="T107" s="228">
        <v>1</v>
      </c>
      <c r="U107" s="228">
        <v>1</v>
      </c>
      <c r="V107" s="228">
        <v>1</v>
      </c>
      <c r="W107" s="228">
        <v>1</v>
      </c>
      <c r="X107" s="228">
        <v>1</v>
      </c>
      <c r="Y107" s="228">
        <v>1</v>
      </c>
      <c r="Z107" s="228">
        <v>1</v>
      </c>
      <c r="AA107" s="228">
        <v>1</v>
      </c>
      <c r="AB107" s="228">
        <v>1</v>
      </c>
      <c r="AC107" s="228">
        <v>1</v>
      </c>
      <c r="AD107" s="228">
        <v>1</v>
      </c>
      <c r="AE107" s="228">
        <v>1</v>
      </c>
      <c r="AF107" s="228">
        <v>1</v>
      </c>
      <c r="AG107" s="228">
        <v>1</v>
      </c>
      <c r="AH107" s="228">
        <v>1</v>
      </c>
      <c r="AI107" s="228">
        <v>1</v>
      </c>
      <c r="AJ107" s="228">
        <v>1</v>
      </c>
      <c r="AK107" s="228">
        <v>1</v>
      </c>
      <c r="AL107" s="228">
        <v>1</v>
      </c>
    </row>
    <row r="108" spans="1:38" ht="13.5" customHeight="1">
      <c r="A108" s="227" t="s">
        <v>281</v>
      </c>
      <c r="B108" s="228">
        <v>1</v>
      </c>
      <c r="C108" s="228">
        <v>1</v>
      </c>
      <c r="D108" s="228">
        <v>1</v>
      </c>
      <c r="E108" s="228">
        <v>1</v>
      </c>
      <c r="F108" s="228">
        <v>1</v>
      </c>
      <c r="G108" s="228">
        <v>1</v>
      </c>
      <c r="H108" s="228">
        <v>1</v>
      </c>
      <c r="I108" s="228">
        <v>1</v>
      </c>
      <c r="J108" s="228">
        <v>1</v>
      </c>
      <c r="K108" s="228">
        <v>1</v>
      </c>
      <c r="L108" s="228">
        <v>1</v>
      </c>
      <c r="M108" s="228">
        <v>1</v>
      </c>
      <c r="N108" s="228">
        <v>1</v>
      </c>
      <c r="O108" s="228">
        <v>1</v>
      </c>
      <c r="P108" s="228">
        <v>1</v>
      </c>
      <c r="Q108" s="228">
        <v>1</v>
      </c>
      <c r="R108" s="228">
        <v>1</v>
      </c>
      <c r="S108" s="228">
        <v>1</v>
      </c>
      <c r="T108" s="228">
        <v>1</v>
      </c>
      <c r="U108" s="228">
        <v>1</v>
      </c>
      <c r="V108" s="228">
        <v>1</v>
      </c>
      <c r="W108" s="228">
        <v>1</v>
      </c>
      <c r="X108" s="228">
        <v>1</v>
      </c>
      <c r="Y108" s="228">
        <v>1</v>
      </c>
      <c r="Z108" s="228">
        <v>1</v>
      </c>
      <c r="AA108" s="228">
        <v>1</v>
      </c>
      <c r="AB108" s="228">
        <v>1</v>
      </c>
      <c r="AC108" s="228">
        <v>1</v>
      </c>
      <c r="AD108" s="228">
        <v>1</v>
      </c>
      <c r="AE108" s="228">
        <v>1</v>
      </c>
      <c r="AF108" s="228">
        <v>1</v>
      </c>
      <c r="AG108" s="228">
        <v>1</v>
      </c>
      <c r="AH108" s="228">
        <v>1</v>
      </c>
      <c r="AI108" s="228">
        <v>1</v>
      </c>
      <c r="AJ108" s="228">
        <v>1</v>
      </c>
      <c r="AK108" s="228">
        <v>1</v>
      </c>
      <c r="AL108" s="228">
        <v>1</v>
      </c>
    </row>
    <row r="109" spans="1:38" ht="13.5" customHeight="1">
      <c r="A109" s="227" t="s">
        <v>310</v>
      </c>
      <c r="B109" s="228">
        <v>0</v>
      </c>
      <c r="C109" s="228">
        <v>1</v>
      </c>
      <c r="D109" s="228">
        <v>1</v>
      </c>
      <c r="E109" s="228">
        <v>1</v>
      </c>
      <c r="F109" s="228">
        <v>0</v>
      </c>
      <c r="G109" s="228">
        <v>1</v>
      </c>
      <c r="H109" s="228">
        <v>0</v>
      </c>
      <c r="I109" s="228">
        <v>0</v>
      </c>
      <c r="J109" s="228">
        <v>0</v>
      </c>
      <c r="K109" s="228">
        <v>1</v>
      </c>
      <c r="L109" s="228">
        <v>0</v>
      </c>
      <c r="M109" s="228">
        <v>1</v>
      </c>
      <c r="N109" s="228">
        <v>1</v>
      </c>
      <c r="O109" s="228">
        <v>0</v>
      </c>
      <c r="P109" s="228">
        <v>1</v>
      </c>
      <c r="Q109" s="228">
        <v>1</v>
      </c>
      <c r="R109" s="228">
        <v>0</v>
      </c>
      <c r="S109" s="228">
        <v>1</v>
      </c>
      <c r="T109" s="228">
        <v>0</v>
      </c>
      <c r="U109" s="228">
        <v>0</v>
      </c>
      <c r="V109" s="228">
        <v>0</v>
      </c>
      <c r="W109" s="228">
        <v>1</v>
      </c>
      <c r="X109" s="228">
        <v>1</v>
      </c>
      <c r="Y109" s="228">
        <v>0</v>
      </c>
      <c r="Z109" s="228">
        <v>1</v>
      </c>
      <c r="AA109" s="228">
        <v>0</v>
      </c>
      <c r="AB109" s="228">
        <v>1</v>
      </c>
      <c r="AC109" s="228">
        <v>1</v>
      </c>
      <c r="AD109" s="228">
        <v>1</v>
      </c>
      <c r="AE109" s="228">
        <v>1</v>
      </c>
      <c r="AF109" s="228">
        <v>1</v>
      </c>
      <c r="AG109" s="228">
        <v>1</v>
      </c>
      <c r="AH109" s="228">
        <v>1</v>
      </c>
      <c r="AI109" s="228">
        <v>1</v>
      </c>
      <c r="AJ109" s="228">
        <v>1</v>
      </c>
      <c r="AK109" s="228">
        <v>1</v>
      </c>
      <c r="AL109" s="228">
        <v>1</v>
      </c>
    </row>
    <row r="110" spans="1:38" ht="13.5" customHeight="1">
      <c r="A110" s="227" t="s">
        <v>322</v>
      </c>
      <c r="B110" s="228">
        <v>1</v>
      </c>
      <c r="C110" s="228">
        <v>1</v>
      </c>
      <c r="D110" s="228">
        <v>1</v>
      </c>
      <c r="E110" s="228">
        <v>1</v>
      </c>
      <c r="F110" s="228">
        <v>1</v>
      </c>
      <c r="G110" s="228">
        <v>1</v>
      </c>
      <c r="H110" s="228">
        <v>1</v>
      </c>
      <c r="I110" s="228">
        <v>1</v>
      </c>
      <c r="J110" s="228">
        <v>1</v>
      </c>
      <c r="K110" s="228">
        <v>1</v>
      </c>
      <c r="L110" s="228">
        <v>1</v>
      </c>
      <c r="M110" s="228">
        <v>1</v>
      </c>
      <c r="N110" s="228">
        <v>1</v>
      </c>
      <c r="O110" s="228">
        <v>1</v>
      </c>
      <c r="P110" s="228">
        <v>1</v>
      </c>
      <c r="Q110" s="228">
        <v>1</v>
      </c>
      <c r="R110" s="228">
        <v>1</v>
      </c>
      <c r="S110" s="228">
        <v>1</v>
      </c>
      <c r="T110" s="228">
        <v>1</v>
      </c>
      <c r="U110" s="228">
        <v>1</v>
      </c>
      <c r="V110" s="228">
        <v>1</v>
      </c>
      <c r="W110" s="228">
        <v>1</v>
      </c>
      <c r="X110" s="228">
        <v>1</v>
      </c>
      <c r="Y110" s="228">
        <v>1</v>
      </c>
      <c r="Z110" s="228">
        <v>1</v>
      </c>
      <c r="AA110" s="228">
        <v>1</v>
      </c>
      <c r="AB110" s="228">
        <v>1</v>
      </c>
      <c r="AC110" s="228">
        <v>1</v>
      </c>
      <c r="AD110" s="228">
        <v>1</v>
      </c>
      <c r="AE110" s="228">
        <v>1</v>
      </c>
      <c r="AF110" s="228">
        <v>1</v>
      </c>
      <c r="AG110" s="228">
        <v>1</v>
      </c>
      <c r="AH110" s="228">
        <v>1</v>
      </c>
      <c r="AI110" s="228">
        <v>1</v>
      </c>
      <c r="AJ110" s="228">
        <v>1</v>
      </c>
      <c r="AK110" s="228">
        <v>1</v>
      </c>
      <c r="AL110" s="228">
        <v>1</v>
      </c>
    </row>
    <row r="111" spans="1:38" ht="13.5" customHeight="1">
      <c r="A111" s="227" t="s">
        <v>20</v>
      </c>
      <c r="B111" s="228">
        <v>0.99993641508234243</v>
      </c>
      <c r="C111" s="228">
        <v>1</v>
      </c>
      <c r="D111" s="228">
        <v>1</v>
      </c>
      <c r="E111" s="228">
        <v>1</v>
      </c>
      <c r="F111" s="228">
        <v>1</v>
      </c>
      <c r="G111" s="228">
        <v>1</v>
      </c>
      <c r="H111" s="228">
        <v>1</v>
      </c>
      <c r="I111" s="228">
        <v>1</v>
      </c>
      <c r="J111" s="228">
        <v>1</v>
      </c>
      <c r="K111" s="228">
        <v>1</v>
      </c>
      <c r="L111" s="228">
        <v>1</v>
      </c>
      <c r="M111" s="228">
        <v>1</v>
      </c>
      <c r="N111" s="228">
        <v>1</v>
      </c>
      <c r="O111" s="228">
        <v>1</v>
      </c>
      <c r="P111" s="228">
        <v>1</v>
      </c>
      <c r="Q111" s="228">
        <v>1</v>
      </c>
      <c r="R111" s="228">
        <v>0.99991058655221743</v>
      </c>
      <c r="S111" s="228">
        <v>1</v>
      </c>
      <c r="T111" s="228">
        <v>1</v>
      </c>
      <c r="U111" s="228">
        <v>1</v>
      </c>
      <c r="V111" s="228">
        <v>1</v>
      </c>
      <c r="W111" s="228">
        <v>1</v>
      </c>
      <c r="X111" s="228">
        <v>1</v>
      </c>
      <c r="Y111" s="228">
        <v>1</v>
      </c>
      <c r="Z111" s="228">
        <v>1</v>
      </c>
      <c r="AA111" s="228">
        <v>1</v>
      </c>
      <c r="AB111" s="228">
        <v>1</v>
      </c>
      <c r="AC111" s="228">
        <v>1</v>
      </c>
      <c r="AD111" s="228">
        <v>1</v>
      </c>
      <c r="AE111" s="228">
        <v>1</v>
      </c>
      <c r="AF111" s="228">
        <v>1</v>
      </c>
      <c r="AG111" s="228">
        <v>1</v>
      </c>
      <c r="AH111" s="228">
        <v>1</v>
      </c>
      <c r="AI111" s="228">
        <v>1</v>
      </c>
      <c r="AJ111" s="228">
        <v>1</v>
      </c>
      <c r="AK111" s="228">
        <v>1</v>
      </c>
      <c r="AL111" s="228">
        <v>1</v>
      </c>
    </row>
    <row r="112" spans="1:38" ht="13.5" customHeight="1">
      <c r="A112" s="227" t="s">
        <v>261</v>
      </c>
      <c r="B112" s="228">
        <v>0.99850634802091109</v>
      </c>
      <c r="C112" s="228">
        <v>1</v>
      </c>
      <c r="D112" s="228">
        <v>1</v>
      </c>
      <c r="E112" s="228">
        <v>1</v>
      </c>
      <c r="F112" s="228">
        <v>1</v>
      </c>
      <c r="G112" s="228">
        <v>1</v>
      </c>
      <c r="H112" s="228">
        <v>1</v>
      </c>
      <c r="I112" s="228">
        <v>0.8</v>
      </c>
      <c r="J112" s="228">
        <v>1</v>
      </c>
      <c r="K112" s="228">
        <v>1</v>
      </c>
      <c r="L112" s="228">
        <v>1</v>
      </c>
      <c r="M112" s="228">
        <v>1</v>
      </c>
      <c r="N112" s="228">
        <v>1</v>
      </c>
      <c r="O112" s="228">
        <v>1</v>
      </c>
      <c r="P112" s="228">
        <v>1</v>
      </c>
      <c r="Q112" s="228">
        <v>1</v>
      </c>
      <c r="R112" s="228">
        <v>0.99908925318761388</v>
      </c>
      <c r="S112" s="228">
        <v>1</v>
      </c>
      <c r="T112" s="228">
        <v>1</v>
      </c>
      <c r="U112" s="228">
        <v>1</v>
      </c>
      <c r="V112" s="228">
        <v>1</v>
      </c>
      <c r="W112" s="228">
        <v>1</v>
      </c>
      <c r="X112" s="228">
        <v>1</v>
      </c>
      <c r="Y112" s="228">
        <v>1</v>
      </c>
      <c r="Z112" s="228">
        <v>1</v>
      </c>
      <c r="AA112" s="228">
        <v>1</v>
      </c>
      <c r="AB112" s="228">
        <v>1</v>
      </c>
      <c r="AC112" s="228">
        <v>1</v>
      </c>
      <c r="AD112" s="228">
        <v>1</v>
      </c>
      <c r="AE112" s="228">
        <v>1</v>
      </c>
      <c r="AF112" s="228">
        <v>1</v>
      </c>
      <c r="AG112" s="228">
        <v>1</v>
      </c>
      <c r="AH112" s="228">
        <v>1</v>
      </c>
      <c r="AI112" s="228">
        <v>1</v>
      </c>
      <c r="AJ112" s="228">
        <v>1</v>
      </c>
      <c r="AK112" s="228">
        <v>1</v>
      </c>
      <c r="AL112" s="228">
        <v>1</v>
      </c>
    </row>
    <row r="113" spans="1:38" ht="13.5" customHeight="1">
      <c r="A113" s="227" t="s">
        <v>328</v>
      </c>
      <c r="B113" s="228">
        <v>1</v>
      </c>
      <c r="C113" s="228">
        <v>1</v>
      </c>
      <c r="D113" s="228">
        <v>1</v>
      </c>
      <c r="E113" s="228">
        <v>1</v>
      </c>
      <c r="F113" s="228">
        <v>1</v>
      </c>
      <c r="G113" s="228">
        <v>1</v>
      </c>
      <c r="H113" s="228">
        <v>1</v>
      </c>
      <c r="I113" s="228">
        <v>1</v>
      </c>
      <c r="J113" s="228">
        <v>1</v>
      </c>
      <c r="K113" s="228">
        <v>1</v>
      </c>
      <c r="L113" s="228">
        <v>1</v>
      </c>
      <c r="M113" s="228">
        <v>1</v>
      </c>
      <c r="N113" s="228">
        <v>1</v>
      </c>
      <c r="O113" s="228">
        <v>1</v>
      </c>
      <c r="P113" s="228">
        <v>1</v>
      </c>
      <c r="Q113" s="228">
        <v>1</v>
      </c>
      <c r="R113" s="228">
        <v>1</v>
      </c>
      <c r="S113" s="228">
        <v>1</v>
      </c>
      <c r="T113" s="228">
        <v>1</v>
      </c>
      <c r="U113" s="228">
        <v>1</v>
      </c>
      <c r="V113" s="228">
        <v>1</v>
      </c>
      <c r="W113" s="228">
        <v>1</v>
      </c>
      <c r="X113" s="228">
        <v>1</v>
      </c>
      <c r="Y113" s="228">
        <v>1</v>
      </c>
      <c r="Z113" s="228">
        <v>1</v>
      </c>
      <c r="AA113" s="228">
        <v>1</v>
      </c>
      <c r="AB113" s="228">
        <v>1</v>
      </c>
      <c r="AC113" s="228">
        <v>1</v>
      </c>
      <c r="AD113" s="228">
        <v>1</v>
      </c>
      <c r="AE113" s="228">
        <v>1</v>
      </c>
      <c r="AF113" s="228">
        <v>1</v>
      </c>
      <c r="AG113" s="228">
        <v>1</v>
      </c>
      <c r="AH113" s="228">
        <v>1</v>
      </c>
      <c r="AI113" s="228">
        <v>1</v>
      </c>
      <c r="AJ113" s="228">
        <v>1</v>
      </c>
      <c r="AK113" s="228">
        <v>1</v>
      </c>
      <c r="AL113" s="228">
        <v>1</v>
      </c>
    </row>
    <row r="114" spans="1:38" ht="13.5" customHeight="1">
      <c r="A114" s="227" t="s">
        <v>174</v>
      </c>
      <c r="B114" s="228">
        <v>1</v>
      </c>
      <c r="C114" s="228">
        <v>1</v>
      </c>
      <c r="D114" s="228">
        <v>1</v>
      </c>
      <c r="E114" s="228">
        <v>1</v>
      </c>
      <c r="F114" s="228">
        <v>1</v>
      </c>
      <c r="G114" s="228">
        <v>1</v>
      </c>
      <c r="H114" s="228">
        <v>1</v>
      </c>
      <c r="I114" s="228">
        <v>1</v>
      </c>
      <c r="J114" s="228">
        <v>1</v>
      </c>
      <c r="K114" s="228">
        <v>1</v>
      </c>
      <c r="L114" s="228">
        <v>1</v>
      </c>
      <c r="M114" s="228">
        <v>1</v>
      </c>
      <c r="N114" s="228">
        <v>1</v>
      </c>
      <c r="O114" s="228">
        <v>1</v>
      </c>
      <c r="P114" s="228">
        <v>1</v>
      </c>
      <c r="Q114" s="228">
        <v>1</v>
      </c>
      <c r="R114" s="228">
        <v>1</v>
      </c>
      <c r="S114" s="228">
        <v>1</v>
      </c>
      <c r="T114" s="228">
        <v>1</v>
      </c>
      <c r="U114" s="228">
        <v>1</v>
      </c>
      <c r="V114" s="228">
        <v>1</v>
      </c>
      <c r="W114" s="228">
        <v>1</v>
      </c>
      <c r="X114" s="228">
        <v>1</v>
      </c>
      <c r="Y114" s="228">
        <v>1</v>
      </c>
      <c r="Z114" s="228">
        <v>1</v>
      </c>
      <c r="AA114" s="228">
        <v>1</v>
      </c>
      <c r="AB114" s="228">
        <v>1</v>
      </c>
      <c r="AC114" s="228">
        <v>1</v>
      </c>
      <c r="AD114" s="228">
        <v>1</v>
      </c>
      <c r="AE114" s="228">
        <v>1</v>
      </c>
      <c r="AF114" s="228">
        <v>1</v>
      </c>
      <c r="AG114" s="228">
        <v>1</v>
      </c>
      <c r="AH114" s="228">
        <v>1</v>
      </c>
      <c r="AI114" s="228">
        <v>1</v>
      </c>
      <c r="AJ114" s="228">
        <v>1</v>
      </c>
      <c r="AK114" s="228">
        <v>1</v>
      </c>
      <c r="AL114" s="228">
        <v>1</v>
      </c>
    </row>
    <row r="115" spans="1:38" ht="13.5" customHeight="1">
      <c r="A115" s="227" t="s">
        <v>219</v>
      </c>
      <c r="B115" s="228">
        <v>1</v>
      </c>
      <c r="C115" s="228">
        <v>1</v>
      </c>
      <c r="D115" s="228">
        <v>1</v>
      </c>
      <c r="E115" s="228">
        <v>1</v>
      </c>
      <c r="F115" s="228">
        <v>1</v>
      </c>
      <c r="G115" s="228">
        <v>1</v>
      </c>
      <c r="H115" s="228">
        <v>1</v>
      </c>
      <c r="I115" s="228">
        <v>1</v>
      </c>
      <c r="J115" s="228">
        <v>1</v>
      </c>
      <c r="K115" s="228">
        <v>1</v>
      </c>
      <c r="L115" s="228">
        <v>1</v>
      </c>
      <c r="M115" s="228">
        <v>1</v>
      </c>
      <c r="N115" s="228">
        <v>1</v>
      </c>
      <c r="O115" s="228">
        <v>1</v>
      </c>
      <c r="P115" s="228">
        <v>1</v>
      </c>
      <c r="Q115" s="228">
        <v>1</v>
      </c>
      <c r="R115" s="228">
        <v>1</v>
      </c>
      <c r="S115" s="228">
        <v>1</v>
      </c>
      <c r="T115" s="228">
        <v>1</v>
      </c>
      <c r="U115" s="228">
        <v>1</v>
      </c>
      <c r="V115" s="228">
        <v>1</v>
      </c>
      <c r="W115" s="228">
        <v>1</v>
      </c>
      <c r="X115" s="228">
        <v>1</v>
      </c>
      <c r="Y115" s="228">
        <v>1</v>
      </c>
      <c r="Z115" s="228">
        <v>1</v>
      </c>
      <c r="AA115" s="228">
        <v>1</v>
      </c>
      <c r="AB115" s="228">
        <v>1</v>
      </c>
      <c r="AC115" s="228">
        <v>1</v>
      </c>
      <c r="AD115" s="228">
        <v>1</v>
      </c>
      <c r="AE115" s="228">
        <v>1</v>
      </c>
      <c r="AF115" s="228">
        <v>1</v>
      </c>
      <c r="AG115" s="228">
        <v>1</v>
      </c>
      <c r="AH115" s="228">
        <v>1</v>
      </c>
      <c r="AI115" s="228">
        <v>1</v>
      </c>
      <c r="AJ115" s="228">
        <v>1</v>
      </c>
      <c r="AK115" s="228">
        <v>1</v>
      </c>
      <c r="AL115" s="228">
        <v>1</v>
      </c>
    </row>
    <row r="116" spans="1:38" ht="13.5" customHeight="1">
      <c r="A116" s="227" t="s">
        <v>288</v>
      </c>
      <c r="B116" s="228">
        <v>1</v>
      </c>
      <c r="C116" s="228">
        <v>1</v>
      </c>
      <c r="D116" s="228">
        <v>1</v>
      </c>
      <c r="E116" s="228">
        <v>1</v>
      </c>
      <c r="F116" s="228">
        <v>1</v>
      </c>
      <c r="G116" s="228">
        <v>1</v>
      </c>
      <c r="H116" s="228">
        <v>1</v>
      </c>
      <c r="I116" s="228">
        <v>1</v>
      </c>
      <c r="J116" s="228">
        <v>1</v>
      </c>
      <c r="K116" s="228">
        <v>1</v>
      </c>
      <c r="L116" s="228">
        <v>1</v>
      </c>
      <c r="M116" s="228">
        <v>1</v>
      </c>
      <c r="N116" s="228">
        <v>1</v>
      </c>
      <c r="O116" s="228">
        <v>1</v>
      </c>
      <c r="P116" s="228">
        <v>1</v>
      </c>
      <c r="Q116" s="228">
        <v>1</v>
      </c>
      <c r="R116" s="228">
        <v>1</v>
      </c>
      <c r="S116" s="228">
        <v>1</v>
      </c>
      <c r="T116" s="228">
        <v>1</v>
      </c>
      <c r="U116" s="228">
        <v>1</v>
      </c>
      <c r="V116" s="228">
        <v>1</v>
      </c>
      <c r="W116" s="228">
        <v>1</v>
      </c>
      <c r="X116" s="228">
        <v>1</v>
      </c>
      <c r="Y116" s="228">
        <v>1</v>
      </c>
      <c r="Z116" s="228">
        <v>1</v>
      </c>
      <c r="AA116" s="228">
        <v>1</v>
      </c>
      <c r="AB116" s="228">
        <v>1</v>
      </c>
      <c r="AC116" s="228">
        <v>1</v>
      </c>
      <c r="AD116" s="228">
        <v>1</v>
      </c>
      <c r="AE116" s="228">
        <v>1</v>
      </c>
      <c r="AF116" s="228">
        <v>1</v>
      </c>
      <c r="AG116" s="228">
        <v>1</v>
      </c>
      <c r="AH116" s="228">
        <v>1</v>
      </c>
      <c r="AI116" s="228">
        <v>1</v>
      </c>
      <c r="AJ116" s="228">
        <v>1</v>
      </c>
      <c r="AK116" s="228">
        <v>1</v>
      </c>
      <c r="AL116" s="228">
        <v>1</v>
      </c>
    </row>
    <row r="117" spans="1:38" ht="13.5" customHeight="1">
      <c r="A117" s="227" t="s">
        <v>113</v>
      </c>
      <c r="B117" s="228">
        <v>0.99947238832219487</v>
      </c>
      <c r="C117" s="228">
        <v>1</v>
      </c>
      <c r="D117" s="228">
        <v>1</v>
      </c>
      <c r="E117" s="228">
        <v>1</v>
      </c>
      <c r="F117" s="228">
        <v>1</v>
      </c>
      <c r="G117" s="228">
        <v>1</v>
      </c>
      <c r="H117" s="228">
        <v>1</v>
      </c>
      <c r="I117" s="228">
        <v>1</v>
      </c>
      <c r="J117" s="228">
        <v>1</v>
      </c>
      <c r="K117" s="228">
        <v>1</v>
      </c>
      <c r="L117" s="228">
        <v>1</v>
      </c>
      <c r="M117" s="228">
        <v>1</v>
      </c>
      <c r="N117" s="228">
        <v>1</v>
      </c>
      <c r="O117" s="228">
        <v>1</v>
      </c>
      <c r="P117" s="228">
        <v>1</v>
      </c>
      <c r="Q117" s="228">
        <v>1</v>
      </c>
      <c r="R117" s="228">
        <v>0.99934966399306313</v>
      </c>
      <c r="S117" s="228">
        <v>1</v>
      </c>
      <c r="T117" s="228">
        <v>1</v>
      </c>
      <c r="U117" s="228">
        <v>1</v>
      </c>
      <c r="V117" s="228">
        <v>1</v>
      </c>
      <c r="W117" s="228">
        <v>1</v>
      </c>
      <c r="X117" s="228">
        <v>1</v>
      </c>
      <c r="Y117" s="228">
        <v>1</v>
      </c>
      <c r="Z117" s="228">
        <v>1</v>
      </c>
      <c r="AA117" s="228">
        <v>1</v>
      </c>
      <c r="AB117" s="228">
        <v>1</v>
      </c>
      <c r="AC117" s="228">
        <v>1</v>
      </c>
      <c r="AD117" s="228">
        <v>1</v>
      </c>
      <c r="AE117" s="228">
        <v>1</v>
      </c>
      <c r="AF117" s="228">
        <v>1</v>
      </c>
      <c r="AG117" s="228">
        <v>1</v>
      </c>
      <c r="AH117" s="228">
        <v>1</v>
      </c>
      <c r="AI117" s="228">
        <v>1</v>
      </c>
      <c r="AJ117" s="228">
        <v>1</v>
      </c>
      <c r="AK117" s="228">
        <v>1</v>
      </c>
      <c r="AL117" s="228">
        <v>1</v>
      </c>
    </row>
    <row r="118" spans="1:38" ht="13.5" customHeight="1">
      <c r="A118" s="227" t="s">
        <v>294</v>
      </c>
      <c r="B118" s="228">
        <v>0.98589743589743595</v>
      </c>
      <c r="C118" s="228">
        <v>1</v>
      </c>
      <c r="D118" s="228">
        <v>1</v>
      </c>
      <c r="E118" s="228">
        <v>1</v>
      </c>
      <c r="F118" s="228">
        <v>1</v>
      </c>
      <c r="G118" s="228">
        <v>1</v>
      </c>
      <c r="H118" s="228">
        <v>0.94117647058823528</v>
      </c>
      <c r="I118" s="228">
        <v>0.8</v>
      </c>
      <c r="J118" s="228">
        <v>1</v>
      </c>
      <c r="K118" s="228">
        <v>1</v>
      </c>
      <c r="L118" s="228">
        <v>1</v>
      </c>
      <c r="M118" s="228">
        <v>1</v>
      </c>
      <c r="N118" s="228">
        <v>1</v>
      </c>
      <c r="O118" s="228">
        <v>1</v>
      </c>
      <c r="P118" s="228">
        <v>0</v>
      </c>
      <c r="Q118" s="228">
        <v>1</v>
      </c>
      <c r="R118" s="228">
        <v>1</v>
      </c>
      <c r="S118" s="228">
        <v>1</v>
      </c>
      <c r="T118" s="228">
        <v>1</v>
      </c>
      <c r="U118" s="228">
        <v>1</v>
      </c>
      <c r="V118" s="228">
        <v>1</v>
      </c>
      <c r="W118" s="228">
        <v>1</v>
      </c>
      <c r="X118" s="228">
        <v>1</v>
      </c>
      <c r="Y118" s="228">
        <v>1</v>
      </c>
      <c r="Z118" s="228">
        <v>1</v>
      </c>
      <c r="AA118" s="228">
        <v>1</v>
      </c>
      <c r="AB118" s="228">
        <v>1</v>
      </c>
      <c r="AC118" s="228">
        <v>1</v>
      </c>
      <c r="AD118" s="228">
        <v>1</v>
      </c>
      <c r="AE118" s="228">
        <v>1</v>
      </c>
      <c r="AF118" s="228">
        <v>1</v>
      </c>
      <c r="AG118" s="228">
        <v>1</v>
      </c>
      <c r="AH118" s="228">
        <v>1</v>
      </c>
      <c r="AI118" s="228">
        <v>1</v>
      </c>
      <c r="AJ118" s="228">
        <v>1</v>
      </c>
      <c r="AK118" s="228">
        <v>1</v>
      </c>
      <c r="AL118" s="228">
        <v>1</v>
      </c>
    </row>
    <row r="119" spans="1:38" ht="13.5" customHeight="1">
      <c r="A119" s="227" t="s">
        <v>329</v>
      </c>
      <c r="B119" s="228">
        <v>1</v>
      </c>
      <c r="C119" s="228">
        <v>1</v>
      </c>
      <c r="D119" s="228">
        <v>1</v>
      </c>
      <c r="E119" s="228">
        <v>1</v>
      </c>
      <c r="F119" s="228">
        <v>1</v>
      </c>
      <c r="G119" s="228">
        <v>1</v>
      </c>
      <c r="H119" s="228">
        <v>1</v>
      </c>
      <c r="I119" s="228">
        <v>1</v>
      </c>
      <c r="J119" s="228">
        <v>1</v>
      </c>
      <c r="K119" s="228">
        <v>1</v>
      </c>
      <c r="L119" s="228">
        <v>1</v>
      </c>
      <c r="M119" s="228">
        <v>1</v>
      </c>
      <c r="N119" s="228">
        <v>1</v>
      </c>
      <c r="O119" s="228">
        <v>1</v>
      </c>
      <c r="P119" s="228">
        <v>1</v>
      </c>
      <c r="Q119" s="228">
        <v>1</v>
      </c>
      <c r="R119" s="228">
        <v>1</v>
      </c>
      <c r="S119" s="228">
        <v>1</v>
      </c>
      <c r="T119" s="228">
        <v>1</v>
      </c>
      <c r="U119" s="228">
        <v>1</v>
      </c>
      <c r="V119" s="228">
        <v>1</v>
      </c>
      <c r="W119" s="228">
        <v>1</v>
      </c>
      <c r="X119" s="228">
        <v>1</v>
      </c>
      <c r="Y119" s="228">
        <v>1</v>
      </c>
      <c r="Z119" s="228">
        <v>1</v>
      </c>
      <c r="AA119" s="228">
        <v>1</v>
      </c>
      <c r="AB119" s="228">
        <v>1</v>
      </c>
      <c r="AC119" s="228">
        <v>1</v>
      </c>
      <c r="AD119" s="228">
        <v>1</v>
      </c>
      <c r="AE119" s="228">
        <v>1</v>
      </c>
      <c r="AF119" s="228">
        <v>1</v>
      </c>
      <c r="AG119" s="228">
        <v>1</v>
      </c>
      <c r="AH119" s="228">
        <v>1</v>
      </c>
      <c r="AI119" s="228">
        <v>1</v>
      </c>
      <c r="AJ119" s="228">
        <v>1</v>
      </c>
      <c r="AK119" s="228">
        <v>1</v>
      </c>
      <c r="AL119" s="228">
        <v>1</v>
      </c>
    </row>
    <row r="120" spans="1:38" ht="13.5" customHeight="1">
      <c r="A120" s="227" t="s">
        <v>245</v>
      </c>
      <c r="B120" s="228">
        <v>1</v>
      </c>
      <c r="C120" s="228">
        <v>1</v>
      </c>
      <c r="D120" s="228">
        <v>1</v>
      </c>
      <c r="E120" s="228">
        <v>1</v>
      </c>
      <c r="F120" s="228">
        <v>1</v>
      </c>
      <c r="G120" s="228">
        <v>1</v>
      </c>
      <c r="H120" s="228">
        <v>1</v>
      </c>
      <c r="I120" s="228">
        <v>1</v>
      </c>
      <c r="J120" s="228">
        <v>1</v>
      </c>
      <c r="K120" s="228">
        <v>1</v>
      </c>
      <c r="L120" s="228">
        <v>1</v>
      </c>
      <c r="M120" s="228">
        <v>1</v>
      </c>
      <c r="N120" s="228">
        <v>1</v>
      </c>
      <c r="O120" s="228">
        <v>1</v>
      </c>
      <c r="P120" s="228">
        <v>1</v>
      </c>
      <c r="Q120" s="228">
        <v>1</v>
      </c>
      <c r="R120" s="228">
        <v>1</v>
      </c>
      <c r="S120" s="228">
        <v>1</v>
      </c>
      <c r="T120" s="228">
        <v>1</v>
      </c>
      <c r="U120" s="228">
        <v>1</v>
      </c>
      <c r="V120" s="228">
        <v>1</v>
      </c>
      <c r="W120" s="228">
        <v>1</v>
      </c>
      <c r="X120" s="228">
        <v>1</v>
      </c>
      <c r="Y120" s="228">
        <v>1</v>
      </c>
      <c r="Z120" s="228">
        <v>1</v>
      </c>
      <c r="AA120" s="228">
        <v>1</v>
      </c>
      <c r="AB120" s="228">
        <v>1</v>
      </c>
      <c r="AC120" s="228">
        <v>1</v>
      </c>
      <c r="AD120" s="228">
        <v>1</v>
      </c>
      <c r="AE120" s="228">
        <v>1</v>
      </c>
      <c r="AF120" s="228">
        <v>1</v>
      </c>
      <c r="AG120" s="228">
        <v>1</v>
      </c>
      <c r="AH120" s="228">
        <v>1</v>
      </c>
      <c r="AI120" s="228">
        <v>1</v>
      </c>
      <c r="AJ120" s="228">
        <v>1</v>
      </c>
      <c r="AK120" s="228">
        <v>1</v>
      </c>
      <c r="AL120" s="228">
        <v>1</v>
      </c>
    </row>
    <row r="121" spans="1:38" ht="13.5" customHeight="1">
      <c r="A121" s="227" t="s">
        <v>74</v>
      </c>
      <c r="B121" s="228">
        <v>0.99941506785212919</v>
      </c>
      <c r="C121" s="228">
        <v>1</v>
      </c>
      <c r="D121" s="228">
        <v>1</v>
      </c>
      <c r="E121" s="228">
        <v>1</v>
      </c>
      <c r="F121" s="228">
        <v>1</v>
      </c>
      <c r="G121" s="228">
        <v>1</v>
      </c>
      <c r="H121" s="228">
        <v>1</v>
      </c>
      <c r="I121" s="228">
        <v>1</v>
      </c>
      <c r="J121" s="228">
        <v>1</v>
      </c>
      <c r="K121" s="228">
        <v>1</v>
      </c>
      <c r="L121" s="228">
        <v>1</v>
      </c>
      <c r="M121" s="228">
        <v>1</v>
      </c>
      <c r="N121" s="228">
        <v>1</v>
      </c>
      <c r="O121" s="228">
        <v>1</v>
      </c>
      <c r="P121" s="228">
        <v>1</v>
      </c>
      <c r="Q121" s="228">
        <v>1</v>
      </c>
      <c r="R121" s="228">
        <v>1</v>
      </c>
      <c r="S121" s="228">
        <v>0.99703615886188501</v>
      </c>
      <c r="T121" s="228">
        <v>1</v>
      </c>
      <c r="U121" s="228">
        <v>1</v>
      </c>
      <c r="V121" s="228">
        <v>1</v>
      </c>
      <c r="W121" s="228">
        <v>1</v>
      </c>
      <c r="X121" s="228">
        <v>1</v>
      </c>
      <c r="Y121" s="228">
        <v>1</v>
      </c>
      <c r="Z121" s="228">
        <v>1</v>
      </c>
      <c r="AA121" s="228">
        <v>1</v>
      </c>
      <c r="AB121" s="228">
        <v>1</v>
      </c>
      <c r="AC121" s="228">
        <v>1</v>
      </c>
      <c r="AD121" s="228">
        <v>1</v>
      </c>
      <c r="AE121" s="228">
        <v>1</v>
      </c>
      <c r="AF121" s="228">
        <v>1</v>
      </c>
      <c r="AG121" s="228">
        <v>1</v>
      </c>
      <c r="AH121" s="228">
        <v>1</v>
      </c>
      <c r="AI121" s="228">
        <v>1</v>
      </c>
      <c r="AJ121" s="228">
        <v>1</v>
      </c>
      <c r="AK121" s="228">
        <v>1</v>
      </c>
      <c r="AL121" s="228">
        <v>1</v>
      </c>
    </row>
    <row r="122" spans="1:38" ht="13.5" customHeight="1">
      <c r="A122" s="227" t="s">
        <v>35</v>
      </c>
      <c r="B122" s="228">
        <v>0.99990999099909994</v>
      </c>
      <c r="C122" s="228">
        <v>1</v>
      </c>
      <c r="D122" s="228">
        <v>1</v>
      </c>
      <c r="E122" s="228">
        <v>1</v>
      </c>
      <c r="F122" s="228">
        <v>1</v>
      </c>
      <c r="G122" s="228">
        <v>1</v>
      </c>
      <c r="H122" s="228">
        <v>1</v>
      </c>
      <c r="I122" s="228">
        <v>1</v>
      </c>
      <c r="J122" s="228">
        <v>1</v>
      </c>
      <c r="K122" s="228">
        <v>1</v>
      </c>
      <c r="L122" s="228">
        <v>1</v>
      </c>
      <c r="M122" s="228">
        <v>1</v>
      </c>
      <c r="N122" s="228">
        <v>1</v>
      </c>
      <c r="O122" s="228">
        <v>0.98039215686274506</v>
      </c>
      <c r="P122" s="228">
        <v>1</v>
      </c>
      <c r="Q122" s="228">
        <v>1</v>
      </c>
      <c r="R122" s="228">
        <v>1</v>
      </c>
      <c r="S122" s="228">
        <v>1</v>
      </c>
      <c r="T122" s="228">
        <v>1</v>
      </c>
      <c r="U122" s="228">
        <v>1</v>
      </c>
      <c r="V122" s="228">
        <v>1</v>
      </c>
      <c r="W122" s="228">
        <v>1</v>
      </c>
      <c r="X122" s="228">
        <v>1</v>
      </c>
      <c r="Y122" s="228">
        <v>1</v>
      </c>
      <c r="Z122" s="228">
        <v>1</v>
      </c>
      <c r="AA122" s="228">
        <v>1</v>
      </c>
      <c r="AB122" s="228">
        <v>1</v>
      </c>
      <c r="AC122" s="228">
        <v>1</v>
      </c>
      <c r="AD122" s="228">
        <v>1</v>
      </c>
      <c r="AE122" s="228">
        <v>1</v>
      </c>
      <c r="AF122" s="228">
        <v>1</v>
      </c>
      <c r="AG122" s="228">
        <v>1</v>
      </c>
      <c r="AH122" s="228">
        <v>1</v>
      </c>
      <c r="AI122" s="228">
        <v>1</v>
      </c>
      <c r="AJ122" s="228">
        <v>1</v>
      </c>
      <c r="AK122" s="228">
        <v>1</v>
      </c>
      <c r="AL122" s="228">
        <v>1</v>
      </c>
    </row>
    <row r="123" spans="1:38" ht="13.5" customHeight="1">
      <c r="A123" s="227" t="s">
        <v>80</v>
      </c>
      <c r="B123" s="228">
        <v>1</v>
      </c>
      <c r="C123" s="228">
        <v>1</v>
      </c>
      <c r="D123" s="228">
        <v>1</v>
      </c>
      <c r="E123" s="228">
        <v>1</v>
      </c>
      <c r="F123" s="228">
        <v>1</v>
      </c>
      <c r="G123" s="228">
        <v>1</v>
      </c>
      <c r="H123" s="228">
        <v>1</v>
      </c>
      <c r="I123" s="228">
        <v>1</v>
      </c>
      <c r="J123" s="228">
        <v>1</v>
      </c>
      <c r="K123" s="228">
        <v>1</v>
      </c>
      <c r="L123" s="228">
        <v>1</v>
      </c>
      <c r="M123" s="228">
        <v>1</v>
      </c>
      <c r="N123" s="228">
        <v>1</v>
      </c>
      <c r="O123" s="228">
        <v>1</v>
      </c>
      <c r="P123" s="228">
        <v>1</v>
      </c>
      <c r="Q123" s="228">
        <v>1</v>
      </c>
      <c r="R123" s="228">
        <v>1</v>
      </c>
      <c r="S123" s="228">
        <v>1</v>
      </c>
      <c r="T123" s="228">
        <v>1</v>
      </c>
      <c r="U123" s="228">
        <v>1</v>
      </c>
      <c r="V123" s="228">
        <v>1</v>
      </c>
      <c r="W123" s="228">
        <v>1</v>
      </c>
      <c r="X123" s="228">
        <v>1</v>
      </c>
      <c r="Y123" s="228">
        <v>1</v>
      </c>
      <c r="Z123" s="228">
        <v>1</v>
      </c>
      <c r="AA123" s="228">
        <v>1</v>
      </c>
      <c r="AB123" s="228">
        <v>1</v>
      </c>
      <c r="AC123" s="228">
        <v>1</v>
      </c>
      <c r="AD123" s="228">
        <v>1</v>
      </c>
      <c r="AE123" s="228">
        <v>1</v>
      </c>
      <c r="AF123" s="228">
        <v>1</v>
      </c>
      <c r="AG123" s="228">
        <v>1</v>
      </c>
      <c r="AH123" s="228">
        <v>1</v>
      </c>
      <c r="AI123" s="228">
        <v>1</v>
      </c>
      <c r="AJ123" s="228">
        <v>1</v>
      </c>
      <c r="AK123" s="228">
        <v>1</v>
      </c>
      <c r="AL123" s="228">
        <v>1</v>
      </c>
    </row>
    <row r="124" spans="1:38" ht="13.5" customHeight="1">
      <c r="A124" s="227" t="s">
        <v>226</v>
      </c>
      <c r="B124" s="228">
        <v>1</v>
      </c>
      <c r="C124" s="228">
        <v>1</v>
      </c>
      <c r="D124" s="228">
        <v>1</v>
      </c>
      <c r="E124" s="228">
        <v>1</v>
      </c>
      <c r="F124" s="228">
        <v>1</v>
      </c>
      <c r="G124" s="228">
        <v>1</v>
      </c>
      <c r="H124" s="228">
        <v>1</v>
      </c>
      <c r="I124" s="228">
        <v>1</v>
      </c>
      <c r="J124" s="228">
        <v>1</v>
      </c>
      <c r="K124" s="228">
        <v>1</v>
      </c>
      <c r="L124" s="228">
        <v>1</v>
      </c>
      <c r="M124" s="228">
        <v>1</v>
      </c>
      <c r="N124" s="228">
        <v>1</v>
      </c>
      <c r="O124" s="228">
        <v>1</v>
      </c>
      <c r="P124" s="228">
        <v>1</v>
      </c>
      <c r="Q124" s="228">
        <v>1</v>
      </c>
      <c r="R124" s="228">
        <v>1</v>
      </c>
      <c r="S124" s="228">
        <v>1</v>
      </c>
      <c r="T124" s="228">
        <v>1</v>
      </c>
      <c r="U124" s="228">
        <v>1</v>
      </c>
      <c r="V124" s="228">
        <v>1</v>
      </c>
      <c r="W124" s="228">
        <v>1</v>
      </c>
      <c r="X124" s="228">
        <v>1</v>
      </c>
      <c r="Y124" s="228">
        <v>1</v>
      </c>
      <c r="Z124" s="228">
        <v>1</v>
      </c>
      <c r="AA124" s="228">
        <v>1</v>
      </c>
      <c r="AB124" s="228">
        <v>1</v>
      </c>
      <c r="AC124" s="228">
        <v>1</v>
      </c>
      <c r="AD124" s="228">
        <v>1</v>
      </c>
      <c r="AE124" s="228">
        <v>1</v>
      </c>
      <c r="AF124" s="228">
        <v>1</v>
      </c>
      <c r="AG124" s="228">
        <v>1</v>
      </c>
      <c r="AH124" s="228">
        <v>1</v>
      </c>
      <c r="AI124" s="228">
        <v>1</v>
      </c>
      <c r="AJ124" s="228">
        <v>1</v>
      </c>
      <c r="AK124" s="228">
        <v>1</v>
      </c>
      <c r="AL124" s="228">
        <v>1</v>
      </c>
    </row>
    <row r="125" spans="1:38" ht="13.5" customHeight="1">
      <c r="A125" s="227" t="s">
        <v>25</v>
      </c>
      <c r="B125" s="228">
        <v>0.99910437478470548</v>
      </c>
      <c r="C125" s="228">
        <v>1</v>
      </c>
      <c r="D125" s="228">
        <v>1</v>
      </c>
      <c r="E125" s="228">
        <v>1</v>
      </c>
      <c r="F125" s="228">
        <v>1</v>
      </c>
      <c r="G125" s="228">
        <v>1</v>
      </c>
      <c r="H125" s="228">
        <v>1</v>
      </c>
      <c r="I125" s="228">
        <v>1</v>
      </c>
      <c r="J125" s="228">
        <v>1</v>
      </c>
      <c r="K125" s="228">
        <v>1</v>
      </c>
      <c r="L125" s="228">
        <v>1</v>
      </c>
      <c r="M125" s="228">
        <v>1</v>
      </c>
      <c r="N125" s="228">
        <v>1</v>
      </c>
      <c r="O125" s="228">
        <v>1</v>
      </c>
      <c r="P125" s="228">
        <v>1</v>
      </c>
      <c r="Q125" s="228">
        <v>1</v>
      </c>
      <c r="R125" s="228">
        <v>0.99948709181056594</v>
      </c>
      <c r="S125" s="228">
        <v>0.99654832347140043</v>
      </c>
      <c r="T125" s="228">
        <v>1</v>
      </c>
      <c r="U125" s="228">
        <v>1</v>
      </c>
      <c r="V125" s="228">
        <v>1</v>
      </c>
      <c r="W125" s="228">
        <v>1</v>
      </c>
      <c r="X125" s="228">
        <v>1</v>
      </c>
      <c r="Y125" s="228">
        <v>1</v>
      </c>
      <c r="Z125" s="228">
        <v>1</v>
      </c>
      <c r="AA125" s="228">
        <v>1</v>
      </c>
      <c r="AB125" s="228">
        <v>1</v>
      </c>
      <c r="AC125" s="228">
        <v>1</v>
      </c>
      <c r="AD125" s="228">
        <v>1</v>
      </c>
      <c r="AE125" s="228">
        <v>1</v>
      </c>
      <c r="AF125" s="228">
        <v>1</v>
      </c>
      <c r="AG125" s="228">
        <v>1</v>
      </c>
      <c r="AH125" s="228">
        <v>1</v>
      </c>
      <c r="AI125" s="228">
        <v>1</v>
      </c>
      <c r="AJ125" s="228">
        <v>1</v>
      </c>
      <c r="AK125" s="228">
        <v>1</v>
      </c>
      <c r="AL125" s="228">
        <v>1</v>
      </c>
    </row>
    <row r="126" spans="1:38" ht="13.5" customHeight="1">
      <c r="A126" s="227" t="s">
        <v>213</v>
      </c>
      <c r="B126" s="228">
        <v>0.99890390938984286</v>
      </c>
      <c r="C126" s="228">
        <v>1</v>
      </c>
      <c r="D126" s="228">
        <v>1</v>
      </c>
      <c r="E126" s="228">
        <v>1</v>
      </c>
      <c r="F126" s="228">
        <v>0.94736842105263153</v>
      </c>
      <c r="G126" s="228">
        <v>1</v>
      </c>
      <c r="H126" s="228">
        <v>1</v>
      </c>
      <c r="I126" s="228">
        <v>0.94444444444444442</v>
      </c>
      <c r="J126" s="228">
        <v>1</v>
      </c>
      <c r="K126" s="228">
        <v>1</v>
      </c>
      <c r="L126" s="228">
        <v>1</v>
      </c>
      <c r="M126" s="228">
        <v>0</v>
      </c>
      <c r="N126" s="228">
        <v>1</v>
      </c>
      <c r="O126" s="228">
        <v>1</v>
      </c>
      <c r="P126" s="228">
        <v>1</v>
      </c>
      <c r="Q126" s="228">
        <v>1</v>
      </c>
      <c r="R126" s="228">
        <v>1</v>
      </c>
      <c r="S126" s="228">
        <v>1</v>
      </c>
      <c r="T126" s="228">
        <v>1</v>
      </c>
      <c r="U126" s="228">
        <v>1</v>
      </c>
      <c r="V126" s="228">
        <v>1</v>
      </c>
      <c r="W126" s="228">
        <v>1</v>
      </c>
      <c r="X126" s="228">
        <v>1</v>
      </c>
      <c r="Y126" s="228">
        <v>1</v>
      </c>
      <c r="Z126" s="228">
        <v>1</v>
      </c>
      <c r="AA126" s="228">
        <v>1</v>
      </c>
      <c r="AB126" s="228">
        <v>1</v>
      </c>
      <c r="AC126" s="228">
        <v>1</v>
      </c>
      <c r="AD126" s="228">
        <v>1</v>
      </c>
      <c r="AE126" s="228">
        <v>1</v>
      </c>
      <c r="AF126" s="228">
        <v>1</v>
      </c>
      <c r="AG126" s="228">
        <v>1</v>
      </c>
      <c r="AH126" s="228">
        <v>1</v>
      </c>
      <c r="AI126" s="228">
        <v>1</v>
      </c>
      <c r="AJ126" s="228">
        <v>1</v>
      </c>
      <c r="AK126" s="228">
        <v>1</v>
      </c>
      <c r="AL126" s="228">
        <v>1</v>
      </c>
    </row>
    <row r="127" spans="1:38" ht="13.5" customHeight="1">
      <c r="A127" s="227" t="s">
        <v>192</v>
      </c>
      <c r="B127" s="228">
        <v>0.98225757112266743</v>
      </c>
      <c r="C127" s="228">
        <v>1</v>
      </c>
      <c r="D127" s="228">
        <v>1</v>
      </c>
      <c r="E127" s="228">
        <v>1</v>
      </c>
      <c r="F127" s="228">
        <v>1</v>
      </c>
      <c r="G127" s="228">
        <v>1</v>
      </c>
      <c r="H127" s="228">
        <v>1</v>
      </c>
      <c r="I127" s="228">
        <v>0.92307692307692313</v>
      </c>
      <c r="J127" s="228">
        <v>1</v>
      </c>
      <c r="K127" s="228">
        <v>1</v>
      </c>
      <c r="L127" s="228">
        <v>1</v>
      </c>
      <c r="M127" s="228">
        <v>1</v>
      </c>
      <c r="N127" s="228">
        <v>1</v>
      </c>
      <c r="O127" s="228">
        <v>1</v>
      </c>
      <c r="P127" s="228">
        <v>1</v>
      </c>
      <c r="Q127" s="228">
        <v>1</v>
      </c>
      <c r="R127" s="228">
        <v>1</v>
      </c>
      <c r="S127" s="228">
        <v>0.77821011673151752</v>
      </c>
      <c r="T127" s="228">
        <v>1</v>
      </c>
      <c r="U127" s="228">
        <v>1</v>
      </c>
      <c r="V127" s="228">
        <v>1</v>
      </c>
      <c r="W127" s="228">
        <v>1</v>
      </c>
      <c r="X127" s="228">
        <v>1</v>
      </c>
      <c r="Y127" s="228">
        <v>1</v>
      </c>
      <c r="Z127" s="228">
        <v>1</v>
      </c>
      <c r="AA127" s="228">
        <v>1</v>
      </c>
      <c r="AB127" s="228">
        <v>1</v>
      </c>
      <c r="AC127" s="228">
        <v>1</v>
      </c>
      <c r="AD127" s="228">
        <v>1</v>
      </c>
      <c r="AE127" s="228">
        <v>1</v>
      </c>
      <c r="AF127" s="228">
        <v>1</v>
      </c>
      <c r="AG127" s="228">
        <v>1</v>
      </c>
      <c r="AH127" s="228">
        <v>1</v>
      </c>
      <c r="AI127" s="228">
        <v>1</v>
      </c>
      <c r="AJ127" s="228">
        <v>1</v>
      </c>
      <c r="AK127" s="228">
        <v>1</v>
      </c>
      <c r="AL127" s="228">
        <v>1</v>
      </c>
    </row>
    <row r="128" spans="1:38" ht="13.5" customHeight="1">
      <c r="A128" s="227" t="s">
        <v>253</v>
      </c>
      <c r="B128" s="228">
        <v>1</v>
      </c>
      <c r="C128" s="228">
        <v>1</v>
      </c>
      <c r="D128" s="228">
        <v>1</v>
      </c>
      <c r="E128" s="228">
        <v>1</v>
      </c>
      <c r="F128" s="228">
        <v>1</v>
      </c>
      <c r="G128" s="228">
        <v>1</v>
      </c>
      <c r="H128" s="228">
        <v>1</v>
      </c>
      <c r="I128" s="228">
        <v>1</v>
      </c>
      <c r="J128" s="228">
        <v>1</v>
      </c>
      <c r="K128" s="228">
        <v>1</v>
      </c>
      <c r="L128" s="228">
        <v>1</v>
      </c>
      <c r="M128" s="228">
        <v>1</v>
      </c>
      <c r="N128" s="228">
        <v>1</v>
      </c>
      <c r="O128" s="228">
        <v>1</v>
      </c>
      <c r="P128" s="228">
        <v>1</v>
      </c>
      <c r="Q128" s="228">
        <v>1</v>
      </c>
      <c r="R128" s="228">
        <v>1</v>
      </c>
      <c r="S128" s="228">
        <v>1</v>
      </c>
      <c r="T128" s="228">
        <v>1</v>
      </c>
      <c r="U128" s="228">
        <v>1</v>
      </c>
      <c r="V128" s="228">
        <v>1</v>
      </c>
      <c r="W128" s="228">
        <v>1</v>
      </c>
      <c r="X128" s="228">
        <v>1</v>
      </c>
      <c r="Y128" s="228">
        <v>1</v>
      </c>
      <c r="Z128" s="228">
        <v>1</v>
      </c>
      <c r="AA128" s="228">
        <v>1</v>
      </c>
      <c r="AB128" s="228">
        <v>1</v>
      </c>
      <c r="AC128" s="228">
        <v>1</v>
      </c>
      <c r="AD128" s="228">
        <v>1</v>
      </c>
      <c r="AE128" s="228">
        <v>1</v>
      </c>
      <c r="AF128" s="228">
        <v>1</v>
      </c>
      <c r="AG128" s="228">
        <v>1</v>
      </c>
      <c r="AH128" s="228">
        <v>1</v>
      </c>
      <c r="AI128" s="228">
        <v>1</v>
      </c>
      <c r="AJ128" s="228">
        <v>1</v>
      </c>
      <c r="AK128" s="228">
        <v>1</v>
      </c>
      <c r="AL128" s="228">
        <v>1</v>
      </c>
    </row>
    <row r="129" spans="1:38" ht="13.5" customHeight="1">
      <c r="A129" s="227" t="s">
        <v>55</v>
      </c>
      <c r="B129" s="228">
        <v>1</v>
      </c>
      <c r="C129" s="228">
        <v>1</v>
      </c>
      <c r="D129" s="228">
        <v>1</v>
      </c>
      <c r="E129" s="228">
        <v>1</v>
      </c>
      <c r="F129" s="228">
        <v>1</v>
      </c>
      <c r="G129" s="228">
        <v>1</v>
      </c>
      <c r="H129" s="228">
        <v>1</v>
      </c>
      <c r="I129" s="228">
        <v>1</v>
      </c>
      <c r="J129" s="228">
        <v>1</v>
      </c>
      <c r="K129" s="228">
        <v>1</v>
      </c>
      <c r="L129" s="228">
        <v>1</v>
      </c>
      <c r="M129" s="228">
        <v>1</v>
      </c>
      <c r="N129" s="228">
        <v>1</v>
      </c>
      <c r="O129" s="228">
        <v>1</v>
      </c>
      <c r="P129" s="228">
        <v>1</v>
      </c>
      <c r="Q129" s="228">
        <v>1</v>
      </c>
      <c r="R129" s="228">
        <v>1</v>
      </c>
      <c r="S129" s="228">
        <v>1</v>
      </c>
      <c r="T129" s="228">
        <v>1</v>
      </c>
      <c r="U129" s="228">
        <v>1</v>
      </c>
      <c r="V129" s="228">
        <v>1</v>
      </c>
      <c r="W129" s="228">
        <v>1</v>
      </c>
      <c r="X129" s="228">
        <v>1</v>
      </c>
      <c r="Y129" s="228">
        <v>1</v>
      </c>
      <c r="Z129" s="228">
        <v>1</v>
      </c>
      <c r="AA129" s="228">
        <v>1</v>
      </c>
      <c r="AB129" s="228">
        <v>1</v>
      </c>
      <c r="AC129" s="228">
        <v>1</v>
      </c>
      <c r="AD129" s="228">
        <v>1</v>
      </c>
      <c r="AE129" s="228">
        <v>1</v>
      </c>
      <c r="AF129" s="228">
        <v>1</v>
      </c>
      <c r="AG129" s="228">
        <v>1</v>
      </c>
      <c r="AH129" s="228">
        <v>1</v>
      </c>
      <c r="AI129" s="228">
        <v>1</v>
      </c>
      <c r="AJ129" s="228">
        <v>1</v>
      </c>
      <c r="AK129" s="228">
        <v>1</v>
      </c>
      <c r="AL129" s="228">
        <v>1</v>
      </c>
    </row>
    <row r="130" spans="1:38" ht="13.5" customHeight="1">
      <c r="A130" s="227" t="s">
        <v>169</v>
      </c>
      <c r="B130" s="228">
        <v>1</v>
      </c>
      <c r="C130" s="228">
        <v>1</v>
      </c>
      <c r="D130" s="228">
        <v>1</v>
      </c>
      <c r="E130" s="228">
        <v>1</v>
      </c>
      <c r="F130" s="228">
        <v>1</v>
      </c>
      <c r="G130" s="228">
        <v>1</v>
      </c>
      <c r="H130" s="228">
        <v>1</v>
      </c>
      <c r="I130" s="228">
        <v>1</v>
      </c>
      <c r="J130" s="228">
        <v>1</v>
      </c>
      <c r="K130" s="228">
        <v>1</v>
      </c>
      <c r="L130" s="228">
        <v>1</v>
      </c>
      <c r="M130" s="228">
        <v>1</v>
      </c>
      <c r="N130" s="228">
        <v>1</v>
      </c>
      <c r="O130" s="228">
        <v>1</v>
      </c>
      <c r="P130" s="228">
        <v>1</v>
      </c>
      <c r="Q130" s="228">
        <v>1</v>
      </c>
      <c r="R130" s="228">
        <v>1</v>
      </c>
      <c r="S130" s="228">
        <v>1</v>
      </c>
      <c r="T130" s="228">
        <v>1</v>
      </c>
      <c r="U130" s="228">
        <v>1</v>
      </c>
      <c r="V130" s="228">
        <v>1</v>
      </c>
      <c r="W130" s="228">
        <v>1</v>
      </c>
      <c r="X130" s="228">
        <v>1</v>
      </c>
      <c r="Y130" s="228">
        <v>1</v>
      </c>
      <c r="Z130" s="228">
        <v>1</v>
      </c>
      <c r="AA130" s="228">
        <v>1</v>
      </c>
      <c r="AB130" s="228">
        <v>1</v>
      </c>
      <c r="AC130" s="228">
        <v>1</v>
      </c>
      <c r="AD130" s="228">
        <v>1</v>
      </c>
      <c r="AE130" s="228">
        <v>1</v>
      </c>
      <c r="AF130" s="228">
        <v>1</v>
      </c>
      <c r="AG130" s="228">
        <v>1</v>
      </c>
      <c r="AH130" s="228">
        <v>1</v>
      </c>
      <c r="AI130" s="228">
        <v>1</v>
      </c>
      <c r="AJ130" s="228">
        <v>1</v>
      </c>
      <c r="AK130" s="228">
        <v>1</v>
      </c>
      <c r="AL130" s="228">
        <v>1</v>
      </c>
    </row>
    <row r="131" spans="1:38" ht="13.5" customHeight="1">
      <c r="A131" s="227" t="s">
        <v>287</v>
      </c>
      <c r="B131" s="228">
        <v>1</v>
      </c>
      <c r="C131" s="228">
        <v>1</v>
      </c>
      <c r="D131" s="228">
        <v>1</v>
      </c>
      <c r="E131" s="228">
        <v>1</v>
      </c>
      <c r="F131" s="228">
        <v>1</v>
      </c>
      <c r="G131" s="228">
        <v>1</v>
      </c>
      <c r="H131" s="228">
        <v>1</v>
      </c>
      <c r="I131" s="228">
        <v>1</v>
      </c>
      <c r="J131" s="228">
        <v>1</v>
      </c>
      <c r="K131" s="228">
        <v>1</v>
      </c>
      <c r="L131" s="228">
        <v>1</v>
      </c>
      <c r="M131" s="228">
        <v>1</v>
      </c>
      <c r="N131" s="228">
        <v>1</v>
      </c>
      <c r="O131" s="228">
        <v>1</v>
      </c>
      <c r="P131" s="228">
        <v>1</v>
      </c>
      <c r="Q131" s="228">
        <v>1</v>
      </c>
      <c r="R131" s="228">
        <v>1</v>
      </c>
      <c r="S131" s="228">
        <v>1</v>
      </c>
      <c r="T131" s="228">
        <v>1</v>
      </c>
      <c r="U131" s="228">
        <v>1</v>
      </c>
      <c r="V131" s="228">
        <v>1</v>
      </c>
      <c r="W131" s="228">
        <v>1</v>
      </c>
      <c r="X131" s="228">
        <v>1</v>
      </c>
      <c r="Y131" s="228">
        <v>1</v>
      </c>
      <c r="Z131" s="228">
        <v>1</v>
      </c>
      <c r="AA131" s="228">
        <v>1</v>
      </c>
      <c r="AB131" s="228">
        <v>1</v>
      </c>
      <c r="AC131" s="228">
        <v>1</v>
      </c>
      <c r="AD131" s="228">
        <v>1</v>
      </c>
      <c r="AE131" s="228">
        <v>1</v>
      </c>
      <c r="AF131" s="228">
        <v>1</v>
      </c>
      <c r="AG131" s="228">
        <v>1</v>
      </c>
      <c r="AH131" s="228">
        <v>1</v>
      </c>
      <c r="AI131" s="228">
        <v>1</v>
      </c>
      <c r="AJ131" s="228">
        <v>1</v>
      </c>
      <c r="AK131" s="228">
        <v>1</v>
      </c>
      <c r="AL131" s="228">
        <v>1</v>
      </c>
    </row>
    <row r="132" spans="1:38" ht="13.5" customHeight="1">
      <c r="A132" s="227" t="s">
        <v>127</v>
      </c>
      <c r="B132" s="228">
        <v>1</v>
      </c>
      <c r="C132" s="228">
        <v>1</v>
      </c>
      <c r="D132" s="228">
        <v>1</v>
      </c>
      <c r="E132" s="228">
        <v>1</v>
      </c>
      <c r="F132" s="228">
        <v>1</v>
      </c>
      <c r="G132" s="228">
        <v>1</v>
      </c>
      <c r="H132" s="228">
        <v>1</v>
      </c>
      <c r="I132" s="228">
        <v>1</v>
      </c>
      <c r="J132" s="228">
        <v>1</v>
      </c>
      <c r="K132" s="228">
        <v>1</v>
      </c>
      <c r="L132" s="228">
        <v>1</v>
      </c>
      <c r="M132" s="228">
        <v>1</v>
      </c>
      <c r="N132" s="228">
        <v>1</v>
      </c>
      <c r="O132" s="228">
        <v>1</v>
      </c>
      <c r="P132" s="228">
        <v>1</v>
      </c>
      <c r="Q132" s="228">
        <v>1</v>
      </c>
      <c r="R132" s="228">
        <v>1</v>
      </c>
      <c r="S132" s="228">
        <v>1</v>
      </c>
      <c r="T132" s="228">
        <v>1</v>
      </c>
      <c r="U132" s="228">
        <v>1</v>
      </c>
      <c r="V132" s="228">
        <v>1</v>
      </c>
      <c r="W132" s="228">
        <v>1</v>
      </c>
      <c r="X132" s="228">
        <v>1</v>
      </c>
      <c r="Y132" s="228">
        <v>1</v>
      </c>
      <c r="Z132" s="228">
        <v>1</v>
      </c>
      <c r="AA132" s="228">
        <v>1</v>
      </c>
      <c r="AB132" s="228">
        <v>1</v>
      </c>
      <c r="AC132" s="228">
        <v>1</v>
      </c>
      <c r="AD132" s="228">
        <v>1</v>
      </c>
      <c r="AE132" s="228">
        <v>1</v>
      </c>
      <c r="AF132" s="228">
        <v>1</v>
      </c>
      <c r="AG132" s="228">
        <v>1</v>
      </c>
      <c r="AH132" s="228">
        <v>1</v>
      </c>
      <c r="AI132" s="228">
        <v>1</v>
      </c>
      <c r="AJ132" s="228">
        <v>1</v>
      </c>
      <c r="AK132" s="228">
        <v>1</v>
      </c>
      <c r="AL132" s="228">
        <v>1</v>
      </c>
    </row>
    <row r="133" spans="1:38" ht="13.5" customHeight="1">
      <c r="A133" s="227" t="s">
        <v>151</v>
      </c>
      <c r="B133" s="228">
        <v>0.99978387724227358</v>
      </c>
      <c r="C133" s="228">
        <v>1</v>
      </c>
      <c r="D133" s="228">
        <v>1</v>
      </c>
      <c r="E133" s="228">
        <v>1</v>
      </c>
      <c r="F133" s="228">
        <v>1</v>
      </c>
      <c r="G133" s="228">
        <v>1</v>
      </c>
      <c r="H133" s="228">
        <v>1</v>
      </c>
      <c r="I133" s="228">
        <v>1</v>
      </c>
      <c r="J133" s="228">
        <v>0.5</v>
      </c>
      <c r="K133" s="228">
        <v>1</v>
      </c>
      <c r="L133" s="228">
        <v>1</v>
      </c>
      <c r="M133" s="228">
        <v>1</v>
      </c>
      <c r="N133" s="228">
        <v>1</v>
      </c>
      <c r="O133" s="228">
        <v>1</v>
      </c>
      <c r="P133" s="228">
        <v>1</v>
      </c>
      <c r="Q133" s="228">
        <v>1</v>
      </c>
      <c r="R133" s="228">
        <v>1</v>
      </c>
      <c r="S133" s="228">
        <v>1</v>
      </c>
      <c r="T133" s="228">
        <v>1</v>
      </c>
      <c r="U133" s="228">
        <v>1</v>
      </c>
      <c r="V133" s="228">
        <v>1</v>
      </c>
      <c r="W133" s="228">
        <v>1</v>
      </c>
      <c r="X133" s="228">
        <v>1</v>
      </c>
      <c r="Y133" s="228">
        <v>1</v>
      </c>
      <c r="Z133" s="228">
        <v>1</v>
      </c>
      <c r="AA133" s="228">
        <v>1</v>
      </c>
      <c r="AB133" s="228">
        <v>1</v>
      </c>
      <c r="AC133" s="228">
        <v>1</v>
      </c>
      <c r="AD133" s="228">
        <v>1</v>
      </c>
      <c r="AE133" s="228">
        <v>1</v>
      </c>
      <c r="AF133" s="228">
        <v>1</v>
      </c>
      <c r="AG133" s="228">
        <v>1</v>
      </c>
      <c r="AH133" s="228">
        <v>1</v>
      </c>
      <c r="AI133" s="228">
        <v>1</v>
      </c>
      <c r="AJ133" s="228">
        <v>1</v>
      </c>
      <c r="AK133" s="228">
        <v>1</v>
      </c>
      <c r="AL133" s="228">
        <v>1</v>
      </c>
    </row>
    <row r="134" spans="1:38" ht="13.5" customHeight="1">
      <c r="A134" s="227" t="s">
        <v>296</v>
      </c>
      <c r="B134" s="228">
        <v>1</v>
      </c>
      <c r="C134" s="228">
        <v>1</v>
      </c>
      <c r="D134" s="228">
        <v>1</v>
      </c>
      <c r="E134" s="228">
        <v>1</v>
      </c>
      <c r="F134" s="228">
        <v>1</v>
      </c>
      <c r="G134" s="228">
        <v>1</v>
      </c>
      <c r="H134" s="228">
        <v>1</v>
      </c>
      <c r="I134" s="228">
        <v>1</v>
      </c>
      <c r="J134" s="228">
        <v>1</v>
      </c>
      <c r="K134" s="228">
        <v>1</v>
      </c>
      <c r="L134" s="228">
        <v>1</v>
      </c>
      <c r="M134" s="228">
        <v>1</v>
      </c>
      <c r="N134" s="228">
        <v>1</v>
      </c>
      <c r="O134" s="228">
        <v>1</v>
      </c>
      <c r="P134" s="228">
        <v>1</v>
      </c>
      <c r="Q134" s="228">
        <v>1</v>
      </c>
      <c r="R134" s="228">
        <v>1</v>
      </c>
      <c r="S134" s="228">
        <v>1</v>
      </c>
      <c r="T134" s="228">
        <v>1</v>
      </c>
      <c r="U134" s="228">
        <v>1</v>
      </c>
      <c r="V134" s="228">
        <v>1</v>
      </c>
      <c r="W134" s="228">
        <v>1</v>
      </c>
      <c r="X134" s="228">
        <v>1</v>
      </c>
      <c r="Y134" s="228">
        <v>1</v>
      </c>
      <c r="Z134" s="228">
        <v>1</v>
      </c>
      <c r="AA134" s="228">
        <v>1</v>
      </c>
      <c r="AB134" s="228">
        <v>1</v>
      </c>
      <c r="AC134" s="228">
        <v>1</v>
      </c>
      <c r="AD134" s="228">
        <v>1</v>
      </c>
      <c r="AE134" s="228">
        <v>1</v>
      </c>
      <c r="AF134" s="228">
        <v>1</v>
      </c>
      <c r="AG134" s="228">
        <v>1</v>
      </c>
      <c r="AH134" s="228">
        <v>1</v>
      </c>
      <c r="AI134" s="228">
        <v>1</v>
      </c>
      <c r="AJ134" s="228">
        <v>1</v>
      </c>
      <c r="AK134" s="228">
        <v>1</v>
      </c>
      <c r="AL134" s="228">
        <v>1</v>
      </c>
    </row>
    <row r="135" spans="1:38" ht="13.5" customHeight="1">
      <c r="A135" s="227" t="s">
        <v>117</v>
      </c>
      <c r="B135" s="228">
        <v>1</v>
      </c>
      <c r="C135" s="228">
        <v>1</v>
      </c>
      <c r="D135" s="228">
        <v>1</v>
      </c>
      <c r="E135" s="228">
        <v>1</v>
      </c>
      <c r="F135" s="228">
        <v>1</v>
      </c>
      <c r="G135" s="228">
        <v>1</v>
      </c>
      <c r="H135" s="228">
        <v>1</v>
      </c>
      <c r="I135" s="228">
        <v>1</v>
      </c>
      <c r="J135" s="228">
        <v>1</v>
      </c>
      <c r="K135" s="228">
        <v>1</v>
      </c>
      <c r="L135" s="228">
        <v>1</v>
      </c>
      <c r="M135" s="228">
        <v>1</v>
      </c>
      <c r="N135" s="228">
        <v>1</v>
      </c>
      <c r="O135" s="228">
        <v>1</v>
      </c>
      <c r="P135" s="228">
        <v>1</v>
      </c>
      <c r="Q135" s="228">
        <v>1</v>
      </c>
      <c r="R135" s="228">
        <v>1</v>
      </c>
      <c r="S135" s="228">
        <v>1</v>
      </c>
      <c r="T135" s="228">
        <v>1</v>
      </c>
      <c r="U135" s="228">
        <v>1</v>
      </c>
      <c r="V135" s="228">
        <v>1</v>
      </c>
      <c r="W135" s="228">
        <v>1</v>
      </c>
      <c r="X135" s="228">
        <v>1</v>
      </c>
      <c r="Y135" s="228">
        <v>1</v>
      </c>
      <c r="Z135" s="228">
        <v>1</v>
      </c>
      <c r="AA135" s="228">
        <v>1</v>
      </c>
      <c r="AB135" s="228">
        <v>1</v>
      </c>
      <c r="AC135" s="228">
        <v>1</v>
      </c>
      <c r="AD135" s="228">
        <v>1</v>
      </c>
      <c r="AE135" s="228">
        <v>1</v>
      </c>
      <c r="AF135" s="228">
        <v>1</v>
      </c>
      <c r="AG135" s="228">
        <v>1</v>
      </c>
      <c r="AH135" s="228">
        <v>1</v>
      </c>
      <c r="AI135" s="228">
        <v>1</v>
      </c>
      <c r="AJ135" s="228">
        <v>1</v>
      </c>
      <c r="AK135" s="228">
        <v>1</v>
      </c>
      <c r="AL135" s="228">
        <v>1</v>
      </c>
    </row>
    <row r="136" spans="1:38" ht="13.5" customHeight="1">
      <c r="A136" s="227" t="s">
        <v>125</v>
      </c>
      <c r="B136" s="228">
        <v>0.99930143206426825</v>
      </c>
      <c r="C136" s="228">
        <v>1</v>
      </c>
      <c r="D136" s="228">
        <v>1</v>
      </c>
      <c r="E136" s="228">
        <v>1</v>
      </c>
      <c r="F136" s="228">
        <v>1</v>
      </c>
      <c r="G136" s="228">
        <v>1</v>
      </c>
      <c r="H136" s="228">
        <v>0</v>
      </c>
      <c r="I136" s="228">
        <v>1</v>
      </c>
      <c r="J136" s="228">
        <v>1</v>
      </c>
      <c r="K136" s="228">
        <v>1</v>
      </c>
      <c r="L136" s="228">
        <v>1</v>
      </c>
      <c r="M136" s="228">
        <v>1</v>
      </c>
      <c r="N136" s="228">
        <v>1</v>
      </c>
      <c r="O136" s="228">
        <v>1</v>
      </c>
      <c r="P136" s="228">
        <v>1</v>
      </c>
      <c r="Q136" s="228">
        <v>1</v>
      </c>
      <c r="R136" s="228">
        <v>0.99961187657675143</v>
      </c>
      <c r="S136" s="228">
        <v>1</v>
      </c>
      <c r="T136" s="228">
        <v>1</v>
      </c>
      <c r="U136" s="228">
        <v>1</v>
      </c>
      <c r="V136" s="228">
        <v>1</v>
      </c>
      <c r="W136" s="228">
        <v>1</v>
      </c>
      <c r="X136" s="228">
        <v>1</v>
      </c>
      <c r="Y136" s="228">
        <v>0.99173553719008267</v>
      </c>
      <c r="Z136" s="228">
        <v>1</v>
      </c>
      <c r="AA136" s="228">
        <v>1</v>
      </c>
      <c r="AB136" s="228">
        <v>1</v>
      </c>
      <c r="AC136" s="228">
        <v>1</v>
      </c>
      <c r="AD136" s="228">
        <v>1</v>
      </c>
      <c r="AE136" s="228">
        <v>1</v>
      </c>
      <c r="AF136" s="228">
        <v>1</v>
      </c>
      <c r="AG136" s="228">
        <v>1</v>
      </c>
      <c r="AH136" s="228">
        <v>1</v>
      </c>
      <c r="AI136" s="228">
        <v>1</v>
      </c>
      <c r="AJ136" s="228">
        <v>1</v>
      </c>
      <c r="AK136" s="228">
        <v>1</v>
      </c>
      <c r="AL136" s="228">
        <v>1</v>
      </c>
    </row>
    <row r="137" spans="1:38" ht="13.5" customHeight="1">
      <c r="A137" s="227" t="s">
        <v>135</v>
      </c>
      <c r="B137" s="228">
        <v>1</v>
      </c>
      <c r="C137" s="228">
        <v>1</v>
      </c>
      <c r="D137" s="228">
        <v>1</v>
      </c>
      <c r="E137" s="228">
        <v>1</v>
      </c>
      <c r="F137" s="228">
        <v>1</v>
      </c>
      <c r="G137" s="228">
        <v>1</v>
      </c>
      <c r="H137" s="228">
        <v>1</v>
      </c>
      <c r="I137" s="228">
        <v>1</v>
      </c>
      <c r="J137" s="228">
        <v>1</v>
      </c>
      <c r="K137" s="228">
        <v>1</v>
      </c>
      <c r="L137" s="228">
        <v>1</v>
      </c>
      <c r="M137" s="228">
        <v>1</v>
      </c>
      <c r="N137" s="228">
        <v>1</v>
      </c>
      <c r="O137" s="228">
        <v>1</v>
      </c>
      <c r="P137" s="228">
        <v>1</v>
      </c>
      <c r="Q137" s="228">
        <v>1</v>
      </c>
      <c r="R137" s="228">
        <v>1</v>
      </c>
      <c r="S137" s="228">
        <v>1</v>
      </c>
      <c r="T137" s="228">
        <v>1</v>
      </c>
      <c r="U137" s="228">
        <v>1</v>
      </c>
      <c r="V137" s="228">
        <v>1</v>
      </c>
      <c r="W137" s="228">
        <v>1</v>
      </c>
      <c r="X137" s="228">
        <v>1</v>
      </c>
      <c r="Y137" s="228">
        <v>1</v>
      </c>
      <c r="Z137" s="228">
        <v>1</v>
      </c>
      <c r="AA137" s="228">
        <v>1</v>
      </c>
      <c r="AB137" s="228">
        <v>1</v>
      </c>
      <c r="AC137" s="228">
        <v>1</v>
      </c>
      <c r="AD137" s="228">
        <v>1</v>
      </c>
      <c r="AE137" s="228">
        <v>1</v>
      </c>
      <c r="AF137" s="228">
        <v>1</v>
      </c>
      <c r="AG137" s="228">
        <v>1</v>
      </c>
      <c r="AH137" s="228">
        <v>1</v>
      </c>
      <c r="AI137" s="228">
        <v>1</v>
      </c>
      <c r="AJ137" s="228">
        <v>1</v>
      </c>
      <c r="AK137" s="228">
        <v>1</v>
      </c>
      <c r="AL137" s="228">
        <v>1</v>
      </c>
    </row>
    <row r="138" spans="1:38" ht="13.5" customHeight="1">
      <c r="A138" s="227" t="s">
        <v>85</v>
      </c>
      <c r="B138" s="228">
        <v>1</v>
      </c>
      <c r="C138" s="228">
        <v>1</v>
      </c>
      <c r="D138" s="228">
        <v>1</v>
      </c>
      <c r="E138" s="228">
        <v>1</v>
      </c>
      <c r="F138" s="228">
        <v>1</v>
      </c>
      <c r="G138" s="228">
        <v>1</v>
      </c>
      <c r="H138" s="228">
        <v>1</v>
      </c>
      <c r="I138" s="228">
        <v>1</v>
      </c>
      <c r="J138" s="228">
        <v>1</v>
      </c>
      <c r="K138" s="228">
        <v>1</v>
      </c>
      <c r="L138" s="228">
        <v>1</v>
      </c>
      <c r="M138" s="228">
        <v>1</v>
      </c>
      <c r="N138" s="228">
        <v>1</v>
      </c>
      <c r="O138" s="228">
        <v>1</v>
      </c>
      <c r="P138" s="228">
        <v>1</v>
      </c>
      <c r="Q138" s="228">
        <v>1</v>
      </c>
      <c r="R138" s="228">
        <v>1</v>
      </c>
      <c r="S138" s="228">
        <v>1</v>
      </c>
      <c r="T138" s="228">
        <v>1</v>
      </c>
      <c r="U138" s="228">
        <v>1</v>
      </c>
      <c r="V138" s="228">
        <v>1</v>
      </c>
      <c r="W138" s="228">
        <v>1</v>
      </c>
      <c r="X138" s="228">
        <v>1</v>
      </c>
      <c r="Y138" s="228">
        <v>1</v>
      </c>
      <c r="Z138" s="228">
        <v>1</v>
      </c>
      <c r="AA138" s="228">
        <v>1</v>
      </c>
      <c r="AB138" s="228">
        <v>1</v>
      </c>
      <c r="AC138" s="228">
        <v>1</v>
      </c>
      <c r="AD138" s="228">
        <v>1</v>
      </c>
      <c r="AE138" s="228">
        <v>1</v>
      </c>
      <c r="AF138" s="228">
        <v>1</v>
      </c>
      <c r="AG138" s="228">
        <v>1</v>
      </c>
      <c r="AH138" s="228">
        <v>1</v>
      </c>
      <c r="AI138" s="228">
        <v>1</v>
      </c>
      <c r="AJ138" s="228">
        <v>1</v>
      </c>
      <c r="AK138" s="228">
        <v>1</v>
      </c>
      <c r="AL138" s="228">
        <v>1</v>
      </c>
    </row>
    <row r="139" spans="1:38" ht="13.5" customHeight="1">
      <c r="A139" s="227" t="s">
        <v>129</v>
      </c>
      <c r="B139" s="228">
        <v>1</v>
      </c>
      <c r="C139" s="228">
        <v>1</v>
      </c>
      <c r="D139" s="228">
        <v>1</v>
      </c>
      <c r="E139" s="228">
        <v>1</v>
      </c>
      <c r="F139" s="228">
        <v>1</v>
      </c>
      <c r="G139" s="228">
        <v>1</v>
      </c>
      <c r="H139" s="228">
        <v>1</v>
      </c>
      <c r="I139" s="228">
        <v>1</v>
      </c>
      <c r="J139" s="228">
        <v>1</v>
      </c>
      <c r="K139" s="228">
        <v>1</v>
      </c>
      <c r="L139" s="228">
        <v>1</v>
      </c>
      <c r="M139" s="228">
        <v>1</v>
      </c>
      <c r="N139" s="228">
        <v>1</v>
      </c>
      <c r="O139" s="228">
        <v>1</v>
      </c>
      <c r="P139" s="228">
        <v>1</v>
      </c>
      <c r="Q139" s="228">
        <v>1</v>
      </c>
      <c r="R139" s="228">
        <v>1</v>
      </c>
      <c r="S139" s="228">
        <v>1</v>
      </c>
      <c r="T139" s="228">
        <v>1</v>
      </c>
      <c r="U139" s="228">
        <v>1</v>
      </c>
      <c r="V139" s="228">
        <v>1</v>
      </c>
      <c r="W139" s="228">
        <v>1</v>
      </c>
      <c r="X139" s="228">
        <v>1</v>
      </c>
      <c r="Y139" s="228">
        <v>1</v>
      </c>
      <c r="Z139" s="228">
        <v>1</v>
      </c>
      <c r="AA139" s="228">
        <v>1</v>
      </c>
      <c r="AB139" s="228">
        <v>1</v>
      </c>
      <c r="AC139" s="228">
        <v>1</v>
      </c>
      <c r="AD139" s="228">
        <v>1</v>
      </c>
      <c r="AE139" s="228">
        <v>1</v>
      </c>
      <c r="AF139" s="228">
        <v>1</v>
      </c>
      <c r="AG139" s="228">
        <v>1</v>
      </c>
      <c r="AH139" s="228">
        <v>1</v>
      </c>
      <c r="AI139" s="228">
        <v>1</v>
      </c>
      <c r="AJ139" s="228">
        <v>1</v>
      </c>
      <c r="AK139" s="228">
        <v>1</v>
      </c>
      <c r="AL139" s="228">
        <v>1</v>
      </c>
    </row>
    <row r="140" spans="1:38" ht="13.5" customHeight="1">
      <c r="A140" s="227" t="s">
        <v>304</v>
      </c>
      <c r="B140" s="228">
        <v>0.98096304591265393</v>
      </c>
      <c r="C140" s="228">
        <v>1</v>
      </c>
      <c r="D140" s="228">
        <v>1</v>
      </c>
      <c r="E140" s="228">
        <v>1</v>
      </c>
      <c r="F140" s="228">
        <v>0.8125</v>
      </c>
      <c r="G140" s="228">
        <v>1</v>
      </c>
      <c r="H140" s="228">
        <v>1</v>
      </c>
      <c r="I140" s="228">
        <v>0.9375</v>
      </c>
      <c r="J140" s="228">
        <v>1</v>
      </c>
      <c r="K140" s="228">
        <v>1</v>
      </c>
      <c r="L140" s="228">
        <v>0.1</v>
      </c>
      <c r="M140" s="228">
        <v>1</v>
      </c>
      <c r="N140" s="228">
        <v>1</v>
      </c>
      <c r="O140" s="228">
        <v>1</v>
      </c>
      <c r="P140" s="228">
        <v>1</v>
      </c>
      <c r="Q140" s="228">
        <v>1</v>
      </c>
      <c r="R140" s="228">
        <v>0.99617834394904459</v>
      </c>
      <c r="S140" s="228">
        <v>1</v>
      </c>
      <c r="T140" s="228">
        <v>1</v>
      </c>
      <c r="U140" s="228">
        <v>0.9285714285714286</v>
      </c>
      <c r="V140" s="228">
        <v>1</v>
      </c>
      <c r="W140" s="228">
        <v>1</v>
      </c>
      <c r="X140" s="228">
        <v>1</v>
      </c>
      <c r="Y140" s="228">
        <v>1</v>
      </c>
      <c r="Z140" s="228">
        <v>1</v>
      </c>
      <c r="AA140" s="228">
        <v>1</v>
      </c>
      <c r="AB140" s="228">
        <v>1</v>
      </c>
      <c r="AC140" s="228">
        <v>1</v>
      </c>
      <c r="AD140" s="228">
        <v>1</v>
      </c>
      <c r="AE140" s="228">
        <v>1</v>
      </c>
      <c r="AF140" s="228">
        <v>1</v>
      </c>
      <c r="AG140" s="228">
        <v>1</v>
      </c>
      <c r="AH140" s="228">
        <v>1</v>
      </c>
      <c r="AI140" s="228">
        <v>1</v>
      </c>
      <c r="AJ140" s="228">
        <v>1</v>
      </c>
      <c r="AK140" s="228">
        <v>1</v>
      </c>
      <c r="AL140" s="228">
        <v>1</v>
      </c>
    </row>
    <row r="141" spans="1:38" ht="13.5" customHeight="1">
      <c r="A141" s="227" t="s">
        <v>324</v>
      </c>
      <c r="B141" s="228">
        <v>1</v>
      </c>
      <c r="C141" s="228">
        <v>1</v>
      </c>
      <c r="D141" s="228">
        <v>1</v>
      </c>
      <c r="E141" s="228">
        <v>1</v>
      </c>
      <c r="F141" s="228">
        <v>1</v>
      </c>
      <c r="G141" s="228">
        <v>1</v>
      </c>
      <c r="H141" s="228">
        <v>1</v>
      </c>
      <c r="I141" s="228">
        <v>1</v>
      </c>
      <c r="J141" s="228">
        <v>1</v>
      </c>
      <c r="K141" s="228">
        <v>1</v>
      </c>
      <c r="L141" s="228">
        <v>1</v>
      </c>
      <c r="M141" s="228">
        <v>1</v>
      </c>
      <c r="N141" s="228">
        <v>1</v>
      </c>
      <c r="O141" s="228">
        <v>1</v>
      </c>
      <c r="P141" s="228">
        <v>1</v>
      </c>
      <c r="Q141" s="228">
        <v>1</v>
      </c>
      <c r="R141" s="228">
        <v>1</v>
      </c>
      <c r="S141" s="228">
        <v>1</v>
      </c>
      <c r="T141" s="228">
        <v>1</v>
      </c>
      <c r="U141" s="228">
        <v>1</v>
      </c>
      <c r="V141" s="228">
        <v>1</v>
      </c>
      <c r="W141" s="228">
        <v>1</v>
      </c>
      <c r="X141" s="228">
        <v>1</v>
      </c>
      <c r="Y141" s="228">
        <v>1</v>
      </c>
      <c r="Z141" s="228">
        <v>1</v>
      </c>
      <c r="AA141" s="228">
        <v>1</v>
      </c>
      <c r="AB141" s="228">
        <v>1</v>
      </c>
      <c r="AC141" s="228">
        <v>1</v>
      </c>
      <c r="AD141" s="228">
        <v>1</v>
      </c>
      <c r="AE141" s="228">
        <v>1</v>
      </c>
      <c r="AF141" s="228">
        <v>1</v>
      </c>
      <c r="AG141" s="228">
        <v>1</v>
      </c>
      <c r="AH141" s="228">
        <v>1</v>
      </c>
      <c r="AI141" s="228">
        <v>1</v>
      </c>
      <c r="AJ141" s="228">
        <v>1</v>
      </c>
      <c r="AK141" s="228">
        <v>1</v>
      </c>
      <c r="AL141" s="228">
        <v>1</v>
      </c>
    </row>
    <row r="142" spans="1:38" ht="13.5" customHeight="1">
      <c r="A142" s="227" t="s">
        <v>268</v>
      </c>
      <c r="B142" s="228">
        <v>0.99926632428466622</v>
      </c>
      <c r="C142" s="228">
        <v>1</v>
      </c>
      <c r="D142" s="228">
        <v>1</v>
      </c>
      <c r="E142" s="228">
        <v>1</v>
      </c>
      <c r="F142" s="228">
        <v>1</v>
      </c>
      <c r="G142" s="228">
        <v>1</v>
      </c>
      <c r="H142" s="228">
        <v>1</v>
      </c>
      <c r="I142" s="228">
        <v>1</v>
      </c>
      <c r="J142" s="228">
        <v>1</v>
      </c>
      <c r="K142" s="228">
        <v>1</v>
      </c>
      <c r="L142" s="228">
        <v>1</v>
      </c>
      <c r="M142" s="228">
        <v>1</v>
      </c>
      <c r="N142" s="228">
        <v>1</v>
      </c>
      <c r="O142" s="228">
        <v>1</v>
      </c>
      <c r="P142" s="228">
        <v>1</v>
      </c>
      <c r="Q142" s="228">
        <v>1</v>
      </c>
      <c r="R142" s="228">
        <v>1</v>
      </c>
      <c r="S142" s="228">
        <v>1</v>
      </c>
      <c r="T142" s="228">
        <v>1</v>
      </c>
      <c r="U142" s="228">
        <v>1</v>
      </c>
      <c r="V142" s="228">
        <v>1</v>
      </c>
      <c r="W142" s="228">
        <v>1</v>
      </c>
      <c r="X142" s="228">
        <v>1</v>
      </c>
      <c r="Y142" s="228">
        <v>0.97058823529411764</v>
      </c>
      <c r="Z142" s="228">
        <v>1</v>
      </c>
      <c r="AA142" s="228">
        <v>1</v>
      </c>
      <c r="AB142" s="228">
        <v>1</v>
      </c>
      <c r="AC142" s="228">
        <v>1</v>
      </c>
      <c r="AD142" s="228">
        <v>1</v>
      </c>
      <c r="AE142" s="228">
        <v>1</v>
      </c>
      <c r="AF142" s="228">
        <v>1</v>
      </c>
      <c r="AG142" s="228">
        <v>1</v>
      </c>
      <c r="AH142" s="228">
        <v>1</v>
      </c>
      <c r="AI142" s="228">
        <v>1</v>
      </c>
      <c r="AJ142" s="228">
        <v>1</v>
      </c>
      <c r="AK142" s="228">
        <v>1</v>
      </c>
      <c r="AL142" s="228">
        <v>1</v>
      </c>
    </row>
    <row r="143" spans="1:38" ht="13.5" customHeight="1">
      <c r="A143" s="227" t="s">
        <v>78</v>
      </c>
      <c r="B143" s="228">
        <v>0.9928057553956835</v>
      </c>
      <c r="C143" s="228">
        <v>1</v>
      </c>
      <c r="D143" s="228">
        <v>1</v>
      </c>
      <c r="E143" s="228">
        <v>1</v>
      </c>
      <c r="F143" s="228">
        <v>1</v>
      </c>
      <c r="G143" s="228">
        <v>1</v>
      </c>
      <c r="H143" s="228">
        <v>1</v>
      </c>
      <c r="I143" s="228">
        <v>1</v>
      </c>
      <c r="J143" s="228">
        <v>1</v>
      </c>
      <c r="K143" s="228">
        <v>1</v>
      </c>
      <c r="L143" s="228">
        <v>1</v>
      </c>
      <c r="M143" s="228">
        <v>1</v>
      </c>
      <c r="N143" s="228">
        <v>1</v>
      </c>
      <c r="O143" s="228">
        <v>1</v>
      </c>
      <c r="P143" s="228">
        <v>1</v>
      </c>
      <c r="Q143" s="228">
        <v>1</v>
      </c>
      <c r="R143" s="228">
        <v>0.99962908011869434</v>
      </c>
      <c r="S143" s="228">
        <v>0.96120973044049962</v>
      </c>
      <c r="T143" s="228">
        <v>1</v>
      </c>
      <c r="U143" s="228">
        <v>1</v>
      </c>
      <c r="V143" s="228">
        <v>1</v>
      </c>
      <c r="W143" s="228">
        <v>1</v>
      </c>
      <c r="X143" s="228">
        <v>1</v>
      </c>
      <c r="Y143" s="228">
        <v>1</v>
      </c>
      <c r="Z143" s="228">
        <v>1</v>
      </c>
      <c r="AA143" s="228">
        <v>0.97727272727272729</v>
      </c>
      <c r="AB143" s="228">
        <v>1</v>
      </c>
      <c r="AC143" s="228">
        <v>1</v>
      </c>
      <c r="AD143" s="228">
        <v>1</v>
      </c>
      <c r="AE143" s="228">
        <v>1</v>
      </c>
      <c r="AF143" s="228">
        <v>1</v>
      </c>
      <c r="AG143" s="228">
        <v>1</v>
      </c>
      <c r="AH143" s="228">
        <v>1</v>
      </c>
      <c r="AI143" s="228">
        <v>1</v>
      </c>
      <c r="AJ143" s="228">
        <v>1</v>
      </c>
      <c r="AK143" s="228">
        <v>1</v>
      </c>
      <c r="AL143" s="228">
        <v>1</v>
      </c>
    </row>
    <row r="144" spans="1:38" ht="13.5" customHeight="1">
      <c r="A144" s="227" t="s">
        <v>103</v>
      </c>
      <c r="B144" s="228">
        <v>0.99983920244412283</v>
      </c>
      <c r="C144" s="228">
        <v>1</v>
      </c>
      <c r="D144" s="228">
        <v>1</v>
      </c>
      <c r="E144" s="228">
        <v>1</v>
      </c>
      <c r="F144" s="228">
        <v>1</v>
      </c>
      <c r="G144" s="228">
        <v>1</v>
      </c>
      <c r="H144" s="228">
        <v>1</v>
      </c>
      <c r="I144" s="228">
        <v>1</v>
      </c>
      <c r="J144" s="228">
        <v>1</v>
      </c>
      <c r="K144" s="228">
        <v>1</v>
      </c>
      <c r="L144" s="228">
        <v>1</v>
      </c>
      <c r="M144" s="228">
        <v>1</v>
      </c>
      <c r="N144" s="228">
        <v>1</v>
      </c>
      <c r="O144" s="228">
        <v>1</v>
      </c>
      <c r="P144" s="228">
        <v>1</v>
      </c>
      <c r="Q144" s="228">
        <v>1</v>
      </c>
      <c r="R144" s="228">
        <v>0.9998162440279309</v>
      </c>
      <c r="S144" s="228">
        <v>1</v>
      </c>
      <c r="T144" s="228">
        <v>1</v>
      </c>
      <c r="U144" s="228">
        <v>1</v>
      </c>
      <c r="V144" s="228">
        <v>1</v>
      </c>
      <c r="W144" s="228">
        <v>1</v>
      </c>
      <c r="X144" s="228">
        <v>1</v>
      </c>
      <c r="Y144" s="228">
        <v>1</v>
      </c>
      <c r="Z144" s="228">
        <v>1</v>
      </c>
      <c r="AA144" s="228">
        <v>1</v>
      </c>
      <c r="AB144" s="228">
        <v>1</v>
      </c>
      <c r="AC144" s="228">
        <v>1</v>
      </c>
      <c r="AD144" s="228">
        <v>1</v>
      </c>
      <c r="AE144" s="228">
        <v>1</v>
      </c>
      <c r="AF144" s="228">
        <v>1</v>
      </c>
      <c r="AG144" s="228">
        <v>1</v>
      </c>
      <c r="AH144" s="228">
        <v>1</v>
      </c>
      <c r="AI144" s="228">
        <v>1</v>
      </c>
      <c r="AJ144" s="228">
        <v>1</v>
      </c>
      <c r="AK144" s="228">
        <v>1</v>
      </c>
      <c r="AL144" s="228">
        <v>1</v>
      </c>
    </row>
    <row r="145" spans="1:38" ht="13.5" customHeight="1">
      <c r="A145" s="227" t="s">
        <v>14</v>
      </c>
      <c r="B145" s="228">
        <v>0.9998945036396244</v>
      </c>
      <c r="C145" s="228">
        <v>1</v>
      </c>
      <c r="D145" s="228">
        <v>1</v>
      </c>
      <c r="E145" s="228">
        <v>1</v>
      </c>
      <c r="F145" s="228">
        <v>1</v>
      </c>
      <c r="G145" s="228">
        <v>1</v>
      </c>
      <c r="H145" s="228">
        <v>1</v>
      </c>
      <c r="I145" s="228">
        <v>1</v>
      </c>
      <c r="J145" s="228">
        <v>1</v>
      </c>
      <c r="K145" s="228">
        <v>1</v>
      </c>
      <c r="L145" s="228">
        <v>1</v>
      </c>
      <c r="M145" s="228">
        <v>1</v>
      </c>
      <c r="N145" s="228">
        <v>1</v>
      </c>
      <c r="O145" s="228">
        <v>1</v>
      </c>
      <c r="P145" s="228">
        <v>1</v>
      </c>
      <c r="Q145" s="228">
        <v>1</v>
      </c>
      <c r="R145" s="228">
        <v>0.99989327641408754</v>
      </c>
      <c r="S145" s="228">
        <v>0.99943534726143424</v>
      </c>
      <c r="T145" s="228">
        <v>1</v>
      </c>
      <c r="U145" s="228">
        <v>1</v>
      </c>
      <c r="V145" s="228">
        <v>1</v>
      </c>
      <c r="W145" s="228">
        <v>1</v>
      </c>
      <c r="X145" s="228">
        <v>1</v>
      </c>
      <c r="Y145" s="228">
        <v>1</v>
      </c>
      <c r="Z145" s="228">
        <v>1</v>
      </c>
      <c r="AA145" s="228">
        <v>1</v>
      </c>
      <c r="AB145" s="228">
        <v>1</v>
      </c>
      <c r="AC145" s="228">
        <v>1</v>
      </c>
      <c r="AD145" s="228">
        <v>1</v>
      </c>
      <c r="AE145" s="228">
        <v>1</v>
      </c>
      <c r="AF145" s="228">
        <v>1</v>
      </c>
      <c r="AG145" s="228">
        <v>1</v>
      </c>
      <c r="AH145" s="228">
        <v>1</v>
      </c>
      <c r="AI145" s="228">
        <v>1</v>
      </c>
      <c r="AJ145" s="228">
        <v>1</v>
      </c>
      <c r="AK145" s="228">
        <v>1</v>
      </c>
      <c r="AL145" s="228">
        <v>1</v>
      </c>
    </row>
    <row r="146" spans="1:38" ht="13.5" customHeight="1">
      <c r="A146" s="227" t="s">
        <v>12</v>
      </c>
      <c r="B146" s="228">
        <v>1</v>
      </c>
      <c r="C146" s="228">
        <v>1</v>
      </c>
      <c r="D146" s="228">
        <v>1</v>
      </c>
      <c r="E146" s="228">
        <v>1</v>
      </c>
      <c r="F146" s="228">
        <v>1</v>
      </c>
      <c r="G146" s="228">
        <v>1</v>
      </c>
      <c r="H146" s="228">
        <v>1</v>
      </c>
      <c r="I146" s="228">
        <v>1</v>
      </c>
      <c r="J146" s="228">
        <v>1</v>
      </c>
      <c r="K146" s="228">
        <v>1</v>
      </c>
      <c r="L146" s="228">
        <v>1</v>
      </c>
      <c r="M146" s="228">
        <v>1</v>
      </c>
      <c r="N146" s="228">
        <v>1</v>
      </c>
      <c r="O146" s="228">
        <v>1</v>
      </c>
      <c r="P146" s="228">
        <v>1</v>
      </c>
      <c r="Q146" s="228">
        <v>1</v>
      </c>
      <c r="R146" s="228">
        <v>1</v>
      </c>
      <c r="S146" s="228">
        <v>1</v>
      </c>
      <c r="T146" s="228">
        <v>1</v>
      </c>
      <c r="U146" s="228">
        <v>1</v>
      </c>
      <c r="V146" s="228">
        <v>1</v>
      </c>
      <c r="W146" s="228">
        <v>1</v>
      </c>
      <c r="X146" s="228">
        <v>1</v>
      </c>
      <c r="Y146" s="228">
        <v>1</v>
      </c>
      <c r="Z146" s="228">
        <v>1</v>
      </c>
      <c r="AA146" s="228">
        <v>1</v>
      </c>
      <c r="AB146" s="228">
        <v>1</v>
      </c>
      <c r="AC146" s="228">
        <v>1</v>
      </c>
      <c r="AD146" s="228">
        <v>1</v>
      </c>
      <c r="AE146" s="228">
        <v>1</v>
      </c>
      <c r="AF146" s="228">
        <v>1</v>
      </c>
      <c r="AG146" s="228">
        <v>1</v>
      </c>
      <c r="AH146" s="228">
        <v>1</v>
      </c>
      <c r="AI146" s="228">
        <v>1</v>
      </c>
      <c r="AJ146" s="228">
        <v>1</v>
      </c>
      <c r="AK146" s="228">
        <v>1</v>
      </c>
      <c r="AL146" s="228">
        <v>1</v>
      </c>
    </row>
    <row r="147" spans="1:38" ht="13.5" customHeight="1">
      <c r="A147" s="227" t="s">
        <v>47</v>
      </c>
      <c r="B147" s="228">
        <v>1</v>
      </c>
      <c r="C147" s="228">
        <v>1</v>
      </c>
      <c r="D147" s="228">
        <v>1</v>
      </c>
      <c r="E147" s="228">
        <v>1</v>
      </c>
      <c r="F147" s="228">
        <v>1</v>
      </c>
      <c r="G147" s="228">
        <v>1</v>
      </c>
      <c r="H147" s="228">
        <v>1</v>
      </c>
      <c r="I147" s="228">
        <v>1</v>
      </c>
      <c r="J147" s="228">
        <v>1</v>
      </c>
      <c r="K147" s="228">
        <v>1</v>
      </c>
      <c r="L147" s="228">
        <v>1</v>
      </c>
      <c r="M147" s="228">
        <v>1</v>
      </c>
      <c r="N147" s="228">
        <v>1</v>
      </c>
      <c r="O147" s="228">
        <v>1</v>
      </c>
      <c r="P147" s="228">
        <v>1</v>
      </c>
      <c r="Q147" s="228">
        <v>1</v>
      </c>
      <c r="R147" s="228">
        <v>1</v>
      </c>
      <c r="S147" s="228">
        <v>1</v>
      </c>
      <c r="T147" s="228">
        <v>1</v>
      </c>
      <c r="U147" s="228">
        <v>1</v>
      </c>
      <c r="V147" s="228">
        <v>1</v>
      </c>
      <c r="W147" s="228">
        <v>1</v>
      </c>
      <c r="X147" s="228">
        <v>1</v>
      </c>
      <c r="Y147" s="228">
        <v>1</v>
      </c>
      <c r="Z147" s="228">
        <v>1</v>
      </c>
      <c r="AA147" s="228">
        <v>1</v>
      </c>
      <c r="AB147" s="228">
        <v>1</v>
      </c>
      <c r="AC147" s="228">
        <v>1</v>
      </c>
      <c r="AD147" s="228">
        <v>1</v>
      </c>
      <c r="AE147" s="228">
        <v>1</v>
      </c>
      <c r="AF147" s="228">
        <v>1</v>
      </c>
      <c r="AG147" s="228">
        <v>1</v>
      </c>
      <c r="AH147" s="228">
        <v>1</v>
      </c>
      <c r="AI147" s="228">
        <v>1</v>
      </c>
      <c r="AJ147" s="228">
        <v>1</v>
      </c>
      <c r="AK147" s="228">
        <v>1</v>
      </c>
      <c r="AL147" s="228">
        <v>1</v>
      </c>
    </row>
    <row r="148" spans="1:38" ht="13.5" customHeight="1">
      <c r="A148" s="227" t="s">
        <v>338</v>
      </c>
      <c r="B148" s="228">
        <v>1</v>
      </c>
      <c r="C148" s="228">
        <v>1</v>
      </c>
      <c r="D148" s="228">
        <v>1</v>
      </c>
      <c r="E148" s="228">
        <v>1</v>
      </c>
      <c r="F148" s="228">
        <v>1</v>
      </c>
      <c r="G148" s="228">
        <v>1</v>
      </c>
      <c r="H148" s="228">
        <v>1</v>
      </c>
      <c r="I148" s="228">
        <v>1</v>
      </c>
      <c r="J148" s="228">
        <v>1</v>
      </c>
      <c r="K148" s="228">
        <v>1</v>
      </c>
      <c r="L148" s="228">
        <v>1</v>
      </c>
      <c r="M148" s="228">
        <v>1</v>
      </c>
      <c r="N148" s="228">
        <v>1</v>
      </c>
      <c r="O148" s="228">
        <v>1</v>
      </c>
      <c r="P148" s="228">
        <v>1</v>
      </c>
      <c r="Q148" s="228">
        <v>1</v>
      </c>
      <c r="R148" s="228">
        <v>1</v>
      </c>
      <c r="S148" s="228">
        <v>1</v>
      </c>
      <c r="T148" s="228">
        <v>1</v>
      </c>
      <c r="U148" s="228">
        <v>1</v>
      </c>
      <c r="V148" s="228">
        <v>1</v>
      </c>
      <c r="W148" s="228">
        <v>1</v>
      </c>
      <c r="X148" s="228">
        <v>1</v>
      </c>
      <c r="Y148" s="228">
        <v>1</v>
      </c>
      <c r="Z148" s="228">
        <v>1</v>
      </c>
      <c r="AA148" s="228">
        <v>1</v>
      </c>
      <c r="AB148" s="228">
        <v>1</v>
      </c>
      <c r="AC148" s="228">
        <v>1</v>
      </c>
      <c r="AD148" s="228">
        <v>1</v>
      </c>
      <c r="AE148" s="228">
        <v>1</v>
      </c>
      <c r="AF148" s="228">
        <v>1</v>
      </c>
      <c r="AG148" s="228">
        <v>1</v>
      </c>
      <c r="AH148" s="228">
        <v>1</v>
      </c>
      <c r="AI148" s="228">
        <v>1</v>
      </c>
      <c r="AJ148" s="228">
        <v>1</v>
      </c>
      <c r="AK148" s="228">
        <v>1</v>
      </c>
      <c r="AL148" s="228">
        <v>1</v>
      </c>
    </row>
    <row r="149" spans="1:38" ht="13.5" customHeight="1">
      <c r="A149" s="227" t="s">
        <v>130</v>
      </c>
      <c r="B149" s="228">
        <v>1</v>
      </c>
      <c r="C149" s="228">
        <v>1</v>
      </c>
      <c r="D149" s="228">
        <v>1</v>
      </c>
      <c r="E149" s="228">
        <v>1</v>
      </c>
      <c r="F149" s="228">
        <v>1</v>
      </c>
      <c r="G149" s="228">
        <v>1</v>
      </c>
      <c r="H149" s="228">
        <v>1</v>
      </c>
      <c r="I149" s="228">
        <v>1</v>
      </c>
      <c r="J149" s="228">
        <v>1</v>
      </c>
      <c r="K149" s="228">
        <v>1</v>
      </c>
      <c r="L149" s="228">
        <v>1</v>
      </c>
      <c r="M149" s="228">
        <v>1</v>
      </c>
      <c r="N149" s="228">
        <v>1</v>
      </c>
      <c r="O149" s="228">
        <v>1</v>
      </c>
      <c r="P149" s="228">
        <v>1</v>
      </c>
      <c r="Q149" s="228">
        <v>1</v>
      </c>
      <c r="R149" s="228">
        <v>1</v>
      </c>
      <c r="S149" s="228">
        <v>1</v>
      </c>
      <c r="T149" s="228">
        <v>1</v>
      </c>
      <c r="U149" s="228">
        <v>1</v>
      </c>
      <c r="V149" s="228">
        <v>1</v>
      </c>
      <c r="W149" s="228">
        <v>1</v>
      </c>
      <c r="X149" s="228">
        <v>1</v>
      </c>
      <c r="Y149" s="228">
        <v>1</v>
      </c>
      <c r="Z149" s="228">
        <v>1</v>
      </c>
      <c r="AA149" s="228">
        <v>1</v>
      </c>
      <c r="AB149" s="228">
        <v>1</v>
      </c>
      <c r="AC149" s="228">
        <v>1</v>
      </c>
      <c r="AD149" s="228">
        <v>1</v>
      </c>
      <c r="AE149" s="228">
        <v>1</v>
      </c>
      <c r="AF149" s="228">
        <v>1</v>
      </c>
      <c r="AG149" s="228">
        <v>1</v>
      </c>
      <c r="AH149" s="228">
        <v>1</v>
      </c>
      <c r="AI149" s="228">
        <v>1</v>
      </c>
      <c r="AJ149" s="228">
        <v>1</v>
      </c>
      <c r="AK149" s="228">
        <v>1</v>
      </c>
      <c r="AL149" s="228">
        <v>1</v>
      </c>
    </row>
    <row r="150" spans="1:38" ht="13.5" customHeight="1">
      <c r="A150" s="227" t="s">
        <v>16</v>
      </c>
      <c r="B150" s="228">
        <v>0.99994570528830495</v>
      </c>
      <c r="C150" s="228">
        <v>1</v>
      </c>
      <c r="D150" s="228">
        <v>1</v>
      </c>
      <c r="E150" s="228">
        <v>1</v>
      </c>
      <c r="F150" s="228">
        <v>1</v>
      </c>
      <c r="G150" s="228">
        <v>1</v>
      </c>
      <c r="H150" s="228">
        <v>1</v>
      </c>
      <c r="I150" s="228">
        <v>1</v>
      </c>
      <c r="J150" s="228">
        <v>1</v>
      </c>
      <c r="K150" s="228">
        <v>1</v>
      </c>
      <c r="L150" s="228">
        <v>1</v>
      </c>
      <c r="M150" s="228">
        <v>1</v>
      </c>
      <c r="N150" s="228">
        <v>1</v>
      </c>
      <c r="O150" s="228">
        <v>1</v>
      </c>
      <c r="P150" s="228">
        <v>1</v>
      </c>
      <c r="Q150" s="228">
        <v>1</v>
      </c>
      <c r="R150" s="228">
        <v>1</v>
      </c>
      <c r="S150" s="228">
        <v>0.99968973006515671</v>
      </c>
      <c r="T150" s="228">
        <v>1</v>
      </c>
      <c r="U150" s="228">
        <v>1</v>
      </c>
      <c r="V150" s="228">
        <v>1</v>
      </c>
      <c r="W150" s="228">
        <v>1</v>
      </c>
      <c r="X150" s="228">
        <v>1</v>
      </c>
      <c r="Y150" s="228">
        <v>1</v>
      </c>
      <c r="Z150" s="228">
        <v>1</v>
      </c>
      <c r="AA150" s="228">
        <v>1</v>
      </c>
      <c r="AB150" s="228">
        <v>1</v>
      </c>
      <c r="AC150" s="228">
        <v>1</v>
      </c>
      <c r="AD150" s="228">
        <v>1</v>
      </c>
      <c r="AE150" s="228">
        <v>1</v>
      </c>
      <c r="AF150" s="228">
        <v>1</v>
      </c>
      <c r="AG150" s="228">
        <v>1</v>
      </c>
      <c r="AH150" s="228">
        <v>1</v>
      </c>
      <c r="AI150" s="228">
        <v>1</v>
      </c>
      <c r="AJ150" s="228">
        <v>1</v>
      </c>
      <c r="AK150" s="228">
        <v>1</v>
      </c>
      <c r="AL150" s="228">
        <v>1</v>
      </c>
    </row>
    <row r="151" spans="1:38" ht="13.5" customHeight="1">
      <c r="A151" s="227" t="s">
        <v>58</v>
      </c>
      <c r="B151" s="228">
        <v>0.99950835791543757</v>
      </c>
      <c r="C151" s="228">
        <v>1</v>
      </c>
      <c r="D151" s="228">
        <v>1</v>
      </c>
      <c r="E151" s="228">
        <v>1</v>
      </c>
      <c r="F151" s="228">
        <v>1</v>
      </c>
      <c r="G151" s="228">
        <v>1</v>
      </c>
      <c r="H151" s="228">
        <v>1</v>
      </c>
      <c r="I151" s="228">
        <v>1</v>
      </c>
      <c r="J151" s="228">
        <v>1</v>
      </c>
      <c r="K151" s="228">
        <v>1</v>
      </c>
      <c r="L151" s="228">
        <v>1</v>
      </c>
      <c r="M151" s="228">
        <v>1</v>
      </c>
      <c r="N151" s="228">
        <v>1</v>
      </c>
      <c r="O151" s="228">
        <v>1</v>
      </c>
      <c r="P151" s="228">
        <v>1</v>
      </c>
      <c r="Q151" s="228">
        <v>1</v>
      </c>
      <c r="R151" s="228">
        <v>0.99987106756059829</v>
      </c>
      <c r="S151" s="228">
        <v>0.99791340636411063</v>
      </c>
      <c r="T151" s="228">
        <v>1</v>
      </c>
      <c r="U151" s="228">
        <v>1</v>
      </c>
      <c r="V151" s="228">
        <v>1</v>
      </c>
      <c r="W151" s="228">
        <v>1</v>
      </c>
      <c r="X151" s="228">
        <v>1</v>
      </c>
      <c r="Y151" s="228">
        <v>1</v>
      </c>
      <c r="Z151" s="228">
        <v>1</v>
      </c>
      <c r="AA151" s="228">
        <v>1</v>
      </c>
      <c r="AB151" s="228">
        <v>1</v>
      </c>
      <c r="AC151" s="228">
        <v>1</v>
      </c>
      <c r="AD151" s="228">
        <v>1</v>
      </c>
      <c r="AE151" s="228">
        <v>1</v>
      </c>
      <c r="AF151" s="228">
        <v>1</v>
      </c>
      <c r="AG151" s="228">
        <v>1</v>
      </c>
      <c r="AH151" s="228">
        <v>1</v>
      </c>
      <c r="AI151" s="228">
        <v>1</v>
      </c>
      <c r="AJ151" s="228">
        <v>1</v>
      </c>
      <c r="AK151" s="228">
        <v>1</v>
      </c>
      <c r="AL151" s="228">
        <v>1</v>
      </c>
    </row>
    <row r="152" spans="1:38" ht="13.5" customHeight="1">
      <c r="A152" s="227" t="s">
        <v>199</v>
      </c>
      <c r="B152" s="228">
        <v>0.98835820895522386</v>
      </c>
      <c r="C152" s="228">
        <v>1</v>
      </c>
      <c r="D152" s="228">
        <v>1</v>
      </c>
      <c r="E152" s="228">
        <v>1</v>
      </c>
      <c r="F152" s="228">
        <v>0.99148936170212765</v>
      </c>
      <c r="G152" s="228">
        <v>1</v>
      </c>
      <c r="H152" s="228">
        <v>1</v>
      </c>
      <c r="I152" s="228">
        <v>1</v>
      </c>
      <c r="J152" s="228">
        <v>1</v>
      </c>
      <c r="K152" s="228">
        <v>1</v>
      </c>
      <c r="L152" s="228">
        <v>0.93333333333333335</v>
      </c>
      <c r="M152" s="228">
        <v>1</v>
      </c>
      <c r="N152" s="228">
        <v>1</v>
      </c>
      <c r="O152" s="228">
        <v>1</v>
      </c>
      <c r="P152" s="228">
        <v>1</v>
      </c>
      <c r="Q152" s="228">
        <v>1</v>
      </c>
      <c r="R152" s="228">
        <v>0.98780487804878048</v>
      </c>
      <c r="S152" s="228">
        <v>1</v>
      </c>
      <c r="T152" s="228">
        <v>1</v>
      </c>
      <c r="U152" s="228">
        <v>1</v>
      </c>
      <c r="V152" s="228">
        <v>1</v>
      </c>
      <c r="W152" s="228">
        <v>1</v>
      </c>
      <c r="X152" s="228">
        <v>1</v>
      </c>
      <c r="Y152" s="228">
        <v>1</v>
      </c>
      <c r="Z152" s="228">
        <v>1</v>
      </c>
      <c r="AA152" s="228">
        <v>1</v>
      </c>
      <c r="AB152" s="228">
        <v>1</v>
      </c>
      <c r="AC152" s="228">
        <v>1</v>
      </c>
      <c r="AD152" s="228">
        <v>1</v>
      </c>
      <c r="AE152" s="228">
        <v>1</v>
      </c>
      <c r="AF152" s="228">
        <v>1</v>
      </c>
      <c r="AG152" s="228">
        <v>1</v>
      </c>
      <c r="AH152" s="228">
        <v>1</v>
      </c>
      <c r="AI152" s="228">
        <v>1</v>
      </c>
      <c r="AJ152" s="228">
        <v>1</v>
      </c>
      <c r="AK152" s="228">
        <v>1</v>
      </c>
      <c r="AL152" s="228">
        <v>1</v>
      </c>
    </row>
    <row r="153" spans="1:38" ht="13.5" customHeight="1">
      <c r="A153" s="227" t="s">
        <v>114</v>
      </c>
      <c r="B153" s="228">
        <v>0.99982468443197758</v>
      </c>
      <c r="C153" s="228">
        <v>1</v>
      </c>
      <c r="D153" s="228">
        <v>1</v>
      </c>
      <c r="E153" s="228">
        <v>1</v>
      </c>
      <c r="F153" s="228">
        <v>1</v>
      </c>
      <c r="G153" s="228">
        <v>1</v>
      </c>
      <c r="H153" s="228">
        <v>1</v>
      </c>
      <c r="I153" s="228">
        <v>1</v>
      </c>
      <c r="J153" s="228">
        <v>1</v>
      </c>
      <c r="K153" s="228">
        <v>1</v>
      </c>
      <c r="L153" s="228">
        <v>1</v>
      </c>
      <c r="M153" s="228">
        <v>1</v>
      </c>
      <c r="N153" s="228">
        <v>1</v>
      </c>
      <c r="O153" s="228">
        <v>1</v>
      </c>
      <c r="P153" s="228">
        <v>1</v>
      </c>
      <c r="Q153" s="228">
        <v>1</v>
      </c>
      <c r="R153" s="228">
        <v>0.99975173783515392</v>
      </c>
      <c r="S153" s="228">
        <v>1</v>
      </c>
      <c r="T153" s="228">
        <v>1</v>
      </c>
      <c r="U153" s="228">
        <v>1</v>
      </c>
      <c r="V153" s="228">
        <v>1</v>
      </c>
      <c r="W153" s="228">
        <v>1</v>
      </c>
      <c r="X153" s="228">
        <v>1</v>
      </c>
      <c r="Y153" s="228">
        <v>1</v>
      </c>
      <c r="Z153" s="228">
        <v>1</v>
      </c>
      <c r="AA153" s="228">
        <v>1</v>
      </c>
      <c r="AB153" s="228">
        <v>1</v>
      </c>
      <c r="AC153" s="228">
        <v>1</v>
      </c>
      <c r="AD153" s="228">
        <v>1</v>
      </c>
      <c r="AE153" s="228">
        <v>1</v>
      </c>
      <c r="AF153" s="228">
        <v>1</v>
      </c>
      <c r="AG153" s="228">
        <v>1</v>
      </c>
      <c r="AH153" s="228">
        <v>1</v>
      </c>
      <c r="AI153" s="228">
        <v>1</v>
      </c>
      <c r="AJ153" s="228">
        <v>1</v>
      </c>
      <c r="AK153" s="228">
        <v>1</v>
      </c>
      <c r="AL153" s="228">
        <v>1</v>
      </c>
    </row>
    <row r="154" spans="1:38" ht="13.5" customHeight="1">
      <c r="A154" s="227" t="s">
        <v>224</v>
      </c>
      <c r="B154" s="228">
        <v>1</v>
      </c>
      <c r="C154" s="228">
        <v>1</v>
      </c>
      <c r="D154" s="228">
        <v>1</v>
      </c>
      <c r="E154" s="228">
        <v>1</v>
      </c>
      <c r="F154" s="228">
        <v>1</v>
      </c>
      <c r="G154" s="228">
        <v>1</v>
      </c>
      <c r="H154" s="228">
        <v>1</v>
      </c>
      <c r="I154" s="228">
        <v>1</v>
      </c>
      <c r="J154" s="228">
        <v>1</v>
      </c>
      <c r="K154" s="228">
        <v>1</v>
      </c>
      <c r="L154" s="228">
        <v>1</v>
      </c>
      <c r="M154" s="228">
        <v>1</v>
      </c>
      <c r="N154" s="228">
        <v>1</v>
      </c>
      <c r="O154" s="228">
        <v>1</v>
      </c>
      <c r="P154" s="228">
        <v>1</v>
      </c>
      <c r="Q154" s="228">
        <v>1</v>
      </c>
      <c r="R154" s="228">
        <v>1</v>
      </c>
      <c r="S154" s="228">
        <v>1</v>
      </c>
      <c r="T154" s="228">
        <v>1</v>
      </c>
      <c r="U154" s="228">
        <v>1</v>
      </c>
      <c r="V154" s="228">
        <v>1</v>
      </c>
      <c r="W154" s="228">
        <v>1</v>
      </c>
      <c r="X154" s="228">
        <v>1</v>
      </c>
      <c r="Y154" s="228">
        <v>1</v>
      </c>
      <c r="Z154" s="228">
        <v>1</v>
      </c>
      <c r="AA154" s="228">
        <v>1</v>
      </c>
      <c r="AB154" s="228">
        <v>1</v>
      </c>
      <c r="AC154" s="228">
        <v>1</v>
      </c>
      <c r="AD154" s="228">
        <v>1</v>
      </c>
      <c r="AE154" s="228">
        <v>1</v>
      </c>
      <c r="AF154" s="228">
        <v>1</v>
      </c>
      <c r="AG154" s="228">
        <v>1</v>
      </c>
      <c r="AH154" s="228">
        <v>1</v>
      </c>
      <c r="AI154" s="228">
        <v>1</v>
      </c>
      <c r="AJ154" s="228">
        <v>1</v>
      </c>
      <c r="AK154" s="228">
        <v>1</v>
      </c>
      <c r="AL154" s="228">
        <v>1</v>
      </c>
    </row>
    <row r="155" spans="1:38" ht="13.5" customHeight="1">
      <c r="A155" s="227" t="s">
        <v>325</v>
      </c>
      <c r="B155" s="228">
        <v>1</v>
      </c>
      <c r="C155" s="228">
        <v>1</v>
      </c>
      <c r="D155" s="228">
        <v>1</v>
      </c>
      <c r="E155" s="228">
        <v>1</v>
      </c>
      <c r="F155" s="228">
        <v>1</v>
      </c>
      <c r="G155" s="228">
        <v>1</v>
      </c>
      <c r="H155" s="228">
        <v>1</v>
      </c>
      <c r="I155" s="228">
        <v>1</v>
      </c>
      <c r="J155" s="228">
        <v>1</v>
      </c>
      <c r="K155" s="228">
        <v>1</v>
      </c>
      <c r="L155" s="228">
        <v>1</v>
      </c>
      <c r="M155" s="228">
        <v>1</v>
      </c>
      <c r="N155" s="228">
        <v>1</v>
      </c>
      <c r="O155" s="228">
        <v>1</v>
      </c>
      <c r="P155" s="228">
        <v>1</v>
      </c>
      <c r="Q155" s="228">
        <v>1</v>
      </c>
      <c r="R155" s="228">
        <v>1</v>
      </c>
      <c r="S155" s="228">
        <v>1</v>
      </c>
      <c r="T155" s="228">
        <v>1</v>
      </c>
      <c r="U155" s="228">
        <v>1</v>
      </c>
      <c r="V155" s="228">
        <v>1</v>
      </c>
      <c r="W155" s="228">
        <v>1</v>
      </c>
      <c r="X155" s="228">
        <v>1</v>
      </c>
      <c r="Y155" s="228">
        <v>1</v>
      </c>
      <c r="Z155" s="228">
        <v>1</v>
      </c>
      <c r="AA155" s="228">
        <v>1</v>
      </c>
      <c r="AB155" s="228">
        <v>1</v>
      </c>
      <c r="AC155" s="228">
        <v>1</v>
      </c>
      <c r="AD155" s="228">
        <v>1</v>
      </c>
      <c r="AE155" s="228">
        <v>1</v>
      </c>
      <c r="AF155" s="228">
        <v>1</v>
      </c>
      <c r="AG155" s="228">
        <v>1</v>
      </c>
      <c r="AH155" s="228">
        <v>1</v>
      </c>
      <c r="AI155" s="228">
        <v>1</v>
      </c>
      <c r="AJ155" s="228">
        <v>1</v>
      </c>
      <c r="AK155" s="228">
        <v>1</v>
      </c>
      <c r="AL155" s="228">
        <v>1</v>
      </c>
    </row>
    <row r="156" spans="1:38" ht="13.5" customHeight="1">
      <c r="A156" s="227" t="s">
        <v>33</v>
      </c>
      <c r="B156" s="228">
        <v>1</v>
      </c>
      <c r="C156" s="228">
        <v>1</v>
      </c>
      <c r="D156" s="228">
        <v>1</v>
      </c>
      <c r="E156" s="228">
        <v>1</v>
      </c>
      <c r="F156" s="228">
        <v>1</v>
      </c>
      <c r="G156" s="228">
        <v>1</v>
      </c>
      <c r="H156" s="228">
        <v>1</v>
      </c>
      <c r="I156" s="228">
        <v>1</v>
      </c>
      <c r="J156" s="228">
        <v>1</v>
      </c>
      <c r="K156" s="228">
        <v>1</v>
      </c>
      <c r="L156" s="228">
        <v>1</v>
      </c>
      <c r="M156" s="228">
        <v>1</v>
      </c>
      <c r="N156" s="228">
        <v>1</v>
      </c>
      <c r="O156" s="228">
        <v>1</v>
      </c>
      <c r="P156" s="228">
        <v>1</v>
      </c>
      <c r="Q156" s="228">
        <v>1</v>
      </c>
      <c r="R156" s="228">
        <v>1</v>
      </c>
      <c r="S156" s="228">
        <v>1</v>
      </c>
      <c r="T156" s="228">
        <v>1</v>
      </c>
      <c r="U156" s="228">
        <v>1</v>
      </c>
      <c r="V156" s="228">
        <v>1</v>
      </c>
      <c r="W156" s="228">
        <v>1</v>
      </c>
      <c r="X156" s="228">
        <v>1</v>
      </c>
      <c r="Y156" s="228">
        <v>1</v>
      </c>
      <c r="Z156" s="228">
        <v>1</v>
      </c>
      <c r="AA156" s="228">
        <v>1</v>
      </c>
      <c r="AB156" s="228">
        <v>1</v>
      </c>
      <c r="AC156" s="228">
        <v>1</v>
      </c>
      <c r="AD156" s="228">
        <v>1</v>
      </c>
      <c r="AE156" s="228">
        <v>1</v>
      </c>
      <c r="AF156" s="228">
        <v>1</v>
      </c>
      <c r="AG156" s="228">
        <v>1</v>
      </c>
      <c r="AH156" s="228">
        <v>1</v>
      </c>
      <c r="AI156" s="228">
        <v>1</v>
      </c>
      <c r="AJ156" s="228">
        <v>1</v>
      </c>
      <c r="AK156" s="228">
        <v>1</v>
      </c>
      <c r="AL156" s="228">
        <v>1</v>
      </c>
    </row>
    <row r="157" spans="1:38" ht="13.5" customHeight="1">
      <c r="A157" s="227" t="s">
        <v>317</v>
      </c>
      <c r="B157" s="228">
        <v>1</v>
      </c>
      <c r="C157" s="228">
        <v>1</v>
      </c>
      <c r="D157" s="228">
        <v>1</v>
      </c>
      <c r="E157" s="228">
        <v>1</v>
      </c>
      <c r="F157" s="228">
        <v>1</v>
      </c>
      <c r="G157" s="228">
        <v>1</v>
      </c>
      <c r="H157" s="228">
        <v>1</v>
      </c>
      <c r="I157" s="228">
        <v>1</v>
      </c>
      <c r="J157" s="228">
        <v>1</v>
      </c>
      <c r="K157" s="228">
        <v>1</v>
      </c>
      <c r="L157" s="228">
        <v>1</v>
      </c>
      <c r="M157" s="228">
        <v>1</v>
      </c>
      <c r="N157" s="228">
        <v>1</v>
      </c>
      <c r="O157" s="228">
        <v>1</v>
      </c>
      <c r="P157" s="228">
        <v>1</v>
      </c>
      <c r="Q157" s="228">
        <v>1</v>
      </c>
      <c r="R157" s="228">
        <v>1</v>
      </c>
      <c r="S157" s="228">
        <v>1</v>
      </c>
      <c r="T157" s="228">
        <v>1</v>
      </c>
      <c r="U157" s="228">
        <v>1</v>
      </c>
      <c r="V157" s="228">
        <v>1</v>
      </c>
      <c r="W157" s="228">
        <v>1</v>
      </c>
      <c r="X157" s="228">
        <v>1</v>
      </c>
      <c r="Y157" s="228">
        <v>1</v>
      </c>
      <c r="Z157" s="228">
        <v>1</v>
      </c>
      <c r="AA157" s="228">
        <v>1</v>
      </c>
      <c r="AB157" s="228">
        <v>1</v>
      </c>
      <c r="AC157" s="228">
        <v>1</v>
      </c>
      <c r="AD157" s="228">
        <v>1</v>
      </c>
      <c r="AE157" s="228">
        <v>1</v>
      </c>
      <c r="AF157" s="228">
        <v>1</v>
      </c>
      <c r="AG157" s="228">
        <v>1</v>
      </c>
      <c r="AH157" s="228">
        <v>1</v>
      </c>
      <c r="AI157" s="228">
        <v>1</v>
      </c>
      <c r="AJ157" s="228">
        <v>1</v>
      </c>
      <c r="AK157" s="228">
        <v>1</v>
      </c>
      <c r="AL157" s="228">
        <v>1</v>
      </c>
    </row>
    <row r="158" spans="1:38" ht="13.5" customHeight="1">
      <c r="A158" s="227" t="s">
        <v>349</v>
      </c>
      <c r="B158" s="228">
        <v>1</v>
      </c>
      <c r="C158" s="228">
        <v>1</v>
      </c>
      <c r="D158" s="228">
        <v>1</v>
      </c>
      <c r="E158" s="228">
        <v>1</v>
      </c>
      <c r="F158" s="228">
        <v>1</v>
      </c>
      <c r="G158" s="228">
        <v>1</v>
      </c>
      <c r="H158" s="228">
        <v>1</v>
      </c>
      <c r="I158" s="228">
        <v>1</v>
      </c>
      <c r="J158" s="228">
        <v>1</v>
      </c>
      <c r="K158" s="228">
        <v>1</v>
      </c>
      <c r="L158" s="228">
        <v>1</v>
      </c>
      <c r="M158" s="228">
        <v>1</v>
      </c>
      <c r="N158" s="228">
        <v>1</v>
      </c>
      <c r="O158" s="228">
        <v>1</v>
      </c>
      <c r="P158" s="228">
        <v>1</v>
      </c>
      <c r="Q158" s="228">
        <v>1</v>
      </c>
      <c r="R158" s="228">
        <v>1</v>
      </c>
      <c r="S158" s="228">
        <v>1</v>
      </c>
      <c r="T158" s="228">
        <v>1</v>
      </c>
      <c r="U158" s="228">
        <v>1</v>
      </c>
      <c r="V158" s="228">
        <v>1</v>
      </c>
      <c r="W158" s="228">
        <v>1</v>
      </c>
      <c r="X158" s="228">
        <v>1</v>
      </c>
      <c r="Y158" s="228">
        <v>1</v>
      </c>
      <c r="Z158" s="228">
        <v>1</v>
      </c>
      <c r="AA158" s="228">
        <v>1</v>
      </c>
      <c r="AB158" s="228">
        <v>1</v>
      </c>
      <c r="AC158" s="228">
        <v>1</v>
      </c>
      <c r="AD158" s="228">
        <v>1</v>
      </c>
      <c r="AE158" s="228">
        <v>1</v>
      </c>
      <c r="AF158" s="228">
        <v>1</v>
      </c>
      <c r="AG158" s="228">
        <v>1</v>
      </c>
      <c r="AH158" s="228">
        <v>1</v>
      </c>
      <c r="AI158" s="228">
        <v>1</v>
      </c>
      <c r="AJ158" s="228">
        <v>1</v>
      </c>
      <c r="AK158" s="228">
        <v>1</v>
      </c>
      <c r="AL158" s="228">
        <v>1</v>
      </c>
    </row>
    <row r="159" spans="1:38" ht="13.5" customHeight="1">
      <c r="A159" s="227" t="s">
        <v>107</v>
      </c>
      <c r="B159" s="228">
        <v>0.99984345648090167</v>
      </c>
      <c r="C159" s="228">
        <v>1</v>
      </c>
      <c r="D159" s="228">
        <v>1</v>
      </c>
      <c r="E159" s="228">
        <v>1</v>
      </c>
      <c r="F159" s="228">
        <v>1</v>
      </c>
      <c r="G159" s="228">
        <v>1</v>
      </c>
      <c r="H159" s="228">
        <v>1</v>
      </c>
      <c r="I159" s="228">
        <v>1</v>
      </c>
      <c r="J159" s="228">
        <v>1</v>
      </c>
      <c r="K159" s="228">
        <v>1</v>
      </c>
      <c r="L159" s="228">
        <v>1</v>
      </c>
      <c r="M159" s="228">
        <v>1</v>
      </c>
      <c r="N159" s="228">
        <v>1</v>
      </c>
      <c r="O159" s="228">
        <v>1</v>
      </c>
      <c r="P159" s="228">
        <v>1</v>
      </c>
      <c r="Q159" s="228">
        <v>1</v>
      </c>
      <c r="R159" s="228">
        <v>1</v>
      </c>
      <c r="S159" s="228">
        <v>1</v>
      </c>
      <c r="T159" s="228">
        <v>1</v>
      </c>
      <c r="U159" s="228">
        <v>1</v>
      </c>
      <c r="V159" s="228">
        <v>1</v>
      </c>
      <c r="W159" s="228">
        <v>1</v>
      </c>
      <c r="X159" s="228">
        <v>1</v>
      </c>
      <c r="Y159" s="228">
        <v>1</v>
      </c>
      <c r="Z159" s="228">
        <v>1</v>
      </c>
      <c r="AA159" s="228">
        <v>0.95652173913043481</v>
      </c>
      <c r="AB159" s="228">
        <v>1</v>
      </c>
      <c r="AC159" s="228">
        <v>1</v>
      </c>
      <c r="AD159" s="228">
        <v>1</v>
      </c>
      <c r="AE159" s="228">
        <v>1</v>
      </c>
      <c r="AF159" s="228">
        <v>1</v>
      </c>
      <c r="AG159" s="228">
        <v>1</v>
      </c>
      <c r="AH159" s="228">
        <v>1</v>
      </c>
      <c r="AI159" s="228">
        <v>1</v>
      </c>
      <c r="AJ159" s="228">
        <v>1</v>
      </c>
      <c r="AK159" s="228">
        <v>1</v>
      </c>
      <c r="AL159" s="228">
        <v>1</v>
      </c>
    </row>
    <row r="160" spans="1:38" ht="13.5" customHeight="1">
      <c r="A160" s="227" t="s">
        <v>223</v>
      </c>
      <c r="B160" s="228">
        <v>1</v>
      </c>
      <c r="C160" s="228">
        <v>1</v>
      </c>
      <c r="D160" s="228">
        <v>1</v>
      </c>
      <c r="E160" s="228">
        <v>1</v>
      </c>
      <c r="F160" s="228">
        <v>1</v>
      </c>
      <c r="G160" s="228">
        <v>1</v>
      </c>
      <c r="H160" s="228">
        <v>1</v>
      </c>
      <c r="I160" s="228">
        <v>1</v>
      </c>
      <c r="J160" s="228">
        <v>1</v>
      </c>
      <c r="K160" s="228">
        <v>1</v>
      </c>
      <c r="L160" s="228">
        <v>1</v>
      </c>
      <c r="M160" s="228">
        <v>1</v>
      </c>
      <c r="N160" s="228">
        <v>1</v>
      </c>
      <c r="O160" s="228">
        <v>1</v>
      </c>
      <c r="P160" s="228">
        <v>1</v>
      </c>
      <c r="Q160" s="228">
        <v>1</v>
      </c>
      <c r="R160" s="228">
        <v>1</v>
      </c>
      <c r="S160" s="228">
        <v>1</v>
      </c>
      <c r="T160" s="228">
        <v>1</v>
      </c>
      <c r="U160" s="228">
        <v>1</v>
      </c>
      <c r="V160" s="228">
        <v>1</v>
      </c>
      <c r="W160" s="228">
        <v>1</v>
      </c>
      <c r="X160" s="228">
        <v>1</v>
      </c>
      <c r="Y160" s="228">
        <v>1</v>
      </c>
      <c r="Z160" s="228">
        <v>1</v>
      </c>
      <c r="AA160" s="228">
        <v>1</v>
      </c>
      <c r="AB160" s="228">
        <v>1</v>
      </c>
      <c r="AC160" s="228">
        <v>1</v>
      </c>
      <c r="AD160" s="228">
        <v>1</v>
      </c>
      <c r="AE160" s="228">
        <v>1</v>
      </c>
      <c r="AF160" s="228">
        <v>1</v>
      </c>
      <c r="AG160" s="228">
        <v>1</v>
      </c>
      <c r="AH160" s="228">
        <v>1</v>
      </c>
      <c r="AI160" s="228">
        <v>1</v>
      </c>
      <c r="AJ160" s="228">
        <v>1</v>
      </c>
      <c r="AK160" s="228">
        <v>1</v>
      </c>
      <c r="AL160" s="228">
        <v>1</v>
      </c>
    </row>
    <row r="161" spans="1:38" ht="13.5" customHeight="1">
      <c r="A161" s="227" t="s">
        <v>320</v>
      </c>
      <c r="B161" s="228">
        <v>1</v>
      </c>
      <c r="C161" s="228">
        <v>1</v>
      </c>
      <c r="D161" s="228">
        <v>1</v>
      </c>
      <c r="E161" s="228">
        <v>1</v>
      </c>
      <c r="F161" s="228">
        <v>1</v>
      </c>
      <c r="G161" s="228">
        <v>1</v>
      </c>
      <c r="H161" s="228">
        <v>1</v>
      </c>
      <c r="I161" s="228">
        <v>1</v>
      </c>
      <c r="J161" s="228">
        <v>1</v>
      </c>
      <c r="K161" s="228">
        <v>1</v>
      </c>
      <c r="L161" s="228">
        <v>1</v>
      </c>
      <c r="M161" s="228">
        <v>1</v>
      </c>
      <c r="N161" s="228">
        <v>1</v>
      </c>
      <c r="O161" s="228">
        <v>1</v>
      </c>
      <c r="P161" s="228">
        <v>1</v>
      </c>
      <c r="Q161" s="228">
        <v>1</v>
      </c>
      <c r="R161" s="228">
        <v>1</v>
      </c>
      <c r="S161" s="228">
        <v>1</v>
      </c>
      <c r="T161" s="228">
        <v>1</v>
      </c>
      <c r="U161" s="228">
        <v>1</v>
      </c>
      <c r="V161" s="228">
        <v>1</v>
      </c>
      <c r="W161" s="228">
        <v>1</v>
      </c>
      <c r="X161" s="228">
        <v>1</v>
      </c>
      <c r="Y161" s="228">
        <v>1</v>
      </c>
      <c r="Z161" s="228">
        <v>1</v>
      </c>
      <c r="AA161" s="228">
        <v>1</v>
      </c>
      <c r="AB161" s="228">
        <v>1</v>
      </c>
      <c r="AC161" s="228">
        <v>1</v>
      </c>
      <c r="AD161" s="228">
        <v>1</v>
      </c>
      <c r="AE161" s="228">
        <v>1</v>
      </c>
      <c r="AF161" s="228">
        <v>1</v>
      </c>
      <c r="AG161" s="228">
        <v>1</v>
      </c>
      <c r="AH161" s="228">
        <v>1</v>
      </c>
      <c r="AI161" s="228">
        <v>1</v>
      </c>
      <c r="AJ161" s="228">
        <v>1</v>
      </c>
      <c r="AK161" s="228">
        <v>1</v>
      </c>
      <c r="AL161" s="228">
        <v>1</v>
      </c>
    </row>
    <row r="162" spans="1:38" ht="13.5" customHeight="1">
      <c r="A162" s="227" t="s">
        <v>200</v>
      </c>
      <c r="B162" s="228">
        <v>1</v>
      </c>
      <c r="C162" s="228">
        <v>1</v>
      </c>
      <c r="D162" s="228">
        <v>1</v>
      </c>
      <c r="E162" s="228">
        <v>1</v>
      </c>
      <c r="F162" s="228">
        <v>1</v>
      </c>
      <c r="G162" s="228">
        <v>1</v>
      </c>
      <c r="H162" s="228">
        <v>1</v>
      </c>
      <c r="I162" s="228">
        <v>1</v>
      </c>
      <c r="J162" s="228">
        <v>1</v>
      </c>
      <c r="K162" s="228">
        <v>1</v>
      </c>
      <c r="L162" s="228">
        <v>1</v>
      </c>
      <c r="M162" s="228">
        <v>1</v>
      </c>
      <c r="N162" s="228">
        <v>1</v>
      </c>
      <c r="O162" s="228">
        <v>1</v>
      </c>
      <c r="P162" s="228">
        <v>1</v>
      </c>
      <c r="Q162" s="228">
        <v>1</v>
      </c>
      <c r="R162" s="228">
        <v>1</v>
      </c>
      <c r="S162" s="228">
        <v>1</v>
      </c>
      <c r="T162" s="228">
        <v>1</v>
      </c>
      <c r="U162" s="228">
        <v>1</v>
      </c>
      <c r="V162" s="228">
        <v>1</v>
      </c>
      <c r="W162" s="228">
        <v>1</v>
      </c>
      <c r="X162" s="228">
        <v>1</v>
      </c>
      <c r="Y162" s="228">
        <v>1</v>
      </c>
      <c r="Z162" s="228">
        <v>1</v>
      </c>
      <c r="AA162" s="228">
        <v>1</v>
      </c>
      <c r="AB162" s="228">
        <v>1</v>
      </c>
      <c r="AC162" s="228">
        <v>1</v>
      </c>
      <c r="AD162" s="228">
        <v>1</v>
      </c>
      <c r="AE162" s="228">
        <v>1</v>
      </c>
      <c r="AF162" s="228">
        <v>1</v>
      </c>
      <c r="AG162" s="228">
        <v>1</v>
      </c>
      <c r="AH162" s="228">
        <v>1</v>
      </c>
      <c r="AI162" s="228">
        <v>1</v>
      </c>
      <c r="AJ162" s="228">
        <v>1</v>
      </c>
      <c r="AK162" s="228">
        <v>1</v>
      </c>
      <c r="AL162" s="228">
        <v>1</v>
      </c>
    </row>
    <row r="163" spans="1:38" ht="13.5" customHeight="1">
      <c r="A163" s="227" t="s">
        <v>118</v>
      </c>
      <c r="B163" s="228">
        <v>1</v>
      </c>
      <c r="C163" s="228">
        <v>1</v>
      </c>
      <c r="D163" s="228">
        <v>1</v>
      </c>
      <c r="E163" s="228">
        <v>1</v>
      </c>
      <c r="F163" s="228">
        <v>1</v>
      </c>
      <c r="G163" s="228">
        <v>1</v>
      </c>
      <c r="H163" s="228">
        <v>1</v>
      </c>
      <c r="I163" s="228">
        <v>1</v>
      </c>
      <c r="J163" s="228">
        <v>1</v>
      </c>
      <c r="K163" s="228">
        <v>1</v>
      </c>
      <c r="L163" s="228">
        <v>1</v>
      </c>
      <c r="M163" s="228">
        <v>1</v>
      </c>
      <c r="N163" s="228">
        <v>1</v>
      </c>
      <c r="O163" s="228">
        <v>1</v>
      </c>
      <c r="P163" s="228">
        <v>1</v>
      </c>
      <c r="Q163" s="228">
        <v>1</v>
      </c>
      <c r="R163" s="228">
        <v>1</v>
      </c>
      <c r="S163" s="228">
        <v>1</v>
      </c>
      <c r="T163" s="228">
        <v>1</v>
      </c>
      <c r="U163" s="228">
        <v>1</v>
      </c>
      <c r="V163" s="228">
        <v>1</v>
      </c>
      <c r="W163" s="228">
        <v>1</v>
      </c>
      <c r="X163" s="228">
        <v>1</v>
      </c>
      <c r="Y163" s="228">
        <v>1</v>
      </c>
      <c r="Z163" s="228">
        <v>1</v>
      </c>
      <c r="AA163" s="228">
        <v>1</v>
      </c>
      <c r="AB163" s="228">
        <v>1</v>
      </c>
      <c r="AC163" s="228">
        <v>1</v>
      </c>
      <c r="AD163" s="228">
        <v>1</v>
      </c>
      <c r="AE163" s="228">
        <v>1</v>
      </c>
      <c r="AF163" s="228">
        <v>1</v>
      </c>
      <c r="AG163" s="228">
        <v>1</v>
      </c>
      <c r="AH163" s="228">
        <v>1</v>
      </c>
      <c r="AI163" s="228">
        <v>1</v>
      </c>
      <c r="AJ163" s="228">
        <v>1</v>
      </c>
      <c r="AK163" s="228">
        <v>1</v>
      </c>
      <c r="AL163" s="228">
        <v>1</v>
      </c>
    </row>
    <row r="164" spans="1:38" ht="13.5" customHeight="1">
      <c r="A164" s="227" t="s">
        <v>173</v>
      </c>
      <c r="B164" s="228">
        <v>1</v>
      </c>
      <c r="C164" s="228">
        <v>1</v>
      </c>
      <c r="D164" s="228">
        <v>1</v>
      </c>
      <c r="E164" s="228">
        <v>1</v>
      </c>
      <c r="F164" s="228">
        <v>1</v>
      </c>
      <c r="G164" s="228">
        <v>1</v>
      </c>
      <c r="H164" s="228">
        <v>1</v>
      </c>
      <c r="I164" s="228">
        <v>1</v>
      </c>
      <c r="J164" s="228">
        <v>1</v>
      </c>
      <c r="K164" s="228">
        <v>1</v>
      </c>
      <c r="L164" s="228">
        <v>1</v>
      </c>
      <c r="M164" s="228">
        <v>1</v>
      </c>
      <c r="N164" s="228">
        <v>1</v>
      </c>
      <c r="O164" s="228">
        <v>1</v>
      </c>
      <c r="P164" s="228">
        <v>1</v>
      </c>
      <c r="Q164" s="228">
        <v>1</v>
      </c>
      <c r="R164" s="228">
        <v>1</v>
      </c>
      <c r="S164" s="228">
        <v>1</v>
      </c>
      <c r="T164" s="228">
        <v>1</v>
      </c>
      <c r="U164" s="228">
        <v>1</v>
      </c>
      <c r="V164" s="228">
        <v>1</v>
      </c>
      <c r="W164" s="228">
        <v>1</v>
      </c>
      <c r="X164" s="228">
        <v>1</v>
      </c>
      <c r="Y164" s="228">
        <v>1</v>
      </c>
      <c r="Z164" s="228">
        <v>1</v>
      </c>
      <c r="AA164" s="228">
        <v>1</v>
      </c>
      <c r="AB164" s="228">
        <v>1</v>
      </c>
      <c r="AC164" s="228">
        <v>1</v>
      </c>
      <c r="AD164" s="228">
        <v>1</v>
      </c>
      <c r="AE164" s="228">
        <v>1</v>
      </c>
      <c r="AF164" s="228">
        <v>1</v>
      </c>
      <c r="AG164" s="228">
        <v>1</v>
      </c>
      <c r="AH164" s="228">
        <v>1</v>
      </c>
      <c r="AI164" s="228">
        <v>1</v>
      </c>
      <c r="AJ164" s="228">
        <v>1</v>
      </c>
      <c r="AK164" s="228">
        <v>1</v>
      </c>
      <c r="AL164" s="228">
        <v>1</v>
      </c>
    </row>
    <row r="165" spans="1:38" ht="13.5" customHeight="1">
      <c r="A165" s="227" t="s">
        <v>250</v>
      </c>
      <c r="B165" s="228">
        <v>1</v>
      </c>
      <c r="C165" s="228">
        <v>1</v>
      </c>
      <c r="D165" s="228">
        <v>1</v>
      </c>
      <c r="E165" s="228">
        <v>1</v>
      </c>
      <c r="F165" s="228">
        <v>1</v>
      </c>
      <c r="G165" s="228">
        <v>1</v>
      </c>
      <c r="H165" s="228">
        <v>1</v>
      </c>
      <c r="I165" s="228">
        <v>1</v>
      </c>
      <c r="J165" s="228">
        <v>1</v>
      </c>
      <c r="K165" s="228">
        <v>1</v>
      </c>
      <c r="L165" s="228">
        <v>1</v>
      </c>
      <c r="M165" s="228">
        <v>1</v>
      </c>
      <c r="N165" s="228">
        <v>1</v>
      </c>
      <c r="O165" s="228">
        <v>1</v>
      </c>
      <c r="P165" s="228">
        <v>1</v>
      </c>
      <c r="Q165" s="228">
        <v>1</v>
      </c>
      <c r="R165" s="228">
        <v>1</v>
      </c>
      <c r="S165" s="228">
        <v>1</v>
      </c>
      <c r="T165" s="228">
        <v>1</v>
      </c>
      <c r="U165" s="228">
        <v>1</v>
      </c>
      <c r="V165" s="228">
        <v>1</v>
      </c>
      <c r="W165" s="228">
        <v>1</v>
      </c>
      <c r="X165" s="228">
        <v>1</v>
      </c>
      <c r="Y165" s="228">
        <v>1</v>
      </c>
      <c r="Z165" s="228">
        <v>1</v>
      </c>
      <c r="AA165" s="228">
        <v>1</v>
      </c>
      <c r="AB165" s="228">
        <v>1</v>
      </c>
      <c r="AC165" s="228">
        <v>1</v>
      </c>
      <c r="AD165" s="228">
        <v>1</v>
      </c>
      <c r="AE165" s="228">
        <v>1</v>
      </c>
      <c r="AF165" s="228">
        <v>1</v>
      </c>
      <c r="AG165" s="228">
        <v>1</v>
      </c>
      <c r="AH165" s="228">
        <v>1</v>
      </c>
      <c r="AI165" s="228">
        <v>1</v>
      </c>
      <c r="AJ165" s="228">
        <v>1</v>
      </c>
      <c r="AK165" s="228">
        <v>1</v>
      </c>
      <c r="AL165" s="228">
        <v>1</v>
      </c>
    </row>
    <row r="166" spans="1:38" ht="13.5" customHeight="1">
      <c r="A166" s="227" t="s">
        <v>231</v>
      </c>
      <c r="B166" s="228">
        <v>1</v>
      </c>
      <c r="C166" s="228">
        <v>1</v>
      </c>
      <c r="D166" s="228">
        <v>1</v>
      </c>
      <c r="E166" s="228">
        <v>1</v>
      </c>
      <c r="F166" s="228">
        <v>1</v>
      </c>
      <c r="G166" s="228">
        <v>1</v>
      </c>
      <c r="H166" s="228">
        <v>1</v>
      </c>
      <c r="I166" s="228">
        <v>1</v>
      </c>
      <c r="J166" s="228">
        <v>1</v>
      </c>
      <c r="K166" s="228">
        <v>1</v>
      </c>
      <c r="L166" s="228">
        <v>1</v>
      </c>
      <c r="M166" s="228">
        <v>1</v>
      </c>
      <c r="N166" s="228">
        <v>1</v>
      </c>
      <c r="O166" s="228">
        <v>1</v>
      </c>
      <c r="P166" s="228">
        <v>1</v>
      </c>
      <c r="Q166" s="228">
        <v>1</v>
      </c>
      <c r="R166" s="228">
        <v>1</v>
      </c>
      <c r="S166" s="228">
        <v>1</v>
      </c>
      <c r="T166" s="228">
        <v>1</v>
      </c>
      <c r="U166" s="228">
        <v>1</v>
      </c>
      <c r="V166" s="228">
        <v>1</v>
      </c>
      <c r="W166" s="228">
        <v>1</v>
      </c>
      <c r="X166" s="228">
        <v>1</v>
      </c>
      <c r="Y166" s="228">
        <v>1</v>
      </c>
      <c r="Z166" s="228">
        <v>1</v>
      </c>
      <c r="AA166" s="228">
        <v>1</v>
      </c>
      <c r="AB166" s="228">
        <v>1</v>
      </c>
      <c r="AC166" s="228">
        <v>1</v>
      </c>
      <c r="AD166" s="228">
        <v>1</v>
      </c>
      <c r="AE166" s="228">
        <v>1</v>
      </c>
      <c r="AF166" s="228">
        <v>1</v>
      </c>
      <c r="AG166" s="228">
        <v>1</v>
      </c>
      <c r="AH166" s="228">
        <v>1</v>
      </c>
      <c r="AI166" s="228">
        <v>1</v>
      </c>
      <c r="AJ166" s="228">
        <v>1</v>
      </c>
      <c r="AK166" s="228">
        <v>1</v>
      </c>
      <c r="AL166" s="228">
        <v>1</v>
      </c>
    </row>
    <row r="167" spans="1:38" ht="13.5" customHeight="1">
      <c r="A167" s="227" t="s">
        <v>222</v>
      </c>
      <c r="B167" s="228">
        <v>0.99961861174675815</v>
      </c>
      <c r="C167" s="228">
        <v>1</v>
      </c>
      <c r="D167" s="228">
        <v>1</v>
      </c>
      <c r="E167" s="228">
        <v>1</v>
      </c>
      <c r="F167" s="228">
        <v>1</v>
      </c>
      <c r="G167" s="228">
        <v>1</v>
      </c>
      <c r="H167" s="228">
        <v>1</v>
      </c>
      <c r="I167" s="228">
        <v>0.92307692307692313</v>
      </c>
      <c r="J167" s="228">
        <v>1</v>
      </c>
      <c r="K167" s="228">
        <v>1</v>
      </c>
      <c r="L167" s="228">
        <v>1</v>
      </c>
      <c r="M167" s="228">
        <v>1</v>
      </c>
      <c r="N167" s="228">
        <v>1</v>
      </c>
      <c r="O167" s="228">
        <v>1</v>
      </c>
      <c r="P167" s="228">
        <v>1</v>
      </c>
      <c r="Q167" s="228">
        <v>1</v>
      </c>
      <c r="R167" s="228">
        <v>1</v>
      </c>
      <c r="S167" s="228">
        <v>1</v>
      </c>
      <c r="T167" s="228">
        <v>1</v>
      </c>
      <c r="U167" s="228">
        <v>1</v>
      </c>
      <c r="V167" s="228">
        <v>1</v>
      </c>
      <c r="W167" s="228">
        <v>1</v>
      </c>
      <c r="X167" s="228">
        <v>1</v>
      </c>
      <c r="Y167" s="228">
        <v>1</v>
      </c>
      <c r="Z167" s="228">
        <v>1</v>
      </c>
      <c r="AA167" s="228">
        <v>1</v>
      </c>
      <c r="AB167" s="228">
        <v>1</v>
      </c>
      <c r="AC167" s="228">
        <v>1</v>
      </c>
      <c r="AD167" s="228">
        <v>1</v>
      </c>
      <c r="AE167" s="228">
        <v>1</v>
      </c>
      <c r="AF167" s="228">
        <v>1</v>
      </c>
      <c r="AG167" s="228">
        <v>1</v>
      </c>
      <c r="AH167" s="228">
        <v>1</v>
      </c>
      <c r="AI167" s="228">
        <v>1</v>
      </c>
      <c r="AJ167" s="228">
        <v>1</v>
      </c>
      <c r="AK167" s="228">
        <v>1</v>
      </c>
      <c r="AL167" s="228">
        <v>1</v>
      </c>
    </row>
    <row r="168" spans="1:38" ht="13.5" customHeight="1">
      <c r="A168" s="227" t="s">
        <v>237</v>
      </c>
      <c r="B168" s="228">
        <v>0.99961225281116717</v>
      </c>
      <c r="C168" s="228">
        <v>1</v>
      </c>
      <c r="D168" s="228">
        <v>1</v>
      </c>
      <c r="E168" s="228">
        <v>1</v>
      </c>
      <c r="F168" s="228">
        <v>1</v>
      </c>
      <c r="G168" s="228">
        <v>1</v>
      </c>
      <c r="H168" s="228">
        <v>1</v>
      </c>
      <c r="I168" s="228">
        <v>1</v>
      </c>
      <c r="J168" s="228">
        <v>1</v>
      </c>
      <c r="K168" s="228">
        <v>1</v>
      </c>
      <c r="L168" s="228">
        <v>1</v>
      </c>
      <c r="M168" s="228">
        <v>1</v>
      </c>
      <c r="N168" s="228">
        <v>1</v>
      </c>
      <c r="O168" s="228">
        <v>1</v>
      </c>
      <c r="P168" s="228">
        <v>1</v>
      </c>
      <c r="Q168" s="228">
        <v>1</v>
      </c>
      <c r="R168" s="228">
        <v>1</v>
      </c>
      <c r="S168" s="228">
        <v>0.9882352941176471</v>
      </c>
      <c r="T168" s="228">
        <v>1</v>
      </c>
      <c r="U168" s="228">
        <v>1</v>
      </c>
      <c r="V168" s="228">
        <v>1</v>
      </c>
      <c r="W168" s="228">
        <v>1</v>
      </c>
      <c r="X168" s="228">
        <v>1</v>
      </c>
      <c r="Y168" s="228">
        <v>1</v>
      </c>
      <c r="Z168" s="228">
        <v>1</v>
      </c>
      <c r="AA168" s="228">
        <v>1</v>
      </c>
      <c r="AB168" s="228">
        <v>1</v>
      </c>
      <c r="AC168" s="228">
        <v>1</v>
      </c>
      <c r="AD168" s="228">
        <v>1</v>
      </c>
      <c r="AE168" s="228">
        <v>1</v>
      </c>
      <c r="AF168" s="228">
        <v>1</v>
      </c>
      <c r="AG168" s="228">
        <v>1</v>
      </c>
      <c r="AH168" s="228">
        <v>1</v>
      </c>
      <c r="AI168" s="228">
        <v>1</v>
      </c>
      <c r="AJ168" s="228">
        <v>1</v>
      </c>
      <c r="AK168" s="228">
        <v>1</v>
      </c>
      <c r="AL168" s="228">
        <v>1</v>
      </c>
    </row>
    <row r="169" spans="1:38" ht="13.5" customHeight="1">
      <c r="A169" s="227" t="s">
        <v>262</v>
      </c>
      <c r="B169" s="228">
        <v>0.99946207638515328</v>
      </c>
      <c r="C169" s="228">
        <v>1</v>
      </c>
      <c r="D169" s="228">
        <v>1</v>
      </c>
      <c r="E169" s="228">
        <v>1</v>
      </c>
      <c r="F169" s="228">
        <v>1</v>
      </c>
      <c r="G169" s="228">
        <v>1</v>
      </c>
      <c r="H169" s="228">
        <v>1</v>
      </c>
      <c r="I169" s="228">
        <v>1</v>
      </c>
      <c r="J169" s="228">
        <v>1</v>
      </c>
      <c r="K169" s="228">
        <v>1</v>
      </c>
      <c r="L169" s="228">
        <v>1</v>
      </c>
      <c r="M169" s="228">
        <v>1</v>
      </c>
      <c r="N169" s="228">
        <v>1</v>
      </c>
      <c r="O169" s="228">
        <v>1</v>
      </c>
      <c r="P169" s="228">
        <v>1</v>
      </c>
      <c r="Q169" s="228">
        <v>1</v>
      </c>
      <c r="R169" s="228">
        <v>0.99943342776203969</v>
      </c>
      <c r="S169" s="228">
        <v>1</v>
      </c>
      <c r="T169" s="228">
        <v>1</v>
      </c>
      <c r="U169" s="228">
        <v>1</v>
      </c>
      <c r="V169" s="228">
        <v>1</v>
      </c>
      <c r="W169" s="228">
        <v>1</v>
      </c>
      <c r="X169" s="228">
        <v>1</v>
      </c>
      <c r="Y169" s="228">
        <v>1</v>
      </c>
      <c r="Z169" s="228">
        <v>1</v>
      </c>
      <c r="AA169" s="228">
        <v>1</v>
      </c>
      <c r="AB169" s="228">
        <v>1</v>
      </c>
      <c r="AC169" s="228">
        <v>1</v>
      </c>
      <c r="AD169" s="228">
        <v>1</v>
      </c>
      <c r="AE169" s="228">
        <v>1</v>
      </c>
      <c r="AF169" s="228">
        <v>1</v>
      </c>
      <c r="AG169" s="228">
        <v>1</v>
      </c>
      <c r="AH169" s="228">
        <v>1</v>
      </c>
      <c r="AI169" s="228">
        <v>1</v>
      </c>
      <c r="AJ169" s="228">
        <v>1</v>
      </c>
      <c r="AK169" s="228">
        <v>1</v>
      </c>
      <c r="AL169" s="228">
        <v>1</v>
      </c>
    </row>
    <row r="170" spans="1:38" ht="13.5" customHeight="1">
      <c r="A170" s="227" t="s">
        <v>319</v>
      </c>
      <c r="B170" s="228">
        <v>1</v>
      </c>
      <c r="C170" s="228">
        <v>1</v>
      </c>
      <c r="D170" s="228">
        <v>1</v>
      </c>
      <c r="E170" s="228">
        <v>1</v>
      </c>
      <c r="F170" s="228">
        <v>1</v>
      </c>
      <c r="G170" s="228">
        <v>1</v>
      </c>
      <c r="H170" s="228">
        <v>1</v>
      </c>
      <c r="I170" s="228">
        <v>1</v>
      </c>
      <c r="J170" s="228">
        <v>1</v>
      </c>
      <c r="K170" s="228">
        <v>1</v>
      </c>
      <c r="L170" s="228">
        <v>1</v>
      </c>
      <c r="M170" s="228">
        <v>1</v>
      </c>
      <c r="N170" s="228">
        <v>1</v>
      </c>
      <c r="O170" s="228">
        <v>1</v>
      </c>
      <c r="P170" s="228">
        <v>1</v>
      </c>
      <c r="Q170" s="228">
        <v>1</v>
      </c>
      <c r="R170" s="228">
        <v>1</v>
      </c>
      <c r="S170" s="228">
        <v>1</v>
      </c>
      <c r="T170" s="228">
        <v>1</v>
      </c>
      <c r="U170" s="228">
        <v>1</v>
      </c>
      <c r="V170" s="228">
        <v>1</v>
      </c>
      <c r="W170" s="228">
        <v>1</v>
      </c>
      <c r="X170" s="228">
        <v>1</v>
      </c>
      <c r="Y170" s="228">
        <v>1</v>
      </c>
      <c r="Z170" s="228">
        <v>1</v>
      </c>
      <c r="AA170" s="228">
        <v>1</v>
      </c>
      <c r="AB170" s="228">
        <v>1</v>
      </c>
      <c r="AC170" s="228">
        <v>1</v>
      </c>
      <c r="AD170" s="228">
        <v>1</v>
      </c>
      <c r="AE170" s="228">
        <v>1</v>
      </c>
      <c r="AF170" s="228">
        <v>1</v>
      </c>
      <c r="AG170" s="228">
        <v>1</v>
      </c>
      <c r="AH170" s="228">
        <v>1</v>
      </c>
      <c r="AI170" s="228">
        <v>1</v>
      </c>
      <c r="AJ170" s="228">
        <v>1</v>
      </c>
      <c r="AK170" s="228">
        <v>1</v>
      </c>
      <c r="AL170" s="228">
        <v>1</v>
      </c>
    </row>
    <row r="171" spans="1:38" ht="13.5" customHeight="1">
      <c r="A171" s="227" t="s">
        <v>157</v>
      </c>
      <c r="B171" s="228">
        <v>1</v>
      </c>
      <c r="C171" s="228">
        <v>1</v>
      </c>
      <c r="D171" s="228">
        <v>1</v>
      </c>
      <c r="E171" s="228">
        <v>1</v>
      </c>
      <c r="F171" s="228">
        <v>1</v>
      </c>
      <c r="G171" s="228">
        <v>1</v>
      </c>
      <c r="H171" s="228">
        <v>1</v>
      </c>
      <c r="I171" s="228">
        <v>1</v>
      </c>
      <c r="J171" s="228">
        <v>1</v>
      </c>
      <c r="K171" s="228">
        <v>1</v>
      </c>
      <c r="L171" s="228">
        <v>1</v>
      </c>
      <c r="M171" s="228">
        <v>1</v>
      </c>
      <c r="N171" s="228">
        <v>1</v>
      </c>
      <c r="O171" s="228">
        <v>1</v>
      </c>
      <c r="P171" s="228">
        <v>1</v>
      </c>
      <c r="Q171" s="228">
        <v>1</v>
      </c>
      <c r="R171" s="228">
        <v>1</v>
      </c>
      <c r="S171" s="228">
        <v>1</v>
      </c>
      <c r="T171" s="228">
        <v>1</v>
      </c>
      <c r="U171" s="228">
        <v>1</v>
      </c>
      <c r="V171" s="228">
        <v>1</v>
      </c>
      <c r="W171" s="228">
        <v>1</v>
      </c>
      <c r="X171" s="228">
        <v>1</v>
      </c>
      <c r="Y171" s="228">
        <v>1</v>
      </c>
      <c r="Z171" s="228">
        <v>1</v>
      </c>
      <c r="AA171" s="228">
        <v>1</v>
      </c>
      <c r="AB171" s="228">
        <v>1</v>
      </c>
      <c r="AC171" s="228">
        <v>1</v>
      </c>
      <c r="AD171" s="228">
        <v>1</v>
      </c>
      <c r="AE171" s="228">
        <v>1</v>
      </c>
      <c r="AF171" s="228">
        <v>1</v>
      </c>
      <c r="AG171" s="228">
        <v>1</v>
      </c>
      <c r="AH171" s="228">
        <v>1</v>
      </c>
      <c r="AI171" s="228">
        <v>1</v>
      </c>
      <c r="AJ171" s="228">
        <v>1</v>
      </c>
      <c r="AK171" s="228">
        <v>1</v>
      </c>
      <c r="AL171" s="228">
        <v>1</v>
      </c>
    </row>
    <row r="172" spans="1:38" ht="13.5" customHeight="1">
      <c r="A172" s="227" t="s">
        <v>195</v>
      </c>
      <c r="B172" s="228">
        <v>1</v>
      </c>
      <c r="C172" s="228">
        <v>1</v>
      </c>
      <c r="D172" s="228">
        <v>1</v>
      </c>
      <c r="E172" s="228">
        <v>1</v>
      </c>
      <c r="F172" s="228">
        <v>1</v>
      </c>
      <c r="G172" s="228">
        <v>1</v>
      </c>
      <c r="H172" s="228">
        <v>1</v>
      </c>
      <c r="I172" s="228">
        <v>1</v>
      </c>
      <c r="J172" s="228">
        <v>1</v>
      </c>
      <c r="K172" s="228">
        <v>1</v>
      </c>
      <c r="L172" s="228">
        <v>1</v>
      </c>
      <c r="M172" s="228">
        <v>1</v>
      </c>
      <c r="N172" s="228">
        <v>1</v>
      </c>
      <c r="O172" s="228">
        <v>1</v>
      </c>
      <c r="P172" s="228">
        <v>1</v>
      </c>
      <c r="Q172" s="228">
        <v>1</v>
      </c>
      <c r="R172" s="228">
        <v>1</v>
      </c>
      <c r="S172" s="228">
        <v>1</v>
      </c>
      <c r="T172" s="228">
        <v>1</v>
      </c>
      <c r="U172" s="228">
        <v>1</v>
      </c>
      <c r="V172" s="228">
        <v>1</v>
      </c>
      <c r="W172" s="228">
        <v>1</v>
      </c>
      <c r="X172" s="228">
        <v>1</v>
      </c>
      <c r="Y172" s="228">
        <v>1</v>
      </c>
      <c r="Z172" s="228">
        <v>1</v>
      </c>
      <c r="AA172" s="228">
        <v>1</v>
      </c>
      <c r="AB172" s="228">
        <v>1</v>
      </c>
      <c r="AC172" s="228">
        <v>1</v>
      </c>
      <c r="AD172" s="228">
        <v>1</v>
      </c>
      <c r="AE172" s="228">
        <v>1</v>
      </c>
      <c r="AF172" s="228">
        <v>1</v>
      </c>
      <c r="AG172" s="228">
        <v>1</v>
      </c>
      <c r="AH172" s="228">
        <v>1</v>
      </c>
      <c r="AI172" s="228">
        <v>1</v>
      </c>
      <c r="AJ172" s="228">
        <v>1</v>
      </c>
      <c r="AK172" s="228">
        <v>1</v>
      </c>
      <c r="AL172" s="228">
        <v>1</v>
      </c>
    </row>
    <row r="173" spans="1:38" ht="13.5" customHeight="1">
      <c r="A173" s="227" t="s">
        <v>282</v>
      </c>
      <c r="B173" s="228">
        <v>0.99789029535864981</v>
      </c>
      <c r="C173" s="228">
        <v>1</v>
      </c>
      <c r="D173" s="228">
        <v>1</v>
      </c>
      <c r="E173" s="228">
        <v>1</v>
      </c>
      <c r="F173" s="228">
        <v>1</v>
      </c>
      <c r="G173" s="228">
        <v>1</v>
      </c>
      <c r="H173" s="228">
        <v>1</v>
      </c>
      <c r="I173" s="228">
        <v>1</v>
      </c>
      <c r="J173" s="228">
        <v>1</v>
      </c>
      <c r="K173" s="228">
        <v>1</v>
      </c>
      <c r="L173" s="228">
        <v>0.6</v>
      </c>
      <c r="M173" s="228">
        <v>1</v>
      </c>
      <c r="N173" s="228">
        <v>1</v>
      </c>
      <c r="O173" s="228">
        <v>1</v>
      </c>
      <c r="P173" s="228">
        <v>1</v>
      </c>
      <c r="Q173" s="228">
        <v>1</v>
      </c>
      <c r="R173" s="228">
        <v>1</v>
      </c>
      <c r="S173" s="228">
        <v>1</v>
      </c>
      <c r="T173" s="228">
        <v>1</v>
      </c>
      <c r="U173" s="228">
        <v>1</v>
      </c>
      <c r="V173" s="228">
        <v>1</v>
      </c>
      <c r="W173" s="228">
        <v>1</v>
      </c>
      <c r="X173" s="228">
        <v>1</v>
      </c>
      <c r="Y173" s="228">
        <v>1</v>
      </c>
      <c r="Z173" s="228">
        <v>1</v>
      </c>
      <c r="AA173" s="228">
        <v>1</v>
      </c>
      <c r="AB173" s="228">
        <v>1</v>
      </c>
      <c r="AC173" s="228">
        <v>1</v>
      </c>
      <c r="AD173" s="228">
        <v>1</v>
      </c>
      <c r="AE173" s="228">
        <v>1</v>
      </c>
      <c r="AF173" s="228">
        <v>1</v>
      </c>
      <c r="AG173" s="228">
        <v>1</v>
      </c>
      <c r="AH173" s="228">
        <v>1</v>
      </c>
      <c r="AI173" s="228">
        <v>1</v>
      </c>
      <c r="AJ173" s="228">
        <v>1</v>
      </c>
      <c r="AK173" s="228">
        <v>1</v>
      </c>
      <c r="AL173" s="228">
        <v>1</v>
      </c>
    </row>
    <row r="174" spans="1:38" ht="13.5" customHeight="1">
      <c r="A174" s="227" t="s">
        <v>248</v>
      </c>
      <c r="B174" s="228">
        <v>1</v>
      </c>
      <c r="C174" s="228">
        <v>1</v>
      </c>
      <c r="D174" s="228">
        <v>1</v>
      </c>
      <c r="E174" s="228">
        <v>1</v>
      </c>
      <c r="F174" s="228">
        <v>1</v>
      </c>
      <c r="G174" s="228">
        <v>1</v>
      </c>
      <c r="H174" s="228">
        <v>1</v>
      </c>
      <c r="I174" s="228">
        <v>1</v>
      </c>
      <c r="J174" s="228">
        <v>1</v>
      </c>
      <c r="K174" s="228">
        <v>1</v>
      </c>
      <c r="L174" s="228">
        <v>1</v>
      </c>
      <c r="M174" s="228">
        <v>1</v>
      </c>
      <c r="N174" s="228">
        <v>1</v>
      </c>
      <c r="O174" s="228">
        <v>1</v>
      </c>
      <c r="P174" s="228">
        <v>1</v>
      </c>
      <c r="Q174" s="228">
        <v>1</v>
      </c>
      <c r="R174" s="228">
        <v>1</v>
      </c>
      <c r="S174" s="228">
        <v>1</v>
      </c>
      <c r="T174" s="228">
        <v>1</v>
      </c>
      <c r="U174" s="228">
        <v>1</v>
      </c>
      <c r="V174" s="228">
        <v>1</v>
      </c>
      <c r="W174" s="228">
        <v>1</v>
      </c>
      <c r="X174" s="228">
        <v>1</v>
      </c>
      <c r="Y174" s="228">
        <v>1</v>
      </c>
      <c r="Z174" s="228">
        <v>1</v>
      </c>
      <c r="AA174" s="228">
        <v>1</v>
      </c>
      <c r="AB174" s="228">
        <v>1</v>
      </c>
      <c r="AC174" s="228">
        <v>1</v>
      </c>
      <c r="AD174" s="228">
        <v>1</v>
      </c>
      <c r="AE174" s="228">
        <v>1</v>
      </c>
      <c r="AF174" s="228">
        <v>1</v>
      </c>
      <c r="AG174" s="228">
        <v>1</v>
      </c>
      <c r="AH174" s="228">
        <v>1</v>
      </c>
      <c r="AI174" s="228">
        <v>1</v>
      </c>
      <c r="AJ174" s="228">
        <v>1</v>
      </c>
      <c r="AK174" s="228">
        <v>1</v>
      </c>
      <c r="AL174" s="228">
        <v>1</v>
      </c>
    </row>
    <row r="175" spans="1:38" ht="13.5" customHeight="1">
      <c r="A175" s="227" t="s">
        <v>54</v>
      </c>
      <c r="B175" s="228">
        <v>0.99969481180061037</v>
      </c>
      <c r="C175" s="228">
        <v>1</v>
      </c>
      <c r="D175" s="228">
        <v>1</v>
      </c>
      <c r="E175" s="228">
        <v>1</v>
      </c>
      <c r="F175" s="228">
        <v>1</v>
      </c>
      <c r="G175" s="228">
        <v>1</v>
      </c>
      <c r="H175" s="228">
        <v>1</v>
      </c>
      <c r="I175" s="228">
        <v>1</v>
      </c>
      <c r="J175" s="228">
        <v>1</v>
      </c>
      <c r="K175" s="228">
        <v>1</v>
      </c>
      <c r="L175" s="228">
        <v>1</v>
      </c>
      <c r="M175" s="228">
        <v>1</v>
      </c>
      <c r="N175" s="228">
        <v>1</v>
      </c>
      <c r="O175" s="228">
        <v>1</v>
      </c>
      <c r="P175" s="228">
        <v>1</v>
      </c>
      <c r="Q175" s="228">
        <v>1</v>
      </c>
      <c r="R175" s="228">
        <v>0.99965241571080987</v>
      </c>
      <c r="S175" s="228">
        <v>1</v>
      </c>
      <c r="T175" s="228">
        <v>1</v>
      </c>
      <c r="U175" s="228">
        <v>1</v>
      </c>
      <c r="V175" s="228">
        <v>1</v>
      </c>
      <c r="W175" s="228">
        <v>1</v>
      </c>
      <c r="X175" s="228">
        <v>1</v>
      </c>
      <c r="Y175" s="228">
        <v>1</v>
      </c>
      <c r="Z175" s="228">
        <v>1</v>
      </c>
      <c r="AA175" s="228">
        <v>1</v>
      </c>
      <c r="AB175" s="228">
        <v>1</v>
      </c>
      <c r="AC175" s="228">
        <v>1</v>
      </c>
      <c r="AD175" s="228">
        <v>1</v>
      </c>
      <c r="AE175" s="228">
        <v>1</v>
      </c>
      <c r="AF175" s="228">
        <v>1</v>
      </c>
      <c r="AG175" s="228">
        <v>1</v>
      </c>
      <c r="AH175" s="228">
        <v>1</v>
      </c>
      <c r="AI175" s="228">
        <v>1</v>
      </c>
      <c r="AJ175" s="228">
        <v>1</v>
      </c>
      <c r="AK175" s="228">
        <v>1</v>
      </c>
      <c r="AL175" s="228">
        <v>1</v>
      </c>
    </row>
    <row r="176" spans="1:38" ht="13.5" customHeight="1">
      <c r="A176" s="227" t="s">
        <v>270</v>
      </c>
      <c r="B176" s="228">
        <v>1</v>
      </c>
      <c r="C176" s="228">
        <v>1</v>
      </c>
      <c r="D176" s="228">
        <v>1</v>
      </c>
      <c r="E176" s="228">
        <v>1</v>
      </c>
      <c r="F176" s="228">
        <v>1</v>
      </c>
      <c r="G176" s="228">
        <v>1</v>
      </c>
      <c r="H176" s="228">
        <v>1</v>
      </c>
      <c r="I176" s="228">
        <v>1</v>
      </c>
      <c r="J176" s="228">
        <v>1</v>
      </c>
      <c r="K176" s="228">
        <v>1</v>
      </c>
      <c r="L176" s="228">
        <v>1</v>
      </c>
      <c r="M176" s="228">
        <v>1</v>
      </c>
      <c r="N176" s="228">
        <v>1</v>
      </c>
      <c r="O176" s="228">
        <v>1</v>
      </c>
      <c r="P176" s="228">
        <v>1</v>
      </c>
      <c r="Q176" s="228">
        <v>1</v>
      </c>
      <c r="R176" s="228">
        <v>1</v>
      </c>
      <c r="S176" s="228">
        <v>1</v>
      </c>
      <c r="T176" s="228">
        <v>1</v>
      </c>
      <c r="U176" s="228">
        <v>1</v>
      </c>
      <c r="V176" s="228">
        <v>1</v>
      </c>
      <c r="W176" s="228">
        <v>1</v>
      </c>
      <c r="X176" s="228">
        <v>1</v>
      </c>
      <c r="Y176" s="228">
        <v>1</v>
      </c>
      <c r="Z176" s="228">
        <v>1</v>
      </c>
      <c r="AA176" s="228">
        <v>1</v>
      </c>
      <c r="AB176" s="228">
        <v>1</v>
      </c>
      <c r="AC176" s="228">
        <v>1</v>
      </c>
      <c r="AD176" s="228">
        <v>1</v>
      </c>
      <c r="AE176" s="228">
        <v>1</v>
      </c>
      <c r="AF176" s="228">
        <v>1</v>
      </c>
      <c r="AG176" s="228">
        <v>1</v>
      </c>
      <c r="AH176" s="228">
        <v>1</v>
      </c>
      <c r="AI176" s="228">
        <v>1</v>
      </c>
      <c r="AJ176" s="228">
        <v>1</v>
      </c>
      <c r="AK176" s="228">
        <v>1</v>
      </c>
      <c r="AL176" s="228">
        <v>1</v>
      </c>
    </row>
    <row r="177" spans="1:38" ht="13.5" customHeight="1">
      <c r="A177" s="227" t="s">
        <v>15</v>
      </c>
      <c r="B177" s="228">
        <v>1</v>
      </c>
      <c r="C177" s="228">
        <v>1</v>
      </c>
      <c r="D177" s="228">
        <v>1</v>
      </c>
      <c r="E177" s="228">
        <v>1</v>
      </c>
      <c r="F177" s="228">
        <v>1</v>
      </c>
      <c r="G177" s="228">
        <v>1</v>
      </c>
      <c r="H177" s="228">
        <v>1</v>
      </c>
      <c r="I177" s="228">
        <v>1</v>
      </c>
      <c r="J177" s="228">
        <v>1</v>
      </c>
      <c r="K177" s="228">
        <v>1</v>
      </c>
      <c r="L177" s="228">
        <v>1</v>
      </c>
      <c r="M177" s="228">
        <v>1</v>
      </c>
      <c r="N177" s="228">
        <v>1</v>
      </c>
      <c r="O177" s="228">
        <v>1</v>
      </c>
      <c r="P177" s="228">
        <v>1</v>
      </c>
      <c r="Q177" s="228">
        <v>1</v>
      </c>
      <c r="R177" s="228">
        <v>1</v>
      </c>
      <c r="S177" s="228">
        <v>1</v>
      </c>
      <c r="T177" s="228">
        <v>1</v>
      </c>
      <c r="U177" s="228">
        <v>1</v>
      </c>
      <c r="V177" s="228">
        <v>1</v>
      </c>
      <c r="W177" s="228">
        <v>1</v>
      </c>
      <c r="X177" s="228">
        <v>1</v>
      </c>
      <c r="Y177" s="228">
        <v>1</v>
      </c>
      <c r="Z177" s="228">
        <v>1</v>
      </c>
      <c r="AA177" s="228">
        <v>1</v>
      </c>
      <c r="AB177" s="228">
        <v>1</v>
      </c>
      <c r="AC177" s="228">
        <v>1</v>
      </c>
      <c r="AD177" s="228">
        <v>1</v>
      </c>
      <c r="AE177" s="228">
        <v>1</v>
      </c>
      <c r="AF177" s="228">
        <v>1</v>
      </c>
      <c r="AG177" s="228">
        <v>1</v>
      </c>
      <c r="AH177" s="228">
        <v>1</v>
      </c>
      <c r="AI177" s="228">
        <v>1</v>
      </c>
      <c r="AJ177" s="228">
        <v>1</v>
      </c>
      <c r="AK177" s="228">
        <v>1</v>
      </c>
      <c r="AL177" s="228">
        <v>1</v>
      </c>
    </row>
    <row r="178" spans="1:38" ht="13.5" customHeight="1">
      <c r="A178" s="227" t="s">
        <v>347</v>
      </c>
      <c r="B178" s="228">
        <v>0.97927461139896377</v>
      </c>
      <c r="C178" s="228">
        <v>1</v>
      </c>
      <c r="D178" s="228">
        <v>1</v>
      </c>
      <c r="E178" s="228">
        <v>1</v>
      </c>
      <c r="F178" s="228">
        <v>1</v>
      </c>
      <c r="G178" s="228">
        <v>1</v>
      </c>
      <c r="H178" s="228">
        <v>0.88888888888888884</v>
      </c>
      <c r="I178" s="228">
        <v>0.75</v>
      </c>
      <c r="J178" s="228">
        <v>1</v>
      </c>
      <c r="K178" s="228">
        <v>1</v>
      </c>
      <c r="L178" s="228">
        <v>1</v>
      </c>
      <c r="M178" s="228">
        <v>1</v>
      </c>
      <c r="N178" s="228">
        <v>1</v>
      </c>
      <c r="O178" s="228">
        <v>0.5</v>
      </c>
      <c r="P178" s="228">
        <v>1</v>
      </c>
      <c r="Q178" s="228">
        <v>1</v>
      </c>
      <c r="R178" s="228">
        <v>1</v>
      </c>
      <c r="S178" s="228">
        <v>1</v>
      </c>
      <c r="T178" s="228">
        <v>1</v>
      </c>
      <c r="U178" s="228">
        <v>1</v>
      </c>
      <c r="V178" s="228">
        <v>1</v>
      </c>
      <c r="W178" s="228">
        <v>1</v>
      </c>
      <c r="X178" s="228">
        <v>1</v>
      </c>
      <c r="Y178" s="228">
        <v>1</v>
      </c>
      <c r="Z178" s="228">
        <v>1</v>
      </c>
      <c r="AA178" s="228">
        <v>1</v>
      </c>
      <c r="AB178" s="228">
        <v>1</v>
      </c>
      <c r="AC178" s="228">
        <v>1</v>
      </c>
      <c r="AD178" s="228">
        <v>1</v>
      </c>
      <c r="AE178" s="228">
        <v>1</v>
      </c>
      <c r="AF178" s="228">
        <v>1</v>
      </c>
      <c r="AG178" s="228">
        <v>1</v>
      </c>
      <c r="AH178" s="228">
        <v>1</v>
      </c>
      <c r="AI178" s="228">
        <v>1</v>
      </c>
      <c r="AJ178" s="228">
        <v>1</v>
      </c>
      <c r="AK178" s="228">
        <v>1</v>
      </c>
      <c r="AL178" s="228">
        <v>1</v>
      </c>
    </row>
    <row r="179" spans="1:38" ht="13.5" customHeight="1">
      <c r="A179" s="227" t="s">
        <v>309</v>
      </c>
      <c r="B179" s="228">
        <v>1</v>
      </c>
      <c r="C179" s="228">
        <v>1</v>
      </c>
      <c r="D179" s="228">
        <v>1</v>
      </c>
      <c r="E179" s="228">
        <v>1</v>
      </c>
      <c r="F179" s="228">
        <v>1</v>
      </c>
      <c r="G179" s="228">
        <v>1</v>
      </c>
      <c r="H179" s="228">
        <v>1</v>
      </c>
      <c r="I179" s="228">
        <v>1</v>
      </c>
      <c r="J179" s="228">
        <v>1</v>
      </c>
      <c r="K179" s="228">
        <v>1</v>
      </c>
      <c r="L179" s="228">
        <v>1</v>
      </c>
      <c r="M179" s="228">
        <v>1</v>
      </c>
      <c r="N179" s="228">
        <v>1</v>
      </c>
      <c r="O179" s="228">
        <v>1</v>
      </c>
      <c r="P179" s="228">
        <v>1</v>
      </c>
      <c r="Q179" s="228">
        <v>1</v>
      </c>
      <c r="R179" s="228">
        <v>1</v>
      </c>
      <c r="S179" s="228">
        <v>1</v>
      </c>
      <c r="T179" s="228">
        <v>1</v>
      </c>
      <c r="U179" s="228">
        <v>1</v>
      </c>
      <c r="V179" s="228">
        <v>1</v>
      </c>
      <c r="W179" s="228">
        <v>1</v>
      </c>
      <c r="X179" s="228">
        <v>1</v>
      </c>
      <c r="Y179" s="228">
        <v>1</v>
      </c>
      <c r="Z179" s="228">
        <v>1</v>
      </c>
      <c r="AA179" s="228">
        <v>1</v>
      </c>
      <c r="AB179" s="228">
        <v>1</v>
      </c>
      <c r="AC179" s="228">
        <v>1</v>
      </c>
      <c r="AD179" s="228">
        <v>1</v>
      </c>
      <c r="AE179" s="228">
        <v>1</v>
      </c>
      <c r="AF179" s="228">
        <v>1</v>
      </c>
      <c r="AG179" s="228">
        <v>1</v>
      </c>
      <c r="AH179" s="228">
        <v>1</v>
      </c>
      <c r="AI179" s="228">
        <v>1</v>
      </c>
      <c r="AJ179" s="228">
        <v>1</v>
      </c>
      <c r="AK179" s="228">
        <v>1</v>
      </c>
      <c r="AL179" s="228">
        <v>1</v>
      </c>
    </row>
    <row r="180" spans="1:38" ht="13.5" customHeight="1">
      <c r="A180" s="227" t="s">
        <v>94</v>
      </c>
      <c r="B180" s="228">
        <v>0.99986824769433469</v>
      </c>
      <c r="C180" s="228">
        <v>1</v>
      </c>
      <c r="D180" s="228">
        <v>1</v>
      </c>
      <c r="E180" s="228">
        <v>1</v>
      </c>
      <c r="F180" s="228">
        <v>1</v>
      </c>
      <c r="G180" s="228">
        <v>1</v>
      </c>
      <c r="H180" s="228">
        <v>1</v>
      </c>
      <c r="I180" s="228">
        <v>1</v>
      </c>
      <c r="J180" s="228">
        <v>1</v>
      </c>
      <c r="K180" s="228">
        <v>1</v>
      </c>
      <c r="L180" s="228">
        <v>1</v>
      </c>
      <c r="M180" s="228">
        <v>1</v>
      </c>
      <c r="N180" s="228">
        <v>1</v>
      </c>
      <c r="O180" s="228">
        <v>1</v>
      </c>
      <c r="P180" s="228">
        <v>1</v>
      </c>
      <c r="Q180" s="228">
        <v>1</v>
      </c>
      <c r="R180" s="228">
        <v>0.99983933161953731</v>
      </c>
      <c r="S180" s="228">
        <v>1</v>
      </c>
      <c r="T180" s="228">
        <v>1</v>
      </c>
      <c r="U180" s="228">
        <v>1</v>
      </c>
      <c r="V180" s="228">
        <v>1</v>
      </c>
      <c r="W180" s="228">
        <v>1</v>
      </c>
      <c r="X180" s="228">
        <v>1</v>
      </c>
      <c r="Y180" s="228">
        <v>1</v>
      </c>
      <c r="Z180" s="228">
        <v>1</v>
      </c>
      <c r="AA180" s="228">
        <v>1</v>
      </c>
      <c r="AB180" s="228">
        <v>1</v>
      </c>
      <c r="AC180" s="228">
        <v>1</v>
      </c>
      <c r="AD180" s="228">
        <v>1</v>
      </c>
      <c r="AE180" s="228">
        <v>1</v>
      </c>
      <c r="AF180" s="228">
        <v>1</v>
      </c>
      <c r="AG180" s="228">
        <v>1</v>
      </c>
      <c r="AH180" s="228">
        <v>1</v>
      </c>
      <c r="AI180" s="228">
        <v>1</v>
      </c>
      <c r="AJ180" s="228">
        <v>1</v>
      </c>
      <c r="AK180" s="228">
        <v>1</v>
      </c>
      <c r="AL180" s="228">
        <v>1</v>
      </c>
    </row>
    <row r="181" spans="1:38" ht="13.5" customHeight="1">
      <c r="A181" s="227" t="s">
        <v>286</v>
      </c>
      <c r="B181" s="228">
        <v>1</v>
      </c>
      <c r="C181" s="228">
        <v>1</v>
      </c>
      <c r="D181" s="228">
        <v>1</v>
      </c>
      <c r="E181" s="228">
        <v>1</v>
      </c>
      <c r="F181" s="228">
        <v>1</v>
      </c>
      <c r="G181" s="228">
        <v>1</v>
      </c>
      <c r="H181" s="228">
        <v>1</v>
      </c>
      <c r="I181" s="228">
        <v>1</v>
      </c>
      <c r="J181" s="228">
        <v>1</v>
      </c>
      <c r="K181" s="228">
        <v>1</v>
      </c>
      <c r="L181" s="228">
        <v>1</v>
      </c>
      <c r="M181" s="228">
        <v>1</v>
      </c>
      <c r="N181" s="228">
        <v>1</v>
      </c>
      <c r="O181" s="228">
        <v>1</v>
      </c>
      <c r="P181" s="228">
        <v>1</v>
      </c>
      <c r="Q181" s="228">
        <v>1</v>
      </c>
      <c r="R181" s="228">
        <v>1</v>
      </c>
      <c r="S181" s="228">
        <v>1</v>
      </c>
      <c r="T181" s="228">
        <v>1</v>
      </c>
      <c r="U181" s="228">
        <v>1</v>
      </c>
      <c r="V181" s="228">
        <v>1</v>
      </c>
      <c r="W181" s="228">
        <v>1</v>
      </c>
      <c r="X181" s="228">
        <v>1</v>
      </c>
      <c r="Y181" s="228">
        <v>1</v>
      </c>
      <c r="Z181" s="228">
        <v>1</v>
      </c>
      <c r="AA181" s="228">
        <v>1</v>
      </c>
      <c r="AB181" s="228">
        <v>1</v>
      </c>
      <c r="AC181" s="228">
        <v>1</v>
      </c>
      <c r="AD181" s="228">
        <v>1</v>
      </c>
      <c r="AE181" s="228">
        <v>1</v>
      </c>
      <c r="AF181" s="228">
        <v>1</v>
      </c>
      <c r="AG181" s="228">
        <v>1</v>
      </c>
      <c r="AH181" s="228">
        <v>1</v>
      </c>
      <c r="AI181" s="228">
        <v>1</v>
      </c>
      <c r="AJ181" s="228">
        <v>1</v>
      </c>
      <c r="AK181" s="228">
        <v>1</v>
      </c>
      <c r="AL181" s="228">
        <v>1</v>
      </c>
    </row>
    <row r="182" spans="1:38" ht="13.5" customHeight="1">
      <c r="A182" s="227" t="s">
        <v>175</v>
      </c>
      <c r="B182" s="228">
        <v>1</v>
      </c>
      <c r="C182" s="228">
        <v>1</v>
      </c>
      <c r="D182" s="228">
        <v>1</v>
      </c>
      <c r="E182" s="228">
        <v>1</v>
      </c>
      <c r="F182" s="228">
        <v>1</v>
      </c>
      <c r="G182" s="228">
        <v>1</v>
      </c>
      <c r="H182" s="228">
        <v>1</v>
      </c>
      <c r="I182" s="228">
        <v>1</v>
      </c>
      <c r="J182" s="228">
        <v>1</v>
      </c>
      <c r="K182" s="228">
        <v>1</v>
      </c>
      <c r="L182" s="228">
        <v>1</v>
      </c>
      <c r="M182" s="228">
        <v>1</v>
      </c>
      <c r="N182" s="228">
        <v>1</v>
      </c>
      <c r="O182" s="228">
        <v>1</v>
      </c>
      <c r="P182" s="228">
        <v>1</v>
      </c>
      <c r="Q182" s="228">
        <v>1</v>
      </c>
      <c r="R182" s="228">
        <v>1</v>
      </c>
      <c r="S182" s="228">
        <v>1</v>
      </c>
      <c r="T182" s="228">
        <v>1</v>
      </c>
      <c r="U182" s="228">
        <v>1</v>
      </c>
      <c r="V182" s="228">
        <v>1</v>
      </c>
      <c r="W182" s="228">
        <v>1</v>
      </c>
      <c r="X182" s="228">
        <v>1</v>
      </c>
      <c r="Y182" s="228">
        <v>1</v>
      </c>
      <c r="Z182" s="228">
        <v>1</v>
      </c>
      <c r="AA182" s="228">
        <v>1</v>
      </c>
      <c r="AB182" s="228">
        <v>1</v>
      </c>
      <c r="AC182" s="228">
        <v>1</v>
      </c>
      <c r="AD182" s="228">
        <v>1</v>
      </c>
      <c r="AE182" s="228">
        <v>1</v>
      </c>
      <c r="AF182" s="228">
        <v>1</v>
      </c>
      <c r="AG182" s="228">
        <v>1</v>
      </c>
      <c r="AH182" s="228">
        <v>1</v>
      </c>
      <c r="AI182" s="228">
        <v>1</v>
      </c>
      <c r="AJ182" s="228">
        <v>1</v>
      </c>
      <c r="AK182" s="228">
        <v>1</v>
      </c>
      <c r="AL182" s="228">
        <v>1</v>
      </c>
    </row>
    <row r="183" spans="1:38" ht="13.5" customHeight="1">
      <c r="A183" s="227" t="s">
        <v>96</v>
      </c>
      <c r="B183" s="228">
        <v>1</v>
      </c>
      <c r="C183" s="228">
        <v>1</v>
      </c>
      <c r="D183" s="228">
        <v>1</v>
      </c>
      <c r="E183" s="228">
        <v>1</v>
      </c>
      <c r="F183" s="228">
        <v>1</v>
      </c>
      <c r="G183" s="228">
        <v>1</v>
      </c>
      <c r="H183" s="228">
        <v>1</v>
      </c>
      <c r="I183" s="228">
        <v>1</v>
      </c>
      <c r="J183" s="228">
        <v>1</v>
      </c>
      <c r="K183" s="228">
        <v>1</v>
      </c>
      <c r="L183" s="228">
        <v>1</v>
      </c>
      <c r="M183" s="228">
        <v>1</v>
      </c>
      <c r="N183" s="228">
        <v>1</v>
      </c>
      <c r="O183" s="228">
        <v>1</v>
      </c>
      <c r="P183" s="228">
        <v>1</v>
      </c>
      <c r="Q183" s="228">
        <v>1</v>
      </c>
      <c r="R183" s="228">
        <v>1</v>
      </c>
      <c r="S183" s="228">
        <v>1</v>
      </c>
      <c r="T183" s="228">
        <v>1</v>
      </c>
      <c r="U183" s="228">
        <v>1</v>
      </c>
      <c r="V183" s="228">
        <v>1</v>
      </c>
      <c r="W183" s="228">
        <v>1</v>
      </c>
      <c r="X183" s="228">
        <v>1</v>
      </c>
      <c r="Y183" s="228">
        <v>1</v>
      </c>
      <c r="Z183" s="228">
        <v>1</v>
      </c>
      <c r="AA183" s="228">
        <v>1</v>
      </c>
      <c r="AB183" s="228">
        <v>1</v>
      </c>
      <c r="AC183" s="228">
        <v>1</v>
      </c>
      <c r="AD183" s="228">
        <v>1</v>
      </c>
      <c r="AE183" s="228">
        <v>1</v>
      </c>
      <c r="AF183" s="228">
        <v>1</v>
      </c>
      <c r="AG183" s="228">
        <v>1</v>
      </c>
      <c r="AH183" s="228">
        <v>1</v>
      </c>
      <c r="AI183" s="228">
        <v>1</v>
      </c>
      <c r="AJ183" s="228">
        <v>1</v>
      </c>
      <c r="AK183" s="228">
        <v>1</v>
      </c>
      <c r="AL183" s="228">
        <v>1</v>
      </c>
    </row>
    <row r="184" spans="1:38" ht="13.5" customHeight="1">
      <c r="A184" s="227" t="s">
        <v>264</v>
      </c>
      <c r="B184" s="228">
        <v>1</v>
      </c>
      <c r="C184" s="228">
        <v>1</v>
      </c>
      <c r="D184" s="228">
        <v>1</v>
      </c>
      <c r="E184" s="228">
        <v>1</v>
      </c>
      <c r="F184" s="228">
        <v>1</v>
      </c>
      <c r="G184" s="228">
        <v>1</v>
      </c>
      <c r="H184" s="228">
        <v>1</v>
      </c>
      <c r="I184" s="228">
        <v>1</v>
      </c>
      <c r="J184" s="228">
        <v>1</v>
      </c>
      <c r="K184" s="228">
        <v>1</v>
      </c>
      <c r="L184" s="228">
        <v>1</v>
      </c>
      <c r="M184" s="228">
        <v>1</v>
      </c>
      <c r="N184" s="228">
        <v>1</v>
      </c>
      <c r="O184" s="228">
        <v>1</v>
      </c>
      <c r="P184" s="228">
        <v>1</v>
      </c>
      <c r="Q184" s="228">
        <v>1</v>
      </c>
      <c r="R184" s="228">
        <v>1</v>
      </c>
      <c r="S184" s="228">
        <v>1</v>
      </c>
      <c r="T184" s="228">
        <v>1</v>
      </c>
      <c r="U184" s="228">
        <v>1</v>
      </c>
      <c r="V184" s="228">
        <v>1</v>
      </c>
      <c r="W184" s="228">
        <v>1</v>
      </c>
      <c r="X184" s="228">
        <v>1</v>
      </c>
      <c r="Y184" s="228">
        <v>1</v>
      </c>
      <c r="Z184" s="228">
        <v>1</v>
      </c>
      <c r="AA184" s="228">
        <v>1</v>
      </c>
      <c r="AB184" s="228">
        <v>1</v>
      </c>
      <c r="AC184" s="228">
        <v>1</v>
      </c>
      <c r="AD184" s="228">
        <v>1</v>
      </c>
      <c r="AE184" s="228">
        <v>1</v>
      </c>
      <c r="AF184" s="228">
        <v>1</v>
      </c>
      <c r="AG184" s="228">
        <v>1</v>
      </c>
      <c r="AH184" s="228">
        <v>1</v>
      </c>
      <c r="AI184" s="228">
        <v>1</v>
      </c>
      <c r="AJ184" s="228">
        <v>1</v>
      </c>
      <c r="AK184" s="228">
        <v>1</v>
      </c>
      <c r="AL184" s="228">
        <v>1</v>
      </c>
    </row>
    <row r="185" spans="1:38" ht="13.5" customHeight="1">
      <c r="A185" s="227" t="s">
        <v>137</v>
      </c>
      <c r="B185" s="228">
        <v>0.99693838499808651</v>
      </c>
      <c r="C185" s="228">
        <v>1</v>
      </c>
      <c r="D185" s="228">
        <v>1</v>
      </c>
      <c r="E185" s="228">
        <v>1</v>
      </c>
      <c r="F185" s="228">
        <v>0.66666666666666663</v>
      </c>
      <c r="G185" s="228">
        <v>1</v>
      </c>
      <c r="H185" s="228">
        <v>1</v>
      </c>
      <c r="I185" s="228">
        <v>1</v>
      </c>
      <c r="J185" s="228">
        <v>1</v>
      </c>
      <c r="K185" s="228">
        <v>1</v>
      </c>
      <c r="L185" s="228">
        <v>0.25</v>
      </c>
      <c r="M185" s="228">
        <v>1</v>
      </c>
      <c r="N185" s="228">
        <v>1</v>
      </c>
      <c r="O185" s="228">
        <v>0.66666666666666663</v>
      </c>
      <c r="P185" s="228">
        <v>1</v>
      </c>
      <c r="Q185" s="228">
        <v>1</v>
      </c>
      <c r="R185" s="228">
        <v>1</v>
      </c>
      <c r="S185" s="228">
        <v>1</v>
      </c>
      <c r="T185" s="228">
        <v>1</v>
      </c>
      <c r="U185" s="228">
        <v>1</v>
      </c>
      <c r="V185" s="228">
        <v>1</v>
      </c>
      <c r="W185" s="228">
        <v>1</v>
      </c>
      <c r="X185" s="228">
        <v>1</v>
      </c>
      <c r="Y185" s="228">
        <v>1</v>
      </c>
      <c r="Z185" s="228">
        <v>1</v>
      </c>
      <c r="AA185" s="228">
        <v>1</v>
      </c>
      <c r="AB185" s="228">
        <v>1</v>
      </c>
      <c r="AC185" s="228">
        <v>1</v>
      </c>
      <c r="AD185" s="228">
        <v>1</v>
      </c>
      <c r="AE185" s="228">
        <v>1</v>
      </c>
      <c r="AF185" s="228">
        <v>1</v>
      </c>
      <c r="AG185" s="228">
        <v>1</v>
      </c>
      <c r="AH185" s="228">
        <v>1</v>
      </c>
      <c r="AI185" s="228">
        <v>1</v>
      </c>
      <c r="AJ185" s="228">
        <v>1</v>
      </c>
      <c r="AK185" s="228">
        <v>1</v>
      </c>
      <c r="AL185" s="228">
        <v>1</v>
      </c>
    </row>
    <row r="186" spans="1:38" ht="13.5" customHeight="1">
      <c r="A186" s="227" t="s">
        <v>68</v>
      </c>
      <c r="B186" s="228">
        <v>0.99987238386932109</v>
      </c>
      <c r="C186" s="228">
        <v>1</v>
      </c>
      <c r="D186" s="228">
        <v>1</v>
      </c>
      <c r="E186" s="228">
        <v>1</v>
      </c>
      <c r="F186" s="228">
        <v>1</v>
      </c>
      <c r="G186" s="228">
        <v>1</v>
      </c>
      <c r="H186" s="228">
        <v>1</v>
      </c>
      <c r="I186" s="228">
        <v>1</v>
      </c>
      <c r="J186" s="228">
        <v>1</v>
      </c>
      <c r="K186" s="228">
        <v>1</v>
      </c>
      <c r="L186" s="228">
        <v>1</v>
      </c>
      <c r="M186" s="228">
        <v>1</v>
      </c>
      <c r="N186" s="228">
        <v>1</v>
      </c>
      <c r="O186" s="228">
        <v>1</v>
      </c>
      <c r="P186" s="228">
        <v>1</v>
      </c>
      <c r="Q186" s="228">
        <v>1</v>
      </c>
      <c r="R186" s="228">
        <v>0.99981192401730301</v>
      </c>
      <c r="S186" s="228">
        <v>1</v>
      </c>
      <c r="T186" s="228">
        <v>1</v>
      </c>
      <c r="U186" s="228">
        <v>1</v>
      </c>
      <c r="V186" s="228">
        <v>1</v>
      </c>
      <c r="W186" s="228">
        <v>1</v>
      </c>
      <c r="X186" s="228">
        <v>1</v>
      </c>
      <c r="Y186" s="228">
        <v>1</v>
      </c>
      <c r="Z186" s="228">
        <v>1</v>
      </c>
      <c r="AA186" s="228">
        <v>1</v>
      </c>
      <c r="AB186" s="228">
        <v>1</v>
      </c>
      <c r="AC186" s="228">
        <v>1</v>
      </c>
      <c r="AD186" s="228">
        <v>1</v>
      </c>
      <c r="AE186" s="228">
        <v>1</v>
      </c>
      <c r="AF186" s="228">
        <v>1</v>
      </c>
      <c r="AG186" s="228">
        <v>1</v>
      </c>
      <c r="AH186" s="228">
        <v>1</v>
      </c>
      <c r="AI186" s="228">
        <v>1</v>
      </c>
      <c r="AJ186" s="228">
        <v>1</v>
      </c>
      <c r="AK186" s="228">
        <v>1</v>
      </c>
      <c r="AL186" s="228">
        <v>1</v>
      </c>
    </row>
    <row r="187" spans="1:38" ht="13.5" customHeight="1">
      <c r="A187" s="227" t="s">
        <v>259</v>
      </c>
      <c r="B187" s="228">
        <v>1</v>
      </c>
      <c r="C187" s="228">
        <v>1</v>
      </c>
      <c r="D187" s="228">
        <v>1</v>
      </c>
      <c r="E187" s="228">
        <v>1</v>
      </c>
      <c r="F187" s="228">
        <v>1</v>
      </c>
      <c r="G187" s="228">
        <v>1</v>
      </c>
      <c r="H187" s="228">
        <v>1</v>
      </c>
      <c r="I187" s="228">
        <v>1</v>
      </c>
      <c r="J187" s="228">
        <v>1</v>
      </c>
      <c r="K187" s="228">
        <v>1</v>
      </c>
      <c r="L187" s="228">
        <v>1</v>
      </c>
      <c r="M187" s="228">
        <v>1</v>
      </c>
      <c r="N187" s="228">
        <v>1</v>
      </c>
      <c r="O187" s="228">
        <v>1</v>
      </c>
      <c r="P187" s="228">
        <v>1</v>
      </c>
      <c r="Q187" s="228">
        <v>1</v>
      </c>
      <c r="R187" s="228">
        <v>1</v>
      </c>
      <c r="S187" s="228">
        <v>1</v>
      </c>
      <c r="T187" s="228">
        <v>1</v>
      </c>
      <c r="U187" s="228">
        <v>1</v>
      </c>
      <c r="V187" s="228">
        <v>1</v>
      </c>
      <c r="W187" s="228">
        <v>1</v>
      </c>
      <c r="X187" s="228">
        <v>1</v>
      </c>
      <c r="Y187" s="228">
        <v>1</v>
      </c>
      <c r="Z187" s="228">
        <v>1</v>
      </c>
      <c r="AA187" s="228">
        <v>1</v>
      </c>
      <c r="AB187" s="228">
        <v>1</v>
      </c>
      <c r="AC187" s="228">
        <v>1</v>
      </c>
      <c r="AD187" s="228">
        <v>1</v>
      </c>
      <c r="AE187" s="228">
        <v>1</v>
      </c>
      <c r="AF187" s="228">
        <v>1</v>
      </c>
      <c r="AG187" s="228">
        <v>1</v>
      </c>
      <c r="AH187" s="228">
        <v>1</v>
      </c>
      <c r="AI187" s="228">
        <v>1</v>
      </c>
      <c r="AJ187" s="228">
        <v>1</v>
      </c>
      <c r="AK187" s="228">
        <v>1</v>
      </c>
      <c r="AL187" s="228">
        <v>1</v>
      </c>
    </row>
    <row r="188" spans="1:38" ht="13.5" customHeight="1">
      <c r="A188" s="227" t="s">
        <v>111</v>
      </c>
      <c r="B188" s="228">
        <v>0.99950199203187251</v>
      </c>
      <c r="C188" s="228">
        <v>1</v>
      </c>
      <c r="D188" s="228">
        <v>1</v>
      </c>
      <c r="E188" s="228">
        <v>1</v>
      </c>
      <c r="F188" s="228">
        <v>0.94736842105263153</v>
      </c>
      <c r="G188" s="228">
        <v>1</v>
      </c>
      <c r="H188" s="228">
        <v>1</v>
      </c>
      <c r="I188" s="228">
        <v>1</v>
      </c>
      <c r="J188" s="228">
        <v>1</v>
      </c>
      <c r="K188" s="228">
        <v>1</v>
      </c>
      <c r="L188" s="228">
        <v>1</v>
      </c>
      <c r="M188" s="228">
        <v>1</v>
      </c>
      <c r="N188" s="228">
        <v>1</v>
      </c>
      <c r="O188" s="228">
        <v>1</v>
      </c>
      <c r="P188" s="228">
        <v>1</v>
      </c>
      <c r="Q188" s="228">
        <v>1</v>
      </c>
      <c r="R188" s="228">
        <v>0.99955644267021515</v>
      </c>
      <c r="S188" s="228">
        <v>1</v>
      </c>
      <c r="T188" s="228">
        <v>1</v>
      </c>
      <c r="U188" s="228">
        <v>1</v>
      </c>
      <c r="V188" s="228">
        <v>1</v>
      </c>
      <c r="W188" s="228">
        <v>1</v>
      </c>
      <c r="X188" s="228">
        <v>1</v>
      </c>
      <c r="Y188" s="228">
        <v>1</v>
      </c>
      <c r="Z188" s="228">
        <v>1</v>
      </c>
      <c r="AA188" s="228">
        <v>1</v>
      </c>
      <c r="AB188" s="228">
        <v>1</v>
      </c>
      <c r="AC188" s="228">
        <v>1</v>
      </c>
      <c r="AD188" s="228">
        <v>1</v>
      </c>
      <c r="AE188" s="228">
        <v>1</v>
      </c>
      <c r="AF188" s="228">
        <v>1</v>
      </c>
      <c r="AG188" s="228">
        <v>1</v>
      </c>
      <c r="AH188" s="228">
        <v>1</v>
      </c>
      <c r="AI188" s="228">
        <v>1</v>
      </c>
      <c r="AJ188" s="228">
        <v>1</v>
      </c>
      <c r="AK188" s="228">
        <v>1</v>
      </c>
      <c r="AL188" s="228">
        <v>1</v>
      </c>
    </row>
    <row r="189" spans="1:38" ht="13.5" customHeight="1">
      <c r="A189" s="227" t="s">
        <v>252</v>
      </c>
      <c r="B189" s="228">
        <v>1</v>
      </c>
      <c r="C189" s="228">
        <v>1</v>
      </c>
      <c r="D189" s="228">
        <v>1</v>
      </c>
      <c r="E189" s="228">
        <v>1</v>
      </c>
      <c r="F189" s="228">
        <v>1</v>
      </c>
      <c r="G189" s="228">
        <v>1</v>
      </c>
      <c r="H189" s="228">
        <v>1</v>
      </c>
      <c r="I189" s="228">
        <v>1</v>
      </c>
      <c r="J189" s="228">
        <v>1</v>
      </c>
      <c r="K189" s="228">
        <v>1</v>
      </c>
      <c r="L189" s="228">
        <v>1</v>
      </c>
      <c r="M189" s="228">
        <v>1</v>
      </c>
      <c r="N189" s="228">
        <v>1</v>
      </c>
      <c r="O189" s="228">
        <v>1</v>
      </c>
      <c r="P189" s="228">
        <v>1</v>
      </c>
      <c r="Q189" s="228">
        <v>1</v>
      </c>
      <c r="R189" s="228">
        <v>1</v>
      </c>
      <c r="S189" s="228">
        <v>1</v>
      </c>
      <c r="T189" s="228">
        <v>1</v>
      </c>
      <c r="U189" s="228">
        <v>1</v>
      </c>
      <c r="V189" s="228">
        <v>1</v>
      </c>
      <c r="W189" s="228">
        <v>1</v>
      </c>
      <c r="X189" s="228">
        <v>1</v>
      </c>
      <c r="Y189" s="228">
        <v>1</v>
      </c>
      <c r="Z189" s="228">
        <v>1</v>
      </c>
      <c r="AA189" s="228">
        <v>1</v>
      </c>
      <c r="AB189" s="228">
        <v>1</v>
      </c>
      <c r="AC189" s="228">
        <v>1</v>
      </c>
      <c r="AD189" s="228">
        <v>1</v>
      </c>
      <c r="AE189" s="228">
        <v>1</v>
      </c>
      <c r="AF189" s="228">
        <v>1</v>
      </c>
      <c r="AG189" s="228">
        <v>1</v>
      </c>
      <c r="AH189" s="228">
        <v>1</v>
      </c>
      <c r="AI189" s="228">
        <v>1</v>
      </c>
      <c r="AJ189" s="228">
        <v>1</v>
      </c>
      <c r="AK189" s="228">
        <v>1</v>
      </c>
      <c r="AL189" s="228">
        <v>1</v>
      </c>
    </row>
    <row r="190" spans="1:38" ht="13.5" customHeight="1">
      <c r="A190" s="227" t="s">
        <v>109</v>
      </c>
      <c r="B190" s="228">
        <v>1</v>
      </c>
      <c r="C190" s="228">
        <v>1</v>
      </c>
      <c r="D190" s="228">
        <v>1</v>
      </c>
      <c r="E190" s="228">
        <v>1</v>
      </c>
      <c r="F190" s="228">
        <v>1</v>
      </c>
      <c r="G190" s="228">
        <v>1</v>
      </c>
      <c r="H190" s="228">
        <v>1</v>
      </c>
      <c r="I190" s="228">
        <v>1</v>
      </c>
      <c r="J190" s="228">
        <v>1</v>
      </c>
      <c r="K190" s="228">
        <v>1</v>
      </c>
      <c r="L190" s="228">
        <v>1</v>
      </c>
      <c r="M190" s="228">
        <v>1</v>
      </c>
      <c r="N190" s="228">
        <v>1</v>
      </c>
      <c r="O190" s="228">
        <v>1</v>
      </c>
      <c r="P190" s="228">
        <v>1</v>
      </c>
      <c r="Q190" s="228">
        <v>1</v>
      </c>
      <c r="R190" s="228">
        <v>1</v>
      </c>
      <c r="S190" s="228">
        <v>1</v>
      </c>
      <c r="T190" s="228">
        <v>1</v>
      </c>
      <c r="U190" s="228">
        <v>1</v>
      </c>
      <c r="V190" s="228">
        <v>1</v>
      </c>
      <c r="W190" s="228">
        <v>1</v>
      </c>
      <c r="X190" s="228">
        <v>1</v>
      </c>
      <c r="Y190" s="228">
        <v>1</v>
      </c>
      <c r="Z190" s="228">
        <v>1</v>
      </c>
      <c r="AA190" s="228">
        <v>1</v>
      </c>
      <c r="AB190" s="228">
        <v>1</v>
      </c>
      <c r="AC190" s="228">
        <v>1</v>
      </c>
      <c r="AD190" s="228">
        <v>1</v>
      </c>
      <c r="AE190" s="228">
        <v>1</v>
      </c>
      <c r="AF190" s="228">
        <v>1</v>
      </c>
      <c r="AG190" s="228">
        <v>1</v>
      </c>
      <c r="AH190" s="228">
        <v>1</v>
      </c>
      <c r="AI190" s="228">
        <v>1</v>
      </c>
      <c r="AJ190" s="228">
        <v>1</v>
      </c>
      <c r="AK190" s="228">
        <v>1</v>
      </c>
      <c r="AL190" s="228">
        <v>1</v>
      </c>
    </row>
    <row r="191" spans="1:38" ht="13.5" customHeight="1">
      <c r="A191" s="227" t="s">
        <v>154</v>
      </c>
      <c r="B191" s="228">
        <v>0.99979842773634353</v>
      </c>
      <c r="C191" s="228">
        <v>1</v>
      </c>
      <c r="D191" s="228">
        <v>1</v>
      </c>
      <c r="E191" s="228">
        <v>1</v>
      </c>
      <c r="F191" s="228">
        <v>1</v>
      </c>
      <c r="G191" s="228">
        <v>1</v>
      </c>
      <c r="H191" s="228">
        <v>1</v>
      </c>
      <c r="I191" s="228">
        <v>1</v>
      </c>
      <c r="J191" s="228">
        <v>1</v>
      </c>
      <c r="K191" s="228">
        <v>1</v>
      </c>
      <c r="L191" s="228">
        <v>1</v>
      </c>
      <c r="M191" s="228">
        <v>1</v>
      </c>
      <c r="N191" s="228">
        <v>1</v>
      </c>
      <c r="O191" s="228">
        <v>1</v>
      </c>
      <c r="P191" s="228">
        <v>1</v>
      </c>
      <c r="Q191" s="228">
        <v>1</v>
      </c>
      <c r="R191" s="228">
        <v>0.99973614775725594</v>
      </c>
      <c r="S191" s="228">
        <v>1</v>
      </c>
      <c r="T191" s="228">
        <v>1</v>
      </c>
      <c r="U191" s="228">
        <v>1</v>
      </c>
      <c r="V191" s="228">
        <v>1</v>
      </c>
      <c r="W191" s="228">
        <v>1</v>
      </c>
      <c r="X191" s="228">
        <v>1</v>
      </c>
      <c r="Y191" s="228">
        <v>1</v>
      </c>
      <c r="Z191" s="228">
        <v>1</v>
      </c>
      <c r="AA191" s="228">
        <v>1</v>
      </c>
      <c r="AB191" s="228">
        <v>1</v>
      </c>
      <c r="AC191" s="228">
        <v>1</v>
      </c>
      <c r="AD191" s="228">
        <v>1</v>
      </c>
      <c r="AE191" s="228">
        <v>1</v>
      </c>
      <c r="AF191" s="228">
        <v>1</v>
      </c>
      <c r="AG191" s="228">
        <v>1</v>
      </c>
      <c r="AH191" s="228">
        <v>1</v>
      </c>
      <c r="AI191" s="228">
        <v>1</v>
      </c>
      <c r="AJ191" s="228">
        <v>1</v>
      </c>
      <c r="AK191" s="228">
        <v>1</v>
      </c>
      <c r="AL191" s="228">
        <v>1</v>
      </c>
    </row>
    <row r="192" spans="1:38" ht="13.5" customHeight="1">
      <c r="A192" s="227" t="s">
        <v>290</v>
      </c>
      <c r="B192" s="228">
        <v>0.99888268156424576</v>
      </c>
      <c r="C192" s="228">
        <v>1</v>
      </c>
      <c r="D192" s="228">
        <v>1</v>
      </c>
      <c r="E192" s="228">
        <v>1</v>
      </c>
      <c r="F192" s="228">
        <v>1</v>
      </c>
      <c r="G192" s="228">
        <v>1</v>
      </c>
      <c r="H192" s="228">
        <v>1</v>
      </c>
      <c r="I192" s="228">
        <v>1</v>
      </c>
      <c r="J192" s="228">
        <v>1</v>
      </c>
      <c r="K192" s="228">
        <v>1</v>
      </c>
      <c r="L192" s="228">
        <v>1</v>
      </c>
      <c r="M192" s="228">
        <v>0.5</v>
      </c>
      <c r="N192" s="228">
        <v>1</v>
      </c>
      <c r="O192" s="228">
        <v>1</v>
      </c>
      <c r="P192" s="228">
        <v>1</v>
      </c>
      <c r="Q192" s="228">
        <v>1</v>
      </c>
      <c r="R192" s="228">
        <v>1</v>
      </c>
      <c r="S192" s="228">
        <v>1</v>
      </c>
      <c r="T192" s="228">
        <v>1</v>
      </c>
      <c r="U192" s="228">
        <v>1</v>
      </c>
      <c r="V192" s="228">
        <v>1</v>
      </c>
      <c r="W192" s="228">
        <v>1</v>
      </c>
      <c r="X192" s="228">
        <v>1</v>
      </c>
      <c r="Y192" s="228">
        <v>1</v>
      </c>
      <c r="Z192" s="228">
        <v>1</v>
      </c>
      <c r="AA192" s="228">
        <v>1</v>
      </c>
      <c r="AB192" s="228">
        <v>1</v>
      </c>
      <c r="AC192" s="228">
        <v>1</v>
      </c>
      <c r="AD192" s="228">
        <v>1</v>
      </c>
      <c r="AE192" s="228">
        <v>1</v>
      </c>
      <c r="AF192" s="228">
        <v>1</v>
      </c>
      <c r="AG192" s="228">
        <v>1</v>
      </c>
      <c r="AH192" s="228">
        <v>1</v>
      </c>
      <c r="AI192" s="228">
        <v>1</v>
      </c>
      <c r="AJ192" s="228">
        <v>1</v>
      </c>
      <c r="AK192" s="228">
        <v>1</v>
      </c>
      <c r="AL192" s="228">
        <v>1</v>
      </c>
    </row>
    <row r="193" spans="1:38" ht="13.5" customHeight="1">
      <c r="A193" s="227" t="s">
        <v>138</v>
      </c>
      <c r="B193" s="228">
        <v>0.99961028838659394</v>
      </c>
      <c r="C193" s="228">
        <v>1</v>
      </c>
      <c r="D193" s="228">
        <v>1</v>
      </c>
      <c r="E193" s="228">
        <v>1</v>
      </c>
      <c r="F193" s="228">
        <v>1</v>
      </c>
      <c r="G193" s="228">
        <v>1</v>
      </c>
      <c r="H193" s="228">
        <v>1</v>
      </c>
      <c r="I193" s="228">
        <v>1</v>
      </c>
      <c r="J193" s="228">
        <v>1</v>
      </c>
      <c r="K193" s="228">
        <v>1</v>
      </c>
      <c r="L193" s="228">
        <v>1</v>
      </c>
      <c r="M193" s="228">
        <v>1</v>
      </c>
      <c r="N193" s="228">
        <v>1</v>
      </c>
      <c r="O193" s="228">
        <v>1</v>
      </c>
      <c r="P193" s="228">
        <v>1</v>
      </c>
      <c r="Q193" s="228">
        <v>1</v>
      </c>
      <c r="R193" s="228">
        <v>1</v>
      </c>
      <c r="S193" s="228">
        <v>1</v>
      </c>
      <c r="T193" s="228">
        <v>1</v>
      </c>
      <c r="U193" s="228">
        <v>1</v>
      </c>
      <c r="V193" s="228">
        <v>1</v>
      </c>
      <c r="W193" s="228">
        <v>1</v>
      </c>
      <c r="X193" s="228">
        <v>1</v>
      </c>
      <c r="Y193" s="228">
        <v>0.96875</v>
      </c>
      <c r="Z193" s="228">
        <v>1</v>
      </c>
      <c r="AA193" s="228">
        <v>1</v>
      </c>
      <c r="AB193" s="228">
        <v>1</v>
      </c>
      <c r="AC193" s="228">
        <v>1</v>
      </c>
      <c r="AD193" s="228">
        <v>1</v>
      </c>
      <c r="AE193" s="228">
        <v>1</v>
      </c>
      <c r="AF193" s="228">
        <v>1</v>
      </c>
      <c r="AG193" s="228">
        <v>1</v>
      </c>
      <c r="AH193" s="228">
        <v>1</v>
      </c>
      <c r="AI193" s="228">
        <v>1</v>
      </c>
      <c r="AJ193" s="228">
        <v>1</v>
      </c>
      <c r="AK193" s="228">
        <v>1</v>
      </c>
      <c r="AL193" s="228">
        <v>1</v>
      </c>
    </row>
    <row r="194" spans="1:38" ht="13.5" customHeight="1">
      <c r="A194" s="227" t="s">
        <v>153</v>
      </c>
      <c r="B194" s="228">
        <v>0.99889159831522945</v>
      </c>
      <c r="C194" s="228">
        <v>1</v>
      </c>
      <c r="D194" s="228">
        <v>1</v>
      </c>
      <c r="E194" s="228">
        <v>1</v>
      </c>
      <c r="F194" s="228">
        <v>1</v>
      </c>
      <c r="G194" s="228">
        <v>1</v>
      </c>
      <c r="H194" s="228">
        <v>1</v>
      </c>
      <c r="I194" s="228">
        <v>1</v>
      </c>
      <c r="J194" s="228">
        <v>1</v>
      </c>
      <c r="K194" s="228">
        <v>1</v>
      </c>
      <c r="L194" s="228">
        <v>1</v>
      </c>
      <c r="M194" s="228">
        <v>1</v>
      </c>
      <c r="N194" s="228">
        <v>1</v>
      </c>
      <c r="O194" s="228">
        <v>1</v>
      </c>
      <c r="P194" s="228">
        <v>1</v>
      </c>
      <c r="Q194" s="228">
        <v>1</v>
      </c>
      <c r="R194" s="228">
        <v>0.9987781036168133</v>
      </c>
      <c r="S194" s="228">
        <v>1</v>
      </c>
      <c r="T194" s="228">
        <v>1</v>
      </c>
      <c r="U194" s="228">
        <v>1</v>
      </c>
      <c r="V194" s="228">
        <v>1</v>
      </c>
      <c r="W194" s="228">
        <v>1</v>
      </c>
      <c r="X194" s="228">
        <v>1</v>
      </c>
      <c r="Y194" s="228">
        <v>1</v>
      </c>
      <c r="Z194" s="228">
        <v>1</v>
      </c>
      <c r="AA194" s="228">
        <v>1</v>
      </c>
      <c r="AB194" s="228">
        <v>1</v>
      </c>
      <c r="AC194" s="228">
        <v>1</v>
      </c>
      <c r="AD194" s="228">
        <v>1</v>
      </c>
      <c r="AE194" s="228">
        <v>1</v>
      </c>
      <c r="AF194" s="228">
        <v>1</v>
      </c>
      <c r="AG194" s="228">
        <v>1</v>
      </c>
      <c r="AH194" s="228">
        <v>1</v>
      </c>
      <c r="AI194" s="228">
        <v>1</v>
      </c>
      <c r="AJ194" s="228">
        <v>1</v>
      </c>
      <c r="AK194" s="228">
        <v>1</v>
      </c>
      <c r="AL194" s="228">
        <v>1</v>
      </c>
    </row>
    <row r="195" spans="1:38" ht="13.5" customHeight="1">
      <c r="A195" s="227" t="s">
        <v>161</v>
      </c>
      <c r="B195" s="228">
        <v>1</v>
      </c>
      <c r="C195" s="228">
        <v>1</v>
      </c>
      <c r="D195" s="228">
        <v>1</v>
      </c>
      <c r="E195" s="228">
        <v>1</v>
      </c>
      <c r="F195" s="228">
        <v>1</v>
      </c>
      <c r="G195" s="228">
        <v>1</v>
      </c>
      <c r="H195" s="228">
        <v>1</v>
      </c>
      <c r="I195" s="228">
        <v>1</v>
      </c>
      <c r="J195" s="228">
        <v>1</v>
      </c>
      <c r="K195" s="228">
        <v>1</v>
      </c>
      <c r="L195" s="228">
        <v>1</v>
      </c>
      <c r="M195" s="228">
        <v>1</v>
      </c>
      <c r="N195" s="228">
        <v>1</v>
      </c>
      <c r="O195" s="228">
        <v>1</v>
      </c>
      <c r="P195" s="228">
        <v>1</v>
      </c>
      <c r="Q195" s="228">
        <v>1</v>
      </c>
      <c r="R195" s="228">
        <v>1</v>
      </c>
      <c r="S195" s="228">
        <v>1</v>
      </c>
      <c r="T195" s="228">
        <v>1</v>
      </c>
      <c r="U195" s="228">
        <v>1</v>
      </c>
      <c r="V195" s="228">
        <v>1</v>
      </c>
      <c r="W195" s="228">
        <v>1</v>
      </c>
      <c r="X195" s="228">
        <v>1</v>
      </c>
      <c r="Y195" s="228">
        <v>1</v>
      </c>
      <c r="Z195" s="228">
        <v>1</v>
      </c>
      <c r="AA195" s="228">
        <v>1</v>
      </c>
      <c r="AB195" s="228">
        <v>1</v>
      </c>
      <c r="AC195" s="228">
        <v>1</v>
      </c>
      <c r="AD195" s="228">
        <v>1</v>
      </c>
      <c r="AE195" s="228">
        <v>1</v>
      </c>
      <c r="AF195" s="228">
        <v>1</v>
      </c>
      <c r="AG195" s="228">
        <v>1</v>
      </c>
      <c r="AH195" s="228">
        <v>1</v>
      </c>
      <c r="AI195" s="228">
        <v>1</v>
      </c>
      <c r="AJ195" s="228">
        <v>1</v>
      </c>
      <c r="AK195" s="228">
        <v>1</v>
      </c>
      <c r="AL195" s="228">
        <v>1</v>
      </c>
    </row>
    <row r="196" spans="1:38" ht="13.5" customHeight="1">
      <c r="A196" s="227" t="s">
        <v>229</v>
      </c>
      <c r="B196" s="228">
        <v>0.9971228935470613</v>
      </c>
      <c r="C196" s="228">
        <v>1</v>
      </c>
      <c r="D196" s="228">
        <v>1</v>
      </c>
      <c r="E196" s="228">
        <v>1</v>
      </c>
      <c r="F196" s="228">
        <v>1</v>
      </c>
      <c r="G196" s="228">
        <v>1</v>
      </c>
      <c r="H196" s="228">
        <v>1</v>
      </c>
      <c r="I196" s="228">
        <v>1</v>
      </c>
      <c r="J196" s="228">
        <v>1</v>
      </c>
      <c r="K196" s="228">
        <v>1</v>
      </c>
      <c r="L196" s="228">
        <v>0.16666666666666666</v>
      </c>
      <c r="M196" s="228">
        <v>1</v>
      </c>
      <c r="N196" s="228">
        <v>1</v>
      </c>
      <c r="O196" s="228">
        <v>0.5</v>
      </c>
      <c r="P196" s="228">
        <v>1</v>
      </c>
      <c r="Q196" s="228">
        <v>1</v>
      </c>
      <c r="R196" s="228">
        <v>1</v>
      </c>
      <c r="S196" s="228">
        <v>1</v>
      </c>
      <c r="T196" s="228">
        <v>1</v>
      </c>
      <c r="U196" s="228">
        <v>1</v>
      </c>
      <c r="V196" s="228">
        <v>1</v>
      </c>
      <c r="W196" s="228">
        <v>1</v>
      </c>
      <c r="X196" s="228">
        <v>1</v>
      </c>
      <c r="Y196" s="228">
        <v>0.97222222222222221</v>
      </c>
      <c r="Z196" s="228">
        <v>1</v>
      </c>
      <c r="AA196" s="228">
        <v>1</v>
      </c>
      <c r="AB196" s="228">
        <v>1</v>
      </c>
      <c r="AC196" s="228">
        <v>1</v>
      </c>
      <c r="AD196" s="228">
        <v>1</v>
      </c>
      <c r="AE196" s="228">
        <v>1</v>
      </c>
      <c r="AF196" s="228">
        <v>1</v>
      </c>
      <c r="AG196" s="228">
        <v>1</v>
      </c>
      <c r="AH196" s="228">
        <v>1</v>
      </c>
      <c r="AI196" s="228">
        <v>1</v>
      </c>
      <c r="AJ196" s="228">
        <v>1</v>
      </c>
      <c r="AK196" s="228">
        <v>1</v>
      </c>
      <c r="AL196" s="228">
        <v>1</v>
      </c>
    </row>
    <row r="197" spans="1:38" ht="13.5" customHeight="1">
      <c r="A197" s="227" t="s">
        <v>272</v>
      </c>
      <c r="B197" s="228">
        <v>1</v>
      </c>
      <c r="C197" s="228">
        <v>1</v>
      </c>
      <c r="D197" s="228">
        <v>1</v>
      </c>
      <c r="E197" s="228">
        <v>1</v>
      </c>
      <c r="F197" s="228">
        <v>1</v>
      </c>
      <c r="G197" s="228">
        <v>1</v>
      </c>
      <c r="H197" s="228">
        <v>1</v>
      </c>
      <c r="I197" s="228">
        <v>1</v>
      </c>
      <c r="J197" s="228">
        <v>1</v>
      </c>
      <c r="K197" s="228">
        <v>1</v>
      </c>
      <c r="L197" s="228">
        <v>1</v>
      </c>
      <c r="M197" s="228">
        <v>1</v>
      </c>
      <c r="N197" s="228">
        <v>1</v>
      </c>
      <c r="O197" s="228">
        <v>1</v>
      </c>
      <c r="P197" s="228">
        <v>1</v>
      </c>
      <c r="Q197" s="228">
        <v>1</v>
      </c>
      <c r="R197" s="228">
        <v>1</v>
      </c>
      <c r="S197" s="228">
        <v>1</v>
      </c>
      <c r="T197" s="228">
        <v>1</v>
      </c>
      <c r="U197" s="228">
        <v>1</v>
      </c>
      <c r="V197" s="228">
        <v>1</v>
      </c>
      <c r="W197" s="228">
        <v>1</v>
      </c>
      <c r="X197" s="228">
        <v>1</v>
      </c>
      <c r="Y197" s="228">
        <v>1</v>
      </c>
      <c r="Z197" s="228">
        <v>1</v>
      </c>
      <c r="AA197" s="228">
        <v>1</v>
      </c>
      <c r="AB197" s="228">
        <v>1</v>
      </c>
      <c r="AC197" s="228">
        <v>1</v>
      </c>
      <c r="AD197" s="228">
        <v>1</v>
      </c>
      <c r="AE197" s="228">
        <v>1</v>
      </c>
      <c r="AF197" s="228">
        <v>1</v>
      </c>
      <c r="AG197" s="228">
        <v>1</v>
      </c>
      <c r="AH197" s="228">
        <v>1</v>
      </c>
      <c r="AI197" s="228">
        <v>1</v>
      </c>
      <c r="AJ197" s="228">
        <v>1</v>
      </c>
      <c r="AK197" s="228">
        <v>1</v>
      </c>
      <c r="AL197" s="228">
        <v>1</v>
      </c>
    </row>
    <row r="198" spans="1:38" ht="13.5" customHeight="1">
      <c r="A198" s="227" t="s">
        <v>42</v>
      </c>
      <c r="B198" s="228">
        <v>1</v>
      </c>
      <c r="C198" s="228">
        <v>1</v>
      </c>
      <c r="D198" s="228">
        <v>1</v>
      </c>
      <c r="E198" s="228">
        <v>1</v>
      </c>
      <c r="F198" s="228">
        <v>1</v>
      </c>
      <c r="G198" s="228">
        <v>1</v>
      </c>
      <c r="H198" s="228">
        <v>1</v>
      </c>
      <c r="I198" s="228">
        <v>1</v>
      </c>
      <c r="J198" s="228">
        <v>1</v>
      </c>
      <c r="K198" s="228">
        <v>1</v>
      </c>
      <c r="L198" s="228">
        <v>1</v>
      </c>
      <c r="M198" s="228">
        <v>1</v>
      </c>
      <c r="N198" s="228">
        <v>1</v>
      </c>
      <c r="O198" s="228">
        <v>1</v>
      </c>
      <c r="P198" s="228">
        <v>1</v>
      </c>
      <c r="Q198" s="228">
        <v>1</v>
      </c>
      <c r="R198" s="228">
        <v>1</v>
      </c>
      <c r="S198" s="228">
        <v>1</v>
      </c>
      <c r="T198" s="228">
        <v>1</v>
      </c>
      <c r="U198" s="228">
        <v>1</v>
      </c>
      <c r="V198" s="228">
        <v>1</v>
      </c>
      <c r="W198" s="228">
        <v>1</v>
      </c>
      <c r="X198" s="228">
        <v>1</v>
      </c>
      <c r="Y198" s="228">
        <v>1</v>
      </c>
      <c r="Z198" s="228">
        <v>1</v>
      </c>
      <c r="AA198" s="228">
        <v>1</v>
      </c>
      <c r="AB198" s="228">
        <v>1</v>
      </c>
      <c r="AC198" s="228">
        <v>1</v>
      </c>
      <c r="AD198" s="228">
        <v>1</v>
      </c>
      <c r="AE198" s="228">
        <v>1</v>
      </c>
      <c r="AF198" s="228">
        <v>1</v>
      </c>
      <c r="AG198" s="228">
        <v>1</v>
      </c>
      <c r="AH198" s="228">
        <v>1</v>
      </c>
      <c r="AI198" s="228">
        <v>1</v>
      </c>
      <c r="AJ198" s="228">
        <v>1</v>
      </c>
      <c r="AK198" s="228">
        <v>1</v>
      </c>
      <c r="AL198" s="228">
        <v>1</v>
      </c>
    </row>
    <row r="199" spans="1:38" ht="13.5" customHeight="1">
      <c r="A199" s="227" t="s">
        <v>234</v>
      </c>
      <c r="B199" s="228">
        <v>0.98129251700680276</v>
      </c>
      <c r="C199" s="228">
        <v>1</v>
      </c>
      <c r="D199" s="228">
        <v>1</v>
      </c>
      <c r="E199" s="228">
        <v>1</v>
      </c>
      <c r="F199" s="228">
        <v>0.89655172413793105</v>
      </c>
      <c r="G199" s="228">
        <v>1</v>
      </c>
      <c r="H199" s="228">
        <v>1</v>
      </c>
      <c r="I199" s="228">
        <v>0.9</v>
      </c>
      <c r="J199" s="228">
        <v>1</v>
      </c>
      <c r="K199" s="228">
        <v>1</v>
      </c>
      <c r="L199" s="228">
        <v>0.18518518518518517</v>
      </c>
      <c r="M199" s="228">
        <v>1</v>
      </c>
      <c r="N199" s="228">
        <v>1</v>
      </c>
      <c r="O199" s="228">
        <v>0</v>
      </c>
      <c r="P199" s="228">
        <v>1</v>
      </c>
      <c r="Q199" s="228">
        <v>1</v>
      </c>
      <c r="R199" s="228">
        <v>0.999457111834962</v>
      </c>
      <c r="S199" s="228">
        <v>0.99530516431924887</v>
      </c>
      <c r="T199" s="228">
        <v>0.5</v>
      </c>
      <c r="U199" s="228">
        <v>1</v>
      </c>
      <c r="V199" s="228">
        <v>1</v>
      </c>
      <c r="W199" s="228">
        <v>1</v>
      </c>
      <c r="X199" s="228">
        <v>1</v>
      </c>
      <c r="Y199" s="228">
        <v>1</v>
      </c>
      <c r="Z199" s="228">
        <v>0.84</v>
      </c>
      <c r="AA199" s="228">
        <v>0.3</v>
      </c>
      <c r="AB199" s="228">
        <v>1</v>
      </c>
      <c r="AC199" s="228">
        <v>1</v>
      </c>
      <c r="AD199" s="228">
        <v>1</v>
      </c>
      <c r="AE199" s="228">
        <v>1</v>
      </c>
      <c r="AF199" s="228">
        <v>1</v>
      </c>
      <c r="AG199" s="228">
        <v>1</v>
      </c>
      <c r="AH199" s="228">
        <v>1</v>
      </c>
      <c r="AI199" s="228">
        <v>1</v>
      </c>
      <c r="AJ199" s="228">
        <v>1</v>
      </c>
      <c r="AK199" s="228">
        <v>1</v>
      </c>
      <c r="AL199" s="228">
        <v>1</v>
      </c>
    </row>
    <row r="200" spans="1:38" ht="13.5" customHeight="1">
      <c r="A200" s="227" t="s">
        <v>170</v>
      </c>
      <c r="B200" s="228">
        <v>0.99918831168831168</v>
      </c>
      <c r="C200" s="228">
        <v>1</v>
      </c>
      <c r="D200" s="228">
        <v>1</v>
      </c>
      <c r="E200" s="228">
        <v>1</v>
      </c>
      <c r="F200" s="228">
        <v>1</v>
      </c>
      <c r="G200" s="228">
        <v>1</v>
      </c>
      <c r="H200" s="228">
        <v>1</v>
      </c>
      <c r="I200" s="228">
        <v>1</v>
      </c>
      <c r="J200" s="228">
        <v>1</v>
      </c>
      <c r="K200" s="228">
        <v>1</v>
      </c>
      <c r="L200" s="228">
        <v>0.96551724137931039</v>
      </c>
      <c r="M200" s="228">
        <v>1</v>
      </c>
      <c r="N200" s="228">
        <v>1</v>
      </c>
      <c r="O200" s="228">
        <v>0</v>
      </c>
      <c r="P200" s="228">
        <v>1</v>
      </c>
      <c r="Q200" s="228">
        <v>1</v>
      </c>
      <c r="R200" s="228">
        <v>0.99968622529024165</v>
      </c>
      <c r="S200" s="228">
        <v>1</v>
      </c>
      <c r="T200" s="228">
        <v>1</v>
      </c>
      <c r="U200" s="228">
        <v>1</v>
      </c>
      <c r="V200" s="228">
        <v>1</v>
      </c>
      <c r="W200" s="228">
        <v>1</v>
      </c>
      <c r="X200" s="228">
        <v>1</v>
      </c>
      <c r="Y200" s="228">
        <v>1</v>
      </c>
      <c r="Z200" s="228">
        <v>1</v>
      </c>
      <c r="AA200" s="228">
        <v>1</v>
      </c>
      <c r="AB200" s="228">
        <v>1</v>
      </c>
      <c r="AC200" s="228">
        <v>1</v>
      </c>
      <c r="AD200" s="228">
        <v>1</v>
      </c>
      <c r="AE200" s="228">
        <v>1</v>
      </c>
      <c r="AF200" s="228">
        <v>1</v>
      </c>
      <c r="AG200" s="228">
        <v>1</v>
      </c>
      <c r="AH200" s="228">
        <v>1</v>
      </c>
      <c r="AI200" s="228">
        <v>1</v>
      </c>
      <c r="AJ200" s="228">
        <v>1</v>
      </c>
      <c r="AK200" s="228">
        <v>1</v>
      </c>
      <c r="AL200" s="228">
        <v>1</v>
      </c>
    </row>
    <row r="201" spans="1:38" ht="13.5" customHeight="1">
      <c r="A201" s="227" t="s">
        <v>240</v>
      </c>
      <c r="B201" s="228">
        <v>0.99957805907172992</v>
      </c>
      <c r="C201" s="228">
        <v>1</v>
      </c>
      <c r="D201" s="228">
        <v>1</v>
      </c>
      <c r="E201" s="228">
        <v>1</v>
      </c>
      <c r="F201" s="228">
        <v>1</v>
      </c>
      <c r="G201" s="228">
        <v>1</v>
      </c>
      <c r="H201" s="228">
        <v>1</v>
      </c>
      <c r="I201" s="228">
        <v>1</v>
      </c>
      <c r="J201" s="228">
        <v>1</v>
      </c>
      <c r="K201" s="228">
        <v>1</v>
      </c>
      <c r="L201" s="228">
        <v>1</v>
      </c>
      <c r="M201" s="228">
        <v>1</v>
      </c>
      <c r="N201" s="228">
        <v>1</v>
      </c>
      <c r="O201" s="228">
        <v>1</v>
      </c>
      <c r="P201" s="228">
        <v>1</v>
      </c>
      <c r="Q201" s="228">
        <v>1</v>
      </c>
      <c r="R201" s="228">
        <v>0.99937965260545902</v>
      </c>
      <c r="S201" s="228">
        <v>1</v>
      </c>
      <c r="T201" s="228">
        <v>1</v>
      </c>
      <c r="U201" s="228">
        <v>1</v>
      </c>
      <c r="V201" s="228">
        <v>1</v>
      </c>
      <c r="W201" s="228">
        <v>1</v>
      </c>
      <c r="X201" s="228">
        <v>1</v>
      </c>
      <c r="Y201" s="228">
        <v>1</v>
      </c>
      <c r="Z201" s="228">
        <v>1</v>
      </c>
      <c r="AA201" s="228">
        <v>1</v>
      </c>
      <c r="AB201" s="228">
        <v>1</v>
      </c>
      <c r="AC201" s="228">
        <v>1</v>
      </c>
      <c r="AD201" s="228">
        <v>1</v>
      </c>
      <c r="AE201" s="228">
        <v>1</v>
      </c>
      <c r="AF201" s="228">
        <v>1</v>
      </c>
      <c r="AG201" s="228">
        <v>1</v>
      </c>
      <c r="AH201" s="228">
        <v>1</v>
      </c>
      <c r="AI201" s="228">
        <v>1</v>
      </c>
      <c r="AJ201" s="228">
        <v>1</v>
      </c>
      <c r="AK201" s="228">
        <v>1</v>
      </c>
      <c r="AL201" s="228">
        <v>1</v>
      </c>
    </row>
    <row r="202" spans="1:38" ht="13.5" customHeight="1">
      <c r="A202" s="227" t="s">
        <v>36</v>
      </c>
      <c r="B202" s="228">
        <v>1</v>
      </c>
      <c r="C202" s="228">
        <v>1</v>
      </c>
      <c r="D202" s="228">
        <v>1</v>
      </c>
      <c r="E202" s="228">
        <v>1</v>
      </c>
      <c r="F202" s="228">
        <v>1</v>
      </c>
      <c r="G202" s="228">
        <v>1</v>
      </c>
      <c r="H202" s="228">
        <v>1</v>
      </c>
      <c r="I202" s="228">
        <v>1</v>
      </c>
      <c r="J202" s="228">
        <v>1</v>
      </c>
      <c r="K202" s="228">
        <v>1</v>
      </c>
      <c r="L202" s="228">
        <v>1</v>
      </c>
      <c r="M202" s="228">
        <v>1</v>
      </c>
      <c r="N202" s="228">
        <v>1</v>
      </c>
      <c r="O202" s="228">
        <v>1</v>
      </c>
      <c r="P202" s="228">
        <v>1</v>
      </c>
      <c r="Q202" s="228">
        <v>1</v>
      </c>
      <c r="R202" s="228">
        <v>1</v>
      </c>
      <c r="S202" s="228">
        <v>1</v>
      </c>
      <c r="T202" s="228">
        <v>1</v>
      </c>
      <c r="U202" s="228">
        <v>1</v>
      </c>
      <c r="V202" s="228">
        <v>1</v>
      </c>
      <c r="W202" s="228">
        <v>1</v>
      </c>
      <c r="X202" s="228">
        <v>1</v>
      </c>
      <c r="Y202" s="228">
        <v>1</v>
      </c>
      <c r="Z202" s="228">
        <v>1</v>
      </c>
      <c r="AA202" s="228">
        <v>1</v>
      </c>
      <c r="AB202" s="228">
        <v>1</v>
      </c>
      <c r="AC202" s="228">
        <v>1</v>
      </c>
      <c r="AD202" s="228">
        <v>1</v>
      </c>
      <c r="AE202" s="228">
        <v>1</v>
      </c>
      <c r="AF202" s="228">
        <v>1</v>
      </c>
      <c r="AG202" s="228">
        <v>1</v>
      </c>
      <c r="AH202" s="228">
        <v>1</v>
      </c>
      <c r="AI202" s="228">
        <v>1</v>
      </c>
      <c r="AJ202" s="228">
        <v>1</v>
      </c>
      <c r="AK202" s="228">
        <v>1</v>
      </c>
      <c r="AL202" s="228">
        <v>1</v>
      </c>
    </row>
    <row r="203" spans="1:38" ht="13.5" customHeight="1">
      <c r="A203" s="227" t="s">
        <v>306</v>
      </c>
      <c r="B203" s="228">
        <v>1</v>
      </c>
      <c r="C203" s="228">
        <v>1</v>
      </c>
      <c r="D203" s="228">
        <v>1</v>
      </c>
      <c r="E203" s="228">
        <v>1</v>
      </c>
      <c r="F203" s="228">
        <v>1</v>
      </c>
      <c r="G203" s="228">
        <v>1</v>
      </c>
      <c r="H203" s="228">
        <v>1</v>
      </c>
      <c r="I203" s="228">
        <v>1</v>
      </c>
      <c r="J203" s="228">
        <v>1</v>
      </c>
      <c r="K203" s="228">
        <v>1</v>
      </c>
      <c r="L203" s="228">
        <v>1</v>
      </c>
      <c r="M203" s="228">
        <v>1</v>
      </c>
      <c r="N203" s="228">
        <v>1</v>
      </c>
      <c r="O203" s="228">
        <v>1</v>
      </c>
      <c r="P203" s="228">
        <v>1</v>
      </c>
      <c r="Q203" s="228">
        <v>1</v>
      </c>
      <c r="R203" s="228">
        <v>1</v>
      </c>
      <c r="S203" s="228">
        <v>1</v>
      </c>
      <c r="T203" s="228">
        <v>1</v>
      </c>
      <c r="U203" s="228">
        <v>1</v>
      </c>
      <c r="V203" s="228">
        <v>1</v>
      </c>
      <c r="W203" s="228">
        <v>1</v>
      </c>
      <c r="X203" s="228">
        <v>1</v>
      </c>
      <c r="Y203" s="228">
        <v>1</v>
      </c>
      <c r="Z203" s="228">
        <v>1</v>
      </c>
      <c r="AA203" s="228">
        <v>1</v>
      </c>
      <c r="AB203" s="228">
        <v>1</v>
      </c>
      <c r="AC203" s="228">
        <v>1</v>
      </c>
      <c r="AD203" s="228">
        <v>1</v>
      </c>
      <c r="AE203" s="228">
        <v>1</v>
      </c>
      <c r="AF203" s="228">
        <v>1</v>
      </c>
      <c r="AG203" s="228">
        <v>1</v>
      </c>
      <c r="AH203" s="228">
        <v>1</v>
      </c>
      <c r="AI203" s="228">
        <v>1</v>
      </c>
      <c r="AJ203" s="228">
        <v>1</v>
      </c>
      <c r="AK203" s="228">
        <v>1</v>
      </c>
      <c r="AL203" s="228">
        <v>1</v>
      </c>
    </row>
    <row r="204" spans="1:38" ht="13.5" customHeight="1">
      <c r="A204" s="227" t="s">
        <v>50</v>
      </c>
      <c r="B204" s="228">
        <v>0.99990397541770693</v>
      </c>
      <c r="C204" s="228">
        <v>1</v>
      </c>
      <c r="D204" s="228">
        <v>1</v>
      </c>
      <c r="E204" s="228">
        <v>1</v>
      </c>
      <c r="F204" s="228">
        <v>1</v>
      </c>
      <c r="G204" s="228">
        <v>1</v>
      </c>
      <c r="H204" s="228">
        <v>1</v>
      </c>
      <c r="I204" s="228">
        <v>1</v>
      </c>
      <c r="J204" s="228">
        <v>1</v>
      </c>
      <c r="K204" s="228">
        <v>1</v>
      </c>
      <c r="L204" s="228">
        <v>1</v>
      </c>
      <c r="M204" s="228">
        <v>1</v>
      </c>
      <c r="N204" s="228">
        <v>1</v>
      </c>
      <c r="O204" s="228">
        <v>1</v>
      </c>
      <c r="P204" s="228">
        <v>1</v>
      </c>
      <c r="Q204" s="228">
        <v>1</v>
      </c>
      <c r="R204" s="228">
        <v>0.99988956377691884</v>
      </c>
      <c r="S204" s="228">
        <v>1</v>
      </c>
      <c r="T204" s="228">
        <v>1</v>
      </c>
      <c r="U204" s="228">
        <v>1</v>
      </c>
      <c r="V204" s="228">
        <v>1</v>
      </c>
      <c r="W204" s="228">
        <v>1</v>
      </c>
      <c r="X204" s="228">
        <v>1</v>
      </c>
      <c r="Y204" s="228">
        <v>1</v>
      </c>
      <c r="Z204" s="228">
        <v>1</v>
      </c>
      <c r="AA204" s="228">
        <v>1</v>
      </c>
      <c r="AB204" s="228">
        <v>1</v>
      </c>
      <c r="AC204" s="228">
        <v>1</v>
      </c>
      <c r="AD204" s="228">
        <v>1</v>
      </c>
      <c r="AE204" s="228">
        <v>1</v>
      </c>
      <c r="AF204" s="228">
        <v>1</v>
      </c>
      <c r="AG204" s="228">
        <v>1</v>
      </c>
      <c r="AH204" s="228">
        <v>1</v>
      </c>
      <c r="AI204" s="228">
        <v>1</v>
      </c>
      <c r="AJ204" s="228">
        <v>1</v>
      </c>
      <c r="AK204" s="228">
        <v>1</v>
      </c>
      <c r="AL204" s="228">
        <v>1</v>
      </c>
    </row>
    <row r="205" spans="1:38" ht="13.5" customHeight="1">
      <c r="A205" s="227" t="s">
        <v>339</v>
      </c>
      <c r="B205" s="228">
        <v>1</v>
      </c>
      <c r="C205" s="228">
        <v>1</v>
      </c>
      <c r="D205" s="228">
        <v>1</v>
      </c>
      <c r="E205" s="228">
        <v>1</v>
      </c>
      <c r="F205" s="228">
        <v>1</v>
      </c>
      <c r="G205" s="228">
        <v>1</v>
      </c>
      <c r="H205" s="228">
        <v>1</v>
      </c>
      <c r="I205" s="228">
        <v>1</v>
      </c>
      <c r="J205" s="228">
        <v>1</v>
      </c>
      <c r="K205" s="228">
        <v>1</v>
      </c>
      <c r="L205" s="228">
        <v>1</v>
      </c>
      <c r="M205" s="228">
        <v>1</v>
      </c>
      <c r="N205" s="228">
        <v>1</v>
      </c>
      <c r="O205" s="228">
        <v>1</v>
      </c>
      <c r="P205" s="228">
        <v>1</v>
      </c>
      <c r="Q205" s="228">
        <v>1</v>
      </c>
      <c r="R205" s="228">
        <v>1</v>
      </c>
      <c r="S205" s="228">
        <v>1</v>
      </c>
      <c r="T205" s="228">
        <v>1</v>
      </c>
      <c r="U205" s="228">
        <v>1</v>
      </c>
      <c r="V205" s="228">
        <v>1</v>
      </c>
      <c r="W205" s="228">
        <v>1</v>
      </c>
      <c r="X205" s="228">
        <v>1</v>
      </c>
      <c r="Y205" s="228">
        <v>1</v>
      </c>
      <c r="Z205" s="228">
        <v>1</v>
      </c>
      <c r="AA205" s="228">
        <v>1</v>
      </c>
      <c r="AB205" s="228">
        <v>1</v>
      </c>
      <c r="AC205" s="228">
        <v>1</v>
      </c>
      <c r="AD205" s="228">
        <v>1</v>
      </c>
      <c r="AE205" s="228">
        <v>1</v>
      </c>
      <c r="AF205" s="228">
        <v>1</v>
      </c>
      <c r="AG205" s="228">
        <v>1</v>
      </c>
      <c r="AH205" s="228">
        <v>1</v>
      </c>
      <c r="AI205" s="228">
        <v>1</v>
      </c>
      <c r="AJ205" s="228">
        <v>1</v>
      </c>
      <c r="AK205" s="228">
        <v>1</v>
      </c>
      <c r="AL205" s="228">
        <v>1</v>
      </c>
    </row>
    <row r="206" spans="1:38" ht="13.5" customHeight="1">
      <c r="A206" s="227" t="s">
        <v>249</v>
      </c>
      <c r="B206" s="228">
        <v>0.99948927477017369</v>
      </c>
      <c r="C206" s="228">
        <v>1</v>
      </c>
      <c r="D206" s="228">
        <v>1</v>
      </c>
      <c r="E206" s="228">
        <v>1</v>
      </c>
      <c r="F206" s="228">
        <v>1</v>
      </c>
      <c r="G206" s="228">
        <v>1</v>
      </c>
      <c r="H206" s="228">
        <v>1</v>
      </c>
      <c r="I206" s="228">
        <v>1</v>
      </c>
      <c r="J206" s="228">
        <v>1</v>
      </c>
      <c r="K206" s="228">
        <v>1</v>
      </c>
      <c r="L206" s="228">
        <v>1</v>
      </c>
      <c r="M206" s="228">
        <v>1</v>
      </c>
      <c r="N206" s="228">
        <v>1</v>
      </c>
      <c r="O206" s="228">
        <v>1</v>
      </c>
      <c r="P206" s="228">
        <v>1</v>
      </c>
      <c r="Q206" s="228">
        <v>1</v>
      </c>
      <c r="R206" s="228">
        <v>0.99934683213585895</v>
      </c>
      <c r="S206" s="228">
        <v>1</v>
      </c>
      <c r="T206" s="228">
        <v>1</v>
      </c>
      <c r="U206" s="228">
        <v>1</v>
      </c>
      <c r="V206" s="228">
        <v>1</v>
      </c>
      <c r="W206" s="228">
        <v>1</v>
      </c>
      <c r="X206" s="228">
        <v>1</v>
      </c>
      <c r="Y206" s="228">
        <v>1</v>
      </c>
      <c r="Z206" s="228">
        <v>1</v>
      </c>
      <c r="AA206" s="228">
        <v>1</v>
      </c>
      <c r="AB206" s="228">
        <v>1</v>
      </c>
      <c r="AC206" s="228">
        <v>1</v>
      </c>
      <c r="AD206" s="228">
        <v>1</v>
      </c>
      <c r="AE206" s="228">
        <v>1</v>
      </c>
      <c r="AF206" s="228">
        <v>1</v>
      </c>
      <c r="AG206" s="228">
        <v>1</v>
      </c>
      <c r="AH206" s="228">
        <v>1</v>
      </c>
      <c r="AI206" s="228">
        <v>1</v>
      </c>
      <c r="AJ206" s="228">
        <v>1</v>
      </c>
      <c r="AK206" s="228">
        <v>1</v>
      </c>
      <c r="AL206" s="228">
        <v>1</v>
      </c>
    </row>
    <row r="207" spans="1:38" ht="13.5" customHeight="1">
      <c r="A207" s="227" t="s">
        <v>190</v>
      </c>
      <c r="B207" s="228">
        <v>0.99882005899705018</v>
      </c>
      <c r="C207" s="228">
        <v>1</v>
      </c>
      <c r="D207" s="228">
        <v>1</v>
      </c>
      <c r="E207" s="228">
        <v>1</v>
      </c>
      <c r="F207" s="228">
        <v>0.95652173913043481</v>
      </c>
      <c r="G207" s="228">
        <v>1</v>
      </c>
      <c r="H207" s="228">
        <v>1</v>
      </c>
      <c r="I207" s="228">
        <v>1</v>
      </c>
      <c r="J207" s="228">
        <v>1</v>
      </c>
      <c r="K207" s="228">
        <v>1</v>
      </c>
      <c r="L207" s="228">
        <v>1</v>
      </c>
      <c r="M207" s="228">
        <v>1</v>
      </c>
      <c r="N207" s="228">
        <v>1</v>
      </c>
      <c r="O207" s="228">
        <v>0</v>
      </c>
      <c r="P207" s="228">
        <v>1</v>
      </c>
      <c r="Q207" s="228">
        <v>1</v>
      </c>
      <c r="R207" s="228">
        <v>0.99967458509599738</v>
      </c>
      <c r="S207" s="228">
        <v>0.9941860465116279</v>
      </c>
      <c r="T207" s="228">
        <v>1</v>
      </c>
      <c r="U207" s="228">
        <v>1</v>
      </c>
      <c r="V207" s="228">
        <v>1</v>
      </c>
      <c r="W207" s="228">
        <v>1</v>
      </c>
      <c r="X207" s="228">
        <v>1</v>
      </c>
      <c r="Y207" s="228">
        <v>1</v>
      </c>
      <c r="Z207" s="228">
        <v>1</v>
      </c>
      <c r="AA207" s="228">
        <v>1</v>
      </c>
      <c r="AB207" s="228">
        <v>1</v>
      </c>
      <c r="AC207" s="228">
        <v>1</v>
      </c>
      <c r="AD207" s="228">
        <v>1</v>
      </c>
      <c r="AE207" s="228">
        <v>1</v>
      </c>
      <c r="AF207" s="228">
        <v>1</v>
      </c>
      <c r="AG207" s="228">
        <v>1</v>
      </c>
      <c r="AH207" s="228">
        <v>1</v>
      </c>
      <c r="AI207" s="228">
        <v>1</v>
      </c>
      <c r="AJ207" s="228">
        <v>1</v>
      </c>
      <c r="AK207" s="228">
        <v>1</v>
      </c>
      <c r="AL207" s="228">
        <v>1</v>
      </c>
    </row>
    <row r="208" spans="1:38" ht="13.5" customHeight="1">
      <c r="A208" s="227" t="s">
        <v>147</v>
      </c>
      <c r="B208" s="228">
        <v>1</v>
      </c>
      <c r="C208" s="228">
        <v>1</v>
      </c>
      <c r="D208" s="228">
        <v>1</v>
      </c>
      <c r="E208" s="228">
        <v>1</v>
      </c>
      <c r="F208" s="228">
        <v>1</v>
      </c>
      <c r="G208" s="228">
        <v>1</v>
      </c>
      <c r="H208" s="228">
        <v>1</v>
      </c>
      <c r="I208" s="228">
        <v>1</v>
      </c>
      <c r="J208" s="228">
        <v>1</v>
      </c>
      <c r="K208" s="228">
        <v>1</v>
      </c>
      <c r="L208" s="228">
        <v>1</v>
      </c>
      <c r="M208" s="228">
        <v>1</v>
      </c>
      <c r="N208" s="228">
        <v>1</v>
      </c>
      <c r="O208" s="228">
        <v>1</v>
      </c>
      <c r="P208" s="228">
        <v>1</v>
      </c>
      <c r="Q208" s="228">
        <v>1</v>
      </c>
      <c r="R208" s="228">
        <v>1</v>
      </c>
      <c r="S208" s="228">
        <v>1</v>
      </c>
      <c r="T208" s="228">
        <v>1</v>
      </c>
      <c r="U208" s="228">
        <v>1</v>
      </c>
      <c r="V208" s="228">
        <v>1</v>
      </c>
      <c r="W208" s="228">
        <v>1</v>
      </c>
      <c r="X208" s="228">
        <v>1</v>
      </c>
      <c r="Y208" s="228">
        <v>1</v>
      </c>
      <c r="Z208" s="228">
        <v>1</v>
      </c>
      <c r="AA208" s="228">
        <v>1</v>
      </c>
      <c r="AB208" s="228">
        <v>1</v>
      </c>
      <c r="AC208" s="228">
        <v>1</v>
      </c>
      <c r="AD208" s="228">
        <v>1</v>
      </c>
      <c r="AE208" s="228">
        <v>1</v>
      </c>
      <c r="AF208" s="228">
        <v>1</v>
      </c>
      <c r="AG208" s="228">
        <v>1</v>
      </c>
      <c r="AH208" s="228">
        <v>1</v>
      </c>
      <c r="AI208" s="228">
        <v>1</v>
      </c>
      <c r="AJ208" s="228">
        <v>1</v>
      </c>
      <c r="AK208" s="228">
        <v>1</v>
      </c>
      <c r="AL208" s="228">
        <v>1</v>
      </c>
    </row>
    <row r="209" spans="1:38" ht="13.5" customHeight="1">
      <c r="A209" s="227" t="s">
        <v>8</v>
      </c>
      <c r="B209" s="228">
        <v>1</v>
      </c>
      <c r="C209" s="228">
        <v>1</v>
      </c>
      <c r="D209" s="228">
        <v>1</v>
      </c>
      <c r="E209" s="228">
        <v>1</v>
      </c>
      <c r="F209" s="228">
        <v>1</v>
      </c>
      <c r="G209" s="228">
        <v>1</v>
      </c>
      <c r="H209" s="228">
        <v>1</v>
      </c>
      <c r="I209" s="228">
        <v>1</v>
      </c>
      <c r="J209" s="228">
        <v>1</v>
      </c>
      <c r="K209" s="228">
        <v>1</v>
      </c>
      <c r="L209" s="228">
        <v>1</v>
      </c>
      <c r="M209" s="228">
        <v>1</v>
      </c>
      <c r="N209" s="228">
        <v>1</v>
      </c>
      <c r="O209" s="228">
        <v>1</v>
      </c>
      <c r="P209" s="228">
        <v>1</v>
      </c>
      <c r="Q209" s="228">
        <v>1</v>
      </c>
      <c r="R209" s="228">
        <v>1</v>
      </c>
      <c r="S209" s="228">
        <v>1</v>
      </c>
      <c r="T209" s="228">
        <v>1</v>
      </c>
      <c r="U209" s="228">
        <v>1</v>
      </c>
      <c r="V209" s="228">
        <v>1</v>
      </c>
      <c r="W209" s="228">
        <v>1</v>
      </c>
      <c r="X209" s="228">
        <v>1</v>
      </c>
      <c r="Y209" s="228">
        <v>1</v>
      </c>
      <c r="Z209" s="228">
        <v>1</v>
      </c>
      <c r="AA209" s="228">
        <v>1</v>
      </c>
      <c r="AB209" s="228">
        <v>1</v>
      </c>
      <c r="AC209" s="228">
        <v>1</v>
      </c>
      <c r="AD209" s="228">
        <v>1</v>
      </c>
      <c r="AE209" s="228">
        <v>1</v>
      </c>
      <c r="AF209" s="228">
        <v>1</v>
      </c>
      <c r="AG209" s="228">
        <v>1</v>
      </c>
      <c r="AH209" s="228">
        <v>1</v>
      </c>
      <c r="AI209" s="228">
        <v>1</v>
      </c>
      <c r="AJ209" s="228">
        <v>1</v>
      </c>
      <c r="AK209" s="228">
        <v>1</v>
      </c>
      <c r="AL209" s="228">
        <v>1</v>
      </c>
    </row>
    <row r="210" spans="1:38" ht="13.5" customHeight="1">
      <c r="A210" s="227" t="s">
        <v>89</v>
      </c>
      <c r="B210" s="228">
        <v>0.92565617699601488</v>
      </c>
      <c r="C210" s="228">
        <v>1</v>
      </c>
      <c r="D210" s="228">
        <v>1</v>
      </c>
      <c r="E210" s="228">
        <v>1</v>
      </c>
      <c r="F210" s="228">
        <v>0.66666666666666663</v>
      </c>
      <c r="G210" s="228">
        <v>1</v>
      </c>
      <c r="H210" s="228">
        <v>0.66666666666666663</v>
      </c>
      <c r="I210" s="228">
        <v>0.6875</v>
      </c>
      <c r="J210" s="228">
        <v>1</v>
      </c>
      <c r="K210" s="228">
        <v>1</v>
      </c>
      <c r="L210" s="228">
        <v>0.90476190476190477</v>
      </c>
      <c r="M210" s="228">
        <v>1</v>
      </c>
      <c r="N210" s="228">
        <v>1</v>
      </c>
      <c r="O210" s="228">
        <v>1</v>
      </c>
      <c r="P210" s="228">
        <v>1</v>
      </c>
      <c r="Q210" s="228">
        <v>1</v>
      </c>
      <c r="R210" s="228">
        <v>0.94041921109093907</v>
      </c>
      <c r="S210" s="228">
        <v>1</v>
      </c>
      <c r="T210" s="228">
        <v>0.66666666666666663</v>
      </c>
      <c r="U210" s="228">
        <v>0.72549019607843135</v>
      </c>
      <c r="V210" s="228">
        <v>0.69230769230769229</v>
      </c>
      <c r="W210" s="228">
        <v>1</v>
      </c>
      <c r="X210" s="228">
        <v>1</v>
      </c>
      <c r="Y210" s="228">
        <v>0.83333333333333337</v>
      </c>
      <c r="Z210" s="228">
        <v>0.69230769230769229</v>
      </c>
      <c r="AA210" s="228">
        <v>1</v>
      </c>
      <c r="AB210" s="228">
        <v>1</v>
      </c>
      <c r="AC210" s="228">
        <v>1</v>
      </c>
      <c r="AD210" s="228">
        <v>1</v>
      </c>
      <c r="AE210" s="228">
        <v>1</v>
      </c>
      <c r="AF210" s="228">
        <v>1</v>
      </c>
      <c r="AG210" s="228">
        <v>1</v>
      </c>
      <c r="AH210" s="228">
        <v>1</v>
      </c>
      <c r="AI210" s="228">
        <v>1</v>
      </c>
      <c r="AJ210" s="228">
        <v>1</v>
      </c>
      <c r="AK210" s="228">
        <v>1</v>
      </c>
      <c r="AL210" s="228">
        <v>1</v>
      </c>
    </row>
    <row r="211" spans="1:38" ht="13.5" customHeight="1">
      <c r="A211" s="227" t="s">
        <v>167</v>
      </c>
      <c r="B211" s="228">
        <v>0.99976269577598487</v>
      </c>
      <c r="C211" s="228">
        <v>1</v>
      </c>
      <c r="D211" s="228">
        <v>1</v>
      </c>
      <c r="E211" s="228">
        <v>1</v>
      </c>
      <c r="F211" s="228">
        <v>1</v>
      </c>
      <c r="G211" s="228">
        <v>1</v>
      </c>
      <c r="H211" s="228">
        <v>1</v>
      </c>
      <c r="I211" s="228">
        <v>1</v>
      </c>
      <c r="J211" s="228">
        <v>1</v>
      </c>
      <c r="K211" s="228">
        <v>1</v>
      </c>
      <c r="L211" s="228">
        <v>1</v>
      </c>
      <c r="M211" s="228">
        <v>1</v>
      </c>
      <c r="N211" s="228">
        <v>1</v>
      </c>
      <c r="O211" s="228">
        <v>1</v>
      </c>
      <c r="P211" s="228">
        <v>1</v>
      </c>
      <c r="Q211" s="228">
        <v>1</v>
      </c>
      <c r="R211" s="228">
        <v>0.99972144846796662</v>
      </c>
      <c r="S211" s="228">
        <v>1</v>
      </c>
      <c r="T211" s="228">
        <v>1</v>
      </c>
      <c r="U211" s="228">
        <v>1</v>
      </c>
      <c r="V211" s="228">
        <v>1</v>
      </c>
      <c r="W211" s="228">
        <v>1</v>
      </c>
      <c r="X211" s="228">
        <v>1</v>
      </c>
      <c r="Y211" s="228">
        <v>1</v>
      </c>
      <c r="Z211" s="228">
        <v>1</v>
      </c>
      <c r="AA211" s="228">
        <v>1</v>
      </c>
      <c r="AB211" s="228">
        <v>1</v>
      </c>
      <c r="AC211" s="228">
        <v>1</v>
      </c>
      <c r="AD211" s="228">
        <v>1</v>
      </c>
      <c r="AE211" s="228">
        <v>1</v>
      </c>
      <c r="AF211" s="228">
        <v>1</v>
      </c>
      <c r="AG211" s="228">
        <v>1</v>
      </c>
      <c r="AH211" s="228">
        <v>1</v>
      </c>
      <c r="AI211" s="228">
        <v>1</v>
      </c>
      <c r="AJ211" s="228">
        <v>1</v>
      </c>
      <c r="AK211" s="228">
        <v>1</v>
      </c>
      <c r="AL211" s="228">
        <v>1</v>
      </c>
    </row>
    <row r="212" spans="1:38" ht="13.5" customHeight="1">
      <c r="A212" s="227" t="s">
        <v>13</v>
      </c>
      <c r="B212" s="228">
        <v>1</v>
      </c>
      <c r="C212" s="228">
        <v>1</v>
      </c>
      <c r="D212" s="228">
        <v>1</v>
      </c>
      <c r="E212" s="228">
        <v>1</v>
      </c>
      <c r="F212" s="228">
        <v>1</v>
      </c>
      <c r="G212" s="228">
        <v>1</v>
      </c>
      <c r="H212" s="228">
        <v>1</v>
      </c>
      <c r="I212" s="228">
        <v>1</v>
      </c>
      <c r="J212" s="228">
        <v>1</v>
      </c>
      <c r="K212" s="228">
        <v>1</v>
      </c>
      <c r="L212" s="228">
        <v>1</v>
      </c>
      <c r="M212" s="228">
        <v>1</v>
      </c>
      <c r="N212" s="228">
        <v>1</v>
      </c>
      <c r="O212" s="228">
        <v>1</v>
      </c>
      <c r="P212" s="228">
        <v>1</v>
      </c>
      <c r="Q212" s="228">
        <v>1</v>
      </c>
      <c r="R212" s="228">
        <v>1</v>
      </c>
      <c r="S212" s="228">
        <v>1</v>
      </c>
      <c r="T212" s="228">
        <v>1</v>
      </c>
      <c r="U212" s="228">
        <v>1</v>
      </c>
      <c r="V212" s="228">
        <v>1</v>
      </c>
      <c r="W212" s="228">
        <v>1</v>
      </c>
      <c r="X212" s="228">
        <v>1</v>
      </c>
      <c r="Y212" s="228">
        <v>1</v>
      </c>
      <c r="Z212" s="228">
        <v>1</v>
      </c>
      <c r="AA212" s="228">
        <v>1</v>
      </c>
      <c r="AB212" s="228">
        <v>1</v>
      </c>
      <c r="AC212" s="228">
        <v>1</v>
      </c>
      <c r="AD212" s="228">
        <v>1</v>
      </c>
      <c r="AE212" s="228">
        <v>1</v>
      </c>
      <c r="AF212" s="228">
        <v>1</v>
      </c>
      <c r="AG212" s="228">
        <v>1</v>
      </c>
      <c r="AH212" s="228">
        <v>1</v>
      </c>
      <c r="AI212" s="228">
        <v>1</v>
      </c>
      <c r="AJ212" s="228">
        <v>1</v>
      </c>
      <c r="AK212" s="228">
        <v>1</v>
      </c>
      <c r="AL212" s="228">
        <v>1</v>
      </c>
    </row>
    <row r="213" spans="1:38" ht="13.5" customHeight="1">
      <c r="A213" s="227" t="s">
        <v>188</v>
      </c>
      <c r="B213" s="228">
        <v>1</v>
      </c>
      <c r="C213" s="228">
        <v>1</v>
      </c>
      <c r="D213" s="228">
        <v>1</v>
      </c>
      <c r="E213" s="228">
        <v>1</v>
      </c>
      <c r="F213" s="228">
        <v>1</v>
      </c>
      <c r="G213" s="228">
        <v>1</v>
      </c>
      <c r="H213" s="228">
        <v>1</v>
      </c>
      <c r="I213" s="228">
        <v>1</v>
      </c>
      <c r="J213" s="228">
        <v>1</v>
      </c>
      <c r="K213" s="228">
        <v>1</v>
      </c>
      <c r="L213" s="228">
        <v>1</v>
      </c>
      <c r="M213" s="228">
        <v>1</v>
      </c>
      <c r="N213" s="228">
        <v>1</v>
      </c>
      <c r="O213" s="228">
        <v>1</v>
      </c>
      <c r="P213" s="228">
        <v>1</v>
      </c>
      <c r="Q213" s="228">
        <v>1</v>
      </c>
      <c r="R213" s="228">
        <v>1</v>
      </c>
      <c r="S213" s="228">
        <v>1</v>
      </c>
      <c r="T213" s="228">
        <v>1</v>
      </c>
      <c r="U213" s="228">
        <v>1</v>
      </c>
      <c r="V213" s="228">
        <v>1</v>
      </c>
      <c r="W213" s="228">
        <v>1</v>
      </c>
      <c r="X213" s="228">
        <v>1</v>
      </c>
      <c r="Y213" s="228">
        <v>1</v>
      </c>
      <c r="Z213" s="228">
        <v>1</v>
      </c>
      <c r="AA213" s="228">
        <v>1</v>
      </c>
      <c r="AB213" s="228">
        <v>1</v>
      </c>
      <c r="AC213" s="228">
        <v>1</v>
      </c>
      <c r="AD213" s="228">
        <v>1</v>
      </c>
      <c r="AE213" s="228">
        <v>1</v>
      </c>
      <c r="AF213" s="228">
        <v>1</v>
      </c>
      <c r="AG213" s="228">
        <v>1</v>
      </c>
      <c r="AH213" s="228">
        <v>1</v>
      </c>
      <c r="AI213" s="228">
        <v>1</v>
      </c>
      <c r="AJ213" s="228">
        <v>1</v>
      </c>
      <c r="AK213" s="228">
        <v>1</v>
      </c>
      <c r="AL213" s="228">
        <v>1</v>
      </c>
    </row>
    <row r="214" spans="1:38" ht="13.5" customHeight="1">
      <c r="A214" s="227" t="s">
        <v>44</v>
      </c>
      <c r="B214" s="228">
        <v>1</v>
      </c>
      <c r="C214" s="228">
        <v>1</v>
      </c>
      <c r="D214" s="228">
        <v>1</v>
      </c>
      <c r="E214" s="228">
        <v>1</v>
      </c>
      <c r="F214" s="228">
        <v>1</v>
      </c>
      <c r="G214" s="228">
        <v>1</v>
      </c>
      <c r="H214" s="228">
        <v>1</v>
      </c>
      <c r="I214" s="228">
        <v>1</v>
      </c>
      <c r="J214" s="228">
        <v>1</v>
      </c>
      <c r="K214" s="228">
        <v>1</v>
      </c>
      <c r="L214" s="228">
        <v>1</v>
      </c>
      <c r="M214" s="228">
        <v>1</v>
      </c>
      <c r="N214" s="228">
        <v>1</v>
      </c>
      <c r="O214" s="228">
        <v>1</v>
      </c>
      <c r="P214" s="228">
        <v>1</v>
      </c>
      <c r="Q214" s="228">
        <v>1</v>
      </c>
      <c r="R214" s="228">
        <v>1</v>
      </c>
      <c r="S214" s="228">
        <v>1</v>
      </c>
      <c r="T214" s="228">
        <v>1</v>
      </c>
      <c r="U214" s="228">
        <v>1</v>
      </c>
      <c r="V214" s="228">
        <v>1</v>
      </c>
      <c r="W214" s="228">
        <v>1</v>
      </c>
      <c r="X214" s="228">
        <v>1</v>
      </c>
      <c r="Y214" s="228">
        <v>1</v>
      </c>
      <c r="Z214" s="228">
        <v>1</v>
      </c>
      <c r="AA214" s="228">
        <v>1</v>
      </c>
      <c r="AB214" s="228">
        <v>1</v>
      </c>
      <c r="AC214" s="228">
        <v>1</v>
      </c>
      <c r="AD214" s="228">
        <v>1</v>
      </c>
      <c r="AE214" s="228">
        <v>1</v>
      </c>
      <c r="AF214" s="228">
        <v>1</v>
      </c>
      <c r="AG214" s="228">
        <v>1</v>
      </c>
      <c r="AH214" s="228">
        <v>1</v>
      </c>
      <c r="AI214" s="228">
        <v>1</v>
      </c>
      <c r="AJ214" s="228">
        <v>1</v>
      </c>
      <c r="AK214" s="228">
        <v>1</v>
      </c>
      <c r="AL214" s="228">
        <v>1</v>
      </c>
    </row>
    <row r="215" spans="1:38" ht="13.5" customHeight="1">
      <c r="A215" s="227" t="s">
        <v>254</v>
      </c>
      <c r="B215" s="228">
        <v>0.9990089197224975</v>
      </c>
      <c r="C215" s="228">
        <v>1</v>
      </c>
      <c r="D215" s="228">
        <v>1</v>
      </c>
      <c r="E215" s="228">
        <v>1</v>
      </c>
      <c r="F215" s="228">
        <v>1</v>
      </c>
      <c r="G215" s="228">
        <v>1</v>
      </c>
      <c r="H215" s="228">
        <v>1</v>
      </c>
      <c r="I215" s="228">
        <v>1</v>
      </c>
      <c r="J215" s="228">
        <v>1</v>
      </c>
      <c r="K215" s="228">
        <v>1</v>
      </c>
      <c r="L215" s="228">
        <v>1</v>
      </c>
      <c r="M215" s="228">
        <v>1</v>
      </c>
      <c r="N215" s="228">
        <v>1</v>
      </c>
      <c r="O215" s="228">
        <v>1</v>
      </c>
      <c r="P215" s="228">
        <v>1</v>
      </c>
      <c r="Q215" s="228">
        <v>1</v>
      </c>
      <c r="R215" s="228">
        <v>0.99937810945273631</v>
      </c>
      <c r="S215" s="228">
        <v>1</v>
      </c>
      <c r="T215" s="228">
        <v>1</v>
      </c>
      <c r="U215" s="228">
        <v>1</v>
      </c>
      <c r="V215" s="228">
        <v>1</v>
      </c>
      <c r="W215" s="228">
        <v>1</v>
      </c>
      <c r="X215" s="228">
        <v>1</v>
      </c>
      <c r="Y215" s="228">
        <v>0.9821428571428571</v>
      </c>
      <c r="Z215" s="228">
        <v>1</v>
      </c>
      <c r="AA215" s="228">
        <v>1</v>
      </c>
      <c r="AB215" s="228">
        <v>1</v>
      </c>
      <c r="AC215" s="228">
        <v>1</v>
      </c>
      <c r="AD215" s="228">
        <v>1</v>
      </c>
      <c r="AE215" s="228">
        <v>1</v>
      </c>
      <c r="AF215" s="228">
        <v>1</v>
      </c>
      <c r="AG215" s="228">
        <v>1</v>
      </c>
      <c r="AH215" s="228">
        <v>1</v>
      </c>
      <c r="AI215" s="228">
        <v>1</v>
      </c>
      <c r="AJ215" s="228">
        <v>1</v>
      </c>
      <c r="AK215" s="228">
        <v>1</v>
      </c>
      <c r="AL215" s="228">
        <v>1</v>
      </c>
    </row>
    <row r="216" spans="1:38" ht="13.5" customHeight="1">
      <c r="A216" s="227" t="s">
        <v>101</v>
      </c>
      <c r="B216" s="228">
        <v>1</v>
      </c>
      <c r="C216" s="228">
        <v>1</v>
      </c>
      <c r="D216" s="228">
        <v>1</v>
      </c>
      <c r="E216" s="228">
        <v>1</v>
      </c>
      <c r="F216" s="228">
        <v>1</v>
      </c>
      <c r="G216" s="228">
        <v>1</v>
      </c>
      <c r="H216" s="228">
        <v>1</v>
      </c>
      <c r="I216" s="228">
        <v>1</v>
      </c>
      <c r="J216" s="228">
        <v>1</v>
      </c>
      <c r="K216" s="228">
        <v>1</v>
      </c>
      <c r="L216" s="228">
        <v>1</v>
      </c>
      <c r="M216" s="228">
        <v>1</v>
      </c>
      <c r="N216" s="228">
        <v>1</v>
      </c>
      <c r="O216" s="228">
        <v>1</v>
      </c>
      <c r="P216" s="228">
        <v>1</v>
      </c>
      <c r="Q216" s="228">
        <v>1</v>
      </c>
      <c r="R216" s="228">
        <v>1</v>
      </c>
      <c r="S216" s="228">
        <v>1</v>
      </c>
      <c r="T216" s="228">
        <v>1</v>
      </c>
      <c r="U216" s="228">
        <v>1</v>
      </c>
      <c r="V216" s="228">
        <v>1</v>
      </c>
      <c r="W216" s="228">
        <v>1</v>
      </c>
      <c r="X216" s="228">
        <v>1</v>
      </c>
      <c r="Y216" s="228">
        <v>1</v>
      </c>
      <c r="Z216" s="228">
        <v>1</v>
      </c>
      <c r="AA216" s="228">
        <v>1</v>
      </c>
      <c r="AB216" s="228">
        <v>1</v>
      </c>
      <c r="AC216" s="228">
        <v>1</v>
      </c>
      <c r="AD216" s="228">
        <v>1</v>
      </c>
      <c r="AE216" s="228">
        <v>1</v>
      </c>
      <c r="AF216" s="228">
        <v>1</v>
      </c>
      <c r="AG216" s="228">
        <v>1</v>
      </c>
      <c r="AH216" s="228">
        <v>1</v>
      </c>
      <c r="AI216" s="228">
        <v>1</v>
      </c>
      <c r="AJ216" s="228">
        <v>1</v>
      </c>
      <c r="AK216" s="228">
        <v>1</v>
      </c>
      <c r="AL216" s="228">
        <v>1</v>
      </c>
    </row>
    <row r="217" spans="1:38" ht="13.5" customHeight="1">
      <c r="A217" s="227" t="s">
        <v>95</v>
      </c>
      <c r="B217" s="228">
        <v>0.99987126673532445</v>
      </c>
      <c r="C217" s="228">
        <v>1</v>
      </c>
      <c r="D217" s="228">
        <v>1</v>
      </c>
      <c r="E217" s="228">
        <v>1</v>
      </c>
      <c r="F217" s="228">
        <v>1</v>
      </c>
      <c r="G217" s="228">
        <v>1</v>
      </c>
      <c r="H217" s="228">
        <v>1</v>
      </c>
      <c r="I217" s="228">
        <v>1</v>
      </c>
      <c r="J217" s="228">
        <v>1</v>
      </c>
      <c r="K217" s="228">
        <v>1</v>
      </c>
      <c r="L217" s="228">
        <v>1</v>
      </c>
      <c r="M217" s="228">
        <v>1</v>
      </c>
      <c r="N217" s="228">
        <v>1</v>
      </c>
      <c r="O217" s="228">
        <v>1</v>
      </c>
      <c r="P217" s="228">
        <v>1</v>
      </c>
      <c r="Q217" s="228">
        <v>1</v>
      </c>
      <c r="R217" s="228">
        <v>1</v>
      </c>
      <c r="S217" s="228">
        <v>1</v>
      </c>
      <c r="T217" s="228">
        <v>1</v>
      </c>
      <c r="U217" s="228">
        <v>1</v>
      </c>
      <c r="V217" s="228">
        <v>1</v>
      </c>
      <c r="W217" s="228">
        <v>1</v>
      </c>
      <c r="X217" s="228">
        <v>1</v>
      </c>
      <c r="Y217" s="228">
        <v>0.96</v>
      </c>
      <c r="Z217" s="228">
        <v>1</v>
      </c>
      <c r="AA217" s="228">
        <v>1</v>
      </c>
      <c r="AB217" s="228">
        <v>1</v>
      </c>
      <c r="AC217" s="228">
        <v>1</v>
      </c>
      <c r="AD217" s="228">
        <v>1</v>
      </c>
      <c r="AE217" s="228">
        <v>1</v>
      </c>
      <c r="AF217" s="228">
        <v>1</v>
      </c>
      <c r="AG217" s="228">
        <v>1</v>
      </c>
      <c r="AH217" s="228">
        <v>1</v>
      </c>
      <c r="AI217" s="228">
        <v>1</v>
      </c>
      <c r="AJ217" s="228">
        <v>1</v>
      </c>
      <c r="AK217" s="228">
        <v>1</v>
      </c>
      <c r="AL217" s="228">
        <v>1</v>
      </c>
    </row>
    <row r="218" spans="1:38" ht="13.5" customHeight="1">
      <c r="A218" s="227" t="s">
        <v>217</v>
      </c>
      <c r="B218" s="228">
        <v>1</v>
      </c>
      <c r="C218" s="228">
        <v>1</v>
      </c>
      <c r="D218" s="228">
        <v>1</v>
      </c>
      <c r="E218" s="228">
        <v>1</v>
      </c>
      <c r="F218" s="228">
        <v>1</v>
      </c>
      <c r="G218" s="228">
        <v>1</v>
      </c>
      <c r="H218" s="228">
        <v>1</v>
      </c>
      <c r="I218" s="228">
        <v>1</v>
      </c>
      <c r="J218" s="228">
        <v>1</v>
      </c>
      <c r="K218" s="228">
        <v>1</v>
      </c>
      <c r="L218" s="228">
        <v>1</v>
      </c>
      <c r="M218" s="228">
        <v>1</v>
      </c>
      <c r="N218" s="228">
        <v>1</v>
      </c>
      <c r="O218" s="228">
        <v>1</v>
      </c>
      <c r="P218" s="228">
        <v>1</v>
      </c>
      <c r="Q218" s="228">
        <v>1</v>
      </c>
      <c r="R218" s="228">
        <v>1</v>
      </c>
      <c r="S218" s="228">
        <v>1</v>
      </c>
      <c r="T218" s="228">
        <v>1</v>
      </c>
      <c r="U218" s="228">
        <v>1</v>
      </c>
      <c r="V218" s="228">
        <v>1</v>
      </c>
      <c r="W218" s="228">
        <v>1</v>
      </c>
      <c r="X218" s="228">
        <v>1</v>
      </c>
      <c r="Y218" s="228">
        <v>1</v>
      </c>
      <c r="Z218" s="228">
        <v>1</v>
      </c>
      <c r="AA218" s="228">
        <v>1</v>
      </c>
      <c r="AB218" s="228">
        <v>1</v>
      </c>
      <c r="AC218" s="228">
        <v>1</v>
      </c>
      <c r="AD218" s="228">
        <v>1</v>
      </c>
      <c r="AE218" s="228">
        <v>1</v>
      </c>
      <c r="AF218" s="228">
        <v>1</v>
      </c>
      <c r="AG218" s="228">
        <v>1</v>
      </c>
      <c r="AH218" s="228">
        <v>1</v>
      </c>
      <c r="AI218" s="228">
        <v>1</v>
      </c>
      <c r="AJ218" s="228">
        <v>1</v>
      </c>
      <c r="AK218" s="228">
        <v>1</v>
      </c>
      <c r="AL218" s="228">
        <v>1</v>
      </c>
    </row>
    <row r="219" spans="1:38" ht="13.5" customHeight="1">
      <c r="A219" s="227" t="s">
        <v>51</v>
      </c>
      <c r="B219" s="228">
        <v>1</v>
      </c>
      <c r="C219" s="228">
        <v>1</v>
      </c>
      <c r="D219" s="228">
        <v>1</v>
      </c>
      <c r="E219" s="228">
        <v>1</v>
      </c>
      <c r="F219" s="228">
        <v>1</v>
      </c>
      <c r="G219" s="228">
        <v>1</v>
      </c>
      <c r="H219" s="228">
        <v>1</v>
      </c>
      <c r="I219" s="228">
        <v>1</v>
      </c>
      <c r="J219" s="228">
        <v>1</v>
      </c>
      <c r="K219" s="228">
        <v>1</v>
      </c>
      <c r="L219" s="228">
        <v>1</v>
      </c>
      <c r="M219" s="228">
        <v>1</v>
      </c>
      <c r="N219" s="228">
        <v>1</v>
      </c>
      <c r="O219" s="228">
        <v>1</v>
      </c>
      <c r="P219" s="228">
        <v>1</v>
      </c>
      <c r="Q219" s="228">
        <v>1</v>
      </c>
      <c r="R219" s="228">
        <v>1</v>
      </c>
      <c r="S219" s="228">
        <v>1</v>
      </c>
      <c r="T219" s="228">
        <v>1</v>
      </c>
      <c r="U219" s="228">
        <v>1</v>
      </c>
      <c r="V219" s="228">
        <v>1</v>
      </c>
      <c r="W219" s="228">
        <v>1</v>
      </c>
      <c r="X219" s="228">
        <v>1</v>
      </c>
      <c r="Y219" s="228">
        <v>1</v>
      </c>
      <c r="Z219" s="228">
        <v>1</v>
      </c>
      <c r="AA219" s="228">
        <v>1</v>
      </c>
      <c r="AB219" s="228">
        <v>1</v>
      </c>
      <c r="AC219" s="228">
        <v>1</v>
      </c>
      <c r="AD219" s="228">
        <v>1</v>
      </c>
      <c r="AE219" s="228">
        <v>1</v>
      </c>
      <c r="AF219" s="228">
        <v>1</v>
      </c>
      <c r="AG219" s="228">
        <v>1</v>
      </c>
      <c r="AH219" s="228">
        <v>1</v>
      </c>
      <c r="AI219" s="228">
        <v>1</v>
      </c>
      <c r="AJ219" s="228">
        <v>1</v>
      </c>
      <c r="AK219" s="228">
        <v>1</v>
      </c>
      <c r="AL219" s="228">
        <v>1</v>
      </c>
    </row>
    <row r="220" spans="1:38" ht="13.5" customHeight="1">
      <c r="A220" s="227" t="s">
        <v>52</v>
      </c>
      <c r="B220" s="228">
        <v>0.99961195188203333</v>
      </c>
      <c r="C220" s="228">
        <v>1</v>
      </c>
      <c r="D220" s="228">
        <v>1</v>
      </c>
      <c r="E220" s="228">
        <v>1</v>
      </c>
      <c r="F220" s="228">
        <v>1</v>
      </c>
      <c r="G220" s="228">
        <v>1</v>
      </c>
      <c r="H220" s="228">
        <v>1</v>
      </c>
      <c r="I220" s="228">
        <v>1</v>
      </c>
      <c r="J220" s="228">
        <v>1</v>
      </c>
      <c r="K220" s="228">
        <v>1</v>
      </c>
      <c r="L220" s="228">
        <v>1</v>
      </c>
      <c r="M220" s="228">
        <v>1</v>
      </c>
      <c r="N220" s="228">
        <v>1</v>
      </c>
      <c r="O220" s="228">
        <v>1</v>
      </c>
      <c r="P220" s="228">
        <v>1</v>
      </c>
      <c r="Q220" s="228">
        <v>1</v>
      </c>
      <c r="R220" s="228">
        <v>0.99956535912202538</v>
      </c>
      <c r="S220" s="228">
        <v>1</v>
      </c>
      <c r="T220" s="228">
        <v>1</v>
      </c>
      <c r="U220" s="228">
        <v>1</v>
      </c>
      <c r="V220" s="228">
        <v>1</v>
      </c>
      <c r="W220" s="228">
        <v>1</v>
      </c>
      <c r="X220" s="228">
        <v>1</v>
      </c>
      <c r="Y220" s="228">
        <v>1</v>
      </c>
      <c r="Z220" s="228">
        <v>1</v>
      </c>
      <c r="AA220" s="228">
        <v>1</v>
      </c>
      <c r="AB220" s="228">
        <v>1</v>
      </c>
      <c r="AC220" s="228">
        <v>1</v>
      </c>
      <c r="AD220" s="228">
        <v>1</v>
      </c>
      <c r="AE220" s="228">
        <v>1</v>
      </c>
      <c r="AF220" s="228">
        <v>1</v>
      </c>
      <c r="AG220" s="228">
        <v>1</v>
      </c>
      <c r="AH220" s="228">
        <v>1</v>
      </c>
      <c r="AI220" s="228">
        <v>1</v>
      </c>
      <c r="AJ220" s="228">
        <v>1</v>
      </c>
      <c r="AK220" s="228">
        <v>1</v>
      </c>
      <c r="AL220" s="228">
        <v>1</v>
      </c>
    </row>
    <row r="221" spans="1:38" ht="13.5" customHeight="1">
      <c r="A221" s="227" t="s">
        <v>53</v>
      </c>
      <c r="B221" s="228">
        <v>0.99950154520984946</v>
      </c>
      <c r="C221" s="228">
        <v>1</v>
      </c>
      <c r="D221" s="228">
        <v>1</v>
      </c>
      <c r="E221" s="228">
        <v>1</v>
      </c>
      <c r="F221" s="228">
        <v>1</v>
      </c>
      <c r="G221" s="228">
        <v>1</v>
      </c>
      <c r="H221" s="228">
        <v>1</v>
      </c>
      <c r="I221" s="228">
        <v>1</v>
      </c>
      <c r="J221" s="228">
        <v>1</v>
      </c>
      <c r="K221" s="228">
        <v>1</v>
      </c>
      <c r="L221" s="228">
        <v>1</v>
      </c>
      <c r="M221" s="228">
        <v>1</v>
      </c>
      <c r="N221" s="228">
        <v>1</v>
      </c>
      <c r="O221" s="228">
        <v>1</v>
      </c>
      <c r="P221" s="228">
        <v>1</v>
      </c>
      <c r="Q221" s="228">
        <v>1</v>
      </c>
      <c r="R221" s="228">
        <v>0.99957758377921713</v>
      </c>
      <c r="S221" s="228">
        <v>0.99928263988522237</v>
      </c>
      <c r="T221" s="228">
        <v>1</v>
      </c>
      <c r="U221" s="228">
        <v>1</v>
      </c>
      <c r="V221" s="228">
        <v>1</v>
      </c>
      <c r="W221" s="228">
        <v>1</v>
      </c>
      <c r="X221" s="228">
        <v>1</v>
      </c>
      <c r="Y221" s="228">
        <v>1</v>
      </c>
      <c r="Z221" s="228">
        <v>1</v>
      </c>
      <c r="AA221" s="228">
        <v>1</v>
      </c>
      <c r="AB221" s="228">
        <v>1</v>
      </c>
      <c r="AC221" s="228">
        <v>1</v>
      </c>
      <c r="AD221" s="228">
        <v>1</v>
      </c>
      <c r="AE221" s="228">
        <v>1</v>
      </c>
      <c r="AF221" s="228">
        <v>1</v>
      </c>
      <c r="AG221" s="228">
        <v>1</v>
      </c>
      <c r="AH221" s="228">
        <v>1</v>
      </c>
      <c r="AI221" s="228">
        <v>1</v>
      </c>
      <c r="AJ221" s="228">
        <v>1</v>
      </c>
      <c r="AK221" s="228">
        <v>1</v>
      </c>
      <c r="AL221" s="228">
        <v>1</v>
      </c>
    </row>
    <row r="222" spans="1:38" ht="13.5" customHeight="1">
      <c r="A222" s="227" t="s">
        <v>187</v>
      </c>
      <c r="B222" s="228">
        <v>1</v>
      </c>
      <c r="C222" s="228">
        <v>1</v>
      </c>
      <c r="D222" s="228">
        <v>1</v>
      </c>
      <c r="E222" s="228">
        <v>1</v>
      </c>
      <c r="F222" s="228">
        <v>1</v>
      </c>
      <c r="G222" s="228">
        <v>1</v>
      </c>
      <c r="H222" s="228">
        <v>1</v>
      </c>
      <c r="I222" s="228">
        <v>1</v>
      </c>
      <c r="J222" s="228">
        <v>1</v>
      </c>
      <c r="K222" s="228">
        <v>1</v>
      </c>
      <c r="L222" s="228">
        <v>1</v>
      </c>
      <c r="M222" s="228">
        <v>1</v>
      </c>
      <c r="N222" s="228">
        <v>1</v>
      </c>
      <c r="O222" s="228">
        <v>1</v>
      </c>
      <c r="P222" s="228">
        <v>1</v>
      </c>
      <c r="Q222" s="228">
        <v>1</v>
      </c>
      <c r="R222" s="228">
        <v>1</v>
      </c>
      <c r="S222" s="228">
        <v>1</v>
      </c>
      <c r="T222" s="228">
        <v>1</v>
      </c>
      <c r="U222" s="228">
        <v>1</v>
      </c>
      <c r="V222" s="228">
        <v>1</v>
      </c>
      <c r="W222" s="228">
        <v>1</v>
      </c>
      <c r="X222" s="228">
        <v>1</v>
      </c>
      <c r="Y222" s="228">
        <v>1</v>
      </c>
      <c r="Z222" s="228">
        <v>1</v>
      </c>
      <c r="AA222" s="228">
        <v>1</v>
      </c>
      <c r="AB222" s="228">
        <v>1</v>
      </c>
      <c r="AC222" s="228">
        <v>1</v>
      </c>
      <c r="AD222" s="228">
        <v>1</v>
      </c>
      <c r="AE222" s="228">
        <v>1</v>
      </c>
      <c r="AF222" s="228">
        <v>1</v>
      </c>
      <c r="AG222" s="228">
        <v>1</v>
      </c>
      <c r="AH222" s="228">
        <v>1</v>
      </c>
      <c r="AI222" s="228">
        <v>1</v>
      </c>
      <c r="AJ222" s="228">
        <v>1</v>
      </c>
      <c r="AK222" s="228">
        <v>1</v>
      </c>
      <c r="AL222" s="228">
        <v>1</v>
      </c>
    </row>
    <row r="223" spans="1:38" ht="13.5" customHeight="1">
      <c r="A223" s="227" t="s">
        <v>206</v>
      </c>
      <c r="B223" s="228">
        <v>0.99944781888459411</v>
      </c>
      <c r="C223" s="228">
        <v>1</v>
      </c>
      <c r="D223" s="228">
        <v>1</v>
      </c>
      <c r="E223" s="228">
        <v>1</v>
      </c>
      <c r="F223" s="228">
        <v>1</v>
      </c>
      <c r="G223" s="228">
        <v>1</v>
      </c>
      <c r="H223" s="228">
        <v>1</v>
      </c>
      <c r="I223" s="228">
        <v>1</v>
      </c>
      <c r="J223" s="228">
        <v>1</v>
      </c>
      <c r="K223" s="228">
        <v>1</v>
      </c>
      <c r="L223" s="228">
        <v>1</v>
      </c>
      <c r="M223" s="228">
        <v>1</v>
      </c>
      <c r="N223" s="228">
        <v>1</v>
      </c>
      <c r="O223" s="228">
        <v>1</v>
      </c>
      <c r="P223" s="228">
        <v>1</v>
      </c>
      <c r="Q223" s="228">
        <v>1</v>
      </c>
      <c r="R223" s="228">
        <v>1</v>
      </c>
      <c r="S223" s="228">
        <v>0.9966216216216216</v>
      </c>
      <c r="T223" s="228">
        <v>1</v>
      </c>
      <c r="U223" s="228">
        <v>1</v>
      </c>
      <c r="V223" s="228">
        <v>1</v>
      </c>
      <c r="W223" s="228">
        <v>1</v>
      </c>
      <c r="X223" s="228">
        <v>1</v>
      </c>
      <c r="Y223" s="228">
        <v>1</v>
      </c>
      <c r="Z223" s="228">
        <v>1</v>
      </c>
      <c r="AA223" s="228">
        <v>1</v>
      </c>
      <c r="AB223" s="228">
        <v>1</v>
      </c>
      <c r="AC223" s="228">
        <v>1</v>
      </c>
      <c r="AD223" s="228">
        <v>1</v>
      </c>
      <c r="AE223" s="228">
        <v>1</v>
      </c>
      <c r="AF223" s="228">
        <v>1</v>
      </c>
      <c r="AG223" s="228">
        <v>1</v>
      </c>
      <c r="AH223" s="228">
        <v>1</v>
      </c>
      <c r="AI223" s="228">
        <v>1</v>
      </c>
      <c r="AJ223" s="228">
        <v>1</v>
      </c>
      <c r="AK223" s="228">
        <v>1</v>
      </c>
      <c r="AL223" s="228">
        <v>1</v>
      </c>
    </row>
    <row r="224" spans="1:38" ht="13.5" customHeight="1">
      <c r="A224" s="227" t="s">
        <v>180</v>
      </c>
      <c r="B224" s="228">
        <v>1</v>
      </c>
      <c r="C224" s="228">
        <v>1</v>
      </c>
      <c r="D224" s="228">
        <v>1</v>
      </c>
      <c r="E224" s="228">
        <v>1</v>
      </c>
      <c r="F224" s="228">
        <v>1</v>
      </c>
      <c r="G224" s="228">
        <v>1</v>
      </c>
      <c r="H224" s="228">
        <v>1</v>
      </c>
      <c r="I224" s="228">
        <v>1</v>
      </c>
      <c r="J224" s="228">
        <v>1</v>
      </c>
      <c r="K224" s="228">
        <v>1</v>
      </c>
      <c r="L224" s="228">
        <v>1</v>
      </c>
      <c r="M224" s="228">
        <v>1</v>
      </c>
      <c r="N224" s="228">
        <v>1</v>
      </c>
      <c r="O224" s="228">
        <v>1</v>
      </c>
      <c r="P224" s="228">
        <v>1</v>
      </c>
      <c r="Q224" s="228">
        <v>1</v>
      </c>
      <c r="R224" s="228">
        <v>1</v>
      </c>
      <c r="S224" s="228">
        <v>1</v>
      </c>
      <c r="T224" s="228">
        <v>1</v>
      </c>
      <c r="U224" s="228">
        <v>1</v>
      </c>
      <c r="V224" s="228">
        <v>1</v>
      </c>
      <c r="W224" s="228">
        <v>1</v>
      </c>
      <c r="X224" s="228">
        <v>1</v>
      </c>
      <c r="Y224" s="228">
        <v>1</v>
      </c>
      <c r="Z224" s="228">
        <v>1</v>
      </c>
      <c r="AA224" s="228">
        <v>1</v>
      </c>
      <c r="AB224" s="228">
        <v>1</v>
      </c>
      <c r="AC224" s="228">
        <v>1</v>
      </c>
      <c r="AD224" s="228">
        <v>1</v>
      </c>
      <c r="AE224" s="228">
        <v>1</v>
      </c>
      <c r="AF224" s="228">
        <v>1</v>
      </c>
      <c r="AG224" s="228">
        <v>1</v>
      </c>
      <c r="AH224" s="228">
        <v>1</v>
      </c>
      <c r="AI224" s="228">
        <v>1</v>
      </c>
      <c r="AJ224" s="228">
        <v>1</v>
      </c>
      <c r="AK224" s="228">
        <v>1</v>
      </c>
      <c r="AL224" s="228">
        <v>1</v>
      </c>
    </row>
    <row r="225" spans="1:38" ht="13.5" customHeight="1">
      <c r="A225" s="227" t="s">
        <v>21</v>
      </c>
      <c r="B225" s="228">
        <v>0.99987566828297902</v>
      </c>
      <c r="C225" s="228">
        <v>1</v>
      </c>
      <c r="D225" s="228">
        <v>1</v>
      </c>
      <c r="E225" s="228">
        <v>1</v>
      </c>
      <c r="F225" s="228">
        <v>1</v>
      </c>
      <c r="G225" s="228">
        <v>1</v>
      </c>
      <c r="H225" s="228">
        <v>1</v>
      </c>
      <c r="I225" s="228">
        <v>1</v>
      </c>
      <c r="J225" s="228">
        <v>1</v>
      </c>
      <c r="K225" s="228">
        <v>1</v>
      </c>
      <c r="L225" s="228">
        <v>1</v>
      </c>
      <c r="M225" s="228">
        <v>1</v>
      </c>
      <c r="N225" s="228">
        <v>1</v>
      </c>
      <c r="O225" s="228">
        <v>1</v>
      </c>
      <c r="P225" s="228">
        <v>1</v>
      </c>
      <c r="Q225" s="228">
        <v>1</v>
      </c>
      <c r="R225" s="228">
        <v>1</v>
      </c>
      <c r="S225" s="228">
        <v>0.99946018893387312</v>
      </c>
      <c r="T225" s="228">
        <v>1</v>
      </c>
      <c r="U225" s="228">
        <v>1</v>
      </c>
      <c r="V225" s="228">
        <v>1</v>
      </c>
      <c r="W225" s="228">
        <v>1</v>
      </c>
      <c r="X225" s="228">
        <v>1</v>
      </c>
      <c r="Y225" s="228">
        <v>1</v>
      </c>
      <c r="Z225" s="228">
        <v>1</v>
      </c>
      <c r="AA225" s="228">
        <v>1</v>
      </c>
      <c r="AB225" s="228">
        <v>1</v>
      </c>
      <c r="AC225" s="228">
        <v>1</v>
      </c>
      <c r="AD225" s="228">
        <v>1</v>
      </c>
      <c r="AE225" s="228">
        <v>1</v>
      </c>
      <c r="AF225" s="228">
        <v>1</v>
      </c>
      <c r="AG225" s="228">
        <v>1</v>
      </c>
      <c r="AH225" s="228">
        <v>1</v>
      </c>
      <c r="AI225" s="228">
        <v>1</v>
      </c>
      <c r="AJ225" s="228">
        <v>1</v>
      </c>
      <c r="AK225" s="228">
        <v>1</v>
      </c>
      <c r="AL225" s="228">
        <v>1</v>
      </c>
    </row>
    <row r="226" spans="1:38" ht="13.5" customHeight="1">
      <c r="A226" s="227" t="s">
        <v>171</v>
      </c>
      <c r="B226" s="228">
        <v>0</v>
      </c>
      <c r="C226" s="228">
        <v>1</v>
      </c>
      <c r="D226" s="228">
        <v>1</v>
      </c>
      <c r="E226" s="228">
        <v>1</v>
      </c>
      <c r="F226" s="228">
        <v>0</v>
      </c>
      <c r="G226" s="228">
        <v>1</v>
      </c>
      <c r="H226" s="228">
        <v>1</v>
      </c>
      <c r="I226" s="228">
        <v>0</v>
      </c>
      <c r="J226" s="228">
        <v>1</v>
      </c>
      <c r="K226" s="228">
        <v>1</v>
      </c>
      <c r="L226" s="228">
        <v>0</v>
      </c>
      <c r="M226" s="228">
        <v>0</v>
      </c>
      <c r="N226" s="228">
        <v>1</v>
      </c>
      <c r="O226" s="228">
        <v>1</v>
      </c>
      <c r="P226" s="228">
        <v>1</v>
      </c>
      <c r="Q226" s="228">
        <v>1</v>
      </c>
      <c r="R226" s="228">
        <v>0</v>
      </c>
      <c r="S226" s="228">
        <v>0</v>
      </c>
      <c r="T226" s="228">
        <v>1</v>
      </c>
      <c r="U226" s="228">
        <v>0</v>
      </c>
      <c r="V226" s="228">
        <v>0</v>
      </c>
      <c r="W226" s="228">
        <v>1</v>
      </c>
      <c r="X226" s="228">
        <v>1</v>
      </c>
      <c r="Y226" s="228">
        <v>0</v>
      </c>
      <c r="Z226" s="228">
        <v>0</v>
      </c>
      <c r="AA226" s="228">
        <v>0</v>
      </c>
      <c r="AB226" s="228">
        <v>1</v>
      </c>
      <c r="AC226" s="228">
        <v>1</v>
      </c>
      <c r="AD226" s="228">
        <v>1</v>
      </c>
      <c r="AE226" s="228">
        <v>1</v>
      </c>
      <c r="AF226" s="228">
        <v>1</v>
      </c>
      <c r="AG226" s="228">
        <v>1</v>
      </c>
      <c r="AH226" s="228">
        <v>1</v>
      </c>
      <c r="AI226" s="228">
        <v>1</v>
      </c>
      <c r="AJ226" s="228">
        <v>1</v>
      </c>
      <c r="AK226" s="228">
        <v>1</v>
      </c>
      <c r="AL226" s="228">
        <v>1</v>
      </c>
    </row>
    <row r="227" spans="1:38" ht="13.5" customHeight="1">
      <c r="A227" s="227" t="s">
        <v>77</v>
      </c>
      <c r="B227" s="228">
        <v>0.99988349062099502</v>
      </c>
      <c r="C227" s="228">
        <v>1</v>
      </c>
      <c r="D227" s="228">
        <v>1</v>
      </c>
      <c r="E227" s="228">
        <v>1</v>
      </c>
      <c r="F227" s="228">
        <v>1</v>
      </c>
      <c r="G227" s="228">
        <v>1</v>
      </c>
      <c r="H227" s="228">
        <v>1</v>
      </c>
      <c r="I227" s="228">
        <v>1</v>
      </c>
      <c r="J227" s="228">
        <v>1</v>
      </c>
      <c r="K227" s="228">
        <v>1</v>
      </c>
      <c r="L227" s="228">
        <v>1</v>
      </c>
      <c r="M227" s="228">
        <v>1</v>
      </c>
      <c r="N227" s="228">
        <v>1</v>
      </c>
      <c r="O227" s="228">
        <v>1</v>
      </c>
      <c r="P227" s="228">
        <v>1</v>
      </c>
      <c r="Q227" s="228">
        <v>1</v>
      </c>
      <c r="R227" s="228">
        <v>0.99984303876942393</v>
      </c>
      <c r="S227" s="228">
        <v>1</v>
      </c>
      <c r="T227" s="228">
        <v>1</v>
      </c>
      <c r="U227" s="228">
        <v>1</v>
      </c>
      <c r="V227" s="228">
        <v>1</v>
      </c>
      <c r="W227" s="228">
        <v>1</v>
      </c>
      <c r="X227" s="228">
        <v>1</v>
      </c>
      <c r="Y227" s="228">
        <v>1</v>
      </c>
      <c r="Z227" s="228">
        <v>1</v>
      </c>
      <c r="AA227" s="228">
        <v>1</v>
      </c>
      <c r="AB227" s="228">
        <v>1</v>
      </c>
      <c r="AC227" s="228">
        <v>1</v>
      </c>
      <c r="AD227" s="228">
        <v>1</v>
      </c>
      <c r="AE227" s="228">
        <v>1</v>
      </c>
      <c r="AF227" s="228">
        <v>1</v>
      </c>
      <c r="AG227" s="228">
        <v>1</v>
      </c>
      <c r="AH227" s="228">
        <v>1</v>
      </c>
      <c r="AI227" s="228">
        <v>1</v>
      </c>
      <c r="AJ227" s="228">
        <v>1</v>
      </c>
      <c r="AK227" s="228">
        <v>1</v>
      </c>
      <c r="AL227" s="228">
        <v>1</v>
      </c>
    </row>
    <row r="228" spans="1:38" ht="13.5" customHeight="1">
      <c r="A228" s="227" t="s">
        <v>243</v>
      </c>
      <c r="B228" s="228">
        <v>0.99814298978644378</v>
      </c>
      <c r="C228" s="228">
        <v>1</v>
      </c>
      <c r="D228" s="228">
        <v>1</v>
      </c>
      <c r="E228" s="228">
        <v>1</v>
      </c>
      <c r="F228" s="228">
        <v>1</v>
      </c>
      <c r="G228" s="228">
        <v>1</v>
      </c>
      <c r="H228" s="228">
        <v>1</v>
      </c>
      <c r="I228" s="228">
        <v>1</v>
      </c>
      <c r="J228" s="228">
        <v>1</v>
      </c>
      <c r="K228" s="228">
        <v>1</v>
      </c>
      <c r="L228" s="228">
        <v>1</v>
      </c>
      <c r="M228" s="228">
        <v>1</v>
      </c>
      <c r="N228" s="228">
        <v>1</v>
      </c>
      <c r="O228" s="228">
        <v>1</v>
      </c>
      <c r="P228" s="228">
        <v>1</v>
      </c>
      <c r="Q228" s="228">
        <v>1</v>
      </c>
      <c r="R228" s="228">
        <v>0.99797057331303907</v>
      </c>
      <c r="S228" s="228">
        <v>1</v>
      </c>
      <c r="T228" s="228">
        <v>1</v>
      </c>
      <c r="U228" s="228">
        <v>1</v>
      </c>
      <c r="V228" s="228">
        <v>1</v>
      </c>
      <c r="W228" s="228">
        <v>1</v>
      </c>
      <c r="X228" s="228">
        <v>1</v>
      </c>
      <c r="Y228" s="228">
        <v>1</v>
      </c>
      <c r="Z228" s="228">
        <v>1</v>
      </c>
      <c r="AA228" s="228">
        <v>1</v>
      </c>
      <c r="AB228" s="228">
        <v>1</v>
      </c>
      <c r="AC228" s="228">
        <v>1</v>
      </c>
      <c r="AD228" s="228">
        <v>1</v>
      </c>
      <c r="AE228" s="228">
        <v>1</v>
      </c>
      <c r="AF228" s="228">
        <v>1</v>
      </c>
      <c r="AG228" s="228">
        <v>1</v>
      </c>
      <c r="AH228" s="228">
        <v>1</v>
      </c>
      <c r="AI228" s="228">
        <v>1</v>
      </c>
      <c r="AJ228" s="228">
        <v>1</v>
      </c>
      <c r="AK228" s="228">
        <v>1</v>
      </c>
      <c r="AL228" s="228">
        <v>1</v>
      </c>
    </row>
    <row r="229" spans="1:38" ht="13.5" customHeight="1">
      <c r="A229" s="227" t="s">
        <v>255</v>
      </c>
      <c r="B229" s="228">
        <v>1</v>
      </c>
      <c r="C229" s="228">
        <v>1</v>
      </c>
      <c r="D229" s="228">
        <v>1</v>
      </c>
      <c r="E229" s="228">
        <v>1</v>
      </c>
      <c r="F229" s="228">
        <v>1</v>
      </c>
      <c r="G229" s="228">
        <v>1</v>
      </c>
      <c r="H229" s="228">
        <v>1</v>
      </c>
      <c r="I229" s="228">
        <v>1</v>
      </c>
      <c r="J229" s="228">
        <v>1</v>
      </c>
      <c r="K229" s="228">
        <v>1</v>
      </c>
      <c r="L229" s="228">
        <v>1</v>
      </c>
      <c r="M229" s="228">
        <v>1</v>
      </c>
      <c r="N229" s="228">
        <v>1</v>
      </c>
      <c r="O229" s="228">
        <v>1</v>
      </c>
      <c r="P229" s="228">
        <v>1</v>
      </c>
      <c r="Q229" s="228">
        <v>1</v>
      </c>
      <c r="R229" s="228">
        <v>1</v>
      </c>
      <c r="S229" s="228">
        <v>1</v>
      </c>
      <c r="T229" s="228">
        <v>1</v>
      </c>
      <c r="U229" s="228">
        <v>1</v>
      </c>
      <c r="V229" s="228">
        <v>1</v>
      </c>
      <c r="W229" s="228">
        <v>1</v>
      </c>
      <c r="X229" s="228">
        <v>1</v>
      </c>
      <c r="Y229" s="228">
        <v>1</v>
      </c>
      <c r="Z229" s="228">
        <v>1</v>
      </c>
      <c r="AA229" s="228">
        <v>1</v>
      </c>
      <c r="AB229" s="228">
        <v>1</v>
      </c>
      <c r="AC229" s="228">
        <v>1</v>
      </c>
      <c r="AD229" s="228">
        <v>1</v>
      </c>
      <c r="AE229" s="228">
        <v>1</v>
      </c>
      <c r="AF229" s="228">
        <v>1</v>
      </c>
      <c r="AG229" s="228">
        <v>1</v>
      </c>
      <c r="AH229" s="228">
        <v>1</v>
      </c>
      <c r="AI229" s="228">
        <v>1</v>
      </c>
      <c r="AJ229" s="228">
        <v>1</v>
      </c>
      <c r="AK229" s="228">
        <v>1</v>
      </c>
      <c r="AL229" s="228">
        <v>1</v>
      </c>
    </row>
    <row r="230" spans="1:38" ht="13.5" customHeight="1">
      <c r="A230" s="227" t="s">
        <v>26</v>
      </c>
      <c r="B230" s="228">
        <v>0.99980031948881787</v>
      </c>
      <c r="C230" s="228">
        <v>1</v>
      </c>
      <c r="D230" s="228">
        <v>1</v>
      </c>
      <c r="E230" s="228">
        <v>1</v>
      </c>
      <c r="F230" s="228">
        <v>1</v>
      </c>
      <c r="G230" s="228">
        <v>1</v>
      </c>
      <c r="H230" s="228">
        <v>1</v>
      </c>
      <c r="I230" s="228">
        <v>0.75</v>
      </c>
      <c r="J230" s="228">
        <v>1</v>
      </c>
      <c r="K230" s="228">
        <v>1</v>
      </c>
      <c r="L230" s="228">
        <v>1</v>
      </c>
      <c r="M230" s="228">
        <v>1</v>
      </c>
      <c r="N230" s="228">
        <v>1</v>
      </c>
      <c r="O230" s="228">
        <v>1</v>
      </c>
      <c r="P230" s="228">
        <v>1</v>
      </c>
      <c r="Q230" s="228">
        <v>1</v>
      </c>
      <c r="R230" s="228">
        <v>0.99990816420240614</v>
      </c>
      <c r="S230" s="228">
        <v>1</v>
      </c>
      <c r="T230" s="228">
        <v>1</v>
      </c>
      <c r="U230" s="228">
        <v>1</v>
      </c>
      <c r="V230" s="228">
        <v>1</v>
      </c>
      <c r="W230" s="228">
        <v>1</v>
      </c>
      <c r="X230" s="228">
        <v>1</v>
      </c>
      <c r="Y230" s="228">
        <v>0.9821428571428571</v>
      </c>
      <c r="Z230" s="228">
        <v>1</v>
      </c>
      <c r="AA230" s="228">
        <v>1</v>
      </c>
      <c r="AB230" s="228">
        <v>1</v>
      </c>
      <c r="AC230" s="228">
        <v>1</v>
      </c>
      <c r="AD230" s="228">
        <v>1</v>
      </c>
      <c r="AE230" s="228">
        <v>1</v>
      </c>
      <c r="AF230" s="228">
        <v>1</v>
      </c>
      <c r="AG230" s="228">
        <v>1</v>
      </c>
      <c r="AH230" s="228">
        <v>1</v>
      </c>
      <c r="AI230" s="228">
        <v>1</v>
      </c>
      <c r="AJ230" s="228">
        <v>1</v>
      </c>
      <c r="AK230" s="228">
        <v>1</v>
      </c>
      <c r="AL230" s="228">
        <v>1</v>
      </c>
    </row>
    <row r="231" spans="1:38" ht="13.5" customHeight="1">
      <c r="A231" s="227" t="s">
        <v>73</v>
      </c>
      <c r="B231" s="228">
        <v>1</v>
      </c>
      <c r="C231" s="228">
        <v>1</v>
      </c>
      <c r="D231" s="228">
        <v>1</v>
      </c>
      <c r="E231" s="228">
        <v>1</v>
      </c>
      <c r="F231" s="228">
        <v>1</v>
      </c>
      <c r="G231" s="228">
        <v>1</v>
      </c>
      <c r="H231" s="228">
        <v>1</v>
      </c>
      <c r="I231" s="228">
        <v>1</v>
      </c>
      <c r="J231" s="228">
        <v>1</v>
      </c>
      <c r="K231" s="228">
        <v>1</v>
      </c>
      <c r="L231" s="228">
        <v>1</v>
      </c>
      <c r="M231" s="228">
        <v>1</v>
      </c>
      <c r="N231" s="228">
        <v>1</v>
      </c>
      <c r="O231" s="228">
        <v>1</v>
      </c>
      <c r="P231" s="228">
        <v>1</v>
      </c>
      <c r="Q231" s="228">
        <v>1</v>
      </c>
      <c r="R231" s="228">
        <v>1</v>
      </c>
      <c r="S231" s="228">
        <v>1</v>
      </c>
      <c r="T231" s="228">
        <v>1</v>
      </c>
      <c r="U231" s="228">
        <v>1</v>
      </c>
      <c r="V231" s="228">
        <v>1</v>
      </c>
      <c r="W231" s="228">
        <v>1</v>
      </c>
      <c r="X231" s="228">
        <v>1</v>
      </c>
      <c r="Y231" s="228">
        <v>1</v>
      </c>
      <c r="Z231" s="228">
        <v>1</v>
      </c>
      <c r="AA231" s="228">
        <v>1</v>
      </c>
      <c r="AB231" s="228">
        <v>1</v>
      </c>
      <c r="AC231" s="228">
        <v>1</v>
      </c>
      <c r="AD231" s="228">
        <v>1</v>
      </c>
      <c r="AE231" s="228">
        <v>1</v>
      </c>
      <c r="AF231" s="228">
        <v>1</v>
      </c>
      <c r="AG231" s="228">
        <v>1</v>
      </c>
      <c r="AH231" s="228">
        <v>1</v>
      </c>
      <c r="AI231" s="228">
        <v>1</v>
      </c>
      <c r="AJ231" s="228">
        <v>1</v>
      </c>
      <c r="AK231" s="228">
        <v>1</v>
      </c>
      <c r="AL231" s="228">
        <v>1</v>
      </c>
    </row>
    <row r="232" spans="1:38" ht="13.5" customHeight="1">
      <c r="A232" s="227" t="s">
        <v>342</v>
      </c>
      <c r="B232" s="228">
        <v>0</v>
      </c>
      <c r="C232" s="228">
        <v>1</v>
      </c>
      <c r="D232" s="228">
        <v>1</v>
      </c>
      <c r="E232" s="228">
        <v>1</v>
      </c>
      <c r="F232" s="228">
        <v>0</v>
      </c>
      <c r="G232" s="228">
        <v>1</v>
      </c>
      <c r="H232" s="228">
        <v>0</v>
      </c>
      <c r="I232" s="228">
        <v>0</v>
      </c>
      <c r="J232" s="228">
        <v>0</v>
      </c>
      <c r="K232" s="228">
        <v>1</v>
      </c>
      <c r="L232" s="228">
        <v>1</v>
      </c>
      <c r="M232" s="228">
        <v>1</v>
      </c>
      <c r="N232" s="228">
        <v>1</v>
      </c>
      <c r="O232" s="228">
        <v>1</v>
      </c>
      <c r="P232" s="228">
        <v>0</v>
      </c>
      <c r="Q232" s="228">
        <v>1</v>
      </c>
      <c r="R232" s="228">
        <v>0</v>
      </c>
      <c r="S232" s="228">
        <v>1</v>
      </c>
      <c r="T232" s="228">
        <v>0</v>
      </c>
      <c r="U232" s="228">
        <v>0</v>
      </c>
      <c r="V232" s="228">
        <v>1</v>
      </c>
      <c r="W232" s="228">
        <v>1</v>
      </c>
      <c r="X232" s="228">
        <v>1</v>
      </c>
      <c r="Y232" s="228">
        <v>0</v>
      </c>
      <c r="Z232" s="228">
        <v>1</v>
      </c>
      <c r="AA232" s="228">
        <v>1</v>
      </c>
      <c r="AB232" s="228">
        <v>1</v>
      </c>
      <c r="AC232" s="228">
        <v>1</v>
      </c>
      <c r="AD232" s="228">
        <v>1</v>
      </c>
      <c r="AE232" s="228">
        <v>1</v>
      </c>
      <c r="AF232" s="228">
        <v>1</v>
      </c>
      <c r="AG232" s="228">
        <v>1</v>
      </c>
      <c r="AH232" s="228">
        <v>1</v>
      </c>
      <c r="AI232" s="228">
        <v>1</v>
      </c>
      <c r="AJ232" s="228">
        <v>1</v>
      </c>
      <c r="AK232" s="228">
        <v>1</v>
      </c>
      <c r="AL232" s="228">
        <v>1</v>
      </c>
    </row>
    <row r="233" spans="1:38" ht="13.5" customHeight="1">
      <c r="A233" s="227" t="s">
        <v>207</v>
      </c>
      <c r="B233" s="228">
        <v>1</v>
      </c>
      <c r="C233" s="228">
        <v>1</v>
      </c>
      <c r="D233" s="228">
        <v>1</v>
      </c>
      <c r="E233" s="228">
        <v>1</v>
      </c>
      <c r="F233" s="228">
        <v>1</v>
      </c>
      <c r="G233" s="228">
        <v>1</v>
      </c>
      <c r="H233" s="228">
        <v>1</v>
      </c>
      <c r="I233" s="228">
        <v>1</v>
      </c>
      <c r="J233" s="228">
        <v>1</v>
      </c>
      <c r="K233" s="228">
        <v>1</v>
      </c>
      <c r="L233" s="228">
        <v>1</v>
      </c>
      <c r="M233" s="228">
        <v>1</v>
      </c>
      <c r="N233" s="228">
        <v>1</v>
      </c>
      <c r="O233" s="228">
        <v>1</v>
      </c>
      <c r="P233" s="228">
        <v>1</v>
      </c>
      <c r="Q233" s="228">
        <v>1</v>
      </c>
      <c r="R233" s="228">
        <v>1</v>
      </c>
      <c r="S233" s="228">
        <v>1</v>
      </c>
      <c r="T233" s="228">
        <v>1</v>
      </c>
      <c r="U233" s="228">
        <v>1</v>
      </c>
      <c r="V233" s="228">
        <v>1</v>
      </c>
      <c r="W233" s="228">
        <v>1</v>
      </c>
      <c r="X233" s="228">
        <v>1</v>
      </c>
      <c r="Y233" s="228">
        <v>1</v>
      </c>
      <c r="Z233" s="228">
        <v>1</v>
      </c>
      <c r="AA233" s="228">
        <v>1</v>
      </c>
      <c r="AB233" s="228">
        <v>1</v>
      </c>
      <c r="AC233" s="228">
        <v>1</v>
      </c>
      <c r="AD233" s="228">
        <v>1</v>
      </c>
      <c r="AE233" s="228">
        <v>1</v>
      </c>
      <c r="AF233" s="228">
        <v>1</v>
      </c>
      <c r="AG233" s="228">
        <v>1</v>
      </c>
      <c r="AH233" s="228">
        <v>1</v>
      </c>
      <c r="AI233" s="228">
        <v>1</v>
      </c>
      <c r="AJ233" s="228">
        <v>1</v>
      </c>
      <c r="AK233" s="228">
        <v>1</v>
      </c>
      <c r="AL233" s="228">
        <v>1</v>
      </c>
    </row>
    <row r="234" spans="1:38" ht="13.5" customHeight="1">
      <c r="A234" s="227" t="s">
        <v>67</v>
      </c>
      <c r="B234" s="228">
        <v>0.9998866983911171</v>
      </c>
      <c r="C234" s="228">
        <v>1</v>
      </c>
      <c r="D234" s="228">
        <v>1</v>
      </c>
      <c r="E234" s="228">
        <v>1</v>
      </c>
      <c r="F234" s="228">
        <v>1</v>
      </c>
      <c r="G234" s="228">
        <v>1</v>
      </c>
      <c r="H234" s="228">
        <v>1</v>
      </c>
      <c r="I234" s="228">
        <v>1</v>
      </c>
      <c r="J234" s="228">
        <v>1</v>
      </c>
      <c r="K234" s="228">
        <v>1</v>
      </c>
      <c r="L234" s="228">
        <v>1</v>
      </c>
      <c r="M234" s="228">
        <v>1</v>
      </c>
      <c r="N234" s="228">
        <v>1</v>
      </c>
      <c r="O234" s="228">
        <v>1</v>
      </c>
      <c r="P234" s="228">
        <v>1</v>
      </c>
      <c r="Q234" s="228">
        <v>1</v>
      </c>
      <c r="R234" s="228">
        <v>1</v>
      </c>
      <c r="S234" s="228">
        <v>0.99942129629629628</v>
      </c>
      <c r="T234" s="228">
        <v>1</v>
      </c>
      <c r="U234" s="228">
        <v>1</v>
      </c>
      <c r="V234" s="228">
        <v>1</v>
      </c>
      <c r="W234" s="228">
        <v>1</v>
      </c>
      <c r="X234" s="228">
        <v>1</v>
      </c>
      <c r="Y234" s="228">
        <v>1</v>
      </c>
      <c r="Z234" s="228">
        <v>1</v>
      </c>
      <c r="AA234" s="228">
        <v>1</v>
      </c>
      <c r="AB234" s="228">
        <v>1</v>
      </c>
      <c r="AC234" s="228">
        <v>1</v>
      </c>
      <c r="AD234" s="228">
        <v>1</v>
      </c>
      <c r="AE234" s="228">
        <v>1</v>
      </c>
      <c r="AF234" s="228">
        <v>1</v>
      </c>
      <c r="AG234" s="228">
        <v>1</v>
      </c>
      <c r="AH234" s="228">
        <v>1</v>
      </c>
      <c r="AI234" s="228">
        <v>1</v>
      </c>
      <c r="AJ234" s="228">
        <v>1</v>
      </c>
      <c r="AK234" s="228">
        <v>1</v>
      </c>
      <c r="AL234" s="228">
        <v>1</v>
      </c>
    </row>
    <row r="235" spans="1:38" ht="13.5" customHeight="1">
      <c r="A235" s="227" t="s">
        <v>150</v>
      </c>
      <c r="B235" s="228">
        <v>1</v>
      </c>
      <c r="C235" s="228">
        <v>1</v>
      </c>
      <c r="D235" s="228">
        <v>1</v>
      </c>
      <c r="E235" s="228">
        <v>1</v>
      </c>
      <c r="F235" s="228">
        <v>1</v>
      </c>
      <c r="G235" s="228">
        <v>1</v>
      </c>
      <c r="H235" s="228">
        <v>1</v>
      </c>
      <c r="I235" s="228">
        <v>1</v>
      </c>
      <c r="J235" s="228">
        <v>1</v>
      </c>
      <c r="K235" s="228">
        <v>1</v>
      </c>
      <c r="L235" s="228">
        <v>1</v>
      </c>
      <c r="M235" s="228">
        <v>1</v>
      </c>
      <c r="N235" s="228">
        <v>1</v>
      </c>
      <c r="O235" s="228">
        <v>1</v>
      </c>
      <c r="P235" s="228">
        <v>1</v>
      </c>
      <c r="Q235" s="228">
        <v>1</v>
      </c>
      <c r="R235" s="228">
        <v>1</v>
      </c>
      <c r="S235" s="228">
        <v>1</v>
      </c>
      <c r="T235" s="228">
        <v>1</v>
      </c>
      <c r="U235" s="228">
        <v>1</v>
      </c>
      <c r="V235" s="228">
        <v>1</v>
      </c>
      <c r="W235" s="228">
        <v>1</v>
      </c>
      <c r="X235" s="228">
        <v>1</v>
      </c>
      <c r="Y235" s="228">
        <v>1</v>
      </c>
      <c r="Z235" s="228">
        <v>1</v>
      </c>
      <c r="AA235" s="228">
        <v>1</v>
      </c>
      <c r="AB235" s="228">
        <v>1</v>
      </c>
      <c r="AC235" s="228">
        <v>1</v>
      </c>
      <c r="AD235" s="228">
        <v>1</v>
      </c>
      <c r="AE235" s="228">
        <v>1</v>
      </c>
      <c r="AF235" s="228">
        <v>1</v>
      </c>
      <c r="AG235" s="228">
        <v>1</v>
      </c>
      <c r="AH235" s="228">
        <v>1</v>
      </c>
      <c r="AI235" s="228">
        <v>1</v>
      </c>
      <c r="AJ235" s="228">
        <v>1</v>
      </c>
      <c r="AK235" s="228">
        <v>1</v>
      </c>
      <c r="AL235" s="228">
        <v>1</v>
      </c>
    </row>
    <row r="236" spans="1:38" ht="13.5" customHeight="1">
      <c r="A236" s="227" t="s">
        <v>211</v>
      </c>
      <c r="B236" s="228">
        <v>1</v>
      </c>
      <c r="C236" s="228">
        <v>1</v>
      </c>
      <c r="D236" s="228">
        <v>1</v>
      </c>
      <c r="E236" s="228">
        <v>1</v>
      </c>
      <c r="F236" s="228">
        <v>1</v>
      </c>
      <c r="G236" s="228">
        <v>1</v>
      </c>
      <c r="H236" s="228">
        <v>1</v>
      </c>
      <c r="I236" s="228">
        <v>1</v>
      </c>
      <c r="J236" s="228">
        <v>1</v>
      </c>
      <c r="K236" s="228">
        <v>1</v>
      </c>
      <c r="L236" s="228">
        <v>1</v>
      </c>
      <c r="M236" s="228">
        <v>1</v>
      </c>
      <c r="N236" s="228">
        <v>1</v>
      </c>
      <c r="O236" s="228">
        <v>1</v>
      </c>
      <c r="P236" s="228">
        <v>1</v>
      </c>
      <c r="Q236" s="228">
        <v>1</v>
      </c>
      <c r="R236" s="228">
        <v>1</v>
      </c>
      <c r="S236" s="228">
        <v>1</v>
      </c>
      <c r="T236" s="228">
        <v>1</v>
      </c>
      <c r="U236" s="228">
        <v>1</v>
      </c>
      <c r="V236" s="228">
        <v>1</v>
      </c>
      <c r="W236" s="228">
        <v>1</v>
      </c>
      <c r="X236" s="228">
        <v>1</v>
      </c>
      <c r="Y236" s="228">
        <v>1</v>
      </c>
      <c r="Z236" s="228">
        <v>1</v>
      </c>
      <c r="AA236" s="228">
        <v>1</v>
      </c>
      <c r="AB236" s="228">
        <v>1</v>
      </c>
      <c r="AC236" s="228">
        <v>1</v>
      </c>
      <c r="AD236" s="228">
        <v>1</v>
      </c>
      <c r="AE236" s="228">
        <v>1</v>
      </c>
      <c r="AF236" s="228">
        <v>1</v>
      </c>
      <c r="AG236" s="228">
        <v>1</v>
      </c>
      <c r="AH236" s="228">
        <v>1</v>
      </c>
      <c r="AI236" s="228">
        <v>1</v>
      </c>
      <c r="AJ236" s="228">
        <v>1</v>
      </c>
      <c r="AK236" s="228">
        <v>1</v>
      </c>
      <c r="AL236" s="228">
        <v>1</v>
      </c>
    </row>
    <row r="237" spans="1:38" ht="13.5" customHeight="1">
      <c r="A237" s="227" t="s">
        <v>298</v>
      </c>
      <c r="B237" s="228">
        <v>1</v>
      </c>
      <c r="C237" s="228">
        <v>1</v>
      </c>
      <c r="D237" s="228">
        <v>1</v>
      </c>
      <c r="E237" s="228">
        <v>1</v>
      </c>
      <c r="F237" s="228">
        <v>1</v>
      </c>
      <c r="G237" s="228">
        <v>1</v>
      </c>
      <c r="H237" s="228">
        <v>1</v>
      </c>
      <c r="I237" s="228">
        <v>1</v>
      </c>
      <c r="J237" s="228">
        <v>1</v>
      </c>
      <c r="K237" s="228">
        <v>1</v>
      </c>
      <c r="L237" s="228">
        <v>1</v>
      </c>
      <c r="M237" s="228">
        <v>1</v>
      </c>
      <c r="N237" s="228">
        <v>1</v>
      </c>
      <c r="O237" s="228">
        <v>1</v>
      </c>
      <c r="P237" s="228">
        <v>1</v>
      </c>
      <c r="Q237" s="228">
        <v>1</v>
      </c>
      <c r="R237" s="228">
        <v>1</v>
      </c>
      <c r="S237" s="228">
        <v>1</v>
      </c>
      <c r="T237" s="228">
        <v>1</v>
      </c>
      <c r="U237" s="228">
        <v>1</v>
      </c>
      <c r="V237" s="228">
        <v>1</v>
      </c>
      <c r="W237" s="228">
        <v>1</v>
      </c>
      <c r="X237" s="228">
        <v>1</v>
      </c>
      <c r="Y237" s="228">
        <v>1</v>
      </c>
      <c r="Z237" s="228">
        <v>1</v>
      </c>
      <c r="AA237" s="228">
        <v>1</v>
      </c>
      <c r="AB237" s="228">
        <v>1</v>
      </c>
      <c r="AC237" s="228">
        <v>1</v>
      </c>
      <c r="AD237" s="228">
        <v>1</v>
      </c>
      <c r="AE237" s="228">
        <v>1</v>
      </c>
      <c r="AF237" s="228">
        <v>1</v>
      </c>
      <c r="AG237" s="228">
        <v>1</v>
      </c>
      <c r="AH237" s="228">
        <v>1</v>
      </c>
      <c r="AI237" s="228">
        <v>1</v>
      </c>
      <c r="AJ237" s="228">
        <v>1</v>
      </c>
      <c r="AK237" s="228">
        <v>1</v>
      </c>
      <c r="AL237" s="228">
        <v>1</v>
      </c>
    </row>
    <row r="238" spans="1:38" ht="13.5" customHeight="1">
      <c r="A238" s="227" t="s">
        <v>93</v>
      </c>
      <c r="B238" s="228">
        <v>1</v>
      </c>
      <c r="C238" s="228">
        <v>1</v>
      </c>
      <c r="D238" s="228">
        <v>1</v>
      </c>
      <c r="E238" s="228">
        <v>1</v>
      </c>
      <c r="F238" s="228">
        <v>1</v>
      </c>
      <c r="G238" s="228">
        <v>1</v>
      </c>
      <c r="H238" s="228">
        <v>1</v>
      </c>
      <c r="I238" s="228">
        <v>1</v>
      </c>
      <c r="J238" s="228">
        <v>1</v>
      </c>
      <c r="K238" s="228">
        <v>1</v>
      </c>
      <c r="L238" s="228">
        <v>1</v>
      </c>
      <c r="M238" s="228">
        <v>1</v>
      </c>
      <c r="N238" s="228">
        <v>1</v>
      </c>
      <c r="O238" s="228">
        <v>1</v>
      </c>
      <c r="P238" s="228">
        <v>1</v>
      </c>
      <c r="Q238" s="228">
        <v>1</v>
      </c>
      <c r="R238" s="228">
        <v>1</v>
      </c>
      <c r="S238" s="228">
        <v>1</v>
      </c>
      <c r="T238" s="228">
        <v>1</v>
      </c>
      <c r="U238" s="228">
        <v>1</v>
      </c>
      <c r="V238" s="228">
        <v>1</v>
      </c>
      <c r="W238" s="228">
        <v>1</v>
      </c>
      <c r="X238" s="228">
        <v>1</v>
      </c>
      <c r="Y238" s="228">
        <v>1</v>
      </c>
      <c r="Z238" s="228">
        <v>1</v>
      </c>
      <c r="AA238" s="228">
        <v>1</v>
      </c>
      <c r="AB238" s="228">
        <v>1</v>
      </c>
      <c r="AC238" s="228">
        <v>1</v>
      </c>
      <c r="AD238" s="228">
        <v>1</v>
      </c>
      <c r="AE238" s="228">
        <v>1</v>
      </c>
      <c r="AF238" s="228">
        <v>1</v>
      </c>
      <c r="AG238" s="228">
        <v>1</v>
      </c>
      <c r="AH238" s="228">
        <v>1</v>
      </c>
      <c r="AI238" s="228">
        <v>1</v>
      </c>
      <c r="AJ238" s="228">
        <v>1</v>
      </c>
      <c r="AK238" s="228">
        <v>1</v>
      </c>
      <c r="AL238" s="228">
        <v>1</v>
      </c>
    </row>
    <row r="239" spans="1:38" ht="13.5" customHeight="1">
      <c r="A239" s="227" t="s">
        <v>350</v>
      </c>
      <c r="B239" s="228">
        <v>1</v>
      </c>
      <c r="C239" s="228">
        <v>1</v>
      </c>
      <c r="D239" s="228">
        <v>1</v>
      </c>
      <c r="E239" s="228">
        <v>1</v>
      </c>
      <c r="F239" s="228">
        <v>1</v>
      </c>
      <c r="G239" s="228">
        <v>1</v>
      </c>
      <c r="H239" s="228">
        <v>1</v>
      </c>
      <c r="I239" s="228">
        <v>1</v>
      </c>
      <c r="J239" s="228">
        <v>1</v>
      </c>
      <c r="K239" s="228">
        <v>1</v>
      </c>
      <c r="L239" s="228">
        <v>1</v>
      </c>
      <c r="M239" s="228">
        <v>1</v>
      </c>
      <c r="N239" s="228">
        <v>1</v>
      </c>
      <c r="O239" s="228">
        <v>1</v>
      </c>
      <c r="P239" s="228">
        <v>1</v>
      </c>
      <c r="Q239" s="228">
        <v>1</v>
      </c>
      <c r="R239" s="228">
        <v>1</v>
      </c>
      <c r="S239" s="228">
        <v>1</v>
      </c>
      <c r="T239" s="228">
        <v>1</v>
      </c>
      <c r="U239" s="228">
        <v>1</v>
      </c>
      <c r="V239" s="228">
        <v>1</v>
      </c>
      <c r="W239" s="228">
        <v>1</v>
      </c>
      <c r="X239" s="228">
        <v>1</v>
      </c>
      <c r="Y239" s="228">
        <v>1</v>
      </c>
      <c r="Z239" s="228">
        <v>1</v>
      </c>
      <c r="AA239" s="228">
        <v>1</v>
      </c>
      <c r="AB239" s="228">
        <v>1</v>
      </c>
      <c r="AC239" s="228">
        <v>1</v>
      </c>
      <c r="AD239" s="228">
        <v>1</v>
      </c>
      <c r="AE239" s="228">
        <v>1</v>
      </c>
      <c r="AF239" s="228">
        <v>1</v>
      </c>
      <c r="AG239" s="228">
        <v>1</v>
      </c>
      <c r="AH239" s="228">
        <v>1</v>
      </c>
      <c r="AI239" s="228">
        <v>1</v>
      </c>
      <c r="AJ239" s="228">
        <v>1</v>
      </c>
      <c r="AK239" s="228">
        <v>1</v>
      </c>
      <c r="AL239" s="228">
        <v>1</v>
      </c>
    </row>
    <row r="240" spans="1:38" ht="13.5" customHeight="1">
      <c r="A240" s="227" t="s">
        <v>203</v>
      </c>
      <c r="B240" s="228">
        <v>0.99932682598451705</v>
      </c>
      <c r="C240" s="228">
        <v>1</v>
      </c>
      <c r="D240" s="228">
        <v>1</v>
      </c>
      <c r="E240" s="228">
        <v>1</v>
      </c>
      <c r="F240" s="228">
        <v>1</v>
      </c>
      <c r="G240" s="228">
        <v>1</v>
      </c>
      <c r="H240" s="228">
        <v>1</v>
      </c>
      <c r="I240" s="228">
        <v>1</v>
      </c>
      <c r="J240" s="228">
        <v>1</v>
      </c>
      <c r="K240" s="228">
        <v>1</v>
      </c>
      <c r="L240" s="228">
        <v>1</v>
      </c>
      <c r="M240" s="228">
        <v>1</v>
      </c>
      <c r="N240" s="228">
        <v>1</v>
      </c>
      <c r="O240" s="228">
        <v>1</v>
      </c>
      <c r="P240" s="228">
        <v>1</v>
      </c>
      <c r="Q240" s="228">
        <v>1</v>
      </c>
      <c r="R240" s="228">
        <v>0.99925622908144296</v>
      </c>
      <c r="S240" s="228">
        <v>1</v>
      </c>
      <c r="T240" s="228">
        <v>1</v>
      </c>
      <c r="U240" s="228">
        <v>1</v>
      </c>
      <c r="V240" s="228">
        <v>1</v>
      </c>
      <c r="W240" s="228">
        <v>1</v>
      </c>
      <c r="X240" s="228">
        <v>1</v>
      </c>
      <c r="Y240" s="228">
        <v>1</v>
      </c>
      <c r="Z240" s="228">
        <v>1</v>
      </c>
      <c r="AA240" s="228">
        <v>1</v>
      </c>
      <c r="AB240" s="228">
        <v>1</v>
      </c>
      <c r="AC240" s="228">
        <v>1</v>
      </c>
      <c r="AD240" s="228">
        <v>1</v>
      </c>
      <c r="AE240" s="228">
        <v>1</v>
      </c>
      <c r="AF240" s="228">
        <v>1</v>
      </c>
      <c r="AG240" s="228">
        <v>1</v>
      </c>
      <c r="AH240" s="228">
        <v>1</v>
      </c>
      <c r="AI240" s="228">
        <v>1</v>
      </c>
      <c r="AJ240" s="228">
        <v>1</v>
      </c>
      <c r="AK240" s="228">
        <v>1</v>
      </c>
      <c r="AL240" s="228">
        <v>1</v>
      </c>
    </row>
    <row r="241" spans="1:38" ht="13.5" customHeight="1">
      <c r="A241" s="227" t="s">
        <v>194</v>
      </c>
      <c r="B241" s="228">
        <v>0.99964463397299219</v>
      </c>
      <c r="C241" s="228">
        <v>1</v>
      </c>
      <c r="D241" s="228">
        <v>1</v>
      </c>
      <c r="E241" s="228">
        <v>1</v>
      </c>
      <c r="F241" s="228">
        <v>1</v>
      </c>
      <c r="G241" s="228">
        <v>1</v>
      </c>
      <c r="H241" s="228">
        <v>1</v>
      </c>
      <c r="I241" s="228">
        <v>1</v>
      </c>
      <c r="J241" s="228">
        <v>1</v>
      </c>
      <c r="K241" s="228">
        <v>1</v>
      </c>
      <c r="L241" s="228">
        <v>1</v>
      </c>
      <c r="M241" s="228">
        <v>1</v>
      </c>
      <c r="N241" s="228">
        <v>1</v>
      </c>
      <c r="O241" s="228">
        <v>1</v>
      </c>
      <c r="P241" s="228">
        <v>1</v>
      </c>
      <c r="Q241" s="228">
        <v>1</v>
      </c>
      <c r="R241" s="228">
        <v>1</v>
      </c>
      <c r="S241" s="228">
        <v>1</v>
      </c>
      <c r="T241" s="228">
        <v>1</v>
      </c>
      <c r="U241" s="228">
        <v>1</v>
      </c>
      <c r="V241" s="228">
        <v>1</v>
      </c>
      <c r="W241" s="228">
        <v>1</v>
      </c>
      <c r="X241" s="228">
        <v>1</v>
      </c>
      <c r="Y241" s="228">
        <v>0.9642857142857143</v>
      </c>
      <c r="Z241" s="228">
        <v>1</v>
      </c>
      <c r="AA241" s="228">
        <v>1</v>
      </c>
      <c r="AB241" s="228">
        <v>1</v>
      </c>
      <c r="AC241" s="228">
        <v>1</v>
      </c>
      <c r="AD241" s="228">
        <v>1</v>
      </c>
      <c r="AE241" s="228">
        <v>1</v>
      </c>
      <c r="AF241" s="228">
        <v>1</v>
      </c>
      <c r="AG241" s="228">
        <v>1</v>
      </c>
      <c r="AH241" s="228">
        <v>1</v>
      </c>
      <c r="AI241" s="228">
        <v>1</v>
      </c>
      <c r="AJ241" s="228">
        <v>1</v>
      </c>
      <c r="AK241" s="228">
        <v>1</v>
      </c>
      <c r="AL241" s="228">
        <v>1</v>
      </c>
    </row>
    <row r="242" spans="1:38" ht="13.5" customHeight="1">
      <c r="A242" s="227" t="s">
        <v>300</v>
      </c>
      <c r="B242" s="228">
        <v>0.99877600979192172</v>
      </c>
      <c r="C242" s="228">
        <v>1</v>
      </c>
      <c r="D242" s="228">
        <v>1</v>
      </c>
      <c r="E242" s="228">
        <v>1</v>
      </c>
      <c r="F242" s="228">
        <v>1</v>
      </c>
      <c r="G242" s="228">
        <v>1</v>
      </c>
      <c r="H242" s="228">
        <v>1</v>
      </c>
      <c r="I242" s="228">
        <v>1</v>
      </c>
      <c r="J242" s="228">
        <v>1</v>
      </c>
      <c r="K242" s="228">
        <v>1</v>
      </c>
      <c r="L242" s="228">
        <v>1</v>
      </c>
      <c r="M242" s="228">
        <v>1</v>
      </c>
      <c r="N242" s="228">
        <v>1</v>
      </c>
      <c r="O242" s="228">
        <v>1</v>
      </c>
      <c r="P242" s="228">
        <v>1</v>
      </c>
      <c r="Q242" s="228">
        <v>1</v>
      </c>
      <c r="R242" s="228">
        <v>0.99863387978142082</v>
      </c>
      <c r="S242" s="228">
        <v>1</v>
      </c>
      <c r="T242" s="228">
        <v>1</v>
      </c>
      <c r="U242" s="228">
        <v>1</v>
      </c>
      <c r="V242" s="228">
        <v>1</v>
      </c>
      <c r="W242" s="228">
        <v>1</v>
      </c>
      <c r="X242" s="228">
        <v>1</v>
      </c>
      <c r="Y242" s="228">
        <v>1</v>
      </c>
      <c r="Z242" s="228">
        <v>1</v>
      </c>
      <c r="AA242" s="228">
        <v>1</v>
      </c>
      <c r="AB242" s="228">
        <v>1</v>
      </c>
      <c r="AC242" s="228">
        <v>1</v>
      </c>
      <c r="AD242" s="228">
        <v>1</v>
      </c>
      <c r="AE242" s="228">
        <v>1</v>
      </c>
      <c r="AF242" s="228">
        <v>1</v>
      </c>
      <c r="AG242" s="228">
        <v>1</v>
      </c>
      <c r="AH242" s="228">
        <v>1</v>
      </c>
      <c r="AI242" s="228">
        <v>1</v>
      </c>
      <c r="AJ242" s="228">
        <v>1</v>
      </c>
      <c r="AK242" s="228">
        <v>1</v>
      </c>
      <c r="AL242" s="228">
        <v>1</v>
      </c>
    </row>
    <row r="243" spans="1:38" ht="13.5" customHeight="1">
      <c r="A243" s="227" t="s">
        <v>346</v>
      </c>
      <c r="B243" s="228">
        <v>1</v>
      </c>
      <c r="C243" s="228">
        <v>1</v>
      </c>
      <c r="D243" s="228">
        <v>1</v>
      </c>
      <c r="E243" s="228">
        <v>1</v>
      </c>
      <c r="F243" s="228">
        <v>1</v>
      </c>
      <c r="G243" s="228">
        <v>1</v>
      </c>
      <c r="H243" s="228">
        <v>1</v>
      </c>
      <c r="I243" s="228">
        <v>1</v>
      </c>
      <c r="J243" s="228">
        <v>1</v>
      </c>
      <c r="K243" s="228">
        <v>1</v>
      </c>
      <c r="L243" s="228">
        <v>1</v>
      </c>
      <c r="M243" s="228">
        <v>1</v>
      </c>
      <c r="N243" s="228">
        <v>1</v>
      </c>
      <c r="O243" s="228">
        <v>1</v>
      </c>
      <c r="P243" s="228">
        <v>1</v>
      </c>
      <c r="Q243" s="228">
        <v>1</v>
      </c>
      <c r="R243" s="228">
        <v>1</v>
      </c>
      <c r="S243" s="228">
        <v>1</v>
      </c>
      <c r="T243" s="228">
        <v>1</v>
      </c>
      <c r="U243" s="228">
        <v>1</v>
      </c>
      <c r="V243" s="228">
        <v>1</v>
      </c>
      <c r="W243" s="228">
        <v>1</v>
      </c>
      <c r="X243" s="228">
        <v>1</v>
      </c>
      <c r="Y243" s="228">
        <v>1</v>
      </c>
      <c r="Z243" s="228">
        <v>1</v>
      </c>
      <c r="AA243" s="228">
        <v>1</v>
      </c>
      <c r="AB243" s="228">
        <v>1</v>
      </c>
      <c r="AC243" s="228">
        <v>1</v>
      </c>
      <c r="AD243" s="228">
        <v>1</v>
      </c>
      <c r="AE243" s="228">
        <v>1</v>
      </c>
      <c r="AF243" s="228">
        <v>1</v>
      </c>
      <c r="AG243" s="228">
        <v>1</v>
      </c>
      <c r="AH243" s="228">
        <v>1</v>
      </c>
      <c r="AI243" s="228">
        <v>1</v>
      </c>
      <c r="AJ243" s="228">
        <v>1</v>
      </c>
      <c r="AK243" s="228">
        <v>1</v>
      </c>
      <c r="AL243" s="228">
        <v>1</v>
      </c>
    </row>
    <row r="244" spans="1:38" ht="13.5" customHeight="1">
      <c r="A244" s="227" t="s">
        <v>348</v>
      </c>
      <c r="B244" s="228">
        <v>1</v>
      </c>
      <c r="C244" s="228">
        <v>1</v>
      </c>
      <c r="D244" s="228">
        <v>1</v>
      </c>
      <c r="E244" s="228">
        <v>1</v>
      </c>
      <c r="F244" s="228">
        <v>1</v>
      </c>
      <c r="G244" s="228">
        <v>1</v>
      </c>
      <c r="H244" s="228">
        <v>1</v>
      </c>
      <c r="I244" s="228">
        <v>1</v>
      </c>
      <c r="J244" s="228">
        <v>1</v>
      </c>
      <c r="K244" s="228">
        <v>1</v>
      </c>
      <c r="L244" s="228">
        <v>1</v>
      </c>
      <c r="M244" s="228">
        <v>1</v>
      </c>
      <c r="N244" s="228">
        <v>1</v>
      </c>
      <c r="O244" s="228">
        <v>1</v>
      </c>
      <c r="P244" s="228">
        <v>1</v>
      </c>
      <c r="Q244" s="228">
        <v>1</v>
      </c>
      <c r="R244" s="228">
        <v>1</v>
      </c>
      <c r="S244" s="228">
        <v>1</v>
      </c>
      <c r="T244" s="228">
        <v>1</v>
      </c>
      <c r="U244" s="228">
        <v>1</v>
      </c>
      <c r="V244" s="228">
        <v>1</v>
      </c>
      <c r="W244" s="228">
        <v>1</v>
      </c>
      <c r="X244" s="228">
        <v>1</v>
      </c>
      <c r="Y244" s="228">
        <v>1</v>
      </c>
      <c r="Z244" s="228">
        <v>1</v>
      </c>
      <c r="AA244" s="228">
        <v>1</v>
      </c>
      <c r="AB244" s="228">
        <v>1</v>
      </c>
      <c r="AC244" s="228">
        <v>1</v>
      </c>
      <c r="AD244" s="228">
        <v>1</v>
      </c>
      <c r="AE244" s="228">
        <v>1</v>
      </c>
      <c r="AF244" s="228">
        <v>1</v>
      </c>
      <c r="AG244" s="228">
        <v>1</v>
      </c>
      <c r="AH244" s="228">
        <v>1</v>
      </c>
      <c r="AI244" s="228">
        <v>1</v>
      </c>
      <c r="AJ244" s="228">
        <v>1</v>
      </c>
      <c r="AK244" s="228">
        <v>1</v>
      </c>
      <c r="AL244" s="228">
        <v>1</v>
      </c>
    </row>
    <row r="245" spans="1:38" ht="13.5" customHeight="1">
      <c r="A245" s="227" t="s">
        <v>289</v>
      </c>
      <c r="B245" s="228">
        <v>1</v>
      </c>
      <c r="C245" s="228">
        <v>1</v>
      </c>
      <c r="D245" s="228">
        <v>1</v>
      </c>
      <c r="E245" s="228">
        <v>1</v>
      </c>
      <c r="F245" s="228">
        <v>1</v>
      </c>
      <c r="G245" s="228">
        <v>1</v>
      </c>
      <c r="H245" s="228">
        <v>1</v>
      </c>
      <c r="I245" s="228">
        <v>1</v>
      </c>
      <c r="J245" s="228">
        <v>1</v>
      </c>
      <c r="K245" s="228">
        <v>1</v>
      </c>
      <c r="L245" s="228">
        <v>1</v>
      </c>
      <c r="M245" s="228">
        <v>1</v>
      </c>
      <c r="N245" s="228">
        <v>1</v>
      </c>
      <c r="O245" s="228">
        <v>1</v>
      </c>
      <c r="P245" s="228">
        <v>1</v>
      </c>
      <c r="Q245" s="228">
        <v>1</v>
      </c>
      <c r="R245" s="228">
        <v>1</v>
      </c>
      <c r="S245" s="228">
        <v>1</v>
      </c>
      <c r="T245" s="228">
        <v>1</v>
      </c>
      <c r="U245" s="228">
        <v>1</v>
      </c>
      <c r="V245" s="228">
        <v>1</v>
      </c>
      <c r="W245" s="228">
        <v>1</v>
      </c>
      <c r="X245" s="228">
        <v>1</v>
      </c>
      <c r="Y245" s="228">
        <v>1</v>
      </c>
      <c r="Z245" s="228">
        <v>1</v>
      </c>
      <c r="AA245" s="228">
        <v>1</v>
      </c>
      <c r="AB245" s="228">
        <v>1</v>
      </c>
      <c r="AC245" s="228">
        <v>1</v>
      </c>
      <c r="AD245" s="228">
        <v>1</v>
      </c>
      <c r="AE245" s="228">
        <v>1</v>
      </c>
      <c r="AF245" s="228">
        <v>1</v>
      </c>
      <c r="AG245" s="228">
        <v>1</v>
      </c>
      <c r="AH245" s="228">
        <v>1</v>
      </c>
      <c r="AI245" s="228">
        <v>1</v>
      </c>
      <c r="AJ245" s="228">
        <v>1</v>
      </c>
      <c r="AK245" s="228">
        <v>1</v>
      </c>
      <c r="AL245" s="228">
        <v>1</v>
      </c>
    </row>
    <row r="246" spans="1:38" ht="13.5" customHeight="1">
      <c r="A246" s="227" t="s">
        <v>39</v>
      </c>
      <c r="B246" s="228">
        <v>0.99988854213107448</v>
      </c>
      <c r="C246" s="228">
        <v>1</v>
      </c>
      <c r="D246" s="228">
        <v>1</v>
      </c>
      <c r="E246" s="228">
        <v>1</v>
      </c>
      <c r="F246" s="228">
        <v>1</v>
      </c>
      <c r="G246" s="228">
        <v>1</v>
      </c>
      <c r="H246" s="228">
        <v>1</v>
      </c>
      <c r="I246" s="228">
        <v>1</v>
      </c>
      <c r="J246" s="228">
        <v>1</v>
      </c>
      <c r="K246" s="228">
        <v>1</v>
      </c>
      <c r="L246" s="228">
        <v>1</v>
      </c>
      <c r="M246" s="228">
        <v>1</v>
      </c>
      <c r="N246" s="228">
        <v>1</v>
      </c>
      <c r="O246" s="228">
        <v>1</v>
      </c>
      <c r="P246" s="228">
        <v>1</v>
      </c>
      <c r="Q246" s="228">
        <v>1</v>
      </c>
      <c r="R246" s="228">
        <v>0.99982110912343469</v>
      </c>
      <c r="S246" s="228">
        <v>1</v>
      </c>
      <c r="T246" s="228">
        <v>1</v>
      </c>
      <c r="U246" s="228">
        <v>1</v>
      </c>
      <c r="V246" s="228">
        <v>1</v>
      </c>
      <c r="W246" s="228">
        <v>1</v>
      </c>
      <c r="X246" s="228">
        <v>1</v>
      </c>
      <c r="Y246" s="228">
        <v>1</v>
      </c>
      <c r="Z246" s="228">
        <v>1</v>
      </c>
      <c r="AA246" s="228">
        <v>1</v>
      </c>
      <c r="AB246" s="228">
        <v>1</v>
      </c>
      <c r="AC246" s="228">
        <v>1</v>
      </c>
      <c r="AD246" s="228">
        <v>1</v>
      </c>
      <c r="AE246" s="228">
        <v>1</v>
      </c>
      <c r="AF246" s="228">
        <v>1</v>
      </c>
      <c r="AG246" s="228">
        <v>1</v>
      </c>
      <c r="AH246" s="228">
        <v>1</v>
      </c>
      <c r="AI246" s="228">
        <v>1</v>
      </c>
      <c r="AJ246" s="228">
        <v>1</v>
      </c>
      <c r="AK246" s="228">
        <v>1</v>
      </c>
      <c r="AL246" s="228">
        <v>1</v>
      </c>
    </row>
    <row r="247" spans="1:38" ht="13.5" customHeight="1">
      <c r="A247" s="227" t="s">
        <v>37</v>
      </c>
      <c r="B247" s="228">
        <v>0.99926168990976205</v>
      </c>
      <c r="C247" s="228">
        <v>1</v>
      </c>
      <c r="D247" s="228">
        <v>1</v>
      </c>
      <c r="E247" s="228">
        <v>1</v>
      </c>
      <c r="F247" s="228">
        <v>1</v>
      </c>
      <c r="G247" s="228">
        <v>1</v>
      </c>
      <c r="H247" s="228">
        <v>1</v>
      </c>
      <c r="I247" s="228">
        <v>1</v>
      </c>
      <c r="J247" s="228">
        <v>1</v>
      </c>
      <c r="K247" s="228">
        <v>1</v>
      </c>
      <c r="L247" s="228">
        <v>0.96153846153846156</v>
      </c>
      <c r="M247" s="228">
        <v>1</v>
      </c>
      <c r="N247" s="228">
        <v>1</v>
      </c>
      <c r="O247" s="228">
        <v>1</v>
      </c>
      <c r="P247" s="228">
        <v>1</v>
      </c>
      <c r="Q247" s="228">
        <v>1</v>
      </c>
      <c r="R247" s="228">
        <v>0.99953161592505857</v>
      </c>
      <c r="S247" s="228">
        <v>0.99964714184897674</v>
      </c>
      <c r="T247" s="228">
        <v>1</v>
      </c>
      <c r="U247" s="228">
        <v>0.99439252336448603</v>
      </c>
      <c r="V247" s="228">
        <v>1</v>
      </c>
      <c r="W247" s="228">
        <v>1</v>
      </c>
      <c r="X247" s="228">
        <v>1</v>
      </c>
      <c r="Y247" s="228">
        <v>1</v>
      </c>
      <c r="Z247" s="228">
        <v>1</v>
      </c>
      <c r="AA247" s="228">
        <v>1</v>
      </c>
      <c r="AB247" s="228">
        <v>1</v>
      </c>
      <c r="AC247" s="228">
        <v>1</v>
      </c>
      <c r="AD247" s="228">
        <v>1</v>
      </c>
      <c r="AE247" s="228">
        <v>1</v>
      </c>
      <c r="AF247" s="228">
        <v>1</v>
      </c>
      <c r="AG247" s="228">
        <v>1</v>
      </c>
      <c r="AH247" s="228">
        <v>1</v>
      </c>
      <c r="AI247" s="228">
        <v>1</v>
      </c>
      <c r="AJ247" s="228">
        <v>1</v>
      </c>
      <c r="AK247" s="228">
        <v>1</v>
      </c>
      <c r="AL247" s="228">
        <v>1</v>
      </c>
    </row>
    <row r="248" spans="1:38" ht="13.5" customHeight="1">
      <c r="A248" s="227" t="s">
        <v>64</v>
      </c>
      <c r="B248" s="228">
        <v>0.99636816436650411</v>
      </c>
      <c r="C248" s="228">
        <v>1</v>
      </c>
      <c r="D248" s="228">
        <v>1</v>
      </c>
      <c r="E248" s="228">
        <v>1</v>
      </c>
      <c r="F248" s="228">
        <v>0.25</v>
      </c>
      <c r="G248" s="228">
        <v>1</v>
      </c>
      <c r="H248" s="228">
        <v>1</v>
      </c>
      <c r="I248" s="228">
        <v>0</v>
      </c>
      <c r="J248" s="228">
        <v>0.33333333333333331</v>
      </c>
      <c r="K248" s="228">
        <v>1</v>
      </c>
      <c r="L248" s="228">
        <v>0.84615384615384615</v>
      </c>
      <c r="M248" s="228">
        <v>1</v>
      </c>
      <c r="N248" s="228">
        <v>1</v>
      </c>
      <c r="O248" s="228">
        <v>1</v>
      </c>
      <c r="P248" s="228">
        <v>1</v>
      </c>
      <c r="Q248" s="228">
        <v>1</v>
      </c>
      <c r="R248" s="228">
        <v>0.99976145038167941</v>
      </c>
      <c r="S248" s="228">
        <v>1</v>
      </c>
      <c r="T248" s="228">
        <v>1</v>
      </c>
      <c r="U248" s="228">
        <v>1</v>
      </c>
      <c r="V248" s="228">
        <v>1</v>
      </c>
      <c r="W248" s="228">
        <v>1</v>
      </c>
      <c r="X248" s="228">
        <v>1</v>
      </c>
      <c r="Y248" s="228">
        <v>0.66666666666666663</v>
      </c>
      <c r="Z248" s="228">
        <v>0.54545454545454541</v>
      </c>
      <c r="AA248" s="228">
        <v>6.6666666666666666E-2</v>
      </c>
      <c r="AB248" s="228">
        <v>1</v>
      </c>
      <c r="AC248" s="228">
        <v>1</v>
      </c>
      <c r="AD248" s="228">
        <v>1</v>
      </c>
      <c r="AE248" s="228">
        <v>1</v>
      </c>
      <c r="AF248" s="228">
        <v>1</v>
      </c>
      <c r="AG248" s="228">
        <v>1</v>
      </c>
      <c r="AH248" s="228">
        <v>1</v>
      </c>
      <c r="AI248" s="228">
        <v>1</v>
      </c>
      <c r="AJ248" s="228">
        <v>1</v>
      </c>
      <c r="AK248" s="228">
        <v>1</v>
      </c>
      <c r="AL248" s="228">
        <v>1</v>
      </c>
    </row>
    <row r="249" spans="1:38" ht="13.5" customHeight="1">
      <c r="A249" s="227" t="s">
        <v>351</v>
      </c>
      <c r="B249" s="228">
        <v>0.95327102803738317</v>
      </c>
      <c r="C249" s="228">
        <v>1</v>
      </c>
      <c r="D249" s="228">
        <v>1</v>
      </c>
      <c r="E249" s="228">
        <v>1</v>
      </c>
      <c r="F249" s="228">
        <v>1</v>
      </c>
      <c r="G249" s="228">
        <v>1</v>
      </c>
      <c r="H249" s="228">
        <v>1</v>
      </c>
      <c r="I249" s="228">
        <v>1</v>
      </c>
      <c r="J249" s="228">
        <v>1</v>
      </c>
      <c r="K249" s="228">
        <v>1</v>
      </c>
      <c r="L249" s="228">
        <v>1</v>
      </c>
      <c r="M249" s="228">
        <v>1</v>
      </c>
      <c r="N249" s="228">
        <v>1</v>
      </c>
      <c r="O249" s="228">
        <v>1</v>
      </c>
      <c r="P249" s="228">
        <v>1</v>
      </c>
      <c r="Q249" s="228">
        <v>1</v>
      </c>
      <c r="R249" s="228">
        <v>0.96739130434782605</v>
      </c>
      <c r="S249" s="228">
        <v>1</v>
      </c>
      <c r="T249" s="228">
        <v>0</v>
      </c>
      <c r="U249" s="228">
        <v>0.66666666666666663</v>
      </c>
      <c r="V249" s="228">
        <v>1</v>
      </c>
      <c r="W249" s="228">
        <v>1</v>
      </c>
      <c r="X249" s="228">
        <v>1</v>
      </c>
      <c r="Y249" s="228">
        <v>1</v>
      </c>
      <c r="Z249" s="228">
        <v>1</v>
      </c>
      <c r="AA249" s="228">
        <v>1</v>
      </c>
      <c r="AB249" s="228">
        <v>1</v>
      </c>
      <c r="AC249" s="228">
        <v>1</v>
      </c>
      <c r="AD249" s="228">
        <v>1</v>
      </c>
      <c r="AE249" s="228">
        <v>1</v>
      </c>
      <c r="AF249" s="228">
        <v>1</v>
      </c>
      <c r="AG249" s="228">
        <v>1</v>
      </c>
      <c r="AH249" s="228">
        <v>1</v>
      </c>
      <c r="AI249" s="228">
        <v>1</v>
      </c>
      <c r="AJ249" s="228">
        <v>1</v>
      </c>
      <c r="AK249" s="228">
        <v>1</v>
      </c>
      <c r="AL249" s="228">
        <v>1</v>
      </c>
    </row>
    <row r="250" spans="1:38" ht="13.5" customHeight="1">
      <c r="A250" s="227" t="s">
        <v>11</v>
      </c>
      <c r="B250" s="228">
        <v>0.99990942028985508</v>
      </c>
      <c r="C250" s="228">
        <v>1</v>
      </c>
      <c r="D250" s="228">
        <v>1</v>
      </c>
      <c r="E250" s="228">
        <v>1</v>
      </c>
      <c r="F250" s="228">
        <v>1</v>
      </c>
      <c r="G250" s="228">
        <v>1</v>
      </c>
      <c r="H250" s="228">
        <v>1</v>
      </c>
      <c r="I250" s="228">
        <v>1</v>
      </c>
      <c r="J250" s="228">
        <v>1</v>
      </c>
      <c r="K250" s="228">
        <v>1</v>
      </c>
      <c r="L250" s="228">
        <v>1</v>
      </c>
      <c r="M250" s="228">
        <v>1</v>
      </c>
      <c r="N250" s="228">
        <v>1</v>
      </c>
      <c r="O250" s="228">
        <v>1</v>
      </c>
      <c r="P250" s="228">
        <v>1</v>
      </c>
      <c r="Q250" s="228">
        <v>1</v>
      </c>
      <c r="R250" s="228">
        <v>1</v>
      </c>
      <c r="S250" s="228">
        <v>0.99804113614103818</v>
      </c>
      <c r="T250" s="228">
        <v>1</v>
      </c>
      <c r="U250" s="228">
        <v>1</v>
      </c>
      <c r="V250" s="228">
        <v>1</v>
      </c>
      <c r="W250" s="228">
        <v>1</v>
      </c>
      <c r="X250" s="228">
        <v>1</v>
      </c>
      <c r="Y250" s="228">
        <v>1</v>
      </c>
      <c r="Z250" s="228">
        <v>1</v>
      </c>
      <c r="AA250" s="228">
        <v>1</v>
      </c>
      <c r="AB250" s="228">
        <v>1</v>
      </c>
      <c r="AC250" s="228">
        <v>1</v>
      </c>
      <c r="AD250" s="228">
        <v>1</v>
      </c>
      <c r="AE250" s="228">
        <v>1</v>
      </c>
      <c r="AF250" s="228">
        <v>1</v>
      </c>
      <c r="AG250" s="228">
        <v>1</v>
      </c>
      <c r="AH250" s="228">
        <v>1</v>
      </c>
      <c r="AI250" s="228">
        <v>1</v>
      </c>
      <c r="AJ250" s="228">
        <v>1</v>
      </c>
      <c r="AK250" s="228">
        <v>1</v>
      </c>
      <c r="AL250" s="228">
        <v>1</v>
      </c>
    </row>
    <row r="251" spans="1:38" ht="13.5" customHeight="1">
      <c r="A251" s="227" t="s">
        <v>336</v>
      </c>
      <c r="B251" s="228">
        <v>0.98449612403100772</v>
      </c>
      <c r="C251" s="228">
        <v>1</v>
      </c>
      <c r="D251" s="228">
        <v>1</v>
      </c>
      <c r="E251" s="228">
        <v>1</v>
      </c>
      <c r="F251" s="228">
        <v>1</v>
      </c>
      <c r="G251" s="228">
        <v>1</v>
      </c>
      <c r="H251" s="228">
        <v>1</v>
      </c>
      <c r="I251" s="228">
        <v>1</v>
      </c>
      <c r="J251" s="228">
        <v>1</v>
      </c>
      <c r="K251" s="228">
        <v>1</v>
      </c>
      <c r="L251" s="228">
        <v>1</v>
      </c>
      <c r="M251" s="228">
        <v>1</v>
      </c>
      <c r="N251" s="228">
        <v>1</v>
      </c>
      <c r="O251" s="228">
        <v>0.14285714285714285</v>
      </c>
      <c r="P251" s="228">
        <v>1</v>
      </c>
      <c r="Q251" s="228">
        <v>1</v>
      </c>
      <c r="R251" s="228">
        <v>1</v>
      </c>
      <c r="S251" s="228">
        <v>1</v>
      </c>
      <c r="T251" s="228">
        <v>1</v>
      </c>
      <c r="U251" s="228">
        <v>1</v>
      </c>
      <c r="V251" s="228">
        <v>1</v>
      </c>
      <c r="W251" s="228">
        <v>1</v>
      </c>
      <c r="X251" s="228">
        <v>1</v>
      </c>
      <c r="Y251" s="228">
        <v>1</v>
      </c>
      <c r="Z251" s="228">
        <v>1</v>
      </c>
      <c r="AA251" s="228">
        <v>1</v>
      </c>
      <c r="AB251" s="228">
        <v>1</v>
      </c>
      <c r="AC251" s="228">
        <v>1</v>
      </c>
      <c r="AD251" s="228">
        <v>1</v>
      </c>
      <c r="AE251" s="228">
        <v>1</v>
      </c>
      <c r="AF251" s="228">
        <v>1</v>
      </c>
      <c r="AG251" s="228">
        <v>1</v>
      </c>
      <c r="AH251" s="228">
        <v>1</v>
      </c>
      <c r="AI251" s="228">
        <v>1</v>
      </c>
      <c r="AJ251" s="228">
        <v>1</v>
      </c>
      <c r="AK251" s="228">
        <v>1</v>
      </c>
      <c r="AL251" s="228">
        <v>1</v>
      </c>
    </row>
    <row r="252" spans="1:38" ht="13.5" customHeight="1">
      <c r="A252" s="227" t="s">
        <v>278</v>
      </c>
      <c r="B252" s="228">
        <v>0.99509803921568629</v>
      </c>
      <c r="C252" s="228">
        <v>1</v>
      </c>
      <c r="D252" s="228">
        <v>1</v>
      </c>
      <c r="E252" s="228">
        <v>1</v>
      </c>
      <c r="F252" s="228">
        <v>1</v>
      </c>
      <c r="G252" s="228">
        <v>1</v>
      </c>
      <c r="H252" s="228">
        <v>1</v>
      </c>
      <c r="I252" s="228">
        <v>1</v>
      </c>
      <c r="J252" s="228">
        <v>1</v>
      </c>
      <c r="K252" s="228">
        <v>1</v>
      </c>
      <c r="L252" s="228">
        <v>1</v>
      </c>
      <c r="M252" s="228">
        <v>1</v>
      </c>
      <c r="N252" s="228">
        <v>1</v>
      </c>
      <c r="O252" s="228">
        <v>1</v>
      </c>
      <c r="P252" s="228">
        <v>1</v>
      </c>
      <c r="Q252" s="228">
        <v>1</v>
      </c>
      <c r="R252" s="228">
        <v>0.99430523917995439</v>
      </c>
      <c r="S252" s="228">
        <v>1</v>
      </c>
      <c r="T252" s="228">
        <v>1</v>
      </c>
      <c r="U252" s="228">
        <v>1</v>
      </c>
      <c r="V252" s="228">
        <v>1</v>
      </c>
      <c r="W252" s="228">
        <v>1</v>
      </c>
      <c r="X252" s="228">
        <v>1</v>
      </c>
      <c r="Y252" s="228">
        <v>1</v>
      </c>
      <c r="Z252" s="228">
        <v>1</v>
      </c>
      <c r="AA252" s="228">
        <v>1</v>
      </c>
      <c r="AB252" s="228">
        <v>1</v>
      </c>
      <c r="AC252" s="228">
        <v>1</v>
      </c>
      <c r="AD252" s="228">
        <v>1</v>
      </c>
      <c r="AE252" s="228">
        <v>1</v>
      </c>
      <c r="AF252" s="228">
        <v>1</v>
      </c>
      <c r="AG252" s="228">
        <v>1</v>
      </c>
      <c r="AH252" s="228">
        <v>1</v>
      </c>
      <c r="AI252" s="228">
        <v>1</v>
      </c>
      <c r="AJ252" s="228">
        <v>1</v>
      </c>
      <c r="AK252" s="228">
        <v>1</v>
      </c>
      <c r="AL252" s="228">
        <v>1</v>
      </c>
    </row>
    <row r="253" spans="1:38" ht="13.5" customHeight="1">
      <c r="A253" s="227" t="s">
        <v>331</v>
      </c>
      <c r="B253" s="228">
        <v>1</v>
      </c>
      <c r="C253" s="228">
        <v>1</v>
      </c>
      <c r="D253" s="228">
        <v>1</v>
      </c>
      <c r="E253" s="228">
        <v>1</v>
      </c>
      <c r="F253" s="228">
        <v>1</v>
      </c>
      <c r="G253" s="228">
        <v>1</v>
      </c>
      <c r="H253" s="228">
        <v>1</v>
      </c>
      <c r="I253" s="228">
        <v>1</v>
      </c>
      <c r="J253" s="228">
        <v>1</v>
      </c>
      <c r="K253" s="228">
        <v>1</v>
      </c>
      <c r="L253" s="228">
        <v>1</v>
      </c>
      <c r="M253" s="228">
        <v>1</v>
      </c>
      <c r="N253" s="228">
        <v>1</v>
      </c>
      <c r="O253" s="228">
        <v>1</v>
      </c>
      <c r="P253" s="228">
        <v>1</v>
      </c>
      <c r="Q253" s="228">
        <v>1</v>
      </c>
      <c r="R253" s="228">
        <v>1</v>
      </c>
      <c r="S253" s="228">
        <v>1</v>
      </c>
      <c r="T253" s="228">
        <v>1</v>
      </c>
      <c r="U253" s="228">
        <v>1</v>
      </c>
      <c r="V253" s="228">
        <v>1</v>
      </c>
      <c r="W253" s="228">
        <v>1</v>
      </c>
      <c r="X253" s="228">
        <v>1</v>
      </c>
      <c r="Y253" s="228">
        <v>1</v>
      </c>
      <c r="Z253" s="228">
        <v>1</v>
      </c>
      <c r="AA253" s="228">
        <v>1</v>
      </c>
      <c r="AB253" s="228">
        <v>1</v>
      </c>
      <c r="AC253" s="228">
        <v>1</v>
      </c>
      <c r="AD253" s="228">
        <v>1</v>
      </c>
      <c r="AE253" s="228">
        <v>1</v>
      </c>
      <c r="AF253" s="228">
        <v>1</v>
      </c>
      <c r="AG253" s="228">
        <v>1</v>
      </c>
      <c r="AH253" s="228">
        <v>1</v>
      </c>
      <c r="AI253" s="228">
        <v>1</v>
      </c>
      <c r="AJ253" s="228">
        <v>1</v>
      </c>
      <c r="AK253" s="228">
        <v>1</v>
      </c>
      <c r="AL253" s="228">
        <v>1</v>
      </c>
    </row>
    <row r="254" spans="1:38" ht="13.5" customHeight="1">
      <c r="A254" s="227" t="s">
        <v>216</v>
      </c>
      <c r="B254" s="228">
        <v>1</v>
      </c>
      <c r="C254" s="228">
        <v>1</v>
      </c>
      <c r="D254" s="228">
        <v>1</v>
      </c>
      <c r="E254" s="228">
        <v>1</v>
      </c>
      <c r="F254" s="228">
        <v>1</v>
      </c>
      <c r="G254" s="228">
        <v>1</v>
      </c>
      <c r="H254" s="228">
        <v>1</v>
      </c>
      <c r="I254" s="228">
        <v>1</v>
      </c>
      <c r="J254" s="228">
        <v>1</v>
      </c>
      <c r="K254" s="228">
        <v>1</v>
      </c>
      <c r="L254" s="228">
        <v>1</v>
      </c>
      <c r="M254" s="228">
        <v>1</v>
      </c>
      <c r="N254" s="228">
        <v>1</v>
      </c>
      <c r="O254" s="228">
        <v>1</v>
      </c>
      <c r="P254" s="228">
        <v>1</v>
      </c>
      <c r="Q254" s="228">
        <v>1</v>
      </c>
      <c r="R254" s="228">
        <v>1</v>
      </c>
      <c r="S254" s="228">
        <v>1</v>
      </c>
      <c r="T254" s="228">
        <v>1</v>
      </c>
      <c r="U254" s="228">
        <v>1</v>
      </c>
      <c r="V254" s="228">
        <v>1</v>
      </c>
      <c r="W254" s="228">
        <v>1</v>
      </c>
      <c r="X254" s="228">
        <v>1</v>
      </c>
      <c r="Y254" s="228">
        <v>1</v>
      </c>
      <c r="Z254" s="228">
        <v>1</v>
      </c>
      <c r="AA254" s="228">
        <v>1</v>
      </c>
      <c r="AB254" s="228">
        <v>1</v>
      </c>
      <c r="AC254" s="228">
        <v>1</v>
      </c>
      <c r="AD254" s="228">
        <v>1</v>
      </c>
      <c r="AE254" s="228">
        <v>1</v>
      </c>
      <c r="AF254" s="228">
        <v>1</v>
      </c>
      <c r="AG254" s="228">
        <v>1</v>
      </c>
      <c r="AH254" s="228">
        <v>1</v>
      </c>
      <c r="AI254" s="228">
        <v>1</v>
      </c>
      <c r="AJ254" s="228">
        <v>1</v>
      </c>
      <c r="AK254" s="228">
        <v>1</v>
      </c>
      <c r="AL254" s="228">
        <v>1</v>
      </c>
    </row>
    <row r="255" spans="1:38" ht="13.5" customHeight="1">
      <c r="A255" s="227" t="s">
        <v>86</v>
      </c>
      <c r="B255" s="228">
        <v>1</v>
      </c>
      <c r="C255" s="228">
        <v>1</v>
      </c>
      <c r="D255" s="228">
        <v>1</v>
      </c>
      <c r="E255" s="228">
        <v>1</v>
      </c>
      <c r="F255" s="228">
        <v>1</v>
      </c>
      <c r="G255" s="228">
        <v>1</v>
      </c>
      <c r="H255" s="228">
        <v>1</v>
      </c>
      <c r="I255" s="228">
        <v>1</v>
      </c>
      <c r="J255" s="228">
        <v>1</v>
      </c>
      <c r="K255" s="228">
        <v>1</v>
      </c>
      <c r="L255" s="228">
        <v>1</v>
      </c>
      <c r="M255" s="228">
        <v>1</v>
      </c>
      <c r="N255" s="228">
        <v>1</v>
      </c>
      <c r="O255" s="228">
        <v>1</v>
      </c>
      <c r="P255" s="228">
        <v>1</v>
      </c>
      <c r="Q255" s="228">
        <v>1</v>
      </c>
      <c r="R255" s="228">
        <v>1</v>
      </c>
      <c r="S255" s="228">
        <v>1</v>
      </c>
      <c r="T255" s="228">
        <v>1</v>
      </c>
      <c r="U255" s="228">
        <v>1</v>
      </c>
      <c r="V255" s="228">
        <v>1</v>
      </c>
      <c r="W255" s="228">
        <v>1</v>
      </c>
      <c r="X255" s="228">
        <v>1</v>
      </c>
      <c r="Y255" s="228">
        <v>1</v>
      </c>
      <c r="Z255" s="228">
        <v>1</v>
      </c>
      <c r="AA255" s="228">
        <v>1</v>
      </c>
      <c r="AB255" s="228">
        <v>1</v>
      </c>
      <c r="AC255" s="228">
        <v>1</v>
      </c>
      <c r="AD255" s="228">
        <v>1</v>
      </c>
      <c r="AE255" s="228">
        <v>1</v>
      </c>
      <c r="AF255" s="228">
        <v>1</v>
      </c>
      <c r="AG255" s="228">
        <v>1</v>
      </c>
      <c r="AH255" s="228">
        <v>1</v>
      </c>
      <c r="AI255" s="228">
        <v>1</v>
      </c>
      <c r="AJ255" s="228">
        <v>1</v>
      </c>
      <c r="AK255" s="228">
        <v>1</v>
      </c>
      <c r="AL255" s="228">
        <v>1</v>
      </c>
    </row>
    <row r="256" spans="1:38" ht="13.5" customHeight="1">
      <c r="A256" s="227" t="s">
        <v>4</v>
      </c>
      <c r="B256" s="228">
        <v>0.99996114090308541</v>
      </c>
      <c r="C256" s="228">
        <v>1</v>
      </c>
      <c r="D256" s="228">
        <v>1</v>
      </c>
      <c r="E256" s="228">
        <v>1</v>
      </c>
      <c r="F256" s="228">
        <v>1</v>
      </c>
      <c r="G256" s="228">
        <v>1</v>
      </c>
      <c r="H256" s="228">
        <v>1</v>
      </c>
      <c r="I256" s="228">
        <v>1</v>
      </c>
      <c r="J256" s="228">
        <v>1</v>
      </c>
      <c r="K256" s="228">
        <v>1</v>
      </c>
      <c r="L256" s="228">
        <v>1</v>
      </c>
      <c r="M256" s="228">
        <v>1</v>
      </c>
      <c r="N256" s="228">
        <v>1</v>
      </c>
      <c r="O256" s="228">
        <v>1</v>
      </c>
      <c r="P256" s="228">
        <v>1</v>
      </c>
      <c r="Q256" s="228">
        <v>1</v>
      </c>
      <c r="R256" s="228">
        <v>1</v>
      </c>
      <c r="S256" s="228">
        <v>1</v>
      </c>
      <c r="T256" s="228">
        <v>1</v>
      </c>
      <c r="U256" s="228">
        <v>1</v>
      </c>
      <c r="V256" s="228">
        <v>1</v>
      </c>
      <c r="W256" s="228">
        <v>1</v>
      </c>
      <c r="X256" s="228">
        <v>1</v>
      </c>
      <c r="Y256" s="228">
        <v>1</v>
      </c>
      <c r="Z256" s="228">
        <v>1</v>
      </c>
      <c r="AA256" s="228">
        <v>0.97619047619047616</v>
      </c>
      <c r="AB256" s="228">
        <v>1</v>
      </c>
      <c r="AC256" s="228">
        <v>1</v>
      </c>
      <c r="AD256" s="228">
        <v>1</v>
      </c>
      <c r="AE256" s="228">
        <v>1</v>
      </c>
      <c r="AF256" s="228">
        <v>1</v>
      </c>
      <c r="AG256" s="228">
        <v>1</v>
      </c>
      <c r="AH256" s="228">
        <v>1</v>
      </c>
      <c r="AI256" s="228">
        <v>1</v>
      </c>
      <c r="AJ256" s="228">
        <v>1</v>
      </c>
      <c r="AK256" s="228">
        <v>1</v>
      </c>
      <c r="AL256" s="228">
        <v>1</v>
      </c>
    </row>
    <row r="257" spans="1:38" ht="13.5" customHeight="1">
      <c r="A257" s="227" t="s">
        <v>196</v>
      </c>
      <c r="B257" s="228">
        <v>1</v>
      </c>
      <c r="C257" s="228">
        <v>1</v>
      </c>
      <c r="D257" s="228">
        <v>1</v>
      </c>
      <c r="E257" s="228">
        <v>1</v>
      </c>
      <c r="F257" s="228">
        <v>1</v>
      </c>
      <c r="G257" s="228">
        <v>1</v>
      </c>
      <c r="H257" s="228">
        <v>1</v>
      </c>
      <c r="I257" s="228">
        <v>1</v>
      </c>
      <c r="J257" s="228">
        <v>1</v>
      </c>
      <c r="K257" s="228">
        <v>1</v>
      </c>
      <c r="L257" s="228">
        <v>1</v>
      </c>
      <c r="M257" s="228">
        <v>1</v>
      </c>
      <c r="N257" s="228">
        <v>1</v>
      </c>
      <c r="O257" s="228">
        <v>1</v>
      </c>
      <c r="P257" s="228">
        <v>1</v>
      </c>
      <c r="Q257" s="228">
        <v>1</v>
      </c>
      <c r="R257" s="228">
        <v>1</v>
      </c>
      <c r="S257" s="228">
        <v>1</v>
      </c>
      <c r="T257" s="228">
        <v>1</v>
      </c>
      <c r="U257" s="228">
        <v>1</v>
      </c>
      <c r="V257" s="228">
        <v>1</v>
      </c>
      <c r="W257" s="228">
        <v>1</v>
      </c>
      <c r="X257" s="228">
        <v>1</v>
      </c>
      <c r="Y257" s="228">
        <v>1</v>
      </c>
      <c r="Z257" s="228">
        <v>1</v>
      </c>
      <c r="AA257" s="228">
        <v>1</v>
      </c>
      <c r="AB257" s="228">
        <v>1</v>
      </c>
      <c r="AC257" s="228">
        <v>1</v>
      </c>
      <c r="AD257" s="228">
        <v>1</v>
      </c>
      <c r="AE257" s="228">
        <v>1</v>
      </c>
      <c r="AF257" s="228">
        <v>1</v>
      </c>
      <c r="AG257" s="228">
        <v>1</v>
      </c>
      <c r="AH257" s="228">
        <v>1</v>
      </c>
      <c r="AI257" s="228">
        <v>1</v>
      </c>
      <c r="AJ257" s="228">
        <v>1</v>
      </c>
      <c r="AK257" s="228">
        <v>1</v>
      </c>
      <c r="AL257" s="228">
        <v>1</v>
      </c>
    </row>
    <row r="258" spans="1:38" ht="13.5" customHeight="1">
      <c r="A258" s="227" t="s">
        <v>160</v>
      </c>
      <c r="B258" s="228">
        <v>1</v>
      </c>
      <c r="C258" s="228">
        <v>1</v>
      </c>
      <c r="D258" s="228">
        <v>1</v>
      </c>
      <c r="E258" s="228">
        <v>1</v>
      </c>
      <c r="F258" s="228">
        <v>1</v>
      </c>
      <c r="G258" s="228">
        <v>1</v>
      </c>
      <c r="H258" s="228">
        <v>1</v>
      </c>
      <c r="I258" s="228">
        <v>1</v>
      </c>
      <c r="J258" s="228">
        <v>1</v>
      </c>
      <c r="K258" s="228">
        <v>1</v>
      </c>
      <c r="L258" s="228">
        <v>1</v>
      </c>
      <c r="M258" s="228">
        <v>1</v>
      </c>
      <c r="N258" s="228">
        <v>1</v>
      </c>
      <c r="O258" s="228">
        <v>1</v>
      </c>
      <c r="P258" s="228">
        <v>1</v>
      </c>
      <c r="Q258" s="228">
        <v>1</v>
      </c>
      <c r="R258" s="228">
        <v>1</v>
      </c>
      <c r="S258" s="228">
        <v>1</v>
      </c>
      <c r="T258" s="228">
        <v>1</v>
      </c>
      <c r="U258" s="228">
        <v>1</v>
      </c>
      <c r="V258" s="228">
        <v>1</v>
      </c>
      <c r="W258" s="228">
        <v>1</v>
      </c>
      <c r="X258" s="228">
        <v>1</v>
      </c>
      <c r="Y258" s="228">
        <v>1</v>
      </c>
      <c r="Z258" s="228">
        <v>1</v>
      </c>
      <c r="AA258" s="228">
        <v>1</v>
      </c>
      <c r="AB258" s="228">
        <v>1</v>
      </c>
      <c r="AC258" s="228">
        <v>1</v>
      </c>
      <c r="AD258" s="228">
        <v>1</v>
      </c>
      <c r="AE258" s="228">
        <v>1</v>
      </c>
      <c r="AF258" s="228">
        <v>1</v>
      </c>
      <c r="AG258" s="228">
        <v>1</v>
      </c>
      <c r="AH258" s="228">
        <v>1</v>
      </c>
      <c r="AI258" s="228">
        <v>1</v>
      </c>
      <c r="AJ258" s="228">
        <v>1</v>
      </c>
      <c r="AK258" s="228">
        <v>1</v>
      </c>
      <c r="AL258" s="228">
        <v>1</v>
      </c>
    </row>
    <row r="259" spans="1:38" ht="13.5" customHeight="1">
      <c r="A259" s="227" t="s">
        <v>65</v>
      </c>
      <c r="B259" s="228">
        <v>1</v>
      </c>
      <c r="C259" s="228">
        <v>1</v>
      </c>
      <c r="D259" s="228">
        <v>1</v>
      </c>
      <c r="E259" s="228">
        <v>1</v>
      </c>
      <c r="F259" s="228">
        <v>1</v>
      </c>
      <c r="G259" s="228">
        <v>1</v>
      </c>
      <c r="H259" s="228">
        <v>1</v>
      </c>
      <c r="I259" s="228">
        <v>1</v>
      </c>
      <c r="J259" s="228">
        <v>1</v>
      </c>
      <c r="K259" s="228">
        <v>1</v>
      </c>
      <c r="L259" s="228">
        <v>1</v>
      </c>
      <c r="M259" s="228">
        <v>1</v>
      </c>
      <c r="N259" s="228">
        <v>1</v>
      </c>
      <c r="O259" s="228">
        <v>1</v>
      </c>
      <c r="P259" s="228">
        <v>1</v>
      </c>
      <c r="Q259" s="228">
        <v>1</v>
      </c>
      <c r="R259" s="228">
        <v>1</v>
      </c>
      <c r="S259" s="228">
        <v>1</v>
      </c>
      <c r="T259" s="228">
        <v>1</v>
      </c>
      <c r="U259" s="228">
        <v>1</v>
      </c>
      <c r="V259" s="228">
        <v>1</v>
      </c>
      <c r="W259" s="228">
        <v>1</v>
      </c>
      <c r="X259" s="228">
        <v>1</v>
      </c>
      <c r="Y259" s="228">
        <v>1</v>
      </c>
      <c r="Z259" s="228">
        <v>1</v>
      </c>
      <c r="AA259" s="228">
        <v>1</v>
      </c>
      <c r="AB259" s="228">
        <v>1</v>
      </c>
      <c r="AC259" s="228">
        <v>1</v>
      </c>
      <c r="AD259" s="228">
        <v>1</v>
      </c>
      <c r="AE259" s="228">
        <v>1</v>
      </c>
      <c r="AF259" s="228">
        <v>1</v>
      </c>
      <c r="AG259" s="228">
        <v>1</v>
      </c>
      <c r="AH259" s="228">
        <v>1</v>
      </c>
      <c r="AI259" s="228">
        <v>1</v>
      </c>
      <c r="AJ259" s="228">
        <v>1</v>
      </c>
      <c r="AK259" s="228">
        <v>1</v>
      </c>
      <c r="AL259" s="228">
        <v>1</v>
      </c>
    </row>
    <row r="260" spans="1:38" ht="13.5" customHeight="1">
      <c r="A260" s="227" t="s">
        <v>63</v>
      </c>
      <c r="B260" s="228">
        <v>1</v>
      </c>
      <c r="C260" s="228">
        <v>1</v>
      </c>
      <c r="D260" s="228">
        <v>1</v>
      </c>
      <c r="E260" s="228">
        <v>1</v>
      </c>
      <c r="F260" s="228">
        <v>1</v>
      </c>
      <c r="G260" s="228">
        <v>1</v>
      </c>
      <c r="H260" s="228">
        <v>1</v>
      </c>
      <c r="I260" s="228">
        <v>1</v>
      </c>
      <c r="J260" s="228">
        <v>1</v>
      </c>
      <c r="K260" s="228">
        <v>1</v>
      </c>
      <c r="L260" s="228">
        <v>1</v>
      </c>
      <c r="M260" s="228">
        <v>1</v>
      </c>
      <c r="N260" s="228">
        <v>1</v>
      </c>
      <c r="O260" s="228">
        <v>1</v>
      </c>
      <c r="P260" s="228">
        <v>1</v>
      </c>
      <c r="Q260" s="228">
        <v>1</v>
      </c>
      <c r="R260" s="228">
        <v>1</v>
      </c>
      <c r="S260" s="228">
        <v>1</v>
      </c>
      <c r="T260" s="228">
        <v>1</v>
      </c>
      <c r="U260" s="228">
        <v>1</v>
      </c>
      <c r="V260" s="228">
        <v>1</v>
      </c>
      <c r="W260" s="228">
        <v>1</v>
      </c>
      <c r="X260" s="228">
        <v>1</v>
      </c>
      <c r="Y260" s="228">
        <v>1</v>
      </c>
      <c r="Z260" s="228">
        <v>1</v>
      </c>
      <c r="AA260" s="228">
        <v>1</v>
      </c>
      <c r="AB260" s="228">
        <v>1</v>
      </c>
      <c r="AC260" s="228">
        <v>1</v>
      </c>
      <c r="AD260" s="228">
        <v>1</v>
      </c>
      <c r="AE260" s="228">
        <v>1</v>
      </c>
      <c r="AF260" s="228">
        <v>1</v>
      </c>
      <c r="AG260" s="228">
        <v>1</v>
      </c>
      <c r="AH260" s="228">
        <v>1</v>
      </c>
      <c r="AI260" s="228">
        <v>1</v>
      </c>
      <c r="AJ260" s="228">
        <v>1</v>
      </c>
      <c r="AK260" s="228">
        <v>1</v>
      </c>
      <c r="AL260" s="228">
        <v>1</v>
      </c>
    </row>
    <row r="261" spans="1:38" ht="13.5" customHeight="1">
      <c r="A261" s="227" t="s">
        <v>263</v>
      </c>
      <c r="B261" s="228">
        <v>0.99468713105076745</v>
      </c>
      <c r="C261" s="228">
        <v>1</v>
      </c>
      <c r="D261" s="228">
        <v>1</v>
      </c>
      <c r="E261" s="228">
        <v>1</v>
      </c>
      <c r="F261" s="228">
        <v>0.96551724137931039</v>
      </c>
      <c r="G261" s="228">
        <v>1</v>
      </c>
      <c r="H261" s="228">
        <v>1</v>
      </c>
      <c r="I261" s="228">
        <v>0.97368421052631582</v>
      </c>
      <c r="J261" s="228">
        <v>1</v>
      </c>
      <c r="K261" s="228">
        <v>1</v>
      </c>
      <c r="L261" s="228">
        <v>0.5</v>
      </c>
      <c r="M261" s="228">
        <v>1</v>
      </c>
      <c r="N261" s="228">
        <v>0</v>
      </c>
      <c r="O261" s="228">
        <v>0.5</v>
      </c>
      <c r="P261" s="228">
        <v>1</v>
      </c>
      <c r="Q261" s="228">
        <v>1</v>
      </c>
      <c r="R261" s="228">
        <v>1</v>
      </c>
      <c r="S261" s="228">
        <v>1</v>
      </c>
      <c r="T261" s="228">
        <v>1</v>
      </c>
      <c r="U261" s="228">
        <v>1</v>
      </c>
      <c r="V261" s="228">
        <v>1</v>
      </c>
      <c r="W261" s="228">
        <v>1</v>
      </c>
      <c r="X261" s="228">
        <v>1</v>
      </c>
      <c r="Y261" s="228">
        <v>1</v>
      </c>
      <c r="Z261" s="228">
        <v>1</v>
      </c>
      <c r="AA261" s="228">
        <v>0</v>
      </c>
      <c r="AB261" s="228">
        <v>1</v>
      </c>
      <c r="AC261" s="228">
        <v>1</v>
      </c>
      <c r="AD261" s="228">
        <v>1</v>
      </c>
      <c r="AE261" s="228">
        <v>1</v>
      </c>
      <c r="AF261" s="228">
        <v>1</v>
      </c>
      <c r="AG261" s="228">
        <v>1</v>
      </c>
      <c r="AH261" s="228">
        <v>1</v>
      </c>
      <c r="AI261" s="228">
        <v>1</v>
      </c>
      <c r="AJ261" s="228">
        <v>1</v>
      </c>
      <c r="AK261" s="228">
        <v>1</v>
      </c>
      <c r="AL261" s="228">
        <v>1</v>
      </c>
    </row>
    <row r="262" spans="1:38" ht="13.5" customHeight="1">
      <c r="A262" s="227" t="s">
        <v>132</v>
      </c>
      <c r="B262" s="228">
        <v>0.99870081662954713</v>
      </c>
      <c r="C262" s="228">
        <v>1</v>
      </c>
      <c r="D262" s="228">
        <v>1</v>
      </c>
      <c r="E262" s="228">
        <v>1</v>
      </c>
      <c r="F262" s="228">
        <v>1</v>
      </c>
      <c r="G262" s="228">
        <v>1</v>
      </c>
      <c r="H262" s="228">
        <v>1</v>
      </c>
      <c r="I262" s="228">
        <v>1</v>
      </c>
      <c r="J262" s="228">
        <v>1</v>
      </c>
      <c r="K262" s="228">
        <v>1</v>
      </c>
      <c r="L262" s="228">
        <v>0.66666666666666663</v>
      </c>
      <c r="M262" s="228">
        <v>1</v>
      </c>
      <c r="N262" s="228">
        <v>1</v>
      </c>
      <c r="O262" s="228">
        <v>1</v>
      </c>
      <c r="P262" s="228">
        <v>1</v>
      </c>
      <c r="Q262" s="228">
        <v>1</v>
      </c>
      <c r="R262" s="228">
        <v>1</v>
      </c>
      <c r="S262" s="228">
        <v>1</v>
      </c>
      <c r="T262" s="228">
        <v>1</v>
      </c>
      <c r="U262" s="228">
        <v>1</v>
      </c>
      <c r="V262" s="228">
        <v>1</v>
      </c>
      <c r="W262" s="228">
        <v>1</v>
      </c>
      <c r="X262" s="228">
        <v>1</v>
      </c>
      <c r="Y262" s="228">
        <v>1</v>
      </c>
      <c r="Z262" s="228">
        <v>1</v>
      </c>
      <c r="AA262" s="228">
        <v>0</v>
      </c>
      <c r="AB262" s="228">
        <v>1</v>
      </c>
      <c r="AC262" s="228">
        <v>1</v>
      </c>
      <c r="AD262" s="228">
        <v>1</v>
      </c>
      <c r="AE262" s="228">
        <v>1</v>
      </c>
      <c r="AF262" s="228">
        <v>1</v>
      </c>
      <c r="AG262" s="228">
        <v>1</v>
      </c>
      <c r="AH262" s="228">
        <v>1</v>
      </c>
      <c r="AI262" s="228">
        <v>1</v>
      </c>
      <c r="AJ262" s="228">
        <v>1</v>
      </c>
      <c r="AK262" s="228">
        <v>1</v>
      </c>
      <c r="AL262" s="228">
        <v>1</v>
      </c>
    </row>
    <row r="263" spans="1:38" ht="13.5" customHeight="1">
      <c r="A263" s="227" t="s">
        <v>60</v>
      </c>
      <c r="B263" s="228">
        <v>0</v>
      </c>
      <c r="C263" s="228">
        <v>1</v>
      </c>
      <c r="D263" s="228">
        <v>1</v>
      </c>
      <c r="E263" s="228">
        <v>1</v>
      </c>
      <c r="F263" s="228">
        <v>0</v>
      </c>
      <c r="G263" s="228">
        <v>1</v>
      </c>
      <c r="H263" s="228">
        <v>1</v>
      </c>
      <c r="I263" s="228">
        <v>1</v>
      </c>
      <c r="J263" s="228">
        <v>1</v>
      </c>
      <c r="K263" s="228">
        <v>1</v>
      </c>
      <c r="L263" s="228">
        <v>0</v>
      </c>
      <c r="M263" s="228">
        <v>1</v>
      </c>
      <c r="N263" s="228">
        <v>1</v>
      </c>
      <c r="O263" s="228">
        <v>1</v>
      </c>
      <c r="P263" s="228">
        <v>1</v>
      </c>
      <c r="Q263" s="228">
        <v>1</v>
      </c>
      <c r="R263" s="228">
        <v>0</v>
      </c>
      <c r="S263" s="228">
        <v>0</v>
      </c>
      <c r="T263" s="228">
        <v>0</v>
      </c>
      <c r="U263" s="228">
        <v>0</v>
      </c>
      <c r="V263" s="228">
        <v>0</v>
      </c>
      <c r="W263" s="228">
        <v>0</v>
      </c>
      <c r="X263" s="228">
        <v>0</v>
      </c>
      <c r="Y263" s="228">
        <v>0</v>
      </c>
      <c r="Z263" s="228">
        <v>0</v>
      </c>
      <c r="AA263" s="228">
        <v>0</v>
      </c>
      <c r="AB263" s="228">
        <v>1</v>
      </c>
      <c r="AC263" s="228">
        <v>0</v>
      </c>
      <c r="AD263" s="228">
        <v>1</v>
      </c>
      <c r="AE263" s="228">
        <v>1</v>
      </c>
      <c r="AF263" s="228">
        <v>1</v>
      </c>
      <c r="AG263" s="228">
        <v>1</v>
      </c>
      <c r="AH263" s="228">
        <v>1</v>
      </c>
      <c r="AI263" s="228">
        <v>1</v>
      </c>
      <c r="AJ263" s="228">
        <v>1</v>
      </c>
      <c r="AK263" s="228">
        <v>1</v>
      </c>
      <c r="AL263" s="228">
        <v>1</v>
      </c>
    </row>
    <row r="264" spans="1:38" ht="13.5" customHeight="1">
      <c r="A264" s="227" t="s">
        <v>144</v>
      </c>
      <c r="B264" s="228">
        <v>1</v>
      </c>
      <c r="C264" s="228">
        <v>1</v>
      </c>
      <c r="D264" s="228">
        <v>1</v>
      </c>
      <c r="E264" s="228">
        <v>1</v>
      </c>
      <c r="F264" s="228">
        <v>1</v>
      </c>
      <c r="G264" s="228">
        <v>1</v>
      </c>
      <c r="H264" s="228">
        <v>1</v>
      </c>
      <c r="I264" s="228">
        <v>1</v>
      </c>
      <c r="J264" s="228">
        <v>1</v>
      </c>
      <c r="K264" s="228">
        <v>1</v>
      </c>
      <c r="L264" s="228">
        <v>1</v>
      </c>
      <c r="M264" s="228">
        <v>1</v>
      </c>
      <c r="N264" s="228">
        <v>1</v>
      </c>
      <c r="O264" s="228">
        <v>1</v>
      </c>
      <c r="P264" s="228">
        <v>1</v>
      </c>
      <c r="Q264" s="228">
        <v>1</v>
      </c>
      <c r="R264" s="228">
        <v>1</v>
      </c>
      <c r="S264" s="228">
        <v>1</v>
      </c>
      <c r="T264" s="228">
        <v>1</v>
      </c>
      <c r="U264" s="228">
        <v>1</v>
      </c>
      <c r="V264" s="228">
        <v>1</v>
      </c>
      <c r="W264" s="228">
        <v>1</v>
      </c>
      <c r="X264" s="228">
        <v>1</v>
      </c>
      <c r="Y264" s="228">
        <v>1</v>
      </c>
      <c r="Z264" s="228">
        <v>1</v>
      </c>
      <c r="AA264" s="228">
        <v>1</v>
      </c>
      <c r="AB264" s="228">
        <v>1</v>
      </c>
      <c r="AC264" s="228">
        <v>1</v>
      </c>
      <c r="AD264" s="228">
        <v>1</v>
      </c>
      <c r="AE264" s="228">
        <v>1</v>
      </c>
      <c r="AF264" s="228">
        <v>1</v>
      </c>
      <c r="AG264" s="228">
        <v>1</v>
      </c>
      <c r="AH264" s="228">
        <v>1</v>
      </c>
      <c r="AI264" s="228">
        <v>1</v>
      </c>
      <c r="AJ264" s="228">
        <v>1</v>
      </c>
      <c r="AK264" s="228">
        <v>1</v>
      </c>
      <c r="AL264" s="228">
        <v>1</v>
      </c>
    </row>
    <row r="265" spans="1:38" ht="13.5" customHeight="1">
      <c r="A265" s="227" t="s">
        <v>141</v>
      </c>
      <c r="B265" s="228">
        <v>1</v>
      </c>
      <c r="C265" s="228">
        <v>1</v>
      </c>
      <c r="D265" s="228">
        <v>1</v>
      </c>
      <c r="E265" s="228">
        <v>1</v>
      </c>
      <c r="F265" s="228">
        <v>1</v>
      </c>
      <c r="G265" s="228">
        <v>1</v>
      </c>
      <c r="H265" s="228">
        <v>1</v>
      </c>
      <c r="I265" s="228">
        <v>1</v>
      </c>
      <c r="J265" s="228">
        <v>1</v>
      </c>
      <c r="K265" s="228">
        <v>1</v>
      </c>
      <c r="L265" s="228">
        <v>1</v>
      </c>
      <c r="M265" s="228">
        <v>1</v>
      </c>
      <c r="N265" s="228">
        <v>1</v>
      </c>
      <c r="O265" s="228">
        <v>1</v>
      </c>
      <c r="P265" s="228">
        <v>1</v>
      </c>
      <c r="Q265" s="228">
        <v>1</v>
      </c>
      <c r="R265" s="228">
        <v>1</v>
      </c>
      <c r="S265" s="228">
        <v>1</v>
      </c>
      <c r="T265" s="228">
        <v>1</v>
      </c>
      <c r="U265" s="228">
        <v>1</v>
      </c>
      <c r="V265" s="228">
        <v>1</v>
      </c>
      <c r="W265" s="228">
        <v>1</v>
      </c>
      <c r="X265" s="228">
        <v>1</v>
      </c>
      <c r="Y265" s="228">
        <v>1</v>
      </c>
      <c r="Z265" s="228">
        <v>1</v>
      </c>
      <c r="AA265" s="228">
        <v>1</v>
      </c>
      <c r="AB265" s="228">
        <v>1</v>
      </c>
      <c r="AC265" s="228">
        <v>1</v>
      </c>
      <c r="AD265" s="228">
        <v>1</v>
      </c>
      <c r="AE265" s="228">
        <v>1</v>
      </c>
      <c r="AF265" s="228">
        <v>1</v>
      </c>
      <c r="AG265" s="228">
        <v>1</v>
      </c>
      <c r="AH265" s="228">
        <v>1</v>
      </c>
      <c r="AI265" s="228">
        <v>1</v>
      </c>
      <c r="AJ265" s="228">
        <v>1</v>
      </c>
      <c r="AK265" s="228">
        <v>1</v>
      </c>
      <c r="AL265" s="228">
        <v>1</v>
      </c>
    </row>
    <row r="266" spans="1:38" ht="13.5" customHeight="1">
      <c r="A266" s="227" t="s">
        <v>267</v>
      </c>
      <c r="B266" s="228">
        <v>1</v>
      </c>
      <c r="C266" s="228">
        <v>1</v>
      </c>
      <c r="D266" s="228">
        <v>1</v>
      </c>
      <c r="E266" s="228">
        <v>1</v>
      </c>
      <c r="F266" s="228">
        <v>1</v>
      </c>
      <c r="G266" s="228">
        <v>1</v>
      </c>
      <c r="H266" s="228">
        <v>1</v>
      </c>
      <c r="I266" s="228">
        <v>1</v>
      </c>
      <c r="J266" s="228">
        <v>1</v>
      </c>
      <c r="K266" s="228">
        <v>1</v>
      </c>
      <c r="L266" s="228">
        <v>1</v>
      </c>
      <c r="M266" s="228">
        <v>1</v>
      </c>
      <c r="N266" s="228">
        <v>1</v>
      </c>
      <c r="O266" s="228">
        <v>1</v>
      </c>
      <c r="P266" s="228">
        <v>1</v>
      </c>
      <c r="Q266" s="228">
        <v>1</v>
      </c>
      <c r="R266" s="228">
        <v>1</v>
      </c>
      <c r="S266" s="228">
        <v>1</v>
      </c>
      <c r="T266" s="228">
        <v>1</v>
      </c>
      <c r="U266" s="228">
        <v>1</v>
      </c>
      <c r="V266" s="228">
        <v>1</v>
      </c>
      <c r="W266" s="228">
        <v>1</v>
      </c>
      <c r="X266" s="228">
        <v>1</v>
      </c>
      <c r="Y266" s="228">
        <v>1</v>
      </c>
      <c r="Z266" s="228">
        <v>1</v>
      </c>
      <c r="AA266" s="228">
        <v>1</v>
      </c>
      <c r="AB266" s="228">
        <v>1</v>
      </c>
      <c r="AC266" s="228">
        <v>1</v>
      </c>
      <c r="AD266" s="228">
        <v>1</v>
      </c>
      <c r="AE266" s="228">
        <v>1</v>
      </c>
      <c r="AF266" s="228">
        <v>1</v>
      </c>
      <c r="AG266" s="228">
        <v>1</v>
      </c>
      <c r="AH266" s="228">
        <v>1</v>
      </c>
      <c r="AI266" s="228">
        <v>1</v>
      </c>
      <c r="AJ266" s="228">
        <v>1</v>
      </c>
      <c r="AK266" s="228">
        <v>1</v>
      </c>
      <c r="AL266" s="228">
        <v>1</v>
      </c>
    </row>
    <row r="267" spans="1:38" ht="13.5" customHeight="1">
      <c r="A267" s="227" t="s">
        <v>106</v>
      </c>
      <c r="B267" s="228">
        <v>0.99983068066373182</v>
      </c>
      <c r="C267" s="228">
        <v>1</v>
      </c>
      <c r="D267" s="228">
        <v>1</v>
      </c>
      <c r="E267" s="228">
        <v>1</v>
      </c>
      <c r="F267" s="228">
        <v>1</v>
      </c>
      <c r="G267" s="228">
        <v>1</v>
      </c>
      <c r="H267" s="228">
        <v>1</v>
      </c>
      <c r="I267" s="228">
        <v>1</v>
      </c>
      <c r="J267" s="228">
        <v>1</v>
      </c>
      <c r="K267" s="228">
        <v>1</v>
      </c>
      <c r="L267" s="228">
        <v>1</v>
      </c>
      <c r="M267" s="228">
        <v>1</v>
      </c>
      <c r="N267" s="228">
        <v>1</v>
      </c>
      <c r="O267" s="228">
        <v>1</v>
      </c>
      <c r="P267" s="228">
        <v>1</v>
      </c>
      <c r="Q267" s="228">
        <v>1</v>
      </c>
      <c r="R267" s="228">
        <v>1</v>
      </c>
      <c r="S267" s="228">
        <v>0.99913494809688586</v>
      </c>
      <c r="T267" s="228">
        <v>1</v>
      </c>
      <c r="U267" s="228">
        <v>1</v>
      </c>
      <c r="V267" s="228">
        <v>1</v>
      </c>
      <c r="W267" s="228">
        <v>1</v>
      </c>
      <c r="X267" s="228">
        <v>1</v>
      </c>
      <c r="Y267" s="228">
        <v>1</v>
      </c>
      <c r="Z267" s="228">
        <v>1</v>
      </c>
      <c r="AA267" s="228">
        <v>1</v>
      </c>
      <c r="AB267" s="228">
        <v>1</v>
      </c>
      <c r="AC267" s="228">
        <v>1</v>
      </c>
      <c r="AD267" s="228">
        <v>1</v>
      </c>
      <c r="AE267" s="228">
        <v>1</v>
      </c>
      <c r="AF267" s="228">
        <v>1</v>
      </c>
      <c r="AG267" s="228">
        <v>1</v>
      </c>
      <c r="AH267" s="228">
        <v>1</v>
      </c>
      <c r="AI267" s="228">
        <v>1</v>
      </c>
      <c r="AJ267" s="228">
        <v>1</v>
      </c>
      <c r="AK267" s="228">
        <v>1</v>
      </c>
      <c r="AL267" s="228">
        <v>1</v>
      </c>
    </row>
    <row r="268" spans="1:38" ht="13.5" customHeight="1">
      <c r="A268" s="227" t="s">
        <v>181</v>
      </c>
      <c r="B268" s="228">
        <v>1</v>
      </c>
      <c r="C268" s="228">
        <v>1</v>
      </c>
      <c r="D268" s="228">
        <v>1</v>
      </c>
      <c r="E268" s="228">
        <v>1</v>
      </c>
      <c r="F268" s="228">
        <v>1</v>
      </c>
      <c r="G268" s="228">
        <v>1</v>
      </c>
      <c r="H268" s="228">
        <v>1</v>
      </c>
      <c r="I268" s="228">
        <v>1</v>
      </c>
      <c r="J268" s="228">
        <v>1</v>
      </c>
      <c r="K268" s="228">
        <v>1</v>
      </c>
      <c r="L268" s="228">
        <v>1</v>
      </c>
      <c r="M268" s="228">
        <v>1</v>
      </c>
      <c r="N268" s="228">
        <v>1</v>
      </c>
      <c r="O268" s="228">
        <v>1</v>
      </c>
      <c r="P268" s="228">
        <v>1</v>
      </c>
      <c r="Q268" s="228">
        <v>1</v>
      </c>
      <c r="R268" s="228">
        <v>1</v>
      </c>
      <c r="S268" s="228">
        <v>1</v>
      </c>
      <c r="T268" s="228">
        <v>1</v>
      </c>
      <c r="U268" s="228">
        <v>1</v>
      </c>
      <c r="V268" s="228">
        <v>1</v>
      </c>
      <c r="W268" s="228">
        <v>1</v>
      </c>
      <c r="X268" s="228">
        <v>1</v>
      </c>
      <c r="Y268" s="228">
        <v>1</v>
      </c>
      <c r="Z268" s="228">
        <v>1</v>
      </c>
      <c r="AA268" s="228">
        <v>1</v>
      </c>
      <c r="AB268" s="228">
        <v>1</v>
      </c>
      <c r="AC268" s="228">
        <v>1</v>
      </c>
      <c r="AD268" s="228">
        <v>1</v>
      </c>
      <c r="AE268" s="228">
        <v>1</v>
      </c>
      <c r="AF268" s="228">
        <v>1</v>
      </c>
      <c r="AG268" s="228">
        <v>1</v>
      </c>
      <c r="AH268" s="228">
        <v>1</v>
      </c>
      <c r="AI268" s="228">
        <v>1</v>
      </c>
      <c r="AJ268" s="228">
        <v>1</v>
      </c>
      <c r="AK268" s="228">
        <v>1</v>
      </c>
      <c r="AL268" s="228">
        <v>1</v>
      </c>
    </row>
    <row r="269" spans="1:38" ht="13.5" customHeight="1">
      <c r="A269" s="227" t="s">
        <v>84</v>
      </c>
      <c r="B269" s="228">
        <v>1</v>
      </c>
      <c r="C269" s="228">
        <v>1</v>
      </c>
      <c r="D269" s="228">
        <v>1</v>
      </c>
      <c r="E269" s="228">
        <v>1</v>
      </c>
      <c r="F269" s="228">
        <v>1</v>
      </c>
      <c r="G269" s="228">
        <v>1</v>
      </c>
      <c r="H269" s="228">
        <v>1</v>
      </c>
      <c r="I269" s="228">
        <v>1</v>
      </c>
      <c r="J269" s="228">
        <v>1</v>
      </c>
      <c r="K269" s="228">
        <v>1</v>
      </c>
      <c r="L269" s="228">
        <v>1</v>
      </c>
      <c r="M269" s="228">
        <v>1</v>
      </c>
      <c r="N269" s="228">
        <v>1</v>
      </c>
      <c r="O269" s="228">
        <v>1</v>
      </c>
      <c r="P269" s="228">
        <v>1</v>
      </c>
      <c r="Q269" s="228">
        <v>1</v>
      </c>
      <c r="R269" s="228">
        <v>1</v>
      </c>
      <c r="S269" s="228">
        <v>1</v>
      </c>
      <c r="T269" s="228">
        <v>1</v>
      </c>
      <c r="U269" s="228">
        <v>1</v>
      </c>
      <c r="V269" s="228">
        <v>1</v>
      </c>
      <c r="W269" s="228">
        <v>1</v>
      </c>
      <c r="X269" s="228">
        <v>1</v>
      </c>
      <c r="Y269" s="228">
        <v>1</v>
      </c>
      <c r="Z269" s="228">
        <v>1</v>
      </c>
      <c r="AA269" s="228">
        <v>1</v>
      </c>
      <c r="AB269" s="228">
        <v>1</v>
      </c>
      <c r="AC269" s="228">
        <v>1</v>
      </c>
      <c r="AD269" s="228">
        <v>1</v>
      </c>
      <c r="AE269" s="228">
        <v>1</v>
      </c>
      <c r="AF269" s="228">
        <v>1</v>
      </c>
      <c r="AG269" s="228">
        <v>1</v>
      </c>
      <c r="AH269" s="228">
        <v>1</v>
      </c>
      <c r="AI269" s="228">
        <v>1</v>
      </c>
      <c r="AJ269" s="228">
        <v>1</v>
      </c>
      <c r="AK269" s="228">
        <v>1</v>
      </c>
      <c r="AL269" s="228">
        <v>1</v>
      </c>
    </row>
    <row r="270" spans="1:38" ht="13.5" customHeight="1">
      <c r="A270" s="227" t="s">
        <v>168</v>
      </c>
      <c r="B270" s="228">
        <v>0.99949622166246854</v>
      </c>
      <c r="C270" s="228">
        <v>1</v>
      </c>
      <c r="D270" s="228">
        <v>1</v>
      </c>
      <c r="E270" s="228">
        <v>1</v>
      </c>
      <c r="F270" s="228">
        <v>0.97560975609756095</v>
      </c>
      <c r="G270" s="228">
        <v>1</v>
      </c>
      <c r="H270" s="228">
        <v>1</v>
      </c>
      <c r="I270" s="228">
        <v>1</v>
      </c>
      <c r="J270" s="228">
        <v>1</v>
      </c>
      <c r="K270" s="228">
        <v>1</v>
      </c>
      <c r="L270" s="228">
        <v>1</v>
      </c>
      <c r="M270" s="228">
        <v>1</v>
      </c>
      <c r="N270" s="228">
        <v>1</v>
      </c>
      <c r="O270" s="228">
        <v>1</v>
      </c>
      <c r="P270" s="228">
        <v>1</v>
      </c>
      <c r="Q270" s="228">
        <v>1</v>
      </c>
      <c r="R270" s="228">
        <v>0.99970657276995301</v>
      </c>
      <c r="S270" s="228">
        <v>1</v>
      </c>
      <c r="T270" s="228">
        <v>1</v>
      </c>
      <c r="U270" s="228">
        <v>1</v>
      </c>
      <c r="V270" s="228">
        <v>1</v>
      </c>
      <c r="W270" s="228">
        <v>1</v>
      </c>
      <c r="X270" s="228">
        <v>1</v>
      </c>
      <c r="Y270" s="228">
        <v>1</v>
      </c>
      <c r="Z270" s="228">
        <v>1</v>
      </c>
      <c r="AA270" s="228">
        <v>1</v>
      </c>
      <c r="AB270" s="228">
        <v>1</v>
      </c>
      <c r="AC270" s="228">
        <v>1</v>
      </c>
      <c r="AD270" s="228">
        <v>1</v>
      </c>
      <c r="AE270" s="228">
        <v>1</v>
      </c>
      <c r="AF270" s="228">
        <v>1</v>
      </c>
      <c r="AG270" s="228">
        <v>1</v>
      </c>
      <c r="AH270" s="228">
        <v>1</v>
      </c>
      <c r="AI270" s="228">
        <v>1</v>
      </c>
      <c r="AJ270" s="228">
        <v>1</v>
      </c>
      <c r="AK270" s="228">
        <v>1</v>
      </c>
      <c r="AL270" s="228">
        <v>1</v>
      </c>
    </row>
    <row r="271" spans="1:38" ht="13.5" customHeight="1">
      <c r="A271" s="227" t="s">
        <v>318</v>
      </c>
      <c r="B271" s="228">
        <v>1</v>
      </c>
      <c r="C271" s="228">
        <v>1</v>
      </c>
      <c r="D271" s="228">
        <v>1</v>
      </c>
      <c r="E271" s="228">
        <v>1</v>
      </c>
      <c r="F271" s="228">
        <v>1</v>
      </c>
      <c r="G271" s="228">
        <v>1</v>
      </c>
      <c r="H271" s="228">
        <v>1</v>
      </c>
      <c r="I271" s="228">
        <v>1</v>
      </c>
      <c r="J271" s="228">
        <v>1</v>
      </c>
      <c r="K271" s="228">
        <v>1</v>
      </c>
      <c r="L271" s="228">
        <v>1</v>
      </c>
      <c r="M271" s="228">
        <v>1</v>
      </c>
      <c r="N271" s="228">
        <v>1</v>
      </c>
      <c r="O271" s="228">
        <v>1</v>
      </c>
      <c r="P271" s="228">
        <v>1</v>
      </c>
      <c r="Q271" s="228">
        <v>1</v>
      </c>
      <c r="R271" s="228">
        <v>1</v>
      </c>
      <c r="S271" s="228">
        <v>1</v>
      </c>
      <c r="T271" s="228">
        <v>1</v>
      </c>
      <c r="U271" s="228">
        <v>1</v>
      </c>
      <c r="V271" s="228">
        <v>1</v>
      </c>
      <c r="W271" s="228">
        <v>1</v>
      </c>
      <c r="X271" s="228">
        <v>1</v>
      </c>
      <c r="Y271" s="228">
        <v>1</v>
      </c>
      <c r="Z271" s="228">
        <v>1</v>
      </c>
      <c r="AA271" s="228">
        <v>1</v>
      </c>
      <c r="AB271" s="228">
        <v>1</v>
      </c>
      <c r="AC271" s="228">
        <v>1</v>
      </c>
      <c r="AD271" s="228">
        <v>1</v>
      </c>
      <c r="AE271" s="228">
        <v>1</v>
      </c>
      <c r="AF271" s="228">
        <v>1</v>
      </c>
      <c r="AG271" s="228">
        <v>1</v>
      </c>
      <c r="AH271" s="228">
        <v>1</v>
      </c>
      <c r="AI271" s="228">
        <v>1</v>
      </c>
      <c r="AJ271" s="228">
        <v>1</v>
      </c>
      <c r="AK271" s="228">
        <v>1</v>
      </c>
      <c r="AL271" s="228">
        <v>1</v>
      </c>
    </row>
    <row r="272" spans="1:38" ht="13.5" customHeight="1">
      <c r="A272" s="227" t="s">
        <v>215</v>
      </c>
      <c r="B272" s="228">
        <v>0.99961523662947283</v>
      </c>
      <c r="C272" s="228">
        <v>1</v>
      </c>
      <c r="D272" s="228">
        <v>1</v>
      </c>
      <c r="E272" s="228">
        <v>1</v>
      </c>
      <c r="F272" s="228">
        <v>1</v>
      </c>
      <c r="G272" s="228">
        <v>1</v>
      </c>
      <c r="H272" s="228">
        <v>1</v>
      </c>
      <c r="I272" s="228">
        <v>1</v>
      </c>
      <c r="J272" s="228">
        <v>1</v>
      </c>
      <c r="K272" s="228">
        <v>1</v>
      </c>
      <c r="L272" s="228">
        <v>1</v>
      </c>
      <c r="M272" s="228">
        <v>1</v>
      </c>
      <c r="N272" s="228">
        <v>1</v>
      </c>
      <c r="O272" s="228">
        <v>1</v>
      </c>
      <c r="P272" s="228">
        <v>1</v>
      </c>
      <c r="Q272" s="228">
        <v>1</v>
      </c>
      <c r="R272" s="228">
        <v>0.9995311767463666</v>
      </c>
      <c r="S272" s="228">
        <v>1</v>
      </c>
      <c r="T272" s="228">
        <v>1</v>
      </c>
      <c r="U272" s="228">
        <v>1</v>
      </c>
      <c r="V272" s="228">
        <v>1</v>
      </c>
      <c r="W272" s="228">
        <v>1</v>
      </c>
      <c r="X272" s="228">
        <v>1</v>
      </c>
      <c r="Y272" s="228">
        <v>1</v>
      </c>
      <c r="Z272" s="228">
        <v>1</v>
      </c>
      <c r="AA272" s="228">
        <v>1</v>
      </c>
      <c r="AB272" s="228">
        <v>1</v>
      </c>
      <c r="AC272" s="228">
        <v>1</v>
      </c>
      <c r="AD272" s="228">
        <v>1</v>
      </c>
      <c r="AE272" s="228">
        <v>1</v>
      </c>
      <c r="AF272" s="228">
        <v>1</v>
      </c>
      <c r="AG272" s="228">
        <v>1</v>
      </c>
      <c r="AH272" s="228">
        <v>1</v>
      </c>
      <c r="AI272" s="228">
        <v>1</v>
      </c>
      <c r="AJ272" s="228">
        <v>1</v>
      </c>
      <c r="AK272" s="228">
        <v>1</v>
      </c>
      <c r="AL272" s="228">
        <v>1</v>
      </c>
    </row>
    <row r="273" spans="1:38" ht="13.5" customHeight="1">
      <c r="A273" s="227" t="s">
        <v>134</v>
      </c>
      <c r="B273" s="228">
        <v>0.99959530554431408</v>
      </c>
      <c r="C273" s="228">
        <v>1</v>
      </c>
      <c r="D273" s="228">
        <v>1</v>
      </c>
      <c r="E273" s="228">
        <v>1</v>
      </c>
      <c r="F273" s="228">
        <v>1</v>
      </c>
      <c r="G273" s="228">
        <v>1</v>
      </c>
      <c r="H273" s="228">
        <v>1</v>
      </c>
      <c r="I273" s="228">
        <v>1</v>
      </c>
      <c r="J273" s="228">
        <v>1</v>
      </c>
      <c r="K273" s="228">
        <v>1</v>
      </c>
      <c r="L273" s="228">
        <v>0.9821428571428571</v>
      </c>
      <c r="M273" s="228">
        <v>1</v>
      </c>
      <c r="N273" s="228">
        <v>1</v>
      </c>
      <c r="O273" s="228">
        <v>1</v>
      </c>
      <c r="P273" s="228">
        <v>1</v>
      </c>
      <c r="Q273" s="228">
        <v>1</v>
      </c>
      <c r="R273" s="228">
        <v>1</v>
      </c>
      <c r="S273" s="228">
        <v>0.99868247694334655</v>
      </c>
      <c r="T273" s="228">
        <v>1</v>
      </c>
      <c r="U273" s="228">
        <v>1</v>
      </c>
      <c r="V273" s="228">
        <v>1</v>
      </c>
      <c r="W273" s="228">
        <v>1</v>
      </c>
      <c r="X273" s="228">
        <v>1</v>
      </c>
      <c r="Y273" s="228">
        <v>1</v>
      </c>
      <c r="Z273" s="228">
        <v>1</v>
      </c>
      <c r="AA273" s="228">
        <v>1</v>
      </c>
      <c r="AB273" s="228">
        <v>1</v>
      </c>
      <c r="AC273" s="228">
        <v>1</v>
      </c>
      <c r="AD273" s="228">
        <v>1</v>
      </c>
      <c r="AE273" s="228">
        <v>1</v>
      </c>
      <c r="AF273" s="228">
        <v>1</v>
      </c>
      <c r="AG273" s="228">
        <v>1</v>
      </c>
      <c r="AH273" s="228">
        <v>1</v>
      </c>
      <c r="AI273" s="228">
        <v>1</v>
      </c>
      <c r="AJ273" s="228">
        <v>1</v>
      </c>
      <c r="AK273" s="228">
        <v>1</v>
      </c>
      <c r="AL273" s="228">
        <v>1</v>
      </c>
    </row>
    <row r="274" spans="1:38" ht="13.5" customHeight="1">
      <c r="A274" s="227" t="s">
        <v>236</v>
      </c>
      <c r="B274" s="228">
        <v>1</v>
      </c>
      <c r="C274" s="228">
        <v>1</v>
      </c>
      <c r="D274" s="228">
        <v>1</v>
      </c>
      <c r="E274" s="228">
        <v>1</v>
      </c>
      <c r="F274" s="228">
        <v>1</v>
      </c>
      <c r="G274" s="228">
        <v>1</v>
      </c>
      <c r="H274" s="228">
        <v>1</v>
      </c>
      <c r="I274" s="228">
        <v>1</v>
      </c>
      <c r="J274" s="228">
        <v>1</v>
      </c>
      <c r="K274" s="228">
        <v>1</v>
      </c>
      <c r="L274" s="228">
        <v>1</v>
      </c>
      <c r="M274" s="228">
        <v>1</v>
      </c>
      <c r="N274" s="228">
        <v>1</v>
      </c>
      <c r="O274" s="228">
        <v>1</v>
      </c>
      <c r="P274" s="228">
        <v>1</v>
      </c>
      <c r="Q274" s="228">
        <v>1</v>
      </c>
      <c r="R274" s="228">
        <v>1</v>
      </c>
      <c r="S274" s="228">
        <v>1</v>
      </c>
      <c r="T274" s="228">
        <v>1</v>
      </c>
      <c r="U274" s="228">
        <v>1</v>
      </c>
      <c r="V274" s="228">
        <v>1</v>
      </c>
      <c r="W274" s="228">
        <v>1</v>
      </c>
      <c r="X274" s="228">
        <v>1</v>
      </c>
      <c r="Y274" s="228">
        <v>1</v>
      </c>
      <c r="Z274" s="228">
        <v>1</v>
      </c>
      <c r="AA274" s="228">
        <v>1</v>
      </c>
      <c r="AB274" s="228">
        <v>1</v>
      </c>
      <c r="AC274" s="228">
        <v>1</v>
      </c>
      <c r="AD274" s="228">
        <v>1</v>
      </c>
      <c r="AE274" s="228">
        <v>1</v>
      </c>
      <c r="AF274" s="228">
        <v>1</v>
      </c>
      <c r="AG274" s="228">
        <v>1</v>
      </c>
      <c r="AH274" s="228">
        <v>1</v>
      </c>
      <c r="AI274" s="228">
        <v>1</v>
      </c>
      <c r="AJ274" s="228">
        <v>1</v>
      </c>
      <c r="AK274" s="228">
        <v>1</v>
      </c>
      <c r="AL274" s="228">
        <v>1</v>
      </c>
    </row>
    <row r="275" spans="1:38" ht="13.5" customHeight="1">
      <c r="A275" s="227" t="s">
        <v>143</v>
      </c>
      <c r="B275" s="228">
        <v>1</v>
      </c>
      <c r="C275" s="228">
        <v>1</v>
      </c>
      <c r="D275" s="228">
        <v>1</v>
      </c>
      <c r="E275" s="228">
        <v>1</v>
      </c>
      <c r="F275" s="228">
        <v>1</v>
      </c>
      <c r="G275" s="228">
        <v>1</v>
      </c>
      <c r="H275" s="228">
        <v>1</v>
      </c>
      <c r="I275" s="228">
        <v>1</v>
      </c>
      <c r="J275" s="228">
        <v>1</v>
      </c>
      <c r="K275" s="228">
        <v>1</v>
      </c>
      <c r="L275" s="228">
        <v>1</v>
      </c>
      <c r="M275" s="228">
        <v>1</v>
      </c>
      <c r="N275" s="228">
        <v>1</v>
      </c>
      <c r="O275" s="228">
        <v>1</v>
      </c>
      <c r="P275" s="228">
        <v>1</v>
      </c>
      <c r="Q275" s="228">
        <v>1</v>
      </c>
      <c r="R275" s="228">
        <v>1</v>
      </c>
      <c r="S275" s="228">
        <v>1</v>
      </c>
      <c r="T275" s="228">
        <v>1</v>
      </c>
      <c r="U275" s="228">
        <v>1</v>
      </c>
      <c r="V275" s="228">
        <v>1</v>
      </c>
      <c r="W275" s="228">
        <v>1</v>
      </c>
      <c r="X275" s="228">
        <v>1</v>
      </c>
      <c r="Y275" s="228">
        <v>1</v>
      </c>
      <c r="Z275" s="228">
        <v>1</v>
      </c>
      <c r="AA275" s="228">
        <v>1</v>
      </c>
      <c r="AB275" s="228">
        <v>1</v>
      </c>
      <c r="AC275" s="228">
        <v>1</v>
      </c>
      <c r="AD275" s="228">
        <v>1</v>
      </c>
      <c r="AE275" s="228">
        <v>1</v>
      </c>
      <c r="AF275" s="228">
        <v>1</v>
      </c>
      <c r="AG275" s="228">
        <v>1</v>
      </c>
      <c r="AH275" s="228">
        <v>1</v>
      </c>
      <c r="AI275" s="228">
        <v>1</v>
      </c>
      <c r="AJ275" s="228">
        <v>1</v>
      </c>
      <c r="AK275" s="228">
        <v>1</v>
      </c>
      <c r="AL275" s="228">
        <v>1</v>
      </c>
    </row>
    <row r="276" spans="1:38" ht="13.5" customHeight="1">
      <c r="A276" s="227" t="s">
        <v>149</v>
      </c>
      <c r="B276" s="228">
        <v>1</v>
      </c>
      <c r="C276" s="228">
        <v>1</v>
      </c>
      <c r="D276" s="228">
        <v>1</v>
      </c>
      <c r="E276" s="228">
        <v>1</v>
      </c>
      <c r="F276" s="228">
        <v>1</v>
      </c>
      <c r="G276" s="228">
        <v>1</v>
      </c>
      <c r="H276" s="228">
        <v>1</v>
      </c>
      <c r="I276" s="228">
        <v>1</v>
      </c>
      <c r="J276" s="228">
        <v>1</v>
      </c>
      <c r="K276" s="228">
        <v>1</v>
      </c>
      <c r="L276" s="228">
        <v>1</v>
      </c>
      <c r="M276" s="228">
        <v>1</v>
      </c>
      <c r="N276" s="228">
        <v>1</v>
      </c>
      <c r="O276" s="228">
        <v>1</v>
      </c>
      <c r="P276" s="228">
        <v>1</v>
      </c>
      <c r="Q276" s="228">
        <v>1</v>
      </c>
      <c r="R276" s="228">
        <v>1</v>
      </c>
      <c r="S276" s="228">
        <v>1</v>
      </c>
      <c r="T276" s="228">
        <v>1</v>
      </c>
      <c r="U276" s="228">
        <v>1</v>
      </c>
      <c r="V276" s="228">
        <v>1</v>
      </c>
      <c r="W276" s="228">
        <v>1</v>
      </c>
      <c r="X276" s="228">
        <v>1</v>
      </c>
      <c r="Y276" s="228">
        <v>1</v>
      </c>
      <c r="Z276" s="228">
        <v>1</v>
      </c>
      <c r="AA276" s="228">
        <v>1</v>
      </c>
      <c r="AB276" s="228">
        <v>1</v>
      </c>
      <c r="AC276" s="228">
        <v>1</v>
      </c>
      <c r="AD276" s="228">
        <v>1</v>
      </c>
      <c r="AE276" s="228">
        <v>1</v>
      </c>
      <c r="AF276" s="228">
        <v>1</v>
      </c>
      <c r="AG276" s="228">
        <v>1</v>
      </c>
      <c r="AH276" s="228">
        <v>1</v>
      </c>
      <c r="AI276" s="228">
        <v>1</v>
      </c>
      <c r="AJ276" s="228">
        <v>1</v>
      </c>
      <c r="AK276" s="228">
        <v>1</v>
      </c>
      <c r="AL276" s="228">
        <v>1</v>
      </c>
    </row>
    <row r="277" spans="1:38" ht="13.5" customHeight="1">
      <c r="A277" s="227" t="s">
        <v>275</v>
      </c>
      <c r="B277" s="228">
        <v>1</v>
      </c>
      <c r="C277" s="228">
        <v>1</v>
      </c>
      <c r="D277" s="228">
        <v>1</v>
      </c>
      <c r="E277" s="228">
        <v>1</v>
      </c>
      <c r="F277" s="228">
        <v>1</v>
      </c>
      <c r="G277" s="228">
        <v>1</v>
      </c>
      <c r="H277" s="228">
        <v>1</v>
      </c>
      <c r="I277" s="228">
        <v>1</v>
      </c>
      <c r="J277" s="228">
        <v>1</v>
      </c>
      <c r="K277" s="228">
        <v>1</v>
      </c>
      <c r="L277" s="228">
        <v>1</v>
      </c>
      <c r="M277" s="228">
        <v>1</v>
      </c>
      <c r="N277" s="228">
        <v>1</v>
      </c>
      <c r="O277" s="228">
        <v>1</v>
      </c>
      <c r="P277" s="228">
        <v>1</v>
      </c>
      <c r="Q277" s="228">
        <v>1</v>
      </c>
      <c r="R277" s="228">
        <v>1</v>
      </c>
      <c r="S277" s="228">
        <v>1</v>
      </c>
      <c r="T277" s="228">
        <v>1</v>
      </c>
      <c r="U277" s="228">
        <v>1</v>
      </c>
      <c r="V277" s="228">
        <v>1</v>
      </c>
      <c r="W277" s="228">
        <v>1</v>
      </c>
      <c r="X277" s="228">
        <v>1</v>
      </c>
      <c r="Y277" s="228">
        <v>1</v>
      </c>
      <c r="Z277" s="228">
        <v>1</v>
      </c>
      <c r="AA277" s="228">
        <v>1</v>
      </c>
      <c r="AB277" s="228">
        <v>1</v>
      </c>
      <c r="AC277" s="228">
        <v>1</v>
      </c>
      <c r="AD277" s="228">
        <v>1</v>
      </c>
      <c r="AE277" s="228">
        <v>1</v>
      </c>
      <c r="AF277" s="228">
        <v>1</v>
      </c>
      <c r="AG277" s="228">
        <v>1</v>
      </c>
      <c r="AH277" s="228">
        <v>1</v>
      </c>
      <c r="AI277" s="228">
        <v>1</v>
      </c>
      <c r="AJ277" s="228">
        <v>1</v>
      </c>
      <c r="AK277" s="228">
        <v>1</v>
      </c>
      <c r="AL277" s="228">
        <v>1</v>
      </c>
    </row>
    <row r="278" spans="1:38" ht="13.5" customHeight="1">
      <c r="A278" s="227" t="s">
        <v>27</v>
      </c>
      <c r="B278" s="228">
        <v>0.99762968982798317</v>
      </c>
      <c r="C278" s="228">
        <v>1</v>
      </c>
      <c r="D278" s="228">
        <v>1</v>
      </c>
      <c r="E278" s="228">
        <v>1</v>
      </c>
      <c r="F278" s="228">
        <v>1</v>
      </c>
      <c r="G278" s="228">
        <v>1</v>
      </c>
      <c r="H278" s="228">
        <v>1</v>
      </c>
      <c r="I278" s="228">
        <v>1</v>
      </c>
      <c r="J278" s="228">
        <v>1</v>
      </c>
      <c r="K278" s="228">
        <v>1</v>
      </c>
      <c r="L278" s="228">
        <v>1</v>
      </c>
      <c r="M278" s="228">
        <v>1</v>
      </c>
      <c r="N278" s="228">
        <v>1</v>
      </c>
      <c r="O278" s="228">
        <v>1</v>
      </c>
      <c r="P278" s="228">
        <v>1</v>
      </c>
      <c r="Q278" s="228">
        <v>1</v>
      </c>
      <c r="R278" s="228">
        <v>0.99981828093767033</v>
      </c>
      <c r="S278" s="228">
        <v>0.99215344376634695</v>
      </c>
      <c r="T278" s="228">
        <v>0</v>
      </c>
      <c r="U278" s="228">
        <v>1</v>
      </c>
      <c r="V278" s="228">
        <v>1</v>
      </c>
      <c r="W278" s="228">
        <v>1</v>
      </c>
      <c r="X278" s="228">
        <v>1</v>
      </c>
      <c r="Y278" s="228">
        <v>1</v>
      </c>
      <c r="Z278" s="228">
        <v>1</v>
      </c>
      <c r="AA278" s="228">
        <v>1</v>
      </c>
      <c r="AB278" s="228">
        <v>1</v>
      </c>
      <c r="AC278" s="228">
        <v>1</v>
      </c>
      <c r="AD278" s="228">
        <v>1</v>
      </c>
      <c r="AE278" s="228">
        <v>1</v>
      </c>
      <c r="AF278" s="228">
        <v>1</v>
      </c>
      <c r="AG278" s="228">
        <v>1</v>
      </c>
      <c r="AH278" s="228">
        <v>1</v>
      </c>
      <c r="AI278" s="228">
        <v>1</v>
      </c>
      <c r="AJ278" s="228">
        <v>1</v>
      </c>
      <c r="AK278" s="228">
        <v>1</v>
      </c>
      <c r="AL278" s="228">
        <v>1</v>
      </c>
    </row>
    <row r="279" spans="1:38" ht="13.5" customHeight="1">
      <c r="A279" s="227" t="s">
        <v>335</v>
      </c>
      <c r="B279" s="228">
        <v>1</v>
      </c>
      <c r="C279" s="228">
        <v>1</v>
      </c>
      <c r="D279" s="228">
        <v>1</v>
      </c>
      <c r="E279" s="228">
        <v>1</v>
      </c>
      <c r="F279" s="228">
        <v>1</v>
      </c>
      <c r="G279" s="228">
        <v>1</v>
      </c>
      <c r="H279" s="228">
        <v>1</v>
      </c>
      <c r="I279" s="228">
        <v>1</v>
      </c>
      <c r="J279" s="228">
        <v>1</v>
      </c>
      <c r="K279" s="228">
        <v>1</v>
      </c>
      <c r="L279" s="228">
        <v>1</v>
      </c>
      <c r="M279" s="228">
        <v>1</v>
      </c>
      <c r="N279" s="228">
        <v>1</v>
      </c>
      <c r="O279" s="228">
        <v>1</v>
      </c>
      <c r="P279" s="228">
        <v>1</v>
      </c>
      <c r="Q279" s="228">
        <v>1</v>
      </c>
      <c r="R279" s="228">
        <v>1</v>
      </c>
      <c r="S279" s="228">
        <v>1</v>
      </c>
      <c r="T279" s="228">
        <v>1</v>
      </c>
      <c r="U279" s="228">
        <v>1</v>
      </c>
      <c r="V279" s="228">
        <v>1</v>
      </c>
      <c r="W279" s="228">
        <v>1</v>
      </c>
      <c r="X279" s="228">
        <v>1</v>
      </c>
      <c r="Y279" s="228">
        <v>1</v>
      </c>
      <c r="Z279" s="228">
        <v>1</v>
      </c>
      <c r="AA279" s="228">
        <v>1</v>
      </c>
      <c r="AB279" s="228">
        <v>1</v>
      </c>
      <c r="AC279" s="228">
        <v>1</v>
      </c>
      <c r="AD279" s="228">
        <v>1</v>
      </c>
      <c r="AE279" s="228">
        <v>1</v>
      </c>
      <c r="AF279" s="228">
        <v>1</v>
      </c>
      <c r="AG279" s="228">
        <v>1</v>
      </c>
      <c r="AH279" s="228">
        <v>1</v>
      </c>
      <c r="AI279" s="228">
        <v>1</v>
      </c>
      <c r="AJ279" s="228">
        <v>1</v>
      </c>
      <c r="AK279" s="228">
        <v>1</v>
      </c>
      <c r="AL279" s="228">
        <v>1</v>
      </c>
    </row>
    <row r="280" spans="1:38" ht="13.5" customHeight="1">
      <c r="A280" s="227" t="s">
        <v>112</v>
      </c>
      <c r="B280" s="228">
        <v>1</v>
      </c>
      <c r="C280" s="228">
        <v>1</v>
      </c>
      <c r="D280" s="228">
        <v>1</v>
      </c>
      <c r="E280" s="228">
        <v>1</v>
      </c>
      <c r="F280" s="228">
        <v>1</v>
      </c>
      <c r="G280" s="228">
        <v>1</v>
      </c>
      <c r="H280" s="228">
        <v>1</v>
      </c>
      <c r="I280" s="228">
        <v>1</v>
      </c>
      <c r="J280" s="228">
        <v>1</v>
      </c>
      <c r="K280" s="228">
        <v>1</v>
      </c>
      <c r="L280" s="228">
        <v>1</v>
      </c>
      <c r="M280" s="228">
        <v>1</v>
      </c>
      <c r="N280" s="228">
        <v>1</v>
      </c>
      <c r="O280" s="228">
        <v>1</v>
      </c>
      <c r="P280" s="228">
        <v>1</v>
      </c>
      <c r="Q280" s="228">
        <v>1</v>
      </c>
      <c r="R280" s="228">
        <v>1</v>
      </c>
      <c r="S280" s="228">
        <v>1</v>
      </c>
      <c r="T280" s="228">
        <v>1</v>
      </c>
      <c r="U280" s="228">
        <v>1</v>
      </c>
      <c r="V280" s="228">
        <v>1</v>
      </c>
      <c r="W280" s="228">
        <v>1</v>
      </c>
      <c r="X280" s="228">
        <v>1</v>
      </c>
      <c r="Y280" s="228">
        <v>1</v>
      </c>
      <c r="Z280" s="228">
        <v>1</v>
      </c>
      <c r="AA280" s="228">
        <v>1</v>
      </c>
      <c r="AB280" s="228">
        <v>1</v>
      </c>
      <c r="AC280" s="228">
        <v>1</v>
      </c>
      <c r="AD280" s="228">
        <v>1</v>
      </c>
      <c r="AE280" s="228">
        <v>1</v>
      </c>
      <c r="AF280" s="228">
        <v>1</v>
      </c>
      <c r="AG280" s="228">
        <v>1</v>
      </c>
      <c r="AH280" s="228">
        <v>1</v>
      </c>
      <c r="AI280" s="228">
        <v>1</v>
      </c>
      <c r="AJ280" s="228">
        <v>1</v>
      </c>
      <c r="AK280" s="228">
        <v>1</v>
      </c>
      <c r="AL280" s="228">
        <v>1</v>
      </c>
    </row>
    <row r="281" spans="1:38" ht="13.5" customHeight="1">
      <c r="A281" s="227" t="s">
        <v>183</v>
      </c>
      <c r="B281" s="228">
        <v>0.99869757749413912</v>
      </c>
      <c r="C281" s="228">
        <v>1</v>
      </c>
      <c r="D281" s="228">
        <v>1</v>
      </c>
      <c r="E281" s="228">
        <v>1</v>
      </c>
      <c r="F281" s="228">
        <v>1</v>
      </c>
      <c r="G281" s="228">
        <v>1</v>
      </c>
      <c r="H281" s="228">
        <v>1</v>
      </c>
      <c r="I281" s="228">
        <v>1</v>
      </c>
      <c r="J281" s="228">
        <v>1</v>
      </c>
      <c r="K281" s="228">
        <v>1</v>
      </c>
      <c r="L281" s="228">
        <v>1</v>
      </c>
      <c r="M281" s="228">
        <v>1</v>
      </c>
      <c r="N281" s="228">
        <v>1</v>
      </c>
      <c r="O281" s="228">
        <v>1</v>
      </c>
      <c r="P281" s="228">
        <v>1</v>
      </c>
      <c r="Q281" s="228">
        <v>1</v>
      </c>
      <c r="R281" s="228">
        <v>0.9996891513832763</v>
      </c>
      <c r="S281" s="228">
        <v>0.99283154121863804</v>
      </c>
      <c r="T281" s="228">
        <v>0.88235294117647056</v>
      </c>
      <c r="U281" s="228">
        <v>1</v>
      </c>
      <c r="V281" s="228">
        <v>1</v>
      </c>
      <c r="W281" s="228">
        <v>1</v>
      </c>
      <c r="X281" s="228">
        <v>1</v>
      </c>
      <c r="Y281" s="228">
        <v>1</v>
      </c>
      <c r="Z281" s="228">
        <v>1</v>
      </c>
      <c r="AA281" s="228">
        <v>1</v>
      </c>
      <c r="AB281" s="228">
        <v>1</v>
      </c>
      <c r="AC281" s="228">
        <v>1</v>
      </c>
      <c r="AD281" s="228">
        <v>1</v>
      </c>
      <c r="AE281" s="228">
        <v>1</v>
      </c>
      <c r="AF281" s="228">
        <v>1</v>
      </c>
      <c r="AG281" s="228">
        <v>1</v>
      </c>
      <c r="AH281" s="228">
        <v>1</v>
      </c>
      <c r="AI281" s="228">
        <v>1</v>
      </c>
      <c r="AJ281" s="228">
        <v>1</v>
      </c>
      <c r="AK281" s="228">
        <v>1</v>
      </c>
      <c r="AL281" s="228">
        <v>1</v>
      </c>
    </row>
    <row r="282" spans="1:38" ht="13.5" customHeight="1">
      <c r="A282" s="227" t="s">
        <v>333</v>
      </c>
      <c r="B282" s="228">
        <v>1</v>
      </c>
      <c r="C282" s="228">
        <v>1</v>
      </c>
      <c r="D282" s="228">
        <v>1</v>
      </c>
      <c r="E282" s="228">
        <v>1</v>
      </c>
      <c r="F282" s="228">
        <v>1</v>
      </c>
      <c r="G282" s="228">
        <v>1</v>
      </c>
      <c r="H282" s="228">
        <v>1</v>
      </c>
      <c r="I282" s="228">
        <v>1</v>
      </c>
      <c r="J282" s="228">
        <v>1</v>
      </c>
      <c r="K282" s="228">
        <v>1</v>
      </c>
      <c r="L282" s="228">
        <v>1</v>
      </c>
      <c r="M282" s="228">
        <v>1</v>
      </c>
      <c r="N282" s="228">
        <v>1</v>
      </c>
      <c r="O282" s="228">
        <v>1</v>
      </c>
      <c r="P282" s="228">
        <v>1</v>
      </c>
      <c r="Q282" s="228">
        <v>1</v>
      </c>
      <c r="R282" s="228">
        <v>1</v>
      </c>
      <c r="S282" s="228">
        <v>1</v>
      </c>
      <c r="T282" s="228">
        <v>1</v>
      </c>
      <c r="U282" s="228">
        <v>1</v>
      </c>
      <c r="V282" s="228">
        <v>1</v>
      </c>
      <c r="W282" s="228">
        <v>1</v>
      </c>
      <c r="X282" s="228">
        <v>1</v>
      </c>
      <c r="Y282" s="228">
        <v>1</v>
      </c>
      <c r="Z282" s="228">
        <v>1</v>
      </c>
      <c r="AA282" s="228">
        <v>1</v>
      </c>
      <c r="AB282" s="228">
        <v>1</v>
      </c>
      <c r="AC282" s="228">
        <v>1</v>
      </c>
      <c r="AD282" s="228">
        <v>1</v>
      </c>
      <c r="AE282" s="228">
        <v>1</v>
      </c>
      <c r="AF282" s="228">
        <v>1</v>
      </c>
      <c r="AG282" s="228">
        <v>1</v>
      </c>
      <c r="AH282" s="228">
        <v>1</v>
      </c>
      <c r="AI282" s="228">
        <v>1</v>
      </c>
      <c r="AJ282" s="228">
        <v>1</v>
      </c>
      <c r="AK282" s="228">
        <v>1</v>
      </c>
      <c r="AL282" s="228">
        <v>1</v>
      </c>
    </row>
    <row r="283" spans="1:38" ht="13.5" customHeight="1">
      <c r="A283" s="227" t="s">
        <v>316</v>
      </c>
      <c r="B283" s="228">
        <v>1</v>
      </c>
      <c r="C283" s="228">
        <v>1</v>
      </c>
      <c r="D283" s="228">
        <v>1</v>
      </c>
      <c r="E283" s="228">
        <v>1</v>
      </c>
      <c r="F283" s="228">
        <v>1</v>
      </c>
      <c r="G283" s="228">
        <v>1</v>
      </c>
      <c r="H283" s="228">
        <v>1</v>
      </c>
      <c r="I283" s="228">
        <v>1</v>
      </c>
      <c r="J283" s="228">
        <v>1</v>
      </c>
      <c r="K283" s="228">
        <v>1</v>
      </c>
      <c r="L283" s="228">
        <v>1</v>
      </c>
      <c r="M283" s="228">
        <v>1</v>
      </c>
      <c r="N283" s="228">
        <v>1</v>
      </c>
      <c r="O283" s="228">
        <v>1</v>
      </c>
      <c r="P283" s="228">
        <v>1</v>
      </c>
      <c r="Q283" s="228">
        <v>1</v>
      </c>
      <c r="R283" s="228">
        <v>1</v>
      </c>
      <c r="S283" s="228">
        <v>1</v>
      </c>
      <c r="T283" s="228">
        <v>1</v>
      </c>
      <c r="U283" s="228">
        <v>1</v>
      </c>
      <c r="V283" s="228">
        <v>1</v>
      </c>
      <c r="W283" s="228">
        <v>1</v>
      </c>
      <c r="X283" s="228">
        <v>1</v>
      </c>
      <c r="Y283" s="228">
        <v>1</v>
      </c>
      <c r="Z283" s="228">
        <v>1</v>
      </c>
      <c r="AA283" s="228">
        <v>1</v>
      </c>
      <c r="AB283" s="228">
        <v>1</v>
      </c>
      <c r="AC283" s="228">
        <v>1</v>
      </c>
      <c r="AD283" s="228">
        <v>1</v>
      </c>
      <c r="AE283" s="228">
        <v>1</v>
      </c>
      <c r="AF283" s="228">
        <v>1</v>
      </c>
      <c r="AG283" s="228">
        <v>1</v>
      </c>
      <c r="AH283" s="228">
        <v>1</v>
      </c>
      <c r="AI283" s="228">
        <v>1</v>
      </c>
      <c r="AJ283" s="228">
        <v>1</v>
      </c>
      <c r="AK283" s="228">
        <v>1</v>
      </c>
      <c r="AL283" s="228">
        <v>1</v>
      </c>
    </row>
    <row r="284" spans="1:38" ht="13.5" customHeight="1">
      <c r="A284" s="227" t="s">
        <v>292</v>
      </c>
      <c r="B284" s="228">
        <v>1</v>
      </c>
      <c r="C284" s="228">
        <v>1</v>
      </c>
      <c r="D284" s="228">
        <v>1</v>
      </c>
      <c r="E284" s="228">
        <v>1</v>
      </c>
      <c r="F284" s="228">
        <v>1</v>
      </c>
      <c r="G284" s="228">
        <v>1</v>
      </c>
      <c r="H284" s="228">
        <v>1</v>
      </c>
      <c r="I284" s="228">
        <v>1</v>
      </c>
      <c r="J284" s="228">
        <v>1</v>
      </c>
      <c r="K284" s="228">
        <v>1</v>
      </c>
      <c r="L284" s="228">
        <v>1</v>
      </c>
      <c r="M284" s="228">
        <v>1</v>
      </c>
      <c r="N284" s="228">
        <v>1</v>
      </c>
      <c r="O284" s="228">
        <v>1</v>
      </c>
      <c r="P284" s="228">
        <v>1</v>
      </c>
      <c r="Q284" s="228">
        <v>1</v>
      </c>
      <c r="R284" s="228">
        <v>1</v>
      </c>
      <c r="S284" s="228">
        <v>1</v>
      </c>
      <c r="T284" s="228">
        <v>1</v>
      </c>
      <c r="U284" s="228">
        <v>1</v>
      </c>
      <c r="V284" s="228">
        <v>1</v>
      </c>
      <c r="W284" s="228">
        <v>1</v>
      </c>
      <c r="X284" s="228">
        <v>1</v>
      </c>
      <c r="Y284" s="228">
        <v>1</v>
      </c>
      <c r="Z284" s="228">
        <v>1</v>
      </c>
      <c r="AA284" s="228">
        <v>1</v>
      </c>
      <c r="AB284" s="228">
        <v>1</v>
      </c>
      <c r="AC284" s="228">
        <v>1</v>
      </c>
      <c r="AD284" s="228">
        <v>1</v>
      </c>
      <c r="AE284" s="228">
        <v>1</v>
      </c>
      <c r="AF284" s="228">
        <v>1</v>
      </c>
      <c r="AG284" s="228">
        <v>1</v>
      </c>
      <c r="AH284" s="228">
        <v>1</v>
      </c>
      <c r="AI284" s="228">
        <v>1</v>
      </c>
      <c r="AJ284" s="228">
        <v>1</v>
      </c>
      <c r="AK284" s="228">
        <v>1</v>
      </c>
      <c r="AL284" s="228">
        <v>1</v>
      </c>
    </row>
    <row r="285" spans="1:38" ht="13.5" customHeight="1">
      <c r="A285" s="227" t="s">
        <v>22</v>
      </c>
      <c r="B285" s="228">
        <v>0.99679027521682717</v>
      </c>
      <c r="C285" s="228">
        <v>1</v>
      </c>
      <c r="D285" s="228">
        <v>1</v>
      </c>
      <c r="E285" s="228">
        <v>1</v>
      </c>
      <c r="F285" s="228">
        <v>0.97368421052631582</v>
      </c>
      <c r="G285" s="228">
        <v>1</v>
      </c>
      <c r="H285" s="228">
        <v>0.8571428571428571</v>
      </c>
      <c r="I285" s="228">
        <v>0.95238095238095233</v>
      </c>
      <c r="J285" s="228">
        <v>0.75</v>
      </c>
      <c r="K285" s="228">
        <v>1</v>
      </c>
      <c r="L285" s="228">
        <v>0.98701298701298701</v>
      </c>
      <c r="M285" s="228">
        <v>1</v>
      </c>
      <c r="N285" s="228">
        <v>1</v>
      </c>
      <c r="O285" s="228">
        <v>1</v>
      </c>
      <c r="P285" s="228">
        <v>1</v>
      </c>
      <c r="Q285" s="228">
        <v>1</v>
      </c>
      <c r="R285" s="228">
        <v>0.99946926138876602</v>
      </c>
      <c r="S285" s="228">
        <v>1</v>
      </c>
      <c r="T285" s="228">
        <v>0</v>
      </c>
      <c r="U285" s="228">
        <v>0.99258836944127704</v>
      </c>
      <c r="V285" s="228">
        <v>0.97777777777777775</v>
      </c>
      <c r="W285" s="228">
        <v>1</v>
      </c>
      <c r="X285" s="228">
        <v>1</v>
      </c>
      <c r="Y285" s="228">
        <v>0.96825396825396826</v>
      </c>
      <c r="Z285" s="228">
        <v>0.98218829516539441</v>
      </c>
      <c r="AA285" s="228">
        <v>0.95</v>
      </c>
      <c r="AB285" s="228">
        <v>1</v>
      </c>
      <c r="AC285" s="228">
        <v>1</v>
      </c>
      <c r="AD285" s="228">
        <v>1</v>
      </c>
      <c r="AE285" s="228">
        <v>1</v>
      </c>
      <c r="AF285" s="228">
        <v>1</v>
      </c>
      <c r="AG285" s="228">
        <v>1</v>
      </c>
      <c r="AH285" s="228">
        <v>1</v>
      </c>
      <c r="AI285" s="228">
        <v>1</v>
      </c>
      <c r="AJ285" s="228">
        <v>1</v>
      </c>
      <c r="AK285" s="228">
        <v>1</v>
      </c>
      <c r="AL285" s="228">
        <v>1</v>
      </c>
    </row>
    <row r="286" spans="1:38" ht="13.5" customHeight="1">
      <c r="A286" s="227" t="s">
        <v>337</v>
      </c>
      <c r="B286" s="228">
        <v>1</v>
      </c>
      <c r="C286" s="228">
        <v>1</v>
      </c>
      <c r="D286" s="228">
        <v>1</v>
      </c>
      <c r="E286" s="228">
        <v>1</v>
      </c>
      <c r="F286" s="228">
        <v>1</v>
      </c>
      <c r="G286" s="228">
        <v>1</v>
      </c>
      <c r="H286" s="228">
        <v>1</v>
      </c>
      <c r="I286" s="228">
        <v>1</v>
      </c>
      <c r="J286" s="228">
        <v>1</v>
      </c>
      <c r="K286" s="228">
        <v>1</v>
      </c>
      <c r="L286" s="228">
        <v>1</v>
      </c>
      <c r="M286" s="228">
        <v>1</v>
      </c>
      <c r="N286" s="228">
        <v>1</v>
      </c>
      <c r="O286" s="228">
        <v>1</v>
      </c>
      <c r="P286" s="228">
        <v>1</v>
      </c>
      <c r="Q286" s="228">
        <v>1</v>
      </c>
      <c r="R286" s="228">
        <v>1</v>
      </c>
      <c r="S286" s="228">
        <v>1</v>
      </c>
      <c r="T286" s="228">
        <v>1</v>
      </c>
      <c r="U286" s="228">
        <v>1</v>
      </c>
      <c r="V286" s="228">
        <v>1</v>
      </c>
      <c r="W286" s="228">
        <v>1</v>
      </c>
      <c r="X286" s="228">
        <v>1</v>
      </c>
      <c r="Y286" s="228">
        <v>1</v>
      </c>
      <c r="Z286" s="228">
        <v>1</v>
      </c>
      <c r="AA286" s="228">
        <v>1</v>
      </c>
      <c r="AB286" s="228">
        <v>1</v>
      </c>
      <c r="AC286" s="228">
        <v>1</v>
      </c>
      <c r="AD286" s="228">
        <v>1</v>
      </c>
      <c r="AE286" s="228">
        <v>1</v>
      </c>
      <c r="AF286" s="228">
        <v>1</v>
      </c>
      <c r="AG286" s="228">
        <v>1</v>
      </c>
      <c r="AH286" s="228">
        <v>1</v>
      </c>
      <c r="AI286" s="228">
        <v>1</v>
      </c>
      <c r="AJ286" s="228">
        <v>1</v>
      </c>
      <c r="AK286" s="228">
        <v>1</v>
      </c>
      <c r="AL286" s="228">
        <v>1</v>
      </c>
    </row>
    <row r="287" spans="1:38" ht="13.5" customHeight="1">
      <c r="A287" s="227" t="s">
        <v>225</v>
      </c>
      <c r="B287" s="228">
        <v>1</v>
      </c>
      <c r="C287" s="228">
        <v>1</v>
      </c>
      <c r="D287" s="228">
        <v>1</v>
      </c>
      <c r="E287" s="228">
        <v>1</v>
      </c>
      <c r="F287" s="228">
        <v>1</v>
      </c>
      <c r="G287" s="228">
        <v>1</v>
      </c>
      <c r="H287" s="228">
        <v>1</v>
      </c>
      <c r="I287" s="228">
        <v>1</v>
      </c>
      <c r="J287" s="228">
        <v>1</v>
      </c>
      <c r="K287" s="228">
        <v>1</v>
      </c>
      <c r="L287" s="228">
        <v>1</v>
      </c>
      <c r="M287" s="228">
        <v>1</v>
      </c>
      <c r="N287" s="228">
        <v>1</v>
      </c>
      <c r="O287" s="228">
        <v>1</v>
      </c>
      <c r="P287" s="228">
        <v>1</v>
      </c>
      <c r="Q287" s="228">
        <v>1</v>
      </c>
      <c r="R287" s="228">
        <v>1</v>
      </c>
      <c r="S287" s="228">
        <v>1</v>
      </c>
      <c r="T287" s="228">
        <v>1</v>
      </c>
      <c r="U287" s="228">
        <v>1</v>
      </c>
      <c r="V287" s="228">
        <v>1</v>
      </c>
      <c r="W287" s="228">
        <v>1</v>
      </c>
      <c r="X287" s="228">
        <v>1</v>
      </c>
      <c r="Y287" s="228">
        <v>1</v>
      </c>
      <c r="Z287" s="228">
        <v>1</v>
      </c>
      <c r="AA287" s="228">
        <v>1</v>
      </c>
      <c r="AB287" s="228">
        <v>1</v>
      </c>
      <c r="AC287" s="228">
        <v>1</v>
      </c>
      <c r="AD287" s="228">
        <v>1</v>
      </c>
      <c r="AE287" s="228">
        <v>1</v>
      </c>
      <c r="AF287" s="228">
        <v>1</v>
      </c>
      <c r="AG287" s="228">
        <v>1</v>
      </c>
      <c r="AH287" s="228">
        <v>1</v>
      </c>
      <c r="AI287" s="228">
        <v>1</v>
      </c>
      <c r="AJ287" s="228">
        <v>1</v>
      </c>
      <c r="AK287" s="228">
        <v>1</v>
      </c>
      <c r="AL287" s="228">
        <v>1</v>
      </c>
    </row>
    <row r="288" spans="1:38" ht="13.5" customHeight="1">
      <c r="A288" s="227" t="s">
        <v>5</v>
      </c>
      <c r="B288" s="228">
        <v>0.99987621208995259</v>
      </c>
      <c r="C288" s="228">
        <v>1</v>
      </c>
      <c r="D288" s="228">
        <v>1</v>
      </c>
      <c r="E288" s="228">
        <v>1</v>
      </c>
      <c r="F288" s="228">
        <v>0.98809523809523814</v>
      </c>
      <c r="G288" s="228">
        <v>1</v>
      </c>
      <c r="H288" s="228">
        <v>1</v>
      </c>
      <c r="I288" s="228">
        <v>1</v>
      </c>
      <c r="J288" s="228">
        <v>1</v>
      </c>
      <c r="K288" s="228">
        <v>1</v>
      </c>
      <c r="L288" s="228">
        <v>1</v>
      </c>
      <c r="M288" s="228">
        <v>1</v>
      </c>
      <c r="N288" s="228">
        <v>1</v>
      </c>
      <c r="O288" s="228">
        <v>1</v>
      </c>
      <c r="P288" s="228">
        <v>1</v>
      </c>
      <c r="Q288" s="228">
        <v>1</v>
      </c>
      <c r="R288" s="228">
        <v>0.99989718809438133</v>
      </c>
      <c r="S288" s="228">
        <v>1</v>
      </c>
      <c r="T288" s="228">
        <v>1</v>
      </c>
      <c r="U288" s="228">
        <v>1</v>
      </c>
      <c r="V288" s="228">
        <v>1</v>
      </c>
      <c r="W288" s="228">
        <v>1</v>
      </c>
      <c r="X288" s="228">
        <v>1</v>
      </c>
      <c r="Y288" s="228">
        <v>1</v>
      </c>
      <c r="Z288" s="228">
        <v>1</v>
      </c>
      <c r="AA288" s="228">
        <v>1</v>
      </c>
      <c r="AB288" s="228">
        <v>1</v>
      </c>
      <c r="AC288" s="228">
        <v>1</v>
      </c>
      <c r="AD288" s="228">
        <v>1</v>
      </c>
      <c r="AE288" s="228">
        <v>1</v>
      </c>
      <c r="AF288" s="228">
        <v>1</v>
      </c>
      <c r="AG288" s="228">
        <v>1</v>
      </c>
      <c r="AH288" s="228">
        <v>1</v>
      </c>
      <c r="AI288" s="228">
        <v>1</v>
      </c>
      <c r="AJ288" s="228">
        <v>1</v>
      </c>
      <c r="AK288" s="228">
        <v>1</v>
      </c>
      <c r="AL288" s="228">
        <v>1</v>
      </c>
    </row>
    <row r="289" spans="1:38" ht="13.5" customHeight="1">
      <c r="A289" s="227" t="s">
        <v>291</v>
      </c>
      <c r="B289" s="228">
        <v>0.99608227228207635</v>
      </c>
      <c r="C289" s="228">
        <v>1</v>
      </c>
      <c r="D289" s="228">
        <v>1</v>
      </c>
      <c r="E289" s="228">
        <v>1</v>
      </c>
      <c r="F289" s="228">
        <v>1</v>
      </c>
      <c r="G289" s="228">
        <v>1</v>
      </c>
      <c r="H289" s="228">
        <v>1</v>
      </c>
      <c r="I289" s="228">
        <v>1</v>
      </c>
      <c r="J289" s="228">
        <v>1</v>
      </c>
      <c r="K289" s="228">
        <v>1</v>
      </c>
      <c r="L289" s="228">
        <v>1</v>
      </c>
      <c r="M289" s="228">
        <v>1</v>
      </c>
      <c r="N289" s="228">
        <v>1</v>
      </c>
      <c r="O289" s="228">
        <v>1</v>
      </c>
      <c r="P289" s="228">
        <v>1</v>
      </c>
      <c r="Q289" s="228">
        <v>1</v>
      </c>
      <c r="R289" s="228">
        <v>0.99569429494079653</v>
      </c>
      <c r="S289" s="228">
        <v>1</v>
      </c>
      <c r="T289" s="228">
        <v>1</v>
      </c>
      <c r="U289" s="228">
        <v>1</v>
      </c>
      <c r="V289" s="228">
        <v>1</v>
      </c>
      <c r="W289" s="228">
        <v>1</v>
      </c>
      <c r="X289" s="228">
        <v>1</v>
      </c>
      <c r="Y289" s="228">
        <v>1</v>
      </c>
      <c r="Z289" s="228">
        <v>1</v>
      </c>
      <c r="AA289" s="228">
        <v>1</v>
      </c>
      <c r="AB289" s="228">
        <v>1</v>
      </c>
      <c r="AC289" s="228">
        <v>1</v>
      </c>
      <c r="AD289" s="228">
        <v>1</v>
      </c>
      <c r="AE289" s="228">
        <v>1</v>
      </c>
      <c r="AF289" s="228">
        <v>1</v>
      </c>
      <c r="AG289" s="228">
        <v>1</v>
      </c>
      <c r="AH289" s="228">
        <v>1</v>
      </c>
      <c r="AI289" s="228">
        <v>1</v>
      </c>
      <c r="AJ289" s="228">
        <v>1</v>
      </c>
      <c r="AK289" s="228">
        <v>1</v>
      </c>
      <c r="AL289" s="228">
        <v>1</v>
      </c>
    </row>
    <row r="290" spans="1:38" ht="13.5" customHeight="1">
      <c r="A290" s="227" t="s">
        <v>277</v>
      </c>
      <c r="B290" s="228">
        <v>1</v>
      </c>
      <c r="C290" s="228">
        <v>1</v>
      </c>
      <c r="D290" s="228">
        <v>1</v>
      </c>
      <c r="E290" s="228">
        <v>1</v>
      </c>
      <c r="F290" s="228">
        <v>1</v>
      </c>
      <c r="G290" s="228">
        <v>1</v>
      </c>
      <c r="H290" s="228">
        <v>1</v>
      </c>
      <c r="I290" s="228">
        <v>1</v>
      </c>
      <c r="J290" s="228">
        <v>1</v>
      </c>
      <c r="K290" s="228">
        <v>1</v>
      </c>
      <c r="L290" s="228">
        <v>1</v>
      </c>
      <c r="M290" s="228">
        <v>1</v>
      </c>
      <c r="N290" s="228">
        <v>1</v>
      </c>
      <c r="O290" s="228">
        <v>1</v>
      </c>
      <c r="P290" s="228">
        <v>1</v>
      </c>
      <c r="Q290" s="228">
        <v>1</v>
      </c>
      <c r="R290" s="228">
        <v>1</v>
      </c>
      <c r="S290" s="228">
        <v>1</v>
      </c>
      <c r="T290" s="228">
        <v>1</v>
      </c>
      <c r="U290" s="228">
        <v>1</v>
      </c>
      <c r="V290" s="228">
        <v>1</v>
      </c>
      <c r="W290" s="228">
        <v>1</v>
      </c>
      <c r="X290" s="228">
        <v>1</v>
      </c>
      <c r="Y290" s="228">
        <v>1</v>
      </c>
      <c r="Z290" s="228">
        <v>1</v>
      </c>
      <c r="AA290" s="228">
        <v>1</v>
      </c>
      <c r="AB290" s="228">
        <v>1</v>
      </c>
      <c r="AC290" s="228">
        <v>1</v>
      </c>
      <c r="AD290" s="228">
        <v>1</v>
      </c>
      <c r="AE290" s="228">
        <v>1</v>
      </c>
      <c r="AF290" s="228">
        <v>1</v>
      </c>
      <c r="AG290" s="228">
        <v>1</v>
      </c>
      <c r="AH290" s="228">
        <v>1</v>
      </c>
      <c r="AI290" s="228">
        <v>1</v>
      </c>
      <c r="AJ290" s="228">
        <v>1</v>
      </c>
      <c r="AK290" s="228">
        <v>1</v>
      </c>
      <c r="AL290" s="228">
        <v>1</v>
      </c>
    </row>
    <row r="291" spans="1:38" ht="13.5" customHeight="1">
      <c r="A291" s="227" t="s">
        <v>177</v>
      </c>
      <c r="B291" s="228">
        <v>0.96796116504854368</v>
      </c>
      <c r="C291" s="228">
        <v>1</v>
      </c>
      <c r="D291" s="228">
        <v>1</v>
      </c>
      <c r="E291" s="228">
        <v>1</v>
      </c>
      <c r="F291" s="228">
        <v>1</v>
      </c>
      <c r="G291" s="228">
        <v>1</v>
      </c>
      <c r="H291" s="228">
        <v>1</v>
      </c>
      <c r="I291" s="228">
        <v>1</v>
      </c>
      <c r="J291" s="228">
        <v>1</v>
      </c>
      <c r="K291" s="228">
        <v>1</v>
      </c>
      <c r="L291" s="228">
        <v>1</v>
      </c>
      <c r="M291" s="228">
        <v>1</v>
      </c>
      <c r="N291" s="228">
        <v>1</v>
      </c>
      <c r="O291" s="228">
        <v>1</v>
      </c>
      <c r="P291" s="228">
        <v>1</v>
      </c>
      <c r="Q291" s="228">
        <v>1</v>
      </c>
      <c r="R291" s="228">
        <v>0.99883720930232556</v>
      </c>
      <c r="S291" s="228">
        <v>0.95192307692307687</v>
      </c>
      <c r="T291" s="228">
        <v>1</v>
      </c>
      <c r="U291" s="228">
        <v>1</v>
      </c>
      <c r="V291" s="228">
        <v>1</v>
      </c>
      <c r="W291" s="228">
        <v>1</v>
      </c>
      <c r="X291" s="228">
        <v>1</v>
      </c>
      <c r="Y291" s="228">
        <v>0.99019607843137258</v>
      </c>
      <c r="Z291" s="228">
        <v>1</v>
      </c>
      <c r="AA291" s="228">
        <v>1</v>
      </c>
      <c r="AB291" s="228">
        <v>1</v>
      </c>
      <c r="AC291" s="228">
        <v>1</v>
      </c>
      <c r="AD291" s="228">
        <v>1</v>
      </c>
      <c r="AE291" s="228">
        <v>1</v>
      </c>
      <c r="AF291" s="228">
        <v>1</v>
      </c>
      <c r="AG291" s="228">
        <v>1</v>
      </c>
      <c r="AH291" s="228">
        <v>1</v>
      </c>
      <c r="AI291" s="228">
        <v>1</v>
      </c>
      <c r="AJ291" s="228">
        <v>1</v>
      </c>
      <c r="AK291" s="228">
        <v>1</v>
      </c>
      <c r="AL291" s="228">
        <v>1</v>
      </c>
    </row>
    <row r="292" spans="1:38" ht="13.5" customHeight="1">
      <c r="A292" s="227" t="s">
        <v>9</v>
      </c>
      <c r="B292" s="228">
        <v>1</v>
      </c>
      <c r="C292" s="228">
        <v>1</v>
      </c>
      <c r="D292" s="228">
        <v>1</v>
      </c>
      <c r="E292" s="228">
        <v>1</v>
      </c>
      <c r="F292" s="228">
        <v>1</v>
      </c>
      <c r="G292" s="228">
        <v>1</v>
      </c>
      <c r="H292" s="228">
        <v>1</v>
      </c>
      <c r="I292" s="228">
        <v>1</v>
      </c>
      <c r="J292" s="228">
        <v>1</v>
      </c>
      <c r="K292" s="228">
        <v>1</v>
      </c>
      <c r="L292" s="228">
        <v>1</v>
      </c>
      <c r="M292" s="228">
        <v>1</v>
      </c>
      <c r="N292" s="228">
        <v>1</v>
      </c>
      <c r="O292" s="228">
        <v>1</v>
      </c>
      <c r="P292" s="228">
        <v>1</v>
      </c>
      <c r="Q292" s="228">
        <v>1</v>
      </c>
      <c r="R292" s="228">
        <v>1</v>
      </c>
      <c r="S292" s="228">
        <v>1</v>
      </c>
      <c r="T292" s="228">
        <v>1</v>
      </c>
      <c r="U292" s="228">
        <v>1</v>
      </c>
      <c r="V292" s="228">
        <v>1</v>
      </c>
      <c r="W292" s="228">
        <v>1</v>
      </c>
      <c r="X292" s="228">
        <v>1</v>
      </c>
      <c r="Y292" s="228">
        <v>1</v>
      </c>
      <c r="Z292" s="228">
        <v>1</v>
      </c>
      <c r="AA292" s="228">
        <v>1</v>
      </c>
      <c r="AB292" s="228">
        <v>1</v>
      </c>
      <c r="AC292" s="228">
        <v>1</v>
      </c>
      <c r="AD292" s="228">
        <v>1</v>
      </c>
      <c r="AE292" s="228">
        <v>1</v>
      </c>
      <c r="AF292" s="228">
        <v>1</v>
      </c>
      <c r="AG292" s="228">
        <v>1</v>
      </c>
      <c r="AH292" s="228">
        <v>1</v>
      </c>
      <c r="AI292" s="228">
        <v>1</v>
      </c>
      <c r="AJ292" s="228">
        <v>1</v>
      </c>
      <c r="AK292" s="228">
        <v>1</v>
      </c>
      <c r="AL292" s="228">
        <v>1</v>
      </c>
    </row>
    <row r="293" spans="1:38" ht="13.5" customHeight="1">
      <c r="A293" s="227" t="s">
        <v>70</v>
      </c>
      <c r="B293" s="228">
        <v>0.99989340155633732</v>
      </c>
      <c r="C293" s="228">
        <v>1</v>
      </c>
      <c r="D293" s="228">
        <v>1</v>
      </c>
      <c r="E293" s="228">
        <v>1</v>
      </c>
      <c r="F293" s="228">
        <v>1</v>
      </c>
      <c r="G293" s="228">
        <v>1</v>
      </c>
      <c r="H293" s="228">
        <v>1</v>
      </c>
      <c r="I293" s="228">
        <v>1</v>
      </c>
      <c r="J293" s="228">
        <v>1</v>
      </c>
      <c r="K293" s="228">
        <v>1</v>
      </c>
      <c r="L293" s="228">
        <v>1</v>
      </c>
      <c r="M293" s="228">
        <v>1</v>
      </c>
      <c r="N293" s="228">
        <v>1</v>
      </c>
      <c r="O293" s="228">
        <v>1</v>
      </c>
      <c r="P293" s="228">
        <v>1</v>
      </c>
      <c r="Q293" s="228">
        <v>1</v>
      </c>
      <c r="R293" s="228">
        <v>0.99986161084970937</v>
      </c>
      <c r="S293" s="228">
        <v>1</v>
      </c>
      <c r="T293" s="228">
        <v>1</v>
      </c>
      <c r="U293" s="228">
        <v>1</v>
      </c>
      <c r="V293" s="228">
        <v>1</v>
      </c>
      <c r="W293" s="228">
        <v>1</v>
      </c>
      <c r="X293" s="228">
        <v>1</v>
      </c>
      <c r="Y293" s="228">
        <v>1</v>
      </c>
      <c r="Z293" s="228">
        <v>1</v>
      </c>
      <c r="AA293" s="228">
        <v>1</v>
      </c>
      <c r="AB293" s="228">
        <v>1</v>
      </c>
      <c r="AC293" s="228">
        <v>1</v>
      </c>
      <c r="AD293" s="228">
        <v>1</v>
      </c>
      <c r="AE293" s="228">
        <v>1</v>
      </c>
      <c r="AF293" s="228">
        <v>1</v>
      </c>
      <c r="AG293" s="228">
        <v>1</v>
      </c>
      <c r="AH293" s="228">
        <v>1</v>
      </c>
      <c r="AI293" s="228">
        <v>1</v>
      </c>
      <c r="AJ293" s="228">
        <v>1</v>
      </c>
      <c r="AK293" s="228">
        <v>1</v>
      </c>
      <c r="AL293" s="228">
        <v>1</v>
      </c>
    </row>
    <row r="294" spans="1:38" ht="13.5" customHeight="1">
      <c r="A294" s="227" t="s">
        <v>158</v>
      </c>
      <c r="B294" s="228">
        <v>1</v>
      </c>
      <c r="C294" s="228">
        <v>1</v>
      </c>
      <c r="D294" s="228">
        <v>1</v>
      </c>
      <c r="E294" s="228">
        <v>1</v>
      </c>
      <c r="F294" s="228">
        <v>1</v>
      </c>
      <c r="G294" s="228">
        <v>1</v>
      </c>
      <c r="H294" s="228">
        <v>1</v>
      </c>
      <c r="I294" s="228">
        <v>1</v>
      </c>
      <c r="J294" s="228">
        <v>1</v>
      </c>
      <c r="K294" s="228">
        <v>1</v>
      </c>
      <c r="L294" s="228">
        <v>1</v>
      </c>
      <c r="M294" s="228">
        <v>1</v>
      </c>
      <c r="N294" s="228">
        <v>1</v>
      </c>
      <c r="O294" s="228">
        <v>1</v>
      </c>
      <c r="P294" s="228">
        <v>1</v>
      </c>
      <c r="Q294" s="228">
        <v>1</v>
      </c>
      <c r="R294" s="228">
        <v>1</v>
      </c>
      <c r="S294" s="228">
        <v>1</v>
      </c>
      <c r="T294" s="228">
        <v>1</v>
      </c>
      <c r="U294" s="228">
        <v>1</v>
      </c>
      <c r="V294" s="228">
        <v>1</v>
      </c>
      <c r="W294" s="228">
        <v>1</v>
      </c>
      <c r="X294" s="228">
        <v>1</v>
      </c>
      <c r="Y294" s="228">
        <v>1</v>
      </c>
      <c r="Z294" s="228">
        <v>1</v>
      </c>
      <c r="AA294" s="228">
        <v>1</v>
      </c>
      <c r="AB294" s="228">
        <v>1</v>
      </c>
      <c r="AC294" s="228">
        <v>1</v>
      </c>
      <c r="AD294" s="228">
        <v>1</v>
      </c>
      <c r="AE294" s="228">
        <v>1</v>
      </c>
      <c r="AF294" s="228">
        <v>1</v>
      </c>
      <c r="AG294" s="228">
        <v>1</v>
      </c>
      <c r="AH294" s="228">
        <v>1</v>
      </c>
      <c r="AI294" s="228">
        <v>1</v>
      </c>
      <c r="AJ294" s="228">
        <v>1</v>
      </c>
      <c r="AK294" s="228">
        <v>1</v>
      </c>
      <c r="AL294" s="228">
        <v>1</v>
      </c>
    </row>
    <row r="295" spans="1:38" ht="13.5" customHeight="1">
      <c r="A295" s="227" t="s">
        <v>79</v>
      </c>
      <c r="B295" s="228">
        <v>1</v>
      </c>
      <c r="C295" s="228">
        <v>1</v>
      </c>
      <c r="D295" s="228">
        <v>1</v>
      </c>
      <c r="E295" s="228">
        <v>1</v>
      </c>
      <c r="F295" s="228">
        <v>1</v>
      </c>
      <c r="G295" s="228">
        <v>1</v>
      </c>
      <c r="H295" s="228">
        <v>1</v>
      </c>
      <c r="I295" s="228">
        <v>1</v>
      </c>
      <c r="J295" s="228">
        <v>1</v>
      </c>
      <c r="K295" s="228">
        <v>1</v>
      </c>
      <c r="L295" s="228">
        <v>1</v>
      </c>
      <c r="M295" s="228">
        <v>1</v>
      </c>
      <c r="N295" s="228">
        <v>1</v>
      </c>
      <c r="O295" s="228">
        <v>1</v>
      </c>
      <c r="P295" s="228">
        <v>1</v>
      </c>
      <c r="Q295" s="228">
        <v>1</v>
      </c>
      <c r="R295" s="228">
        <v>1</v>
      </c>
      <c r="S295" s="228">
        <v>1</v>
      </c>
      <c r="T295" s="228">
        <v>1</v>
      </c>
      <c r="U295" s="228">
        <v>1</v>
      </c>
      <c r="V295" s="228">
        <v>1</v>
      </c>
      <c r="W295" s="228">
        <v>1</v>
      </c>
      <c r="X295" s="228">
        <v>1</v>
      </c>
      <c r="Y295" s="228">
        <v>1</v>
      </c>
      <c r="Z295" s="228">
        <v>1</v>
      </c>
      <c r="AA295" s="228">
        <v>1</v>
      </c>
      <c r="AB295" s="228">
        <v>1</v>
      </c>
      <c r="AC295" s="228">
        <v>1</v>
      </c>
      <c r="AD295" s="228">
        <v>1</v>
      </c>
      <c r="AE295" s="228">
        <v>1</v>
      </c>
      <c r="AF295" s="228">
        <v>1</v>
      </c>
      <c r="AG295" s="228">
        <v>1</v>
      </c>
      <c r="AH295" s="228">
        <v>1</v>
      </c>
      <c r="AI295" s="228">
        <v>1</v>
      </c>
      <c r="AJ295" s="228">
        <v>1</v>
      </c>
      <c r="AK295" s="228">
        <v>1</v>
      </c>
      <c r="AL295" s="228">
        <v>1</v>
      </c>
    </row>
    <row r="296" spans="1:38" ht="13.5" customHeight="1">
      <c r="A296" s="227" t="s">
        <v>142</v>
      </c>
      <c r="B296" s="228">
        <v>0.99821109123434704</v>
      </c>
      <c r="C296" s="228">
        <v>1</v>
      </c>
      <c r="D296" s="228">
        <v>1</v>
      </c>
      <c r="E296" s="228">
        <v>1</v>
      </c>
      <c r="F296" s="228">
        <v>1</v>
      </c>
      <c r="G296" s="228">
        <v>1</v>
      </c>
      <c r="H296" s="228">
        <v>1</v>
      </c>
      <c r="I296" s="228">
        <v>0.97058823529411764</v>
      </c>
      <c r="J296" s="228">
        <v>1</v>
      </c>
      <c r="K296" s="228">
        <v>1</v>
      </c>
      <c r="L296" s="228">
        <v>1</v>
      </c>
      <c r="M296" s="228">
        <v>1</v>
      </c>
      <c r="N296" s="228">
        <v>1</v>
      </c>
      <c r="O296" s="228">
        <v>1</v>
      </c>
      <c r="P296" s="228">
        <v>1</v>
      </c>
      <c r="Q296" s="228">
        <v>1</v>
      </c>
      <c r="R296" s="228">
        <v>0.99852071005917165</v>
      </c>
      <c r="S296" s="228">
        <v>1</v>
      </c>
      <c r="T296" s="228">
        <v>1</v>
      </c>
      <c r="U296" s="228">
        <v>1</v>
      </c>
      <c r="V296" s="228">
        <v>1</v>
      </c>
      <c r="W296" s="228">
        <v>1</v>
      </c>
      <c r="X296" s="228">
        <v>1</v>
      </c>
      <c r="Y296" s="228">
        <v>1</v>
      </c>
      <c r="Z296" s="228">
        <v>1</v>
      </c>
      <c r="AA296" s="228">
        <v>1</v>
      </c>
      <c r="AB296" s="228">
        <v>1</v>
      </c>
      <c r="AC296" s="228">
        <v>1</v>
      </c>
      <c r="AD296" s="228">
        <v>1</v>
      </c>
      <c r="AE296" s="228">
        <v>1</v>
      </c>
      <c r="AF296" s="228">
        <v>1</v>
      </c>
      <c r="AG296" s="228">
        <v>1</v>
      </c>
      <c r="AH296" s="228">
        <v>1</v>
      </c>
      <c r="AI296" s="228">
        <v>1</v>
      </c>
      <c r="AJ296" s="228">
        <v>1</v>
      </c>
      <c r="AK296" s="228">
        <v>1</v>
      </c>
      <c r="AL296" s="228">
        <v>1</v>
      </c>
    </row>
    <row r="297" spans="1:38" ht="13.5" customHeight="1">
      <c r="A297" s="227" t="s">
        <v>32</v>
      </c>
      <c r="B297" s="228">
        <v>1</v>
      </c>
      <c r="C297" s="228">
        <v>1</v>
      </c>
      <c r="D297" s="228">
        <v>1</v>
      </c>
      <c r="E297" s="228">
        <v>1</v>
      </c>
      <c r="F297" s="228">
        <v>1</v>
      </c>
      <c r="G297" s="228">
        <v>1</v>
      </c>
      <c r="H297" s="228">
        <v>1</v>
      </c>
      <c r="I297" s="228">
        <v>1</v>
      </c>
      <c r="J297" s="228">
        <v>1</v>
      </c>
      <c r="K297" s="228">
        <v>1</v>
      </c>
      <c r="L297" s="228">
        <v>1</v>
      </c>
      <c r="M297" s="228">
        <v>1</v>
      </c>
      <c r="N297" s="228">
        <v>1</v>
      </c>
      <c r="O297" s="228">
        <v>1</v>
      </c>
      <c r="P297" s="228">
        <v>1</v>
      </c>
      <c r="Q297" s="228">
        <v>1</v>
      </c>
      <c r="R297" s="228">
        <v>1</v>
      </c>
      <c r="S297" s="228">
        <v>1</v>
      </c>
      <c r="T297" s="228">
        <v>1</v>
      </c>
      <c r="U297" s="228">
        <v>1</v>
      </c>
      <c r="V297" s="228">
        <v>1</v>
      </c>
      <c r="W297" s="228">
        <v>1</v>
      </c>
      <c r="X297" s="228">
        <v>1</v>
      </c>
      <c r="Y297" s="228">
        <v>1</v>
      </c>
      <c r="Z297" s="228">
        <v>1</v>
      </c>
      <c r="AA297" s="228">
        <v>1</v>
      </c>
      <c r="AB297" s="228">
        <v>1</v>
      </c>
      <c r="AC297" s="228">
        <v>1</v>
      </c>
      <c r="AD297" s="228">
        <v>1</v>
      </c>
      <c r="AE297" s="228">
        <v>1</v>
      </c>
      <c r="AF297" s="228">
        <v>1</v>
      </c>
      <c r="AG297" s="228">
        <v>1</v>
      </c>
      <c r="AH297" s="228">
        <v>1</v>
      </c>
      <c r="AI297" s="228">
        <v>1</v>
      </c>
      <c r="AJ297" s="228">
        <v>1</v>
      </c>
      <c r="AK297" s="228">
        <v>1</v>
      </c>
      <c r="AL297" s="228">
        <v>1</v>
      </c>
    </row>
    <row r="298" spans="1:38" ht="13.5" customHeight="1">
      <c r="A298" s="227" t="s">
        <v>303</v>
      </c>
      <c r="B298" s="228">
        <v>0.99066511085180864</v>
      </c>
      <c r="C298" s="228">
        <v>1</v>
      </c>
      <c r="D298" s="228">
        <v>1</v>
      </c>
      <c r="E298" s="228">
        <v>1</v>
      </c>
      <c r="F298" s="228">
        <v>1</v>
      </c>
      <c r="G298" s="228">
        <v>1</v>
      </c>
      <c r="H298" s="228">
        <v>1</v>
      </c>
      <c r="I298" s="228">
        <v>0.82608695652173914</v>
      </c>
      <c r="J298" s="228">
        <v>0.9375</v>
      </c>
      <c r="K298" s="228">
        <v>1</v>
      </c>
      <c r="L298" s="228">
        <v>1</v>
      </c>
      <c r="M298" s="228">
        <v>1</v>
      </c>
      <c r="N298" s="228">
        <v>1</v>
      </c>
      <c r="O298" s="228">
        <v>1</v>
      </c>
      <c r="P298" s="228">
        <v>1</v>
      </c>
      <c r="Q298" s="228">
        <v>1</v>
      </c>
      <c r="R298" s="228">
        <v>0.99596231493943477</v>
      </c>
      <c r="S298" s="228">
        <v>1</v>
      </c>
      <c r="T298" s="228">
        <v>1</v>
      </c>
      <c r="U298" s="228">
        <v>1</v>
      </c>
      <c r="V298" s="228">
        <v>1</v>
      </c>
      <c r="W298" s="228">
        <v>1</v>
      </c>
      <c r="X298" s="228">
        <v>1</v>
      </c>
      <c r="Y298" s="228">
        <v>1</v>
      </c>
      <c r="Z298" s="228">
        <v>1</v>
      </c>
      <c r="AA298" s="228">
        <v>1</v>
      </c>
      <c r="AB298" s="228">
        <v>1</v>
      </c>
      <c r="AC298" s="228">
        <v>1</v>
      </c>
      <c r="AD298" s="228">
        <v>1</v>
      </c>
      <c r="AE298" s="228">
        <v>1</v>
      </c>
      <c r="AF298" s="228">
        <v>1</v>
      </c>
      <c r="AG298" s="228">
        <v>1</v>
      </c>
      <c r="AH298" s="228">
        <v>1</v>
      </c>
      <c r="AI298" s="228">
        <v>1</v>
      </c>
      <c r="AJ298" s="228">
        <v>1</v>
      </c>
      <c r="AK298" s="228">
        <v>1</v>
      </c>
      <c r="AL298" s="228">
        <v>1</v>
      </c>
    </row>
    <row r="299" spans="1:38" ht="13.5" customHeight="1">
      <c r="A299" s="227" t="s">
        <v>241</v>
      </c>
      <c r="B299" s="228">
        <v>1</v>
      </c>
      <c r="C299" s="228">
        <v>1</v>
      </c>
      <c r="D299" s="228">
        <v>1</v>
      </c>
      <c r="E299" s="228">
        <v>1</v>
      </c>
      <c r="F299" s="228">
        <v>1</v>
      </c>
      <c r="G299" s="228">
        <v>1</v>
      </c>
      <c r="H299" s="228">
        <v>1</v>
      </c>
      <c r="I299" s="228">
        <v>1</v>
      </c>
      <c r="J299" s="228">
        <v>1</v>
      </c>
      <c r="K299" s="228">
        <v>1</v>
      </c>
      <c r="L299" s="228">
        <v>1</v>
      </c>
      <c r="M299" s="228">
        <v>1</v>
      </c>
      <c r="N299" s="228">
        <v>1</v>
      </c>
      <c r="O299" s="228">
        <v>1</v>
      </c>
      <c r="P299" s="228">
        <v>1</v>
      </c>
      <c r="Q299" s="228">
        <v>1</v>
      </c>
      <c r="R299" s="228">
        <v>1</v>
      </c>
      <c r="S299" s="228">
        <v>1</v>
      </c>
      <c r="T299" s="228">
        <v>1</v>
      </c>
      <c r="U299" s="228">
        <v>1</v>
      </c>
      <c r="V299" s="228">
        <v>1</v>
      </c>
      <c r="W299" s="228">
        <v>1</v>
      </c>
      <c r="X299" s="228">
        <v>1</v>
      </c>
      <c r="Y299" s="228">
        <v>1</v>
      </c>
      <c r="Z299" s="228">
        <v>1</v>
      </c>
      <c r="AA299" s="228">
        <v>1</v>
      </c>
      <c r="AB299" s="228">
        <v>1</v>
      </c>
      <c r="AC299" s="228">
        <v>1</v>
      </c>
      <c r="AD299" s="228">
        <v>1</v>
      </c>
      <c r="AE299" s="228">
        <v>1</v>
      </c>
      <c r="AF299" s="228">
        <v>1</v>
      </c>
      <c r="AG299" s="228">
        <v>1</v>
      </c>
      <c r="AH299" s="228">
        <v>1</v>
      </c>
      <c r="AI299" s="228">
        <v>1</v>
      </c>
      <c r="AJ299" s="228">
        <v>1</v>
      </c>
      <c r="AK299" s="228">
        <v>1</v>
      </c>
      <c r="AL299" s="228">
        <v>1</v>
      </c>
    </row>
    <row r="300" spans="1:38" ht="13.5" customHeight="1">
      <c r="A300" s="227" t="s">
        <v>139</v>
      </c>
      <c r="B300" s="228">
        <v>0.99962221382697392</v>
      </c>
      <c r="C300" s="228">
        <v>1</v>
      </c>
      <c r="D300" s="228">
        <v>1</v>
      </c>
      <c r="E300" s="228">
        <v>1</v>
      </c>
      <c r="F300" s="228">
        <v>1</v>
      </c>
      <c r="G300" s="228">
        <v>1</v>
      </c>
      <c r="H300" s="228">
        <v>1</v>
      </c>
      <c r="I300" s="228">
        <v>1</v>
      </c>
      <c r="J300" s="228">
        <v>1</v>
      </c>
      <c r="K300" s="228">
        <v>1</v>
      </c>
      <c r="L300" s="228">
        <v>1</v>
      </c>
      <c r="M300" s="228">
        <v>1</v>
      </c>
      <c r="N300" s="228">
        <v>1</v>
      </c>
      <c r="O300" s="228">
        <v>1</v>
      </c>
      <c r="P300" s="228">
        <v>1</v>
      </c>
      <c r="Q300" s="228">
        <v>1</v>
      </c>
      <c r="R300" s="228">
        <v>0.99947506561679789</v>
      </c>
      <c r="S300" s="228">
        <v>1</v>
      </c>
      <c r="T300" s="228">
        <v>1</v>
      </c>
      <c r="U300" s="228">
        <v>1</v>
      </c>
      <c r="V300" s="228">
        <v>1</v>
      </c>
      <c r="W300" s="228">
        <v>1</v>
      </c>
      <c r="X300" s="228">
        <v>1</v>
      </c>
      <c r="Y300" s="228">
        <v>1</v>
      </c>
      <c r="Z300" s="228">
        <v>1</v>
      </c>
      <c r="AA300" s="228">
        <v>1</v>
      </c>
      <c r="AB300" s="228">
        <v>1</v>
      </c>
      <c r="AC300" s="228">
        <v>1</v>
      </c>
      <c r="AD300" s="228">
        <v>1</v>
      </c>
      <c r="AE300" s="228">
        <v>1</v>
      </c>
      <c r="AF300" s="228">
        <v>1</v>
      </c>
      <c r="AG300" s="228">
        <v>1</v>
      </c>
      <c r="AH300" s="228">
        <v>1</v>
      </c>
      <c r="AI300" s="228">
        <v>1</v>
      </c>
      <c r="AJ300" s="228">
        <v>1</v>
      </c>
      <c r="AK300" s="228">
        <v>1</v>
      </c>
      <c r="AL300" s="228">
        <v>1</v>
      </c>
    </row>
    <row r="301" spans="1:38" ht="13.5" customHeight="1">
      <c r="A301" s="227" t="s">
        <v>186</v>
      </c>
      <c r="B301" s="228">
        <v>1</v>
      </c>
      <c r="C301" s="228">
        <v>1</v>
      </c>
      <c r="D301" s="228">
        <v>1</v>
      </c>
      <c r="E301" s="228">
        <v>1</v>
      </c>
      <c r="F301" s="228">
        <v>1</v>
      </c>
      <c r="G301" s="228">
        <v>1</v>
      </c>
      <c r="H301" s="228">
        <v>1</v>
      </c>
      <c r="I301" s="228">
        <v>1</v>
      </c>
      <c r="J301" s="228">
        <v>1</v>
      </c>
      <c r="K301" s="228">
        <v>1</v>
      </c>
      <c r="L301" s="228">
        <v>1</v>
      </c>
      <c r="M301" s="228">
        <v>1</v>
      </c>
      <c r="N301" s="228">
        <v>1</v>
      </c>
      <c r="O301" s="228">
        <v>1</v>
      </c>
      <c r="P301" s="228">
        <v>1</v>
      </c>
      <c r="Q301" s="228">
        <v>1</v>
      </c>
      <c r="R301" s="228">
        <v>1</v>
      </c>
      <c r="S301" s="228">
        <v>1</v>
      </c>
      <c r="T301" s="228">
        <v>1</v>
      </c>
      <c r="U301" s="228">
        <v>1</v>
      </c>
      <c r="V301" s="228">
        <v>1</v>
      </c>
      <c r="W301" s="228">
        <v>1</v>
      </c>
      <c r="X301" s="228">
        <v>1</v>
      </c>
      <c r="Y301" s="228">
        <v>1</v>
      </c>
      <c r="Z301" s="228">
        <v>1</v>
      </c>
      <c r="AA301" s="228">
        <v>1</v>
      </c>
      <c r="AB301" s="228">
        <v>1</v>
      </c>
      <c r="AC301" s="228">
        <v>1</v>
      </c>
      <c r="AD301" s="228">
        <v>1</v>
      </c>
      <c r="AE301" s="228">
        <v>1</v>
      </c>
      <c r="AF301" s="228">
        <v>1</v>
      </c>
      <c r="AG301" s="228">
        <v>1</v>
      </c>
      <c r="AH301" s="228">
        <v>1</v>
      </c>
      <c r="AI301" s="228">
        <v>1</v>
      </c>
      <c r="AJ301" s="228">
        <v>1</v>
      </c>
      <c r="AK301" s="228">
        <v>1</v>
      </c>
      <c r="AL301" s="228">
        <v>1</v>
      </c>
    </row>
    <row r="302" spans="1:38" ht="13.5" customHeight="1">
      <c r="A302" s="227" t="s">
        <v>340</v>
      </c>
      <c r="B302" s="228">
        <v>1</v>
      </c>
      <c r="C302" s="228">
        <v>1</v>
      </c>
      <c r="D302" s="228">
        <v>1</v>
      </c>
      <c r="E302" s="228">
        <v>1</v>
      </c>
      <c r="F302" s="228">
        <v>1</v>
      </c>
      <c r="G302" s="228">
        <v>1</v>
      </c>
      <c r="H302" s="228">
        <v>1</v>
      </c>
      <c r="I302" s="228">
        <v>1</v>
      </c>
      <c r="J302" s="228">
        <v>1</v>
      </c>
      <c r="K302" s="228">
        <v>1</v>
      </c>
      <c r="L302" s="228">
        <v>1</v>
      </c>
      <c r="M302" s="228">
        <v>1</v>
      </c>
      <c r="N302" s="228">
        <v>1</v>
      </c>
      <c r="O302" s="228">
        <v>1</v>
      </c>
      <c r="P302" s="228">
        <v>1</v>
      </c>
      <c r="Q302" s="228">
        <v>1</v>
      </c>
      <c r="R302" s="228">
        <v>1</v>
      </c>
      <c r="S302" s="228">
        <v>1</v>
      </c>
      <c r="T302" s="228">
        <v>1</v>
      </c>
      <c r="U302" s="228">
        <v>1</v>
      </c>
      <c r="V302" s="228">
        <v>1</v>
      </c>
      <c r="W302" s="228">
        <v>1</v>
      </c>
      <c r="X302" s="228">
        <v>1</v>
      </c>
      <c r="Y302" s="228">
        <v>1</v>
      </c>
      <c r="Z302" s="228">
        <v>1</v>
      </c>
      <c r="AA302" s="228">
        <v>1</v>
      </c>
      <c r="AB302" s="228">
        <v>1</v>
      </c>
      <c r="AC302" s="228">
        <v>1</v>
      </c>
      <c r="AD302" s="228">
        <v>1</v>
      </c>
      <c r="AE302" s="228">
        <v>1</v>
      </c>
      <c r="AF302" s="228">
        <v>1</v>
      </c>
      <c r="AG302" s="228">
        <v>1</v>
      </c>
      <c r="AH302" s="228">
        <v>1</v>
      </c>
      <c r="AI302" s="228">
        <v>1</v>
      </c>
      <c r="AJ302" s="228">
        <v>1</v>
      </c>
      <c r="AK302" s="228">
        <v>1</v>
      </c>
      <c r="AL302" s="228">
        <v>1</v>
      </c>
    </row>
    <row r="303" spans="1:38" ht="13.5" customHeight="1">
      <c r="A303" s="227" t="s">
        <v>239</v>
      </c>
      <c r="B303" s="228">
        <v>1</v>
      </c>
      <c r="C303" s="228">
        <v>1</v>
      </c>
      <c r="D303" s="228">
        <v>1</v>
      </c>
      <c r="E303" s="228">
        <v>1</v>
      </c>
      <c r="F303" s="228">
        <v>1</v>
      </c>
      <c r="G303" s="228">
        <v>1</v>
      </c>
      <c r="H303" s="228">
        <v>1</v>
      </c>
      <c r="I303" s="228">
        <v>1</v>
      </c>
      <c r="J303" s="228">
        <v>1</v>
      </c>
      <c r="K303" s="228">
        <v>1</v>
      </c>
      <c r="L303" s="228">
        <v>1</v>
      </c>
      <c r="M303" s="228">
        <v>1</v>
      </c>
      <c r="N303" s="228">
        <v>1</v>
      </c>
      <c r="O303" s="228">
        <v>1</v>
      </c>
      <c r="P303" s="228">
        <v>1</v>
      </c>
      <c r="Q303" s="228">
        <v>1</v>
      </c>
      <c r="R303" s="228">
        <v>1</v>
      </c>
      <c r="S303" s="228">
        <v>1</v>
      </c>
      <c r="T303" s="228">
        <v>1</v>
      </c>
      <c r="U303" s="228">
        <v>1</v>
      </c>
      <c r="V303" s="228">
        <v>1</v>
      </c>
      <c r="W303" s="228">
        <v>1</v>
      </c>
      <c r="X303" s="228">
        <v>1</v>
      </c>
      <c r="Y303" s="228">
        <v>1</v>
      </c>
      <c r="Z303" s="228">
        <v>1</v>
      </c>
      <c r="AA303" s="228">
        <v>1</v>
      </c>
      <c r="AB303" s="228">
        <v>1</v>
      </c>
      <c r="AC303" s="228">
        <v>1</v>
      </c>
      <c r="AD303" s="228">
        <v>1</v>
      </c>
      <c r="AE303" s="228">
        <v>1</v>
      </c>
      <c r="AF303" s="228">
        <v>1</v>
      </c>
      <c r="AG303" s="228">
        <v>1</v>
      </c>
      <c r="AH303" s="228">
        <v>1</v>
      </c>
      <c r="AI303" s="228">
        <v>1</v>
      </c>
      <c r="AJ303" s="228">
        <v>1</v>
      </c>
      <c r="AK303" s="228">
        <v>1</v>
      </c>
      <c r="AL303" s="228">
        <v>1</v>
      </c>
    </row>
    <row r="304" spans="1:38" ht="13.5" customHeight="1">
      <c r="A304" s="227" t="s">
        <v>301</v>
      </c>
      <c r="B304" s="228">
        <v>0.98336106489184694</v>
      </c>
      <c r="C304" s="228">
        <v>1</v>
      </c>
      <c r="D304" s="228">
        <v>1</v>
      </c>
      <c r="E304" s="228">
        <v>1</v>
      </c>
      <c r="F304" s="228">
        <v>1</v>
      </c>
      <c r="G304" s="228">
        <v>1</v>
      </c>
      <c r="H304" s="228">
        <v>0.9285714285714286</v>
      </c>
      <c r="I304" s="228">
        <v>0.73333333333333328</v>
      </c>
      <c r="J304" s="228">
        <v>1</v>
      </c>
      <c r="K304" s="228">
        <v>1</v>
      </c>
      <c r="L304" s="228">
        <v>0</v>
      </c>
      <c r="M304" s="228">
        <v>1</v>
      </c>
      <c r="N304" s="228">
        <v>0.5</v>
      </c>
      <c r="O304" s="228">
        <v>1</v>
      </c>
      <c r="P304" s="228">
        <v>1</v>
      </c>
      <c r="Q304" s="228">
        <v>1</v>
      </c>
      <c r="R304" s="228">
        <v>0.99613899613899615</v>
      </c>
      <c r="S304" s="228">
        <v>1</v>
      </c>
      <c r="T304" s="228">
        <v>1</v>
      </c>
      <c r="U304" s="228">
        <v>1</v>
      </c>
      <c r="V304" s="228">
        <v>1</v>
      </c>
      <c r="W304" s="228">
        <v>1</v>
      </c>
      <c r="X304" s="228">
        <v>1</v>
      </c>
      <c r="Y304" s="228">
        <v>1</v>
      </c>
      <c r="Z304" s="228">
        <v>1</v>
      </c>
      <c r="AA304" s="228">
        <v>1</v>
      </c>
      <c r="AB304" s="228">
        <v>1</v>
      </c>
      <c r="AC304" s="228">
        <v>1</v>
      </c>
      <c r="AD304" s="228">
        <v>1</v>
      </c>
      <c r="AE304" s="228">
        <v>1</v>
      </c>
      <c r="AF304" s="228">
        <v>1</v>
      </c>
      <c r="AG304" s="228">
        <v>1</v>
      </c>
      <c r="AH304" s="228">
        <v>1</v>
      </c>
      <c r="AI304" s="228">
        <v>1</v>
      </c>
      <c r="AJ304" s="228">
        <v>1</v>
      </c>
      <c r="AK304" s="228">
        <v>1</v>
      </c>
      <c r="AL304" s="228">
        <v>1</v>
      </c>
    </row>
    <row r="305" spans="1:38" ht="13.5" customHeight="1">
      <c r="A305" s="227" t="s">
        <v>330</v>
      </c>
      <c r="B305" s="228">
        <v>1</v>
      </c>
      <c r="C305" s="228">
        <v>1</v>
      </c>
      <c r="D305" s="228">
        <v>1</v>
      </c>
      <c r="E305" s="228">
        <v>1</v>
      </c>
      <c r="F305" s="228">
        <v>1</v>
      </c>
      <c r="G305" s="228">
        <v>1</v>
      </c>
      <c r="H305" s="228">
        <v>1</v>
      </c>
      <c r="I305" s="228">
        <v>1</v>
      </c>
      <c r="J305" s="228">
        <v>1</v>
      </c>
      <c r="K305" s="228">
        <v>1</v>
      </c>
      <c r="L305" s="228">
        <v>1</v>
      </c>
      <c r="M305" s="228">
        <v>1</v>
      </c>
      <c r="N305" s="228">
        <v>1</v>
      </c>
      <c r="O305" s="228">
        <v>1</v>
      </c>
      <c r="P305" s="228">
        <v>1</v>
      </c>
      <c r="Q305" s="228">
        <v>1</v>
      </c>
      <c r="R305" s="228">
        <v>1</v>
      </c>
      <c r="S305" s="228">
        <v>1</v>
      </c>
      <c r="T305" s="228">
        <v>1</v>
      </c>
      <c r="U305" s="228">
        <v>1</v>
      </c>
      <c r="V305" s="228">
        <v>1</v>
      </c>
      <c r="W305" s="228">
        <v>1</v>
      </c>
      <c r="X305" s="228">
        <v>1</v>
      </c>
      <c r="Y305" s="228">
        <v>1</v>
      </c>
      <c r="Z305" s="228">
        <v>1</v>
      </c>
      <c r="AA305" s="228">
        <v>1</v>
      </c>
      <c r="AB305" s="228">
        <v>1</v>
      </c>
      <c r="AC305" s="228">
        <v>1</v>
      </c>
      <c r="AD305" s="228">
        <v>1</v>
      </c>
      <c r="AE305" s="228">
        <v>1</v>
      </c>
      <c r="AF305" s="228">
        <v>1</v>
      </c>
      <c r="AG305" s="228">
        <v>1</v>
      </c>
      <c r="AH305" s="228">
        <v>1</v>
      </c>
      <c r="AI305" s="228">
        <v>1</v>
      </c>
      <c r="AJ305" s="228">
        <v>1</v>
      </c>
      <c r="AK305" s="228">
        <v>1</v>
      </c>
      <c r="AL305" s="228">
        <v>1</v>
      </c>
    </row>
    <row r="306" spans="1:38" ht="13.5" customHeight="1">
      <c r="A306" s="227" t="s">
        <v>191</v>
      </c>
      <c r="B306" s="228">
        <v>0.99909283338373145</v>
      </c>
      <c r="C306" s="228">
        <v>1</v>
      </c>
      <c r="D306" s="228">
        <v>1</v>
      </c>
      <c r="E306" s="228">
        <v>1</v>
      </c>
      <c r="F306" s="228">
        <v>1</v>
      </c>
      <c r="G306" s="228">
        <v>1</v>
      </c>
      <c r="H306" s="228">
        <v>1</v>
      </c>
      <c r="I306" s="228">
        <v>1</v>
      </c>
      <c r="J306" s="228">
        <v>1</v>
      </c>
      <c r="K306" s="228">
        <v>1</v>
      </c>
      <c r="L306" s="228">
        <v>1</v>
      </c>
      <c r="M306" s="228">
        <v>1</v>
      </c>
      <c r="N306" s="228">
        <v>1</v>
      </c>
      <c r="O306" s="228">
        <v>1</v>
      </c>
      <c r="P306" s="228">
        <v>1</v>
      </c>
      <c r="Q306" s="228">
        <v>1</v>
      </c>
      <c r="R306" s="228">
        <v>0.99894030377958321</v>
      </c>
      <c r="S306" s="228">
        <v>1</v>
      </c>
      <c r="T306" s="228">
        <v>1</v>
      </c>
      <c r="U306" s="228">
        <v>1</v>
      </c>
      <c r="V306" s="228">
        <v>1</v>
      </c>
      <c r="W306" s="228">
        <v>1</v>
      </c>
      <c r="X306" s="228">
        <v>1</v>
      </c>
      <c r="Y306" s="228">
        <v>1</v>
      </c>
      <c r="Z306" s="228">
        <v>1</v>
      </c>
      <c r="AA306" s="228">
        <v>1</v>
      </c>
      <c r="AB306" s="228">
        <v>1</v>
      </c>
      <c r="AC306" s="228">
        <v>1</v>
      </c>
      <c r="AD306" s="228">
        <v>1</v>
      </c>
      <c r="AE306" s="228">
        <v>1</v>
      </c>
      <c r="AF306" s="228">
        <v>1</v>
      </c>
      <c r="AG306" s="228">
        <v>1</v>
      </c>
      <c r="AH306" s="228">
        <v>1</v>
      </c>
      <c r="AI306" s="228">
        <v>1</v>
      </c>
      <c r="AJ306" s="228">
        <v>1</v>
      </c>
      <c r="AK306" s="228">
        <v>1</v>
      </c>
      <c r="AL306" s="228">
        <v>1</v>
      </c>
    </row>
    <row r="307" spans="1:38" ht="13.5" customHeight="1">
      <c r="A307" s="227" t="s">
        <v>41</v>
      </c>
      <c r="B307" s="228">
        <v>0.99983568846533022</v>
      </c>
      <c r="C307" s="228">
        <v>1</v>
      </c>
      <c r="D307" s="228">
        <v>1</v>
      </c>
      <c r="E307" s="228">
        <v>1</v>
      </c>
      <c r="F307" s="228">
        <v>1</v>
      </c>
      <c r="G307" s="228">
        <v>1</v>
      </c>
      <c r="H307" s="228">
        <v>1</v>
      </c>
      <c r="I307" s="228">
        <v>1</v>
      </c>
      <c r="J307" s="228">
        <v>1</v>
      </c>
      <c r="K307" s="228">
        <v>1</v>
      </c>
      <c r="L307" s="228">
        <v>1</v>
      </c>
      <c r="M307" s="228">
        <v>1</v>
      </c>
      <c r="N307" s="228">
        <v>1</v>
      </c>
      <c r="O307" s="228">
        <v>1</v>
      </c>
      <c r="P307" s="228">
        <v>1</v>
      </c>
      <c r="Q307" s="228">
        <v>1</v>
      </c>
      <c r="R307" s="228">
        <v>1</v>
      </c>
      <c r="S307" s="228">
        <v>0.99956915122791901</v>
      </c>
      <c r="T307" s="228">
        <v>1</v>
      </c>
      <c r="U307" s="228">
        <v>1</v>
      </c>
      <c r="V307" s="228">
        <v>1</v>
      </c>
      <c r="W307" s="228">
        <v>1</v>
      </c>
      <c r="X307" s="228">
        <v>1</v>
      </c>
      <c r="Y307" s="228">
        <v>1</v>
      </c>
      <c r="Z307" s="228">
        <v>1</v>
      </c>
      <c r="AA307" s="228">
        <v>1</v>
      </c>
      <c r="AB307" s="228">
        <v>1</v>
      </c>
      <c r="AC307" s="228">
        <v>1</v>
      </c>
      <c r="AD307" s="228">
        <v>1</v>
      </c>
      <c r="AE307" s="228">
        <v>1</v>
      </c>
      <c r="AF307" s="228">
        <v>1</v>
      </c>
      <c r="AG307" s="228">
        <v>1</v>
      </c>
      <c r="AH307" s="228">
        <v>1</v>
      </c>
      <c r="AI307" s="228">
        <v>1</v>
      </c>
      <c r="AJ307" s="228">
        <v>1</v>
      </c>
      <c r="AK307" s="228">
        <v>1</v>
      </c>
      <c r="AL307" s="228">
        <v>1</v>
      </c>
    </row>
    <row r="308" spans="1:38" ht="13.5" customHeight="1">
      <c r="A308" s="227" t="s">
        <v>159</v>
      </c>
      <c r="B308" s="228">
        <v>1</v>
      </c>
      <c r="C308" s="228">
        <v>1</v>
      </c>
      <c r="D308" s="228">
        <v>1</v>
      </c>
      <c r="E308" s="228">
        <v>1</v>
      </c>
      <c r="F308" s="228">
        <v>1</v>
      </c>
      <c r="G308" s="228">
        <v>1</v>
      </c>
      <c r="H308" s="228">
        <v>1</v>
      </c>
      <c r="I308" s="228">
        <v>1</v>
      </c>
      <c r="J308" s="228">
        <v>1</v>
      </c>
      <c r="K308" s="228">
        <v>1</v>
      </c>
      <c r="L308" s="228">
        <v>1</v>
      </c>
      <c r="M308" s="228">
        <v>1</v>
      </c>
      <c r="N308" s="228">
        <v>1</v>
      </c>
      <c r="O308" s="228">
        <v>1</v>
      </c>
      <c r="P308" s="228">
        <v>1</v>
      </c>
      <c r="Q308" s="228">
        <v>1</v>
      </c>
      <c r="R308" s="228">
        <v>1</v>
      </c>
      <c r="S308" s="228">
        <v>1</v>
      </c>
      <c r="T308" s="228">
        <v>1</v>
      </c>
      <c r="U308" s="228">
        <v>1</v>
      </c>
      <c r="V308" s="228">
        <v>1</v>
      </c>
      <c r="W308" s="228">
        <v>1</v>
      </c>
      <c r="X308" s="228">
        <v>1</v>
      </c>
      <c r="Y308" s="228">
        <v>1</v>
      </c>
      <c r="Z308" s="228">
        <v>1</v>
      </c>
      <c r="AA308" s="228">
        <v>1</v>
      </c>
      <c r="AB308" s="228">
        <v>1</v>
      </c>
      <c r="AC308" s="228">
        <v>1</v>
      </c>
      <c r="AD308" s="228">
        <v>1</v>
      </c>
      <c r="AE308" s="228">
        <v>1</v>
      </c>
      <c r="AF308" s="228">
        <v>1</v>
      </c>
      <c r="AG308" s="228">
        <v>1</v>
      </c>
      <c r="AH308" s="228">
        <v>1</v>
      </c>
      <c r="AI308" s="228">
        <v>1</v>
      </c>
      <c r="AJ308" s="228">
        <v>1</v>
      </c>
      <c r="AK308" s="228">
        <v>1</v>
      </c>
      <c r="AL308" s="228">
        <v>1</v>
      </c>
    </row>
    <row r="309" spans="1:38" ht="13.5" customHeight="1">
      <c r="A309" s="227" t="s">
        <v>302</v>
      </c>
      <c r="B309" s="228">
        <v>1</v>
      </c>
      <c r="C309" s="228">
        <v>1</v>
      </c>
      <c r="D309" s="228">
        <v>1</v>
      </c>
      <c r="E309" s="228">
        <v>1</v>
      </c>
      <c r="F309" s="228">
        <v>1</v>
      </c>
      <c r="G309" s="228">
        <v>1</v>
      </c>
      <c r="H309" s="228">
        <v>1</v>
      </c>
      <c r="I309" s="228">
        <v>1</v>
      </c>
      <c r="J309" s="228">
        <v>1</v>
      </c>
      <c r="K309" s="228">
        <v>1</v>
      </c>
      <c r="L309" s="228">
        <v>1</v>
      </c>
      <c r="M309" s="228">
        <v>1</v>
      </c>
      <c r="N309" s="228">
        <v>1</v>
      </c>
      <c r="O309" s="228">
        <v>1</v>
      </c>
      <c r="P309" s="228">
        <v>1</v>
      </c>
      <c r="Q309" s="228">
        <v>1</v>
      </c>
      <c r="R309" s="228">
        <v>1</v>
      </c>
      <c r="S309" s="228">
        <v>1</v>
      </c>
      <c r="T309" s="228">
        <v>1</v>
      </c>
      <c r="U309" s="228">
        <v>1</v>
      </c>
      <c r="V309" s="228">
        <v>1</v>
      </c>
      <c r="W309" s="228">
        <v>1</v>
      </c>
      <c r="X309" s="228">
        <v>1</v>
      </c>
      <c r="Y309" s="228">
        <v>1</v>
      </c>
      <c r="Z309" s="228">
        <v>1</v>
      </c>
      <c r="AA309" s="228">
        <v>1</v>
      </c>
      <c r="AB309" s="228">
        <v>1</v>
      </c>
      <c r="AC309" s="228">
        <v>1</v>
      </c>
      <c r="AD309" s="228">
        <v>1</v>
      </c>
      <c r="AE309" s="228">
        <v>1</v>
      </c>
      <c r="AF309" s="228">
        <v>1</v>
      </c>
      <c r="AG309" s="228">
        <v>1</v>
      </c>
      <c r="AH309" s="228">
        <v>1</v>
      </c>
      <c r="AI309" s="228">
        <v>1</v>
      </c>
      <c r="AJ309" s="228">
        <v>1</v>
      </c>
      <c r="AK309" s="228">
        <v>1</v>
      </c>
      <c r="AL309" s="228">
        <v>1</v>
      </c>
    </row>
    <row r="310" spans="1:38" ht="13.5" customHeight="1">
      <c r="A310" s="227" t="s">
        <v>61</v>
      </c>
      <c r="B310" s="228">
        <v>0.998816949881695</v>
      </c>
      <c r="C310" s="228">
        <v>1</v>
      </c>
      <c r="D310" s="228">
        <v>1</v>
      </c>
      <c r="E310" s="228">
        <v>1</v>
      </c>
      <c r="F310" s="228">
        <v>1</v>
      </c>
      <c r="G310" s="228">
        <v>1</v>
      </c>
      <c r="H310" s="228">
        <v>1</v>
      </c>
      <c r="I310" s="228">
        <v>1</v>
      </c>
      <c r="J310" s="228">
        <v>1</v>
      </c>
      <c r="K310" s="228">
        <v>1</v>
      </c>
      <c r="L310" s="228">
        <v>1</v>
      </c>
      <c r="M310" s="228">
        <v>1</v>
      </c>
      <c r="N310" s="228">
        <v>1</v>
      </c>
      <c r="O310" s="228">
        <v>1</v>
      </c>
      <c r="P310" s="228">
        <v>1</v>
      </c>
      <c r="Q310" s="228">
        <v>1</v>
      </c>
      <c r="R310" s="228">
        <v>0.99906651108518085</v>
      </c>
      <c r="S310" s="228">
        <v>0.99420849420849422</v>
      </c>
      <c r="T310" s="228">
        <v>1</v>
      </c>
      <c r="U310" s="228">
        <v>1</v>
      </c>
      <c r="V310" s="228">
        <v>1</v>
      </c>
      <c r="W310" s="228">
        <v>1</v>
      </c>
      <c r="X310" s="228">
        <v>1</v>
      </c>
      <c r="Y310" s="228">
        <v>1</v>
      </c>
      <c r="Z310" s="228">
        <v>1</v>
      </c>
      <c r="AA310" s="228">
        <v>1</v>
      </c>
      <c r="AB310" s="228">
        <v>1</v>
      </c>
      <c r="AC310" s="228">
        <v>1</v>
      </c>
      <c r="AD310" s="228">
        <v>1</v>
      </c>
      <c r="AE310" s="228">
        <v>1</v>
      </c>
      <c r="AF310" s="228">
        <v>1</v>
      </c>
      <c r="AG310" s="228">
        <v>1</v>
      </c>
      <c r="AH310" s="228">
        <v>1</v>
      </c>
      <c r="AI310" s="228">
        <v>1</v>
      </c>
      <c r="AJ310" s="228">
        <v>1</v>
      </c>
      <c r="AK310" s="228">
        <v>1</v>
      </c>
      <c r="AL310" s="228">
        <v>1</v>
      </c>
    </row>
    <row r="311" spans="1:38" ht="13.5" customHeight="1">
      <c r="A311" s="227" t="s">
        <v>69</v>
      </c>
      <c r="B311" s="228">
        <v>0.99977262391996358</v>
      </c>
      <c r="C311" s="228">
        <v>1</v>
      </c>
      <c r="D311" s="228">
        <v>1</v>
      </c>
      <c r="E311" s="228">
        <v>1</v>
      </c>
      <c r="F311" s="228">
        <v>1</v>
      </c>
      <c r="G311" s="228">
        <v>1</v>
      </c>
      <c r="H311" s="228">
        <v>1</v>
      </c>
      <c r="I311" s="228">
        <v>1</v>
      </c>
      <c r="J311" s="228">
        <v>1</v>
      </c>
      <c r="K311" s="228">
        <v>1</v>
      </c>
      <c r="L311" s="228">
        <v>1</v>
      </c>
      <c r="M311" s="228">
        <v>1</v>
      </c>
      <c r="N311" s="228">
        <v>1</v>
      </c>
      <c r="O311" s="228">
        <v>1</v>
      </c>
      <c r="P311" s="228">
        <v>1</v>
      </c>
      <c r="Q311" s="228">
        <v>1</v>
      </c>
      <c r="R311" s="228">
        <v>1</v>
      </c>
      <c r="S311" s="228">
        <v>1</v>
      </c>
      <c r="T311" s="228">
        <v>0</v>
      </c>
      <c r="U311" s="228">
        <v>1</v>
      </c>
      <c r="V311" s="228">
        <v>1</v>
      </c>
      <c r="W311" s="228">
        <v>1</v>
      </c>
      <c r="X311" s="228">
        <v>1</v>
      </c>
      <c r="Y311" s="228">
        <v>1</v>
      </c>
      <c r="Z311" s="228">
        <v>1</v>
      </c>
      <c r="AA311" s="228">
        <v>1</v>
      </c>
      <c r="AB311" s="228">
        <v>1</v>
      </c>
      <c r="AC311" s="228">
        <v>1</v>
      </c>
      <c r="AD311" s="228">
        <v>1</v>
      </c>
      <c r="AE311" s="228">
        <v>1</v>
      </c>
      <c r="AF311" s="228">
        <v>1</v>
      </c>
      <c r="AG311" s="228">
        <v>1</v>
      </c>
      <c r="AH311" s="228">
        <v>1</v>
      </c>
      <c r="AI311" s="228">
        <v>1</v>
      </c>
      <c r="AJ311" s="228">
        <v>1</v>
      </c>
      <c r="AK311" s="228">
        <v>1</v>
      </c>
      <c r="AL311" s="228">
        <v>1</v>
      </c>
    </row>
    <row r="312" spans="1:38" ht="13.5" customHeight="1">
      <c r="A312" s="227" t="s">
        <v>343</v>
      </c>
      <c r="B312" s="228">
        <v>1</v>
      </c>
      <c r="C312" s="228">
        <v>1</v>
      </c>
      <c r="D312" s="228">
        <v>1</v>
      </c>
      <c r="E312" s="228">
        <v>1</v>
      </c>
      <c r="F312" s="228">
        <v>1</v>
      </c>
      <c r="G312" s="228">
        <v>1</v>
      </c>
      <c r="H312" s="228">
        <v>1</v>
      </c>
      <c r="I312" s="228">
        <v>1</v>
      </c>
      <c r="J312" s="228">
        <v>1</v>
      </c>
      <c r="K312" s="228">
        <v>1</v>
      </c>
      <c r="L312" s="228">
        <v>1</v>
      </c>
      <c r="M312" s="228">
        <v>1</v>
      </c>
      <c r="N312" s="228">
        <v>1</v>
      </c>
      <c r="O312" s="228">
        <v>1</v>
      </c>
      <c r="P312" s="228">
        <v>1</v>
      </c>
      <c r="Q312" s="228">
        <v>1</v>
      </c>
      <c r="R312" s="228">
        <v>1</v>
      </c>
      <c r="S312" s="228">
        <v>1</v>
      </c>
      <c r="T312" s="228">
        <v>1</v>
      </c>
      <c r="U312" s="228">
        <v>1</v>
      </c>
      <c r="V312" s="228">
        <v>1</v>
      </c>
      <c r="W312" s="228">
        <v>1</v>
      </c>
      <c r="X312" s="228">
        <v>1</v>
      </c>
      <c r="Y312" s="228">
        <v>1</v>
      </c>
      <c r="Z312" s="228">
        <v>1</v>
      </c>
      <c r="AA312" s="228">
        <v>1</v>
      </c>
      <c r="AB312" s="228">
        <v>1</v>
      </c>
      <c r="AC312" s="228">
        <v>1</v>
      </c>
      <c r="AD312" s="228">
        <v>1</v>
      </c>
      <c r="AE312" s="228">
        <v>1</v>
      </c>
      <c r="AF312" s="228">
        <v>1</v>
      </c>
      <c r="AG312" s="228">
        <v>1</v>
      </c>
      <c r="AH312" s="228">
        <v>1</v>
      </c>
      <c r="AI312" s="228">
        <v>1</v>
      </c>
      <c r="AJ312" s="228">
        <v>1</v>
      </c>
      <c r="AK312" s="228">
        <v>1</v>
      </c>
      <c r="AL312" s="228">
        <v>1</v>
      </c>
    </row>
    <row r="313" spans="1:38" ht="13.5" customHeight="1">
      <c r="A313" s="227" t="s">
        <v>82</v>
      </c>
      <c r="B313" s="228">
        <v>0.99899129996217373</v>
      </c>
      <c r="C313" s="228">
        <v>1</v>
      </c>
      <c r="D313" s="228">
        <v>1</v>
      </c>
      <c r="E313" s="228">
        <v>1</v>
      </c>
      <c r="F313" s="228">
        <v>0.92592592592592593</v>
      </c>
      <c r="G313" s="228">
        <v>1</v>
      </c>
      <c r="H313" s="228">
        <v>1</v>
      </c>
      <c r="I313" s="228">
        <v>0.875</v>
      </c>
      <c r="J313" s="228">
        <v>1</v>
      </c>
      <c r="K313" s="228">
        <v>1</v>
      </c>
      <c r="L313" s="228">
        <v>0.90625</v>
      </c>
      <c r="M313" s="228">
        <v>1</v>
      </c>
      <c r="N313" s="228">
        <v>1</v>
      </c>
      <c r="O313" s="228">
        <v>1</v>
      </c>
      <c r="P313" s="228">
        <v>1</v>
      </c>
      <c r="Q313" s="228">
        <v>1</v>
      </c>
      <c r="R313" s="228">
        <v>0.99985380116959066</v>
      </c>
      <c r="S313" s="228">
        <v>1</v>
      </c>
      <c r="T313" s="228">
        <v>1</v>
      </c>
      <c r="U313" s="228">
        <v>1</v>
      </c>
      <c r="V313" s="228">
        <v>1</v>
      </c>
      <c r="W313" s="228">
        <v>1</v>
      </c>
      <c r="X313" s="228">
        <v>1</v>
      </c>
      <c r="Y313" s="228">
        <v>0.98936170212765961</v>
      </c>
      <c r="Z313" s="228">
        <v>1</v>
      </c>
      <c r="AA313" s="228">
        <v>1</v>
      </c>
      <c r="AB313" s="228">
        <v>1</v>
      </c>
      <c r="AC313" s="228">
        <v>1</v>
      </c>
      <c r="AD313" s="228">
        <v>1</v>
      </c>
      <c r="AE313" s="228">
        <v>1</v>
      </c>
      <c r="AF313" s="228">
        <v>1</v>
      </c>
      <c r="AG313" s="228">
        <v>1</v>
      </c>
      <c r="AH313" s="228">
        <v>1</v>
      </c>
      <c r="AI313" s="228">
        <v>1</v>
      </c>
      <c r="AJ313" s="228">
        <v>1</v>
      </c>
      <c r="AK313" s="228">
        <v>1</v>
      </c>
      <c r="AL313" s="228">
        <v>1</v>
      </c>
    </row>
    <row r="314" spans="1:38" ht="13.5" customHeight="1">
      <c r="A314" s="227" t="s">
        <v>131</v>
      </c>
      <c r="B314" s="228">
        <v>0.99460766084046115</v>
      </c>
      <c r="C314" s="228">
        <v>1</v>
      </c>
      <c r="D314" s="228">
        <v>1</v>
      </c>
      <c r="E314" s="228">
        <v>1</v>
      </c>
      <c r="F314" s="228">
        <v>0.98</v>
      </c>
      <c r="G314" s="228">
        <v>1</v>
      </c>
      <c r="H314" s="228">
        <v>1</v>
      </c>
      <c r="I314" s="228">
        <v>0.61111111111111116</v>
      </c>
      <c r="J314" s="228">
        <v>1</v>
      </c>
      <c r="K314" s="228">
        <v>1</v>
      </c>
      <c r="L314" s="228">
        <v>0.70833333333333337</v>
      </c>
      <c r="M314" s="228">
        <v>1</v>
      </c>
      <c r="N314" s="228">
        <v>1</v>
      </c>
      <c r="O314" s="228">
        <v>0</v>
      </c>
      <c r="P314" s="228">
        <v>0.33333333333333331</v>
      </c>
      <c r="Q314" s="228">
        <v>1</v>
      </c>
      <c r="R314" s="228">
        <v>1</v>
      </c>
      <c r="S314" s="228">
        <v>1</v>
      </c>
      <c r="T314" s="228">
        <v>1</v>
      </c>
      <c r="U314" s="228">
        <v>1</v>
      </c>
      <c r="V314" s="228">
        <v>1</v>
      </c>
      <c r="W314" s="228">
        <v>1</v>
      </c>
      <c r="X314" s="228">
        <v>1</v>
      </c>
      <c r="Y314" s="228">
        <v>1</v>
      </c>
      <c r="Z314" s="228">
        <v>1</v>
      </c>
      <c r="AA314" s="228">
        <v>0</v>
      </c>
      <c r="AB314" s="228">
        <v>1</v>
      </c>
      <c r="AC314" s="228">
        <v>1</v>
      </c>
      <c r="AD314" s="228">
        <v>1</v>
      </c>
      <c r="AE314" s="228">
        <v>1</v>
      </c>
      <c r="AF314" s="228">
        <v>1</v>
      </c>
      <c r="AG314" s="228">
        <v>1</v>
      </c>
      <c r="AH314" s="228">
        <v>1</v>
      </c>
      <c r="AI314" s="228">
        <v>1</v>
      </c>
      <c r="AJ314" s="228">
        <v>1</v>
      </c>
      <c r="AK314" s="228">
        <v>1</v>
      </c>
      <c r="AL314" s="228">
        <v>1</v>
      </c>
    </row>
    <row r="315" spans="1:38" ht="13.5" customHeight="1">
      <c r="A315" s="227" t="s">
        <v>122</v>
      </c>
      <c r="B315" s="228">
        <v>1</v>
      </c>
      <c r="C315" s="228">
        <v>1</v>
      </c>
      <c r="D315" s="228">
        <v>1</v>
      </c>
      <c r="E315" s="228">
        <v>1</v>
      </c>
      <c r="F315" s="228">
        <v>1</v>
      </c>
      <c r="G315" s="228">
        <v>1</v>
      </c>
      <c r="H315" s="228">
        <v>1</v>
      </c>
      <c r="I315" s="228">
        <v>1</v>
      </c>
      <c r="J315" s="228">
        <v>1</v>
      </c>
      <c r="K315" s="228">
        <v>1</v>
      </c>
      <c r="L315" s="228">
        <v>1</v>
      </c>
      <c r="M315" s="228">
        <v>1</v>
      </c>
      <c r="N315" s="228">
        <v>1</v>
      </c>
      <c r="O315" s="228">
        <v>1</v>
      </c>
      <c r="P315" s="228">
        <v>1</v>
      </c>
      <c r="Q315" s="228">
        <v>1</v>
      </c>
      <c r="R315" s="228">
        <v>1</v>
      </c>
      <c r="S315" s="228">
        <v>1</v>
      </c>
      <c r="T315" s="228">
        <v>1</v>
      </c>
      <c r="U315" s="228">
        <v>1</v>
      </c>
      <c r="V315" s="228">
        <v>1</v>
      </c>
      <c r="W315" s="228">
        <v>1</v>
      </c>
      <c r="X315" s="228">
        <v>1</v>
      </c>
      <c r="Y315" s="228">
        <v>1</v>
      </c>
      <c r="Z315" s="228">
        <v>1</v>
      </c>
      <c r="AA315" s="228">
        <v>1</v>
      </c>
      <c r="AB315" s="228">
        <v>1</v>
      </c>
      <c r="AC315" s="228">
        <v>1</v>
      </c>
      <c r="AD315" s="228">
        <v>1</v>
      </c>
      <c r="AE315" s="228">
        <v>1</v>
      </c>
      <c r="AF315" s="228">
        <v>1</v>
      </c>
      <c r="AG315" s="228">
        <v>1</v>
      </c>
      <c r="AH315" s="228">
        <v>1</v>
      </c>
      <c r="AI315" s="228">
        <v>1</v>
      </c>
      <c r="AJ315" s="228">
        <v>1</v>
      </c>
      <c r="AK315" s="228">
        <v>1</v>
      </c>
      <c r="AL315" s="228">
        <v>1</v>
      </c>
    </row>
    <row r="316" spans="1:38" ht="13.5" customHeight="1">
      <c r="A316" s="227" t="s">
        <v>244</v>
      </c>
      <c r="B316" s="228">
        <v>0</v>
      </c>
      <c r="C316" s="228">
        <v>1</v>
      </c>
      <c r="D316" s="228">
        <v>1</v>
      </c>
      <c r="E316" s="228">
        <v>1</v>
      </c>
      <c r="F316" s="228">
        <v>0</v>
      </c>
      <c r="G316" s="228">
        <v>1</v>
      </c>
      <c r="H316" s="228">
        <v>0</v>
      </c>
      <c r="I316" s="228">
        <v>0</v>
      </c>
      <c r="J316" s="228">
        <v>0</v>
      </c>
      <c r="K316" s="228">
        <v>1</v>
      </c>
      <c r="L316" s="228">
        <v>0</v>
      </c>
      <c r="M316" s="228">
        <v>1</v>
      </c>
      <c r="N316" s="228">
        <v>0</v>
      </c>
      <c r="O316" s="228">
        <v>0</v>
      </c>
      <c r="P316" s="228">
        <v>0</v>
      </c>
      <c r="Q316" s="228">
        <v>1</v>
      </c>
      <c r="R316" s="228">
        <v>0</v>
      </c>
      <c r="S316" s="228">
        <v>1</v>
      </c>
      <c r="T316" s="228">
        <v>0</v>
      </c>
      <c r="U316" s="228">
        <v>0</v>
      </c>
      <c r="V316" s="228">
        <v>0</v>
      </c>
      <c r="W316" s="228">
        <v>1</v>
      </c>
      <c r="X316" s="228">
        <v>1</v>
      </c>
      <c r="Y316" s="228">
        <v>0</v>
      </c>
      <c r="Z316" s="228">
        <v>0</v>
      </c>
      <c r="AA316" s="228">
        <v>1</v>
      </c>
      <c r="AB316" s="228">
        <v>1</v>
      </c>
      <c r="AC316" s="228">
        <v>1</v>
      </c>
      <c r="AD316" s="228">
        <v>1</v>
      </c>
      <c r="AE316" s="228">
        <v>1</v>
      </c>
      <c r="AF316" s="228">
        <v>1</v>
      </c>
      <c r="AG316" s="228">
        <v>1</v>
      </c>
      <c r="AH316" s="228">
        <v>1</v>
      </c>
      <c r="AI316" s="228">
        <v>1</v>
      </c>
      <c r="AJ316" s="228">
        <v>1</v>
      </c>
      <c r="AK316" s="228">
        <v>1</v>
      </c>
      <c r="AL316" s="228">
        <v>1</v>
      </c>
    </row>
    <row r="317" spans="1:38" ht="13.5" customHeight="1">
      <c r="A317" s="227" t="s">
        <v>313</v>
      </c>
      <c r="B317" s="228">
        <v>1</v>
      </c>
      <c r="C317" s="228">
        <v>1</v>
      </c>
      <c r="D317" s="228">
        <v>1</v>
      </c>
      <c r="E317" s="228">
        <v>1</v>
      </c>
      <c r="F317" s="228">
        <v>1</v>
      </c>
      <c r="G317" s="228">
        <v>1</v>
      </c>
      <c r="H317" s="228">
        <v>1</v>
      </c>
      <c r="I317" s="228">
        <v>1</v>
      </c>
      <c r="J317" s="228">
        <v>1</v>
      </c>
      <c r="K317" s="228">
        <v>1</v>
      </c>
      <c r="L317" s="228">
        <v>1</v>
      </c>
      <c r="M317" s="228">
        <v>1</v>
      </c>
      <c r="N317" s="228">
        <v>1</v>
      </c>
      <c r="O317" s="228">
        <v>1</v>
      </c>
      <c r="P317" s="228">
        <v>1</v>
      </c>
      <c r="Q317" s="228">
        <v>1</v>
      </c>
      <c r="R317" s="228">
        <v>1</v>
      </c>
      <c r="S317" s="228">
        <v>1</v>
      </c>
      <c r="T317" s="228">
        <v>1</v>
      </c>
      <c r="U317" s="228">
        <v>1</v>
      </c>
      <c r="V317" s="228">
        <v>1</v>
      </c>
      <c r="W317" s="228">
        <v>1</v>
      </c>
      <c r="X317" s="228">
        <v>1</v>
      </c>
      <c r="Y317" s="228">
        <v>1</v>
      </c>
      <c r="Z317" s="228">
        <v>1</v>
      </c>
      <c r="AA317" s="228">
        <v>1</v>
      </c>
      <c r="AB317" s="228">
        <v>1</v>
      </c>
      <c r="AC317" s="228">
        <v>1</v>
      </c>
      <c r="AD317" s="228">
        <v>1</v>
      </c>
      <c r="AE317" s="228">
        <v>1</v>
      </c>
      <c r="AF317" s="228">
        <v>1</v>
      </c>
      <c r="AG317" s="228">
        <v>1</v>
      </c>
      <c r="AH317" s="228">
        <v>1</v>
      </c>
      <c r="AI317" s="228">
        <v>1</v>
      </c>
      <c r="AJ317" s="228">
        <v>1</v>
      </c>
      <c r="AK317" s="228">
        <v>1</v>
      </c>
      <c r="AL317" s="228">
        <v>1</v>
      </c>
    </row>
    <row r="318" spans="1:38" ht="13.5" customHeight="1">
      <c r="A318" s="227" t="s">
        <v>273</v>
      </c>
      <c r="B318" s="228">
        <v>0.999344262295082</v>
      </c>
      <c r="C318" s="228">
        <v>1</v>
      </c>
      <c r="D318" s="228">
        <v>1</v>
      </c>
      <c r="E318" s="228">
        <v>1</v>
      </c>
      <c r="F318" s="228">
        <v>1</v>
      </c>
      <c r="G318" s="228">
        <v>1</v>
      </c>
      <c r="H318" s="228">
        <v>1</v>
      </c>
      <c r="I318" s="228">
        <v>1</v>
      </c>
      <c r="J318" s="228">
        <v>1</v>
      </c>
      <c r="K318" s="228">
        <v>1</v>
      </c>
      <c r="L318" s="228">
        <v>1</v>
      </c>
      <c r="M318" s="228">
        <v>1</v>
      </c>
      <c r="N318" s="228">
        <v>1</v>
      </c>
      <c r="O318" s="228">
        <v>1</v>
      </c>
      <c r="P318" s="228">
        <v>1</v>
      </c>
      <c r="Q318" s="228">
        <v>1</v>
      </c>
      <c r="R318" s="228">
        <v>1</v>
      </c>
      <c r="S318" s="228">
        <v>0.99152542372881358</v>
      </c>
      <c r="T318" s="228">
        <v>1</v>
      </c>
      <c r="U318" s="228">
        <v>1</v>
      </c>
      <c r="V318" s="228">
        <v>1</v>
      </c>
      <c r="W318" s="228">
        <v>1</v>
      </c>
      <c r="X318" s="228">
        <v>1</v>
      </c>
      <c r="Y318" s="228">
        <v>1</v>
      </c>
      <c r="Z318" s="228">
        <v>1</v>
      </c>
      <c r="AA318" s="228">
        <v>1</v>
      </c>
      <c r="AB318" s="228">
        <v>1</v>
      </c>
      <c r="AC318" s="228">
        <v>1</v>
      </c>
      <c r="AD318" s="228">
        <v>1</v>
      </c>
      <c r="AE318" s="228">
        <v>1</v>
      </c>
      <c r="AF318" s="228">
        <v>1</v>
      </c>
      <c r="AG318" s="228">
        <v>1</v>
      </c>
      <c r="AH318" s="228">
        <v>1</v>
      </c>
      <c r="AI318" s="228">
        <v>1</v>
      </c>
      <c r="AJ318" s="228">
        <v>1</v>
      </c>
      <c r="AK318" s="228">
        <v>1</v>
      </c>
      <c r="AL318" s="228">
        <v>1</v>
      </c>
    </row>
    <row r="319" spans="1:38" ht="13.5" customHeight="1">
      <c r="A319" s="227" t="s">
        <v>246</v>
      </c>
      <c r="B319" s="228">
        <v>0.99857685009487662</v>
      </c>
      <c r="C319" s="228">
        <v>1</v>
      </c>
      <c r="D319" s="228">
        <v>1</v>
      </c>
      <c r="E319" s="228">
        <v>1</v>
      </c>
      <c r="F319" s="228">
        <v>1</v>
      </c>
      <c r="G319" s="228">
        <v>1</v>
      </c>
      <c r="H319" s="228">
        <v>1</v>
      </c>
      <c r="I319" s="228">
        <v>1</v>
      </c>
      <c r="J319" s="228">
        <v>1</v>
      </c>
      <c r="K319" s="228">
        <v>1</v>
      </c>
      <c r="L319" s="228">
        <v>1</v>
      </c>
      <c r="M319" s="228">
        <v>1</v>
      </c>
      <c r="N319" s="228">
        <v>1</v>
      </c>
      <c r="O319" s="228">
        <v>1</v>
      </c>
      <c r="P319" s="228">
        <v>1</v>
      </c>
      <c r="Q319" s="228">
        <v>1</v>
      </c>
      <c r="R319" s="228">
        <v>1</v>
      </c>
      <c r="S319" s="228">
        <v>1</v>
      </c>
      <c r="T319" s="228">
        <v>0.93617021276595747</v>
      </c>
      <c r="U319" s="228">
        <v>1</v>
      </c>
      <c r="V319" s="228">
        <v>1</v>
      </c>
      <c r="W319" s="228">
        <v>1</v>
      </c>
      <c r="X319" s="228">
        <v>1</v>
      </c>
      <c r="Y319" s="228">
        <v>1</v>
      </c>
      <c r="Z319" s="228">
        <v>1</v>
      </c>
      <c r="AA319" s="228">
        <v>1</v>
      </c>
      <c r="AB319" s="228">
        <v>1</v>
      </c>
      <c r="AC319" s="228">
        <v>1</v>
      </c>
      <c r="AD319" s="228">
        <v>1</v>
      </c>
      <c r="AE319" s="228">
        <v>1</v>
      </c>
      <c r="AF319" s="228">
        <v>1</v>
      </c>
      <c r="AG319" s="228">
        <v>1</v>
      </c>
      <c r="AH319" s="228">
        <v>1</v>
      </c>
      <c r="AI319" s="228">
        <v>1</v>
      </c>
      <c r="AJ319" s="228">
        <v>1</v>
      </c>
      <c r="AK319" s="228">
        <v>1</v>
      </c>
      <c r="AL319" s="228">
        <v>1</v>
      </c>
    </row>
    <row r="320" spans="1:38" ht="13.5" customHeight="1">
      <c r="A320" s="227" t="s">
        <v>48</v>
      </c>
      <c r="B320" s="228">
        <v>0.99991457372287718</v>
      </c>
      <c r="C320" s="228">
        <v>1</v>
      </c>
      <c r="D320" s="228">
        <v>1</v>
      </c>
      <c r="E320" s="228">
        <v>1</v>
      </c>
      <c r="F320" s="228">
        <v>1</v>
      </c>
      <c r="G320" s="228">
        <v>1</v>
      </c>
      <c r="H320" s="228">
        <v>1</v>
      </c>
      <c r="I320" s="228">
        <v>1</v>
      </c>
      <c r="J320" s="228">
        <v>1</v>
      </c>
      <c r="K320" s="228">
        <v>1</v>
      </c>
      <c r="L320" s="228">
        <v>1</v>
      </c>
      <c r="M320" s="228">
        <v>1</v>
      </c>
      <c r="N320" s="228">
        <v>1</v>
      </c>
      <c r="O320" s="228">
        <v>1</v>
      </c>
      <c r="P320" s="228">
        <v>1</v>
      </c>
      <c r="Q320" s="228">
        <v>1</v>
      </c>
      <c r="R320" s="228">
        <v>0.99989350372736951</v>
      </c>
      <c r="S320" s="228">
        <v>1</v>
      </c>
      <c r="T320" s="228">
        <v>1</v>
      </c>
      <c r="U320" s="228">
        <v>1</v>
      </c>
      <c r="V320" s="228">
        <v>1</v>
      </c>
      <c r="W320" s="228">
        <v>1</v>
      </c>
      <c r="X320" s="228">
        <v>1</v>
      </c>
      <c r="Y320" s="228">
        <v>1</v>
      </c>
      <c r="Z320" s="228">
        <v>1</v>
      </c>
      <c r="AA320" s="228">
        <v>1</v>
      </c>
      <c r="AB320" s="228">
        <v>1</v>
      </c>
      <c r="AC320" s="228">
        <v>1</v>
      </c>
      <c r="AD320" s="228">
        <v>1</v>
      </c>
      <c r="AE320" s="228">
        <v>1</v>
      </c>
      <c r="AF320" s="228">
        <v>1</v>
      </c>
      <c r="AG320" s="228">
        <v>1</v>
      </c>
      <c r="AH320" s="228">
        <v>1</v>
      </c>
      <c r="AI320" s="228">
        <v>1</v>
      </c>
      <c r="AJ320" s="228">
        <v>1</v>
      </c>
      <c r="AK320" s="228">
        <v>1</v>
      </c>
      <c r="AL320" s="228">
        <v>1</v>
      </c>
    </row>
    <row r="321" spans="1:38" ht="13.5" customHeight="1">
      <c r="A321" s="227" t="s">
        <v>297</v>
      </c>
      <c r="B321" s="228">
        <v>1</v>
      </c>
      <c r="C321" s="228">
        <v>1</v>
      </c>
      <c r="D321" s="228">
        <v>1</v>
      </c>
      <c r="E321" s="228">
        <v>1</v>
      </c>
      <c r="F321" s="228">
        <v>1</v>
      </c>
      <c r="G321" s="228">
        <v>1</v>
      </c>
      <c r="H321" s="228">
        <v>1</v>
      </c>
      <c r="I321" s="228">
        <v>1</v>
      </c>
      <c r="J321" s="228">
        <v>1</v>
      </c>
      <c r="K321" s="228">
        <v>1</v>
      </c>
      <c r="L321" s="228">
        <v>1</v>
      </c>
      <c r="M321" s="228">
        <v>1</v>
      </c>
      <c r="N321" s="228">
        <v>1</v>
      </c>
      <c r="O321" s="228">
        <v>1</v>
      </c>
      <c r="P321" s="228">
        <v>1</v>
      </c>
      <c r="Q321" s="228">
        <v>1</v>
      </c>
      <c r="R321" s="228">
        <v>1</v>
      </c>
      <c r="S321" s="228">
        <v>1</v>
      </c>
      <c r="T321" s="228">
        <v>1</v>
      </c>
      <c r="U321" s="228">
        <v>1</v>
      </c>
      <c r="V321" s="228">
        <v>1</v>
      </c>
      <c r="W321" s="228">
        <v>1</v>
      </c>
      <c r="X321" s="228">
        <v>1</v>
      </c>
      <c r="Y321" s="228">
        <v>1</v>
      </c>
      <c r="Z321" s="228">
        <v>1</v>
      </c>
      <c r="AA321" s="228">
        <v>1</v>
      </c>
      <c r="AB321" s="228">
        <v>1</v>
      </c>
      <c r="AC321" s="228">
        <v>1</v>
      </c>
      <c r="AD321" s="228">
        <v>1</v>
      </c>
      <c r="AE321" s="228">
        <v>1</v>
      </c>
      <c r="AF321" s="228">
        <v>1</v>
      </c>
      <c r="AG321" s="228">
        <v>1</v>
      </c>
      <c r="AH321" s="228">
        <v>1</v>
      </c>
      <c r="AI321" s="228">
        <v>1</v>
      </c>
      <c r="AJ321" s="228">
        <v>1</v>
      </c>
      <c r="AK321" s="228">
        <v>1</v>
      </c>
      <c r="AL321" s="228">
        <v>1</v>
      </c>
    </row>
    <row r="322" spans="1:38" ht="13.5" customHeight="1">
      <c r="A322" s="227" t="s">
        <v>110</v>
      </c>
      <c r="B322" s="228">
        <v>0.99845320959010053</v>
      </c>
      <c r="C322" s="228">
        <v>1</v>
      </c>
      <c r="D322" s="228">
        <v>1</v>
      </c>
      <c r="E322" s="228">
        <v>1</v>
      </c>
      <c r="F322" s="228">
        <v>1</v>
      </c>
      <c r="G322" s="228">
        <v>1</v>
      </c>
      <c r="H322" s="228">
        <v>1</v>
      </c>
      <c r="I322" s="228">
        <v>1</v>
      </c>
      <c r="J322" s="228">
        <v>1</v>
      </c>
      <c r="K322" s="228">
        <v>1</v>
      </c>
      <c r="L322" s="228">
        <v>0.45454545454545453</v>
      </c>
      <c r="M322" s="228">
        <v>1</v>
      </c>
      <c r="N322" s="228">
        <v>1</v>
      </c>
      <c r="O322" s="228">
        <v>1</v>
      </c>
      <c r="P322" s="228">
        <v>1</v>
      </c>
      <c r="Q322" s="228">
        <v>1</v>
      </c>
      <c r="R322" s="228">
        <v>0.99983446449263369</v>
      </c>
      <c r="S322" s="228">
        <v>1</v>
      </c>
      <c r="T322" s="228">
        <v>1</v>
      </c>
      <c r="U322" s="228">
        <v>1</v>
      </c>
      <c r="V322" s="228">
        <v>1</v>
      </c>
      <c r="W322" s="228">
        <v>1</v>
      </c>
      <c r="X322" s="228">
        <v>1</v>
      </c>
      <c r="Y322" s="228">
        <v>1</v>
      </c>
      <c r="Z322" s="228">
        <v>1</v>
      </c>
      <c r="AA322" s="228">
        <v>0</v>
      </c>
      <c r="AB322" s="228">
        <v>1</v>
      </c>
      <c r="AC322" s="228">
        <v>1</v>
      </c>
      <c r="AD322" s="228">
        <v>1</v>
      </c>
      <c r="AE322" s="228">
        <v>1</v>
      </c>
      <c r="AF322" s="228">
        <v>1</v>
      </c>
      <c r="AG322" s="228">
        <v>1</v>
      </c>
      <c r="AH322" s="228">
        <v>1</v>
      </c>
      <c r="AI322" s="228">
        <v>1</v>
      </c>
      <c r="AJ322" s="228">
        <v>1</v>
      </c>
      <c r="AK322" s="228">
        <v>1</v>
      </c>
      <c r="AL322" s="228">
        <v>1</v>
      </c>
    </row>
    <row r="323" spans="1:38" ht="13.5" customHeight="1">
      <c r="A323" s="227" t="s">
        <v>19</v>
      </c>
      <c r="B323" s="228">
        <v>0.99988115046351322</v>
      </c>
      <c r="C323" s="228">
        <v>1</v>
      </c>
      <c r="D323" s="228">
        <v>1</v>
      </c>
      <c r="E323" s="228">
        <v>1</v>
      </c>
      <c r="F323" s="228">
        <v>1</v>
      </c>
      <c r="G323" s="228">
        <v>1</v>
      </c>
      <c r="H323" s="228">
        <v>1</v>
      </c>
      <c r="I323" s="228">
        <v>1</v>
      </c>
      <c r="J323" s="228">
        <v>1</v>
      </c>
      <c r="K323" s="228">
        <v>1</v>
      </c>
      <c r="L323" s="228">
        <v>1</v>
      </c>
      <c r="M323" s="228">
        <v>1</v>
      </c>
      <c r="N323" s="228">
        <v>1</v>
      </c>
      <c r="O323" s="228">
        <v>1</v>
      </c>
      <c r="P323" s="228">
        <v>1</v>
      </c>
      <c r="Q323" s="228">
        <v>1</v>
      </c>
      <c r="R323" s="228">
        <v>1</v>
      </c>
      <c r="S323" s="228">
        <v>0.99969815876848778</v>
      </c>
      <c r="T323" s="228">
        <v>1</v>
      </c>
      <c r="U323" s="228">
        <v>1</v>
      </c>
      <c r="V323" s="228">
        <v>1</v>
      </c>
      <c r="W323" s="228">
        <v>1</v>
      </c>
      <c r="X323" s="228">
        <v>1</v>
      </c>
      <c r="Y323" s="228">
        <v>1</v>
      </c>
      <c r="Z323" s="228">
        <v>1</v>
      </c>
      <c r="AA323" s="228">
        <v>1</v>
      </c>
      <c r="AB323" s="228">
        <v>1</v>
      </c>
      <c r="AC323" s="228">
        <v>1</v>
      </c>
      <c r="AD323" s="228">
        <v>1</v>
      </c>
      <c r="AE323" s="228">
        <v>1</v>
      </c>
      <c r="AF323" s="228">
        <v>1</v>
      </c>
      <c r="AG323" s="228">
        <v>1</v>
      </c>
      <c r="AH323" s="228">
        <v>1</v>
      </c>
      <c r="AI323" s="228">
        <v>1</v>
      </c>
      <c r="AJ323" s="228">
        <v>1</v>
      </c>
      <c r="AK323" s="228">
        <v>1</v>
      </c>
      <c r="AL323" s="228">
        <v>1</v>
      </c>
    </row>
    <row r="324" spans="1:38" ht="13.5" customHeight="1">
      <c r="A324" s="227" t="s">
        <v>105</v>
      </c>
      <c r="B324" s="228">
        <v>1</v>
      </c>
      <c r="C324" s="228">
        <v>1</v>
      </c>
      <c r="D324" s="228">
        <v>1</v>
      </c>
      <c r="E324" s="228">
        <v>1</v>
      </c>
      <c r="F324" s="228">
        <v>1</v>
      </c>
      <c r="G324" s="228">
        <v>1</v>
      </c>
      <c r="H324" s="228">
        <v>1</v>
      </c>
      <c r="I324" s="228">
        <v>1</v>
      </c>
      <c r="J324" s="228">
        <v>1</v>
      </c>
      <c r="K324" s="228">
        <v>1</v>
      </c>
      <c r="L324" s="228">
        <v>1</v>
      </c>
      <c r="M324" s="228">
        <v>1</v>
      </c>
      <c r="N324" s="228">
        <v>1</v>
      </c>
      <c r="O324" s="228">
        <v>1</v>
      </c>
      <c r="P324" s="228">
        <v>1</v>
      </c>
      <c r="Q324" s="228">
        <v>1</v>
      </c>
      <c r="R324" s="228">
        <v>1</v>
      </c>
      <c r="S324" s="228">
        <v>1</v>
      </c>
      <c r="T324" s="228">
        <v>1</v>
      </c>
      <c r="U324" s="228">
        <v>1</v>
      </c>
      <c r="V324" s="228">
        <v>1</v>
      </c>
      <c r="W324" s="228">
        <v>1</v>
      </c>
      <c r="X324" s="228">
        <v>1</v>
      </c>
      <c r="Y324" s="228">
        <v>1</v>
      </c>
      <c r="Z324" s="228">
        <v>1</v>
      </c>
      <c r="AA324" s="228">
        <v>1</v>
      </c>
      <c r="AB324" s="228">
        <v>1</v>
      </c>
      <c r="AC324" s="228">
        <v>1</v>
      </c>
      <c r="AD324" s="228">
        <v>1</v>
      </c>
      <c r="AE324" s="228">
        <v>1</v>
      </c>
      <c r="AF324" s="228">
        <v>1</v>
      </c>
      <c r="AG324" s="228">
        <v>1</v>
      </c>
      <c r="AH324" s="228">
        <v>1</v>
      </c>
      <c r="AI324" s="228">
        <v>1</v>
      </c>
      <c r="AJ324" s="228">
        <v>1</v>
      </c>
      <c r="AK324" s="228">
        <v>1</v>
      </c>
      <c r="AL324" s="228">
        <v>1</v>
      </c>
    </row>
    <row r="325" spans="1:38" ht="13.5" customHeight="1">
      <c r="A325" s="227" t="s">
        <v>235</v>
      </c>
      <c r="B325" s="228">
        <v>1</v>
      </c>
      <c r="C325" s="228">
        <v>1</v>
      </c>
      <c r="D325" s="228">
        <v>1</v>
      </c>
      <c r="E325" s="228">
        <v>1</v>
      </c>
      <c r="F325" s="228">
        <v>1</v>
      </c>
      <c r="G325" s="228">
        <v>1</v>
      </c>
      <c r="H325" s="228">
        <v>1</v>
      </c>
      <c r="I325" s="228">
        <v>1</v>
      </c>
      <c r="J325" s="228">
        <v>1</v>
      </c>
      <c r="K325" s="228">
        <v>1</v>
      </c>
      <c r="L325" s="228">
        <v>1</v>
      </c>
      <c r="M325" s="228">
        <v>1</v>
      </c>
      <c r="N325" s="228">
        <v>1</v>
      </c>
      <c r="O325" s="228">
        <v>1</v>
      </c>
      <c r="P325" s="228">
        <v>1</v>
      </c>
      <c r="Q325" s="228">
        <v>1</v>
      </c>
      <c r="R325" s="228">
        <v>1</v>
      </c>
      <c r="S325" s="228">
        <v>1</v>
      </c>
      <c r="T325" s="228">
        <v>1</v>
      </c>
      <c r="U325" s="228">
        <v>1</v>
      </c>
      <c r="V325" s="228">
        <v>1</v>
      </c>
      <c r="W325" s="228">
        <v>1</v>
      </c>
      <c r="X325" s="228">
        <v>1</v>
      </c>
      <c r="Y325" s="228">
        <v>1</v>
      </c>
      <c r="Z325" s="228">
        <v>1</v>
      </c>
      <c r="AA325" s="228">
        <v>1</v>
      </c>
      <c r="AB325" s="228">
        <v>1</v>
      </c>
      <c r="AC325" s="228">
        <v>1</v>
      </c>
      <c r="AD325" s="228">
        <v>1</v>
      </c>
      <c r="AE325" s="228">
        <v>1</v>
      </c>
      <c r="AF325" s="228">
        <v>1</v>
      </c>
      <c r="AG325" s="228">
        <v>1</v>
      </c>
      <c r="AH325" s="228">
        <v>1</v>
      </c>
      <c r="AI325" s="228">
        <v>1</v>
      </c>
      <c r="AJ325" s="228">
        <v>1</v>
      </c>
      <c r="AK325" s="228">
        <v>1</v>
      </c>
      <c r="AL325" s="228">
        <v>1</v>
      </c>
    </row>
    <row r="326" spans="1:38" ht="13.5" customHeight="1">
      <c r="A326" s="227" t="s">
        <v>204</v>
      </c>
      <c r="B326" s="228">
        <v>0.99970158161742761</v>
      </c>
      <c r="C326" s="228">
        <v>1</v>
      </c>
      <c r="D326" s="228">
        <v>1</v>
      </c>
      <c r="E326" s="228">
        <v>1</v>
      </c>
      <c r="F326" s="228">
        <v>1</v>
      </c>
      <c r="G326" s="228">
        <v>1</v>
      </c>
      <c r="H326" s="228">
        <v>1</v>
      </c>
      <c r="I326" s="228">
        <v>1</v>
      </c>
      <c r="J326" s="228">
        <v>1</v>
      </c>
      <c r="K326" s="228">
        <v>1</v>
      </c>
      <c r="L326" s="228">
        <v>1</v>
      </c>
      <c r="M326" s="228">
        <v>1</v>
      </c>
      <c r="N326" s="228">
        <v>1</v>
      </c>
      <c r="O326" s="228">
        <v>1</v>
      </c>
      <c r="P326" s="228">
        <v>1</v>
      </c>
      <c r="Q326" s="228">
        <v>1</v>
      </c>
      <c r="R326" s="228">
        <v>0.99965493443754316</v>
      </c>
      <c r="S326" s="228">
        <v>1</v>
      </c>
      <c r="T326" s="228">
        <v>1</v>
      </c>
      <c r="U326" s="228">
        <v>1</v>
      </c>
      <c r="V326" s="228">
        <v>1</v>
      </c>
      <c r="W326" s="228">
        <v>1</v>
      </c>
      <c r="X326" s="228">
        <v>1</v>
      </c>
      <c r="Y326" s="228">
        <v>1</v>
      </c>
      <c r="Z326" s="228">
        <v>1</v>
      </c>
      <c r="AA326" s="228">
        <v>1</v>
      </c>
      <c r="AB326" s="228">
        <v>1</v>
      </c>
      <c r="AC326" s="228">
        <v>1</v>
      </c>
      <c r="AD326" s="228">
        <v>1</v>
      </c>
      <c r="AE326" s="228">
        <v>1</v>
      </c>
      <c r="AF326" s="228">
        <v>1</v>
      </c>
      <c r="AG326" s="228">
        <v>1</v>
      </c>
      <c r="AH326" s="228">
        <v>1</v>
      </c>
      <c r="AI326" s="228">
        <v>1</v>
      </c>
      <c r="AJ326" s="228">
        <v>1</v>
      </c>
      <c r="AK326" s="228">
        <v>1</v>
      </c>
      <c r="AL326" s="228">
        <v>1</v>
      </c>
    </row>
    <row r="327" spans="1:38" ht="13.5" customHeight="1">
      <c r="A327" s="227" t="s">
        <v>148</v>
      </c>
      <c r="B327" s="228">
        <v>0.99976235741444863</v>
      </c>
      <c r="C327" s="228">
        <v>1</v>
      </c>
      <c r="D327" s="228">
        <v>1</v>
      </c>
      <c r="E327" s="228">
        <v>1</v>
      </c>
      <c r="F327" s="228">
        <v>1</v>
      </c>
      <c r="G327" s="228">
        <v>1</v>
      </c>
      <c r="H327" s="228">
        <v>1</v>
      </c>
      <c r="I327" s="228">
        <v>1</v>
      </c>
      <c r="J327" s="228">
        <v>1</v>
      </c>
      <c r="K327" s="228">
        <v>1</v>
      </c>
      <c r="L327" s="228">
        <v>1</v>
      </c>
      <c r="M327" s="228">
        <v>1</v>
      </c>
      <c r="N327" s="228">
        <v>1</v>
      </c>
      <c r="O327" s="228">
        <v>1</v>
      </c>
      <c r="P327" s="228">
        <v>1</v>
      </c>
      <c r="Q327" s="228">
        <v>1</v>
      </c>
      <c r="R327" s="228">
        <v>0.99963649581970193</v>
      </c>
      <c r="S327" s="228">
        <v>1</v>
      </c>
      <c r="T327" s="228">
        <v>1</v>
      </c>
      <c r="U327" s="228">
        <v>1</v>
      </c>
      <c r="V327" s="228">
        <v>1</v>
      </c>
      <c r="W327" s="228">
        <v>1</v>
      </c>
      <c r="X327" s="228">
        <v>1</v>
      </c>
      <c r="Y327" s="228">
        <v>1</v>
      </c>
      <c r="Z327" s="228">
        <v>1</v>
      </c>
      <c r="AA327" s="228">
        <v>1</v>
      </c>
      <c r="AB327" s="228">
        <v>1</v>
      </c>
      <c r="AC327" s="228">
        <v>1</v>
      </c>
      <c r="AD327" s="228">
        <v>1</v>
      </c>
      <c r="AE327" s="228">
        <v>1</v>
      </c>
      <c r="AF327" s="228">
        <v>1</v>
      </c>
      <c r="AG327" s="228">
        <v>1</v>
      </c>
      <c r="AH327" s="228">
        <v>1</v>
      </c>
      <c r="AI327" s="228">
        <v>1</v>
      </c>
      <c r="AJ327" s="228">
        <v>1</v>
      </c>
      <c r="AK327" s="228">
        <v>1</v>
      </c>
      <c r="AL327" s="228">
        <v>1</v>
      </c>
    </row>
    <row r="328" spans="1:38" ht="13.5" customHeight="1">
      <c r="A328" s="227" t="s">
        <v>193</v>
      </c>
      <c r="B328" s="228">
        <v>1</v>
      </c>
      <c r="C328" s="228">
        <v>1</v>
      </c>
      <c r="D328" s="228">
        <v>1</v>
      </c>
      <c r="E328" s="228">
        <v>1</v>
      </c>
      <c r="F328" s="228">
        <v>1</v>
      </c>
      <c r="G328" s="228">
        <v>1</v>
      </c>
      <c r="H328" s="228">
        <v>1</v>
      </c>
      <c r="I328" s="228">
        <v>1</v>
      </c>
      <c r="J328" s="228">
        <v>1</v>
      </c>
      <c r="K328" s="228">
        <v>1</v>
      </c>
      <c r="L328" s="228">
        <v>1</v>
      </c>
      <c r="M328" s="228">
        <v>1</v>
      </c>
      <c r="N328" s="228">
        <v>1</v>
      </c>
      <c r="O328" s="228">
        <v>1</v>
      </c>
      <c r="P328" s="228">
        <v>1</v>
      </c>
      <c r="Q328" s="228">
        <v>1</v>
      </c>
      <c r="R328" s="228">
        <v>1</v>
      </c>
      <c r="S328" s="228">
        <v>1</v>
      </c>
      <c r="T328" s="228">
        <v>1</v>
      </c>
      <c r="U328" s="228">
        <v>1</v>
      </c>
      <c r="V328" s="228">
        <v>1</v>
      </c>
      <c r="W328" s="228">
        <v>1</v>
      </c>
      <c r="X328" s="228">
        <v>1</v>
      </c>
      <c r="Y328" s="228">
        <v>1</v>
      </c>
      <c r="Z328" s="228">
        <v>1</v>
      </c>
      <c r="AA328" s="228">
        <v>1</v>
      </c>
      <c r="AB328" s="228">
        <v>1</v>
      </c>
      <c r="AC328" s="228">
        <v>1</v>
      </c>
      <c r="AD328" s="228">
        <v>1</v>
      </c>
      <c r="AE328" s="228">
        <v>1</v>
      </c>
      <c r="AF328" s="228">
        <v>1</v>
      </c>
      <c r="AG328" s="228">
        <v>1</v>
      </c>
      <c r="AH328" s="228">
        <v>1</v>
      </c>
      <c r="AI328" s="228">
        <v>1</v>
      </c>
      <c r="AJ328" s="228">
        <v>1</v>
      </c>
      <c r="AK328" s="228">
        <v>1</v>
      </c>
      <c r="AL328" s="228">
        <v>1</v>
      </c>
    </row>
    <row r="329" spans="1:38" ht="13.5" customHeight="1">
      <c r="A329" s="227" t="s">
        <v>166</v>
      </c>
      <c r="B329" s="228">
        <v>1</v>
      </c>
      <c r="C329" s="228">
        <v>1</v>
      </c>
      <c r="D329" s="228">
        <v>1</v>
      </c>
      <c r="E329" s="228">
        <v>1</v>
      </c>
      <c r="F329" s="228">
        <v>1</v>
      </c>
      <c r="G329" s="228">
        <v>1</v>
      </c>
      <c r="H329" s="228">
        <v>1</v>
      </c>
      <c r="I329" s="228">
        <v>1</v>
      </c>
      <c r="J329" s="228">
        <v>1</v>
      </c>
      <c r="K329" s="228">
        <v>1</v>
      </c>
      <c r="L329" s="228">
        <v>1</v>
      </c>
      <c r="M329" s="228">
        <v>1</v>
      </c>
      <c r="N329" s="228">
        <v>1</v>
      </c>
      <c r="O329" s="228">
        <v>1</v>
      </c>
      <c r="P329" s="228">
        <v>1</v>
      </c>
      <c r="Q329" s="228">
        <v>1</v>
      </c>
      <c r="R329" s="228">
        <v>1</v>
      </c>
      <c r="S329" s="228">
        <v>1</v>
      </c>
      <c r="T329" s="228">
        <v>1</v>
      </c>
      <c r="U329" s="228">
        <v>1</v>
      </c>
      <c r="V329" s="228">
        <v>1</v>
      </c>
      <c r="W329" s="228">
        <v>1</v>
      </c>
      <c r="X329" s="228">
        <v>1</v>
      </c>
      <c r="Y329" s="228">
        <v>1</v>
      </c>
      <c r="Z329" s="228">
        <v>1</v>
      </c>
      <c r="AA329" s="228">
        <v>1</v>
      </c>
      <c r="AB329" s="228">
        <v>1</v>
      </c>
      <c r="AC329" s="228">
        <v>1</v>
      </c>
      <c r="AD329" s="228">
        <v>1</v>
      </c>
      <c r="AE329" s="228">
        <v>1</v>
      </c>
      <c r="AF329" s="228">
        <v>1</v>
      </c>
      <c r="AG329" s="228">
        <v>1</v>
      </c>
      <c r="AH329" s="228">
        <v>1</v>
      </c>
      <c r="AI329" s="228">
        <v>1</v>
      </c>
      <c r="AJ329" s="228">
        <v>1</v>
      </c>
      <c r="AK329" s="228">
        <v>1</v>
      </c>
      <c r="AL329" s="228">
        <v>1</v>
      </c>
    </row>
    <row r="330" spans="1:38" ht="13.5" customHeight="1">
      <c r="A330" s="227" t="s">
        <v>3</v>
      </c>
      <c r="B330" s="228">
        <v>0.99331384332196415</v>
      </c>
      <c r="C330" s="228">
        <v>1</v>
      </c>
      <c r="D330" s="228">
        <v>1</v>
      </c>
      <c r="E330" s="228">
        <v>1</v>
      </c>
      <c r="F330" s="228">
        <v>0.99431818181818177</v>
      </c>
      <c r="G330" s="228">
        <v>1</v>
      </c>
      <c r="H330" s="228">
        <v>1</v>
      </c>
      <c r="I330" s="228">
        <v>1</v>
      </c>
      <c r="J330" s="228">
        <v>1</v>
      </c>
      <c r="K330" s="228">
        <v>1</v>
      </c>
      <c r="L330" s="228">
        <v>1</v>
      </c>
      <c r="M330" s="228">
        <v>1</v>
      </c>
      <c r="N330" s="228">
        <v>1</v>
      </c>
      <c r="O330" s="228">
        <v>1</v>
      </c>
      <c r="P330" s="228">
        <v>1</v>
      </c>
      <c r="Q330" s="228">
        <v>1</v>
      </c>
      <c r="R330" s="228">
        <v>1</v>
      </c>
      <c r="S330" s="228">
        <v>0.86630136986301365</v>
      </c>
      <c r="T330" s="228">
        <v>0.33333333333333331</v>
      </c>
      <c r="U330" s="228">
        <v>1</v>
      </c>
      <c r="V330" s="228">
        <v>1</v>
      </c>
      <c r="W330" s="228">
        <v>1</v>
      </c>
      <c r="X330" s="228">
        <v>1</v>
      </c>
      <c r="Y330" s="228">
        <v>1</v>
      </c>
      <c r="Z330" s="228">
        <v>1</v>
      </c>
      <c r="AA330" s="228">
        <v>1</v>
      </c>
      <c r="AB330" s="228">
        <v>1</v>
      </c>
      <c r="AC330" s="228">
        <v>1</v>
      </c>
      <c r="AD330" s="228">
        <v>1</v>
      </c>
      <c r="AE330" s="228">
        <v>1</v>
      </c>
      <c r="AF330" s="228">
        <v>1</v>
      </c>
      <c r="AG330" s="228">
        <v>1</v>
      </c>
      <c r="AH330" s="228">
        <v>1</v>
      </c>
      <c r="AI330" s="228">
        <v>1</v>
      </c>
      <c r="AJ330" s="228">
        <v>1</v>
      </c>
      <c r="AK330" s="228">
        <v>1</v>
      </c>
      <c r="AL330" s="228">
        <v>1</v>
      </c>
    </row>
    <row r="331" spans="1:38" ht="13.5" customHeight="1">
      <c r="A331" s="227" t="s">
        <v>210</v>
      </c>
      <c r="B331" s="228">
        <v>1</v>
      </c>
      <c r="C331" s="228">
        <v>1</v>
      </c>
      <c r="D331" s="228">
        <v>1</v>
      </c>
      <c r="E331" s="228">
        <v>1</v>
      </c>
      <c r="F331" s="228">
        <v>1</v>
      </c>
      <c r="G331" s="228">
        <v>1</v>
      </c>
      <c r="H331" s="228">
        <v>1</v>
      </c>
      <c r="I331" s="228">
        <v>1</v>
      </c>
      <c r="J331" s="228">
        <v>1</v>
      </c>
      <c r="K331" s="228">
        <v>1</v>
      </c>
      <c r="L331" s="228">
        <v>1</v>
      </c>
      <c r="M331" s="228">
        <v>1</v>
      </c>
      <c r="N331" s="228">
        <v>1</v>
      </c>
      <c r="O331" s="228">
        <v>1</v>
      </c>
      <c r="P331" s="228">
        <v>1</v>
      </c>
      <c r="Q331" s="228">
        <v>1</v>
      </c>
      <c r="R331" s="228">
        <v>1</v>
      </c>
      <c r="S331" s="228">
        <v>1</v>
      </c>
      <c r="T331" s="228">
        <v>1</v>
      </c>
      <c r="U331" s="228">
        <v>1</v>
      </c>
      <c r="V331" s="228">
        <v>1</v>
      </c>
      <c r="W331" s="228">
        <v>1</v>
      </c>
      <c r="X331" s="228">
        <v>1</v>
      </c>
      <c r="Y331" s="228">
        <v>1</v>
      </c>
      <c r="Z331" s="228">
        <v>1</v>
      </c>
      <c r="AA331" s="228">
        <v>1</v>
      </c>
      <c r="AB331" s="228">
        <v>1</v>
      </c>
      <c r="AC331" s="228">
        <v>1</v>
      </c>
      <c r="AD331" s="228">
        <v>1</v>
      </c>
      <c r="AE331" s="228">
        <v>1</v>
      </c>
      <c r="AF331" s="228">
        <v>1</v>
      </c>
      <c r="AG331" s="228">
        <v>1</v>
      </c>
      <c r="AH331" s="228">
        <v>1</v>
      </c>
      <c r="AI331" s="228">
        <v>1</v>
      </c>
      <c r="AJ331" s="228">
        <v>1</v>
      </c>
      <c r="AK331" s="228">
        <v>1</v>
      </c>
      <c r="AL331" s="228">
        <v>1</v>
      </c>
    </row>
    <row r="332" spans="1:38" ht="13.5" customHeight="1">
      <c r="A332" s="227" t="s">
        <v>276</v>
      </c>
      <c r="B332" s="228">
        <v>1</v>
      </c>
      <c r="C332" s="228">
        <v>1</v>
      </c>
      <c r="D332" s="228">
        <v>1</v>
      </c>
      <c r="E332" s="228">
        <v>1</v>
      </c>
      <c r="F332" s="228">
        <v>1</v>
      </c>
      <c r="G332" s="228">
        <v>1</v>
      </c>
      <c r="H332" s="228">
        <v>1</v>
      </c>
      <c r="I332" s="228">
        <v>1</v>
      </c>
      <c r="J332" s="228">
        <v>1</v>
      </c>
      <c r="K332" s="228">
        <v>1</v>
      </c>
      <c r="L332" s="228">
        <v>1</v>
      </c>
      <c r="M332" s="228">
        <v>1</v>
      </c>
      <c r="N332" s="228">
        <v>1</v>
      </c>
      <c r="O332" s="228">
        <v>1</v>
      </c>
      <c r="P332" s="228">
        <v>1</v>
      </c>
      <c r="Q332" s="228">
        <v>1</v>
      </c>
      <c r="R332" s="228">
        <v>1</v>
      </c>
      <c r="S332" s="228">
        <v>1</v>
      </c>
      <c r="T332" s="228">
        <v>1</v>
      </c>
      <c r="U332" s="228">
        <v>1</v>
      </c>
      <c r="V332" s="228">
        <v>1</v>
      </c>
      <c r="W332" s="228">
        <v>1</v>
      </c>
      <c r="X332" s="228">
        <v>1</v>
      </c>
      <c r="Y332" s="228">
        <v>1</v>
      </c>
      <c r="Z332" s="228">
        <v>1</v>
      </c>
      <c r="AA332" s="228">
        <v>1</v>
      </c>
      <c r="AB332" s="228">
        <v>1</v>
      </c>
      <c r="AC332" s="228">
        <v>1</v>
      </c>
      <c r="AD332" s="228">
        <v>1</v>
      </c>
      <c r="AE332" s="228">
        <v>1</v>
      </c>
      <c r="AF332" s="228">
        <v>1</v>
      </c>
      <c r="AG332" s="228">
        <v>1</v>
      </c>
      <c r="AH332" s="228">
        <v>1</v>
      </c>
      <c r="AI332" s="228">
        <v>1</v>
      </c>
      <c r="AJ332" s="228">
        <v>1</v>
      </c>
      <c r="AK332" s="228">
        <v>1</v>
      </c>
      <c r="AL332" s="228">
        <v>1</v>
      </c>
    </row>
    <row r="333" spans="1:38" ht="13.5" customHeight="1">
      <c r="A333" s="227" t="s">
        <v>102</v>
      </c>
      <c r="B333" s="228">
        <v>0.99986271279516747</v>
      </c>
      <c r="C333" s="228">
        <v>1</v>
      </c>
      <c r="D333" s="228">
        <v>1</v>
      </c>
      <c r="E333" s="228">
        <v>1</v>
      </c>
      <c r="F333" s="228">
        <v>1</v>
      </c>
      <c r="G333" s="228">
        <v>1</v>
      </c>
      <c r="H333" s="228">
        <v>1</v>
      </c>
      <c r="I333" s="228">
        <v>1</v>
      </c>
      <c r="J333" s="228">
        <v>1</v>
      </c>
      <c r="K333" s="228">
        <v>1</v>
      </c>
      <c r="L333" s="228">
        <v>1</v>
      </c>
      <c r="M333" s="228">
        <v>1</v>
      </c>
      <c r="N333" s="228">
        <v>1</v>
      </c>
      <c r="O333" s="228">
        <v>1</v>
      </c>
      <c r="P333" s="228">
        <v>1</v>
      </c>
      <c r="Q333" s="228">
        <v>1</v>
      </c>
      <c r="R333" s="228">
        <v>0.99980468749999996</v>
      </c>
      <c r="S333" s="228">
        <v>1</v>
      </c>
      <c r="T333" s="228">
        <v>1</v>
      </c>
      <c r="U333" s="228">
        <v>1</v>
      </c>
      <c r="V333" s="228">
        <v>1</v>
      </c>
      <c r="W333" s="228">
        <v>1</v>
      </c>
      <c r="X333" s="228">
        <v>1</v>
      </c>
      <c r="Y333" s="228">
        <v>1</v>
      </c>
      <c r="Z333" s="228">
        <v>1</v>
      </c>
      <c r="AA333" s="228">
        <v>1</v>
      </c>
      <c r="AB333" s="228">
        <v>1</v>
      </c>
      <c r="AC333" s="228">
        <v>1</v>
      </c>
      <c r="AD333" s="228">
        <v>1</v>
      </c>
      <c r="AE333" s="228">
        <v>1</v>
      </c>
      <c r="AF333" s="228">
        <v>1</v>
      </c>
      <c r="AG333" s="228">
        <v>1</v>
      </c>
      <c r="AH333" s="228">
        <v>1</v>
      </c>
      <c r="AI333" s="228">
        <v>1</v>
      </c>
      <c r="AJ333" s="228">
        <v>1</v>
      </c>
      <c r="AK333" s="228">
        <v>1</v>
      </c>
      <c r="AL333" s="228">
        <v>1</v>
      </c>
    </row>
    <row r="334" spans="1:38" ht="13.5" customHeight="1">
      <c r="A334" s="227" t="s">
        <v>62</v>
      </c>
      <c r="B334" s="228">
        <v>1</v>
      </c>
      <c r="C334" s="228">
        <v>1</v>
      </c>
      <c r="D334" s="228">
        <v>1</v>
      </c>
      <c r="E334" s="228">
        <v>1</v>
      </c>
      <c r="F334" s="228">
        <v>1</v>
      </c>
      <c r="G334" s="228">
        <v>1</v>
      </c>
      <c r="H334" s="228">
        <v>1</v>
      </c>
      <c r="I334" s="228">
        <v>1</v>
      </c>
      <c r="J334" s="228">
        <v>1</v>
      </c>
      <c r="K334" s="228">
        <v>1</v>
      </c>
      <c r="L334" s="228">
        <v>1</v>
      </c>
      <c r="M334" s="228">
        <v>1</v>
      </c>
      <c r="N334" s="228">
        <v>1</v>
      </c>
      <c r="O334" s="228">
        <v>1</v>
      </c>
      <c r="P334" s="228">
        <v>1</v>
      </c>
      <c r="Q334" s="228">
        <v>1</v>
      </c>
      <c r="R334" s="228">
        <v>1</v>
      </c>
      <c r="S334" s="228">
        <v>1</v>
      </c>
      <c r="T334" s="228">
        <v>1</v>
      </c>
      <c r="U334" s="228">
        <v>1</v>
      </c>
      <c r="V334" s="228">
        <v>1</v>
      </c>
      <c r="W334" s="228">
        <v>1</v>
      </c>
      <c r="X334" s="228">
        <v>1</v>
      </c>
      <c r="Y334" s="228">
        <v>1</v>
      </c>
      <c r="Z334" s="228">
        <v>1</v>
      </c>
      <c r="AA334" s="228">
        <v>1</v>
      </c>
      <c r="AB334" s="228">
        <v>1</v>
      </c>
      <c r="AC334" s="228">
        <v>1</v>
      </c>
      <c r="AD334" s="228">
        <v>1</v>
      </c>
      <c r="AE334" s="228">
        <v>1</v>
      </c>
      <c r="AF334" s="228">
        <v>1</v>
      </c>
      <c r="AG334" s="228">
        <v>1</v>
      </c>
      <c r="AH334" s="228">
        <v>1</v>
      </c>
      <c r="AI334" s="228">
        <v>1</v>
      </c>
      <c r="AJ334" s="228">
        <v>1</v>
      </c>
      <c r="AK334" s="228">
        <v>1</v>
      </c>
      <c r="AL334" s="228">
        <v>1</v>
      </c>
    </row>
    <row r="335" spans="1:38" ht="13.5" customHeight="1">
      <c r="A335" s="227" t="s">
        <v>233</v>
      </c>
      <c r="B335" s="228">
        <v>1</v>
      </c>
      <c r="C335" s="228">
        <v>1</v>
      </c>
      <c r="D335" s="228">
        <v>1</v>
      </c>
      <c r="E335" s="228">
        <v>1</v>
      </c>
      <c r="F335" s="228">
        <v>1</v>
      </c>
      <c r="G335" s="228">
        <v>1</v>
      </c>
      <c r="H335" s="228">
        <v>1</v>
      </c>
      <c r="I335" s="228">
        <v>1</v>
      </c>
      <c r="J335" s="228">
        <v>1</v>
      </c>
      <c r="K335" s="228">
        <v>1</v>
      </c>
      <c r="L335" s="228">
        <v>1</v>
      </c>
      <c r="M335" s="228">
        <v>1</v>
      </c>
      <c r="N335" s="228">
        <v>1</v>
      </c>
      <c r="O335" s="228">
        <v>1</v>
      </c>
      <c r="P335" s="228">
        <v>1</v>
      </c>
      <c r="Q335" s="228">
        <v>1</v>
      </c>
      <c r="R335" s="228">
        <v>1</v>
      </c>
      <c r="S335" s="228">
        <v>1</v>
      </c>
      <c r="T335" s="228">
        <v>1</v>
      </c>
      <c r="U335" s="228">
        <v>1</v>
      </c>
      <c r="V335" s="228">
        <v>1</v>
      </c>
      <c r="W335" s="228">
        <v>1</v>
      </c>
      <c r="X335" s="228">
        <v>1</v>
      </c>
      <c r="Y335" s="228">
        <v>1</v>
      </c>
      <c r="Z335" s="228">
        <v>1</v>
      </c>
      <c r="AA335" s="228">
        <v>1</v>
      </c>
      <c r="AB335" s="228">
        <v>1</v>
      </c>
      <c r="AC335" s="228">
        <v>1</v>
      </c>
      <c r="AD335" s="228">
        <v>1</v>
      </c>
      <c r="AE335" s="228">
        <v>1</v>
      </c>
      <c r="AF335" s="228">
        <v>1</v>
      </c>
      <c r="AG335" s="228">
        <v>1</v>
      </c>
      <c r="AH335" s="228">
        <v>1</v>
      </c>
      <c r="AI335" s="228">
        <v>1</v>
      </c>
      <c r="AJ335" s="228">
        <v>1</v>
      </c>
      <c r="AK335" s="228">
        <v>1</v>
      </c>
      <c r="AL335" s="228">
        <v>1</v>
      </c>
    </row>
    <row r="336" spans="1:38" ht="13.5" customHeight="1">
      <c r="A336" s="227" t="s">
        <v>182</v>
      </c>
      <c r="B336" s="228">
        <v>1</v>
      </c>
      <c r="C336" s="228">
        <v>1</v>
      </c>
      <c r="D336" s="228">
        <v>1</v>
      </c>
      <c r="E336" s="228">
        <v>1</v>
      </c>
      <c r="F336" s="228">
        <v>1</v>
      </c>
      <c r="G336" s="228">
        <v>1</v>
      </c>
      <c r="H336" s="228">
        <v>1</v>
      </c>
      <c r="I336" s="228">
        <v>1</v>
      </c>
      <c r="J336" s="228">
        <v>1</v>
      </c>
      <c r="K336" s="228">
        <v>1</v>
      </c>
      <c r="L336" s="228">
        <v>1</v>
      </c>
      <c r="M336" s="228">
        <v>1</v>
      </c>
      <c r="N336" s="228">
        <v>1</v>
      </c>
      <c r="O336" s="228">
        <v>1</v>
      </c>
      <c r="P336" s="228">
        <v>1</v>
      </c>
      <c r="Q336" s="228">
        <v>1</v>
      </c>
      <c r="R336" s="228">
        <v>1</v>
      </c>
      <c r="S336" s="228">
        <v>1</v>
      </c>
      <c r="T336" s="228">
        <v>1</v>
      </c>
      <c r="U336" s="228">
        <v>1</v>
      </c>
      <c r="V336" s="228">
        <v>1</v>
      </c>
      <c r="W336" s="228">
        <v>1</v>
      </c>
      <c r="X336" s="228">
        <v>1</v>
      </c>
      <c r="Y336" s="228">
        <v>1</v>
      </c>
      <c r="Z336" s="228">
        <v>1</v>
      </c>
      <c r="AA336" s="228">
        <v>1</v>
      </c>
      <c r="AB336" s="228">
        <v>1</v>
      </c>
      <c r="AC336" s="228">
        <v>1</v>
      </c>
      <c r="AD336" s="228">
        <v>1</v>
      </c>
      <c r="AE336" s="228">
        <v>1</v>
      </c>
      <c r="AF336" s="228">
        <v>1</v>
      </c>
      <c r="AG336" s="228">
        <v>1</v>
      </c>
      <c r="AH336" s="228">
        <v>1</v>
      </c>
      <c r="AI336" s="228">
        <v>1</v>
      </c>
      <c r="AJ336" s="228">
        <v>1</v>
      </c>
      <c r="AK336" s="228">
        <v>1</v>
      </c>
      <c r="AL336" s="228">
        <v>1</v>
      </c>
    </row>
    <row r="337" spans="1:38" ht="13.5" customHeight="1">
      <c r="A337" s="227" t="s">
        <v>115</v>
      </c>
      <c r="B337" s="228">
        <v>0.99966267498735029</v>
      </c>
      <c r="C337" s="228">
        <v>1</v>
      </c>
      <c r="D337" s="228">
        <v>1</v>
      </c>
      <c r="E337" s="228">
        <v>1</v>
      </c>
      <c r="F337" s="228">
        <v>1</v>
      </c>
      <c r="G337" s="228">
        <v>1</v>
      </c>
      <c r="H337" s="228">
        <v>1</v>
      </c>
      <c r="I337" s="228">
        <v>1</v>
      </c>
      <c r="J337" s="228">
        <v>1</v>
      </c>
      <c r="K337" s="228">
        <v>1</v>
      </c>
      <c r="L337" s="228">
        <v>1</v>
      </c>
      <c r="M337" s="228">
        <v>1</v>
      </c>
      <c r="N337" s="228">
        <v>1</v>
      </c>
      <c r="O337" s="228">
        <v>1</v>
      </c>
      <c r="P337" s="228">
        <v>1</v>
      </c>
      <c r="Q337" s="228">
        <v>1</v>
      </c>
      <c r="R337" s="228">
        <v>0.99981610886355277</v>
      </c>
      <c r="S337" s="228">
        <v>1</v>
      </c>
      <c r="T337" s="228">
        <v>1</v>
      </c>
      <c r="U337" s="228">
        <v>1</v>
      </c>
      <c r="V337" s="228">
        <v>1</v>
      </c>
      <c r="W337" s="228">
        <v>1</v>
      </c>
      <c r="X337" s="228">
        <v>1</v>
      </c>
      <c r="Y337" s="228">
        <v>1</v>
      </c>
      <c r="Z337" s="228">
        <v>1</v>
      </c>
      <c r="AA337" s="228">
        <v>0.75</v>
      </c>
      <c r="AB337" s="228">
        <v>1</v>
      </c>
      <c r="AC337" s="228">
        <v>1</v>
      </c>
      <c r="AD337" s="228">
        <v>1</v>
      </c>
      <c r="AE337" s="228">
        <v>1</v>
      </c>
      <c r="AF337" s="228">
        <v>1</v>
      </c>
      <c r="AG337" s="228">
        <v>1</v>
      </c>
      <c r="AH337" s="228">
        <v>1</v>
      </c>
      <c r="AI337" s="228">
        <v>1</v>
      </c>
      <c r="AJ337" s="228">
        <v>1</v>
      </c>
      <c r="AK337" s="228">
        <v>1</v>
      </c>
      <c r="AL337" s="228">
        <v>1</v>
      </c>
    </row>
    <row r="338" spans="1:38" ht="13.5" customHeight="1">
      <c r="A338" s="227" t="s">
        <v>285</v>
      </c>
      <c r="B338" s="228">
        <v>1</v>
      </c>
      <c r="C338" s="228">
        <v>1</v>
      </c>
      <c r="D338" s="228">
        <v>1</v>
      </c>
      <c r="E338" s="228">
        <v>1</v>
      </c>
      <c r="F338" s="228">
        <v>1</v>
      </c>
      <c r="G338" s="228">
        <v>1</v>
      </c>
      <c r="H338" s="228">
        <v>1</v>
      </c>
      <c r="I338" s="228">
        <v>1</v>
      </c>
      <c r="J338" s="228">
        <v>1</v>
      </c>
      <c r="K338" s="228">
        <v>1</v>
      </c>
      <c r="L338" s="228">
        <v>1</v>
      </c>
      <c r="M338" s="228">
        <v>1</v>
      </c>
      <c r="N338" s="228">
        <v>1</v>
      </c>
      <c r="O338" s="228">
        <v>1</v>
      </c>
      <c r="P338" s="228">
        <v>1</v>
      </c>
      <c r="Q338" s="228">
        <v>1</v>
      </c>
      <c r="R338" s="228">
        <v>1</v>
      </c>
      <c r="S338" s="228">
        <v>1</v>
      </c>
      <c r="T338" s="228">
        <v>1</v>
      </c>
      <c r="U338" s="228">
        <v>1</v>
      </c>
      <c r="V338" s="228">
        <v>1</v>
      </c>
      <c r="W338" s="228">
        <v>1</v>
      </c>
      <c r="X338" s="228">
        <v>1</v>
      </c>
      <c r="Y338" s="228">
        <v>1</v>
      </c>
      <c r="Z338" s="228">
        <v>1</v>
      </c>
      <c r="AA338" s="228">
        <v>1</v>
      </c>
      <c r="AB338" s="228">
        <v>1</v>
      </c>
      <c r="AC338" s="228">
        <v>1</v>
      </c>
      <c r="AD338" s="228">
        <v>1</v>
      </c>
      <c r="AE338" s="228">
        <v>1</v>
      </c>
      <c r="AF338" s="228">
        <v>1</v>
      </c>
      <c r="AG338" s="228">
        <v>1</v>
      </c>
      <c r="AH338" s="228">
        <v>1</v>
      </c>
      <c r="AI338" s="228">
        <v>1</v>
      </c>
      <c r="AJ338" s="228">
        <v>1</v>
      </c>
      <c r="AK338" s="228">
        <v>1</v>
      </c>
      <c r="AL338" s="228">
        <v>1</v>
      </c>
    </row>
    <row r="339" spans="1:38" ht="13.5" customHeight="1">
      <c r="A339" s="227" t="s">
        <v>179</v>
      </c>
      <c r="B339" s="228">
        <v>1</v>
      </c>
      <c r="C339" s="228">
        <v>1</v>
      </c>
      <c r="D339" s="228">
        <v>1</v>
      </c>
      <c r="E339" s="228">
        <v>1</v>
      </c>
      <c r="F339" s="228">
        <v>1</v>
      </c>
      <c r="G339" s="228">
        <v>1</v>
      </c>
      <c r="H339" s="228">
        <v>1</v>
      </c>
      <c r="I339" s="228">
        <v>1</v>
      </c>
      <c r="J339" s="228">
        <v>1</v>
      </c>
      <c r="K339" s="228">
        <v>1</v>
      </c>
      <c r="L339" s="228">
        <v>1</v>
      </c>
      <c r="M339" s="228">
        <v>1</v>
      </c>
      <c r="N339" s="228">
        <v>1</v>
      </c>
      <c r="O339" s="228">
        <v>1</v>
      </c>
      <c r="P339" s="228">
        <v>1</v>
      </c>
      <c r="Q339" s="228">
        <v>1</v>
      </c>
      <c r="R339" s="228">
        <v>1</v>
      </c>
      <c r="S339" s="228">
        <v>1</v>
      </c>
      <c r="T339" s="228">
        <v>1</v>
      </c>
      <c r="U339" s="228">
        <v>1</v>
      </c>
      <c r="V339" s="228">
        <v>1</v>
      </c>
      <c r="W339" s="228">
        <v>1</v>
      </c>
      <c r="X339" s="228">
        <v>1</v>
      </c>
      <c r="Y339" s="228">
        <v>1</v>
      </c>
      <c r="Z339" s="228">
        <v>1</v>
      </c>
      <c r="AA339" s="228">
        <v>1</v>
      </c>
      <c r="AB339" s="228">
        <v>1</v>
      </c>
      <c r="AC339" s="228">
        <v>1</v>
      </c>
      <c r="AD339" s="228">
        <v>1</v>
      </c>
      <c r="AE339" s="228">
        <v>1</v>
      </c>
      <c r="AF339" s="228">
        <v>1</v>
      </c>
      <c r="AG339" s="228">
        <v>1</v>
      </c>
      <c r="AH339" s="228">
        <v>1</v>
      </c>
      <c r="AI339" s="228">
        <v>1</v>
      </c>
      <c r="AJ339" s="228">
        <v>1</v>
      </c>
      <c r="AK339" s="228">
        <v>1</v>
      </c>
      <c r="AL339" s="228">
        <v>1</v>
      </c>
    </row>
    <row r="340" spans="1:38" ht="13.5" customHeight="1">
      <c r="A340" s="227" t="s">
        <v>156</v>
      </c>
      <c r="B340" s="228">
        <v>1</v>
      </c>
      <c r="C340" s="228">
        <v>1</v>
      </c>
      <c r="D340" s="228">
        <v>1</v>
      </c>
      <c r="E340" s="228">
        <v>1</v>
      </c>
      <c r="F340" s="228">
        <v>1</v>
      </c>
      <c r="G340" s="228">
        <v>1</v>
      </c>
      <c r="H340" s="228">
        <v>1</v>
      </c>
      <c r="I340" s="228">
        <v>1</v>
      </c>
      <c r="J340" s="228">
        <v>1</v>
      </c>
      <c r="K340" s="228">
        <v>1</v>
      </c>
      <c r="L340" s="228">
        <v>1</v>
      </c>
      <c r="M340" s="228">
        <v>1</v>
      </c>
      <c r="N340" s="228">
        <v>1</v>
      </c>
      <c r="O340" s="228">
        <v>1</v>
      </c>
      <c r="P340" s="228">
        <v>1</v>
      </c>
      <c r="Q340" s="228">
        <v>1</v>
      </c>
      <c r="R340" s="228">
        <v>1</v>
      </c>
      <c r="S340" s="228">
        <v>1</v>
      </c>
      <c r="T340" s="228">
        <v>1</v>
      </c>
      <c r="U340" s="228">
        <v>1</v>
      </c>
      <c r="V340" s="228">
        <v>1</v>
      </c>
      <c r="W340" s="228">
        <v>1</v>
      </c>
      <c r="X340" s="228">
        <v>1</v>
      </c>
      <c r="Y340" s="228">
        <v>1</v>
      </c>
      <c r="Z340" s="228">
        <v>1</v>
      </c>
      <c r="AA340" s="228">
        <v>1</v>
      </c>
      <c r="AB340" s="228">
        <v>1</v>
      </c>
      <c r="AC340" s="228">
        <v>1</v>
      </c>
      <c r="AD340" s="228">
        <v>1</v>
      </c>
      <c r="AE340" s="228">
        <v>1</v>
      </c>
      <c r="AF340" s="228">
        <v>1</v>
      </c>
      <c r="AG340" s="228">
        <v>1</v>
      </c>
      <c r="AH340" s="228">
        <v>1</v>
      </c>
      <c r="AI340" s="228">
        <v>1</v>
      </c>
      <c r="AJ340" s="228">
        <v>1</v>
      </c>
      <c r="AK340" s="228">
        <v>1</v>
      </c>
      <c r="AL340" s="228">
        <v>1</v>
      </c>
    </row>
    <row r="341" spans="1:38" ht="13.5" customHeight="1">
      <c r="A341" s="227" t="s">
        <v>104</v>
      </c>
      <c r="B341" s="228">
        <v>1</v>
      </c>
      <c r="C341" s="228">
        <v>1</v>
      </c>
      <c r="D341" s="228">
        <v>1</v>
      </c>
      <c r="E341" s="228">
        <v>1</v>
      </c>
      <c r="F341" s="228">
        <v>1</v>
      </c>
      <c r="G341" s="228">
        <v>1</v>
      </c>
      <c r="H341" s="228">
        <v>1</v>
      </c>
      <c r="I341" s="228">
        <v>1</v>
      </c>
      <c r="J341" s="228">
        <v>1</v>
      </c>
      <c r="K341" s="228">
        <v>1</v>
      </c>
      <c r="L341" s="228">
        <v>1</v>
      </c>
      <c r="M341" s="228">
        <v>1</v>
      </c>
      <c r="N341" s="228">
        <v>1</v>
      </c>
      <c r="O341" s="228">
        <v>1</v>
      </c>
      <c r="P341" s="228">
        <v>1</v>
      </c>
      <c r="Q341" s="228">
        <v>1</v>
      </c>
      <c r="R341" s="228">
        <v>1</v>
      </c>
      <c r="S341" s="228">
        <v>1</v>
      </c>
      <c r="T341" s="228">
        <v>1</v>
      </c>
      <c r="U341" s="228">
        <v>1</v>
      </c>
      <c r="V341" s="228">
        <v>1</v>
      </c>
      <c r="W341" s="228">
        <v>1</v>
      </c>
      <c r="X341" s="228">
        <v>1</v>
      </c>
      <c r="Y341" s="228">
        <v>1</v>
      </c>
      <c r="Z341" s="228">
        <v>1</v>
      </c>
      <c r="AA341" s="228">
        <v>1</v>
      </c>
      <c r="AB341" s="228">
        <v>1</v>
      </c>
      <c r="AC341" s="228">
        <v>1</v>
      </c>
      <c r="AD341" s="228">
        <v>1</v>
      </c>
      <c r="AE341" s="228">
        <v>1</v>
      </c>
      <c r="AF341" s="228">
        <v>1</v>
      </c>
      <c r="AG341" s="228">
        <v>1</v>
      </c>
      <c r="AH341" s="228">
        <v>1</v>
      </c>
      <c r="AI341" s="228">
        <v>1</v>
      </c>
      <c r="AJ341" s="228">
        <v>1</v>
      </c>
      <c r="AK341" s="228">
        <v>1</v>
      </c>
      <c r="AL341" s="228">
        <v>1</v>
      </c>
    </row>
    <row r="342" spans="1:38" ht="13.5" customHeight="1">
      <c r="A342" s="227" t="s">
        <v>17</v>
      </c>
      <c r="B342" s="228">
        <v>0.99993866159602529</v>
      </c>
      <c r="C342" s="228">
        <v>1</v>
      </c>
      <c r="D342" s="228">
        <v>1</v>
      </c>
      <c r="E342" s="228">
        <v>1</v>
      </c>
      <c r="F342" s="228">
        <v>1</v>
      </c>
      <c r="G342" s="228">
        <v>1</v>
      </c>
      <c r="H342" s="228">
        <v>1</v>
      </c>
      <c r="I342" s="228">
        <v>1</v>
      </c>
      <c r="J342" s="228">
        <v>1</v>
      </c>
      <c r="K342" s="228">
        <v>1</v>
      </c>
      <c r="L342" s="228">
        <v>1</v>
      </c>
      <c r="M342" s="228">
        <v>1</v>
      </c>
      <c r="N342" s="228">
        <v>1</v>
      </c>
      <c r="O342" s="228">
        <v>1</v>
      </c>
      <c r="P342" s="228">
        <v>1</v>
      </c>
      <c r="Q342" s="228">
        <v>1</v>
      </c>
      <c r="R342" s="228">
        <v>0.99990807133664272</v>
      </c>
      <c r="S342" s="228">
        <v>1</v>
      </c>
      <c r="T342" s="228">
        <v>1</v>
      </c>
      <c r="U342" s="228">
        <v>1</v>
      </c>
      <c r="V342" s="228">
        <v>1</v>
      </c>
      <c r="W342" s="228">
        <v>1</v>
      </c>
      <c r="X342" s="228">
        <v>1</v>
      </c>
      <c r="Y342" s="228">
        <v>1</v>
      </c>
      <c r="Z342" s="228">
        <v>1</v>
      </c>
      <c r="AA342" s="228">
        <v>1</v>
      </c>
      <c r="AB342" s="228">
        <v>1</v>
      </c>
      <c r="AC342" s="228">
        <v>1</v>
      </c>
      <c r="AD342" s="228">
        <v>1</v>
      </c>
      <c r="AE342" s="228">
        <v>1</v>
      </c>
      <c r="AF342" s="228">
        <v>1</v>
      </c>
      <c r="AG342" s="228">
        <v>1</v>
      </c>
      <c r="AH342" s="228">
        <v>1</v>
      </c>
      <c r="AI342" s="228">
        <v>1</v>
      </c>
      <c r="AJ342" s="228">
        <v>1</v>
      </c>
      <c r="AK342" s="228">
        <v>1</v>
      </c>
      <c r="AL342" s="228">
        <v>1</v>
      </c>
    </row>
    <row r="343" spans="1:38" ht="13.5" customHeight="1">
      <c r="A343" s="227" t="s">
        <v>198</v>
      </c>
      <c r="B343" s="228">
        <v>1</v>
      </c>
      <c r="C343" s="228">
        <v>1</v>
      </c>
      <c r="D343" s="228">
        <v>1</v>
      </c>
      <c r="E343" s="228">
        <v>1</v>
      </c>
      <c r="F343" s="228">
        <v>1</v>
      </c>
      <c r="G343" s="228">
        <v>1</v>
      </c>
      <c r="H343" s="228">
        <v>1</v>
      </c>
      <c r="I343" s="228">
        <v>1</v>
      </c>
      <c r="J343" s="228">
        <v>1</v>
      </c>
      <c r="K343" s="228">
        <v>1</v>
      </c>
      <c r="L343" s="228">
        <v>1</v>
      </c>
      <c r="M343" s="228">
        <v>1</v>
      </c>
      <c r="N343" s="228">
        <v>1</v>
      </c>
      <c r="O343" s="228">
        <v>1</v>
      </c>
      <c r="P343" s="228">
        <v>1</v>
      </c>
      <c r="Q343" s="228">
        <v>1</v>
      </c>
      <c r="R343" s="228">
        <v>1</v>
      </c>
      <c r="S343" s="228">
        <v>1</v>
      </c>
      <c r="T343" s="228">
        <v>1</v>
      </c>
      <c r="U343" s="228">
        <v>1</v>
      </c>
      <c r="V343" s="228">
        <v>1</v>
      </c>
      <c r="W343" s="228">
        <v>1</v>
      </c>
      <c r="X343" s="228">
        <v>1</v>
      </c>
      <c r="Y343" s="228">
        <v>1</v>
      </c>
      <c r="Z343" s="228">
        <v>1</v>
      </c>
      <c r="AA343" s="228">
        <v>1</v>
      </c>
      <c r="AB343" s="228">
        <v>1</v>
      </c>
      <c r="AC343" s="228">
        <v>1</v>
      </c>
      <c r="AD343" s="228">
        <v>1</v>
      </c>
      <c r="AE343" s="228">
        <v>1</v>
      </c>
      <c r="AF343" s="228">
        <v>1</v>
      </c>
      <c r="AG343" s="228">
        <v>1</v>
      </c>
      <c r="AH343" s="228">
        <v>1</v>
      </c>
      <c r="AI343" s="228">
        <v>1</v>
      </c>
      <c r="AJ343" s="228">
        <v>1</v>
      </c>
      <c r="AK343" s="228">
        <v>1</v>
      </c>
      <c r="AL343" s="228">
        <v>1</v>
      </c>
    </row>
    <row r="344" spans="1:38" ht="13.5" customHeight="1">
      <c r="A344" s="227" t="s">
        <v>56</v>
      </c>
      <c r="B344" s="228">
        <v>1</v>
      </c>
      <c r="C344" s="228">
        <v>1</v>
      </c>
      <c r="D344" s="228">
        <v>1</v>
      </c>
      <c r="E344" s="228">
        <v>1</v>
      </c>
      <c r="F344" s="228">
        <v>1</v>
      </c>
      <c r="G344" s="228">
        <v>1</v>
      </c>
      <c r="H344" s="228">
        <v>1</v>
      </c>
      <c r="I344" s="228">
        <v>1</v>
      </c>
      <c r="J344" s="228">
        <v>1</v>
      </c>
      <c r="K344" s="228">
        <v>1</v>
      </c>
      <c r="L344" s="228">
        <v>1</v>
      </c>
      <c r="M344" s="228">
        <v>1</v>
      </c>
      <c r="N344" s="228">
        <v>1</v>
      </c>
      <c r="O344" s="228">
        <v>1</v>
      </c>
      <c r="P344" s="228">
        <v>1</v>
      </c>
      <c r="Q344" s="228">
        <v>1</v>
      </c>
      <c r="R344" s="228">
        <v>1</v>
      </c>
      <c r="S344" s="228">
        <v>1</v>
      </c>
      <c r="T344" s="228">
        <v>1</v>
      </c>
      <c r="U344" s="228">
        <v>1</v>
      </c>
      <c r="V344" s="228">
        <v>1</v>
      </c>
      <c r="W344" s="228">
        <v>1</v>
      </c>
      <c r="X344" s="228">
        <v>1</v>
      </c>
      <c r="Y344" s="228">
        <v>1</v>
      </c>
      <c r="Z344" s="228">
        <v>1</v>
      </c>
      <c r="AA344" s="228">
        <v>1</v>
      </c>
      <c r="AB344" s="228">
        <v>1</v>
      </c>
      <c r="AC344" s="228">
        <v>1</v>
      </c>
      <c r="AD344" s="228">
        <v>1</v>
      </c>
      <c r="AE344" s="228">
        <v>1</v>
      </c>
      <c r="AF344" s="228">
        <v>1</v>
      </c>
      <c r="AG344" s="228">
        <v>1</v>
      </c>
      <c r="AH344" s="228">
        <v>1</v>
      </c>
      <c r="AI344" s="228">
        <v>1</v>
      </c>
      <c r="AJ344" s="228">
        <v>1</v>
      </c>
      <c r="AK344" s="228">
        <v>1</v>
      </c>
      <c r="AL344" s="228">
        <v>1</v>
      </c>
    </row>
    <row r="345" spans="1:38" ht="13.5" customHeight="1">
      <c r="A345" s="227" t="s">
        <v>218</v>
      </c>
      <c r="B345" s="228">
        <v>1</v>
      </c>
      <c r="C345" s="228">
        <v>1</v>
      </c>
      <c r="D345" s="228">
        <v>1</v>
      </c>
      <c r="E345" s="228">
        <v>1</v>
      </c>
      <c r="F345" s="228">
        <v>1</v>
      </c>
      <c r="G345" s="228">
        <v>1</v>
      </c>
      <c r="H345" s="228">
        <v>1</v>
      </c>
      <c r="I345" s="228">
        <v>1</v>
      </c>
      <c r="J345" s="228">
        <v>1</v>
      </c>
      <c r="K345" s="228">
        <v>1</v>
      </c>
      <c r="L345" s="228">
        <v>1</v>
      </c>
      <c r="M345" s="228">
        <v>1</v>
      </c>
      <c r="N345" s="228">
        <v>1</v>
      </c>
      <c r="O345" s="228">
        <v>1</v>
      </c>
      <c r="P345" s="228">
        <v>1</v>
      </c>
      <c r="Q345" s="228">
        <v>1</v>
      </c>
      <c r="R345" s="228">
        <v>1</v>
      </c>
      <c r="S345" s="228">
        <v>1</v>
      </c>
      <c r="T345" s="228">
        <v>1</v>
      </c>
      <c r="U345" s="228">
        <v>1</v>
      </c>
      <c r="V345" s="228">
        <v>1</v>
      </c>
      <c r="W345" s="228">
        <v>1</v>
      </c>
      <c r="X345" s="228">
        <v>1</v>
      </c>
      <c r="Y345" s="228">
        <v>1</v>
      </c>
      <c r="Z345" s="228">
        <v>1</v>
      </c>
      <c r="AA345" s="228">
        <v>1</v>
      </c>
      <c r="AB345" s="228">
        <v>1</v>
      </c>
      <c r="AC345" s="228">
        <v>1</v>
      </c>
      <c r="AD345" s="228">
        <v>1</v>
      </c>
      <c r="AE345" s="228">
        <v>1</v>
      </c>
      <c r="AF345" s="228">
        <v>1</v>
      </c>
      <c r="AG345" s="228">
        <v>1</v>
      </c>
      <c r="AH345" s="228">
        <v>1</v>
      </c>
      <c r="AI345" s="228">
        <v>1</v>
      </c>
      <c r="AJ345" s="228">
        <v>1</v>
      </c>
      <c r="AK345" s="228">
        <v>1</v>
      </c>
      <c r="AL345" s="228">
        <v>1</v>
      </c>
    </row>
    <row r="346" spans="1:38" ht="13.5" customHeight="1">
      <c r="A346" s="227" t="s">
        <v>315</v>
      </c>
      <c r="B346" s="228">
        <v>1</v>
      </c>
      <c r="C346" s="228">
        <v>1</v>
      </c>
      <c r="D346" s="228">
        <v>1</v>
      </c>
      <c r="E346" s="228">
        <v>1</v>
      </c>
      <c r="F346" s="228">
        <v>1</v>
      </c>
      <c r="G346" s="228">
        <v>1</v>
      </c>
      <c r="H346" s="228">
        <v>1</v>
      </c>
      <c r="I346" s="228">
        <v>1</v>
      </c>
      <c r="J346" s="228">
        <v>1</v>
      </c>
      <c r="K346" s="228">
        <v>1</v>
      </c>
      <c r="L346" s="228">
        <v>1</v>
      </c>
      <c r="M346" s="228">
        <v>1</v>
      </c>
      <c r="N346" s="228">
        <v>1</v>
      </c>
      <c r="O346" s="228">
        <v>1</v>
      </c>
      <c r="P346" s="228">
        <v>1</v>
      </c>
      <c r="Q346" s="228">
        <v>1</v>
      </c>
      <c r="R346" s="228">
        <v>1</v>
      </c>
      <c r="S346" s="228">
        <v>1</v>
      </c>
      <c r="T346" s="228">
        <v>1</v>
      </c>
      <c r="U346" s="228">
        <v>1</v>
      </c>
      <c r="V346" s="228">
        <v>1</v>
      </c>
      <c r="W346" s="228">
        <v>1</v>
      </c>
      <c r="X346" s="228">
        <v>1</v>
      </c>
      <c r="Y346" s="228">
        <v>1</v>
      </c>
      <c r="Z346" s="228">
        <v>1</v>
      </c>
      <c r="AA346" s="228">
        <v>1</v>
      </c>
      <c r="AB346" s="228">
        <v>1</v>
      </c>
      <c r="AC346" s="228">
        <v>1</v>
      </c>
      <c r="AD346" s="228">
        <v>1</v>
      </c>
      <c r="AE346" s="228">
        <v>1</v>
      </c>
      <c r="AF346" s="228">
        <v>1</v>
      </c>
      <c r="AG346" s="228">
        <v>1</v>
      </c>
      <c r="AH346" s="228">
        <v>1</v>
      </c>
      <c r="AI346" s="228">
        <v>1</v>
      </c>
      <c r="AJ346" s="228">
        <v>1</v>
      </c>
      <c r="AK346" s="228">
        <v>1</v>
      </c>
      <c r="AL346" s="228">
        <v>1</v>
      </c>
    </row>
    <row r="347" spans="1:38" ht="13.5" customHeight="1">
      <c r="A347" s="227" t="s">
        <v>257</v>
      </c>
      <c r="B347" s="228">
        <v>1</v>
      </c>
      <c r="C347" s="228">
        <v>1</v>
      </c>
      <c r="D347" s="228">
        <v>1</v>
      </c>
      <c r="E347" s="228">
        <v>1</v>
      </c>
      <c r="F347" s="228">
        <v>1</v>
      </c>
      <c r="G347" s="228">
        <v>1</v>
      </c>
      <c r="H347" s="228">
        <v>1</v>
      </c>
      <c r="I347" s="228">
        <v>1</v>
      </c>
      <c r="J347" s="228">
        <v>1</v>
      </c>
      <c r="K347" s="228">
        <v>1</v>
      </c>
      <c r="L347" s="228">
        <v>1</v>
      </c>
      <c r="M347" s="228">
        <v>1</v>
      </c>
      <c r="N347" s="228">
        <v>1</v>
      </c>
      <c r="O347" s="228">
        <v>1</v>
      </c>
      <c r="P347" s="228">
        <v>1</v>
      </c>
      <c r="Q347" s="228">
        <v>1</v>
      </c>
      <c r="R347" s="228">
        <v>1</v>
      </c>
      <c r="S347" s="228">
        <v>1</v>
      </c>
      <c r="T347" s="228">
        <v>1</v>
      </c>
      <c r="U347" s="228">
        <v>1</v>
      </c>
      <c r="V347" s="228">
        <v>1</v>
      </c>
      <c r="W347" s="228">
        <v>1</v>
      </c>
      <c r="X347" s="228">
        <v>1</v>
      </c>
      <c r="Y347" s="228">
        <v>1</v>
      </c>
      <c r="Z347" s="228">
        <v>1</v>
      </c>
      <c r="AA347" s="228">
        <v>1</v>
      </c>
      <c r="AB347" s="228">
        <v>1</v>
      </c>
      <c r="AC347" s="228">
        <v>1</v>
      </c>
      <c r="AD347" s="228">
        <v>1</v>
      </c>
      <c r="AE347" s="228">
        <v>1</v>
      </c>
      <c r="AF347" s="228">
        <v>1</v>
      </c>
      <c r="AG347" s="228">
        <v>1</v>
      </c>
      <c r="AH347" s="228">
        <v>1</v>
      </c>
      <c r="AI347" s="228">
        <v>1</v>
      </c>
      <c r="AJ347" s="228">
        <v>1</v>
      </c>
      <c r="AK347" s="228">
        <v>1</v>
      </c>
      <c r="AL347" s="228">
        <v>1</v>
      </c>
    </row>
    <row r="348" spans="1:38" ht="13.5" customHeight="1">
      <c r="A348" s="227" t="s">
        <v>205</v>
      </c>
      <c r="B348" s="228">
        <v>1</v>
      </c>
      <c r="C348" s="228">
        <v>1</v>
      </c>
      <c r="D348" s="228">
        <v>1</v>
      </c>
      <c r="E348" s="228">
        <v>1</v>
      </c>
      <c r="F348" s="228">
        <v>1</v>
      </c>
      <c r="G348" s="228">
        <v>1</v>
      </c>
      <c r="H348" s="228">
        <v>1</v>
      </c>
      <c r="I348" s="228">
        <v>1</v>
      </c>
      <c r="J348" s="228">
        <v>1</v>
      </c>
      <c r="K348" s="228">
        <v>1</v>
      </c>
      <c r="L348" s="228">
        <v>1</v>
      </c>
      <c r="M348" s="228">
        <v>1</v>
      </c>
      <c r="N348" s="228">
        <v>1</v>
      </c>
      <c r="O348" s="228">
        <v>1</v>
      </c>
      <c r="P348" s="228">
        <v>1</v>
      </c>
      <c r="Q348" s="228">
        <v>1</v>
      </c>
      <c r="R348" s="228">
        <v>1</v>
      </c>
      <c r="S348" s="228">
        <v>1</v>
      </c>
      <c r="T348" s="228">
        <v>1</v>
      </c>
      <c r="U348" s="228">
        <v>1</v>
      </c>
      <c r="V348" s="228">
        <v>1</v>
      </c>
      <c r="W348" s="228">
        <v>1</v>
      </c>
      <c r="X348" s="228">
        <v>1</v>
      </c>
      <c r="Y348" s="228">
        <v>1</v>
      </c>
      <c r="Z348" s="228">
        <v>1</v>
      </c>
      <c r="AA348" s="228">
        <v>1</v>
      </c>
      <c r="AB348" s="228">
        <v>1</v>
      </c>
      <c r="AC348" s="228">
        <v>1</v>
      </c>
      <c r="AD348" s="228">
        <v>1</v>
      </c>
      <c r="AE348" s="228">
        <v>1</v>
      </c>
      <c r="AF348" s="228">
        <v>1</v>
      </c>
      <c r="AG348" s="228">
        <v>1</v>
      </c>
      <c r="AH348" s="228">
        <v>1</v>
      </c>
      <c r="AI348" s="228">
        <v>1</v>
      </c>
      <c r="AJ348" s="228">
        <v>1</v>
      </c>
      <c r="AK348" s="228">
        <v>1</v>
      </c>
      <c r="AL348" s="228">
        <v>1</v>
      </c>
    </row>
    <row r="349" spans="1:38" ht="13.5" customHeight="1">
      <c r="A349" s="227" t="s">
        <v>209</v>
      </c>
      <c r="B349" s="228">
        <v>0.99965635738831615</v>
      </c>
      <c r="C349" s="228">
        <v>1</v>
      </c>
      <c r="D349" s="228">
        <v>1</v>
      </c>
      <c r="E349" s="228">
        <v>1</v>
      </c>
      <c r="F349" s="228">
        <v>1</v>
      </c>
      <c r="G349" s="228">
        <v>1</v>
      </c>
      <c r="H349" s="228">
        <v>1</v>
      </c>
      <c r="I349" s="228">
        <v>1</v>
      </c>
      <c r="J349" s="228">
        <v>1</v>
      </c>
      <c r="K349" s="228">
        <v>1</v>
      </c>
      <c r="L349" s="228">
        <v>1</v>
      </c>
      <c r="M349" s="228">
        <v>1</v>
      </c>
      <c r="N349" s="228">
        <v>1</v>
      </c>
      <c r="O349" s="228">
        <v>1</v>
      </c>
      <c r="P349" s="228">
        <v>1</v>
      </c>
      <c r="Q349" s="228">
        <v>1</v>
      </c>
      <c r="R349" s="228">
        <v>1</v>
      </c>
      <c r="S349" s="228">
        <v>0.99818511796733211</v>
      </c>
      <c r="T349" s="228">
        <v>1</v>
      </c>
      <c r="U349" s="228">
        <v>1</v>
      </c>
      <c r="V349" s="228">
        <v>1</v>
      </c>
      <c r="W349" s="228">
        <v>1</v>
      </c>
      <c r="X349" s="228">
        <v>1</v>
      </c>
      <c r="Y349" s="228">
        <v>1</v>
      </c>
      <c r="Z349" s="228">
        <v>1</v>
      </c>
      <c r="AA349" s="228">
        <v>1</v>
      </c>
      <c r="AB349" s="228">
        <v>1</v>
      </c>
      <c r="AC349" s="228">
        <v>1</v>
      </c>
      <c r="AD349" s="228">
        <v>1</v>
      </c>
      <c r="AE349" s="228">
        <v>1</v>
      </c>
      <c r="AF349" s="228">
        <v>1</v>
      </c>
      <c r="AG349" s="228">
        <v>1</v>
      </c>
      <c r="AH349" s="228">
        <v>1</v>
      </c>
      <c r="AI349" s="228">
        <v>1</v>
      </c>
      <c r="AJ349" s="228">
        <v>1</v>
      </c>
      <c r="AK349" s="228">
        <v>1</v>
      </c>
      <c r="AL349" s="228">
        <v>1</v>
      </c>
    </row>
    <row r="350" spans="1:38" ht="13.5" customHeight="1">
      <c r="A350" s="227" t="s">
        <v>165</v>
      </c>
      <c r="B350" s="228">
        <v>1</v>
      </c>
      <c r="C350" s="228">
        <v>1</v>
      </c>
      <c r="D350" s="228">
        <v>1</v>
      </c>
      <c r="E350" s="228">
        <v>1</v>
      </c>
      <c r="F350" s="228">
        <v>1</v>
      </c>
      <c r="G350" s="228">
        <v>1</v>
      </c>
      <c r="H350" s="228">
        <v>1</v>
      </c>
      <c r="I350" s="228">
        <v>1</v>
      </c>
      <c r="J350" s="228">
        <v>1</v>
      </c>
      <c r="K350" s="228">
        <v>1</v>
      </c>
      <c r="L350" s="228">
        <v>1</v>
      </c>
      <c r="M350" s="228">
        <v>1</v>
      </c>
      <c r="N350" s="228">
        <v>1</v>
      </c>
      <c r="O350" s="228">
        <v>1</v>
      </c>
      <c r="P350" s="228">
        <v>1</v>
      </c>
      <c r="Q350" s="228">
        <v>1</v>
      </c>
      <c r="R350" s="228">
        <v>1</v>
      </c>
      <c r="S350" s="228">
        <v>1</v>
      </c>
      <c r="T350" s="228">
        <v>1</v>
      </c>
      <c r="U350" s="228">
        <v>1</v>
      </c>
      <c r="V350" s="228">
        <v>1</v>
      </c>
      <c r="W350" s="228">
        <v>1</v>
      </c>
      <c r="X350" s="228">
        <v>1</v>
      </c>
      <c r="Y350" s="228">
        <v>1</v>
      </c>
      <c r="Z350" s="228">
        <v>1</v>
      </c>
      <c r="AA350" s="228">
        <v>1</v>
      </c>
      <c r="AB350" s="228">
        <v>1</v>
      </c>
      <c r="AC350" s="228">
        <v>1</v>
      </c>
      <c r="AD350" s="228">
        <v>1</v>
      </c>
      <c r="AE350" s="228">
        <v>1</v>
      </c>
      <c r="AF350" s="228">
        <v>1</v>
      </c>
      <c r="AG350" s="228">
        <v>1</v>
      </c>
      <c r="AH350" s="228">
        <v>1</v>
      </c>
      <c r="AI350" s="228">
        <v>1</v>
      </c>
      <c r="AJ350" s="228">
        <v>1</v>
      </c>
      <c r="AK350" s="228">
        <v>1</v>
      </c>
      <c r="AL350" s="228">
        <v>1</v>
      </c>
    </row>
    <row r="351" spans="1:38" ht="13.5" customHeight="1">
      <c r="A351" s="227" t="s">
        <v>344</v>
      </c>
      <c r="B351" s="228">
        <v>1</v>
      </c>
      <c r="C351" s="228">
        <v>1</v>
      </c>
      <c r="D351" s="228">
        <v>1</v>
      </c>
      <c r="E351" s="228">
        <v>1</v>
      </c>
      <c r="F351" s="228">
        <v>1</v>
      </c>
      <c r="G351" s="228">
        <v>1</v>
      </c>
      <c r="H351" s="228">
        <v>1</v>
      </c>
      <c r="I351" s="228">
        <v>1</v>
      </c>
      <c r="J351" s="228">
        <v>1</v>
      </c>
      <c r="K351" s="228">
        <v>1</v>
      </c>
      <c r="L351" s="228">
        <v>1</v>
      </c>
      <c r="M351" s="228">
        <v>1</v>
      </c>
      <c r="N351" s="228">
        <v>1</v>
      </c>
      <c r="O351" s="228">
        <v>1</v>
      </c>
      <c r="P351" s="228">
        <v>1</v>
      </c>
      <c r="Q351" s="228">
        <v>1</v>
      </c>
      <c r="R351" s="228">
        <v>1</v>
      </c>
      <c r="S351" s="228">
        <v>1</v>
      </c>
      <c r="T351" s="228">
        <v>1</v>
      </c>
      <c r="U351" s="228">
        <v>1</v>
      </c>
      <c r="V351" s="228">
        <v>1</v>
      </c>
      <c r="W351" s="228">
        <v>1</v>
      </c>
      <c r="X351" s="228">
        <v>1</v>
      </c>
      <c r="Y351" s="228">
        <v>1</v>
      </c>
      <c r="Z351" s="228">
        <v>1</v>
      </c>
      <c r="AA351" s="228">
        <v>1</v>
      </c>
      <c r="AB351" s="228">
        <v>1</v>
      </c>
      <c r="AC351" s="228">
        <v>1</v>
      </c>
      <c r="AD351" s="228">
        <v>1</v>
      </c>
      <c r="AE351" s="228">
        <v>1</v>
      </c>
      <c r="AF351" s="228">
        <v>1</v>
      </c>
      <c r="AG351" s="228">
        <v>1</v>
      </c>
      <c r="AH351" s="228">
        <v>1</v>
      </c>
      <c r="AI351" s="228">
        <v>1</v>
      </c>
      <c r="AJ351" s="228">
        <v>1</v>
      </c>
      <c r="AK351" s="228">
        <v>1</v>
      </c>
      <c r="AL351" s="228">
        <v>1</v>
      </c>
    </row>
    <row r="352" spans="1:38" ht="13.5" customHeight="1">
      <c r="A352" s="227" t="s">
        <v>220</v>
      </c>
      <c r="B352" s="228">
        <v>1</v>
      </c>
      <c r="C352" s="228">
        <v>1</v>
      </c>
      <c r="D352" s="228">
        <v>1</v>
      </c>
      <c r="E352" s="228">
        <v>1</v>
      </c>
      <c r="F352" s="228">
        <v>1</v>
      </c>
      <c r="G352" s="228">
        <v>1</v>
      </c>
      <c r="H352" s="228">
        <v>1</v>
      </c>
      <c r="I352" s="228">
        <v>1</v>
      </c>
      <c r="J352" s="228">
        <v>1</v>
      </c>
      <c r="K352" s="228">
        <v>1</v>
      </c>
      <c r="L352" s="228">
        <v>1</v>
      </c>
      <c r="M352" s="228">
        <v>1</v>
      </c>
      <c r="N352" s="228">
        <v>1</v>
      </c>
      <c r="O352" s="228">
        <v>1</v>
      </c>
      <c r="P352" s="228">
        <v>1</v>
      </c>
      <c r="Q352" s="228">
        <v>1</v>
      </c>
      <c r="R352" s="228">
        <v>1</v>
      </c>
      <c r="S352" s="228">
        <v>1</v>
      </c>
      <c r="T352" s="228">
        <v>1</v>
      </c>
      <c r="U352" s="228">
        <v>1</v>
      </c>
      <c r="V352" s="228">
        <v>1</v>
      </c>
      <c r="W352" s="228">
        <v>1</v>
      </c>
      <c r="X352" s="228">
        <v>1</v>
      </c>
      <c r="Y352" s="228">
        <v>1</v>
      </c>
      <c r="Z352" s="228">
        <v>1</v>
      </c>
      <c r="AA352" s="228">
        <v>1</v>
      </c>
      <c r="AB352" s="228">
        <v>1</v>
      </c>
      <c r="AC352" s="228">
        <v>1</v>
      </c>
      <c r="AD352" s="228">
        <v>1</v>
      </c>
      <c r="AE352" s="228">
        <v>1</v>
      </c>
      <c r="AF352" s="228">
        <v>1</v>
      </c>
      <c r="AG352" s="228">
        <v>1</v>
      </c>
      <c r="AH352" s="228">
        <v>1</v>
      </c>
      <c r="AI352" s="228">
        <v>1</v>
      </c>
      <c r="AJ352" s="228">
        <v>1</v>
      </c>
      <c r="AK352" s="228">
        <v>1</v>
      </c>
      <c r="AL352" s="228">
        <v>1</v>
      </c>
    </row>
    <row r="353" spans="1:38" ht="13.5" customHeight="1">
      <c r="A353" s="227" t="s">
        <v>136</v>
      </c>
      <c r="B353" s="228">
        <v>0.99980283911671919</v>
      </c>
      <c r="C353" s="228">
        <v>1</v>
      </c>
      <c r="D353" s="228">
        <v>1</v>
      </c>
      <c r="E353" s="228">
        <v>1</v>
      </c>
      <c r="F353" s="228">
        <v>1</v>
      </c>
      <c r="G353" s="228">
        <v>1</v>
      </c>
      <c r="H353" s="228">
        <v>1</v>
      </c>
      <c r="I353" s="228">
        <v>1</v>
      </c>
      <c r="J353" s="228">
        <v>1</v>
      </c>
      <c r="K353" s="228">
        <v>1</v>
      </c>
      <c r="L353" s="228">
        <v>1</v>
      </c>
      <c r="M353" s="228">
        <v>1</v>
      </c>
      <c r="N353" s="228">
        <v>1</v>
      </c>
      <c r="O353" s="228">
        <v>1</v>
      </c>
      <c r="P353" s="228">
        <v>1</v>
      </c>
      <c r="Q353" s="228">
        <v>1</v>
      </c>
      <c r="R353" s="228">
        <v>0.99971363115693013</v>
      </c>
      <c r="S353" s="228">
        <v>1</v>
      </c>
      <c r="T353" s="228">
        <v>1</v>
      </c>
      <c r="U353" s="228">
        <v>1</v>
      </c>
      <c r="V353" s="228">
        <v>1</v>
      </c>
      <c r="W353" s="228">
        <v>1</v>
      </c>
      <c r="X353" s="228">
        <v>1</v>
      </c>
      <c r="Y353" s="228">
        <v>1</v>
      </c>
      <c r="Z353" s="228">
        <v>1</v>
      </c>
      <c r="AA353" s="228">
        <v>1</v>
      </c>
      <c r="AB353" s="228">
        <v>1</v>
      </c>
      <c r="AC353" s="228">
        <v>1</v>
      </c>
      <c r="AD353" s="228">
        <v>1</v>
      </c>
      <c r="AE353" s="228">
        <v>1</v>
      </c>
      <c r="AF353" s="228">
        <v>1</v>
      </c>
      <c r="AG353" s="228">
        <v>1</v>
      </c>
      <c r="AH353" s="228">
        <v>1</v>
      </c>
      <c r="AI353" s="228">
        <v>1</v>
      </c>
      <c r="AJ353" s="228">
        <v>1</v>
      </c>
      <c r="AK353" s="228">
        <v>1</v>
      </c>
      <c r="AL353" s="228">
        <v>1</v>
      </c>
    </row>
    <row r="354" spans="1:38" ht="13.5" customHeight="1">
      <c r="A354" s="227" t="s">
        <v>72</v>
      </c>
      <c r="B354" s="228">
        <v>1</v>
      </c>
      <c r="C354" s="228">
        <v>1</v>
      </c>
      <c r="D354" s="228">
        <v>1</v>
      </c>
      <c r="E354" s="228">
        <v>1</v>
      </c>
      <c r="F354" s="228">
        <v>1</v>
      </c>
      <c r="G354" s="228">
        <v>1</v>
      </c>
      <c r="H354" s="228">
        <v>1</v>
      </c>
      <c r="I354" s="228">
        <v>1</v>
      </c>
      <c r="J354" s="228">
        <v>1</v>
      </c>
      <c r="K354" s="228">
        <v>1</v>
      </c>
      <c r="L354" s="228">
        <v>1</v>
      </c>
      <c r="M354" s="228">
        <v>1</v>
      </c>
      <c r="N354" s="228">
        <v>1</v>
      </c>
      <c r="O354" s="228">
        <v>1</v>
      </c>
      <c r="P354" s="228">
        <v>1</v>
      </c>
      <c r="Q354" s="228">
        <v>1</v>
      </c>
      <c r="R354" s="228">
        <v>1</v>
      </c>
      <c r="S354" s="228">
        <v>1</v>
      </c>
      <c r="T354" s="228">
        <v>1</v>
      </c>
      <c r="U354" s="228">
        <v>1</v>
      </c>
      <c r="V354" s="228">
        <v>1</v>
      </c>
      <c r="W354" s="228">
        <v>1</v>
      </c>
      <c r="X354" s="228">
        <v>1</v>
      </c>
      <c r="Y354" s="228">
        <v>1</v>
      </c>
      <c r="Z354" s="228">
        <v>1</v>
      </c>
      <c r="AA354" s="228">
        <v>1</v>
      </c>
      <c r="AB354" s="228">
        <v>1</v>
      </c>
      <c r="AC354" s="228">
        <v>1</v>
      </c>
      <c r="AD354" s="228">
        <v>1</v>
      </c>
      <c r="AE354" s="228">
        <v>1</v>
      </c>
      <c r="AF354" s="228">
        <v>1</v>
      </c>
      <c r="AG354" s="228">
        <v>1</v>
      </c>
      <c r="AH354" s="228">
        <v>1</v>
      </c>
      <c r="AI354" s="228">
        <v>1</v>
      </c>
      <c r="AJ354" s="228">
        <v>1</v>
      </c>
      <c r="AK354" s="228">
        <v>1</v>
      </c>
      <c r="AL354" s="228">
        <v>1</v>
      </c>
    </row>
    <row r="355" spans="1:38" ht="13.5" customHeight="1">
      <c r="A355" s="227" t="s">
        <v>307</v>
      </c>
      <c r="B355" s="228">
        <v>1</v>
      </c>
      <c r="C355" s="228">
        <v>1</v>
      </c>
      <c r="D355" s="228">
        <v>1</v>
      </c>
      <c r="E355" s="228">
        <v>1</v>
      </c>
      <c r="F355" s="228">
        <v>1</v>
      </c>
      <c r="G355" s="228">
        <v>1</v>
      </c>
      <c r="H355" s="228">
        <v>1</v>
      </c>
      <c r="I355" s="228">
        <v>1</v>
      </c>
      <c r="J355" s="228">
        <v>1</v>
      </c>
      <c r="K355" s="228">
        <v>1</v>
      </c>
      <c r="L355" s="228">
        <v>1</v>
      </c>
      <c r="M355" s="228">
        <v>1</v>
      </c>
      <c r="N355" s="228">
        <v>1</v>
      </c>
      <c r="O355" s="228">
        <v>1</v>
      </c>
      <c r="P355" s="228">
        <v>1</v>
      </c>
      <c r="Q355" s="228">
        <v>1</v>
      </c>
      <c r="R355" s="228">
        <v>1</v>
      </c>
      <c r="S355" s="228">
        <v>1</v>
      </c>
      <c r="T355" s="228">
        <v>1</v>
      </c>
      <c r="U355" s="228">
        <v>1</v>
      </c>
      <c r="V355" s="228">
        <v>1</v>
      </c>
      <c r="W355" s="228">
        <v>1</v>
      </c>
      <c r="X355" s="228">
        <v>1</v>
      </c>
      <c r="Y355" s="228">
        <v>1</v>
      </c>
      <c r="Z355" s="228">
        <v>1</v>
      </c>
      <c r="AA355" s="228">
        <v>1</v>
      </c>
      <c r="AB355" s="228">
        <v>1</v>
      </c>
      <c r="AC355" s="228">
        <v>1</v>
      </c>
      <c r="AD355" s="228">
        <v>1</v>
      </c>
      <c r="AE355" s="228">
        <v>1</v>
      </c>
      <c r="AF355" s="228">
        <v>1</v>
      </c>
      <c r="AG355" s="228">
        <v>1</v>
      </c>
      <c r="AH355" s="228">
        <v>1</v>
      </c>
      <c r="AI355" s="228">
        <v>1</v>
      </c>
      <c r="AJ355" s="228">
        <v>1</v>
      </c>
      <c r="AK355" s="228">
        <v>1</v>
      </c>
      <c r="AL355" s="228">
        <v>1</v>
      </c>
    </row>
    <row r="356" spans="1:38" ht="13.5" customHeight="1">
      <c r="A356" s="227" t="s">
        <v>75</v>
      </c>
      <c r="B356" s="228">
        <v>1</v>
      </c>
      <c r="C356" s="228">
        <v>1</v>
      </c>
      <c r="D356" s="228">
        <v>1</v>
      </c>
      <c r="E356" s="228">
        <v>1</v>
      </c>
      <c r="F356" s="228">
        <v>1</v>
      </c>
      <c r="G356" s="228">
        <v>1</v>
      </c>
      <c r="H356" s="228">
        <v>1</v>
      </c>
      <c r="I356" s="228">
        <v>1</v>
      </c>
      <c r="J356" s="228">
        <v>1</v>
      </c>
      <c r="K356" s="228">
        <v>1</v>
      </c>
      <c r="L356" s="228">
        <v>1</v>
      </c>
      <c r="M356" s="228">
        <v>1</v>
      </c>
      <c r="N356" s="228">
        <v>1</v>
      </c>
      <c r="O356" s="228">
        <v>1</v>
      </c>
      <c r="P356" s="228">
        <v>1</v>
      </c>
      <c r="Q356" s="228">
        <v>1</v>
      </c>
      <c r="R356" s="228">
        <v>1</v>
      </c>
      <c r="S356" s="228">
        <v>1</v>
      </c>
      <c r="T356" s="228">
        <v>1</v>
      </c>
      <c r="U356" s="228">
        <v>1</v>
      </c>
      <c r="V356" s="228">
        <v>1</v>
      </c>
      <c r="W356" s="228">
        <v>1</v>
      </c>
      <c r="X356" s="228">
        <v>1</v>
      </c>
      <c r="Y356" s="228">
        <v>1</v>
      </c>
      <c r="Z356" s="228">
        <v>1</v>
      </c>
      <c r="AA356" s="228">
        <v>1</v>
      </c>
      <c r="AB356" s="228">
        <v>1</v>
      </c>
      <c r="AC356" s="228">
        <v>1</v>
      </c>
      <c r="AD356" s="228">
        <v>1</v>
      </c>
      <c r="AE356" s="228">
        <v>1</v>
      </c>
      <c r="AF356" s="228">
        <v>1</v>
      </c>
      <c r="AG356" s="228">
        <v>1</v>
      </c>
      <c r="AH356" s="228">
        <v>1</v>
      </c>
      <c r="AI356" s="228">
        <v>1</v>
      </c>
      <c r="AJ356" s="228">
        <v>1</v>
      </c>
      <c r="AK356" s="228">
        <v>1</v>
      </c>
      <c r="AL356" s="228">
        <v>1</v>
      </c>
    </row>
    <row r="357" spans="1:38" ht="13.5" customHeight="1">
      <c r="A357" s="227" t="s">
        <v>28</v>
      </c>
      <c r="B357" s="228">
        <v>0.99993235473178654</v>
      </c>
      <c r="C357" s="228">
        <v>1</v>
      </c>
      <c r="D357" s="228">
        <v>1</v>
      </c>
      <c r="E357" s="228">
        <v>1</v>
      </c>
      <c r="F357" s="228">
        <v>1</v>
      </c>
      <c r="G357" s="228">
        <v>1</v>
      </c>
      <c r="H357" s="228">
        <v>1</v>
      </c>
      <c r="I357" s="228">
        <v>1</v>
      </c>
      <c r="J357" s="228">
        <v>1</v>
      </c>
      <c r="K357" s="228">
        <v>1</v>
      </c>
      <c r="L357" s="228">
        <v>1</v>
      </c>
      <c r="M357" s="228">
        <v>1</v>
      </c>
      <c r="N357" s="228">
        <v>1</v>
      </c>
      <c r="O357" s="228">
        <v>1</v>
      </c>
      <c r="P357" s="228">
        <v>1</v>
      </c>
      <c r="Q357" s="228">
        <v>1</v>
      </c>
      <c r="R357" s="228">
        <v>1</v>
      </c>
      <c r="S357" s="228">
        <v>0.9997223764575236</v>
      </c>
      <c r="T357" s="228">
        <v>1</v>
      </c>
      <c r="U357" s="228">
        <v>1</v>
      </c>
      <c r="V357" s="228">
        <v>1</v>
      </c>
      <c r="W357" s="228">
        <v>1</v>
      </c>
      <c r="X357" s="228">
        <v>1</v>
      </c>
      <c r="Y357" s="228">
        <v>1</v>
      </c>
      <c r="Z357" s="228">
        <v>1</v>
      </c>
      <c r="AA357" s="228">
        <v>1</v>
      </c>
      <c r="AB357" s="228">
        <v>1</v>
      </c>
      <c r="AC357" s="228">
        <v>1</v>
      </c>
      <c r="AD357" s="228">
        <v>1</v>
      </c>
      <c r="AE357" s="228">
        <v>1</v>
      </c>
      <c r="AF357" s="228">
        <v>1</v>
      </c>
      <c r="AG357" s="228">
        <v>1</v>
      </c>
      <c r="AH357" s="228">
        <v>1</v>
      </c>
      <c r="AI357" s="228">
        <v>1</v>
      </c>
      <c r="AJ357" s="228">
        <v>1</v>
      </c>
      <c r="AK357" s="228">
        <v>1</v>
      </c>
      <c r="AL357" s="228">
        <v>1</v>
      </c>
    </row>
    <row r="358" spans="1:38" ht="13.5" customHeight="1">
      <c r="A358" s="227" t="s">
        <v>189</v>
      </c>
      <c r="B358" s="228">
        <v>1</v>
      </c>
      <c r="C358" s="228">
        <v>1</v>
      </c>
      <c r="D358" s="228">
        <v>1</v>
      </c>
      <c r="E358" s="228">
        <v>1</v>
      </c>
      <c r="F358" s="228">
        <v>1</v>
      </c>
      <c r="G358" s="228">
        <v>1</v>
      </c>
      <c r="H358" s="228">
        <v>1</v>
      </c>
      <c r="I358" s="228">
        <v>1</v>
      </c>
      <c r="J358" s="228">
        <v>1</v>
      </c>
      <c r="K358" s="228">
        <v>1</v>
      </c>
      <c r="L358" s="228">
        <v>1</v>
      </c>
      <c r="M358" s="228">
        <v>1</v>
      </c>
      <c r="N358" s="228">
        <v>1</v>
      </c>
      <c r="O358" s="228">
        <v>1</v>
      </c>
      <c r="P358" s="228">
        <v>1</v>
      </c>
      <c r="Q358" s="228">
        <v>1</v>
      </c>
      <c r="R358" s="228">
        <v>1</v>
      </c>
      <c r="S358" s="228">
        <v>1</v>
      </c>
      <c r="T358" s="228">
        <v>1</v>
      </c>
      <c r="U358" s="228">
        <v>1</v>
      </c>
      <c r="V358" s="228">
        <v>1</v>
      </c>
      <c r="W358" s="228">
        <v>1</v>
      </c>
      <c r="X358" s="228">
        <v>1</v>
      </c>
      <c r="Y358" s="228">
        <v>1</v>
      </c>
      <c r="Z358" s="228">
        <v>1</v>
      </c>
      <c r="AA358" s="228">
        <v>1</v>
      </c>
      <c r="AB358" s="228">
        <v>1</v>
      </c>
      <c r="AC358" s="228">
        <v>1</v>
      </c>
      <c r="AD358" s="228">
        <v>1</v>
      </c>
      <c r="AE358" s="228">
        <v>1</v>
      </c>
      <c r="AF358" s="228">
        <v>1</v>
      </c>
      <c r="AG358" s="228">
        <v>1</v>
      </c>
      <c r="AH358" s="228">
        <v>1</v>
      </c>
      <c r="AI358" s="228">
        <v>1</v>
      </c>
      <c r="AJ358" s="228">
        <v>1</v>
      </c>
      <c r="AK358" s="228">
        <v>1</v>
      </c>
      <c r="AL358" s="228">
        <v>1</v>
      </c>
    </row>
    <row r="359" spans="1:38" ht="13.5" customHeight="1">
      <c r="A359" s="227" t="s">
        <v>34</v>
      </c>
      <c r="B359" s="228">
        <v>1</v>
      </c>
      <c r="C359" s="228">
        <v>1</v>
      </c>
      <c r="D359" s="228">
        <v>1</v>
      </c>
      <c r="E359" s="228">
        <v>1</v>
      </c>
      <c r="F359" s="228">
        <v>1</v>
      </c>
      <c r="G359" s="228">
        <v>1</v>
      </c>
      <c r="H359" s="228">
        <v>1</v>
      </c>
      <c r="I359" s="228">
        <v>1</v>
      </c>
      <c r="J359" s="228">
        <v>1</v>
      </c>
      <c r="K359" s="228">
        <v>1</v>
      </c>
      <c r="L359" s="228">
        <v>1</v>
      </c>
      <c r="M359" s="228">
        <v>1</v>
      </c>
      <c r="N359" s="228">
        <v>1</v>
      </c>
      <c r="O359" s="228">
        <v>1</v>
      </c>
      <c r="P359" s="228">
        <v>1</v>
      </c>
      <c r="Q359" s="228">
        <v>1</v>
      </c>
      <c r="R359" s="228">
        <v>1</v>
      </c>
      <c r="S359" s="228">
        <v>1</v>
      </c>
      <c r="T359" s="228">
        <v>1</v>
      </c>
      <c r="U359" s="228">
        <v>1</v>
      </c>
      <c r="V359" s="228">
        <v>1</v>
      </c>
      <c r="W359" s="228">
        <v>1</v>
      </c>
      <c r="X359" s="228">
        <v>1</v>
      </c>
      <c r="Y359" s="228">
        <v>1</v>
      </c>
      <c r="Z359" s="228">
        <v>1</v>
      </c>
      <c r="AA359" s="228">
        <v>1</v>
      </c>
      <c r="AB359" s="228">
        <v>1</v>
      </c>
      <c r="AC359" s="228">
        <v>1</v>
      </c>
      <c r="AD359" s="228">
        <v>1</v>
      </c>
      <c r="AE359" s="228">
        <v>1</v>
      </c>
      <c r="AF359" s="228">
        <v>1</v>
      </c>
      <c r="AG359" s="228">
        <v>1</v>
      </c>
      <c r="AH359" s="228">
        <v>1</v>
      </c>
      <c r="AI359" s="228">
        <v>1</v>
      </c>
      <c r="AJ359" s="228">
        <v>1</v>
      </c>
      <c r="AK359" s="228">
        <v>1</v>
      </c>
      <c r="AL359" s="228">
        <v>1</v>
      </c>
    </row>
    <row r="360" spans="1:38" ht="13.5" customHeight="1">
      <c r="A360" s="227" t="s">
        <v>256</v>
      </c>
      <c r="B360" s="228">
        <v>1</v>
      </c>
      <c r="C360" s="228">
        <v>1</v>
      </c>
      <c r="D360" s="228">
        <v>1</v>
      </c>
      <c r="E360" s="228">
        <v>1</v>
      </c>
      <c r="F360" s="228">
        <v>1</v>
      </c>
      <c r="G360" s="228">
        <v>1</v>
      </c>
      <c r="H360" s="228">
        <v>1</v>
      </c>
      <c r="I360" s="228">
        <v>1</v>
      </c>
      <c r="J360" s="228">
        <v>1</v>
      </c>
      <c r="K360" s="228">
        <v>1</v>
      </c>
      <c r="L360" s="228">
        <v>1</v>
      </c>
      <c r="M360" s="228">
        <v>1</v>
      </c>
      <c r="N360" s="228">
        <v>1</v>
      </c>
      <c r="O360" s="228">
        <v>1</v>
      </c>
      <c r="P360" s="228">
        <v>1</v>
      </c>
      <c r="Q360" s="228">
        <v>1</v>
      </c>
      <c r="R360" s="228">
        <v>1</v>
      </c>
      <c r="S360" s="228">
        <v>1</v>
      </c>
      <c r="T360" s="228">
        <v>1</v>
      </c>
      <c r="U360" s="228">
        <v>1</v>
      </c>
      <c r="V360" s="228">
        <v>1</v>
      </c>
      <c r="W360" s="228">
        <v>1</v>
      </c>
      <c r="X360" s="228">
        <v>1</v>
      </c>
      <c r="Y360" s="228">
        <v>1</v>
      </c>
      <c r="Z360" s="228">
        <v>1</v>
      </c>
      <c r="AA360" s="228">
        <v>1</v>
      </c>
      <c r="AB360" s="228">
        <v>1</v>
      </c>
      <c r="AC360" s="228">
        <v>1</v>
      </c>
      <c r="AD360" s="228">
        <v>1</v>
      </c>
      <c r="AE360" s="228">
        <v>1</v>
      </c>
      <c r="AF360" s="228">
        <v>1</v>
      </c>
      <c r="AG360" s="228">
        <v>1</v>
      </c>
      <c r="AH360" s="228">
        <v>1</v>
      </c>
      <c r="AI360" s="228">
        <v>1</v>
      </c>
      <c r="AJ360" s="228">
        <v>1</v>
      </c>
      <c r="AK360" s="228">
        <v>1</v>
      </c>
      <c r="AL360" s="228">
        <v>1</v>
      </c>
    </row>
    <row r="361" spans="1:38" ht="13.5" customHeight="1">
      <c r="A361" s="227" t="s">
        <v>334</v>
      </c>
      <c r="B361" s="228">
        <v>0.99747474747474751</v>
      </c>
      <c r="C361" s="228">
        <v>1</v>
      </c>
      <c r="D361" s="228">
        <v>1</v>
      </c>
      <c r="E361" s="228">
        <v>1</v>
      </c>
      <c r="F361" s="228">
        <v>1</v>
      </c>
      <c r="G361" s="228">
        <v>1</v>
      </c>
      <c r="H361" s="228">
        <v>1</v>
      </c>
      <c r="I361" s="228">
        <v>1</v>
      </c>
      <c r="J361" s="228">
        <v>1</v>
      </c>
      <c r="K361" s="228">
        <v>1</v>
      </c>
      <c r="L361" s="228">
        <v>1</v>
      </c>
      <c r="M361" s="228">
        <v>1</v>
      </c>
      <c r="N361" s="228">
        <v>1</v>
      </c>
      <c r="O361" s="228">
        <v>1</v>
      </c>
      <c r="P361" s="228">
        <v>1</v>
      </c>
      <c r="Q361" s="228">
        <v>1</v>
      </c>
      <c r="R361" s="228">
        <v>0.99702380952380953</v>
      </c>
      <c r="S361" s="228">
        <v>1</v>
      </c>
      <c r="T361" s="228">
        <v>1</v>
      </c>
      <c r="U361" s="228">
        <v>1</v>
      </c>
      <c r="V361" s="228">
        <v>1</v>
      </c>
      <c r="W361" s="228">
        <v>1</v>
      </c>
      <c r="X361" s="228">
        <v>1</v>
      </c>
      <c r="Y361" s="228">
        <v>1</v>
      </c>
      <c r="Z361" s="228">
        <v>1</v>
      </c>
      <c r="AA361" s="228">
        <v>1</v>
      </c>
      <c r="AB361" s="228">
        <v>1</v>
      </c>
      <c r="AC361" s="228">
        <v>1</v>
      </c>
      <c r="AD361" s="228">
        <v>1</v>
      </c>
      <c r="AE361" s="228">
        <v>1</v>
      </c>
      <c r="AF361" s="228">
        <v>1</v>
      </c>
      <c r="AG361" s="228">
        <v>1</v>
      </c>
      <c r="AH361" s="228">
        <v>1</v>
      </c>
      <c r="AI361" s="228">
        <v>1</v>
      </c>
      <c r="AJ361" s="228">
        <v>1</v>
      </c>
      <c r="AK361" s="228">
        <v>1</v>
      </c>
      <c r="AL361" s="228">
        <v>1</v>
      </c>
    </row>
    <row r="362" spans="1:38" ht="13.5" customHeight="1">
      <c r="A362" s="227" t="s">
        <v>341</v>
      </c>
      <c r="B362" s="228">
        <v>0.99632352941176472</v>
      </c>
      <c r="C362" s="228">
        <v>1</v>
      </c>
      <c r="D362" s="228">
        <v>1</v>
      </c>
      <c r="E362" s="228">
        <v>1</v>
      </c>
      <c r="F362" s="228">
        <v>1</v>
      </c>
      <c r="G362" s="228">
        <v>1</v>
      </c>
      <c r="H362" s="228">
        <v>1</v>
      </c>
      <c r="I362" s="228">
        <v>1</v>
      </c>
      <c r="J362" s="228">
        <v>1</v>
      </c>
      <c r="K362" s="228">
        <v>1</v>
      </c>
      <c r="L362" s="228">
        <v>1</v>
      </c>
      <c r="M362" s="228">
        <v>1</v>
      </c>
      <c r="N362" s="228">
        <v>0</v>
      </c>
      <c r="O362" s="228">
        <v>1</v>
      </c>
      <c r="P362" s="228">
        <v>1</v>
      </c>
      <c r="Q362" s="228">
        <v>1</v>
      </c>
      <c r="R362" s="228">
        <v>1</v>
      </c>
      <c r="S362" s="228">
        <v>1</v>
      </c>
      <c r="T362" s="228">
        <v>1</v>
      </c>
      <c r="U362" s="228">
        <v>1</v>
      </c>
      <c r="V362" s="228">
        <v>1</v>
      </c>
      <c r="W362" s="228">
        <v>1</v>
      </c>
      <c r="X362" s="228">
        <v>1</v>
      </c>
      <c r="Y362" s="228">
        <v>1</v>
      </c>
      <c r="Z362" s="228">
        <v>1</v>
      </c>
      <c r="AA362" s="228">
        <v>1</v>
      </c>
      <c r="AB362" s="228">
        <v>1</v>
      </c>
      <c r="AC362" s="228">
        <v>1</v>
      </c>
      <c r="AD362" s="228">
        <v>1</v>
      </c>
      <c r="AE362" s="228">
        <v>1</v>
      </c>
      <c r="AF362" s="228">
        <v>1</v>
      </c>
      <c r="AG362" s="228">
        <v>1</v>
      </c>
      <c r="AH362" s="228">
        <v>1</v>
      </c>
      <c r="AI362" s="228">
        <v>1</v>
      </c>
      <c r="AJ362" s="228">
        <v>1</v>
      </c>
      <c r="AK362" s="228">
        <v>1</v>
      </c>
      <c r="AL362" s="228">
        <v>1</v>
      </c>
    </row>
    <row r="363" spans="1:38" ht="13.5" customHeight="1">
      <c r="A363" s="227" t="s">
        <v>66</v>
      </c>
      <c r="B363" s="228">
        <v>1</v>
      </c>
      <c r="C363" s="228">
        <v>1</v>
      </c>
      <c r="D363" s="228">
        <v>1</v>
      </c>
      <c r="E363" s="228">
        <v>1</v>
      </c>
      <c r="F363" s="228">
        <v>1</v>
      </c>
      <c r="G363" s="228">
        <v>1</v>
      </c>
      <c r="H363" s="228">
        <v>1</v>
      </c>
      <c r="I363" s="228">
        <v>1</v>
      </c>
      <c r="J363" s="228">
        <v>1</v>
      </c>
      <c r="K363" s="228">
        <v>1</v>
      </c>
      <c r="L363" s="228">
        <v>1</v>
      </c>
      <c r="M363" s="228">
        <v>1</v>
      </c>
      <c r="N363" s="228">
        <v>1</v>
      </c>
      <c r="O363" s="228">
        <v>1</v>
      </c>
      <c r="P363" s="228">
        <v>1</v>
      </c>
      <c r="Q363" s="228">
        <v>1</v>
      </c>
      <c r="R363" s="228">
        <v>1</v>
      </c>
      <c r="S363" s="228">
        <v>1</v>
      </c>
      <c r="T363" s="228">
        <v>1</v>
      </c>
      <c r="U363" s="228">
        <v>1</v>
      </c>
      <c r="V363" s="228">
        <v>1</v>
      </c>
      <c r="W363" s="228">
        <v>1</v>
      </c>
      <c r="X363" s="228">
        <v>1</v>
      </c>
      <c r="Y363" s="228">
        <v>1</v>
      </c>
      <c r="Z363" s="228">
        <v>1</v>
      </c>
      <c r="AA363" s="228">
        <v>1</v>
      </c>
      <c r="AB363" s="228">
        <v>1</v>
      </c>
      <c r="AC363" s="228">
        <v>1</v>
      </c>
      <c r="AD363" s="228">
        <v>1</v>
      </c>
      <c r="AE363" s="228">
        <v>1</v>
      </c>
      <c r="AF363" s="228">
        <v>1</v>
      </c>
      <c r="AG363" s="228">
        <v>1</v>
      </c>
      <c r="AH363" s="228">
        <v>1</v>
      </c>
      <c r="AI363" s="228">
        <v>1</v>
      </c>
      <c r="AJ363" s="228">
        <v>1</v>
      </c>
      <c r="AK363" s="228">
        <v>1</v>
      </c>
      <c r="AL363" s="228">
        <v>1</v>
      </c>
    </row>
    <row r="364" spans="1:38" ht="13.5" customHeight="1">
      <c r="A364" s="227" t="s">
        <v>152</v>
      </c>
      <c r="B364" s="228">
        <v>1</v>
      </c>
      <c r="C364" s="228">
        <v>1</v>
      </c>
      <c r="D364" s="228">
        <v>1</v>
      </c>
      <c r="E364" s="228">
        <v>1</v>
      </c>
      <c r="F364" s="228">
        <v>1</v>
      </c>
      <c r="G364" s="228">
        <v>1</v>
      </c>
      <c r="H364" s="228">
        <v>1</v>
      </c>
      <c r="I364" s="228">
        <v>1</v>
      </c>
      <c r="J364" s="228">
        <v>1</v>
      </c>
      <c r="K364" s="228">
        <v>1</v>
      </c>
      <c r="L364" s="228">
        <v>1</v>
      </c>
      <c r="M364" s="228">
        <v>1</v>
      </c>
      <c r="N364" s="228">
        <v>1</v>
      </c>
      <c r="O364" s="228">
        <v>1</v>
      </c>
      <c r="P364" s="228">
        <v>1</v>
      </c>
      <c r="Q364" s="228">
        <v>1</v>
      </c>
      <c r="R364" s="228">
        <v>1</v>
      </c>
      <c r="S364" s="228">
        <v>1</v>
      </c>
      <c r="T364" s="228">
        <v>1</v>
      </c>
      <c r="U364" s="228">
        <v>1</v>
      </c>
      <c r="V364" s="228">
        <v>1</v>
      </c>
      <c r="W364" s="228">
        <v>1</v>
      </c>
      <c r="X364" s="228">
        <v>1</v>
      </c>
      <c r="Y364" s="228">
        <v>1</v>
      </c>
      <c r="Z364" s="228">
        <v>1</v>
      </c>
      <c r="AA364" s="228">
        <v>1</v>
      </c>
      <c r="AB364" s="228">
        <v>1</v>
      </c>
      <c r="AC364" s="228">
        <v>1</v>
      </c>
      <c r="AD364" s="228">
        <v>1</v>
      </c>
      <c r="AE364" s="228">
        <v>1</v>
      </c>
      <c r="AF364" s="228">
        <v>1</v>
      </c>
      <c r="AG364" s="228">
        <v>1</v>
      </c>
      <c r="AH364" s="228">
        <v>1</v>
      </c>
      <c r="AI364" s="228">
        <v>1</v>
      </c>
      <c r="AJ364" s="228">
        <v>1</v>
      </c>
      <c r="AK364" s="228">
        <v>1</v>
      </c>
      <c r="AL364" s="228">
        <v>1</v>
      </c>
    </row>
    <row r="365" spans="1:38" ht="13.5" customHeight="1">
      <c r="A365" s="227" t="s">
        <v>128</v>
      </c>
      <c r="B365" s="228">
        <v>0.99907028635180362</v>
      </c>
      <c r="C365" s="228">
        <v>1</v>
      </c>
      <c r="D365" s="228">
        <v>1</v>
      </c>
      <c r="E365" s="228">
        <v>1</v>
      </c>
      <c r="F365" s="228">
        <v>1</v>
      </c>
      <c r="G365" s="228">
        <v>1</v>
      </c>
      <c r="H365" s="228">
        <v>1</v>
      </c>
      <c r="I365" s="228">
        <v>1</v>
      </c>
      <c r="J365" s="228">
        <v>1</v>
      </c>
      <c r="K365" s="228">
        <v>1</v>
      </c>
      <c r="L365" s="228">
        <v>1</v>
      </c>
      <c r="M365" s="228">
        <v>1</v>
      </c>
      <c r="N365" s="228">
        <v>1</v>
      </c>
      <c r="O365" s="228">
        <v>1</v>
      </c>
      <c r="P365" s="228">
        <v>1</v>
      </c>
      <c r="Q365" s="228">
        <v>1</v>
      </c>
      <c r="R365" s="228">
        <v>0.99871134020618557</v>
      </c>
      <c r="S365" s="228">
        <v>1</v>
      </c>
      <c r="T365" s="228">
        <v>1</v>
      </c>
      <c r="U365" s="228">
        <v>1</v>
      </c>
      <c r="V365" s="228">
        <v>1</v>
      </c>
      <c r="W365" s="228">
        <v>1</v>
      </c>
      <c r="X365" s="228">
        <v>1</v>
      </c>
      <c r="Y365" s="228">
        <v>1</v>
      </c>
      <c r="Z365" s="228">
        <v>1</v>
      </c>
      <c r="AA365" s="228">
        <v>1</v>
      </c>
      <c r="AB365" s="228">
        <v>1</v>
      </c>
      <c r="AC365" s="228">
        <v>1</v>
      </c>
      <c r="AD365" s="228">
        <v>1</v>
      </c>
      <c r="AE365" s="228">
        <v>1</v>
      </c>
      <c r="AF365" s="228">
        <v>1</v>
      </c>
      <c r="AG365" s="228">
        <v>1</v>
      </c>
      <c r="AH365" s="228">
        <v>1</v>
      </c>
      <c r="AI365" s="228">
        <v>1</v>
      </c>
      <c r="AJ365" s="228">
        <v>1</v>
      </c>
      <c r="AK365" s="228">
        <v>1</v>
      </c>
      <c r="AL365" s="228">
        <v>1</v>
      </c>
    </row>
    <row r="366" spans="1:38" ht="13.5" customHeight="1">
      <c r="A366" s="227" t="s">
        <v>91</v>
      </c>
      <c r="B366" s="228">
        <v>0.9980190664850811</v>
      </c>
      <c r="C366" s="228">
        <v>1</v>
      </c>
      <c r="D366" s="228">
        <v>1</v>
      </c>
      <c r="E366" s="228">
        <v>1</v>
      </c>
      <c r="F366" s="228">
        <v>0.42857142857142855</v>
      </c>
      <c r="G366" s="228">
        <v>1</v>
      </c>
      <c r="H366" s="228">
        <v>1</v>
      </c>
      <c r="I366" s="228">
        <v>1</v>
      </c>
      <c r="J366" s="228">
        <v>1</v>
      </c>
      <c r="K366" s="228">
        <v>1</v>
      </c>
      <c r="L366" s="228">
        <v>0.14285714285714285</v>
      </c>
      <c r="M366" s="228">
        <v>1</v>
      </c>
      <c r="N366" s="228">
        <v>1</v>
      </c>
      <c r="O366" s="228">
        <v>1</v>
      </c>
      <c r="P366" s="228">
        <v>1</v>
      </c>
      <c r="Q366" s="228">
        <v>1</v>
      </c>
      <c r="R366" s="228">
        <v>1</v>
      </c>
      <c r="S366" s="228">
        <v>1</v>
      </c>
      <c r="T366" s="228">
        <v>1</v>
      </c>
      <c r="U366" s="228">
        <v>1</v>
      </c>
      <c r="V366" s="228">
        <v>1</v>
      </c>
      <c r="W366" s="228">
        <v>1</v>
      </c>
      <c r="X366" s="228">
        <v>1</v>
      </c>
      <c r="Y366" s="228">
        <v>1</v>
      </c>
      <c r="Z366" s="228">
        <v>1</v>
      </c>
      <c r="AA366" s="228">
        <v>0.53846153846153844</v>
      </c>
      <c r="AB366" s="228">
        <v>1</v>
      </c>
      <c r="AC366" s="228">
        <v>1</v>
      </c>
      <c r="AD366" s="228">
        <v>1</v>
      </c>
      <c r="AE366" s="228">
        <v>1</v>
      </c>
      <c r="AF366" s="228">
        <v>1</v>
      </c>
      <c r="AG366" s="228">
        <v>1</v>
      </c>
      <c r="AH366" s="228">
        <v>1</v>
      </c>
      <c r="AI366" s="228">
        <v>1</v>
      </c>
      <c r="AJ366" s="228">
        <v>1</v>
      </c>
      <c r="AK366" s="228">
        <v>1</v>
      </c>
      <c r="AL366" s="228">
        <v>1</v>
      </c>
    </row>
    <row r="367" spans="1:38" ht="13.5" customHeight="1">
      <c r="A367" s="227" t="s">
        <v>164</v>
      </c>
      <c r="B367" s="228">
        <v>0.99814077025232406</v>
      </c>
      <c r="C367" s="228">
        <v>1</v>
      </c>
      <c r="D367" s="228">
        <v>1</v>
      </c>
      <c r="E367" s="228">
        <v>1</v>
      </c>
      <c r="F367" s="228">
        <v>1</v>
      </c>
      <c r="G367" s="228">
        <v>1</v>
      </c>
      <c r="H367" s="228">
        <v>1</v>
      </c>
      <c r="I367" s="228">
        <v>1</v>
      </c>
      <c r="J367" s="228">
        <v>1</v>
      </c>
      <c r="K367" s="228">
        <v>1</v>
      </c>
      <c r="L367" s="228">
        <v>1</v>
      </c>
      <c r="M367" s="228">
        <v>1</v>
      </c>
      <c r="N367" s="228">
        <v>1</v>
      </c>
      <c r="O367" s="228">
        <v>1</v>
      </c>
      <c r="P367" s="228">
        <v>1</v>
      </c>
      <c r="Q367" s="228">
        <v>1</v>
      </c>
      <c r="R367" s="228">
        <v>0.99903505950466387</v>
      </c>
      <c r="S367" s="228">
        <v>0.98879551820728295</v>
      </c>
      <c r="T367" s="228">
        <v>1</v>
      </c>
      <c r="U367" s="228">
        <v>1</v>
      </c>
      <c r="V367" s="228">
        <v>1</v>
      </c>
      <c r="W367" s="228">
        <v>1</v>
      </c>
      <c r="X367" s="228">
        <v>1</v>
      </c>
      <c r="Y367" s="228">
        <v>1</v>
      </c>
      <c r="Z367" s="228">
        <v>1</v>
      </c>
      <c r="AA367" s="228">
        <v>1</v>
      </c>
      <c r="AB367" s="228">
        <v>1</v>
      </c>
      <c r="AC367" s="228">
        <v>1</v>
      </c>
      <c r="AD367" s="228">
        <v>1</v>
      </c>
      <c r="AE367" s="228">
        <v>1</v>
      </c>
      <c r="AF367" s="228">
        <v>1</v>
      </c>
      <c r="AG367" s="228">
        <v>1</v>
      </c>
      <c r="AH367" s="228">
        <v>1</v>
      </c>
      <c r="AI367" s="228">
        <v>1</v>
      </c>
      <c r="AJ367" s="228">
        <v>1</v>
      </c>
      <c r="AK367" s="228">
        <v>1</v>
      </c>
      <c r="AL367" s="228">
        <v>1</v>
      </c>
    </row>
    <row r="368" spans="1:38" ht="13.5" customHeight="1">
      <c r="A368" s="227" t="s">
        <v>332</v>
      </c>
      <c r="B368" s="228">
        <v>1</v>
      </c>
      <c r="C368" s="228">
        <v>1</v>
      </c>
      <c r="D368" s="228">
        <v>1</v>
      </c>
      <c r="E368" s="228">
        <v>1</v>
      </c>
      <c r="F368" s="228">
        <v>1</v>
      </c>
      <c r="G368" s="228">
        <v>1</v>
      </c>
      <c r="H368" s="228">
        <v>1</v>
      </c>
      <c r="I368" s="228">
        <v>1</v>
      </c>
      <c r="J368" s="228">
        <v>1</v>
      </c>
      <c r="K368" s="228">
        <v>1</v>
      </c>
      <c r="L368" s="228">
        <v>1</v>
      </c>
      <c r="M368" s="228">
        <v>1</v>
      </c>
      <c r="N368" s="228">
        <v>1</v>
      </c>
      <c r="O368" s="228">
        <v>1</v>
      </c>
      <c r="P368" s="228">
        <v>1</v>
      </c>
      <c r="Q368" s="228">
        <v>1</v>
      </c>
      <c r="R368" s="228">
        <v>1</v>
      </c>
      <c r="S368" s="228">
        <v>1</v>
      </c>
      <c r="T368" s="228">
        <v>1</v>
      </c>
      <c r="U368" s="228">
        <v>1</v>
      </c>
      <c r="V368" s="228">
        <v>1</v>
      </c>
      <c r="W368" s="228">
        <v>1</v>
      </c>
      <c r="X368" s="228">
        <v>1</v>
      </c>
      <c r="Y368" s="228">
        <v>1</v>
      </c>
      <c r="Z368" s="228">
        <v>1</v>
      </c>
      <c r="AA368" s="228">
        <v>1</v>
      </c>
      <c r="AB368" s="228">
        <v>1</v>
      </c>
      <c r="AC368" s="228">
        <v>1</v>
      </c>
      <c r="AD368" s="228">
        <v>1</v>
      </c>
      <c r="AE368" s="228">
        <v>1</v>
      </c>
      <c r="AF368" s="228">
        <v>1</v>
      </c>
      <c r="AG368" s="228">
        <v>1</v>
      </c>
      <c r="AH368" s="228">
        <v>1</v>
      </c>
      <c r="AI368" s="228">
        <v>1</v>
      </c>
      <c r="AJ368" s="228">
        <v>1</v>
      </c>
      <c r="AK368" s="228">
        <v>1</v>
      </c>
      <c r="AL368" s="228">
        <v>1</v>
      </c>
    </row>
    <row r="369" spans="1:38" ht="13.5" customHeight="1">
      <c r="A369" s="227" t="s">
        <v>284</v>
      </c>
      <c r="B369" s="228">
        <v>1</v>
      </c>
      <c r="C369" s="228">
        <v>1</v>
      </c>
      <c r="D369" s="228">
        <v>1</v>
      </c>
      <c r="E369" s="228">
        <v>1</v>
      </c>
      <c r="F369" s="228">
        <v>1</v>
      </c>
      <c r="G369" s="228">
        <v>1</v>
      </c>
      <c r="H369" s="228">
        <v>1</v>
      </c>
      <c r="I369" s="228">
        <v>1</v>
      </c>
      <c r="J369" s="228">
        <v>1</v>
      </c>
      <c r="K369" s="228">
        <v>1</v>
      </c>
      <c r="L369" s="228">
        <v>1</v>
      </c>
      <c r="M369" s="228">
        <v>1</v>
      </c>
      <c r="N369" s="228">
        <v>1</v>
      </c>
      <c r="O369" s="228">
        <v>1</v>
      </c>
      <c r="P369" s="228">
        <v>1</v>
      </c>
      <c r="Q369" s="228">
        <v>1</v>
      </c>
      <c r="R369" s="228">
        <v>1</v>
      </c>
      <c r="S369" s="228">
        <v>1</v>
      </c>
      <c r="T369" s="228">
        <v>1</v>
      </c>
      <c r="U369" s="228">
        <v>1</v>
      </c>
      <c r="V369" s="228">
        <v>1</v>
      </c>
      <c r="W369" s="228">
        <v>1</v>
      </c>
      <c r="X369" s="228">
        <v>1</v>
      </c>
      <c r="Y369" s="228">
        <v>1</v>
      </c>
      <c r="Z369" s="228">
        <v>1</v>
      </c>
      <c r="AA369" s="228">
        <v>1</v>
      </c>
      <c r="AB369" s="228">
        <v>1</v>
      </c>
      <c r="AC369" s="228">
        <v>1</v>
      </c>
      <c r="AD369" s="228">
        <v>1</v>
      </c>
      <c r="AE369" s="228">
        <v>1</v>
      </c>
      <c r="AF369" s="228">
        <v>1</v>
      </c>
      <c r="AG369" s="228">
        <v>1</v>
      </c>
      <c r="AH369" s="228">
        <v>1</v>
      </c>
      <c r="AI369" s="228">
        <v>1</v>
      </c>
      <c r="AJ369" s="228">
        <v>1</v>
      </c>
      <c r="AK369" s="228">
        <v>1</v>
      </c>
      <c r="AL369" s="228">
        <v>1</v>
      </c>
    </row>
    <row r="370" spans="1:38" ht="13.5" customHeight="1">
      <c r="A370" s="227" t="s">
        <v>228</v>
      </c>
      <c r="B370" s="228">
        <v>0.99922988063149787</v>
      </c>
      <c r="C370" s="228">
        <v>1</v>
      </c>
      <c r="D370" s="228">
        <v>1</v>
      </c>
      <c r="E370" s="228">
        <v>1</v>
      </c>
      <c r="F370" s="228">
        <v>1</v>
      </c>
      <c r="G370" s="228">
        <v>1</v>
      </c>
      <c r="H370" s="228">
        <v>1</v>
      </c>
      <c r="I370" s="228">
        <v>1</v>
      </c>
      <c r="J370" s="228">
        <v>1</v>
      </c>
      <c r="K370" s="228">
        <v>1</v>
      </c>
      <c r="L370" s="228">
        <v>1</v>
      </c>
      <c r="M370" s="228">
        <v>1</v>
      </c>
      <c r="N370" s="228">
        <v>1</v>
      </c>
      <c r="O370" s="228">
        <v>1</v>
      </c>
      <c r="P370" s="228">
        <v>1</v>
      </c>
      <c r="Q370" s="228">
        <v>1</v>
      </c>
      <c r="R370" s="228">
        <v>0.999</v>
      </c>
      <c r="S370" s="228">
        <v>1</v>
      </c>
      <c r="T370" s="228">
        <v>1</v>
      </c>
      <c r="U370" s="228">
        <v>1</v>
      </c>
      <c r="V370" s="228">
        <v>1</v>
      </c>
      <c r="W370" s="228">
        <v>1</v>
      </c>
      <c r="X370" s="228">
        <v>1</v>
      </c>
      <c r="Y370" s="228">
        <v>1</v>
      </c>
      <c r="Z370" s="228">
        <v>1</v>
      </c>
      <c r="AA370" s="228">
        <v>1</v>
      </c>
      <c r="AB370" s="228">
        <v>1</v>
      </c>
      <c r="AC370" s="228">
        <v>1</v>
      </c>
      <c r="AD370" s="228">
        <v>1</v>
      </c>
      <c r="AE370" s="228">
        <v>1</v>
      </c>
      <c r="AF370" s="228">
        <v>1</v>
      </c>
      <c r="AG370" s="228">
        <v>1</v>
      </c>
      <c r="AH370" s="228">
        <v>1</v>
      </c>
      <c r="AI370" s="228">
        <v>1</v>
      </c>
      <c r="AJ370" s="228">
        <v>1</v>
      </c>
      <c r="AK370" s="228">
        <v>1</v>
      </c>
      <c r="AL370" s="228">
        <v>1</v>
      </c>
    </row>
    <row r="371" spans="1:38" ht="13.5" customHeight="1">
      <c r="A371" s="227" t="s">
        <v>227</v>
      </c>
      <c r="B371" s="228">
        <v>0.99958193979933108</v>
      </c>
      <c r="C371" s="228">
        <v>1</v>
      </c>
      <c r="D371" s="228">
        <v>1</v>
      </c>
      <c r="E371" s="228">
        <v>1</v>
      </c>
      <c r="F371" s="228">
        <v>1</v>
      </c>
      <c r="G371" s="228">
        <v>1</v>
      </c>
      <c r="H371" s="228">
        <v>1</v>
      </c>
      <c r="I371" s="228">
        <v>1</v>
      </c>
      <c r="J371" s="228">
        <v>1</v>
      </c>
      <c r="K371" s="228">
        <v>1</v>
      </c>
      <c r="L371" s="228">
        <v>1</v>
      </c>
      <c r="M371" s="228">
        <v>1</v>
      </c>
      <c r="N371" s="228">
        <v>1</v>
      </c>
      <c r="O371" s="228">
        <v>1</v>
      </c>
      <c r="P371" s="228">
        <v>1</v>
      </c>
      <c r="Q371" s="228">
        <v>1</v>
      </c>
      <c r="R371" s="228">
        <v>0.99953029591357445</v>
      </c>
      <c r="S371" s="228">
        <v>1</v>
      </c>
      <c r="T371" s="228">
        <v>1</v>
      </c>
      <c r="U371" s="228">
        <v>1</v>
      </c>
      <c r="V371" s="228">
        <v>1</v>
      </c>
      <c r="W371" s="228">
        <v>1</v>
      </c>
      <c r="X371" s="228">
        <v>1</v>
      </c>
      <c r="Y371" s="228">
        <v>1</v>
      </c>
      <c r="Z371" s="228">
        <v>1</v>
      </c>
      <c r="AA371" s="228">
        <v>1</v>
      </c>
      <c r="AB371" s="228">
        <v>1</v>
      </c>
      <c r="AC371" s="228">
        <v>1</v>
      </c>
      <c r="AD371" s="228">
        <v>1</v>
      </c>
      <c r="AE371" s="228">
        <v>1</v>
      </c>
      <c r="AF371" s="228">
        <v>1</v>
      </c>
      <c r="AG371" s="228">
        <v>1</v>
      </c>
      <c r="AH371" s="228">
        <v>1</v>
      </c>
      <c r="AI371" s="228">
        <v>1</v>
      </c>
      <c r="AJ371" s="228">
        <v>1</v>
      </c>
      <c r="AK371" s="228">
        <v>1</v>
      </c>
      <c r="AL371" s="228">
        <v>1</v>
      </c>
    </row>
    <row r="372" spans="1:38" ht="13.5" customHeight="1">
      <c r="A372" s="227" t="s">
        <v>258</v>
      </c>
      <c r="B372" s="228">
        <v>0.99864038069340588</v>
      </c>
      <c r="C372" s="228">
        <v>1</v>
      </c>
      <c r="D372" s="228">
        <v>1</v>
      </c>
      <c r="E372" s="228">
        <v>1</v>
      </c>
      <c r="F372" s="228">
        <v>1</v>
      </c>
      <c r="G372" s="228">
        <v>1</v>
      </c>
      <c r="H372" s="228">
        <v>1</v>
      </c>
      <c r="I372" s="228">
        <v>1</v>
      </c>
      <c r="J372" s="228">
        <v>1</v>
      </c>
      <c r="K372" s="228">
        <v>1</v>
      </c>
      <c r="L372" s="228">
        <v>1</v>
      </c>
      <c r="M372" s="228">
        <v>1</v>
      </c>
      <c r="N372" s="228">
        <v>1</v>
      </c>
      <c r="O372" s="228">
        <v>1</v>
      </c>
      <c r="P372" s="228">
        <v>1</v>
      </c>
      <c r="Q372" s="228">
        <v>1</v>
      </c>
      <c r="R372" s="228">
        <v>0.99847560975609762</v>
      </c>
      <c r="S372" s="228">
        <v>1</v>
      </c>
      <c r="T372" s="228">
        <v>1</v>
      </c>
      <c r="U372" s="228">
        <v>1</v>
      </c>
      <c r="V372" s="228">
        <v>1</v>
      </c>
      <c r="W372" s="228">
        <v>1</v>
      </c>
      <c r="X372" s="228">
        <v>1</v>
      </c>
      <c r="Y372" s="228">
        <v>1</v>
      </c>
      <c r="Z372" s="228">
        <v>1</v>
      </c>
      <c r="AA372" s="228">
        <v>1</v>
      </c>
      <c r="AB372" s="228">
        <v>1</v>
      </c>
      <c r="AC372" s="228">
        <v>1</v>
      </c>
      <c r="AD372" s="228">
        <v>1</v>
      </c>
      <c r="AE372" s="228">
        <v>1</v>
      </c>
      <c r="AF372" s="228">
        <v>1</v>
      </c>
      <c r="AG372" s="228">
        <v>1</v>
      </c>
      <c r="AH372" s="228">
        <v>1</v>
      </c>
      <c r="AI372" s="228">
        <v>1</v>
      </c>
      <c r="AJ372" s="228">
        <v>1</v>
      </c>
      <c r="AK372" s="228">
        <v>1</v>
      </c>
      <c r="AL372" s="228">
        <v>1</v>
      </c>
    </row>
    <row r="373" spans="1:38" ht="13.5" customHeight="1">
      <c r="A373" s="227" t="s">
        <v>271</v>
      </c>
      <c r="B373" s="228">
        <v>1</v>
      </c>
      <c r="C373" s="228">
        <v>1</v>
      </c>
      <c r="D373" s="228">
        <v>1</v>
      </c>
      <c r="E373" s="228">
        <v>1</v>
      </c>
      <c r="F373" s="228">
        <v>1</v>
      </c>
      <c r="G373" s="228">
        <v>1</v>
      </c>
      <c r="H373" s="228">
        <v>1</v>
      </c>
      <c r="I373" s="228">
        <v>1</v>
      </c>
      <c r="J373" s="228">
        <v>1</v>
      </c>
      <c r="K373" s="228">
        <v>1</v>
      </c>
      <c r="L373" s="228">
        <v>1</v>
      </c>
      <c r="M373" s="228">
        <v>1</v>
      </c>
      <c r="N373" s="228">
        <v>1</v>
      </c>
      <c r="O373" s="228">
        <v>1</v>
      </c>
      <c r="P373" s="228">
        <v>1</v>
      </c>
      <c r="Q373" s="228">
        <v>1</v>
      </c>
      <c r="R373" s="228">
        <v>1</v>
      </c>
      <c r="S373" s="228">
        <v>1</v>
      </c>
      <c r="T373" s="228">
        <v>1</v>
      </c>
      <c r="U373" s="228">
        <v>1</v>
      </c>
      <c r="V373" s="228">
        <v>1</v>
      </c>
      <c r="W373" s="228">
        <v>1</v>
      </c>
      <c r="X373" s="228">
        <v>1</v>
      </c>
      <c r="Y373" s="228">
        <v>1</v>
      </c>
      <c r="Z373" s="228">
        <v>1</v>
      </c>
      <c r="AA373" s="228">
        <v>1</v>
      </c>
      <c r="AB373" s="228">
        <v>1</v>
      </c>
      <c r="AC373" s="228">
        <v>1</v>
      </c>
      <c r="AD373" s="228">
        <v>1</v>
      </c>
      <c r="AE373" s="228">
        <v>1</v>
      </c>
      <c r="AF373" s="228">
        <v>1</v>
      </c>
      <c r="AG373" s="228">
        <v>1</v>
      </c>
      <c r="AH373" s="228">
        <v>1</v>
      </c>
      <c r="AI373" s="228">
        <v>1</v>
      </c>
      <c r="AJ373" s="228">
        <v>1</v>
      </c>
      <c r="AK373" s="228">
        <v>1</v>
      </c>
      <c r="AL373" s="228">
        <v>1</v>
      </c>
    </row>
    <row r="374" spans="1:38" ht="13.5" customHeight="1">
      <c r="A374" s="227" t="s">
        <v>71</v>
      </c>
      <c r="B374" s="228">
        <v>0.99975663178388907</v>
      </c>
      <c r="C374" s="228">
        <v>1</v>
      </c>
      <c r="D374" s="228">
        <v>1</v>
      </c>
      <c r="E374" s="228">
        <v>1</v>
      </c>
      <c r="F374" s="228">
        <v>1</v>
      </c>
      <c r="G374" s="228">
        <v>1</v>
      </c>
      <c r="H374" s="228">
        <v>1</v>
      </c>
      <c r="I374" s="228">
        <v>1</v>
      </c>
      <c r="J374" s="228">
        <v>1</v>
      </c>
      <c r="K374" s="228">
        <v>1</v>
      </c>
      <c r="L374" s="228">
        <v>1</v>
      </c>
      <c r="M374" s="228">
        <v>1</v>
      </c>
      <c r="N374" s="228">
        <v>1</v>
      </c>
      <c r="O374" s="228">
        <v>1</v>
      </c>
      <c r="P374" s="228">
        <v>1</v>
      </c>
      <c r="Q374" s="228">
        <v>1</v>
      </c>
      <c r="R374" s="228">
        <v>0.99984610649430594</v>
      </c>
      <c r="S374" s="228">
        <v>1</v>
      </c>
      <c r="T374" s="228">
        <v>1</v>
      </c>
      <c r="U374" s="228">
        <v>0.99843260188087779</v>
      </c>
      <c r="V374" s="228">
        <v>1</v>
      </c>
      <c r="W374" s="228">
        <v>1</v>
      </c>
      <c r="X374" s="228">
        <v>1</v>
      </c>
      <c r="Y374" s="228">
        <v>1</v>
      </c>
      <c r="Z374" s="228">
        <v>1</v>
      </c>
      <c r="AA374" s="228">
        <v>1</v>
      </c>
      <c r="AB374" s="228">
        <v>1</v>
      </c>
      <c r="AC374" s="228">
        <v>1</v>
      </c>
      <c r="AD374" s="228">
        <v>1</v>
      </c>
      <c r="AE374" s="228">
        <v>1</v>
      </c>
      <c r="AF374" s="228">
        <v>1</v>
      </c>
      <c r="AG374" s="228">
        <v>1</v>
      </c>
      <c r="AH374" s="228">
        <v>1</v>
      </c>
      <c r="AI374" s="228">
        <v>1</v>
      </c>
      <c r="AJ374" s="228">
        <v>1</v>
      </c>
      <c r="AK374" s="228">
        <v>1</v>
      </c>
      <c r="AL374" s="228">
        <v>1</v>
      </c>
    </row>
    <row r="375" spans="1:38" ht="13.5" customHeight="1">
      <c r="A375" s="227" t="s">
        <v>311</v>
      </c>
      <c r="B375" s="228">
        <v>0.99493029150823831</v>
      </c>
      <c r="C375" s="228">
        <v>1</v>
      </c>
      <c r="D375" s="228">
        <v>1</v>
      </c>
      <c r="E375" s="228">
        <v>1</v>
      </c>
      <c r="F375" s="228">
        <v>1</v>
      </c>
      <c r="G375" s="228">
        <v>1</v>
      </c>
      <c r="H375" s="228">
        <v>1</v>
      </c>
      <c r="I375" s="228">
        <v>1</v>
      </c>
      <c r="J375" s="228">
        <v>1</v>
      </c>
      <c r="K375" s="228">
        <v>1</v>
      </c>
      <c r="L375" s="228">
        <v>0</v>
      </c>
      <c r="M375" s="228">
        <v>1</v>
      </c>
      <c r="N375" s="228">
        <v>1</v>
      </c>
      <c r="O375" s="228">
        <v>1</v>
      </c>
      <c r="P375" s="228">
        <v>1</v>
      </c>
      <c r="Q375" s="228">
        <v>0</v>
      </c>
      <c r="R375" s="228">
        <v>1</v>
      </c>
      <c r="S375" s="228">
        <v>1</v>
      </c>
      <c r="T375" s="228">
        <v>1</v>
      </c>
      <c r="U375" s="228">
        <v>1</v>
      </c>
      <c r="V375" s="228">
        <v>1</v>
      </c>
      <c r="W375" s="228">
        <v>1</v>
      </c>
      <c r="X375" s="228">
        <v>1</v>
      </c>
      <c r="Y375" s="228">
        <v>1</v>
      </c>
      <c r="Z375" s="228">
        <v>1</v>
      </c>
      <c r="AA375" s="228">
        <v>1</v>
      </c>
      <c r="AB375" s="228">
        <v>1</v>
      </c>
      <c r="AC375" s="228">
        <v>1</v>
      </c>
      <c r="AD375" s="228">
        <v>1</v>
      </c>
      <c r="AE375" s="228">
        <v>1</v>
      </c>
      <c r="AF375" s="228">
        <v>1</v>
      </c>
      <c r="AG375" s="228">
        <v>1</v>
      </c>
      <c r="AH375" s="228">
        <v>1</v>
      </c>
      <c r="AI375" s="228">
        <v>1</v>
      </c>
      <c r="AJ375" s="228">
        <v>1</v>
      </c>
      <c r="AK375" s="228">
        <v>1</v>
      </c>
      <c r="AL375" s="228">
        <v>1</v>
      </c>
    </row>
    <row r="376" spans="1:38" ht="13.5" customHeight="1">
      <c r="A376" s="227" t="s">
        <v>247</v>
      </c>
      <c r="B376" s="228">
        <v>1</v>
      </c>
      <c r="C376" s="228">
        <v>1</v>
      </c>
      <c r="D376" s="228">
        <v>1</v>
      </c>
      <c r="E376" s="228">
        <v>1</v>
      </c>
      <c r="F376" s="228">
        <v>1</v>
      </c>
      <c r="G376" s="228">
        <v>1</v>
      </c>
      <c r="H376" s="228">
        <v>1</v>
      </c>
      <c r="I376" s="228">
        <v>1</v>
      </c>
      <c r="J376" s="228">
        <v>1</v>
      </c>
      <c r="K376" s="228">
        <v>1</v>
      </c>
      <c r="L376" s="228">
        <v>1</v>
      </c>
      <c r="M376" s="228">
        <v>1</v>
      </c>
      <c r="N376" s="228">
        <v>1</v>
      </c>
      <c r="O376" s="228">
        <v>1</v>
      </c>
      <c r="P376" s="228">
        <v>1</v>
      </c>
      <c r="Q376" s="228">
        <v>1</v>
      </c>
      <c r="R376" s="228">
        <v>1</v>
      </c>
      <c r="S376" s="228">
        <v>1</v>
      </c>
      <c r="T376" s="228">
        <v>1</v>
      </c>
      <c r="U376" s="228">
        <v>1</v>
      </c>
      <c r="V376" s="228">
        <v>1</v>
      </c>
      <c r="W376" s="228">
        <v>1</v>
      </c>
      <c r="X376" s="228">
        <v>1</v>
      </c>
      <c r="Y376" s="228">
        <v>1</v>
      </c>
      <c r="Z376" s="228">
        <v>1</v>
      </c>
      <c r="AA376" s="228">
        <v>1</v>
      </c>
      <c r="AB376" s="228">
        <v>1</v>
      </c>
      <c r="AC376" s="228">
        <v>1</v>
      </c>
      <c r="AD376" s="228">
        <v>1</v>
      </c>
      <c r="AE376" s="228">
        <v>1</v>
      </c>
      <c r="AF376" s="228">
        <v>1</v>
      </c>
      <c r="AG376" s="228">
        <v>1</v>
      </c>
      <c r="AH376" s="228">
        <v>1</v>
      </c>
      <c r="AI376" s="228">
        <v>1</v>
      </c>
      <c r="AJ376" s="228">
        <v>1</v>
      </c>
      <c r="AK376" s="228">
        <v>1</v>
      </c>
      <c r="AL376" s="228">
        <v>1</v>
      </c>
    </row>
    <row r="377" spans="1:38" ht="13.5" customHeight="1">
      <c r="A377" s="227" t="s">
        <v>126</v>
      </c>
      <c r="B377" s="228">
        <v>0.99907063197026025</v>
      </c>
      <c r="C377" s="228">
        <v>1</v>
      </c>
      <c r="D377" s="228">
        <v>1</v>
      </c>
      <c r="E377" s="228">
        <v>1</v>
      </c>
      <c r="F377" s="228">
        <v>1</v>
      </c>
      <c r="G377" s="228">
        <v>1</v>
      </c>
      <c r="H377" s="228">
        <v>1</v>
      </c>
      <c r="I377" s="228">
        <v>1</v>
      </c>
      <c r="J377" s="228">
        <v>1</v>
      </c>
      <c r="K377" s="228">
        <v>1</v>
      </c>
      <c r="L377" s="228">
        <v>1</v>
      </c>
      <c r="M377" s="228">
        <v>1</v>
      </c>
      <c r="N377" s="228">
        <v>1</v>
      </c>
      <c r="O377" s="228">
        <v>1</v>
      </c>
      <c r="P377" s="228">
        <v>1</v>
      </c>
      <c r="Q377" s="228">
        <v>1</v>
      </c>
      <c r="R377" s="228">
        <v>1</v>
      </c>
      <c r="S377" s="228">
        <v>0.9956521739130435</v>
      </c>
      <c r="T377" s="228">
        <v>1</v>
      </c>
      <c r="U377" s="228">
        <v>1</v>
      </c>
      <c r="V377" s="228">
        <v>1</v>
      </c>
      <c r="W377" s="228">
        <v>1</v>
      </c>
      <c r="X377" s="228">
        <v>1</v>
      </c>
      <c r="Y377" s="228">
        <v>1</v>
      </c>
      <c r="Z377" s="228">
        <v>1</v>
      </c>
      <c r="AA377" s="228">
        <v>1</v>
      </c>
      <c r="AB377" s="228">
        <v>1</v>
      </c>
      <c r="AC377" s="228">
        <v>1</v>
      </c>
      <c r="AD377" s="228">
        <v>1</v>
      </c>
      <c r="AE377" s="228">
        <v>1</v>
      </c>
      <c r="AF377" s="228">
        <v>1</v>
      </c>
      <c r="AG377" s="228">
        <v>1</v>
      </c>
      <c r="AH377" s="228">
        <v>1</v>
      </c>
      <c r="AI377" s="228">
        <v>1</v>
      </c>
      <c r="AJ377" s="228">
        <v>1</v>
      </c>
      <c r="AK377" s="228">
        <v>1</v>
      </c>
      <c r="AL377" s="228">
        <v>1</v>
      </c>
    </row>
    <row r="378" spans="1:38" ht="13.5" customHeight="1">
      <c r="A378" s="227" t="s">
        <v>40</v>
      </c>
      <c r="B378" s="228">
        <v>1</v>
      </c>
      <c r="C378" s="228">
        <v>1</v>
      </c>
      <c r="D378" s="228">
        <v>1</v>
      </c>
      <c r="E378" s="228">
        <v>1</v>
      </c>
      <c r="F378" s="228">
        <v>1</v>
      </c>
      <c r="G378" s="228">
        <v>1</v>
      </c>
      <c r="H378" s="228">
        <v>1</v>
      </c>
      <c r="I378" s="228">
        <v>1</v>
      </c>
      <c r="J378" s="228">
        <v>1</v>
      </c>
      <c r="K378" s="228">
        <v>1</v>
      </c>
      <c r="L378" s="228">
        <v>1</v>
      </c>
      <c r="M378" s="228">
        <v>1</v>
      </c>
      <c r="N378" s="228">
        <v>1</v>
      </c>
      <c r="O378" s="228">
        <v>1</v>
      </c>
      <c r="P378" s="228">
        <v>1</v>
      </c>
      <c r="Q378" s="228">
        <v>1</v>
      </c>
      <c r="R378" s="228">
        <v>1</v>
      </c>
      <c r="S378" s="228">
        <v>1</v>
      </c>
      <c r="T378" s="228">
        <v>1</v>
      </c>
      <c r="U378" s="228">
        <v>1</v>
      </c>
      <c r="V378" s="228">
        <v>1</v>
      </c>
      <c r="W378" s="228">
        <v>1</v>
      </c>
      <c r="X378" s="228">
        <v>1</v>
      </c>
      <c r="Y378" s="228">
        <v>1</v>
      </c>
      <c r="Z378" s="228">
        <v>1</v>
      </c>
      <c r="AA378" s="228">
        <v>1</v>
      </c>
      <c r="AB378" s="228">
        <v>1</v>
      </c>
      <c r="AC378" s="228">
        <v>1</v>
      </c>
      <c r="AD378" s="228">
        <v>1</v>
      </c>
      <c r="AE378" s="228">
        <v>1</v>
      </c>
      <c r="AF378" s="228">
        <v>1</v>
      </c>
      <c r="AG378" s="228">
        <v>1</v>
      </c>
      <c r="AH378" s="228">
        <v>1</v>
      </c>
      <c r="AI378" s="228">
        <v>1</v>
      </c>
      <c r="AJ378" s="228">
        <v>1</v>
      </c>
      <c r="AK378" s="228">
        <v>1</v>
      </c>
      <c r="AL378" s="228">
        <v>1</v>
      </c>
    </row>
    <row r="379" spans="1:38" ht="13.5" customHeight="1">
      <c r="A379" s="227" t="s">
        <v>76</v>
      </c>
      <c r="B379" s="228">
        <v>0.99987689277360581</v>
      </c>
      <c r="C379" s="228">
        <v>1</v>
      </c>
      <c r="D379" s="228">
        <v>1</v>
      </c>
      <c r="E379" s="228">
        <v>1</v>
      </c>
      <c r="F379" s="228">
        <v>1</v>
      </c>
      <c r="G379" s="228">
        <v>1</v>
      </c>
      <c r="H379" s="228">
        <v>1</v>
      </c>
      <c r="I379" s="228">
        <v>1</v>
      </c>
      <c r="J379" s="228">
        <v>1</v>
      </c>
      <c r="K379" s="228">
        <v>1</v>
      </c>
      <c r="L379" s="228">
        <v>1</v>
      </c>
      <c r="M379" s="228">
        <v>1</v>
      </c>
      <c r="N379" s="228">
        <v>1</v>
      </c>
      <c r="O379" s="228">
        <v>1</v>
      </c>
      <c r="P379" s="228">
        <v>1</v>
      </c>
      <c r="Q379" s="228">
        <v>1</v>
      </c>
      <c r="R379" s="228">
        <v>0.99984472049689443</v>
      </c>
      <c r="S379" s="228">
        <v>1</v>
      </c>
      <c r="T379" s="228">
        <v>1</v>
      </c>
      <c r="U379" s="228">
        <v>1</v>
      </c>
      <c r="V379" s="228">
        <v>1</v>
      </c>
      <c r="W379" s="228">
        <v>1</v>
      </c>
      <c r="X379" s="228">
        <v>1</v>
      </c>
      <c r="Y379" s="228">
        <v>1</v>
      </c>
      <c r="Z379" s="228">
        <v>1</v>
      </c>
      <c r="AA379" s="228">
        <v>1</v>
      </c>
      <c r="AB379" s="228">
        <v>1</v>
      </c>
      <c r="AC379" s="228">
        <v>1</v>
      </c>
      <c r="AD379" s="228">
        <v>1</v>
      </c>
      <c r="AE379" s="228">
        <v>1</v>
      </c>
      <c r="AF379" s="228">
        <v>1</v>
      </c>
      <c r="AG379" s="228">
        <v>1</v>
      </c>
      <c r="AH379" s="228">
        <v>1</v>
      </c>
      <c r="AI379" s="228">
        <v>1</v>
      </c>
      <c r="AJ379" s="228">
        <v>1</v>
      </c>
      <c r="AK379" s="228">
        <v>1</v>
      </c>
      <c r="AL379" s="228">
        <v>1</v>
      </c>
    </row>
    <row r="380" spans="1:38" ht="13.5" customHeight="1">
      <c r="A380" s="227" t="s">
        <v>305</v>
      </c>
      <c r="B380" s="228">
        <v>1</v>
      </c>
      <c r="C380" s="228">
        <v>1</v>
      </c>
      <c r="D380" s="228">
        <v>1</v>
      </c>
      <c r="E380" s="228">
        <v>1</v>
      </c>
      <c r="F380" s="228">
        <v>1</v>
      </c>
      <c r="G380" s="228">
        <v>1</v>
      </c>
      <c r="H380" s="228">
        <v>1</v>
      </c>
      <c r="I380" s="228">
        <v>1</v>
      </c>
      <c r="J380" s="228">
        <v>1</v>
      </c>
      <c r="K380" s="228">
        <v>1</v>
      </c>
      <c r="L380" s="228">
        <v>1</v>
      </c>
      <c r="M380" s="228">
        <v>1</v>
      </c>
      <c r="N380" s="228">
        <v>1</v>
      </c>
      <c r="O380" s="228">
        <v>1</v>
      </c>
      <c r="P380" s="228">
        <v>1</v>
      </c>
      <c r="Q380" s="228">
        <v>1</v>
      </c>
      <c r="R380" s="228">
        <v>1</v>
      </c>
      <c r="S380" s="228">
        <v>1</v>
      </c>
      <c r="T380" s="228">
        <v>1</v>
      </c>
      <c r="U380" s="228">
        <v>1</v>
      </c>
      <c r="V380" s="228">
        <v>1</v>
      </c>
      <c r="W380" s="228">
        <v>1</v>
      </c>
      <c r="X380" s="228">
        <v>1</v>
      </c>
      <c r="Y380" s="228">
        <v>1</v>
      </c>
      <c r="Z380" s="228">
        <v>1</v>
      </c>
      <c r="AA380" s="228">
        <v>1</v>
      </c>
      <c r="AB380" s="228">
        <v>1</v>
      </c>
      <c r="AC380" s="228">
        <v>1</v>
      </c>
      <c r="AD380" s="228">
        <v>1</v>
      </c>
      <c r="AE380" s="228">
        <v>1</v>
      </c>
      <c r="AF380" s="228">
        <v>1</v>
      </c>
      <c r="AG380" s="228">
        <v>1</v>
      </c>
      <c r="AH380" s="228">
        <v>1</v>
      </c>
      <c r="AI380" s="228">
        <v>1</v>
      </c>
      <c r="AJ380" s="228">
        <v>1</v>
      </c>
      <c r="AK380" s="228">
        <v>1</v>
      </c>
      <c r="AL380" s="228">
        <v>1</v>
      </c>
    </row>
    <row r="381" spans="1:38" ht="13.5" customHeight="1">
      <c r="A381" s="227" t="s">
        <v>201</v>
      </c>
      <c r="B381" s="228">
        <v>1</v>
      </c>
      <c r="C381" s="228">
        <v>1</v>
      </c>
      <c r="D381" s="228">
        <v>1</v>
      </c>
      <c r="E381" s="228">
        <v>1</v>
      </c>
      <c r="F381" s="228">
        <v>1</v>
      </c>
      <c r="G381" s="228">
        <v>1</v>
      </c>
      <c r="H381" s="228">
        <v>1</v>
      </c>
      <c r="I381" s="228">
        <v>1</v>
      </c>
      <c r="J381" s="228">
        <v>1</v>
      </c>
      <c r="K381" s="228">
        <v>1</v>
      </c>
      <c r="L381" s="228">
        <v>1</v>
      </c>
      <c r="M381" s="228">
        <v>1</v>
      </c>
      <c r="N381" s="228">
        <v>1</v>
      </c>
      <c r="O381" s="228">
        <v>1</v>
      </c>
      <c r="P381" s="228">
        <v>1</v>
      </c>
      <c r="Q381" s="228">
        <v>1</v>
      </c>
      <c r="R381" s="228">
        <v>1</v>
      </c>
      <c r="S381" s="228">
        <v>1</v>
      </c>
      <c r="T381" s="228">
        <v>1</v>
      </c>
      <c r="U381" s="228">
        <v>1</v>
      </c>
      <c r="V381" s="228">
        <v>1</v>
      </c>
      <c r="W381" s="228">
        <v>1</v>
      </c>
      <c r="X381" s="228">
        <v>1</v>
      </c>
      <c r="Y381" s="228">
        <v>1</v>
      </c>
      <c r="Z381" s="228">
        <v>1</v>
      </c>
      <c r="AA381" s="228">
        <v>1</v>
      </c>
      <c r="AB381" s="228">
        <v>1</v>
      </c>
      <c r="AC381" s="228">
        <v>1</v>
      </c>
      <c r="AD381" s="228">
        <v>1</v>
      </c>
      <c r="AE381" s="228">
        <v>1</v>
      </c>
      <c r="AF381" s="228">
        <v>1</v>
      </c>
      <c r="AG381" s="228">
        <v>1</v>
      </c>
      <c r="AH381" s="228">
        <v>1</v>
      </c>
      <c r="AI381" s="228">
        <v>1</v>
      </c>
      <c r="AJ381" s="228">
        <v>1</v>
      </c>
      <c r="AK381" s="228">
        <v>1</v>
      </c>
      <c r="AL381" s="228">
        <v>1</v>
      </c>
    </row>
    <row r="382" spans="1:38" ht="13.5" customHeight="1">
      <c r="A382" s="227" t="s">
        <v>197</v>
      </c>
      <c r="B382" s="228">
        <v>1</v>
      </c>
      <c r="C382" s="228">
        <v>1</v>
      </c>
      <c r="D382" s="228">
        <v>1</v>
      </c>
      <c r="E382" s="228">
        <v>1</v>
      </c>
      <c r="F382" s="228">
        <v>1</v>
      </c>
      <c r="G382" s="228">
        <v>1</v>
      </c>
      <c r="H382" s="228">
        <v>1</v>
      </c>
      <c r="I382" s="228">
        <v>1</v>
      </c>
      <c r="J382" s="228">
        <v>1</v>
      </c>
      <c r="K382" s="228">
        <v>1</v>
      </c>
      <c r="L382" s="228">
        <v>1</v>
      </c>
      <c r="M382" s="228">
        <v>1</v>
      </c>
      <c r="N382" s="228">
        <v>1</v>
      </c>
      <c r="O382" s="228">
        <v>1</v>
      </c>
      <c r="P382" s="228">
        <v>1</v>
      </c>
      <c r="Q382" s="228">
        <v>1</v>
      </c>
      <c r="R382" s="228">
        <v>1</v>
      </c>
      <c r="S382" s="228">
        <v>1</v>
      </c>
      <c r="T382" s="228">
        <v>1</v>
      </c>
      <c r="U382" s="228">
        <v>1</v>
      </c>
      <c r="V382" s="228">
        <v>1</v>
      </c>
      <c r="W382" s="228">
        <v>1</v>
      </c>
      <c r="X382" s="228">
        <v>1</v>
      </c>
      <c r="Y382" s="228">
        <v>1</v>
      </c>
      <c r="Z382" s="228">
        <v>1</v>
      </c>
      <c r="AA382" s="228">
        <v>1</v>
      </c>
      <c r="AB382" s="228">
        <v>1</v>
      </c>
      <c r="AC382" s="228">
        <v>1</v>
      </c>
      <c r="AD382" s="228">
        <v>1</v>
      </c>
      <c r="AE382" s="228">
        <v>1</v>
      </c>
      <c r="AF382" s="228">
        <v>1</v>
      </c>
      <c r="AG382" s="228">
        <v>1</v>
      </c>
      <c r="AH382" s="228">
        <v>1</v>
      </c>
      <c r="AI382" s="228">
        <v>1</v>
      </c>
      <c r="AJ382" s="228">
        <v>1</v>
      </c>
      <c r="AK382" s="228">
        <v>1</v>
      </c>
      <c r="AL382" s="228">
        <v>1</v>
      </c>
    </row>
    <row r="383" spans="1:38" ht="13.5" customHeight="1">
      <c r="A383" s="227" t="s">
        <v>87</v>
      </c>
      <c r="B383" s="228">
        <v>0.99649024287519306</v>
      </c>
      <c r="C383" s="228">
        <v>1</v>
      </c>
      <c r="D383" s="228">
        <v>1</v>
      </c>
      <c r="E383" s="228">
        <v>1</v>
      </c>
      <c r="F383" s="228">
        <v>1</v>
      </c>
      <c r="G383" s="228">
        <v>1</v>
      </c>
      <c r="H383" s="228">
        <v>1</v>
      </c>
      <c r="I383" s="228">
        <v>0.97619047619047616</v>
      </c>
      <c r="J383" s="228">
        <v>1</v>
      </c>
      <c r="K383" s="228">
        <v>1</v>
      </c>
      <c r="L383" s="228">
        <v>1</v>
      </c>
      <c r="M383" s="228">
        <v>1</v>
      </c>
      <c r="N383" s="228">
        <v>1</v>
      </c>
      <c r="O383" s="228">
        <v>1</v>
      </c>
      <c r="P383" s="228">
        <v>1</v>
      </c>
      <c r="Q383" s="228">
        <v>1</v>
      </c>
      <c r="R383" s="228">
        <v>0.99704093374979452</v>
      </c>
      <c r="S383" s="228">
        <v>0.97575757575757571</v>
      </c>
      <c r="T383" s="228">
        <v>1</v>
      </c>
      <c r="U383" s="228">
        <v>1</v>
      </c>
      <c r="V383" s="228">
        <v>1</v>
      </c>
      <c r="W383" s="228">
        <v>1</v>
      </c>
      <c r="X383" s="228">
        <v>1</v>
      </c>
      <c r="Y383" s="228">
        <v>1</v>
      </c>
      <c r="Z383" s="228">
        <v>1</v>
      </c>
      <c r="AA383" s="228">
        <v>1</v>
      </c>
      <c r="AB383" s="228">
        <v>1</v>
      </c>
      <c r="AC383" s="228">
        <v>1</v>
      </c>
      <c r="AD383" s="228">
        <v>1</v>
      </c>
      <c r="AE383" s="228">
        <v>1</v>
      </c>
      <c r="AF383" s="228">
        <v>1</v>
      </c>
      <c r="AG383" s="228">
        <v>1</v>
      </c>
      <c r="AH383" s="228">
        <v>1</v>
      </c>
      <c r="AI383" s="228">
        <v>1</v>
      </c>
      <c r="AJ383" s="228">
        <v>1</v>
      </c>
      <c r="AK383" s="228">
        <v>1</v>
      </c>
      <c r="AL383" s="228">
        <v>1</v>
      </c>
    </row>
    <row r="384" spans="1:38" ht="13.5" customHeight="1">
      <c r="A384" s="227" t="s">
        <v>163</v>
      </c>
      <c r="B384" s="228">
        <v>1</v>
      </c>
      <c r="C384" s="228">
        <v>1</v>
      </c>
      <c r="D384" s="228">
        <v>1</v>
      </c>
      <c r="E384" s="228">
        <v>1</v>
      </c>
      <c r="F384" s="228">
        <v>1</v>
      </c>
      <c r="G384" s="228">
        <v>1</v>
      </c>
      <c r="H384" s="228">
        <v>1</v>
      </c>
      <c r="I384" s="228">
        <v>1</v>
      </c>
      <c r="J384" s="228">
        <v>1</v>
      </c>
      <c r="K384" s="228">
        <v>1</v>
      </c>
      <c r="L384" s="228">
        <v>1</v>
      </c>
      <c r="M384" s="228">
        <v>1</v>
      </c>
      <c r="N384" s="228">
        <v>1</v>
      </c>
      <c r="O384" s="228">
        <v>1</v>
      </c>
      <c r="P384" s="228">
        <v>1</v>
      </c>
      <c r="Q384" s="228">
        <v>1</v>
      </c>
      <c r="R384" s="228">
        <v>1</v>
      </c>
      <c r="S384" s="228">
        <v>1</v>
      </c>
      <c r="T384" s="228">
        <v>1</v>
      </c>
      <c r="U384" s="228">
        <v>1</v>
      </c>
      <c r="V384" s="228">
        <v>1</v>
      </c>
      <c r="W384" s="228">
        <v>1</v>
      </c>
      <c r="X384" s="228">
        <v>1</v>
      </c>
      <c r="Y384" s="228">
        <v>1</v>
      </c>
      <c r="Z384" s="228">
        <v>1</v>
      </c>
      <c r="AA384" s="228">
        <v>1</v>
      </c>
      <c r="AB384" s="228">
        <v>1</v>
      </c>
      <c r="AC384" s="228">
        <v>1</v>
      </c>
      <c r="AD384" s="228">
        <v>1</v>
      </c>
      <c r="AE384" s="228">
        <v>1</v>
      </c>
      <c r="AF384" s="228">
        <v>1</v>
      </c>
      <c r="AG384" s="228">
        <v>1</v>
      </c>
      <c r="AH384" s="228">
        <v>1</v>
      </c>
      <c r="AI384" s="228">
        <v>1</v>
      </c>
      <c r="AJ384" s="228">
        <v>1</v>
      </c>
      <c r="AK384" s="228">
        <v>1</v>
      </c>
      <c r="AL384" s="228">
        <v>1</v>
      </c>
    </row>
    <row r="385" spans="1:38" ht="13.5" customHeight="1">
      <c r="A385" s="227" t="s">
        <v>18</v>
      </c>
      <c r="B385" s="228">
        <v>0.99960523347620123</v>
      </c>
      <c r="C385" s="228">
        <v>1</v>
      </c>
      <c r="D385" s="228">
        <v>1</v>
      </c>
      <c r="E385" s="228">
        <v>1</v>
      </c>
      <c r="F385" s="228">
        <v>1</v>
      </c>
      <c r="G385" s="228">
        <v>1</v>
      </c>
      <c r="H385" s="228">
        <v>1</v>
      </c>
      <c r="I385" s="228">
        <v>1</v>
      </c>
      <c r="J385" s="228">
        <v>1</v>
      </c>
      <c r="K385" s="228">
        <v>1</v>
      </c>
      <c r="L385" s="228">
        <v>1</v>
      </c>
      <c r="M385" s="228">
        <v>1</v>
      </c>
      <c r="N385" s="228">
        <v>1</v>
      </c>
      <c r="O385" s="228">
        <v>1</v>
      </c>
      <c r="P385" s="228">
        <v>1</v>
      </c>
      <c r="Q385" s="228">
        <v>1</v>
      </c>
      <c r="R385" s="228">
        <v>0.9997006660181097</v>
      </c>
      <c r="S385" s="228">
        <v>0.99911790649808885</v>
      </c>
      <c r="T385" s="228">
        <v>1</v>
      </c>
      <c r="U385" s="228">
        <v>1</v>
      </c>
      <c r="V385" s="228">
        <v>1</v>
      </c>
      <c r="W385" s="228">
        <v>1</v>
      </c>
      <c r="X385" s="228">
        <v>1</v>
      </c>
      <c r="Y385" s="228">
        <v>1</v>
      </c>
      <c r="Z385" s="228">
        <v>1</v>
      </c>
      <c r="AA385" s="228">
        <v>1</v>
      </c>
      <c r="AB385" s="228">
        <v>1</v>
      </c>
      <c r="AC385" s="228">
        <v>1</v>
      </c>
      <c r="AD385" s="228">
        <v>1</v>
      </c>
      <c r="AE385" s="228">
        <v>1</v>
      </c>
      <c r="AF385" s="228">
        <v>1</v>
      </c>
      <c r="AG385" s="228">
        <v>1</v>
      </c>
      <c r="AH385" s="228">
        <v>1</v>
      </c>
      <c r="AI385" s="228">
        <v>1</v>
      </c>
      <c r="AJ385" s="228">
        <v>1</v>
      </c>
      <c r="AK385" s="228">
        <v>1</v>
      </c>
      <c r="AL385" s="228">
        <v>1</v>
      </c>
    </row>
    <row r="386" spans="1:38" ht="13.5" customHeight="1">
      <c r="A386" s="227" t="s">
        <v>308</v>
      </c>
      <c r="B386" s="228">
        <v>0.99848714069591527</v>
      </c>
      <c r="C386" s="228">
        <v>1</v>
      </c>
      <c r="D386" s="228">
        <v>1</v>
      </c>
      <c r="E386" s="228">
        <v>1</v>
      </c>
      <c r="F386" s="228">
        <v>1</v>
      </c>
      <c r="G386" s="228">
        <v>1</v>
      </c>
      <c r="H386" s="228">
        <v>1</v>
      </c>
      <c r="I386" s="228">
        <v>1</v>
      </c>
      <c r="J386" s="228">
        <v>1</v>
      </c>
      <c r="K386" s="228">
        <v>1</v>
      </c>
      <c r="L386" s="228">
        <v>0.83333333333333337</v>
      </c>
      <c r="M386" s="228">
        <v>1</v>
      </c>
      <c r="N386" s="228">
        <v>1</v>
      </c>
      <c r="O386" s="228">
        <v>1</v>
      </c>
      <c r="P386" s="228">
        <v>1</v>
      </c>
      <c r="Q386" s="228">
        <v>1</v>
      </c>
      <c r="R386" s="228">
        <v>1</v>
      </c>
      <c r="S386" s="228">
        <v>1</v>
      </c>
      <c r="T386" s="228">
        <v>1</v>
      </c>
      <c r="U386" s="228">
        <v>1</v>
      </c>
      <c r="V386" s="228">
        <v>1</v>
      </c>
      <c r="W386" s="228">
        <v>1</v>
      </c>
      <c r="X386" s="228">
        <v>1</v>
      </c>
      <c r="Y386" s="228">
        <v>1</v>
      </c>
      <c r="Z386" s="228">
        <v>1</v>
      </c>
      <c r="AA386" s="228">
        <v>1</v>
      </c>
      <c r="AB386" s="228">
        <v>1</v>
      </c>
      <c r="AC386" s="228">
        <v>1</v>
      </c>
      <c r="AD386" s="228">
        <v>1</v>
      </c>
      <c r="AE386" s="228">
        <v>1</v>
      </c>
      <c r="AF386" s="228">
        <v>1</v>
      </c>
      <c r="AG386" s="228">
        <v>1</v>
      </c>
      <c r="AH386" s="228">
        <v>1</v>
      </c>
      <c r="AI386" s="228">
        <v>1</v>
      </c>
      <c r="AJ386" s="228">
        <v>1</v>
      </c>
      <c r="AK386" s="228">
        <v>1</v>
      </c>
      <c r="AL386" s="228">
        <v>1</v>
      </c>
    </row>
    <row r="387" spans="1:38" ht="13.5" customHeight="1">
      <c r="A387" s="227" t="s">
        <v>162</v>
      </c>
      <c r="B387" s="228">
        <v>0.99978582137502681</v>
      </c>
      <c r="C387" s="228">
        <v>1</v>
      </c>
      <c r="D387" s="228">
        <v>1</v>
      </c>
      <c r="E387" s="228">
        <v>1</v>
      </c>
      <c r="F387" s="228">
        <v>1</v>
      </c>
      <c r="G387" s="228">
        <v>1</v>
      </c>
      <c r="H387" s="228">
        <v>1</v>
      </c>
      <c r="I387" s="228">
        <v>1</v>
      </c>
      <c r="J387" s="228">
        <v>1</v>
      </c>
      <c r="K387" s="228">
        <v>1</v>
      </c>
      <c r="L387" s="228">
        <v>1</v>
      </c>
      <c r="M387" s="228">
        <v>1</v>
      </c>
      <c r="N387" s="228">
        <v>1</v>
      </c>
      <c r="O387" s="228">
        <v>1</v>
      </c>
      <c r="P387" s="228">
        <v>1</v>
      </c>
      <c r="Q387" s="228">
        <v>1</v>
      </c>
      <c r="R387" s="228">
        <v>1</v>
      </c>
      <c r="S387" s="228">
        <v>0.99828473413379071</v>
      </c>
      <c r="T387" s="228">
        <v>1</v>
      </c>
      <c r="U387" s="228">
        <v>1</v>
      </c>
      <c r="V387" s="228">
        <v>1</v>
      </c>
      <c r="W387" s="228">
        <v>1</v>
      </c>
      <c r="X387" s="228">
        <v>1</v>
      </c>
      <c r="Y387" s="228">
        <v>1</v>
      </c>
      <c r="Z387" s="228">
        <v>1</v>
      </c>
      <c r="AA387" s="228">
        <v>1</v>
      </c>
      <c r="AB387" s="228">
        <v>1</v>
      </c>
      <c r="AC387" s="228">
        <v>1</v>
      </c>
      <c r="AD387" s="228">
        <v>1</v>
      </c>
      <c r="AE387" s="228">
        <v>1</v>
      </c>
      <c r="AF387" s="228">
        <v>1</v>
      </c>
      <c r="AG387" s="228">
        <v>1</v>
      </c>
      <c r="AH387" s="228">
        <v>1</v>
      </c>
      <c r="AI387" s="228">
        <v>1</v>
      </c>
      <c r="AJ387" s="228">
        <v>1</v>
      </c>
      <c r="AK387" s="228">
        <v>1</v>
      </c>
      <c r="AL387" s="228">
        <v>1</v>
      </c>
    </row>
    <row r="388" spans="1:38" ht="13.5" customHeight="1">
      <c r="A388" s="227" t="s">
        <v>140</v>
      </c>
      <c r="B388" s="228">
        <v>1</v>
      </c>
      <c r="C388" s="228">
        <v>1</v>
      </c>
      <c r="D388" s="228">
        <v>1</v>
      </c>
      <c r="E388" s="228">
        <v>1</v>
      </c>
      <c r="F388" s="228">
        <v>1</v>
      </c>
      <c r="G388" s="228">
        <v>1</v>
      </c>
      <c r="H388" s="228">
        <v>1</v>
      </c>
      <c r="I388" s="228">
        <v>1</v>
      </c>
      <c r="J388" s="228">
        <v>1</v>
      </c>
      <c r="K388" s="228">
        <v>1</v>
      </c>
      <c r="L388" s="228">
        <v>1</v>
      </c>
      <c r="M388" s="228">
        <v>1</v>
      </c>
      <c r="N388" s="228">
        <v>1</v>
      </c>
      <c r="O388" s="228">
        <v>1</v>
      </c>
      <c r="P388" s="228">
        <v>1</v>
      </c>
      <c r="Q388" s="228">
        <v>1</v>
      </c>
      <c r="R388" s="228">
        <v>1</v>
      </c>
      <c r="S388" s="228">
        <v>1</v>
      </c>
      <c r="T388" s="228">
        <v>1</v>
      </c>
      <c r="U388" s="228">
        <v>1</v>
      </c>
      <c r="V388" s="228">
        <v>1</v>
      </c>
      <c r="W388" s="228">
        <v>1</v>
      </c>
      <c r="X388" s="228">
        <v>1</v>
      </c>
      <c r="Y388" s="228">
        <v>1</v>
      </c>
      <c r="Z388" s="228">
        <v>1</v>
      </c>
      <c r="AA388" s="228">
        <v>1</v>
      </c>
      <c r="AB388" s="228">
        <v>1</v>
      </c>
      <c r="AC388" s="228">
        <v>1</v>
      </c>
      <c r="AD388" s="228">
        <v>1</v>
      </c>
      <c r="AE388" s="228">
        <v>1</v>
      </c>
      <c r="AF388" s="228">
        <v>1</v>
      </c>
      <c r="AG388" s="228">
        <v>1</v>
      </c>
      <c r="AH388" s="228">
        <v>1</v>
      </c>
      <c r="AI388" s="228">
        <v>1</v>
      </c>
      <c r="AJ388" s="228">
        <v>1</v>
      </c>
      <c r="AK388" s="228">
        <v>1</v>
      </c>
      <c r="AL388" s="228">
        <v>1</v>
      </c>
    </row>
    <row r="389" spans="1:38" ht="13.5" customHeight="1">
      <c r="A389" s="227" t="s">
        <v>293</v>
      </c>
      <c r="B389" s="228">
        <v>1</v>
      </c>
      <c r="C389" s="228">
        <v>1</v>
      </c>
      <c r="D389" s="228">
        <v>1</v>
      </c>
      <c r="E389" s="228">
        <v>1</v>
      </c>
      <c r="F389" s="228">
        <v>1</v>
      </c>
      <c r="G389" s="228">
        <v>1</v>
      </c>
      <c r="H389" s="228">
        <v>1</v>
      </c>
      <c r="I389" s="228">
        <v>1</v>
      </c>
      <c r="J389" s="228">
        <v>1</v>
      </c>
      <c r="K389" s="228">
        <v>1</v>
      </c>
      <c r="L389" s="228">
        <v>1</v>
      </c>
      <c r="M389" s="228">
        <v>1</v>
      </c>
      <c r="N389" s="228">
        <v>1</v>
      </c>
      <c r="O389" s="228">
        <v>1</v>
      </c>
      <c r="P389" s="228">
        <v>1</v>
      </c>
      <c r="Q389" s="228">
        <v>1</v>
      </c>
      <c r="R389" s="228">
        <v>1</v>
      </c>
      <c r="S389" s="228">
        <v>1</v>
      </c>
      <c r="T389" s="228">
        <v>1</v>
      </c>
      <c r="U389" s="228">
        <v>1</v>
      </c>
      <c r="V389" s="228">
        <v>1</v>
      </c>
      <c r="W389" s="228">
        <v>1</v>
      </c>
      <c r="X389" s="228">
        <v>1</v>
      </c>
      <c r="Y389" s="228">
        <v>1</v>
      </c>
      <c r="Z389" s="228">
        <v>1</v>
      </c>
      <c r="AA389" s="228">
        <v>1</v>
      </c>
      <c r="AB389" s="228">
        <v>1</v>
      </c>
      <c r="AC389" s="228">
        <v>1</v>
      </c>
      <c r="AD389" s="228">
        <v>1</v>
      </c>
      <c r="AE389" s="228">
        <v>1</v>
      </c>
      <c r="AF389" s="228">
        <v>1</v>
      </c>
      <c r="AG389" s="228">
        <v>1</v>
      </c>
      <c r="AH389" s="228">
        <v>1</v>
      </c>
      <c r="AI389" s="228">
        <v>1</v>
      </c>
      <c r="AJ389" s="228">
        <v>1</v>
      </c>
      <c r="AK389" s="228">
        <v>1</v>
      </c>
      <c r="AL389" s="228">
        <v>1</v>
      </c>
    </row>
    <row r="390" spans="1:38" ht="13.5" customHeight="1">
      <c r="A390" s="227" t="s">
        <v>238</v>
      </c>
      <c r="B390" s="228">
        <v>0.99957026214009459</v>
      </c>
      <c r="C390" s="228">
        <v>1</v>
      </c>
      <c r="D390" s="228">
        <v>1</v>
      </c>
      <c r="E390" s="228">
        <v>1</v>
      </c>
      <c r="F390" s="228">
        <v>1</v>
      </c>
      <c r="G390" s="228">
        <v>1</v>
      </c>
      <c r="H390" s="228">
        <v>1</v>
      </c>
      <c r="I390" s="228">
        <v>1</v>
      </c>
      <c r="J390" s="228">
        <v>1</v>
      </c>
      <c r="K390" s="228">
        <v>1</v>
      </c>
      <c r="L390" s="228">
        <v>1</v>
      </c>
      <c r="M390" s="228">
        <v>1</v>
      </c>
      <c r="N390" s="228">
        <v>1</v>
      </c>
      <c r="O390" s="228">
        <v>1</v>
      </c>
      <c r="P390" s="228">
        <v>1</v>
      </c>
      <c r="Q390" s="228">
        <v>1</v>
      </c>
      <c r="R390" s="228">
        <v>1</v>
      </c>
      <c r="S390" s="228">
        <v>0.99502487562189057</v>
      </c>
      <c r="T390" s="228">
        <v>1</v>
      </c>
      <c r="U390" s="228">
        <v>1</v>
      </c>
      <c r="V390" s="228">
        <v>1</v>
      </c>
      <c r="W390" s="228">
        <v>1</v>
      </c>
      <c r="X390" s="228">
        <v>1</v>
      </c>
      <c r="Y390" s="228">
        <v>1</v>
      </c>
      <c r="Z390" s="228">
        <v>1</v>
      </c>
      <c r="AA390" s="228">
        <v>1</v>
      </c>
      <c r="AB390" s="228">
        <v>1</v>
      </c>
      <c r="AC390" s="228">
        <v>1</v>
      </c>
      <c r="AD390" s="228">
        <v>1</v>
      </c>
      <c r="AE390" s="228">
        <v>1</v>
      </c>
      <c r="AF390" s="228">
        <v>1</v>
      </c>
      <c r="AG390" s="228">
        <v>1</v>
      </c>
      <c r="AH390" s="228">
        <v>1</v>
      </c>
      <c r="AI390" s="228">
        <v>1</v>
      </c>
      <c r="AJ390" s="228">
        <v>1</v>
      </c>
      <c r="AK390" s="228">
        <v>1</v>
      </c>
      <c r="AL390" s="228">
        <v>1</v>
      </c>
    </row>
    <row r="391" spans="1:38" ht="13.5" customHeight="1">
      <c r="A391" s="227" t="s">
        <v>81</v>
      </c>
      <c r="B391" s="228">
        <v>1</v>
      </c>
      <c r="C391" s="228">
        <v>1</v>
      </c>
      <c r="D391" s="228">
        <v>1</v>
      </c>
      <c r="E391" s="228">
        <v>1</v>
      </c>
      <c r="F391" s="228">
        <v>1</v>
      </c>
      <c r="G391" s="228">
        <v>1</v>
      </c>
      <c r="H391" s="228">
        <v>1</v>
      </c>
      <c r="I391" s="228">
        <v>1</v>
      </c>
      <c r="J391" s="228">
        <v>1</v>
      </c>
      <c r="K391" s="228">
        <v>1</v>
      </c>
      <c r="L391" s="228">
        <v>1</v>
      </c>
      <c r="M391" s="228">
        <v>1</v>
      </c>
      <c r="N391" s="228">
        <v>1</v>
      </c>
      <c r="O391" s="228">
        <v>1</v>
      </c>
      <c r="P391" s="228">
        <v>1</v>
      </c>
      <c r="Q391" s="228">
        <v>1</v>
      </c>
      <c r="R391" s="228">
        <v>1</v>
      </c>
      <c r="S391" s="228">
        <v>1</v>
      </c>
      <c r="T391" s="228">
        <v>1</v>
      </c>
      <c r="U391" s="228">
        <v>1</v>
      </c>
      <c r="V391" s="228">
        <v>1</v>
      </c>
      <c r="W391" s="228">
        <v>1</v>
      </c>
      <c r="X391" s="228">
        <v>1</v>
      </c>
      <c r="Y391" s="228">
        <v>1</v>
      </c>
      <c r="Z391" s="228">
        <v>1</v>
      </c>
      <c r="AA391" s="228">
        <v>1</v>
      </c>
      <c r="AB391" s="228">
        <v>1</v>
      </c>
      <c r="AC391" s="228">
        <v>1</v>
      </c>
      <c r="AD391" s="228">
        <v>1</v>
      </c>
      <c r="AE391" s="228">
        <v>1</v>
      </c>
      <c r="AF391" s="228">
        <v>1</v>
      </c>
      <c r="AG391" s="228">
        <v>1</v>
      </c>
      <c r="AH391" s="228">
        <v>1</v>
      </c>
      <c r="AI391" s="228">
        <v>1</v>
      </c>
      <c r="AJ391" s="228">
        <v>1</v>
      </c>
      <c r="AK391" s="228">
        <v>1</v>
      </c>
      <c r="AL391" s="228">
        <v>1</v>
      </c>
    </row>
    <row r="392" spans="1:38" ht="13.5" customHeight="1">
      <c r="A392" s="227" t="s">
        <v>176</v>
      </c>
      <c r="B392" s="228">
        <v>0.99940422996723266</v>
      </c>
      <c r="C392" s="228">
        <v>1</v>
      </c>
      <c r="D392" s="228">
        <v>1</v>
      </c>
      <c r="E392" s="228">
        <v>1</v>
      </c>
      <c r="F392" s="228">
        <v>1</v>
      </c>
      <c r="G392" s="228">
        <v>1</v>
      </c>
      <c r="H392" s="228">
        <v>1</v>
      </c>
      <c r="I392" s="228">
        <v>1</v>
      </c>
      <c r="J392" s="228">
        <v>0.8</v>
      </c>
      <c r="K392" s="228">
        <v>1</v>
      </c>
      <c r="L392" s="228">
        <v>1</v>
      </c>
      <c r="M392" s="228">
        <v>1</v>
      </c>
      <c r="N392" s="228">
        <v>1</v>
      </c>
      <c r="O392" s="228">
        <v>1</v>
      </c>
      <c r="P392" s="228">
        <v>1</v>
      </c>
      <c r="Q392" s="228">
        <v>1</v>
      </c>
      <c r="R392" s="228">
        <v>0.99965313909122444</v>
      </c>
      <c r="S392" s="228">
        <v>1</v>
      </c>
      <c r="T392" s="228">
        <v>1</v>
      </c>
      <c r="U392" s="228">
        <v>1</v>
      </c>
      <c r="V392" s="228">
        <v>1</v>
      </c>
      <c r="W392" s="228">
        <v>1</v>
      </c>
      <c r="X392" s="228">
        <v>1</v>
      </c>
      <c r="Y392" s="228">
        <v>1</v>
      </c>
      <c r="Z392" s="228">
        <v>1</v>
      </c>
      <c r="AA392" s="228">
        <v>1</v>
      </c>
      <c r="AB392" s="228">
        <v>1</v>
      </c>
      <c r="AC392" s="228">
        <v>1</v>
      </c>
      <c r="AD392" s="228">
        <v>1</v>
      </c>
      <c r="AE392" s="228">
        <v>1</v>
      </c>
      <c r="AF392" s="228">
        <v>1</v>
      </c>
      <c r="AG392" s="228">
        <v>1</v>
      </c>
      <c r="AH392" s="228">
        <v>1</v>
      </c>
      <c r="AI392" s="228">
        <v>1</v>
      </c>
      <c r="AJ392" s="228">
        <v>1</v>
      </c>
      <c r="AK392" s="228">
        <v>1</v>
      </c>
      <c r="AL392" s="228">
        <v>1</v>
      </c>
    </row>
    <row r="393" spans="1:38" ht="13.5" customHeight="1">
      <c r="A393" s="227" t="s">
        <v>100</v>
      </c>
      <c r="B393" s="228">
        <v>1</v>
      </c>
      <c r="C393" s="228">
        <v>1</v>
      </c>
      <c r="D393" s="228">
        <v>1</v>
      </c>
      <c r="E393" s="228">
        <v>1</v>
      </c>
      <c r="F393" s="228">
        <v>1</v>
      </c>
      <c r="G393" s="228">
        <v>1</v>
      </c>
      <c r="H393" s="228">
        <v>1</v>
      </c>
      <c r="I393" s="228">
        <v>1</v>
      </c>
      <c r="J393" s="228">
        <v>1</v>
      </c>
      <c r="K393" s="228">
        <v>1</v>
      </c>
      <c r="L393" s="228">
        <v>1</v>
      </c>
      <c r="M393" s="228">
        <v>1</v>
      </c>
      <c r="N393" s="228">
        <v>1</v>
      </c>
      <c r="O393" s="228">
        <v>1</v>
      </c>
      <c r="P393" s="228">
        <v>1</v>
      </c>
      <c r="Q393" s="228">
        <v>1</v>
      </c>
      <c r="R393" s="228">
        <v>1</v>
      </c>
      <c r="S393" s="228">
        <v>1</v>
      </c>
      <c r="T393" s="228">
        <v>1</v>
      </c>
      <c r="U393" s="228">
        <v>1</v>
      </c>
      <c r="V393" s="228">
        <v>1</v>
      </c>
      <c r="W393" s="228">
        <v>1</v>
      </c>
      <c r="X393" s="228">
        <v>1</v>
      </c>
      <c r="Y393" s="228">
        <v>1</v>
      </c>
      <c r="Z393" s="228">
        <v>1</v>
      </c>
      <c r="AA393" s="228">
        <v>1</v>
      </c>
      <c r="AB393" s="228">
        <v>1</v>
      </c>
      <c r="AC393" s="228">
        <v>1</v>
      </c>
      <c r="AD393" s="228">
        <v>1</v>
      </c>
      <c r="AE393" s="228">
        <v>1</v>
      </c>
      <c r="AF393" s="228">
        <v>1</v>
      </c>
      <c r="AG393" s="228">
        <v>1</v>
      </c>
      <c r="AH393" s="228">
        <v>1</v>
      </c>
      <c r="AI393" s="228">
        <v>1</v>
      </c>
      <c r="AJ393" s="228">
        <v>1</v>
      </c>
      <c r="AK393" s="228">
        <v>1</v>
      </c>
      <c r="AL393" s="228">
        <v>1</v>
      </c>
    </row>
    <row r="394" spans="1:38" ht="13.5" customHeight="1">
      <c r="A394" s="227" t="s">
        <v>326</v>
      </c>
      <c r="B394" s="228">
        <v>1</v>
      </c>
      <c r="C394" s="228">
        <v>1</v>
      </c>
      <c r="D394" s="228">
        <v>1</v>
      </c>
      <c r="E394" s="228">
        <v>1</v>
      </c>
      <c r="F394" s="228">
        <v>1</v>
      </c>
      <c r="G394" s="228">
        <v>1</v>
      </c>
      <c r="H394" s="228">
        <v>1</v>
      </c>
      <c r="I394" s="228">
        <v>1</v>
      </c>
      <c r="J394" s="228">
        <v>1</v>
      </c>
      <c r="K394" s="228">
        <v>1</v>
      </c>
      <c r="L394" s="228">
        <v>1</v>
      </c>
      <c r="M394" s="228">
        <v>1</v>
      </c>
      <c r="N394" s="228">
        <v>1</v>
      </c>
      <c r="O394" s="228">
        <v>1</v>
      </c>
      <c r="P394" s="228">
        <v>1</v>
      </c>
      <c r="Q394" s="228">
        <v>1</v>
      </c>
      <c r="R394" s="228">
        <v>1</v>
      </c>
      <c r="S394" s="228">
        <v>1</v>
      </c>
      <c r="T394" s="228">
        <v>1</v>
      </c>
      <c r="U394" s="228">
        <v>1</v>
      </c>
      <c r="V394" s="228">
        <v>1</v>
      </c>
      <c r="W394" s="228">
        <v>1</v>
      </c>
      <c r="X394" s="228">
        <v>1</v>
      </c>
      <c r="Y394" s="228">
        <v>1</v>
      </c>
      <c r="Z394" s="228">
        <v>1</v>
      </c>
      <c r="AA394" s="228">
        <v>1</v>
      </c>
      <c r="AB394" s="228">
        <v>1</v>
      </c>
      <c r="AC394" s="228">
        <v>1</v>
      </c>
      <c r="AD394" s="228">
        <v>1</v>
      </c>
      <c r="AE394" s="228">
        <v>1</v>
      </c>
      <c r="AF394" s="228">
        <v>1</v>
      </c>
      <c r="AG394" s="228">
        <v>1</v>
      </c>
      <c r="AH394" s="228">
        <v>1</v>
      </c>
      <c r="AI394" s="228">
        <v>1</v>
      </c>
      <c r="AJ394" s="228">
        <v>1</v>
      </c>
      <c r="AK394" s="228">
        <v>1</v>
      </c>
      <c r="AL394" s="228">
        <v>1</v>
      </c>
    </row>
    <row r="395" spans="1:38" ht="13.5" customHeight="1">
      <c r="A395" s="227" t="s">
        <v>146</v>
      </c>
      <c r="B395" s="228">
        <v>1</v>
      </c>
      <c r="C395" s="228">
        <v>1</v>
      </c>
      <c r="D395" s="228">
        <v>1</v>
      </c>
      <c r="E395" s="228">
        <v>1</v>
      </c>
      <c r="F395" s="228">
        <v>1</v>
      </c>
      <c r="G395" s="228">
        <v>1</v>
      </c>
      <c r="H395" s="228">
        <v>1</v>
      </c>
      <c r="I395" s="228">
        <v>1</v>
      </c>
      <c r="J395" s="228">
        <v>1</v>
      </c>
      <c r="K395" s="228">
        <v>1</v>
      </c>
      <c r="L395" s="228">
        <v>1</v>
      </c>
      <c r="M395" s="228">
        <v>1</v>
      </c>
      <c r="N395" s="228">
        <v>1</v>
      </c>
      <c r="O395" s="228">
        <v>1</v>
      </c>
      <c r="P395" s="228">
        <v>1</v>
      </c>
      <c r="Q395" s="228">
        <v>1</v>
      </c>
      <c r="R395" s="228">
        <v>1</v>
      </c>
      <c r="S395" s="228">
        <v>1</v>
      </c>
      <c r="T395" s="228">
        <v>1</v>
      </c>
      <c r="U395" s="228">
        <v>1</v>
      </c>
      <c r="V395" s="228">
        <v>1</v>
      </c>
      <c r="W395" s="228">
        <v>1</v>
      </c>
      <c r="X395" s="228">
        <v>1</v>
      </c>
      <c r="Y395" s="228">
        <v>1</v>
      </c>
      <c r="Z395" s="228">
        <v>1</v>
      </c>
      <c r="AA395" s="228">
        <v>1</v>
      </c>
      <c r="AB395" s="228">
        <v>1</v>
      </c>
      <c r="AC395" s="228">
        <v>1</v>
      </c>
      <c r="AD395" s="228">
        <v>1</v>
      </c>
      <c r="AE395" s="228">
        <v>1</v>
      </c>
      <c r="AF395" s="228">
        <v>1</v>
      </c>
      <c r="AG395" s="228">
        <v>1</v>
      </c>
      <c r="AH395" s="228">
        <v>1</v>
      </c>
      <c r="AI395" s="228">
        <v>1</v>
      </c>
      <c r="AJ395" s="228">
        <v>1</v>
      </c>
      <c r="AK395" s="228">
        <v>1</v>
      </c>
      <c r="AL395" s="228">
        <v>1</v>
      </c>
    </row>
    <row r="396" spans="1:38" ht="13.5" customHeight="1">
      <c r="A396" s="227" t="s">
        <v>43</v>
      </c>
      <c r="B396" s="228">
        <v>0.99362786745964315</v>
      </c>
      <c r="C396" s="228">
        <v>1</v>
      </c>
      <c r="D396" s="228">
        <v>1</v>
      </c>
      <c r="E396" s="228">
        <v>1</v>
      </c>
      <c r="F396" s="228">
        <v>1</v>
      </c>
      <c r="G396" s="228">
        <v>1</v>
      </c>
      <c r="H396" s="228">
        <v>1</v>
      </c>
      <c r="I396" s="228">
        <v>1</v>
      </c>
      <c r="J396" s="228">
        <v>1</v>
      </c>
      <c r="K396" s="228">
        <v>1</v>
      </c>
      <c r="L396" s="228">
        <v>1</v>
      </c>
      <c r="M396" s="228">
        <v>1</v>
      </c>
      <c r="N396" s="228">
        <v>1</v>
      </c>
      <c r="O396" s="228">
        <v>1</v>
      </c>
      <c r="P396" s="228">
        <v>1</v>
      </c>
      <c r="Q396" s="228">
        <v>1</v>
      </c>
      <c r="R396" s="228">
        <v>1</v>
      </c>
      <c r="S396" s="228">
        <v>0.96644295302013428</v>
      </c>
      <c r="T396" s="228">
        <v>1</v>
      </c>
      <c r="U396" s="228">
        <v>1</v>
      </c>
      <c r="V396" s="228">
        <v>1</v>
      </c>
      <c r="W396" s="228">
        <v>1</v>
      </c>
      <c r="X396" s="228">
        <v>1</v>
      </c>
      <c r="Y396" s="228">
        <v>1</v>
      </c>
      <c r="Z396" s="228">
        <v>1</v>
      </c>
      <c r="AA396" s="228">
        <v>1</v>
      </c>
      <c r="AB396" s="228">
        <v>1</v>
      </c>
      <c r="AC396" s="228">
        <v>1</v>
      </c>
      <c r="AD396" s="228">
        <v>1</v>
      </c>
      <c r="AE396" s="228">
        <v>1</v>
      </c>
      <c r="AF396" s="228">
        <v>1</v>
      </c>
      <c r="AG396" s="228">
        <v>1</v>
      </c>
      <c r="AH396" s="228">
        <v>1</v>
      </c>
      <c r="AI396" s="228">
        <v>1</v>
      </c>
      <c r="AJ396" s="228">
        <v>1</v>
      </c>
      <c r="AK396" s="228">
        <v>1</v>
      </c>
      <c r="AL396" s="228">
        <v>1</v>
      </c>
    </row>
    <row r="397" spans="1:38" ht="13.5" customHeight="1">
      <c r="A397" s="227" t="s">
        <v>2</v>
      </c>
      <c r="B397" s="228">
        <v>0.99995111100246892</v>
      </c>
      <c r="C397" s="228">
        <v>1</v>
      </c>
      <c r="D397" s="228">
        <v>1</v>
      </c>
      <c r="E397" s="228">
        <v>1</v>
      </c>
      <c r="F397" s="228">
        <v>1</v>
      </c>
      <c r="G397" s="228">
        <v>1</v>
      </c>
      <c r="H397" s="228">
        <v>1</v>
      </c>
      <c r="I397" s="228">
        <v>1</v>
      </c>
      <c r="J397" s="228">
        <v>1</v>
      </c>
      <c r="K397" s="228">
        <v>1</v>
      </c>
      <c r="L397" s="228">
        <v>1</v>
      </c>
      <c r="M397" s="228">
        <v>1</v>
      </c>
      <c r="N397" s="228">
        <v>1</v>
      </c>
      <c r="O397" s="228">
        <v>1</v>
      </c>
      <c r="P397" s="228">
        <v>1</v>
      </c>
      <c r="Q397" s="228">
        <v>1</v>
      </c>
      <c r="R397" s="228">
        <v>0.99992135582556718</v>
      </c>
      <c r="S397" s="228">
        <v>1</v>
      </c>
      <c r="T397" s="228">
        <v>1</v>
      </c>
      <c r="U397" s="228">
        <v>1</v>
      </c>
      <c r="V397" s="228">
        <v>1</v>
      </c>
      <c r="W397" s="228">
        <v>1</v>
      </c>
      <c r="X397" s="228">
        <v>1</v>
      </c>
      <c r="Y397" s="228">
        <v>1</v>
      </c>
      <c r="Z397" s="228">
        <v>1</v>
      </c>
      <c r="AA397" s="228">
        <v>1</v>
      </c>
      <c r="AB397" s="228">
        <v>1</v>
      </c>
      <c r="AC397" s="228">
        <v>1</v>
      </c>
      <c r="AD397" s="228">
        <v>1</v>
      </c>
      <c r="AE397" s="228">
        <v>1</v>
      </c>
      <c r="AF397" s="228">
        <v>1</v>
      </c>
      <c r="AG397" s="228">
        <v>1</v>
      </c>
      <c r="AH397" s="228">
        <v>1</v>
      </c>
      <c r="AI397" s="228">
        <v>1</v>
      </c>
      <c r="AJ397" s="228">
        <v>1</v>
      </c>
      <c r="AK397" s="228">
        <v>1</v>
      </c>
      <c r="AL397" s="228">
        <v>1</v>
      </c>
    </row>
    <row r="398" spans="1:38" ht="13.5" customHeight="1">
      <c r="A398" s="227" t="s">
        <v>327</v>
      </c>
      <c r="B398" s="228">
        <v>1</v>
      </c>
      <c r="C398" s="228">
        <v>1</v>
      </c>
      <c r="D398" s="228">
        <v>1</v>
      </c>
      <c r="E398" s="228">
        <v>1</v>
      </c>
      <c r="F398" s="228">
        <v>1</v>
      </c>
      <c r="G398" s="228">
        <v>1</v>
      </c>
      <c r="H398" s="228">
        <v>1</v>
      </c>
      <c r="I398" s="228">
        <v>1</v>
      </c>
      <c r="J398" s="228">
        <v>1</v>
      </c>
      <c r="K398" s="228">
        <v>1</v>
      </c>
      <c r="L398" s="228">
        <v>1</v>
      </c>
      <c r="M398" s="228">
        <v>1</v>
      </c>
      <c r="N398" s="228">
        <v>1</v>
      </c>
      <c r="O398" s="228">
        <v>1</v>
      </c>
      <c r="P398" s="228">
        <v>1</v>
      </c>
      <c r="Q398" s="228">
        <v>1</v>
      </c>
      <c r="R398" s="228">
        <v>1</v>
      </c>
      <c r="S398" s="228">
        <v>1</v>
      </c>
      <c r="T398" s="228">
        <v>1</v>
      </c>
      <c r="U398" s="228">
        <v>1</v>
      </c>
      <c r="V398" s="228">
        <v>1</v>
      </c>
      <c r="W398" s="228">
        <v>1</v>
      </c>
      <c r="X398" s="228">
        <v>1</v>
      </c>
      <c r="Y398" s="228">
        <v>1</v>
      </c>
      <c r="Z398" s="228">
        <v>1</v>
      </c>
      <c r="AA398" s="228">
        <v>1</v>
      </c>
      <c r="AB398" s="228">
        <v>1</v>
      </c>
      <c r="AC398" s="228">
        <v>1</v>
      </c>
      <c r="AD398" s="228">
        <v>1</v>
      </c>
      <c r="AE398" s="228">
        <v>1</v>
      </c>
      <c r="AF398" s="228">
        <v>1</v>
      </c>
      <c r="AG398" s="228">
        <v>1</v>
      </c>
      <c r="AH398" s="228">
        <v>1</v>
      </c>
      <c r="AI398" s="228">
        <v>1</v>
      </c>
      <c r="AJ398" s="228">
        <v>1</v>
      </c>
      <c r="AK398" s="228">
        <v>1</v>
      </c>
      <c r="AL398" s="228">
        <v>1</v>
      </c>
    </row>
    <row r="399" spans="1:38" ht="13.5" customHeight="1">
      <c r="A399" s="227" t="s">
        <v>178</v>
      </c>
      <c r="B399" s="228">
        <v>1</v>
      </c>
      <c r="C399" s="228">
        <v>1</v>
      </c>
      <c r="D399" s="228">
        <v>1</v>
      </c>
      <c r="E399" s="228">
        <v>1</v>
      </c>
      <c r="F399" s="228">
        <v>1</v>
      </c>
      <c r="G399" s="228">
        <v>1</v>
      </c>
      <c r="H399" s="228">
        <v>1</v>
      </c>
      <c r="I399" s="228">
        <v>1</v>
      </c>
      <c r="J399" s="228">
        <v>1</v>
      </c>
      <c r="K399" s="228">
        <v>1</v>
      </c>
      <c r="L399" s="228">
        <v>1</v>
      </c>
      <c r="M399" s="228">
        <v>1</v>
      </c>
      <c r="N399" s="228">
        <v>1</v>
      </c>
      <c r="O399" s="228">
        <v>1</v>
      </c>
      <c r="P399" s="228">
        <v>1</v>
      </c>
      <c r="Q399" s="228">
        <v>1</v>
      </c>
      <c r="R399" s="228">
        <v>1</v>
      </c>
      <c r="S399" s="228">
        <v>1</v>
      </c>
      <c r="T399" s="228">
        <v>1</v>
      </c>
      <c r="U399" s="228">
        <v>1</v>
      </c>
      <c r="V399" s="228">
        <v>1</v>
      </c>
      <c r="W399" s="228">
        <v>1</v>
      </c>
      <c r="X399" s="228">
        <v>1</v>
      </c>
      <c r="Y399" s="228">
        <v>1</v>
      </c>
      <c r="Z399" s="228">
        <v>1</v>
      </c>
      <c r="AA399" s="228">
        <v>1</v>
      </c>
      <c r="AB399" s="228">
        <v>1</v>
      </c>
      <c r="AC399" s="228">
        <v>1</v>
      </c>
      <c r="AD399" s="228">
        <v>1</v>
      </c>
      <c r="AE399" s="228">
        <v>1</v>
      </c>
      <c r="AF399" s="228">
        <v>1</v>
      </c>
      <c r="AG399" s="228">
        <v>1</v>
      </c>
      <c r="AH399" s="228">
        <v>1</v>
      </c>
      <c r="AI399" s="228">
        <v>1</v>
      </c>
      <c r="AJ399" s="228">
        <v>1</v>
      </c>
      <c r="AK399" s="228">
        <v>1</v>
      </c>
      <c r="AL399" s="228">
        <v>1</v>
      </c>
    </row>
    <row r="400" spans="1:38" ht="13.5" customHeight="1">
      <c r="A400" s="227" t="s">
        <v>23</v>
      </c>
      <c r="B400" s="228">
        <v>1</v>
      </c>
      <c r="C400" s="228">
        <v>1</v>
      </c>
      <c r="D400" s="228">
        <v>1</v>
      </c>
      <c r="E400" s="228">
        <v>1</v>
      </c>
      <c r="F400" s="228">
        <v>1</v>
      </c>
      <c r="G400" s="228">
        <v>1</v>
      </c>
      <c r="H400" s="228">
        <v>1</v>
      </c>
      <c r="I400" s="228">
        <v>1</v>
      </c>
      <c r="J400" s="228">
        <v>1</v>
      </c>
      <c r="K400" s="228">
        <v>1</v>
      </c>
      <c r="L400" s="228">
        <v>1</v>
      </c>
      <c r="M400" s="228">
        <v>1</v>
      </c>
      <c r="N400" s="228">
        <v>1</v>
      </c>
      <c r="O400" s="228">
        <v>1</v>
      </c>
      <c r="P400" s="228">
        <v>1</v>
      </c>
      <c r="Q400" s="228">
        <v>1</v>
      </c>
      <c r="R400" s="228">
        <v>1</v>
      </c>
      <c r="S400" s="228">
        <v>1</v>
      </c>
      <c r="T400" s="228">
        <v>1</v>
      </c>
      <c r="U400" s="228">
        <v>1</v>
      </c>
      <c r="V400" s="228">
        <v>1</v>
      </c>
      <c r="W400" s="228">
        <v>1</v>
      </c>
      <c r="X400" s="228">
        <v>1</v>
      </c>
      <c r="Y400" s="228">
        <v>1</v>
      </c>
      <c r="Z400" s="228">
        <v>1</v>
      </c>
      <c r="AA400" s="228">
        <v>1</v>
      </c>
      <c r="AB400" s="228">
        <v>1</v>
      </c>
      <c r="AC400" s="228">
        <v>1</v>
      </c>
      <c r="AD400" s="228">
        <v>1</v>
      </c>
      <c r="AE400" s="228">
        <v>1</v>
      </c>
      <c r="AF400" s="228">
        <v>1</v>
      </c>
      <c r="AG400" s="228">
        <v>1</v>
      </c>
      <c r="AH400" s="228">
        <v>1</v>
      </c>
      <c r="AI400" s="228">
        <v>1</v>
      </c>
      <c r="AJ400" s="228">
        <v>1</v>
      </c>
      <c r="AK400" s="228">
        <v>1</v>
      </c>
      <c r="AL400" s="228">
        <v>1</v>
      </c>
    </row>
  </sheetData>
  <mergeCells count="1">
    <mergeCell ref="C8:E8"/>
  </mergeCells>
  <conditionalFormatting sqref="B10:B45">
    <cfRule type="colorScale" priority="9">
      <colorScale>
        <cfvo type="min"/>
        <cfvo type="percentile" val="50"/>
        <cfvo type="max"/>
        <color rgb="FFF8696B"/>
        <color rgb="FFFFEB84"/>
        <color rgb="FF63BE7B"/>
      </colorScale>
    </cfRule>
  </conditionalFormatting>
  <conditionalFormatting sqref="B47:B48 B3:B4 B50:B1048576 B6:B8">
    <cfRule type="colorScale" priority="7">
      <colorScale>
        <cfvo type="min"/>
        <cfvo type="percentile" val="50"/>
        <cfvo type="max"/>
        <color rgb="FFF8696B"/>
        <color rgb="FFFFEB84"/>
        <color rgb="FF63BE7B"/>
      </colorScale>
    </cfRule>
  </conditionalFormatting>
  <conditionalFormatting sqref="B50:AL400">
    <cfRule type="colorScale" priority="5">
      <colorScale>
        <cfvo type="min"/>
        <cfvo type="percentile" val="50"/>
        <cfvo type="max"/>
        <color rgb="FFF8696B"/>
        <color rgb="FFFFEB84"/>
        <color rgb="FF63BE7B"/>
      </colorScale>
    </cfRule>
  </conditionalFormatting>
  <conditionalFormatting sqref="C50:AL400">
    <cfRule type="colorScale" priority="4">
      <colorScale>
        <cfvo type="min"/>
        <cfvo type="percentile" val="50"/>
        <cfvo type="max"/>
        <color rgb="FFF8696B"/>
        <color rgb="FFFFEB84"/>
        <color rgb="FF63BE7B"/>
      </colorScale>
    </cfRule>
  </conditionalFormatting>
  <hyperlinks>
    <hyperlink ref="A1" location="'Table of Contents'!A1" display="Return to Table of Contents" xr:uid="{6D47F43E-69B0-4CFD-AF2B-A2B93F949F4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F571E-FF69-44C2-B809-D45AE4075B8A}">
  <dimension ref="A1:B134"/>
  <sheetViews>
    <sheetView workbookViewId="0">
      <selection activeCell="A2" sqref="A2"/>
    </sheetView>
  </sheetViews>
  <sheetFormatPr defaultRowHeight="15"/>
  <cols>
    <col min="1" max="1" width="11.28515625" bestFit="1" customWidth="1"/>
    <col min="2" max="2" width="47.28515625" bestFit="1" customWidth="1"/>
    <col min="4" max="5" width="9.140625" customWidth="1"/>
  </cols>
  <sheetData>
    <row r="1" spans="1:2">
      <c r="A1" s="261" t="s">
        <v>26157</v>
      </c>
    </row>
    <row r="2" spans="1:2">
      <c r="A2" s="75" t="s">
        <v>26261</v>
      </c>
    </row>
    <row r="3" spans="1:2">
      <c r="A3" s="361" t="s">
        <v>25963</v>
      </c>
      <c r="B3" s="361" t="s">
        <v>25966</v>
      </c>
    </row>
    <row r="4" spans="1:2">
      <c r="A4" s="362" t="s">
        <v>25965</v>
      </c>
      <c r="B4" s="362">
        <v>18803</v>
      </c>
    </row>
    <row r="5" spans="1:2">
      <c r="A5" s="362" t="s">
        <v>25964</v>
      </c>
      <c r="B5" s="362">
        <v>182632</v>
      </c>
    </row>
    <row r="6" spans="1:2">
      <c r="A6" s="362">
        <v>1900</v>
      </c>
      <c r="B6" s="362">
        <v>131853</v>
      </c>
    </row>
    <row r="7" spans="1:2">
      <c r="A7" s="362">
        <v>1901</v>
      </c>
      <c r="B7" s="362">
        <v>1721</v>
      </c>
    </row>
    <row r="8" spans="1:2">
      <c r="A8" s="362">
        <v>1902</v>
      </c>
      <c r="B8" s="362">
        <v>2410</v>
      </c>
    </row>
    <row r="9" spans="1:2">
      <c r="A9" s="362">
        <v>1903</v>
      </c>
      <c r="B9" s="362">
        <v>2729</v>
      </c>
    </row>
    <row r="10" spans="1:2">
      <c r="A10" s="362">
        <v>1904</v>
      </c>
      <c r="B10" s="362">
        <v>1925</v>
      </c>
    </row>
    <row r="11" spans="1:2">
      <c r="A11" s="362">
        <v>1905</v>
      </c>
      <c r="B11" s="362">
        <v>16530</v>
      </c>
    </row>
    <row r="12" spans="1:2">
      <c r="A12" s="362">
        <v>1906</v>
      </c>
      <c r="B12" s="362">
        <v>2518</v>
      </c>
    </row>
    <row r="13" spans="1:2">
      <c r="A13" s="362">
        <v>1907</v>
      </c>
      <c r="B13" s="362">
        <v>2198</v>
      </c>
    </row>
    <row r="14" spans="1:2">
      <c r="A14" s="362">
        <v>1908</v>
      </c>
      <c r="B14" s="362">
        <v>2789</v>
      </c>
    </row>
    <row r="15" spans="1:2">
      <c r="A15" s="362">
        <v>1909</v>
      </c>
      <c r="B15" s="362">
        <v>2257</v>
      </c>
    </row>
    <row r="16" spans="1:2">
      <c r="A16" s="362">
        <v>1910</v>
      </c>
      <c r="B16" s="362">
        <v>47141</v>
      </c>
    </row>
    <row r="17" spans="1:2">
      <c r="A17" s="362">
        <v>1911</v>
      </c>
      <c r="B17" s="362">
        <v>2683</v>
      </c>
    </row>
    <row r="18" spans="1:2">
      <c r="A18" s="362">
        <v>1912</v>
      </c>
      <c r="B18" s="362">
        <v>4339</v>
      </c>
    </row>
    <row r="19" spans="1:2">
      <c r="A19" s="362">
        <v>1913</v>
      </c>
      <c r="B19" s="362">
        <v>3104</v>
      </c>
    </row>
    <row r="20" spans="1:2">
      <c r="A20" s="362">
        <v>1914</v>
      </c>
      <c r="B20" s="362">
        <v>3487</v>
      </c>
    </row>
    <row r="21" spans="1:2">
      <c r="A21" s="362">
        <v>1915</v>
      </c>
      <c r="B21" s="362">
        <v>13553</v>
      </c>
    </row>
    <row r="22" spans="1:2">
      <c r="A22" s="362">
        <v>1916</v>
      </c>
      <c r="B22" s="362">
        <v>4161</v>
      </c>
    </row>
    <row r="23" spans="1:2">
      <c r="A23" s="362">
        <v>1917</v>
      </c>
      <c r="B23" s="362">
        <v>3383</v>
      </c>
    </row>
    <row r="24" spans="1:2">
      <c r="A24" s="362">
        <v>1918</v>
      </c>
      <c r="B24" s="362">
        <v>3579</v>
      </c>
    </row>
    <row r="25" spans="1:2">
      <c r="A25" s="362">
        <v>1919</v>
      </c>
      <c r="B25" s="362">
        <v>2844</v>
      </c>
    </row>
    <row r="26" spans="1:2">
      <c r="A26" s="362">
        <v>1920</v>
      </c>
      <c r="B26" s="362">
        <v>68281</v>
      </c>
    </row>
    <row r="27" spans="1:2">
      <c r="A27" s="362">
        <v>1921</v>
      </c>
      <c r="B27" s="362">
        <v>3169</v>
      </c>
    </row>
    <row r="28" spans="1:2">
      <c r="A28" s="362">
        <v>1922</v>
      </c>
      <c r="B28" s="362">
        <v>5536</v>
      </c>
    </row>
    <row r="29" spans="1:2">
      <c r="A29" s="362">
        <v>1923</v>
      </c>
      <c r="B29" s="362">
        <v>6053</v>
      </c>
    </row>
    <row r="30" spans="1:2">
      <c r="A30" s="362">
        <v>1924</v>
      </c>
      <c r="B30" s="362">
        <v>6390</v>
      </c>
    </row>
    <row r="31" spans="1:2">
      <c r="A31" s="362">
        <v>1925</v>
      </c>
      <c r="B31" s="362">
        <v>27537</v>
      </c>
    </row>
    <row r="32" spans="1:2">
      <c r="A32" s="362">
        <v>1926</v>
      </c>
      <c r="B32" s="362">
        <v>7075</v>
      </c>
    </row>
    <row r="33" spans="1:2">
      <c r="A33" s="362">
        <v>1927</v>
      </c>
      <c r="B33" s="362">
        <v>7526</v>
      </c>
    </row>
    <row r="34" spans="1:2">
      <c r="A34" s="362">
        <v>1928</v>
      </c>
      <c r="B34" s="362">
        <v>8439</v>
      </c>
    </row>
    <row r="35" spans="1:2">
      <c r="A35" s="362">
        <v>1929</v>
      </c>
      <c r="B35" s="362">
        <v>5912</v>
      </c>
    </row>
    <row r="36" spans="1:2">
      <c r="A36" s="362">
        <v>1930</v>
      </c>
      <c r="B36" s="362">
        <v>41873</v>
      </c>
    </row>
    <row r="37" spans="1:2">
      <c r="A37" s="362">
        <v>1931</v>
      </c>
      <c r="B37" s="362">
        <v>2778</v>
      </c>
    </row>
    <row r="38" spans="1:2">
      <c r="A38" s="362">
        <v>1932</v>
      </c>
      <c r="B38" s="362">
        <v>3702</v>
      </c>
    </row>
    <row r="39" spans="1:2">
      <c r="A39" s="362">
        <v>1933</v>
      </c>
      <c r="B39" s="362">
        <v>2337</v>
      </c>
    </row>
    <row r="40" spans="1:2">
      <c r="A40" s="362">
        <v>1934</v>
      </c>
      <c r="B40" s="362">
        <v>2166</v>
      </c>
    </row>
    <row r="41" spans="1:2">
      <c r="A41" s="362">
        <v>1935</v>
      </c>
      <c r="B41" s="362">
        <v>12558</v>
      </c>
    </row>
    <row r="42" spans="1:2">
      <c r="A42" s="362">
        <v>1936</v>
      </c>
      <c r="B42" s="362">
        <v>3290</v>
      </c>
    </row>
    <row r="43" spans="1:2">
      <c r="A43" s="362">
        <v>1937</v>
      </c>
      <c r="B43" s="362">
        <v>3839</v>
      </c>
    </row>
    <row r="44" spans="1:2">
      <c r="A44" s="362">
        <v>1938</v>
      </c>
      <c r="B44" s="362">
        <v>6269</v>
      </c>
    </row>
    <row r="45" spans="1:2">
      <c r="A45" s="362">
        <v>1939</v>
      </c>
      <c r="B45" s="362">
        <v>4735</v>
      </c>
    </row>
    <row r="46" spans="1:2">
      <c r="A46" s="362">
        <v>1940</v>
      </c>
      <c r="B46" s="362">
        <v>29024</v>
      </c>
    </row>
    <row r="47" spans="1:2">
      <c r="A47" s="362">
        <v>1941</v>
      </c>
      <c r="B47" s="362">
        <v>5494</v>
      </c>
    </row>
    <row r="48" spans="1:2">
      <c r="A48" s="362">
        <v>1942</v>
      </c>
      <c r="B48" s="362">
        <v>4360</v>
      </c>
    </row>
    <row r="49" spans="1:2">
      <c r="A49" s="362">
        <v>1943</v>
      </c>
      <c r="B49" s="362">
        <v>2816</v>
      </c>
    </row>
    <row r="50" spans="1:2">
      <c r="A50" s="362">
        <v>1944</v>
      </c>
      <c r="B50" s="362">
        <v>1663</v>
      </c>
    </row>
    <row r="51" spans="1:2">
      <c r="A51" s="362">
        <v>1945</v>
      </c>
      <c r="B51" s="362">
        <v>11551</v>
      </c>
    </row>
    <row r="52" spans="1:2">
      <c r="A52" s="362">
        <v>1946</v>
      </c>
      <c r="B52" s="362">
        <v>6407</v>
      </c>
    </row>
    <row r="53" spans="1:2">
      <c r="A53" s="362">
        <v>1947</v>
      </c>
      <c r="B53" s="362">
        <v>9168</v>
      </c>
    </row>
    <row r="54" spans="1:2">
      <c r="A54" s="362">
        <v>1948</v>
      </c>
      <c r="B54" s="362">
        <v>13941</v>
      </c>
    </row>
    <row r="55" spans="1:2">
      <c r="A55" s="362">
        <v>1949</v>
      </c>
      <c r="B55" s="362">
        <v>9691</v>
      </c>
    </row>
    <row r="56" spans="1:2">
      <c r="A56" s="362">
        <v>1950</v>
      </c>
      <c r="B56" s="362">
        <v>52864</v>
      </c>
    </row>
    <row r="57" spans="1:2">
      <c r="A57" s="362">
        <v>1951</v>
      </c>
      <c r="B57" s="362">
        <v>13347</v>
      </c>
    </row>
    <row r="58" spans="1:2">
      <c r="A58" s="362">
        <v>1952</v>
      </c>
      <c r="B58" s="362">
        <v>20267</v>
      </c>
    </row>
    <row r="59" spans="1:2">
      <c r="A59" s="362">
        <v>1953</v>
      </c>
      <c r="B59" s="362">
        <v>17596</v>
      </c>
    </row>
    <row r="60" spans="1:2">
      <c r="A60" s="362">
        <v>1954</v>
      </c>
      <c r="B60" s="362">
        <v>19282</v>
      </c>
    </row>
    <row r="61" spans="1:2">
      <c r="A61" s="362">
        <v>1955</v>
      </c>
      <c r="B61" s="362">
        <v>37067</v>
      </c>
    </row>
    <row r="62" spans="1:2">
      <c r="A62" s="362">
        <v>1956</v>
      </c>
      <c r="B62" s="362">
        <v>19968</v>
      </c>
    </row>
    <row r="63" spans="1:2">
      <c r="A63" s="362">
        <v>1957</v>
      </c>
      <c r="B63" s="362">
        <v>17198</v>
      </c>
    </row>
    <row r="64" spans="1:2">
      <c r="A64" s="362">
        <v>1958</v>
      </c>
      <c r="B64" s="362">
        <v>18524</v>
      </c>
    </row>
    <row r="65" spans="1:2">
      <c r="A65" s="362">
        <v>1959</v>
      </c>
      <c r="B65" s="362">
        <v>14469</v>
      </c>
    </row>
    <row r="66" spans="1:2">
      <c r="A66" s="362">
        <v>1960</v>
      </c>
      <c r="B66" s="362">
        <v>44053</v>
      </c>
    </row>
    <row r="67" spans="1:2">
      <c r="A67" s="362">
        <v>1961</v>
      </c>
      <c r="B67" s="362">
        <v>14177</v>
      </c>
    </row>
    <row r="68" spans="1:2">
      <c r="A68" s="362">
        <v>1962</v>
      </c>
      <c r="B68" s="362">
        <v>18999</v>
      </c>
    </row>
    <row r="69" spans="1:2">
      <c r="A69" s="362">
        <v>1963</v>
      </c>
      <c r="B69" s="362">
        <v>17819</v>
      </c>
    </row>
    <row r="70" spans="1:2">
      <c r="A70" s="362">
        <v>1964</v>
      </c>
      <c r="B70" s="362">
        <v>18858</v>
      </c>
    </row>
    <row r="71" spans="1:2">
      <c r="A71" s="362">
        <v>1965</v>
      </c>
      <c r="B71" s="362">
        <v>28601</v>
      </c>
    </row>
    <row r="72" spans="1:2">
      <c r="A72" s="362">
        <v>1966</v>
      </c>
      <c r="B72" s="362">
        <v>17825</v>
      </c>
    </row>
    <row r="73" spans="1:2">
      <c r="A73" s="362">
        <v>1967</v>
      </c>
      <c r="B73" s="362">
        <v>17097</v>
      </c>
    </row>
    <row r="74" spans="1:2">
      <c r="A74" s="362">
        <v>1968</v>
      </c>
      <c r="B74" s="362">
        <v>21378</v>
      </c>
    </row>
    <row r="75" spans="1:2">
      <c r="A75" s="362">
        <v>1969</v>
      </c>
      <c r="B75" s="362">
        <v>16672</v>
      </c>
    </row>
    <row r="76" spans="1:2">
      <c r="A76" s="362">
        <v>1970</v>
      </c>
      <c r="B76" s="362">
        <v>30577</v>
      </c>
    </row>
    <row r="77" spans="1:2">
      <c r="A77" s="362">
        <v>1971</v>
      </c>
      <c r="B77" s="362">
        <v>18675</v>
      </c>
    </row>
    <row r="78" spans="1:2">
      <c r="A78" s="362">
        <v>1972</v>
      </c>
      <c r="B78" s="362">
        <v>25286</v>
      </c>
    </row>
    <row r="79" spans="1:2">
      <c r="A79" s="362">
        <v>1973</v>
      </c>
      <c r="B79" s="362">
        <v>22177</v>
      </c>
    </row>
    <row r="80" spans="1:2">
      <c r="A80" s="362">
        <v>1974</v>
      </c>
      <c r="B80" s="362">
        <v>17489</v>
      </c>
    </row>
    <row r="81" spans="1:2">
      <c r="A81" s="362">
        <v>1975</v>
      </c>
      <c r="B81" s="362">
        <v>16910</v>
      </c>
    </row>
    <row r="82" spans="1:2">
      <c r="A82" s="362">
        <v>1976</v>
      </c>
      <c r="B82" s="362">
        <v>15911</v>
      </c>
    </row>
    <row r="83" spans="1:2">
      <c r="A83" s="362">
        <v>1977</v>
      </c>
      <c r="B83" s="362">
        <v>14728</v>
      </c>
    </row>
    <row r="84" spans="1:2">
      <c r="A84" s="362">
        <v>1978</v>
      </c>
      <c r="B84" s="362">
        <v>17641</v>
      </c>
    </row>
    <row r="85" spans="1:2">
      <c r="A85" s="362">
        <v>1979</v>
      </c>
      <c r="B85" s="362">
        <v>14928</v>
      </c>
    </row>
    <row r="86" spans="1:2">
      <c r="A86" s="362">
        <v>1980</v>
      </c>
      <c r="B86" s="362">
        <v>15891</v>
      </c>
    </row>
    <row r="87" spans="1:2">
      <c r="A87" s="362">
        <v>1981</v>
      </c>
      <c r="B87" s="362">
        <v>12984</v>
      </c>
    </row>
    <row r="88" spans="1:2">
      <c r="A88" s="362">
        <v>1982</v>
      </c>
      <c r="B88" s="362">
        <v>12059</v>
      </c>
    </row>
    <row r="89" spans="1:2">
      <c r="A89" s="362">
        <v>1983</v>
      </c>
      <c r="B89" s="362">
        <v>17667</v>
      </c>
    </row>
    <row r="90" spans="1:2">
      <c r="A90" s="362">
        <v>1984</v>
      </c>
      <c r="B90" s="362">
        <v>24363</v>
      </c>
    </row>
    <row r="91" spans="1:2">
      <c r="A91" s="362">
        <v>1985</v>
      </c>
      <c r="B91" s="362">
        <v>31666</v>
      </c>
    </row>
    <row r="92" spans="1:2">
      <c r="A92" s="362">
        <v>1986</v>
      </c>
      <c r="B92" s="362">
        <v>33960</v>
      </c>
    </row>
    <row r="93" spans="1:2">
      <c r="A93" s="362">
        <v>1987</v>
      </c>
      <c r="B93" s="362">
        <v>34496</v>
      </c>
    </row>
    <row r="94" spans="1:2">
      <c r="A94" s="362">
        <v>1988</v>
      </c>
      <c r="B94" s="362">
        <v>29927</v>
      </c>
    </row>
    <row r="95" spans="1:2">
      <c r="A95" s="362">
        <v>1989</v>
      </c>
      <c r="B95" s="362">
        <v>22419</v>
      </c>
    </row>
    <row r="96" spans="1:2">
      <c r="A96" s="362">
        <v>1990</v>
      </c>
      <c r="B96" s="362">
        <v>13252</v>
      </c>
    </row>
    <row r="97" spans="1:2">
      <c r="A97" s="362">
        <v>1991</v>
      </c>
      <c r="B97" s="362">
        <v>11238</v>
      </c>
    </row>
    <row r="98" spans="1:2">
      <c r="A98" s="362">
        <v>1992</v>
      </c>
      <c r="B98" s="362">
        <v>14369</v>
      </c>
    </row>
    <row r="99" spans="1:2">
      <c r="A99" s="362">
        <v>1993</v>
      </c>
      <c r="B99" s="362">
        <v>15581</v>
      </c>
    </row>
    <row r="100" spans="1:2">
      <c r="A100" s="362">
        <v>1994</v>
      </c>
      <c r="B100" s="362">
        <v>17225</v>
      </c>
    </row>
    <row r="101" spans="1:2">
      <c r="A101" s="362">
        <v>1995</v>
      </c>
      <c r="B101" s="362">
        <v>15489</v>
      </c>
    </row>
    <row r="102" spans="1:2">
      <c r="A102" s="362">
        <v>1996</v>
      </c>
      <c r="B102" s="362">
        <v>15543</v>
      </c>
    </row>
    <row r="103" spans="1:2">
      <c r="A103" s="362">
        <v>1997</v>
      </c>
      <c r="B103" s="362">
        <v>15455</v>
      </c>
    </row>
    <row r="104" spans="1:2">
      <c r="A104" s="362">
        <v>1998</v>
      </c>
      <c r="B104" s="362">
        <v>17441</v>
      </c>
    </row>
    <row r="105" spans="1:2">
      <c r="A105" s="362">
        <v>1999</v>
      </c>
      <c r="B105" s="362">
        <v>17334</v>
      </c>
    </row>
    <row r="106" spans="1:2">
      <c r="A106" s="362">
        <v>2000</v>
      </c>
      <c r="B106" s="362">
        <v>16533</v>
      </c>
    </row>
    <row r="107" spans="1:2">
      <c r="A107" s="362">
        <v>2001</v>
      </c>
      <c r="B107" s="362">
        <v>14615</v>
      </c>
    </row>
    <row r="108" spans="1:2">
      <c r="A108" s="362">
        <v>2002</v>
      </c>
      <c r="B108" s="362">
        <v>15655</v>
      </c>
    </row>
    <row r="109" spans="1:2">
      <c r="A109" s="362">
        <v>2003</v>
      </c>
      <c r="B109" s="362">
        <v>15935</v>
      </c>
    </row>
    <row r="110" spans="1:2">
      <c r="A110" s="362">
        <v>2004</v>
      </c>
      <c r="B110" s="362">
        <v>18511</v>
      </c>
    </row>
    <row r="111" spans="1:2">
      <c r="A111" s="362">
        <v>2005</v>
      </c>
      <c r="B111" s="362">
        <v>18667</v>
      </c>
    </row>
    <row r="112" spans="1:2">
      <c r="A112" s="362">
        <v>2006</v>
      </c>
      <c r="B112" s="362">
        <v>17635</v>
      </c>
    </row>
    <row r="113" spans="1:2">
      <c r="A113" s="362">
        <v>2007</v>
      </c>
      <c r="B113" s="362">
        <v>11963</v>
      </c>
    </row>
    <row r="114" spans="1:2">
      <c r="A114" s="362">
        <v>2008</v>
      </c>
      <c r="B114" s="362">
        <v>8338</v>
      </c>
    </row>
    <row r="115" spans="1:2">
      <c r="A115" s="362">
        <v>2009</v>
      </c>
      <c r="B115" s="362">
        <v>6221</v>
      </c>
    </row>
    <row r="116" spans="1:2">
      <c r="A116" s="362">
        <v>2010</v>
      </c>
      <c r="B116" s="362">
        <v>6887</v>
      </c>
    </row>
    <row r="117" spans="1:2">
      <c r="A117" s="362">
        <v>2011</v>
      </c>
      <c r="B117" s="362">
        <v>6321</v>
      </c>
    </row>
    <row r="118" spans="1:2">
      <c r="A118" s="362">
        <v>2012</v>
      </c>
      <c r="B118" s="362">
        <v>7034</v>
      </c>
    </row>
    <row r="119" spans="1:2">
      <c r="A119" s="362">
        <v>2013</v>
      </c>
      <c r="B119" s="362">
        <v>9151</v>
      </c>
    </row>
    <row r="120" spans="1:2">
      <c r="A120" s="362">
        <v>2014</v>
      </c>
      <c r="B120" s="362">
        <v>8576</v>
      </c>
    </row>
    <row r="121" spans="1:2">
      <c r="A121" s="362">
        <v>2015</v>
      </c>
      <c r="B121" s="362">
        <v>9386</v>
      </c>
    </row>
    <row r="122" spans="1:2">
      <c r="A122" s="362">
        <v>2016</v>
      </c>
      <c r="B122" s="362">
        <v>10560</v>
      </c>
    </row>
    <row r="123" spans="1:2">
      <c r="A123" s="362">
        <v>2017</v>
      </c>
      <c r="B123" s="362">
        <v>10974</v>
      </c>
    </row>
    <row r="124" spans="1:2">
      <c r="A124" s="362">
        <v>2018</v>
      </c>
      <c r="B124" s="362">
        <v>11607</v>
      </c>
    </row>
    <row r="125" spans="1:2">
      <c r="A125" s="362">
        <v>2019</v>
      </c>
      <c r="B125" s="362">
        <v>9250</v>
      </c>
    </row>
    <row r="126" spans="1:2">
      <c r="A126" s="362">
        <v>2020</v>
      </c>
      <c r="B126" s="362">
        <v>9073</v>
      </c>
    </row>
    <row r="127" spans="1:2">
      <c r="A127" s="362">
        <v>2021</v>
      </c>
      <c r="B127" s="362">
        <v>6594</v>
      </c>
    </row>
    <row r="128" spans="1:2">
      <c r="A128" s="362">
        <v>2022</v>
      </c>
      <c r="B128" s="362">
        <v>2522</v>
      </c>
    </row>
    <row r="129" spans="1:2">
      <c r="A129" s="362">
        <v>2023</v>
      </c>
      <c r="B129" s="362">
        <v>170</v>
      </c>
    </row>
    <row r="130" spans="1:2">
      <c r="A130" s="362">
        <v>2027</v>
      </c>
      <c r="B130" s="362">
        <v>1</v>
      </c>
    </row>
    <row r="131" spans="1:2">
      <c r="A131" s="362">
        <v>2121</v>
      </c>
      <c r="B131" s="362">
        <v>1</v>
      </c>
    </row>
    <row r="132" spans="1:2">
      <c r="A132" s="362">
        <v>3230</v>
      </c>
      <c r="B132" s="362">
        <v>1</v>
      </c>
    </row>
    <row r="133" spans="1:2">
      <c r="A133" s="362">
        <v>9999</v>
      </c>
      <c r="B133" s="362">
        <v>2</v>
      </c>
    </row>
    <row r="134" spans="1:2">
      <c r="A134" s="362">
        <v>20032</v>
      </c>
      <c r="B134" s="362">
        <v>1</v>
      </c>
    </row>
  </sheetData>
  <hyperlinks>
    <hyperlink ref="A1" location="'Table of Contents'!A1" display="Return to Table of Contents" xr:uid="{E37C171E-AE07-467A-8E10-3CC2FDFDEEBA}"/>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9654-7623-4FD6-B4F5-7ED008CEF29A}">
  <dimension ref="A1:T84"/>
  <sheetViews>
    <sheetView workbookViewId="0">
      <selection activeCell="A2" sqref="A2"/>
    </sheetView>
  </sheetViews>
  <sheetFormatPr defaultRowHeight="15"/>
  <cols>
    <col min="1" max="1" width="13.7109375" customWidth="1"/>
    <col min="2" max="2" width="16.7109375" bestFit="1" customWidth="1"/>
    <col min="3" max="3" width="18.42578125" bestFit="1" customWidth="1"/>
    <col min="4" max="4" width="11.42578125" customWidth="1"/>
    <col min="5" max="5" width="11.5703125" customWidth="1"/>
    <col min="6" max="6" width="10.5703125" bestFit="1" customWidth="1"/>
    <col min="7" max="7" width="9.85546875" customWidth="1"/>
    <col min="8" max="8" width="10.5703125" bestFit="1" customWidth="1"/>
    <col min="9" max="9" width="13.140625" customWidth="1"/>
    <col min="10" max="10" width="11.5703125" bestFit="1" customWidth="1"/>
    <col min="11" max="11" width="12.42578125" customWidth="1"/>
    <col min="12" max="12" width="12.5703125" bestFit="1" customWidth="1"/>
  </cols>
  <sheetData>
    <row r="1" spans="1:14">
      <c r="A1" s="261" t="s">
        <v>26157</v>
      </c>
    </row>
    <row r="2" spans="1:14" ht="15.75" thickBot="1">
      <c r="A2" s="75" t="s">
        <v>26262</v>
      </c>
    </row>
    <row r="3" spans="1:14" ht="15.75" thickBot="1">
      <c r="A3" s="365"/>
      <c r="B3" s="496" t="s">
        <v>25959</v>
      </c>
      <c r="C3" s="496"/>
      <c r="D3" s="380"/>
      <c r="E3" s="380"/>
      <c r="F3" s="380"/>
      <c r="G3" s="380"/>
      <c r="H3" s="380"/>
      <c r="I3" s="380"/>
      <c r="J3" s="381"/>
    </row>
    <row r="4" spans="1:14" ht="225">
      <c r="A4" s="389" t="s">
        <v>25960</v>
      </c>
      <c r="B4" s="368" t="s">
        <v>25983</v>
      </c>
      <c r="C4" s="368" t="s">
        <v>25984</v>
      </c>
      <c r="D4" s="368" t="s">
        <v>25981</v>
      </c>
      <c r="E4" s="390" t="s">
        <v>25982</v>
      </c>
      <c r="F4" s="390" t="s">
        <v>25991</v>
      </c>
      <c r="G4" s="390" t="s">
        <v>25968</v>
      </c>
      <c r="H4" s="390" t="s">
        <v>25989</v>
      </c>
      <c r="I4" s="390" t="s">
        <v>25993</v>
      </c>
      <c r="J4" s="390" t="s">
        <v>25992</v>
      </c>
      <c r="K4" s="390" t="s">
        <v>25995</v>
      </c>
      <c r="L4" s="390" t="s">
        <v>25996</v>
      </c>
      <c r="M4" s="369" t="s">
        <v>25994</v>
      </c>
      <c r="N4" s="449" t="s">
        <v>26166</v>
      </c>
    </row>
    <row r="5" spans="1:14">
      <c r="A5" s="373" t="s">
        <v>25958</v>
      </c>
      <c r="B5" s="377">
        <v>334322</v>
      </c>
      <c r="C5" s="14">
        <f>SUM(B5:B$5)</f>
        <v>334322</v>
      </c>
      <c r="D5" s="10">
        <f>+A23</f>
        <v>1900</v>
      </c>
      <c r="E5" s="238">
        <f t="shared" ref="E5:E16" si="0">B23</f>
        <v>604873</v>
      </c>
      <c r="F5" s="378">
        <f>C5/E5-1</f>
        <v>-0.4472856285534319</v>
      </c>
      <c r="G5" s="10"/>
      <c r="H5" s="10"/>
      <c r="I5" s="10"/>
      <c r="J5" s="10"/>
      <c r="K5" s="10"/>
      <c r="L5" s="10"/>
      <c r="M5" s="371"/>
    </row>
    <row r="6" spans="1:14">
      <c r="A6" s="372" t="s">
        <v>25969</v>
      </c>
      <c r="B6" s="379">
        <v>317079</v>
      </c>
      <c r="C6" s="14">
        <f>SUM(B$5:B6)</f>
        <v>651401</v>
      </c>
      <c r="D6" s="10">
        <f t="shared" ref="D6:D15" si="1">+A24</f>
        <v>1910</v>
      </c>
      <c r="E6" s="238">
        <f t="shared" si="0"/>
        <v>734013</v>
      </c>
      <c r="F6" s="378">
        <f t="shared" ref="F6:F17" si="2">C6/E6-1</f>
        <v>-0.11254841535504134</v>
      </c>
      <c r="G6" s="238">
        <f t="shared" ref="G6:G17" si="3">+E6-E5</f>
        <v>129140</v>
      </c>
      <c r="H6" s="378">
        <f>B6/G6-1</f>
        <v>1.4553120644262041</v>
      </c>
      <c r="I6" s="12">
        <f>+'C2'!AC11/100</f>
        <v>5.6899999999999992E-2</v>
      </c>
      <c r="J6" s="388">
        <f>+J$62</f>
        <v>5.5301173052704669E-2</v>
      </c>
      <c r="K6" s="238">
        <f>B6/(1-I6)</f>
        <v>336209.30972325307</v>
      </c>
      <c r="L6" s="238"/>
      <c r="M6" s="371"/>
    </row>
    <row r="7" spans="1:14">
      <c r="A7" s="373" t="s">
        <v>25970</v>
      </c>
      <c r="B7" s="22">
        <v>158689</v>
      </c>
      <c r="C7" s="14">
        <f>SUM(B$5:B7)</f>
        <v>810090</v>
      </c>
      <c r="D7" s="10">
        <f t="shared" si="1"/>
        <v>1920</v>
      </c>
      <c r="E7" s="238">
        <f t="shared" si="0"/>
        <v>874798</v>
      </c>
      <c r="F7" s="378">
        <f t="shared" si="2"/>
        <v>-7.3969076289612024E-2</v>
      </c>
      <c r="G7" s="238">
        <f t="shared" si="3"/>
        <v>140785</v>
      </c>
      <c r="H7" s="378">
        <f t="shared" ref="H7:H17" si="4">B7/G7-1</f>
        <v>0.12717263913058918</v>
      </c>
      <c r="I7" s="12">
        <f>+'C2'!AC12/100</f>
        <v>4.9399999999999993E-2</v>
      </c>
      <c r="J7" s="388">
        <f>+J$62</f>
        <v>5.5301173052704669E-2</v>
      </c>
      <c r="K7" s="238">
        <f t="shared" ref="K7:K17" si="5">B7/(1-I7)</f>
        <v>166935.6196086682</v>
      </c>
      <c r="L7" s="238">
        <f t="shared" ref="L7:L17" si="6">(1+J7)*E7-(1+J6)*E6</f>
        <v>148570.57564822503</v>
      </c>
      <c r="M7" s="391">
        <f>+K7/L7-1</f>
        <v>0.12361158244366388</v>
      </c>
    </row>
    <row r="8" spans="1:14">
      <c r="A8" s="373" t="s">
        <v>25971</v>
      </c>
      <c r="B8" s="22">
        <v>237848</v>
      </c>
      <c r="C8" s="14">
        <f>SUM(B$5:B8)</f>
        <v>1047938</v>
      </c>
      <c r="D8" s="10">
        <f t="shared" si="1"/>
        <v>1930</v>
      </c>
      <c r="E8" s="238">
        <f t="shared" si="0"/>
        <v>1021160</v>
      </c>
      <c r="F8" s="378">
        <f t="shared" si="2"/>
        <v>2.6223118806063761E-2</v>
      </c>
      <c r="G8" s="238">
        <f t="shared" si="3"/>
        <v>146362</v>
      </c>
      <c r="H8" s="378">
        <f t="shared" si="4"/>
        <v>0.6250666156516036</v>
      </c>
      <c r="I8" s="12">
        <f>+'C2'!AC13/100</f>
        <v>4.1899999999999993E-2</v>
      </c>
      <c r="J8" s="388">
        <f>+J$62</f>
        <v>5.5301173052704669E-2</v>
      </c>
      <c r="K8" s="238">
        <f t="shared" si="5"/>
        <v>248249.66078697424</v>
      </c>
      <c r="L8" s="238">
        <f>(1+J8)*E8-(1+J7)*E7</f>
        <v>154455.99029034004</v>
      </c>
      <c r="M8" s="391">
        <f>+K8/L8-1</f>
        <v>0.60725175061404046</v>
      </c>
    </row>
    <row r="9" spans="1:14">
      <c r="A9" s="373" t="s">
        <v>25972</v>
      </c>
      <c r="B9" s="22">
        <v>107255</v>
      </c>
      <c r="C9" s="14">
        <f>SUM(B$5:B9)</f>
        <v>1155193</v>
      </c>
      <c r="D9" s="10">
        <f t="shared" si="1"/>
        <v>1940</v>
      </c>
      <c r="E9" s="238">
        <f t="shared" si="0"/>
        <v>1221258</v>
      </c>
      <c r="F9" s="378">
        <f t="shared" si="2"/>
        <v>-5.4095858532758889E-2</v>
      </c>
      <c r="G9" s="387">
        <f t="shared" si="3"/>
        <v>200098</v>
      </c>
      <c r="H9" s="378">
        <f t="shared" si="4"/>
        <v>-0.46398764605343379</v>
      </c>
      <c r="I9" s="12">
        <f>+'C2'!AC14/100</f>
        <v>3.44E-2</v>
      </c>
      <c r="J9" s="388">
        <v>0</v>
      </c>
      <c r="K9" s="394">
        <f t="shared" si="5"/>
        <v>111076.01491300746</v>
      </c>
      <c r="L9" s="222">
        <f t="shared" si="6"/>
        <v>143626.6541255</v>
      </c>
      <c r="M9" s="391">
        <f t="shared" ref="M9:M17" si="7">+K9/L9-1</f>
        <v>-0.22663369421702195</v>
      </c>
      <c r="N9" t="str">
        <f>CONCATENATE(D9," (",TEXT(F9,"##%"), ")")</f>
        <v>1940 (-5%)</v>
      </c>
    </row>
    <row r="10" spans="1:14">
      <c r="A10" s="373" t="s">
        <v>25973</v>
      </c>
      <c r="B10" s="22">
        <v>108843</v>
      </c>
      <c r="C10" s="14">
        <f>SUM(B$5:B10)</f>
        <v>1264036</v>
      </c>
      <c r="D10" s="10">
        <f t="shared" si="1"/>
        <v>1950</v>
      </c>
      <c r="E10" s="238">
        <f t="shared" si="0"/>
        <v>1400185</v>
      </c>
      <c r="F10" s="378">
        <f t="shared" si="2"/>
        <v>-9.7236436613733157E-2</v>
      </c>
      <c r="G10" s="238">
        <f t="shared" si="3"/>
        <v>178927</v>
      </c>
      <c r="H10" s="378">
        <f t="shared" si="4"/>
        <v>-0.39169046594421186</v>
      </c>
      <c r="I10" s="12">
        <f>+'C2'!AC15/100</f>
        <v>2.69E-2</v>
      </c>
      <c r="J10" s="388">
        <v>0</v>
      </c>
      <c r="K10" s="238">
        <f t="shared" si="5"/>
        <v>111851.81379097729</v>
      </c>
      <c r="L10" s="238">
        <f t="shared" si="6"/>
        <v>178927</v>
      </c>
      <c r="M10" s="391">
        <f t="shared" si="7"/>
        <v>-0.37487459248197708</v>
      </c>
      <c r="N10" t="str">
        <f t="shared" ref="N10:N17" si="8">CONCATENATE(D10," (",TEXT(F10,"##%"), ")")</f>
        <v>1950 (-10%)</v>
      </c>
    </row>
    <row r="11" spans="1:14">
      <c r="A11" s="373" t="s">
        <v>25974</v>
      </c>
      <c r="B11" s="22">
        <v>243842</v>
      </c>
      <c r="C11" s="14">
        <f>SUM(B$5:B11)</f>
        <v>1507878</v>
      </c>
      <c r="D11" s="10">
        <f t="shared" si="1"/>
        <v>1960</v>
      </c>
      <c r="E11" s="238">
        <f t="shared" si="0"/>
        <v>1690998</v>
      </c>
      <c r="F11" s="378">
        <f t="shared" si="2"/>
        <v>-0.10829108017868738</v>
      </c>
      <c r="G11" s="238">
        <f t="shared" si="3"/>
        <v>290813</v>
      </c>
      <c r="H11" s="378">
        <f t="shared" si="4"/>
        <v>-0.16151616330769258</v>
      </c>
      <c r="I11" s="12">
        <f>+'C2'!AC16/100</f>
        <v>1.9400000000000001E-2</v>
      </c>
      <c r="J11" s="388">
        <v>0</v>
      </c>
      <c r="K11" s="238">
        <f t="shared" si="5"/>
        <v>248666.12278197022</v>
      </c>
      <c r="L11" s="238">
        <f t="shared" si="6"/>
        <v>290813</v>
      </c>
      <c r="M11" s="391">
        <f t="shared" si="7"/>
        <v>-0.14492776188832612</v>
      </c>
      <c r="N11" t="str">
        <f t="shared" si="8"/>
        <v>1960 (-11%)</v>
      </c>
    </row>
    <row r="12" spans="1:14">
      <c r="A12" s="373" t="s">
        <v>25975</v>
      </c>
      <c r="B12" s="22">
        <v>262406</v>
      </c>
      <c r="C12" s="14">
        <f>SUM(B$5:B12)</f>
        <v>1770284</v>
      </c>
      <c r="D12" s="10">
        <f t="shared" si="1"/>
        <v>1970</v>
      </c>
      <c r="E12" s="238">
        <f t="shared" si="0"/>
        <v>1890400</v>
      </c>
      <c r="F12" s="378">
        <f t="shared" si="2"/>
        <v>-6.3539991536182838E-2</v>
      </c>
      <c r="G12" s="238">
        <f t="shared" si="3"/>
        <v>199402</v>
      </c>
      <c r="H12" s="378">
        <f t="shared" si="4"/>
        <v>0.31596473455632346</v>
      </c>
      <c r="I12" s="12">
        <f>+'C2'!AC17/100</f>
        <v>1.54E-2</v>
      </c>
      <c r="J12" s="388">
        <v>0</v>
      </c>
      <c r="K12" s="238">
        <f t="shared" si="5"/>
        <v>266510.25797278079</v>
      </c>
      <c r="L12" s="238">
        <f t="shared" si="6"/>
        <v>199402</v>
      </c>
      <c r="M12" s="391">
        <f t="shared" si="7"/>
        <v>0.33654756708950151</v>
      </c>
      <c r="N12" t="str">
        <f t="shared" si="8"/>
        <v>1970 (-6%)</v>
      </c>
    </row>
    <row r="13" spans="1:14">
      <c r="A13" s="373" t="s">
        <v>25976</v>
      </c>
      <c r="B13" s="22">
        <v>262857</v>
      </c>
      <c r="C13" s="14">
        <f>SUM(B$5:B13)</f>
        <v>2033141</v>
      </c>
      <c r="D13" s="10">
        <f t="shared" si="1"/>
        <v>1980</v>
      </c>
      <c r="E13" s="238">
        <f t="shared" si="0"/>
        <v>2208168</v>
      </c>
      <c r="F13" s="378">
        <f t="shared" si="2"/>
        <v>-7.9263443723484817E-2</v>
      </c>
      <c r="G13" s="238">
        <f t="shared" si="3"/>
        <v>317768</v>
      </c>
      <c r="H13" s="378">
        <f t="shared" si="4"/>
        <v>-0.17280217013670351</v>
      </c>
      <c r="I13" s="12">
        <f>+'C2'!AC18/100</f>
        <v>1.14E-2</v>
      </c>
      <c r="J13" s="388">
        <v>0</v>
      </c>
      <c r="K13" s="238">
        <f t="shared" si="5"/>
        <v>265888.12462067569</v>
      </c>
      <c r="L13" s="238">
        <f t="shared" si="6"/>
        <v>317768</v>
      </c>
      <c r="M13" s="391">
        <f t="shared" si="7"/>
        <v>-0.16326337258416301</v>
      </c>
      <c r="N13" t="str">
        <f t="shared" si="8"/>
        <v>1980 (-8%)</v>
      </c>
    </row>
    <row r="14" spans="1:14">
      <c r="A14" s="373" t="s">
        <v>25977</v>
      </c>
      <c r="B14" s="22">
        <v>267865</v>
      </c>
      <c r="C14" s="14">
        <f>SUM(B$5:B14)</f>
        <v>2301006</v>
      </c>
      <c r="D14" s="10">
        <f t="shared" si="1"/>
        <v>1990</v>
      </c>
      <c r="E14" s="238">
        <f t="shared" si="0"/>
        <v>2472711</v>
      </c>
      <c r="F14" s="378">
        <f t="shared" si="2"/>
        <v>-6.9439979035156196E-2</v>
      </c>
      <c r="G14" s="238">
        <f t="shared" si="3"/>
        <v>264543</v>
      </c>
      <c r="H14" s="378">
        <f t="shared" si="4"/>
        <v>1.2557504829082689E-2</v>
      </c>
      <c r="I14" s="12">
        <f>+'C2'!AC19/100</f>
        <v>7.4000000000000003E-3</v>
      </c>
      <c r="J14" s="388">
        <v>0</v>
      </c>
      <c r="K14" s="238">
        <f t="shared" si="5"/>
        <v>269861.97864195041</v>
      </c>
      <c r="L14" s="238">
        <f t="shared" si="6"/>
        <v>264543</v>
      </c>
      <c r="M14" s="391">
        <f t="shared" si="7"/>
        <v>2.0106291385334041E-2</v>
      </c>
      <c r="N14" t="str">
        <f t="shared" si="8"/>
        <v>1990 (-7%)</v>
      </c>
    </row>
    <row r="15" spans="1:14">
      <c r="A15" s="373" t="s">
        <v>25978</v>
      </c>
      <c r="B15" s="22">
        <v>165438</v>
      </c>
      <c r="C15" s="14">
        <f>SUM(B$5:B15)</f>
        <v>2466444</v>
      </c>
      <c r="D15" s="10">
        <f t="shared" si="1"/>
        <v>2000</v>
      </c>
      <c r="E15" s="238">
        <f t="shared" si="0"/>
        <v>2621993</v>
      </c>
      <c r="F15" s="378">
        <f t="shared" si="2"/>
        <v>-5.9324719783767521E-2</v>
      </c>
      <c r="G15" s="238">
        <f t="shared" si="3"/>
        <v>149282</v>
      </c>
      <c r="H15" s="378">
        <f t="shared" si="4"/>
        <v>0.10822470224139558</v>
      </c>
      <c r="I15" s="12">
        <f>+'C2'!AC20/100</f>
        <v>3.7000000000000002E-3</v>
      </c>
      <c r="J15" s="388">
        <v>0</v>
      </c>
      <c r="K15" s="238">
        <f t="shared" si="5"/>
        <v>166052.39385727191</v>
      </c>
      <c r="L15" s="238">
        <f t="shared" si="6"/>
        <v>149282</v>
      </c>
      <c r="M15" s="391">
        <f t="shared" si="7"/>
        <v>0.11234036157923866</v>
      </c>
      <c r="N15" t="str">
        <f t="shared" si="8"/>
        <v>2000 (-6%)</v>
      </c>
    </row>
    <row r="16" spans="1:14">
      <c r="A16" s="373" t="s">
        <v>25979</v>
      </c>
      <c r="B16" s="22">
        <v>187387</v>
      </c>
      <c r="C16" s="14">
        <f>SUM(B$5:B16)</f>
        <v>2653831</v>
      </c>
      <c r="D16" s="10">
        <f>+A34</f>
        <v>2010</v>
      </c>
      <c r="E16" s="238">
        <f t="shared" si="0"/>
        <v>2808254</v>
      </c>
      <c r="F16" s="378">
        <f t="shared" si="2"/>
        <v>-5.4988971795286279E-2</v>
      </c>
      <c r="G16" s="238">
        <f t="shared" si="3"/>
        <v>186261</v>
      </c>
      <c r="H16" s="378">
        <f t="shared" si="4"/>
        <v>6.0452805471891136E-3</v>
      </c>
      <c r="I16" s="12">
        <f>+'C2'!AC21/100</f>
        <v>0</v>
      </c>
      <c r="J16" s="388">
        <v>0</v>
      </c>
      <c r="K16" s="238">
        <f t="shared" si="5"/>
        <v>187387</v>
      </c>
      <c r="L16" s="238">
        <f t="shared" si="6"/>
        <v>186261</v>
      </c>
      <c r="M16" s="391">
        <f t="shared" si="7"/>
        <v>6.0452805471891136E-3</v>
      </c>
      <c r="N16" t="str">
        <f t="shared" si="8"/>
        <v>2010 (-5%)</v>
      </c>
    </row>
    <row r="17" spans="1:20" ht="15.75" thickBot="1">
      <c r="A17" s="374" t="s">
        <v>25980</v>
      </c>
      <c r="B17" s="382">
        <v>171439</v>
      </c>
      <c r="C17" s="383">
        <f>SUM(B$5:B17)</f>
        <v>2825270</v>
      </c>
      <c r="D17" s="375">
        <f>+A38</f>
        <v>2020</v>
      </c>
      <c r="E17" s="384">
        <f>B38</f>
        <v>2998537</v>
      </c>
      <c r="F17" s="385">
        <f t="shared" si="2"/>
        <v>-5.7783845922194765E-2</v>
      </c>
      <c r="G17" s="384">
        <f t="shared" si="3"/>
        <v>190283</v>
      </c>
      <c r="H17" s="385">
        <f t="shared" si="4"/>
        <v>-9.9031442640698297E-2</v>
      </c>
      <c r="I17" s="386">
        <f>+'C2'!AC22/100</f>
        <v>0</v>
      </c>
      <c r="J17" s="392">
        <v>0</v>
      </c>
      <c r="K17" s="384">
        <f t="shared" si="5"/>
        <v>171439</v>
      </c>
      <c r="L17" s="384">
        <f t="shared" si="6"/>
        <v>190283</v>
      </c>
      <c r="M17" s="393">
        <f t="shared" si="7"/>
        <v>-9.9031442640698297E-2</v>
      </c>
      <c r="N17" t="str">
        <f t="shared" si="8"/>
        <v>2020 (-6%)</v>
      </c>
    </row>
    <row r="18" spans="1:20">
      <c r="A18" s="400" t="s">
        <v>26008</v>
      </c>
      <c r="B18" s="401">
        <f>SUM(B14:B17)</f>
        <v>792129</v>
      </c>
      <c r="G18" s="401">
        <f>SUM(G14:G17)</f>
        <v>790369</v>
      </c>
    </row>
    <row r="19" spans="1:20" ht="15.75" thickBot="1">
      <c r="A19" s="262"/>
      <c r="B19" t="s">
        <v>25990</v>
      </c>
      <c r="C19" s="262"/>
      <c r="D19" s="262"/>
      <c r="E19" s="262"/>
      <c r="F19" s="262"/>
      <c r="G19" s="262"/>
      <c r="H19" s="262"/>
      <c r="I19" s="262"/>
      <c r="J19" s="262"/>
      <c r="K19" s="262"/>
      <c r="L19" s="262"/>
      <c r="M19" s="262"/>
    </row>
    <row r="20" spans="1:20">
      <c r="A20" s="313"/>
      <c r="B20" s="499" t="s">
        <v>25951</v>
      </c>
      <c r="C20" s="499"/>
      <c r="D20" s="499"/>
      <c r="E20" s="499"/>
      <c r="F20" s="499"/>
      <c r="G20" s="499"/>
      <c r="H20" s="499"/>
      <c r="I20" s="499"/>
      <c r="J20" s="499"/>
      <c r="K20" s="500"/>
      <c r="L20" s="262"/>
      <c r="M20" s="262"/>
    </row>
    <row r="21" spans="1:20">
      <c r="A21" s="314"/>
      <c r="B21" s="497" t="s">
        <v>25782</v>
      </c>
      <c r="C21" s="497"/>
      <c r="D21" s="312" t="s">
        <v>25777</v>
      </c>
      <c r="E21" s="312"/>
      <c r="F21" s="312" t="s">
        <v>25779</v>
      </c>
      <c r="G21" s="312"/>
      <c r="H21" s="312" t="s">
        <v>25778</v>
      </c>
      <c r="I21" s="312"/>
      <c r="J21" s="312" t="s">
        <v>25780</v>
      </c>
      <c r="K21" s="315"/>
      <c r="L21" s="262"/>
    </row>
    <row r="22" spans="1:20">
      <c r="A22" s="314"/>
      <c r="B22" s="312" t="s">
        <v>25769</v>
      </c>
      <c r="C22" s="312" t="s">
        <v>25772</v>
      </c>
      <c r="D22" s="312" t="s">
        <v>25769</v>
      </c>
      <c r="E22" s="312" t="s">
        <v>25776</v>
      </c>
      <c r="F22" s="312" t="s">
        <v>25769</v>
      </c>
      <c r="G22" s="312" t="s">
        <v>25776</v>
      </c>
      <c r="H22" s="312" t="s">
        <v>25769</v>
      </c>
      <c r="I22" s="312" t="s">
        <v>25776</v>
      </c>
      <c r="J22" s="312" t="s">
        <v>25769</v>
      </c>
      <c r="K22" s="315" t="s">
        <v>25776</v>
      </c>
      <c r="L22" s="262"/>
    </row>
    <row r="23" spans="1:20">
      <c r="A23" s="316">
        <v>1900</v>
      </c>
      <c r="B23" s="309">
        <v>604873</v>
      </c>
      <c r="C23" s="310">
        <v>2805346</v>
      </c>
      <c r="D23" s="311"/>
      <c r="E23" s="311"/>
      <c r="F23" s="311"/>
      <c r="G23" s="311"/>
      <c r="H23" s="311"/>
      <c r="I23" s="311"/>
      <c r="J23" s="311"/>
      <c r="K23" s="317"/>
      <c r="L23" s="262"/>
    </row>
    <row r="24" spans="1:20">
      <c r="A24" s="316">
        <v>1910</v>
      </c>
      <c r="B24" s="289">
        <v>734013</v>
      </c>
      <c r="C24" s="266">
        <v>3366416</v>
      </c>
      <c r="D24" s="267"/>
      <c r="E24" s="268"/>
      <c r="F24" s="265"/>
      <c r="G24" s="265"/>
      <c r="H24" s="265"/>
      <c r="I24" s="265"/>
      <c r="J24" s="265"/>
      <c r="K24" s="318"/>
      <c r="L24" s="262"/>
    </row>
    <row r="25" spans="1:20">
      <c r="A25" s="316">
        <v>1920</v>
      </c>
      <c r="B25" s="289">
        <v>874798</v>
      </c>
      <c r="C25" s="266">
        <v>3852356</v>
      </c>
      <c r="D25" s="267"/>
      <c r="E25" s="268"/>
      <c r="F25" s="265"/>
      <c r="G25" s="265"/>
      <c r="H25" s="265"/>
      <c r="I25" s="265"/>
      <c r="J25" s="265"/>
      <c r="K25" s="318"/>
      <c r="L25" s="262"/>
    </row>
    <row r="26" spans="1:20">
      <c r="A26" s="316">
        <v>1930</v>
      </c>
      <c r="B26" s="289">
        <v>1021160</v>
      </c>
      <c r="C26" s="266">
        <v>4249614</v>
      </c>
      <c r="D26" s="267"/>
      <c r="E26" s="268"/>
      <c r="F26" s="265"/>
      <c r="G26" s="265"/>
      <c r="H26" s="265"/>
      <c r="I26" s="265"/>
      <c r="J26" s="265"/>
      <c r="K26" s="318"/>
      <c r="L26" s="262"/>
      <c r="M26" s="262"/>
    </row>
    <row r="27" spans="1:20">
      <c r="A27" s="316">
        <v>1940</v>
      </c>
      <c r="B27" s="319">
        <v>1221258</v>
      </c>
      <c r="C27" s="266">
        <v>4316721</v>
      </c>
      <c r="D27" s="276">
        <v>7180</v>
      </c>
      <c r="E27" s="268"/>
      <c r="F27" s="278">
        <v>30174</v>
      </c>
      <c r="G27" s="265"/>
      <c r="H27" s="278">
        <v>8913</v>
      </c>
      <c r="I27" s="265"/>
      <c r="J27" s="278">
        <v>211514</v>
      </c>
      <c r="K27" s="318"/>
      <c r="L27" s="262"/>
      <c r="M27" s="262"/>
      <c r="N27" s="262"/>
    </row>
    <row r="28" spans="1:20">
      <c r="A28" s="316">
        <v>1950</v>
      </c>
      <c r="B28" s="266">
        <v>1400185</v>
      </c>
      <c r="C28" s="266">
        <v>4690514</v>
      </c>
      <c r="D28" s="267"/>
      <c r="E28" s="268"/>
      <c r="F28" s="265"/>
      <c r="G28" s="265"/>
      <c r="H28" s="265"/>
      <c r="I28" s="265"/>
      <c r="J28" s="265"/>
      <c r="K28" s="318"/>
      <c r="L28" s="262"/>
      <c r="M28" s="262"/>
      <c r="N28" s="262"/>
    </row>
    <row r="29" spans="1:20">
      <c r="A29" s="316">
        <v>1960</v>
      </c>
      <c r="B29" s="363">
        <v>1690998</v>
      </c>
      <c r="C29" s="266">
        <v>5148578</v>
      </c>
      <c r="D29" s="269"/>
      <c r="E29" s="269"/>
      <c r="F29" s="269"/>
      <c r="G29" s="269"/>
      <c r="H29" s="269"/>
      <c r="I29" s="269"/>
      <c r="J29" s="269"/>
      <c r="K29" s="318"/>
      <c r="L29" s="262"/>
      <c r="M29" s="262"/>
      <c r="N29" s="262"/>
    </row>
    <row r="30" spans="1:20" ht="15.75" thickBot="1">
      <c r="A30" s="316">
        <v>1970</v>
      </c>
      <c r="B30" s="363">
        <v>1890400</v>
      </c>
      <c r="C30" s="266">
        <v>5689170</v>
      </c>
      <c r="D30" s="269"/>
      <c r="E30" s="269"/>
      <c r="F30" s="269"/>
      <c r="G30" s="269"/>
      <c r="H30" s="269"/>
      <c r="I30" s="269"/>
      <c r="J30" s="265"/>
      <c r="K30" s="318"/>
      <c r="L30" s="262"/>
      <c r="M30" s="262"/>
      <c r="N30" s="262"/>
    </row>
    <row r="31" spans="1:20">
      <c r="A31" s="316">
        <v>1980</v>
      </c>
      <c r="B31" s="363">
        <v>2208168</v>
      </c>
      <c r="C31" s="266">
        <v>5737093</v>
      </c>
      <c r="D31" s="269"/>
      <c r="E31" s="269"/>
      <c r="F31" s="269"/>
      <c r="G31" s="269"/>
      <c r="H31" s="269"/>
      <c r="I31" s="269"/>
      <c r="J31" s="323"/>
      <c r="K31" s="324"/>
      <c r="L31" s="262"/>
      <c r="M31" s="262"/>
      <c r="N31" s="262"/>
      <c r="P31" s="367" t="s">
        <v>26167</v>
      </c>
      <c r="Q31" s="417"/>
      <c r="R31" s="417"/>
      <c r="S31" s="417"/>
      <c r="T31" s="404"/>
    </row>
    <row r="32" spans="1:20">
      <c r="A32" s="316">
        <v>1990</v>
      </c>
      <c r="B32" s="363">
        <v>2472711</v>
      </c>
      <c r="C32" s="266">
        <v>6016425</v>
      </c>
      <c r="D32" s="266">
        <v>9968</v>
      </c>
      <c r="E32" s="266">
        <v>24720</v>
      </c>
      <c r="F32" s="266">
        <v>41979</v>
      </c>
      <c r="G32" s="266">
        <v>95802</v>
      </c>
      <c r="H32" s="270"/>
      <c r="I32" s="322"/>
      <c r="J32" s="326">
        <v>250863</v>
      </c>
      <c r="K32" s="328">
        <v>574283</v>
      </c>
      <c r="N32" s="262"/>
      <c r="P32" s="407"/>
      <c r="Q32" s="10" t="s">
        <v>26168</v>
      </c>
      <c r="R32" s="10" t="s">
        <v>26169</v>
      </c>
      <c r="S32" s="10" t="s">
        <v>26170</v>
      </c>
      <c r="T32" s="371" t="s">
        <v>26171</v>
      </c>
    </row>
    <row r="33" spans="1:20" ht="15.75" thickBot="1">
      <c r="A33" s="320">
        <v>2000</v>
      </c>
      <c r="B33" s="364">
        <v>2621993</v>
      </c>
      <c r="C33" s="321">
        <v>6349105</v>
      </c>
      <c r="D33" s="321">
        <v>9980</v>
      </c>
      <c r="E33" s="321">
        <v>24194</v>
      </c>
      <c r="F33" s="321">
        <v>44725</v>
      </c>
      <c r="G33" s="321">
        <v>101355</v>
      </c>
      <c r="H33" s="321">
        <v>15008</v>
      </c>
      <c r="I33" s="351">
        <v>32986</v>
      </c>
      <c r="J33" s="352">
        <v>251935</v>
      </c>
      <c r="K33" s="353">
        <v>589141</v>
      </c>
      <c r="N33" s="262"/>
      <c r="P33" s="407" t="str">
        <f>CONCATENATE("From MassGIS:",TEXT(SUM(Q33:T33),"#,###"))</f>
        <v>From MassGIS:792,129</v>
      </c>
      <c r="Q33" s="10">
        <v>267865</v>
      </c>
      <c r="R33" s="10">
        <v>165438</v>
      </c>
      <c r="S33" s="10">
        <v>187387</v>
      </c>
      <c r="T33" s="371">
        <v>171439</v>
      </c>
    </row>
    <row r="34" spans="1:20" ht="15.75" thickBot="1">
      <c r="A34" s="346">
        <v>2010</v>
      </c>
      <c r="B34" s="347">
        <v>2808254</v>
      </c>
      <c r="C34" s="325">
        <v>6547629</v>
      </c>
      <c r="D34" s="325">
        <v>10184</v>
      </c>
      <c r="E34" s="325">
        <v>24729</v>
      </c>
      <c r="F34" s="325">
        <v>47291</v>
      </c>
      <c r="G34" s="325">
        <v>105162</v>
      </c>
      <c r="H34" s="325">
        <v>15584</v>
      </c>
      <c r="I34" s="348">
        <v>31915</v>
      </c>
      <c r="J34" s="349">
        <v>272481</v>
      </c>
      <c r="K34" s="350">
        <v>617594</v>
      </c>
      <c r="N34" s="262"/>
      <c r="P34" s="407" t="str">
        <f>CONCATENATE("From Census:",TEXT(SUM(Q34:T34),"#,###"))</f>
        <v>From Census:790,369</v>
      </c>
      <c r="Q34" s="375">
        <v>264543</v>
      </c>
      <c r="R34" s="375">
        <v>149282</v>
      </c>
      <c r="S34" s="375">
        <v>186261</v>
      </c>
      <c r="T34" s="376">
        <v>190283</v>
      </c>
    </row>
    <row r="35" spans="1:20">
      <c r="A35" s="336" t="s">
        <v>25953</v>
      </c>
      <c r="B35" s="338">
        <v>2547075</v>
      </c>
      <c r="C35" s="339"/>
      <c r="D35" s="339">
        <v>9651</v>
      </c>
      <c r="E35" s="339"/>
      <c r="F35" s="339">
        <v>44032</v>
      </c>
      <c r="G35" s="339"/>
      <c r="H35" s="339">
        <v>14709</v>
      </c>
      <c r="I35" s="339"/>
      <c r="J35" s="340">
        <v>252699</v>
      </c>
      <c r="K35" s="341"/>
      <c r="M35" s="262"/>
      <c r="N35" s="262"/>
    </row>
    <row r="36" spans="1:20">
      <c r="A36" s="336" t="s">
        <v>25954</v>
      </c>
      <c r="B36" s="338">
        <v>261179</v>
      </c>
      <c r="C36" s="339"/>
      <c r="D36" s="339">
        <v>533</v>
      </c>
      <c r="E36" s="339"/>
      <c r="F36" s="339">
        <v>3259</v>
      </c>
      <c r="G36" s="339"/>
      <c r="H36" s="339">
        <v>875</v>
      </c>
      <c r="I36" s="339"/>
      <c r="J36" s="339">
        <v>19782</v>
      </c>
      <c r="K36" s="342"/>
      <c r="M36" s="262"/>
      <c r="N36" s="262"/>
    </row>
    <row r="37" spans="1:20" ht="15.75" thickBot="1">
      <c r="A37" s="337" t="s">
        <v>25955</v>
      </c>
      <c r="B37" s="343">
        <f>B36/B35</f>
        <v>0.10254075753560457</v>
      </c>
      <c r="C37" s="344"/>
      <c r="D37" s="343">
        <f>D36/D35</f>
        <v>5.5227437571236139E-2</v>
      </c>
      <c r="E37" s="344"/>
      <c r="F37" s="343">
        <f>F36/F35</f>
        <v>7.4014353197674423E-2</v>
      </c>
      <c r="G37" s="344"/>
      <c r="H37" s="343">
        <f>H36/H35</f>
        <v>5.9487388673601198E-2</v>
      </c>
      <c r="I37" s="344"/>
      <c r="J37" s="343">
        <f>J36/J35</f>
        <v>7.8282858262201271E-2</v>
      </c>
      <c r="K37" s="345"/>
      <c r="M37" s="262"/>
      <c r="N37" s="262"/>
    </row>
    <row r="38" spans="1:20">
      <c r="A38" s="329">
        <v>2020</v>
      </c>
      <c r="B38" s="327">
        <v>2998537</v>
      </c>
      <c r="C38" s="327">
        <v>7029917</v>
      </c>
      <c r="D38" s="327">
        <v>10882</v>
      </c>
      <c r="E38" s="327"/>
      <c r="F38" s="327">
        <v>53907</v>
      </c>
      <c r="G38" s="327"/>
      <c r="H38" s="327">
        <v>17010</v>
      </c>
      <c r="I38" s="327"/>
      <c r="J38" s="327">
        <v>301702</v>
      </c>
      <c r="K38" s="330"/>
      <c r="L38" s="262"/>
      <c r="M38" s="262"/>
      <c r="N38" s="262"/>
    </row>
    <row r="39" spans="1:20">
      <c r="A39" s="336" t="s">
        <v>25953</v>
      </c>
      <c r="B39" s="331">
        <v>2749225</v>
      </c>
      <c r="C39" s="331"/>
      <c r="D39" s="331">
        <v>10253</v>
      </c>
      <c r="E39" s="331"/>
      <c r="F39" s="331">
        <v>49564</v>
      </c>
      <c r="G39" s="331"/>
      <c r="H39" s="331">
        <v>16134</v>
      </c>
      <c r="I39" s="331"/>
      <c r="J39" s="331">
        <v>279495</v>
      </c>
      <c r="K39" s="332"/>
      <c r="L39" s="262"/>
      <c r="M39" s="262"/>
      <c r="N39" s="262"/>
    </row>
    <row r="40" spans="1:20">
      <c r="A40" s="336" t="s">
        <v>25954</v>
      </c>
      <c r="B40" s="331">
        <v>249312</v>
      </c>
      <c r="C40" s="331"/>
      <c r="D40" s="331">
        <v>629</v>
      </c>
      <c r="E40" s="331"/>
      <c r="F40" s="331">
        <v>4343</v>
      </c>
      <c r="G40" s="331"/>
      <c r="H40" s="331">
        <v>876</v>
      </c>
      <c r="I40" s="331"/>
      <c r="J40" s="331">
        <v>22207</v>
      </c>
      <c r="K40" s="332"/>
      <c r="L40" s="262"/>
      <c r="M40" s="262"/>
      <c r="N40" s="262"/>
    </row>
    <row r="41" spans="1:20" ht="15.75" thickBot="1">
      <c r="A41" s="337" t="s">
        <v>25955</v>
      </c>
      <c r="B41" s="333">
        <f>B40/B39</f>
        <v>9.0684465622129867E-2</v>
      </c>
      <c r="C41" s="334"/>
      <c r="D41" s="333">
        <f>D40/D39</f>
        <v>6.134789817614357E-2</v>
      </c>
      <c r="E41" s="333"/>
      <c r="F41" s="333">
        <f>F40/F39</f>
        <v>8.762408199499637E-2</v>
      </c>
      <c r="G41" s="333"/>
      <c r="H41" s="333">
        <f>H40/H39</f>
        <v>5.4295277054667163E-2</v>
      </c>
      <c r="I41" s="333"/>
      <c r="J41" s="333">
        <f>J40/J39</f>
        <v>7.9454015277554163E-2</v>
      </c>
      <c r="K41" s="335"/>
      <c r="L41" s="262"/>
      <c r="M41" s="262"/>
      <c r="N41" s="262"/>
    </row>
    <row r="42" spans="1:20">
      <c r="A42" s="262"/>
      <c r="B42" s="286" t="s">
        <v>25952</v>
      </c>
      <c r="C42" s="262"/>
      <c r="D42" s="262"/>
      <c r="E42" s="263"/>
      <c r="F42" s="262"/>
      <c r="G42" s="262"/>
      <c r="H42" s="262"/>
      <c r="I42" s="262"/>
      <c r="J42" s="262"/>
      <c r="K42" s="262"/>
      <c r="L42" s="262"/>
      <c r="M42" s="262"/>
      <c r="N42" s="262"/>
    </row>
    <row r="43" spans="1:20">
      <c r="A43" s="262"/>
      <c r="B43" s="304" t="s">
        <v>25773</v>
      </c>
      <c r="C43" s="100"/>
      <c r="D43" s="304"/>
      <c r="E43" s="304"/>
      <c r="F43" s="304"/>
      <c r="G43" s="304"/>
      <c r="H43" s="304"/>
      <c r="I43" s="304"/>
      <c r="J43" s="304"/>
      <c r="K43" s="304"/>
      <c r="L43" s="304"/>
      <c r="M43" s="304"/>
      <c r="N43" s="304"/>
      <c r="O43" s="304"/>
      <c r="P43" s="100"/>
      <c r="Q43" s="100"/>
      <c r="R43" s="100"/>
      <c r="S43" s="100"/>
      <c r="T43" s="100"/>
    </row>
    <row r="44" spans="1:20">
      <c r="A44" s="262"/>
      <c r="B44" s="304" t="s">
        <v>25770</v>
      </c>
      <c r="C44" s="304"/>
      <c r="D44" s="304"/>
      <c r="E44" s="304"/>
      <c r="F44" s="304"/>
      <c r="G44" s="304"/>
      <c r="H44" s="304"/>
      <c r="I44" s="304"/>
      <c r="J44" s="304"/>
      <c r="K44" s="304"/>
      <c r="L44" s="304"/>
      <c r="M44" s="304"/>
      <c r="N44" s="304"/>
      <c r="O44" s="304"/>
      <c r="P44" s="304"/>
      <c r="Q44" s="304"/>
      <c r="R44" s="100"/>
      <c r="S44" s="100"/>
      <c r="T44" s="100"/>
    </row>
    <row r="45" spans="1:20">
      <c r="A45" s="262"/>
      <c r="B45" s="304"/>
      <c r="C45" s="304" t="s">
        <v>25781</v>
      </c>
      <c r="D45" s="304"/>
      <c r="E45" s="304"/>
      <c r="F45" s="304"/>
      <c r="G45" s="304"/>
      <c r="H45" s="304"/>
      <c r="I45" s="304"/>
      <c r="J45" s="304"/>
      <c r="K45" s="304"/>
      <c r="L45" s="304"/>
      <c r="M45" s="304"/>
      <c r="N45" s="304"/>
      <c r="O45" s="304"/>
      <c r="P45" s="304"/>
      <c r="Q45" s="304"/>
      <c r="R45" s="100"/>
      <c r="S45" s="100"/>
      <c r="T45" s="100"/>
    </row>
    <row r="46" spans="1:20">
      <c r="A46" s="262"/>
      <c r="B46" s="304" t="s">
        <v>25957</v>
      </c>
      <c r="C46" s="304"/>
      <c r="D46" s="304"/>
      <c r="E46" s="304"/>
      <c r="F46" s="304"/>
      <c r="G46" s="304"/>
      <c r="H46" s="304"/>
      <c r="I46" s="304"/>
      <c r="J46" s="304"/>
      <c r="K46" s="304"/>
      <c r="L46" s="304"/>
      <c r="M46" s="304"/>
      <c r="N46" s="304"/>
      <c r="O46" s="304"/>
      <c r="P46" s="304"/>
      <c r="Q46" s="304"/>
      <c r="R46" s="100"/>
      <c r="S46" s="100"/>
      <c r="T46" s="100"/>
    </row>
    <row r="47" spans="1:20">
      <c r="B47" s="272" t="s">
        <v>25774</v>
      </c>
      <c r="C47" s="272"/>
      <c r="D47" s="272"/>
      <c r="E47" s="272"/>
      <c r="F47" s="272"/>
      <c r="G47" s="272"/>
      <c r="H47" s="272"/>
      <c r="I47" s="271"/>
      <c r="J47" s="305"/>
      <c r="K47" s="305"/>
      <c r="L47" s="305"/>
      <c r="M47" s="305"/>
      <c r="N47" s="305"/>
      <c r="O47" s="305"/>
      <c r="P47" s="305"/>
      <c r="Q47" s="305"/>
      <c r="R47" s="306"/>
      <c r="S47" s="306"/>
      <c r="T47" s="306"/>
    </row>
    <row r="48" spans="1:20">
      <c r="B48" s="273" t="s">
        <v>25771</v>
      </c>
      <c r="C48" s="272"/>
      <c r="D48" s="272"/>
      <c r="E48" s="272"/>
      <c r="F48" s="272"/>
      <c r="G48" s="272"/>
      <c r="H48" s="272"/>
      <c r="I48" s="271"/>
      <c r="J48" s="305"/>
      <c r="K48" s="305"/>
      <c r="L48" s="305"/>
      <c r="M48" s="305"/>
      <c r="N48" s="305"/>
      <c r="O48" s="305"/>
      <c r="P48" s="305"/>
      <c r="Q48" s="305"/>
      <c r="R48" s="306"/>
      <c r="S48" s="306"/>
      <c r="T48" s="306"/>
    </row>
    <row r="49" spans="2:20">
      <c r="B49" s="272"/>
      <c r="C49" s="272" t="s">
        <v>25775</v>
      </c>
      <c r="D49" s="272"/>
      <c r="E49" s="272"/>
      <c r="F49" s="272"/>
      <c r="G49" s="272"/>
      <c r="H49" s="272"/>
      <c r="I49" s="271"/>
      <c r="J49" s="305"/>
      <c r="K49" s="305"/>
      <c r="L49" s="305"/>
      <c r="M49" s="305"/>
      <c r="N49" s="305"/>
      <c r="O49" s="305"/>
      <c r="P49" s="305"/>
      <c r="Q49" s="305"/>
      <c r="R49" s="306"/>
      <c r="S49" s="306"/>
      <c r="T49" s="306"/>
    </row>
    <row r="50" spans="2:20">
      <c r="B50" s="272"/>
      <c r="C50" s="273" t="s">
        <v>25813</v>
      </c>
      <c r="D50" s="272"/>
      <c r="E50" s="272"/>
      <c r="F50" s="272"/>
      <c r="G50" s="272"/>
      <c r="H50" s="272"/>
      <c r="I50" s="271"/>
      <c r="J50" s="305"/>
      <c r="K50" s="305"/>
      <c r="L50" s="305"/>
      <c r="M50" s="305"/>
      <c r="N50" s="305"/>
      <c r="O50" s="305"/>
      <c r="P50" s="305"/>
      <c r="Q50" s="305"/>
      <c r="R50" s="306"/>
      <c r="S50" s="306"/>
      <c r="T50" s="306"/>
    </row>
    <row r="51" spans="2:20">
      <c r="B51" s="272"/>
      <c r="C51" s="273"/>
      <c r="D51" s="272" t="s">
        <v>25814</v>
      </c>
      <c r="E51" s="272"/>
      <c r="F51" s="272"/>
      <c r="G51" s="272"/>
      <c r="H51" s="272"/>
      <c r="I51" s="271"/>
      <c r="J51" s="305"/>
      <c r="K51" s="305"/>
      <c r="L51" s="305"/>
      <c r="M51" s="305"/>
      <c r="N51" s="305"/>
      <c r="O51" s="305"/>
      <c r="P51" s="305"/>
      <c r="Q51" s="305"/>
      <c r="R51" s="306"/>
      <c r="S51" s="306"/>
      <c r="T51" s="306"/>
    </row>
    <row r="52" spans="2:20">
      <c r="B52" s="272"/>
      <c r="C52" s="273" t="s">
        <v>25956</v>
      </c>
      <c r="D52" s="272"/>
      <c r="E52" s="272"/>
      <c r="F52" s="272"/>
      <c r="G52" s="272"/>
      <c r="H52" s="272"/>
      <c r="I52" s="271"/>
      <c r="J52" s="305"/>
      <c r="K52" s="305"/>
      <c r="L52" s="305"/>
      <c r="M52" s="305"/>
      <c r="N52" s="305"/>
      <c r="O52" s="305"/>
      <c r="P52" s="305"/>
      <c r="Q52" s="305"/>
      <c r="R52" s="306"/>
      <c r="S52" s="306"/>
      <c r="T52" s="306"/>
    </row>
    <row r="53" spans="2:20">
      <c r="B53" s="274" t="s">
        <v>25783</v>
      </c>
      <c r="C53" s="274"/>
      <c r="D53" s="274"/>
      <c r="E53" s="274"/>
      <c r="F53" s="274"/>
      <c r="G53" s="274"/>
      <c r="H53" s="307"/>
      <c r="I53" s="308"/>
      <c r="J53" s="308"/>
      <c r="K53" s="308"/>
      <c r="L53" s="308"/>
      <c r="M53" s="308"/>
      <c r="N53" s="308"/>
      <c r="O53" s="308"/>
      <c r="P53" s="308"/>
      <c r="Q53" s="308"/>
      <c r="R53" s="307"/>
      <c r="S53" s="307"/>
      <c r="T53" s="307"/>
    </row>
    <row r="54" spans="2:20">
      <c r="B54" s="275" t="s">
        <v>25784</v>
      </c>
      <c r="C54" s="274"/>
      <c r="D54" s="274"/>
      <c r="E54" s="274"/>
      <c r="F54" s="274"/>
      <c r="G54" s="274"/>
      <c r="H54" s="307"/>
      <c r="I54" s="308"/>
      <c r="J54" s="308"/>
      <c r="K54" s="308"/>
      <c r="L54" s="308"/>
      <c r="M54" s="308"/>
      <c r="N54" s="308"/>
      <c r="O54" s="308"/>
      <c r="P54" s="308"/>
      <c r="Q54" s="308"/>
      <c r="R54" s="307"/>
      <c r="S54" s="307"/>
      <c r="T54" s="307"/>
    </row>
    <row r="55" spans="2:20">
      <c r="B55" s="274" t="s">
        <v>25808</v>
      </c>
      <c r="C55" s="274"/>
      <c r="D55" s="274"/>
      <c r="E55" s="274"/>
      <c r="F55" s="274"/>
      <c r="G55" s="274"/>
      <c r="H55" s="307"/>
      <c r="I55" s="308"/>
      <c r="J55" s="308"/>
      <c r="K55" s="308"/>
      <c r="L55" s="308"/>
      <c r="M55" s="308"/>
      <c r="N55" s="308"/>
      <c r="O55" s="308"/>
      <c r="P55" s="308"/>
      <c r="Q55" s="308"/>
      <c r="R55" s="307"/>
      <c r="S55" s="307"/>
      <c r="T55" s="307"/>
    </row>
    <row r="56" spans="2:20">
      <c r="B56" s="275" t="s">
        <v>25809</v>
      </c>
      <c r="C56" s="274"/>
      <c r="D56" s="274"/>
      <c r="E56" s="274"/>
      <c r="F56" s="274"/>
      <c r="G56" s="274"/>
      <c r="H56" s="307"/>
      <c r="I56" s="308"/>
      <c r="J56" s="308"/>
      <c r="K56" s="308"/>
      <c r="L56" s="308"/>
      <c r="M56" s="308"/>
      <c r="N56" s="308"/>
      <c r="O56" s="308"/>
      <c r="P56" s="308"/>
      <c r="Q56" s="308"/>
      <c r="R56" s="307"/>
      <c r="S56" s="307"/>
      <c r="T56" s="307"/>
    </row>
    <row r="57" spans="2:20">
      <c r="B57" s="275" t="s">
        <v>25810</v>
      </c>
      <c r="C57" s="274"/>
      <c r="D57" s="274"/>
      <c r="E57" s="274"/>
      <c r="F57" s="274"/>
      <c r="G57" s="274"/>
      <c r="H57" s="307"/>
      <c r="I57" s="308"/>
      <c r="J57" s="308"/>
      <c r="K57" s="308"/>
      <c r="L57" s="308"/>
      <c r="M57" s="308"/>
      <c r="N57" s="308"/>
      <c r="O57" s="308"/>
      <c r="P57" s="308"/>
      <c r="Q57" s="308"/>
      <c r="R57" s="307"/>
      <c r="S57" s="307"/>
      <c r="T57" s="307"/>
    </row>
    <row r="58" spans="2:20">
      <c r="B58" s="275"/>
      <c r="C58" s="274" t="s">
        <v>25811</v>
      </c>
      <c r="D58" s="274"/>
      <c r="E58" s="274"/>
      <c r="F58" s="274"/>
      <c r="G58" s="274"/>
      <c r="H58" s="307"/>
      <c r="I58" s="308"/>
      <c r="J58" s="308"/>
      <c r="K58" s="308"/>
      <c r="L58" s="308"/>
      <c r="M58" s="308"/>
      <c r="N58" s="308"/>
      <c r="O58" s="308"/>
      <c r="P58" s="308"/>
      <c r="Q58" s="308"/>
      <c r="R58" s="307"/>
      <c r="S58" s="307"/>
      <c r="T58" s="307"/>
    </row>
    <row r="59" spans="2:20">
      <c r="B59" s="276" t="s">
        <v>25788</v>
      </c>
      <c r="C59" s="276"/>
      <c r="D59" s="276"/>
      <c r="E59" s="276"/>
      <c r="F59" s="276"/>
      <c r="G59" s="276"/>
      <c r="H59" s="276"/>
      <c r="I59" s="276"/>
      <c r="J59" s="276"/>
      <c r="K59" s="276"/>
      <c r="L59" s="276"/>
      <c r="M59" s="276"/>
      <c r="N59" s="276"/>
      <c r="O59" s="276"/>
      <c r="P59" s="276"/>
      <c r="Q59" s="276"/>
      <c r="R59" s="276"/>
      <c r="S59" s="276"/>
      <c r="T59" s="276"/>
    </row>
    <row r="60" spans="2:20">
      <c r="B60" s="277" t="s">
        <v>25789</v>
      </c>
      <c r="C60" s="276"/>
      <c r="D60" s="276"/>
      <c r="E60" s="276"/>
      <c r="F60" s="276"/>
      <c r="G60" s="276"/>
      <c r="H60" s="276"/>
      <c r="I60" s="276"/>
      <c r="J60" s="276"/>
      <c r="K60" s="276"/>
      <c r="L60" s="276"/>
      <c r="M60" s="276"/>
      <c r="N60" s="276"/>
      <c r="O60" s="276"/>
      <c r="P60" s="276"/>
      <c r="Q60" s="276"/>
      <c r="R60" s="276"/>
      <c r="S60" s="276"/>
      <c r="T60" s="276"/>
    </row>
    <row r="61" spans="2:20">
      <c r="B61" s="277" t="s">
        <v>25790</v>
      </c>
      <c r="C61" s="276"/>
      <c r="D61" s="276"/>
      <c r="E61" s="276"/>
      <c r="F61" s="276"/>
      <c r="G61" s="276"/>
      <c r="H61" s="276"/>
      <c r="I61" s="276"/>
      <c r="J61" s="276"/>
      <c r="K61" s="276"/>
      <c r="L61" s="276"/>
      <c r="M61" s="276"/>
      <c r="N61" s="276"/>
      <c r="O61" s="276"/>
      <c r="P61" s="276"/>
      <c r="Q61" s="276"/>
      <c r="R61" s="276"/>
      <c r="S61" s="276"/>
      <c r="T61" s="276"/>
    </row>
    <row r="62" spans="2:20">
      <c r="B62" s="276" t="s">
        <v>25791</v>
      </c>
      <c r="C62" s="276"/>
      <c r="D62" s="288" t="s">
        <v>25806</v>
      </c>
      <c r="E62" s="288"/>
      <c r="F62" s="288"/>
      <c r="G62" s="288"/>
      <c r="H62" s="288"/>
      <c r="I62" s="288">
        <v>67537</v>
      </c>
      <c r="J62" s="354">
        <f>+I62/B27</f>
        <v>5.5301173052704669E-2</v>
      </c>
      <c r="K62" s="276"/>
      <c r="L62" s="276"/>
      <c r="M62" s="276"/>
      <c r="N62" s="276"/>
      <c r="O62" s="276"/>
      <c r="P62" s="276"/>
      <c r="Q62" s="276"/>
      <c r="R62" s="276"/>
      <c r="S62" s="276"/>
      <c r="T62" s="276"/>
    </row>
    <row r="63" spans="2:20">
      <c r="B63" s="277" t="s">
        <v>25805</v>
      </c>
      <c r="C63" s="276"/>
      <c r="D63" s="276"/>
      <c r="E63" s="276"/>
      <c r="F63" s="276"/>
      <c r="G63" s="276"/>
      <c r="H63" s="276"/>
      <c r="I63" s="276"/>
      <c r="J63" s="276"/>
      <c r="K63" s="276"/>
      <c r="L63" s="276"/>
      <c r="M63" s="276"/>
      <c r="N63" s="276"/>
      <c r="O63" s="276"/>
      <c r="P63" s="276"/>
      <c r="Q63" s="276"/>
      <c r="R63" s="276"/>
      <c r="S63" s="276"/>
      <c r="T63" s="276"/>
    </row>
    <row r="64" spans="2:20">
      <c r="B64" s="276"/>
      <c r="C64" s="288" t="s">
        <v>25807</v>
      </c>
      <c r="D64" s="276"/>
      <c r="E64" s="276"/>
      <c r="F64" s="276"/>
      <c r="G64" s="276"/>
      <c r="H64" s="276"/>
      <c r="I64" s="276"/>
      <c r="J64" s="276"/>
      <c r="K64" s="276"/>
      <c r="L64" s="276"/>
      <c r="M64" s="276"/>
      <c r="N64" s="276"/>
      <c r="O64" s="276"/>
      <c r="P64" s="276"/>
      <c r="Q64" s="276"/>
      <c r="R64" s="276"/>
      <c r="S64" s="276"/>
      <c r="T64" s="276"/>
    </row>
    <row r="65" spans="1:20" ht="15.75">
      <c r="B65" s="279" t="s">
        <v>25792</v>
      </c>
      <c r="C65" s="280"/>
      <c r="D65" s="280"/>
      <c r="E65" s="280"/>
      <c r="F65" s="280"/>
      <c r="G65" s="280"/>
      <c r="H65" s="280"/>
      <c r="I65" s="280"/>
      <c r="J65" s="280"/>
      <c r="K65" s="280"/>
      <c r="L65" s="280"/>
      <c r="M65" s="280"/>
      <c r="N65" s="280"/>
      <c r="O65" s="280"/>
      <c r="P65" s="280"/>
      <c r="Q65" s="280"/>
      <c r="R65" s="280"/>
      <c r="S65" s="280"/>
      <c r="T65" s="280"/>
    </row>
    <row r="66" spans="1:20">
      <c r="B66" s="283" t="s">
        <v>25795</v>
      </c>
      <c r="C66" s="280"/>
      <c r="D66" s="280"/>
      <c r="E66" s="280"/>
      <c r="F66" s="280"/>
      <c r="G66" s="280"/>
      <c r="H66" s="280"/>
      <c r="I66" s="280"/>
      <c r="J66" s="280"/>
      <c r="K66" s="280"/>
      <c r="L66" s="280"/>
      <c r="M66" s="280"/>
      <c r="N66" s="280"/>
      <c r="O66" s="280"/>
      <c r="P66" s="280"/>
      <c r="Q66" s="280"/>
      <c r="R66" s="280"/>
      <c r="S66" s="280"/>
      <c r="T66" s="280"/>
    </row>
    <row r="67" spans="1:20">
      <c r="B67" s="281" t="s">
        <v>25793</v>
      </c>
      <c r="C67" s="280"/>
      <c r="D67" s="280"/>
      <c r="E67" s="280"/>
      <c r="F67" s="280"/>
      <c r="G67" s="280"/>
      <c r="H67" s="280"/>
      <c r="I67" s="282"/>
      <c r="J67" s="280"/>
      <c r="K67" s="280"/>
      <c r="L67" s="280"/>
      <c r="M67" s="280"/>
      <c r="N67" s="280"/>
      <c r="O67" s="280"/>
      <c r="P67" s="280"/>
      <c r="Q67" s="280"/>
      <c r="R67" s="280"/>
      <c r="S67" s="280"/>
      <c r="T67" s="280"/>
    </row>
    <row r="68" spans="1:20">
      <c r="B68" s="287" t="s">
        <v>25794</v>
      </c>
      <c r="C68" s="280"/>
      <c r="D68" s="280"/>
      <c r="E68" s="280"/>
      <c r="F68" s="280"/>
      <c r="G68" s="280"/>
      <c r="H68" s="280"/>
      <c r="I68" s="282"/>
      <c r="J68" s="280"/>
      <c r="K68" s="280"/>
      <c r="L68" s="280"/>
      <c r="M68" s="280"/>
      <c r="N68" s="280"/>
      <c r="O68" s="280"/>
      <c r="P68" s="280"/>
      <c r="Q68" s="280"/>
      <c r="R68" s="280"/>
      <c r="S68" s="280"/>
      <c r="T68" s="280"/>
    </row>
    <row r="69" spans="1:20">
      <c r="B69" s="280"/>
      <c r="C69" s="280" t="s">
        <v>25798</v>
      </c>
      <c r="D69" s="280"/>
      <c r="E69" s="280"/>
      <c r="F69" s="280"/>
      <c r="G69" s="280"/>
      <c r="H69" s="280"/>
      <c r="I69" s="282"/>
      <c r="J69" s="280"/>
      <c r="K69" s="280"/>
      <c r="L69" s="280"/>
      <c r="M69" s="280"/>
      <c r="N69" s="280"/>
      <c r="O69" s="280"/>
      <c r="P69" s="280"/>
      <c r="Q69" s="280"/>
      <c r="R69" s="280"/>
      <c r="S69" s="280"/>
      <c r="T69" s="280"/>
    </row>
    <row r="70" spans="1:20">
      <c r="B70" s="280"/>
      <c r="C70" s="280" t="s">
        <v>25796</v>
      </c>
      <c r="D70" s="280"/>
      <c r="E70" s="280"/>
      <c r="F70" s="280"/>
      <c r="G70" s="280"/>
      <c r="H70" s="280"/>
      <c r="I70" s="282"/>
      <c r="J70" s="280"/>
      <c r="K70" s="280"/>
      <c r="L70" s="280"/>
      <c r="M70" s="280"/>
      <c r="N70" s="280"/>
      <c r="O70" s="280"/>
      <c r="P70" s="280"/>
      <c r="Q70" s="280"/>
      <c r="R70" s="280"/>
      <c r="S70" s="280"/>
      <c r="T70" s="280"/>
    </row>
    <row r="71" spans="1:20">
      <c r="A71" s="262"/>
      <c r="B71" s="282"/>
      <c r="C71" s="285" t="s">
        <v>25803</v>
      </c>
      <c r="D71" s="282"/>
      <c r="E71" s="282"/>
      <c r="F71" s="282"/>
      <c r="G71" s="282"/>
      <c r="H71" s="282"/>
      <c r="I71" s="282"/>
      <c r="J71" s="280"/>
      <c r="K71" s="280"/>
      <c r="L71" s="280"/>
      <c r="M71" s="280"/>
      <c r="N71" s="280"/>
      <c r="O71" s="280"/>
      <c r="P71" s="280"/>
      <c r="Q71" s="280"/>
      <c r="R71" s="280"/>
      <c r="S71" s="280"/>
      <c r="T71" s="280"/>
    </row>
    <row r="72" spans="1:20">
      <c r="A72" s="262"/>
      <c r="B72" s="282"/>
      <c r="C72" s="282"/>
      <c r="D72" s="284" t="s">
        <v>25797</v>
      </c>
      <c r="E72" s="282"/>
      <c r="F72" s="282"/>
      <c r="G72" s="282"/>
      <c r="H72" s="282"/>
      <c r="I72" s="282"/>
      <c r="J72" s="280"/>
      <c r="K72" s="280"/>
      <c r="L72" s="280"/>
      <c r="M72" s="280"/>
      <c r="N72" s="280"/>
      <c r="O72" s="280"/>
      <c r="P72" s="280"/>
      <c r="Q72" s="280"/>
      <c r="R72" s="280"/>
      <c r="S72" s="280"/>
      <c r="T72" s="280"/>
    </row>
    <row r="73" spans="1:20">
      <c r="A73" s="262"/>
      <c r="B73" s="282"/>
      <c r="C73" s="282"/>
      <c r="D73" s="282"/>
      <c r="E73" s="284" t="s">
        <v>25799</v>
      </c>
      <c r="F73" s="282"/>
      <c r="G73" s="282"/>
      <c r="H73" s="282"/>
      <c r="I73" s="282"/>
      <c r="J73" s="280"/>
      <c r="K73" s="280"/>
      <c r="L73" s="280"/>
      <c r="M73" s="280"/>
      <c r="N73" s="280"/>
      <c r="O73" s="280"/>
      <c r="P73" s="280"/>
      <c r="Q73" s="280"/>
      <c r="R73" s="280"/>
      <c r="S73" s="280"/>
      <c r="T73" s="280"/>
    </row>
    <row r="74" spans="1:20">
      <c r="A74" s="262"/>
      <c r="B74" s="282"/>
      <c r="C74" s="282"/>
      <c r="D74" s="282" t="s">
        <v>25800</v>
      </c>
      <c r="E74" s="282"/>
      <c r="F74" s="282"/>
      <c r="G74" s="282"/>
      <c r="H74" s="282"/>
      <c r="I74" s="282"/>
      <c r="J74" s="280"/>
      <c r="K74" s="280"/>
      <c r="L74" s="280"/>
      <c r="M74" s="280"/>
      <c r="N74" s="280"/>
      <c r="O74" s="280"/>
      <c r="P74" s="280"/>
      <c r="Q74" s="280"/>
      <c r="R74" s="280"/>
      <c r="S74" s="280"/>
      <c r="T74" s="280"/>
    </row>
    <row r="75" spans="1:20">
      <c r="A75" s="282"/>
      <c r="B75" s="282"/>
      <c r="C75" s="282"/>
      <c r="D75" s="282" t="s">
        <v>25802</v>
      </c>
      <c r="E75" s="282"/>
      <c r="F75" s="282"/>
      <c r="G75" s="282"/>
      <c r="H75" s="282"/>
      <c r="I75" s="282"/>
      <c r="J75" s="280"/>
      <c r="K75" s="280"/>
      <c r="L75" s="280"/>
      <c r="M75" s="280"/>
      <c r="N75" s="280"/>
      <c r="O75" s="280"/>
      <c r="P75" s="280"/>
      <c r="Q75" s="280"/>
      <c r="R75" s="280"/>
      <c r="S75" s="280"/>
      <c r="T75" s="280"/>
    </row>
    <row r="76" spans="1:20">
      <c r="A76" s="262"/>
      <c r="B76" s="282"/>
      <c r="C76" s="282"/>
      <c r="D76" s="282" t="s">
        <v>25801</v>
      </c>
      <c r="E76" s="282"/>
      <c r="F76" s="282"/>
      <c r="G76" s="282"/>
      <c r="H76" s="282"/>
      <c r="I76" s="282"/>
      <c r="J76" s="280"/>
      <c r="K76" s="280"/>
      <c r="L76" s="280"/>
      <c r="M76" s="280"/>
      <c r="N76" s="280"/>
      <c r="O76" s="280"/>
      <c r="P76" s="280"/>
      <c r="Q76" s="280"/>
      <c r="R76" s="280"/>
      <c r="S76" s="280"/>
      <c r="T76" s="280"/>
    </row>
    <row r="77" spans="1:20">
      <c r="A77" s="262"/>
      <c r="B77" s="282"/>
      <c r="C77" s="282" t="s">
        <v>25804</v>
      </c>
      <c r="D77" s="282"/>
      <c r="E77" s="282"/>
      <c r="F77" s="282"/>
      <c r="G77" s="282"/>
      <c r="H77" s="282"/>
      <c r="I77" s="282">
        <v>379696</v>
      </c>
      <c r="J77" s="280">
        <v>206127</v>
      </c>
      <c r="K77" s="280">
        <v>19050</v>
      </c>
      <c r="L77" s="280">
        <f>SUM(I77:K77)</f>
        <v>604873</v>
      </c>
      <c r="M77" s="280"/>
      <c r="N77" s="280"/>
      <c r="O77" s="280"/>
      <c r="P77" s="280"/>
      <c r="Q77" s="280"/>
      <c r="R77" s="280"/>
      <c r="S77" s="280"/>
      <c r="T77" s="280"/>
    </row>
    <row r="78" spans="1:20">
      <c r="A78" s="262"/>
      <c r="B78" s="286" t="s">
        <v>25948</v>
      </c>
      <c r="C78" s="262"/>
      <c r="D78" s="262"/>
      <c r="E78" s="262"/>
      <c r="F78" s="262"/>
      <c r="G78" s="262"/>
      <c r="H78" s="262"/>
      <c r="I78" s="262"/>
      <c r="J78" s="262"/>
      <c r="K78" s="262"/>
      <c r="L78" s="262"/>
      <c r="M78" s="262"/>
      <c r="N78" s="262"/>
      <c r="O78" s="262"/>
      <c r="P78" s="262"/>
      <c r="Q78" s="262"/>
    </row>
    <row r="79" spans="1:20">
      <c r="A79" s="262"/>
      <c r="B79" s="261" t="s">
        <v>25785</v>
      </c>
      <c r="C79" s="262"/>
      <c r="D79" s="262"/>
      <c r="E79" s="262"/>
      <c r="F79" s="262"/>
      <c r="G79" s="262"/>
      <c r="H79" s="262"/>
      <c r="I79" s="262"/>
      <c r="J79" s="262"/>
      <c r="K79" s="262"/>
      <c r="L79" s="262"/>
      <c r="M79" s="262"/>
      <c r="N79" s="262"/>
      <c r="O79" s="262"/>
      <c r="P79" s="262"/>
      <c r="Q79" s="262"/>
    </row>
    <row r="80" spans="1:20">
      <c r="A80" s="262"/>
      <c r="B80" s="286" t="s">
        <v>25812</v>
      </c>
      <c r="C80" s="262"/>
      <c r="D80" s="262"/>
      <c r="E80" s="262"/>
      <c r="F80" s="262"/>
      <c r="G80" s="262"/>
      <c r="H80" s="262"/>
      <c r="I80" s="262"/>
      <c r="J80" s="262"/>
      <c r="K80" s="262"/>
      <c r="L80" s="262"/>
      <c r="M80" s="262"/>
      <c r="N80" s="262"/>
      <c r="O80" s="262"/>
      <c r="P80" s="262"/>
      <c r="Q80" s="262"/>
    </row>
    <row r="81" spans="1:17">
      <c r="A81" s="262"/>
      <c r="B81" s="262" t="s">
        <v>25949</v>
      </c>
      <c r="C81" s="262"/>
      <c r="D81" s="262"/>
      <c r="E81" s="262"/>
      <c r="F81" s="262"/>
      <c r="G81" s="262"/>
      <c r="H81" s="262"/>
      <c r="I81" s="262"/>
      <c r="J81" s="262"/>
      <c r="K81" s="262"/>
      <c r="L81" s="262"/>
      <c r="M81" s="262"/>
      <c r="N81" s="262"/>
      <c r="O81" s="262"/>
      <c r="P81" s="262"/>
      <c r="Q81" s="262"/>
    </row>
    <row r="82" spans="1:17">
      <c r="A82" s="262"/>
      <c r="B82" s="262" t="s">
        <v>25950</v>
      </c>
      <c r="C82" s="262"/>
      <c r="D82" s="262"/>
      <c r="E82" s="262"/>
      <c r="F82" s="262"/>
      <c r="G82" s="262"/>
      <c r="H82" s="262"/>
      <c r="I82" s="262"/>
      <c r="J82" s="262"/>
      <c r="K82" s="262"/>
      <c r="L82" s="262"/>
      <c r="M82" s="262"/>
      <c r="N82" s="262"/>
      <c r="O82" s="262"/>
      <c r="P82" s="262"/>
      <c r="Q82" s="262"/>
    </row>
    <row r="83" spans="1:17" ht="149.25" customHeight="1">
      <c r="A83" s="262"/>
      <c r="B83" s="498" t="s">
        <v>25786</v>
      </c>
      <c r="C83" s="498"/>
      <c r="D83" s="498"/>
      <c r="E83" s="498"/>
      <c r="F83" s="498"/>
      <c r="G83" s="498"/>
      <c r="H83" s="498"/>
      <c r="I83" s="262"/>
      <c r="J83" s="262"/>
      <c r="K83" s="262"/>
      <c r="L83" s="262"/>
      <c r="M83" s="262"/>
      <c r="N83" s="262"/>
      <c r="O83" s="262"/>
      <c r="P83" s="262"/>
      <c r="Q83" s="262"/>
    </row>
    <row r="84" spans="1:17" ht="109.5" customHeight="1">
      <c r="A84" s="262"/>
      <c r="B84" s="498" t="s">
        <v>25787</v>
      </c>
      <c r="C84" s="498"/>
      <c r="D84" s="498"/>
      <c r="E84" s="498"/>
      <c r="F84" s="498"/>
      <c r="G84" s="498"/>
      <c r="H84" s="498"/>
      <c r="I84" s="262"/>
      <c r="J84" s="262"/>
      <c r="K84" s="262"/>
      <c r="L84" s="262"/>
      <c r="M84" s="262"/>
      <c r="N84" s="262"/>
      <c r="O84" s="262"/>
      <c r="P84" s="262"/>
      <c r="Q84" s="262"/>
    </row>
  </sheetData>
  <mergeCells count="5">
    <mergeCell ref="B3:C3"/>
    <mergeCell ref="B21:C21"/>
    <mergeCell ref="B83:H83"/>
    <mergeCell ref="B84:H84"/>
    <mergeCell ref="B20:K20"/>
  </mergeCells>
  <hyperlinks>
    <hyperlink ref="B48" r:id="rId1" xr:uid="{D5153E97-A31A-41C1-A748-072115C5ACF0}"/>
    <hyperlink ref="B54" r:id="rId2" xr:uid="{C45974F6-0DF5-406F-A8DA-6E77732D5889}"/>
    <hyperlink ref="B79" r:id="rId3" xr:uid="{837E0ADF-7EBA-4CB4-8A63-C3941C40D02B}"/>
    <hyperlink ref="B60" r:id="rId4" xr:uid="{D52FF60D-683E-4A69-B2D8-A629B0807A8F}"/>
    <hyperlink ref="B61" r:id="rId5" xr:uid="{9124B7D1-FCDD-4955-A352-8D230EB443F5}"/>
    <hyperlink ref="B67" r:id="rId6" xr:uid="{80A9F67A-7279-438E-8566-7E3D21DA017A}"/>
    <hyperlink ref="B66" r:id="rId7" xr:uid="{B34D627A-C6F1-4446-9365-165864348CB3}"/>
    <hyperlink ref="B63" r:id="rId8" xr:uid="{DB2D4F2F-846B-427A-AE31-EC105CF31459}"/>
    <hyperlink ref="B56" r:id="rId9" xr:uid="{CF3830A8-6C29-4D8F-9B6E-279B5B8F83C4}"/>
    <hyperlink ref="B57" r:id="rId10" xr:uid="{C6641589-BFF2-416C-860C-C3110BF0205E}"/>
    <hyperlink ref="C50" r:id="rId11" xr:uid="{50FAE231-7AD0-489B-97DE-FB2A6E03C174}"/>
    <hyperlink ref="A1" location="'Table of Contents'!A1" display="Return to Table of Contents" xr:uid="{24834439-577A-4D83-AF29-10D844D542F6}"/>
  </hyperlinks>
  <pageMargins left="0.7" right="0.7" top="0.75" bottom="0.75" header="0.3" footer="0.3"/>
  <drawing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1F0C3-DC4E-470B-B0B2-1A1BCF082CA4}">
  <dimension ref="A1:AC49"/>
  <sheetViews>
    <sheetView workbookViewId="0">
      <selection activeCell="A3" sqref="A3:XFD3"/>
    </sheetView>
  </sheetViews>
  <sheetFormatPr defaultRowHeight="15"/>
  <cols>
    <col min="17" max="17" width="21" customWidth="1"/>
  </cols>
  <sheetData>
    <row r="1" spans="1:29">
      <c r="A1" s="261" t="s">
        <v>26157</v>
      </c>
    </row>
    <row r="2" spans="1:29">
      <c r="A2" s="75" t="s">
        <v>26263</v>
      </c>
    </row>
    <row r="3" spans="1:29">
      <c r="A3" s="75"/>
    </row>
    <row r="4" spans="1:29" ht="15.75">
      <c r="A4" s="297" t="s">
        <v>25967</v>
      </c>
    </row>
    <row r="5" spans="1:29">
      <c r="A5" s="75" t="s">
        <v>25849</v>
      </c>
    </row>
    <row r="6" spans="1:29">
      <c r="A6" s="261" t="s">
        <v>25845</v>
      </c>
    </row>
    <row r="7" spans="1:29">
      <c r="B7" t="s">
        <v>25847</v>
      </c>
    </row>
    <row r="8" spans="1:29" ht="15.75" thickBot="1">
      <c r="C8" t="s">
        <v>25848</v>
      </c>
    </row>
    <row r="9" spans="1:29" ht="75" customHeight="1">
      <c r="B9" s="261"/>
      <c r="Q9" s="367" t="s">
        <v>25986</v>
      </c>
      <c r="R9" s="511" t="s">
        <v>25985</v>
      </c>
      <c r="S9" s="511"/>
      <c r="T9" s="511"/>
      <c r="U9" s="511"/>
      <c r="V9" s="511"/>
      <c r="W9" s="511"/>
      <c r="X9" s="511"/>
      <c r="Y9" s="511"/>
      <c r="Z9" s="511"/>
      <c r="AA9" s="511"/>
      <c r="AB9" s="511"/>
      <c r="AC9" s="369" t="s">
        <v>25988</v>
      </c>
    </row>
    <row r="10" spans="1:29" ht="30">
      <c r="Q10" s="370" t="s">
        <v>25987</v>
      </c>
      <c r="R10" s="366" t="s">
        <v>25970</v>
      </c>
      <c r="S10" s="366" t="s">
        <v>25971</v>
      </c>
      <c r="T10" s="366" t="s">
        <v>25972</v>
      </c>
      <c r="U10" s="366" t="s">
        <v>25973</v>
      </c>
      <c r="V10" s="366" t="s">
        <v>25974</v>
      </c>
      <c r="W10" s="366" t="s">
        <v>25975</v>
      </c>
      <c r="X10" s="366" t="s">
        <v>25976</v>
      </c>
      <c r="Y10" s="366" t="s">
        <v>25977</v>
      </c>
      <c r="Z10" s="366" t="s">
        <v>25978</v>
      </c>
      <c r="AA10" s="366" t="s">
        <v>25979</v>
      </c>
      <c r="AB10" s="366" t="s">
        <v>25980</v>
      </c>
      <c r="AC10" s="371"/>
    </row>
    <row r="11" spans="1:29">
      <c r="Q11" s="372" t="s">
        <v>25969</v>
      </c>
      <c r="R11" s="10">
        <v>0</v>
      </c>
      <c r="S11" s="10">
        <v>0.37</v>
      </c>
      <c r="T11" s="10">
        <v>0.37</v>
      </c>
      <c r="U11" s="10">
        <v>0.4</v>
      </c>
      <c r="V11" s="10">
        <v>0.4</v>
      </c>
      <c r="W11" s="10">
        <v>0.4</v>
      </c>
      <c r="X11" s="10">
        <v>0.75</v>
      </c>
      <c r="Y11" s="10">
        <v>0.75</v>
      </c>
      <c r="Z11" s="10">
        <v>0.75</v>
      </c>
      <c r="AA11" s="10">
        <v>0.75</v>
      </c>
      <c r="AB11" s="10">
        <v>0.75</v>
      </c>
      <c r="AC11" s="371">
        <f>SUM(R11:AB11)</f>
        <v>5.6899999999999995</v>
      </c>
    </row>
    <row r="12" spans="1:29">
      <c r="Q12" s="373" t="s">
        <v>25970</v>
      </c>
      <c r="R12" s="10"/>
      <c r="S12" s="10">
        <v>0</v>
      </c>
      <c r="T12" s="10">
        <v>0.37</v>
      </c>
      <c r="U12" s="10">
        <v>0.37</v>
      </c>
      <c r="V12" s="10">
        <v>0.4</v>
      </c>
      <c r="W12" s="10">
        <v>0.4</v>
      </c>
      <c r="X12" s="10">
        <v>0.4</v>
      </c>
      <c r="Y12" s="10">
        <v>0.75</v>
      </c>
      <c r="Z12" s="10">
        <v>0.75</v>
      </c>
      <c r="AA12" s="10">
        <v>0.75</v>
      </c>
      <c r="AB12" s="10">
        <v>0.75</v>
      </c>
      <c r="AC12" s="371">
        <f t="shared" ref="AC12:AC22" si="0">SUM(R12:AB12)</f>
        <v>4.9399999999999995</v>
      </c>
    </row>
    <row r="13" spans="1:29">
      <c r="Q13" s="373" t="s">
        <v>25971</v>
      </c>
      <c r="R13" s="10"/>
      <c r="S13" s="10"/>
      <c r="T13" s="10">
        <v>0</v>
      </c>
      <c r="U13" s="10">
        <v>0.37</v>
      </c>
      <c r="V13" s="10">
        <v>0.37</v>
      </c>
      <c r="W13" s="10">
        <v>0.4</v>
      </c>
      <c r="X13" s="10">
        <v>0.4</v>
      </c>
      <c r="Y13" s="10">
        <v>0.4</v>
      </c>
      <c r="Z13" s="10">
        <v>0.75</v>
      </c>
      <c r="AA13" s="10">
        <v>0.75</v>
      </c>
      <c r="AB13" s="10">
        <v>0.75</v>
      </c>
      <c r="AC13" s="371">
        <f t="shared" si="0"/>
        <v>4.1899999999999995</v>
      </c>
    </row>
    <row r="14" spans="1:29">
      <c r="Q14" s="373" t="s">
        <v>25972</v>
      </c>
      <c r="R14" s="10"/>
      <c r="S14" s="10"/>
      <c r="T14" s="10"/>
      <c r="U14" s="10">
        <v>0</v>
      </c>
      <c r="V14" s="10">
        <v>0.37</v>
      </c>
      <c r="W14" s="10">
        <v>0.37</v>
      </c>
      <c r="X14" s="10">
        <v>0.4</v>
      </c>
      <c r="Y14" s="10">
        <v>0.4</v>
      </c>
      <c r="Z14" s="10">
        <v>0.4</v>
      </c>
      <c r="AA14" s="10">
        <v>0.75</v>
      </c>
      <c r="AB14" s="10">
        <v>0.75</v>
      </c>
      <c r="AC14" s="371">
        <f t="shared" si="0"/>
        <v>3.44</v>
      </c>
    </row>
    <row r="15" spans="1:29">
      <c r="Q15" s="373" t="s">
        <v>25973</v>
      </c>
      <c r="R15" s="10"/>
      <c r="S15" s="10"/>
      <c r="T15" s="10"/>
      <c r="U15" s="10"/>
      <c r="V15" s="10">
        <v>0</v>
      </c>
      <c r="W15" s="10">
        <v>0.37</v>
      </c>
      <c r="X15" s="10">
        <v>0.37</v>
      </c>
      <c r="Y15" s="10">
        <v>0.4</v>
      </c>
      <c r="Z15" s="10">
        <v>0.4</v>
      </c>
      <c r="AA15" s="10">
        <v>0.4</v>
      </c>
      <c r="AB15" s="10">
        <v>0.75</v>
      </c>
      <c r="AC15" s="371">
        <f t="shared" si="0"/>
        <v>2.69</v>
      </c>
    </row>
    <row r="16" spans="1:29">
      <c r="Q16" s="373" t="s">
        <v>25974</v>
      </c>
      <c r="R16" s="10"/>
      <c r="S16" s="10"/>
      <c r="T16" s="10"/>
      <c r="U16" s="10"/>
      <c r="V16" s="10"/>
      <c r="W16" s="10">
        <v>0</v>
      </c>
      <c r="X16" s="10">
        <v>0.37</v>
      </c>
      <c r="Y16" s="10">
        <v>0.37</v>
      </c>
      <c r="Z16" s="10">
        <v>0.4</v>
      </c>
      <c r="AA16" s="10">
        <v>0.4</v>
      </c>
      <c r="AB16" s="10">
        <v>0.4</v>
      </c>
      <c r="AC16" s="371">
        <f t="shared" si="0"/>
        <v>1.94</v>
      </c>
    </row>
    <row r="17" spans="1:29">
      <c r="Q17" s="373" t="s">
        <v>25975</v>
      </c>
      <c r="R17" s="10"/>
      <c r="S17" s="10"/>
      <c r="T17" s="10"/>
      <c r="U17" s="10"/>
      <c r="V17" s="10"/>
      <c r="W17" s="10"/>
      <c r="X17" s="10">
        <v>0</v>
      </c>
      <c r="Y17" s="10">
        <v>0.37</v>
      </c>
      <c r="Z17" s="10">
        <v>0.37</v>
      </c>
      <c r="AA17" s="10">
        <v>0.4</v>
      </c>
      <c r="AB17" s="10">
        <v>0.4</v>
      </c>
      <c r="AC17" s="371">
        <f t="shared" si="0"/>
        <v>1.54</v>
      </c>
    </row>
    <row r="18" spans="1:29">
      <c r="Q18" s="373" t="s">
        <v>25976</v>
      </c>
      <c r="R18" s="10"/>
      <c r="S18" s="10"/>
      <c r="T18" s="10"/>
      <c r="U18" s="10"/>
      <c r="V18" s="10"/>
      <c r="W18" s="10"/>
      <c r="X18" s="10"/>
      <c r="Y18" s="10">
        <v>0</v>
      </c>
      <c r="Z18" s="10">
        <v>0.37</v>
      </c>
      <c r="AA18" s="10">
        <v>0.37</v>
      </c>
      <c r="AB18" s="10">
        <v>0.4</v>
      </c>
      <c r="AC18" s="371">
        <f t="shared" si="0"/>
        <v>1.1400000000000001</v>
      </c>
    </row>
    <row r="19" spans="1:29">
      <c r="Q19" s="373" t="s">
        <v>25977</v>
      </c>
      <c r="R19" s="10"/>
      <c r="S19" s="10"/>
      <c r="T19" s="10"/>
      <c r="U19" s="10"/>
      <c r="V19" s="10"/>
      <c r="W19" s="10"/>
      <c r="X19" s="10"/>
      <c r="Y19" s="10"/>
      <c r="Z19" s="10">
        <v>0</v>
      </c>
      <c r="AA19" s="10">
        <v>0.37</v>
      </c>
      <c r="AB19" s="10">
        <v>0.37</v>
      </c>
      <c r="AC19" s="371">
        <f t="shared" si="0"/>
        <v>0.74</v>
      </c>
    </row>
    <row r="20" spans="1:29">
      <c r="Q20" s="373" t="s">
        <v>25978</v>
      </c>
      <c r="R20" s="10"/>
      <c r="S20" s="10"/>
      <c r="T20" s="10"/>
      <c r="U20" s="10"/>
      <c r="V20" s="10"/>
      <c r="W20" s="10"/>
      <c r="X20" s="10"/>
      <c r="Y20" s="10"/>
      <c r="Z20" s="10"/>
      <c r="AA20" s="10">
        <v>0</v>
      </c>
      <c r="AB20" s="10">
        <v>0.37</v>
      </c>
      <c r="AC20" s="371">
        <f t="shared" si="0"/>
        <v>0.37</v>
      </c>
    </row>
    <row r="21" spans="1:29">
      <c r="Q21" s="373" t="s">
        <v>25979</v>
      </c>
      <c r="R21" s="10"/>
      <c r="S21" s="10"/>
      <c r="T21" s="10"/>
      <c r="U21" s="10"/>
      <c r="V21" s="10"/>
      <c r="W21" s="10"/>
      <c r="X21" s="10"/>
      <c r="Y21" s="10"/>
      <c r="Z21" s="10"/>
      <c r="AA21" s="10"/>
      <c r="AB21" s="10">
        <v>0</v>
      </c>
      <c r="AC21" s="371">
        <f t="shared" si="0"/>
        <v>0</v>
      </c>
    </row>
    <row r="22" spans="1:29" ht="15.75" thickBot="1">
      <c r="A22" t="s">
        <v>25850</v>
      </c>
      <c r="Q22" s="374" t="s">
        <v>25980</v>
      </c>
      <c r="R22" s="375"/>
      <c r="S22" s="375"/>
      <c r="T22" s="375"/>
      <c r="U22" s="375"/>
      <c r="V22" s="375"/>
      <c r="W22" s="375"/>
      <c r="X22" s="375"/>
      <c r="Y22" s="375"/>
      <c r="Z22" s="375"/>
      <c r="AA22" s="375"/>
      <c r="AB22" s="375"/>
      <c r="AC22" s="376">
        <f t="shared" si="0"/>
        <v>0</v>
      </c>
    </row>
    <row r="23" spans="1:29">
      <c r="B23" t="s">
        <v>25846</v>
      </c>
    </row>
    <row r="24" spans="1:29">
      <c r="A24" s="261" t="s">
        <v>25825</v>
      </c>
    </row>
    <row r="25" spans="1:29">
      <c r="A25" t="s">
        <v>25826</v>
      </c>
    </row>
    <row r="26" spans="1:29">
      <c r="A26" s="512" t="s">
        <v>25827</v>
      </c>
      <c r="B26" s="512"/>
      <c r="C26" s="512"/>
      <c r="D26" s="512"/>
      <c r="E26" s="512"/>
      <c r="F26" s="512"/>
      <c r="G26" s="512"/>
      <c r="H26" s="512"/>
    </row>
    <row r="27" spans="1:29">
      <c r="A27" s="512"/>
      <c r="B27" s="512"/>
      <c r="C27" s="512"/>
      <c r="D27" s="512"/>
      <c r="E27" s="512"/>
      <c r="F27" s="512"/>
      <c r="G27" s="512"/>
      <c r="H27" s="512"/>
    </row>
    <row r="28" spans="1:29">
      <c r="A28" s="512"/>
      <c r="B28" s="512"/>
      <c r="C28" s="512"/>
      <c r="D28" s="512"/>
      <c r="E28" s="512"/>
      <c r="F28" s="512"/>
      <c r="G28" s="512"/>
      <c r="H28" s="512"/>
    </row>
    <row r="29" spans="1:29">
      <c r="A29" s="512"/>
      <c r="B29" s="512"/>
      <c r="C29" s="512"/>
      <c r="D29" s="512"/>
      <c r="E29" s="512"/>
      <c r="F29" s="512"/>
      <c r="G29" s="512"/>
      <c r="H29" s="512"/>
    </row>
    <row r="30" spans="1:29">
      <c r="A30" s="512"/>
      <c r="B30" s="512"/>
      <c r="C30" s="512"/>
      <c r="D30" s="512"/>
      <c r="E30" s="512"/>
      <c r="F30" s="512"/>
      <c r="G30" s="512"/>
      <c r="H30" s="512"/>
    </row>
    <row r="32" spans="1:29">
      <c r="A32" t="s">
        <v>25828</v>
      </c>
    </row>
    <row r="33" spans="1:14">
      <c r="A33" s="261" t="s">
        <v>25829</v>
      </c>
    </row>
    <row r="36" spans="1:14">
      <c r="A36" s="513" t="s">
        <v>25830</v>
      </c>
      <c r="B36" s="514"/>
      <c r="C36" s="514"/>
      <c r="D36" s="514"/>
      <c r="E36" s="514"/>
      <c r="F36" s="514"/>
      <c r="G36" s="514"/>
      <c r="H36" s="514"/>
      <c r="I36" s="514"/>
      <c r="J36" s="514"/>
      <c r="K36" s="514"/>
      <c r="L36" s="514"/>
      <c r="M36" s="515"/>
    </row>
    <row r="37" spans="1:14">
      <c r="A37" s="516" t="s">
        <v>25831</v>
      </c>
      <c r="B37" s="518">
        <v>40269</v>
      </c>
      <c r="C37" s="515"/>
      <c r="D37" s="513" t="s">
        <v>25832</v>
      </c>
      <c r="E37" s="514"/>
      <c r="F37" s="514"/>
      <c r="G37" s="514"/>
      <c r="H37" s="514"/>
      <c r="I37" s="514"/>
      <c r="J37" s="514"/>
      <c r="K37" s="514"/>
      <c r="L37" s="514"/>
      <c r="M37" s="515"/>
    </row>
    <row r="38" spans="1:14">
      <c r="A38" s="517"/>
      <c r="B38" s="291" t="s">
        <v>25833</v>
      </c>
      <c r="C38" s="291" t="s">
        <v>25834</v>
      </c>
      <c r="D38" s="291">
        <v>2010</v>
      </c>
      <c r="E38" s="291">
        <v>2011</v>
      </c>
      <c r="F38" s="291">
        <v>2012</v>
      </c>
      <c r="G38" s="291">
        <v>2013</v>
      </c>
      <c r="H38" s="291">
        <v>2014</v>
      </c>
      <c r="I38" s="291">
        <v>2015</v>
      </c>
      <c r="J38" s="291">
        <v>2016</v>
      </c>
      <c r="K38" s="291">
        <v>2017</v>
      </c>
      <c r="L38" s="291">
        <v>2018</v>
      </c>
      <c r="M38" s="291">
        <v>2019</v>
      </c>
    </row>
    <row r="39" spans="1:14">
      <c r="A39" s="292" t="s">
        <v>25835</v>
      </c>
      <c r="B39" s="293">
        <v>2808254</v>
      </c>
      <c r="C39" s="293">
        <v>2808244</v>
      </c>
      <c r="D39" s="293">
        <v>2809885</v>
      </c>
      <c r="E39" s="293">
        <v>2817715</v>
      </c>
      <c r="F39" s="293">
        <v>2826209</v>
      </c>
      <c r="G39" s="293">
        <v>2838058</v>
      </c>
      <c r="H39" s="293">
        <v>2851556</v>
      </c>
      <c r="I39" s="293">
        <v>2865240</v>
      </c>
      <c r="J39" s="293">
        <v>2881140</v>
      </c>
      <c r="K39" s="293">
        <v>2896402</v>
      </c>
      <c r="L39" s="293">
        <v>2913825</v>
      </c>
      <c r="M39" s="293">
        <v>2928732</v>
      </c>
    </row>
    <row r="40" spans="1:14">
      <c r="D40" s="2"/>
      <c r="E40" s="2">
        <f t="shared" ref="E40:M40" si="1">+E39/D39-1</f>
        <v>2.7865909103041986E-3</v>
      </c>
      <c r="F40" s="2">
        <f t="shared" si="1"/>
        <v>3.0144993372289708E-3</v>
      </c>
      <c r="G40" s="2">
        <f t="shared" si="1"/>
        <v>4.1925420236084143E-3</v>
      </c>
      <c r="H40" s="2">
        <f t="shared" si="1"/>
        <v>4.7560691148664791E-3</v>
      </c>
      <c r="I40" s="2">
        <f t="shared" si="1"/>
        <v>4.7987835413367819E-3</v>
      </c>
      <c r="J40" s="2">
        <f t="shared" si="1"/>
        <v>5.5492733592996668E-3</v>
      </c>
      <c r="K40" s="2">
        <f t="shared" si="1"/>
        <v>5.2972087437610504E-3</v>
      </c>
      <c r="L40" s="2">
        <f t="shared" si="1"/>
        <v>6.0153942719276543E-3</v>
      </c>
      <c r="M40" s="2">
        <f t="shared" si="1"/>
        <v>5.1159558312527942E-3</v>
      </c>
    </row>
    <row r="42" spans="1:14">
      <c r="A42" t="s">
        <v>25842</v>
      </c>
    </row>
    <row r="43" spans="1:14">
      <c r="A43" s="261" t="s">
        <v>25843</v>
      </c>
    </row>
    <row r="44" spans="1:14">
      <c r="A44" t="s">
        <v>25844</v>
      </c>
    </row>
    <row r="45" spans="1:14">
      <c r="A45" s="508" t="s">
        <v>25836</v>
      </c>
      <c r="B45" s="509"/>
      <c r="C45" s="509"/>
      <c r="D45" s="509"/>
      <c r="E45" s="509"/>
      <c r="F45" s="509"/>
      <c r="G45" s="509"/>
      <c r="H45" s="509"/>
      <c r="I45" s="509"/>
      <c r="J45" s="509"/>
      <c r="K45" s="509"/>
      <c r="L45" s="509"/>
      <c r="M45" s="509"/>
      <c r="N45" s="510"/>
    </row>
    <row r="46" spans="1:14">
      <c r="A46" s="501" t="s">
        <v>25837</v>
      </c>
      <c r="B46" s="503" t="s">
        <v>25838</v>
      </c>
      <c r="C46" s="505" t="s">
        <v>25839</v>
      </c>
      <c r="D46" s="506"/>
      <c r="E46" s="506"/>
      <c r="F46" s="506"/>
      <c r="G46" s="506"/>
      <c r="H46" s="506"/>
      <c r="I46" s="506"/>
      <c r="J46" s="506"/>
      <c r="K46" s="506"/>
      <c r="L46" s="507"/>
      <c r="M46" s="503" t="s">
        <v>25840</v>
      </c>
      <c r="N46" s="503" t="s">
        <v>25841</v>
      </c>
    </row>
    <row r="47" spans="1:14">
      <c r="A47" s="502"/>
      <c r="B47" s="504"/>
      <c r="C47" s="294">
        <v>2000</v>
      </c>
      <c r="D47" s="294">
        <v>2001</v>
      </c>
      <c r="E47" s="294">
        <v>2002</v>
      </c>
      <c r="F47" s="294">
        <v>2003</v>
      </c>
      <c r="G47" s="294">
        <v>2004</v>
      </c>
      <c r="H47" s="294">
        <v>2005</v>
      </c>
      <c r="I47" s="294">
        <v>2006</v>
      </c>
      <c r="J47" s="294">
        <v>2007</v>
      </c>
      <c r="K47" s="294">
        <v>2008</v>
      </c>
      <c r="L47" s="294">
        <v>2009</v>
      </c>
      <c r="M47" s="504"/>
      <c r="N47" s="504"/>
    </row>
    <row r="48" spans="1:14">
      <c r="A48" s="295" t="s">
        <v>25782</v>
      </c>
      <c r="B48" s="296">
        <v>2622197</v>
      </c>
      <c r="C48" s="296">
        <v>2626742</v>
      </c>
      <c r="D48" s="296">
        <v>2646017</v>
      </c>
      <c r="E48" s="296">
        <v>2665373</v>
      </c>
      <c r="F48" s="296">
        <v>2684282</v>
      </c>
      <c r="G48" s="296">
        <v>2707465</v>
      </c>
      <c r="H48" s="296">
        <v>2731377</v>
      </c>
      <c r="I48" s="296">
        <v>2754870</v>
      </c>
      <c r="J48" s="296">
        <v>2774342</v>
      </c>
      <c r="K48" s="296">
        <v>2790008</v>
      </c>
      <c r="L48" s="296">
        <v>2801841</v>
      </c>
      <c r="M48" s="296">
        <v>2808254</v>
      </c>
      <c r="N48" s="296">
        <v>2808714</v>
      </c>
    </row>
    <row r="49" spans="4:13">
      <c r="D49" s="2">
        <f t="shared" ref="D49:M49" si="2">+D48/C48-1</f>
        <v>7.3379875145713758E-3</v>
      </c>
      <c r="E49" s="2">
        <f t="shared" si="2"/>
        <v>7.3151457454732061E-3</v>
      </c>
      <c r="F49" s="2">
        <f t="shared" si="2"/>
        <v>7.0943166303552019E-3</v>
      </c>
      <c r="G49" s="2">
        <f t="shared" si="2"/>
        <v>8.6365739516189866E-3</v>
      </c>
      <c r="H49" s="2">
        <f t="shared" si="2"/>
        <v>8.8318777897404832E-3</v>
      </c>
      <c r="I49" s="2">
        <f t="shared" si="2"/>
        <v>8.6011561201548847E-3</v>
      </c>
      <c r="J49" s="2">
        <f t="shared" si="2"/>
        <v>7.0682101151777754E-3</v>
      </c>
      <c r="K49" s="2">
        <f t="shared" si="2"/>
        <v>5.6467443451455601E-3</v>
      </c>
      <c r="L49" s="2">
        <f t="shared" si="2"/>
        <v>4.2412064768273527E-3</v>
      </c>
      <c r="M49" s="2">
        <f t="shared" si="2"/>
        <v>2.288852222520843E-3</v>
      </c>
    </row>
  </sheetData>
  <mergeCells count="12">
    <mergeCell ref="A45:N45"/>
    <mergeCell ref="R9:AB9"/>
    <mergeCell ref="A26:H30"/>
    <mergeCell ref="A36:M36"/>
    <mergeCell ref="A37:A38"/>
    <mergeCell ref="B37:C37"/>
    <mergeCell ref="D37:M37"/>
    <mergeCell ref="A46:A47"/>
    <mergeCell ref="B46:B47"/>
    <mergeCell ref="C46:L46"/>
    <mergeCell ref="M46:M47"/>
    <mergeCell ref="N46:N47"/>
  </mergeCells>
  <hyperlinks>
    <hyperlink ref="A24" r:id="rId1" xr:uid="{8669385B-1ED8-4C94-9354-35FAF9C93F07}"/>
    <hyperlink ref="A26" r:id="rId2" display="The vintage year (e.g., V2022) refers to the final year of the time series. The reference date for all estimates is July 1, unless otherwise specified. Products are released for each new vintage between December and June. During these months, pages will show a combination of products from both the new vintage and the previous year's vintage. As new products are released, they supersede the older vintage products. We recommend that the most recent vintage available is used whenever possible. However, data from separate vintages should not be combined. To access past vintages of data, please see the FTP2 site." xr:uid="{FC7CB82C-F324-4959-9F09-DD954D343B48}"/>
    <hyperlink ref="A33" r:id="rId3" xr:uid="{DC831D55-EE1E-4362-BD4A-C6D0479E7ABA}"/>
    <hyperlink ref="A43" r:id="rId4" xr:uid="{99460F94-717B-4695-9E2E-67CF8D74764E}"/>
    <hyperlink ref="A6" r:id="rId5" xr:uid="{55689E5D-01C9-48F0-8741-680AA7A12970}"/>
    <hyperlink ref="A1" location="'Table of Contents'!A1" display="Return to Table of Contents" xr:uid="{D9F0353A-894F-4BAF-814D-05DB222CC105}"/>
  </hyperlinks>
  <pageMargins left="0.7" right="0.7" top="0.75" bottom="0.75" header="0.3" footer="0.3"/>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876A-7F4E-46E4-BAA0-8B329EB9C4C5}">
  <dimension ref="A1:AX101"/>
  <sheetViews>
    <sheetView workbookViewId="0">
      <selection activeCell="A4" sqref="A4:XFD4"/>
    </sheetView>
  </sheetViews>
  <sheetFormatPr defaultRowHeight="16.5" customHeight="1"/>
  <cols>
    <col min="1" max="1" width="18" customWidth="1"/>
    <col min="2" max="2" width="19.140625" customWidth="1"/>
    <col min="3" max="3" width="17.42578125" customWidth="1"/>
    <col min="4" max="4" width="16.7109375" customWidth="1"/>
    <col min="5" max="5" width="11" customWidth="1"/>
    <col min="6" max="6" width="11.7109375" customWidth="1"/>
    <col min="7" max="7" width="10.7109375" bestFit="1" customWidth="1"/>
    <col min="15" max="15" width="28.7109375" customWidth="1"/>
  </cols>
  <sheetData>
    <row r="1" spans="1:9" ht="15">
      <c r="A1" s="261" t="s">
        <v>26157</v>
      </c>
    </row>
    <row r="2" spans="1:9" ht="15"/>
    <row r="3" spans="1:9" ht="16.5" customHeight="1">
      <c r="A3" s="75" t="s">
        <v>26014</v>
      </c>
    </row>
    <row r="4" spans="1:9" ht="16.5" customHeight="1">
      <c r="A4" s="75"/>
    </row>
    <row r="5" spans="1:9" ht="16.5" customHeight="1">
      <c r="A5" t="s">
        <v>26016</v>
      </c>
    </row>
    <row r="6" spans="1:9" ht="16.5" customHeight="1">
      <c r="A6" s="261" t="s">
        <v>25854</v>
      </c>
    </row>
    <row r="7" spans="1:9" ht="16.5" customHeight="1">
      <c r="A7" s="98" t="s">
        <v>26015</v>
      </c>
      <c r="B7" s="98"/>
      <c r="C7" s="98"/>
      <c r="D7" s="98"/>
      <c r="E7" s="98"/>
      <c r="F7" s="98"/>
      <c r="G7" s="98"/>
      <c r="H7" s="98"/>
      <c r="I7" s="98"/>
    </row>
    <row r="8" spans="1:9" ht="16.5" customHeight="1">
      <c r="A8" t="s">
        <v>25942</v>
      </c>
      <c r="C8" s="261" t="s">
        <v>25943</v>
      </c>
    </row>
    <row r="9" spans="1:9" ht="16.5" customHeight="1">
      <c r="B9" s="399" t="s">
        <v>26007</v>
      </c>
    </row>
    <row r="10" spans="1:9" ht="16.5" customHeight="1">
      <c r="A10" t="s">
        <v>26011</v>
      </c>
    </row>
    <row r="11" spans="1:9" ht="16.5" customHeight="1">
      <c r="B11" t="s">
        <v>26013</v>
      </c>
    </row>
    <row r="12" spans="1:9" ht="16.5" customHeight="1">
      <c r="B12" t="s">
        <v>26010</v>
      </c>
    </row>
    <row r="13" spans="1:9" ht="16.5" customHeight="1">
      <c r="A13" t="s">
        <v>26019</v>
      </c>
      <c r="B13" t="s">
        <v>26020</v>
      </c>
    </row>
    <row r="14" spans="1:9" ht="16.5" customHeight="1" thickBot="1">
      <c r="B14" t="s">
        <v>26021</v>
      </c>
    </row>
    <row r="15" spans="1:9" ht="16.5" customHeight="1">
      <c r="A15" s="519" t="s">
        <v>25998</v>
      </c>
      <c r="B15" s="520"/>
      <c r="C15" s="520" t="s">
        <v>25999</v>
      </c>
      <c r="D15" s="520"/>
      <c r="E15" s="417" t="s">
        <v>26023</v>
      </c>
      <c r="F15" s="404"/>
    </row>
    <row r="16" spans="1:9" ht="108" customHeight="1">
      <c r="A16" s="405" t="s">
        <v>26017</v>
      </c>
      <c r="B16" s="397" t="s">
        <v>26018</v>
      </c>
      <c r="C16" s="398" t="s">
        <v>25963</v>
      </c>
      <c r="D16" s="398" t="s">
        <v>464</v>
      </c>
      <c r="E16" s="403" t="s">
        <v>26024</v>
      </c>
      <c r="F16" s="418" t="s">
        <v>26022</v>
      </c>
      <c r="G16" s="412"/>
      <c r="H16" t="s">
        <v>26206</v>
      </c>
    </row>
    <row r="17" spans="1:50" ht="16.5" customHeight="1">
      <c r="A17" s="406">
        <v>1980</v>
      </c>
      <c r="B17" s="402">
        <v>16492</v>
      </c>
      <c r="C17" s="402">
        <v>1980</v>
      </c>
      <c r="D17" s="402">
        <v>20131</v>
      </c>
      <c r="E17" s="10"/>
      <c r="F17" s="419">
        <v>-0.20899999999999999</v>
      </c>
      <c r="H17" s="410">
        <f>CORREL(E18:E57,F18:F57)</f>
        <v>0.5416885765691144</v>
      </c>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row>
    <row r="18" spans="1:50" ht="16.5" customHeight="1" thickBot="1">
      <c r="A18" s="406">
        <v>1981</v>
      </c>
      <c r="B18" s="402">
        <v>16682</v>
      </c>
      <c r="C18" s="402">
        <v>1981</v>
      </c>
      <c r="D18" s="402">
        <v>15219</v>
      </c>
      <c r="E18" s="378">
        <f>D18/B17-1</f>
        <v>-7.7188940092165925E-2</v>
      </c>
      <c r="F18" s="419">
        <v>-8.199999999999999E-2</v>
      </c>
      <c r="H18" s="410"/>
    </row>
    <row r="19" spans="1:50" ht="16.5" customHeight="1">
      <c r="A19" s="406">
        <v>1982</v>
      </c>
      <c r="B19" s="402">
        <v>15439</v>
      </c>
      <c r="C19" s="402">
        <v>1982</v>
      </c>
      <c r="D19" s="402">
        <v>14925</v>
      </c>
      <c r="E19" s="378">
        <f t="shared" ref="E19:E57" si="0">D19/B18-1</f>
        <v>-0.10532310274547418</v>
      </c>
      <c r="F19" s="419">
        <v>-0.18100000000000002</v>
      </c>
      <c r="H19" s="143"/>
      <c r="I19" s="143" t="s">
        <v>26207</v>
      </c>
      <c r="J19" s="143" t="s">
        <v>26208</v>
      </c>
    </row>
    <row r="20" spans="1:50" ht="16.5" customHeight="1">
      <c r="A20" s="406">
        <v>1983</v>
      </c>
      <c r="B20" s="402">
        <v>22840</v>
      </c>
      <c r="C20" s="402">
        <v>1983</v>
      </c>
      <c r="D20" s="402">
        <v>20320</v>
      </c>
      <c r="E20" s="378">
        <f t="shared" si="0"/>
        <v>0.31614741887427944</v>
      </c>
      <c r="F20" s="419">
        <v>0.42</v>
      </c>
      <c r="H20" t="s">
        <v>26207</v>
      </c>
      <c r="I20">
        <v>1</v>
      </c>
    </row>
    <row r="21" spans="1:50" ht="16.5" customHeight="1" thickBot="1">
      <c r="A21" s="406">
        <v>1984</v>
      </c>
      <c r="B21" s="402">
        <v>29288</v>
      </c>
      <c r="C21" s="402">
        <v>1984</v>
      </c>
      <c r="D21" s="402">
        <v>26811</v>
      </c>
      <c r="E21" s="378">
        <f t="shared" si="0"/>
        <v>0.17386164623467604</v>
      </c>
      <c r="F21" s="419">
        <v>0.14800000000000002</v>
      </c>
      <c r="H21" s="142" t="s">
        <v>26208</v>
      </c>
      <c r="I21" s="142">
        <v>0.5416885765691144</v>
      </c>
      <c r="J21" s="142">
        <v>1</v>
      </c>
    </row>
    <row r="22" spans="1:50" ht="16.5" customHeight="1">
      <c r="A22" s="406">
        <v>1985</v>
      </c>
      <c r="B22" s="402">
        <v>39196</v>
      </c>
      <c r="C22" s="402">
        <v>1985</v>
      </c>
      <c r="D22" s="402">
        <v>34667</v>
      </c>
      <c r="E22" s="378">
        <f t="shared" si="0"/>
        <v>0.18365883638350167</v>
      </c>
      <c r="F22" s="419">
        <v>2.3E-2</v>
      </c>
    </row>
    <row r="23" spans="1:50" ht="16.5" customHeight="1">
      <c r="A23" s="406">
        <v>1986</v>
      </c>
      <c r="B23" s="402">
        <v>45215</v>
      </c>
      <c r="C23" s="402">
        <v>1986</v>
      </c>
      <c r="D23" s="402">
        <v>37081</v>
      </c>
      <c r="E23" s="378">
        <f t="shared" si="0"/>
        <v>-5.3959587713031887E-2</v>
      </c>
      <c r="F23" s="419">
        <v>0.124</v>
      </c>
      <c r="H23" t="s">
        <v>466</v>
      </c>
    </row>
    <row r="24" spans="1:50" ht="16.5" customHeight="1" thickBot="1">
      <c r="A24" s="406">
        <v>1987</v>
      </c>
      <c r="B24" s="402">
        <v>40419</v>
      </c>
      <c r="C24" s="402">
        <v>1987</v>
      </c>
      <c r="D24" s="402">
        <v>38527</v>
      </c>
      <c r="E24" s="378">
        <f t="shared" si="0"/>
        <v>-0.14791551476279996</v>
      </c>
      <c r="F24" s="419">
        <v>0.02</v>
      </c>
    </row>
    <row r="25" spans="1:50" ht="16.5" customHeight="1">
      <c r="A25" s="406">
        <v>1988</v>
      </c>
      <c r="B25" s="402">
        <v>30482</v>
      </c>
      <c r="C25" s="402">
        <v>1988</v>
      </c>
      <c r="D25" s="402">
        <v>34916</v>
      </c>
      <c r="E25" s="378">
        <f t="shared" si="0"/>
        <v>-0.13614884089165991</v>
      </c>
      <c r="F25" s="419">
        <v>-9.0000000000000011E-3</v>
      </c>
      <c r="H25" s="144" t="s">
        <v>467</v>
      </c>
      <c r="I25" s="144"/>
    </row>
    <row r="26" spans="1:50" ht="16.5" customHeight="1">
      <c r="A26" s="406">
        <v>1989</v>
      </c>
      <c r="B26" s="402">
        <v>21283</v>
      </c>
      <c r="C26" s="402">
        <v>1989</v>
      </c>
      <c r="D26" s="402">
        <v>25265</v>
      </c>
      <c r="E26" s="378">
        <f t="shared" si="0"/>
        <v>-0.17115018699560391</v>
      </c>
      <c r="F26" s="419">
        <v>-3.2000000000000001E-2</v>
      </c>
      <c r="H26" t="s">
        <v>468</v>
      </c>
      <c r="I26">
        <v>0.54168857656911473</v>
      </c>
    </row>
    <row r="27" spans="1:50" ht="16.5" customHeight="1">
      <c r="A27" s="406">
        <v>1990</v>
      </c>
      <c r="B27" s="402">
        <v>14290</v>
      </c>
      <c r="C27" s="402">
        <v>1990</v>
      </c>
      <c r="D27" s="402">
        <v>15833</v>
      </c>
      <c r="E27" s="378">
        <f t="shared" si="0"/>
        <v>-0.25607292205046284</v>
      </c>
      <c r="F27" s="419">
        <v>-8.5000000000000006E-2</v>
      </c>
      <c r="H27" t="s">
        <v>469</v>
      </c>
      <c r="I27">
        <v>0.29342651398547365</v>
      </c>
    </row>
    <row r="28" spans="1:50" ht="16.5" customHeight="1">
      <c r="A28" s="406">
        <v>1991</v>
      </c>
      <c r="B28" s="402">
        <v>12672</v>
      </c>
      <c r="C28" s="402">
        <v>1991</v>
      </c>
      <c r="D28" s="402">
        <v>12092</v>
      </c>
      <c r="E28" s="378">
        <f t="shared" si="0"/>
        <v>-0.15381385584324703</v>
      </c>
      <c r="F28" s="419">
        <v>-8.900000000000001E-2</v>
      </c>
      <c r="H28" t="s">
        <v>470</v>
      </c>
      <c r="I28">
        <v>0.2748324748798282</v>
      </c>
    </row>
    <row r="29" spans="1:50" ht="16.5" customHeight="1">
      <c r="A29" s="406">
        <v>1992</v>
      </c>
      <c r="B29" s="402">
        <v>16411</v>
      </c>
      <c r="C29" s="402">
        <v>1992</v>
      </c>
      <c r="D29" s="402">
        <v>15153</v>
      </c>
      <c r="E29" s="378">
        <f t="shared" si="0"/>
        <v>0.19578598484848486</v>
      </c>
      <c r="F29" s="419">
        <v>0.13800000000000001</v>
      </c>
      <c r="H29" t="s">
        <v>471</v>
      </c>
      <c r="I29">
        <v>9.943440715768645E-2</v>
      </c>
    </row>
    <row r="30" spans="1:50" ht="16.5" customHeight="1" thickBot="1">
      <c r="A30" s="406">
        <v>1993</v>
      </c>
      <c r="B30" s="402">
        <v>17460</v>
      </c>
      <c r="C30" s="402">
        <v>1993</v>
      </c>
      <c r="D30" s="402">
        <v>16131</v>
      </c>
      <c r="E30" s="378">
        <f t="shared" si="0"/>
        <v>-1.7061726890500228E-2</v>
      </c>
      <c r="F30" s="419">
        <v>8.199999999999999E-2</v>
      </c>
      <c r="H30" s="142" t="s">
        <v>472</v>
      </c>
      <c r="I30" s="142">
        <v>40</v>
      </c>
    </row>
    <row r="31" spans="1:50" ht="16.5" customHeight="1">
      <c r="A31" s="406">
        <v>1994</v>
      </c>
      <c r="B31" s="402">
        <v>18115</v>
      </c>
      <c r="C31" s="402">
        <v>1994</v>
      </c>
      <c r="D31" s="402">
        <v>18488</v>
      </c>
      <c r="E31" s="378">
        <f t="shared" si="0"/>
        <v>5.8877434135166107E-2</v>
      </c>
      <c r="F31" s="419">
        <v>0.09</v>
      </c>
    </row>
    <row r="32" spans="1:50" ht="16.5" customHeight="1" thickBot="1">
      <c r="A32" s="406">
        <v>1995</v>
      </c>
      <c r="B32" s="402">
        <v>16428</v>
      </c>
      <c r="C32" s="402">
        <v>1995</v>
      </c>
      <c r="D32" s="402">
        <v>17610</v>
      </c>
      <c r="E32" s="378">
        <f t="shared" si="0"/>
        <v>-2.7877449627380591E-2</v>
      </c>
      <c r="F32" s="419">
        <v>-3.4000000000000002E-2</v>
      </c>
      <c r="H32" t="s">
        <v>473</v>
      </c>
    </row>
    <row r="33" spans="1:16" ht="16.5" customHeight="1">
      <c r="A33" s="406">
        <v>1996</v>
      </c>
      <c r="B33" s="402">
        <v>17261</v>
      </c>
      <c r="C33" s="402">
        <v>1996</v>
      </c>
      <c r="D33" s="402">
        <v>16483</v>
      </c>
      <c r="E33" s="378">
        <f t="shared" si="0"/>
        <v>3.3479425371316651E-3</v>
      </c>
      <c r="F33" s="419">
        <v>8.199999999999999E-2</v>
      </c>
      <c r="H33" s="143"/>
      <c r="I33" s="143" t="s">
        <v>477</v>
      </c>
      <c r="J33" s="143" t="s">
        <v>478</v>
      </c>
      <c r="K33" s="143" t="s">
        <v>479</v>
      </c>
      <c r="L33" s="143" t="s">
        <v>480</v>
      </c>
      <c r="M33" s="143" t="s">
        <v>481</v>
      </c>
    </row>
    <row r="34" spans="1:16" ht="16.5" customHeight="1">
      <c r="A34" s="406">
        <v>1997</v>
      </c>
      <c r="B34" s="402">
        <v>17186</v>
      </c>
      <c r="C34" s="402">
        <v>1997</v>
      </c>
      <c r="D34" s="402">
        <v>16238</v>
      </c>
      <c r="E34" s="378">
        <f t="shared" si="0"/>
        <v>-5.9266554660796E-2</v>
      </c>
      <c r="F34" s="419">
        <v>2.4E-2</v>
      </c>
      <c r="H34" t="s">
        <v>474</v>
      </c>
      <c r="I34">
        <v>1</v>
      </c>
      <c r="J34">
        <v>0.15602672458157851</v>
      </c>
      <c r="K34">
        <v>0.15602672458157851</v>
      </c>
      <c r="L34">
        <v>15.780676394102288</v>
      </c>
      <c r="M34">
        <v>3.0638065746337419E-4</v>
      </c>
    </row>
    <row r="35" spans="1:16" ht="16.5" customHeight="1">
      <c r="A35" s="406">
        <v>1998</v>
      </c>
      <c r="B35" s="402">
        <v>19254</v>
      </c>
      <c r="C35" s="402">
        <v>1998</v>
      </c>
      <c r="D35" s="402">
        <v>18764</v>
      </c>
      <c r="E35" s="378">
        <f t="shared" si="0"/>
        <v>9.1818922378680279E-2</v>
      </c>
      <c r="F35" s="419">
        <v>8.5999999999999993E-2</v>
      </c>
      <c r="H35" t="s">
        <v>475</v>
      </c>
      <c r="I35">
        <v>38</v>
      </c>
      <c r="J35">
        <v>0.37571365041842153</v>
      </c>
      <c r="K35">
        <v>9.8872013268005658E-3</v>
      </c>
    </row>
    <row r="36" spans="1:16" ht="16.5" customHeight="1" thickBot="1">
      <c r="A36" s="406">
        <v>1999</v>
      </c>
      <c r="B36" s="402">
        <v>18967</v>
      </c>
      <c r="C36" s="402">
        <v>1999</v>
      </c>
      <c r="D36" s="402">
        <v>18604</v>
      </c>
      <c r="E36" s="378">
        <f t="shared" si="0"/>
        <v>-3.3759218863612772E-2</v>
      </c>
      <c r="F36" s="419">
        <v>6.3E-2</v>
      </c>
      <c r="H36" s="142" t="s">
        <v>465</v>
      </c>
      <c r="I36" s="142">
        <v>39</v>
      </c>
      <c r="J36" s="142">
        <v>0.53174037500000004</v>
      </c>
      <c r="K36" s="142"/>
      <c r="L36" s="142"/>
      <c r="M36" s="142"/>
    </row>
    <row r="37" spans="1:16" ht="16.5" customHeight="1" thickBot="1">
      <c r="A37" s="406">
        <v>2000</v>
      </c>
      <c r="B37" s="402">
        <v>18000</v>
      </c>
      <c r="C37" s="402">
        <v>2000</v>
      </c>
      <c r="D37" s="402">
        <v>24612</v>
      </c>
      <c r="E37" s="378">
        <f t="shared" si="0"/>
        <v>0.29762218590182954</v>
      </c>
      <c r="F37" s="419">
        <v>6.9999999999999993E-3</v>
      </c>
    </row>
    <row r="38" spans="1:16" ht="16.5" customHeight="1">
      <c r="A38" s="406">
        <v>2001</v>
      </c>
      <c r="B38" s="402">
        <v>17034</v>
      </c>
      <c r="C38" s="402">
        <v>2001</v>
      </c>
      <c r="D38" s="402">
        <v>16267</v>
      </c>
      <c r="E38" s="378">
        <f t="shared" si="0"/>
        <v>-9.6277777777777795E-2</v>
      </c>
      <c r="F38" s="419">
        <v>9.0000000000000011E-3</v>
      </c>
      <c r="H38" s="143"/>
      <c r="I38" s="143" t="s">
        <v>482</v>
      </c>
      <c r="J38" s="143" t="s">
        <v>471</v>
      </c>
      <c r="K38" s="143" t="s">
        <v>483</v>
      </c>
      <c r="L38" s="143" t="s">
        <v>484</v>
      </c>
      <c r="M38" s="143" t="s">
        <v>485</v>
      </c>
      <c r="N38" s="143" t="s">
        <v>486</v>
      </c>
      <c r="O38" s="143" t="s">
        <v>487</v>
      </c>
      <c r="P38" s="143" t="s">
        <v>488</v>
      </c>
    </row>
    <row r="39" spans="1:16" ht="16.5" customHeight="1">
      <c r="A39" s="406">
        <v>2002</v>
      </c>
      <c r="B39" s="402">
        <v>17465</v>
      </c>
      <c r="C39" s="402">
        <v>2002</v>
      </c>
      <c r="D39" s="402">
        <v>18187</v>
      </c>
      <c r="E39" s="378">
        <f t="shared" si="0"/>
        <v>6.7688153105553539E-2</v>
      </c>
      <c r="F39" s="419">
        <v>6.0999999999999999E-2</v>
      </c>
      <c r="H39" t="s">
        <v>476</v>
      </c>
      <c r="I39">
        <v>3.1522438050858824E-3</v>
      </c>
      <c r="J39">
        <v>1.6506316368408405E-2</v>
      </c>
      <c r="K39">
        <v>0.19097197307565192</v>
      </c>
      <c r="L39">
        <v>0.8495642430242174</v>
      </c>
      <c r="M39">
        <v>-3.0263046718804715E-2</v>
      </c>
      <c r="N39">
        <v>3.6567534328976484E-2</v>
      </c>
      <c r="O39">
        <v>-3.0263046718804715E-2</v>
      </c>
      <c r="P39">
        <v>3.6567534328976484E-2</v>
      </c>
    </row>
    <row r="40" spans="1:16" ht="16.5" customHeight="1" thickBot="1">
      <c r="A40" s="406">
        <v>2003</v>
      </c>
      <c r="B40" s="402">
        <v>20257</v>
      </c>
      <c r="C40" s="402">
        <v>2003</v>
      </c>
      <c r="D40" s="402">
        <v>19449</v>
      </c>
      <c r="E40" s="378">
        <f t="shared" si="0"/>
        <v>0.11359862582307478</v>
      </c>
      <c r="F40" s="419">
        <v>9.0999999999999998E-2</v>
      </c>
      <c r="H40" s="142" t="s">
        <v>26209</v>
      </c>
      <c r="I40" s="142">
        <v>0.27308817633971649</v>
      </c>
      <c r="J40" s="142">
        <v>6.8744837583645954E-2</v>
      </c>
      <c r="K40" s="142">
        <v>3.9724899488988359</v>
      </c>
      <c r="L40" s="142">
        <v>3.0638065746337555E-4</v>
      </c>
      <c r="M40" s="142">
        <v>0.13392152833630735</v>
      </c>
      <c r="N40" s="142">
        <v>0.41225482434312566</v>
      </c>
      <c r="O40" s="142">
        <v>0.13392152833630735</v>
      </c>
      <c r="P40" s="142">
        <v>0.41225482434312566</v>
      </c>
    </row>
    <row r="41" spans="1:16" ht="16.5" customHeight="1">
      <c r="A41" s="406">
        <v>2004</v>
      </c>
      <c r="B41" s="402">
        <v>22477</v>
      </c>
      <c r="C41" s="402">
        <v>2004</v>
      </c>
      <c r="D41" s="402">
        <v>23665</v>
      </c>
      <c r="E41" s="378">
        <f t="shared" si="0"/>
        <v>0.16823813990225611</v>
      </c>
      <c r="F41" s="419">
        <v>0.1</v>
      </c>
    </row>
    <row r="42" spans="1:16" ht="16.5" customHeight="1">
      <c r="A42" s="406">
        <v>2005</v>
      </c>
      <c r="B42" s="402">
        <v>24549</v>
      </c>
      <c r="C42" s="402">
        <v>2005</v>
      </c>
      <c r="D42" s="402">
        <v>24141</v>
      </c>
      <c r="E42" s="378">
        <f t="shared" si="0"/>
        <v>7.4031231925968832E-2</v>
      </c>
      <c r="F42" s="419">
        <v>6.6000000000000003E-2</v>
      </c>
    </row>
    <row r="43" spans="1:16" ht="16.5" customHeight="1">
      <c r="A43" s="406">
        <v>2006</v>
      </c>
      <c r="B43" s="402">
        <v>19580</v>
      </c>
      <c r="C43" s="402">
        <v>2006</v>
      </c>
      <c r="D43" s="402">
        <v>25801</v>
      </c>
      <c r="E43" s="378">
        <f t="shared" si="0"/>
        <v>5.1000040734856755E-2</v>
      </c>
      <c r="F43" s="419">
        <v>-7.4999999999999997E-2</v>
      </c>
    </row>
    <row r="44" spans="1:16" ht="16.5" customHeight="1">
      <c r="A44" s="406">
        <v>2007</v>
      </c>
      <c r="B44" s="402">
        <v>15358</v>
      </c>
      <c r="C44" s="402">
        <v>2007</v>
      </c>
      <c r="D44" s="402">
        <v>15834</v>
      </c>
      <c r="E44" s="378">
        <f t="shared" si="0"/>
        <v>-0.19131767109295195</v>
      </c>
      <c r="F44" s="419">
        <v>-0.187</v>
      </c>
    </row>
    <row r="45" spans="1:16" ht="16.5" customHeight="1">
      <c r="A45" s="406">
        <v>2008</v>
      </c>
      <c r="B45" s="402">
        <v>9883</v>
      </c>
      <c r="C45" s="402">
        <v>2008</v>
      </c>
      <c r="D45" s="402">
        <v>12007</v>
      </c>
      <c r="E45" s="378">
        <f t="shared" si="0"/>
        <v>-0.21819247297825239</v>
      </c>
      <c r="F45" s="419">
        <v>-0.24199999999999999</v>
      </c>
    </row>
    <row r="46" spans="1:16" ht="16.5" customHeight="1">
      <c r="A46" s="406">
        <v>2009</v>
      </c>
      <c r="B46" s="402">
        <v>7941</v>
      </c>
      <c r="C46" s="402">
        <v>2009</v>
      </c>
      <c r="D46" s="402">
        <v>7384</v>
      </c>
      <c r="E46" s="378">
        <f t="shared" si="0"/>
        <v>-0.25285844379237077</v>
      </c>
      <c r="F46" s="419">
        <v>-0.217</v>
      </c>
    </row>
    <row r="47" spans="1:16" ht="16.5" customHeight="1">
      <c r="A47" s="406">
        <v>2010</v>
      </c>
      <c r="B47" s="402">
        <v>9075</v>
      </c>
      <c r="C47" s="402">
        <v>2010</v>
      </c>
      <c r="D47" s="402">
        <v>9324</v>
      </c>
      <c r="E47" s="378">
        <f t="shared" si="0"/>
        <v>0.17415942576501697</v>
      </c>
      <c r="F47" s="419">
        <v>-3.1E-2</v>
      </c>
    </row>
    <row r="48" spans="1:16" ht="16.5" customHeight="1">
      <c r="A48" s="406">
        <v>2011</v>
      </c>
      <c r="B48" s="402">
        <v>7725</v>
      </c>
      <c r="C48" s="402">
        <v>2011</v>
      </c>
      <c r="D48" s="402">
        <v>9418</v>
      </c>
      <c r="E48" s="378">
        <f t="shared" si="0"/>
        <v>3.7796143250688807E-2</v>
      </c>
      <c r="F48" s="419">
        <v>-1E-3</v>
      </c>
    </row>
    <row r="49" spans="1:19" ht="16.5" customHeight="1">
      <c r="A49" s="406">
        <v>2012</v>
      </c>
      <c r="B49" s="402">
        <v>11111</v>
      </c>
      <c r="C49" s="402">
        <v>2012</v>
      </c>
      <c r="D49" s="402">
        <v>12045</v>
      </c>
      <c r="E49" s="378">
        <f t="shared" si="0"/>
        <v>0.5592233009708738</v>
      </c>
      <c r="F49" s="419">
        <v>0.13</v>
      </c>
    </row>
    <row r="50" spans="1:19" ht="16.5" customHeight="1">
      <c r="A50" s="406">
        <v>2013</v>
      </c>
      <c r="B50" s="402">
        <v>14569</v>
      </c>
      <c r="C50" s="402">
        <v>2013</v>
      </c>
      <c r="D50" s="402">
        <v>19966</v>
      </c>
      <c r="E50" s="378">
        <f t="shared" si="0"/>
        <v>0.79695796957969578</v>
      </c>
      <c r="F50" s="419">
        <v>0.124</v>
      </c>
    </row>
    <row r="51" spans="1:19" ht="16.5" customHeight="1">
      <c r="A51" s="406">
        <v>2014</v>
      </c>
      <c r="B51" s="402">
        <v>14486</v>
      </c>
      <c r="C51" s="402">
        <v>2014</v>
      </c>
      <c r="D51" s="402">
        <v>15248</v>
      </c>
      <c r="E51" s="378">
        <f t="shared" si="0"/>
        <v>4.6605806850161358E-2</v>
      </c>
      <c r="F51" s="419">
        <v>3.7999999999999999E-2</v>
      </c>
    </row>
    <row r="52" spans="1:19" ht="16.5" customHeight="1">
      <c r="A52" s="406">
        <v>2015</v>
      </c>
      <c r="B52" s="402">
        <v>17424</v>
      </c>
      <c r="C52" s="402">
        <v>2015</v>
      </c>
      <c r="D52" s="402">
        <v>16601</v>
      </c>
      <c r="E52" s="378">
        <f t="shared" si="0"/>
        <v>0.14600303741543552</v>
      </c>
      <c r="F52" s="419">
        <v>0.10199999999999999</v>
      </c>
    </row>
    <row r="53" spans="1:19" ht="16.5" customHeight="1">
      <c r="A53" s="406">
        <v>2016</v>
      </c>
      <c r="B53" s="402">
        <v>16288</v>
      </c>
      <c r="C53" s="402">
        <v>2016</v>
      </c>
      <c r="D53" s="402">
        <v>17775</v>
      </c>
      <c r="E53" s="378">
        <f t="shared" si="0"/>
        <v>2.0144628099173501E-2</v>
      </c>
      <c r="F53" s="419">
        <v>6.6000000000000003E-2</v>
      </c>
    </row>
    <row r="54" spans="1:19" ht="16.5" customHeight="1">
      <c r="A54" s="406">
        <v>2017</v>
      </c>
      <c r="B54" s="402">
        <v>17728</v>
      </c>
      <c r="C54" s="402">
        <v>2017</v>
      </c>
      <c r="D54" s="402">
        <v>21603</v>
      </c>
      <c r="E54" s="378">
        <f t="shared" si="0"/>
        <v>0.32631385068762286</v>
      </c>
      <c r="F54" s="419">
        <v>0.04</v>
      </c>
    </row>
    <row r="55" spans="1:19" ht="16.5" customHeight="1">
      <c r="A55" s="406">
        <v>2018</v>
      </c>
      <c r="B55" s="402">
        <v>17044</v>
      </c>
      <c r="C55" s="402">
        <v>2018</v>
      </c>
      <c r="D55" s="402">
        <v>29368</v>
      </c>
      <c r="E55" s="378">
        <f t="shared" si="0"/>
        <v>0.65658844765342961</v>
      </c>
      <c r="F55" s="419">
        <v>-6.0000000000000001E-3</v>
      </c>
    </row>
    <row r="56" spans="1:19" ht="16.5" customHeight="1">
      <c r="A56" s="406">
        <v>2019</v>
      </c>
      <c r="B56" s="402">
        <v>17365</v>
      </c>
      <c r="C56" s="402">
        <v>2019</v>
      </c>
      <c r="D56" s="402">
        <v>20071</v>
      </c>
      <c r="E56" s="378">
        <f t="shared" si="0"/>
        <v>0.17759915512790414</v>
      </c>
      <c r="F56" s="419">
        <v>-0.01</v>
      </c>
    </row>
    <row r="57" spans="1:19" ht="16.5" customHeight="1" thickBot="1">
      <c r="A57" s="406">
        <v>2020</v>
      </c>
      <c r="B57" s="74">
        <v>17025</v>
      </c>
      <c r="C57" s="402">
        <v>2020</v>
      </c>
      <c r="D57" s="402">
        <v>20605</v>
      </c>
      <c r="E57" s="378">
        <f t="shared" si="0"/>
        <v>0.18658220558594873</v>
      </c>
      <c r="F57" s="419">
        <v>7.2000000000000008E-2</v>
      </c>
      <c r="K57" t="s">
        <v>26204</v>
      </c>
    </row>
    <row r="58" spans="1:19" ht="16.5" customHeight="1">
      <c r="A58" s="406">
        <v>2021</v>
      </c>
      <c r="B58" s="74">
        <v>19853</v>
      </c>
      <c r="C58" s="402">
        <v>2021</v>
      </c>
      <c r="D58" s="402">
        <v>12251</v>
      </c>
      <c r="E58" s="10"/>
      <c r="F58" s="419">
        <v>0.107</v>
      </c>
      <c r="K58" s="456" t="s">
        <v>25762</v>
      </c>
      <c r="L58" s="456" t="s">
        <v>26205</v>
      </c>
      <c r="O58" s="367" t="s">
        <v>26167</v>
      </c>
      <c r="P58" s="417"/>
      <c r="Q58" s="417"/>
      <c r="R58" s="417"/>
      <c r="S58" s="404"/>
    </row>
    <row r="59" spans="1:19" ht="16.5" customHeight="1" thickBot="1">
      <c r="A59" s="420">
        <v>2022</v>
      </c>
      <c r="B59" s="421">
        <v>17692</v>
      </c>
      <c r="C59" s="422">
        <v>2022</v>
      </c>
      <c r="D59" s="422">
        <v>4472</v>
      </c>
      <c r="E59" s="375"/>
      <c r="F59" s="423">
        <v>-0.106</v>
      </c>
      <c r="K59" s="457">
        <v>1980</v>
      </c>
      <c r="L59" s="457">
        <v>277336</v>
      </c>
      <c r="O59" s="407"/>
      <c r="P59" s="10" t="s">
        <v>26168</v>
      </c>
      <c r="Q59" s="10" t="s">
        <v>26169</v>
      </c>
      <c r="R59" s="10" t="s">
        <v>26170</v>
      </c>
      <c r="S59" s="371" t="s">
        <v>26171</v>
      </c>
    </row>
    <row r="60" spans="1:19" ht="16.5" customHeight="1">
      <c r="A60" s="413" t="s">
        <v>26000</v>
      </c>
      <c r="B60" s="414">
        <f>SUM(B17:B56)</f>
        <v>760739</v>
      </c>
      <c r="C60" s="414"/>
      <c r="D60" s="414">
        <f>SUM(D17:D56)</f>
        <v>792024</v>
      </c>
      <c r="E60" s="415"/>
      <c r="F60" s="416"/>
      <c r="K60" s="457">
        <v>1990</v>
      </c>
      <c r="L60" s="457">
        <v>168044</v>
      </c>
      <c r="O60" s="407" t="str">
        <f>CONCATENATE("From MassGIS:",TEXT(SUM(P60:S60),"#,###"))</f>
        <v>From MassGIS:792,129</v>
      </c>
      <c r="P60" s="10">
        <v>267865</v>
      </c>
      <c r="Q60" s="10">
        <v>165438</v>
      </c>
      <c r="R60" s="10">
        <v>187387</v>
      </c>
      <c r="S60" s="371">
        <v>171439</v>
      </c>
    </row>
    <row r="61" spans="1:19" ht="42.75" customHeight="1" thickBot="1">
      <c r="A61" s="409" t="s">
        <v>26009</v>
      </c>
      <c r="B61" s="375">
        <f>'C1'!B38-'C1'!B31</f>
        <v>790369</v>
      </c>
      <c r="C61" s="375"/>
      <c r="D61" s="375"/>
      <c r="E61" s="411"/>
      <c r="F61" s="402"/>
      <c r="K61" s="457">
        <v>2000</v>
      </c>
      <c r="L61" s="457">
        <v>172544</v>
      </c>
      <c r="O61" s="408" t="str">
        <f>CONCATENATE("From Permits:",TEXT(SUM(P61:S61),"#,###"))</f>
        <v>From Permits:760,739</v>
      </c>
      <c r="P61" s="458">
        <v>277336</v>
      </c>
      <c r="Q61" s="458">
        <v>168044</v>
      </c>
      <c r="R61" s="458">
        <v>172544</v>
      </c>
      <c r="S61" s="459">
        <v>142815</v>
      </c>
    </row>
    <row r="62" spans="1:19" ht="16.5" customHeight="1">
      <c r="E62" s="396"/>
      <c r="F62" s="396"/>
      <c r="K62" s="457">
        <v>2010</v>
      </c>
      <c r="L62" s="457">
        <v>142815</v>
      </c>
    </row>
    <row r="63" spans="1:19" ht="16.5" customHeight="1">
      <c r="E63" s="395"/>
      <c r="F63" s="395"/>
      <c r="K63" s="457"/>
      <c r="L63" s="457"/>
    </row>
    <row r="64" spans="1:19" ht="16.5" customHeight="1">
      <c r="E64" s="395"/>
      <c r="F64" s="395"/>
    </row>
    <row r="65" spans="1:6" ht="16.5" customHeight="1">
      <c r="E65" s="395"/>
      <c r="F65" s="395"/>
    </row>
    <row r="67" spans="1:6" ht="16.5" customHeight="1">
      <c r="A67" t="s">
        <v>25997</v>
      </c>
    </row>
    <row r="68" spans="1:6" ht="16.5" customHeight="1">
      <c r="A68" s="298" t="s">
        <v>25873</v>
      </c>
      <c r="B68" s="298" t="s">
        <v>25874</v>
      </c>
      <c r="C68" s="298" t="s">
        <v>25875</v>
      </c>
      <c r="D68" s="299" t="s">
        <v>25876</v>
      </c>
      <c r="E68" s="299"/>
    </row>
    <row r="69" spans="1:6" ht="16.5" customHeight="1">
      <c r="A69" s="300" t="s">
        <v>25877</v>
      </c>
      <c r="B69" s="301" t="s">
        <v>25878</v>
      </c>
      <c r="C69" s="301" t="s">
        <v>25855</v>
      </c>
      <c r="D69" s="302" t="s">
        <v>25876</v>
      </c>
      <c r="E69" s="302"/>
    </row>
    <row r="70" spans="1:6" ht="16.5" customHeight="1">
      <c r="A70" s="300" t="s">
        <v>25879</v>
      </c>
      <c r="B70" s="301" t="s">
        <v>25880</v>
      </c>
      <c r="C70" s="301" t="s">
        <v>25881</v>
      </c>
      <c r="D70" s="302" t="s">
        <v>25876</v>
      </c>
      <c r="E70" s="302"/>
    </row>
    <row r="71" spans="1:6" ht="16.5" customHeight="1">
      <c r="A71" s="300" t="s">
        <v>25882</v>
      </c>
      <c r="B71" s="301" t="s">
        <v>25883</v>
      </c>
      <c r="C71" s="301" t="s">
        <v>25884</v>
      </c>
      <c r="D71" s="302" t="s">
        <v>25876</v>
      </c>
      <c r="E71" s="302"/>
    </row>
    <row r="72" spans="1:6" ht="16.5" customHeight="1">
      <c r="A72" s="300" t="s">
        <v>25885</v>
      </c>
      <c r="B72" s="301" t="s">
        <v>25886</v>
      </c>
      <c r="C72" s="301" t="s">
        <v>25887</v>
      </c>
      <c r="D72" s="302" t="s">
        <v>25876</v>
      </c>
      <c r="E72" s="302"/>
    </row>
    <row r="73" spans="1:6" ht="16.5" customHeight="1">
      <c r="A73" s="300" t="s">
        <v>25888</v>
      </c>
      <c r="B73" s="301" t="s">
        <v>25889</v>
      </c>
      <c r="C73" s="302" t="s">
        <v>25876</v>
      </c>
      <c r="D73" s="302" t="s">
        <v>25876</v>
      </c>
      <c r="E73" s="302"/>
    </row>
    <row r="74" spans="1:6" ht="16.5" customHeight="1">
      <c r="A74" s="300" t="s">
        <v>25890</v>
      </c>
      <c r="B74" s="301" t="s">
        <v>25891</v>
      </c>
      <c r="C74" s="301" t="s">
        <v>25892</v>
      </c>
      <c r="D74" s="302" t="s">
        <v>25876</v>
      </c>
      <c r="E74" s="302"/>
    </row>
    <row r="75" spans="1:6" ht="16.5" customHeight="1">
      <c r="A75" s="300" t="s">
        <v>25893</v>
      </c>
      <c r="B75" s="301" t="s">
        <v>25894</v>
      </c>
      <c r="C75" s="301" t="s">
        <v>25895</v>
      </c>
      <c r="D75" s="301" t="s">
        <v>25896</v>
      </c>
      <c r="E75" s="301"/>
    </row>
    <row r="76" spans="1:6" ht="16.5" customHeight="1">
      <c r="A76" s="300" t="s">
        <v>25897</v>
      </c>
      <c r="B76" s="301" t="s">
        <v>25898</v>
      </c>
      <c r="C76" s="301" t="s">
        <v>25899</v>
      </c>
      <c r="D76" s="302" t="s">
        <v>25876</v>
      </c>
      <c r="E76" s="302"/>
    </row>
    <row r="77" spans="1:6" ht="16.5" customHeight="1">
      <c r="A77" s="300" t="s">
        <v>25900</v>
      </c>
      <c r="B77" s="301" t="s">
        <v>25901</v>
      </c>
      <c r="C77" s="301" t="s">
        <v>25902</v>
      </c>
      <c r="D77" s="302" t="s">
        <v>25876</v>
      </c>
      <c r="E77" s="302"/>
    </row>
    <row r="78" spans="1:6" ht="16.5" customHeight="1">
      <c r="A78" s="300" t="s">
        <v>25903</v>
      </c>
      <c r="B78" s="301" t="s">
        <v>25904</v>
      </c>
      <c r="C78" s="301" t="s">
        <v>25905</v>
      </c>
      <c r="D78" s="302" t="s">
        <v>25876</v>
      </c>
      <c r="E78" s="302"/>
    </row>
    <row r="79" spans="1:6" ht="16.5" customHeight="1">
      <c r="A79" s="300" t="s">
        <v>25906</v>
      </c>
      <c r="B79" s="301" t="s">
        <v>25907</v>
      </c>
      <c r="C79" s="301" t="s">
        <v>25908</v>
      </c>
      <c r="D79" s="302" t="s">
        <v>25876</v>
      </c>
      <c r="E79" s="302"/>
    </row>
    <row r="80" spans="1:6" ht="16.5" customHeight="1">
      <c r="A80" s="300" t="s">
        <v>25909</v>
      </c>
      <c r="B80" s="301" t="s">
        <v>25910</v>
      </c>
      <c r="C80" s="302" t="s">
        <v>25876</v>
      </c>
      <c r="D80" s="302" t="s">
        <v>25876</v>
      </c>
      <c r="E80" s="302"/>
    </row>
    <row r="81" spans="1:5" ht="16.5" customHeight="1">
      <c r="A81" s="300" t="s">
        <v>25911</v>
      </c>
      <c r="B81" s="301" t="s">
        <v>25912</v>
      </c>
      <c r="C81" s="302" t="s">
        <v>25876</v>
      </c>
      <c r="D81" s="302" t="s">
        <v>25876</v>
      </c>
      <c r="E81" s="302"/>
    </row>
    <row r="82" spans="1:5" ht="16.5" customHeight="1">
      <c r="A82" s="300" t="s">
        <v>25855</v>
      </c>
      <c r="B82" s="301" t="s">
        <v>25913</v>
      </c>
      <c r="C82" s="301" t="s">
        <v>25914</v>
      </c>
      <c r="D82" s="302" t="s">
        <v>25876</v>
      </c>
      <c r="E82" s="302"/>
    </row>
    <row r="83" spans="1:5" ht="16.5" customHeight="1">
      <c r="A83" s="300" t="s">
        <v>25856</v>
      </c>
      <c r="B83" s="301" t="s">
        <v>25915</v>
      </c>
      <c r="C83" s="301" t="s">
        <v>25914</v>
      </c>
      <c r="D83" s="302" t="s">
        <v>25876</v>
      </c>
      <c r="E83" s="302"/>
    </row>
    <row r="84" spans="1:5" ht="16.5" customHeight="1">
      <c r="A84" s="300" t="s">
        <v>25857</v>
      </c>
      <c r="B84" s="301" t="s">
        <v>25916</v>
      </c>
      <c r="C84" s="301" t="s">
        <v>25914</v>
      </c>
      <c r="D84" s="302" t="s">
        <v>25876</v>
      </c>
      <c r="E84" s="302"/>
    </row>
    <row r="85" spans="1:5" ht="16.5" customHeight="1">
      <c r="A85" s="300" t="s">
        <v>25858</v>
      </c>
      <c r="B85" s="301" t="s">
        <v>25917</v>
      </c>
      <c r="C85" s="302" t="s">
        <v>25876</v>
      </c>
      <c r="D85" s="302" t="s">
        <v>25876</v>
      </c>
      <c r="E85" s="302"/>
    </row>
    <row r="86" spans="1:5" ht="16.5" customHeight="1">
      <c r="A86" s="300" t="s">
        <v>25859</v>
      </c>
      <c r="B86" s="301" t="s">
        <v>25918</v>
      </c>
      <c r="C86" s="301" t="s">
        <v>25919</v>
      </c>
      <c r="D86" s="302" t="s">
        <v>25876</v>
      </c>
      <c r="E86" s="302"/>
    </row>
    <row r="87" spans="1:5" ht="16.5" customHeight="1">
      <c r="A87" s="300" t="s">
        <v>25860</v>
      </c>
      <c r="B87" s="301" t="s">
        <v>25920</v>
      </c>
      <c r="C87" s="301" t="s">
        <v>25919</v>
      </c>
      <c r="D87" s="302" t="s">
        <v>25876</v>
      </c>
      <c r="E87" s="302"/>
    </row>
    <row r="88" spans="1:5" ht="16.5" customHeight="1">
      <c r="A88" s="300" t="s">
        <v>25861</v>
      </c>
      <c r="B88" s="301" t="s">
        <v>25921</v>
      </c>
      <c r="C88" s="301" t="s">
        <v>25922</v>
      </c>
      <c r="D88" s="302" t="s">
        <v>25876</v>
      </c>
      <c r="E88" s="302"/>
    </row>
    <row r="89" spans="1:5" ht="16.5" customHeight="1">
      <c r="A89" s="300" t="s">
        <v>25862</v>
      </c>
      <c r="B89" s="301" t="s">
        <v>25923</v>
      </c>
      <c r="C89" s="301" t="s">
        <v>25922</v>
      </c>
      <c r="D89" s="302" t="s">
        <v>25876</v>
      </c>
      <c r="E89" s="302"/>
    </row>
    <row r="90" spans="1:5" ht="16.5" customHeight="1">
      <c r="A90" s="300" t="s">
        <v>25863</v>
      </c>
      <c r="B90" s="301" t="s">
        <v>25924</v>
      </c>
      <c r="C90" s="301" t="s">
        <v>25922</v>
      </c>
      <c r="D90" s="302" t="s">
        <v>25876</v>
      </c>
      <c r="E90" s="302"/>
    </row>
    <row r="91" spans="1:5" ht="16.5" customHeight="1">
      <c r="A91" s="300" t="s">
        <v>25864</v>
      </c>
      <c r="B91" s="301" t="s">
        <v>25925</v>
      </c>
      <c r="C91" s="301" t="s">
        <v>25926</v>
      </c>
      <c r="D91" s="302" t="s">
        <v>25876</v>
      </c>
      <c r="E91" s="302"/>
    </row>
    <row r="92" spans="1:5" ht="16.5" customHeight="1">
      <c r="A92" s="300" t="s">
        <v>25865</v>
      </c>
      <c r="B92" s="301" t="s">
        <v>25927</v>
      </c>
      <c r="C92" s="301" t="s">
        <v>25926</v>
      </c>
      <c r="D92" s="302" t="s">
        <v>25876</v>
      </c>
      <c r="E92" s="302"/>
    </row>
    <row r="93" spans="1:5" ht="16.5" customHeight="1">
      <c r="A93" s="300" t="s">
        <v>25866</v>
      </c>
      <c r="B93" s="301" t="s">
        <v>25928</v>
      </c>
      <c r="C93" s="301" t="s">
        <v>25926</v>
      </c>
      <c r="D93" s="302" t="s">
        <v>25876</v>
      </c>
      <c r="E93" s="302"/>
    </row>
    <row r="94" spans="1:5" ht="16.5" customHeight="1">
      <c r="A94" s="300" t="s">
        <v>25867</v>
      </c>
      <c r="B94" s="301" t="s">
        <v>25929</v>
      </c>
      <c r="C94" s="301" t="s">
        <v>25926</v>
      </c>
      <c r="D94" s="302" t="s">
        <v>25876</v>
      </c>
      <c r="E94" s="302"/>
    </row>
    <row r="95" spans="1:5" ht="16.5" customHeight="1">
      <c r="A95" s="300" t="s">
        <v>25868</v>
      </c>
      <c r="B95" s="301" t="s">
        <v>25930</v>
      </c>
      <c r="C95" s="301" t="s">
        <v>25926</v>
      </c>
      <c r="D95" s="302" t="s">
        <v>25876</v>
      </c>
      <c r="E95" s="302"/>
    </row>
    <row r="96" spans="1:5" ht="16.5" customHeight="1">
      <c r="A96" s="300" t="s">
        <v>25869</v>
      </c>
      <c r="B96" s="301" t="s">
        <v>25931</v>
      </c>
      <c r="C96" s="301" t="s">
        <v>25926</v>
      </c>
      <c r="D96" s="302" t="s">
        <v>25876</v>
      </c>
      <c r="E96" s="302"/>
    </row>
    <row r="97" spans="1:5" ht="16.5" customHeight="1">
      <c r="A97" s="300" t="s">
        <v>25870</v>
      </c>
      <c r="B97" s="301" t="s">
        <v>25932</v>
      </c>
      <c r="C97" s="301" t="s">
        <v>25926</v>
      </c>
      <c r="D97" s="302" t="s">
        <v>25876</v>
      </c>
      <c r="E97" s="302"/>
    </row>
    <row r="98" spans="1:5" ht="16.5" customHeight="1">
      <c r="A98" s="300" t="s">
        <v>25871</v>
      </c>
      <c r="B98" s="301" t="s">
        <v>25933</v>
      </c>
      <c r="C98" s="301" t="s">
        <v>25926</v>
      </c>
      <c r="D98" s="302" t="s">
        <v>25876</v>
      </c>
      <c r="E98" s="302"/>
    </row>
    <row r="99" spans="1:5" ht="16.5" customHeight="1">
      <c r="A99" s="300" t="s">
        <v>25872</v>
      </c>
      <c r="B99" s="301" t="s">
        <v>25934</v>
      </c>
      <c r="C99" s="301" t="s">
        <v>25926</v>
      </c>
      <c r="D99" s="302" t="s">
        <v>25876</v>
      </c>
      <c r="E99" s="302"/>
    </row>
    <row r="100" spans="1:5" ht="16.5" customHeight="1">
      <c r="A100" s="300" t="s">
        <v>25935</v>
      </c>
      <c r="B100" s="301" t="s">
        <v>25936</v>
      </c>
      <c r="C100" s="303">
        <v>43800</v>
      </c>
      <c r="D100" s="302" t="s">
        <v>25876</v>
      </c>
      <c r="E100" s="302"/>
    </row>
    <row r="101" spans="1:5" ht="16.5" customHeight="1">
      <c r="A101" s="300" t="s">
        <v>25937</v>
      </c>
      <c r="B101" s="301" t="s">
        <v>25938</v>
      </c>
      <c r="C101" s="301" t="s">
        <v>25939</v>
      </c>
      <c r="D101" s="302" t="s">
        <v>25876</v>
      </c>
      <c r="E101" s="302"/>
    </row>
  </sheetData>
  <mergeCells count="2">
    <mergeCell ref="A15:B15"/>
    <mergeCell ref="C15:D15"/>
  </mergeCells>
  <hyperlinks>
    <hyperlink ref="A6" r:id="rId1" xr:uid="{2057720F-038D-42CE-AACD-60E0593EF7F4}"/>
    <hyperlink ref="C8" r:id="rId2" xr:uid="{B36CC89D-CB6B-4E96-832C-AC24E9A52F03}"/>
    <hyperlink ref="A1" location="'Table of Contents'!A1" display="Return to Table of Contents" xr:uid="{6CCD1F51-2CC0-43A7-816E-88209C53DDDA}"/>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314D-EB17-4528-9B92-7CB35600845C}">
  <dimension ref="A1:O87"/>
  <sheetViews>
    <sheetView workbookViewId="0">
      <selection activeCell="A3" sqref="A3"/>
    </sheetView>
  </sheetViews>
  <sheetFormatPr defaultRowHeight="15"/>
  <cols>
    <col min="1" max="1" width="65.42578125" customWidth="1"/>
    <col min="5" max="5" width="16.140625" customWidth="1"/>
    <col min="6" max="6" width="9.5703125" bestFit="1" customWidth="1"/>
    <col min="7" max="7" width="24" customWidth="1"/>
    <col min="8" max="8" width="14.28515625" bestFit="1" customWidth="1"/>
    <col min="9" max="9" width="9.5703125" bestFit="1" customWidth="1"/>
  </cols>
  <sheetData>
    <row r="1" spans="1:12">
      <c r="A1" s="261" t="s">
        <v>26157</v>
      </c>
    </row>
    <row r="3" spans="1:12">
      <c r="A3" s="75" t="s">
        <v>26264</v>
      </c>
    </row>
    <row r="4" spans="1:12">
      <c r="A4" t="s">
        <v>25851</v>
      </c>
    </row>
    <row r="5" spans="1:12">
      <c r="A5" t="s">
        <v>25853</v>
      </c>
    </row>
    <row r="6" spans="1:12" s="261" customFormat="1">
      <c r="A6" s="261" t="s">
        <v>25852</v>
      </c>
    </row>
    <row r="8" spans="1:12">
      <c r="A8" t="s">
        <v>25747</v>
      </c>
    </row>
    <row r="9" spans="1:12">
      <c r="L9" t="s">
        <v>25734</v>
      </c>
    </row>
    <row r="10" spans="1:12">
      <c r="A10" t="s">
        <v>25746</v>
      </c>
    </row>
    <row r="11" spans="1:12">
      <c r="A11" s="73" t="s">
        <v>25732</v>
      </c>
      <c r="B11" s="239">
        <v>2825.1</v>
      </c>
      <c r="F11" s="243" t="s">
        <v>25735</v>
      </c>
      <c r="G11" s="243"/>
      <c r="H11" s="243"/>
      <c r="I11" s="243"/>
      <c r="J11" s="243"/>
      <c r="K11" s="243"/>
    </row>
    <row r="12" spans="1:12">
      <c r="A12" s="73" t="s">
        <v>25730</v>
      </c>
      <c r="B12" s="240">
        <v>81</v>
      </c>
      <c r="F12" s="243">
        <v>43000</v>
      </c>
      <c r="G12" s="243" t="s">
        <v>25737</v>
      </c>
      <c r="H12" s="243"/>
      <c r="I12" s="243"/>
      <c r="J12" s="243"/>
      <c r="K12" s="243"/>
    </row>
    <row r="13" spans="1:12">
      <c r="A13" s="73" t="s">
        <v>25733</v>
      </c>
      <c r="B13" s="240">
        <v>16</v>
      </c>
      <c r="F13" s="243">
        <v>38000</v>
      </c>
      <c r="G13" s="243" t="s">
        <v>25736</v>
      </c>
      <c r="H13" s="243"/>
      <c r="I13" s="243"/>
      <c r="J13" s="243"/>
      <c r="K13" s="243"/>
    </row>
    <row r="14" spans="1:12">
      <c r="A14" s="73" t="s">
        <v>25731</v>
      </c>
      <c r="B14" s="239">
        <f>SUM(B11:B13)</f>
        <v>2922.1</v>
      </c>
      <c r="F14" s="243" t="s">
        <v>25738</v>
      </c>
      <c r="G14" s="243"/>
      <c r="H14" s="243"/>
      <c r="I14" s="243"/>
      <c r="J14" s="243"/>
      <c r="K14" s="243"/>
    </row>
    <row r="15" spans="1:12">
      <c r="A15" s="73" t="s">
        <v>25748</v>
      </c>
      <c r="B15" s="240">
        <v>2928.7</v>
      </c>
      <c r="F15" s="243">
        <v>18000</v>
      </c>
      <c r="G15" s="243" t="s">
        <v>25739</v>
      </c>
      <c r="H15" s="243"/>
      <c r="I15" s="243"/>
      <c r="J15" s="243"/>
      <c r="K15" s="243"/>
    </row>
    <row r="16" spans="1:12">
      <c r="F16" s="243">
        <v>15000</v>
      </c>
      <c r="G16" s="243" t="s">
        <v>25740</v>
      </c>
      <c r="H16" s="243"/>
      <c r="I16" s="243"/>
      <c r="J16" s="243"/>
      <c r="K16" s="243"/>
    </row>
    <row r="17" spans="1:11">
      <c r="F17" s="243">
        <v>13000</v>
      </c>
      <c r="G17" s="243" t="s">
        <v>25741</v>
      </c>
      <c r="H17" s="243"/>
      <c r="I17" s="243"/>
      <c r="J17" s="243"/>
      <c r="K17" s="243"/>
    </row>
    <row r="18" spans="1:11">
      <c r="F18" s="243">
        <v>3100</v>
      </c>
      <c r="G18" s="243" t="s">
        <v>25742</v>
      </c>
      <c r="H18" s="243"/>
      <c r="I18" s="243"/>
      <c r="J18" s="243"/>
      <c r="K18" s="243"/>
    </row>
    <row r="19" spans="1:11">
      <c r="F19" s="243">
        <v>32250</v>
      </c>
      <c r="G19" s="243" t="s">
        <v>25743</v>
      </c>
      <c r="H19" s="243"/>
      <c r="I19" s="243"/>
      <c r="J19" s="243"/>
      <c r="K19" s="243"/>
    </row>
    <row r="20" spans="1:11">
      <c r="F20" s="243">
        <v>2880</v>
      </c>
      <c r="G20" s="243" t="s">
        <v>25744</v>
      </c>
      <c r="H20" s="243"/>
      <c r="I20" s="243"/>
      <c r="J20" s="243"/>
      <c r="K20" s="243"/>
    </row>
    <row r="21" spans="1:11">
      <c r="F21" s="243">
        <v>1890</v>
      </c>
      <c r="G21" s="243" t="s">
        <v>25745</v>
      </c>
      <c r="H21" s="243"/>
      <c r="I21" s="243"/>
      <c r="J21" s="243"/>
      <c r="K21" s="243"/>
    </row>
    <row r="23" spans="1:11" ht="21">
      <c r="A23" s="248" t="s">
        <v>25749</v>
      </c>
    </row>
    <row r="24" spans="1:11">
      <c r="A24" s="249" t="s">
        <v>3462</v>
      </c>
    </row>
    <row r="25" spans="1:11">
      <c r="A25" s="249" t="s">
        <v>25679</v>
      </c>
    </row>
    <row r="26" spans="1:11">
      <c r="A26" s="249" t="s">
        <v>3462</v>
      </c>
    </row>
    <row r="27" spans="1:11">
      <c r="A27" s="249" t="s">
        <v>25750</v>
      </c>
    </row>
    <row r="28" spans="1:11">
      <c r="A28" s="245" t="s">
        <v>25680</v>
      </c>
      <c r="B28" s="245" t="s">
        <v>25681</v>
      </c>
      <c r="C28" s="245" t="s">
        <v>25682</v>
      </c>
    </row>
    <row r="29" spans="1:11">
      <c r="A29" s="250" t="s">
        <v>25683</v>
      </c>
      <c r="B29" s="251">
        <v>2928.7</v>
      </c>
      <c r="C29" s="247"/>
    </row>
    <row r="30" spans="1:11">
      <c r="B30" s="247"/>
      <c r="C30" s="247"/>
    </row>
    <row r="31" spans="1:11">
      <c r="B31" s="247"/>
      <c r="C31" s="247"/>
    </row>
    <row r="32" spans="1:11">
      <c r="B32" s="247"/>
      <c r="C32" s="247"/>
    </row>
    <row r="33" spans="1:7">
      <c r="A33" s="250" t="s">
        <v>25687</v>
      </c>
      <c r="B33" s="247"/>
      <c r="C33" s="247"/>
      <c r="E33" s="176" t="s">
        <v>25755</v>
      </c>
      <c r="F33" s="176" t="s">
        <v>25762</v>
      </c>
      <c r="G33" s="176" t="s">
        <v>25761</v>
      </c>
    </row>
    <row r="34" spans="1:7">
      <c r="A34" t="s">
        <v>25688</v>
      </c>
      <c r="B34" s="251">
        <v>1667.8</v>
      </c>
      <c r="C34" s="251">
        <v>65.599999999999994</v>
      </c>
      <c r="E34" s="256">
        <v>1</v>
      </c>
      <c r="F34" s="177">
        <v>1440.3699999728565</v>
      </c>
      <c r="G34" s="257">
        <f>+B34+B35</f>
        <v>1771.6</v>
      </c>
    </row>
    <row r="35" spans="1:7">
      <c r="A35" t="s">
        <v>25689</v>
      </c>
      <c r="B35" s="251">
        <v>103.8</v>
      </c>
      <c r="C35" s="251">
        <v>22.2</v>
      </c>
      <c r="E35" s="98"/>
      <c r="F35" s="98"/>
      <c r="G35" s="98"/>
    </row>
    <row r="36" spans="1:7">
      <c r="A36" t="s">
        <v>25690</v>
      </c>
      <c r="B36" s="251">
        <v>517.5</v>
      </c>
      <c r="C36" s="251">
        <v>45.2</v>
      </c>
      <c r="E36" s="256" t="s">
        <v>25756</v>
      </c>
      <c r="F36" s="177">
        <v>614.40499999865301</v>
      </c>
      <c r="G36" s="257">
        <f>+B36</f>
        <v>517.5</v>
      </c>
    </row>
    <row r="37" spans="1:7">
      <c r="A37" t="s">
        <v>25691</v>
      </c>
      <c r="B37" s="251">
        <v>156.80000000000001</v>
      </c>
      <c r="C37" s="251">
        <v>31.7</v>
      </c>
      <c r="E37" s="256" t="s">
        <v>25757</v>
      </c>
      <c r="F37" s="177">
        <v>152.01500000004387</v>
      </c>
      <c r="G37" s="257">
        <f>+B37</f>
        <v>156.80000000000001</v>
      </c>
    </row>
    <row r="38" spans="1:7">
      <c r="A38" t="s">
        <v>25692</v>
      </c>
      <c r="B38" s="251">
        <v>108.8</v>
      </c>
      <c r="C38" s="251">
        <v>23.4</v>
      </c>
      <c r="E38" s="256" t="s">
        <v>25758</v>
      </c>
      <c r="F38" s="177">
        <v>86.909000000005321</v>
      </c>
      <c r="G38" s="257">
        <f>+B38</f>
        <v>108.8</v>
      </c>
    </row>
    <row r="39" spans="1:7">
      <c r="A39" t="s">
        <v>25693</v>
      </c>
      <c r="B39" s="251">
        <v>167.5</v>
      </c>
      <c r="C39" s="251">
        <v>31.2</v>
      </c>
      <c r="E39" s="256" t="s">
        <v>25759</v>
      </c>
      <c r="F39" s="177">
        <v>160.0190000001613</v>
      </c>
      <c r="G39" s="257">
        <f>+B39</f>
        <v>167.5</v>
      </c>
    </row>
    <row r="40" spans="1:7">
      <c r="A40" t="s">
        <v>25694</v>
      </c>
      <c r="B40" s="251">
        <v>181.2</v>
      </c>
      <c r="C40" s="251">
        <v>21.9</v>
      </c>
      <c r="E40" s="256" t="s">
        <v>25760</v>
      </c>
      <c r="F40" s="177">
        <v>368.13599999919978</v>
      </c>
      <c r="G40" s="257">
        <f>+B40</f>
        <v>181.2</v>
      </c>
    </row>
    <row r="41" spans="1:7">
      <c r="A41" t="s">
        <v>25695</v>
      </c>
      <c r="B41" s="247" t="s">
        <v>25684</v>
      </c>
      <c r="C41" s="247" t="s">
        <v>25684</v>
      </c>
      <c r="E41" s="98"/>
      <c r="F41" s="258">
        <f>SUM(F34:F40)</f>
        <v>2821.8539999709196</v>
      </c>
      <c r="G41" s="258">
        <f>SUM(G34:G40)</f>
        <v>2903.4</v>
      </c>
    </row>
    <row r="42" spans="1:7">
      <c r="A42" t="s">
        <v>25696</v>
      </c>
      <c r="B42" s="247" t="s">
        <v>25686</v>
      </c>
      <c r="C42" s="247" t="s">
        <v>25686</v>
      </c>
    </row>
    <row r="43" spans="1:7">
      <c r="B43" s="247"/>
      <c r="C43" s="247"/>
    </row>
    <row r="44" spans="1:7">
      <c r="A44" s="250" t="s">
        <v>25697</v>
      </c>
      <c r="B44" s="247"/>
      <c r="C44" s="247"/>
    </row>
    <row r="45" spans="1:7">
      <c r="B45" s="247"/>
      <c r="C45" s="247"/>
    </row>
    <row r="46" spans="1:7">
      <c r="A46" t="s">
        <v>25698</v>
      </c>
      <c r="B46" s="247" t="s">
        <v>25684</v>
      </c>
      <c r="C46" s="247" t="s">
        <v>25684</v>
      </c>
    </row>
    <row r="47" spans="1:7">
      <c r="A47" t="s">
        <v>25699</v>
      </c>
      <c r="B47" s="251">
        <v>314.39999999999998</v>
      </c>
      <c r="C47" s="251">
        <v>36.6</v>
      </c>
    </row>
    <row r="48" spans="1:7">
      <c r="B48" s="247"/>
      <c r="C48" s="247"/>
    </row>
    <row r="49" spans="1:9">
      <c r="A49" s="250" t="s">
        <v>25700</v>
      </c>
      <c r="B49" s="247"/>
      <c r="C49" s="247"/>
    </row>
    <row r="50" spans="1:9">
      <c r="B50" s="247"/>
      <c r="C50" s="247"/>
      <c r="D50" s="241" t="s">
        <v>25763</v>
      </c>
      <c r="G50" s="73" t="s">
        <v>25764</v>
      </c>
      <c r="H50" s="73" t="s">
        <v>25765</v>
      </c>
      <c r="I50" s="73" t="s">
        <v>25729</v>
      </c>
    </row>
    <row r="51" spans="1:9">
      <c r="A51" t="s">
        <v>25751</v>
      </c>
      <c r="B51" s="247" t="s">
        <v>25684</v>
      </c>
      <c r="C51" s="247" t="s">
        <v>25684</v>
      </c>
      <c r="D51" s="255">
        <v>49.445999999988238</v>
      </c>
      <c r="G51" s="73" t="s">
        <v>25713</v>
      </c>
      <c r="H51" s="259">
        <v>607.6</v>
      </c>
      <c r="I51" s="132">
        <v>810.08999999459127</v>
      </c>
    </row>
    <row r="52" spans="1:9">
      <c r="A52" t="s">
        <v>25752</v>
      </c>
      <c r="B52" s="251">
        <v>44.6</v>
      </c>
      <c r="C52" s="251">
        <v>15.5</v>
      </c>
      <c r="D52" s="255">
        <v>55.983999999995518</v>
      </c>
      <c r="G52" s="73" t="s">
        <v>25712</v>
      </c>
      <c r="H52" s="259">
        <v>239.7</v>
      </c>
      <c r="I52" s="132">
        <v>237.84800000038427</v>
      </c>
    </row>
    <row r="53" spans="1:9">
      <c r="A53" t="s">
        <v>25753</v>
      </c>
      <c r="B53" s="251">
        <v>87.6</v>
      </c>
      <c r="C53" s="251">
        <v>21.2</v>
      </c>
      <c r="D53" s="255">
        <v>66.008999999978599</v>
      </c>
      <c r="G53" s="73" t="s">
        <v>25711</v>
      </c>
      <c r="H53" s="259">
        <v>149.5</v>
      </c>
      <c r="I53" s="132">
        <v>107.25500000009333</v>
      </c>
    </row>
    <row r="54" spans="1:9">
      <c r="A54" t="s">
        <v>25701</v>
      </c>
      <c r="B54" s="251">
        <v>94.5</v>
      </c>
      <c r="C54" s="251">
        <v>26.3</v>
      </c>
      <c r="D54" s="255">
        <v>85.187000000042502</v>
      </c>
      <c r="G54" s="73" t="s">
        <v>25710</v>
      </c>
      <c r="H54" s="259">
        <v>148</v>
      </c>
      <c r="I54" s="132">
        <v>108.84300000012159</v>
      </c>
    </row>
    <row r="55" spans="1:9">
      <c r="A55" t="s">
        <v>25702</v>
      </c>
      <c r="B55" s="251">
        <v>116.1</v>
      </c>
      <c r="C55" s="251">
        <v>24.5</v>
      </c>
      <c r="D55" s="255">
        <v>102.20000000011198</v>
      </c>
      <c r="G55" s="73" t="s">
        <v>25709</v>
      </c>
      <c r="H55" s="259">
        <v>341</v>
      </c>
      <c r="I55" s="132">
        <v>243.84200000075117</v>
      </c>
    </row>
    <row r="56" spans="1:9">
      <c r="A56" t="s">
        <v>25703</v>
      </c>
      <c r="B56" s="251">
        <v>84.4</v>
      </c>
      <c r="C56" s="251">
        <v>26.9</v>
      </c>
      <c r="D56" s="255">
        <v>87.734000000053982</v>
      </c>
      <c r="G56" s="73" t="s">
        <v>25708</v>
      </c>
      <c r="H56" s="259">
        <v>298.7</v>
      </c>
      <c r="I56" s="132">
        <v>262.40600000056685</v>
      </c>
    </row>
    <row r="57" spans="1:9">
      <c r="A57" t="s">
        <v>25704</v>
      </c>
      <c r="B57" s="251">
        <v>92</v>
      </c>
      <c r="C57" s="251">
        <v>23.1</v>
      </c>
      <c r="D57" s="255">
        <v>77.704000000003603</v>
      </c>
      <c r="G57" s="73" t="s">
        <v>25707</v>
      </c>
      <c r="H57" s="259">
        <v>322.39999999999998</v>
      </c>
      <c r="I57" s="132">
        <v>262.85700000052231</v>
      </c>
    </row>
    <row r="58" spans="1:9">
      <c r="A58" t="s">
        <v>25705</v>
      </c>
      <c r="B58" s="251">
        <v>160.5</v>
      </c>
      <c r="C58" s="251">
        <v>31.8</v>
      </c>
      <c r="D58" s="255">
        <v>170.45800000040038</v>
      </c>
      <c r="G58" s="73" t="s">
        <v>25706</v>
      </c>
      <c r="H58" s="259">
        <v>113.4</v>
      </c>
      <c r="I58" s="132">
        <v>97.407000000086896</v>
      </c>
    </row>
    <row r="59" spans="1:9">
      <c r="A59" t="s">
        <v>25706</v>
      </c>
      <c r="B59" s="251">
        <v>113.4</v>
      </c>
      <c r="C59" s="251">
        <v>21.8</v>
      </c>
      <c r="D59" s="255">
        <v>97.407000000086896</v>
      </c>
      <c r="G59" s="73" t="s">
        <v>25705</v>
      </c>
      <c r="H59" s="259">
        <v>160.5</v>
      </c>
      <c r="I59" s="132">
        <v>170.45800000040038</v>
      </c>
    </row>
    <row r="60" spans="1:9">
      <c r="A60" t="s">
        <v>25707</v>
      </c>
      <c r="B60" s="251">
        <v>322.39999999999998</v>
      </c>
      <c r="C60" s="251">
        <v>38.299999999999997</v>
      </c>
      <c r="D60" s="255">
        <v>262.85700000052231</v>
      </c>
      <c r="G60" s="73" t="s">
        <v>25704</v>
      </c>
      <c r="H60" s="259">
        <v>92</v>
      </c>
      <c r="I60" s="132">
        <v>77.704000000003603</v>
      </c>
    </row>
    <row r="61" spans="1:9">
      <c r="A61" t="s">
        <v>25708</v>
      </c>
      <c r="B61" s="251">
        <v>298.7</v>
      </c>
      <c r="C61" s="251">
        <v>35.6</v>
      </c>
      <c r="D61" s="255">
        <v>262.40600000056685</v>
      </c>
      <c r="G61" s="73" t="s">
        <v>25703</v>
      </c>
      <c r="H61" s="259">
        <v>84.4</v>
      </c>
      <c r="I61" s="132">
        <v>87.734000000053982</v>
      </c>
    </row>
    <row r="62" spans="1:9">
      <c r="A62" t="s">
        <v>25709</v>
      </c>
      <c r="B62" s="251">
        <v>341</v>
      </c>
      <c r="C62" s="251">
        <v>41.8</v>
      </c>
      <c r="D62" s="255">
        <v>243.84200000075117</v>
      </c>
      <c r="G62" s="73" t="s">
        <v>25702</v>
      </c>
      <c r="H62" s="259">
        <v>116.1</v>
      </c>
      <c r="I62" s="132">
        <v>102.20000000011198</v>
      </c>
    </row>
    <row r="63" spans="1:9">
      <c r="A63" t="s">
        <v>25710</v>
      </c>
      <c r="B63" s="251">
        <v>148</v>
      </c>
      <c r="C63" s="251">
        <v>27.4</v>
      </c>
      <c r="D63" s="255">
        <v>108.84300000012159</v>
      </c>
      <c r="G63" s="73" t="s">
        <v>25701</v>
      </c>
      <c r="H63" s="259">
        <v>94.5</v>
      </c>
      <c r="I63" s="132">
        <v>85.187000000042502</v>
      </c>
    </row>
    <row r="64" spans="1:9">
      <c r="A64" t="s">
        <v>25711</v>
      </c>
      <c r="B64" s="251">
        <v>149.5</v>
      </c>
      <c r="C64" s="251">
        <v>31.9</v>
      </c>
      <c r="D64" s="255">
        <v>107.25500000009333</v>
      </c>
      <c r="G64" s="73" t="s">
        <v>25753</v>
      </c>
      <c r="H64" s="259">
        <v>87.6</v>
      </c>
      <c r="I64" s="132">
        <v>66.008999999978599</v>
      </c>
    </row>
    <row r="65" spans="1:15">
      <c r="A65" t="s">
        <v>25712</v>
      </c>
      <c r="B65" s="251">
        <v>239.7</v>
      </c>
      <c r="C65" s="251">
        <v>37.700000000000003</v>
      </c>
      <c r="D65" s="255">
        <v>237.84800000038427</v>
      </c>
      <c r="G65" s="73" t="s">
        <v>25752</v>
      </c>
      <c r="H65" s="259">
        <v>44.6</v>
      </c>
      <c r="I65" s="132">
        <v>55.983999999995518</v>
      </c>
    </row>
    <row r="66" spans="1:15">
      <c r="A66" t="s">
        <v>25713</v>
      </c>
      <c r="B66" s="251">
        <v>607.6</v>
      </c>
      <c r="C66" s="251">
        <v>55.1</v>
      </c>
      <c r="D66" s="255">
        <v>810.08999999459127</v>
      </c>
      <c r="G66" s="73" t="s">
        <v>25751</v>
      </c>
      <c r="H66" s="260" t="s">
        <v>25684</v>
      </c>
      <c r="I66" s="132">
        <v>49.445999999988238</v>
      </c>
    </row>
    <row r="67" spans="1:15">
      <c r="A67" s="244" t="s">
        <v>25714</v>
      </c>
      <c r="B67" s="252">
        <v>1959</v>
      </c>
      <c r="C67" s="253">
        <v>2</v>
      </c>
    </row>
    <row r="68" spans="1:15">
      <c r="B68" s="247"/>
      <c r="C68" s="247"/>
    </row>
    <row r="69" spans="1:15">
      <c r="B69" s="247"/>
      <c r="C69" s="247"/>
    </row>
    <row r="70" spans="1:15">
      <c r="A70" s="250" t="s">
        <v>25715</v>
      </c>
      <c r="B70" s="247"/>
      <c r="C70" s="247"/>
    </row>
    <row r="71" spans="1:15">
      <c r="B71" s="247"/>
      <c r="C71" s="247"/>
      <c r="G71" s="73"/>
      <c r="H71" s="73" t="s">
        <v>25765</v>
      </c>
      <c r="I71" s="73" t="s">
        <v>25729</v>
      </c>
    </row>
    <row r="72" spans="1:15">
      <c r="A72" t="s">
        <v>25716</v>
      </c>
      <c r="B72">
        <v>67.2</v>
      </c>
      <c r="C72" s="251">
        <v>14</v>
      </c>
      <c r="D72">
        <f>C72/B72</f>
        <v>0.20833333333333331</v>
      </c>
      <c r="G72" s="73" t="s">
        <v>25716</v>
      </c>
      <c r="H72" s="259">
        <v>67.2</v>
      </c>
      <c r="I72" s="132">
        <v>108.015000000016</v>
      </c>
    </row>
    <row r="73" spans="1:15">
      <c r="A73" t="s">
        <v>25717</v>
      </c>
      <c r="B73">
        <v>210.6</v>
      </c>
      <c r="C73" s="251">
        <v>33.200000000000003</v>
      </c>
      <c r="D73">
        <f t="shared" ref="D73:D81" si="0">C73/B73</f>
        <v>0.15764482431149099</v>
      </c>
      <c r="G73" s="73" t="s">
        <v>25717</v>
      </c>
      <c r="H73" s="259">
        <v>210.6</v>
      </c>
      <c r="I73" s="132">
        <v>201.93300000018945</v>
      </c>
      <c r="K73" s="241" t="s">
        <v>25766</v>
      </c>
      <c r="L73" s="241" t="s">
        <v>25767</v>
      </c>
      <c r="M73" s="241" t="s">
        <v>25661</v>
      </c>
      <c r="N73" s="241" t="s">
        <v>25674</v>
      </c>
    </row>
    <row r="74" spans="1:15">
      <c r="A74" t="s">
        <v>25718</v>
      </c>
      <c r="B74">
        <v>348.8</v>
      </c>
      <c r="C74" s="251">
        <v>40.5</v>
      </c>
      <c r="D74">
        <f t="shared" si="0"/>
        <v>0.11611238532110091</v>
      </c>
      <c r="G74" s="73" t="s">
        <v>25718</v>
      </c>
      <c r="H74" s="259">
        <v>348.8</v>
      </c>
      <c r="I74" s="132">
        <v>381.24199999910911</v>
      </c>
      <c r="K74" s="242">
        <v>1540.9324523078644</v>
      </c>
      <c r="L74" s="242">
        <v>1729.77399524311</v>
      </c>
      <c r="M74" s="242">
        <v>4269361385</v>
      </c>
      <c r="N74" s="242">
        <v>2770635</v>
      </c>
      <c r="O74">
        <f>M74/N74</f>
        <v>1540.9324523078644</v>
      </c>
    </row>
    <row r="75" spans="1:15">
      <c r="A75" t="s">
        <v>25719</v>
      </c>
      <c r="B75">
        <v>636.1</v>
      </c>
      <c r="C75" s="251">
        <v>65.2</v>
      </c>
      <c r="D75">
        <f t="shared" si="0"/>
        <v>0.10249960698003459</v>
      </c>
      <c r="G75" s="73" t="s">
        <v>25719</v>
      </c>
      <c r="H75" s="259">
        <v>636.1</v>
      </c>
      <c r="I75" s="132">
        <v>985.38699998947288</v>
      </c>
    </row>
    <row r="76" spans="1:15">
      <c r="A76" t="s">
        <v>25720</v>
      </c>
      <c r="B76">
        <v>486.7</v>
      </c>
      <c r="C76" s="251">
        <v>53.6</v>
      </c>
      <c r="D76">
        <f t="shared" si="0"/>
        <v>0.11012944318882269</v>
      </c>
      <c r="G76" s="73" t="s">
        <v>25720</v>
      </c>
      <c r="H76" s="259">
        <v>486.7</v>
      </c>
      <c r="I76" s="132">
        <v>518.19099999564116</v>
      </c>
    </row>
    <row r="77" spans="1:15">
      <c r="A77" t="s">
        <v>25721</v>
      </c>
      <c r="B77">
        <v>297.8</v>
      </c>
      <c r="C77" s="251">
        <v>46.1</v>
      </c>
      <c r="D77">
        <f t="shared" si="0"/>
        <v>0.15480188045668233</v>
      </c>
      <c r="G77" s="73" t="s">
        <v>25721</v>
      </c>
      <c r="H77" s="259">
        <v>297.8</v>
      </c>
      <c r="I77" s="132">
        <v>271.06100000048173</v>
      </c>
    </row>
    <row r="78" spans="1:15">
      <c r="A78" t="s">
        <v>25722</v>
      </c>
      <c r="B78">
        <v>154.30000000000001</v>
      </c>
      <c r="C78" s="251">
        <v>33</v>
      </c>
      <c r="D78">
        <f t="shared" si="0"/>
        <v>0.21386908619572259</v>
      </c>
      <c r="G78" s="73" t="s">
        <v>25722</v>
      </c>
      <c r="H78" s="259">
        <v>154.30000000000001</v>
      </c>
      <c r="I78" s="132">
        <v>142.33400000030608</v>
      </c>
    </row>
    <row r="79" spans="1:15">
      <c r="A79" t="s">
        <v>25723</v>
      </c>
      <c r="B79">
        <v>199.9</v>
      </c>
      <c r="C79" s="251">
        <v>32.6</v>
      </c>
      <c r="D79">
        <f t="shared" si="0"/>
        <v>0.1630815407703852</v>
      </c>
      <c r="G79" s="73" t="s">
        <v>25723</v>
      </c>
      <c r="H79" s="259">
        <v>199.9</v>
      </c>
      <c r="I79" s="132">
        <v>112.21300000016637</v>
      </c>
    </row>
    <row r="80" spans="1:15">
      <c r="A80" t="s">
        <v>25724</v>
      </c>
      <c r="B80">
        <v>92.3</v>
      </c>
      <c r="C80" s="251">
        <v>22.1</v>
      </c>
      <c r="D80">
        <f t="shared" si="0"/>
        <v>0.23943661971830987</v>
      </c>
      <c r="G80" s="73" t="s">
        <v>25724</v>
      </c>
      <c r="H80" s="259">
        <v>92.3</v>
      </c>
      <c r="I80" s="132">
        <v>54.644999999965506</v>
      </c>
    </row>
    <row r="81" spans="1:10">
      <c r="A81" t="s">
        <v>25685</v>
      </c>
      <c r="B81">
        <v>435.1</v>
      </c>
      <c r="C81" s="251">
        <v>58.7</v>
      </c>
      <c r="D81">
        <f t="shared" si="0"/>
        <v>0.13491151459434614</v>
      </c>
      <c r="G81" s="73" t="s">
        <v>25685</v>
      </c>
      <c r="H81" s="259">
        <v>435.1</v>
      </c>
      <c r="I81" s="132">
        <v>50.248999999998951</v>
      </c>
    </row>
    <row r="82" spans="1:10">
      <c r="A82" s="244" t="s">
        <v>25725</v>
      </c>
      <c r="B82" s="251">
        <v>1450</v>
      </c>
      <c r="C82" s="251">
        <v>117.1</v>
      </c>
      <c r="I82" s="254">
        <f>SUM(I72:I81)</f>
        <v>2825.2699999853467</v>
      </c>
    </row>
    <row r="83" spans="1:10">
      <c r="A83" s="244" t="s">
        <v>25726</v>
      </c>
      <c r="B83" s="251">
        <v>1739</v>
      </c>
      <c r="C83" s="251">
        <v>65.3</v>
      </c>
      <c r="I83">
        <f>I81/I82</f>
        <v>1.7785556778736038E-2</v>
      </c>
      <c r="J83">
        <f>1-I83</f>
        <v>0.98221444322126394</v>
      </c>
    </row>
    <row r="84" spans="1:10">
      <c r="A84" s="246" t="s">
        <v>3462</v>
      </c>
    </row>
    <row r="85" spans="1:10">
      <c r="A85" s="246" t="s">
        <v>25754</v>
      </c>
    </row>
    <row r="86" spans="1:10">
      <c r="A86" s="246" t="s">
        <v>25727</v>
      </c>
    </row>
    <row r="87" spans="1:10">
      <c r="A87" s="246" t="s">
        <v>25728</v>
      </c>
    </row>
  </sheetData>
  <sortState xmlns:xlrd2="http://schemas.microsoft.com/office/spreadsheetml/2017/richdata2" ref="G51:I66">
    <sortCondition ref="G51:G66"/>
  </sortState>
  <hyperlinks>
    <hyperlink ref="A6:XFD6" r:id="rId1" display="https://www2.census.gov/programs-surveys/ahs/2021/2021%20AHS%20National%20Sample%20Design,%20Weighting,%20and%20Error%20Estimation.pdf" xr:uid="{7E080579-A8E1-4A76-9604-EC6820A93743}"/>
    <hyperlink ref="A1" location="'Table of Contents'!A1" display="Return to Table of Contents" xr:uid="{AACCFB5B-8C5D-44AF-A684-4D072891BB5F}"/>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1C2F3-B6AA-48F6-87A4-F5CDBA2B1D0E}">
  <dimension ref="A1:D357"/>
  <sheetViews>
    <sheetView workbookViewId="0"/>
  </sheetViews>
  <sheetFormatPr defaultRowHeight="15" customHeight="1"/>
  <cols>
    <col min="1" max="1" width="24.42578125" customWidth="1"/>
    <col min="2" max="2" width="12.5703125" customWidth="1"/>
    <col min="3" max="3" width="12.5703125" style="2" customWidth="1"/>
    <col min="4" max="4" width="11.7109375" style="1" customWidth="1"/>
  </cols>
  <sheetData>
    <row r="1" spans="1:4">
      <c r="A1" s="261" t="s">
        <v>26157</v>
      </c>
      <c r="C1"/>
      <c r="D1"/>
    </row>
    <row r="2" spans="1:4">
      <c r="C2"/>
      <c r="D2"/>
    </row>
    <row r="4" spans="1:4" ht="15" customHeight="1">
      <c r="A4" t="s">
        <v>1798</v>
      </c>
    </row>
    <row r="5" spans="1:4" ht="45" customHeight="1">
      <c r="A5" s="3" t="s">
        <v>0</v>
      </c>
      <c r="B5" s="4" t="s">
        <v>352</v>
      </c>
      <c r="C5" s="5" t="s">
        <v>355</v>
      </c>
      <c r="D5" s="11" t="s">
        <v>353</v>
      </c>
    </row>
    <row r="6" spans="1:4" ht="15" customHeight="1">
      <c r="A6" s="6" t="s">
        <v>1</v>
      </c>
      <c r="B6" s="7">
        <v>180153</v>
      </c>
      <c r="C6" s="8">
        <f>B6/B$357</f>
        <v>7.1055873085240778E-2</v>
      </c>
      <c r="D6" s="12">
        <f>SUM(B6:B$6)/B$357</f>
        <v>7.1055873085240778E-2</v>
      </c>
    </row>
    <row r="7" spans="1:4" ht="15" customHeight="1">
      <c r="A7" s="6" t="s">
        <v>2</v>
      </c>
      <c r="B7" s="7">
        <v>47280</v>
      </c>
      <c r="C7" s="8">
        <f t="shared" ref="C7:C70" si="0">B7/B$357</f>
        <v>1.8648158395753522E-2</v>
      </c>
      <c r="D7" s="12">
        <f>SUM(B$6:B7)/B$357</f>
        <v>8.9704031480994303E-2</v>
      </c>
    </row>
    <row r="8" spans="1:4" ht="15" customHeight="1">
      <c r="A8" s="6" t="s">
        <v>3</v>
      </c>
      <c r="B8" s="7">
        <v>44302</v>
      </c>
      <c r="C8" s="8">
        <f t="shared" si="0"/>
        <v>1.7473576845361095E-2</v>
      </c>
      <c r="D8" s="12">
        <f>SUM(B$6:B8)/B$357</f>
        <v>0.10717760832635539</v>
      </c>
    </row>
    <row r="9" spans="1:4" ht="15" customHeight="1">
      <c r="A9" s="6" t="s">
        <v>4</v>
      </c>
      <c r="B9" s="7">
        <v>29827</v>
      </c>
      <c r="C9" s="8">
        <f t="shared" si="0"/>
        <v>1.1764353224833763E-2</v>
      </c>
      <c r="D9" s="12">
        <f>SUM(B$6:B9)/B$357</f>
        <v>0.11894196155118915</v>
      </c>
    </row>
    <row r="10" spans="1:4" ht="15" customHeight="1">
      <c r="A10" s="6" t="s">
        <v>5</v>
      </c>
      <c r="B10" s="7">
        <v>29718</v>
      </c>
      <c r="C10" s="8">
        <f t="shared" si="0"/>
        <v>1.1721361489107511E-2</v>
      </c>
      <c r="D10" s="12">
        <f>SUM(B$6:B10)/B$357</f>
        <v>0.13066332304029665</v>
      </c>
    </row>
    <row r="11" spans="1:4" ht="15" customHeight="1">
      <c r="A11" s="6" t="s">
        <v>6</v>
      </c>
      <c r="B11" s="7">
        <v>29195</v>
      </c>
      <c r="C11" s="8">
        <f t="shared" si="0"/>
        <v>1.1515080041540272E-2</v>
      </c>
      <c r="D11" s="12">
        <f>SUM(B$6:B11)/B$357</f>
        <v>0.14217840308183693</v>
      </c>
    </row>
    <row r="12" spans="1:4" ht="15" customHeight="1">
      <c r="A12" s="6" t="s">
        <v>7</v>
      </c>
      <c r="B12" s="7">
        <v>28342</v>
      </c>
      <c r="C12" s="8">
        <f t="shared" si="0"/>
        <v>1.1178640128012823E-2</v>
      </c>
      <c r="D12" s="12">
        <f>SUM(B$6:B12)/B$357</f>
        <v>0.15335704320984977</v>
      </c>
    </row>
    <row r="13" spans="1:4" ht="15" customHeight="1">
      <c r="A13" s="6" t="s">
        <v>8</v>
      </c>
      <c r="B13" s="7">
        <v>28120</v>
      </c>
      <c r="C13" s="8">
        <f t="shared" si="0"/>
        <v>1.1091078978185046E-2</v>
      </c>
      <c r="D13" s="12">
        <f>SUM(B$6:B13)/B$357</f>
        <v>0.16444812218803481</v>
      </c>
    </row>
    <row r="14" spans="1:4" ht="15" customHeight="1">
      <c r="A14" s="6" t="s">
        <v>9</v>
      </c>
      <c r="B14" s="7">
        <v>27934</v>
      </c>
      <c r="C14" s="8">
        <f t="shared" si="0"/>
        <v>1.1017716933734748E-2</v>
      </c>
      <c r="D14" s="12">
        <f>SUM(B$6:B14)/B$357</f>
        <v>0.17546583912176955</v>
      </c>
    </row>
    <row r="15" spans="1:4" ht="15" customHeight="1">
      <c r="A15" s="6" t="s">
        <v>10</v>
      </c>
      <c r="B15" s="7">
        <v>27088</v>
      </c>
      <c r="C15" s="8">
        <f t="shared" si="0"/>
        <v>1.068403795736403E-2</v>
      </c>
      <c r="D15" s="12">
        <f>SUM(B$6:B15)/B$357</f>
        <v>0.18614987707913358</v>
      </c>
    </row>
    <row r="16" spans="1:4" ht="15" customHeight="1">
      <c r="A16" s="6" t="s">
        <v>11</v>
      </c>
      <c r="B16" s="7">
        <v>26841</v>
      </c>
      <c r="C16" s="8">
        <f t="shared" si="0"/>
        <v>1.0586616317690783E-2</v>
      </c>
      <c r="D16" s="12">
        <f>SUM(B$6:B16)/B$357</f>
        <v>0.19673649339682436</v>
      </c>
    </row>
    <row r="17" spans="1:4" ht="15" customHeight="1">
      <c r="A17" s="6" t="s">
        <v>12</v>
      </c>
      <c r="B17" s="7">
        <v>24887</v>
      </c>
      <c r="C17" s="8">
        <f t="shared" si="0"/>
        <v>9.8159204313688214E-3</v>
      </c>
      <c r="D17" s="12">
        <f>SUM(B$6:B17)/B$357</f>
        <v>0.2065524138281932</v>
      </c>
    </row>
    <row r="18" spans="1:4" ht="15" customHeight="1">
      <c r="A18" s="6" t="s">
        <v>13</v>
      </c>
      <c r="B18" s="7">
        <v>21934</v>
      </c>
      <c r="C18" s="8">
        <f t="shared" si="0"/>
        <v>8.6511993708218646E-3</v>
      </c>
      <c r="D18" s="12">
        <f>SUM(B$6:B18)/B$357</f>
        <v>0.21520361319901504</v>
      </c>
    </row>
    <row r="19" spans="1:4" ht="15" customHeight="1">
      <c r="A19" s="6" t="s">
        <v>14</v>
      </c>
      <c r="B19" s="7">
        <v>21828</v>
      </c>
      <c r="C19" s="8">
        <f t="shared" si="0"/>
        <v>8.6093908938770693E-3</v>
      </c>
      <c r="D19" s="12">
        <f>SUM(B$6:B19)/B$357</f>
        <v>0.22381300409289212</v>
      </c>
    </row>
    <row r="20" spans="1:4" ht="15" customHeight="1">
      <c r="A20" s="6" t="s">
        <v>15</v>
      </c>
      <c r="B20" s="7">
        <v>21585</v>
      </c>
      <c r="C20" s="8">
        <f t="shared" si="0"/>
        <v>8.5135469325790976E-3</v>
      </c>
      <c r="D20" s="12">
        <f>SUM(B$6:B20)/B$357</f>
        <v>0.23232655102547123</v>
      </c>
    </row>
    <row r="21" spans="1:4" ht="15" customHeight="1">
      <c r="A21" s="6" t="s">
        <v>16</v>
      </c>
      <c r="B21" s="7">
        <v>20848</v>
      </c>
      <c r="C21" s="8">
        <f t="shared" si="0"/>
        <v>8.2228596919346319E-3</v>
      </c>
      <c r="D21" s="12">
        <f>SUM(B$6:B21)/B$357</f>
        <v>0.24054941071740585</v>
      </c>
    </row>
    <row r="22" spans="1:4" ht="15" customHeight="1">
      <c r="A22" s="6" t="s">
        <v>17</v>
      </c>
      <c r="B22" s="7">
        <v>20540</v>
      </c>
      <c r="C22" s="8">
        <f t="shared" si="0"/>
        <v>8.1013784570384377E-3</v>
      </c>
      <c r="D22" s="12">
        <f>SUM(B$6:B22)/B$357</f>
        <v>0.2486507891744443</v>
      </c>
    </row>
    <row r="23" spans="1:4" ht="15" customHeight="1">
      <c r="A23" s="6" t="s">
        <v>18</v>
      </c>
      <c r="B23" s="7">
        <v>20217</v>
      </c>
      <c r="C23" s="8">
        <f t="shared" si="0"/>
        <v>7.9739809282349597E-3</v>
      </c>
      <c r="D23" s="12">
        <f>SUM(B$6:B23)/B$357</f>
        <v>0.25662477010267926</v>
      </c>
    </row>
    <row r="24" spans="1:4" ht="15" customHeight="1">
      <c r="A24" s="6" t="s">
        <v>19</v>
      </c>
      <c r="B24" s="7">
        <v>20115</v>
      </c>
      <c r="C24" s="8">
        <f t="shared" si="0"/>
        <v>7.9337501296654414E-3</v>
      </c>
      <c r="D24" s="12">
        <f>SUM(B$6:B24)/B$357</f>
        <v>0.26455852023234472</v>
      </c>
    </row>
    <row r="25" spans="1:4" ht="15" customHeight="1">
      <c r="A25" s="6" t="s">
        <v>20</v>
      </c>
      <c r="B25" s="7">
        <v>18506</v>
      </c>
      <c r="C25" s="8">
        <f t="shared" si="0"/>
        <v>7.2991290032109702E-3</v>
      </c>
      <c r="D25" s="12">
        <f>SUM(B$6:B25)/B$357</f>
        <v>0.27185764923555567</v>
      </c>
    </row>
    <row r="26" spans="1:4" ht="15" customHeight="1">
      <c r="A26" s="6" t="s">
        <v>21</v>
      </c>
      <c r="B26" s="7">
        <v>18342</v>
      </c>
      <c r="C26" s="8">
        <f t="shared" si="0"/>
        <v>7.2344441898246842E-3</v>
      </c>
      <c r="D26" s="12">
        <f>SUM(B$6:B26)/B$357</f>
        <v>0.27909209342538033</v>
      </c>
    </row>
    <row r="27" spans="1:4" ht="15" customHeight="1">
      <c r="A27" s="6" t="s">
        <v>22</v>
      </c>
      <c r="B27" s="7">
        <v>18171</v>
      </c>
      <c r="C27" s="8">
        <f t="shared" si="0"/>
        <v>7.1669984392816674E-3</v>
      </c>
      <c r="D27" s="12">
        <f>SUM(B$6:B27)/B$357</f>
        <v>0.28625909186466203</v>
      </c>
    </row>
    <row r="28" spans="1:4" ht="15" customHeight="1">
      <c r="A28" s="6" t="s">
        <v>23</v>
      </c>
      <c r="B28" s="7">
        <v>18002</v>
      </c>
      <c r="C28" s="8">
        <f t="shared" si="0"/>
        <v>7.1003415279262874E-3</v>
      </c>
      <c r="D28" s="12">
        <f>SUM(B$6:B28)/B$357</f>
        <v>0.2933594333925883</v>
      </c>
    </row>
    <row r="29" spans="1:4" ht="15" customHeight="1">
      <c r="A29" s="6" t="s">
        <v>24</v>
      </c>
      <c r="B29" s="7">
        <v>17870</v>
      </c>
      <c r="C29" s="8">
        <f t="shared" si="0"/>
        <v>7.048278141542204E-3</v>
      </c>
      <c r="D29" s="12">
        <f>SUM(B$6:B29)/B$357</f>
        <v>0.30040771153413048</v>
      </c>
    </row>
    <row r="30" spans="1:4" ht="15" customHeight="1">
      <c r="A30" s="6" t="s">
        <v>25</v>
      </c>
      <c r="B30" s="7">
        <v>17381</v>
      </c>
      <c r="C30" s="8">
        <f t="shared" si="0"/>
        <v>6.8554069601648041E-3</v>
      </c>
      <c r="D30" s="12">
        <f>SUM(B$6:B30)/B$357</f>
        <v>0.30726311849429533</v>
      </c>
    </row>
    <row r="31" spans="1:4" ht="15" customHeight="1">
      <c r="A31" s="6" t="s">
        <v>26</v>
      </c>
      <c r="B31" s="7">
        <v>17184</v>
      </c>
      <c r="C31" s="8">
        <f t="shared" si="0"/>
        <v>6.7777063001824983E-3</v>
      </c>
      <c r="D31" s="12">
        <f>SUM(B$6:B31)/B$357</f>
        <v>0.31404082479447781</v>
      </c>
    </row>
    <row r="32" spans="1:4" ht="15" customHeight="1">
      <c r="A32" s="6" t="s">
        <v>27</v>
      </c>
      <c r="B32" s="7">
        <v>16574</v>
      </c>
      <c r="C32" s="8">
        <f t="shared" si="0"/>
        <v>6.5371103479530211E-3</v>
      </c>
      <c r="D32" s="12">
        <f>SUM(B$6:B32)/B$357</f>
        <v>0.32057793514243083</v>
      </c>
    </row>
    <row r="33" spans="1:4" ht="15" customHeight="1">
      <c r="A33" s="6" t="s">
        <v>28</v>
      </c>
      <c r="B33" s="7">
        <v>16490</v>
      </c>
      <c r="C33" s="8">
        <f t="shared" si="0"/>
        <v>6.5039791020722413E-3</v>
      </c>
      <c r="D33" s="12">
        <f>SUM(B$6:B33)/B$357</f>
        <v>0.32708191424450306</v>
      </c>
    </row>
    <row r="34" spans="1:4" ht="15" customHeight="1">
      <c r="A34" s="6" t="s">
        <v>29</v>
      </c>
      <c r="B34" s="7">
        <v>15830</v>
      </c>
      <c r="C34" s="8">
        <f t="shared" si="0"/>
        <v>6.2436621701518237E-3</v>
      </c>
      <c r="D34" s="12">
        <f>SUM(B$6:B34)/B$357</f>
        <v>0.33332557641465488</v>
      </c>
    </row>
    <row r="35" spans="1:4" ht="15" customHeight="1">
      <c r="A35" s="6" t="s">
        <v>30</v>
      </c>
      <c r="B35" s="7">
        <v>15618</v>
      </c>
      <c r="C35" s="8">
        <f t="shared" si="0"/>
        <v>6.160045216262235E-3</v>
      </c>
      <c r="D35" s="12">
        <f>SUM(B$6:B35)/B$357</f>
        <v>0.33948562163091711</v>
      </c>
    </row>
    <row r="36" spans="1:4" ht="15" customHeight="1">
      <c r="A36" s="6" t="s">
        <v>31</v>
      </c>
      <c r="B36" s="7">
        <v>15544</v>
      </c>
      <c r="C36" s="8">
        <f t="shared" si="0"/>
        <v>6.1308581663196433E-3</v>
      </c>
      <c r="D36" s="12">
        <f>SUM(B$6:B36)/B$357</f>
        <v>0.34561647979723675</v>
      </c>
    </row>
    <row r="37" spans="1:4" ht="15" customHeight="1">
      <c r="A37" s="6" t="s">
        <v>32</v>
      </c>
      <c r="B37" s="7">
        <v>15174</v>
      </c>
      <c r="C37" s="8">
        <f t="shared" si="0"/>
        <v>5.9849229166066822E-3</v>
      </c>
      <c r="D37" s="12">
        <f>SUM(B$6:B37)/B$357</f>
        <v>0.35160140271384344</v>
      </c>
    </row>
    <row r="38" spans="1:4" ht="15" customHeight="1">
      <c r="A38" s="6" t="s">
        <v>33</v>
      </c>
      <c r="B38" s="7">
        <v>14762</v>
      </c>
      <c r="C38" s="8">
        <f t="shared" si="0"/>
        <v>5.8224220439533304E-3</v>
      </c>
      <c r="D38" s="12">
        <f>SUM(B$6:B38)/B$357</f>
        <v>0.35742382475779677</v>
      </c>
    </row>
    <row r="39" spans="1:4" ht="15" customHeight="1">
      <c r="A39" s="6" t="s">
        <v>34</v>
      </c>
      <c r="B39" s="7">
        <v>14750</v>
      </c>
      <c r="C39" s="8">
        <f t="shared" si="0"/>
        <v>5.8176890088275047E-3</v>
      </c>
      <c r="D39" s="12">
        <f>SUM(B$6:B39)/B$357</f>
        <v>0.36324151376662428</v>
      </c>
    </row>
    <row r="40" spans="1:4" ht="15" customHeight="1">
      <c r="A40" s="6" t="s">
        <v>35</v>
      </c>
      <c r="B40" s="7">
        <v>14595</v>
      </c>
      <c r="C40" s="8">
        <f t="shared" si="0"/>
        <v>5.7565539717855888E-3</v>
      </c>
      <c r="D40" s="12">
        <f>SUM(B$6:B40)/B$357</f>
        <v>0.36899806773840987</v>
      </c>
    </row>
    <row r="41" spans="1:4" ht="15" customHeight="1">
      <c r="A41" s="6" t="s">
        <v>36</v>
      </c>
      <c r="B41" s="7">
        <v>14528</v>
      </c>
      <c r="C41" s="8">
        <f t="shared" si="0"/>
        <v>5.7301278589997279E-3</v>
      </c>
      <c r="D41" s="12">
        <f>SUM(B$6:B41)/B$357</f>
        <v>0.37472819559740961</v>
      </c>
    </row>
    <row r="42" spans="1:4" ht="15" customHeight="1">
      <c r="A42" s="6" t="s">
        <v>37</v>
      </c>
      <c r="B42" s="7">
        <v>14425</v>
      </c>
      <c r="C42" s="8">
        <f t="shared" si="0"/>
        <v>5.6895026408363908E-3</v>
      </c>
      <c r="D42" s="12">
        <f>SUM(B$6:B42)/B$357</f>
        <v>0.380417698238246</v>
      </c>
    </row>
    <row r="43" spans="1:4" ht="15" customHeight="1">
      <c r="A43" s="6" t="s">
        <v>38</v>
      </c>
      <c r="B43" s="7">
        <v>14198</v>
      </c>
      <c r="C43" s="8">
        <f t="shared" si="0"/>
        <v>5.59996939303952E-3</v>
      </c>
      <c r="D43" s="12">
        <f>SUM(B$6:B43)/B$357</f>
        <v>0.38601766763128553</v>
      </c>
    </row>
    <row r="44" spans="1:4" ht="15" customHeight="1">
      <c r="A44" s="6" t="s">
        <v>39</v>
      </c>
      <c r="B44" s="7">
        <v>14184</v>
      </c>
      <c r="C44" s="8">
        <f t="shared" si="0"/>
        <v>5.5944475187260567E-3</v>
      </c>
      <c r="D44" s="12">
        <f>SUM(B$6:B44)/B$357</f>
        <v>0.3916121151500116</v>
      </c>
    </row>
    <row r="45" spans="1:4" ht="15" customHeight="1">
      <c r="A45" s="6" t="s">
        <v>40</v>
      </c>
      <c r="B45" s="7">
        <v>14023</v>
      </c>
      <c r="C45" s="8">
        <f t="shared" si="0"/>
        <v>5.5309459641212271E-3</v>
      </c>
      <c r="D45" s="12">
        <f>SUM(B$6:B45)/B$357</f>
        <v>0.39714306111413278</v>
      </c>
    </row>
    <row r="46" spans="1:4" ht="15" customHeight="1">
      <c r="A46" s="6" t="s">
        <v>41</v>
      </c>
      <c r="B46" s="7">
        <v>13861</v>
      </c>
      <c r="C46" s="8">
        <f t="shared" si="0"/>
        <v>5.4670499899225795E-3</v>
      </c>
      <c r="D46" s="12">
        <f>SUM(B$6:B46)/B$357</f>
        <v>0.40261011110405537</v>
      </c>
    </row>
    <row r="47" spans="1:4" ht="15" customHeight="1">
      <c r="A47" s="6" t="s">
        <v>42</v>
      </c>
      <c r="B47" s="7">
        <v>13754</v>
      </c>
      <c r="C47" s="8">
        <f t="shared" si="0"/>
        <v>5.4248470933839664E-3</v>
      </c>
      <c r="D47" s="12">
        <f>SUM(B$6:B47)/B$357</f>
        <v>0.40803495819743935</v>
      </c>
    </row>
    <row r="48" spans="1:4" ht="15" customHeight="1">
      <c r="A48" s="6" t="s">
        <v>43</v>
      </c>
      <c r="B48" s="7">
        <v>13706</v>
      </c>
      <c r="C48" s="8">
        <f t="shared" si="0"/>
        <v>5.4059149528806636E-3</v>
      </c>
      <c r="D48" s="12">
        <f>SUM(B$6:B48)/B$357</f>
        <v>0.41344087315032002</v>
      </c>
    </row>
    <row r="49" spans="1:4" ht="15" customHeight="1">
      <c r="A49" s="6" t="s">
        <v>44</v>
      </c>
      <c r="B49" s="7">
        <v>13495</v>
      </c>
      <c r="C49" s="8">
        <f t="shared" si="0"/>
        <v>5.3226924185848937E-3</v>
      </c>
      <c r="D49" s="12">
        <f>SUM(B$6:B49)/B$357</f>
        <v>0.41876356556890493</v>
      </c>
    </row>
    <row r="50" spans="1:4" ht="15" customHeight="1">
      <c r="A50" s="6" t="s">
        <v>45</v>
      </c>
      <c r="B50" s="7">
        <v>13462</v>
      </c>
      <c r="C50" s="8">
        <f t="shared" si="0"/>
        <v>5.3096765719888722E-3</v>
      </c>
      <c r="D50" s="12">
        <f>SUM(B$6:B50)/B$357</f>
        <v>0.42407324214089376</v>
      </c>
    </row>
    <row r="51" spans="1:4" ht="15" customHeight="1">
      <c r="A51" s="6" t="s">
        <v>46</v>
      </c>
      <c r="B51" s="7">
        <v>13211</v>
      </c>
      <c r="C51" s="8">
        <f t="shared" si="0"/>
        <v>5.21067725394035E-3</v>
      </c>
      <c r="D51" s="12">
        <f>SUM(B$6:B51)/B$357</f>
        <v>0.42928391939483412</v>
      </c>
    </row>
    <row r="52" spans="1:4" ht="15" customHeight="1">
      <c r="A52" s="6" t="s">
        <v>47</v>
      </c>
      <c r="B52" s="7">
        <v>13153</v>
      </c>
      <c r="C52" s="8">
        <f t="shared" si="0"/>
        <v>5.1878009174988592E-3</v>
      </c>
      <c r="D52" s="12">
        <f>SUM(B$6:B52)/B$357</f>
        <v>0.434471720312333</v>
      </c>
    </row>
    <row r="53" spans="1:4" ht="15" customHeight="1">
      <c r="A53" s="6" t="s">
        <v>48</v>
      </c>
      <c r="B53" s="7">
        <v>13082</v>
      </c>
      <c r="C53" s="8">
        <f t="shared" si="0"/>
        <v>5.1597971263377231E-3</v>
      </c>
      <c r="D53" s="12">
        <f>SUM(B$6:B53)/B$357</f>
        <v>0.43963151743867074</v>
      </c>
    </row>
    <row r="54" spans="1:4" ht="15" customHeight="1">
      <c r="A54" s="6" t="s">
        <v>49</v>
      </c>
      <c r="B54" s="7">
        <v>12968</v>
      </c>
      <c r="C54" s="8">
        <f t="shared" si="0"/>
        <v>5.1148332926423783E-3</v>
      </c>
      <c r="D54" s="12">
        <f>SUM(B$6:B54)/B$357</f>
        <v>0.44474635073131308</v>
      </c>
    </row>
    <row r="55" spans="1:4" ht="15" customHeight="1">
      <c r="A55" s="6" t="s">
        <v>50</v>
      </c>
      <c r="B55" s="7">
        <v>12753</v>
      </c>
      <c r="C55" s="8">
        <f t="shared" si="0"/>
        <v>5.030033079971334E-3</v>
      </c>
      <c r="D55" s="12">
        <f>SUM(B$6:B55)/B$357</f>
        <v>0.44977638381128443</v>
      </c>
    </row>
    <row r="56" spans="1:4" ht="15" customHeight="1">
      <c r="A56" s="6" t="s">
        <v>51</v>
      </c>
      <c r="B56" s="7">
        <v>12683</v>
      </c>
      <c r="C56" s="8">
        <f t="shared" si="0"/>
        <v>5.0024237084040166E-3</v>
      </c>
      <c r="D56" s="12">
        <f>SUM(B$6:B56)/B$357</f>
        <v>0.45477880751968847</v>
      </c>
    </row>
    <row r="57" spans="1:4" ht="15" customHeight="1">
      <c r="A57" s="6" t="s">
        <v>52</v>
      </c>
      <c r="B57" s="7">
        <v>12597</v>
      </c>
      <c r="C57" s="8">
        <f t="shared" si="0"/>
        <v>4.9685036233355984E-3</v>
      </c>
      <c r="D57" s="12">
        <f>SUM(B$6:B57)/B$357</f>
        <v>0.45974731114302403</v>
      </c>
    </row>
    <row r="58" spans="1:4" ht="15" customHeight="1">
      <c r="A58" s="6" t="s">
        <v>53</v>
      </c>
      <c r="B58" s="7">
        <v>12539</v>
      </c>
      <c r="C58" s="8">
        <f t="shared" si="0"/>
        <v>4.9456272868941076E-3</v>
      </c>
      <c r="D58" s="12">
        <f>SUM(B$6:B58)/B$357</f>
        <v>0.46469293842991816</v>
      </c>
    </row>
    <row r="59" spans="1:4" ht="15" customHeight="1">
      <c r="A59" s="6" t="s">
        <v>54</v>
      </c>
      <c r="B59" s="7">
        <v>12209</v>
      </c>
      <c r="C59" s="8">
        <f t="shared" si="0"/>
        <v>4.8154688209338988E-3</v>
      </c>
      <c r="D59" s="12">
        <f>SUM(B$6:B59)/B$357</f>
        <v>0.46950840725085202</v>
      </c>
    </row>
    <row r="60" spans="1:4" ht="15" customHeight="1">
      <c r="A60" s="6" t="s">
        <v>55</v>
      </c>
      <c r="B60" s="7">
        <v>12064</v>
      </c>
      <c r="C60" s="8">
        <f t="shared" si="0"/>
        <v>4.758277979830171E-3</v>
      </c>
      <c r="D60" s="12">
        <f>SUM(B$6:B60)/B$357</f>
        <v>0.47426668523068222</v>
      </c>
    </row>
    <row r="61" spans="1:4" ht="15" customHeight="1">
      <c r="A61" s="6" t="s">
        <v>56</v>
      </c>
      <c r="B61" s="7">
        <v>12047</v>
      </c>
      <c r="C61" s="8">
        <f t="shared" si="0"/>
        <v>4.7515728467352513E-3</v>
      </c>
      <c r="D61" s="12">
        <f>SUM(B$6:B61)/B$357</f>
        <v>0.47901825807741749</v>
      </c>
    </row>
    <row r="62" spans="1:4" ht="15" customHeight="1">
      <c r="A62" s="6" t="s">
        <v>57</v>
      </c>
      <c r="B62" s="7">
        <v>11850</v>
      </c>
      <c r="C62" s="8">
        <f t="shared" si="0"/>
        <v>4.6738721867529446E-3</v>
      </c>
      <c r="D62" s="12">
        <f>SUM(B$6:B62)/B$357</f>
        <v>0.48369213026417041</v>
      </c>
    </row>
    <row r="63" spans="1:4" ht="15" customHeight="1">
      <c r="A63" s="6" t="s">
        <v>58</v>
      </c>
      <c r="B63" s="7">
        <v>11847</v>
      </c>
      <c r="C63" s="8">
        <f t="shared" si="0"/>
        <v>4.6726889279714882E-3</v>
      </c>
      <c r="D63" s="12">
        <f>SUM(B$6:B63)/B$357</f>
        <v>0.48836481919214192</v>
      </c>
    </row>
    <row r="64" spans="1:4" ht="15" customHeight="1">
      <c r="A64" s="6" t="s">
        <v>59</v>
      </c>
      <c r="B64" s="7">
        <v>11546</v>
      </c>
      <c r="C64" s="8">
        <f t="shared" si="0"/>
        <v>4.5539686302320248E-3</v>
      </c>
      <c r="D64" s="12">
        <f>SUM(B$6:B64)/B$357</f>
        <v>0.49291878782237392</v>
      </c>
    </row>
    <row r="65" spans="1:4" ht="15" customHeight="1">
      <c r="A65" s="6" t="s">
        <v>60</v>
      </c>
      <c r="B65" s="7">
        <v>11345</v>
      </c>
      <c r="C65" s="8">
        <f t="shared" si="0"/>
        <v>4.4746902918744438E-3</v>
      </c>
      <c r="D65" s="12">
        <f>SUM(B$6:B65)/B$357</f>
        <v>0.49739347811424839</v>
      </c>
    </row>
    <row r="66" spans="1:4" ht="15" customHeight="1">
      <c r="A66" s="6" t="s">
        <v>61</v>
      </c>
      <c r="B66" s="7">
        <v>11303</v>
      </c>
      <c r="C66" s="8">
        <f t="shared" si="0"/>
        <v>4.4581246689340531E-3</v>
      </c>
      <c r="D66" s="12">
        <f>SUM(B$6:B66)/B$357</f>
        <v>0.50185160278318242</v>
      </c>
    </row>
    <row r="67" spans="1:4" ht="15" customHeight="1">
      <c r="A67" s="6" t="s">
        <v>62</v>
      </c>
      <c r="B67" s="7">
        <v>11155</v>
      </c>
      <c r="C67" s="8">
        <f t="shared" si="0"/>
        <v>4.3997505690488688E-3</v>
      </c>
      <c r="D67" s="12">
        <f>SUM(B$6:B67)/B$357</f>
        <v>0.50625135335223126</v>
      </c>
    </row>
    <row r="68" spans="1:4" ht="15" customHeight="1">
      <c r="A68" s="6" t="s">
        <v>63</v>
      </c>
      <c r="B68" s="7">
        <v>11003</v>
      </c>
      <c r="C68" s="8">
        <f t="shared" si="0"/>
        <v>4.3397987907884093E-3</v>
      </c>
      <c r="D68" s="12">
        <f>SUM(B$6:B68)/B$357</f>
        <v>0.51059115214301976</v>
      </c>
    </row>
    <row r="69" spans="1:4" ht="15" customHeight="1">
      <c r="A69" s="6" t="s">
        <v>64</v>
      </c>
      <c r="B69" s="7">
        <v>10857</v>
      </c>
      <c r="C69" s="8">
        <f t="shared" si="0"/>
        <v>4.2822135300908627E-3</v>
      </c>
      <c r="D69" s="12">
        <f>SUM(B$6:B69)/B$357</f>
        <v>0.51487336567311059</v>
      </c>
    </row>
    <row r="70" spans="1:4" ht="15" customHeight="1">
      <c r="A70" s="6" t="s">
        <v>65</v>
      </c>
      <c r="B70" s="7">
        <v>10821</v>
      </c>
      <c r="C70" s="8">
        <f t="shared" si="0"/>
        <v>4.2680144247133848E-3</v>
      </c>
      <c r="D70" s="12">
        <f>SUM(B$6:B70)/B$357</f>
        <v>0.51914138009782396</v>
      </c>
    </row>
    <row r="71" spans="1:4" ht="15" customHeight="1">
      <c r="A71" s="6" t="s">
        <v>66</v>
      </c>
      <c r="B71" s="7">
        <v>10742</v>
      </c>
      <c r="C71" s="8">
        <f t="shared" ref="C71:C134" si="1">B71/B$357</f>
        <v>4.2368552768016991E-3</v>
      </c>
      <c r="D71" s="12">
        <f>SUM(B$6:B71)/B$357</f>
        <v>0.52337823537462569</v>
      </c>
    </row>
    <row r="72" spans="1:4" ht="15" customHeight="1">
      <c r="A72" s="6" t="s">
        <v>67</v>
      </c>
      <c r="B72" s="7">
        <v>10550</v>
      </c>
      <c r="C72" s="8">
        <f t="shared" si="1"/>
        <v>4.1611267147884864E-3</v>
      </c>
      <c r="D72" s="12">
        <f>SUM(B$6:B72)/B$357</f>
        <v>0.5275393620894141</v>
      </c>
    </row>
    <row r="73" spans="1:4" ht="15" customHeight="1">
      <c r="A73" s="6" t="s">
        <v>68</v>
      </c>
      <c r="B73" s="7">
        <v>10508</v>
      </c>
      <c r="C73" s="8">
        <f t="shared" si="1"/>
        <v>4.1445610918480966E-3</v>
      </c>
      <c r="D73" s="12">
        <f>SUM(B$6:B73)/B$357</f>
        <v>0.53168392318126223</v>
      </c>
    </row>
    <row r="74" spans="1:4" ht="15" customHeight="1">
      <c r="A74" s="6" t="s">
        <v>69</v>
      </c>
      <c r="B74" s="7">
        <v>10429</v>
      </c>
      <c r="C74" s="8">
        <f t="shared" si="1"/>
        <v>4.11340194393641E-3</v>
      </c>
      <c r="D74" s="12">
        <f>SUM(B$6:B74)/B$357</f>
        <v>0.53579732512519862</v>
      </c>
    </row>
    <row r="75" spans="1:4" ht="15" customHeight="1">
      <c r="A75" s="6" t="s">
        <v>70</v>
      </c>
      <c r="B75" s="7">
        <v>10332</v>
      </c>
      <c r="C75" s="8">
        <f t="shared" si="1"/>
        <v>4.0751432433359849E-3</v>
      </c>
      <c r="D75" s="12">
        <f>SUM(B$6:B75)/B$357</f>
        <v>0.53987246836853464</v>
      </c>
    </row>
    <row r="76" spans="1:4" ht="15" customHeight="1">
      <c r="A76" s="6" t="s">
        <v>71</v>
      </c>
      <c r="B76" s="7">
        <v>9868</v>
      </c>
      <c r="C76" s="8">
        <f t="shared" si="1"/>
        <v>3.8921325518040555E-3</v>
      </c>
      <c r="D76" s="12">
        <f>SUM(B$6:B76)/B$357</f>
        <v>0.54376460092033863</v>
      </c>
    </row>
    <row r="77" spans="1:4" ht="15" customHeight="1">
      <c r="A77" s="6" t="s">
        <v>72</v>
      </c>
      <c r="B77" s="7">
        <v>9860</v>
      </c>
      <c r="C77" s="8">
        <f t="shared" si="1"/>
        <v>3.8889771950535051E-3</v>
      </c>
      <c r="D77" s="12">
        <f>SUM(B$6:B77)/B$357</f>
        <v>0.54765357811539217</v>
      </c>
    </row>
    <row r="78" spans="1:4" ht="15" customHeight="1">
      <c r="A78" s="6" t="s">
        <v>73</v>
      </c>
      <c r="B78" s="7">
        <v>9777</v>
      </c>
      <c r="C78" s="8">
        <f t="shared" si="1"/>
        <v>3.8562403687665433E-3</v>
      </c>
      <c r="D78" s="12">
        <f>SUM(B$6:B78)/B$357</f>
        <v>0.5515098184841587</v>
      </c>
    </row>
    <row r="79" spans="1:4" ht="15" customHeight="1">
      <c r="A79" s="6" t="s">
        <v>74</v>
      </c>
      <c r="B79" s="7">
        <v>9773</v>
      </c>
      <c r="C79" s="8">
        <f t="shared" si="1"/>
        <v>3.854662690391268E-3</v>
      </c>
      <c r="D79" s="12">
        <f>SUM(B$6:B79)/B$357</f>
        <v>0.55536448117454995</v>
      </c>
    </row>
    <row r="80" spans="1:4" ht="15" customHeight="1">
      <c r="A80" s="6" t="s">
        <v>75</v>
      </c>
      <c r="B80" s="7">
        <v>9746</v>
      </c>
      <c r="C80" s="8">
        <f t="shared" si="1"/>
        <v>3.8440133613581603E-3</v>
      </c>
      <c r="D80" s="12">
        <f>SUM(B$6:B80)/B$357</f>
        <v>0.55920849453590815</v>
      </c>
    </row>
    <row r="81" spans="1:4" ht="15" customHeight="1">
      <c r="A81" s="6" t="s">
        <v>76</v>
      </c>
      <c r="B81" s="7">
        <v>9544</v>
      </c>
      <c r="C81" s="8">
        <f t="shared" si="1"/>
        <v>3.7643406034067596E-3</v>
      </c>
      <c r="D81" s="12">
        <f>SUM(B$6:B81)/B$357</f>
        <v>0.56297283513931495</v>
      </c>
    </row>
    <row r="82" spans="1:4" ht="15" customHeight="1">
      <c r="A82" s="6" t="s">
        <v>77</v>
      </c>
      <c r="B82" s="7">
        <v>9481</v>
      </c>
      <c r="C82" s="8">
        <f t="shared" si="1"/>
        <v>3.7394921689961743E-3</v>
      </c>
      <c r="D82" s="12">
        <f>SUM(B$6:B82)/B$357</f>
        <v>0.56671232730831111</v>
      </c>
    </row>
    <row r="83" spans="1:4" ht="15" customHeight="1">
      <c r="A83" s="6" t="s">
        <v>78</v>
      </c>
      <c r="B83" s="7">
        <v>9384</v>
      </c>
      <c r="C83" s="8">
        <f t="shared" si="1"/>
        <v>3.7012334683957497E-3</v>
      </c>
      <c r="D83" s="12">
        <f>SUM(B$6:B83)/B$357</f>
        <v>0.5704135607767068</v>
      </c>
    </row>
    <row r="84" spans="1:4" ht="15" customHeight="1">
      <c r="A84" s="6" t="s">
        <v>79</v>
      </c>
      <c r="B84" s="7">
        <v>9376</v>
      </c>
      <c r="C84" s="8">
        <f t="shared" si="1"/>
        <v>3.6980781116451992E-3</v>
      </c>
      <c r="D84" s="12">
        <f>SUM(B$6:B84)/B$357</f>
        <v>0.57411163888835204</v>
      </c>
    </row>
    <row r="85" spans="1:4" ht="15" customHeight="1">
      <c r="A85" s="6" t="s">
        <v>80</v>
      </c>
      <c r="B85" s="7">
        <v>9364</v>
      </c>
      <c r="C85" s="8">
        <f t="shared" si="1"/>
        <v>3.6933450765193731E-3</v>
      </c>
      <c r="D85" s="12">
        <f>SUM(B$6:B85)/B$357</f>
        <v>0.57780498396487145</v>
      </c>
    </row>
    <row r="86" spans="1:4" ht="15" customHeight="1">
      <c r="A86" s="6" t="s">
        <v>81</v>
      </c>
      <c r="B86" s="7">
        <v>9360</v>
      </c>
      <c r="C86" s="8">
        <f t="shared" si="1"/>
        <v>3.6917673981440979E-3</v>
      </c>
      <c r="D86" s="12">
        <f>SUM(B$6:B86)/B$357</f>
        <v>0.58149675136301548</v>
      </c>
    </row>
    <row r="87" spans="1:4" ht="15" customHeight="1">
      <c r="A87" s="6" t="s">
        <v>82</v>
      </c>
      <c r="B87" s="7">
        <v>9359</v>
      </c>
      <c r="C87" s="8">
        <f t="shared" si="1"/>
        <v>3.6913729785502791E-3</v>
      </c>
      <c r="D87" s="12">
        <f>SUM(B$6:B87)/B$357</f>
        <v>0.58518812434156575</v>
      </c>
    </row>
    <row r="88" spans="1:4" ht="15" customHeight="1">
      <c r="A88" s="6" t="s">
        <v>83</v>
      </c>
      <c r="B88" s="7">
        <v>9321</v>
      </c>
      <c r="C88" s="8">
        <f t="shared" si="1"/>
        <v>3.6763850339851644E-3</v>
      </c>
      <c r="D88" s="12">
        <f>SUM(B$6:B88)/B$357</f>
        <v>0.5888645093755509</v>
      </c>
    </row>
    <row r="89" spans="1:4" ht="15" customHeight="1">
      <c r="A89" s="6" t="s">
        <v>84</v>
      </c>
      <c r="B89" s="7">
        <v>9315</v>
      </c>
      <c r="C89" s="8">
        <f t="shared" si="1"/>
        <v>3.6740185164222516E-3</v>
      </c>
      <c r="D89" s="12">
        <f>SUM(B$6:B89)/B$357</f>
        <v>0.59253852789197325</v>
      </c>
    </row>
    <row r="90" spans="1:4" ht="15" customHeight="1">
      <c r="A90" s="6" t="s">
        <v>85</v>
      </c>
      <c r="B90" s="7">
        <v>9226</v>
      </c>
      <c r="C90" s="8">
        <f t="shared" si="1"/>
        <v>3.6389151725723769E-3</v>
      </c>
      <c r="D90" s="12">
        <f>SUM(B$6:B90)/B$357</f>
        <v>0.59617744306454556</v>
      </c>
    </row>
    <row r="91" spans="1:4" ht="15" customHeight="1">
      <c r="A91" s="6" t="s">
        <v>86</v>
      </c>
      <c r="B91" s="7">
        <v>9118</v>
      </c>
      <c r="C91" s="8">
        <f t="shared" si="1"/>
        <v>3.5963178564399449E-3</v>
      </c>
      <c r="D91" s="12">
        <f>SUM(B$6:B91)/B$357</f>
        <v>0.59977376092098555</v>
      </c>
    </row>
    <row r="92" spans="1:4" ht="15" customHeight="1">
      <c r="A92" s="6" t="s">
        <v>87</v>
      </c>
      <c r="B92" s="7">
        <v>9089</v>
      </c>
      <c r="C92" s="8">
        <f t="shared" si="1"/>
        <v>3.5848796882191995E-3</v>
      </c>
      <c r="D92" s="12">
        <f>SUM(B$6:B92)/B$357</f>
        <v>0.60335864060920474</v>
      </c>
    </row>
    <row r="93" spans="1:4" ht="15" customHeight="1">
      <c r="A93" s="6" t="s">
        <v>88</v>
      </c>
      <c r="B93" s="7">
        <v>9086</v>
      </c>
      <c r="C93" s="8">
        <f t="shared" si="1"/>
        <v>3.5836964294377431E-3</v>
      </c>
      <c r="D93" s="12">
        <f>SUM(B$6:B93)/B$357</f>
        <v>0.60694233703864242</v>
      </c>
    </row>
    <row r="94" spans="1:4" ht="15" customHeight="1">
      <c r="A94" s="6" t="s">
        <v>89</v>
      </c>
      <c r="B94" s="7">
        <v>9086</v>
      </c>
      <c r="C94" s="8">
        <f t="shared" si="1"/>
        <v>3.5836964294377431E-3</v>
      </c>
      <c r="D94" s="12">
        <f>SUM(B$6:B94)/B$357</f>
        <v>0.61052603346808021</v>
      </c>
    </row>
    <row r="95" spans="1:4" ht="15" customHeight="1">
      <c r="A95" s="6" t="s">
        <v>90</v>
      </c>
      <c r="B95" s="7">
        <v>8994</v>
      </c>
      <c r="C95" s="8">
        <f t="shared" si="1"/>
        <v>3.547409826806412E-3</v>
      </c>
      <c r="D95" s="12">
        <f>SUM(B$6:B95)/B$357</f>
        <v>0.61407344329488667</v>
      </c>
    </row>
    <row r="96" spans="1:4" ht="15" customHeight="1">
      <c r="A96" s="6" t="s">
        <v>91</v>
      </c>
      <c r="B96" s="7">
        <v>8971</v>
      </c>
      <c r="C96" s="8">
        <f t="shared" si="1"/>
        <v>3.5383381761485795E-3</v>
      </c>
      <c r="D96" s="12">
        <f>SUM(B$6:B96)/B$357</f>
        <v>0.61761178147103524</v>
      </c>
    </row>
    <row r="97" spans="1:4" ht="15" customHeight="1">
      <c r="A97" s="6" t="s">
        <v>92</v>
      </c>
      <c r="B97" s="7">
        <v>8893</v>
      </c>
      <c r="C97" s="8">
        <f t="shared" si="1"/>
        <v>3.5075734478307121E-3</v>
      </c>
      <c r="D97" s="12">
        <f>SUM(B$6:B97)/B$357</f>
        <v>0.62111935491886594</v>
      </c>
    </row>
    <row r="98" spans="1:4" ht="15" customHeight="1">
      <c r="A98" s="6" t="s">
        <v>93</v>
      </c>
      <c r="B98" s="7">
        <v>8879</v>
      </c>
      <c r="C98" s="8">
        <f t="shared" si="1"/>
        <v>3.5020515735172484E-3</v>
      </c>
      <c r="D98" s="12">
        <f>SUM(B$6:B98)/B$357</f>
        <v>0.62462140649238318</v>
      </c>
    </row>
    <row r="99" spans="1:4" ht="15" customHeight="1">
      <c r="A99" s="6" t="s">
        <v>94</v>
      </c>
      <c r="B99" s="7">
        <v>8845</v>
      </c>
      <c r="C99" s="8">
        <f t="shared" si="1"/>
        <v>3.488641307327409E-3</v>
      </c>
      <c r="D99" s="12">
        <f>SUM(B$6:B99)/B$357</f>
        <v>0.62811004779971058</v>
      </c>
    </row>
    <row r="100" spans="1:4" ht="15" customHeight="1">
      <c r="A100" s="6" t="s">
        <v>95</v>
      </c>
      <c r="B100" s="7">
        <v>8689</v>
      </c>
      <c r="C100" s="8">
        <f t="shared" si="1"/>
        <v>3.4271118506916738E-3</v>
      </c>
      <c r="D100" s="12">
        <f>SUM(B$6:B100)/B$357</f>
        <v>0.63153715965040225</v>
      </c>
    </row>
    <row r="101" spans="1:4" ht="15" customHeight="1">
      <c r="A101" s="6" t="s">
        <v>96</v>
      </c>
      <c r="B101" s="7">
        <v>8683</v>
      </c>
      <c r="C101" s="8">
        <f t="shared" si="1"/>
        <v>3.424745333128761E-3</v>
      </c>
      <c r="D101" s="12">
        <f>SUM(B$6:B101)/B$357</f>
        <v>0.634961904983531</v>
      </c>
    </row>
    <row r="102" spans="1:4" ht="15" customHeight="1">
      <c r="A102" s="6" t="s">
        <v>97</v>
      </c>
      <c r="B102" s="7">
        <v>8628</v>
      </c>
      <c r="C102" s="8">
        <f t="shared" si="1"/>
        <v>3.4030522554687262E-3</v>
      </c>
      <c r="D102" s="12">
        <f>SUM(B$6:B102)/B$357</f>
        <v>0.63836495723899978</v>
      </c>
    </row>
    <row r="103" spans="1:4" ht="15" customHeight="1">
      <c r="A103" s="6" t="s">
        <v>98</v>
      </c>
      <c r="B103" s="7">
        <v>8325</v>
      </c>
      <c r="C103" s="8">
        <f t="shared" si="1"/>
        <v>3.2835431185416256E-3</v>
      </c>
      <c r="D103" s="12">
        <f>SUM(B$6:B103)/B$357</f>
        <v>0.6416485003575414</v>
      </c>
    </row>
    <row r="104" spans="1:4" ht="15" customHeight="1">
      <c r="A104" s="6" t="s">
        <v>99</v>
      </c>
      <c r="B104" s="7">
        <v>8307</v>
      </c>
      <c r="C104" s="8">
        <f t="shared" si="1"/>
        <v>3.2764435658528871E-3</v>
      </c>
      <c r="D104" s="12">
        <f>SUM(B$6:B104)/B$357</f>
        <v>0.64492494392339428</v>
      </c>
    </row>
    <row r="105" spans="1:4" ht="15" customHeight="1">
      <c r="A105" s="6" t="s">
        <v>100</v>
      </c>
      <c r="B105" s="7">
        <v>8126</v>
      </c>
      <c r="C105" s="8">
        <f t="shared" si="1"/>
        <v>3.2050536193716818E-3</v>
      </c>
      <c r="D105" s="12">
        <f>SUM(B$6:B105)/B$357</f>
        <v>0.6481299975427659</v>
      </c>
    </row>
    <row r="106" spans="1:4" ht="15" customHeight="1">
      <c r="A106" s="6" t="s">
        <v>101</v>
      </c>
      <c r="B106" s="7">
        <v>8101</v>
      </c>
      <c r="C106" s="8">
        <f t="shared" si="1"/>
        <v>3.1951931295262112E-3</v>
      </c>
      <c r="D106" s="12">
        <f>SUM(B$6:B106)/B$357</f>
        <v>0.65132519067229211</v>
      </c>
    </row>
    <row r="107" spans="1:4" ht="15" customHeight="1">
      <c r="A107" s="6" t="s">
        <v>102</v>
      </c>
      <c r="B107" s="7">
        <v>7968</v>
      </c>
      <c r="C107" s="8">
        <f t="shared" si="1"/>
        <v>3.142735323548309E-3</v>
      </c>
      <c r="D107" s="12">
        <f>SUM(B$6:B107)/B$357</f>
        <v>0.65446792599584047</v>
      </c>
    </row>
    <row r="108" spans="1:4" ht="15" customHeight="1">
      <c r="A108" s="6" t="s">
        <v>103</v>
      </c>
      <c r="B108" s="7">
        <v>7938</v>
      </c>
      <c r="C108" s="8">
        <f t="shared" si="1"/>
        <v>3.1309027357337448E-3</v>
      </c>
      <c r="D108" s="12">
        <f>SUM(B$6:B108)/B$357</f>
        <v>0.65759882873157416</v>
      </c>
    </row>
    <row r="109" spans="1:4" ht="15" customHeight="1">
      <c r="A109" s="6" t="s">
        <v>104</v>
      </c>
      <c r="B109" s="7">
        <v>7851</v>
      </c>
      <c r="C109" s="8">
        <f t="shared" si="1"/>
        <v>3.0965882310715078E-3</v>
      </c>
      <c r="D109" s="12">
        <f>SUM(B$6:B109)/B$357</f>
        <v>0.66069541696264567</v>
      </c>
    </row>
    <row r="110" spans="1:4" ht="15" customHeight="1">
      <c r="A110" s="6" t="s">
        <v>105</v>
      </c>
      <c r="B110" s="7">
        <v>7590</v>
      </c>
      <c r="C110" s="8">
        <f t="shared" si="1"/>
        <v>2.9936447170847975E-3</v>
      </c>
      <c r="D110" s="12">
        <f>SUM(B$6:B110)/B$357</f>
        <v>0.66368906167973052</v>
      </c>
    </row>
    <row r="111" spans="1:4" ht="15" customHeight="1">
      <c r="A111" s="6" t="s">
        <v>106</v>
      </c>
      <c r="B111" s="7">
        <v>7510</v>
      </c>
      <c r="C111" s="8">
        <f t="shared" si="1"/>
        <v>2.9620911495792921E-3</v>
      </c>
      <c r="D111" s="12">
        <f>SUM(B$6:B111)/B$357</f>
        <v>0.66665115282930976</v>
      </c>
    </row>
    <row r="112" spans="1:4" ht="15" customHeight="1">
      <c r="A112" s="6" t="s">
        <v>107</v>
      </c>
      <c r="B112" s="7">
        <v>7442</v>
      </c>
      <c r="C112" s="8">
        <f t="shared" si="1"/>
        <v>2.9352706171996128E-3</v>
      </c>
      <c r="D112" s="12">
        <f>SUM(B$6:B112)/B$357</f>
        <v>0.66958642344650943</v>
      </c>
    </row>
    <row r="113" spans="1:4" ht="15" customHeight="1">
      <c r="A113" s="6" t="s">
        <v>108</v>
      </c>
      <c r="B113" s="7">
        <v>7375</v>
      </c>
      <c r="C113" s="8">
        <f t="shared" si="1"/>
        <v>2.9088445044137524E-3</v>
      </c>
      <c r="D113" s="12">
        <f>SUM(B$6:B113)/B$357</f>
        <v>0.67249526795092318</v>
      </c>
    </row>
    <row r="114" spans="1:4" ht="15" customHeight="1">
      <c r="A114" s="6" t="s">
        <v>109</v>
      </c>
      <c r="B114" s="7">
        <v>7335</v>
      </c>
      <c r="C114" s="8">
        <f t="shared" si="1"/>
        <v>2.8930677206610001E-3</v>
      </c>
      <c r="D114" s="12">
        <f>SUM(B$6:B114)/B$357</f>
        <v>0.67538833567158418</v>
      </c>
    </row>
    <row r="115" spans="1:4" ht="15" customHeight="1">
      <c r="A115" s="6" t="s">
        <v>110</v>
      </c>
      <c r="B115" s="7">
        <v>7259</v>
      </c>
      <c r="C115" s="8">
        <f t="shared" si="1"/>
        <v>2.8630918315307699E-3</v>
      </c>
      <c r="D115" s="12">
        <f>SUM(B$6:B115)/B$357</f>
        <v>0.67825142750311496</v>
      </c>
    </row>
    <row r="116" spans="1:4" ht="15" customHeight="1">
      <c r="A116" s="6" t="s">
        <v>111</v>
      </c>
      <c r="B116" s="7">
        <v>7247</v>
      </c>
      <c r="C116" s="8">
        <f t="shared" si="1"/>
        <v>2.8583587964049442E-3</v>
      </c>
      <c r="D116" s="12">
        <f>SUM(B$6:B116)/B$357</f>
        <v>0.6811097862995199</v>
      </c>
    </row>
    <row r="117" spans="1:4" ht="15" customHeight="1">
      <c r="A117" s="6" t="s">
        <v>112</v>
      </c>
      <c r="B117" s="7">
        <v>7191</v>
      </c>
      <c r="C117" s="8">
        <f t="shared" si="1"/>
        <v>2.8362712991510906E-3</v>
      </c>
      <c r="D117" s="12">
        <f>SUM(B$6:B117)/B$357</f>
        <v>0.683946057598671</v>
      </c>
    </row>
    <row r="118" spans="1:4" ht="15" customHeight="1">
      <c r="A118" s="6" t="s">
        <v>113</v>
      </c>
      <c r="B118" s="7">
        <v>7168</v>
      </c>
      <c r="C118" s="8">
        <f t="shared" si="1"/>
        <v>2.8271996484932581E-3</v>
      </c>
      <c r="D118" s="12">
        <f>SUM(B$6:B118)/B$357</f>
        <v>0.6867732572471642</v>
      </c>
    </row>
    <row r="119" spans="1:4" ht="15" customHeight="1">
      <c r="A119" s="6" t="s">
        <v>114</v>
      </c>
      <c r="B119" s="7">
        <v>7099</v>
      </c>
      <c r="C119" s="8">
        <f t="shared" si="1"/>
        <v>2.79998469651976E-3</v>
      </c>
      <c r="D119" s="12">
        <f>SUM(B$6:B119)/B$357</f>
        <v>0.68957324194368397</v>
      </c>
    </row>
    <row r="120" spans="1:4" ht="15" customHeight="1">
      <c r="A120" s="6" t="s">
        <v>115</v>
      </c>
      <c r="B120" s="7">
        <v>7082</v>
      </c>
      <c r="C120" s="8">
        <f t="shared" si="1"/>
        <v>2.7932795634248398E-3</v>
      </c>
      <c r="D120" s="12">
        <f>SUM(B$6:B120)/B$357</f>
        <v>0.69236652150710887</v>
      </c>
    </row>
    <row r="121" spans="1:4" ht="15" customHeight="1">
      <c r="A121" s="6" t="s">
        <v>116</v>
      </c>
      <c r="B121" s="7">
        <v>7051</v>
      </c>
      <c r="C121" s="8">
        <f t="shared" si="1"/>
        <v>2.7810525560164568E-3</v>
      </c>
      <c r="D121" s="12">
        <f>SUM(B$6:B121)/B$357</f>
        <v>0.69514757406312533</v>
      </c>
    </row>
    <row r="122" spans="1:4" ht="15" customHeight="1">
      <c r="A122" s="6" t="s">
        <v>117</v>
      </c>
      <c r="B122" s="7">
        <v>7051</v>
      </c>
      <c r="C122" s="8">
        <f t="shared" si="1"/>
        <v>2.7810525560164568E-3</v>
      </c>
      <c r="D122" s="12">
        <f>SUM(B$6:B122)/B$357</f>
        <v>0.69792862661914179</v>
      </c>
    </row>
    <row r="123" spans="1:4" ht="15" customHeight="1">
      <c r="A123" s="6" t="s">
        <v>118</v>
      </c>
      <c r="B123" s="7">
        <v>6982</v>
      </c>
      <c r="C123" s="8">
        <f t="shared" si="1"/>
        <v>2.7538376040429587E-3</v>
      </c>
      <c r="D123" s="12">
        <f>SUM(B$6:B123)/B$357</f>
        <v>0.7006824642231847</v>
      </c>
    </row>
    <row r="124" spans="1:4" ht="15" customHeight="1">
      <c r="A124" s="6" t="s">
        <v>119</v>
      </c>
      <c r="B124" s="7">
        <v>6941</v>
      </c>
      <c r="C124" s="8">
        <f t="shared" si="1"/>
        <v>2.7376664006963872E-3</v>
      </c>
      <c r="D124" s="12">
        <f>SUM(B$6:B124)/B$357</f>
        <v>0.70342013062388109</v>
      </c>
    </row>
    <row r="125" spans="1:4" ht="15" customHeight="1">
      <c r="A125" s="6" t="s">
        <v>120</v>
      </c>
      <c r="B125" s="7">
        <v>6877</v>
      </c>
      <c r="C125" s="8">
        <f t="shared" si="1"/>
        <v>2.7124235466919832E-3</v>
      </c>
      <c r="D125" s="12">
        <f>SUM(B$6:B125)/B$357</f>
        <v>0.70613255417057308</v>
      </c>
    </row>
    <row r="126" spans="1:4" ht="15" customHeight="1">
      <c r="A126" s="6" t="s">
        <v>121</v>
      </c>
      <c r="B126" s="7">
        <v>6863</v>
      </c>
      <c r="C126" s="8">
        <f t="shared" si="1"/>
        <v>2.7069016723785199E-3</v>
      </c>
      <c r="D126" s="12">
        <f>SUM(B$6:B126)/B$357</f>
        <v>0.7088394558429516</v>
      </c>
    </row>
    <row r="127" spans="1:4" ht="15" customHeight="1">
      <c r="A127" s="6" t="s">
        <v>122</v>
      </c>
      <c r="B127" s="7">
        <v>6863</v>
      </c>
      <c r="C127" s="8">
        <f t="shared" si="1"/>
        <v>2.7069016723785199E-3</v>
      </c>
      <c r="D127" s="12">
        <f>SUM(B$6:B127)/B$357</f>
        <v>0.71154635751533013</v>
      </c>
    </row>
    <row r="128" spans="1:4" ht="15" customHeight="1">
      <c r="A128" s="6" t="s">
        <v>123</v>
      </c>
      <c r="B128" s="7">
        <v>6830</v>
      </c>
      <c r="C128" s="8">
        <f t="shared" si="1"/>
        <v>2.6938858257824988E-3</v>
      </c>
      <c r="D128" s="12">
        <f>SUM(B$6:B128)/B$357</f>
        <v>0.71424024334111258</v>
      </c>
    </row>
    <row r="129" spans="1:4" ht="15" customHeight="1">
      <c r="A129" s="6" t="s">
        <v>124</v>
      </c>
      <c r="B129" s="7">
        <v>6747</v>
      </c>
      <c r="C129" s="8">
        <f t="shared" si="1"/>
        <v>2.6611489994955374E-3</v>
      </c>
      <c r="D129" s="12">
        <f>SUM(B$6:B129)/B$357</f>
        <v>0.71690139234060812</v>
      </c>
    </row>
    <row r="130" spans="1:4" ht="15" customHeight="1">
      <c r="A130" s="6" t="s">
        <v>125</v>
      </c>
      <c r="B130" s="7">
        <v>6739</v>
      </c>
      <c r="C130" s="8">
        <f t="shared" si="1"/>
        <v>2.657993642744987E-3</v>
      </c>
      <c r="D130" s="12">
        <f>SUM(B$6:B130)/B$357</f>
        <v>0.71955938598335312</v>
      </c>
    </row>
    <row r="131" spans="1:4" ht="15" customHeight="1">
      <c r="A131" s="6" t="s">
        <v>126</v>
      </c>
      <c r="B131" s="7">
        <v>6692</v>
      </c>
      <c r="C131" s="8">
        <f t="shared" si="1"/>
        <v>2.6394559218355026E-3</v>
      </c>
      <c r="D131" s="12">
        <f>SUM(B$6:B131)/B$357</f>
        <v>0.72219884190518868</v>
      </c>
    </row>
    <row r="132" spans="1:4" ht="15" customHeight="1">
      <c r="A132" s="6" t="s">
        <v>127</v>
      </c>
      <c r="B132" s="7">
        <v>6691</v>
      </c>
      <c r="C132" s="8">
        <f t="shared" si="1"/>
        <v>2.6390615022416838E-3</v>
      </c>
      <c r="D132" s="12">
        <f>SUM(B$6:B132)/B$357</f>
        <v>0.72483790340743026</v>
      </c>
    </row>
    <row r="133" spans="1:4" ht="15" customHeight="1">
      <c r="A133" s="6" t="s">
        <v>128</v>
      </c>
      <c r="B133" s="7">
        <v>6652</v>
      </c>
      <c r="C133" s="8">
        <f t="shared" si="1"/>
        <v>2.62367913808275E-3</v>
      </c>
      <c r="D133" s="12">
        <f>SUM(B$6:B133)/B$357</f>
        <v>0.72746158254551307</v>
      </c>
    </row>
    <row r="134" spans="1:4" ht="15" customHeight="1">
      <c r="A134" s="6" t="s">
        <v>129</v>
      </c>
      <c r="B134" s="7">
        <v>6608</v>
      </c>
      <c r="C134" s="8">
        <f t="shared" si="1"/>
        <v>2.606324675954722E-3</v>
      </c>
      <c r="D134" s="12">
        <f>SUM(B$6:B134)/B$357</f>
        <v>0.73006790722146775</v>
      </c>
    </row>
    <row r="135" spans="1:4" ht="15" customHeight="1">
      <c r="A135" s="6" t="s">
        <v>130</v>
      </c>
      <c r="B135" s="7">
        <v>6582</v>
      </c>
      <c r="C135" s="8">
        <f t="shared" ref="C135:C198" si="2">B135/B$357</f>
        <v>2.5960697665154331E-3</v>
      </c>
      <c r="D135" s="12">
        <f>SUM(B$6:B135)/B$357</f>
        <v>0.73266397698798325</v>
      </c>
    </row>
    <row r="136" spans="1:4" ht="15" customHeight="1">
      <c r="A136" s="6" t="s">
        <v>131</v>
      </c>
      <c r="B136" s="7">
        <v>6569</v>
      </c>
      <c r="C136" s="8">
        <f t="shared" si="2"/>
        <v>2.5909423117957886E-3</v>
      </c>
      <c r="D136" s="12">
        <f>SUM(B$6:B136)/B$357</f>
        <v>0.73525491929977904</v>
      </c>
    </row>
    <row r="137" spans="1:4" ht="15" customHeight="1">
      <c r="A137" s="6" t="s">
        <v>132</v>
      </c>
      <c r="B137" s="7">
        <v>6453</v>
      </c>
      <c r="C137" s="8">
        <f t="shared" si="2"/>
        <v>2.5451896389128061E-3</v>
      </c>
      <c r="D137" s="12">
        <f>SUM(B$6:B137)/B$357</f>
        <v>0.73780010893869186</v>
      </c>
    </row>
    <row r="138" spans="1:4" ht="15" customHeight="1">
      <c r="A138" s="6" t="s">
        <v>133</v>
      </c>
      <c r="B138" s="7">
        <v>6409</v>
      </c>
      <c r="C138" s="8">
        <f t="shared" si="2"/>
        <v>2.5278351767847782E-3</v>
      </c>
      <c r="D138" s="12">
        <f>SUM(B$6:B138)/B$357</f>
        <v>0.74032794411547664</v>
      </c>
    </row>
    <row r="139" spans="1:4" ht="15" customHeight="1">
      <c r="A139" s="6" t="s">
        <v>134</v>
      </c>
      <c r="B139" s="7">
        <v>6352</v>
      </c>
      <c r="C139" s="8">
        <f t="shared" si="2"/>
        <v>2.5053532599371058E-3</v>
      </c>
      <c r="D139" s="12">
        <f>SUM(B$6:B139)/B$357</f>
        <v>0.7428332973754137</v>
      </c>
    </row>
    <row r="140" spans="1:4" ht="15" customHeight="1">
      <c r="A140" s="6" t="s">
        <v>135</v>
      </c>
      <c r="B140" s="7">
        <v>6318</v>
      </c>
      <c r="C140" s="8">
        <f t="shared" si="2"/>
        <v>2.4919429937472664E-3</v>
      </c>
      <c r="D140" s="12">
        <f>SUM(B$6:B140)/B$357</f>
        <v>0.74532524036916092</v>
      </c>
    </row>
    <row r="141" spans="1:4" ht="15" customHeight="1">
      <c r="A141" s="6" t="s">
        <v>136</v>
      </c>
      <c r="B141" s="7">
        <v>6263</v>
      </c>
      <c r="C141" s="8">
        <f t="shared" si="2"/>
        <v>2.4702499160872316E-3</v>
      </c>
      <c r="D141" s="12">
        <f>SUM(B$6:B141)/B$357</f>
        <v>0.74779549028524817</v>
      </c>
    </row>
    <row r="142" spans="1:4" ht="15" customHeight="1">
      <c r="A142" s="6" t="s">
        <v>137</v>
      </c>
      <c r="B142" s="7">
        <v>6261</v>
      </c>
      <c r="C142" s="8">
        <f t="shared" si="2"/>
        <v>2.4694610768995939E-3</v>
      </c>
      <c r="D142" s="12">
        <f>SUM(B$6:B142)/B$357</f>
        <v>0.75026495136214777</v>
      </c>
    </row>
    <row r="143" spans="1:4" ht="15" customHeight="1">
      <c r="A143" s="6" t="s">
        <v>138</v>
      </c>
      <c r="B143" s="7">
        <v>6245</v>
      </c>
      <c r="C143" s="8">
        <f t="shared" si="2"/>
        <v>2.4631503633984926E-3</v>
      </c>
      <c r="D143" s="12">
        <f>SUM(B$6:B143)/B$357</f>
        <v>0.75272810172554627</v>
      </c>
    </row>
    <row r="144" spans="1:4" ht="15" customHeight="1">
      <c r="A144" s="6" t="s">
        <v>139</v>
      </c>
      <c r="B144" s="7">
        <v>6172</v>
      </c>
      <c r="C144" s="8">
        <f t="shared" si="2"/>
        <v>2.4343577330497193E-3</v>
      </c>
      <c r="D144" s="12">
        <f>SUM(B$6:B144)/B$357</f>
        <v>0.75516245945859595</v>
      </c>
    </row>
    <row r="145" spans="1:4" ht="15" customHeight="1">
      <c r="A145" s="6" t="s">
        <v>140</v>
      </c>
      <c r="B145" s="7">
        <v>6141</v>
      </c>
      <c r="C145" s="8">
        <f t="shared" si="2"/>
        <v>2.4221307256413363E-3</v>
      </c>
      <c r="D145" s="12">
        <f>SUM(B$6:B145)/B$357</f>
        <v>0.75758459018423729</v>
      </c>
    </row>
    <row r="146" spans="1:4" ht="15" customHeight="1">
      <c r="A146" s="6" t="s">
        <v>141</v>
      </c>
      <c r="B146" s="7">
        <v>6070</v>
      </c>
      <c r="C146" s="8">
        <f t="shared" si="2"/>
        <v>2.3941269344802001E-3</v>
      </c>
      <c r="D146" s="12">
        <f>SUM(B$6:B146)/B$357</f>
        <v>0.75997871711871756</v>
      </c>
    </row>
    <row r="147" spans="1:4" ht="15" customHeight="1">
      <c r="A147" s="6" t="s">
        <v>142</v>
      </c>
      <c r="B147" s="7">
        <v>6045</v>
      </c>
      <c r="C147" s="8">
        <f t="shared" si="2"/>
        <v>2.38426644463473E-3</v>
      </c>
      <c r="D147" s="12">
        <f>SUM(B$6:B147)/B$357</f>
        <v>0.7623629835633523</v>
      </c>
    </row>
    <row r="148" spans="1:4" ht="15" customHeight="1">
      <c r="A148" s="6" t="s">
        <v>143</v>
      </c>
      <c r="B148" s="7">
        <v>5979</v>
      </c>
      <c r="C148" s="8">
        <f t="shared" si="2"/>
        <v>2.3582347514426883E-3</v>
      </c>
      <c r="D148" s="12">
        <f>SUM(B$6:B148)/B$357</f>
        <v>0.764721218314795</v>
      </c>
    </row>
    <row r="149" spans="1:4" ht="15" customHeight="1">
      <c r="A149" s="6" t="s">
        <v>144</v>
      </c>
      <c r="B149" s="7">
        <v>5943</v>
      </c>
      <c r="C149" s="8">
        <f t="shared" si="2"/>
        <v>2.3440356460652108E-3</v>
      </c>
      <c r="D149" s="12">
        <f>SUM(B$6:B149)/B$357</f>
        <v>0.76706525396086012</v>
      </c>
    </row>
    <row r="150" spans="1:4" ht="15" customHeight="1">
      <c r="A150" s="6" t="s">
        <v>145</v>
      </c>
      <c r="B150" s="7">
        <v>5882</v>
      </c>
      <c r="C150" s="8">
        <f t="shared" si="2"/>
        <v>2.3199760508422632E-3</v>
      </c>
      <c r="D150" s="12">
        <f>SUM(B$6:B150)/B$357</f>
        <v>0.76938523001170245</v>
      </c>
    </row>
    <row r="151" spans="1:4" ht="15" customHeight="1">
      <c r="A151" s="6" t="s">
        <v>146</v>
      </c>
      <c r="B151" s="7">
        <v>5862</v>
      </c>
      <c r="C151" s="8">
        <f t="shared" si="2"/>
        <v>2.3120876589658871E-3</v>
      </c>
      <c r="D151" s="12">
        <f>SUM(B$6:B151)/B$357</f>
        <v>0.77169731767066829</v>
      </c>
    </row>
    <row r="152" spans="1:4" ht="15" customHeight="1">
      <c r="A152" s="6" t="s">
        <v>147</v>
      </c>
      <c r="B152" s="7">
        <v>5858</v>
      </c>
      <c r="C152" s="8">
        <f t="shared" si="2"/>
        <v>2.3105099805906118E-3</v>
      </c>
      <c r="D152" s="12">
        <f>SUM(B$6:B152)/B$357</f>
        <v>0.77400782765125897</v>
      </c>
    </row>
    <row r="153" spans="1:4" ht="15" customHeight="1">
      <c r="A153" s="6" t="s">
        <v>148</v>
      </c>
      <c r="B153" s="7">
        <v>5805</v>
      </c>
      <c r="C153" s="8">
        <f t="shared" si="2"/>
        <v>2.2896057421182146E-3</v>
      </c>
      <c r="D153" s="12">
        <f>SUM(B$6:B153)/B$357</f>
        <v>0.77629743339337709</v>
      </c>
    </row>
    <row r="154" spans="1:4" ht="15" customHeight="1">
      <c r="A154" s="6" t="s">
        <v>149</v>
      </c>
      <c r="B154" s="7">
        <v>5797</v>
      </c>
      <c r="C154" s="8">
        <f t="shared" si="2"/>
        <v>2.2864503853676642E-3</v>
      </c>
      <c r="D154" s="12">
        <f>SUM(B$6:B154)/B$357</f>
        <v>0.77858388377874477</v>
      </c>
    </row>
    <row r="155" spans="1:4" ht="15" customHeight="1">
      <c r="A155" s="6" t="s">
        <v>150</v>
      </c>
      <c r="B155" s="7">
        <v>5707</v>
      </c>
      <c r="C155" s="8">
        <f t="shared" si="2"/>
        <v>2.2509526219239707E-3</v>
      </c>
      <c r="D155" s="12">
        <f>SUM(B$6:B155)/B$357</f>
        <v>0.78083483640066875</v>
      </c>
    </row>
    <row r="156" spans="1:4" ht="15" customHeight="1">
      <c r="A156" s="6" t="s">
        <v>151</v>
      </c>
      <c r="B156" s="7">
        <v>5681</v>
      </c>
      <c r="C156" s="8">
        <f t="shared" si="2"/>
        <v>2.2406977124846818E-3</v>
      </c>
      <c r="D156" s="12">
        <f>SUM(B$6:B156)/B$357</f>
        <v>0.78307553411315345</v>
      </c>
    </row>
    <row r="157" spans="1:4" ht="15" customHeight="1">
      <c r="A157" s="6" t="s">
        <v>152</v>
      </c>
      <c r="B157" s="7">
        <v>5656</v>
      </c>
      <c r="C157" s="8">
        <f t="shared" si="2"/>
        <v>2.2308372226392116E-3</v>
      </c>
      <c r="D157" s="12">
        <f>SUM(B$6:B157)/B$357</f>
        <v>0.78530637133579262</v>
      </c>
    </row>
    <row r="158" spans="1:4" ht="15" customHeight="1">
      <c r="A158" s="6" t="s">
        <v>153</v>
      </c>
      <c r="B158" s="7">
        <v>5647</v>
      </c>
      <c r="C158" s="8">
        <f t="shared" si="2"/>
        <v>2.2272874462948419E-3</v>
      </c>
      <c r="D158" s="12">
        <f>SUM(B$6:B158)/B$357</f>
        <v>0.78753365878208748</v>
      </c>
    </row>
    <row r="159" spans="1:4" ht="15" customHeight="1">
      <c r="A159" s="6" t="s">
        <v>154</v>
      </c>
      <c r="B159" s="7">
        <v>5646</v>
      </c>
      <c r="C159" s="8">
        <f t="shared" si="2"/>
        <v>2.2268930267010231E-3</v>
      </c>
      <c r="D159" s="12">
        <f>SUM(B$6:B159)/B$357</f>
        <v>0.78976055180878857</v>
      </c>
    </row>
    <row r="160" spans="1:4" ht="15" customHeight="1">
      <c r="A160" s="6" t="s">
        <v>155</v>
      </c>
      <c r="B160" s="7">
        <v>5638</v>
      </c>
      <c r="C160" s="8">
        <f t="shared" si="2"/>
        <v>2.2237376699504726E-3</v>
      </c>
      <c r="D160" s="12">
        <f>SUM(B$6:B160)/B$357</f>
        <v>0.791984289478739</v>
      </c>
    </row>
    <row r="161" spans="1:4" ht="15" customHeight="1">
      <c r="A161" s="6" t="s">
        <v>156</v>
      </c>
      <c r="B161" s="7">
        <v>5621</v>
      </c>
      <c r="C161" s="8">
        <f t="shared" si="2"/>
        <v>2.2170325368555529E-3</v>
      </c>
      <c r="D161" s="12">
        <f>SUM(B$6:B161)/B$357</f>
        <v>0.79420132201559457</v>
      </c>
    </row>
    <row r="162" spans="1:4" ht="15" customHeight="1">
      <c r="A162" s="6" t="s">
        <v>157</v>
      </c>
      <c r="B162" s="7">
        <v>5539</v>
      </c>
      <c r="C162" s="8">
        <f t="shared" si="2"/>
        <v>2.1846901301624103E-3</v>
      </c>
      <c r="D162" s="12">
        <f>SUM(B$6:B162)/B$357</f>
        <v>0.79638601214575699</v>
      </c>
    </row>
    <row r="163" spans="1:4" ht="15" customHeight="1">
      <c r="A163" s="6" t="s">
        <v>158</v>
      </c>
      <c r="B163" s="7">
        <v>5494</v>
      </c>
      <c r="C163" s="8">
        <f t="shared" si="2"/>
        <v>2.1669412484405636E-3</v>
      </c>
      <c r="D163" s="12">
        <f>SUM(B$6:B163)/B$357</f>
        <v>0.79855295339419752</v>
      </c>
    </row>
    <row r="164" spans="1:4" ht="15" customHeight="1">
      <c r="A164" s="6" t="s">
        <v>159</v>
      </c>
      <c r="B164" s="7">
        <v>5466</v>
      </c>
      <c r="C164" s="8">
        <f t="shared" si="2"/>
        <v>2.1558974998136366E-3</v>
      </c>
      <c r="D164" s="12">
        <f>SUM(B$6:B164)/B$357</f>
        <v>0.80070885089401123</v>
      </c>
    </row>
    <row r="165" spans="1:4" ht="15" customHeight="1">
      <c r="A165" s="6" t="s">
        <v>160</v>
      </c>
      <c r="B165" s="7">
        <v>5392</v>
      </c>
      <c r="C165" s="8">
        <f t="shared" si="2"/>
        <v>2.1267104498710445E-3</v>
      </c>
      <c r="D165" s="12">
        <f>SUM(B$6:B165)/B$357</f>
        <v>0.80283556134388223</v>
      </c>
    </row>
    <row r="166" spans="1:4" ht="15" customHeight="1">
      <c r="A166" s="6" t="s">
        <v>161</v>
      </c>
      <c r="B166" s="7">
        <v>5352</v>
      </c>
      <c r="C166" s="8">
        <f t="shared" si="2"/>
        <v>2.1109336661182918E-3</v>
      </c>
      <c r="D166" s="12">
        <f>SUM(B$6:B166)/B$357</f>
        <v>0.80494649501000048</v>
      </c>
    </row>
    <row r="167" spans="1:4" ht="15" customHeight="1">
      <c r="A167" s="6" t="s">
        <v>162</v>
      </c>
      <c r="B167" s="7">
        <v>5349</v>
      </c>
      <c r="C167" s="8">
        <f t="shared" si="2"/>
        <v>2.1097504073368353E-3</v>
      </c>
      <c r="D167" s="12">
        <f>SUM(B$6:B167)/B$357</f>
        <v>0.80705624541733734</v>
      </c>
    </row>
    <row r="168" spans="1:4" ht="15" customHeight="1">
      <c r="A168" s="6" t="s">
        <v>163</v>
      </c>
      <c r="B168" s="7">
        <v>5328</v>
      </c>
      <c r="C168" s="8">
        <f t="shared" si="2"/>
        <v>2.1014675958666404E-3</v>
      </c>
      <c r="D168" s="12">
        <f>SUM(B$6:B168)/B$357</f>
        <v>0.80915771301320394</v>
      </c>
    </row>
    <row r="169" spans="1:4" ht="15" customHeight="1">
      <c r="A169" s="6" t="s">
        <v>164</v>
      </c>
      <c r="B169" s="7">
        <v>5303</v>
      </c>
      <c r="C169" s="8">
        <f t="shared" si="2"/>
        <v>2.0916071060211702E-3</v>
      </c>
      <c r="D169" s="12">
        <f>SUM(B$6:B169)/B$357</f>
        <v>0.81124932011922513</v>
      </c>
    </row>
    <row r="170" spans="1:4" ht="15" customHeight="1">
      <c r="A170" s="6" t="s">
        <v>165</v>
      </c>
      <c r="B170" s="7">
        <v>5270</v>
      </c>
      <c r="C170" s="8">
        <f t="shared" si="2"/>
        <v>2.0785912594251492E-3</v>
      </c>
      <c r="D170" s="12">
        <f>SUM(B$6:B170)/B$357</f>
        <v>0.81332791137865035</v>
      </c>
    </row>
    <row r="171" spans="1:4" ht="15" customHeight="1">
      <c r="A171" s="6" t="s">
        <v>166</v>
      </c>
      <c r="B171" s="7">
        <v>5270</v>
      </c>
      <c r="C171" s="8">
        <f t="shared" si="2"/>
        <v>2.0785912594251492E-3</v>
      </c>
      <c r="D171" s="12">
        <f>SUM(B$6:B171)/B$357</f>
        <v>0.81540650263807546</v>
      </c>
    </row>
    <row r="172" spans="1:4" ht="15" customHeight="1">
      <c r="A172" s="6" t="s">
        <v>167</v>
      </c>
      <c r="B172" s="7">
        <v>5224</v>
      </c>
      <c r="C172" s="8">
        <f t="shared" si="2"/>
        <v>2.0604479581094837E-3</v>
      </c>
      <c r="D172" s="12">
        <f>SUM(B$6:B172)/B$357</f>
        <v>0.8174669505961849</v>
      </c>
    </row>
    <row r="173" spans="1:4" ht="15" customHeight="1">
      <c r="A173" s="6" t="s">
        <v>168</v>
      </c>
      <c r="B173" s="7">
        <v>5170</v>
      </c>
      <c r="C173" s="8">
        <f t="shared" si="2"/>
        <v>2.0391493000432677E-3</v>
      </c>
      <c r="D173" s="12">
        <f>SUM(B$6:B173)/B$357</f>
        <v>0.81950609989622825</v>
      </c>
    </row>
    <row r="174" spans="1:4" ht="15" customHeight="1">
      <c r="A174" s="6" t="s">
        <v>169</v>
      </c>
      <c r="B174" s="7">
        <v>5158</v>
      </c>
      <c r="C174" s="8">
        <f t="shared" si="2"/>
        <v>2.034416264917442E-3</v>
      </c>
      <c r="D174" s="12">
        <f>SUM(B$6:B174)/B$357</f>
        <v>0.82154051616114565</v>
      </c>
    </row>
    <row r="175" spans="1:4" ht="15" customHeight="1">
      <c r="A175" s="6" t="s">
        <v>170</v>
      </c>
      <c r="B175" s="7">
        <v>5132</v>
      </c>
      <c r="C175" s="8">
        <f t="shared" si="2"/>
        <v>2.024161355478153E-3</v>
      </c>
      <c r="D175" s="12">
        <f>SUM(B$6:B175)/B$357</f>
        <v>0.82356467751662377</v>
      </c>
    </row>
    <row r="176" spans="1:4" ht="15" customHeight="1">
      <c r="A176" s="6" t="s">
        <v>171</v>
      </c>
      <c r="B176" s="7">
        <v>5129</v>
      </c>
      <c r="C176" s="8">
        <f t="shared" si="2"/>
        <v>2.0229780966966966E-3</v>
      </c>
      <c r="D176" s="12">
        <f>SUM(B$6:B176)/B$357</f>
        <v>0.82558765561332048</v>
      </c>
    </row>
    <row r="177" spans="1:4" ht="15" customHeight="1">
      <c r="A177" s="6" t="s">
        <v>172</v>
      </c>
      <c r="B177" s="7">
        <v>5036</v>
      </c>
      <c r="C177" s="8">
        <f t="shared" si="2"/>
        <v>1.9862970744715467E-3</v>
      </c>
      <c r="D177" s="12">
        <f>SUM(B$6:B177)/B$357</f>
        <v>0.82757395268779199</v>
      </c>
    </row>
    <row r="178" spans="1:4" ht="15" customHeight="1">
      <c r="A178" s="6" t="s">
        <v>173</v>
      </c>
      <c r="B178" s="7">
        <v>5034</v>
      </c>
      <c r="C178" s="8">
        <f t="shared" si="2"/>
        <v>1.9855082352839091E-3</v>
      </c>
      <c r="D178" s="12">
        <f>SUM(B$6:B178)/B$357</f>
        <v>0.82955946092307598</v>
      </c>
    </row>
    <row r="179" spans="1:4" ht="15" customHeight="1">
      <c r="A179" s="6" t="s">
        <v>174</v>
      </c>
      <c r="B179" s="7">
        <v>4991</v>
      </c>
      <c r="C179" s="8">
        <f t="shared" si="2"/>
        <v>1.9685481927497E-3</v>
      </c>
      <c r="D179" s="12">
        <f>SUM(B$6:B179)/B$357</f>
        <v>0.83152800911582569</v>
      </c>
    </row>
    <row r="180" spans="1:4" ht="15" customHeight="1">
      <c r="A180" s="6" t="s">
        <v>175</v>
      </c>
      <c r="B180" s="7">
        <v>4988</v>
      </c>
      <c r="C180" s="8">
        <f t="shared" si="2"/>
        <v>1.9673649339682435E-3</v>
      </c>
      <c r="D180" s="12">
        <f>SUM(B$6:B180)/B$357</f>
        <v>0.8334953740497939</v>
      </c>
    </row>
    <row r="181" spans="1:4" ht="15" customHeight="1">
      <c r="A181" s="6" t="s">
        <v>176</v>
      </c>
      <c r="B181" s="7">
        <v>4941</v>
      </c>
      <c r="C181" s="8">
        <f t="shared" si="2"/>
        <v>1.9488272130587594E-3</v>
      </c>
      <c r="D181" s="12">
        <f>SUM(B$6:B181)/B$357</f>
        <v>0.83544420126285268</v>
      </c>
    </row>
    <row r="182" spans="1:4" ht="15" customHeight="1">
      <c r="A182" s="6" t="s">
        <v>177</v>
      </c>
      <c r="B182" s="7">
        <v>4858</v>
      </c>
      <c r="C182" s="8">
        <f t="shared" si="2"/>
        <v>1.9160903867717978E-3</v>
      </c>
      <c r="D182" s="12">
        <f>SUM(B$6:B182)/B$357</f>
        <v>0.83736029164962444</v>
      </c>
    </row>
    <row r="183" spans="1:4" ht="15" customHeight="1">
      <c r="A183" s="6" t="s">
        <v>178</v>
      </c>
      <c r="B183" s="7">
        <v>4833</v>
      </c>
      <c r="C183" s="8">
        <f t="shared" si="2"/>
        <v>1.9062298969263277E-3</v>
      </c>
      <c r="D183" s="12">
        <f>SUM(B$6:B183)/B$357</f>
        <v>0.83926652154655079</v>
      </c>
    </row>
    <row r="184" spans="1:4" ht="15" customHeight="1">
      <c r="A184" s="6" t="s">
        <v>179</v>
      </c>
      <c r="B184" s="7">
        <v>4795</v>
      </c>
      <c r="C184" s="8">
        <f t="shared" si="2"/>
        <v>1.8912419523612126E-3</v>
      </c>
      <c r="D184" s="12">
        <f>SUM(B$6:B184)/B$357</f>
        <v>0.84115776349891203</v>
      </c>
    </row>
    <row r="185" spans="1:4" ht="15" customHeight="1">
      <c r="A185" s="6" t="s">
        <v>180</v>
      </c>
      <c r="B185" s="7">
        <v>4771</v>
      </c>
      <c r="C185" s="8">
        <f t="shared" si="2"/>
        <v>1.881775882109561E-3</v>
      </c>
      <c r="D185" s="12">
        <f>SUM(B$6:B185)/B$357</f>
        <v>0.84303953938102161</v>
      </c>
    </row>
    <row r="186" spans="1:4" ht="15" customHeight="1">
      <c r="A186" s="6" t="s">
        <v>181</v>
      </c>
      <c r="B186" s="7">
        <v>4732</v>
      </c>
      <c r="C186" s="8">
        <f t="shared" si="2"/>
        <v>1.8663935179506273E-3</v>
      </c>
      <c r="D186" s="12">
        <f>SUM(B$6:B186)/B$357</f>
        <v>0.8449059328989722</v>
      </c>
    </row>
    <row r="187" spans="1:4" ht="15" customHeight="1">
      <c r="A187" s="6" t="s">
        <v>182</v>
      </c>
      <c r="B187" s="7">
        <v>4719</v>
      </c>
      <c r="C187" s="8">
        <f t="shared" si="2"/>
        <v>1.8612660632309828E-3</v>
      </c>
      <c r="D187" s="12">
        <f>SUM(B$6:B187)/B$357</f>
        <v>0.8467671989622032</v>
      </c>
    </row>
    <row r="188" spans="1:4" ht="15" customHeight="1">
      <c r="A188" s="6" t="s">
        <v>183</v>
      </c>
      <c r="B188" s="7">
        <v>4710</v>
      </c>
      <c r="C188" s="8">
        <f t="shared" si="2"/>
        <v>1.8577162868866133E-3</v>
      </c>
      <c r="D188" s="12">
        <f>SUM(B$6:B188)/B$357</f>
        <v>0.84862491524908978</v>
      </c>
    </row>
    <row r="189" spans="1:4" ht="15" customHeight="1">
      <c r="A189" s="6" t="s">
        <v>184</v>
      </c>
      <c r="B189" s="7">
        <v>4685</v>
      </c>
      <c r="C189" s="8">
        <f t="shared" si="2"/>
        <v>1.8478557970411432E-3</v>
      </c>
      <c r="D189" s="12">
        <f>SUM(B$6:B189)/B$357</f>
        <v>0.85047277104613095</v>
      </c>
    </row>
    <row r="190" spans="1:4" ht="15" customHeight="1">
      <c r="A190" s="6" t="s">
        <v>185</v>
      </c>
      <c r="B190" s="7">
        <v>4655</v>
      </c>
      <c r="C190" s="8">
        <f t="shared" si="2"/>
        <v>1.8360232092265788E-3</v>
      </c>
      <c r="D190" s="12">
        <f>SUM(B$6:B190)/B$357</f>
        <v>0.85230879425535755</v>
      </c>
    </row>
    <row r="191" spans="1:4" ht="15" customHeight="1">
      <c r="A191" s="6" t="s">
        <v>186</v>
      </c>
      <c r="B191" s="7">
        <v>4646</v>
      </c>
      <c r="C191" s="8">
        <f t="shared" si="2"/>
        <v>1.8324734328822093E-3</v>
      </c>
      <c r="D191" s="12">
        <f>SUM(B$6:B191)/B$357</f>
        <v>0.85414126768823972</v>
      </c>
    </row>
    <row r="192" spans="1:4" ht="15" customHeight="1">
      <c r="A192" s="6" t="s">
        <v>187</v>
      </c>
      <c r="B192" s="7">
        <v>4631</v>
      </c>
      <c r="C192" s="8">
        <f t="shared" si="2"/>
        <v>1.8265571389749272E-3</v>
      </c>
      <c r="D192" s="12">
        <f>SUM(B$6:B192)/B$357</f>
        <v>0.85596782482721467</v>
      </c>
    </row>
    <row r="193" spans="1:4" ht="15" customHeight="1">
      <c r="A193" s="6" t="s">
        <v>188</v>
      </c>
      <c r="B193" s="7">
        <v>4594</v>
      </c>
      <c r="C193" s="8">
        <f t="shared" si="2"/>
        <v>1.8119636140036311E-3</v>
      </c>
      <c r="D193" s="12">
        <f>SUM(B$6:B193)/B$357</f>
        <v>0.85777978844121827</v>
      </c>
    </row>
    <row r="194" spans="1:4" ht="15" customHeight="1">
      <c r="A194" s="6" t="s">
        <v>189</v>
      </c>
      <c r="B194" s="7">
        <v>4589</v>
      </c>
      <c r="C194" s="8">
        <f t="shared" si="2"/>
        <v>1.8099915160345369E-3</v>
      </c>
      <c r="D194" s="12">
        <f>SUM(B$6:B194)/B$357</f>
        <v>0.85958977995725283</v>
      </c>
    </row>
    <row r="195" spans="1:4" ht="15" customHeight="1">
      <c r="A195" s="6" t="s">
        <v>190</v>
      </c>
      <c r="B195" s="7">
        <v>4557</v>
      </c>
      <c r="C195" s="8">
        <f t="shared" si="2"/>
        <v>1.7973700890323348E-3</v>
      </c>
      <c r="D195" s="12">
        <f>SUM(B$6:B195)/B$357</f>
        <v>0.86138715004628519</v>
      </c>
    </row>
    <row r="196" spans="1:4" ht="15" customHeight="1">
      <c r="A196" s="6" t="s">
        <v>191</v>
      </c>
      <c r="B196" s="7">
        <v>4533</v>
      </c>
      <c r="C196" s="8">
        <f t="shared" si="2"/>
        <v>1.7879040187806835E-3</v>
      </c>
      <c r="D196" s="12">
        <f>SUM(B$6:B196)/B$357</f>
        <v>0.86317505406506578</v>
      </c>
    </row>
    <row r="197" spans="1:4" ht="15" customHeight="1">
      <c r="A197" s="6" t="s">
        <v>192</v>
      </c>
      <c r="B197" s="7">
        <v>4513</v>
      </c>
      <c r="C197" s="8">
        <f t="shared" si="2"/>
        <v>1.7800156269043071E-3</v>
      </c>
      <c r="D197" s="12">
        <f>SUM(B$6:B197)/B$357</f>
        <v>0.86495506969197011</v>
      </c>
    </row>
    <row r="198" spans="1:4" ht="15" customHeight="1">
      <c r="A198" s="6" t="s">
        <v>193</v>
      </c>
      <c r="B198" s="7">
        <v>4504</v>
      </c>
      <c r="C198" s="8">
        <f t="shared" si="2"/>
        <v>1.7764658505599379E-3</v>
      </c>
      <c r="D198" s="12">
        <f>SUM(B$6:B198)/B$357</f>
        <v>0.86673153554253002</v>
      </c>
    </row>
    <row r="199" spans="1:4" ht="15" customHeight="1">
      <c r="A199" s="6" t="s">
        <v>194</v>
      </c>
      <c r="B199" s="7">
        <v>4482</v>
      </c>
      <c r="C199" s="8">
        <f t="shared" ref="C199:C262" si="3">B199/B$357</f>
        <v>1.7677886194959239E-3</v>
      </c>
      <c r="D199" s="12">
        <f>SUM(B$6:B199)/B$357</f>
        <v>0.86849932416202602</v>
      </c>
    </row>
    <row r="200" spans="1:4" ht="15" customHeight="1">
      <c r="A200" s="6" t="s">
        <v>195</v>
      </c>
      <c r="B200" s="7">
        <v>4423</v>
      </c>
      <c r="C200" s="8">
        <f t="shared" si="3"/>
        <v>1.7445178634606139E-3</v>
      </c>
      <c r="D200" s="12">
        <f>SUM(B$6:B200)/B$357</f>
        <v>0.87024384202548666</v>
      </c>
    </row>
    <row r="201" spans="1:4" ht="15" customHeight="1">
      <c r="A201" s="6" t="s">
        <v>196</v>
      </c>
      <c r="B201" s="7">
        <v>4349</v>
      </c>
      <c r="C201" s="8">
        <f t="shared" si="3"/>
        <v>1.7153308135180215E-3</v>
      </c>
      <c r="D201" s="12">
        <f>SUM(B$6:B201)/B$357</f>
        <v>0.87195917283900459</v>
      </c>
    </row>
    <row r="202" spans="1:4" ht="15" customHeight="1">
      <c r="A202" s="6" t="s">
        <v>197</v>
      </c>
      <c r="B202" s="7">
        <v>4319</v>
      </c>
      <c r="C202" s="8">
        <f t="shared" si="3"/>
        <v>1.7034982257034571E-3</v>
      </c>
      <c r="D202" s="12">
        <f>SUM(B$6:B202)/B$357</f>
        <v>0.87366267106470807</v>
      </c>
    </row>
    <row r="203" spans="1:4" ht="15" customHeight="1">
      <c r="A203" s="6" t="s">
        <v>198</v>
      </c>
      <c r="B203" s="7">
        <v>4178</v>
      </c>
      <c r="C203" s="8">
        <f t="shared" si="3"/>
        <v>1.6478850629750045E-3</v>
      </c>
      <c r="D203" s="12">
        <f>SUM(B$6:B203)/B$357</f>
        <v>0.87531055612768305</v>
      </c>
    </row>
    <row r="204" spans="1:4" ht="15" customHeight="1">
      <c r="A204" s="6" t="s">
        <v>199</v>
      </c>
      <c r="B204" s="7">
        <v>4171</v>
      </c>
      <c r="C204" s="8">
        <f t="shared" si="3"/>
        <v>1.6451241258182727E-3</v>
      </c>
      <c r="D204" s="12">
        <f>SUM(B$6:B204)/B$357</f>
        <v>0.87695568025350135</v>
      </c>
    </row>
    <row r="205" spans="1:4" ht="15" customHeight="1">
      <c r="A205" s="6" t="s">
        <v>200</v>
      </c>
      <c r="B205" s="7">
        <v>4168</v>
      </c>
      <c r="C205" s="8">
        <f t="shared" si="3"/>
        <v>1.6439408670368162E-3</v>
      </c>
      <c r="D205" s="12">
        <f>SUM(B$6:B205)/B$357</f>
        <v>0.87859962112053813</v>
      </c>
    </row>
    <row r="206" spans="1:4" ht="15" customHeight="1">
      <c r="A206" s="6" t="s">
        <v>201</v>
      </c>
      <c r="B206" s="7">
        <v>4122</v>
      </c>
      <c r="C206" s="8">
        <f t="shared" si="3"/>
        <v>1.6257975657211509E-3</v>
      </c>
      <c r="D206" s="12">
        <f>SUM(B$6:B206)/B$357</f>
        <v>0.88022541868625936</v>
      </c>
    </row>
    <row r="207" spans="1:4" ht="15" customHeight="1">
      <c r="A207" s="6" t="s">
        <v>202</v>
      </c>
      <c r="B207" s="7">
        <v>4043</v>
      </c>
      <c r="C207" s="8">
        <f t="shared" si="3"/>
        <v>1.5946384178094645E-3</v>
      </c>
      <c r="D207" s="12">
        <f>SUM(B$6:B207)/B$357</f>
        <v>0.88182005710406874</v>
      </c>
    </row>
    <row r="208" spans="1:4" ht="15" customHeight="1">
      <c r="A208" s="6" t="s">
        <v>203</v>
      </c>
      <c r="B208" s="7">
        <v>4037</v>
      </c>
      <c r="C208" s="8">
        <f t="shared" si="3"/>
        <v>1.5922719002465517E-3</v>
      </c>
      <c r="D208" s="12">
        <f>SUM(B$6:B208)/B$357</f>
        <v>0.88341232900431532</v>
      </c>
    </row>
    <row r="209" spans="1:4" ht="15" customHeight="1">
      <c r="A209" s="6" t="s">
        <v>204</v>
      </c>
      <c r="B209" s="7">
        <v>4025</v>
      </c>
      <c r="C209" s="8">
        <f t="shared" si="3"/>
        <v>1.587538865120726E-3</v>
      </c>
      <c r="D209" s="12">
        <f>SUM(B$6:B209)/B$357</f>
        <v>0.88499986786943607</v>
      </c>
    </row>
    <row r="210" spans="1:4" ht="15" customHeight="1">
      <c r="A210" s="6" t="s">
        <v>205</v>
      </c>
      <c r="B210" s="7">
        <v>4024</v>
      </c>
      <c r="C210" s="8">
        <f t="shared" si="3"/>
        <v>1.587144445526907E-3</v>
      </c>
      <c r="D210" s="12">
        <f>SUM(B$6:B210)/B$357</f>
        <v>0.88658701231496295</v>
      </c>
    </row>
    <row r="211" spans="1:4" ht="15" customHeight="1">
      <c r="A211" s="6" t="s">
        <v>206</v>
      </c>
      <c r="B211" s="7">
        <v>4006</v>
      </c>
      <c r="C211" s="8">
        <f t="shared" si="3"/>
        <v>1.5800448928381685E-3</v>
      </c>
      <c r="D211" s="12">
        <f>SUM(B$6:B211)/B$357</f>
        <v>0.88816705720780109</v>
      </c>
    </row>
    <row r="212" spans="1:4" ht="15" customHeight="1">
      <c r="A212" s="6" t="s">
        <v>207</v>
      </c>
      <c r="B212" s="7">
        <v>3995</v>
      </c>
      <c r="C212" s="8">
        <f t="shared" si="3"/>
        <v>1.5757062773061616E-3</v>
      </c>
      <c r="D212" s="12">
        <f>SUM(B$6:B212)/B$357</f>
        <v>0.88974276348510728</v>
      </c>
    </row>
    <row r="213" spans="1:4" ht="15" customHeight="1">
      <c r="A213" s="6" t="s">
        <v>208</v>
      </c>
      <c r="B213" s="7">
        <v>3958</v>
      </c>
      <c r="C213" s="8">
        <f t="shared" si="3"/>
        <v>1.5611127523348653E-3</v>
      </c>
      <c r="D213" s="12">
        <f>SUM(B$6:B213)/B$357</f>
        <v>0.89130387623744223</v>
      </c>
    </row>
    <row r="214" spans="1:4" ht="15" customHeight="1">
      <c r="A214" s="6" t="s">
        <v>209</v>
      </c>
      <c r="B214" s="7">
        <v>3950</v>
      </c>
      <c r="C214" s="8">
        <f t="shared" si="3"/>
        <v>1.5579573955843149E-3</v>
      </c>
      <c r="D214" s="12">
        <f>SUM(B$6:B214)/B$357</f>
        <v>0.89286183363302651</v>
      </c>
    </row>
    <row r="215" spans="1:4" ht="15" customHeight="1">
      <c r="A215" s="6" t="s">
        <v>210</v>
      </c>
      <c r="B215" s="7">
        <v>3886</v>
      </c>
      <c r="C215" s="8">
        <f t="shared" si="3"/>
        <v>1.5327145415799108E-3</v>
      </c>
      <c r="D215" s="12">
        <f>SUM(B$6:B215)/B$357</f>
        <v>0.8943945481746064</v>
      </c>
    </row>
    <row r="216" spans="1:4" ht="15" customHeight="1">
      <c r="A216" s="6" t="s">
        <v>211</v>
      </c>
      <c r="B216" s="7">
        <v>3885</v>
      </c>
      <c r="C216" s="8">
        <f t="shared" si="3"/>
        <v>1.532320121986092E-3</v>
      </c>
      <c r="D216" s="12">
        <f>SUM(B$6:B216)/B$357</f>
        <v>0.89592686829659252</v>
      </c>
    </row>
    <row r="217" spans="1:4" ht="15" customHeight="1">
      <c r="A217" s="6" t="s">
        <v>212</v>
      </c>
      <c r="B217" s="7">
        <v>3701</v>
      </c>
      <c r="C217" s="8">
        <f t="shared" si="3"/>
        <v>1.4597469167234303E-3</v>
      </c>
      <c r="D217" s="12">
        <f>SUM(B$6:B217)/B$357</f>
        <v>0.89738661521331597</v>
      </c>
    </row>
    <row r="218" spans="1:4" ht="15" customHeight="1">
      <c r="A218" s="6" t="s">
        <v>213</v>
      </c>
      <c r="B218" s="7">
        <v>3671</v>
      </c>
      <c r="C218" s="8">
        <f t="shared" si="3"/>
        <v>1.4479143289088659E-3</v>
      </c>
      <c r="D218" s="12">
        <f>SUM(B$6:B218)/B$357</f>
        <v>0.89883452954222476</v>
      </c>
    </row>
    <row r="219" spans="1:4" ht="15" customHeight="1">
      <c r="A219" s="6" t="s">
        <v>214</v>
      </c>
      <c r="B219" s="7">
        <v>3640</v>
      </c>
      <c r="C219" s="8">
        <f t="shared" si="3"/>
        <v>1.4356873215004826E-3</v>
      </c>
      <c r="D219" s="12">
        <f>SUM(B$6:B219)/B$357</f>
        <v>0.90027021686372521</v>
      </c>
    </row>
    <row r="220" spans="1:4" ht="15" customHeight="1">
      <c r="A220" s="6" t="s">
        <v>215</v>
      </c>
      <c r="B220" s="7">
        <v>3604</v>
      </c>
      <c r="C220" s="8">
        <f t="shared" si="3"/>
        <v>1.4214882161230052E-3</v>
      </c>
      <c r="D220" s="12">
        <f>SUM(B$6:B220)/B$357</f>
        <v>0.9016917050798483</v>
      </c>
    </row>
    <row r="221" spans="1:4" ht="15" customHeight="1">
      <c r="A221" s="6" t="s">
        <v>216</v>
      </c>
      <c r="B221" s="7">
        <v>3580</v>
      </c>
      <c r="C221" s="8">
        <f t="shared" si="3"/>
        <v>1.4120221458713538E-3</v>
      </c>
      <c r="D221" s="12">
        <f>SUM(B$6:B221)/B$357</f>
        <v>0.90310372722571963</v>
      </c>
    </row>
    <row r="222" spans="1:4" ht="15" customHeight="1">
      <c r="A222" s="6" t="s">
        <v>217</v>
      </c>
      <c r="B222" s="7">
        <v>3529</v>
      </c>
      <c r="C222" s="8">
        <f t="shared" si="3"/>
        <v>1.3919067465865942E-3</v>
      </c>
      <c r="D222" s="12">
        <f>SUM(B$6:B222)/B$357</f>
        <v>0.90449563397230626</v>
      </c>
    </row>
    <row r="223" spans="1:4" ht="15" customHeight="1">
      <c r="A223" s="6" t="s">
        <v>218</v>
      </c>
      <c r="B223" s="7">
        <v>3521</v>
      </c>
      <c r="C223" s="8">
        <f t="shared" si="3"/>
        <v>1.3887513898360438E-3</v>
      </c>
      <c r="D223" s="12">
        <f>SUM(B$6:B223)/B$357</f>
        <v>0.90588438536214222</v>
      </c>
    </row>
    <row r="224" spans="1:4" ht="15" customHeight="1">
      <c r="A224" s="6" t="s">
        <v>219</v>
      </c>
      <c r="B224" s="7">
        <v>3438</v>
      </c>
      <c r="C224" s="8">
        <f t="shared" si="3"/>
        <v>1.3560145635490822E-3</v>
      </c>
      <c r="D224" s="12">
        <f>SUM(B$6:B224)/B$357</f>
        <v>0.90724039992569139</v>
      </c>
    </row>
    <row r="225" spans="1:4" ht="15" customHeight="1">
      <c r="A225" s="6" t="s">
        <v>220</v>
      </c>
      <c r="B225" s="7">
        <v>3388</v>
      </c>
      <c r="C225" s="8">
        <f t="shared" si="3"/>
        <v>1.3362935838581414E-3</v>
      </c>
      <c r="D225" s="12">
        <f>SUM(B$6:B225)/B$357</f>
        <v>0.9085766935095495</v>
      </c>
    </row>
    <row r="226" spans="1:4" ht="15" customHeight="1">
      <c r="A226" s="6" t="s">
        <v>221</v>
      </c>
      <c r="B226" s="7">
        <v>3379</v>
      </c>
      <c r="C226" s="8">
        <f t="shared" si="3"/>
        <v>1.3327438075137722E-3</v>
      </c>
      <c r="D226" s="12">
        <f>SUM(B$6:B226)/B$357</f>
        <v>0.90990943731706331</v>
      </c>
    </row>
    <row r="227" spans="1:4" ht="15" customHeight="1">
      <c r="A227" s="6" t="s">
        <v>222</v>
      </c>
      <c r="B227" s="7">
        <v>3333</v>
      </c>
      <c r="C227" s="8">
        <f t="shared" si="3"/>
        <v>1.3146005061981066E-3</v>
      </c>
      <c r="D227" s="12">
        <f>SUM(B$6:B227)/B$357</f>
        <v>0.91122403782326133</v>
      </c>
    </row>
    <row r="228" spans="1:4" ht="15" customHeight="1">
      <c r="A228" s="6" t="s">
        <v>223</v>
      </c>
      <c r="B228" s="7">
        <v>3298</v>
      </c>
      <c r="C228" s="8">
        <f t="shared" si="3"/>
        <v>1.3007958204144482E-3</v>
      </c>
      <c r="D228" s="12">
        <f>SUM(B$6:B228)/B$357</f>
        <v>0.91252483364367587</v>
      </c>
    </row>
    <row r="229" spans="1:4" ht="15" customHeight="1">
      <c r="A229" s="6" t="s">
        <v>224</v>
      </c>
      <c r="B229" s="7">
        <v>3293</v>
      </c>
      <c r="C229" s="8">
        <f t="shared" si="3"/>
        <v>1.2988237224453541E-3</v>
      </c>
      <c r="D229" s="12">
        <f>SUM(B$6:B229)/B$357</f>
        <v>0.91382365736612114</v>
      </c>
    </row>
    <row r="230" spans="1:4" ht="15" customHeight="1">
      <c r="A230" s="6" t="s">
        <v>225</v>
      </c>
      <c r="B230" s="7">
        <v>3290</v>
      </c>
      <c r="C230" s="8">
        <f t="shared" si="3"/>
        <v>1.2976404636638977E-3</v>
      </c>
      <c r="D230" s="12">
        <f>SUM(B$6:B230)/B$357</f>
        <v>0.91512129782978502</v>
      </c>
    </row>
    <row r="231" spans="1:4" ht="15" customHeight="1">
      <c r="A231" s="6" t="s">
        <v>226</v>
      </c>
      <c r="B231" s="7">
        <v>3261</v>
      </c>
      <c r="C231" s="8">
        <f t="shared" si="3"/>
        <v>1.2862022954431521E-3</v>
      </c>
      <c r="D231" s="12">
        <f>SUM(B$6:B231)/B$357</f>
        <v>0.9164075001252282</v>
      </c>
    </row>
    <row r="232" spans="1:4" ht="15" customHeight="1">
      <c r="A232" s="6" t="s">
        <v>227</v>
      </c>
      <c r="B232" s="7">
        <v>3259</v>
      </c>
      <c r="C232" s="8">
        <f t="shared" si="3"/>
        <v>1.2854134562555145E-3</v>
      </c>
      <c r="D232" s="12">
        <f>SUM(B$6:B232)/B$357</f>
        <v>0.91769291358148375</v>
      </c>
    </row>
    <row r="233" spans="1:4" ht="15" customHeight="1">
      <c r="A233" s="6" t="s">
        <v>228</v>
      </c>
      <c r="B233" s="7">
        <v>3257</v>
      </c>
      <c r="C233" s="8">
        <f t="shared" si="3"/>
        <v>1.2846246170678769E-3</v>
      </c>
      <c r="D233" s="12">
        <f>SUM(B$6:B233)/B$357</f>
        <v>0.91897753819855166</v>
      </c>
    </row>
    <row r="234" spans="1:4" ht="15" customHeight="1">
      <c r="A234" s="6" t="s">
        <v>229</v>
      </c>
      <c r="B234" s="7">
        <v>3216</v>
      </c>
      <c r="C234" s="8">
        <f t="shared" si="3"/>
        <v>1.2684534137213054E-3</v>
      </c>
      <c r="D234" s="12">
        <f>SUM(B$6:B234)/B$357</f>
        <v>0.92024599161227294</v>
      </c>
    </row>
    <row r="235" spans="1:4" ht="15" customHeight="1">
      <c r="A235" s="6" t="s">
        <v>230</v>
      </c>
      <c r="B235" s="7">
        <v>3204</v>
      </c>
      <c r="C235" s="8">
        <f t="shared" si="3"/>
        <v>1.2637203785954797E-3</v>
      </c>
      <c r="D235" s="12">
        <f>SUM(B$6:B235)/B$357</f>
        <v>0.9215097119908684</v>
      </c>
    </row>
    <row r="236" spans="1:4" ht="15" customHeight="1">
      <c r="A236" s="6" t="s">
        <v>231</v>
      </c>
      <c r="B236" s="7">
        <v>3113</v>
      </c>
      <c r="C236" s="8">
        <f t="shared" si="3"/>
        <v>1.2278281955579676E-3</v>
      </c>
      <c r="D236" s="12">
        <f>SUM(B$6:B236)/B$357</f>
        <v>0.9227375401864264</v>
      </c>
    </row>
    <row r="237" spans="1:4" ht="15" customHeight="1">
      <c r="A237" s="6" t="s">
        <v>232</v>
      </c>
      <c r="B237" s="7">
        <v>3093</v>
      </c>
      <c r="C237" s="8">
        <f t="shared" si="3"/>
        <v>1.2199398036815913E-3</v>
      </c>
      <c r="D237" s="12">
        <f>SUM(B$6:B237)/B$357</f>
        <v>0.92395747999010791</v>
      </c>
    </row>
    <row r="238" spans="1:4" ht="15" customHeight="1">
      <c r="A238" s="6" t="s">
        <v>233</v>
      </c>
      <c r="B238" s="7">
        <v>3093</v>
      </c>
      <c r="C238" s="8">
        <f t="shared" si="3"/>
        <v>1.2199398036815913E-3</v>
      </c>
      <c r="D238" s="12">
        <f>SUM(B$6:B238)/B$357</f>
        <v>0.92517741979378953</v>
      </c>
    </row>
    <row r="239" spans="1:4" ht="15" customHeight="1">
      <c r="A239" s="6" t="s">
        <v>234</v>
      </c>
      <c r="B239" s="7">
        <v>3071</v>
      </c>
      <c r="C239" s="8">
        <f t="shared" si="3"/>
        <v>1.2112625726175775E-3</v>
      </c>
      <c r="D239" s="12">
        <f>SUM(B$6:B239)/B$357</f>
        <v>0.92638868236640715</v>
      </c>
    </row>
    <row r="240" spans="1:4" ht="15" customHeight="1">
      <c r="A240" s="6" t="s">
        <v>235</v>
      </c>
      <c r="B240" s="7">
        <v>3068</v>
      </c>
      <c r="C240" s="8">
        <f t="shared" si="3"/>
        <v>1.2100793138361211E-3</v>
      </c>
      <c r="D240" s="12">
        <f>SUM(B$6:B240)/B$357</f>
        <v>0.92759876168024324</v>
      </c>
    </row>
    <row r="241" spans="1:4" ht="15" customHeight="1">
      <c r="A241" s="6" t="s">
        <v>236</v>
      </c>
      <c r="B241" s="7">
        <v>3040</v>
      </c>
      <c r="C241" s="8">
        <f t="shared" si="3"/>
        <v>1.1990355652091943E-3</v>
      </c>
      <c r="D241" s="12">
        <f>SUM(B$6:B241)/B$357</f>
        <v>0.92879779724545242</v>
      </c>
    </row>
    <row r="242" spans="1:4" ht="15" customHeight="1">
      <c r="A242" s="6" t="s">
        <v>237</v>
      </c>
      <c r="B242" s="7">
        <v>3012</v>
      </c>
      <c r="C242" s="8">
        <f t="shared" si="3"/>
        <v>1.1879918165822675E-3</v>
      </c>
      <c r="D242" s="12">
        <f>SUM(B$6:B242)/B$357</f>
        <v>0.92998578906203466</v>
      </c>
    </row>
    <row r="243" spans="1:4" ht="15" customHeight="1">
      <c r="A243" s="6" t="s">
        <v>238</v>
      </c>
      <c r="B243" s="7">
        <v>2993</v>
      </c>
      <c r="C243" s="8">
        <f t="shared" si="3"/>
        <v>1.18049784429971E-3</v>
      </c>
      <c r="D243" s="12">
        <f>SUM(B$6:B243)/B$357</f>
        <v>0.93116628690633441</v>
      </c>
    </row>
    <row r="244" spans="1:4" ht="15" customHeight="1">
      <c r="A244" s="6" t="s">
        <v>239</v>
      </c>
      <c r="B244" s="7">
        <v>2985</v>
      </c>
      <c r="C244" s="8">
        <f t="shared" si="3"/>
        <v>1.1773424875491595E-3</v>
      </c>
      <c r="D244" s="12">
        <f>SUM(B$6:B244)/B$357</f>
        <v>0.9323436293938836</v>
      </c>
    </row>
    <row r="245" spans="1:4" ht="15" customHeight="1">
      <c r="A245" s="6" t="s">
        <v>240</v>
      </c>
      <c r="B245" s="7">
        <v>2937</v>
      </c>
      <c r="C245" s="8">
        <f t="shared" si="3"/>
        <v>1.1584103470458564E-3</v>
      </c>
      <c r="D245" s="12">
        <f>SUM(B$6:B245)/B$357</f>
        <v>0.93350203974092938</v>
      </c>
    </row>
    <row r="246" spans="1:4" ht="15" customHeight="1">
      <c r="A246" s="6" t="s">
        <v>241</v>
      </c>
      <c r="B246" s="7">
        <v>2936</v>
      </c>
      <c r="C246" s="8">
        <f t="shared" si="3"/>
        <v>1.1580159274520376E-3</v>
      </c>
      <c r="D246" s="12">
        <f>SUM(B$6:B246)/B$357</f>
        <v>0.93466005566838151</v>
      </c>
    </row>
    <row r="247" spans="1:4" ht="15" customHeight="1">
      <c r="A247" s="6" t="s">
        <v>242</v>
      </c>
      <c r="B247" s="7">
        <v>2895</v>
      </c>
      <c r="C247" s="8">
        <f t="shared" si="3"/>
        <v>1.1418447241054663E-3</v>
      </c>
      <c r="D247" s="12">
        <f>SUM(B$6:B247)/B$357</f>
        <v>0.9358019003924869</v>
      </c>
    </row>
    <row r="248" spans="1:4" ht="15" customHeight="1">
      <c r="A248" s="6" t="s">
        <v>243</v>
      </c>
      <c r="B248" s="7">
        <v>2826</v>
      </c>
      <c r="C248" s="8">
        <f t="shared" si="3"/>
        <v>1.114629772131968E-3</v>
      </c>
      <c r="D248" s="12">
        <f>SUM(B$6:B248)/B$357</f>
        <v>0.93691653016461895</v>
      </c>
    </row>
    <row r="249" spans="1:4" ht="15" customHeight="1">
      <c r="A249" s="6" t="s">
        <v>244</v>
      </c>
      <c r="B249" s="7">
        <v>2807</v>
      </c>
      <c r="C249" s="8">
        <f t="shared" si="3"/>
        <v>1.1071357998494106E-3</v>
      </c>
      <c r="D249" s="12">
        <f>SUM(B$6:B249)/B$357</f>
        <v>0.93802366596446829</v>
      </c>
    </row>
    <row r="250" spans="1:4" ht="15" customHeight="1">
      <c r="A250" s="6" t="s">
        <v>245</v>
      </c>
      <c r="B250" s="7">
        <v>2776</v>
      </c>
      <c r="C250" s="8">
        <f t="shared" si="3"/>
        <v>1.0949087924410274E-3</v>
      </c>
      <c r="D250" s="12">
        <f>SUM(B$6:B250)/B$357</f>
        <v>0.9391185747569093</v>
      </c>
    </row>
    <row r="251" spans="1:4" ht="15" customHeight="1">
      <c r="A251" s="6" t="s">
        <v>246</v>
      </c>
      <c r="B251" s="7">
        <v>2771</v>
      </c>
      <c r="C251" s="8">
        <f t="shared" si="3"/>
        <v>1.0929366944719334E-3</v>
      </c>
      <c r="D251" s="12">
        <f>SUM(B$6:B251)/B$357</f>
        <v>0.94021151145138127</v>
      </c>
    </row>
    <row r="252" spans="1:4" ht="15" customHeight="1">
      <c r="A252" s="6" t="s">
        <v>247</v>
      </c>
      <c r="B252" s="7">
        <v>2764</v>
      </c>
      <c r="C252" s="8">
        <f t="shared" si="3"/>
        <v>1.0901757573152015E-3</v>
      </c>
      <c r="D252" s="12">
        <f>SUM(B$6:B252)/B$357</f>
        <v>0.94130168720869645</v>
      </c>
    </row>
    <row r="253" spans="1:4" ht="15" customHeight="1">
      <c r="A253" s="6" t="s">
        <v>248</v>
      </c>
      <c r="B253" s="7">
        <v>2695</v>
      </c>
      <c r="C253" s="8">
        <f t="shared" si="3"/>
        <v>1.0629608053417034E-3</v>
      </c>
      <c r="D253" s="12">
        <f>SUM(B$6:B253)/B$357</f>
        <v>0.94236464801403819</v>
      </c>
    </row>
    <row r="254" spans="1:4" ht="15" customHeight="1">
      <c r="A254" s="6" t="s">
        <v>249</v>
      </c>
      <c r="B254" s="7">
        <v>2686</v>
      </c>
      <c r="C254" s="8">
        <f t="shared" si="3"/>
        <v>1.0594110289973342E-3</v>
      </c>
      <c r="D254" s="12">
        <f>SUM(B$6:B254)/B$357</f>
        <v>0.9434240590430355</v>
      </c>
    </row>
    <row r="255" spans="1:4" ht="15" customHeight="1">
      <c r="A255" s="6" t="s">
        <v>250</v>
      </c>
      <c r="B255" s="7">
        <v>2665</v>
      </c>
      <c r="C255" s="8">
        <f t="shared" si="3"/>
        <v>1.051128217527139E-3</v>
      </c>
      <c r="D255" s="12">
        <f>SUM(B$6:B255)/B$357</f>
        <v>0.94447518726056268</v>
      </c>
    </row>
    <row r="256" spans="1:4" ht="15" customHeight="1">
      <c r="A256" s="6" t="s">
        <v>251</v>
      </c>
      <c r="B256" s="7">
        <v>2601</v>
      </c>
      <c r="C256" s="8">
        <f t="shared" si="3"/>
        <v>1.025885363522735E-3</v>
      </c>
      <c r="D256" s="12">
        <f>SUM(B$6:B256)/B$357</f>
        <v>0.94550107262408534</v>
      </c>
    </row>
    <row r="257" spans="1:4" ht="15" customHeight="1">
      <c r="A257" s="6" t="s">
        <v>252</v>
      </c>
      <c r="B257" s="7">
        <v>2592</v>
      </c>
      <c r="C257" s="8">
        <f t="shared" si="3"/>
        <v>1.0223355871783657E-3</v>
      </c>
      <c r="D257" s="12">
        <f>SUM(B$6:B257)/B$357</f>
        <v>0.94652340821126379</v>
      </c>
    </row>
    <row r="258" spans="1:4" ht="15" customHeight="1">
      <c r="A258" s="6" t="s">
        <v>253</v>
      </c>
      <c r="B258" s="7">
        <v>2586</v>
      </c>
      <c r="C258" s="8">
        <f t="shared" si="3"/>
        <v>1.0199690696154526E-3</v>
      </c>
      <c r="D258" s="12">
        <f>SUM(B$6:B258)/B$357</f>
        <v>0.94754337728087923</v>
      </c>
    </row>
    <row r="259" spans="1:4" ht="15" customHeight="1">
      <c r="A259" s="6" t="s">
        <v>254</v>
      </c>
      <c r="B259" s="7">
        <v>2550</v>
      </c>
      <c r="C259" s="8">
        <f t="shared" si="3"/>
        <v>1.0057699642379754E-3</v>
      </c>
      <c r="D259" s="12">
        <f>SUM(B$6:B259)/B$357</f>
        <v>0.94854914724511719</v>
      </c>
    </row>
    <row r="260" spans="1:4" ht="15" customHeight="1">
      <c r="A260" s="6" t="s">
        <v>255</v>
      </c>
      <c r="B260" s="7">
        <v>2548</v>
      </c>
      <c r="C260" s="8">
        <f t="shared" si="3"/>
        <v>1.0049811250503378E-3</v>
      </c>
      <c r="D260" s="12">
        <f>SUM(B$6:B260)/B$357</f>
        <v>0.94955412837016751</v>
      </c>
    </row>
    <row r="261" spans="1:4" ht="15" customHeight="1">
      <c r="A261" s="6" t="s">
        <v>256</v>
      </c>
      <c r="B261" s="7">
        <v>2547</v>
      </c>
      <c r="C261" s="8">
        <f t="shared" si="3"/>
        <v>1.004586705456519E-3</v>
      </c>
      <c r="D261" s="12">
        <f>SUM(B$6:B261)/B$357</f>
        <v>0.95055871507562406</v>
      </c>
    </row>
    <row r="262" spans="1:4" ht="15" customHeight="1">
      <c r="A262" s="6" t="s">
        <v>257</v>
      </c>
      <c r="B262" s="7">
        <v>2536</v>
      </c>
      <c r="C262" s="8">
        <f t="shared" si="3"/>
        <v>1.0002480899245121E-3</v>
      </c>
      <c r="D262" s="12">
        <f>SUM(B$6:B262)/B$357</f>
        <v>0.95155896316554855</v>
      </c>
    </row>
    <row r="263" spans="1:4" ht="15" customHeight="1">
      <c r="A263" s="6" t="s">
        <v>258</v>
      </c>
      <c r="B263" s="7">
        <v>2535</v>
      </c>
      <c r="C263" s="8">
        <f t="shared" ref="C263:C326" si="4">B263/B$357</f>
        <v>9.9985367033069328E-4</v>
      </c>
      <c r="D263" s="12">
        <f>SUM(B$6:B263)/B$357</f>
        <v>0.95255881683587929</v>
      </c>
    </row>
    <row r="264" spans="1:4" ht="15" customHeight="1">
      <c r="A264" s="6" t="s">
        <v>259</v>
      </c>
      <c r="B264" s="7">
        <v>2516</v>
      </c>
      <c r="C264" s="8">
        <f t="shared" si="4"/>
        <v>9.9235969804813574E-4</v>
      </c>
      <c r="D264" s="12">
        <f>SUM(B$6:B264)/B$357</f>
        <v>0.9535511765339274</v>
      </c>
    </row>
    <row r="265" spans="1:4" ht="15" customHeight="1">
      <c r="A265" s="6" t="s">
        <v>260</v>
      </c>
      <c r="B265" s="7">
        <v>2471</v>
      </c>
      <c r="C265" s="8">
        <f t="shared" si="4"/>
        <v>9.7461081632628911E-4</v>
      </c>
      <c r="D265" s="12">
        <f>SUM(B$6:B265)/B$357</f>
        <v>0.95452578735025362</v>
      </c>
    </row>
    <row r="266" spans="1:4" ht="15" customHeight="1">
      <c r="A266" s="6" t="s">
        <v>261</v>
      </c>
      <c r="B266" s="7">
        <v>2378</v>
      </c>
      <c r="C266" s="8">
        <f t="shared" si="4"/>
        <v>9.3792979410113944E-4</v>
      </c>
      <c r="D266" s="12">
        <f>SUM(B$6:B266)/B$357</f>
        <v>0.95546371714435485</v>
      </c>
    </row>
    <row r="267" spans="1:4" ht="15" customHeight="1">
      <c r="A267" s="6" t="s">
        <v>262</v>
      </c>
      <c r="B267" s="7">
        <v>2364</v>
      </c>
      <c r="C267" s="8">
        <f t="shared" si="4"/>
        <v>9.3240791978767604E-4</v>
      </c>
      <c r="D267" s="12">
        <f>SUM(B$6:B267)/B$357</f>
        <v>0.95639612506414251</v>
      </c>
    </row>
    <row r="268" spans="1:4" ht="15" customHeight="1">
      <c r="A268" s="6" t="s">
        <v>263</v>
      </c>
      <c r="B268" s="7">
        <v>2356</v>
      </c>
      <c r="C268" s="8">
        <f t="shared" si="4"/>
        <v>9.2925256303712548E-4</v>
      </c>
      <c r="D268" s="12">
        <f>SUM(B$6:B268)/B$357</f>
        <v>0.95732537762717962</v>
      </c>
    </row>
    <row r="269" spans="1:4" ht="15" customHeight="1">
      <c r="A269" s="6" t="s">
        <v>264</v>
      </c>
      <c r="B269" s="7">
        <v>2336</v>
      </c>
      <c r="C269" s="8">
        <f t="shared" si="4"/>
        <v>9.2136417116074924E-4</v>
      </c>
      <c r="D269" s="12">
        <f>SUM(B$6:B269)/B$357</f>
        <v>0.95824674179834035</v>
      </c>
    </row>
    <row r="270" spans="1:4" ht="15" customHeight="1">
      <c r="A270" s="6" t="s">
        <v>265</v>
      </c>
      <c r="B270" s="7">
        <v>2310</v>
      </c>
      <c r="C270" s="8">
        <f t="shared" si="4"/>
        <v>9.1110926172146005E-4</v>
      </c>
      <c r="D270" s="12">
        <f>SUM(B$6:B270)/B$357</f>
        <v>0.95915785106006179</v>
      </c>
    </row>
    <row r="271" spans="1:4" ht="15" customHeight="1">
      <c r="A271" s="6" t="s">
        <v>266</v>
      </c>
      <c r="B271" s="7">
        <v>2302</v>
      </c>
      <c r="C271" s="8">
        <f t="shared" si="4"/>
        <v>9.079539049709096E-4</v>
      </c>
      <c r="D271" s="12">
        <f>SUM(B$6:B271)/B$357</f>
        <v>0.96006580496503269</v>
      </c>
    </row>
    <row r="272" spans="1:4" ht="15" customHeight="1">
      <c r="A272" s="6" t="s">
        <v>267</v>
      </c>
      <c r="B272" s="7">
        <v>2247</v>
      </c>
      <c r="C272" s="8">
        <f t="shared" si="4"/>
        <v>8.862608273108748E-4</v>
      </c>
      <c r="D272" s="12">
        <f>SUM(B$6:B272)/B$357</f>
        <v>0.9609520657923436</v>
      </c>
    </row>
    <row r="273" spans="1:4" ht="15" customHeight="1">
      <c r="A273" s="6" t="s">
        <v>268</v>
      </c>
      <c r="B273" s="7">
        <v>2201</v>
      </c>
      <c r="C273" s="8">
        <f t="shared" si="4"/>
        <v>8.6811752599520937E-4</v>
      </c>
      <c r="D273" s="12">
        <f>SUM(B$6:B273)/B$357</f>
        <v>0.96182018331833885</v>
      </c>
    </row>
    <row r="274" spans="1:4" ht="15" customHeight="1">
      <c r="A274" s="6" t="s">
        <v>269</v>
      </c>
      <c r="B274" s="7">
        <v>2187</v>
      </c>
      <c r="C274" s="8">
        <f t="shared" si="4"/>
        <v>8.6259565168174596E-4</v>
      </c>
      <c r="D274" s="12">
        <f>SUM(B$6:B274)/B$357</f>
        <v>0.96268277897002053</v>
      </c>
    </row>
    <row r="275" spans="1:4" ht="15" customHeight="1">
      <c r="A275" s="6" t="s">
        <v>270</v>
      </c>
      <c r="B275" s="7">
        <v>2156</v>
      </c>
      <c r="C275" s="8">
        <f t="shared" si="4"/>
        <v>8.5036864427336274E-4</v>
      </c>
      <c r="D275" s="12">
        <f>SUM(B$6:B275)/B$357</f>
        <v>0.96353314761429387</v>
      </c>
    </row>
    <row r="276" spans="1:4" ht="15" customHeight="1">
      <c r="A276" s="6" t="s">
        <v>271</v>
      </c>
      <c r="B276" s="7">
        <v>2081</v>
      </c>
      <c r="C276" s="8">
        <f t="shared" si="4"/>
        <v>8.207871747369517E-4</v>
      </c>
      <c r="D276" s="12">
        <f>SUM(B$6:B276)/B$357</f>
        <v>0.96435393478903086</v>
      </c>
    </row>
    <row r="277" spans="1:4" ht="15" customHeight="1">
      <c r="A277" s="6" t="s">
        <v>272</v>
      </c>
      <c r="B277" s="7">
        <v>2027</v>
      </c>
      <c r="C277" s="8">
        <f t="shared" si="4"/>
        <v>7.9948851667073571E-4</v>
      </c>
      <c r="D277" s="12">
        <f>SUM(B$6:B277)/B$357</f>
        <v>0.96515342330570164</v>
      </c>
    </row>
    <row r="278" spans="1:4" ht="15" customHeight="1">
      <c r="A278" s="6" t="s">
        <v>273</v>
      </c>
      <c r="B278" s="7">
        <v>2008</v>
      </c>
      <c r="C278" s="8">
        <f t="shared" si="4"/>
        <v>7.9199454438817827E-4</v>
      </c>
      <c r="D278" s="12">
        <f>SUM(B$6:B278)/B$357</f>
        <v>0.9659454178500898</v>
      </c>
    </row>
    <row r="279" spans="1:4" ht="15" customHeight="1">
      <c r="A279" s="6" t="s">
        <v>274</v>
      </c>
      <c r="B279" s="7">
        <v>1991</v>
      </c>
      <c r="C279" s="8">
        <f t="shared" si="4"/>
        <v>7.8528941129325845E-4</v>
      </c>
      <c r="D279" s="12">
        <f>SUM(B$6:B279)/B$357</f>
        <v>0.96673070726138299</v>
      </c>
    </row>
    <row r="280" spans="1:4" ht="15" customHeight="1">
      <c r="A280" s="6" t="s">
        <v>275</v>
      </c>
      <c r="B280" s="7">
        <v>1973</v>
      </c>
      <c r="C280" s="8">
        <f t="shared" si="4"/>
        <v>7.7818985860451982E-4</v>
      </c>
      <c r="D280" s="12">
        <f>SUM(B$6:B280)/B$357</f>
        <v>0.96750889711998755</v>
      </c>
    </row>
    <row r="281" spans="1:4" ht="15" customHeight="1">
      <c r="A281" s="6" t="s">
        <v>276</v>
      </c>
      <c r="B281" s="7">
        <v>1950</v>
      </c>
      <c r="C281" s="8">
        <f t="shared" si="4"/>
        <v>7.6911820794668706E-4</v>
      </c>
      <c r="D281" s="12">
        <f>SUM(B$6:B281)/B$357</f>
        <v>0.96827801532793423</v>
      </c>
    </row>
    <row r="282" spans="1:4" ht="15" customHeight="1">
      <c r="A282" s="6" t="s">
        <v>277</v>
      </c>
      <c r="B282" s="7">
        <v>1914</v>
      </c>
      <c r="C282" s="8">
        <f t="shared" si="4"/>
        <v>7.549191025692098E-4</v>
      </c>
      <c r="D282" s="12">
        <f>SUM(B$6:B282)/B$357</f>
        <v>0.96903293443050342</v>
      </c>
    </row>
    <row r="283" spans="1:4" ht="15" customHeight="1">
      <c r="A283" s="6" t="s">
        <v>278</v>
      </c>
      <c r="B283" s="7">
        <v>1897</v>
      </c>
      <c r="C283" s="8">
        <f t="shared" si="4"/>
        <v>7.4821396947428998E-4</v>
      </c>
      <c r="D283" s="12">
        <f>SUM(B$6:B283)/B$357</f>
        <v>0.96978114839997775</v>
      </c>
    </row>
    <row r="284" spans="1:4" ht="15" customHeight="1">
      <c r="A284" s="6" t="s">
        <v>279</v>
      </c>
      <c r="B284" s="7">
        <v>1767</v>
      </c>
      <c r="C284" s="8">
        <f t="shared" si="4"/>
        <v>6.9693942227784414E-4</v>
      </c>
      <c r="D284" s="12">
        <f>SUM(B$6:B284)/B$357</f>
        <v>0.97047808782225564</v>
      </c>
    </row>
    <row r="285" spans="1:4" ht="15" customHeight="1">
      <c r="A285" s="6" t="s">
        <v>280</v>
      </c>
      <c r="B285" s="7">
        <v>1740</v>
      </c>
      <c r="C285" s="8">
        <f t="shared" si="4"/>
        <v>6.8629009324473614E-4</v>
      </c>
      <c r="D285" s="12">
        <f>SUM(B$6:B285)/B$357</f>
        <v>0.97116437791550037</v>
      </c>
    </row>
    <row r="286" spans="1:4" ht="15" customHeight="1">
      <c r="A286" s="6" t="s">
        <v>281</v>
      </c>
      <c r="B286" s="7">
        <v>1731</v>
      </c>
      <c r="C286" s="8">
        <f t="shared" si="4"/>
        <v>6.8274031690036688E-4</v>
      </c>
      <c r="D286" s="12">
        <f>SUM(B$6:B286)/B$357</f>
        <v>0.97184711823240066</v>
      </c>
    </row>
    <row r="287" spans="1:4" ht="15" customHeight="1">
      <c r="A287" s="6" t="s">
        <v>282</v>
      </c>
      <c r="B287" s="7">
        <v>1604</v>
      </c>
      <c r="C287" s="8">
        <f t="shared" si="4"/>
        <v>6.3264902848537746E-4</v>
      </c>
      <c r="D287" s="12">
        <f>SUM(B$6:B287)/B$357</f>
        <v>0.97247976726088603</v>
      </c>
    </row>
    <row r="288" spans="1:4" ht="15" customHeight="1">
      <c r="A288" s="6" t="s">
        <v>283</v>
      </c>
      <c r="B288" s="7">
        <v>1554</v>
      </c>
      <c r="C288" s="8">
        <f t="shared" si="4"/>
        <v>6.129280487944368E-4</v>
      </c>
      <c r="D288" s="12">
        <f>SUM(B$6:B288)/B$357</f>
        <v>0.97309269530968057</v>
      </c>
    </row>
    <row r="289" spans="1:4" ht="15" customHeight="1">
      <c r="A289" s="6" t="s">
        <v>284</v>
      </c>
      <c r="B289" s="7">
        <v>1533</v>
      </c>
      <c r="C289" s="8">
        <f t="shared" si="4"/>
        <v>6.0464523732424165E-4</v>
      </c>
      <c r="D289" s="12">
        <f>SUM(B$6:B289)/B$357</f>
        <v>0.97369734054700474</v>
      </c>
    </row>
    <row r="290" spans="1:4" ht="15" customHeight="1">
      <c r="A290" s="6" t="s">
        <v>285</v>
      </c>
      <c r="B290" s="7">
        <v>1523</v>
      </c>
      <c r="C290" s="8">
        <f t="shared" si="4"/>
        <v>6.0070104138605358E-4</v>
      </c>
      <c r="D290" s="12">
        <f>SUM(B$6:B290)/B$357</f>
        <v>0.97429804158839084</v>
      </c>
    </row>
    <row r="291" spans="1:4" ht="15" customHeight="1">
      <c r="A291" s="6" t="s">
        <v>286</v>
      </c>
      <c r="B291" s="7">
        <v>1521</v>
      </c>
      <c r="C291" s="8">
        <f t="shared" si="4"/>
        <v>5.9991220219841597E-4</v>
      </c>
      <c r="D291" s="12">
        <f>SUM(B$6:B291)/B$357</f>
        <v>0.97489795379058919</v>
      </c>
    </row>
    <row r="292" spans="1:4" ht="15" customHeight="1">
      <c r="A292" s="6" t="s">
        <v>287</v>
      </c>
      <c r="B292" s="7">
        <v>1504</v>
      </c>
      <c r="C292" s="8">
        <f t="shared" si="4"/>
        <v>5.9320706910349615E-4</v>
      </c>
      <c r="D292" s="12">
        <f>SUM(B$6:B292)/B$357</f>
        <v>0.97549116085969267</v>
      </c>
    </row>
    <row r="293" spans="1:4" ht="15" customHeight="1">
      <c r="A293" s="6" t="s">
        <v>288</v>
      </c>
      <c r="B293" s="7">
        <v>1476</v>
      </c>
      <c r="C293" s="8">
        <f t="shared" si="4"/>
        <v>5.8216332047656934E-4</v>
      </c>
      <c r="D293" s="12">
        <f>SUM(B$6:B293)/B$357</f>
        <v>0.97607332418016934</v>
      </c>
    </row>
    <row r="294" spans="1:4" ht="15" customHeight="1">
      <c r="A294" s="6" t="s">
        <v>289</v>
      </c>
      <c r="B294" s="7">
        <v>1461</v>
      </c>
      <c r="C294" s="8">
        <f t="shared" si="4"/>
        <v>5.7624702656928714E-4</v>
      </c>
      <c r="D294" s="12">
        <f>SUM(B$6:B294)/B$357</f>
        <v>0.97664957120673856</v>
      </c>
    </row>
    <row r="295" spans="1:4" ht="15" customHeight="1">
      <c r="A295" s="6" t="s">
        <v>290</v>
      </c>
      <c r="B295" s="7">
        <v>1446</v>
      </c>
      <c r="C295" s="8">
        <f t="shared" si="4"/>
        <v>5.7033073266200493E-4</v>
      </c>
      <c r="D295" s="12">
        <f>SUM(B$6:B295)/B$357</f>
        <v>0.97721990193940056</v>
      </c>
    </row>
    <row r="296" spans="1:4" ht="15" customHeight="1">
      <c r="A296" s="6" t="s">
        <v>291</v>
      </c>
      <c r="B296" s="7">
        <v>1422</v>
      </c>
      <c r="C296" s="8">
        <f t="shared" si="4"/>
        <v>5.6086466241035335E-4</v>
      </c>
      <c r="D296" s="12">
        <f>SUM(B$6:B296)/B$357</f>
        <v>0.9777807666018109</v>
      </c>
    </row>
    <row r="297" spans="1:4" ht="15" customHeight="1">
      <c r="A297" s="6" t="s">
        <v>292</v>
      </c>
      <c r="B297" s="7">
        <v>1416</v>
      </c>
      <c r="C297" s="8">
        <f t="shared" si="4"/>
        <v>5.5849814484744051E-4</v>
      </c>
      <c r="D297" s="12">
        <f>SUM(B$6:B297)/B$357</f>
        <v>0.97833926474665833</v>
      </c>
    </row>
    <row r="298" spans="1:4" ht="15" customHeight="1">
      <c r="A298" s="6" t="s">
        <v>293</v>
      </c>
      <c r="B298" s="7">
        <v>1382</v>
      </c>
      <c r="C298" s="8">
        <f t="shared" si="4"/>
        <v>5.4508787865760076E-4</v>
      </c>
      <c r="D298" s="12">
        <f>SUM(B$6:B298)/B$357</f>
        <v>0.97888435262531603</v>
      </c>
    </row>
    <row r="299" spans="1:4" ht="15" customHeight="1">
      <c r="A299" s="6" t="s">
        <v>294</v>
      </c>
      <c r="B299" s="7">
        <v>1382</v>
      </c>
      <c r="C299" s="8">
        <f t="shared" si="4"/>
        <v>5.4508787865760076E-4</v>
      </c>
      <c r="D299" s="12">
        <f>SUM(B$6:B299)/B$357</f>
        <v>0.97942944050397363</v>
      </c>
    </row>
    <row r="300" spans="1:4" ht="15" customHeight="1">
      <c r="A300" s="6" t="s">
        <v>295</v>
      </c>
      <c r="B300" s="7">
        <v>1361</v>
      </c>
      <c r="C300" s="8">
        <f t="shared" si="4"/>
        <v>5.3680506718740571E-4</v>
      </c>
      <c r="D300" s="12">
        <f>SUM(B$6:B300)/B$357</f>
        <v>0.97996624557116097</v>
      </c>
    </row>
    <row r="301" spans="1:4" ht="15" customHeight="1">
      <c r="A301" s="6" t="s">
        <v>296</v>
      </c>
      <c r="B301" s="7">
        <v>1357</v>
      </c>
      <c r="C301" s="8">
        <f t="shared" si="4"/>
        <v>5.3522738881213049E-4</v>
      </c>
      <c r="D301" s="12">
        <f>SUM(B$6:B301)/B$357</f>
        <v>0.98050147295997314</v>
      </c>
    </row>
    <row r="302" spans="1:4" ht="15" customHeight="1">
      <c r="A302" s="6" t="s">
        <v>297</v>
      </c>
      <c r="B302" s="7">
        <v>1354</v>
      </c>
      <c r="C302" s="8">
        <f t="shared" si="4"/>
        <v>5.3404413003067407E-4</v>
      </c>
      <c r="D302" s="12">
        <f>SUM(B$6:B302)/B$357</f>
        <v>0.98103551709000381</v>
      </c>
    </row>
    <row r="303" spans="1:4" ht="15" customHeight="1">
      <c r="A303" s="6" t="s">
        <v>298</v>
      </c>
      <c r="B303" s="7">
        <v>1341</v>
      </c>
      <c r="C303" s="8">
        <f t="shared" si="4"/>
        <v>5.2891667531102947E-4</v>
      </c>
      <c r="D303" s="12">
        <f>SUM(B$6:B303)/B$357</f>
        <v>0.98156443376531477</v>
      </c>
    </row>
    <row r="304" spans="1:4" ht="15" customHeight="1">
      <c r="A304" s="6" t="s">
        <v>299</v>
      </c>
      <c r="B304" s="7">
        <v>1325</v>
      </c>
      <c r="C304" s="8">
        <f t="shared" si="4"/>
        <v>5.2260596180992846E-4</v>
      </c>
      <c r="D304" s="12">
        <f>SUM(B$6:B304)/B$357</f>
        <v>0.98208703972712474</v>
      </c>
    </row>
    <row r="305" spans="1:4" ht="15" customHeight="1">
      <c r="A305" s="6" t="s">
        <v>300</v>
      </c>
      <c r="B305" s="7">
        <v>1305</v>
      </c>
      <c r="C305" s="8">
        <f t="shared" si="4"/>
        <v>5.1471756993355211E-4</v>
      </c>
      <c r="D305" s="12">
        <f>SUM(B$6:B305)/B$357</f>
        <v>0.98260175729705834</v>
      </c>
    </row>
    <row r="306" spans="1:4" ht="15" customHeight="1">
      <c r="A306" s="6" t="s">
        <v>301</v>
      </c>
      <c r="B306" s="7">
        <v>1301</v>
      </c>
      <c r="C306" s="8">
        <f t="shared" si="4"/>
        <v>5.1313989155827688E-4</v>
      </c>
      <c r="D306" s="12">
        <f>SUM(B$6:B306)/B$357</f>
        <v>0.98311489718861655</v>
      </c>
    </row>
    <row r="307" spans="1:4" ht="15" customHeight="1">
      <c r="A307" s="6" t="s">
        <v>302</v>
      </c>
      <c r="B307" s="7">
        <v>1295</v>
      </c>
      <c r="C307" s="8">
        <f t="shared" si="4"/>
        <v>5.1077337399536404E-4</v>
      </c>
      <c r="D307" s="12">
        <f>SUM(B$6:B307)/B$357</f>
        <v>0.98362567056261196</v>
      </c>
    </row>
    <row r="308" spans="1:4" ht="15" customHeight="1">
      <c r="A308" s="6" t="s">
        <v>303</v>
      </c>
      <c r="B308" s="7">
        <v>1268</v>
      </c>
      <c r="C308" s="8">
        <f t="shared" si="4"/>
        <v>5.0012404496225604E-4</v>
      </c>
      <c r="D308" s="12">
        <f>SUM(B$6:B308)/B$357</f>
        <v>0.98412579460757421</v>
      </c>
    </row>
    <row r="309" spans="1:4" ht="15" customHeight="1">
      <c r="A309" s="6" t="s">
        <v>304</v>
      </c>
      <c r="B309" s="7">
        <v>1268</v>
      </c>
      <c r="C309" s="8">
        <f t="shared" si="4"/>
        <v>5.0012404496225604E-4</v>
      </c>
      <c r="D309" s="12">
        <f>SUM(B$6:B309)/B$357</f>
        <v>0.98462591865253646</v>
      </c>
    </row>
    <row r="310" spans="1:4" ht="15" customHeight="1">
      <c r="A310" s="6" t="s">
        <v>305</v>
      </c>
      <c r="B310" s="7">
        <v>1236</v>
      </c>
      <c r="C310" s="8">
        <f t="shared" si="4"/>
        <v>4.8750261796005396E-4</v>
      </c>
      <c r="D310" s="12">
        <f>SUM(B$6:B310)/B$357</f>
        <v>0.9851134212704965</v>
      </c>
    </row>
    <row r="311" spans="1:4" ht="15" customHeight="1">
      <c r="A311" s="6" t="s">
        <v>306</v>
      </c>
      <c r="B311" s="7">
        <v>1209</v>
      </c>
      <c r="C311" s="8">
        <f t="shared" si="4"/>
        <v>4.7685328892694602E-4</v>
      </c>
      <c r="D311" s="12">
        <f>SUM(B$6:B311)/B$357</f>
        <v>0.9855902745594235</v>
      </c>
    </row>
    <row r="312" spans="1:4" ht="15" customHeight="1">
      <c r="A312" s="6" t="s">
        <v>307</v>
      </c>
      <c r="B312" s="7">
        <v>1190</v>
      </c>
      <c r="C312" s="8">
        <f t="shared" si="4"/>
        <v>4.6935931664438853E-4</v>
      </c>
      <c r="D312" s="12">
        <f>SUM(B$6:B312)/B$357</f>
        <v>0.98605963387606788</v>
      </c>
    </row>
    <row r="313" spans="1:4" ht="15" customHeight="1">
      <c r="A313" s="6" t="s">
        <v>308</v>
      </c>
      <c r="B313" s="7">
        <v>1176</v>
      </c>
      <c r="C313" s="8">
        <f t="shared" si="4"/>
        <v>4.6383744233092513E-4</v>
      </c>
      <c r="D313" s="12">
        <f>SUM(B$6:B313)/B$357</f>
        <v>0.98652347131839879</v>
      </c>
    </row>
    <row r="314" spans="1:4" ht="15" customHeight="1">
      <c r="A314" s="6" t="s">
        <v>309</v>
      </c>
      <c r="B314" s="7">
        <v>1153</v>
      </c>
      <c r="C314" s="8">
        <f t="shared" si="4"/>
        <v>4.5476579167309241E-4</v>
      </c>
      <c r="D314" s="12">
        <f>SUM(B$6:B314)/B$357</f>
        <v>0.98697823711007182</v>
      </c>
    </row>
    <row r="315" spans="1:4" ht="15" customHeight="1">
      <c r="A315" s="6" t="s">
        <v>310</v>
      </c>
      <c r="B315" s="7">
        <v>1148</v>
      </c>
      <c r="C315" s="8">
        <f t="shared" si="4"/>
        <v>4.5279369370399832E-4</v>
      </c>
      <c r="D315" s="12">
        <f>SUM(B$6:B315)/B$357</f>
        <v>0.98743103080377581</v>
      </c>
    </row>
    <row r="316" spans="1:4" ht="15" customHeight="1">
      <c r="A316" s="6" t="s">
        <v>311</v>
      </c>
      <c r="B316" s="7">
        <v>1146</v>
      </c>
      <c r="C316" s="8">
        <f t="shared" si="4"/>
        <v>4.5200485451636071E-4</v>
      </c>
      <c r="D316" s="12">
        <f>SUM(B$6:B316)/B$357</f>
        <v>0.98788303565829216</v>
      </c>
    </row>
    <row r="317" spans="1:4" ht="15" customHeight="1">
      <c r="A317" s="6" t="s">
        <v>312</v>
      </c>
      <c r="B317" s="7">
        <v>1141</v>
      </c>
      <c r="C317" s="8">
        <f t="shared" si="4"/>
        <v>4.5003275654726668E-4</v>
      </c>
      <c r="D317" s="12">
        <f>SUM(B$6:B317)/B$357</f>
        <v>0.98833306841483948</v>
      </c>
    </row>
    <row r="318" spans="1:4" ht="15" customHeight="1">
      <c r="A318" s="6" t="s">
        <v>313</v>
      </c>
      <c r="B318" s="7">
        <v>1126</v>
      </c>
      <c r="C318" s="8">
        <f t="shared" si="4"/>
        <v>4.4411646263998447E-4</v>
      </c>
      <c r="D318" s="12">
        <f>SUM(B$6:B318)/B$357</f>
        <v>0.98877718487747945</v>
      </c>
    </row>
    <row r="319" spans="1:4" ht="15" customHeight="1">
      <c r="A319" s="6" t="s">
        <v>314</v>
      </c>
      <c r="B319" s="7">
        <v>1121</v>
      </c>
      <c r="C319" s="8">
        <f t="shared" si="4"/>
        <v>4.4214436467089038E-4</v>
      </c>
      <c r="D319" s="12">
        <f>SUM(B$6:B319)/B$357</f>
        <v>0.98921932924215039</v>
      </c>
    </row>
    <row r="320" spans="1:4" ht="15" customHeight="1">
      <c r="A320" s="6" t="s">
        <v>315</v>
      </c>
      <c r="B320" s="7">
        <v>1117</v>
      </c>
      <c r="C320" s="8">
        <f t="shared" si="4"/>
        <v>4.405666862956151E-4</v>
      </c>
      <c r="D320" s="12">
        <f>SUM(B$6:B320)/B$357</f>
        <v>0.98965989592844594</v>
      </c>
    </row>
    <row r="321" spans="1:4" ht="15" customHeight="1">
      <c r="A321" s="6" t="s">
        <v>316</v>
      </c>
      <c r="B321" s="7">
        <v>1092</v>
      </c>
      <c r="C321" s="8">
        <f t="shared" si="4"/>
        <v>4.3070619645014477E-4</v>
      </c>
      <c r="D321" s="12">
        <f>SUM(B$6:B321)/B$357</f>
        <v>0.99009060212489608</v>
      </c>
    </row>
    <row r="322" spans="1:4" ht="15" customHeight="1">
      <c r="A322" s="6" t="s">
        <v>317</v>
      </c>
      <c r="B322" s="7">
        <v>1030</v>
      </c>
      <c r="C322" s="8">
        <f t="shared" si="4"/>
        <v>4.0625218163337833E-4</v>
      </c>
      <c r="D322" s="12">
        <f>SUM(B$6:B322)/B$357</f>
        <v>0.99049685430652945</v>
      </c>
    </row>
    <row r="323" spans="1:4" ht="15" customHeight="1">
      <c r="A323" s="6" t="s">
        <v>318</v>
      </c>
      <c r="B323" s="7">
        <v>1030</v>
      </c>
      <c r="C323" s="8">
        <f t="shared" si="4"/>
        <v>4.0625218163337833E-4</v>
      </c>
      <c r="D323" s="12">
        <f>SUM(B$6:B323)/B$357</f>
        <v>0.99090310648816282</v>
      </c>
    </row>
    <row r="324" spans="1:4" ht="15" customHeight="1">
      <c r="A324" s="6" t="s">
        <v>319</v>
      </c>
      <c r="B324" s="7">
        <v>998</v>
      </c>
      <c r="C324" s="8">
        <f t="shared" si="4"/>
        <v>3.9363075463117624E-4</v>
      </c>
      <c r="D324" s="12">
        <f>SUM(B$6:B324)/B$357</f>
        <v>0.9912967372427941</v>
      </c>
    </row>
    <row r="325" spans="1:4" ht="15" customHeight="1">
      <c r="A325" s="6" t="s">
        <v>320</v>
      </c>
      <c r="B325" s="7">
        <v>992</v>
      </c>
      <c r="C325" s="8">
        <f t="shared" si="4"/>
        <v>3.912642370682634E-4</v>
      </c>
      <c r="D325" s="12">
        <f>SUM(B$6:B325)/B$357</f>
        <v>0.99168800147986236</v>
      </c>
    </row>
    <row r="326" spans="1:4" ht="15" customHeight="1">
      <c r="A326" s="6" t="s">
        <v>321</v>
      </c>
      <c r="B326" s="7">
        <v>973</v>
      </c>
      <c r="C326" s="8">
        <f t="shared" si="4"/>
        <v>3.8377026478570591E-4</v>
      </c>
      <c r="D326" s="12">
        <f>SUM(B$6:B326)/B$357</f>
        <v>0.992071771744648</v>
      </c>
    </row>
    <row r="327" spans="1:4" ht="15" customHeight="1">
      <c r="A327" s="6" t="s">
        <v>322</v>
      </c>
      <c r="B327" s="7">
        <v>966</v>
      </c>
      <c r="C327" s="8">
        <f t="shared" ref="C327:C357" si="5">B327/B$357</f>
        <v>3.8100932762897421E-4</v>
      </c>
      <c r="D327" s="12">
        <f>SUM(B$6:B327)/B$357</f>
        <v>0.99245278107227697</v>
      </c>
    </row>
    <row r="328" spans="1:4" ht="15" customHeight="1">
      <c r="A328" s="6" t="s">
        <v>323</v>
      </c>
      <c r="B328" s="7">
        <v>955</v>
      </c>
      <c r="C328" s="8">
        <f t="shared" si="5"/>
        <v>3.7667071209696729E-4</v>
      </c>
      <c r="D328" s="12">
        <f>SUM(B$6:B328)/B$357</f>
        <v>0.99282945178437398</v>
      </c>
    </row>
    <row r="329" spans="1:4" ht="15" customHeight="1">
      <c r="A329" s="6" t="s">
        <v>324</v>
      </c>
      <c r="B329" s="7">
        <v>942</v>
      </c>
      <c r="C329" s="8">
        <f t="shared" si="5"/>
        <v>3.7154325737732269E-4</v>
      </c>
      <c r="D329" s="12">
        <f>SUM(B$6:B329)/B$357</f>
        <v>0.9932009950417513</v>
      </c>
    </row>
    <row r="330" spans="1:4" ht="15" customHeight="1">
      <c r="A330" s="6" t="s">
        <v>325</v>
      </c>
      <c r="B330" s="7">
        <v>878</v>
      </c>
      <c r="C330" s="8">
        <f t="shared" si="5"/>
        <v>3.4630040337291858E-4</v>
      </c>
      <c r="D330" s="12">
        <f>SUM(B$6:B330)/B$357</f>
        <v>0.99354729544512421</v>
      </c>
    </row>
    <row r="331" spans="1:4" ht="15" customHeight="1">
      <c r="A331" s="6" t="s">
        <v>326</v>
      </c>
      <c r="B331" s="7">
        <v>871</v>
      </c>
      <c r="C331" s="8">
        <f t="shared" si="5"/>
        <v>3.4353946621618688E-4</v>
      </c>
      <c r="D331" s="12">
        <f>SUM(B$6:B331)/B$357</f>
        <v>0.99389083491134034</v>
      </c>
    </row>
    <row r="332" spans="1:4" ht="15" customHeight="1">
      <c r="A332" s="6" t="s">
        <v>327</v>
      </c>
      <c r="B332" s="7">
        <v>862</v>
      </c>
      <c r="C332" s="8">
        <f t="shared" si="5"/>
        <v>3.3998968987181756E-4</v>
      </c>
      <c r="D332" s="12">
        <f>SUM(B$6:B332)/B$357</f>
        <v>0.99423082460121226</v>
      </c>
    </row>
    <row r="333" spans="1:4" ht="15" customHeight="1">
      <c r="A333" s="6" t="s">
        <v>328</v>
      </c>
      <c r="B333" s="7">
        <v>843</v>
      </c>
      <c r="C333" s="8">
        <f t="shared" si="5"/>
        <v>3.3249571758926013E-4</v>
      </c>
      <c r="D333" s="12">
        <f>SUM(B$6:B333)/B$357</f>
        <v>0.99456332031880146</v>
      </c>
    </row>
    <row r="334" spans="1:4" ht="15" customHeight="1">
      <c r="A334" s="6" t="s">
        <v>329</v>
      </c>
      <c r="B334" s="7">
        <v>835</v>
      </c>
      <c r="C334" s="8">
        <f t="shared" si="5"/>
        <v>3.2934036083870962E-4</v>
      </c>
      <c r="D334" s="12">
        <f>SUM(B$6:B334)/B$357</f>
        <v>0.99489266067964022</v>
      </c>
    </row>
    <row r="335" spans="1:4" ht="15" customHeight="1">
      <c r="A335" s="6" t="s">
        <v>330</v>
      </c>
      <c r="B335" s="7">
        <v>833</v>
      </c>
      <c r="C335" s="8">
        <f t="shared" si="5"/>
        <v>3.2855152165107195E-4</v>
      </c>
      <c r="D335" s="12">
        <f>SUM(B$6:B335)/B$357</f>
        <v>0.99522121220129123</v>
      </c>
    </row>
    <row r="336" spans="1:4" ht="15" customHeight="1">
      <c r="A336" s="6" t="s">
        <v>331</v>
      </c>
      <c r="B336" s="7">
        <v>830</v>
      </c>
      <c r="C336" s="8">
        <f t="shared" si="5"/>
        <v>3.2736826286961553E-4</v>
      </c>
      <c r="D336" s="12">
        <f>SUM(B$6:B336)/B$357</f>
        <v>0.99554858046416084</v>
      </c>
    </row>
    <row r="337" spans="1:4" ht="15" customHeight="1">
      <c r="A337" s="6" t="s">
        <v>332</v>
      </c>
      <c r="B337" s="7">
        <v>807</v>
      </c>
      <c r="C337" s="8">
        <f t="shared" si="5"/>
        <v>3.1829661221178282E-4</v>
      </c>
      <c r="D337" s="12">
        <f>SUM(B$6:B337)/B$357</f>
        <v>0.99586687707637267</v>
      </c>
    </row>
    <row r="338" spans="1:4" ht="15" customHeight="1">
      <c r="A338" s="6" t="s">
        <v>333</v>
      </c>
      <c r="B338" s="7">
        <v>787</v>
      </c>
      <c r="C338" s="8">
        <f t="shared" si="5"/>
        <v>3.1040822033540652E-4</v>
      </c>
      <c r="D338" s="12">
        <f>SUM(B$6:B338)/B$357</f>
        <v>0.99617728529670801</v>
      </c>
    </row>
    <row r="339" spans="1:4" ht="15" customHeight="1">
      <c r="A339" s="6" t="s">
        <v>334</v>
      </c>
      <c r="B339" s="7">
        <v>777</v>
      </c>
      <c r="C339" s="8">
        <f t="shared" si="5"/>
        <v>3.064640243972184E-4</v>
      </c>
      <c r="D339" s="12">
        <f>SUM(B$6:B339)/B$357</f>
        <v>0.99648374932110528</v>
      </c>
    </row>
    <row r="340" spans="1:4" ht="15" customHeight="1">
      <c r="A340" s="6" t="s">
        <v>335</v>
      </c>
      <c r="B340" s="7">
        <v>768</v>
      </c>
      <c r="C340" s="8">
        <f t="shared" si="5"/>
        <v>3.0291424805284909E-4</v>
      </c>
      <c r="D340" s="12">
        <f>SUM(B$6:B340)/B$357</f>
        <v>0.99678666356915813</v>
      </c>
    </row>
    <row r="341" spans="1:4" ht="15" customHeight="1">
      <c r="A341" s="6" t="s">
        <v>336</v>
      </c>
      <c r="B341" s="7">
        <v>742</v>
      </c>
      <c r="C341" s="8">
        <f t="shared" si="5"/>
        <v>2.926593386135599E-4</v>
      </c>
      <c r="D341" s="12">
        <f>SUM(B$6:B341)/B$357</f>
        <v>0.99707932290777168</v>
      </c>
    </row>
    <row r="342" spans="1:4" ht="15" customHeight="1">
      <c r="A342" s="6" t="s">
        <v>337</v>
      </c>
      <c r="B342" s="7">
        <v>693</v>
      </c>
      <c r="C342" s="8">
        <f t="shared" si="5"/>
        <v>2.7333277851643805E-4</v>
      </c>
      <c r="D342" s="12">
        <f>SUM(B$6:B342)/B$357</f>
        <v>0.99735265568628817</v>
      </c>
    </row>
    <row r="343" spans="1:4" ht="15" customHeight="1">
      <c r="A343" s="6" t="s">
        <v>338</v>
      </c>
      <c r="B343" s="7">
        <v>691</v>
      </c>
      <c r="C343" s="8">
        <f t="shared" si="5"/>
        <v>2.7254393932880038E-4</v>
      </c>
      <c r="D343" s="12">
        <f>SUM(B$6:B343)/B$357</f>
        <v>0.99762519962561691</v>
      </c>
    </row>
    <row r="344" spans="1:4" ht="15" customHeight="1">
      <c r="A344" s="6" t="s">
        <v>339</v>
      </c>
      <c r="B344" s="7">
        <v>689</v>
      </c>
      <c r="C344" s="8">
        <f t="shared" si="5"/>
        <v>2.7175510014116277E-4</v>
      </c>
      <c r="D344" s="12">
        <f>SUM(B$6:B344)/B$357</f>
        <v>0.99789695472575812</v>
      </c>
    </row>
    <row r="345" spans="1:4" ht="15" customHeight="1">
      <c r="A345" s="6" t="s">
        <v>340</v>
      </c>
      <c r="B345" s="7">
        <v>670</v>
      </c>
      <c r="C345" s="8">
        <f t="shared" si="5"/>
        <v>2.6426112785860533E-4</v>
      </c>
      <c r="D345" s="12">
        <f>SUM(B$6:B345)/B$357</f>
        <v>0.99816121585361672</v>
      </c>
    </row>
    <row r="346" spans="1:4" ht="15" customHeight="1">
      <c r="A346" s="6" t="s">
        <v>341</v>
      </c>
      <c r="B346" s="7">
        <v>601</v>
      </c>
      <c r="C346" s="8">
        <f t="shared" si="5"/>
        <v>2.3704617588510716E-4</v>
      </c>
      <c r="D346" s="12">
        <f>SUM(B$6:B346)/B$357</f>
        <v>0.99839826202950177</v>
      </c>
    </row>
    <row r="347" spans="1:4" ht="15" customHeight="1">
      <c r="A347" s="6" t="s">
        <v>342</v>
      </c>
      <c r="B347" s="7">
        <v>587</v>
      </c>
      <c r="C347" s="8">
        <f t="shared" si="5"/>
        <v>2.3152430157164376E-4</v>
      </c>
      <c r="D347" s="12">
        <f>SUM(B$6:B347)/B$357</f>
        <v>0.99862978633107347</v>
      </c>
    </row>
    <row r="348" spans="1:4" ht="15" customHeight="1">
      <c r="A348" s="6" t="s">
        <v>343</v>
      </c>
      <c r="B348" s="7">
        <v>578</v>
      </c>
      <c r="C348" s="8">
        <f t="shared" si="5"/>
        <v>2.2797452522727444E-4</v>
      </c>
      <c r="D348" s="12">
        <f>SUM(B$6:B348)/B$357</f>
        <v>0.99885776085630074</v>
      </c>
    </row>
    <row r="349" spans="1:4" ht="15" customHeight="1">
      <c r="A349" s="6" t="s">
        <v>344</v>
      </c>
      <c r="B349" s="7">
        <v>569</v>
      </c>
      <c r="C349" s="8">
        <f t="shared" si="5"/>
        <v>2.244247488829051E-4</v>
      </c>
      <c r="D349" s="12">
        <f>SUM(B$6:B349)/B$357</f>
        <v>0.99908218560518358</v>
      </c>
    </row>
    <row r="350" spans="1:4" ht="15" customHeight="1">
      <c r="A350" s="6" t="s">
        <v>345</v>
      </c>
      <c r="B350" s="7">
        <v>529</v>
      </c>
      <c r="C350" s="8">
        <f t="shared" si="5"/>
        <v>2.0864796513015254E-4</v>
      </c>
      <c r="D350" s="12">
        <f>SUM(B$6:B350)/B$357</f>
        <v>0.99929083357031379</v>
      </c>
    </row>
    <row r="351" spans="1:4" ht="15" customHeight="1">
      <c r="A351" s="6" t="s">
        <v>346</v>
      </c>
      <c r="B351" s="7">
        <v>511</v>
      </c>
      <c r="C351" s="8">
        <f t="shared" si="5"/>
        <v>2.0154841244141391E-4</v>
      </c>
      <c r="D351" s="12">
        <f>SUM(B$6:B351)/B$357</f>
        <v>0.99949238198275514</v>
      </c>
    </row>
    <row r="352" spans="1:4" ht="15" customHeight="1">
      <c r="A352" s="6" t="s">
        <v>347</v>
      </c>
      <c r="B352" s="7">
        <v>342</v>
      </c>
      <c r="C352" s="8">
        <f t="shared" si="5"/>
        <v>1.3489150108603434E-4</v>
      </c>
      <c r="D352" s="12">
        <f>SUM(B$6:B352)/B$357</f>
        <v>0.99962727348384117</v>
      </c>
    </row>
    <row r="353" spans="1:4" ht="15" customHeight="1">
      <c r="A353" s="6" t="s">
        <v>348</v>
      </c>
      <c r="B353" s="7">
        <v>291</v>
      </c>
      <c r="C353" s="8">
        <f t="shared" si="5"/>
        <v>1.1477610180127485E-4</v>
      </c>
      <c r="D353" s="12">
        <f>SUM(B$6:B353)/B$357</f>
        <v>0.9997420495856425</v>
      </c>
    </row>
    <row r="354" spans="1:4" ht="15" customHeight="1">
      <c r="A354" s="6" t="s">
        <v>349</v>
      </c>
      <c r="B354" s="7">
        <v>264</v>
      </c>
      <c r="C354" s="8">
        <f t="shared" si="5"/>
        <v>1.0412677276816687E-4</v>
      </c>
      <c r="D354" s="12">
        <f>SUM(B$6:B354)/B$357</f>
        <v>0.99984617635841067</v>
      </c>
    </row>
    <row r="355" spans="1:4" ht="15" customHeight="1">
      <c r="A355" s="6" t="s">
        <v>350</v>
      </c>
      <c r="B355" s="7">
        <v>195</v>
      </c>
      <c r="C355" s="8">
        <f t="shared" si="5"/>
        <v>7.6911820794668706E-5</v>
      </c>
      <c r="D355" s="12">
        <f>SUM(B$6:B355)/B$357</f>
        <v>0.99992308817920528</v>
      </c>
    </row>
    <row r="356" spans="1:4" ht="15" customHeight="1">
      <c r="A356" s="6" t="s">
        <v>351</v>
      </c>
      <c r="B356" s="7">
        <v>195</v>
      </c>
      <c r="C356" s="8">
        <f t="shared" si="5"/>
        <v>7.6911820794668706E-5</v>
      </c>
      <c r="D356" s="12">
        <f>SUM(B$6:B356)/B$357</f>
        <v>1</v>
      </c>
    </row>
    <row r="357" spans="1:4" ht="15" customHeight="1">
      <c r="A357" s="9" t="s">
        <v>354</v>
      </c>
      <c r="B357" s="10">
        <f>SUM(B6:B356)</f>
        <v>2535371</v>
      </c>
      <c r="C357" s="8">
        <f t="shared" si="5"/>
        <v>1</v>
      </c>
      <c r="D357" s="12">
        <f>SUM(B$6:B357)/B$357</f>
        <v>2</v>
      </c>
    </row>
  </sheetData>
  <hyperlinks>
    <hyperlink ref="A1" location="'Table of Contents'!A1" display="Return to Table of Contents" xr:uid="{04C4D079-E2D3-40B2-9D89-92800321DEBC}"/>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2D7B-63ED-4D80-825C-D9FDEA5F8A20}">
  <dimension ref="A1:O104"/>
  <sheetViews>
    <sheetView workbookViewId="0">
      <selection activeCell="A3" sqref="A3"/>
    </sheetView>
  </sheetViews>
  <sheetFormatPr defaultRowHeight="15"/>
  <sheetData>
    <row r="1" spans="1:11">
      <c r="A1" s="261" t="s">
        <v>26157</v>
      </c>
    </row>
    <row r="3" spans="1:11" ht="16.5" customHeight="1">
      <c r="A3" s="491" t="s">
        <v>26265</v>
      </c>
    </row>
    <row r="4" spans="1:11" ht="16.5" customHeight="1">
      <c r="B4" t="s">
        <v>25947</v>
      </c>
    </row>
    <row r="5" spans="1:11" ht="16.5" customHeight="1">
      <c r="C5" t="s">
        <v>25940</v>
      </c>
      <c r="K5" s="261" t="s">
        <v>25941</v>
      </c>
    </row>
    <row r="6" spans="1:11" ht="16.5" customHeight="1"/>
    <row r="7" spans="1:11" ht="16.5" customHeight="1"/>
    <row r="8" spans="1:11" ht="16.5" customHeight="1">
      <c r="B8" t="s">
        <v>25944</v>
      </c>
      <c r="E8" s="261" t="s">
        <v>25945</v>
      </c>
    </row>
    <row r="9" spans="1:11" ht="16.5" customHeight="1">
      <c r="C9" s="75" t="s">
        <v>25946</v>
      </c>
    </row>
    <row r="10" spans="1:11" ht="16.5" customHeight="1">
      <c r="C10" t="s">
        <v>26002</v>
      </c>
    </row>
    <row r="11" spans="1:11">
      <c r="C11" t="s">
        <v>26001</v>
      </c>
    </row>
    <row r="12" spans="1:11">
      <c r="C12" t="s">
        <v>26006</v>
      </c>
    </row>
    <row r="13" spans="1:11">
      <c r="C13" t="s">
        <v>26003</v>
      </c>
    </row>
    <row r="14" spans="1:11">
      <c r="C14" t="s">
        <v>26004</v>
      </c>
    </row>
    <row r="15" spans="1:11">
      <c r="C15" t="s">
        <v>26005</v>
      </c>
    </row>
    <row r="17" spans="2:15">
      <c r="B17" s="521" t="s">
        <v>26012</v>
      </c>
      <c r="C17" s="521"/>
      <c r="D17" s="521"/>
      <c r="E17" s="521"/>
      <c r="F17" s="521"/>
      <c r="G17" s="521"/>
      <c r="H17" s="521"/>
      <c r="I17" s="521"/>
      <c r="J17" s="521"/>
    </row>
    <row r="18" spans="2:15">
      <c r="B18" s="521"/>
      <c r="C18" s="521"/>
      <c r="D18" s="521"/>
      <c r="E18" s="521"/>
      <c r="F18" s="521"/>
      <c r="G18" s="521"/>
      <c r="H18" s="521"/>
      <c r="I18" s="521"/>
      <c r="J18" s="521"/>
    </row>
    <row r="19" spans="2:15">
      <c r="B19" s="521"/>
      <c r="C19" s="521"/>
      <c r="D19" s="521"/>
      <c r="E19" s="521"/>
      <c r="F19" s="521"/>
      <c r="G19" s="521"/>
      <c r="H19" s="521"/>
      <c r="I19" s="521"/>
      <c r="J19" s="521"/>
    </row>
    <row r="20" spans="2:15">
      <c r="B20" s="521"/>
      <c r="C20" s="521"/>
      <c r="D20" s="521"/>
      <c r="E20" s="521"/>
      <c r="F20" s="521"/>
      <c r="G20" s="521"/>
      <c r="H20" s="521"/>
      <c r="I20" s="521"/>
      <c r="J20" s="521"/>
    </row>
    <row r="21" spans="2:15" ht="79.5" customHeight="1">
      <c r="B21" s="521"/>
      <c r="C21" s="521"/>
      <c r="D21" s="521"/>
      <c r="E21" s="521"/>
      <c r="F21" s="521"/>
      <c r="G21" s="521"/>
      <c r="H21" s="521"/>
      <c r="I21" s="521"/>
      <c r="J21" s="521"/>
    </row>
    <row r="23" spans="2:15">
      <c r="B23" s="75" t="s">
        <v>26025</v>
      </c>
    </row>
    <row r="24" spans="2:15">
      <c r="C24" t="s">
        <v>26026</v>
      </c>
    </row>
    <row r="25" spans="2:15">
      <c r="C25" t="s">
        <v>26027</v>
      </c>
    </row>
    <row r="27" spans="2:15">
      <c r="B27" t="s">
        <v>26211</v>
      </c>
    </row>
    <row r="28" spans="2:15">
      <c r="B28" t="s">
        <v>26210</v>
      </c>
    </row>
    <row r="32" spans="2:15" ht="18.75">
      <c r="B32" s="522" t="s">
        <v>26212</v>
      </c>
      <c r="C32" s="522"/>
      <c r="D32" s="522"/>
      <c r="E32" s="522"/>
      <c r="F32" s="522"/>
      <c r="G32" s="522"/>
      <c r="H32" s="522"/>
      <c r="I32" s="522"/>
      <c r="J32" s="522"/>
      <c r="K32" s="522"/>
      <c r="L32" s="522"/>
      <c r="O32" t="s">
        <v>26236</v>
      </c>
    </row>
    <row r="33" spans="2:12">
      <c r="B33" s="523" t="s">
        <v>26213</v>
      </c>
      <c r="C33" s="523"/>
      <c r="D33" s="523"/>
      <c r="E33" s="523"/>
      <c r="F33" s="523"/>
      <c r="G33" s="523"/>
      <c r="H33" s="523"/>
      <c r="I33" s="523"/>
      <c r="J33" s="523"/>
      <c r="K33" s="523"/>
      <c r="L33" s="523"/>
    </row>
    <row r="34" spans="2:12" ht="15.75" thickBot="1">
      <c r="B34" s="460" t="s">
        <v>26214</v>
      </c>
      <c r="C34" s="461"/>
      <c r="D34" s="461"/>
      <c r="E34" s="461"/>
      <c r="F34" s="461"/>
      <c r="G34" s="461"/>
      <c r="H34" s="461"/>
      <c r="I34" s="461"/>
      <c r="J34" s="461"/>
      <c r="K34" s="461"/>
      <c r="L34" s="461"/>
    </row>
    <row r="35" spans="2:12">
      <c r="B35" s="462"/>
      <c r="C35" s="524" t="s">
        <v>26215</v>
      </c>
      <c r="D35" s="524"/>
      <c r="E35" s="524"/>
      <c r="F35" s="524"/>
      <c r="G35" s="525"/>
      <c r="H35" s="524" t="s">
        <v>26216</v>
      </c>
      <c r="I35" s="524"/>
      <c r="J35" s="524"/>
      <c r="K35" s="524"/>
      <c r="L35" s="524"/>
    </row>
    <row r="36" spans="2:12">
      <c r="B36" s="463"/>
      <c r="C36" s="464"/>
      <c r="D36" s="465"/>
      <c r="E36" s="466" t="s">
        <v>26217</v>
      </c>
      <c r="F36" s="466"/>
      <c r="G36" s="467"/>
      <c r="H36" s="468"/>
      <c r="I36" s="465"/>
      <c r="J36" s="466" t="s">
        <v>26217</v>
      </c>
      <c r="K36" s="466"/>
      <c r="L36" s="469"/>
    </row>
    <row r="37" spans="2:12">
      <c r="B37" s="470" t="s">
        <v>26218</v>
      </c>
      <c r="C37" s="471" t="s">
        <v>26219</v>
      </c>
      <c r="D37" s="472" t="s">
        <v>26220</v>
      </c>
      <c r="E37" s="472"/>
      <c r="F37" s="472"/>
      <c r="G37" s="473"/>
      <c r="H37" s="472" t="s">
        <v>26219</v>
      </c>
      <c r="I37" s="472" t="s">
        <v>26237</v>
      </c>
      <c r="J37" s="472"/>
      <c r="K37" s="472"/>
      <c r="L37" s="474"/>
    </row>
    <row r="38" spans="2:12" ht="15.75" thickBot="1">
      <c r="B38" s="475"/>
      <c r="C38" s="476" t="s">
        <v>26221</v>
      </c>
      <c r="D38" s="476" t="s">
        <v>26222</v>
      </c>
      <c r="E38" s="476" t="s">
        <v>26223</v>
      </c>
      <c r="F38" s="476" t="s">
        <v>26224</v>
      </c>
      <c r="G38" s="477" t="s">
        <v>26225</v>
      </c>
      <c r="H38" s="478" t="s">
        <v>26221</v>
      </c>
      <c r="I38" s="476"/>
      <c r="J38" s="476" t="s">
        <v>26223</v>
      </c>
      <c r="K38" s="476" t="s">
        <v>26224</v>
      </c>
      <c r="L38" s="479" t="s">
        <v>26225</v>
      </c>
    </row>
    <row r="39" spans="2:12">
      <c r="B39" s="463"/>
      <c r="C39" s="480"/>
      <c r="D39" s="480"/>
      <c r="E39" s="480"/>
      <c r="F39" s="480"/>
      <c r="G39" s="481"/>
      <c r="H39" s="480"/>
      <c r="I39" s="480"/>
      <c r="J39" s="480"/>
      <c r="K39" s="480"/>
      <c r="L39" s="461"/>
    </row>
    <row r="40" spans="2:12">
      <c r="B40" s="463">
        <v>1973</v>
      </c>
      <c r="C40" s="480">
        <v>1525</v>
      </c>
      <c r="D40" s="480">
        <v>1450</v>
      </c>
      <c r="E40" s="480">
        <v>1445</v>
      </c>
      <c r="F40" s="480">
        <v>1555</v>
      </c>
      <c r="G40" s="481">
        <v>1575</v>
      </c>
      <c r="H40" s="480">
        <v>1660</v>
      </c>
      <c r="I40" s="480">
        <v>1595</v>
      </c>
      <c r="J40" s="480">
        <v>1615</v>
      </c>
      <c r="K40" s="480">
        <v>1670</v>
      </c>
      <c r="L40" s="461">
        <v>1715</v>
      </c>
    </row>
    <row r="41" spans="2:12">
      <c r="B41" s="463">
        <v>1974</v>
      </c>
      <c r="C41" s="480">
        <v>1560</v>
      </c>
      <c r="D41" s="480">
        <v>1465</v>
      </c>
      <c r="E41" s="480">
        <v>1490</v>
      </c>
      <c r="F41" s="480">
        <v>1640</v>
      </c>
      <c r="G41" s="481">
        <v>1540</v>
      </c>
      <c r="H41" s="480">
        <v>1695</v>
      </c>
      <c r="I41" s="480">
        <v>1600</v>
      </c>
      <c r="J41" s="480">
        <v>1660</v>
      </c>
      <c r="K41" s="480">
        <v>1760</v>
      </c>
      <c r="L41" s="461">
        <v>1660</v>
      </c>
    </row>
    <row r="42" spans="2:12">
      <c r="B42" s="463">
        <v>1975</v>
      </c>
      <c r="C42" s="480">
        <v>1535</v>
      </c>
      <c r="D42" s="480">
        <v>1405</v>
      </c>
      <c r="E42" s="480">
        <v>1460</v>
      </c>
      <c r="F42" s="480">
        <v>1605</v>
      </c>
      <c r="G42" s="481">
        <v>1510</v>
      </c>
      <c r="H42" s="480">
        <v>1645</v>
      </c>
      <c r="I42" s="480">
        <v>1575</v>
      </c>
      <c r="J42" s="480">
        <v>1580</v>
      </c>
      <c r="K42" s="480">
        <v>1705</v>
      </c>
      <c r="L42" s="461">
        <v>1635</v>
      </c>
    </row>
    <row r="43" spans="2:12">
      <c r="B43" s="463">
        <v>1976</v>
      </c>
      <c r="C43" s="480">
        <v>1590</v>
      </c>
      <c r="D43" s="480">
        <v>1505</v>
      </c>
      <c r="E43" s="480">
        <v>1495</v>
      </c>
      <c r="F43" s="480">
        <v>1660</v>
      </c>
      <c r="G43" s="481">
        <v>1565</v>
      </c>
      <c r="H43" s="480">
        <v>1700</v>
      </c>
      <c r="I43" s="480">
        <v>1630</v>
      </c>
      <c r="J43" s="480">
        <v>1655</v>
      </c>
      <c r="K43" s="480">
        <v>1755</v>
      </c>
      <c r="L43" s="461">
        <v>1685</v>
      </c>
    </row>
    <row r="44" spans="2:12">
      <c r="B44" s="463">
        <v>1977</v>
      </c>
      <c r="C44" s="480">
        <v>1610</v>
      </c>
      <c r="D44" s="480">
        <v>1540</v>
      </c>
      <c r="E44" s="480">
        <v>1540</v>
      </c>
      <c r="F44" s="480">
        <v>1660</v>
      </c>
      <c r="G44" s="481">
        <v>1615</v>
      </c>
      <c r="H44" s="480">
        <v>1720</v>
      </c>
      <c r="I44" s="480">
        <v>1650</v>
      </c>
      <c r="J44" s="480">
        <v>1650</v>
      </c>
      <c r="K44" s="480">
        <v>1770</v>
      </c>
      <c r="L44" s="461">
        <v>1730</v>
      </c>
    </row>
    <row r="45" spans="2:12">
      <c r="B45" s="463">
        <v>1978</v>
      </c>
      <c r="C45" s="480">
        <v>1655</v>
      </c>
      <c r="D45" s="480">
        <v>1640</v>
      </c>
      <c r="E45" s="480">
        <v>1615</v>
      </c>
      <c r="F45" s="480">
        <v>1685</v>
      </c>
      <c r="G45" s="481">
        <v>1630</v>
      </c>
      <c r="H45" s="480">
        <v>1755</v>
      </c>
      <c r="I45" s="480">
        <v>1730</v>
      </c>
      <c r="J45" s="480">
        <v>1730</v>
      </c>
      <c r="K45" s="480">
        <v>1785</v>
      </c>
      <c r="L45" s="461">
        <v>1740</v>
      </c>
    </row>
    <row r="46" spans="2:12">
      <c r="B46" s="463">
        <v>1979</v>
      </c>
      <c r="C46" s="480">
        <v>1645</v>
      </c>
      <c r="D46" s="480">
        <v>1690</v>
      </c>
      <c r="E46" s="480">
        <v>1605</v>
      </c>
      <c r="F46" s="480">
        <v>1675</v>
      </c>
      <c r="G46" s="481">
        <v>1625</v>
      </c>
      <c r="H46" s="480">
        <v>1760</v>
      </c>
      <c r="I46" s="480">
        <v>1795</v>
      </c>
      <c r="J46" s="480">
        <v>1720</v>
      </c>
      <c r="K46" s="480">
        <v>1795</v>
      </c>
      <c r="L46" s="461">
        <v>1730</v>
      </c>
    </row>
    <row r="47" spans="2:12">
      <c r="B47" s="463">
        <v>1980</v>
      </c>
      <c r="C47" s="480">
        <v>1595</v>
      </c>
      <c r="D47" s="480">
        <v>1660</v>
      </c>
      <c r="E47" s="480">
        <v>1520</v>
      </c>
      <c r="F47" s="480">
        <v>1615</v>
      </c>
      <c r="G47" s="481">
        <v>1570</v>
      </c>
      <c r="H47" s="480">
        <v>1740</v>
      </c>
      <c r="I47" s="480">
        <v>1770</v>
      </c>
      <c r="J47" s="480">
        <v>1685</v>
      </c>
      <c r="K47" s="480">
        <v>1750</v>
      </c>
      <c r="L47" s="461">
        <v>1735</v>
      </c>
    </row>
    <row r="48" spans="2:12">
      <c r="B48" s="463">
        <v>1981</v>
      </c>
      <c r="C48" s="480">
        <v>1550</v>
      </c>
      <c r="D48" s="480">
        <v>1655</v>
      </c>
      <c r="E48" s="480">
        <v>1480</v>
      </c>
      <c r="F48" s="480">
        <v>1540</v>
      </c>
      <c r="G48" s="481">
        <v>1580</v>
      </c>
      <c r="H48" s="480">
        <v>1720</v>
      </c>
      <c r="I48" s="480">
        <v>1805</v>
      </c>
      <c r="J48" s="480">
        <v>1670</v>
      </c>
      <c r="K48" s="480">
        <v>1715</v>
      </c>
      <c r="L48" s="461">
        <v>1735</v>
      </c>
    </row>
    <row r="49" spans="2:12">
      <c r="B49" s="463">
        <v>1982</v>
      </c>
      <c r="C49" s="480">
        <v>1520</v>
      </c>
      <c r="D49" s="480">
        <v>1605</v>
      </c>
      <c r="E49" s="480">
        <v>1405</v>
      </c>
      <c r="F49" s="480">
        <v>1500</v>
      </c>
      <c r="G49" s="481">
        <v>1595</v>
      </c>
      <c r="H49" s="480">
        <v>1710</v>
      </c>
      <c r="I49" s="480">
        <v>1755</v>
      </c>
      <c r="J49" s="480">
        <v>1655</v>
      </c>
      <c r="K49" s="480">
        <v>1700</v>
      </c>
      <c r="L49" s="461">
        <v>1740</v>
      </c>
    </row>
    <row r="50" spans="2:12">
      <c r="B50" s="463">
        <v>1983</v>
      </c>
      <c r="C50" s="480">
        <v>1565</v>
      </c>
      <c r="D50" s="480">
        <v>1650</v>
      </c>
      <c r="E50" s="480">
        <v>1515</v>
      </c>
      <c r="F50" s="480">
        <v>1565</v>
      </c>
      <c r="G50" s="481">
        <v>1545</v>
      </c>
      <c r="H50" s="480">
        <v>1725</v>
      </c>
      <c r="I50" s="480">
        <v>1795</v>
      </c>
      <c r="J50" s="480">
        <v>1735</v>
      </c>
      <c r="K50" s="480">
        <v>1720</v>
      </c>
      <c r="L50" s="461">
        <v>1695</v>
      </c>
    </row>
    <row r="51" spans="2:12">
      <c r="B51" s="463">
        <v>1984</v>
      </c>
      <c r="C51" s="480">
        <v>1605</v>
      </c>
      <c r="D51" s="480">
        <v>1665</v>
      </c>
      <c r="E51" s="480">
        <v>1600</v>
      </c>
      <c r="F51" s="480">
        <v>1590</v>
      </c>
      <c r="G51" s="481">
        <v>1610</v>
      </c>
      <c r="H51" s="480">
        <v>1780</v>
      </c>
      <c r="I51" s="480">
        <v>1860</v>
      </c>
      <c r="J51" s="480">
        <v>1800</v>
      </c>
      <c r="K51" s="480">
        <v>1750</v>
      </c>
      <c r="L51" s="461">
        <v>1785</v>
      </c>
    </row>
    <row r="52" spans="2:12">
      <c r="B52" s="463">
        <v>1985</v>
      </c>
      <c r="C52" s="480">
        <v>1605</v>
      </c>
      <c r="D52" s="480">
        <v>1655</v>
      </c>
      <c r="E52" s="480">
        <v>1625</v>
      </c>
      <c r="F52" s="480">
        <v>1590</v>
      </c>
      <c r="G52" s="481">
        <v>1595</v>
      </c>
      <c r="H52" s="480">
        <v>1785</v>
      </c>
      <c r="I52" s="480">
        <v>1830</v>
      </c>
      <c r="J52" s="480">
        <v>1820</v>
      </c>
      <c r="K52" s="480">
        <v>1765</v>
      </c>
      <c r="L52" s="461">
        <v>1770</v>
      </c>
    </row>
    <row r="53" spans="2:12">
      <c r="B53" s="463">
        <v>1986</v>
      </c>
      <c r="C53" s="480">
        <v>1660</v>
      </c>
      <c r="D53" s="480">
        <v>1695</v>
      </c>
      <c r="E53" s="480">
        <v>1685</v>
      </c>
      <c r="F53" s="480">
        <v>1655</v>
      </c>
      <c r="G53" s="481">
        <v>1635</v>
      </c>
      <c r="H53" s="480">
        <v>1825</v>
      </c>
      <c r="I53" s="480">
        <v>1850</v>
      </c>
      <c r="J53" s="480">
        <v>1855</v>
      </c>
      <c r="K53" s="480">
        <v>1825</v>
      </c>
      <c r="L53" s="461">
        <v>1800</v>
      </c>
    </row>
    <row r="54" spans="2:12">
      <c r="B54" s="463">
        <v>1987</v>
      </c>
      <c r="C54" s="480">
        <v>1755</v>
      </c>
      <c r="D54" s="480">
        <v>1840</v>
      </c>
      <c r="E54" s="480">
        <v>1740</v>
      </c>
      <c r="F54" s="480">
        <v>1755</v>
      </c>
      <c r="G54" s="481">
        <v>1730</v>
      </c>
      <c r="H54" s="480">
        <v>1905</v>
      </c>
      <c r="I54" s="480">
        <v>1955</v>
      </c>
      <c r="J54" s="480">
        <v>1890</v>
      </c>
      <c r="K54" s="480">
        <v>1915</v>
      </c>
      <c r="L54" s="461">
        <v>1870</v>
      </c>
    </row>
    <row r="55" spans="2:12">
      <c r="B55" s="463">
        <v>1988</v>
      </c>
      <c r="C55" s="480">
        <v>1810</v>
      </c>
      <c r="D55" s="480">
        <v>1810</v>
      </c>
      <c r="E55" s="480">
        <v>1840</v>
      </c>
      <c r="F55" s="480">
        <v>1790</v>
      </c>
      <c r="G55" s="481">
        <v>1845</v>
      </c>
      <c r="H55" s="480">
        <v>1995</v>
      </c>
      <c r="I55" s="480">
        <v>2005</v>
      </c>
      <c r="J55" s="480">
        <v>2015</v>
      </c>
      <c r="K55" s="480">
        <v>1985</v>
      </c>
      <c r="L55" s="461">
        <v>1995</v>
      </c>
    </row>
    <row r="56" spans="2:12">
      <c r="B56" s="463">
        <v>1989</v>
      </c>
      <c r="C56" s="480">
        <v>1850</v>
      </c>
      <c r="D56" s="480">
        <v>1870</v>
      </c>
      <c r="E56" s="480">
        <v>1800</v>
      </c>
      <c r="F56" s="480">
        <v>1815</v>
      </c>
      <c r="G56" s="481">
        <v>1910</v>
      </c>
      <c r="H56" s="480">
        <v>2035</v>
      </c>
      <c r="I56" s="480">
        <v>2075</v>
      </c>
      <c r="J56" s="480">
        <v>1970</v>
      </c>
      <c r="K56" s="480">
        <v>2030</v>
      </c>
      <c r="L56" s="461">
        <v>2065</v>
      </c>
    </row>
    <row r="57" spans="2:12">
      <c r="B57" s="463">
        <v>1990</v>
      </c>
      <c r="C57" s="480">
        <v>1905</v>
      </c>
      <c r="D57" s="480">
        <v>1955</v>
      </c>
      <c r="E57" s="480">
        <v>1850</v>
      </c>
      <c r="F57" s="480">
        <v>1855</v>
      </c>
      <c r="G57" s="481">
        <v>1985</v>
      </c>
      <c r="H57" s="480">
        <v>2080</v>
      </c>
      <c r="I57" s="480">
        <v>2105</v>
      </c>
      <c r="J57" s="480">
        <v>2005</v>
      </c>
      <c r="K57" s="480">
        <v>2055</v>
      </c>
      <c r="L57" s="461">
        <v>2160</v>
      </c>
    </row>
    <row r="58" spans="2:12">
      <c r="B58" s="463">
        <v>1991</v>
      </c>
      <c r="C58" s="480">
        <v>1890</v>
      </c>
      <c r="D58" s="480">
        <v>1950</v>
      </c>
      <c r="E58" s="480">
        <v>1800</v>
      </c>
      <c r="F58" s="480">
        <v>1870</v>
      </c>
      <c r="G58" s="481">
        <v>1980</v>
      </c>
      <c r="H58" s="480">
        <v>2075</v>
      </c>
      <c r="I58" s="480">
        <v>2105</v>
      </c>
      <c r="J58" s="480">
        <v>1990</v>
      </c>
      <c r="K58" s="480">
        <v>2065</v>
      </c>
      <c r="L58" s="461">
        <v>2155</v>
      </c>
    </row>
    <row r="59" spans="2:12">
      <c r="B59" s="463">
        <v>1992</v>
      </c>
      <c r="C59" s="480">
        <v>1920</v>
      </c>
      <c r="D59" s="480">
        <v>2000</v>
      </c>
      <c r="E59" s="480">
        <v>1870</v>
      </c>
      <c r="F59" s="480">
        <v>1945</v>
      </c>
      <c r="G59" s="481">
        <v>1890</v>
      </c>
      <c r="H59" s="480">
        <v>2095</v>
      </c>
      <c r="I59" s="480">
        <v>2115</v>
      </c>
      <c r="J59" s="480">
        <v>2020</v>
      </c>
      <c r="K59" s="480">
        <v>2130</v>
      </c>
      <c r="L59" s="461">
        <v>2090</v>
      </c>
    </row>
    <row r="60" spans="2:12">
      <c r="B60" s="463">
        <v>1993</v>
      </c>
      <c r="C60" s="480">
        <v>1945</v>
      </c>
      <c r="D60" s="480">
        <v>2050</v>
      </c>
      <c r="E60" s="480">
        <v>1855</v>
      </c>
      <c r="F60" s="480">
        <v>2000</v>
      </c>
      <c r="G60" s="481">
        <v>1845</v>
      </c>
      <c r="H60" s="480">
        <v>2095</v>
      </c>
      <c r="I60" s="480">
        <v>2160</v>
      </c>
      <c r="J60" s="480">
        <v>2025</v>
      </c>
      <c r="K60" s="480">
        <v>2150</v>
      </c>
      <c r="L60" s="461">
        <v>2050</v>
      </c>
    </row>
    <row r="61" spans="2:12">
      <c r="B61" s="463">
        <v>1994</v>
      </c>
      <c r="C61" s="480">
        <v>1940</v>
      </c>
      <c r="D61" s="480">
        <v>2035</v>
      </c>
      <c r="E61" s="480">
        <v>1850</v>
      </c>
      <c r="F61" s="480">
        <v>2000</v>
      </c>
      <c r="G61" s="481">
        <v>1835</v>
      </c>
      <c r="H61" s="480">
        <v>2100</v>
      </c>
      <c r="I61" s="480">
        <v>2195</v>
      </c>
      <c r="J61" s="480">
        <v>2025</v>
      </c>
      <c r="K61" s="480">
        <v>2165</v>
      </c>
      <c r="L61" s="461">
        <v>2025</v>
      </c>
    </row>
    <row r="62" spans="2:12">
      <c r="B62" s="463">
        <v>1995</v>
      </c>
      <c r="C62" s="480">
        <v>1920</v>
      </c>
      <c r="D62" s="480">
        <v>2095</v>
      </c>
      <c r="E62" s="480">
        <v>1850</v>
      </c>
      <c r="F62" s="480">
        <v>1945</v>
      </c>
      <c r="G62" s="481">
        <v>1835</v>
      </c>
      <c r="H62" s="480">
        <v>2095</v>
      </c>
      <c r="I62" s="480">
        <v>2240</v>
      </c>
      <c r="J62" s="480">
        <v>2020</v>
      </c>
      <c r="K62" s="480">
        <v>2125</v>
      </c>
      <c r="L62" s="461">
        <v>2045</v>
      </c>
    </row>
    <row r="63" spans="2:12">
      <c r="B63" s="463">
        <v>1996</v>
      </c>
      <c r="C63" s="480">
        <v>1950</v>
      </c>
      <c r="D63" s="480">
        <v>2100</v>
      </c>
      <c r="E63" s="480">
        <v>1900</v>
      </c>
      <c r="F63" s="480">
        <v>1995</v>
      </c>
      <c r="G63" s="481">
        <v>1890</v>
      </c>
      <c r="H63" s="480">
        <v>2120</v>
      </c>
      <c r="I63" s="480">
        <v>2280</v>
      </c>
      <c r="J63" s="480">
        <v>2025</v>
      </c>
      <c r="K63" s="480">
        <v>2160</v>
      </c>
      <c r="L63" s="461">
        <v>2070</v>
      </c>
    </row>
    <row r="64" spans="2:12">
      <c r="B64" s="463">
        <v>1997</v>
      </c>
      <c r="C64" s="480">
        <v>1975</v>
      </c>
      <c r="D64" s="480">
        <v>2130</v>
      </c>
      <c r="E64" s="480">
        <v>1900</v>
      </c>
      <c r="F64" s="480">
        <v>2000</v>
      </c>
      <c r="G64" s="481">
        <v>1930</v>
      </c>
      <c r="H64" s="480">
        <v>2150</v>
      </c>
      <c r="I64" s="480">
        <v>2265</v>
      </c>
      <c r="J64" s="480">
        <v>2065</v>
      </c>
      <c r="K64" s="480">
        <v>2175</v>
      </c>
      <c r="L64" s="461">
        <v>2135</v>
      </c>
    </row>
    <row r="65" spans="2:12">
      <c r="B65" s="463">
        <v>1998</v>
      </c>
      <c r="C65" s="480">
        <v>2000</v>
      </c>
      <c r="D65" s="480">
        <v>2100</v>
      </c>
      <c r="E65" s="480">
        <v>1945</v>
      </c>
      <c r="F65" s="480">
        <v>2000</v>
      </c>
      <c r="G65" s="481">
        <v>1985</v>
      </c>
      <c r="H65" s="480">
        <v>2190</v>
      </c>
      <c r="I65" s="480">
        <v>2270</v>
      </c>
      <c r="J65" s="480">
        <v>2125</v>
      </c>
      <c r="K65" s="480">
        <v>2200</v>
      </c>
      <c r="L65" s="461">
        <v>2200</v>
      </c>
    </row>
    <row r="66" spans="2:12">
      <c r="B66" s="463">
        <v>1999</v>
      </c>
      <c r="C66" s="480">
        <v>2028</v>
      </c>
      <c r="D66" s="480">
        <v>2175</v>
      </c>
      <c r="E66" s="480">
        <v>1937</v>
      </c>
      <c r="F66" s="480">
        <v>2044</v>
      </c>
      <c r="G66" s="481">
        <v>2001</v>
      </c>
      <c r="H66" s="480">
        <v>2223</v>
      </c>
      <c r="I66" s="480">
        <v>2298</v>
      </c>
      <c r="J66" s="480">
        <v>2135</v>
      </c>
      <c r="K66" s="480">
        <v>2244</v>
      </c>
      <c r="L66" s="461">
        <v>2234</v>
      </c>
    </row>
    <row r="67" spans="2:12">
      <c r="B67" s="463">
        <v>2000</v>
      </c>
      <c r="C67" s="480">
        <v>2057</v>
      </c>
      <c r="D67" s="480">
        <v>2266</v>
      </c>
      <c r="E67" s="480">
        <v>1971</v>
      </c>
      <c r="F67" s="480">
        <v>2075</v>
      </c>
      <c r="G67" s="481">
        <v>2014</v>
      </c>
      <c r="H67" s="480">
        <v>2266</v>
      </c>
      <c r="I67" s="480">
        <v>2435</v>
      </c>
      <c r="J67" s="480">
        <v>2170</v>
      </c>
      <c r="K67" s="480">
        <v>2287</v>
      </c>
      <c r="L67" s="461">
        <v>2244</v>
      </c>
    </row>
    <row r="68" spans="2:12">
      <c r="B68" s="463">
        <v>2001</v>
      </c>
      <c r="C68" s="480">
        <v>2103</v>
      </c>
      <c r="D68" s="480">
        <v>2305</v>
      </c>
      <c r="E68" s="480">
        <v>1965</v>
      </c>
      <c r="F68" s="480">
        <v>2128</v>
      </c>
      <c r="G68" s="481">
        <v>2080</v>
      </c>
      <c r="H68" s="480">
        <v>2324</v>
      </c>
      <c r="I68" s="480">
        <v>2466</v>
      </c>
      <c r="J68" s="480">
        <v>2209</v>
      </c>
      <c r="K68" s="480">
        <v>2351</v>
      </c>
      <c r="L68" s="461">
        <v>2317</v>
      </c>
    </row>
    <row r="69" spans="2:12">
      <c r="B69" s="463">
        <v>2002</v>
      </c>
      <c r="C69" s="480">
        <v>2114</v>
      </c>
      <c r="D69" s="480">
        <v>2330</v>
      </c>
      <c r="E69" s="480">
        <v>1979</v>
      </c>
      <c r="F69" s="480">
        <v>2120</v>
      </c>
      <c r="G69" s="481">
        <v>2127</v>
      </c>
      <c r="H69" s="480">
        <v>2320</v>
      </c>
      <c r="I69" s="480">
        <v>2516</v>
      </c>
      <c r="J69" s="480">
        <v>2209</v>
      </c>
      <c r="K69" s="480">
        <v>2317</v>
      </c>
      <c r="L69" s="461">
        <v>2350</v>
      </c>
    </row>
    <row r="70" spans="2:12">
      <c r="B70" s="463">
        <v>2003</v>
      </c>
      <c r="C70" s="480">
        <v>2137</v>
      </c>
      <c r="D70" s="480">
        <v>2288</v>
      </c>
      <c r="E70" s="480">
        <v>1998</v>
      </c>
      <c r="F70" s="480">
        <v>2142</v>
      </c>
      <c r="G70" s="481">
        <v>2166</v>
      </c>
      <c r="H70" s="480">
        <v>2330</v>
      </c>
      <c r="I70" s="480">
        <v>2443</v>
      </c>
      <c r="J70" s="480">
        <v>2198</v>
      </c>
      <c r="K70" s="480">
        <v>2335</v>
      </c>
      <c r="L70" s="461">
        <v>2387</v>
      </c>
    </row>
    <row r="71" spans="2:12">
      <c r="B71" s="463">
        <v>2004</v>
      </c>
      <c r="C71" s="480">
        <v>2140</v>
      </c>
      <c r="D71" s="480">
        <v>2361</v>
      </c>
      <c r="E71" s="480">
        <v>1993</v>
      </c>
      <c r="F71" s="480">
        <v>2164</v>
      </c>
      <c r="G71" s="481">
        <v>2149</v>
      </c>
      <c r="H71" s="480">
        <v>2349</v>
      </c>
      <c r="I71" s="480">
        <v>2543</v>
      </c>
      <c r="J71" s="480">
        <v>2222</v>
      </c>
      <c r="K71" s="480">
        <v>2368</v>
      </c>
      <c r="L71" s="461">
        <v>2352</v>
      </c>
    </row>
    <row r="72" spans="2:12">
      <c r="B72" s="463">
        <v>2005</v>
      </c>
      <c r="C72" s="480">
        <v>2227</v>
      </c>
      <c r="D72" s="480">
        <v>2339</v>
      </c>
      <c r="E72" s="480">
        <v>2054</v>
      </c>
      <c r="F72" s="480">
        <v>2259</v>
      </c>
      <c r="G72" s="481">
        <v>2236</v>
      </c>
      <c r="H72" s="480">
        <v>2434</v>
      </c>
      <c r="I72" s="480">
        <v>2556</v>
      </c>
      <c r="J72" s="480">
        <v>2310</v>
      </c>
      <c r="K72" s="480">
        <v>2463</v>
      </c>
      <c r="L72" s="461">
        <v>2434</v>
      </c>
    </row>
    <row r="73" spans="2:12">
      <c r="B73" s="463">
        <v>2006</v>
      </c>
      <c r="C73" s="480">
        <v>2248</v>
      </c>
      <c r="D73" s="480">
        <v>2395</v>
      </c>
      <c r="E73" s="480">
        <v>2035</v>
      </c>
      <c r="F73" s="480">
        <v>2286</v>
      </c>
      <c r="G73" s="481">
        <v>2275</v>
      </c>
      <c r="H73" s="480">
        <v>2469</v>
      </c>
      <c r="I73" s="480">
        <v>2612</v>
      </c>
      <c r="J73" s="480">
        <v>2290</v>
      </c>
      <c r="K73" s="480">
        <v>2499</v>
      </c>
      <c r="L73" s="461">
        <v>2488</v>
      </c>
    </row>
    <row r="74" spans="2:12">
      <c r="B74" s="463">
        <v>2007</v>
      </c>
      <c r="C74" s="480">
        <v>2277</v>
      </c>
      <c r="D74" s="480">
        <v>2281</v>
      </c>
      <c r="E74" s="480">
        <v>2064</v>
      </c>
      <c r="F74" s="480">
        <v>2325</v>
      </c>
      <c r="G74" s="481">
        <v>2286</v>
      </c>
      <c r="H74" s="480">
        <v>2521</v>
      </c>
      <c r="I74" s="480">
        <v>2550</v>
      </c>
      <c r="J74" s="480">
        <v>2328</v>
      </c>
      <c r="K74" s="480">
        <v>2573</v>
      </c>
      <c r="L74" s="461">
        <v>2524</v>
      </c>
    </row>
    <row r="75" spans="2:12">
      <c r="B75" s="463">
        <v>2008</v>
      </c>
      <c r="C75" s="480">
        <v>2215</v>
      </c>
      <c r="D75" s="480">
        <v>2312</v>
      </c>
      <c r="E75" s="480">
        <v>2019</v>
      </c>
      <c r="F75" s="480">
        <v>2266</v>
      </c>
      <c r="G75" s="481">
        <v>2216</v>
      </c>
      <c r="H75" s="480">
        <v>2519</v>
      </c>
      <c r="I75" s="480">
        <v>2651</v>
      </c>
      <c r="J75" s="480">
        <v>2331</v>
      </c>
      <c r="K75" s="480">
        <v>2564</v>
      </c>
      <c r="L75" s="461">
        <v>2508</v>
      </c>
    </row>
    <row r="76" spans="2:12">
      <c r="B76" s="463">
        <v>2009</v>
      </c>
      <c r="C76" s="480">
        <v>2135</v>
      </c>
      <c r="D76" s="480">
        <v>2211</v>
      </c>
      <c r="E76" s="480">
        <v>1931</v>
      </c>
      <c r="F76" s="480">
        <v>2198</v>
      </c>
      <c r="G76" s="481">
        <v>2140</v>
      </c>
      <c r="H76" s="480">
        <v>2438</v>
      </c>
      <c r="I76" s="480">
        <v>2594</v>
      </c>
      <c r="J76" s="480">
        <v>2216</v>
      </c>
      <c r="K76" s="480">
        <v>2488</v>
      </c>
      <c r="L76" s="461">
        <v>2434</v>
      </c>
    </row>
    <row r="77" spans="2:12">
      <c r="B77" s="463">
        <v>2010</v>
      </c>
      <c r="C77" s="480">
        <v>2169</v>
      </c>
      <c r="D77" s="480">
        <v>2336</v>
      </c>
      <c r="E77" s="480">
        <v>2001</v>
      </c>
      <c r="F77" s="480">
        <v>2184</v>
      </c>
      <c r="G77" s="481">
        <v>2143</v>
      </c>
      <c r="H77" s="480">
        <v>2392</v>
      </c>
      <c r="I77" s="480">
        <v>2613</v>
      </c>
      <c r="J77" s="480">
        <v>2265</v>
      </c>
      <c r="K77" s="480">
        <v>2393</v>
      </c>
      <c r="L77" s="461">
        <v>2386</v>
      </c>
    </row>
    <row r="78" spans="2:12">
      <c r="B78" s="463">
        <v>2011</v>
      </c>
      <c r="C78" s="480">
        <v>2233</v>
      </c>
      <c r="D78" s="480">
        <v>2335</v>
      </c>
      <c r="E78" s="480">
        <v>2015</v>
      </c>
      <c r="F78" s="480">
        <v>2303</v>
      </c>
      <c r="G78" s="481">
        <v>2199</v>
      </c>
      <c r="H78" s="480">
        <v>2480</v>
      </c>
      <c r="I78" s="480">
        <v>2559</v>
      </c>
      <c r="J78" s="480">
        <v>2287</v>
      </c>
      <c r="K78" s="480">
        <v>2538</v>
      </c>
      <c r="L78" s="461">
        <v>2457</v>
      </c>
    </row>
    <row r="79" spans="2:12">
      <c r="B79" s="463">
        <v>2012</v>
      </c>
      <c r="C79" s="480">
        <v>2306</v>
      </c>
      <c r="D79" s="480">
        <v>2302</v>
      </c>
      <c r="E79" s="480">
        <v>2150</v>
      </c>
      <c r="F79" s="480">
        <v>2381</v>
      </c>
      <c r="G79" s="481">
        <v>2281</v>
      </c>
      <c r="H79" s="480">
        <v>2505</v>
      </c>
      <c r="I79" s="480">
        <v>2582</v>
      </c>
      <c r="J79" s="480">
        <v>2341</v>
      </c>
      <c r="K79" s="480">
        <v>2549</v>
      </c>
      <c r="L79" s="461">
        <v>2502</v>
      </c>
    </row>
    <row r="80" spans="2:12">
      <c r="B80" s="463">
        <v>2013</v>
      </c>
      <c r="C80" s="480">
        <v>2384</v>
      </c>
      <c r="D80" s="480">
        <v>2337</v>
      </c>
      <c r="E80" s="480">
        <v>2177</v>
      </c>
      <c r="F80" s="480">
        <v>2469</v>
      </c>
      <c r="G80" s="481">
        <v>2360</v>
      </c>
      <c r="H80" s="480">
        <v>2598</v>
      </c>
      <c r="I80" s="480">
        <v>2635</v>
      </c>
      <c r="J80" s="480">
        <v>2398</v>
      </c>
      <c r="K80" s="480">
        <v>2689</v>
      </c>
      <c r="L80" s="461">
        <v>2523</v>
      </c>
    </row>
    <row r="81" spans="2:12">
      <c r="B81" s="463">
        <v>2014</v>
      </c>
      <c r="C81" s="480">
        <v>2453</v>
      </c>
      <c r="D81" s="480">
        <v>2370</v>
      </c>
      <c r="E81" s="480">
        <v>2400</v>
      </c>
      <c r="F81" s="480">
        <v>2498</v>
      </c>
      <c r="G81" s="481">
        <v>2453</v>
      </c>
      <c r="H81" s="480">
        <v>2657</v>
      </c>
      <c r="I81" s="480">
        <v>2617</v>
      </c>
      <c r="J81" s="480">
        <v>2574</v>
      </c>
      <c r="K81" s="480">
        <v>2711</v>
      </c>
      <c r="L81" s="461">
        <v>2603</v>
      </c>
    </row>
    <row r="82" spans="2:12">
      <c r="B82" s="463">
        <v>2015</v>
      </c>
      <c r="C82" s="480">
        <v>2467</v>
      </c>
      <c r="D82" s="480">
        <v>2492</v>
      </c>
      <c r="E82" s="480">
        <v>2320</v>
      </c>
      <c r="F82" s="480">
        <v>2517</v>
      </c>
      <c r="G82" s="481">
        <v>2435</v>
      </c>
      <c r="H82" s="480">
        <v>2687</v>
      </c>
      <c r="I82" s="480">
        <v>2792</v>
      </c>
      <c r="J82" s="480">
        <v>2526</v>
      </c>
      <c r="K82" s="480">
        <v>2750</v>
      </c>
      <c r="L82" s="461">
        <v>2615</v>
      </c>
    </row>
    <row r="83" spans="2:12">
      <c r="B83" s="463">
        <v>2016</v>
      </c>
      <c r="C83" s="480">
        <v>2422</v>
      </c>
      <c r="D83" s="480">
        <v>2469</v>
      </c>
      <c r="E83" s="480">
        <v>2297</v>
      </c>
      <c r="F83" s="480">
        <v>2450</v>
      </c>
      <c r="G83" s="481">
        <v>2430</v>
      </c>
      <c r="H83" s="480">
        <v>2640</v>
      </c>
      <c r="I83" s="480">
        <v>2796</v>
      </c>
      <c r="J83" s="480">
        <v>2474</v>
      </c>
      <c r="K83" s="480">
        <v>2671</v>
      </c>
      <c r="L83" s="461">
        <v>2632</v>
      </c>
    </row>
    <row r="84" spans="2:12">
      <c r="B84" s="463">
        <v>2017</v>
      </c>
      <c r="C84" s="480">
        <v>2426</v>
      </c>
      <c r="D84" s="480">
        <v>2488</v>
      </c>
      <c r="E84" s="480">
        <v>2254</v>
      </c>
      <c r="F84" s="480">
        <v>2480</v>
      </c>
      <c r="G84" s="481">
        <v>2398</v>
      </c>
      <c r="H84" s="480">
        <v>2631</v>
      </c>
      <c r="I84" s="480">
        <v>2760</v>
      </c>
      <c r="J84" s="480">
        <v>2446</v>
      </c>
      <c r="K84" s="480">
        <v>2700</v>
      </c>
      <c r="L84" s="461">
        <v>2548</v>
      </c>
    </row>
    <row r="85" spans="2:12">
      <c r="B85" s="463">
        <v>2018</v>
      </c>
      <c r="C85" s="480">
        <v>2386</v>
      </c>
      <c r="D85" s="480">
        <v>2488</v>
      </c>
      <c r="E85" s="480">
        <v>2180</v>
      </c>
      <c r="F85" s="480">
        <v>2445</v>
      </c>
      <c r="G85" s="481">
        <v>2341</v>
      </c>
      <c r="H85" s="480">
        <v>2588</v>
      </c>
      <c r="I85" s="480">
        <v>2822</v>
      </c>
      <c r="J85" s="480">
        <v>2378</v>
      </c>
      <c r="K85" s="480">
        <v>2648</v>
      </c>
      <c r="L85" s="461">
        <v>2527</v>
      </c>
    </row>
    <row r="86" spans="2:12">
      <c r="B86" s="463">
        <v>2019</v>
      </c>
      <c r="C86" s="480">
        <v>2301</v>
      </c>
      <c r="D86" s="480">
        <v>2364</v>
      </c>
      <c r="E86" s="480">
        <v>2160</v>
      </c>
      <c r="F86" s="480">
        <v>2335</v>
      </c>
      <c r="G86" s="481">
        <v>2279</v>
      </c>
      <c r="H86" s="480">
        <v>2509</v>
      </c>
      <c r="I86" s="480">
        <v>2727</v>
      </c>
      <c r="J86" s="480">
        <v>2402</v>
      </c>
      <c r="K86" s="480">
        <v>2532</v>
      </c>
      <c r="L86" s="461">
        <v>2450</v>
      </c>
    </row>
    <row r="87" spans="2:12">
      <c r="B87" s="463">
        <v>2020</v>
      </c>
      <c r="C87" s="480">
        <v>2261</v>
      </c>
      <c r="D87" s="480">
        <v>2259</v>
      </c>
      <c r="E87" s="480">
        <v>2123</v>
      </c>
      <c r="F87" s="480">
        <v>2293</v>
      </c>
      <c r="G87" s="481">
        <v>2242</v>
      </c>
      <c r="H87" s="480">
        <v>2480</v>
      </c>
      <c r="I87" s="480">
        <v>2687</v>
      </c>
      <c r="J87" s="480">
        <v>2365</v>
      </c>
      <c r="K87" s="480">
        <v>2499</v>
      </c>
      <c r="L87" s="461">
        <v>2449</v>
      </c>
    </row>
    <row r="88" spans="2:12">
      <c r="B88" s="463">
        <v>2021</v>
      </c>
      <c r="C88" s="480">
        <v>2273</v>
      </c>
      <c r="D88" s="480">
        <v>2459</v>
      </c>
      <c r="E88" s="480">
        <v>2177</v>
      </c>
      <c r="F88" s="480">
        <v>2295</v>
      </c>
      <c r="G88" s="481">
        <v>2206</v>
      </c>
      <c r="H88" s="480">
        <v>2480</v>
      </c>
      <c r="I88" s="480">
        <v>2696</v>
      </c>
      <c r="J88" s="480">
        <v>2391</v>
      </c>
      <c r="K88" s="480">
        <v>2491</v>
      </c>
      <c r="L88" s="461">
        <v>2446</v>
      </c>
    </row>
    <row r="89" spans="2:12">
      <c r="B89" s="463">
        <v>2022</v>
      </c>
      <c r="C89" s="480">
        <v>2299</v>
      </c>
      <c r="D89" s="480">
        <v>2523</v>
      </c>
      <c r="E89" s="480">
        <v>2157</v>
      </c>
      <c r="F89" s="480">
        <v>2319</v>
      </c>
      <c r="G89" s="481">
        <v>2284</v>
      </c>
      <c r="H89" s="480">
        <v>2509</v>
      </c>
      <c r="I89" s="480">
        <v>2763</v>
      </c>
      <c r="J89" s="480">
        <v>2368</v>
      </c>
      <c r="K89" s="480">
        <v>2536</v>
      </c>
      <c r="L89" s="461">
        <v>2457</v>
      </c>
    </row>
    <row r="90" spans="2:12">
      <c r="B90" s="463"/>
      <c r="C90" s="480"/>
      <c r="D90" s="480"/>
      <c r="E90" s="480"/>
      <c r="F90" s="480"/>
      <c r="G90" s="481"/>
      <c r="H90" s="480"/>
      <c r="I90" s="480"/>
      <c r="J90" s="480"/>
      <c r="K90" s="480"/>
      <c r="L90" s="461"/>
    </row>
    <row r="91" spans="2:12" ht="15.75" thickBot="1">
      <c r="B91" s="482" t="s">
        <v>26226</v>
      </c>
      <c r="C91" s="483">
        <v>2</v>
      </c>
      <c r="D91" s="484">
        <v>5</v>
      </c>
      <c r="E91" s="484">
        <v>4</v>
      </c>
      <c r="F91" s="484">
        <v>3</v>
      </c>
      <c r="G91" s="485">
        <v>2</v>
      </c>
      <c r="H91" s="484">
        <v>2</v>
      </c>
      <c r="I91" s="484">
        <v>5</v>
      </c>
      <c r="J91" s="484">
        <v>3</v>
      </c>
      <c r="K91" s="484">
        <v>2</v>
      </c>
      <c r="L91" s="486">
        <v>2</v>
      </c>
    </row>
    <row r="92" spans="2:12">
      <c r="B92" s="487"/>
      <c r="C92" s="461"/>
      <c r="D92" s="461"/>
      <c r="E92" s="461"/>
      <c r="F92" s="461"/>
      <c r="G92" s="461"/>
      <c r="H92" s="461"/>
      <c r="I92" s="461"/>
      <c r="J92" s="461"/>
      <c r="K92" s="461"/>
      <c r="L92" s="461"/>
    </row>
    <row r="93" spans="2:12">
      <c r="B93" s="487" t="s">
        <v>26227</v>
      </c>
      <c r="C93" s="488"/>
      <c r="D93" s="488"/>
      <c r="E93" s="488"/>
      <c r="F93" s="488"/>
      <c r="G93" s="488"/>
      <c r="H93" s="488"/>
      <c r="I93" s="488"/>
      <c r="J93" s="488"/>
      <c r="K93" s="488"/>
      <c r="L93" s="488"/>
    </row>
    <row r="94" spans="2:12">
      <c r="B94" s="487" t="s">
        <v>26228</v>
      </c>
      <c r="C94" s="488"/>
      <c r="D94" s="488"/>
      <c r="E94" s="488"/>
      <c r="F94" s="488"/>
      <c r="G94" s="488"/>
      <c r="H94" s="488"/>
      <c r="I94" s="488"/>
      <c r="J94" s="488"/>
      <c r="K94" s="488"/>
      <c r="L94" s="488"/>
    </row>
    <row r="95" spans="2:12">
      <c r="B95" s="487" t="s">
        <v>26229</v>
      </c>
      <c r="C95" s="488"/>
      <c r="D95" s="488"/>
      <c r="E95" s="488"/>
      <c r="F95" s="488"/>
      <c r="G95" s="488"/>
      <c r="H95" s="488"/>
      <c r="I95" s="488"/>
      <c r="J95" s="488"/>
      <c r="K95" s="488"/>
      <c r="L95" s="488"/>
    </row>
    <row r="96" spans="2:12">
      <c r="B96" s="487" t="s">
        <v>26230</v>
      </c>
      <c r="C96" s="488"/>
      <c r="D96" s="488"/>
      <c r="E96" s="488"/>
      <c r="F96" s="488"/>
      <c r="G96" s="488"/>
      <c r="H96" s="488"/>
      <c r="I96" s="488"/>
      <c r="J96" s="488"/>
      <c r="K96" s="488"/>
      <c r="L96" s="488"/>
    </row>
    <row r="97" spans="2:12">
      <c r="B97" s="487" t="s">
        <v>26231</v>
      </c>
      <c r="C97" s="488"/>
      <c r="D97" s="488"/>
      <c r="E97" s="488"/>
      <c r="F97" s="488"/>
      <c r="G97" s="488"/>
      <c r="H97" s="488"/>
      <c r="I97" s="488"/>
      <c r="J97" s="488"/>
      <c r="K97" s="488"/>
      <c r="L97" s="488"/>
    </row>
    <row r="98" spans="2:12">
      <c r="B98" s="487" t="s">
        <v>26232</v>
      </c>
      <c r="C98" s="488"/>
      <c r="D98" s="488"/>
      <c r="E98" s="488"/>
      <c r="F98" s="488"/>
      <c r="G98" s="488"/>
      <c r="H98" s="488"/>
      <c r="I98" s="488"/>
      <c r="J98" s="488"/>
      <c r="K98" s="488"/>
      <c r="L98" s="488"/>
    </row>
    <row r="99" spans="2:12">
      <c r="B99" s="487" t="s">
        <v>26233</v>
      </c>
      <c r="C99" s="488"/>
      <c r="D99" s="488"/>
      <c r="E99" s="488"/>
      <c r="F99" s="488"/>
      <c r="G99" s="488"/>
      <c r="H99" s="488"/>
      <c r="I99" s="488"/>
      <c r="J99" s="488"/>
      <c r="K99" s="488"/>
      <c r="L99" s="488"/>
    </row>
    <row r="100" spans="2:12">
      <c r="B100" s="489"/>
      <c r="C100" s="461"/>
      <c r="D100" s="461"/>
      <c r="E100" s="461"/>
      <c r="F100" s="461"/>
      <c r="G100" s="104"/>
      <c r="H100" s="104"/>
      <c r="I100" s="104"/>
      <c r="J100" s="104"/>
      <c r="K100" s="104"/>
      <c r="L100" s="104"/>
    </row>
    <row r="101" spans="2:12">
      <c r="B101" s="490" t="s">
        <v>26234</v>
      </c>
      <c r="C101" s="461"/>
      <c r="D101" s="461"/>
      <c r="E101" s="461"/>
      <c r="F101" s="461"/>
      <c r="G101" s="461"/>
      <c r="H101" s="461"/>
      <c r="I101" s="461"/>
      <c r="J101" s="461"/>
      <c r="K101" s="461"/>
      <c r="L101" s="461"/>
    </row>
    <row r="102" spans="2:12">
      <c r="B102" s="489"/>
      <c r="C102" s="104"/>
      <c r="D102" s="104"/>
      <c r="E102" s="104"/>
      <c r="F102" s="104"/>
      <c r="G102" s="104"/>
      <c r="H102" s="104"/>
      <c r="I102" s="104"/>
      <c r="J102" s="104"/>
      <c r="K102" s="104"/>
      <c r="L102" s="104"/>
    </row>
    <row r="103" spans="2:12">
      <c r="B103" s="489"/>
      <c r="C103" s="104"/>
      <c r="D103" s="104"/>
      <c r="E103" s="104"/>
      <c r="F103" s="104"/>
      <c r="G103" s="104"/>
      <c r="H103" s="104"/>
      <c r="I103" s="104"/>
      <c r="J103" s="104"/>
      <c r="K103" s="104"/>
      <c r="L103" s="104"/>
    </row>
    <row r="104" spans="2:12">
      <c r="B104" s="489" t="s">
        <v>26235</v>
      </c>
      <c r="C104" s="104"/>
      <c r="D104" s="104"/>
      <c r="E104" s="104"/>
      <c r="F104" s="104"/>
      <c r="G104" s="104"/>
      <c r="H104" s="104"/>
      <c r="I104" s="104"/>
      <c r="J104" s="104"/>
      <c r="K104" s="104"/>
      <c r="L104" s="104"/>
    </row>
  </sheetData>
  <mergeCells count="5">
    <mergeCell ref="B17:J21"/>
    <mergeCell ref="B32:L32"/>
    <mergeCell ref="B33:L33"/>
    <mergeCell ref="C35:G35"/>
    <mergeCell ref="H35:L35"/>
  </mergeCells>
  <hyperlinks>
    <hyperlink ref="K5" r:id="rId1" xr:uid="{E750400A-B920-4EC7-B2F6-5EE226001E87}"/>
    <hyperlink ref="E8" r:id="rId2" xr:uid="{4B855491-49C3-48D0-8745-605963498E41}"/>
    <hyperlink ref="B17" r:id="rId3" display="https://www.census.gov/construction/soc/methodology.html" xr:uid="{4AC1A670-7DBA-4769-A60B-3EEF72D7AB39}"/>
    <hyperlink ref="A1" location="'Table of Contents'!A1" display="Return to Table of Contents" xr:uid="{C0790C1F-A095-4435-BCD5-534E1896AC2E}"/>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19AB-BFB1-4F16-8B8C-46E0AD52434C}">
  <dimension ref="A1:L28"/>
  <sheetViews>
    <sheetView workbookViewId="0">
      <selection activeCell="O21" sqref="O21"/>
    </sheetView>
  </sheetViews>
  <sheetFormatPr defaultRowHeight="15"/>
  <sheetData>
    <row r="1" spans="1:12">
      <c r="A1" s="261" t="s">
        <v>26157</v>
      </c>
    </row>
    <row r="3" spans="1:12">
      <c r="A3" s="75" t="s">
        <v>25824</v>
      </c>
    </row>
    <row r="4" spans="1:12">
      <c r="A4" s="264" t="s">
        <v>25817</v>
      </c>
      <c r="B4" s="264"/>
      <c r="C4" s="264"/>
      <c r="D4" s="264"/>
      <c r="E4" s="264"/>
      <c r="F4" s="264"/>
      <c r="G4" s="264"/>
      <c r="H4" s="264"/>
      <c r="I4" s="264"/>
      <c r="J4" s="264"/>
    </row>
    <row r="5" spans="1:12">
      <c r="A5" s="290" t="s">
        <v>25768</v>
      </c>
      <c r="B5" s="264"/>
      <c r="C5" s="264"/>
      <c r="D5" s="264"/>
      <c r="E5" s="264"/>
      <c r="F5" s="264"/>
      <c r="G5" s="264"/>
      <c r="H5" s="264"/>
      <c r="I5" s="264"/>
      <c r="J5" s="264"/>
    </row>
    <row r="6" spans="1:12">
      <c r="A6" s="261" t="s">
        <v>25816</v>
      </c>
    </row>
    <row r="7" spans="1:12">
      <c r="A7" t="s">
        <v>25815</v>
      </c>
    </row>
    <row r="8" spans="1:12">
      <c r="A8" s="264">
        <v>2021</v>
      </c>
      <c r="B8" s="264">
        <v>3017772</v>
      </c>
    </row>
    <row r="9" spans="1:12">
      <c r="A9" s="274">
        <f t="shared" ref="A9:A24" si="0">+A8-1</f>
        <v>2020</v>
      </c>
      <c r="B9" s="274">
        <v>2913009</v>
      </c>
      <c r="C9" s="274" t="s">
        <v>25818</v>
      </c>
    </row>
    <row r="10" spans="1:12">
      <c r="A10" s="264">
        <f t="shared" si="0"/>
        <v>2019</v>
      </c>
      <c r="B10" s="264">
        <v>2928818</v>
      </c>
    </row>
    <row r="11" spans="1:12">
      <c r="A11" s="264">
        <f t="shared" si="0"/>
        <v>2018</v>
      </c>
      <c r="B11" s="264">
        <v>2915043</v>
      </c>
      <c r="D11" s="216" t="s">
        <v>25822</v>
      </c>
      <c r="E11" s="216"/>
      <c r="F11" s="216"/>
      <c r="G11" s="216"/>
      <c r="H11" s="216"/>
      <c r="I11" s="216"/>
      <c r="J11" s="216"/>
      <c r="K11" s="216"/>
      <c r="L11" s="216"/>
    </row>
    <row r="12" spans="1:12">
      <c r="A12" s="264">
        <f t="shared" si="0"/>
        <v>2017</v>
      </c>
      <c r="B12" s="264">
        <v>2894590</v>
      </c>
      <c r="D12" s="216"/>
      <c r="E12" s="526" t="s">
        <v>25823</v>
      </c>
      <c r="F12" s="526"/>
      <c r="G12" s="526"/>
      <c r="H12" s="526"/>
      <c r="I12" s="526"/>
      <c r="J12" s="526"/>
      <c r="K12" s="526"/>
      <c r="L12" s="216"/>
    </row>
    <row r="13" spans="1:12">
      <c r="A13" s="264">
        <f t="shared" si="0"/>
        <v>2016</v>
      </c>
      <c r="B13" s="264">
        <v>2858087</v>
      </c>
      <c r="D13" s="216"/>
      <c r="E13" s="526"/>
      <c r="F13" s="526"/>
      <c r="G13" s="526"/>
      <c r="H13" s="526"/>
      <c r="I13" s="526"/>
      <c r="J13" s="526"/>
      <c r="K13" s="526"/>
      <c r="L13" s="216"/>
    </row>
    <row r="14" spans="1:12">
      <c r="A14" s="264">
        <f t="shared" si="0"/>
        <v>2015</v>
      </c>
      <c r="B14" s="264">
        <v>2845805</v>
      </c>
      <c r="D14" s="216"/>
      <c r="E14" s="526"/>
      <c r="F14" s="526"/>
      <c r="G14" s="526"/>
      <c r="H14" s="526"/>
      <c r="I14" s="526"/>
      <c r="J14" s="526"/>
      <c r="K14" s="526"/>
      <c r="L14" s="216"/>
    </row>
    <row r="15" spans="1:12">
      <c r="A15" s="264">
        <f t="shared" si="0"/>
        <v>2014</v>
      </c>
      <c r="B15" s="264">
        <v>2828592</v>
      </c>
      <c r="D15" s="216"/>
      <c r="E15" s="526"/>
      <c r="F15" s="526"/>
      <c r="G15" s="526"/>
      <c r="H15" s="526"/>
      <c r="I15" s="526"/>
      <c r="J15" s="526"/>
      <c r="K15" s="526"/>
      <c r="L15" s="216"/>
    </row>
    <row r="16" spans="1:12">
      <c r="A16" s="264">
        <f t="shared" si="0"/>
        <v>2013</v>
      </c>
      <c r="B16" s="264">
        <v>2813641</v>
      </c>
      <c r="D16" s="216"/>
      <c r="E16" s="526"/>
      <c r="F16" s="526"/>
      <c r="G16" s="526"/>
      <c r="H16" s="526"/>
      <c r="I16" s="526"/>
      <c r="J16" s="526"/>
      <c r="K16" s="526"/>
      <c r="L16" s="216"/>
    </row>
    <row r="17" spans="1:2">
      <c r="A17" s="264">
        <f t="shared" si="0"/>
        <v>2012</v>
      </c>
      <c r="B17" s="264">
        <v>2810394</v>
      </c>
    </row>
    <row r="18" spans="1:2">
      <c r="A18" s="264">
        <f t="shared" si="0"/>
        <v>2011</v>
      </c>
      <c r="B18" s="264">
        <v>2819028</v>
      </c>
    </row>
    <row r="19" spans="1:2">
      <c r="A19" s="264">
        <f t="shared" si="0"/>
        <v>2010</v>
      </c>
      <c r="B19" s="264">
        <v>2808727</v>
      </c>
    </row>
    <row r="20" spans="1:2">
      <c r="A20">
        <f t="shared" si="0"/>
        <v>2009</v>
      </c>
    </row>
    <row r="21" spans="1:2">
      <c r="A21">
        <f t="shared" si="0"/>
        <v>2008</v>
      </c>
    </row>
    <row r="22" spans="1:2">
      <c r="A22">
        <f t="shared" si="0"/>
        <v>2007</v>
      </c>
    </row>
    <row r="23" spans="1:2">
      <c r="A23">
        <f t="shared" si="0"/>
        <v>2006</v>
      </c>
    </row>
    <row r="24" spans="1:2">
      <c r="A24">
        <f t="shared" si="0"/>
        <v>2005</v>
      </c>
    </row>
    <row r="26" spans="1:2">
      <c r="A26" t="s">
        <v>25819</v>
      </c>
    </row>
    <row r="27" spans="1:2">
      <c r="A27" s="261" t="s">
        <v>25820</v>
      </c>
    </row>
    <row r="28" spans="1:2">
      <c r="A28" t="s">
        <v>25821</v>
      </c>
    </row>
  </sheetData>
  <mergeCells count="1">
    <mergeCell ref="E12:K16"/>
  </mergeCells>
  <hyperlinks>
    <hyperlink ref="A5" r:id="rId1" xr:uid="{E5502C53-A9E3-4D8B-86F5-AAE424D55358}"/>
    <hyperlink ref="A6" r:id="rId2" xr:uid="{20EFC427-1A25-4446-8CAA-0874414453AE}"/>
    <hyperlink ref="A27" r:id="rId3" xr:uid="{716DBAB7-5DF7-4726-B413-0A27FEDC4C4D}"/>
    <hyperlink ref="D11" r:id="rId4" xr:uid="{A908B652-D291-408B-952C-894675B625EB}"/>
    <hyperlink ref="A1" location="'Table of Contents'!A1" display="Return to Table of Contents" xr:uid="{DA822515-2CBF-48E6-A8A8-E1B1B8B8920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98D7B-C285-4B69-8F98-F883868AB985}">
  <dimension ref="A1:AS40"/>
  <sheetViews>
    <sheetView workbookViewId="0">
      <selection activeCell="A3" sqref="A3"/>
    </sheetView>
  </sheetViews>
  <sheetFormatPr defaultRowHeight="15"/>
  <cols>
    <col min="1" max="1" width="4.140625" bestFit="1" customWidth="1" collapsed="1"/>
    <col min="2" max="2" width="48" bestFit="1" customWidth="1" collapsed="1"/>
    <col min="3" max="3" width="7.28515625" bestFit="1" customWidth="1" collapsed="1"/>
    <col min="4" max="4" width="6.28515625" bestFit="1" customWidth="1" collapsed="1"/>
    <col min="5" max="5" width="7.28515625" bestFit="1" customWidth="1" collapsed="1"/>
    <col min="6" max="7" width="6.5703125" bestFit="1" customWidth="1" collapsed="1"/>
    <col min="8" max="8" width="5.5703125" bestFit="1" customWidth="1" collapsed="1"/>
    <col min="9" max="9" width="6.5703125" bestFit="1" customWidth="1" collapsed="1"/>
    <col min="10" max="10" width="5.5703125" bestFit="1" customWidth="1" collapsed="1"/>
    <col min="11" max="14" width="6.28515625" bestFit="1" customWidth="1" collapsed="1"/>
    <col min="15" max="15" width="6.5703125" bestFit="1" customWidth="1" collapsed="1"/>
    <col min="16" max="17" width="5.5703125" bestFit="1" customWidth="1" collapsed="1"/>
    <col min="18" max="18" width="6.28515625" bestFit="1" customWidth="1" collapsed="1"/>
    <col min="19" max="26" width="5.5703125" bestFit="1" customWidth="1" collapsed="1"/>
    <col min="27" max="27" width="6.5703125" bestFit="1" customWidth="1" collapsed="1"/>
    <col min="28" max="28" width="5.5703125" bestFit="1" customWidth="1" collapsed="1"/>
    <col min="29" max="29" width="6.28515625" bestFit="1" customWidth="1" collapsed="1"/>
    <col min="30" max="32" width="7.28515625" bestFit="1" customWidth="1" collapsed="1"/>
    <col min="33" max="34" width="6.28515625" bestFit="1" customWidth="1" collapsed="1"/>
    <col min="35" max="36" width="6.5703125" bestFit="1" customWidth="1" collapsed="1"/>
    <col min="37" max="37" width="5.5703125" bestFit="1" customWidth="1" collapsed="1"/>
    <col min="38" max="38" width="6.5703125" bestFit="1" customWidth="1" collapsed="1"/>
    <col min="39" max="40" width="5.5703125" bestFit="1" customWidth="1" collapsed="1"/>
    <col min="41" max="42" width="6.28515625" bestFit="1" customWidth="1" collapsed="1"/>
    <col min="43" max="43" width="5.5703125" bestFit="1" customWidth="1" collapsed="1"/>
    <col min="44" max="44" width="6.5703125" bestFit="1" customWidth="1" collapsed="1"/>
    <col min="45" max="45" width="7.28515625" bestFit="1" customWidth="1" collapsed="1"/>
  </cols>
  <sheetData>
    <row r="1" spans="1:45">
      <c r="A1" s="261" t="s">
        <v>26157</v>
      </c>
    </row>
    <row r="3" spans="1:45">
      <c r="A3" s="75" t="s">
        <v>26266</v>
      </c>
    </row>
    <row r="4" spans="1:45">
      <c r="B4" t="s">
        <v>26020</v>
      </c>
    </row>
    <row r="6" spans="1:45" ht="18.75">
      <c r="A6" s="527" t="s">
        <v>26028</v>
      </c>
      <c r="B6" s="528"/>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row>
    <row r="7" spans="1:45" ht="17.25">
      <c r="A7" s="529" t="s">
        <v>26029</v>
      </c>
      <c r="B7" s="528"/>
      <c r="C7" s="528"/>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row>
    <row r="8" spans="1:45">
      <c r="A8" s="528" t="s">
        <v>26030</v>
      </c>
      <c r="B8" s="528"/>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row>
    <row r="9" spans="1:45">
      <c r="A9" s="528" t="s">
        <v>26031</v>
      </c>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28"/>
      <c r="AR9" s="528"/>
      <c r="AS9" s="528"/>
    </row>
    <row r="11" spans="1:45">
      <c r="A11" s="424" t="s">
        <v>26032</v>
      </c>
      <c r="B11" s="424" t="s">
        <v>3462</v>
      </c>
      <c r="C11" s="424" t="s">
        <v>26033</v>
      </c>
      <c r="D11" s="424" t="s">
        <v>26034</v>
      </c>
      <c r="E11" s="424" t="s">
        <v>26035</v>
      </c>
      <c r="F11" s="424" t="s">
        <v>26036</v>
      </c>
      <c r="G11" s="424" t="s">
        <v>26037</v>
      </c>
      <c r="H11" s="424" t="s">
        <v>26038</v>
      </c>
      <c r="I11" s="424" t="s">
        <v>26039</v>
      </c>
      <c r="J11" s="424" t="s">
        <v>26040</v>
      </c>
      <c r="K11" s="424" t="s">
        <v>26041</v>
      </c>
      <c r="L11" s="424" t="s">
        <v>26042</v>
      </c>
      <c r="M11" s="424" t="s">
        <v>26043</v>
      </c>
      <c r="N11" s="424" t="s">
        <v>26044</v>
      </c>
      <c r="O11" s="424" t="s">
        <v>26045</v>
      </c>
      <c r="P11" s="424" t="s">
        <v>26046</v>
      </c>
      <c r="Q11" s="424" t="s">
        <v>26047</v>
      </c>
      <c r="R11" s="424" t="s">
        <v>26048</v>
      </c>
      <c r="S11" s="424" t="s">
        <v>26049</v>
      </c>
      <c r="T11" s="424" t="s">
        <v>26050</v>
      </c>
      <c r="U11" s="424" t="s">
        <v>26051</v>
      </c>
      <c r="V11" s="424" t="s">
        <v>26052</v>
      </c>
      <c r="W11" s="424" t="s">
        <v>26053</v>
      </c>
      <c r="X11" s="424" t="s">
        <v>26054</v>
      </c>
      <c r="Y11" s="424" t="s">
        <v>26055</v>
      </c>
      <c r="Z11" s="424" t="s">
        <v>26056</v>
      </c>
      <c r="AA11" s="424" t="s">
        <v>26057</v>
      </c>
      <c r="AB11" s="424" t="s">
        <v>26058</v>
      </c>
      <c r="AC11" s="424" t="s">
        <v>26059</v>
      </c>
      <c r="AD11" s="424" t="s">
        <v>26060</v>
      </c>
      <c r="AE11" s="424" t="s">
        <v>26061</v>
      </c>
      <c r="AF11" s="424" t="s">
        <v>26062</v>
      </c>
      <c r="AG11" s="424" t="s">
        <v>26063</v>
      </c>
      <c r="AH11" s="424" t="s">
        <v>26064</v>
      </c>
      <c r="AI11" s="424" t="s">
        <v>26065</v>
      </c>
      <c r="AJ11" s="424" t="s">
        <v>26066</v>
      </c>
      <c r="AK11" s="424" t="s">
        <v>26067</v>
      </c>
      <c r="AL11" s="424" t="s">
        <v>26068</v>
      </c>
      <c r="AM11" s="424" t="s">
        <v>26069</v>
      </c>
      <c r="AN11" s="424" t="s">
        <v>26070</v>
      </c>
      <c r="AO11" s="424" t="s">
        <v>356</v>
      </c>
      <c r="AP11" s="424" t="s">
        <v>357</v>
      </c>
      <c r="AQ11" s="424" t="s">
        <v>358</v>
      </c>
      <c r="AR11" s="424" t="s">
        <v>359</v>
      </c>
      <c r="AS11" s="424" t="s">
        <v>360</v>
      </c>
    </row>
    <row r="12" spans="1:45">
      <c r="A12" t="s">
        <v>26032</v>
      </c>
      <c r="B12" t="s">
        <v>3462</v>
      </c>
      <c r="C12" t="s">
        <v>3462</v>
      </c>
      <c r="D12" t="s">
        <v>3462</v>
      </c>
      <c r="E12" t="s">
        <v>3462</v>
      </c>
      <c r="F12" t="s">
        <v>3462</v>
      </c>
      <c r="G12" t="s">
        <v>3462</v>
      </c>
      <c r="H12" t="s">
        <v>3462</v>
      </c>
      <c r="I12" t="s">
        <v>3462</v>
      </c>
      <c r="J12" t="s">
        <v>3462</v>
      </c>
      <c r="K12" t="s">
        <v>3462</v>
      </c>
      <c r="L12" t="s">
        <v>3462</v>
      </c>
      <c r="M12" t="s">
        <v>3462</v>
      </c>
      <c r="N12" t="s">
        <v>3462</v>
      </c>
      <c r="O12" t="s">
        <v>3462</v>
      </c>
      <c r="P12" t="s">
        <v>3462</v>
      </c>
      <c r="Q12" t="s">
        <v>3462</v>
      </c>
      <c r="R12" t="s">
        <v>3462</v>
      </c>
      <c r="S12" t="s">
        <v>3462</v>
      </c>
      <c r="T12" t="s">
        <v>3462</v>
      </c>
      <c r="U12" t="s">
        <v>3462</v>
      </c>
      <c r="V12" t="s">
        <v>3462</v>
      </c>
      <c r="W12" t="s">
        <v>3462</v>
      </c>
      <c r="X12" t="s">
        <v>3462</v>
      </c>
      <c r="Y12" t="s">
        <v>3462</v>
      </c>
      <c r="Z12" t="s">
        <v>3462</v>
      </c>
      <c r="AA12" t="s">
        <v>3462</v>
      </c>
      <c r="AB12" t="s">
        <v>3462</v>
      </c>
      <c r="AC12" t="s">
        <v>3462</v>
      </c>
      <c r="AD12" t="s">
        <v>3462</v>
      </c>
      <c r="AE12" t="s">
        <v>3462</v>
      </c>
      <c r="AF12" t="s">
        <v>3462</v>
      </c>
      <c r="AG12" t="s">
        <v>3462</v>
      </c>
      <c r="AH12" t="s">
        <v>3462</v>
      </c>
      <c r="AI12" t="s">
        <v>3462</v>
      </c>
      <c r="AJ12" t="s">
        <v>3462</v>
      </c>
      <c r="AK12" t="s">
        <v>3462</v>
      </c>
      <c r="AL12" t="s">
        <v>3462</v>
      </c>
      <c r="AM12" t="s">
        <v>3462</v>
      </c>
      <c r="AN12" t="s">
        <v>3462</v>
      </c>
      <c r="AO12" t="s">
        <v>3462</v>
      </c>
      <c r="AP12" t="s">
        <v>3462</v>
      </c>
      <c r="AQ12" t="s">
        <v>3462</v>
      </c>
      <c r="AR12" t="s">
        <v>3462</v>
      </c>
      <c r="AS12" t="s">
        <v>3462</v>
      </c>
    </row>
    <row r="13" spans="1:45">
      <c r="A13" t="s">
        <v>3476</v>
      </c>
      <c r="B13" s="425" t="s">
        <v>26071</v>
      </c>
      <c r="C13" s="425">
        <v>-0.3</v>
      </c>
      <c r="D13" s="425">
        <v>2.5</v>
      </c>
      <c r="E13" s="425">
        <v>-1.8</v>
      </c>
      <c r="F13" s="425">
        <v>4.5999999999999996</v>
      </c>
      <c r="G13" s="425">
        <v>7.2</v>
      </c>
      <c r="H13" s="425">
        <v>4.2</v>
      </c>
      <c r="I13" s="425">
        <v>3.5</v>
      </c>
      <c r="J13" s="425">
        <v>3.5</v>
      </c>
      <c r="K13" s="425">
        <v>4.2</v>
      </c>
      <c r="L13" s="425">
        <v>3.7</v>
      </c>
      <c r="M13" s="425">
        <v>1.9</v>
      </c>
      <c r="N13" s="425">
        <v>-0.1</v>
      </c>
      <c r="O13" s="425">
        <v>3.5</v>
      </c>
      <c r="P13" s="425">
        <v>2.8</v>
      </c>
      <c r="Q13" s="425">
        <v>4</v>
      </c>
      <c r="R13" s="425">
        <v>2.7</v>
      </c>
      <c r="S13" s="425">
        <v>3.8</v>
      </c>
      <c r="T13" s="425">
        <v>4.4000000000000004</v>
      </c>
      <c r="U13" s="425">
        <v>4.5</v>
      </c>
      <c r="V13" s="425">
        <v>4.8</v>
      </c>
      <c r="W13" s="425">
        <v>4.0999999999999996</v>
      </c>
      <c r="X13" s="425">
        <v>1</v>
      </c>
      <c r="Y13" s="425">
        <v>1.7</v>
      </c>
      <c r="Z13" s="425">
        <v>2.8</v>
      </c>
      <c r="AA13" s="425">
        <v>3.9</v>
      </c>
      <c r="AB13" s="425">
        <v>3.5</v>
      </c>
      <c r="AC13" s="425">
        <v>2.8</v>
      </c>
      <c r="AD13" s="425">
        <v>2</v>
      </c>
      <c r="AE13" s="425">
        <v>0.1</v>
      </c>
      <c r="AF13" s="425">
        <v>-2.6</v>
      </c>
      <c r="AG13" s="425">
        <v>2.7</v>
      </c>
      <c r="AH13" s="425">
        <v>1.5</v>
      </c>
      <c r="AI13" s="425">
        <v>2.2999999999999998</v>
      </c>
      <c r="AJ13" s="425">
        <v>1.8</v>
      </c>
      <c r="AK13" s="425">
        <v>2.2999999999999998</v>
      </c>
      <c r="AL13" s="425">
        <v>2.7</v>
      </c>
      <c r="AM13" s="425">
        <v>1.7</v>
      </c>
      <c r="AN13" s="425">
        <v>2.2000000000000002</v>
      </c>
      <c r="AO13" s="425">
        <v>2.9</v>
      </c>
      <c r="AP13" s="425">
        <v>2.2999999999999998</v>
      </c>
      <c r="AQ13" s="425">
        <v>-2.8</v>
      </c>
      <c r="AR13" s="425">
        <v>5.9</v>
      </c>
      <c r="AS13" s="425">
        <v>2.1</v>
      </c>
    </row>
    <row r="14" spans="1:45">
      <c r="A14" t="s">
        <v>3475</v>
      </c>
      <c r="B14" s="425" t="s">
        <v>26072</v>
      </c>
      <c r="C14" s="425">
        <v>-0.3</v>
      </c>
      <c r="D14" s="425">
        <v>1.4</v>
      </c>
      <c r="E14" s="425">
        <v>1.5</v>
      </c>
      <c r="F14" s="425">
        <v>5.7</v>
      </c>
      <c r="G14" s="425">
        <v>5.3</v>
      </c>
      <c r="H14" s="425">
        <v>5.2</v>
      </c>
      <c r="I14" s="425">
        <v>4.0999999999999996</v>
      </c>
      <c r="J14" s="425">
        <v>3.4</v>
      </c>
      <c r="K14" s="425">
        <v>4.2</v>
      </c>
      <c r="L14" s="425">
        <v>2.9</v>
      </c>
      <c r="M14" s="425">
        <v>2</v>
      </c>
      <c r="N14" s="425">
        <v>0.2</v>
      </c>
      <c r="O14" s="425">
        <v>3.7</v>
      </c>
      <c r="P14" s="425">
        <v>3.5</v>
      </c>
      <c r="Q14" s="425">
        <v>3.9</v>
      </c>
      <c r="R14" s="425">
        <v>3</v>
      </c>
      <c r="S14" s="425">
        <v>3.5</v>
      </c>
      <c r="T14" s="425">
        <v>3.8</v>
      </c>
      <c r="U14" s="425">
        <v>5.3</v>
      </c>
      <c r="V14" s="425">
        <v>5.4</v>
      </c>
      <c r="W14" s="425">
        <v>5</v>
      </c>
      <c r="X14" s="425">
        <v>2.5</v>
      </c>
      <c r="Y14" s="425">
        <v>2.5</v>
      </c>
      <c r="Z14" s="425">
        <v>3.2</v>
      </c>
      <c r="AA14" s="425">
        <v>3.8</v>
      </c>
      <c r="AB14" s="425">
        <v>3.5</v>
      </c>
      <c r="AC14" s="425">
        <v>2.9</v>
      </c>
      <c r="AD14" s="425">
        <v>2.4</v>
      </c>
      <c r="AE14" s="425">
        <v>0.2</v>
      </c>
      <c r="AF14" s="425">
        <v>-1.3</v>
      </c>
      <c r="AG14" s="425">
        <v>1.9</v>
      </c>
      <c r="AH14" s="425">
        <v>1.7</v>
      </c>
      <c r="AI14" s="425">
        <v>1.4</v>
      </c>
      <c r="AJ14" s="425">
        <v>1.5</v>
      </c>
      <c r="AK14" s="425">
        <v>2.7</v>
      </c>
      <c r="AL14" s="425">
        <v>3.3</v>
      </c>
      <c r="AM14" s="425">
        <v>2.5</v>
      </c>
      <c r="AN14" s="425">
        <v>2.4</v>
      </c>
      <c r="AO14" s="425">
        <v>2.9</v>
      </c>
      <c r="AP14" s="425">
        <v>2</v>
      </c>
      <c r="AQ14" s="425">
        <v>-3</v>
      </c>
      <c r="AR14" s="425">
        <v>8.3000000000000007</v>
      </c>
      <c r="AS14" s="425">
        <v>2.7</v>
      </c>
    </row>
    <row r="15" spans="1:45">
      <c r="A15" t="s">
        <v>3474</v>
      </c>
      <c r="B15" t="s">
        <v>26073</v>
      </c>
      <c r="C15">
        <v>-2.5</v>
      </c>
      <c r="D15">
        <v>1.2</v>
      </c>
      <c r="E15">
        <v>0.7</v>
      </c>
      <c r="F15">
        <v>6.4</v>
      </c>
      <c r="G15">
        <v>7.2</v>
      </c>
      <c r="H15">
        <v>5.3</v>
      </c>
      <c r="I15">
        <v>5.6</v>
      </c>
      <c r="J15">
        <v>1.8</v>
      </c>
      <c r="K15">
        <v>3.7</v>
      </c>
      <c r="L15">
        <v>2.5</v>
      </c>
      <c r="M15">
        <v>0.6</v>
      </c>
      <c r="N15">
        <v>-2</v>
      </c>
      <c r="O15">
        <v>3.2</v>
      </c>
      <c r="P15">
        <v>4.2</v>
      </c>
      <c r="Q15">
        <v>5.3</v>
      </c>
      <c r="R15">
        <v>3</v>
      </c>
      <c r="S15">
        <v>4.5</v>
      </c>
      <c r="T15">
        <v>4.8</v>
      </c>
      <c r="U15">
        <v>6.7</v>
      </c>
      <c r="V15">
        <v>7.9</v>
      </c>
      <c r="W15">
        <v>5.2</v>
      </c>
      <c r="X15">
        <v>3</v>
      </c>
      <c r="Y15">
        <v>3.9</v>
      </c>
      <c r="Z15">
        <v>4.9000000000000004</v>
      </c>
      <c r="AA15">
        <v>5.0999999999999996</v>
      </c>
      <c r="AB15">
        <v>4.0999999999999996</v>
      </c>
      <c r="AC15">
        <v>3.7</v>
      </c>
      <c r="AD15">
        <v>2.8</v>
      </c>
      <c r="AE15">
        <v>-3</v>
      </c>
      <c r="AF15">
        <v>-3.1</v>
      </c>
      <c r="AG15">
        <v>2.8</v>
      </c>
      <c r="AH15">
        <v>2.2000000000000002</v>
      </c>
      <c r="AI15">
        <v>2.1</v>
      </c>
      <c r="AJ15">
        <v>3.1</v>
      </c>
      <c r="AK15">
        <v>4.0999999999999996</v>
      </c>
      <c r="AL15">
        <v>4.8</v>
      </c>
      <c r="AM15">
        <v>3.4</v>
      </c>
      <c r="AN15">
        <v>3.9</v>
      </c>
      <c r="AO15">
        <v>3.9</v>
      </c>
      <c r="AP15">
        <v>3.1</v>
      </c>
      <c r="AQ15">
        <v>5.2</v>
      </c>
      <c r="AR15">
        <v>12.2</v>
      </c>
      <c r="AS15">
        <v>-0.5</v>
      </c>
    </row>
    <row r="16" spans="1:45">
      <c r="A16" t="s">
        <v>3473</v>
      </c>
      <c r="B16" t="s">
        <v>26074</v>
      </c>
      <c r="C16">
        <v>-8</v>
      </c>
      <c r="D16">
        <v>1</v>
      </c>
      <c r="E16">
        <v>-0.2</v>
      </c>
      <c r="F16">
        <v>14.3</v>
      </c>
      <c r="G16">
        <v>14.3</v>
      </c>
      <c r="H16">
        <v>10</v>
      </c>
      <c r="I16">
        <v>9.6</v>
      </c>
      <c r="J16">
        <v>2</v>
      </c>
      <c r="K16">
        <v>5.7</v>
      </c>
      <c r="L16">
        <v>2.2000000000000002</v>
      </c>
      <c r="M16">
        <v>-0.4</v>
      </c>
      <c r="N16">
        <v>-5.4</v>
      </c>
      <c r="O16">
        <v>5.7</v>
      </c>
      <c r="P16">
        <v>7.5</v>
      </c>
      <c r="Q16">
        <v>8</v>
      </c>
      <c r="R16">
        <v>3.9</v>
      </c>
      <c r="S16">
        <v>7.5</v>
      </c>
      <c r="T16">
        <v>8.1999999999999993</v>
      </c>
      <c r="U16">
        <v>12.1</v>
      </c>
      <c r="V16">
        <v>12.8</v>
      </c>
      <c r="W16">
        <v>8.6</v>
      </c>
      <c r="X16">
        <v>5.2</v>
      </c>
      <c r="Y16">
        <v>7.4</v>
      </c>
      <c r="Z16">
        <v>7.2</v>
      </c>
      <c r="AA16">
        <v>8.3000000000000007</v>
      </c>
      <c r="AB16">
        <v>5.5</v>
      </c>
      <c r="AC16">
        <v>4.4000000000000004</v>
      </c>
      <c r="AD16">
        <v>4.8</v>
      </c>
      <c r="AE16">
        <v>-5.7</v>
      </c>
      <c r="AF16">
        <v>-6.1</v>
      </c>
      <c r="AG16">
        <v>5.6</v>
      </c>
      <c r="AH16">
        <v>5.0999999999999996</v>
      </c>
      <c r="AI16">
        <v>6</v>
      </c>
      <c r="AJ16">
        <v>6.1</v>
      </c>
      <c r="AK16">
        <v>7.2</v>
      </c>
      <c r="AL16">
        <v>7.6</v>
      </c>
      <c r="AM16">
        <v>5.4</v>
      </c>
      <c r="AN16">
        <v>6.4</v>
      </c>
      <c r="AO16">
        <v>6.8</v>
      </c>
      <c r="AP16">
        <v>3.8</v>
      </c>
      <c r="AQ16">
        <v>10</v>
      </c>
      <c r="AR16">
        <v>18.5</v>
      </c>
      <c r="AS16">
        <v>-0.4</v>
      </c>
    </row>
    <row r="17" spans="1:45">
      <c r="A17" t="s">
        <v>3472</v>
      </c>
      <c r="B17" t="s">
        <v>26075</v>
      </c>
      <c r="C17">
        <v>-0.2</v>
      </c>
      <c r="D17">
        <v>1.3</v>
      </c>
      <c r="E17">
        <v>1</v>
      </c>
      <c r="F17">
        <v>3.3</v>
      </c>
      <c r="G17">
        <v>4.0999999999999996</v>
      </c>
      <c r="H17">
        <v>3</v>
      </c>
      <c r="I17">
        <v>3.6</v>
      </c>
      <c r="J17">
        <v>1.7</v>
      </c>
      <c r="K17">
        <v>2.6</v>
      </c>
      <c r="L17">
        <v>2.7</v>
      </c>
      <c r="M17">
        <v>1.2</v>
      </c>
      <c r="N17">
        <v>-0.3</v>
      </c>
      <c r="O17">
        <v>1.9</v>
      </c>
      <c r="P17">
        <v>2.5</v>
      </c>
      <c r="Q17">
        <v>3.9</v>
      </c>
      <c r="R17">
        <v>2.5</v>
      </c>
      <c r="S17">
        <v>2.9</v>
      </c>
      <c r="T17">
        <v>2.9</v>
      </c>
      <c r="U17">
        <v>3.7</v>
      </c>
      <c r="V17">
        <v>5.0999999999999996</v>
      </c>
      <c r="W17">
        <v>3.2</v>
      </c>
      <c r="X17">
        <v>1.7</v>
      </c>
      <c r="Y17">
        <v>1.8</v>
      </c>
      <c r="Z17">
        <v>3.5</v>
      </c>
      <c r="AA17">
        <v>3.3</v>
      </c>
      <c r="AB17">
        <v>3.3</v>
      </c>
      <c r="AC17">
        <v>3.3</v>
      </c>
      <c r="AD17">
        <v>1.7</v>
      </c>
      <c r="AE17">
        <v>-1.6</v>
      </c>
      <c r="AF17">
        <v>-1.7</v>
      </c>
      <c r="AG17">
        <v>1.6</v>
      </c>
      <c r="AH17">
        <v>0.9</v>
      </c>
      <c r="AI17">
        <v>0.4</v>
      </c>
      <c r="AJ17">
        <v>1.8</v>
      </c>
      <c r="AK17">
        <v>2.6</v>
      </c>
      <c r="AL17">
        <v>3.4</v>
      </c>
      <c r="AM17">
        <v>2.5</v>
      </c>
      <c r="AN17">
        <v>2.6</v>
      </c>
      <c r="AO17">
        <v>2.5</v>
      </c>
      <c r="AP17">
        <v>2.8</v>
      </c>
      <c r="AQ17">
        <v>2.7</v>
      </c>
      <c r="AR17">
        <v>8.8000000000000007</v>
      </c>
      <c r="AS17">
        <v>-0.5</v>
      </c>
    </row>
    <row r="18" spans="1:45">
      <c r="A18" t="s">
        <v>26076</v>
      </c>
      <c r="B18" t="s">
        <v>26077</v>
      </c>
      <c r="C18">
        <v>1.6</v>
      </c>
      <c r="D18">
        <v>1.6</v>
      </c>
      <c r="E18">
        <v>2.1</v>
      </c>
      <c r="F18">
        <v>5.0999999999999996</v>
      </c>
      <c r="G18">
        <v>3.8</v>
      </c>
      <c r="H18">
        <v>5.0999999999999996</v>
      </c>
      <c r="I18">
        <v>3.1</v>
      </c>
      <c r="J18">
        <v>4.5</v>
      </c>
      <c r="K18">
        <v>4.5</v>
      </c>
      <c r="L18">
        <v>3.2</v>
      </c>
      <c r="M18">
        <v>2.9</v>
      </c>
      <c r="N18">
        <v>1.6</v>
      </c>
      <c r="O18">
        <v>4</v>
      </c>
      <c r="P18">
        <v>3.1</v>
      </c>
      <c r="Q18">
        <v>3.1</v>
      </c>
      <c r="R18">
        <v>2.9</v>
      </c>
      <c r="S18">
        <v>2.9</v>
      </c>
      <c r="T18">
        <v>3.2</v>
      </c>
      <c r="U18">
        <v>4.5</v>
      </c>
      <c r="V18">
        <v>4</v>
      </c>
      <c r="W18">
        <v>5</v>
      </c>
      <c r="X18">
        <v>2.2000000000000002</v>
      </c>
      <c r="Y18">
        <v>1.8</v>
      </c>
      <c r="Z18">
        <v>2.2000000000000002</v>
      </c>
      <c r="AA18">
        <v>3</v>
      </c>
      <c r="AB18">
        <v>3.2</v>
      </c>
      <c r="AC18">
        <v>2.5</v>
      </c>
      <c r="AD18">
        <v>2.2000000000000002</v>
      </c>
      <c r="AE18">
        <v>1.8</v>
      </c>
      <c r="AF18">
        <v>-0.4</v>
      </c>
      <c r="AG18">
        <v>1.5</v>
      </c>
      <c r="AH18">
        <v>1.5</v>
      </c>
      <c r="AI18">
        <v>1</v>
      </c>
      <c r="AJ18">
        <v>0.7</v>
      </c>
      <c r="AK18">
        <v>2</v>
      </c>
      <c r="AL18">
        <v>2.6</v>
      </c>
      <c r="AM18">
        <v>2</v>
      </c>
      <c r="AN18">
        <v>1.7</v>
      </c>
      <c r="AO18">
        <v>2.4</v>
      </c>
      <c r="AP18">
        <v>1.5</v>
      </c>
      <c r="AQ18">
        <v>-6.6</v>
      </c>
      <c r="AR18">
        <v>6.3</v>
      </c>
      <c r="AS18">
        <v>4.5</v>
      </c>
    </row>
    <row r="19" spans="1:45">
      <c r="A19" t="s">
        <v>26078</v>
      </c>
      <c r="B19" s="425" t="s">
        <v>26079</v>
      </c>
      <c r="C19" s="425">
        <v>-10.1</v>
      </c>
      <c r="D19" s="425">
        <v>8.8000000000000007</v>
      </c>
      <c r="E19" s="425">
        <v>-12.6</v>
      </c>
      <c r="F19" s="425">
        <v>9.3000000000000007</v>
      </c>
      <c r="G19" s="425">
        <v>27.3</v>
      </c>
      <c r="H19" s="425">
        <v>-0.1</v>
      </c>
      <c r="I19" s="425">
        <v>0.2</v>
      </c>
      <c r="J19" s="425">
        <v>2.8</v>
      </c>
      <c r="K19" s="425">
        <v>2.5</v>
      </c>
      <c r="L19" s="425">
        <v>4</v>
      </c>
      <c r="M19" s="425">
        <v>-2.6</v>
      </c>
      <c r="N19" s="425">
        <v>-6.6</v>
      </c>
      <c r="O19" s="425">
        <v>7.3</v>
      </c>
      <c r="P19" s="425">
        <v>8</v>
      </c>
      <c r="Q19" s="425">
        <v>11.8</v>
      </c>
      <c r="R19" s="425">
        <v>3.2</v>
      </c>
      <c r="S19" s="425">
        <v>8.6999999999999993</v>
      </c>
      <c r="T19" s="425">
        <v>11.4</v>
      </c>
      <c r="U19" s="425">
        <v>9.5</v>
      </c>
      <c r="V19" s="425">
        <v>8.5</v>
      </c>
      <c r="W19" s="425">
        <v>6.7</v>
      </c>
      <c r="X19" s="425">
        <v>-5.6</v>
      </c>
      <c r="Y19" s="425">
        <v>-0.9</v>
      </c>
      <c r="Z19" s="425">
        <v>4.3</v>
      </c>
      <c r="AA19" s="425">
        <v>9.3000000000000007</v>
      </c>
      <c r="AB19" s="425">
        <v>6.7</v>
      </c>
      <c r="AC19" s="425">
        <v>3.1</v>
      </c>
      <c r="AD19" s="425">
        <v>-2.5</v>
      </c>
      <c r="AE19" s="425">
        <v>-8.1999999999999993</v>
      </c>
      <c r="AF19" s="425">
        <v>-21.2</v>
      </c>
      <c r="AG19" s="425">
        <v>14.1</v>
      </c>
      <c r="AH19" s="425">
        <v>6.6</v>
      </c>
      <c r="AI19" s="425">
        <v>11</v>
      </c>
      <c r="AJ19" s="425">
        <v>6.9</v>
      </c>
      <c r="AK19" s="425">
        <v>5.6</v>
      </c>
      <c r="AL19" s="425">
        <v>5.5</v>
      </c>
      <c r="AM19" s="425">
        <v>-1</v>
      </c>
      <c r="AN19" s="425">
        <v>4.0999999999999996</v>
      </c>
      <c r="AO19" s="425">
        <v>5.7</v>
      </c>
      <c r="AP19" s="425">
        <v>2.8</v>
      </c>
      <c r="AQ19" s="425">
        <v>-5.3</v>
      </c>
      <c r="AR19" s="425">
        <v>9</v>
      </c>
      <c r="AS19" s="425">
        <v>4</v>
      </c>
    </row>
    <row r="20" spans="1:45">
      <c r="A20" t="s">
        <v>26080</v>
      </c>
      <c r="B20" t="s">
        <v>26081</v>
      </c>
      <c r="C20">
        <v>-5.9</v>
      </c>
      <c r="D20">
        <v>2.7</v>
      </c>
      <c r="E20">
        <v>-6.2</v>
      </c>
      <c r="F20">
        <v>7.5</v>
      </c>
      <c r="G20">
        <v>16.2</v>
      </c>
      <c r="H20">
        <v>5.5</v>
      </c>
      <c r="I20">
        <v>1.8</v>
      </c>
      <c r="J20">
        <v>0.6</v>
      </c>
      <c r="K20">
        <v>3.3</v>
      </c>
      <c r="L20">
        <v>3.2</v>
      </c>
      <c r="M20">
        <v>-1.4</v>
      </c>
      <c r="N20">
        <v>-5.0999999999999996</v>
      </c>
      <c r="O20">
        <v>5.4</v>
      </c>
      <c r="P20">
        <v>7.7</v>
      </c>
      <c r="Q20">
        <v>8.1999999999999993</v>
      </c>
      <c r="R20">
        <v>6.1</v>
      </c>
      <c r="S20">
        <v>8.8000000000000007</v>
      </c>
      <c r="T20">
        <v>8.6</v>
      </c>
      <c r="U20">
        <v>10.3</v>
      </c>
      <c r="V20">
        <v>9</v>
      </c>
      <c r="W20">
        <v>7.1</v>
      </c>
      <c r="X20">
        <v>-1.4</v>
      </c>
      <c r="Y20">
        <v>-3.5</v>
      </c>
      <c r="Z20">
        <v>4.5</v>
      </c>
      <c r="AA20">
        <v>7</v>
      </c>
      <c r="AB20">
        <v>7.3</v>
      </c>
      <c r="AC20">
        <v>2.6</v>
      </c>
      <c r="AD20">
        <v>-1.2</v>
      </c>
      <c r="AE20">
        <v>-5.8</v>
      </c>
      <c r="AF20">
        <v>-16</v>
      </c>
      <c r="AG20">
        <v>3.1</v>
      </c>
      <c r="AH20">
        <v>7.1</v>
      </c>
      <c r="AI20">
        <v>10</v>
      </c>
      <c r="AJ20">
        <v>5.6</v>
      </c>
      <c r="AK20">
        <v>6.6</v>
      </c>
      <c r="AL20">
        <v>3.8</v>
      </c>
      <c r="AM20">
        <v>2.1</v>
      </c>
      <c r="AN20">
        <v>4.0999999999999996</v>
      </c>
      <c r="AO20">
        <v>4.9000000000000004</v>
      </c>
      <c r="AP20">
        <v>2.5</v>
      </c>
      <c r="AQ20">
        <v>-2.2999999999999998</v>
      </c>
      <c r="AR20">
        <v>7.4</v>
      </c>
      <c r="AS20">
        <v>-0.2</v>
      </c>
    </row>
    <row r="21" spans="1:45">
      <c r="A21" t="s">
        <v>26082</v>
      </c>
      <c r="B21" t="s">
        <v>26083</v>
      </c>
      <c r="C21">
        <v>0</v>
      </c>
      <c r="D21">
        <v>6.1</v>
      </c>
      <c r="E21">
        <v>-2.9</v>
      </c>
      <c r="F21">
        <v>-0.4</v>
      </c>
      <c r="G21">
        <v>16.7</v>
      </c>
      <c r="H21">
        <v>6.6</v>
      </c>
      <c r="I21">
        <v>-1.7</v>
      </c>
      <c r="J21">
        <v>0.1</v>
      </c>
      <c r="K21">
        <v>5</v>
      </c>
      <c r="L21">
        <v>5.7</v>
      </c>
      <c r="M21">
        <v>1.1000000000000001</v>
      </c>
      <c r="N21">
        <v>-3.9</v>
      </c>
      <c r="O21">
        <v>2.9</v>
      </c>
      <c r="P21">
        <v>7.5</v>
      </c>
      <c r="Q21">
        <v>7.9</v>
      </c>
      <c r="R21">
        <v>9.6999999999999993</v>
      </c>
      <c r="S21">
        <v>9.1</v>
      </c>
      <c r="T21">
        <v>10.8</v>
      </c>
      <c r="U21">
        <v>10.9</v>
      </c>
      <c r="V21">
        <v>9.9</v>
      </c>
      <c r="W21">
        <v>9.3000000000000007</v>
      </c>
      <c r="X21">
        <v>-2.2000000000000002</v>
      </c>
      <c r="Y21">
        <v>-6.9</v>
      </c>
      <c r="Z21">
        <v>2.5</v>
      </c>
      <c r="AA21">
        <v>5.6</v>
      </c>
      <c r="AB21">
        <v>7.7</v>
      </c>
      <c r="AC21">
        <v>8</v>
      </c>
      <c r="AD21">
        <v>6.9</v>
      </c>
      <c r="AE21">
        <v>0.6</v>
      </c>
      <c r="AF21">
        <v>-14.5</v>
      </c>
      <c r="AG21">
        <v>4.5</v>
      </c>
      <c r="AH21">
        <v>8.6999999999999993</v>
      </c>
      <c r="AI21">
        <v>9.5</v>
      </c>
      <c r="AJ21">
        <v>4.0999999999999996</v>
      </c>
      <c r="AK21">
        <v>7.2</v>
      </c>
      <c r="AL21">
        <v>2.2999999999999998</v>
      </c>
      <c r="AM21">
        <v>0.9</v>
      </c>
      <c r="AN21">
        <v>4.0999999999999996</v>
      </c>
      <c r="AO21">
        <v>6.5</v>
      </c>
      <c r="AP21">
        <v>3.6</v>
      </c>
      <c r="AQ21">
        <v>-4.9000000000000004</v>
      </c>
      <c r="AR21">
        <v>6.4</v>
      </c>
      <c r="AS21">
        <v>3.9</v>
      </c>
    </row>
    <row r="22" spans="1:45">
      <c r="A22" t="s">
        <v>26084</v>
      </c>
      <c r="B22" t="s">
        <v>26085</v>
      </c>
      <c r="C22">
        <v>5.9</v>
      </c>
      <c r="D22">
        <v>8</v>
      </c>
      <c r="E22">
        <v>-1.6</v>
      </c>
      <c r="F22">
        <v>-10.8</v>
      </c>
      <c r="G22">
        <v>13.9</v>
      </c>
      <c r="H22">
        <v>7.1</v>
      </c>
      <c r="I22">
        <v>-11</v>
      </c>
      <c r="J22">
        <v>-2.9</v>
      </c>
      <c r="K22">
        <v>0.7</v>
      </c>
      <c r="L22">
        <v>2</v>
      </c>
      <c r="M22">
        <v>1.5</v>
      </c>
      <c r="N22">
        <v>-11.1</v>
      </c>
      <c r="O22">
        <v>-6</v>
      </c>
      <c r="P22">
        <v>-0.3</v>
      </c>
      <c r="Q22">
        <v>1.8</v>
      </c>
      <c r="R22">
        <v>6.4</v>
      </c>
      <c r="S22">
        <v>5.7</v>
      </c>
      <c r="T22">
        <v>7.3</v>
      </c>
      <c r="U22">
        <v>5.5</v>
      </c>
      <c r="V22">
        <v>0.4</v>
      </c>
      <c r="W22">
        <v>8.1</v>
      </c>
      <c r="X22">
        <v>-1.3</v>
      </c>
      <c r="Y22">
        <v>-17.399999999999999</v>
      </c>
      <c r="Z22">
        <v>-3.6</v>
      </c>
      <c r="AA22">
        <v>-0.1</v>
      </c>
      <c r="AB22">
        <v>2.1</v>
      </c>
      <c r="AC22">
        <v>7.6</v>
      </c>
      <c r="AD22">
        <v>13.3</v>
      </c>
      <c r="AE22">
        <v>6.5</v>
      </c>
      <c r="AF22">
        <v>-18.7</v>
      </c>
      <c r="AG22">
        <v>-16.100000000000001</v>
      </c>
      <c r="AH22">
        <v>2.7</v>
      </c>
      <c r="AI22">
        <v>13</v>
      </c>
      <c r="AJ22">
        <v>1.3</v>
      </c>
      <c r="AK22">
        <v>11</v>
      </c>
      <c r="AL22">
        <v>-0.9</v>
      </c>
      <c r="AM22">
        <v>-4.3</v>
      </c>
      <c r="AN22">
        <v>4.4000000000000004</v>
      </c>
      <c r="AO22">
        <v>4.0999999999999996</v>
      </c>
      <c r="AP22">
        <v>2.2999999999999998</v>
      </c>
      <c r="AQ22">
        <v>-10.1</v>
      </c>
      <c r="AR22">
        <v>-6.4</v>
      </c>
      <c r="AS22">
        <v>-6.6</v>
      </c>
    </row>
    <row r="23" spans="1:45">
      <c r="A23" t="s">
        <v>26086</v>
      </c>
      <c r="B23" t="s">
        <v>26087</v>
      </c>
      <c r="C23">
        <v>-4.4000000000000004</v>
      </c>
      <c r="D23">
        <v>3.7</v>
      </c>
      <c r="E23">
        <v>-6.3</v>
      </c>
      <c r="F23">
        <v>4.5999999999999996</v>
      </c>
      <c r="G23">
        <v>19.399999999999999</v>
      </c>
      <c r="H23">
        <v>5.5</v>
      </c>
      <c r="I23">
        <v>1.1000000000000001</v>
      </c>
      <c r="J23">
        <v>0.4</v>
      </c>
      <c r="K23">
        <v>6.6</v>
      </c>
      <c r="L23">
        <v>5.3</v>
      </c>
      <c r="M23">
        <v>-2.1</v>
      </c>
      <c r="N23">
        <v>-4.5999999999999996</v>
      </c>
      <c r="O23">
        <v>5.9</v>
      </c>
      <c r="P23">
        <v>12.7</v>
      </c>
      <c r="Q23">
        <v>12.3</v>
      </c>
      <c r="R23">
        <v>12.1</v>
      </c>
      <c r="S23">
        <v>9.5</v>
      </c>
      <c r="T23">
        <v>11.1</v>
      </c>
      <c r="U23">
        <v>13.1</v>
      </c>
      <c r="V23">
        <v>12.5</v>
      </c>
      <c r="W23">
        <v>9.6999999999999993</v>
      </c>
      <c r="X23">
        <v>-4.3</v>
      </c>
      <c r="Y23">
        <v>-5.3</v>
      </c>
      <c r="Z23">
        <v>4.4000000000000004</v>
      </c>
      <c r="AA23">
        <v>8.6</v>
      </c>
      <c r="AB23">
        <v>10.4</v>
      </c>
      <c r="AC23">
        <v>9.6</v>
      </c>
      <c r="AD23">
        <v>4</v>
      </c>
      <c r="AE23">
        <v>-4.8</v>
      </c>
      <c r="AF23">
        <v>-21.2</v>
      </c>
      <c r="AG23">
        <v>20.2</v>
      </c>
      <c r="AH23">
        <v>13.4</v>
      </c>
      <c r="AI23">
        <v>11</v>
      </c>
      <c r="AJ23">
        <v>4.7</v>
      </c>
      <c r="AK23">
        <v>7</v>
      </c>
      <c r="AL23">
        <v>3</v>
      </c>
      <c r="AM23">
        <v>-1.8</v>
      </c>
      <c r="AN23">
        <v>2.8</v>
      </c>
      <c r="AO23">
        <v>6.6</v>
      </c>
      <c r="AP23">
        <v>1.3</v>
      </c>
      <c r="AQ23">
        <v>-10.5</v>
      </c>
      <c r="AR23">
        <v>10.3</v>
      </c>
      <c r="AS23">
        <v>4.3</v>
      </c>
    </row>
    <row r="24" spans="1:45">
      <c r="A24" t="s">
        <v>26088</v>
      </c>
      <c r="B24" t="s">
        <v>26089</v>
      </c>
      <c r="C24">
        <v>5</v>
      </c>
      <c r="D24">
        <v>10.9</v>
      </c>
      <c r="E24">
        <v>6.2</v>
      </c>
      <c r="F24">
        <v>7.9</v>
      </c>
      <c r="G24">
        <v>13.7</v>
      </c>
      <c r="H24">
        <v>9</v>
      </c>
      <c r="I24">
        <v>7</v>
      </c>
      <c r="J24">
        <v>3.9</v>
      </c>
      <c r="K24">
        <v>7.1</v>
      </c>
      <c r="L24">
        <v>11.7</v>
      </c>
      <c r="M24">
        <v>8.4</v>
      </c>
      <c r="N24">
        <v>6.4</v>
      </c>
      <c r="O24">
        <v>5.8</v>
      </c>
      <c r="P24">
        <v>4.2</v>
      </c>
      <c r="Q24">
        <v>3.9</v>
      </c>
      <c r="R24">
        <v>7.1</v>
      </c>
      <c r="S24">
        <v>11.2</v>
      </c>
      <c r="T24">
        <v>13.1</v>
      </c>
      <c r="U24">
        <v>11</v>
      </c>
      <c r="V24">
        <v>13</v>
      </c>
      <c r="W24">
        <v>9.5</v>
      </c>
      <c r="X24">
        <v>1</v>
      </c>
      <c r="Y24">
        <v>-0.8</v>
      </c>
      <c r="Z24">
        <v>3.8</v>
      </c>
      <c r="AA24">
        <v>4.9000000000000004</v>
      </c>
      <c r="AB24">
        <v>7.4</v>
      </c>
      <c r="AC24">
        <v>5.8</v>
      </c>
      <c r="AD24">
        <v>6.3</v>
      </c>
      <c r="AE24">
        <v>3.8</v>
      </c>
      <c r="AF24">
        <v>-0.5</v>
      </c>
      <c r="AG24">
        <v>2.7</v>
      </c>
      <c r="AH24">
        <v>6.2</v>
      </c>
      <c r="AI24">
        <v>5</v>
      </c>
      <c r="AJ24">
        <v>5.4</v>
      </c>
      <c r="AK24">
        <v>4.8</v>
      </c>
      <c r="AL24">
        <v>3.8</v>
      </c>
      <c r="AM24">
        <v>8.8000000000000007</v>
      </c>
      <c r="AN24">
        <v>5.6</v>
      </c>
      <c r="AO24">
        <v>8.1</v>
      </c>
      <c r="AP24">
        <v>7.3</v>
      </c>
      <c r="AQ24">
        <v>4.8</v>
      </c>
      <c r="AR24">
        <v>9.6999999999999993</v>
      </c>
      <c r="AS24">
        <v>8.8000000000000007</v>
      </c>
    </row>
    <row r="25" spans="1:45">
      <c r="A25" s="98" t="s">
        <v>26090</v>
      </c>
      <c r="B25" s="98" t="s">
        <v>26091</v>
      </c>
      <c r="C25" s="258">
        <v>-20.9</v>
      </c>
      <c r="D25" s="258">
        <v>-8.1999999999999993</v>
      </c>
      <c r="E25" s="258">
        <v>-18.100000000000001</v>
      </c>
      <c r="F25" s="258">
        <v>42</v>
      </c>
      <c r="G25" s="258">
        <v>14.8</v>
      </c>
      <c r="H25" s="258">
        <v>2.2999999999999998</v>
      </c>
      <c r="I25" s="258">
        <v>12.4</v>
      </c>
      <c r="J25" s="258">
        <v>2</v>
      </c>
      <c r="K25" s="258">
        <v>-0.9</v>
      </c>
      <c r="L25" s="258">
        <v>-3.2</v>
      </c>
      <c r="M25" s="258">
        <v>-8.5</v>
      </c>
      <c r="N25" s="258">
        <v>-8.9</v>
      </c>
      <c r="O25" s="258">
        <v>13.8</v>
      </c>
      <c r="P25" s="258">
        <v>8.1999999999999993</v>
      </c>
      <c r="Q25" s="258">
        <v>9</v>
      </c>
      <c r="R25" s="258">
        <v>-3.4</v>
      </c>
      <c r="S25" s="258">
        <v>8.1999999999999993</v>
      </c>
      <c r="T25" s="258">
        <v>2.4</v>
      </c>
      <c r="U25" s="258">
        <v>8.6</v>
      </c>
      <c r="V25" s="258">
        <v>6.3</v>
      </c>
      <c r="W25" s="258">
        <v>0.7</v>
      </c>
      <c r="X25" s="258">
        <v>0.9</v>
      </c>
      <c r="Y25" s="258">
        <v>6.1</v>
      </c>
      <c r="Z25" s="258">
        <v>9.1</v>
      </c>
      <c r="AA25" s="258">
        <v>10</v>
      </c>
      <c r="AB25" s="258">
        <v>6.6</v>
      </c>
      <c r="AC25" s="258">
        <v>-7.5</v>
      </c>
      <c r="AD25" s="258">
        <v>-18.7</v>
      </c>
      <c r="AE25" s="258">
        <v>-24.2</v>
      </c>
      <c r="AF25" s="258">
        <v>-21.7</v>
      </c>
      <c r="AG25" s="258">
        <v>-3.1</v>
      </c>
      <c r="AH25" s="258">
        <v>-0.1</v>
      </c>
      <c r="AI25" s="258">
        <v>13</v>
      </c>
      <c r="AJ25" s="258">
        <v>12.4</v>
      </c>
      <c r="AK25" s="258">
        <v>3.8</v>
      </c>
      <c r="AL25" s="258">
        <v>10.199999999999999</v>
      </c>
      <c r="AM25" s="258">
        <v>6.6</v>
      </c>
      <c r="AN25" s="258">
        <v>4</v>
      </c>
      <c r="AO25" s="258">
        <v>-0.6</v>
      </c>
      <c r="AP25" s="258">
        <v>-1</v>
      </c>
      <c r="AQ25" s="258">
        <v>7.2</v>
      </c>
      <c r="AR25" s="258">
        <v>10.7</v>
      </c>
      <c r="AS25" s="258">
        <v>-10.6</v>
      </c>
    </row>
    <row r="26" spans="1:45">
      <c r="A26" t="s">
        <v>26092</v>
      </c>
      <c r="B26" t="s">
        <v>26093</v>
      </c>
      <c r="C26" t="s">
        <v>26094</v>
      </c>
      <c r="D26" t="s">
        <v>26094</v>
      </c>
      <c r="E26" t="s">
        <v>26094</v>
      </c>
      <c r="F26" t="s">
        <v>26094</v>
      </c>
      <c r="G26" t="s">
        <v>26094</v>
      </c>
      <c r="H26" t="s">
        <v>26094</v>
      </c>
      <c r="I26" t="s">
        <v>26094</v>
      </c>
      <c r="J26" t="s">
        <v>26094</v>
      </c>
      <c r="K26" t="s">
        <v>26094</v>
      </c>
      <c r="L26" t="s">
        <v>26094</v>
      </c>
      <c r="M26" t="s">
        <v>26094</v>
      </c>
      <c r="N26" t="s">
        <v>26094</v>
      </c>
      <c r="O26" t="s">
        <v>26094</v>
      </c>
      <c r="P26" t="s">
        <v>26094</v>
      </c>
      <c r="Q26" t="s">
        <v>26094</v>
      </c>
      <c r="R26" t="s">
        <v>26094</v>
      </c>
      <c r="S26" t="s">
        <v>26094</v>
      </c>
      <c r="T26" t="s">
        <v>26094</v>
      </c>
      <c r="U26" t="s">
        <v>26094</v>
      </c>
      <c r="V26" t="s">
        <v>26094</v>
      </c>
      <c r="W26" t="s">
        <v>26094</v>
      </c>
      <c r="X26" t="s">
        <v>26094</v>
      </c>
      <c r="Y26" t="s">
        <v>26094</v>
      </c>
      <c r="Z26" t="s">
        <v>26094</v>
      </c>
      <c r="AA26" t="s">
        <v>26094</v>
      </c>
      <c r="AB26" t="s">
        <v>26094</v>
      </c>
      <c r="AC26" t="s">
        <v>26094</v>
      </c>
      <c r="AD26" t="s">
        <v>26094</v>
      </c>
      <c r="AE26" t="s">
        <v>26094</v>
      </c>
      <c r="AF26" t="s">
        <v>26094</v>
      </c>
      <c r="AG26" t="s">
        <v>26094</v>
      </c>
      <c r="AH26" t="s">
        <v>26094</v>
      </c>
      <c r="AI26" t="s">
        <v>26094</v>
      </c>
      <c r="AJ26" t="s">
        <v>26094</v>
      </c>
      <c r="AK26" t="s">
        <v>26094</v>
      </c>
      <c r="AL26" t="s">
        <v>26094</v>
      </c>
      <c r="AM26" t="s">
        <v>26094</v>
      </c>
      <c r="AN26" t="s">
        <v>26094</v>
      </c>
      <c r="AO26" t="s">
        <v>26094</v>
      </c>
      <c r="AP26" t="s">
        <v>26094</v>
      </c>
      <c r="AQ26" t="s">
        <v>26094</v>
      </c>
      <c r="AR26" t="s">
        <v>26094</v>
      </c>
      <c r="AS26" t="s">
        <v>26094</v>
      </c>
    </row>
    <row r="27" spans="1:45">
      <c r="A27" t="s">
        <v>26095</v>
      </c>
      <c r="B27" s="425" t="s">
        <v>26096</v>
      </c>
      <c r="C27" s="425" t="s">
        <v>26094</v>
      </c>
      <c r="D27" s="425" t="s">
        <v>26094</v>
      </c>
      <c r="E27" s="425" t="s">
        <v>26094</v>
      </c>
      <c r="F27" s="425" t="s">
        <v>26094</v>
      </c>
      <c r="G27" s="425" t="s">
        <v>26094</v>
      </c>
      <c r="H27" s="425" t="s">
        <v>26094</v>
      </c>
      <c r="I27" s="425" t="s">
        <v>26094</v>
      </c>
      <c r="J27" s="425" t="s">
        <v>26094</v>
      </c>
      <c r="K27" s="425" t="s">
        <v>26094</v>
      </c>
      <c r="L27" s="425" t="s">
        <v>26094</v>
      </c>
      <c r="M27" s="425" t="s">
        <v>26094</v>
      </c>
      <c r="N27" s="425" t="s">
        <v>26094</v>
      </c>
      <c r="O27" s="425" t="s">
        <v>26094</v>
      </c>
      <c r="P27" s="425" t="s">
        <v>26094</v>
      </c>
      <c r="Q27" s="425" t="s">
        <v>26094</v>
      </c>
      <c r="R27" s="425" t="s">
        <v>26094</v>
      </c>
      <c r="S27" s="425" t="s">
        <v>26094</v>
      </c>
      <c r="T27" s="425" t="s">
        <v>26094</v>
      </c>
      <c r="U27" s="425" t="s">
        <v>26094</v>
      </c>
      <c r="V27" s="425" t="s">
        <v>26094</v>
      </c>
      <c r="W27" s="425" t="s">
        <v>26094</v>
      </c>
      <c r="X27" s="425" t="s">
        <v>26094</v>
      </c>
      <c r="Y27" s="425" t="s">
        <v>26094</v>
      </c>
      <c r="Z27" s="425" t="s">
        <v>26094</v>
      </c>
      <c r="AA27" s="425" t="s">
        <v>26094</v>
      </c>
      <c r="AB27" s="425" t="s">
        <v>26094</v>
      </c>
      <c r="AC27" s="425" t="s">
        <v>26094</v>
      </c>
      <c r="AD27" s="425" t="s">
        <v>26094</v>
      </c>
      <c r="AE27" s="425" t="s">
        <v>26094</v>
      </c>
      <c r="AF27" s="425" t="s">
        <v>26094</v>
      </c>
      <c r="AG27" s="425" t="s">
        <v>26094</v>
      </c>
      <c r="AH27" s="425" t="s">
        <v>26094</v>
      </c>
      <c r="AI27" s="425" t="s">
        <v>26094</v>
      </c>
      <c r="AJ27" s="425" t="s">
        <v>26094</v>
      </c>
      <c r="AK27" s="425" t="s">
        <v>26094</v>
      </c>
      <c r="AL27" s="425" t="s">
        <v>26094</v>
      </c>
      <c r="AM27" s="425" t="s">
        <v>26094</v>
      </c>
      <c r="AN27" s="425" t="s">
        <v>26094</v>
      </c>
      <c r="AO27" s="425" t="s">
        <v>26094</v>
      </c>
      <c r="AP27" s="425" t="s">
        <v>26094</v>
      </c>
      <c r="AQ27" s="425" t="s">
        <v>26094</v>
      </c>
      <c r="AR27" s="425" t="s">
        <v>26094</v>
      </c>
      <c r="AS27" s="425" t="s">
        <v>26094</v>
      </c>
    </row>
    <row r="28" spans="1:45">
      <c r="A28" t="s">
        <v>26097</v>
      </c>
      <c r="B28" t="s">
        <v>26098</v>
      </c>
      <c r="C28">
        <v>10.8</v>
      </c>
      <c r="D28">
        <v>1.2</v>
      </c>
      <c r="E28">
        <v>-7.7</v>
      </c>
      <c r="F28">
        <v>-2.6</v>
      </c>
      <c r="G28">
        <v>8.1999999999999993</v>
      </c>
      <c r="H28">
        <v>3.4</v>
      </c>
      <c r="I28">
        <v>7.7</v>
      </c>
      <c r="J28">
        <v>10.9</v>
      </c>
      <c r="K28">
        <v>16.2</v>
      </c>
      <c r="L28">
        <v>11.6</v>
      </c>
      <c r="M28">
        <v>8.8000000000000007</v>
      </c>
      <c r="N28">
        <v>6.6</v>
      </c>
      <c r="O28">
        <v>6.9</v>
      </c>
      <c r="P28">
        <v>3.3</v>
      </c>
      <c r="Q28">
        <v>8.8000000000000007</v>
      </c>
      <c r="R28">
        <v>10.3</v>
      </c>
      <c r="S28">
        <v>8.1999999999999993</v>
      </c>
      <c r="T28">
        <v>11.9</v>
      </c>
      <c r="U28">
        <v>2.2999999999999998</v>
      </c>
      <c r="V28">
        <v>5</v>
      </c>
      <c r="W28">
        <v>8.3000000000000007</v>
      </c>
      <c r="X28">
        <v>-5.6</v>
      </c>
      <c r="Y28">
        <v>-2</v>
      </c>
      <c r="Z28">
        <v>2.1</v>
      </c>
      <c r="AA28">
        <v>9.6</v>
      </c>
      <c r="AB28">
        <v>6.9</v>
      </c>
      <c r="AC28">
        <v>9.5</v>
      </c>
      <c r="AD28">
        <v>8.8000000000000007</v>
      </c>
      <c r="AE28">
        <v>5.8</v>
      </c>
      <c r="AF28">
        <v>-8.3000000000000007</v>
      </c>
      <c r="AG28">
        <v>12.9</v>
      </c>
      <c r="AH28">
        <v>7.2</v>
      </c>
      <c r="AI28">
        <v>4</v>
      </c>
      <c r="AJ28">
        <v>3</v>
      </c>
      <c r="AK28">
        <v>3.9</v>
      </c>
      <c r="AL28">
        <v>0.3</v>
      </c>
      <c r="AM28">
        <v>0.4</v>
      </c>
      <c r="AN28">
        <v>4.3</v>
      </c>
      <c r="AO28">
        <v>2.8</v>
      </c>
      <c r="AP28">
        <v>0.5</v>
      </c>
      <c r="AQ28">
        <v>-13.2</v>
      </c>
      <c r="AR28">
        <v>6.1</v>
      </c>
      <c r="AS28">
        <v>7.1</v>
      </c>
    </row>
    <row r="29" spans="1:45">
      <c r="A29" t="s">
        <v>26099</v>
      </c>
      <c r="B29" t="s">
        <v>26100</v>
      </c>
      <c r="C29">
        <v>12.3</v>
      </c>
      <c r="D29">
        <v>-0.6</v>
      </c>
      <c r="E29">
        <v>-8.5</v>
      </c>
      <c r="F29">
        <v>-3.3</v>
      </c>
      <c r="G29">
        <v>7.1</v>
      </c>
      <c r="H29">
        <v>3.5</v>
      </c>
      <c r="I29">
        <v>5.4</v>
      </c>
      <c r="J29">
        <v>12.2</v>
      </c>
      <c r="K29">
        <v>17.8</v>
      </c>
      <c r="L29">
        <v>11.4</v>
      </c>
      <c r="M29">
        <v>8.6</v>
      </c>
      <c r="N29">
        <v>6.7</v>
      </c>
      <c r="O29">
        <v>7.5</v>
      </c>
      <c r="P29">
        <v>3.2</v>
      </c>
      <c r="Q29">
        <v>9.6</v>
      </c>
      <c r="R29">
        <v>11.6</v>
      </c>
      <c r="S29">
        <v>8.9</v>
      </c>
      <c r="T29">
        <v>14.5</v>
      </c>
      <c r="U29">
        <v>2.2000000000000002</v>
      </c>
      <c r="V29">
        <v>4.2</v>
      </c>
      <c r="W29">
        <v>9.8000000000000007</v>
      </c>
      <c r="X29">
        <v>-6.4</v>
      </c>
      <c r="Y29">
        <v>-3.5</v>
      </c>
      <c r="Z29">
        <v>2.9</v>
      </c>
      <c r="AA29">
        <v>9</v>
      </c>
      <c r="AB29">
        <v>7.6</v>
      </c>
      <c r="AC29">
        <v>10</v>
      </c>
      <c r="AD29">
        <v>7</v>
      </c>
      <c r="AE29">
        <v>5.9</v>
      </c>
      <c r="AF29">
        <v>-11.9</v>
      </c>
      <c r="AG29">
        <v>15.1</v>
      </c>
      <c r="AH29">
        <v>7.5</v>
      </c>
      <c r="AI29">
        <v>3.9</v>
      </c>
      <c r="AJ29">
        <v>2.9</v>
      </c>
      <c r="AK29">
        <v>4.5</v>
      </c>
      <c r="AL29">
        <v>-0.4</v>
      </c>
      <c r="AM29">
        <v>0.6</v>
      </c>
      <c r="AN29">
        <v>4.0999999999999996</v>
      </c>
      <c r="AO29">
        <v>4.2</v>
      </c>
      <c r="AP29">
        <v>0.1</v>
      </c>
      <c r="AQ29">
        <v>-10.1</v>
      </c>
      <c r="AR29">
        <v>7.4</v>
      </c>
      <c r="AS29">
        <v>6.3</v>
      </c>
    </row>
    <row r="30" spans="1:45">
      <c r="A30" t="s">
        <v>26101</v>
      </c>
      <c r="B30" t="s">
        <v>26102</v>
      </c>
      <c r="C30">
        <v>4.2</v>
      </c>
      <c r="D30">
        <v>9.6999999999999993</v>
      </c>
      <c r="E30">
        <v>-4.4000000000000004</v>
      </c>
      <c r="F30">
        <v>-0.2</v>
      </c>
      <c r="G30">
        <v>11.8</v>
      </c>
      <c r="H30">
        <v>2.8</v>
      </c>
      <c r="I30">
        <v>14.4</v>
      </c>
      <c r="J30">
        <v>7.6</v>
      </c>
      <c r="K30">
        <v>11.9</v>
      </c>
      <c r="L30">
        <v>12</v>
      </c>
      <c r="M30">
        <v>9.5</v>
      </c>
      <c r="N30">
        <v>6.4</v>
      </c>
      <c r="O30">
        <v>5.4</v>
      </c>
      <c r="P30">
        <v>3.3</v>
      </c>
      <c r="Q30">
        <v>7</v>
      </c>
      <c r="R30">
        <v>6.8</v>
      </c>
      <c r="S30">
        <v>6.3</v>
      </c>
      <c r="T30">
        <v>5.3</v>
      </c>
      <c r="U30">
        <v>2.8</v>
      </c>
      <c r="V30">
        <v>7</v>
      </c>
      <c r="W30">
        <v>4.5</v>
      </c>
      <c r="X30">
        <v>-3.3</v>
      </c>
      <c r="Y30">
        <v>1.9</v>
      </c>
      <c r="Z30">
        <v>0.2</v>
      </c>
      <c r="AA30">
        <v>11.2</v>
      </c>
      <c r="AB30">
        <v>5.4</v>
      </c>
      <c r="AC30">
        <v>8.1</v>
      </c>
      <c r="AD30">
        <v>13.1</v>
      </c>
      <c r="AE30">
        <v>5.6</v>
      </c>
      <c r="AF30">
        <v>0</v>
      </c>
      <c r="AG30">
        <v>8.3000000000000007</v>
      </c>
      <c r="AH30">
        <v>6.5</v>
      </c>
      <c r="AI30">
        <v>4.2</v>
      </c>
      <c r="AJ30">
        <v>3</v>
      </c>
      <c r="AK30">
        <v>2.7</v>
      </c>
      <c r="AL30">
        <v>1.5</v>
      </c>
      <c r="AM30">
        <v>0</v>
      </c>
      <c r="AN30">
        <v>4.5</v>
      </c>
      <c r="AO30">
        <v>0.2</v>
      </c>
      <c r="AP30">
        <v>1.2</v>
      </c>
      <c r="AQ30">
        <v>-18.8</v>
      </c>
      <c r="AR30">
        <v>3.3</v>
      </c>
      <c r="AS30">
        <v>8.6999999999999993</v>
      </c>
    </row>
    <row r="31" spans="1:45">
      <c r="A31" t="s">
        <v>26103</v>
      </c>
      <c r="B31" t="s">
        <v>26104</v>
      </c>
      <c r="C31">
        <v>-6.7</v>
      </c>
      <c r="D31">
        <v>2.6</v>
      </c>
      <c r="E31">
        <v>-1.3</v>
      </c>
      <c r="F31">
        <v>12.6</v>
      </c>
      <c r="G31">
        <v>24.3</v>
      </c>
      <c r="H31">
        <v>6.5</v>
      </c>
      <c r="I31">
        <v>8.5</v>
      </c>
      <c r="J31">
        <v>5.9</v>
      </c>
      <c r="K31">
        <v>3.9</v>
      </c>
      <c r="L31">
        <v>4.4000000000000004</v>
      </c>
      <c r="M31">
        <v>3.6</v>
      </c>
      <c r="N31">
        <v>-0.1</v>
      </c>
      <c r="O31">
        <v>7</v>
      </c>
      <c r="P31">
        <v>8.6</v>
      </c>
      <c r="Q31">
        <v>11.9</v>
      </c>
      <c r="R31">
        <v>8</v>
      </c>
      <c r="S31">
        <v>8.6999999999999993</v>
      </c>
      <c r="T31">
        <v>13.5</v>
      </c>
      <c r="U31">
        <v>11.7</v>
      </c>
      <c r="V31">
        <v>11.6</v>
      </c>
      <c r="W31">
        <v>13</v>
      </c>
      <c r="X31">
        <v>-2.5</v>
      </c>
      <c r="Y31">
        <v>3.7</v>
      </c>
      <c r="Z31">
        <v>5.0999999999999996</v>
      </c>
      <c r="AA31">
        <v>11</v>
      </c>
      <c r="AB31">
        <v>6.5</v>
      </c>
      <c r="AC31">
        <v>6.4</v>
      </c>
      <c r="AD31">
        <v>2.6</v>
      </c>
      <c r="AE31">
        <v>-2.1</v>
      </c>
      <c r="AF31">
        <v>-12.6</v>
      </c>
      <c r="AG31">
        <v>13.2</v>
      </c>
      <c r="AH31">
        <v>4.8</v>
      </c>
      <c r="AI31">
        <v>2.4</v>
      </c>
      <c r="AJ31">
        <v>1.2</v>
      </c>
      <c r="AK31">
        <v>5.2</v>
      </c>
      <c r="AL31">
        <v>5.2</v>
      </c>
      <c r="AM31">
        <v>1.5</v>
      </c>
      <c r="AN31">
        <v>4.5</v>
      </c>
      <c r="AO31">
        <v>4.2</v>
      </c>
      <c r="AP31">
        <v>1.1000000000000001</v>
      </c>
      <c r="AQ31">
        <v>-9</v>
      </c>
      <c r="AR31">
        <v>14.1</v>
      </c>
      <c r="AS31">
        <v>8.1</v>
      </c>
    </row>
    <row r="32" spans="1:45">
      <c r="A32" t="s">
        <v>26105</v>
      </c>
      <c r="B32" t="s">
        <v>26100</v>
      </c>
      <c r="C32">
        <v>-7.4</v>
      </c>
      <c r="D32">
        <v>2</v>
      </c>
      <c r="E32">
        <v>-2.5</v>
      </c>
      <c r="F32">
        <v>13.6</v>
      </c>
      <c r="G32">
        <v>24.2</v>
      </c>
      <c r="H32">
        <v>6.3</v>
      </c>
      <c r="I32">
        <v>10.199999999999999</v>
      </c>
      <c r="J32">
        <v>4.7</v>
      </c>
      <c r="K32">
        <v>4.0999999999999996</v>
      </c>
      <c r="L32">
        <v>4.3</v>
      </c>
      <c r="M32">
        <v>2.9</v>
      </c>
      <c r="N32">
        <v>0.5</v>
      </c>
      <c r="O32">
        <v>9.4</v>
      </c>
      <c r="P32">
        <v>10</v>
      </c>
      <c r="Q32">
        <v>13.4</v>
      </c>
      <c r="R32">
        <v>9</v>
      </c>
      <c r="S32">
        <v>9.4</v>
      </c>
      <c r="T32">
        <v>14.4</v>
      </c>
      <c r="U32">
        <v>11.8</v>
      </c>
      <c r="V32">
        <v>12.8</v>
      </c>
      <c r="W32">
        <v>13.1</v>
      </c>
      <c r="X32">
        <v>-3.3</v>
      </c>
      <c r="Y32">
        <v>3.7</v>
      </c>
      <c r="Z32">
        <v>6.1</v>
      </c>
      <c r="AA32">
        <v>11.2</v>
      </c>
      <c r="AB32">
        <v>7</v>
      </c>
      <c r="AC32">
        <v>6.1</v>
      </c>
      <c r="AD32">
        <v>1.9</v>
      </c>
      <c r="AE32">
        <v>-3.3</v>
      </c>
      <c r="AF32">
        <v>-15.5</v>
      </c>
      <c r="AG32">
        <v>15.4</v>
      </c>
      <c r="AH32">
        <v>5.5</v>
      </c>
      <c r="AI32">
        <v>2.7</v>
      </c>
      <c r="AJ32">
        <v>2</v>
      </c>
      <c r="AK32">
        <v>5.6</v>
      </c>
      <c r="AL32">
        <v>5.8</v>
      </c>
      <c r="AM32">
        <v>1.1000000000000001</v>
      </c>
      <c r="AN32">
        <v>4.5</v>
      </c>
      <c r="AO32">
        <v>5.0999999999999996</v>
      </c>
      <c r="AP32">
        <v>0.5</v>
      </c>
      <c r="AQ32">
        <v>-5.8</v>
      </c>
      <c r="AR32">
        <v>14.5</v>
      </c>
      <c r="AS32">
        <v>6.9</v>
      </c>
    </row>
    <row r="33" spans="1:45">
      <c r="A33" t="s">
        <v>26106</v>
      </c>
      <c r="B33" t="s">
        <v>26102</v>
      </c>
      <c r="C33">
        <v>-2.2000000000000002</v>
      </c>
      <c r="D33">
        <v>5.8</v>
      </c>
      <c r="E33">
        <v>5.3</v>
      </c>
      <c r="F33">
        <v>8.1</v>
      </c>
      <c r="G33">
        <v>25.1</v>
      </c>
      <c r="H33">
        <v>7.6</v>
      </c>
      <c r="I33">
        <v>1.1000000000000001</v>
      </c>
      <c r="J33">
        <v>11.8</v>
      </c>
      <c r="K33">
        <v>3.4</v>
      </c>
      <c r="L33">
        <v>4.8</v>
      </c>
      <c r="M33">
        <v>6.5</v>
      </c>
      <c r="N33">
        <v>-2.6</v>
      </c>
      <c r="O33">
        <v>-2.7</v>
      </c>
      <c r="P33">
        <v>2.7</v>
      </c>
      <c r="Q33">
        <v>5.3</v>
      </c>
      <c r="R33">
        <v>3</v>
      </c>
      <c r="S33">
        <v>5.2</v>
      </c>
      <c r="T33">
        <v>8.6999999999999993</v>
      </c>
      <c r="U33">
        <v>10.9</v>
      </c>
      <c r="V33">
        <v>5.6</v>
      </c>
      <c r="W33">
        <v>12.7</v>
      </c>
      <c r="X33">
        <v>2</v>
      </c>
      <c r="Y33">
        <v>3.4</v>
      </c>
      <c r="Z33">
        <v>0.4</v>
      </c>
      <c r="AA33">
        <v>9.8000000000000007</v>
      </c>
      <c r="AB33">
        <v>3.7</v>
      </c>
      <c r="AC33">
        <v>8.3000000000000007</v>
      </c>
      <c r="AD33">
        <v>5.9</v>
      </c>
      <c r="AE33">
        <v>3.7</v>
      </c>
      <c r="AF33">
        <v>1.1000000000000001</v>
      </c>
      <c r="AG33">
        <v>4.5999999999999996</v>
      </c>
      <c r="AH33">
        <v>1.7</v>
      </c>
      <c r="AI33">
        <v>1.5</v>
      </c>
      <c r="AJ33">
        <v>-2.5</v>
      </c>
      <c r="AK33">
        <v>3.2</v>
      </c>
      <c r="AL33">
        <v>2.5</v>
      </c>
      <c r="AM33">
        <v>3</v>
      </c>
      <c r="AN33">
        <v>4.5999999999999996</v>
      </c>
      <c r="AO33">
        <v>0.5</v>
      </c>
      <c r="AP33">
        <v>4</v>
      </c>
      <c r="AQ33">
        <v>-22</v>
      </c>
      <c r="AR33">
        <v>12.3</v>
      </c>
      <c r="AS33">
        <v>14.2</v>
      </c>
    </row>
    <row r="34" spans="1:45">
      <c r="A34" t="s">
        <v>26107</v>
      </c>
      <c r="B34" s="425" t="s">
        <v>26108</v>
      </c>
      <c r="C34" s="425">
        <v>1.8</v>
      </c>
      <c r="D34" s="425">
        <v>1</v>
      </c>
      <c r="E34" s="425">
        <v>1.8</v>
      </c>
      <c r="F34" s="425">
        <v>3.7</v>
      </c>
      <c r="G34" s="425">
        <v>3.5</v>
      </c>
      <c r="H34" s="425">
        <v>6.7</v>
      </c>
      <c r="I34" s="425">
        <v>5.4</v>
      </c>
      <c r="J34" s="425">
        <v>2.9</v>
      </c>
      <c r="K34" s="425">
        <v>1.2</v>
      </c>
      <c r="L34" s="425">
        <v>2.8</v>
      </c>
      <c r="M34" s="425">
        <v>3.2</v>
      </c>
      <c r="N34" s="425">
        <v>1.2</v>
      </c>
      <c r="O34" s="425">
        <v>0.5</v>
      </c>
      <c r="P34" s="425">
        <v>-0.8</v>
      </c>
      <c r="Q34" s="425">
        <v>0.1</v>
      </c>
      <c r="R34" s="425">
        <v>0.5</v>
      </c>
      <c r="S34" s="425">
        <v>0.9</v>
      </c>
      <c r="T34" s="425">
        <v>1.6</v>
      </c>
      <c r="U34" s="425">
        <v>2.4</v>
      </c>
      <c r="V34" s="425">
        <v>3.3</v>
      </c>
      <c r="W34" s="425">
        <v>1.8</v>
      </c>
      <c r="X34" s="425">
        <v>3.8</v>
      </c>
      <c r="Y34" s="425">
        <v>4.4000000000000004</v>
      </c>
      <c r="Z34" s="425">
        <v>2</v>
      </c>
      <c r="AA34" s="425">
        <v>1.5</v>
      </c>
      <c r="AB34" s="425">
        <v>0.8</v>
      </c>
      <c r="AC34" s="425">
        <v>1.6</v>
      </c>
      <c r="AD34" s="425">
        <v>1.8</v>
      </c>
      <c r="AE34" s="425">
        <v>2.5</v>
      </c>
      <c r="AF34" s="425">
        <v>3.6</v>
      </c>
      <c r="AG34" s="425">
        <v>-0.1</v>
      </c>
      <c r="AH34" s="425">
        <v>-3.2</v>
      </c>
      <c r="AI34" s="425">
        <v>-2.1</v>
      </c>
      <c r="AJ34" s="425">
        <v>-2.4</v>
      </c>
      <c r="AK34" s="425">
        <v>-0.9</v>
      </c>
      <c r="AL34" s="425">
        <v>1.8</v>
      </c>
      <c r="AM34" s="425">
        <v>2</v>
      </c>
      <c r="AN34" s="425">
        <v>0.4</v>
      </c>
      <c r="AO34" s="425">
        <v>1.7</v>
      </c>
      <c r="AP34" s="425">
        <v>3.3</v>
      </c>
      <c r="AQ34" s="425">
        <v>2.6</v>
      </c>
      <c r="AR34" s="425">
        <v>0.6</v>
      </c>
      <c r="AS34" s="425">
        <v>-0.6</v>
      </c>
    </row>
    <row r="35" spans="1:45">
      <c r="A35" t="s">
        <v>26109</v>
      </c>
      <c r="B35" t="s">
        <v>26110</v>
      </c>
      <c r="C35">
        <v>4.2</v>
      </c>
      <c r="D35">
        <v>4.5</v>
      </c>
      <c r="E35">
        <v>3.6</v>
      </c>
      <c r="F35">
        <v>6.3</v>
      </c>
      <c r="G35">
        <v>3.2</v>
      </c>
      <c r="H35">
        <v>7.7</v>
      </c>
      <c r="I35">
        <v>5.8</v>
      </c>
      <c r="J35">
        <v>3.7</v>
      </c>
      <c r="K35">
        <v>-1.5</v>
      </c>
      <c r="L35">
        <v>1.6</v>
      </c>
      <c r="M35">
        <v>2.1</v>
      </c>
      <c r="N35">
        <v>0.1</v>
      </c>
      <c r="O35">
        <v>-1.6</v>
      </c>
      <c r="P35">
        <v>-3.5</v>
      </c>
      <c r="Q35">
        <v>-3.6</v>
      </c>
      <c r="R35">
        <v>-2.7</v>
      </c>
      <c r="S35">
        <v>-1.2</v>
      </c>
      <c r="T35">
        <v>-0.8</v>
      </c>
      <c r="U35">
        <v>-0.9</v>
      </c>
      <c r="V35">
        <v>1.8</v>
      </c>
      <c r="W35">
        <v>0.3</v>
      </c>
      <c r="X35">
        <v>3.9</v>
      </c>
      <c r="Y35">
        <v>7.4</v>
      </c>
      <c r="Z35">
        <v>6.6</v>
      </c>
      <c r="AA35">
        <v>4.3</v>
      </c>
      <c r="AB35">
        <v>2</v>
      </c>
      <c r="AC35">
        <v>2.4</v>
      </c>
      <c r="AD35">
        <v>2</v>
      </c>
      <c r="AE35">
        <v>6.3</v>
      </c>
      <c r="AF35">
        <v>6.2</v>
      </c>
      <c r="AG35">
        <v>4</v>
      </c>
      <c r="AH35">
        <v>-2.7</v>
      </c>
      <c r="AI35">
        <v>-1.9</v>
      </c>
      <c r="AJ35">
        <v>-5.5</v>
      </c>
      <c r="AK35">
        <v>-2.6</v>
      </c>
      <c r="AL35">
        <v>0</v>
      </c>
      <c r="AM35">
        <v>0.5</v>
      </c>
      <c r="AN35">
        <v>0.4</v>
      </c>
      <c r="AO35">
        <v>3</v>
      </c>
      <c r="AP35">
        <v>3.9</v>
      </c>
      <c r="AQ35">
        <v>6.2</v>
      </c>
      <c r="AR35">
        <v>2.2999999999999998</v>
      </c>
      <c r="AS35">
        <v>-2.5</v>
      </c>
    </row>
    <row r="36" spans="1:45">
      <c r="A36" t="s">
        <v>26111</v>
      </c>
      <c r="B36" t="s">
        <v>26112</v>
      </c>
      <c r="C36">
        <v>3.6</v>
      </c>
      <c r="D36">
        <v>6.2</v>
      </c>
      <c r="E36">
        <v>7</v>
      </c>
      <c r="F36">
        <v>6.9</v>
      </c>
      <c r="G36">
        <v>5</v>
      </c>
      <c r="H36">
        <v>8.5</v>
      </c>
      <c r="I36">
        <v>6.9</v>
      </c>
      <c r="J36">
        <v>4.9000000000000004</v>
      </c>
      <c r="K36">
        <v>-0.5</v>
      </c>
      <c r="L36">
        <v>-0.3</v>
      </c>
      <c r="M36">
        <v>0.3</v>
      </c>
      <c r="N36">
        <v>-0.9</v>
      </c>
      <c r="O36">
        <v>-4.5999999999999996</v>
      </c>
      <c r="P36">
        <v>-5.0999999999999996</v>
      </c>
      <c r="Q36">
        <v>-4.9000000000000004</v>
      </c>
      <c r="R36">
        <v>-4</v>
      </c>
      <c r="S36">
        <v>-1.6</v>
      </c>
      <c r="T36">
        <v>-2.8</v>
      </c>
      <c r="U36">
        <v>-2.1</v>
      </c>
      <c r="V36">
        <v>1.4</v>
      </c>
      <c r="W36">
        <v>-0.9</v>
      </c>
      <c r="X36">
        <v>3.3</v>
      </c>
      <c r="Y36">
        <v>7.5</v>
      </c>
      <c r="Z36">
        <v>8.1999999999999993</v>
      </c>
      <c r="AA36">
        <v>5.7</v>
      </c>
      <c r="AB36">
        <v>2.2999999999999998</v>
      </c>
      <c r="AC36">
        <v>1.6</v>
      </c>
      <c r="AD36">
        <v>2.8</v>
      </c>
      <c r="AE36">
        <v>6.9</v>
      </c>
      <c r="AF36">
        <v>5.7</v>
      </c>
      <c r="AG36">
        <v>2.9</v>
      </c>
      <c r="AH36">
        <v>-2.1</v>
      </c>
      <c r="AI36">
        <v>-3.4</v>
      </c>
      <c r="AJ36">
        <v>-6.7</v>
      </c>
      <c r="AK36">
        <v>-4.0999999999999996</v>
      </c>
      <c r="AL36">
        <v>-2.1</v>
      </c>
      <c r="AM36">
        <v>-0.6</v>
      </c>
      <c r="AN36">
        <v>0.9</v>
      </c>
      <c r="AO36">
        <v>3.3</v>
      </c>
      <c r="AP36">
        <v>5.3</v>
      </c>
      <c r="AQ36">
        <v>2.9</v>
      </c>
      <c r="AR36">
        <v>-1.2</v>
      </c>
      <c r="AS36">
        <v>-2.8</v>
      </c>
    </row>
    <row r="37" spans="1:45">
      <c r="A37" t="s">
        <v>26113</v>
      </c>
      <c r="B37" t="s">
        <v>26114</v>
      </c>
      <c r="C37">
        <v>5.4</v>
      </c>
      <c r="D37">
        <v>1.1000000000000001</v>
      </c>
      <c r="E37">
        <v>-3.6</v>
      </c>
      <c r="F37">
        <v>4.7</v>
      </c>
      <c r="G37">
        <v>-1.4</v>
      </c>
      <c r="H37">
        <v>5.7</v>
      </c>
      <c r="I37">
        <v>3.1</v>
      </c>
      <c r="J37">
        <v>0.2</v>
      </c>
      <c r="K37">
        <v>-4.3</v>
      </c>
      <c r="L37">
        <v>7.2</v>
      </c>
      <c r="M37">
        <v>7.3</v>
      </c>
      <c r="N37">
        <v>2.5</v>
      </c>
      <c r="O37">
        <v>5.9</v>
      </c>
      <c r="P37">
        <v>0</v>
      </c>
      <c r="Q37">
        <v>-0.9</v>
      </c>
      <c r="R37">
        <v>0</v>
      </c>
      <c r="S37">
        <v>-0.5</v>
      </c>
      <c r="T37">
        <v>2.8</v>
      </c>
      <c r="U37">
        <v>1.2</v>
      </c>
      <c r="V37">
        <v>2.5</v>
      </c>
      <c r="W37">
        <v>2.2999999999999998</v>
      </c>
      <c r="X37">
        <v>5</v>
      </c>
      <c r="Y37">
        <v>7.3</v>
      </c>
      <c r="Z37">
        <v>4</v>
      </c>
      <c r="AA37">
        <v>2</v>
      </c>
      <c r="AB37">
        <v>1.5</v>
      </c>
      <c r="AC37">
        <v>3.8</v>
      </c>
      <c r="AD37">
        <v>0.4</v>
      </c>
      <c r="AE37">
        <v>5.3</v>
      </c>
      <c r="AF37">
        <v>7.2</v>
      </c>
      <c r="AG37">
        <v>6</v>
      </c>
      <c r="AH37">
        <v>-3.7</v>
      </c>
      <c r="AI37">
        <v>0.8</v>
      </c>
      <c r="AJ37">
        <v>-3.5</v>
      </c>
      <c r="AK37">
        <v>0</v>
      </c>
      <c r="AL37">
        <v>3.3</v>
      </c>
      <c r="AM37">
        <v>2.1</v>
      </c>
      <c r="AN37">
        <v>-0.3</v>
      </c>
      <c r="AO37">
        <v>2.5</v>
      </c>
      <c r="AP37">
        <v>1.9</v>
      </c>
      <c r="AQ37">
        <v>11.2</v>
      </c>
      <c r="AR37">
        <v>7.3</v>
      </c>
      <c r="AS37">
        <v>-2.2000000000000002</v>
      </c>
    </row>
    <row r="38" spans="1:45">
      <c r="A38" t="s">
        <v>26115</v>
      </c>
      <c r="B38" t="s">
        <v>26116</v>
      </c>
      <c r="C38">
        <v>-0.2</v>
      </c>
      <c r="D38">
        <v>-2.1</v>
      </c>
      <c r="E38">
        <v>0.1</v>
      </c>
      <c r="F38">
        <v>1.3</v>
      </c>
      <c r="G38">
        <v>3.9</v>
      </c>
      <c r="H38">
        <v>5.7</v>
      </c>
      <c r="I38">
        <v>5</v>
      </c>
      <c r="J38">
        <v>2.2000000000000002</v>
      </c>
      <c r="K38">
        <v>3.8</v>
      </c>
      <c r="L38">
        <v>4</v>
      </c>
      <c r="M38">
        <v>4.0999999999999996</v>
      </c>
      <c r="N38">
        <v>2.2000000000000002</v>
      </c>
      <c r="O38">
        <v>2.1</v>
      </c>
      <c r="P38">
        <v>1.3</v>
      </c>
      <c r="Q38">
        <v>2.8</v>
      </c>
      <c r="R38">
        <v>2.7</v>
      </c>
      <c r="S38">
        <v>2.2999999999999998</v>
      </c>
      <c r="T38">
        <v>3.2</v>
      </c>
      <c r="U38">
        <v>4.4000000000000004</v>
      </c>
      <c r="V38">
        <v>4.0999999999999996</v>
      </c>
      <c r="W38">
        <v>2.7</v>
      </c>
      <c r="X38">
        <v>3.7</v>
      </c>
      <c r="Y38">
        <v>2.9</v>
      </c>
      <c r="Z38">
        <v>-0.5</v>
      </c>
      <c r="AA38">
        <v>-0.1</v>
      </c>
      <c r="AB38">
        <v>0</v>
      </c>
      <c r="AC38">
        <v>1.1000000000000001</v>
      </c>
      <c r="AD38">
        <v>1.7</v>
      </c>
      <c r="AE38">
        <v>0.3</v>
      </c>
      <c r="AF38">
        <v>1.9</v>
      </c>
      <c r="AG38">
        <v>-2.8</v>
      </c>
      <c r="AH38">
        <v>-3.5</v>
      </c>
      <c r="AI38">
        <v>-2.2000000000000002</v>
      </c>
      <c r="AJ38">
        <v>-0.3</v>
      </c>
      <c r="AK38">
        <v>0.2</v>
      </c>
      <c r="AL38">
        <v>3</v>
      </c>
      <c r="AM38">
        <v>2.8</v>
      </c>
      <c r="AN38">
        <v>0.4</v>
      </c>
      <c r="AO38">
        <v>0.9</v>
      </c>
      <c r="AP38">
        <v>3</v>
      </c>
      <c r="AQ38">
        <v>0.4</v>
      </c>
      <c r="AR38">
        <v>-0.5</v>
      </c>
      <c r="AS38">
        <v>0.7</v>
      </c>
    </row>
    <row r="39" spans="1:45">
      <c r="A39" t="s">
        <v>3462</v>
      </c>
      <c r="B39" t="s">
        <v>26117</v>
      </c>
      <c r="C39" t="s">
        <v>3462</v>
      </c>
      <c r="D39" t="s">
        <v>3462</v>
      </c>
      <c r="E39" t="s">
        <v>3462</v>
      </c>
      <c r="F39" t="s">
        <v>3462</v>
      </c>
      <c r="G39" t="s">
        <v>3462</v>
      </c>
      <c r="H39" t="s">
        <v>3462</v>
      </c>
      <c r="I39" t="s">
        <v>3462</v>
      </c>
      <c r="J39" t="s">
        <v>3462</v>
      </c>
      <c r="K39" t="s">
        <v>3462</v>
      </c>
      <c r="L39" t="s">
        <v>3462</v>
      </c>
      <c r="M39" t="s">
        <v>3462</v>
      </c>
      <c r="N39" t="s">
        <v>3462</v>
      </c>
      <c r="O39" t="s">
        <v>3462</v>
      </c>
      <c r="P39" t="s">
        <v>3462</v>
      </c>
      <c r="Q39" t="s">
        <v>3462</v>
      </c>
      <c r="R39" t="s">
        <v>3462</v>
      </c>
      <c r="S39" t="s">
        <v>3462</v>
      </c>
      <c r="T39" t="s">
        <v>3462</v>
      </c>
      <c r="U39" t="s">
        <v>3462</v>
      </c>
      <c r="V39" t="s">
        <v>3462</v>
      </c>
      <c r="W39" t="s">
        <v>3462</v>
      </c>
      <c r="X39" t="s">
        <v>3462</v>
      </c>
      <c r="Y39" t="s">
        <v>3462</v>
      </c>
      <c r="Z39" t="s">
        <v>3462</v>
      </c>
      <c r="AA39" t="s">
        <v>3462</v>
      </c>
      <c r="AB39" t="s">
        <v>3462</v>
      </c>
      <c r="AC39" t="s">
        <v>3462</v>
      </c>
      <c r="AD39" t="s">
        <v>3462</v>
      </c>
      <c r="AE39" t="s">
        <v>3462</v>
      </c>
      <c r="AF39" t="s">
        <v>3462</v>
      </c>
      <c r="AG39" t="s">
        <v>3462</v>
      </c>
      <c r="AH39" t="s">
        <v>3462</v>
      </c>
      <c r="AI39" t="s">
        <v>3462</v>
      </c>
      <c r="AJ39" t="s">
        <v>3462</v>
      </c>
      <c r="AK39" t="s">
        <v>3462</v>
      </c>
      <c r="AL39" t="s">
        <v>3462</v>
      </c>
      <c r="AM39" t="s">
        <v>3462</v>
      </c>
      <c r="AN39" t="s">
        <v>3462</v>
      </c>
      <c r="AO39" t="s">
        <v>3462</v>
      </c>
      <c r="AP39" t="s">
        <v>3462</v>
      </c>
      <c r="AQ39" t="s">
        <v>3462</v>
      </c>
      <c r="AR39" t="s">
        <v>3462</v>
      </c>
      <c r="AS39" t="s">
        <v>3462</v>
      </c>
    </row>
    <row r="40" spans="1:45">
      <c r="A40" t="s">
        <v>26118</v>
      </c>
      <c r="B40" t="s">
        <v>26119</v>
      </c>
      <c r="C40">
        <v>8.8000000000000007</v>
      </c>
      <c r="D40">
        <v>12.2</v>
      </c>
      <c r="E40">
        <v>4.3</v>
      </c>
      <c r="F40">
        <v>8.6999999999999993</v>
      </c>
      <c r="G40">
        <v>11.1</v>
      </c>
      <c r="H40">
        <v>7.5</v>
      </c>
      <c r="I40">
        <v>5.5</v>
      </c>
      <c r="J40">
        <v>6</v>
      </c>
      <c r="K40">
        <v>7.9</v>
      </c>
      <c r="L40">
        <v>7.7</v>
      </c>
      <c r="M40">
        <v>5.7</v>
      </c>
      <c r="N40">
        <v>3.3</v>
      </c>
      <c r="O40">
        <v>5.9</v>
      </c>
      <c r="P40">
        <v>5.2</v>
      </c>
      <c r="Q40">
        <v>6.3</v>
      </c>
      <c r="R40">
        <v>4.8</v>
      </c>
      <c r="S40">
        <v>5.7</v>
      </c>
      <c r="T40">
        <v>6.2</v>
      </c>
      <c r="U40">
        <v>5.7</v>
      </c>
      <c r="V40">
        <v>6.3</v>
      </c>
      <c r="W40">
        <v>6.4</v>
      </c>
      <c r="X40">
        <v>3.2</v>
      </c>
      <c r="Y40">
        <v>3.3</v>
      </c>
      <c r="Z40">
        <v>4.8</v>
      </c>
      <c r="AA40">
        <v>6.6</v>
      </c>
      <c r="AB40">
        <v>6.7</v>
      </c>
      <c r="AC40">
        <v>6</v>
      </c>
      <c r="AD40">
        <v>4.8</v>
      </c>
      <c r="AE40">
        <v>2</v>
      </c>
      <c r="AF40">
        <v>-2</v>
      </c>
      <c r="AG40">
        <v>3.9</v>
      </c>
      <c r="AH40">
        <v>3.7</v>
      </c>
      <c r="AI40">
        <v>4.2</v>
      </c>
      <c r="AJ40">
        <v>3.6</v>
      </c>
      <c r="AK40">
        <v>4.2</v>
      </c>
      <c r="AL40">
        <v>3.7</v>
      </c>
      <c r="AM40">
        <v>2.7</v>
      </c>
      <c r="AN40">
        <v>4.2</v>
      </c>
      <c r="AO40">
        <v>5.4</v>
      </c>
      <c r="AP40">
        <v>4.0999999999999996</v>
      </c>
      <c r="AQ40">
        <v>-1.5</v>
      </c>
      <c r="AR40">
        <v>10.7</v>
      </c>
      <c r="AS40">
        <v>9.1999999999999993</v>
      </c>
    </row>
  </sheetData>
  <mergeCells count="4">
    <mergeCell ref="A6:AS6"/>
    <mergeCell ref="A7:AS7"/>
    <mergeCell ref="A8:AS8"/>
    <mergeCell ref="A9:AS9"/>
  </mergeCells>
  <hyperlinks>
    <hyperlink ref="A1" location="'Table of Contents'!A1" display="Return to Table of Contents" xr:uid="{B49C04D3-F734-433C-9560-5574D3F5CDE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2D60-4AA4-4CCB-9A56-EA075675ACFD}">
  <dimension ref="A1:H361"/>
  <sheetViews>
    <sheetView workbookViewId="0">
      <selection activeCell="A4" sqref="A4"/>
    </sheetView>
  </sheetViews>
  <sheetFormatPr defaultRowHeight="15" customHeight="1"/>
  <cols>
    <col min="1" max="1" width="19.42578125" customWidth="1"/>
    <col min="2" max="2" width="12.5703125" bestFit="1" customWidth="1"/>
    <col min="7" max="7" width="11.140625" customWidth="1"/>
  </cols>
  <sheetData>
    <row r="1" spans="1:8">
      <c r="A1" s="261" t="s">
        <v>26157</v>
      </c>
    </row>
    <row r="2" spans="1:8"/>
    <row r="4" spans="1:8" ht="15" customHeight="1">
      <c r="A4" t="s">
        <v>26239</v>
      </c>
    </row>
    <row r="5" spans="1:8" ht="15" customHeight="1">
      <c r="A5" s="13" t="s">
        <v>367</v>
      </c>
      <c r="B5" s="13" t="s">
        <v>356</v>
      </c>
      <c r="C5" s="13" t="s">
        <v>357</v>
      </c>
      <c r="D5" s="13" t="s">
        <v>358</v>
      </c>
      <c r="E5" s="13" t="s">
        <v>359</v>
      </c>
      <c r="F5" s="13" t="s">
        <v>360</v>
      </c>
      <c r="G5" s="13" t="s">
        <v>361</v>
      </c>
      <c r="H5" s="13" t="s">
        <v>362</v>
      </c>
    </row>
    <row r="6" spans="1:8" ht="15" customHeight="1">
      <c r="A6" s="10" t="s">
        <v>363</v>
      </c>
      <c r="B6" s="14">
        <f>SUM(B11:B361)</f>
        <v>11339</v>
      </c>
      <c r="C6" s="14">
        <f t="shared" ref="C6:H6" si="0">SUM(C11:C361)</f>
        <v>14192</v>
      </c>
      <c r="D6" s="14">
        <f t="shared" si="0"/>
        <v>3355</v>
      </c>
      <c r="E6" s="14">
        <f t="shared" si="0"/>
        <v>141261</v>
      </c>
      <c r="F6" s="14">
        <f t="shared" si="0"/>
        <v>733358</v>
      </c>
      <c r="G6" s="14">
        <f t="shared" si="0"/>
        <v>1598551</v>
      </c>
      <c r="H6" s="14">
        <f t="shared" si="0"/>
        <v>33315</v>
      </c>
    </row>
    <row r="7" spans="1:8" ht="15" customHeight="1">
      <c r="A7" s="10" t="s">
        <v>364</v>
      </c>
      <c r="B7" s="18">
        <f t="shared" ref="B7:H7" si="1">B6/SUM($B$11:$H$361)</f>
        <v>4.472323774311531E-3</v>
      </c>
      <c r="C7" s="18">
        <f t="shared" si="1"/>
        <v>5.5976028754766071E-3</v>
      </c>
      <c r="D7" s="18">
        <f t="shared" si="1"/>
        <v>1.3232777372621206E-3</v>
      </c>
      <c r="E7" s="18">
        <f t="shared" si="1"/>
        <v>5.5716106242439473E-2</v>
      </c>
      <c r="F7" s="18">
        <f t="shared" si="1"/>
        <v>0.28925076448377773</v>
      </c>
      <c r="G7" s="18">
        <f t="shared" si="1"/>
        <v>0.63049983611865879</v>
      </c>
      <c r="H7" s="18">
        <f t="shared" si="1"/>
        <v>1.3140088768073785E-2</v>
      </c>
    </row>
    <row r="8" spans="1:8" ht="15" customHeight="1">
      <c r="A8" s="10" t="s">
        <v>365</v>
      </c>
      <c r="B8" s="14">
        <f>COUNT(B11:B361)</f>
        <v>4</v>
      </c>
      <c r="C8" s="14">
        <f t="shared" ref="C8:H8" si="2">COUNT(C11:C361)</f>
        <v>4</v>
      </c>
      <c r="D8" s="14">
        <f t="shared" si="2"/>
        <v>2</v>
      </c>
      <c r="E8" s="14">
        <f t="shared" si="2"/>
        <v>19</v>
      </c>
      <c r="F8" s="14">
        <f t="shared" si="2"/>
        <v>105</v>
      </c>
      <c r="G8" s="14">
        <f t="shared" si="2"/>
        <v>212</v>
      </c>
      <c r="H8" s="14">
        <f t="shared" si="2"/>
        <v>5</v>
      </c>
    </row>
    <row r="9" spans="1:8" ht="15" customHeight="1">
      <c r="A9" s="10" t="s">
        <v>366</v>
      </c>
      <c r="B9" s="18">
        <f t="shared" ref="B9:H9" si="3">B8/COUNT($B$11:$H$361)</f>
        <v>1.1396011396011397E-2</v>
      </c>
      <c r="C9" s="18">
        <f t="shared" si="3"/>
        <v>1.1396011396011397E-2</v>
      </c>
      <c r="D9" s="18">
        <f t="shared" si="3"/>
        <v>5.6980056980056983E-3</v>
      </c>
      <c r="E9" s="18">
        <f t="shared" si="3"/>
        <v>5.4131054131054131E-2</v>
      </c>
      <c r="F9" s="18">
        <f t="shared" si="3"/>
        <v>0.29914529914529914</v>
      </c>
      <c r="G9" s="18">
        <f t="shared" si="3"/>
        <v>0.60398860398860399</v>
      </c>
      <c r="H9" s="18">
        <f t="shared" si="3"/>
        <v>1.4245014245014245E-2</v>
      </c>
    </row>
    <row r="10" spans="1:8" ht="15" customHeight="1">
      <c r="A10" s="13" t="s">
        <v>0</v>
      </c>
      <c r="B10" s="13" t="s">
        <v>356</v>
      </c>
      <c r="C10" s="13" t="s">
        <v>357</v>
      </c>
      <c r="D10" s="13" t="s">
        <v>358</v>
      </c>
      <c r="E10" s="13" t="s">
        <v>359</v>
      </c>
      <c r="F10" s="13" t="s">
        <v>360</v>
      </c>
      <c r="G10" s="13" t="s">
        <v>361</v>
      </c>
      <c r="H10" s="13" t="s">
        <v>362</v>
      </c>
    </row>
    <row r="11" spans="1:8" ht="15" customHeight="1">
      <c r="A11" s="15" t="s">
        <v>145</v>
      </c>
      <c r="B11" s="16"/>
      <c r="C11" s="16"/>
      <c r="D11" s="16"/>
      <c r="E11" s="16"/>
      <c r="F11" s="16"/>
      <c r="G11" s="16"/>
      <c r="H11" s="17">
        <v>5882</v>
      </c>
    </row>
    <row r="12" spans="1:8" ht="15" customHeight="1">
      <c r="A12" s="15" t="s">
        <v>83</v>
      </c>
      <c r="B12" s="16"/>
      <c r="C12" s="16"/>
      <c r="D12" s="16"/>
      <c r="E12" s="16"/>
      <c r="F12" s="17">
        <v>9321</v>
      </c>
      <c r="G12" s="16"/>
      <c r="H12" s="16"/>
    </row>
    <row r="13" spans="1:8" ht="15" customHeight="1">
      <c r="A13" s="15" t="s">
        <v>185</v>
      </c>
      <c r="B13" s="16"/>
      <c r="C13" s="16"/>
      <c r="D13" s="16"/>
      <c r="E13" s="16"/>
      <c r="F13" s="17">
        <v>4655</v>
      </c>
      <c r="G13" s="16"/>
      <c r="H13" s="16"/>
    </row>
    <row r="14" spans="1:8" ht="15" customHeight="1">
      <c r="A14" s="15" t="s">
        <v>214</v>
      </c>
      <c r="B14" s="16"/>
      <c r="C14" s="16"/>
      <c r="D14" s="16"/>
      <c r="E14" s="16"/>
      <c r="F14" s="16"/>
      <c r="G14" s="17">
        <v>3640</v>
      </c>
      <c r="H14" s="16"/>
    </row>
    <row r="15" spans="1:8" ht="15" customHeight="1">
      <c r="A15" s="15" t="s">
        <v>59</v>
      </c>
      <c r="B15" s="16"/>
      <c r="C15" s="16"/>
      <c r="D15" s="16"/>
      <c r="E15" s="16"/>
      <c r="F15" s="16"/>
      <c r="G15" s="17">
        <v>11546</v>
      </c>
      <c r="H15" s="16"/>
    </row>
    <row r="16" spans="1:8" ht="15" customHeight="1">
      <c r="A16" s="15" t="s">
        <v>345</v>
      </c>
      <c r="B16" s="16"/>
      <c r="C16" s="16"/>
      <c r="D16" s="16"/>
      <c r="E16" s="16"/>
      <c r="F16" s="16"/>
      <c r="G16" s="17">
        <v>529</v>
      </c>
      <c r="H16" s="16"/>
    </row>
    <row r="17" spans="1:8" ht="15" customHeight="1">
      <c r="A17" s="15" t="s">
        <v>119</v>
      </c>
      <c r="B17" s="16"/>
      <c r="C17" s="16"/>
      <c r="D17" s="16"/>
      <c r="E17" s="16"/>
      <c r="F17" s="16"/>
      <c r="G17" s="17">
        <v>6941</v>
      </c>
      <c r="H17" s="16"/>
    </row>
    <row r="18" spans="1:8" ht="15" customHeight="1">
      <c r="A18" s="15" t="s">
        <v>108</v>
      </c>
      <c r="B18" s="16"/>
      <c r="C18" s="16"/>
      <c r="D18" s="16"/>
      <c r="E18" s="16"/>
      <c r="F18" s="16"/>
      <c r="G18" s="17">
        <v>7375</v>
      </c>
      <c r="H18" s="16"/>
    </row>
    <row r="19" spans="1:8" ht="15" customHeight="1">
      <c r="A19" s="15" t="s">
        <v>46</v>
      </c>
      <c r="B19" s="16"/>
      <c r="C19" s="16"/>
      <c r="D19" s="16"/>
      <c r="E19" s="16"/>
      <c r="F19" s="17">
        <v>13211</v>
      </c>
      <c r="G19" s="16"/>
      <c r="H19" s="16"/>
    </row>
    <row r="20" spans="1:8" ht="15" customHeight="1">
      <c r="A20" s="15" t="s">
        <v>321</v>
      </c>
      <c r="B20" s="16"/>
      <c r="C20" s="16"/>
      <c r="D20" s="16"/>
      <c r="E20" s="16"/>
      <c r="F20" s="17">
        <v>973</v>
      </c>
      <c r="G20" s="16"/>
      <c r="H20" s="16"/>
    </row>
    <row r="21" spans="1:8" ht="15" customHeight="1">
      <c r="A21" s="15" t="s">
        <v>31</v>
      </c>
      <c r="B21" s="16"/>
      <c r="C21" s="16"/>
      <c r="D21" s="16"/>
      <c r="E21" s="16"/>
      <c r="F21" s="16"/>
      <c r="G21" s="17">
        <v>15544</v>
      </c>
      <c r="H21" s="16"/>
    </row>
    <row r="22" spans="1:8" ht="15" customHeight="1">
      <c r="A22" s="15" t="s">
        <v>208</v>
      </c>
      <c r="B22" s="16"/>
      <c r="C22" s="16"/>
      <c r="D22" s="16"/>
      <c r="E22" s="16"/>
      <c r="F22" s="17">
        <v>3958</v>
      </c>
      <c r="G22" s="16"/>
      <c r="H22" s="16"/>
    </row>
    <row r="23" spans="1:8" ht="15" customHeight="1">
      <c r="A23" s="15" t="s">
        <v>279</v>
      </c>
      <c r="B23" s="16"/>
      <c r="C23" s="16"/>
      <c r="D23" s="16"/>
      <c r="E23" s="16"/>
      <c r="F23" s="17">
        <v>1767</v>
      </c>
      <c r="G23" s="16"/>
      <c r="H23" s="16"/>
    </row>
    <row r="24" spans="1:8" ht="15" customHeight="1">
      <c r="A24" s="15" t="s">
        <v>299</v>
      </c>
      <c r="B24" s="16"/>
      <c r="C24" s="16"/>
      <c r="D24" s="16"/>
      <c r="E24" s="16"/>
      <c r="F24" s="16"/>
      <c r="G24" s="17">
        <v>1325</v>
      </c>
      <c r="H24" s="16"/>
    </row>
    <row r="25" spans="1:8" ht="15" customHeight="1">
      <c r="A25" s="15" t="s">
        <v>121</v>
      </c>
      <c r="B25" s="16"/>
      <c r="C25" s="16"/>
      <c r="D25" s="16"/>
      <c r="E25" s="16"/>
      <c r="F25" s="17">
        <v>6863</v>
      </c>
      <c r="G25" s="16"/>
      <c r="H25" s="16"/>
    </row>
    <row r="26" spans="1:8" ht="15" customHeight="1">
      <c r="A26" s="15" t="s">
        <v>155</v>
      </c>
      <c r="B26" s="16"/>
      <c r="C26" s="16"/>
      <c r="D26" s="16"/>
      <c r="E26" s="16"/>
      <c r="F26" s="16"/>
      <c r="G26" s="17">
        <v>5638</v>
      </c>
      <c r="H26" s="16"/>
    </row>
    <row r="27" spans="1:8" ht="15" customHeight="1">
      <c r="A27" s="15" t="s">
        <v>30</v>
      </c>
      <c r="B27" s="16"/>
      <c r="C27" s="16"/>
      <c r="D27" s="16"/>
      <c r="E27" s="16"/>
      <c r="F27" s="16"/>
      <c r="G27" s="17">
        <v>15618</v>
      </c>
      <c r="H27" s="16"/>
    </row>
    <row r="28" spans="1:8" ht="15" customHeight="1">
      <c r="A28" s="15" t="s">
        <v>116</v>
      </c>
      <c r="B28" s="16"/>
      <c r="C28" s="16"/>
      <c r="D28" s="16"/>
      <c r="E28" s="16"/>
      <c r="F28" s="16"/>
      <c r="G28" s="17">
        <v>7051</v>
      </c>
      <c r="H28" s="16"/>
    </row>
    <row r="29" spans="1:8" ht="15" customHeight="1">
      <c r="A29" s="15" t="s">
        <v>274</v>
      </c>
      <c r="B29" s="16"/>
      <c r="C29" s="16"/>
      <c r="D29" s="16"/>
      <c r="E29" s="16"/>
      <c r="F29" s="16"/>
      <c r="G29" s="17">
        <v>1991</v>
      </c>
      <c r="H29" s="16"/>
    </row>
    <row r="30" spans="1:8" ht="15" customHeight="1">
      <c r="A30" s="15" t="s">
        <v>221</v>
      </c>
      <c r="B30" s="16"/>
      <c r="C30" s="16"/>
      <c r="D30" s="16"/>
      <c r="E30" s="16"/>
      <c r="F30" s="16"/>
      <c r="G30" s="17">
        <v>3379</v>
      </c>
      <c r="H30" s="16"/>
    </row>
    <row r="31" spans="1:8" ht="15" customHeight="1">
      <c r="A31" s="15" t="s">
        <v>6</v>
      </c>
      <c r="B31" s="16"/>
      <c r="C31" s="16"/>
      <c r="D31" s="16"/>
      <c r="E31" s="16"/>
      <c r="F31" s="16"/>
      <c r="G31" s="17">
        <v>29195</v>
      </c>
      <c r="H31" s="16"/>
    </row>
    <row r="32" spans="1:8" ht="15" customHeight="1">
      <c r="A32" s="15" t="s">
        <v>232</v>
      </c>
      <c r="B32" s="16"/>
      <c r="C32" s="16"/>
      <c r="D32" s="16"/>
      <c r="E32" s="16"/>
      <c r="F32" s="17">
        <v>3093</v>
      </c>
      <c r="G32" s="16"/>
      <c r="H32" s="16"/>
    </row>
    <row r="33" spans="1:8" ht="15" customHeight="1">
      <c r="A33" s="15" t="s">
        <v>202</v>
      </c>
      <c r="B33" s="16"/>
      <c r="C33" s="16"/>
      <c r="D33" s="16"/>
      <c r="E33" s="16"/>
      <c r="F33" s="16"/>
      <c r="G33" s="17">
        <v>4043</v>
      </c>
      <c r="H33" s="16"/>
    </row>
    <row r="34" spans="1:8" ht="15" customHeight="1">
      <c r="A34" s="15" t="s">
        <v>172</v>
      </c>
      <c r="B34" s="16"/>
      <c r="C34" s="16"/>
      <c r="D34" s="16"/>
      <c r="E34" s="16"/>
      <c r="F34" s="16"/>
      <c r="G34" s="17">
        <v>5036</v>
      </c>
      <c r="H34" s="16"/>
    </row>
    <row r="35" spans="1:8" ht="15" customHeight="1">
      <c r="A35" s="15" t="s">
        <v>124</v>
      </c>
      <c r="B35" s="16"/>
      <c r="C35" s="16"/>
      <c r="D35" s="16"/>
      <c r="E35" s="16"/>
      <c r="F35" s="16"/>
      <c r="G35" s="17">
        <v>6747</v>
      </c>
      <c r="H35" s="16"/>
    </row>
    <row r="36" spans="1:8" ht="15" customHeight="1">
      <c r="A36" s="15" t="s">
        <v>123</v>
      </c>
      <c r="B36" s="16"/>
      <c r="C36" s="16"/>
      <c r="D36" s="16"/>
      <c r="E36" s="16"/>
      <c r="F36" s="16"/>
      <c r="G36" s="17">
        <v>6830</v>
      </c>
      <c r="H36" s="16"/>
    </row>
    <row r="37" spans="1:8" ht="15" customHeight="1">
      <c r="A37" s="15" t="s">
        <v>97</v>
      </c>
      <c r="B37" s="16"/>
      <c r="C37" s="16"/>
      <c r="D37" s="16"/>
      <c r="E37" s="16"/>
      <c r="F37" s="16"/>
      <c r="G37" s="17">
        <v>8628</v>
      </c>
      <c r="H37" s="16"/>
    </row>
    <row r="38" spans="1:8" ht="15" customHeight="1">
      <c r="A38" s="15" t="s">
        <v>242</v>
      </c>
      <c r="B38" s="16"/>
      <c r="C38" s="16"/>
      <c r="D38" s="16"/>
      <c r="E38" s="16"/>
      <c r="F38" s="16"/>
      <c r="G38" s="17">
        <v>2895</v>
      </c>
      <c r="H38" s="16"/>
    </row>
    <row r="39" spans="1:8" ht="15" customHeight="1">
      <c r="A39" s="15" t="s">
        <v>280</v>
      </c>
      <c r="B39" s="16"/>
      <c r="C39" s="16"/>
      <c r="D39" s="16"/>
      <c r="E39" s="16"/>
      <c r="F39" s="16"/>
      <c r="G39" s="17">
        <v>1740</v>
      </c>
      <c r="H39" s="16"/>
    </row>
    <row r="40" spans="1:8" ht="15" customHeight="1">
      <c r="A40" s="15" t="s">
        <v>295</v>
      </c>
      <c r="B40" s="16"/>
      <c r="C40" s="16"/>
      <c r="D40" s="16"/>
      <c r="E40" s="16"/>
      <c r="F40" s="16"/>
      <c r="G40" s="17">
        <v>1361</v>
      </c>
      <c r="H40" s="16"/>
    </row>
    <row r="41" spans="1:8" ht="15" customHeight="1">
      <c r="A41" s="15" t="s">
        <v>49</v>
      </c>
      <c r="B41" s="16"/>
      <c r="C41" s="16"/>
      <c r="D41" s="16"/>
      <c r="E41" s="16"/>
      <c r="F41" s="16"/>
      <c r="G41" s="17">
        <v>12968</v>
      </c>
      <c r="H41" s="16"/>
    </row>
    <row r="42" spans="1:8" ht="15" customHeight="1">
      <c r="A42" s="15" t="s">
        <v>29</v>
      </c>
      <c r="B42" s="16"/>
      <c r="C42" s="16"/>
      <c r="D42" s="16"/>
      <c r="E42" s="16"/>
      <c r="F42" s="16"/>
      <c r="G42" s="17">
        <v>15830</v>
      </c>
      <c r="H42" s="16"/>
    </row>
    <row r="43" spans="1:8" ht="15" customHeight="1">
      <c r="A43" s="15" t="s">
        <v>212</v>
      </c>
      <c r="B43" s="16"/>
      <c r="C43" s="16"/>
      <c r="D43" s="16"/>
      <c r="E43" s="16"/>
      <c r="F43" s="16"/>
      <c r="G43" s="17">
        <v>3701</v>
      </c>
      <c r="H43" s="16"/>
    </row>
    <row r="44" spans="1:8" ht="15" customHeight="1">
      <c r="A44" s="15" t="s">
        <v>312</v>
      </c>
      <c r="B44" s="16"/>
      <c r="C44" s="16"/>
      <c r="D44" s="16"/>
      <c r="E44" s="17">
        <v>1141</v>
      </c>
      <c r="F44" s="16"/>
      <c r="G44" s="16"/>
      <c r="H44" s="16"/>
    </row>
    <row r="45" spans="1:8" ht="15" customHeight="1">
      <c r="A45" s="15" t="s">
        <v>260</v>
      </c>
      <c r="B45" s="16"/>
      <c r="C45" s="16"/>
      <c r="D45" s="16"/>
      <c r="E45" s="16"/>
      <c r="F45" s="16"/>
      <c r="G45" s="17">
        <v>2471</v>
      </c>
      <c r="H45" s="16"/>
    </row>
    <row r="46" spans="1:8" ht="15" customHeight="1">
      <c r="A46" s="15" t="s">
        <v>1</v>
      </c>
      <c r="B46" s="16"/>
      <c r="C46" s="16"/>
      <c r="D46" s="16"/>
      <c r="E46" s="16"/>
      <c r="F46" s="16"/>
      <c r="G46" s="17">
        <v>180153</v>
      </c>
      <c r="H46" s="16"/>
    </row>
    <row r="47" spans="1:8" ht="15" customHeight="1">
      <c r="A47" s="15" t="s">
        <v>57</v>
      </c>
      <c r="B47" s="16"/>
      <c r="C47" s="16"/>
      <c r="D47" s="16"/>
      <c r="E47" s="17">
        <v>11850</v>
      </c>
      <c r="F47" s="16"/>
      <c r="G47" s="16"/>
      <c r="H47" s="16"/>
    </row>
    <row r="48" spans="1:8" ht="15" customHeight="1">
      <c r="A48" s="15" t="s">
        <v>251</v>
      </c>
      <c r="B48" s="16"/>
      <c r="C48" s="16"/>
      <c r="D48" s="16"/>
      <c r="E48" s="16"/>
      <c r="F48" s="16"/>
      <c r="G48" s="17">
        <v>2601</v>
      </c>
      <c r="H48" s="16"/>
    </row>
    <row r="49" spans="1:8" ht="15" customHeight="1">
      <c r="A49" s="15" t="s">
        <v>230</v>
      </c>
      <c r="B49" s="16"/>
      <c r="C49" s="16"/>
      <c r="D49" s="16"/>
      <c r="E49" s="16"/>
      <c r="F49" s="16"/>
      <c r="G49" s="17">
        <v>3204</v>
      </c>
      <c r="H49" s="16"/>
    </row>
    <row r="50" spans="1:8" ht="15" customHeight="1">
      <c r="A50" s="15" t="s">
        <v>265</v>
      </c>
      <c r="B50" s="16"/>
      <c r="C50" s="16"/>
      <c r="D50" s="16"/>
      <c r="E50" s="16"/>
      <c r="F50" s="16"/>
      <c r="G50" s="17">
        <v>2310</v>
      </c>
      <c r="H50" s="16"/>
    </row>
    <row r="51" spans="1:8" ht="15" customHeight="1">
      <c r="A51" s="15" t="s">
        <v>45</v>
      </c>
      <c r="B51" s="16"/>
      <c r="C51" s="16"/>
      <c r="D51" s="16"/>
      <c r="E51" s="16"/>
      <c r="F51" s="17">
        <v>13462</v>
      </c>
      <c r="G51" s="16"/>
      <c r="H51" s="16"/>
    </row>
    <row r="52" spans="1:8" ht="15" customHeight="1">
      <c r="A52" s="15" t="s">
        <v>88</v>
      </c>
      <c r="B52" s="16"/>
      <c r="C52" s="16"/>
      <c r="D52" s="16"/>
      <c r="E52" s="16"/>
      <c r="F52" s="16"/>
      <c r="G52" s="17">
        <v>9086</v>
      </c>
      <c r="H52" s="16"/>
    </row>
    <row r="53" spans="1:8" ht="15" customHeight="1">
      <c r="A53" s="15" t="s">
        <v>90</v>
      </c>
      <c r="B53" s="16"/>
      <c r="C53" s="16"/>
      <c r="D53" s="16"/>
      <c r="E53" s="16"/>
      <c r="F53" s="17">
        <v>8994</v>
      </c>
      <c r="G53" s="16"/>
      <c r="H53" s="16"/>
    </row>
    <row r="54" spans="1:8" ht="15" customHeight="1">
      <c r="A54" s="15" t="s">
        <v>266</v>
      </c>
      <c r="B54" s="16"/>
      <c r="C54" s="16"/>
      <c r="D54" s="16"/>
      <c r="E54" s="16"/>
      <c r="F54" s="16"/>
      <c r="G54" s="17">
        <v>2302</v>
      </c>
      <c r="H54" s="16"/>
    </row>
    <row r="55" spans="1:8" ht="15" customHeight="1">
      <c r="A55" s="15" t="s">
        <v>10</v>
      </c>
      <c r="B55" s="16"/>
      <c r="C55" s="16"/>
      <c r="D55" s="16"/>
      <c r="E55" s="16"/>
      <c r="F55" s="16"/>
      <c r="G55" s="17">
        <v>27088</v>
      </c>
      <c r="H55" s="16"/>
    </row>
    <row r="56" spans="1:8" ht="15" customHeight="1">
      <c r="A56" s="15" t="s">
        <v>283</v>
      </c>
      <c r="B56" s="16"/>
      <c r="C56" s="16"/>
      <c r="D56" s="16"/>
      <c r="E56" s="16"/>
      <c r="F56" s="17">
        <v>1554</v>
      </c>
      <c r="G56" s="16"/>
      <c r="H56" s="16"/>
    </row>
    <row r="57" spans="1:8" ht="15" customHeight="1">
      <c r="A57" s="15" t="s">
        <v>24</v>
      </c>
      <c r="B57" s="16"/>
      <c r="C57" s="16"/>
      <c r="D57" s="16"/>
      <c r="E57" s="17">
        <v>17870</v>
      </c>
      <c r="F57" s="16"/>
      <c r="G57" s="16"/>
      <c r="H57" s="16"/>
    </row>
    <row r="58" spans="1:8" ht="15" customHeight="1">
      <c r="A58" s="15" t="s">
        <v>314</v>
      </c>
      <c r="B58" s="16"/>
      <c r="C58" s="16"/>
      <c r="D58" s="16"/>
      <c r="E58" s="16"/>
      <c r="F58" s="16"/>
      <c r="G58" s="17">
        <v>1121</v>
      </c>
      <c r="H58" s="16"/>
    </row>
    <row r="59" spans="1:8" ht="15" customHeight="1">
      <c r="A59" s="15" t="s">
        <v>98</v>
      </c>
      <c r="B59" s="16"/>
      <c r="C59" s="16"/>
      <c r="D59" s="16"/>
      <c r="E59" s="16"/>
      <c r="F59" s="17">
        <v>8325</v>
      </c>
      <c r="G59" s="16"/>
      <c r="H59" s="16"/>
    </row>
    <row r="60" spans="1:8" ht="15" customHeight="1">
      <c r="A60" s="15" t="s">
        <v>7</v>
      </c>
      <c r="B60" s="16"/>
      <c r="C60" s="16"/>
      <c r="D60" s="16"/>
      <c r="E60" s="16"/>
      <c r="F60" s="16"/>
      <c r="G60" s="17">
        <v>28342</v>
      </c>
      <c r="H60" s="16"/>
    </row>
    <row r="61" spans="1:8" ht="15" customHeight="1">
      <c r="A61" s="15" t="s">
        <v>92</v>
      </c>
      <c r="B61" s="16"/>
      <c r="C61" s="16"/>
      <c r="D61" s="16"/>
      <c r="E61" s="16"/>
      <c r="F61" s="16"/>
      <c r="G61" s="17">
        <v>8893</v>
      </c>
      <c r="H61" s="16"/>
    </row>
    <row r="62" spans="1:8" ht="15" customHeight="1">
      <c r="A62" s="15" t="s">
        <v>269</v>
      </c>
      <c r="B62" s="16"/>
      <c r="C62" s="16"/>
      <c r="D62" s="16"/>
      <c r="E62" s="16"/>
      <c r="F62" s="17">
        <v>2187</v>
      </c>
      <c r="G62" s="16"/>
      <c r="H62" s="16"/>
    </row>
    <row r="63" spans="1:8" ht="15" customHeight="1">
      <c r="A63" s="15" t="s">
        <v>184</v>
      </c>
      <c r="B63" s="16"/>
      <c r="C63" s="16"/>
      <c r="D63" s="16"/>
      <c r="E63" s="16"/>
      <c r="F63" s="16"/>
      <c r="G63" s="17">
        <v>4685</v>
      </c>
      <c r="H63" s="16"/>
    </row>
    <row r="64" spans="1:8" ht="15" customHeight="1">
      <c r="A64" s="15" t="s">
        <v>323</v>
      </c>
      <c r="B64" s="16"/>
      <c r="C64" s="16"/>
      <c r="D64" s="16"/>
      <c r="E64" s="16"/>
      <c r="F64" s="17">
        <v>955</v>
      </c>
      <c r="G64" s="16"/>
      <c r="H64" s="16"/>
    </row>
    <row r="65" spans="1:8" ht="15" customHeight="1">
      <c r="A65" s="15" t="s">
        <v>133</v>
      </c>
      <c r="B65" s="16"/>
      <c r="C65" s="16"/>
      <c r="D65" s="16"/>
      <c r="E65" s="16"/>
      <c r="F65" s="16"/>
      <c r="G65" s="17">
        <v>6409</v>
      </c>
      <c r="H65" s="16"/>
    </row>
    <row r="66" spans="1:8" ht="15" customHeight="1">
      <c r="A66" s="15" t="s">
        <v>99</v>
      </c>
      <c r="B66" s="17">
        <v>8307</v>
      </c>
      <c r="C66" s="16"/>
      <c r="D66" s="16"/>
      <c r="E66" s="16"/>
      <c r="F66" s="16"/>
      <c r="G66" s="16"/>
      <c r="H66" s="16"/>
    </row>
    <row r="67" spans="1:8" ht="15" customHeight="1">
      <c r="A67" s="15" t="s">
        <v>38</v>
      </c>
      <c r="B67" s="16"/>
      <c r="C67" s="16"/>
      <c r="D67" s="16"/>
      <c r="E67" s="16"/>
      <c r="F67" s="16"/>
      <c r="G67" s="17">
        <v>14198</v>
      </c>
      <c r="H67" s="16"/>
    </row>
    <row r="68" spans="1:8" ht="15" customHeight="1">
      <c r="A68" s="15" t="s">
        <v>120</v>
      </c>
      <c r="B68" s="16"/>
      <c r="C68" s="16"/>
      <c r="D68" s="16"/>
      <c r="E68" s="16"/>
      <c r="F68" s="16"/>
      <c r="G68" s="17">
        <v>6877</v>
      </c>
      <c r="H68" s="16"/>
    </row>
    <row r="69" spans="1:8" ht="15" customHeight="1">
      <c r="A69" s="15" t="s">
        <v>281</v>
      </c>
      <c r="B69" s="16"/>
      <c r="C69" s="16"/>
      <c r="D69" s="16"/>
      <c r="E69" s="16"/>
      <c r="F69" s="16"/>
      <c r="G69" s="17">
        <v>1731</v>
      </c>
      <c r="H69" s="16"/>
    </row>
    <row r="70" spans="1:8" ht="15" customHeight="1">
      <c r="A70" s="15" t="s">
        <v>310</v>
      </c>
      <c r="B70" s="16"/>
      <c r="C70" s="16"/>
      <c r="D70" s="16"/>
      <c r="E70" s="16"/>
      <c r="F70" s="17">
        <v>1148</v>
      </c>
      <c r="G70" s="16"/>
      <c r="H70" s="16"/>
    </row>
    <row r="71" spans="1:8" ht="15" customHeight="1">
      <c r="A71" s="15" t="s">
        <v>322</v>
      </c>
      <c r="B71" s="16"/>
      <c r="C71" s="16"/>
      <c r="D71" s="16"/>
      <c r="E71" s="16"/>
      <c r="F71" s="17">
        <v>966</v>
      </c>
      <c r="G71" s="16"/>
      <c r="H71" s="16"/>
    </row>
    <row r="72" spans="1:8" ht="15" customHeight="1">
      <c r="A72" s="15" t="s">
        <v>20</v>
      </c>
      <c r="B72" s="16"/>
      <c r="C72" s="16"/>
      <c r="D72" s="16"/>
      <c r="E72" s="16"/>
      <c r="F72" s="16"/>
      <c r="G72" s="17">
        <v>18506</v>
      </c>
      <c r="H72" s="16"/>
    </row>
    <row r="73" spans="1:8" ht="15" customHeight="1">
      <c r="A73" s="15" t="s">
        <v>261</v>
      </c>
      <c r="B73" s="16"/>
      <c r="C73" s="16"/>
      <c r="D73" s="16"/>
      <c r="E73" s="16"/>
      <c r="F73" s="16"/>
      <c r="G73" s="17">
        <v>2378</v>
      </c>
      <c r="H73" s="16"/>
    </row>
    <row r="74" spans="1:8" ht="15" customHeight="1">
      <c r="A74" s="15" t="s">
        <v>328</v>
      </c>
      <c r="B74" s="17">
        <v>843</v>
      </c>
      <c r="C74" s="16"/>
      <c r="D74" s="16"/>
      <c r="E74" s="16"/>
      <c r="F74" s="16"/>
      <c r="G74" s="16"/>
      <c r="H74" s="16"/>
    </row>
    <row r="75" spans="1:8" ht="15" customHeight="1">
      <c r="A75" s="15" t="s">
        <v>174</v>
      </c>
      <c r="B75" s="16"/>
      <c r="C75" s="16"/>
      <c r="D75" s="16"/>
      <c r="E75" s="16"/>
      <c r="F75" s="16"/>
      <c r="G75" s="17">
        <v>4991</v>
      </c>
      <c r="H75" s="16"/>
    </row>
    <row r="76" spans="1:8" ht="15" customHeight="1">
      <c r="A76" s="15" t="s">
        <v>219</v>
      </c>
      <c r="B76" s="16"/>
      <c r="C76" s="16"/>
      <c r="D76" s="16"/>
      <c r="E76" s="16"/>
      <c r="F76" s="17">
        <v>3438</v>
      </c>
      <c r="G76" s="16"/>
      <c r="H76" s="16"/>
    </row>
    <row r="77" spans="1:8" ht="15" customHeight="1">
      <c r="A77" s="15" t="s">
        <v>288</v>
      </c>
      <c r="B77" s="16"/>
      <c r="C77" s="16"/>
      <c r="D77" s="16"/>
      <c r="E77" s="16"/>
      <c r="F77" s="16"/>
      <c r="G77" s="17">
        <v>1476</v>
      </c>
      <c r="H77" s="16"/>
    </row>
    <row r="78" spans="1:8" ht="15" customHeight="1">
      <c r="A78" s="15" t="s">
        <v>113</v>
      </c>
      <c r="B78" s="16"/>
      <c r="C78" s="16"/>
      <c r="D78" s="16"/>
      <c r="E78" s="16"/>
      <c r="F78" s="16"/>
      <c r="G78" s="17">
        <v>7168</v>
      </c>
      <c r="H78" s="16"/>
    </row>
    <row r="79" spans="1:8" ht="15" customHeight="1">
      <c r="A79" s="15" t="s">
        <v>294</v>
      </c>
      <c r="B79" s="16"/>
      <c r="C79" s="16"/>
      <c r="D79" s="17">
        <v>1382</v>
      </c>
      <c r="E79" s="16"/>
      <c r="F79" s="16"/>
      <c r="G79" s="16"/>
      <c r="H79" s="16"/>
    </row>
    <row r="80" spans="1:8" ht="15" customHeight="1">
      <c r="A80" s="15" t="s">
        <v>329</v>
      </c>
      <c r="B80" s="17">
        <v>835</v>
      </c>
      <c r="C80" s="16"/>
      <c r="D80" s="16"/>
      <c r="E80" s="16"/>
      <c r="F80" s="16"/>
      <c r="G80" s="16"/>
      <c r="H80" s="16"/>
    </row>
    <row r="81" spans="1:8" ht="15" customHeight="1">
      <c r="A81" s="15" t="s">
        <v>245</v>
      </c>
      <c r="B81" s="16"/>
      <c r="C81" s="16"/>
      <c r="D81" s="16"/>
      <c r="E81" s="16"/>
      <c r="F81" s="17">
        <v>2776</v>
      </c>
      <c r="G81" s="16"/>
      <c r="H81" s="16"/>
    </row>
    <row r="82" spans="1:8" ht="15" customHeight="1">
      <c r="A82" s="15" t="s">
        <v>74</v>
      </c>
      <c r="B82" s="16"/>
      <c r="C82" s="16"/>
      <c r="D82" s="16"/>
      <c r="E82" s="16"/>
      <c r="F82" s="17">
        <v>9773</v>
      </c>
      <c r="G82" s="16"/>
      <c r="H82" s="16"/>
    </row>
    <row r="83" spans="1:8" ht="15" customHeight="1">
      <c r="A83" s="15" t="s">
        <v>35</v>
      </c>
      <c r="B83" s="16"/>
      <c r="C83" s="16"/>
      <c r="D83" s="16"/>
      <c r="E83" s="16"/>
      <c r="F83" s="16"/>
      <c r="G83" s="17">
        <v>14595</v>
      </c>
      <c r="H83" s="16"/>
    </row>
    <row r="84" spans="1:8" ht="15" customHeight="1">
      <c r="A84" s="15" t="s">
        <v>80</v>
      </c>
      <c r="B84" s="16"/>
      <c r="C84" s="16"/>
      <c r="D84" s="16"/>
      <c r="E84" s="16"/>
      <c r="F84" s="17">
        <v>9364</v>
      </c>
      <c r="G84" s="16"/>
      <c r="H84" s="16"/>
    </row>
    <row r="85" spans="1:8" ht="15" customHeight="1">
      <c r="A85" s="15" t="s">
        <v>226</v>
      </c>
      <c r="B85" s="16"/>
      <c r="C85" s="16"/>
      <c r="D85" s="16"/>
      <c r="E85" s="16"/>
      <c r="F85" s="16"/>
      <c r="G85" s="17">
        <v>3261</v>
      </c>
      <c r="H85" s="16"/>
    </row>
    <row r="86" spans="1:8" ht="15" customHeight="1">
      <c r="A86" s="15" t="s">
        <v>25</v>
      </c>
      <c r="B86" s="16"/>
      <c r="C86" s="16"/>
      <c r="D86" s="16"/>
      <c r="E86" s="16"/>
      <c r="F86" s="17">
        <v>17381</v>
      </c>
      <c r="G86" s="16"/>
      <c r="H86" s="16"/>
    </row>
    <row r="87" spans="1:8" ht="15" customHeight="1">
      <c r="A87" s="15" t="s">
        <v>213</v>
      </c>
      <c r="B87" s="16"/>
      <c r="C87" s="16"/>
      <c r="D87" s="16"/>
      <c r="E87" s="16"/>
      <c r="F87" s="17">
        <v>3671</v>
      </c>
      <c r="G87" s="16"/>
      <c r="H87" s="16"/>
    </row>
    <row r="88" spans="1:8" ht="15" customHeight="1">
      <c r="A88" s="15" t="s">
        <v>192</v>
      </c>
      <c r="B88" s="16"/>
      <c r="C88" s="16"/>
      <c r="D88" s="16"/>
      <c r="E88" s="16"/>
      <c r="F88" s="16"/>
      <c r="G88" s="17">
        <v>4513</v>
      </c>
      <c r="H88" s="16"/>
    </row>
    <row r="89" spans="1:8" ht="15" customHeight="1">
      <c r="A89" s="15" t="s">
        <v>253</v>
      </c>
      <c r="B89" s="16"/>
      <c r="C89" s="16"/>
      <c r="D89" s="16"/>
      <c r="E89" s="16"/>
      <c r="F89" s="17">
        <v>2586</v>
      </c>
      <c r="G89" s="16"/>
      <c r="H89" s="16"/>
    </row>
    <row r="90" spans="1:8" ht="15" customHeight="1">
      <c r="A90" s="15" t="s">
        <v>55</v>
      </c>
      <c r="B90" s="16"/>
      <c r="C90" s="16"/>
      <c r="D90" s="16"/>
      <c r="E90" s="16"/>
      <c r="F90" s="17">
        <v>12064</v>
      </c>
      <c r="G90" s="16"/>
      <c r="H90" s="16"/>
    </row>
    <row r="91" spans="1:8" ht="15" customHeight="1">
      <c r="A91" s="15" t="s">
        <v>169</v>
      </c>
      <c r="B91" s="16"/>
      <c r="C91" s="16"/>
      <c r="D91" s="16"/>
      <c r="E91" s="16"/>
      <c r="F91" s="16"/>
      <c r="G91" s="17">
        <v>5158</v>
      </c>
      <c r="H91" s="16"/>
    </row>
    <row r="92" spans="1:8" ht="15" customHeight="1">
      <c r="A92" s="15" t="s">
        <v>287</v>
      </c>
      <c r="B92" s="16"/>
      <c r="C92" s="16"/>
      <c r="D92" s="16"/>
      <c r="E92" s="17">
        <v>1504</v>
      </c>
      <c r="F92" s="16"/>
      <c r="G92" s="16"/>
      <c r="H92" s="16"/>
    </row>
    <row r="93" spans="1:8" ht="15" customHeight="1">
      <c r="A93" s="15" t="s">
        <v>127</v>
      </c>
      <c r="B93" s="16"/>
      <c r="C93" s="16"/>
      <c r="D93" s="16"/>
      <c r="E93" s="16"/>
      <c r="F93" s="16"/>
      <c r="G93" s="17">
        <v>6691</v>
      </c>
      <c r="H93" s="16"/>
    </row>
    <row r="94" spans="1:8" ht="15" customHeight="1">
      <c r="A94" s="15" t="s">
        <v>151</v>
      </c>
      <c r="B94" s="16"/>
      <c r="C94" s="16"/>
      <c r="D94" s="16"/>
      <c r="E94" s="16"/>
      <c r="F94" s="16"/>
      <c r="G94" s="17">
        <v>5681</v>
      </c>
      <c r="H94" s="16"/>
    </row>
    <row r="95" spans="1:8" ht="15" customHeight="1">
      <c r="A95" s="15" t="s">
        <v>296</v>
      </c>
      <c r="B95" s="16"/>
      <c r="C95" s="16"/>
      <c r="D95" s="16"/>
      <c r="E95" s="16"/>
      <c r="F95" s="17">
        <v>1357</v>
      </c>
      <c r="G95" s="16"/>
      <c r="H95" s="16"/>
    </row>
    <row r="96" spans="1:8" ht="15" customHeight="1">
      <c r="A96" s="15" t="s">
        <v>117</v>
      </c>
      <c r="B96" s="16"/>
      <c r="C96" s="17">
        <v>7051</v>
      </c>
      <c r="D96" s="16"/>
      <c r="E96" s="16"/>
      <c r="F96" s="16"/>
      <c r="G96" s="16"/>
      <c r="H96" s="16"/>
    </row>
    <row r="97" spans="1:8" ht="15" customHeight="1">
      <c r="A97" s="15" t="s">
        <v>125</v>
      </c>
      <c r="B97" s="16"/>
      <c r="C97" s="16"/>
      <c r="D97" s="16"/>
      <c r="E97" s="16"/>
      <c r="F97" s="17">
        <v>6739</v>
      </c>
      <c r="G97" s="16"/>
      <c r="H97" s="16"/>
    </row>
    <row r="98" spans="1:8" ht="15" customHeight="1">
      <c r="A98" s="15" t="s">
        <v>135</v>
      </c>
      <c r="B98" s="16"/>
      <c r="C98" s="16"/>
      <c r="D98" s="16"/>
      <c r="E98" s="16"/>
      <c r="F98" s="16"/>
      <c r="G98" s="17">
        <v>6318</v>
      </c>
      <c r="H98" s="16"/>
    </row>
    <row r="99" spans="1:8" ht="15" customHeight="1">
      <c r="A99" s="15" t="s">
        <v>85</v>
      </c>
      <c r="B99" s="16"/>
      <c r="C99" s="16"/>
      <c r="D99" s="16"/>
      <c r="E99" s="16"/>
      <c r="F99" s="16"/>
      <c r="G99" s="17">
        <v>9226</v>
      </c>
      <c r="H99" s="16"/>
    </row>
    <row r="100" spans="1:8" ht="15" customHeight="1">
      <c r="A100" s="15" t="s">
        <v>129</v>
      </c>
      <c r="B100" s="16"/>
      <c r="C100" s="16"/>
      <c r="D100" s="16"/>
      <c r="E100" s="16"/>
      <c r="F100" s="16"/>
      <c r="G100" s="16"/>
      <c r="H100" s="17">
        <v>6608</v>
      </c>
    </row>
    <row r="101" spans="1:8" ht="15" customHeight="1">
      <c r="A101" s="15" t="s">
        <v>304</v>
      </c>
      <c r="B101" s="16"/>
      <c r="C101" s="16"/>
      <c r="D101" s="16"/>
      <c r="E101" s="16"/>
      <c r="F101" s="17">
        <v>1268</v>
      </c>
      <c r="G101" s="16"/>
      <c r="H101" s="16"/>
    </row>
    <row r="102" spans="1:8" ht="15" customHeight="1">
      <c r="A102" s="15" t="s">
        <v>324</v>
      </c>
      <c r="B102" s="16"/>
      <c r="C102" s="16"/>
      <c r="D102" s="16"/>
      <c r="E102" s="16"/>
      <c r="F102" s="16"/>
      <c r="G102" s="17">
        <v>942</v>
      </c>
      <c r="H102" s="16"/>
    </row>
    <row r="103" spans="1:8" ht="15" customHeight="1">
      <c r="A103" s="15" t="s">
        <v>268</v>
      </c>
      <c r="B103" s="16"/>
      <c r="C103" s="16"/>
      <c r="D103" s="16"/>
      <c r="E103" s="16"/>
      <c r="F103" s="16"/>
      <c r="G103" s="16"/>
      <c r="H103" s="17">
        <v>2201</v>
      </c>
    </row>
    <row r="104" spans="1:8" ht="15" customHeight="1">
      <c r="A104" s="15" t="s">
        <v>78</v>
      </c>
      <c r="B104" s="16"/>
      <c r="C104" s="16"/>
      <c r="D104" s="16"/>
      <c r="E104" s="16"/>
      <c r="F104" s="17">
        <v>9384</v>
      </c>
      <c r="G104" s="16"/>
      <c r="H104" s="16"/>
    </row>
    <row r="105" spans="1:8" ht="15" customHeight="1">
      <c r="A105" s="15" t="s">
        <v>103</v>
      </c>
      <c r="B105" s="16"/>
      <c r="C105" s="16"/>
      <c r="D105" s="16"/>
      <c r="E105" s="16"/>
      <c r="F105" s="16"/>
      <c r="G105" s="17">
        <v>7938</v>
      </c>
      <c r="H105" s="16"/>
    </row>
    <row r="106" spans="1:8" ht="15" customHeight="1">
      <c r="A106" s="15" t="s">
        <v>14</v>
      </c>
      <c r="B106" s="16"/>
      <c r="C106" s="16"/>
      <c r="D106" s="16"/>
      <c r="E106" s="16"/>
      <c r="F106" s="16"/>
      <c r="G106" s="17">
        <v>21828</v>
      </c>
      <c r="H106" s="16"/>
    </row>
    <row r="107" spans="1:8" ht="15" customHeight="1">
      <c r="A107" s="15" t="s">
        <v>12</v>
      </c>
      <c r="B107" s="16"/>
      <c r="C107" s="16"/>
      <c r="D107" s="16"/>
      <c r="E107" s="16"/>
      <c r="F107" s="17">
        <v>24887</v>
      </c>
      <c r="G107" s="16"/>
      <c r="H107" s="16"/>
    </row>
    <row r="108" spans="1:8" ht="15" customHeight="1">
      <c r="A108" s="15" t="s">
        <v>47</v>
      </c>
      <c r="B108" s="16"/>
      <c r="C108" s="16"/>
      <c r="D108" s="16"/>
      <c r="E108" s="16"/>
      <c r="F108" s="16"/>
      <c r="G108" s="17">
        <v>13153</v>
      </c>
      <c r="H108" s="16"/>
    </row>
    <row r="109" spans="1:8" ht="15" customHeight="1">
      <c r="A109" s="15" t="s">
        <v>338</v>
      </c>
      <c r="B109" s="16"/>
      <c r="C109" s="16"/>
      <c r="D109" s="16"/>
      <c r="E109" s="16"/>
      <c r="F109" s="17">
        <v>691</v>
      </c>
      <c r="G109" s="16"/>
      <c r="H109" s="16"/>
    </row>
    <row r="110" spans="1:8" ht="15" customHeight="1">
      <c r="A110" s="15" t="s">
        <v>130</v>
      </c>
      <c r="B110" s="16"/>
      <c r="C110" s="16"/>
      <c r="D110" s="16"/>
      <c r="E110" s="16"/>
      <c r="F110" s="16"/>
      <c r="G110" s="17">
        <v>6582</v>
      </c>
      <c r="H110" s="16"/>
    </row>
    <row r="111" spans="1:8" ht="15" customHeight="1">
      <c r="A111" s="15" t="s">
        <v>16</v>
      </c>
      <c r="B111" s="16"/>
      <c r="C111" s="16"/>
      <c r="D111" s="16"/>
      <c r="E111" s="16"/>
      <c r="F111" s="17">
        <v>20848</v>
      </c>
      <c r="G111" s="16"/>
      <c r="H111" s="16"/>
    </row>
    <row r="112" spans="1:8" ht="15" customHeight="1">
      <c r="A112" s="15" t="s">
        <v>58</v>
      </c>
      <c r="B112" s="16"/>
      <c r="C112" s="16"/>
      <c r="D112" s="16"/>
      <c r="E112" s="16"/>
      <c r="F112" s="17">
        <v>11847</v>
      </c>
      <c r="G112" s="16"/>
      <c r="H112" s="16"/>
    </row>
    <row r="113" spans="1:8" ht="15" customHeight="1">
      <c r="A113" s="15" t="s">
        <v>199</v>
      </c>
      <c r="B113" s="16"/>
      <c r="C113" s="16"/>
      <c r="D113" s="16"/>
      <c r="E113" s="16"/>
      <c r="F113" s="16"/>
      <c r="G113" s="17">
        <v>4171</v>
      </c>
      <c r="H113" s="16"/>
    </row>
    <row r="114" spans="1:8" ht="15" customHeight="1">
      <c r="A114" s="15" t="s">
        <v>114</v>
      </c>
      <c r="B114" s="16"/>
      <c r="C114" s="16"/>
      <c r="D114" s="16"/>
      <c r="E114" s="16"/>
      <c r="F114" s="17">
        <v>7099</v>
      </c>
      <c r="G114" s="16"/>
      <c r="H114" s="16"/>
    </row>
    <row r="115" spans="1:8" ht="15" customHeight="1">
      <c r="A115" s="15" t="s">
        <v>224</v>
      </c>
      <c r="B115" s="16"/>
      <c r="C115" s="16"/>
      <c r="D115" s="16"/>
      <c r="E115" s="16"/>
      <c r="F115" s="16"/>
      <c r="G115" s="17">
        <v>3293</v>
      </c>
      <c r="H115" s="16"/>
    </row>
    <row r="116" spans="1:8" ht="15" customHeight="1">
      <c r="A116" s="15" t="s">
        <v>325</v>
      </c>
      <c r="B116" s="16"/>
      <c r="C116" s="16"/>
      <c r="D116" s="16"/>
      <c r="E116" s="16"/>
      <c r="F116" s="16"/>
      <c r="G116" s="17">
        <v>878</v>
      </c>
      <c r="H116" s="16"/>
    </row>
    <row r="117" spans="1:8" ht="15" customHeight="1">
      <c r="A117" s="15" t="s">
        <v>33</v>
      </c>
      <c r="B117" s="16"/>
      <c r="C117" s="16"/>
      <c r="D117" s="16"/>
      <c r="E117" s="16"/>
      <c r="F117" s="16"/>
      <c r="G117" s="17">
        <v>14762</v>
      </c>
      <c r="H117" s="16"/>
    </row>
    <row r="118" spans="1:8" ht="15" customHeight="1">
      <c r="A118" s="15" t="s">
        <v>317</v>
      </c>
      <c r="B118" s="16"/>
      <c r="C118" s="16"/>
      <c r="D118" s="16"/>
      <c r="E118" s="16"/>
      <c r="F118" s="16"/>
      <c r="G118" s="17">
        <v>1030</v>
      </c>
      <c r="H118" s="16"/>
    </row>
    <row r="119" spans="1:8" ht="15" customHeight="1">
      <c r="A119" s="15" t="s">
        <v>349</v>
      </c>
      <c r="B119" s="16"/>
      <c r="C119" s="16"/>
      <c r="D119" s="16"/>
      <c r="E119" s="17">
        <v>264</v>
      </c>
      <c r="F119" s="16"/>
      <c r="G119" s="16"/>
      <c r="H119" s="16"/>
    </row>
    <row r="120" spans="1:8" ht="15" customHeight="1">
      <c r="A120" s="15" t="s">
        <v>107</v>
      </c>
      <c r="B120" s="16"/>
      <c r="C120" s="16"/>
      <c r="D120" s="16"/>
      <c r="E120" s="16"/>
      <c r="F120" s="17">
        <v>7442</v>
      </c>
      <c r="G120" s="16"/>
      <c r="H120" s="16"/>
    </row>
    <row r="121" spans="1:8" ht="15" customHeight="1">
      <c r="A121" s="15" t="s">
        <v>223</v>
      </c>
      <c r="B121" s="16"/>
      <c r="C121" s="16"/>
      <c r="D121" s="16"/>
      <c r="E121" s="16"/>
      <c r="F121" s="17">
        <v>3298</v>
      </c>
      <c r="G121" s="16"/>
      <c r="H121" s="16"/>
    </row>
    <row r="122" spans="1:8" ht="15" customHeight="1">
      <c r="A122" s="15" t="s">
        <v>320</v>
      </c>
      <c r="B122" s="16"/>
      <c r="C122" s="16"/>
      <c r="D122" s="16"/>
      <c r="E122" s="17">
        <v>992</v>
      </c>
      <c r="F122" s="16"/>
      <c r="G122" s="16"/>
      <c r="H122" s="16"/>
    </row>
    <row r="123" spans="1:8" ht="15" customHeight="1">
      <c r="A123" s="15" t="s">
        <v>200</v>
      </c>
      <c r="B123" s="16"/>
      <c r="C123" s="16"/>
      <c r="D123" s="16"/>
      <c r="E123" s="16"/>
      <c r="F123" s="16"/>
      <c r="G123" s="17">
        <v>4168</v>
      </c>
      <c r="H123" s="16"/>
    </row>
    <row r="124" spans="1:8" ht="15" customHeight="1">
      <c r="A124" s="15" t="s">
        <v>118</v>
      </c>
      <c r="B124" s="16"/>
      <c r="C124" s="16"/>
      <c r="D124" s="16"/>
      <c r="E124" s="16"/>
      <c r="F124" s="16"/>
      <c r="G124" s="17">
        <v>6982</v>
      </c>
      <c r="H124" s="16"/>
    </row>
    <row r="125" spans="1:8" ht="15" customHeight="1">
      <c r="A125" s="15" t="s">
        <v>173</v>
      </c>
      <c r="B125" s="16"/>
      <c r="C125" s="16"/>
      <c r="D125" s="16"/>
      <c r="E125" s="17">
        <v>5034</v>
      </c>
      <c r="F125" s="16"/>
      <c r="G125" s="16"/>
      <c r="H125" s="16"/>
    </row>
    <row r="126" spans="1:8" ht="15" customHeight="1">
      <c r="A126" s="15" t="s">
        <v>250</v>
      </c>
      <c r="B126" s="16"/>
      <c r="C126" s="16"/>
      <c r="D126" s="16"/>
      <c r="E126" s="16"/>
      <c r="F126" s="16"/>
      <c r="G126" s="17">
        <v>2665</v>
      </c>
      <c r="H126" s="16"/>
    </row>
    <row r="127" spans="1:8" ht="15" customHeight="1">
      <c r="A127" s="15" t="s">
        <v>231</v>
      </c>
      <c r="B127" s="16"/>
      <c r="C127" s="16"/>
      <c r="D127" s="16"/>
      <c r="E127" s="17">
        <v>3113</v>
      </c>
      <c r="F127" s="16"/>
      <c r="G127" s="16"/>
      <c r="H127" s="16"/>
    </row>
    <row r="128" spans="1:8" ht="15" customHeight="1">
      <c r="A128" s="15" t="s">
        <v>222</v>
      </c>
      <c r="B128" s="16"/>
      <c r="C128" s="16"/>
      <c r="D128" s="16"/>
      <c r="E128" s="16"/>
      <c r="F128" s="17">
        <v>3333</v>
      </c>
      <c r="G128" s="16"/>
      <c r="H128" s="16"/>
    </row>
    <row r="129" spans="1:8" ht="15" customHeight="1">
      <c r="A129" s="15" t="s">
        <v>237</v>
      </c>
      <c r="B129" s="16"/>
      <c r="C129" s="16"/>
      <c r="D129" s="16"/>
      <c r="E129" s="16"/>
      <c r="F129" s="16"/>
      <c r="G129" s="17">
        <v>3012</v>
      </c>
      <c r="H129" s="16"/>
    </row>
    <row r="130" spans="1:8" ht="15" customHeight="1">
      <c r="A130" s="15" t="s">
        <v>262</v>
      </c>
      <c r="B130" s="16"/>
      <c r="C130" s="16"/>
      <c r="D130" s="16"/>
      <c r="E130" s="16"/>
      <c r="F130" s="16"/>
      <c r="G130" s="17">
        <v>2364</v>
      </c>
      <c r="H130" s="16"/>
    </row>
    <row r="131" spans="1:8" ht="15" customHeight="1">
      <c r="A131" s="15" t="s">
        <v>319</v>
      </c>
      <c r="B131" s="16"/>
      <c r="C131" s="16"/>
      <c r="D131" s="16"/>
      <c r="E131" s="16"/>
      <c r="F131" s="16"/>
      <c r="G131" s="17">
        <v>998</v>
      </c>
      <c r="H131" s="16"/>
    </row>
    <row r="132" spans="1:8" ht="15" customHeight="1">
      <c r="A132" s="15" t="s">
        <v>157</v>
      </c>
      <c r="B132" s="16"/>
      <c r="C132" s="16"/>
      <c r="D132" s="16"/>
      <c r="E132" s="16"/>
      <c r="F132" s="16"/>
      <c r="G132" s="17">
        <v>5539</v>
      </c>
      <c r="H132" s="16"/>
    </row>
    <row r="133" spans="1:8" ht="15" customHeight="1">
      <c r="A133" s="15" t="s">
        <v>195</v>
      </c>
      <c r="B133" s="16"/>
      <c r="C133" s="16"/>
      <c r="D133" s="16"/>
      <c r="E133" s="16"/>
      <c r="F133" s="16"/>
      <c r="G133" s="17">
        <v>4423</v>
      </c>
      <c r="H133" s="16"/>
    </row>
    <row r="134" spans="1:8" ht="15" customHeight="1">
      <c r="A134" s="15" t="s">
        <v>282</v>
      </c>
      <c r="B134" s="16"/>
      <c r="C134" s="16"/>
      <c r="D134" s="16"/>
      <c r="E134" s="16"/>
      <c r="F134" s="16"/>
      <c r="G134" s="17">
        <v>1604</v>
      </c>
      <c r="H134" s="16"/>
    </row>
    <row r="135" spans="1:8" ht="15" customHeight="1">
      <c r="A135" s="15" t="s">
        <v>248</v>
      </c>
      <c r="B135" s="16"/>
      <c r="C135" s="16"/>
      <c r="D135" s="16"/>
      <c r="E135" s="16"/>
      <c r="F135" s="16"/>
      <c r="G135" s="17">
        <v>2695</v>
      </c>
      <c r="H135" s="16"/>
    </row>
    <row r="136" spans="1:8" ht="15" customHeight="1">
      <c r="A136" s="15" t="s">
        <v>54</v>
      </c>
      <c r="B136" s="16"/>
      <c r="C136" s="16"/>
      <c r="D136" s="16"/>
      <c r="E136" s="16"/>
      <c r="F136" s="16"/>
      <c r="G136" s="17">
        <v>12209</v>
      </c>
      <c r="H136" s="16"/>
    </row>
    <row r="137" spans="1:8" ht="15" customHeight="1">
      <c r="A137" s="15" t="s">
        <v>270</v>
      </c>
      <c r="B137" s="16"/>
      <c r="C137" s="16"/>
      <c r="D137" s="16"/>
      <c r="E137" s="16"/>
      <c r="F137" s="16"/>
      <c r="G137" s="17">
        <v>2156</v>
      </c>
      <c r="H137" s="16"/>
    </row>
    <row r="138" spans="1:8" ht="15" customHeight="1">
      <c r="A138" s="15" t="s">
        <v>15</v>
      </c>
      <c r="B138" s="16"/>
      <c r="C138" s="16"/>
      <c r="D138" s="16"/>
      <c r="E138" s="16"/>
      <c r="F138" s="17">
        <v>21585</v>
      </c>
      <c r="G138" s="16"/>
      <c r="H138" s="16"/>
    </row>
    <row r="139" spans="1:8" ht="15" customHeight="1">
      <c r="A139" s="15" t="s">
        <v>347</v>
      </c>
      <c r="B139" s="16"/>
      <c r="C139" s="16"/>
      <c r="D139" s="16"/>
      <c r="E139" s="16"/>
      <c r="F139" s="17">
        <v>342</v>
      </c>
      <c r="G139" s="16"/>
      <c r="H139" s="16"/>
    </row>
    <row r="140" spans="1:8" ht="15" customHeight="1">
      <c r="A140" s="15" t="s">
        <v>309</v>
      </c>
      <c r="B140" s="16"/>
      <c r="C140" s="16"/>
      <c r="D140" s="16"/>
      <c r="E140" s="16"/>
      <c r="F140" s="16"/>
      <c r="G140" s="17">
        <v>1153</v>
      </c>
      <c r="H140" s="16"/>
    </row>
    <row r="141" spans="1:8" ht="15" customHeight="1">
      <c r="A141" s="15" t="s">
        <v>94</v>
      </c>
      <c r="B141" s="16"/>
      <c r="C141" s="16"/>
      <c r="D141" s="16"/>
      <c r="E141" s="16"/>
      <c r="F141" s="17">
        <v>8845</v>
      </c>
      <c r="G141" s="16"/>
      <c r="H141" s="16"/>
    </row>
    <row r="142" spans="1:8" ht="15" customHeight="1">
      <c r="A142" s="15" t="s">
        <v>286</v>
      </c>
      <c r="B142" s="16"/>
      <c r="C142" s="16"/>
      <c r="D142" s="16"/>
      <c r="E142" s="17">
        <v>1521</v>
      </c>
      <c r="F142" s="16"/>
      <c r="G142" s="16"/>
      <c r="H142" s="16"/>
    </row>
    <row r="143" spans="1:8" ht="15" customHeight="1">
      <c r="A143" s="15" t="s">
        <v>175</v>
      </c>
      <c r="B143" s="16"/>
      <c r="C143" s="16"/>
      <c r="D143" s="16"/>
      <c r="E143" s="16"/>
      <c r="F143" s="17">
        <v>4988</v>
      </c>
      <c r="G143" s="16"/>
      <c r="H143" s="16"/>
    </row>
    <row r="144" spans="1:8" ht="15" customHeight="1">
      <c r="A144" s="15" t="s">
        <v>96</v>
      </c>
      <c r="B144" s="16"/>
      <c r="C144" s="16"/>
      <c r="D144" s="16"/>
      <c r="E144" s="16"/>
      <c r="F144" s="16"/>
      <c r="G144" s="17">
        <v>8683</v>
      </c>
      <c r="H144" s="16"/>
    </row>
    <row r="145" spans="1:8" ht="15" customHeight="1">
      <c r="A145" s="15" t="s">
        <v>264</v>
      </c>
      <c r="B145" s="16"/>
      <c r="C145" s="16"/>
      <c r="D145" s="16"/>
      <c r="E145" s="16"/>
      <c r="F145" s="16"/>
      <c r="G145" s="17">
        <v>2336</v>
      </c>
      <c r="H145" s="16"/>
    </row>
    <row r="146" spans="1:8" ht="15" customHeight="1">
      <c r="A146" s="15" t="s">
        <v>137</v>
      </c>
      <c r="B146" s="16"/>
      <c r="C146" s="16"/>
      <c r="D146" s="16"/>
      <c r="E146" s="16"/>
      <c r="F146" s="16"/>
      <c r="G146" s="17">
        <v>6261</v>
      </c>
      <c r="H146" s="16"/>
    </row>
    <row r="147" spans="1:8" ht="15" customHeight="1">
      <c r="A147" s="15" t="s">
        <v>68</v>
      </c>
      <c r="B147" s="16"/>
      <c r="C147" s="16"/>
      <c r="D147" s="16"/>
      <c r="E147" s="16"/>
      <c r="F147" s="17">
        <v>10508</v>
      </c>
      <c r="G147" s="16"/>
      <c r="H147" s="16"/>
    </row>
    <row r="148" spans="1:8" ht="15" customHeight="1">
      <c r="A148" s="15" t="s">
        <v>259</v>
      </c>
      <c r="B148" s="16"/>
      <c r="C148" s="16"/>
      <c r="D148" s="16"/>
      <c r="E148" s="16"/>
      <c r="F148" s="16"/>
      <c r="G148" s="17">
        <v>2516</v>
      </c>
      <c r="H148" s="16"/>
    </row>
    <row r="149" spans="1:8" ht="15" customHeight="1">
      <c r="A149" s="15" t="s">
        <v>111</v>
      </c>
      <c r="B149" s="16"/>
      <c r="C149" s="16"/>
      <c r="D149" s="16"/>
      <c r="E149" s="16"/>
      <c r="F149" s="16"/>
      <c r="G149" s="17">
        <v>7247</v>
      </c>
      <c r="H149" s="16"/>
    </row>
    <row r="150" spans="1:8" ht="15" customHeight="1">
      <c r="A150" s="15" t="s">
        <v>252</v>
      </c>
      <c r="B150" s="16"/>
      <c r="C150" s="16"/>
      <c r="D150" s="16"/>
      <c r="E150" s="16"/>
      <c r="F150" s="16"/>
      <c r="G150" s="17">
        <v>2592</v>
      </c>
      <c r="H150" s="16"/>
    </row>
    <row r="151" spans="1:8" ht="15" customHeight="1">
      <c r="A151" s="15" t="s">
        <v>109</v>
      </c>
      <c r="B151" s="16"/>
      <c r="C151" s="16"/>
      <c r="D151" s="16"/>
      <c r="E151" s="16"/>
      <c r="F151" s="16"/>
      <c r="G151" s="17">
        <v>7335</v>
      </c>
      <c r="H151" s="16"/>
    </row>
    <row r="152" spans="1:8" ht="15" customHeight="1">
      <c r="A152" s="15" t="s">
        <v>154</v>
      </c>
      <c r="B152" s="16"/>
      <c r="C152" s="16"/>
      <c r="D152" s="16"/>
      <c r="E152" s="16"/>
      <c r="F152" s="17">
        <v>5646</v>
      </c>
      <c r="G152" s="16"/>
      <c r="H152" s="16"/>
    </row>
    <row r="153" spans="1:8" ht="15" customHeight="1">
      <c r="A153" s="15" t="s">
        <v>290</v>
      </c>
      <c r="B153" s="16"/>
      <c r="C153" s="16"/>
      <c r="D153" s="16"/>
      <c r="E153" s="16"/>
      <c r="F153" s="17">
        <v>1446</v>
      </c>
      <c r="G153" s="16"/>
      <c r="H153" s="16"/>
    </row>
    <row r="154" spans="1:8" ht="15" customHeight="1">
      <c r="A154" s="15" t="s">
        <v>138</v>
      </c>
      <c r="B154" s="16"/>
      <c r="C154" s="16"/>
      <c r="D154" s="16"/>
      <c r="E154" s="16"/>
      <c r="F154" s="16"/>
      <c r="G154" s="17">
        <v>6245</v>
      </c>
      <c r="H154" s="16"/>
    </row>
    <row r="155" spans="1:8" ht="15" customHeight="1">
      <c r="A155" s="15" t="s">
        <v>153</v>
      </c>
      <c r="B155" s="16"/>
      <c r="C155" s="16"/>
      <c r="D155" s="16"/>
      <c r="E155" s="16"/>
      <c r="F155" s="16"/>
      <c r="G155" s="17">
        <v>5647</v>
      </c>
      <c r="H155" s="16"/>
    </row>
    <row r="156" spans="1:8" ht="15" customHeight="1">
      <c r="A156" s="15" t="s">
        <v>161</v>
      </c>
      <c r="B156" s="16"/>
      <c r="C156" s="16"/>
      <c r="D156" s="16"/>
      <c r="E156" s="16"/>
      <c r="F156" s="17">
        <v>5352</v>
      </c>
      <c r="G156" s="16"/>
      <c r="H156" s="16"/>
    </row>
    <row r="157" spans="1:8" ht="15" customHeight="1">
      <c r="A157" s="15" t="s">
        <v>229</v>
      </c>
      <c r="B157" s="16"/>
      <c r="C157" s="16"/>
      <c r="D157" s="16"/>
      <c r="E157" s="16"/>
      <c r="F157" s="17">
        <v>3216</v>
      </c>
      <c r="G157" s="16"/>
      <c r="H157" s="16"/>
    </row>
    <row r="158" spans="1:8" ht="15" customHeight="1">
      <c r="A158" s="15" t="s">
        <v>272</v>
      </c>
      <c r="B158" s="16"/>
      <c r="C158" s="16"/>
      <c r="D158" s="16"/>
      <c r="E158" s="16"/>
      <c r="F158" s="16"/>
      <c r="G158" s="17">
        <v>2027</v>
      </c>
      <c r="H158" s="16"/>
    </row>
    <row r="159" spans="1:8" ht="15" customHeight="1">
      <c r="A159" s="15" t="s">
        <v>42</v>
      </c>
      <c r="B159" s="16"/>
      <c r="C159" s="16"/>
      <c r="D159" s="16"/>
      <c r="E159" s="16"/>
      <c r="F159" s="16"/>
      <c r="G159" s="17">
        <v>13754</v>
      </c>
      <c r="H159" s="16"/>
    </row>
    <row r="160" spans="1:8" ht="15" customHeight="1">
      <c r="A160" s="15" t="s">
        <v>234</v>
      </c>
      <c r="B160" s="16"/>
      <c r="C160" s="16"/>
      <c r="D160" s="16"/>
      <c r="E160" s="16"/>
      <c r="F160" s="16"/>
      <c r="G160" s="17">
        <v>3071</v>
      </c>
      <c r="H160" s="16"/>
    </row>
    <row r="161" spans="1:8" ht="15" customHeight="1">
      <c r="A161" s="15" t="s">
        <v>170</v>
      </c>
      <c r="B161" s="16"/>
      <c r="C161" s="16"/>
      <c r="D161" s="16"/>
      <c r="E161" s="16"/>
      <c r="F161" s="17">
        <v>5132</v>
      </c>
      <c r="G161" s="16"/>
      <c r="H161" s="16"/>
    </row>
    <row r="162" spans="1:8" ht="15" customHeight="1">
      <c r="A162" s="15" t="s">
        <v>240</v>
      </c>
      <c r="B162" s="16"/>
      <c r="C162" s="16"/>
      <c r="D162" s="16"/>
      <c r="E162" s="16"/>
      <c r="F162" s="17">
        <v>2937</v>
      </c>
      <c r="G162" s="16"/>
      <c r="H162" s="16"/>
    </row>
    <row r="163" spans="1:8" ht="15" customHeight="1">
      <c r="A163" s="15" t="s">
        <v>36</v>
      </c>
      <c r="B163" s="16"/>
      <c r="C163" s="16"/>
      <c r="D163" s="16"/>
      <c r="E163" s="16"/>
      <c r="F163" s="16"/>
      <c r="G163" s="17">
        <v>14528</v>
      </c>
      <c r="H163" s="16"/>
    </row>
    <row r="164" spans="1:8" ht="15" customHeight="1">
      <c r="A164" s="15" t="s">
        <v>306</v>
      </c>
      <c r="B164" s="16"/>
      <c r="C164" s="16"/>
      <c r="D164" s="16"/>
      <c r="E164" s="16"/>
      <c r="F164" s="16"/>
      <c r="G164" s="17">
        <v>1209</v>
      </c>
      <c r="H164" s="16"/>
    </row>
    <row r="165" spans="1:8" ht="15" customHeight="1">
      <c r="A165" s="15" t="s">
        <v>50</v>
      </c>
      <c r="B165" s="16"/>
      <c r="C165" s="16"/>
      <c r="D165" s="16"/>
      <c r="E165" s="16"/>
      <c r="F165" s="16"/>
      <c r="G165" s="17">
        <v>12753</v>
      </c>
      <c r="H165" s="16"/>
    </row>
    <row r="166" spans="1:8" ht="15" customHeight="1">
      <c r="A166" s="15" t="s">
        <v>339</v>
      </c>
      <c r="B166" s="16"/>
      <c r="C166" s="16"/>
      <c r="D166" s="16"/>
      <c r="E166" s="16"/>
      <c r="F166" s="16"/>
      <c r="G166" s="17">
        <v>689</v>
      </c>
      <c r="H166" s="16"/>
    </row>
    <row r="167" spans="1:8" ht="15" customHeight="1">
      <c r="A167" s="15" t="s">
        <v>249</v>
      </c>
      <c r="B167" s="16"/>
      <c r="C167" s="16"/>
      <c r="D167" s="16"/>
      <c r="E167" s="16"/>
      <c r="F167" s="16"/>
      <c r="G167" s="17">
        <v>2686</v>
      </c>
      <c r="H167" s="16"/>
    </row>
    <row r="168" spans="1:8" ht="15" customHeight="1">
      <c r="A168" s="15" t="s">
        <v>190</v>
      </c>
      <c r="B168" s="16"/>
      <c r="C168" s="16"/>
      <c r="D168" s="16"/>
      <c r="E168" s="16"/>
      <c r="F168" s="16"/>
      <c r="G168" s="17">
        <v>4557</v>
      </c>
      <c r="H168" s="16"/>
    </row>
    <row r="169" spans="1:8" ht="15" customHeight="1">
      <c r="A169" s="15" t="s">
        <v>147</v>
      </c>
      <c r="B169" s="16"/>
      <c r="C169" s="16"/>
      <c r="D169" s="16"/>
      <c r="E169" s="16"/>
      <c r="F169" s="16"/>
      <c r="G169" s="17">
        <v>5858</v>
      </c>
      <c r="H169" s="16"/>
    </row>
    <row r="170" spans="1:8" ht="15" customHeight="1">
      <c r="A170" s="15" t="s">
        <v>8</v>
      </c>
      <c r="B170" s="16"/>
      <c r="C170" s="16"/>
      <c r="D170" s="16"/>
      <c r="E170" s="16"/>
      <c r="F170" s="17">
        <v>28120</v>
      </c>
      <c r="G170" s="16"/>
      <c r="H170" s="16"/>
    </row>
    <row r="171" spans="1:8" ht="15" customHeight="1">
      <c r="A171" s="15" t="s">
        <v>89</v>
      </c>
      <c r="B171" s="16"/>
      <c r="C171" s="16"/>
      <c r="D171" s="16"/>
      <c r="E171" s="16"/>
      <c r="F171" s="17">
        <v>9086</v>
      </c>
      <c r="G171" s="16"/>
      <c r="H171" s="16"/>
    </row>
    <row r="172" spans="1:8" ht="15" customHeight="1">
      <c r="A172" s="15" t="s">
        <v>167</v>
      </c>
      <c r="B172" s="16"/>
      <c r="C172" s="16"/>
      <c r="D172" s="16"/>
      <c r="E172" s="16"/>
      <c r="F172" s="16"/>
      <c r="G172" s="17">
        <v>5224</v>
      </c>
      <c r="H172" s="16"/>
    </row>
    <row r="173" spans="1:8" ht="15" customHeight="1">
      <c r="A173" s="15" t="s">
        <v>13</v>
      </c>
      <c r="B173" s="16"/>
      <c r="C173" s="16"/>
      <c r="D173" s="16"/>
      <c r="E173" s="16"/>
      <c r="F173" s="16"/>
      <c r="G173" s="17">
        <v>21934</v>
      </c>
      <c r="H173" s="16"/>
    </row>
    <row r="174" spans="1:8" ht="15" customHeight="1">
      <c r="A174" s="15" t="s">
        <v>188</v>
      </c>
      <c r="B174" s="16"/>
      <c r="C174" s="16"/>
      <c r="D174" s="16"/>
      <c r="E174" s="16"/>
      <c r="F174" s="17">
        <v>4594</v>
      </c>
      <c r="G174" s="16"/>
      <c r="H174" s="16"/>
    </row>
    <row r="175" spans="1:8" ht="15" customHeight="1">
      <c r="A175" s="15" t="s">
        <v>44</v>
      </c>
      <c r="B175" s="16"/>
      <c r="C175" s="16"/>
      <c r="D175" s="16"/>
      <c r="E175" s="16"/>
      <c r="F175" s="16"/>
      <c r="G175" s="16"/>
      <c r="H175" s="17">
        <v>13495</v>
      </c>
    </row>
    <row r="176" spans="1:8" ht="15" customHeight="1">
      <c r="A176" s="15" t="s">
        <v>254</v>
      </c>
      <c r="B176" s="16"/>
      <c r="C176" s="16"/>
      <c r="D176" s="16"/>
      <c r="E176" s="16"/>
      <c r="F176" s="16"/>
      <c r="G176" s="17">
        <v>2550</v>
      </c>
      <c r="H176" s="16"/>
    </row>
    <row r="177" spans="1:8" ht="15" customHeight="1">
      <c r="A177" s="15" t="s">
        <v>101</v>
      </c>
      <c r="B177" s="16"/>
      <c r="C177" s="16"/>
      <c r="D177" s="16"/>
      <c r="E177" s="16"/>
      <c r="F177" s="16"/>
      <c r="G177" s="17">
        <v>8101</v>
      </c>
      <c r="H177" s="16"/>
    </row>
    <row r="178" spans="1:8" ht="15" customHeight="1">
      <c r="A178" s="15" t="s">
        <v>95</v>
      </c>
      <c r="B178" s="16"/>
      <c r="C178" s="16"/>
      <c r="D178" s="16"/>
      <c r="E178" s="16"/>
      <c r="F178" s="17">
        <v>8689</v>
      </c>
      <c r="G178" s="16"/>
      <c r="H178" s="16"/>
    </row>
    <row r="179" spans="1:8" ht="15" customHeight="1">
      <c r="A179" s="15" t="s">
        <v>217</v>
      </c>
      <c r="B179" s="16"/>
      <c r="C179" s="16"/>
      <c r="D179" s="16"/>
      <c r="E179" s="16"/>
      <c r="F179" s="16"/>
      <c r="G179" s="17">
        <v>3529</v>
      </c>
      <c r="H179" s="16"/>
    </row>
    <row r="180" spans="1:8" ht="15" customHeight="1">
      <c r="A180" s="15" t="s">
        <v>51</v>
      </c>
      <c r="B180" s="16"/>
      <c r="C180" s="16"/>
      <c r="D180" s="16"/>
      <c r="E180" s="17">
        <v>12683</v>
      </c>
      <c r="F180" s="16"/>
      <c r="G180" s="16"/>
      <c r="H180" s="16"/>
    </row>
    <row r="181" spans="1:8" ht="15" customHeight="1">
      <c r="A181" s="15" t="s">
        <v>52</v>
      </c>
      <c r="B181" s="16"/>
      <c r="C181" s="16"/>
      <c r="D181" s="16"/>
      <c r="E181" s="16"/>
      <c r="F181" s="16"/>
      <c r="G181" s="17">
        <v>12597</v>
      </c>
      <c r="H181" s="16"/>
    </row>
    <row r="182" spans="1:8" ht="15" customHeight="1">
      <c r="A182" s="15" t="s">
        <v>53</v>
      </c>
      <c r="B182" s="16"/>
      <c r="C182" s="16"/>
      <c r="D182" s="16"/>
      <c r="E182" s="16"/>
      <c r="F182" s="17">
        <v>12539</v>
      </c>
      <c r="G182" s="16"/>
      <c r="H182" s="16"/>
    </row>
    <row r="183" spans="1:8" ht="15" customHeight="1">
      <c r="A183" s="15" t="s">
        <v>187</v>
      </c>
      <c r="B183" s="16"/>
      <c r="C183" s="16"/>
      <c r="D183" s="16"/>
      <c r="E183" s="16"/>
      <c r="F183" s="17">
        <v>4631</v>
      </c>
      <c r="G183" s="16"/>
      <c r="H183" s="16"/>
    </row>
    <row r="184" spans="1:8" ht="15" customHeight="1">
      <c r="A184" s="15" t="s">
        <v>206</v>
      </c>
      <c r="B184" s="16"/>
      <c r="C184" s="16"/>
      <c r="D184" s="16"/>
      <c r="E184" s="16"/>
      <c r="F184" s="16"/>
      <c r="G184" s="17">
        <v>4006</v>
      </c>
      <c r="H184" s="16"/>
    </row>
    <row r="185" spans="1:8" ht="15" customHeight="1">
      <c r="A185" s="15" t="s">
        <v>180</v>
      </c>
      <c r="B185" s="16"/>
      <c r="C185" s="16"/>
      <c r="D185" s="16"/>
      <c r="E185" s="16"/>
      <c r="F185" s="17">
        <v>4771</v>
      </c>
      <c r="G185" s="16"/>
      <c r="H185" s="16"/>
    </row>
    <row r="186" spans="1:8" ht="15" customHeight="1">
      <c r="A186" s="15" t="s">
        <v>21</v>
      </c>
      <c r="B186" s="16"/>
      <c r="C186" s="16"/>
      <c r="D186" s="16"/>
      <c r="E186" s="16"/>
      <c r="F186" s="16"/>
      <c r="G186" s="17">
        <v>18342</v>
      </c>
      <c r="H186" s="16"/>
    </row>
    <row r="187" spans="1:8" ht="15" customHeight="1">
      <c r="A187" s="15" t="s">
        <v>171</v>
      </c>
      <c r="B187" s="16"/>
      <c r="C187" s="16"/>
      <c r="D187" s="16"/>
      <c r="E187" s="16"/>
      <c r="F187" s="16"/>
      <c r="G187" s="16"/>
      <c r="H187" s="17">
        <v>5129</v>
      </c>
    </row>
    <row r="188" spans="1:8" ht="15" customHeight="1">
      <c r="A188" s="15" t="s">
        <v>77</v>
      </c>
      <c r="B188" s="16"/>
      <c r="C188" s="16"/>
      <c r="D188" s="16"/>
      <c r="E188" s="16"/>
      <c r="F188" s="16"/>
      <c r="G188" s="17">
        <v>9481</v>
      </c>
      <c r="H188" s="16"/>
    </row>
    <row r="189" spans="1:8" ht="15" customHeight="1">
      <c r="A189" s="15" t="s">
        <v>243</v>
      </c>
      <c r="B189" s="16"/>
      <c r="C189" s="16"/>
      <c r="D189" s="16"/>
      <c r="E189" s="16"/>
      <c r="F189" s="16"/>
      <c r="G189" s="17">
        <v>2826</v>
      </c>
      <c r="H189" s="16"/>
    </row>
    <row r="190" spans="1:8" ht="15" customHeight="1">
      <c r="A190" s="15" t="s">
        <v>255</v>
      </c>
      <c r="B190" s="16"/>
      <c r="C190" s="16"/>
      <c r="D190" s="16"/>
      <c r="E190" s="16"/>
      <c r="F190" s="17">
        <v>2548</v>
      </c>
      <c r="G190" s="16"/>
      <c r="H190" s="16"/>
    </row>
    <row r="191" spans="1:8" ht="15" customHeight="1">
      <c r="A191" s="15" t="s">
        <v>26</v>
      </c>
      <c r="B191" s="16"/>
      <c r="C191" s="16"/>
      <c r="D191" s="16"/>
      <c r="E191" s="16"/>
      <c r="F191" s="16"/>
      <c r="G191" s="17">
        <v>17184</v>
      </c>
      <c r="H191" s="16"/>
    </row>
    <row r="192" spans="1:8" ht="15" customHeight="1">
      <c r="A192" s="15" t="s">
        <v>73</v>
      </c>
      <c r="B192" s="16"/>
      <c r="C192" s="16"/>
      <c r="D192" s="16"/>
      <c r="E192" s="16"/>
      <c r="F192" s="16"/>
      <c r="G192" s="17">
        <v>9777</v>
      </c>
      <c r="H192" s="16"/>
    </row>
    <row r="193" spans="1:8" ht="15" customHeight="1">
      <c r="A193" s="15" t="s">
        <v>342</v>
      </c>
      <c r="B193" s="16"/>
      <c r="C193" s="16"/>
      <c r="D193" s="16"/>
      <c r="E193" s="16"/>
      <c r="F193" s="17">
        <v>587</v>
      </c>
      <c r="G193" s="16"/>
      <c r="H193" s="16"/>
    </row>
    <row r="194" spans="1:8" ht="15" customHeight="1">
      <c r="A194" s="15" t="s">
        <v>207</v>
      </c>
      <c r="B194" s="16"/>
      <c r="C194" s="16"/>
      <c r="D194" s="16"/>
      <c r="E194" s="16"/>
      <c r="F194" s="16"/>
      <c r="G194" s="17">
        <v>3995</v>
      </c>
      <c r="H194" s="16"/>
    </row>
    <row r="195" spans="1:8" ht="15" customHeight="1">
      <c r="A195" s="15" t="s">
        <v>67</v>
      </c>
      <c r="B195" s="16"/>
      <c r="C195" s="16"/>
      <c r="D195" s="16"/>
      <c r="E195" s="16"/>
      <c r="F195" s="16"/>
      <c r="G195" s="17">
        <v>10550</v>
      </c>
      <c r="H195" s="16"/>
    </row>
    <row r="196" spans="1:8" ht="15" customHeight="1">
      <c r="A196" s="15" t="s">
        <v>150</v>
      </c>
      <c r="B196" s="16"/>
      <c r="C196" s="16"/>
      <c r="D196" s="16"/>
      <c r="E196" s="16"/>
      <c r="F196" s="16"/>
      <c r="G196" s="17">
        <v>5707</v>
      </c>
      <c r="H196" s="16"/>
    </row>
    <row r="197" spans="1:8" ht="15" customHeight="1">
      <c r="A197" s="15" t="s">
        <v>211</v>
      </c>
      <c r="B197" s="16"/>
      <c r="C197" s="16"/>
      <c r="D197" s="16"/>
      <c r="E197" s="16"/>
      <c r="F197" s="17">
        <v>3885</v>
      </c>
      <c r="G197" s="16"/>
      <c r="H197" s="16"/>
    </row>
    <row r="198" spans="1:8" ht="15" customHeight="1">
      <c r="A198" s="15" t="s">
        <v>298</v>
      </c>
      <c r="B198" s="16"/>
      <c r="C198" s="16"/>
      <c r="D198" s="16"/>
      <c r="E198" s="16"/>
      <c r="F198" s="16"/>
      <c r="G198" s="17">
        <v>1341</v>
      </c>
      <c r="H198" s="16"/>
    </row>
    <row r="199" spans="1:8" ht="15" customHeight="1">
      <c r="A199" s="15" t="s">
        <v>93</v>
      </c>
      <c r="B199" s="16"/>
      <c r="C199" s="16"/>
      <c r="D199" s="16"/>
      <c r="E199" s="16"/>
      <c r="F199" s="17">
        <v>8879</v>
      </c>
      <c r="G199" s="16"/>
      <c r="H199" s="16"/>
    </row>
    <row r="200" spans="1:8" ht="15" customHeight="1">
      <c r="A200" s="15" t="s">
        <v>350</v>
      </c>
      <c r="B200" s="16"/>
      <c r="C200" s="16"/>
      <c r="D200" s="16"/>
      <c r="E200" s="16"/>
      <c r="F200" s="17">
        <v>195</v>
      </c>
      <c r="G200" s="16"/>
      <c r="H200" s="16"/>
    </row>
    <row r="201" spans="1:8" ht="15" customHeight="1">
      <c r="A201" s="15" t="s">
        <v>203</v>
      </c>
      <c r="B201" s="16"/>
      <c r="C201" s="16"/>
      <c r="D201" s="16"/>
      <c r="E201" s="16"/>
      <c r="F201" s="16"/>
      <c r="G201" s="17">
        <v>4037</v>
      </c>
      <c r="H201" s="16"/>
    </row>
    <row r="202" spans="1:8" ht="15" customHeight="1">
      <c r="A202" s="15" t="s">
        <v>194</v>
      </c>
      <c r="B202" s="16"/>
      <c r="C202" s="16"/>
      <c r="D202" s="16"/>
      <c r="E202" s="16"/>
      <c r="F202" s="16"/>
      <c r="G202" s="17">
        <v>4482</v>
      </c>
      <c r="H202" s="16"/>
    </row>
    <row r="203" spans="1:8" ht="15" customHeight="1">
      <c r="A203" s="15" t="s">
        <v>300</v>
      </c>
      <c r="B203" s="16"/>
      <c r="C203" s="16"/>
      <c r="D203" s="16"/>
      <c r="E203" s="16"/>
      <c r="F203" s="16"/>
      <c r="G203" s="17">
        <v>1305</v>
      </c>
      <c r="H203" s="16"/>
    </row>
    <row r="204" spans="1:8" ht="15" customHeight="1">
      <c r="A204" s="15" t="s">
        <v>346</v>
      </c>
      <c r="B204" s="16"/>
      <c r="C204" s="17">
        <v>511</v>
      </c>
      <c r="D204" s="16"/>
      <c r="E204" s="16"/>
      <c r="F204" s="16"/>
      <c r="G204" s="16"/>
      <c r="H204" s="16"/>
    </row>
    <row r="205" spans="1:8" ht="15" customHeight="1">
      <c r="A205" s="15" t="s">
        <v>348</v>
      </c>
      <c r="B205" s="16"/>
      <c r="C205" s="16"/>
      <c r="D205" s="16"/>
      <c r="E205" s="16"/>
      <c r="F205" s="17">
        <v>291</v>
      </c>
      <c r="G205" s="16"/>
      <c r="H205" s="16"/>
    </row>
    <row r="206" spans="1:8" ht="15" customHeight="1">
      <c r="A206" s="15" t="s">
        <v>289</v>
      </c>
      <c r="B206" s="16"/>
      <c r="C206" s="16"/>
      <c r="D206" s="16"/>
      <c r="E206" s="16"/>
      <c r="F206" s="17">
        <v>1461</v>
      </c>
      <c r="G206" s="16"/>
      <c r="H206" s="16"/>
    </row>
    <row r="207" spans="1:8" ht="15" customHeight="1">
      <c r="A207" s="15" t="s">
        <v>39</v>
      </c>
      <c r="B207" s="16"/>
      <c r="C207" s="16"/>
      <c r="D207" s="16"/>
      <c r="E207" s="16"/>
      <c r="F207" s="16"/>
      <c r="G207" s="17">
        <v>14184</v>
      </c>
      <c r="H207" s="16"/>
    </row>
    <row r="208" spans="1:8" ht="15" customHeight="1">
      <c r="A208" s="15" t="s">
        <v>37</v>
      </c>
      <c r="B208" s="16"/>
      <c r="C208" s="16"/>
      <c r="D208" s="16"/>
      <c r="E208" s="16"/>
      <c r="F208" s="17">
        <v>14425</v>
      </c>
      <c r="G208" s="16"/>
      <c r="H208" s="16"/>
    </row>
    <row r="209" spans="1:8" ht="15" customHeight="1">
      <c r="A209" s="15" t="s">
        <v>64</v>
      </c>
      <c r="B209" s="16"/>
      <c r="C209" s="16"/>
      <c r="D209" s="16"/>
      <c r="E209" s="16"/>
      <c r="F209" s="17">
        <v>10857</v>
      </c>
      <c r="G209" s="16"/>
      <c r="H209" s="16"/>
    </row>
    <row r="210" spans="1:8" ht="15" customHeight="1">
      <c r="A210" s="15" t="s">
        <v>351</v>
      </c>
      <c r="B210" s="16"/>
      <c r="C210" s="16"/>
      <c r="D210" s="16"/>
      <c r="E210" s="16"/>
      <c r="F210" s="16"/>
      <c r="G210" s="17">
        <v>195</v>
      </c>
      <c r="H210" s="16"/>
    </row>
    <row r="211" spans="1:8" ht="15" customHeight="1">
      <c r="A211" s="15" t="s">
        <v>11</v>
      </c>
      <c r="B211" s="16"/>
      <c r="C211" s="16"/>
      <c r="D211" s="16"/>
      <c r="E211" s="16"/>
      <c r="F211" s="16"/>
      <c r="G211" s="17">
        <v>26841</v>
      </c>
      <c r="H211" s="16"/>
    </row>
    <row r="212" spans="1:8" ht="15" customHeight="1">
      <c r="A212" s="15" t="s">
        <v>336</v>
      </c>
      <c r="B212" s="16"/>
      <c r="C212" s="16"/>
      <c r="D212" s="16"/>
      <c r="E212" s="16"/>
      <c r="F212" s="16"/>
      <c r="G212" s="17">
        <v>742</v>
      </c>
      <c r="H212" s="16"/>
    </row>
    <row r="213" spans="1:8" ht="15" customHeight="1">
      <c r="A213" s="15" t="s">
        <v>278</v>
      </c>
      <c r="B213" s="16"/>
      <c r="C213" s="16"/>
      <c r="D213" s="16"/>
      <c r="E213" s="16"/>
      <c r="F213" s="16"/>
      <c r="G213" s="17">
        <v>1897</v>
      </c>
      <c r="H213" s="16"/>
    </row>
    <row r="214" spans="1:8" ht="15" customHeight="1">
      <c r="A214" s="15" t="s">
        <v>331</v>
      </c>
      <c r="B214" s="16"/>
      <c r="C214" s="16"/>
      <c r="D214" s="16"/>
      <c r="E214" s="16"/>
      <c r="F214" s="16"/>
      <c r="G214" s="17">
        <v>830</v>
      </c>
      <c r="H214" s="16"/>
    </row>
    <row r="215" spans="1:8" ht="15" customHeight="1">
      <c r="A215" s="15" t="s">
        <v>216</v>
      </c>
      <c r="B215" s="16"/>
      <c r="C215" s="16"/>
      <c r="D215" s="16"/>
      <c r="E215" s="16"/>
      <c r="F215" s="16"/>
      <c r="G215" s="17">
        <v>3580</v>
      </c>
      <c r="H215" s="16"/>
    </row>
    <row r="216" spans="1:8" ht="15" customHeight="1">
      <c r="A216" s="15" t="s">
        <v>86</v>
      </c>
      <c r="B216" s="16"/>
      <c r="C216" s="16"/>
      <c r="D216" s="16"/>
      <c r="E216" s="16"/>
      <c r="F216" s="16"/>
      <c r="G216" s="17">
        <v>9118</v>
      </c>
      <c r="H216" s="16"/>
    </row>
    <row r="217" spans="1:8" ht="15" customHeight="1">
      <c r="A217" s="15" t="s">
        <v>4</v>
      </c>
      <c r="B217" s="16"/>
      <c r="C217" s="16"/>
      <c r="D217" s="16"/>
      <c r="E217" s="16"/>
      <c r="F217" s="16"/>
      <c r="G217" s="17">
        <v>29827</v>
      </c>
      <c r="H217" s="16"/>
    </row>
    <row r="218" spans="1:8" ht="15" customHeight="1">
      <c r="A218" s="15" t="s">
        <v>196</v>
      </c>
      <c r="B218" s="16"/>
      <c r="C218" s="16"/>
      <c r="D218" s="16"/>
      <c r="E218" s="16"/>
      <c r="F218" s="16"/>
      <c r="G218" s="17">
        <v>4349</v>
      </c>
      <c r="H218" s="16"/>
    </row>
    <row r="219" spans="1:8" ht="15" customHeight="1">
      <c r="A219" s="15" t="s">
        <v>160</v>
      </c>
      <c r="B219" s="16"/>
      <c r="C219" s="16"/>
      <c r="D219" s="16"/>
      <c r="E219" s="16"/>
      <c r="F219" s="16"/>
      <c r="G219" s="17">
        <v>5392</v>
      </c>
      <c r="H219" s="16"/>
    </row>
    <row r="220" spans="1:8" ht="15" customHeight="1">
      <c r="A220" s="15" t="s">
        <v>65</v>
      </c>
      <c r="B220" s="16"/>
      <c r="C220" s="16"/>
      <c r="D220" s="16"/>
      <c r="E220" s="16"/>
      <c r="F220" s="16"/>
      <c r="G220" s="17">
        <v>10821</v>
      </c>
      <c r="H220" s="16"/>
    </row>
    <row r="221" spans="1:8" ht="15" customHeight="1">
      <c r="A221" s="15" t="s">
        <v>63</v>
      </c>
      <c r="B221" s="16"/>
      <c r="C221" s="16"/>
      <c r="D221" s="16"/>
      <c r="E221" s="16"/>
      <c r="F221" s="16"/>
      <c r="G221" s="17">
        <v>11003</v>
      </c>
      <c r="H221" s="16"/>
    </row>
    <row r="222" spans="1:8" ht="15" customHeight="1">
      <c r="A222" s="15" t="s">
        <v>263</v>
      </c>
      <c r="B222" s="16"/>
      <c r="C222" s="16"/>
      <c r="D222" s="16"/>
      <c r="E222" s="16"/>
      <c r="F222" s="16"/>
      <c r="G222" s="17">
        <v>2356</v>
      </c>
      <c r="H222" s="16"/>
    </row>
    <row r="223" spans="1:8" ht="15" customHeight="1">
      <c r="A223" s="15" t="s">
        <v>132</v>
      </c>
      <c r="B223" s="16"/>
      <c r="C223" s="16"/>
      <c r="D223" s="16"/>
      <c r="E223" s="16"/>
      <c r="F223" s="17">
        <v>6453</v>
      </c>
      <c r="G223" s="16"/>
      <c r="H223" s="16"/>
    </row>
    <row r="224" spans="1:8" ht="15" customHeight="1">
      <c r="A224" s="15" t="s">
        <v>60</v>
      </c>
      <c r="B224" s="16"/>
      <c r="C224" s="16"/>
      <c r="D224" s="16"/>
      <c r="E224" s="16"/>
      <c r="F224" s="16"/>
      <c r="G224" s="17">
        <v>11345</v>
      </c>
      <c r="H224" s="16"/>
    </row>
    <row r="225" spans="1:8" ht="15" customHeight="1">
      <c r="A225" s="15" t="s">
        <v>144</v>
      </c>
      <c r="B225" s="16"/>
      <c r="C225" s="16"/>
      <c r="D225" s="16"/>
      <c r="E225" s="16"/>
      <c r="F225" s="16"/>
      <c r="G225" s="17">
        <v>5943</v>
      </c>
      <c r="H225" s="16"/>
    </row>
    <row r="226" spans="1:8" ht="15" customHeight="1">
      <c r="A226" s="15" t="s">
        <v>141</v>
      </c>
      <c r="B226" s="16"/>
      <c r="C226" s="16"/>
      <c r="D226" s="16"/>
      <c r="E226" s="16"/>
      <c r="F226" s="17">
        <v>6070</v>
      </c>
      <c r="G226" s="16"/>
      <c r="H226" s="16"/>
    </row>
    <row r="227" spans="1:8" ht="15" customHeight="1">
      <c r="A227" s="15" t="s">
        <v>267</v>
      </c>
      <c r="B227" s="16"/>
      <c r="C227" s="16"/>
      <c r="D227" s="16"/>
      <c r="E227" s="16"/>
      <c r="F227" s="16"/>
      <c r="G227" s="17">
        <v>2247</v>
      </c>
      <c r="H227" s="16"/>
    </row>
    <row r="228" spans="1:8" ht="15" customHeight="1">
      <c r="A228" s="15" t="s">
        <v>106</v>
      </c>
      <c r="B228" s="16"/>
      <c r="C228" s="16"/>
      <c r="D228" s="16"/>
      <c r="E228" s="16"/>
      <c r="F228" s="16"/>
      <c r="G228" s="17">
        <v>7510</v>
      </c>
      <c r="H228" s="16"/>
    </row>
    <row r="229" spans="1:8" ht="15" customHeight="1">
      <c r="A229" s="15" t="s">
        <v>181</v>
      </c>
      <c r="B229" s="16"/>
      <c r="C229" s="16"/>
      <c r="D229" s="16"/>
      <c r="E229" s="16"/>
      <c r="F229" s="17">
        <v>4732</v>
      </c>
      <c r="G229" s="16"/>
      <c r="H229" s="16"/>
    </row>
    <row r="230" spans="1:8" ht="15" customHeight="1">
      <c r="A230" s="15" t="s">
        <v>84</v>
      </c>
      <c r="B230" s="16"/>
      <c r="C230" s="16"/>
      <c r="D230" s="16"/>
      <c r="E230" s="16"/>
      <c r="F230" s="17">
        <v>9315</v>
      </c>
      <c r="G230" s="16"/>
      <c r="H230" s="16"/>
    </row>
    <row r="231" spans="1:8" ht="15" customHeight="1">
      <c r="A231" s="15" t="s">
        <v>168</v>
      </c>
      <c r="B231" s="16"/>
      <c r="C231" s="16"/>
      <c r="D231" s="16"/>
      <c r="E231" s="16"/>
      <c r="F231" s="17">
        <v>5170</v>
      </c>
      <c r="G231" s="16"/>
      <c r="H231" s="16"/>
    </row>
    <row r="232" spans="1:8" ht="15" customHeight="1">
      <c r="A232" s="15" t="s">
        <v>318</v>
      </c>
      <c r="B232" s="16"/>
      <c r="C232" s="16"/>
      <c r="D232" s="16"/>
      <c r="E232" s="16"/>
      <c r="F232" s="16"/>
      <c r="G232" s="17">
        <v>1030</v>
      </c>
      <c r="H232" s="16"/>
    </row>
    <row r="233" spans="1:8" ht="15" customHeight="1">
      <c r="A233" s="15" t="s">
        <v>215</v>
      </c>
      <c r="B233" s="16"/>
      <c r="C233" s="16"/>
      <c r="D233" s="16"/>
      <c r="E233" s="16"/>
      <c r="F233" s="16"/>
      <c r="G233" s="17">
        <v>3604</v>
      </c>
      <c r="H233" s="16"/>
    </row>
    <row r="234" spans="1:8" ht="15" customHeight="1">
      <c r="A234" s="15" t="s">
        <v>134</v>
      </c>
      <c r="B234" s="16"/>
      <c r="C234" s="16"/>
      <c r="D234" s="16"/>
      <c r="E234" s="16"/>
      <c r="F234" s="16"/>
      <c r="G234" s="17">
        <v>6352</v>
      </c>
      <c r="H234" s="16"/>
    </row>
    <row r="235" spans="1:8" ht="15" customHeight="1">
      <c r="A235" s="15" t="s">
        <v>236</v>
      </c>
      <c r="B235" s="16"/>
      <c r="C235" s="16"/>
      <c r="D235" s="16"/>
      <c r="E235" s="17">
        <v>3040</v>
      </c>
      <c r="F235" s="16"/>
      <c r="G235" s="16"/>
      <c r="H235" s="16"/>
    </row>
    <row r="236" spans="1:8" ht="15" customHeight="1">
      <c r="A236" s="15" t="s">
        <v>143</v>
      </c>
      <c r="B236" s="16"/>
      <c r="C236" s="16"/>
      <c r="D236" s="16"/>
      <c r="E236" s="16"/>
      <c r="F236" s="16"/>
      <c r="G236" s="17">
        <v>5979</v>
      </c>
      <c r="H236" s="16"/>
    </row>
    <row r="237" spans="1:8" ht="15" customHeight="1">
      <c r="A237" s="15" t="s">
        <v>149</v>
      </c>
      <c r="B237" s="16"/>
      <c r="C237" s="16"/>
      <c r="D237" s="16"/>
      <c r="E237" s="16"/>
      <c r="F237" s="16"/>
      <c r="G237" s="17">
        <v>5797</v>
      </c>
      <c r="H237" s="16"/>
    </row>
    <row r="238" spans="1:8" ht="15" customHeight="1">
      <c r="A238" s="15" t="s">
        <v>275</v>
      </c>
      <c r="B238" s="16"/>
      <c r="C238" s="16"/>
      <c r="D238" s="17">
        <v>1973</v>
      </c>
      <c r="E238" s="16"/>
      <c r="F238" s="16"/>
      <c r="G238" s="16"/>
      <c r="H238" s="16"/>
    </row>
    <row r="239" spans="1:8" ht="15" customHeight="1">
      <c r="A239" s="15" t="s">
        <v>27</v>
      </c>
      <c r="B239" s="16"/>
      <c r="C239" s="16"/>
      <c r="D239" s="16"/>
      <c r="E239" s="16"/>
      <c r="F239" s="16"/>
      <c r="G239" s="17">
        <v>16574</v>
      </c>
      <c r="H239" s="16"/>
    </row>
    <row r="240" spans="1:8" ht="15" customHeight="1">
      <c r="A240" s="15" t="s">
        <v>335</v>
      </c>
      <c r="B240" s="16"/>
      <c r="C240" s="17">
        <v>768</v>
      </c>
      <c r="D240" s="16"/>
      <c r="E240" s="16"/>
      <c r="F240" s="16"/>
      <c r="G240" s="16"/>
      <c r="H240" s="16"/>
    </row>
    <row r="241" spans="1:8" ht="15" customHeight="1">
      <c r="A241" s="15" t="s">
        <v>112</v>
      </c>
      <c r="B241" s="16"/>
      <c r="C241" s="16"/>
      <c r="D241" s="16"/>
      <c r="E241" s="16"/>
      <c r="F241" s="16"/>
      <c r="G241" s="17">
        <v>7191</v>
      </c>
      <c r="H241" s="16"/>
    </row>
    <row r="242" spans="1:8" ht="15" customHeight="1">
      <c r="A242" s="15" t="s">
        <v>183</v>
      </c>
      <c r="B242" s="16"/>
      <c r="C242" s="16"/>
      <c r="D242" s="16"/>
      <c r="E242" s="16"/>
      <c r="F242" s="16"/>
      <c r="G242" s="17">
        <v>4710</v>
      </c>
      <c r="H242" s="16"/>
    </row>
    <row r="243" spans="1:8" ht="15" customHeight="1">
      <c r="A243" s="15" t="s">
        <v>333</v>
      </c>
      <c r="B243" s="16"/>
      <c r="C243" s="16"/>
      <c r="D243" s="16"/>
      <c r="E243" s="16"/>
      <c r="F243" s="17">
        <v>787</v>
      </c>
      <c r="G243" s="16"/>
      <c r="H243" s="16"/>
    </row>
    <row r="244" spans="1:8" ht="15" customHeight="1">
      <c r="A244" s="15" t="s">
        <v>316</v>
      </c>
      <c r="B244" s="16"/>
      <c r="C244" s="16"/>
      <c r="D244" s="16"/>
      <c r="E244" s="16"/>
      <c r="F244" s="16"/>
      <c r="G244" s="17">
        <v>1092</v>
      </c>
      <c r="H244" s="16"/>
    </row>
    <row r="245" spans="1:8" ht="15" customHeight="1">
      <c r="A245" s="15" t="s">
        <v>292</v>
      </c>
      <c r="B245" s="16"/>
      <c r="C245" s="16"/>
      <c r="D245" s="16"/>
      <c r="E245" s="16"/>
      <c r="F245" s="16"/>
      <c r="G245" s="17">
        <v>1416</v>
      </c>
      <c r="H245" s="16"/>
    </row>
    <row r="246" spans="1:8" ht="15" customHeight="1">
      <c r="A246" s="15" t="s">
        <v>22</v>
      </c>
      <c r="B246" s="16"/>
      <c r="C246" s="16"/>
      <c r="D246" s="16"/>
      <c r="E246" s="16"/>
      <c r="F246" s="17">
        <v>18171</v>
      </c>
      <c r="G246" s="16"/>
      <c r="H246" s="16"/>
    </row>
    <row r="247" spans="1:8" ht="15" customHeight="1">
      <c r="A247" s="15" t="s">
        <v>337</v>
      </c>
      <c r="B247" s="16"/>
      <c r="C247" s="16"/>
      <c r="D247" s="16"/>
      <c r="E247" s="16"/>
      <c r="F247" s="16"/>
      <c r="G247" s="17">
        <v>693</v>
      </c>
      <c r="H247" s="16"/>
    </row>
    <row r="248" spans="1:8" ht="15" customHeight="1">
      <c r="A248" s="15" t="s">
        <v>225</v>
      </c>
      <c r="B248" s="16"/>
      <c r="C248" s="16"/>
      <c r="D248" s="16"/>
      <c r="E248" s="16"/>
      <c r="F248" s="16"/>
      <c r="G248" s="17">
        <v>3290</v>
      </c>
      <c r="H248" s="16"/>
    </row>
    <row r="249" spans="1:8" ht="15" customHeight="1">
      <c r="A249" s="15" t="s">
        <v>5</v>
      </c>
      <c r="B249" s="16"/>
      <c r="C249" s="16"/>
      <c r="D249" s="16"/>
      <c r="E249" s="16"/>
      <c r="F249" s="17">
        <v>29718</v>
      </c>
      <c r="G249" s="16"/>
      <c r="H249" s="16"/>
    </row>
    <row r="250" spans="1:8" ht="15" customHeight="1">
      <c r="A250" s="15" t="s">
        <v>291</v>
      </c>
      <c r="B250" s="16"/>
      <c r="C250" s="16"/>
      <c r="D250" s="16"/>
      <c r="E250" s="16"/>
      <c r="F250" s="17">
        <v>1422</v>
      </c>
      <c r="G250" s="16"/>
      <c r="H250" s="16"/>
    </row>
    <row r="251" spans="1:8" ht="15" customHeight="1">
      <c r="A251" s="15" t="s">
        <v>277</v>
      </c>
      <c r="B251" s="16"/>
      <c r="C251" s="16"/>
      <c r="D251" s="16"/>
      <c r="E251" s="16"/>
      <c r="F251" s="17">
        <v>1914</v>
      </c>
      <c r="G251" s="16"/>
      <c r="H251" s="16"/>
    </row>
    <row r="252" spans="1:8" ht="15" customHeight="1">
      <c r="A252" s="15" t="s">
        <v>177</v>
      </c>
      <c r="B252" s="16"/>
      <c r="C252" s="16"/>
      <c r="D252" s="16"/>
      <c r="E252" s="16"/>
      <c r="F252" s="16"/>
      <c r="G252" s="17">
        <v>4858</v>
      </c>
      <c r="H252" s="16"/>
    </row>
    <row r="253" spans="1:8" ht="15" customHeight="1">
      <c r="A253" s="15" t="s">
        <v>9</v>
      </c>
      <c r="B253" s="16"/>
      <c r="C253" s="16"/>
      <c r="D253" s="16"/>
      <c r="E253" s="16"/>
      <c r="F253" s="17">
        <v>27934</v>
      </c>
      <c r="G253" s="16"/>
      <c r="H253" s="16"/>
    </row>
    <row r="254" spans="1:8" ht="15" customHeight="1">
      <c r="A254" s="15" t="s">
        <v>70</v>
      </c>
      <c r="B254" s="16"/>
      <c r="C254" s="16"/>
      <c r="D254" s="16"/>
      <c r="E254" s="16"/>
      <c r="F254" s="17">
        <v>10332</v>
      </c>
      <c r="G254" s="16"/>
      <c r="H254" s="16"/>
    </row>
    <row r="255" spans="1:8" ht="15" customHeight="1">
      <c r="A255" s="15" t="s">
        <v>158</v>
      </c>
      <c r="B255" s="16"/>
      <c r="C255" s="16"/>
      <c r="D255" s="16"/>
      <c r="E255" s="16"/>
      <c r="F255" s="16"/>
      <c r="G255" s="17">
        <v>5494</v>
      </c>
      <c r="H255" s="16"/>
    </row>
    <row r="256" spans="1:8" ht="15" customHeight="1">
      <c r="A256" s="15" t="s">
        <v>79</v>
      </c>
      <c r="B256" s="16"/>
      <c r="C256" s="16"/>
      <c r="D256" s="16"/>
      <c r="E256" s="16"/>
      <c r="F256" s="16"/>
      <c r="G256" s="17">
        <v>9376</v>
      </c>
      <c r="H256" s="16"/>
    </row>
    <row r="257" spans="1:8" ht="15" customHeight="1">
      <c r="A257" s="15" t="s">
        <v>142</v>
      </c>
      <c r="B257" s="16"/>
      <c r="C257" s="16"/>
      <c r="D257" s="16"/>
      <c r="E257" s="16"/>
      <c r="F257" s="16"/>
      <c r="G257" s="17">
        <v>6045</v>
      </c>
      <c r="H257" s="16"/>
    </row>
    <row r="258" spans="1:8" ht="15" customHeight="1">
      <c r="A258" s="15" t="s">
        <v>32</v>
      </c>
      <c r="B258" s="16"/>
      <c r="C258" s="16"/>
      <c r="D258" s="16"/>
      <c r="E258" s="16"/>
      <c r="F258" s="17">
        <v>15174</v>
      </c>
      <c r="G258" s="16"/>
      <c r="H258" s="16"/>
    </row>
    <row r="259" spans="1:8" ht="15" customHeight="1">
      <c r="A259" s="15" t="s">
        <v>303</v>
      </c>
      <c r="B259" s="16"/>
      <c r="C259" s="16"/>
      <c r="D259" s="16"/>
      <c r="E259" s="16"/>
      <c r="F259" s="16"/>
      <c r="G259" s="17">
        <v>1268</v>
      </c>
      <c r="H259" s="16"/>
    </row>
    <row r="260" spans="1:8" ht="15" customHeight="1">
      <c r="A260" s="15" t="s">
        <v>241</v>
      </c>
      <c r="B260" s="16"/>
      <c r="C260" s="16"/>
      <c r="D260" s="16"/>
      <c r="E260" s="16"/>
      <c r="F260" s="16"/>
      <c r="G260" s="17">
        <v>2936</v>
      </c>
      <c r="H260" s="16"/>
    </row>
    <row r="261" spans="1:8" ht="15" customHeight="1">
      <c r="A261" s="15" t="s">
        <v>139</v>
      </c>
      <c r="B261" s="16"/>
      <c r="C261" s="16"/>
      <c r="D261" s="16"/>
      <c r="E261" s="16"/>
      <c r="F261" s="17">
        <v>6172</v>
      </c>
      <c r="G261" s="16"/>
      <c r="H261" s="16"/>
    </row>
    <row r="262" spans="1:8" ht="15" customHeight="1">
      <c r="A262" s="15" t="s">
        <v>186</v>
      </c>
      <c r="B262" s="16"/>
      <c r="C262" s="16"/>
      <c r="D262" s="16"/>
      <c r="E262" s="17">
        <v>4646</v>
      </c>
      <c r="F262" s="16"/>
      <c r="G262" s="16"/>
      <c r="H262" s="16"/>
    </row>
    <row r="263" spans="1:8" ht="15" customHeight="1">
      <c r="A263" s="15" t="s">
        <v>340</v>
      </c>
      <c r="B263" s="16"/>
      <c r="C263" s="16"/>
      <c r="D263" s="16"/>
      <c r="E263" s="16"/>
      <c r="F263" s="16"/>
      <c r="G263" s="17">
        <v>670</v>
      </c>
      <c r="H263" s="16"/>
    </row>
    <row r="264" spans="1:8" ht="15" customHeight="1">
      <c r="A264" s="15" t="s">
        <v>239</v>
      </c>
      <c r="B264" s="16"/>
      <c r="C264" s="16"/>
      <c r="D264" s="16"/>
      <c r="E264" s="16"/>
      <c r="F264" s="16"/>
      <c r="G264" s="17">
        <v>2985</v>
      </c>
      <c r="H264" s="16"/>
    </row>
    <row r="265" spans="1:8" ht="15" customHeight="1">
      <c r="A265" s="15" t="s">
        <v>301</v>
      </c>
      <c r="B265" s="16"/>
      <c r="C265" s="16"/>
      <c r="D265" s="16"/>
      <c r="E265" s="16"/>
      <c r="F265" s="16"/>
      <c r="G265" s="17">
        <v>1301</v>
      </c>
      <c r="H265" s="16"/>
    </row>
    <row r="266" spans="1:8" ht="15" customHeight="1">
      <c r="A266" s="15" t="s">
        <v>330</v>
      </c>
      <c r="B266" s="16"/>
      <c r="C266" s="16"/>
      <c r="D266" s="16"/>
      <c r="E266" s="16"/>
      <c r="F266" s="17">
        <v>833</v>
      </c>
      <c r="G266" s="16"/>
      <c r="H266" s="16"/>
    </row>
    <row r="267" spans="1:8" ht="15" customHeight="1">
      <c r="A267" s="15" t="s">
        <v>191</v>
      </c>
      <c r="B267" s="16"/>
      <c r="C267" s="16"/>
      <c r="D267" s="16"/>
      <c r="E267" s="16"/>
      <c r="F267" s="16"/>
      <c r="G267" s="17">
        <v>4533</v>
      </c>
      <c r="H267" s="16"/>
    </row>
    <row r="268" spans="1:8" ht="15" customHeight="1">
      <c r="A268" s="15" t="s">
        <v>41</v>
      </c>
      <c r="B268" s="16"/>
      <c r="C268" s="16"/>
      <c r="D268" s="16"/>
      <c r="E268" s="16"/>
      <c r="F268" s="16"/>
      <c r="G268" s="17">
        <v>13861</v>
      </c>
      <c r="H268" s="16"/>
    </row>
    <row r="269" spans="1:8" ht="15" customHeight="1">
      <c r="A269" s="15" t="s">
        <v>159</v>
      </c>
      <c r="B269" s="16"/>
      <c r="C269" s="16"/>
      <c r="D269" s="16"/>
      <c r="E269" s="16"/>
      <c r="F269" s="17">
        <v>5466</v>
      </c>
      <c r="G269" s="16"/>
      <c r="H269" s="16"/>
    </row>
    <row r="270" spans="1:8" ht="15" customHeight="1">
      <c r="A270" s="15" t="s">
        <v>302</v>
      </c>
      <c r="B270" s="16"/>
      <c r="C270" s="16"/>
      <c r="D270" s="16"/>
      <c r="E270" s="16"/>
      <c r="F270" s="16"/>
      <c r="G270" s="17">
        <v>1295</v>
      </c>
      <c r="H270" s="16"/>
    </row>
    <row r="271" spans="1:8" ht="15" customHeight="1">
      <c r="A271" s="15" t="s">
        <v>61</v>
      </c>
      <c r="B271" s="16"/>
      <c r="C271" s="16"/>
      <c r="D271" s="16"/>
      <c r="E271" s="16"/>
      <c r="F271" s="16"/>
      <c r="G271" s="17">
        <v>11303</v>
      </c>
      <c r="H271" s="16"/>
    </row>
    <row r="272" spans="1:8" ht="15" customHeight="1">
      <c r="A272" s="15" t="s">
        <v>69</v>
      </c>
      <c r="B272" s="16"/>
      <c r="C272" s="16"/>
      <c r="D272" s="16"/>
      <c r="E272" s="16"/>
      <c r="F272" s="16"/>
      <c r="G272" s="17">
        <v>10429</v>
      </c>
      <c r="H272" s="16"/>
    </row>
    <row r="273" spans="1:8" ht="15" customHeight="1">
      <c r="A273" s="15" t="s">
        <v>343</v>
      </c>
      <c r="B273" s="16"/>
      <c r="C273" s="16"/>
      <c r="D273" s="16"/>
      <c r="E273" s="16"/>
      <c r="F273" s="17">
        <v>578</v>
      </c>
      <c r="G273" s="16"/>
      <c r="H273" s="16"/>
    </row>
    <row r="274" spans="1:8" ht="15" customHeight="1">
      <c r="A274" s="15" t="s">
        <v>82</v>
      </c>
      <c r="B274" s="16"/>
      <c r="C274" s="16"/>
      <c r="D274" s="16"/>
      <c r="E274" s="16"/>
      <c r="F274" s="16"/>
      <c r="G274" s="17">
        <v>9359</v>
      </c>
      <c r="H274" s="16"/>
    </row>
    <row r="275" spans="1:8" ht="15" customHeight="1">
      <c r="A275" s="15" t="s">
        <v>131</v>
      </c>
      <c r="B275" s="16"/>
      <c r="C275" s="16"/>
      <c r="D275" s="16"/>
      <c r="E275" s="16"/>
      <c r="F275" s="16"/>
      <c r="G275" s="17">
        <v>6569</v>
      </c>
      <c r="H275" s="16"/>
    </row>
    <row r="276" spans="1:8" ht="15" customHeight="1">
      <c r="A276" s="15" t="s">
        <v>122</v>
      </c>
      <c r="B276" s="16"/>
      <c r="C276" s="16"/>
      <c r="D276" s="16"/>
      <c r="E276" s="16"/>
      <c r="F276" s="16"/>
      <c r="G276" s="17">
        <v>6863</v>
      </c>
      <c r="H276" s="16"/>
    </row>
    <row r="277" spans="1:8" ht="15" customHeight="1">
      <c r="A277" s="15" t="s">
        <v>244</v>
      </c>
      <c r="B277" s="16"/>
      <c r="C277" s="16"/>
      <c r="D277" s="16"/>
      <c r="E277" s="16"/>
      <c r="F277" s="17">
        <v>2807</v>
      </c>
      <c r="G277" s="16"/>
      <c r="H277" s="16"/>
    </row>
    <row r="278" spans="1:8" ht="15" customHeight="1">
      <c r="A278" s="15" t="s">
        <v>313</v>
      </c>
      <c r="B278" s="16"/>
      <c r="C278" s="16"/>
      <c r="D278" s="16"/>
      <c r="E278" s="16"/>
      <c r="F278" s="16"/>
      <c r="G278" s="17">
        <v>1126</v>
      </c>
      <c r="H278" s="16"/>
    </row>
    <row r="279" spans="1:8" ht="15" customHeight="1">
      <c r="A279" s="15" t="s">
        <v>273</v>
      </c>
      <c r="B279" s="16"/>
      <c r="C279" s="16"/>
      <c r="D279" s="16"/>
      <c r="E279" s="16"/>
      <c r="F279" s="17">
        <v>2008</v>
      </c>
      <c r="G279" s="16"/>
      <c r="H279" s="16"/>
    </row>
    <row r="280" spans="1:8" ht="15" customHeight="1">
      <c r="A280" s="15" t="s">
        <v>246</v>
      </c>
      <c r="B280" s="16"/>
      <c r="C280" s="16"/>
      <c r="D280" s="16"/>
      <c r="E280" s="16"/>
      <c r="F280" s="16"/>
      <c r="G280" s="17">
        <v>2771</v>
      </c>
      <c r="H280" s="16"/>
    </row>
    <row r="281" spans="1:8" ht="15" customHeight="1">
      <c r="A281" s="15" t="s">
        <v>48</v>
      </c>
      <c r="B281" s="16"/>
      <c r="C281" s="16"/>
      <c r="D281" s="16"/>
      <c r="E281" s="16"/>
      <c r="F281" s="17">
        <v>13082</v>
      </c>
      <c r="G281" s="16"/>
      <c r="H281" s="16"/>
    </row>
    <row r="282" spans="1:8" ht="15" customHeight="1">
      <c r="A282" s="15" t="s">
        <v>297</v>
      </c>
      <c r="B282" s="17">
        <v>1354</v>
      </c>
      <c r="C282" s="16"/>
      <c r="D282" s="16"/>
      <c r="E282" s="16"/>
      <c r="F282" s="16"/>
      <c r="G282" s="16"/>
      <c r="H282" s="16"/>
    </row>
    <row r="283" spans="1:8" ht="15" customHeight="1">
      <c r="A283" s="15" t="s">
        <v>110</v>
      </c>
      <c r="B283" s="16"/>
      <c r="C283" s="16"/>
      <c r="D283" s="16"/>
      <c r="E283" s="16"/>
      <c r="F283" s="17">
        <v>7259</v>
      </c>
      <c r="G283" s="16"/>
      <c r="H283" s="16"/>
    </row>
    <row r="284" spans="1:8" ht="15" customHeight="1">
      <c r="A284" s="15" t="s">
        <v>19</v>
      </c>
      <c r="B284" s="16"/>
      <c r="C284" s="16"/>
      <c r="D284" s="16"/>
      <c r="E284" s="16"/>
      <c r="F284" s="16"/>
      <c r="G284" s="17">
        <v>20115</v>
      </c>
      <c r="H284" s="16"/>
    </row>
    <row r="285" spans="1:8" ht="15" customHeight="1">
      <c r="A285" s="15" t="s">
        <v>105</v>
      </c>
      <c r="B285" s="16"/>
      <c r="C285" s="16"/>
      <c r="D285" s="16"/>
      <c r="E285" s="16"/>
      <c r="F285" s="16"/>
      <c r="G285" s="17">
        <v>7590</v>
      </c>
      <c r="H285" s="16"/>
    </row>
    <row r="286" spans="1:8" ht="15" customHeight="1">
      <c r="A286" s="15" t="s">
        <v>235</v>
      </c>
      <c r="B286" s="16"/>
      <c r="C286" s="16"/>
      <c r="D286" s="16"/>
      <c r="E286" s="16"/>
      <c r="F286" s="16"/>
      <c r="G286" s="17">
        <v>3068</v>
      </c>
      <c r="H286" s="16"/>
    </row>
    <row r="287" spans="1:8" ht="15" customHeight="1">
      <c r="A287" s="15" t="s">
        <v>204</v>
      </c>
      <c r="B287" s="16"/>
      <c r="C287" s="16"/>
      <c r="D287" s="16"/>
      <c r="E287" s="16"/>
      <c r="F287" s="16"/>
      <c r="G287" s="17">
        <v>4025</v>
      </c>
      <c r="H287" s="16"/>
    </row>
    <row r="288" spans="1:8" ht="15" customHeight="1">
      <c r="A288" s="15" t="s">
        <v>148</v>
      </c>
      <c r="B288" s="16"/>
      <c r="C288" s="16"/>
      <c r="D288" s="16"/>
      <c r="E288" s="16"/>
      <c r="F288" s="16"/>
      <c r="G288" s="17">
        <v>5805</v>
      </c>
      <c r="H288" s="16"/>
    </row>
    <row r="289" spans="1:8" ht="15" customHeight="1">
      <c r="A289" s="15" t="s">
        <v>193</v>
      </c>
      <c r="B289" s="16"/>
      <c r="C289" s="16"/>
      <c r="D289" s="16"/>
      <c r="E289" s="16"/>
      <c r="F289" s="16"/>
      <c r="G289" s="17">
        <v>4504</v>
      </c>
      <c r="H289" s="16"/>
    </row>
    <row r="290" spans="1:8" ht="15" customHeight="1">
      <c r="A290" s="15" t="s">
        <v>166</v>
      </c>
      <c r="B290" s="16"/>
      <c r="C290" s="16"/>
      <c r="D290" s="16"/>
      <c r="E290" s="16"/>
      <c r="F290" s="16"/>
      <c r="G290" s="17">
        <v>5270</v>
      </c>
      <c r="H290" s="16"/>
    </row>
    <row r="291" spans="1:8" ht="15" customHeight="1">
      <c r="A291" s="15" t="s">
        <v>3</v>
      </c>
      <c r="B291" s="16"/>
      <c r="C291" s="16"/>
      <c r="D291" s="16"/>
      <c r="E291" s="16"/>
      <c r="F291" s="16"/>
      <c r="G291" s="17">
        <v>44302</v>
      </c>
      <c r="H291" s="16"/>
    </row>
    <row r="292" spans="1:8" ht="15" customHeight="1">
      <c r="A292" s="15" t="s">
        <v>210</v>
      </c>
      <c r="B292" s="16"/>
      <c r="C292" s="16"/>
      <c r="D292" s="16"/>
      <c r="E292" s="16"/>
      <c r="F292" s="17">
        <v>3886</v>
      </c>
      <c r="G292" s="16"/>
      <c r="H292" s="16"/>
    </row>
    <row r="293" spans="1:8" ht="15" customHeight="1">
      <c r="A293" s="15" t="s">
        <v>276</v>
      </c>
      <c r="B293" s="16"/>
      <c r="C293" s="16"/>
      <c r="D293" s="16"/>
      <c r="E293" s="16"/>
      <c r="F293" s="16"/>
      <c r="G293" s="17">
        <v>1950</v>
      </c>
      <c r="H293" s="16"/>
    </row>
    <row r="294" spans="1:8" ht="15" customHeight="1">
      <c r="A294" s="15" t="s">
        <v>102</v>
      </c>
      <c r="B294" s="16"/>
      <c r="C294" s="16"/>
      <c r="D294" s="16"/>
      <c r="E294" s="16"/>
      <c r="F294" s="17">
        <v>7968</v>
      </c>
      <c r="G294" s="16"/>
      <c r="H294" s="16"/>
    </row>
    <row r="295" spans="1:8" ht="15" customHeight="1">
      <c r="A295" s="15" t="s">
        <v>62</v>
      </c>
      <c r="B295" s="16"/>
      <c r="C295" s="16"/>
      <c r="D295" s="16"/>
      <c r="E295" s="16"/>
      <c r="F295" s="16"/>
      <c r="G295" s="17">
        <v>11155</v>
      </c>
      <c r="H295" s="16"/>
    </row>
    <row r="296" spans="1:8" ht="15" customHeight="1">
      <c r="A296" s="15" t="s">
        <v>233</v>
      </c>
      <c r="B296" s="16"/>
      <c r="C296" s="16"/>
      <c r="D296" s="16"/>
      <c r="E296" s="16"/>
      <c r="F296" s="16"/>
      <c r="G296" s="17">
        <v>3093</v>
      </c>
      <c r="H296" s="16"/>
    </row>
    <row r="297" spans="1:8" ht="15" customHeight="1">
      <c r="A297" s="15" t="s">
        <v>182</v>
      </c>
      <c r="B297" s="16"/>
      <c r="C297" s="16"/>
      <c r="D297" s="16"/>
      <c r="E297" s="17">
        <v>4719</v>
      </c>
      <c r="F297" s="16"/>
      <c r="G297" s="16"/>
      <c r="H297" s="16"/>
    </row>
    <row r="298" spans="1:8" ht="15" customHeight="1">
      <c r="A298" s="15" t="s">
        <v>115</v>
      </c>
      <c r="B298" s="16"/>
      <c r="C298" s="16"/>
      <c r="D298" s="16"/>
      <c r="E298" s="16"/>
      <c r="F298" s="17">
        <v>7082</v>
      </c>
      <c r="G298" s="16"/>
      <c r="H298" s="16"/>
    </row>
    <row r="299" spans="1:8" ht="15" customHeight="1">
      <c r="A299" s="15" t="s">
        <v>285</v>
      </c>
      <c r="B299" s="16"/>
      <c r="C299" s="16"/>
      <c r="D299" s="16"/>
      <c r="E299" s="16"/>
      <c r="F299" s="16"/>
      <c r="G299" s="17">
        <v>1523</v>
      </c>
      <c r="H299" s="16"/>
    </row>
    <row r="300" spans="1:8" ht="15" customHeight="1">
      <c r="A300" s="15" t="s">
        <v>179</v>
      </c>
      <c r="B300" s="16"/>
      <c r="C300" s="16"/>
      <c r="D300" s="16"/>
      <c r="E300" s="16"/>
      <c r="F300" s="16"/>
      <c r="G300" s="17">
        <v>4795</v>
      </c>
      <c r="H300" s="16"/>
    </row>
    <row r="301" spans="1:8" ht="15" customHeight="1">
      <c r="A301" s="15" t="s">
        <v>156</v>
      </c>
      <c r="B301" s="16"/>
      <c r="C301" s="16"/>
      <c r="D301" s="16"/>
      <c r="E301" s="16"/>
      <c r="F301" s="17">
        <v>5621</v>
      </c>
      <c r="G301" s="16"/>
      <c r="H301" s="16"/>
    </row>
    <row r="302" spans="1:8" ht="15" customHeight="1">
      <c r="A302" s="15" t="s">
        <v>104</v>
      </c>
      <c r="B302" s="16"/>
      <c r="C302" s="16"/>
      <c r="D302" s="16"/>
      <c r="E302" s="16"/>
      <c r="F302" s="16"/>
      <c r="G302" s="17">
        <v>7851</v>
      </c>
      <c r="H302" s="16"/>
    </row>
    <row r="303" spans="1:8" ht="15" customHeight="1">
      <c r="A303" s="15" t="s">
        <v>17</v>
      </c>
      <c r="B303" s="16"/>
      <c r="C303" s="16"/>
      <c r="D303" s="16"/>
      <c r="E303" s="16"/>
      <c r="F303" s="16"/>
      <c r="G303" s="17">
        <v>20540</v>
      </c>
      <c r="H303" s="16"/>
    </row>
    <row r="304" spans="1:8" ht="15" customHeight="1">
      <c r="A304" s="15" t="s">
        <v>198</v>
      </c>
      <c r="B304" s="16"/>
      <c r="C304" s="16"/>
      <c r="D304" s="16"/>
      <c r="E304" s="16"/>
      <c r="F304" s="17">
        <v>4178</v>
      </c>
      <c r="G304" s="16"/>
      <c r="H304" s="16"/>
    </row>
    <row r="305" spans="1:8" ht="15" customHeight="1">
      <c r="A305" s="15" t="s">
        <v>56</v>
      </c>
      <c r="B305" s="16"/>
      <c r="C305" s="16"/>
      <c r="D305" s="16"/>
      <c r="E305" s="16"/>
      <c r="F305" s="16"/>
      <c r="G305" s="17">
        <v>12047</v>
      </c>
      <c r="H305" s="16"/>
    </row>
    <row r="306" spans="1:8" ht="15" customHeight="1">
      <c r="A306" s="15" t="s">
        <v>218</v>
      </c>
      <c r="B306" s="16"/>
      <c r="C306" s="16"/>
      <c r="D306" s="16"/>
      <c r="E306" s="16"/>
      <c r="F306" s="17">
        <v>3521</v>
      </c>
      <c r="G306" s="16"/>
      <c r="H306" s="16"/>
    </row>
    <row r="307" spans="1:8" ht="15" customHeight="1">
      <c r="A307" s="15" t="s">
        <v>315</v>
      </c>
      <c r="B307" s="16"/>
      <c r="C307" s="16"/>
      <c r="D307" s="16"/>
      <c r="E307" s="16"/>
      <c r="F307" s="16"/>
      <c r="G307" s="17">
        <v>1117</v>
      </c>
      <c r="H307" s="16"/>
    </row>
    <row r="308" spans="1:8" ht="15" customHeight="1">
      <c r="A308" s="15" t="s">
        <v>257</v>
      </c>
      <c r="B308" s="16"/>
      <c r="C308" s="16"/>
      <c r="D308" s="16"/>
      <c r="E308" s="16"/>
      <c r="F308" s="16"/>
      <c r="G308" s="17">
        <v>2536</v>
      </c>
      <c r="H308" s="16"/>
    </row>
    <row r="309" spans="1:8" ht="15" customHeight="1">
      <c r="A309" s="15" t="s">
        <v>205</v>
      </c>
      <c r="B309" s="16"/>
      <c r="C309" s="16"/>
      <c r="D309" s="16"/>
      <c r="E309" s="16"/>
      <c r="F309" s="17">
        <v>4024</v>
      </c>
      <c r="G309" s="16"/>
      <c r="H309" s="16"/>
    </row>
    <row r="310" spans="1:8" ht="15" customHeight="1">
      <c r="A310" s="15" t="s">
        <v>209</v>
      </c>
      <c r="B310" s="16"/>
      <c r="C310" s="16"/>
      <c r="D310" s="16"/>
      <c r="E310" s="16"/>
      <c r="F310" s="16"/>
      <c r="G310" s="17">
        <v>3950</v>
      </c>
      <c r="H310" s="16"/>
    </row>
    <row r="311" spans="1:8" ht="15" customHeight="1">
      <c r="A311" s="15" t="s">
        <v>165</v>
      </c>
      <c r="B311" s="16"/>
      <c r="C311" s="16"/>
      <c r="D311" s="16"/>
      <c r="E311" s="16"/>
      <c r="F311" s="16"/>
      <c r="G311" s="17">
        <v>5270</v>
      </c>
      <c r="H311" s="16"/>
    </row>
    <row r="312" spans="1:8" ht="15" customHeight="1">
      <c r="A312" s="15" t="s">
        <v>344</v>
      </c>
      <c r="B312" s="16"/>
      <c r="C312" s="16"/>
      <c r="D312" s="16"/>
      <c r="E312" s="17">
        <v>569</v>
      </c>
      <c r="F312" s="16"/>
      <c r="G312" s="16"/>
      <c r="H312" s="16"/>
    </row>
    <row r="313" spans="1:8" ht="15" customHeight="1">
      <c r="A313" s="15" t="s">
        <v>220</v>
      </c>
      <c r="B313" s="16"/>
      <c r="C313" s="16"/>
      <c r="D313" s="16"/>
      <c r="E313" s="16"/>
      <c r="F313" s="16"/>
      <c r="G313" s="17">
        <v>3388</v>
      </c>
      <c r="H313" s="16"/>
    </row>
    <row r="314" spans="1:8" ht="15" customHeight="1">
      <c r="A314" s="15" t="s">
        <v>136</v>
      </c>
      <c r="B314" s="16"/>
      <c r="C314" s="16"/>
      <c r="D314" s="16"/>
      <c r="E314" s="16"/>
      <c r="F314" s="16"/>
      <c r="G314" s="17">
        <v>6263</v>
      </c>
      <c r="H314" s="16"/>
    </row>
    <row r="315" spans="1:8" ht="15" customHeight="1">
      <c r="A315" s="15" t="s">
        <v>72</v>
      </c>
      <c r="B315" s="16"/>
      <c r="C315" s="16"/>
      <c r="D315" s="16"/>
      <c r="E315" s="16"/>
      <c r="F315" s="16"/>
      <c r="G315" s="17">
        <v>9860</v>
      </c>
      <c r="H315" s="16"/>
    </row>
    <row r="316" spans="1:8" ht="15" customHeight="1">
      <c r="A316" s="15" t="s">
        <v>307</v>
      </c>
      <c r="B316" s="16"/>
      <c r="C316" s="16"/>
      <c r="D316" s="16"/>
      <c r="E316" s="16"/>
      <c r="F316" s="17">
        <v>1190</v>
      </c>
      <c r="G316" s="16"/>
      <c r="H316" s="16"/>
    </row>
    <row r="317" spans="1:8" ht="15" customHeight="1">
      <c r="A317" s="15" t="s">
        <v>75</v>
      </c>
      <c r="B317" s="16"/>
      <c r="C317" s="16"/>
      <c r="D317" s="16"/>
      <c r="E317" s="17">
        <v>9746</v>
      </c>
      <c r="F317" s="16"/>
      <c r="G317" s="16"/>
      <c r="H317" s="16"/>
    </row>
    <row r="318" spans="1:8" ht="15" customHeight="1">
      <c r="A318" s="15" t="s">
        <v>28</v>
      </c>
      <c r="B318" s="16"/>
      <c r="C318" s="16"/>
      <c r="D318" s="16"/>
      <c r="E318" s="16"/>
      <c r="F318" s="16"/>
      <c r="G318" s="17">
        <v>16490</v>
      </c>
      <c r="H318" s="16"/>
    </row>
    <row r="319" spans="1:8" ht="15" customHeight="1">
      <c r="A319" s="15" t="s">
        <v>189</v>
      </c>
      <c r="B319" s="16"/>
      <c r="C319" s="16"/>
      <c r="D319" s="16"/>
      <c r="E319" s="16"/>
      <c r="F319" s="16"/>
      <c r="G319" s="17">
        <v>4589</v>
      </c>
      <c r="H319" s="16"/>
    </row>
    <row r="320" spans="1:8" ht="15" customHeight="1">
      <c r="A320" s="15" t="s">
        <v>34</v>
      </c>
      <c r="B320" s="16"/>
      <c r="C320" s="16"/>
      <c r="D320" s="16"/>
      <c r="E320" s="16"/>
      <c r="F320" s="16"/>
      <c r="G320" s="17">
        <v>14750</v>
      </c>
      <c r="H320" s="16"/>
    </row>
    <row r="321" spans="1:8" ht="15" customHeight="1">
      <c r="A321" s="15" t="s">
        <v>256</v>
      </c>
      <c r="B321" s="16"/>
      <c r="C321" s="16"/>
      <c r="D321" s="16"/>
      <c r="E321" s="16"/>
      <c r="F321" s="17">
        <v>2547</v>
      </c>
      <c r="G321" s="16"/>
      <c r="H321" s="16"/>
    </row>
    <row r="322" spans="1:8" ht="15" customHeight="1">
      <c r="A322" s="15" t="s">
        <v>334</v>
      </c>
      <c r="B322" s="16"/>
      <c r="C322" s="16"/>
      <c r="D322" s="16"/>
      <c r="E322" s="16"/>
      <c r="F322" s="16"/>
      <c r="G322" s="17">
        <v>777</v>
      </c>
      <c r="H322" s="16"/>
    </row>
    <row r="323" spans="1:8" ht="15" customHeight="1">
      <c r="A323" s="15" t="s">
        <v>341</v>
      </c>
      <c r="B323" s="16"/>
      <c r="C323" s="16"/>
      <c r="D323" s="16"/>
      <c r="E323" s="17">
        <v>601</v>
      </c>
      <c r="F323" s="16"/>
      <c r="G323" s="16"/>
      <c r="H323" s="16"/>
    </row>
    <row r="324" spans="1:8" ht="15" customHeight="1">
      <c r="A324" s="15" t="s">
        <v>66</v>
      </c>
      <c r="B324" s="16"/>
      <c r="C324" s="16"/>
      <c r="D324" s="16"/>
      <c r="E324" s="16"/>
      <c r="F324" s="16"/>
      <c r="G324" s="17">
        <v>10742</v>
      </c>
      <c r="H324" s="16"/>
    </row>
    <row r="325" spans="1:8" ht="15" customHeight="1">
      <c r="A325" s="15" t="s">
        <v>152</v>
      </c>
      <c r="B325" s="16"/>
      <c r="C325" s="16"/>
      <c r="D325" s="16"/>
      <c r="E325" s="16"/>
      <c r="F325" s="17">
        <v>5656</v>
      </c>
      <c r="G325" s="16"/>
      <c r="H325" s="16"/>
    </row>
    <row r="326" spans="1:8" ht="15" customHeight="1">
      <c r="A326" s="15" t="s">
        <v>128</v>
      </c>
      <c r="B326" s="16"/>
      <c r="C326" s="16"/>
      <c r="D326" s="16"/>
      <c r="E326" s="16"/>
      <c r="F326" s="17">
        <v>6652</v>
      </c>
      <c r="G326" s="16"/>
      <c r="H326" s="16"/>
    </row>
    <row r="327" spans="1:8" ht="15" customHeight="1">
      <c r="A327" s="15" t="s">
        <v>91</v>
      </c>
      <c r="B327" s="16"/>
      <c r="C327" s="16"/>
      <c r="D327" s="16"/>
      <c r="E327" s="16"/>
      <c r="F327" s="16"/>
      <c r="G327" s="17">
        <v>8971</v>
      </c>
      <c r="H327" s="16"/>
    </row>
    <row r="328" spans="1:8" ht="15" customHeight="1">
      <c r="A328" s="15" t="s">
        <v>164</v>
      </c>
      <c r="B328" s="16"/>
      <c r="C328" s="16"/>
      <c r="D328" s="16"/>
      <c r="E328" s="16"/>
      <c r="F328" s="16"/>
      <c r="G328" s="17">
        <v>5303</v>
      </c>
      <c r="H328" s="16"/>
    </row>
    <row r="329" spans="1:8" ht="15" customHeight="1">
      <c r="A329" s="15" t="s">
        <v>332</v>
      </c>
      <c r="B329" s="16"/>
      <c r="C329" s="16"/>
      <c r="D329" s="16"/>
      <c r="E329" s="16"/>
      <c r="F329" s="17">
        <v>807</v>
      </c>
      <c r="G329" s="16"/>
      <c r="H329" s="16"/>
    </row>
    <row r="330" spans="1:8" ht="15" customHeight="1">
      <c r="A330" s="15" t="s">
        <v>284</v>
      </c>
      <c r="B330" s="16"/>
      <c r="C330" s="16"/>
      <c r="D330" s="16"/>
      <c r="E330" s="16"/>
      <c r="F330" s="16"/>
      <c r="G330" s="17">
        <v>1533</v>
      </c>
      <c r="H330" s="16"/>
    </row>
    <row r="331" spans="1:8" ht="15" customHeight="1">
      <c r="A331" s="15" t="s">
        <v>228</v>
      </c>
      <c r="B331" s="16"/>
      <c r="C331" s="16"/>
      <c r="D331" s="16"/>
      <c r="E331" s="16"/>
      <c r="F331" s="16"/>
      <c r="G331" s="17">
        <v>3257</v>
      </c>
      <c r="H331" s="16"/>
    </row>
    <row r="332" spans="1:8" ht="15" customHeight="1">
      <c r="A332" s="15" t="s">
        <v>227</v>
      </c>
      <c r="B332" s="16"/>
      <c r="C332" s="16"/>
      <c r="D332" s="16"/>
      <c r="E332" s="16"/>
      <c r="F332" s="16"/>
      <c r="G332" s="17">
        <v>3259</v>
      </c>
      <c r="H332" s="16"/>
    </row>
    <row r="333" spans="1:8" ht="15" customHeight="1">
      <c r="A333" s="15" t="s">
        <v>258</v>
      </c>
      <c r="B333" s="16"/>
      <c r="C333" s="16"/>
      <c r="D333" s="16"/>
      <c r="E333" s="16"/>
      <c r="F333" s="17">
        <v>2535</v>
      </c>
      <c r="G333" s="16"/>
      <c r="H333" s="16"/>
    </row>
    <row r="334" spans="1:8" ht="15" customHeight="1">
      <c r="A334" s="15" t="s">
        <v>271</v>
      </c>
      <c r="B334" s="16"/>
      <c r="C334" s="16"/>
      <c r="D334" s="16"/>
      <c r="E334" s="16"/>
      <c r="F334" s="17">
        <v>2081</v>
      </c>
      <c r="G334" s="16"/>
      <c r="H334" s="16"/>
    </row>
    <row r="335" spans="1:8" ht="15" customHeight="1">
      <c r="A335" s="15" t="s">
        <v>71</v>
      </c>
      <c r="B335" s="16"/>
      <c r="C335" s="16"/>
      <c r="D335" s="16"/>
      <c r="E335" s="16"/>
      <c r="F335" s="17">
        <v>9868</v>
      </c>
      <c r="G335" s="16"/>
      <c r="H335" s="16"/>
    </row>
    <row r="336" spans="1:8" ht="15" customHeight="1">
      <c r="A336" s="15" t="s">
        <v>311</v>
      </c>
      <c r="B336" s="16"/>
      <c r="C336" s="16"/>
      <c r="D336" s="16"/>
      <c r="E336" s="16"/>
      <c r="F336" s="16"/>
      <c r="G336" s="17">
        <v>1146</v>
      </c>
      <c r="H336" s="16"/>
    </row>
    <row r="337" spans="1:8" ht="15" customHeight="1">
      <c r="A337" s="15" t="s">
        <v>247</v>
      </c>
      <c r="B337" s="16"/>
      <c r="C337" s="16"/>
      <c r="D337" s="16"/>
      <c r="E337" s="16"/>
      <c r="F337" s="16"/>
      <c r="G337" s="17">
        <v>2764</v>
      </c>
      <c r="H337" s="16"/>
    </row>
    <row r="338" spans="1:8" ht="15" customHeight="1">
      <c r="A338" s="15" t="s">
        <v>126</v>
      </c>
      <c r="B338" s="16"/>
      <c r="C338" s="16"/>
      <c r="D338" s="16"/>
      <c r="E338" s="16"/>
      <c r="F338" s="17">
        <v>6692</v>
      </c>
      <c r="G338" s="16"/>
      <c r="H338" s="16"/>
    </row>
    <row r="339" spans="1:8" ht="15" customHeight="1">
      <c r="A339" s="15" t="s">
        <v>40</v>
      </c>
      <c r="B339" s="16"/>
      <c r="C339" s="16"/>
      <c r="D339" s="16"/>
      <c r="E339" s="16"/>
      <c r="F339" s="16"/>
      <c r="G339" s="17">
        <v>14023</v>
      </c>
      <c r="H339" s="16"/>
    </row>
    <row r="340" spans="1:8" ht="15" customHeight="1">
      <c r="A340" s="15" t="s">
        <v>76</v>
      </c>
      <c r="B340" s="16"/>
      <c r="C340" s="16"/>
      <c r="D340" s="16"/>
      <c r="E340" s="16"/>
      <c r="F340" s="16"/>
      <c r="G340" s="17">
        <v>9544</v>
      </c>
      <c r="H340" s="16"/>
    </row>
    <row r="341" spans="1:8" ht="15" customHeight="1">
      <c r="A341" s="15" t="s">
        <v>305</v>
      </c>
      <c r="B341" s="16"/>
      <c r="C341" s="16"/>
      <c r="D341" s="16"/>
      <c r="E341" s="16"/>
      <c r="F341" s="16"/>
      <c r="G341" s="17">
        <v>1236</v>
      </c>
      <c r="H341" s="16"/>
    </row>
    <row r="342" spans="1:8" ht="15" customHeight="1">
      <c r="A342" s="15" t="s">
        <v>201</v>
      </c>
      <c r="B342" s="16"/>
      <c r="C342" s="16"/>
      <c r="D342" s="16"/>
      <c r="E342" s="16"/>
      <c r="F342" s="16"/>
      <c r="G342" s="17">
        <v>4122</v>
      </c>
      <c r="H342" s="16"/>
    </row>
    <row r="343" spans="1:8" ht="15" customHeight="1">
      <c r="A343" s="15" t="s">
        <v>197</v>
      </c>
      <c r="B343" s="16"/>
      <c r="C343" s="16"/>
      <c r="D343" s="16"/>
      <c r="E343" s="16"/>
      <c r="F343" s="17">
        <v>4319</v>
      </c>
      <c r="G343" s="16"/>
      <c r="H343" s="16"/>
    </row>
    <row r="344" spans="1:8" ht="15" customHeight="1">
      <c r="A344" s="15" t="s">
        <v>87</v>
      </c>
      <c r="B344" s="16"/>
      <c r="C344" s="16"/>
      <c r="D344" s="16"/>
      <c r="E344" s="16"/>
      <c r="F344" s="16"/>
      <c r="G344" s="17">
        <v>9089</v>
      </c>
      <c r="H344" s="16"/>
    </row>
    <row r="345" spans="1:8" ht="15" customHeight="1">
      <c r="A345" s="15" t="s">
        <v>163</v>
      </c>
      <c r="B345" s="16"/>
      <c r="C345" s="16"/>
      <c r="D345" s="16"/>
      <c r="E345" s="17">
        <v>5328</v>
      </c>
      <c r="F345" s="16"/>
      <c r="G345" s="16"/>
      <c r="H345" s="16"/>
    </row>
    <row r="346" spans="1:8" ht="15" customHeight="1">
      <c r="A346" s="15" t="s">
        <v>18</v>
      </c>
      <c r="B346" s="16"/>
      <c r="C346" s="16"/>
      <c r="D346" s="16"/>
      <c r="E346" s="16"/>
      <c r="F346" s="17">
        <v>20217</v>
      </c>
      <c r="G346" s="16"/>
      <c r="H346" s="16"/>
    </row>
    <row r="347" spans="1:8" ht="15" customHeight="1">
      <c r="A347" s="15" t="s">
        <v>308</v>
      </c>
      <c r="B347" s="16"/>
      <c r="C347" s="16"/>
      <c r="D347" s="16"/>
      <c r="E347" s="16"/>
      <c r="F347" s="17">
        <v>1176</v>
      </c>
      <c r="G347" s="16"/>
      <c r="H347" s="16"/>
    </row>
    <row r="348" spans="1:8" ht="15" customHeight="1">
      <c r="A348" s="15" t="s">
        <v>162</v>
      </c>
      <c r="B348" s="16"/>
      <c r="C348" s="16"/>
      <c r="D348" s="16"/>
      <c r="E348" s="16"/>
      <c r="F348" s="16"/>
      <c r="G348" s="17">
        <v>5349</v>
      </c>
      <c r="H348" s="16"/>
    </row>
    <row r="349" spans="1:8" ht="15" customHeight="1">
      <c r="A349" s="15" t="s">
        <v>140</v>
      </c>
      <c r="B349" s="16"/>
      <c r="C349" s="16"/>
      <c r="D349" s="16"/>
      <c r="E349" s="16"/>
      <c r="F349" s="16"/>
      <c r="G349" s="17">
        <v>6141</v>
      </c>
      <c r="H349" s="16"/>
    </row>
    <row r="350" spans="1:8" ht="15" customHeight="1">
      <c r="A350" s="15" t="s">
        <v>293</v>
      </c>
      <c r="B350" s="16"/>
      <c r="C350" s="16"/>
      <c r="D350" s="16"/>
      <c r="E350" s="16"/>
      <c r="F350" s="16"/>
      <c r="G350" s="17">
        <v>1382</v>
      </c>
      <c r="H350" s="16"/>
    </row>
    <row r="351" spans="1:8" ht="15" customHeight="1">
      <c r="A351" s="15" t="s">
        <v>238</v>
      </c>
      <c r="B351" s="16"/>
      <c r="C351" s="16"/>
      <c r="D351" s="16"/>
      <c r="E351" s="16"/>
      <c r="F351" s="16"/>
      <c r="G351" s="17">
        <v>2993</v>
      </c>
      <c r="H351" s="16"/>
    </row>
    <row r="352" spans="1:8" ht="15" customHeight="1">
      <c r="A352" s="15" t="s">
        <v>81</v>
      </c>
      <c r="B352" s="16"/>
      <c r="C352" s="16"/>
      <c r="D352" s="16"/>
      <c r="E352" s="17">
        <v>9360</v>
      </c>
      <c r="F352" s="16"/>
      <c r="G352" s="16"/>
      <c r="H352" s="16"/>
    </row>
    <row r="353" spans="1:8" ht="15" customHeight="1">
      <c r="A353" s="15" t="s">
        <v>176</v>
      </c>
      <c r="B353" s="16"/>
      <c r="C353" s="16"/>
      <c r="D353" s="16"/>
      <c r="E353" s="16"/>
      <c r="F353" s="16"/>
      <c r="G353" s="17">
        <v>4941</v>
      </c>
      <c r="H353" s="16"/>
    </row>
    <row r="354" spans="1:8" ht="15" customHeight="1">
      <c r="A354" s="15" t="s">
        <v>100</v>
      </c>
      <c r="B354" s="16"/>
      <c r="C354" s="16"/>
      <c r="D354" s="16"/>
      <c r="E354" s="16"/>
      <c r="F354" s="16"/>
      <c r="G354" s="17">
        <v>8126</v>
      </c>
      <c r="H354" s="16"/>
    </row>
    <row r="355" spans="1:8" ht="15" customHeight="1">
      <c r="A355" s="15" t="s">
        <v>326</v>
      </c>
      <c r="B355" s="16"/>
      <c r="C355" s="16"/>
      <c r="D355" s="16"/>
      <c r="E355" s="16"/>
      <c r="F355" s="16"/>
      <c r="G355" s="17">
        <v>871</v>
      </c>
      <c r="H355" s="16"/>
    </row>
    <row r="356" spans="1:8" ht="15" customHeight="1">
      <c r="A356" s="15" t="s">
        <v>146</v>
      </c>
      <c r="B356" s="16"/>
      <c r="C356" s="17">
        <v>5862</v>
      </c>
      <c r="D356" s="16"/>
      <c r="E356" s="16"/>
      <c r="F356" s="16"/>
      <c r="G356" s="16"/>
      <c r="H356" s="16"/>
    </row>
    <row r="357" spans="1:8" ht="15" customHeight="1">
      <c r="A357" s="15" t="s">
        <v>43</v>
      </c>
      <c r="B357" s="16"/>
      <c r="C357" s="16"/>
      <c r="D357" s="16"/>
      <c r="E357" s="16"/>
      <c r="F357" s="17">
        <v>13706</v>
      </c>
      <c r="G357" s="16"/>
      <c r="H357" s="16"/>
    </row>
    <row r="358" spans="1:8" ht="15" customHeight="1">
      <c r="A358" s="15" t="s">
        <v>2</v>
      </c>
      <c r="B358" s="16"/>
      <c r="C358" s="16"/>
      <c r="D358" s="16"/>
      <c r="E358" s="17">
        <v>47280</v>
      </c>
      <c r="F358" s="16"/>
      <c r="G358" s="16"/>
      <c r="H358" s="16"/>
    </row>
    <row r="359" spans="1:8" ht="15" customHeight="1">
      <c r="A359" s="15" t="s">
        <v>327</v>
      </c>
      <c r="B359" s="16"/>
      <c r="C359" s="16"/>
      <c r="D359" s="16"/>
      <c r="E359" s="16"/>
      <c r="F359" s="16"/>
      <c r="G359" s="17">
        <v>862</v>
      </c>
      <c r="H359" s="16"/>
    </row>
    <row r="360" spans="1:8" ht="15" customHeight="1">
      <c r="A360" s="15" t="s">
        <v>178</v>
      </c>
      <c r="B360" s="16"/>
      <c r="C360" s="16"/>
      <c r="D360" s="16"/>
      <c r="E360" s="16"/>
      <c r="F360" s="16"/>
      <c r="G360" s="17">
        <v>4833</v>
      </c>
      <c r="H360" s="16"/>
    </row>
    <row r="361" spans="1:8" ht="15" customHeight="1">
      <c r="A361" s="15" t="s">
        <v>23</v>
      </c>
      <c r="B361" s="16"/>
      <c r="C361" s="16"/>
      <c r="D361" s="16"/>
      <c r="E361" s="16"/>
      <c r="F361" s="17">
        <v>18002</v>
      </c>
      <c r="G361" s="16"/>
      <c r="H361" s="16"/>
    </row>
  </sheetData>
  <hyperlinks>
    <hyperlink ref="A1" location="'Table of Contents'!A1" display="Return to Table of Contents" xr:uid="{F221188D-FFFD-4C70-B508-282CEC451AF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CF14-CB6B-4720-BBC9-5A522B0A2FDF}">
  <dimension ref="A1:K447"/>
  <sheetViews>
    <sheetView topLeftCell="A14" workbookViewId="0">
      <selection activeCell="B11" sqref="B11"/>
    </sheetView>
  </sheetViews>
  <sheetFormatPr defaultRowHeight="15"/>
  <cols>
    <col min="1" max="1" width="15.42578125" bestFit="1" customWidth="1"/>
    <col min="2" max="2" width="12.140625" bestFit="1" customWidth="1"/>
    <col min="3" max="3" width="16.85546875" customWidth="1"/>
    <col min="4" max="4" width="14.85546875" customWidth="1"/>
    <col min="5" max="5" width="16.140625" bestFit="1" customWidth="1"/>
    <col min="6" max="6" width="16.140625" customWidth="1"/>
    <col min="7" max="7" width="16" bestFit="1" customWidth="1"/>
    <col min="8" max="9" width="14.7109375" customWidth="1"/>
    <col min="10" max="10" width="107.5703125" customWidth="1"/>
    <col min="11" max="11" width="16.140625" customWidth="1"/>
  </cols>
  <sheetData>
    <row r="1" spans="1:11">
      <c r="A1" s="261" t="s">
        <v>26157</v>
      </c>
    </row>
    <row r="4" spans="1:11">
      <c r="A4" t="s">
        <v>831</v>
      </c>
    </row>
    <row r="5" spans="1:11">
      <c r="A5" t="s">
        <v>832</v>
      </c>
      <c r="C5" t="s">
        <v>833</v>
      </c>
    </row>
    <row r="6" spans="1:11">
      <c r="A6" t="s">
        <v>26240</v>
      </c>
    </row>
    <row r="8" spans="1:11">
      <c r="A8" s="100" t="s">
        <v>851</v>
      </c>
    </row>
    <row r="9" spans="1:11">
      <c r="A9" s="101" t="s">
        <v>845</v>
      </c>
    </row>
    <row r="10" spans="1:11">
      <c r="B10" t="s">
        <v>844</v>
      </c>
    </row>
    <row r="11" spans="1:11">
      <c r="B11" t="s">
        <v>26241</v>
      </c>
    </row>
    <row r="14" spans="1:11" ht="60">
      <c r="A14" s="27" t="s">
        <v>850</v>
      </c>
      <c r="B14" s="27" t="s">
        <v>369</v>
      </c>
      <c r="C14" s="27" t="s">
        <v>492</v>
      </c>
      <c r="D14" s="27" t="s">
        <v>839</v>
      </c>
      <c r="E14" s="27" t="s">
        <v>829</v>
      </c>
      <c r="F14" s="27" t="s">
        <v>840</v>
      </c>
      <c r="G14" s="27" t="s">
        <v>830</v>
      </c>
      <c r="H14" s="27" t="s">
        <v>841</v>
      </c>
      <c r="I14" s="28" t="s">
        <v>842</v>
      </c>
      <c r="J14" s="29" t="s">
        <v>843</v>
      </c>
      <c r="K14" s="47" t="s">
        <v>849</v>
      </c>
    </row>
    <row r="15" spans="1:11">
      <c r="A15" s="36" t="s">
        <v>463</v>
      </c>
      <c r="B15" s="36" t="s">
        <v>370</v>
      </c>
      <c r="C15" s="37">
        <v>2197</v>
      </c>
      <c r="D15" s="38">
        <f t="shared" ref="D15:D46" si="0">C15/C$416</f>
        <v>8.6653984761993414E-4</v>
      </c>
      <c r="E15" s="37">
        <v>9962444</v>
      </c>
      <c r="F15" s="38">
        <f t="shared" ref="F15:F46" si="1">E15/E$416</f>
        <v>1.3590655095369953E-3</v>
      </c>
      <c r="G15" s="37">
        <v>5700109</v>
      </c>
      <c r="H15" s="38">
        <f t="shared" ref="H15:H46" si="2">G15/G$416</f>
        <v>9.4858468462105845E-4</v>
      </c>
      <c r="I15" s="38" t="s">
        <v>496</v>
      </c>
      <c r="J15" s="39" t="s">
        <v>441</v>
      </c>
      <c r="K15" s="10"/>
    </row>
    <row r="16" spans="1:11">
      <c r="A16" s="36" t="s">
        <v>463</v>
      </c>
      <c r="B16" s="36" t="s">
        <v>371</v>
      </c>
      <c r="C16" s="37">
        <v>316</v>
      </c>
      <c r="D16" s="38">
        <f t="shared" si="0"/>
        <v>1.2463659164674518E-4</v>
      </c>
      <c r="E16" s="37">
        <v>8607134</v>
      </c>
      <c r="F16" s="38">
        <f t="shared" si="1"/>
        <v>1.1741756295305847E-3</v>
      </c>
      <c r="G16" s="37">
        <v>7308498</v>
      </c>
      <c r="H16" s="38">
        <f t="shared" si="2"/>
        <v>1.2162450350306699E-3</v>
      </c>
      <c r="I16" s="38" t="s">
        <v>496</v>
      </c>
      <c r="J16" s="39" t="s">
        <v>441</v>
      </c>
      <c r="K16" s="10"/>
    </row>
    <row r="17" spans="1:11">
      <c r="A17" s="36" t="s">
        <v>463</v>
      </c>
      <c r="B17" s="36" t="s">
        <v>372</v>
      </c>
      <c r="C17" s="37">
        <v>93</v>
      </c>
      <c r="D17" s="38">
        <f t="shared" si="0"/>
        <v>3.6681022225149689E-5</v>
      </c>
      <c r="E17" s="37">
        <v>630266</v>
      </c>
      <c r="F17" s="38">
        <f t="shared" si="1"/>
        <v>8.5980185427776947E-5</v>
      </c>
      <c r="G17" s="37">
        <v>472388</v>
      </c>
      <c r="H17" s="38">
        <f t="shared" si="2"/>
        <v>7.8612535654804596E-5</v>
      </c>
      <c r="I17" s="38" t="s">
        <v>496</v>
      </c>
      <c r="J17" s="39" t="s">
        <v>441</v>
      </c>
      <c r="K17" s="10"/>
    </row>
    <row r="18" spans="1:11">
      <c r="A18" s="30" t="s">
        <v>463</v>
      </c>
      <c r="B18" s="30" t="s">
        <v>373</v>
      </c>
      <c r="C18" s="31">
        <v>11253</v>
      </c>
      <c r="D18" s="8">
        <f t="shared" si="0"/>
        <v>4.4384036892431127E-3</v>
      </c>
      <c r="E18" s="31">
        <v>102088357</v>
      </c>
      <c r="F18" s="8">
        <f t="shared" si="1"/>
        <v>1.3926779907018768E-2</v>
      </c>
      <c r="G18" s="31">
        <v>87471438</v>
      </c>
      <c r="H18" s="8">
        <f t="shared" si="2"/>
        <v>1.4556575396817933E-2</v>
      </c>
      <c r="I18" s="8" t="s">
        <v>463</v>
      </c>
      <c r="J18" s="10" t="s">
        <v>441</v>
      </c>
      <c r="K18" s="10"/>
    </row>
    <row r="19" spans="1:11">
      <c r="A19" s="36" t="s">
        <v>463</v>
      </c>
      <c r="B19" s="36" t="s">
        <v>374</v>
      </c>
      <c r="C19" s="37">
        <v>158</v>
      </c>
      <c r="D19" s="38">
        <f t="shared" si="0"/>
        <v>6.2318295823372589E-5</v>
      </c>
      <c r="E19" s="37">
        <v>1330474</v>
      </c>
      <c r="F19" s="38">
        <f t="shared" si="1"/>
        <v>1.8150178056064599E-4</v>
      </c>
      <c r="G19" s="37">
        <v>1257058</v>
      </c>
      <c r="H19" s="38">
        <f t="shared" si="2"/>
        <v>2.091935376113647E-4</v>
      </c>
      <c r="I19" s="38" t="s">
        <v>496</v>
      </c>
      <c r="J19" s="39" t="s">
        <v>441</v>
      </c>
      <c r="K19" s="10"/>
    </row>
    <row r="20" spans="1:11">
      <c r="A20" s="36" t="s">
        <v>463</v>
      </c>
      <c r="B20" s="36" t="s">
        <v>375</v>
      </c>
      <c r="C20" s="37">
        <v>1623</v>
      </c>
      <c r="D20" s="38">
        <f t="shared" si="0"/>
        <v>6.401430007679349E-4</v>
      </c>
      <c r="E20" s="37">
        <v>3436349</v>
      </c>
      <c r="F20" s="38">
        <f t="shared" si="1"/>
        <v>4.6878290152817362E-4</v>
      </c>
      <c r="G20" s="37">
        <v>3100487</v>
      </c>
      <c r="H20" s="38">
        <f t="shared" si="2"/>
        <v>5.1596811272673767E-4</v>
      </c>
      <c r="I20" s="38" t="s">
        <v>496</v>
      </c>
      <c r="J20" s="39" t="s">
        <v>441</v>
      </c>
      <c r="K20" s="10"/>
    </row>
    <row r="21" spans="1:11">
      <c r="A21" s="36" t="s">
        <v>463</v>
      </c>
      <c r="B21" s="36" t="s">
        <v>376</v>
      </c>
      <c r="C21" s="37">
        <v>3004</v>
      </c>
      <c r="D21" s="38">
        <f t="shared" si="0"/>
        <v>1.1848364598317168E-3</v>
      </c>
      <c r="E21" s="37">
        <v>7606298</v>
      </c>
      <c r="F21" s="38">
        <f t="shared" si="1"/>
        <v>1.0376426976212089E-3</v>
      </c>
      <c r="G21" s="37">
        <v>6815637</v>
      </c>
      <c r="H21" s="38">
        <f t="shared" si="2"/>
        <v>1.1342254813261671E-3</v>
      </c>
      <c r="I21" s="38" t="s">
        <v>496</v>
      </c>
      <c r="J21" s="39" t="s">
        <v>441</v>
      </c>
      <c r="K21" s="10"/>
    </row>
    <row r="22" spans="1:11">
      <c r="A22" s="36" t="s">
        <v>463</v>
      </c>
      <c r="B22" s="36" t="s">
        <v>377</v>
      </c>
      <c r="C22" s="37">
        <v>1338</v>
      </c>
      <c r="D22" s="38">
        <f t="shared" si="0"/>
        <v>5.2773341652957294E-4</v>
      </c>
      <c r="E22" s="37">
        <v>3590994</v>
      </c>
      <c r="F22" s="38">
        <f t="shared" si="1"/>
        <v>4.8987940011048416E-4</v>
      </c>
      <c r="G22" s="37">
        <v>3162630</v>
      </c>
      <c r="H22" s="38">
        <f t="shared" si="2"/>
        <v>5.2630965146861189E-4</v>
      </c>
      <c r="I22" s="38" t="s">
        <v>496</v>
      </c>
      <c r="J22" s="39" t="s">
        <v>441</v>
      </c>
      <c r="K22" s="10"/>
    </row>
    <row r="23" spans="1:11">
      <c r="A23" s="36" t="s">
        <v>463</v>
      </c>
      <c r="B23" s="36" t="s">
        <v>378</v>
      </c>
      <c r="C23" s="37">
        <v>30</v>
      </c>
      <c r="D23" s="38">
        <f t="shared" si="0"/>
        <v>1.1832587814564416E-5</v>
      </c>
      <c r="E23" s="37">
        <v>751760</v>
      </c>
      <c r="F23" s="38">
        <f t="shared" si="1"/>
        <v>1.0255426152955354E-4</v>
      </c>
      <c r="G23" s="37">
        <v>1004693</v>
      </c>
      <c r="H23" s="38">
        <f t="shared" si="2"/>
        <v>1.6719616985324054E-4</v>
      </c>
      <c r="I23" s="38" t="s">
        <v>496</v>
      </c>
      <c r="J23" s="39" t="s">
        <v>441</v>
      </c>
      <c r="K23" s="10"/>
    </row>
    <row r="24" spans="1:11">
      <c r="A24" s="36" t="s">
        <v>463</v>
      </c>
      <c r="B24" s="36" t="s">
        <v>379</v>
      </c>
      <c r="C24" s="37">
        <v>4</v>
      </c>
      <c r="D24" s="38">
        <f t="shared" si="0"/>
        <v>1.5776783752752556E-6</v>
      </c>
      <c r="E24" s="37">
        <v>0</v>
      </c>
      <c r="F24" s="38">
        <f t="shared" si="1"/>
        <v>0</v>
      </c>
      <c r="G24" s="37">
        <v>0</v>
      </c>
      <c r="H24" s="38">
        <f t="shared" si="2"/>
        <v>0</v>
      </c>
      <c r="I24" s="38" t="s">
        <v>496</v>
      </c>
      <c r="J24" s="39" t="s">
        <v>442</v>
      </c>
      <c r="K24" s="10"/>
    </row>
    <row r="25" spans="1:11">
      <c r="A25" s="30" t="s">
        <v>463</v>
      </c>
      <c r="B25" s="30" t="s">
        <v>380</v>
      </c>
      <c r="C25" s="31">
        <v>6390</v>
      </c>
      <c r="D25" s="8">
        <f t="shared" si="0"/>
        <v>2.5203412045022209E-3</v>
      </c>
      <c r="E25" s="31">
        <v>48889329</v>
      </c>
      <c r="F25" s="8">
        <f t="shared" si="1"/>
        <v>6.669427785823117E-3</v>
      </c>
      <c r="G25" s="31">
        <v>40309210</v>
      </c>
      <c r="H25" s="8">
        <f t="shared" si="2"/>
        <v>6.7080645747605904E-3</v>
      </c>
      <c r="I25" s="8" t="s">
        <v>463</v>
      </c>
      <c r="J25" s="10" t="s">
        <v>442</v>
      </c>
      <c r="K25" s="10"/>
    </row>
    <row r="26" spans="1:11">
      <c r="A26" s="36" t="s">
        <v>463</v>
      </c>
      <c r="B26" s="36" t="s">
        <v>381</v>
      </c>
      <c r="C26" s="37">
        <v>162</v>
      </c>
      <c r="D26" s="38">
        <f t="shared" si="0"/>
        <v>6.3895974198647856E-5</v>
      </c>
      <c r="E26" s="37">
        <v>1885565</v>
      </c>
      <c r="F26" s="38">
        <f t="shared" si="1"/>
        <v>2.5722667625435329E-4</v>
      </c>
      <c r="G26" s="37">
        <v>2174094</v>
      </c>
      <c r="H26" s="38">
        <f t="shared" si="2"/>
        <v>3.6180225173352572E-4</v>
      </c>
      <c r="I26" s="38" t="s">
        <v>496</v>
      </c>
      <c r="J26" s="39" t="s">
        <v>442</v>
      </c>
      <c r="K26" s="10"/>
    </row>
    <row r="27" spans="1:11">
      <c r="A27" s="36" t="s">
        <v>463</v>
      </c>
      <c r="B27" s="36" t="s">
        <v>382</v>
      </c>
      <c r="C27" s="37">
        <v>154</v>
      </c>
      <c r="D27" s="38">
        <f t="shared" si="0"/>
        <v>6.0740617448097342E-5</v>
      </c>
      <c r="E27" s="37">
        <v>107868</v>
      </c>
      <c r="F27" s="38">
        <f t="shared" si="1"/>
        <v>1.4715232364943442E-5</v>
      </c>
      <c r="G27" s="37">
        <v>84229</v>
      </c>
      <c r="H27" s="38">
        <f t="shared" si="2"/>
        <v>1.4016984482392729E-5</v>
      </c>
      <c r="I27" s="38" t="s">
        <v>496</v>
      </c>
      <c r="J27" s="39" t="s">
        <v>442</v>
      </c>
      <c r="K27" s="10"/>
    </row>
    <row r="28" spans="1:11">
      <c r="A28" s="36" t="s">
        <v>463</v>
      </c>
      <c r="B28" s="36" t="s">
        <v>383</v>
      </c>
      <c r="C28" s="37">
        <v>908</v>
      </c>
      <c r="D28" s="38">
        <f t="shared" si="0"/>
        <v>3.5813299118748299E-4</v>
      </c>
      <c r="E28" s="37">
        <v>2372669</v>
      </c>
      <c r="F28" s="38">
        <f t="shared" si="1"/>
        <v>3.2367686116455287E-4</v>
      </c>
      <c r="G28" s="37">
        <v>1440452</v>
      </c>
      <c r="H28" s="38">
        <f t="shared" si="2"/>
        <v>2.3971308375537608E-4</v>
      </c>
      <c r="I28" s="38" t="s">
        <v>496</v>
      </c>
      <c r="J28" s="39" t="s">
        <v>442</v>
      </c>
      <c r="K28" s="10"/>
    </row>
    <row r="29" spans="1:11">
      <c r="A29" s="36" t="s">
        <v>463</v>
      </c>
      <c r="B29" s="36" t="s">
        <v>384</v>
      </c>
      <c r="C29" s="37">
        <v>94</v>
      </c>
      <c r="D29" s="38">
        <f t="shared" si="0"/>
        <v>3.7075441818968509E-5</v>
      </c>
      <c r="E29" s="37">
        <v>72207</v>
      </c>
      <c r="F29" s="38">
        <f t="shared" si="1"/>
        <v>9.8503984812499641E-6</v>
      </c>
      <c r="G29" s="37">
        <v>64484</v>
      </c>
      <c r="H29" s="38">
        <f t="shared" si="2"/>
        <v>1.0731116686207989E-5</v>
      </c>
      <c r="I29" s="38" t="s">
        <v>496</v>
      </c>
      <c r="J29" s="39" t="s">
        <v>442</v>
      </c>
      <c r="K29" s="10"/>
    </row>
    <row r="30" spans="1:11">
      <c r="A30" s="36" t="s">
        <v>463</v>
      </c>
      <c r="B30" s="36" t="s">
        <v>385</v>
      </c>
      <c r="C30" s="37">
        <v>43</v>
      </c>
      <c r="D30" s="38">
        <f t="shared" si="0"/>
        <v>1.6960042534208998E-5</v>
      </c>
      <c r="E30" s="37">
        <v>282363</v>
      </c>
      <c r="F30" s="38">
        <f t="shared" si="1"/>
        <v>3.8519645828814156E-5</v>
      </c>
      <c r="G30" s="37">
        <v>467259</v>
      </c>
      <c r="H30" s="38">
        <f t="shared" si="2"/>
        <v>7.7758992179158531E-5</v>
      </c>
      <c r="I30" s="38" t="s">
        <v>496</v>
      </c>
      <c r="J30" s="39" t="s">
        <v>442</v>
      </c>
      <c r="K30" s="10"/>
    </row>
    <row r="31" spans="1:11">
      <c r="A31" s="30" t="s">
        <v>463</v>
      </c>
      <c r="B31" s="30" t="s">
        <v>387</v>
      </c>
      <c r="C31" s="31">
        <v>1434713</v>
      </c>
      <c r="D31" s="8">
        <f t="shared" si="0"/>
        <v>0.56587891870657192</v>
      </c>
      <c r="E31" s="31">
        <v>3663318968</v>
      </c>
      <c r="F31" s="8">
        <f t="shared" si="1"/>
        <v>0.4997458916548449</v>
      </c>
      <c r="G31" s="31">
        <v>2720126727</v>
      </c>
      <c r="H31" s="8">
        <f t="shared" si="2"/>
        <v>0.45267038813829824</v>
      </c>
      <c r="I31" s="8" t="s">
        <v>463</v>
      </c>
      <c r="J31" s="10" t="s">
        <v>443</v>
      </c>
      <c r="K31" s="10"/>
    </row>
    <row r="32" spans="1:11">
      <c r="A32" s="36" t="s">
        <v>463</v>
      </c>
      <c r="B32" s="36" t="s">
        <v>388</v>
      </c>
      <c r="C32" s="37">
        <v>352399</v>
      </c>
      <c r="D32" s="38">
        <f t="shared" si="0"/>
        <v>0.1389930704421562</v>
      </c>
      <c r="E32" s="37">
        <v>410903209</v>
      </c>
      <c r="F32" s="38">
        <f t="shared" si="1"/>
        <v>5.6054957910927426E-2</v>
      </c>
      <c r="G32" s="37">
        <v>439802034</v>
      </c>
      <c r="H32" s="38">
        <f t="shared" si="2"/>
        <v>7.3189736146728079E-2</v>
      </c>
      <c r="I32" s="38" t="s">
        <v>496</v>
      </c>
      <c r="J32" s="39" t="s">
        <v>444</v>
      </c>
      <c r="K32" s="10"/>
    </row>
    <row r="33" spans="1:11">
      <c r="A33" s="19" t="s">
        <v>463</v>
      </c>
      <c r="B33" s="19" t="s">
        <v>389</v>
      </c>
      <c r="C33" s="20">
        <v>2251</v>
      </c>
      <c r="D33" s="46">
        <f t="shared" si="0"/>
        <v>8.8783850568615002E-4</v>
      </c>
      <c r="E33" s="20">
        <v>2429427</v>
      </c>
      <c r="F33" s="46">
        <f t="shared" si="1"/>
        <v>3.3141972428030045E-4</v>
      </c>
      <c r="G33" s="20">
        <v>2020639</v>
      </c>
      <c r="H33" s="46">
        <f t="shared" si="2"/>
        <v>3.362650097652538E-4</v>
      </c>
      <c r="I33" s="46" t="s">
        <v>496</v>
      </c>
      <c r="J33" s="21" t="s">
        <v>848</v>
      </c>
      <c r="K33" s="48" t="s">
        <v>463</v>
      </c>
    </row>
    <row r="34" spans="1:11">
      <c r="A34" s="30" t="s">
        <v>463</v>
      </c>
      <c r="B34" s="30" t="s">
        <v>390</v>
      </c>
      <c r="C34" s="31">
        <v>147273</v>
      </c>
      <c r="D34" s="8">
        <f t="shared" si="0"/>
        <v>5.808735684047818E-2</v>
      </c>
      <c r="E34" s="31">
        <v>402456631</v>
      </c>
      <c r="F34" s="8">
        <f t="shared" si="1"/>
        <v>5.4902685152012645E-2</v>
      </c>
      <c r="G34" s="31">
        <v>368644262</v>
      </c>
      <c r="H34" s="8">
        <f t="shared" si="2"/>
        <v>6.1348002469186612E-2</v>
      </c>
      <c r="I34" s="8" t="s">
        <v>463</v>
      </c>
      <c r="J34" s="10" t="s">
        <v>445</v>
      </c>
      <c r="K34" s="10"/>
    </row>
    <row r="35" spans="1:11">
      <c r="A35" s="40" t="s">
        <v>463</v>
      </c>
      <c r="B35" s="40" t="s">
        <v>391</v>
      </c>
      <c r="C35" s="41">
        <v>54987</v>
      </c>
      <c r="D35" s="42">
        <f t="shared" si="0"/>
        <v>2.168795020531512E-2</v>
      </c>
      <c r="E35" s="41">
        <v>168223956</v>
      </c>
      <c r="F35" s="42">
        <f t="shared" si="1"/>
        <v>2.2948924629083895E-2</v>
      </c>
      <c r="G35" s="41">
        <v>185424167</v>
      </c>
      <c r="H35" s="42">
        <f t="shared" si="2"/>
        <v>3.0857396757644016E-2</v>
      </c>
      <c r="I35" s="42" t="s">
        <v>463</v>
      </c>
      <c r="J35" s="43" t="s">
        <v>446</v>
      </c>
      <c r="K35" s="10"/>
    </row>
    <row r="36" spans="1:11">
      <c r="A36" s="36" t="s">
        <v>463</v>
      </c>
      <c r="B36" s="36" t="s">
        <v>393</v>
      </c>
      <c r="C36" s="37">
        <v>448</v>
      </c>
      <c r="D36" s="38">
        <f t="shared" si="0"/>
        <v>1.7669997803082863E-4</v>
      </c>
      <c r="E36" s="37">
        <v>653176</v>
      </c>
      <c r="F36" s="38">
        <f t="shared" si="1"/>
        <v>8.9105542099643056E-5</v>
      </c>
      <c r="G36" s="37">
        <v>558482</v>
      </c>
      <c r="H36" s="38">
        <f t="shared" si="2"/>
        <v>9.2939884454233768E-5</v>
      </c>
      <c r="I36" s="38" t="s">
        <v>496</v>
      </c>
      <c r="J36" s="39" t="s">
        <v>834</v>
      </c>
      <c r="K36" s="10"/>
    </row>
    <row r="37" spans="1:11">
      <c r="A37" s="36" t="s">
        <v>463</v>
      </c>
      <c r="B37" s="36" t="s">
        <v>394</v>
      </c>
      <c r="C37" s="37">
        <v>8261</v>
      </c>
      <c r="D37" s="38">
        <f t="shared" si="0"/>
        <v>3.2583002645372216E-3</v>
      </c>
      <c r="E37" s="37">
        <v>1322730</v>
      </c>
      <c r="F37" s="38">
        <f t="shared" si="1"/>
        <v>1.8044535270962322E-4</v>
      </c>
      <c r="G37" s="37">
        <v>1397834</v>
      </c>
      <c r="H37" s="38">
        <f t="shared" si="2"/>
        <v>2.3262080146933903E-4</v>
      </c>
      <c r="I37" s="38" t="s">
        <v>496</v>
      </c>
      <c r="J37" s="39" t="s">
        <v>835</v>
      </c>
      <c r="K37" s="10"/>
    </row>
    <row r="38" spans="1:11">
      <c r="A38" s="36" t="s">
        <v>463</v>
      </c>
      <c r="B38" s="36" t="s">
        <v>395</v>
      </c>
      <c r="C38" s="37">
        <v>15954</v>
      </c>
      <c r="D38" s="38">
        <f t="shared" si="0"/>
        <v>6.2925701997853566E-3</v>
      </c>
      <c r="E38" s="37">
        <v>56740939</v>
      </c>
      <c r="F38" s="38">
        <f t="shared" si="1"/>
        <v>7.7405356731382949E-3</v>
      </c>
      <c r="G38" s="37">
        <v>43292911</v>
      </c>
      <c r="H38" s="38">
        <f t="shared" si="2"/>
        <v>7.2045977238790618E-3</v>
      </c>
      <c r="I38" s="38" t="s">
        <v>496</v>
      </c>
      <c r="J38" s="39" t="s">
        <v>447</v>
      </c>
      <c r="K38" s="10"/>
    </row>
    <row r="39" spans="1:11">
      <c r="A39" s="30" t="s">
        <v>463</v>
      </c>
      <c r="B39" s="30" t="s">
        <v>397</v>
      </c>
      <c r="C39" s="31">
        <v>22472</v>
      </c>
      <c r="D39" s="8">
        <f t="shared" si="0"/>
        <v>8.863397112296386E-3</v>
      </c>
      <c r="E39" s="31">
        <v>126154699</v>
      </c>
      <c r="F39" s="8">
        <f t="shared" si="1"/>
        <v>1.7209883466037176E-2</v>
      </c>
      <c r="G39" s="31">
        <v>92723414</v>
      </c>
      <c r="H39" s="8">
        <f t="shared" si="2"/>
        <v>1.5430583946057494E-2</v>
      </c>
      <c r="I39" s="8" t="s">
        <v>463</v>
      </c>
      <c r="J39" s="10" t="s">
        <v>448</v>
      </c>
      <c r="K39" s="10"/>
    </row>
    <row r="40" spans="1:11">
      <c r="A40" s="30" t="s">
        <v>463</v>
      </c>
      <c r="B40" s="30" t="s">
        <v>398</v>
      </c>
      <c r="C40" s="31">
        <v>6799</v>
      </c>
      <c r="D40" s="8">
        <f t="shared" si="0"/>
        <v>2.6816588183741158E-3</v>
      </c>
      <c r="E40" s="31">
        <v>219309530</v>
      </c>
      <c r="F40" s="8">
        <f t="shared" si="1"/>
        <v>2.9917961710577139E-2</v>
      </c>
      <c r="G40" s="31">
        <v>195414591</v>
      </c>
      <c r="H40" s="8">
        <f t="shared" si="2"/>
        <v>3.251995499982336E-2</v>
      </c>
      <c r="I40" s="8" t="s">
        <v>463</v>
      </c>
      <c r="J40" s="10" t="s">
        <v>449</v>
      </c>
      <c r="K40" s="10"/>
    </row>
    <row r="41" spans="1:11">
      <c r="A41" s="36" t="s">
        <v>463</v>
      </c>
      <c r="B41" s="36" t="s">
        <v>399</v>
      </c>
      <c r="C41" s="37">
        <v>40</v>
      </c>
      <c r="D41" s="38">
        <f t="shared" si="0"/>
        <v>1.5776783752752557E-5</v>
      </c>
      <c r="E41" s="37">
        <v>2594550</v>
      </c>
      <c r="F41" s="38">
        <f t="shared" si="1"/>
        <v>3.539456199471948E-4</v>
      </c>
      <c r="G41" s="37">
        <v>6701499</v>
      </c>
      <c r="H41" s="38">
        <f t="shared" si="2"/>
        <v>1.1152311851235369E-3</v>
      </c>
      <c r="I41" s="38" t="s">
        <v>496</v>
      </c>
      <c r="J41" s="39" t="s">
        <v>450</v>
      </c>
      <c r="K41" s="10"/>
    </row>
    <row r="42" spans="1:11">
      <c r="A42" s="36" t="s">
        <v>463</v>
      </c>
      <c r="B42" s="36" t="s">
        <v>493</v>
      </c>
      <c r="C42" s="37">
        <v>541</v>
      </c>
      <c r="D42" s="38">
        <f t="shared" si="0"/>
        <v>2.1338100025597833E-4</v>
      </c>
      <c r="E42" s="37">
        <v>19570053</v>
      </c>
      <c r="F42" s="38">
        <f t="shared" si="1"/>
        <v>2.6697248237592102E-3</v>
      </c>
      <c r="G42" s="37">
        <v>15158871</v>
      </c>
      <c r="H42" s="38">
        <f t="shared" si="2"/>
        <v>2.5226662975648901E-3</v>
      </c>
      <c r="I42" s="38" t="s">
        <v>496</v>
      </c>
      <c r="J42" s="39" t="s">
        <v>451</v>
      </c>
      <c r="K42" s="10"/>
    </row>
    <row r="43" spans="1:11">
      <c r="A43" s="36" t="s">
        <v>463</v>
      </c>
      <c r="B43" s="36" t="s">
        <v>400</v>
      </c>
      <c r="C43" s="37">
        <v>9</v>
      </c>
      <c r="D43" s="38">
        <f t="shared" si="0"/>
        <v>3.549776344369325E-6</v>
      </c>
      <c r="E43" s="37">
        <v>90441</v>
      </c>
      <c r="F43" s="38">
        <f t="shared" si="1"/>
        <v>1.2337860443485092E-5</v>
      </c>
      <c r="G43" s="37">
        <v>86624</v>
      </c>
      <c r="H43" s="38">
        <f t="shared" si="2"/>
        <v>1.4415548846629874E-5</v>
      </c>
      <c r="I43" s="38" t="s">
        <v>496</v>
      </c>
      <c r="J43" s="39" t="s">
        <v>452</v>
      </c>
      <c r="K43" s="10"/>
    </row>
    <row r="44" spans="1:11">
      <c r="A44" s="36" t="s">
        <v>463</v>
      </c>
      <c r="B44" s="36" t="s">
        <v>401</v>
      </c>
      <c r="C44" s="37">
        <v>25</v>
      </c>
      <c r="D44" s="38">
        <f t="shared" si="0"/>
        <v>9.8604898454703474E-6</v>
      </c>
      <c r="E44" s="37">
        <v>190552</v>
      </c>
      <c r="F44" s="38">
        <f t="shared" si="1"/>
        <v>2.5994891511891412E-5</v>
      </c>
      <c r="G44" s="37">
        <v>152533</v>
      </c>
      <c r="H44" s="38">
        <f t="shared" si="2"/>
        <v>2.538380716917938E-5</v>
      </c>
      <c r="I44" s="38" t="s">
        <v>496</v>
      </c>
      <c r="J44" s="39" t="s">
        <v>452</v>
      </c>
      <c r="K44" s="10"/>
    </row>
    <row r="45" spans="1:11">
      <c r="A45" s="36" t="s">
        <v>463</v>
      </c>
      <c r="B45" s="36" t="s">
        <v>402</v>
      </c>
      <c r="C45" s="37">
        <v>30</v>
      </c>
      <c r="D45" s="38">
        <f t="shared" si="0"/>
        <v>1.1832587814564416E-5</v>
      </c>
      <c r="E45" s="37">
        <v>1177692</v>
      </c>
      <c r="F45" s="38">
        <f t="shared" si="1"/>
        <v>1.6065943036243347E-4</v>
      </c>
      <c r="G45" s="37">
        <v>1051626</v>
      </c>
      <c r="H45" s="38">
        <f t="shared" si="2"/>
        <v>1.7500653365563803E-4</v>
      </c>
      <c r="I45" s="38" t="s">
        <v>496</v>
      </c>
      <c r="J45" s="39" t="s">
        <v>452</v>
      </c>
      <c r="K45" s="10"/>
    </row>
    <row r="46" spans="1:11">
      <c r="A46" s="36" t="s">
        <v>463</v>
      </c>
      <c r="B46" s="36" t="s">
        <v>403</v>
      </c>
      <c r="C46" s="37">
        <v>26</v>
      </c>
      <c r="D46" s="38">
        <f t="shared" si="0"/>
        <v>1.0254909439289161E-5</v>
      </c>
      <c r="E46" s="37">
        <v>5741</v>
      </c>
      <c r="F46" s="38">
        <f t="shared" si="1"/>
        <v>7.831808229237615E-7</v>
      </c>
      <c r="G46" s="37">
        <v>5741</v>
      </c>
      <c r="H46" s="38">
        <f t="shared" si="2"/>
        <v>9.5538956788536791E-7</v>
      </c>
      <c r="I46" s="38" t="s">
        <v>496</v>
      </c>
      <c r="J46" s="39" t="s">
        <v>452</v>
      </c>
      <c r="K46" s="10"/>
    </row>
    <row r="47" spans="1:11">
      <c r="A47" s="36" t="s">
        <v>463</v>
      </c>
      <c r="B47" s="36" t="s">
        <v>404</v>
      </c>
      <c r="C47" s="37">
        <v>118</v>
      </c>
      <c r="D47" s="38">
        <f t="shared" ref="D47:D78" si="3">C47/C$416</f>
        <v>4.6541512070620038E-5</v>
      </c>
      <c r="E47" s="37">
        <v>6246483</v>
      </c>
      <c r="F47" s="38">
        <f t="shared" ref="F47:F78" si="4">E47/E$416</f>
        <v>8.5213825053462571E-4</v>
      </c>
      <c r="G47" s="37">
        <v>5715710</v>
      </c>
      <c r="H47" s="38">
        <f t="shared" ref="H47:H78" si="5">G47/G$416</f>
        <v>9.5118092789724378E-4</v>
      </c>
      <c r="I47" s="38" t="s">
        <v>496</v>
      </c>
      <c r="J47" s="39" t="s">
        <v>453</v>
      </c>
      <c r="K47" s="10"/>
    </row>
    <row r="48" spans="1:11" ht="16.5" customHeight="1">
      <c r="A48" s="36" t="s">
        <v>463</v>
      </c>
      <c r="B48" s="36" t="s">
        <v>410</v>
      </c>
      <c r="C48" s="37">
        <v>25</v>
      </c>
      <c r="D48" s="38">
        <f t="shared" si="3"/>
        <v>9.8604898454703474E-6</v>
      </c>
      <c r="E48" s="37">
        <v>1497133</v>
      </c>
      <c r="F48" s="38">
        <f t="shared" si="4"/>
        <v>2.0423721563600763E-4</v>
      </c>
      <c r="G48" s="37">
        <v>1426790</v>
      </c>
      <c r="H48" s="38">
        <f t="shared" si="5"/>
        <v>2.3743951951979867E-4</v>
      </c>
      <c r="I48" s="38" t="s">
        <v>496</v>
      </c>
      <c r="J48" s="39" t="s">
        <v>459</v>
      </c>
      <c r="K48" s="10"/>
    </row>
    <row r="49" spans="1:11">
      <c r="A49" s="36" t="s">
        <v>463</v>
      </c>
      <c r="B49" s="36" t="s">
        <v>411</v>
      </c>
      <c r="C49" s="37">
        <v>30</v>
      </c>
      <c r="D49" s="38">
        <f t="shared" si="3"/>
        <v>1.1832587814564416E-5</v>
      </c>
      <c r="E49" s="37">
        <v>303932</v>
      </c>
      <c r="F49" s="38">
        <f t="shared" si="4"/>
        <v>4.1462064774928528E-5</v>
      </c>
      <c r="G49" s="37">
        <v>264450</v>
      </c>
      <c r="H49" s="38">
        <f t="shared" si="5"/>
        <v>4.4008495249483638E-5</v>
      </c>
      <c r="I49" s="38" t="s">
        <v>496</v>
      </c>
      <c r="J49" s="39" t="s">
        <v>460</v>
      </c>
      <c r="K49" s="10"/>
    </row>
    <row r="50" spans="1:11">
      <c r="A50" s="36" t="s">
        <v>463</v>
      </c>
      <c r="B50" s="36" t="s">
        <v>412</v>
      </c>
      <c r="C50" s="37">
        <v>2</v>
      </c>
      <c r="D50" s="38">
        <f t="shared" si="3"/>
        <v>7.888391876376278E-7</v>
      </c>
      <c r="E50" s="37">
        <v>17210</v>
      </c>
      <c r="F50" s="38">
        <f t="shared" si="4"/>
        <v>2.3477690232569125E-6</v>
      </c>
      <c r="G50" s="37">
        <v>14225</v>
      </c>
      <c r="H50" s="38">
        <f t="shared" si="5"/>
        <v>2.3672559838302315E-6</v>
      </c>
      <c r="I50" s="38" t="s">
        <v>496</v>
      </c>
      <c r="J50" s="39" t="s">
        <v>460</v>
      </c>
      <c r="K50" s="10"/>
    </row>
    <row r="51" spans="1:11">
      <c r="A51" s="30" t="s">
        <v>496</v>
      </c>
      <c r="B51" s="30" t="s">
        <v>497</v>
      </c>
      <c r="C51" s="31">
        <v>381</v>
      </c>
      <c r="D51" s="8">
        <f t="shared" si="3"/>
        <v>1.502738652449681E-4</v>
      </c>
      <c r="E51" s="31">
        <v>2134290</v>
      </c>
      <c r="F51" s="8">
        <f t="shared" si="4"/>
        <v>2.9115746360528736E-4</v>
      </c>
      <c r="G51" s="31">
        <v>1567812</v>
      </c>
      <c r="H51" s="8">
        <f t="shared" si="5"/>
        <v>2.6090772151288877E-4</v>
      </c>
      <c r="I51" s="8" t="s">
        <v>496</v>
      </c>
      <c r="J51" s="10"/>
      <c r="K51" s="10"/>
    </row>
    <row r="52" spans="1:11">
      <c r="A52" s="30" t="s">
        <v>496</v>
      </c>
      <c r="B52" s="30" t="s">
        <v>498</v>
      </c>
      <c r="C52" s="31">
        <v>8</v>
      </c>
      <c r="D52" s="8">
        <f t="shared" si="3"/>
        <v>3.1553567505505112E-6</v>
      </c>
      <c r="E52" s="31">
        <v>20350</v>
      </c>
      <c r="F52" s="8">
        <f t="shared" si="4"/>
        <v>2.7761243244205791E-6</v>
      </c>
      <c r="G52" s="31">
        <v>12433</v>
      </c>
      <c r="H52" s="8">
        <f t="shared" si="5"/>
        <v>2.0690399751818112E-6</v>
      </c>
      <c r="I52" s="8" t="s">
        <v>496</v>
      </c>
      <c r="J52" s="10"/>
      <c r="K52" s="10"/>
    </row>
    <row r="53" spans="1:11">
      <c r="A53" s="30" t="s">
        <v>496</v>
      </c>
      <c r="B53" s="30" t="s">
        <v>499</v>
      </c>
      <c r="C53" s="31">
        <v>38</v>
      </c>
      <c r="D53" s="8">
        <f t="shared" si="3"/>
        <v>1.4987944565114929E-5</v>
      </c>
      <c r="E53" s="31">
        <v>287882</v>
      </c>
      <c r="F53" s="8">
        <f t="shared" si="4"/>
        <v>3.9272541659107872E-5</v>
      </c>
      <c r="G53" s="31">
        <v>206906</v>
      </c>
      <c r="H53" s="8">
        <f t="shared" si="5"/>
        <v>3.4432299936054683E-5</v>
      </c>
      <c r="I53" s="8" t="s">
        <v>496</v>
      </c>
      <c r="J53" s="10"/>
      <c r="K53" s="10"/>
    </row>
    <row r="54" spans="1:11">
      <c r="A54" s="30" t="s">
        <v>496</v>
      </c>
      <c r="B54" s="30" t="s">
        <v>500</v>
      </c>
      <c r="C54" s="31">
        <v>1156</v>
      </c>
      <c r="D54" s="8">
        <f t="shared" si="3"/>
        <v>4.5594905045454889E-4</v>
      </c>
      <c r="E54" s="31">
        <v>9269221</v>
      </c>
      <c r="F54" s="8">
        <f t="shared" si="4"/>
        <v>1.2644968003208868E-3</v>
      </c>
      <c r="G54" s="31">
        <v>6539789</v>
      </c>
      <c r="H54" s="8">
        <f t="shared" si="5"/>
        <v>1.0883201858163181E-3</v>
      </c>
      <c r="I54" s="8" t="s">
        <v>496</v>
      </c>
      <c r="J54" s="10"/>
      <c r="K54" s="10"/>
    </row>
    <row r="55" spans="1:11">
      <c r="A55" s="30" t="s">
        <v>496</v>
      </c>
      <c r="B55" s="30" t="s">
        <v>501</v>
      </c>
      <c r="C55" s="31">
        <v>104</v>
      </c>
      <c r="D55" s="8">
        <f t="shared" si="3"/>
        <v>4.1019637757156643E-5</v>
      </c>
      <c r="E55" s="31">
        <v>1242102</v>
      </c>
      <c r="F55" s="8">
        <f t="shared" si="4"/>
        <v>1.6944617079171746E-4</v>
      </c>
      <c r="G55" s="31">
        <v>428270</v>
      </c>
      <c r="H55" s="8">
        <f t="shared" si="5"/>
        <v>7.1270630593671234E-5</v>
      </c>
      <c r="I55" s="8" t="s">
        <v>496</v>
      </c>
      <c r="J55" s="10"/>
      <c r="K55" s="10"/>
    </row>
    <row r="56" spans="1:11">
      <c r="A56" s="30" t="s">
        <v>496</v>
      </c>
      <c r="B56" s="30" t="s">
        <v>502</v>
      </c>
      <c r="C56" s="31">
        <v>386</v>
      </c>
      <c r="D56" s="8">
        <f t="shared" si="3"/>
        <v>1.5224596321406216E-4</v>
      </c>
      <c r="E56" s="31">
        <v>3804939</v>
      </c>
      <c r="F56" s="8">
        <f t="shared" si="4"/>
        <v>5.1906553861604497E-4</v>
      </c>
      <c r="G56" s="31">
        <v>3533744</v>
      </c>
      <c r="H56" s="8">
        <f t="shared" si="5"/>
        <v>5.8806865584001247E-4</v>
      </c>
      <c r="I56" s="8" t="s">
        <v>496</v>
      </c>
      <c r="J56" s="10"/>
      <c r="K56" s="10"/>
    </row>
    <row r="57" spans="1:11">
      <c r="A57" s="30" t="s">
        <v>496</v>
      </c>
      <c r="B57" s="30" t="s">
        <v>503</v>
      </c>
      <c r="C57" s="31">
        <v>122</v>
      </c>
      <c r="D57" s="8">
        <f t="shared" si="3"/>
        <v>4.8119190445895292E-5</v>
      </c>
      <c r="E57" s="31">
        <v>968990</v>
      </c>
      <c r="F57" s="8">
        <f t="shared" si="4"/>
        <v>1.3218853607470748E-4</v>
      </c>
      <c r="G57" s="31">
        <v>619465</v>
      </c>
      <c r="H57" s="8">
        <f t="shared" si="5"/>
        <v>1.0308838158336691E-4</v>
      </c>
      <c r="I57" s="8" t="s">
        <v>496</v>
      </c>
      <c r="J57" s="10"/>
      <c r="K57" s="10"/>
    </row>
    <row r="58" spans="1:11">
      <c r="A58" s="30" t="s">
        <v>496</v>
      </c>
      <c r="B58" s="30" t="s">
        <v>504</v>
      </c>
      <c r="C58" s="31">
        <v>73</v>
      </c>
      <c r="D58" s="8">
        <f t="shared" si="3"/>
        <v>2.8792630348773414E-5</v>
      </c>
      <c r="E58" s="31">
        <v>330331</v>
      </c>
      <c r="F58" s="8">
        <f t="shared" si="4"/>
        <v>4.506338693907491E-5</v>
      </c>
      <c r="G58" s="31">
        <v>306694</v>
      </c>
      <c r="H58" s="8">
        <f t="shared" si="5"/>
        <v>5.1038538256929982E-5</v>
      </c>
      <c r="I58" s="8" t="s">
        <v>496</v>
      </c>
      <c r="J58" s="10"/>
      <c r="K58" s="10"/>
    </row>
    <row r="59" spans="1:11">
      <c r="A59" s="30" t="s">
        <v>496</v>
      </c>
      <c r="B59" s="30" t="s">
        <v>505</v>
      </c>
      <c r="C59" s="31">
        <v>411</v>
      </c>
      <c r="D59" s="8">
        <f t="shared" si="3"/>
        <v>1.6210645305953251E-4</v>
      </c>
      <c r="E59" s="31">
        <v>852418</v>
      </c>
      <c r="F59" s="8">
        <f t="shared" si="4"/>
        <v>1.162859137284492E-4</v>
      </c>
      <c r="G59" s="31">
        <v>842629</v>
      </c>
      <c r="H59" s="8">
        <f t="shared" si="5"/>
        <v>1.4022625957109907E-4</v>
      </c>
      <c r="I59" s="8" t="s">
        <v>496</v>
      </c>
      <c r="J59" s="10"/>
      <c r="K59" s="10"/>
    </row>
    <row r="60" spans="1:11">
      <c r="A60" s="30" t="s">
        <v>496</v>
      </c>
      <c r="B60" s="30" t="s">
        <v>506</v>
      </c>
      <c r="C60" s="31">
        <v>294</v>
      </c>
      <c r="D60" s="8">
        <f t="shared" si="3"/>
        <v>1.1595936058273128E-4</v>
      </c>
      <c r="E60" s="31">
        <v>2308701</v>
      </c>
      <c r="F60" s="8">
        <f t="shared" si="4"/>
        <v>3.1495041788275752E-4</v>
      </c>
      <c r="G60" s="31">
        <v>1897206</v>
      </c>
      <c r="H60" s="8">
        <f t="shared" si="5"/>
        <v>3.1572388443294329E-4</v>
      </c>
      <c r="I60" s="8" t="s">
        <v>496</v>
      </c>
      <c r="J60" s="10"/>
      <c r="K60" s="10"/>
    </row>
    <row r="61" spans="1:11">
      <c r="A61" s="30" t="s">
        <v>496</v>
      </c>
      <c r="B61" s="30" t="s">
        <v>507</v>
      </c>
      <c r="C61" s="31">
        <v>37</v>
      </c>
      <c r="D61" s="8">
        <f t="shared" si="3"/>
        <v>1.4593524971296114E-5</v>
      </c>
      <c r="E61" s="31">
        <v>678990</v>
      </c>
      <c r="F61" s="8">
        <f t="shared" si="4"/>
        <v>9.2627059215642704E-5</v>
      </c>
      <c r="G61" s="31">
        <v>433991</v>
      </c>
      <c r="H61" s="8">
        <f t="shared" si="5"/>
        <v>7.2222691857888648E-5</v>
      </c>
      <c r="I61" s="8" t="s">
        <v>496</v>
      </c>
      <c r="J61" s="10"/>
      <c r="K61" s="10"/>
    </row>
    <row r="62" spans="1:11">
      <c r="A62" s="30" t="s">
        <v>496</v>
      </c>
      <c r="B62" s="30" t="s">
        <v>508</v>
      </c>
      <c r="C62" s="31">
        <v>24</v>
      </c>
      <c r="D62" s="8">
        <f t="shared" si="3"/>
        <v>9.466070251651534E-6</v>
      </c>
      <c r="E62" s="31">
        <v>534145</v>
      </c>
      <c r="F62" s="8">
        <f t="shared" si="4"/>
        <v>7.2867465713397065E-5</v>
      </c>
      <c r="G62" s="31">
        <v>559539</v>
      </c>
      <c r="H62" s="8">
        <f t="shared" si="5"/>
        <v>9.3115785303084976E-5</v>
      </c>
      <c r="I62" s="8" t="s">
        <v>496</v>
      </c>
      <c r="J62" s="10"/>
      <c r="K62" s="10"/>
    </row>
    <row r="63" spans="1:11">
      <c r="A63" s="30" t="s">
        <v>496</v>
      </c>
      <c r="B63" s="30" t="s">
        <v>509</v>
      </c>
      <c r="C63" s="31">
        <v>52</v>
      </c>
      <c r="D63" s="8">
        <f t="shared" si="3"/>
        <v>2.0509818878578322E-5</v>
      </c>
      <c r="E63" s="31">
        <v>1771854</v>
      </c>
      <c r="F63" s="8">
        <f t="shared" si="4"/>
        <v>2.4171434834014256E-4</v>
      </c>
      <c r="G63" s="31">
        <v>1769281</v>
      </c>
      <c r="H63" s="8">
        <f t="shared" si="5"/>
        <v>2.9443522209681095E-4</v>
      </c>
      <c r="I63" s="8" t="s">
        <v>496</v>
      </c>
      <c r="J63" s="10"/>
      <c r="K63" s="10"/>
    </row>
    <row r="64" spans="1:11">
      <c r="A64" s="30" t="s">
        <v>496</v>
      </c>
      <c r="B64" s="30" t="s">
        <v>510</v>
      </c>
      <c r="C64" s="31">
        <v>2</v>
      </c>
      <c r="D64" s="8">
        <f t="shared" si="3"/>
        <v>7.888391876376278E-7</v>
      </c>
      <c r="E64" s="31">
        <v>0</v>
      </c>
      <c r="F64" s="8">
        <f t="shared" si="4"/>
        <v>0</v>
      </c>
      <c r="G64" s="31">
        <v>0</v>
      </c>
      <c r="H64" s="8">
        <f t="shared" si="5"/>
        <v>0</v>
      </c>
      <c r="I64" s="8" t="s">
        <v>496</v>
      </c>
      <c r="J64" s="10"/>
      <c r="K64" s="10"/>
    </row>
    <row r="65" spans="1:11">
      <c r="A65" s="30" t="s">
        <v>496</v>
      </c>
      <c r="B65" s="30" t="s">
        <v>511</v>
      </c>
      <c r="C65" s="31">
        <v>13</v>
      </c>
      <c r="D65" s="8">
        <f t="shared" si="3"/>
        <v>5.1274547196445804E-6</v>
      </c>
      <c r="E65" s="31">
        <v>0</v>
      </c>
      <c r="F65" s="8">
        <f t="shared" si="4"/>
        <v>0</v>
      </c>
      <c r="G65" s="31">
        <v>0</v>
      </c>
      <c r="H65" s="8">
        <f t="shared" si="5"/>
        <v>0</v>
      </c>
      <c r="I65" s="8" t="s">
        <v>496</v>
      </c>
      <c r="J65" s="10"/>
      <c r="K65" s="10"/>
    </row>
    <row r="66" spans="1:11">
      <c r="A66" s="30" t="s">
        <v>496</v>
      </c>
      <c r="B66" s="30" t="s">
        <v>512</v>
      </c>
      <c r="C66" s="31">
        <v>25</v>
      </c>
      <c r="D66" s="8">
        <f t="shared" si="3"/>
        <v>9.8604898454703474E-6</v>
      </c>
      <c r="E66" s="31">
        <v>221685</v>
      </c>
      <c r="F66" s="8">
        <f t="shared" si="4"/>
        <v>3.0242020681040596E-5</v>
      </c>
      <c r="G66" s="31">
        <v>221685</v>
      </c>
      <c r="H66" s="8">
        <f t="shared" si="5"/>
        <v>3.6891749931487159E-5</v>
      </c>
      <c r="I66" s="8" t="s">
        <v>496</v>
      </c>
      <c r="J66" s="10"/>
      <c r="K66" s="10"/>
    </row>
    <row r="67" spans="1:11">
      <c r="A67" s="30" t="s">
        <v>496</v>
      </c>
      <c r="B67" s="30" t="s">
        <v>513</v>
      </c>
      <c r="C67" s="31">
        <v>47</v>
      </c>
      <c r="D67" s="8">
        <f t="shared" si="3"/>
        <v>1.8537720909484255E-5</v>
      </c>
      <c r="E67" s="31">
        <v>158340</v>
      </c>
      <c r="F67" s="8">
        <f t="shared" si="4"/>
        <v>2.1600566365049362E-5</v>
      </c>
      <c r="G67" s="31">
        <v>158340</v>
      </c>
      <c r="H67" s="8">
        <f t="shared" si="5"/>
        <v>2.6350180139168986E-5</v>
      </c>
      <c r="I67" s="8" t="s">
        <v>496</v>
      </c>
      <c r="J67" s="10"/>
      <c r="K67" s="10"/>
    </row>
    <row r="68" spans="1:11">
      <c r="A68" s="30" t="s">
        <v>496</v>
      </c>
      <c r="B68" s="30" t="s">
        <v>514</v>
      </c>
      <c r="C68" s="31">
        <v>14</v>
      </c>
      <c r="D68" s="8">
        <f t="shared" si="3"/>
        <v>5.5218743134633947E-6</v>
      </c>
      <c r="E68" s="31">
        <v>280976</v>
      </c>
      <c r="F68" s="8">
        <f t="shared" si="4"/>
        <v>3.8330432834319249E-5</v>
      </c>
      <c r="G68" s="31">
        <v>280976</v>
      </c>
      <c r="H68" s="8">
        <f t="shared" si="5"/>
        <v>4.6758672570311641E-5</v>
      </c>
      <c r="I68" s="8" t="s">
        <v>496</v>
      </c>
      <c r="J68" s="10"/>
      <c r="K68" s="10"/>
    </row>
    <row r="69" spans="1:11">
      <c r="A69" s="30" t="s">
        <v>496</v>
      </c>
      <c r="B69" s="30" t="s">
        <v>515</v>
      </c>
      <c r="C69" s="31">
        <v>35</v>
      </c>
      <c r="D69" s="8">
        <f t="shared" si="3"/>
        <v>1.3804685783658487E-5</v>
      </c>
      <c r="E69" s="31">
        <v>1559440</v>
      </c>
      <c r="F69" s="8">
        <f t="shared" si="4"/>
        <v>2.1273706714862055E-4</v>
      </c>
      <c r="G69" s="31">
        <v>1432553</v>
      </c>
      <c r="H69" s="8">
        <f t="shared" si="5"/>
        <v>2.3839857022171876E-4</v>
      </c>
      <c r="I69" s="8" t="s">
        <v>496</v>
      </c>
      <c r="J69" s="10"/>
      <c r="K69" s="10"/>
    </row>
    <row r="70" spans="1:11">
      <c r="A70" s="30" t="s">
        <v>496</v>
      </c>
      <c r="B70" s="30" t="s">
        <v>516</v>
      </c>
      <c r="C70" s="31">
        <v>226</v>
      </c>
      <c r="D70" s="8">
        <f t="shared" si="3"/>
        <v>8.9138828203051942E-5</v>
      </c>
      <c r="E70" s="31">
        <v>692872</v>
      </c>
      <c r="F70" s="8">
        <f t="shared" si="4"/>
        <v>9.4520826187220427E-5</v>
      </c>
      <c r="G70" s="31">
        <v>332152</v>
      </c>
      <c r="H70" s="8">
        <f t="shared" si="5"/>
        <v>5.5275135995864955E-5</v>
      </c>
      <c r="I70" s="8" t="s">
        <v>496</v>
      </c>
      <c r="J70" s="10"/>
      <c r="K70" s="10"/>
    </row>
    <row r="71" spans="1:11">
      <c r="A71" s="30" t="s">
        <v>496</v>
      </c>
      <c r="B71" s="30" t="s">
        <v>517</v>
      </c>
      <c r="C71" s="31">
        <v>13</v>
      </c>
      <c r="D71" s="8">
        <f t="shared" si="3"/>
        <v>5.1274547196445804E-6</v>
      </c>
      <c r="E71" s="31">
        <v>1466</v>
      </c>
      <c r="F71" s="8">
        <f t="shared" si="4"/>
        <v>1.9999008646685844E-7</v>
      </c>
      <c r="G71" s="31">
        <v>1250</v>
      </c>
      <c r="H71" s="8">
        <f t="shared" si="5"/>
        <v>2.0801897924694476E-7</v>
      </c>
      <c r="I71" s="8" t="s">
        <v>496</v>
      </c>
      <c r="J71" s="10"/>
      <c r="K71" s="10"/>
    </row>
    <row r="72" spans="1:11">
      <c r="A72" s="30" t="s">
        <v>496</v>
      </c>
      <c r="B72" s="30" t="s">
        <v>518</v>
      </c>
      <c r="C72" s="31">
        <v>5</v>
      </c>
      <c r="D72" s="8">
        <f t="shared" si="3"/>
        <v>1.9720979690940697E-6</v>
      </c>
      <c r="E72" s="31">
        <v>0</v>
      </c>
      <c r="F72" s="8">
        <f t="shared" si="4"/>
        <v>0</v>
      </c>
      <c r="G72" s="31">
        <v>0</v>
      </c>
      <c r="H72" s="8">
        <f t="shared" si="5"/>
        <v>0</v>
      </c>
      <c r="I72" s="8" t="s">
        <v>496</v>
      </c>
      <c r="J72" s="10"/>
      <c r="K72" s="10"/>
    </row>
    <row r="73" spans="1:11">
      <c r="A73" s="30" t="s">
        <v>496</v>
      </c>
      <c r="B73" s="30" t="s">
        <v>519</v>
      </c>
      <c r="C73" s="31">
        <v>49</v>
      </c>
      <c r="D73" s="8">
        <f t="shared" si="3"/>
        <v>1.9326560097121881E-5</v>
      </c>
      <c r="E73" s="31">
        <v>0</v>
      </c>
      <c r="F73" s="8">
        <f t="shared" si="4"/>
        <v>0</v>
      </c>
      <c r="G73" s="31">
        <v>0</v>
      </c>
      <c r="H73" s="8">
        <f t="shared" si="5"/>
        <v>0</v>
      </c>
      <c r="I73" s="8" t="s">
        <v>496</v>
      </c>
      <c r="J73" s="10"/>
      <c r="K73" s="10"/>
    </row>
    <row r="74" spans="1:11">
      <c r="A74" s="30" t="s">
        <v>496</v>
      </c>
      <c r="B74" s="30" t="s">
        <v>520</v>
      </c>
      <c r="C74" s="31">
        <v>6</v>
      </c>
      <c r="D74" s="8">
        <f t="shared" si="3"/>
        <v>2.3665175629128835E-6</v>
      </c>
      <c r="E74" s="31">
        <v>0</v>
      </c>
      <c r="F74" s="8">
        <f t="shared" si="4"/>
        <v>0</v>
      </c>
      <c r="G74" s="31">
        <v>0</v>
      </c>
      <c r="H74" s="8">
        <f t="shared" si="5"/>
        <v>0</v>
      </c>
      <c r="I74" s="8" t="s">
        <v>496</v>
      </c>
      <c r="J74" s="10"/>
      <c r="K74" s="10"/>
    </row>
    <row r="75" spans="1:11">
      <c r="A75" s="30" t="s">
        <v>496</v>
      </c>
      <c r="B75" s="30" t="s">
        <v>521</v>
      </c>
      <c r="C75" s="31">
        <v>31</v>
      </c>
      <c r="D75" s="8">
        <f t="shared" si="3"/>
        <v>1.2227007408383231E-5</v>
      </c>
      <c r="E75" s="31">
        <v>131444</v>
      </c>
      <c r="F75" s="8">
        <f t="shared" si="4"/>
        <v>1.7931444014699687E-5</v>
      </c>
      <c r="G75" s="31">
        <v>66322</v>
      </c>
      <c r="H75" s="8">
        <f t="shared" si="5"/>
        <v>1.1036987793292697E-5</v>
      </c>
      <c r="I75" s="8" t="s">
        <v>496</v>
      </c>
      <c r="J75" s="10"/>
      <c r="K75" s="10"/>
    </row>
    <row r="76" spans="1:11">
      <c r="A76" s="30" t="s">
        <v>496</v>
      </c>
      <c r="B76" s="30" t="s">
        <v>522</v>
      </c>
      <c r="C76" s="31">
        <v>33</v>
      </c>
      <c r="D76" s="8">
        <f t="shared" si="3"/>
        <v>1.3015846596020858E-5</v>
      </c>
      <c r="E76" s="31">
        <v>47207</v>
      </c>
      <c r="F76" s="8">
        <f t="shared" si="4"/>
        <v>6.4399263382271391E-6</v>
      </c>
      <c r="G76" s="31">
        <v>28521</v>
      </c>
      <c r="H76" s="8">
        <f t="shared" si="5"/>
        <v>4.7463274456816897E-6</v>
      </c>
      <c r="I76" s="8" t="s">
        <v>496</v>
      </c>
      <c r="J76" s="10"/>
      <c r="K76" s="10"/>
    </row>
    <row r="77" spans="1:11">
      <c r="A77" s="30" t="s">
        <v>496</v>
      </c>
      <c r="B77" s="30" t="s">
        <v>523</v>
      </c>
      <c r="C77" s="31">
        <v>188</v>
      </c>
      <c r="D77" s="8">
        <f t="shared" si="3"/>
        <v>7.4150883637937018E-5</v>
      </c>
      <c r="E77" s="31">
        <v>72839</v>
      </c>
      <c r="F77" s="8">
        <f t="shared" si="4"/>
        <v>9.9366152170255807E-6</v>
      </c>
      <c r="G77" s="31">
        <v>62442</v>
      </c>
      <c r="H77" s="8">
        <f t="shared" si="5"/>
        <v>1.039129688171018E-5</v>
      </c>
      <c r="I77" s="8" t="s">
        <v>496</v>
      </c>
      <c r="J77" s="10"/>
      <c r="K77" s="10"/>
    </row>
    <row r="78" spans="1:11">
      <c r="A78" s="30" t="s">
        <v>496</v>
      </c>
      <c r="B78" s="30" t="s">
        <v>524</v>
      </c>
      <c r="C78" s="31">
        <v>6</v>
      </c>
      <c r="D78" s="8">
        <f t="shared" si="3"/>
        <v>2.3665175629128835E-6</v>
      </c>
      <c r="E78" s="31">
        <v>5518</v>
      </c>
      <c r="F78" s="8">
        <f t="shared" si="4"/>
        <v>7.5275941140799783E-7</v>
      </c>
      <c r="G78" s="31">
        <v>2264</v>
      </c>
      <c r="H78" s="8">
        <f t="shared" si="5"/>
        <v>3.7676397521206636E-7</v>
      </c>
      <c r="I78" s="8" t="s">
        <v>496</v>
      </c>
      <c r="J78" s="10"/>
      <c r="K78" s="10"/>
    </row>
    <row r="79" spans="1:11">
      <c r="A79" s="30" t="s">
        <v>496</v>
      </c>
      <c r="B79" s="30" t="s">
        <v>525</v>
      </c>
      <c r="C79" s="31">
        <v>47</v>
      </c>
      <c r="D79" s="8">
        <f t="shared" ref="D79:D110" si="6">C79/C$416</f>
        <v>1.8537720909484255E-5</v>
      </c>
      <c r="E79" s="31">
        <v>144</v>
      </c>
      <c r="F79" s="8">
        <f t="shared" ref="F79:F110" si="7">E79/E$416</f>
        <v>1.964431954381147E-8</v>
      </c>
      <c r="G79" s="31">
        <v>144</v>
      </c>
      <c r="H79" s="8">
        <f t="shared" ref="H79:H92" si="8">G79/G$416</f>
        <v>2.3963786409248038E-8</v>
      </c>
      <c r="I79" s="8" t="s">
        <v>496</v>
      </c>
      <c r="J79" s="10"/>
      <c r="K79" s="10"/>
    </row>
    <row r="80" spans="1:11">
      <c r="A80" s="30" t="s">
        <v>496</v>
      </c>
      <c r="B80" s="30" t="s">
        <v>526</v>
      </c>
      <c r="C80" s="31">
        <v>10</v>
      </c>
      <c r="D80" s="8">
        <f t="shared" si="6"/>
        <v>3.9441959381881393E-6</v>
      </c>
      <c r="E80" s="31">
        <v>0</v>
      </c>
      <c r="F80" s="8">
        <f t="shared" si="7"/>
        <v>0</v>
      </c>
      <c r="G80" s="31">
        <v>0</v>
      </c>
      <c r="H80" s="8">
        <f t="shared" si="8"/>
        <v>0</v>
      </c>
      <c r="I80" s="8" t="s">
        <v>496</v>
      </c>
      <c r="J80" s="10"/>
      <c r="K80" s="10"/>
    </row>
    <row r="81" spans="1:11">
      <c r="A81" s="30" t="s">
        <v>496</v>
      </c>
      <c r="B81" s="30" t="s">
        <v>527</v>
      </c>
      <c r="C81" s="31">
        <v>234</v>
      </c>
      <c r="D81" s="8">
        <f t="shared" si="6"/>
        <v>9.2294184953602449E-5</v>
      </c>
      <c r="E81" s="31">
        <v>916937</v>
      </c>
      <c r="F81" s="8">
        <f t="shared" si="7"/>
        <v>1.250875238162768E-4</v>
      </c>
      <c r="G81" s="31">
        <v>449554</v>
      </c>
      <c r="H81" s="8">
        <f t="shared" si="8"/>
        <v>7.4812611357104807E-5</v>
      </c>
      <c r="I81" s="8" t="s">
        <v>496</v>
      </c>
      <c r="J81" s="10"/>
      <c r="K81" s="10"/>
    </row>
    <row r="82" spans="1:11">
      <c r="A82" s="30" t="s">
        <v>496</v>
      </c>
      <c r="B82" s="30" t="s">
        <v>528</v>
      </c>
      <c r="C82" s="31">
        <v>65</v>
      </c>
      <c r="D82" s="8">
        <f t="shared" si="6"/>
        <v>2.5637273598222903E-5</v>
      </c>
      <c r="E82" s="31">
        <v>233177</v>
      </c>
      <c r="F82" s="8">
        <f t="shared" si="7"/>
        <v>3.1809746515745325E-5</v>
      </c>
      <c r="G82" s="31">
        <v>188191</v>
      </c>
      <c r="H82" s="8">
        <f t="shared" si="8"/>
        <v>3.1317839778769424E-5</v>
      </c>
      <c r="I82" s="8" t="s">
        <v>496</v>
      </c>
      <c r="J82" s="10"/>
      <c r="K82" s="10"/>
    </row>
    <row r="83" spans="1:11">
      <c r="A83" s="30" t="s">
        <v>496</v>
      </c>
      <c r="B83" s="30" t="s">
        <v>529</v>
      </c>
      <c r="C83" s="31">
        <v>5</v>
      </c>
      <c r="D83" s="8">
        <f t="shared" si="6"/>
        <v>1.9720979690940697E-6</v>
      </c>
      <c r="E83" s="31">
        <v>0</v>
      </c>
      <c r="F83" s="8">
        <f t="shared" si="7"/>
        <v>0</v>
      </c>
      <c r="G83" s="31">
        <v>0</v>
      </c>
      <c r="H83" s="8">
        <f t="shared" si="8"/>
        <v>0</v>
      </c>
      <c r="I83" s="8" t="s">
        <v>496</v>
      </c>
      <c r="J83" s="10"/>
      <c r="K83" s="10"/>
    </row>
    <row r="84" spans="1:11">
      <c r="A84" s="30" t="s">
        <v>496</v>
      </c>
      <c r="B84" s="30" t="s">
        <v>530</v>
      </c>
      <c r="C84" s="31">
        <v>13</v>
      </c>
      <c r="D84" s="8">
        <f t="shared" si="6"/>
        <v>5.1274547196445804E-6</v>
      </c>
      <c r="E84" s="31">
        <v>0</v>
      </c>
      <c r="F84" s="8">
        <f t="shared" si="7"/>
        <v>0</v>
      </c>
      <c r="G84" s="31">
        <v>0</v>
      </c>
      <c r="H84" s="8">
        <f t="shared" si="8"/>
        <v>0</v>
      </c>
      <c r="I84" s="8" t="s">
        <v>496</v>
      </c>
      <c r="J84" s="10"/>
      <c r="K84" s="10"/>
    </row>
    <row r="85" spans="1:11">
      <c r="A85" s="30" t="s">
        <v>496</v>
      </c>
      <c r="B85" s="30" t="s">
        <v>531</v>
      </c>
      <c r="C85" s="31">
        <v>25</v>
      </c>
      <c r="D85" s="8">
        <f t="shared" si="6"/>
        <v>9.8604898454703474E-6</v>
      </c>
      <c r="E85" s="31">
        <v>0</v>
      </c>
      <c r="F85" s="8">
        <f t="shared" si="7"/>
        <v>0</v>
      </c>
      <c r="G85" s="31">
        <v>0</v>
      </c>
      <c r="H85" s="8">
        <f t="shared" si="8"/>
        <v>0</v>
      </c>
      <c r="I85" s="8" t="s">
        <v>496</v>
      </c>
      <c r="J85" s="10"/>
      <c r="K85" s="10"/>
    </row>
    <row r="86" spans="1:11">
      <c r="A86" s="30" t="s">
        <v>496</v>
      </c>
      <c r="B86" s="30" t="s">
        <v>532</v>
      </c>
      <c r="C86" s="31">
        <v>8</v>
      </c>
      <c r="D86" s="8">
        <f t="shared" si="6"/>
        <v>3.1553567505505112E-6</v>
      </c>
      <c r="E86" s="31">
        <v>42576</v>
      </c>
      <c r="F86" s="8">
        <f t="shared" si="7"/>
        <v>5.8081704784535916E-6</v>
      </c>
      <c r="G86" s="31">
        <v>23387</v>
      </c>
      <c r="H86" s="8">
        <f t="shared" si="8"/>
        <v>3.8919518941186375E-6</v>
      </c>
      <c r="I86" s="8" t="s">
        <v>496</v>
      </c>
      <c r="J86" s="10"/>
      <c r="K86" s="10"/>
    </row>
    <row r="87" spans="1:11">
      <c r="A87" s="30" t="s">
        <v>496</v>
      </c>
      <c r="B87" s="30" t="s">
        <v>533</v>
      </c>
      <c r="C87" s="31">
        <v>7</v>
      </c>
      <c r="D87" s="8">
        <f t="shared" si="6"/>
        <v>2.7609371567316973E-6</v>
      </c>
      <c r="E87" s="31">
        <v>59913</v>
      </c>
      <c r="F87" s="8">
        <f t="shared" si="7"/>
        <v>8.1732647001970601E-6</v>
      </c>
      <c r="G87" s="31">
        <v>48047</v>
      </c>
      <c r="H87" s="8">
        <f t="shared" si="8"/>
        <v>7.9957503167023635E-6</v>
      </c>
      <c r="I87" s="8" t="s">
        <v>496</v>
      </c>
      <c r="J87" s="10"/>
      <c r="K87" s="10"/>
    </row>
    <row r="88" spans="1:11">
      <c r="A88" s="30" t="s">
        <v>496</v>
      </c>
      <c r="B88" s="30" t="s">
        <v>534</v>
      </c>
      <c r="C88" s="31">
        <v>62</v>
      </c>
      <c r="D88" s="8">
        <f t="shared" si="6"/>
        <v>2.4454014816766463E-5</v>
      </c>
      <c r="E88" s="31">
        <v>3109359</v>
      </c>
      <c r="F88" s="8">
        <f t="shared" si="7"/>
        <v>4.2417529008629228E-4</v>
      </c>
      <c r="G88" s="31">
        <v>2948679</v>
      </c>
      <c r="H88" s="8">
        <f t="shared" si="8"/>
        <v>4.9070495656552146E-4</v>
      </c>
      <c r="I88" s="8" t="s">
        <v>496</v>
      </c>
      <c r="J88" s="10"/>
      <c r="K88" s="10"/>
    </row>
    <row r="89" spans="1:11">
      <c r="A89" s="30" t="s">
        <v>496</v>
      </c>
      <c r="B89" s="30" t="s">
        <v>535</v>
      </c>
      <c r="C89" s="31">
        <v>28</v>
      </c>
      <c r="D89" s="8">
        <f t="shared" si="6"/>
        <v>1.1043748626926789E-5</v>
      </c>
      <c r="E89" s="31">
        <v>1172950</v>
      </c>
      <c r="F89" s="8">
        <f t="shared" si="7"/>
        <v>1.6001253200634489E-4</v>
      </c>
      <c r="G89" s="31">
        <v>1140900</v>
      </c>
      <c r="H89" s="8">
        <f t="shared" si="8"/>
        <v>1.8986308273827142E-4</v>
      </c>
      <c r="I89" s="8" t="s">
        <v>496</v>
      </c>
      <c r="J89" s="10"/>
      <c r="K89" s="10"/>
    </row>
    <row r="90" spans="1:11">
      <c r="A90" s="30" t="s">
        <v>496</v>
      </c>
      <c r="B90" s="30" t="s">
        <v>536</v>
      </c>
      <c r="C90" s="31">
        <v>4</v>
      </c>
      <c r="D90" s="8">
        <f t="shared" si="6"/>
        <v>1.5776783752752556E-6</v>
      </c>
      <c r="E90" s="31">
        <v>19049</v>
      </c>
      <c r="F90" s="8">
        <f t="shared" si="7"/>
        <v>2.5986433540976713E-6</v>
      </c>
      <c r="G90" s="31">
        <v>14772</v>
      </c>
      <c r="H90" s="8">
        <f t="shared" si="8"/>
        <v>2.4582850891486944E-6</v>
      </c>
      <c r="I90" s="8" t="s">
        <v>496</v>
      </c>
      <c r="J90" s="10"/>
      <c r="K90" s="10"/>
    </row>
    <row r="91" spans="1:11">
      <c r="A91" s="30" t="s">
        <v>496</v>
      </c>
      <c r="B91" s="30" t="s">
        <v>537</v>
      </c>
      <c r="C91" s="31">
        <v>2</v>
      </c>
      <c r="D91" s="8">
        <f t="shared" si="6"/>
        <v>7.888391876376278E-7</v>
      </c>
      <c r="E91" s="31">
        <v>108939</v>
      </c>
      <c r="F91" s="8">
        <f t="shared" si="7"/>
        <v>1.486133699155054E-5</v>
      </c>
      <c r="G91" s="31">
        <v>58512</v>
      </c>
      <c r="H91" s="8">
        <f t="shared" si="8"/>
        <v>9.7372852109577853E-6</v>
      </c>
      <c r="I91" s="8" t="s">
        <v>496</v>
      </c>
      <c r="J91" s="10"/>
      <c r="K91" s="10"/>
    </row>
    <row r="92" spans="1:11">
      <c r="A92" s="30" t="s">
        <v>496</v>
      </c>
      <c r="B92" s="30" t="s">
        <v>386</v>
      </c>
      <c r="C92" s="31">
        <v>48</v>
      </c>
      <c r="D92" s="8">
        <f t="shared" si="6"/>
        <v>1.8932140503303068E-5</v>
      </c>
      <c r="E92" s="31">
        <v>88766</v>
      </c>
      <c r="F92" s="8">
        <f t="shared" si="7"/>
        <v>1.2109358809902561E-5</v>
      </c>
      <c r="G92" s="31">
        <v>58964</v>
      </c>
      <c r="H92" s="8">
        <f t="shared" si="8"/>
        <v>9.8125048738534804E-6</v>
      </c>
      <c r="I92" s="8" t="s">
        <v>496</v>
      </c>
      <c r="J92" s="10"/>
      <c r="K92" s="10"/>
    </row>
    <row r="93" spans="1:11">
      <c r="A93" s="30" t="s">
        <v>496</v>
      </c>
      <c r="B93" s="30" t="s">
        <v>392</v>
      </c>
      <c r="C93" s="31">
        <v>12185</v>
      </c>
      <c r="D93" s="8">
        <f t="shared" si="6"/>
        <v>4.8060027506822475E-3</v>
      </c>
      <c r="E93" s="31">
        <v>752903</v>
      </c>
      <c r="F93" s="8">
        <f t="shared" si="7"/>
        <v>1.0271018831593255E-4</v>
      </c>
      <c r="G93" s="31">
        <v>680047</v>
      </c>
      <c r="H93" s="8">
        <f t="shared" ref="H93" si="9">G93/G$416</f>
        <v>1.1317014622395764E-4</v>
      </c>
      <c r="I93" s="8" t="s">
        <v>496</v>
      </c>
      <c r="J93" s="10"/>
      <c r="K93" s="10"/>
    </row>
    <row r="94" spans="1:11">
      <c r="A94" s="30" t="s">
        <v>496</v>
      </c>
      <c r="B94" s="30" t="s">
        <v>396</v>
      </c>
      <c r="C94" s="31">
        <v>32</v>
      </c>
      <c r="D94" s="8">
        <f t="shared" si="6"/>
        <v>1.2621427002202045E-5</v>
      </c>
      <c r="E94" s="31">
        <v>6573</v>
      </c>
      <c r="F94" s="8">
        <f t="shared" si="7"/>
        <v>8.9668133584356104E-7</v>
      </c>
      <c r="G94" s="31">
        <v>6573</v>
      </c>
      <c r="H94" s="8">
        <f t="shared" ref="H94" si="10">G94/G$416</f>
        <v>1.0938470004721343E-6</v>
      </c>
      <c r="I94" s="8" t="s">
        <v>496</v>
      </c>
      <c r="J94" s="10"/>
      <c r="K94" s="10"/>
    </row>
    <row r="95" spans="1:11">
      <c r="A95" s="32" t="s">
        <v>496</v>
      </c>
      <c r="B95" s="32" t="s">
        <v>405</v>
      </c>
      <c r="C95" s="33">
        <v>570</v>
      </c>
      <c r="D95" s="34">
        <f t="shared" si="6"/>
        <v>2.2481916847672391E-4</v>
      </c>
      <c r="E95" s="33">
        <v>3803637</v>
      </c>
      <c r="F95" s="34">
        <f t="shared" si="7"/>
        <v>5.1888792122683635E-4</v>
      </c>
      <c r="G95" s="33">
        <v>2834932</v>
      </c>
      <c r="H95" s="34">
        <f>G95/G$416</f>
        <v>4.717757286995997E-4</v>
      </c>
      <c r="I95" s="34" t="s">
        <v>463</v>
      </c>
      <c r="J95" s="45" t="s">
        <v>454</v>
      </c>
      <c r="K95" s="48" t="s">
        <v>463</v>
      </c>
    </row>
    <row r="96" spans="1:11">
      <c r="A96" s="32" t="s">
        <v>496</v>
      </c>
      <c r="B96" s="32" t="s">
        <v>406</v>
      </c>
      <c r="C96" s="33">
        <v>57</v>
      </c>
      <c r="D96" s="34">
        <f t="shared" si="6"/>
        <v>2.2481916847672392E-5</v>
      </c>
      <c r="E96" s="33">
        <v>497187</v>
      </c>
      <c r="F96" s="34">
        <f t="shared" si="7"/>
        <v>6.7825696534923565E-5</v>
      </c>
      <c r="G96" s="33">
        <v>377895</v>
      </c>
      <c r="H96" s="34">
        <f>G96/G$416</f>
        <v>6.2887465730019352E-5</v>
      </c>
      <c r="I96" s="34" t="s">
        <v>463</v>
      </c>
      <c r="J96" s="45" t="s">
        <v>455</v>
      </c>
      <c r="K96" s="48" t="s">
        <v>463</v>
      </c>
    </row>
    <row r="97" spans="1:11">
      <c r="A97" s="32" t="s">
        <v>496</v>
      </c>
      <c r="B97" s="32" t="s">
        <v>407</v>
      </c>
      <c r="C97" s="33">
        <v>46</v>
      </c>
      <c r="D97" s="34">
        <f t="shared" si="6"/>
        <v>1.8143301315665438E-5</v>
      </c>
      <c r="E97" s="33">
        <v>552474</v>
      </c>
      <c r="F97" s="34">
        <f t="shared" si="7"/>
        <v>7.5367887469775686E-5</v>
      </c>
      <c r="G97" s="33">
        <v>437788</v>
      </c>
      <c r="H97" s="34">
        <f>G97/G$416</f>
        <v>7.2854570309249157E-5</v>
      </c>
      <c r="I97" s="34" t="s">
        <v>463</v>
      </c>
      <c r="J97" s="45" t="s">
        <v>456</v>
      </c>
      <c r="K97" s="48" t="s">
        <v>463</v>
      </c>
    </row>
    <row r="98" spans="1:11">
      <c r="A98" s="32" t="s">
        <v>496</v>
      </c>
      <c r="B98" s="32" t="s">
        <v>408</v>
      </c>
      <c r="C98" s="33">
        <v>33</v>
      </c>
      <c r="D98" s="34">
        <f t="shared" si="6"/>
        <v>1.3015846596020858E-5</v>
      </c>
      <c r="E98" s="33">
        <v>309456</v>
      </c>
      <c r="F98" s="34">
        <f t="shared" si="7"/>
        <v>4.2215642699650852E-5</v>
      </c>
      <c r="G98" s="33">
        <v>259726</v>
      </c>
      <c r="H98" s="34">
        <f>G98/G$416</f>
        <v>4.3222349923113584E-5</v>
      </c>
      <c r="I98" s="34" t="s">
        <v>463</v>
      </c>
      <c r="J98" s="45" t="s">
        <v>457</v>
      </c>
      <c r="K98" s="48" t="s">
        <v>463</v>
      </c>
    </row>
    <row r="99" spans="1:11">
      <c r="A99" s="32" t="s">
        <v>496</v>
      </c>
      <c r="B99" s="32" t="s">
        <v>409</v>
      </c>
      <c r="C99" s="33">
        <v>1441</v>
      </c>
      <c r="D99" s="34">
        <f t="shared" si="6"/>
        <v>5.6835863469291079E-4</v>
      </c>
      <c r="E99" s="33">
        <v>21344319</v>
      </c>
      <c r="F99" s="34">
        <f t="shared" si="7"/>
        <v>2.9117682144517119E-3</v>
      </c>
      <c r="G99" s="33">
        <v>19430132</v>
      </c>
      <c r="H99" s="34">
        <f>G99/G$416</f>
        <v>3.233468980218718E-3</v>
      </c>
      <c r="I99" s="34" t="s">
        <v>463</v>
      </c>
      <c r="J99" s="45" t="s">
        <v>458</v>
      </c>
      <c r="K99" s="48" t="s">
        <v>463</v>
      </c>
    </row>
    <row r="100" spans="1:11">
      <c r="A100" s="30" t="s">
        <v>496</v>
      </c>
      <c r="B100" s="30" t="s">
        <v>413</v>
      </c>
      <c r="C100" s="31">
        <v>48951</v>
      </c>
      <c r="D100" s="8">
        <f t="shared" si="6"/>
        <v>1.9307233537024758E-2</v>
      </c>
      <c r="E100" s="31">
        <v>2990067</v>
      </c>
      <c r="F100" s="8">
        <f t="shared" si="7"/>
        <v>4.0790160837087311E-4</v>
      </c>
      <c r="G100" s="31">
        <v>2390008</v>
      </c>
      <c r="H100" s="8">
        <f t="shared" ref="H100" si="11">G100/G$416</f>
        <v>3.9773361964162555E-4</v>
      </c>
      <c r="I100" s="8" t="s">
        <v>496</v>
      </c>
      <c r="J100" s="10"/>
      <c r="K100" s="10"/>
    </row>
    <row r="101" spans="1:11">
      <c r="A101" s="30" t="s">
        <v>496</v>
      </c>
      <c r="B101" s="30" t="s">
        <v>414</v>
      </c>
      <c r="C101" s="31">
        <v>16034</v>
      </c>
      <c r="D101" s="8">
        <f t="shared" si="6"/>
        <v>6.324123767290862E-3</v>
      </c>
      <c r="E101" s="31">
        <v>46383</v>
      </c>
      <c r="F101" s="8">
        <f t="shared" si="7"/>
        <v>6.3275171763931068E-6</v>
      </c>
      <c r="G101" s="31">
        <v>33920</v>
      </c>
      <c r="H101" s="8">
        <f t="shared" ref="H101" si="12">G101/G$416</f>
        <v>5.6448030208450933E-6</v>
      </c>
      <c r="I101" s="8" t="s">
        <v>496</v>
      </c>
      <c r="J101" s="10"/>
      <c r="K101" s="10"/>
    </row>
    <row r="102" spans="1:11">
      <c r="A102" s="30" t="s">
        <v>496</v>
      </c>
      <c r="B102" s="30" t="s">
        <v>415</v>
      </c>
      <c r="C102" s="31">
        <v>92687</v>
      </c>
      <c r="D102" s="8">
        <f t="shared" si="6"/>
        <v>3.6557568892284405E-2</v>
      </c>
      <c r="E102" s="31">
        <v>502983</v>
      </c>
      <c r="F102" s="8">
        <f t="shared" si="7"/>
        <v>6.8616380396561982E-5</v>
      </c>
      <c r="G102" s="31">
        <v>476986</v>
      </c>
      <c r="H102" s="8">
        <f t="shared" ref="H102" si="13">G102/G$416</f>
        <v>7.9377712668066551E-5</v>
      </c>
      <c r="I102" s="8" t="s">
        <v>496</v>
      </c>
      <c r="J102" s="10"/>
      <c r="K102" s="10"/>
    </row>
    <row r="103" spans="1:11">
      <c r="A103" s="30" t="s">
        <v>496</v>
      </c>
      <c r="B103" s="30" t="s">
        <v>416</v>
      </c>
      <c r="C103" s="31">
        <v>30</v>
      </c>
      <c r="D103" s="8">
        <f t="shared" si="6"/>
        <v>1.1832587814564416E-5</v>
      </c>
      <c r="E103" s="31">
        <v>0</v>
      </c>
      <c r="F103" s="8">
        <f t="shared" si="7"/>
        <v>0</v>
      </c>
      <c r="G103" s="31">
        <v>0</v>
      </c>
      <c r="H103" s="8">
        <f t="shared" ref="H103" si="14">G103/G$416</f>
        <v>0</v>
      </c>
      <c r="I103" s="8" t="s">
        <v>496</v>
      </c>
      <c r="J103" s="10"/>
      <c r="K103" s="10"/>
    </row>
    <row r="104" spans="1:11">
      <c r="A104" s="30" t="s">
        <v>496</v>
      </c>
      <c r="B104" s="30" t="s">
        <v>417</v>
      </c>
      <c r="C104" s="31">
        <v>2</v>
      </c>
      <c r="D104" s="8">
        <f t="shared" si="6"/>
        <v>7.888391876376278E-7</v>
      </c>
      <c r="E104" s="31">
        <v>9404</v>
      </c>
      <c r="F104" s="8">
        <f t="shared" si="7"/>
        <v>1.2828832013194657E-6</v>
      </c>
      <c r="G104" s="31">
        <v>5786</v>
      </c>
      <c r="H104" s="8">
        <f t="shared" ref="H104" si="15">G104/G$416</f>
        <v>9.6287825113825792E-7</v>
      </c>
      <c r="I104" s="8" t="s">
        <v>496</v>
      </c>
      <c r="J104" s="10"/>
      <c r="K104" s="10"/>
    </row>
    <row r="105" spans="1:11">
      <c r="A105" s="30" t="s">
        <v>496</v>
      </c>
      <c r="B105" s="30" t="s">
        <v>418</v>
      </c>
      <c r="C105" s="31">
        <v>3</v>
      </c>
      <c r="D105" s="8">
        <f t="shared" si="6"/>
        <v>1.1832587814564418E-6</v>
      </c>
      <c r="E105" s="31">
        <v>10028</v>
      </c>
      <c r="F105" s="8">
        <f t="shared" si="7"/>
        <v>1.3680085860093153E-6</v>
      </c>
      <c r="G105" s="31">
        <v>6640</v>
      </c>
      <c r="H105" s="8">
        <f t="shared" ref="H105" si="16">G105/G$416</f>
        <v>1.1049968177597706E-6</v>
      </c>
      <c r="I105" s="8" t="s">
        <v>496</v>
      </c>
      <c r="J105" s="10"/>
      <c r="K105" s="10"/>
    </row>
    <row r="106" spans="1:11">
      <c r="A106" s="30" t="s">
        <v>496</v>
      </c>
      <c r="B106" s="30" t="s">
        <v>419</v>
      </c>
      <c r="C106" s="31">
        <v>3</v>
      </c>
      <c r="D106" s="8">
        <f t="shared" si="6"/>
        <v>1.1832587814564418E-6</v>
      </c>
      <c r="E106" s="31">
        <v>11023</v>
      </c>
      <c r="F106" s="8">
        <f t="shared" si="7"/>
        <v>1.5037453773016238E-6</v>
      </c>
      <c r="G106" s="31">
        <v>6851</v>
      </c>
      <c r="H106" s="8">
        <f t="shared" ref="H106" si="17">G106/G$416</f>
        <v>1.1401104214566548E-6</v>
      </c>
      <c r="I106" s="8" t="s">
        <v>496</v>
      </c>
      <c r="J106" s="10"/>
      <c r="K106" s="10"/>
    </row>
    <row r="107" spans="1:11">
      <c r="A107" s="30" t="s">
        <v>496</v>
      </c>
      <c r="B107" s="30" t="s">
        <v>420</v>
      </c>
      <c r="C107" s="31">
        <v>85</v>
      </c>
      <c r="D107" s="8">
        <f t="shared" si="6"/>
        <v>3.3525665474599182E-5</v>
      </c>
      <c r="E107" s="31">
        <v>70939</v>
      </c>
      <c r="F107" s="8">
        <f t="shared" si="7"/>
        <v>9.6774193341558464E-6</v>
      </c>
      <c r="G107" s="31">
        <v>43630</v>
      </c>
      <c r="H107" s="8">
        <f t="shared" ref="H107" si="18">G107/G$416</f>
        <v>7.2606944516353604E-6</v>
      </c>
      <c r="I107" s="8" t="s">
        <v>496</v>
      </c>
      <c r="J107" s="10"/>
      <c r="K107" s="10"/>
    </row>
    <row r="108" spans="1:11">
      <c r="A108" s="30" t="s">
        <v>496</v>
      </c>
      <c r="B108" s="30" t="s">
        <v>421</v>
      </c>
      <c r="C108" s="31">
        <v>442</v>
      </c>
      <c r="D108" s="8">
        <f t="shared" si="6"/>
        <v>1.7433346046791574E-4</v>
      </c>
      <c r="E108" s="31">
        <v>2885049</v>
      </c>
      <c r="F108" s="8">
        <f t="shared" si="7"/>
        <v>3.9357516983023431E-4</v>
      </c>
      <c r="G108" s="31">
        <v>2201190</v>
      </c>
      <c r="H108" s="8">
        <f t="shared" ref="H108" si="19">G108/G$416</f>
        <v>3.6631143754286589E-4</v>
      </c>
      <c r="I108" s="8" t="s">
        <v>496</v>
      </c>
      <c r="J108" s="10"/>
      <c r="K108" s="10"/>
    </row>
    <row r="109" spans="1:11">
      <c r="A109" s="30" t="s">
        <v>496</v>
      </c>
      <c r="B109" s="30" t="s">
        <v>422</v>
      </c>
      <c r="C109" s="31">
        <v>3</v>
      </c>
      <c r="D109" s="8">
        <f t="shared" si="6"/>
        <v>1.1832587814564418E-6</v>
      </c>
      <c r="E109" s="31">
        <v>8244</v>
      </c>
      <c r="F109" s="8">
        <f t="shared" si="7"/>
        <v>1.1246372938832066E-6</v>
      </c>
      <c r="G109" s="31">
        <v>8235</v>
      </c>
      <c r="H109" s="8">
        <f t="shared" ref="H109" si="20">G109/G$416</f>
        <v>1.3704290352788721E-6</v>
      </c>
      <c r="I109" s="8" t="s">
        <v>496</v>
      </c>
      <c r="J109" s="10"/>
      <c r="K109" s="10"/>
    </row>
    <row r="110" spans="1:11">
      <c r="A110" s="30" t="s">
        <v>496</v>
      </c>
      <c r="B110" s="30" t="s">
        <v>423</v>
      </c>
      <c r="C110" s="31">
        <v>104</v>
      </c>
      <c r="D110" s="8">
        <f t="shared" si="6"/>
        <v>4.1019637757156643E-5</v>
      </c>
      <c r="E110" s="31">
        <v>57375</v>
      </c>
      <c r="F110" s="8">
        <f t="shared" si="7"/>
        <v>7.8270335682373822E-6</v>
      </c>
      <c r="G110" s="31">
        <v>45803</v>
      </c>
      <c r="H110" s="8">
        <f t="shared" ref="H110" si="21">G110/G$416</f>
        <v>7.622314645158249E-6</v>
      </c>
      <c r="I110" s="8" t="s">
        <v>496</v>
      </c>
      <c r="J110" s="10"/>
      <c r="K110" s="10"/>
    </row>
    <row r="111" spans="1:11">
      <c r="A111" s="30" t="s">
        <v>496</v>
      </c>
      <c r="B111" s="30" t="s">
        <v>424</v>
      </c>
      <c r="C111" s="31">
        <v>1</v>
      </c>
      <c r="D111" s="8">
        <f t="shared" ref="D111:D138" si="22">C111/C$416</f>
        <v>3.944195938188139E-7</v>
      </c>
      <c r="E111" s="31">
        <v>7747</v>
      </c>
      <c r="F111" s="8">
        <f t="shared" ref="F111:F138" si="23">E111/E$416</f>
        <v>1.0568371076799129E-6</v>
      </c>
      <c r="G111" s="31">
        <v>2084</v>
      </c>
      <c r="H111" s="8">
        <f t="shared" ref="H111" si="24">G111/G$416</f>
        <v>3.4680924220050633E-7</v>
      </c>
      <c r="I111" s="8" t="s">
        <v>496</v>
      </c>
      <c r="J111" s="10"/>
      <c r="K111" s="10"/>
    </row>
    <row r="112" spans="1:11">
      <c r="A112" s="30" t="s">
        <v>496</v>
      </c>
      <c r="B112" s="30" t="s">
        <v>425</v>
      </c>
      <c r="C112" s="31">
        <v>17</v>
      </c>
      <c r="D112" s="8">
        <f t="shared" si="22"/>
        <v>6.7051330949198358E-6</v>
      </c>
      <c r="E112" s="31">
        <v>84153</v>
      </c>
      <c r="F112" s="8">
        <f t="shared" si="23"/>
        <v>1.148005849007199E-5</v>
      </c>
      <c r="G112" s="31">
        <v>43172</v>
      </c>
      <c r="H112" s="8">
        <f t="shared" ref="H112" si="25">G112/G$416</f>
        <v>7.1844762976392798E-6</v>
      </c>
      <c r="I112" s="8" t="s">
        <v>496</v>
      </c>
      <c r="J112" s="10"/>
      <c r="K112" s="10"/>
    </row>
    <row r="113" spans="1:11">
      <c r="A113" s="30" t="s">
        <v>496</v>
      </c>
      <c r="B113" s="30" t="s">
        <v>426</v>
      </c>
      <c r="C113" s="31">
        <v>2</v>
      </c>
      <c r="D113" s="8">
        <f t="shared" si="22"/>
        <v>7.888391876376278E-7</v>
      </c>
      <c r="E113" s="31">
        <v>15528</v>
      </c>
      <c r="F113" s="8">
        <f t="shared" si="23"/>
        <v>2.1183124574743371E-6</v>
      </c>
      <c r="G113" s="31">
        <v>8248</v>
      </c>
      <c r="H113" s="8">
        <f t="shared" ref="H113" si="26">G113/G$416</f>
        <v>1.3725924326630403E-6</v>
      </c>
      <c r="I113" s="8" t="s">
        <v>496</v>
      </c>
      <c r="J113" s="10"/>
      <c r="K113" s="10"/>
    </row>
    <row r="114" spans="1:11">
      <c r="A114" s="30" t="s">
        <v>496</v>
      </c>
      <c r="B114" s="30" t="s">
        <v>427</v>
      </c>
      <c r="C114" s="31">
        <v>245</v>
      </c>
      <c r="D114" s="8">
        <f t="shared" si="22"/>
        <v>9.6632800485609404E-5</v>
      </c>
      <c r="E114" s="31">
        <v>0</v>
      </c>
      <c r="F114" s="8">
        <f t="shared" si="23"/>
        <v>0</v>
      </c>
      <c r="G114" s="31">
        <v>0</v>
      </c>
      <c r="H114" s="8">
        <f t="shared" ref="H114" si="27">G114/G$416</f>
        <v>0</v>
      </c>
      <c r="I114" s="8" t="s">
        <v>496</v>
      </c>
      <c r="J114" s="10"/>
      <c r="K114" s="10"/>
    </row>
    <row r="115" spans="1:11">
      <c r="A115" s="30" t="s">
        <v>496</v>
      </c>
      <c r="B115" s="30" t="s">
        <v>428</v>
      </c>
      <c r="C115" s="31">
        <v>1</v>
      </c>
      <c r="D115" s="8">
        <f t="shared" si="22"/>
        <v>3.944195938188139E-7</v>
      </c>
      <c r="E115" s="31">
        <v>0</v>
      </c>
      <c r="F115" s="8">
        <f t="shared" si="23"/>
        <v>0</v>
      </c>
      <c r="G115" s="31">
        <v>0</v>
      </c>
      <c r="H115" s="8">
        <f t="shared" ref="H115" si="28">G115/G$416</f>
        <v>0</v>
      </c>
      <c r="I115" s="8" t="s">
        <v>496</v>
      </c>
      <c r="J115" s="10"/>
      <c r="K115" s="10"/>
    </row>
    <row r="116" spans="1:11">
      <c r="A116" s="30" t="s">
        <v>496</v>
      </c>
      <c r="B116" s="30" t="s">
        <v>429</v>
      </c>
      <c r="C116" s="31">
        <v>1</v>
      </c>
      <c r="D116" s="8">
        <f t="shared" si="22"/>
        <v>3.944195938188139E-7</v>
      </c>
      <c r="E116" s="31">
        <v>3760</v>
      </c>
      <c r="F116" s="8">
        <f t="shared" si="23"/>
        <v>5.1293501031063286E-7</v>
      </c>
      <c r="G116" s="31">
        <v>2267</v>
      </c>
      <c r="H116" s="8">
        <f t="shared" ref="H116" si="29">G116/G$416</f>
        <v>3.7726322076225904E-7</v>
      </c>
      <c r="I116" s="8" t="s">
        <v>496</v>
      </c>
      <c r="J116" s="10"/>
      <c r="K116" s="10"/>
    </row>
    <row r="117" spans="1:11">
      <c r="A117" s="30" t="s">
        <v>496</v>
      </c>
      <c r="B117" s="30" t="s">
        <v>430</v>
      </c>
      <c r="C117" s="31">
        <v>1</v>
      </c>
      <c r="D117" s="8">
        <f t="shared" si="22"/>
        <v>3.944195938188139E-7</v>
      </c>
      <c r="E117" s="31">
        <v>2080</v>
      </c>
      <c r="F117" s="8">
        <f t="shared" si="23"/>
        <v>2.8375128229949902E-7</v>
      </c>
      <c r="G117" s="31">
        <v>2080</v>
      </c>
      <c r="H117" s="8">
        <f t="shared" ref="H117" si="30">G117/G$416</f>
        <v>3.4614358146691608E-7</v>
      </c>
      <c r="I117" s="8" t="s">
        <v>496</v>
      </c>
      <c r="J117" s="10"/>
      <c r="K117" s="10"/>
    </row>
    <row r="118" spans="1:11">
      <c r="A118" s="30" t="s">
        <v>496</v>
      </c>
      <c r="B118" s="30" t="s">
        <v>431</v>
      </c>
      <c r="C118" s="31">
        <v>2445</v>
      </c>
      <c r="D118" s="8">
        <f t="shared" si="22"/>
        <v>9.6435590688699992E-4</v>
      </c>
      <c r="E118" s="31">
        <v>19572269</v>
      </c>
      <c r="F118" s="8">
        <f t="shared" si="23"/>
        <v>2.6700271280099678E-3</v>
      </c>
      <c r="G118" s="31">
        <v>132638</v>
      </c>
      <c r="H118" s="8">
        <f t="shared" ref="H118" si="31">G118/G$416</f>
        <v>2.2072977095485008E-5</v>
      </c>
      <c r="I118" s="8" t="s">
        <v>496</v>
      </c>
      <c r="J118" s="10"/>
      <c r="K118" s="10"/>
    </row>
    <row r="119" spans="1:11">
      <c r="A119" s="30" t="s">
        <v>496</v>
      </c>
      <c r="B119" s="30" t="s">
        <v>538</v>
      </c>
      <c r="C119" s="31">
        <v>520</v>
      </c>
      <c r="D119" s="8">
        <f t="shared" si="22"/>
        <v>2.0509818878578322E-4</v>
      </c>
      <c r="E119" s="31">
        <v>0</v>
      </c>
      <c r="F119" s="8">
        <f t="shared" si="23"/>
        <v>0</v>
      </c>
      <c r="G119" s="31">
        <v>0</v>
      </c>
      <c r="H119" s="8">
        <f t="shared" ref="H119" si="32">G119/G$416</f>
        <v>0</v>
      </c>
      <c r="I119" s="8" t="s">
        <v>496</v>
      </c>
      <c r="J119" s="10"/>
      <c r="K119" s="10"/>
    </row>
    <row r="120" spans="1:11">
      <c r="A120" s="30" t="s">
        <v>496</v>
      </c>
      <c r="B120" s="30" t="s">
        <v>539</v>
      </c>
      <c r="C120" s="31">
        <v>54</v>
      </c>
      <c r="D120" s="8">
        <f t="shared" si="22"/>
        <v>2.1298658066215952E-5</v>
      </c>
      <c r="E120" s="31">
        <v>0</v>
      </c>
      <c r="F120" s="8">
        <f t="shared" si="23"/>
        <v>0</v>
      </c>
      <c r="G120" s="31">
        <v>0</v>
      </c>
      <c r="H120" s="8">
        <f t="shared" ref="H120" si="33">G120/G$416</f>
        <v>0</v>
      </c>
      <c r="I120" s="8" t="s">
        <v>496</v>
      </c>
      <c r="J120" s="10"/>
      <c r="K120" s="10"/>
    </row>
    <row r="121" spans="1:11">
      <c r="A121" s="30" t="s">
        <v>496</v>
      </c>
      <c r="B121" s="30" t="s">
        <v>540</v>
      </c>
      <c r="C121" s="31">
        <v>2</v>
      </c>
      <c r="D121" s="8">
        <f t="shared" si="22"/>
        <v>7.888391876376278E-7</v>
      </c>
      <c r="E121" s="31">
        <v>0</v>
      </c>
      <c r="F121" s="8">
        <f t="shared" si="23"/>
        <v>0</v>
      </c>
      <c r="G121" s="31">
        <v>0</v>
      </c>
      <c r="H121" s="8">
        <f t="shared" ref="H121" si="34">G121/G$416</f>
        <v>0</v>
      </c>
      <c r="I121" s="8" t="s">
        <v>496</v>
      </c>
      <c r="J121" s="10"/>
      <c r="K121" s="10"/>
    </row>
    <row r="122" spans="1:11">
      <c r="A122" s="30" t="s">
        <v>496</v>
      </c>
      <c r="B122" s="30" t="s">
        <v>541</v>
      </c>
      <c r="C122" s="31">
        <v>2</v>
      </c>
      <c r="D122" s="8">
        <f t="shared" si="22"/>
        <v>7.888391876376278E-7</v>
      </c>
      <c r="E122" s="31">
        <v>0</v>
      </c>
      <c r="F122" s="8">
        <f t="shared" si="23"/>
        <v>0</v>
      </c>
      <c r="G122" s="31">
        <v>0</v>
      </c>
      <c r="H122" s="8">
        <f t="shared" ref="H122" si="35">G122/G$416</f>
        <v>0</v>
      </c>
      <c r="I122" s="8" t="s">
        <v>496</v>
      </c>
      <c r="J122" s="10"/>
      <c r="K122" s="10"/>
    </row>
    <row r="123" spans="1:11">
      <c r="A123" s="30" t="s">
        <v>496</v>
      </c>
      <c r="B123" s="30" t="s">
        <v>542</v>
      </c>
      <c r="C123" s="31">
        <v>2</v>
      </c>
      <c r="D123" s="8">
        <f t="shared" si="22"/>
        <v>7.888391876376278E-7</v>
      </c>
      <c r="E123" s="31">
        <v>0</v>
      </c>
      <c r="F123" s="8">
        <f t="shared" si="23"/>
        <v>0</v>
      </c>
      <c r="G123" s="31">
        <v>0</v>
      </c>
      <c r="H123" s="8">
        <f t="shared" ref="H123" si="36">G123/G$416</f>
        <v>0</v>
      </c>
      <c r="I123" s="8" t="s">
        <v>496</v>
      </c>
      <c r="J123" s="10"/>
      <c r="K123" s="10"/>
    </row>
    <row r="124" spans="1:11">
      <c r="A124" s="30" t="s">
        <v>496</v>
      </c>
      <c r="B124" s="30" t="s">
        <v>543</v>
      </c>
      <c r="C124" s="31">
        <v>58</v>
      </c>
      <c r="D124" s="8">
        <f t="shared" si="22"/>
        <v>2.2876336441491206E-5</v>
      </c>
      <c r="E124" s="31">
        <v>0</v>
      </c>
      <c r="F124" s="8">
        <f t="shared" si="23"/>
        <v>0</v>
      </c>
      <c r="G124" s="31">
        <v>0</v>
      </c>
      <c r="H124" s="8">
        <f t="shared" ref="H124" si="37">G124/G$416</f>
        <v>0</v>
      </c>
      <c r="I124" s="8" t="s">
        <v>496</v>
      </c>
      <c r="J124" s="10"/>
      <c r="K124" s="10"/>
    </row>
    <row r="125" spans="1:11">
      <c r="A125" s="30" t="s">
        <v>496</v>
      </c>
      <c r="B125" s="30" t="s">
        <v>544</v>
      </c>
      <c r="C125" s="31">
        <v>3</v>
      </c>
      <c r="D125" s="8">
        <f t="shared" si="22"/>
        <v>1.1832587814564418E-6</v>
      </c>
      <c r="E125" s="31">
        <v>0</v>
      </c>
      <c r="F125" s="8">
        <f t="shared" si="23"/>
        <v>0</v>
      </c>
      <c r="G125" s="31">
        <v>0</v>
      </c>
      <c r="H125" s="8">
        <f t="shared" ref="H125" si="38">G125/G$416</f>
        <v>0</v>
      </c>
      <c r="I125" s="8" t="s">
        <v>496</v>
      </c>
      <c r="J125" s="10"/>
      <c r="K125" s="10"/>
    </row>
    <row r="126" spans="1:11">
      <c r="A126" s="30" t="s">
        <v>496</v>
      </c>
      <c r="B126" s="30" t="s">
        <v>545</v>
      </c>
      <c r="C126" s="31">
        <v>43</v>
      </c>
      <c r="D126" s="8">
        <f t="shared" si="22"/>
        <v>1.6960042534208998E-5</v>
      </c>
      <c r="E126" s="31">
        <v>0</v>
      </c>
      <c r="F126" s="8">
        <f t="shared" si="23"/>
        <v>0</v>
      </c>
      <c r="G126" s="31">
        <v>0</v>
      </c>
      <c r="H126" s="8">
        <f t="shared" ref="H126" si="39">G126/G$416</f>
        <v>0</v>
      </c>
      <c r="I126" s="8" t="s">
        <v>496</v>
      </c>
      <c r="J126" s="10"/>
      <c r="K126" s="10"/>
    </row>
    <row r="127" spans="1:11">
      <c r="A127" s="30" t="s">
        <v>496</v>
      </c>
      <c r="B127" s="30" t="s">
        <v>546</v>
      </c>
      <c r="C127" s="31">
        <v>29</v>
      </c>
      <c r="D127" s="8">
        <f t="shared" si="22"/>
        <v>1.1438168220745603E-5</v>
      </c>
      <c r="E127" s="31">
        <v>0</v>
      </c>
      <c r="F127" s="8">
        <f t="shared" si="23"/>
        <v>0</v>
      </c>
      <c r="G127" s="31">
        <v>0</v>
      </c>
      <c r="H127" s="8">
        <f t="shared" ref="H127" si="40">G127/G$416</f>
        <v>0</v>
      </c>
      <c r="I127" s="8" t="s">
        <v>496</v>
      </c>
      <c r="J127" s="10"/>
      <c r="K127" s="10"/>
    </row>
    <row r="128" spans="1:11">
      <c r="A128" s="30" t="s">
        <v>496</v>
      </c>
      <c r="B128" s="30" t="s">
        <v>547</v>
      </c>
      <c r="C128" s="31">
        <v>2</v>
      </c>
      <c r="D128" s="8">
        <f t="shared" si="22"/>
        <v>7.888391876376278E-7</v>
      </c>
      <c r="E128" s="31">
        <v>0</v>
      </c>
      <c r="F128" s="8">
        <f t="shared" si="23"/>
        <v>0</v>
      </c>
      <c r="G128" s="31">
        <v>0</v>
      </c>
      <c r="H128" s="8">
        <f t="shared" ref="H128" si="41">G128/G$416</f>
        <v>0</v>
      </c>
      <c r="I128" s="8" t="s">
        <v>496</v>
      </c>
      <c r="J128" s="10"/>
      <c r="K128" s="10"/>
    </row>
    <row r="129" spans="1:11">
      <c r="A129" s="30" t="s">
        <v>496</v>
      </c>
      <c r="B129" s="30" t="s">
        <v>548</v>
      </c>
      <c r="C129" s="31">
        <v>6</v>
      </c>
      <c r="D129" s="8">
        <f t="shared" si="22"/>
        <v>2.3665175629128835E-6</v>
      </c>
      <c r="E129" s="31">
        <v>0</v>
      </c>
      <c r="F129" s="8">
        <f t="shared" si="23"/>
        <v>0</v>
      </c>
      <c r="G129" s="31">
        <v>0</v>
      </c>
      <c r="H129" s="8">
        <f t="shared" ref="H129" si="42">G129/G$416</f>
        <v>0</v>
      </c>
      <c r="I129" s="8" t="s">
        <v>496</v>
      </c>
      <c r="J129" s="10"/>
      <c r="K129" s="10"/>
    </row>
    <row r="130" spans="1:11">
      <c r="A130" s="30" t="s">
        <v>496</v>
      </c>
      <c r="B130" s="30" t="s">
        <v>549</v>
      </c>
      <c r="C130" s="31">
        <v>21</v>
      </c>
      <c r="D130" s="8">
        <f t="shared" si="22"/>
        <v>8.282811470195092E-6</v>
      </c>
      <c r="E130" s="31">
        <v>0</v>
      </c>
      <c r="F130" s="8">
        <f t="shared" si="23"/>
        <v>0</v>
      </c>
      <c r="G130" s="31">
        <v>0</v>
      </c>
      <c r="H130" s="8">
        <f t="shared" ref="H130" si="43">G130/G$416</f>
        <v>0</v>
      </c>
      <c r="I130" s="8" t="s">
        <v>496</v>
      </c>
      <c r="J130" s="10"/>
      <c r="K130" s="10"/>
    </row>
    <row r="131" spans="1:11">
      <c r="A131" s="30" t="s">
        <v>496</v>
      </c>
      <c r="B131" s="30" t="s">
        <v>550</v>
      </c>
      <c r="C131" s="31">
        <v>25</v>
      </c>
      <c r="D131" s="8">
        <f t="shared" si="22"/>
        <v>9.8604898454703474E-6</v>
      </c>
      <c r="E131" s="31">
        <v>0</v>
      </c>
      <c r="F131" s="8">
        <f t="shared" si="23"/>
        <v>0</v>
      </c>
      <c r="G131" s="31">
        <v>0</v>
      </c>
      <c r="H131" s="8">
        <f t="shared" ref="H131" si="44">G131/G$416</f>
        <v>0</v>
      </c>
      <c r="I131" s="8" t="s">
        <v>496</v>
      </c>
      <c r="J131" s="10"/>
      <c r="K131" s="10"/>
    </row>
    <row r="132" spans="1:11">
      <c r="A132" s="30" t="s">
        <v>496</v>
      </c>
      <c r="B132" s="30" t="s">
        <v>551</v>
      </c>
      <c r="C132" s="31">
        <v>3</v>
      </c>
      <c r="D132" s="8">
        <f t="shared" si="22"/>
        <v>1.1832587814564418E-6</v>
      </c>
      <c r="E132" s="31">
        <v>0</v>
      </c>
      <c r="F132" s="8">
        <f t="shared" si="23"/>
        <v>0</v>
      </c>
      <c r="G132" s="31">
        <v>0</v>
      </c>
      <c r="H132" s="8">
        <f t="shared" ref="H132" si="45">G132/G$416</f>
        <v>0</v>
      </c>
      <c r="I132" s="8" t="s">
        <v>496</v>
      </c>
      <c r="J132" s="10"/>
      <c r="K132" s="10"/>
    </row>
    <row r="133" spans="1:11">
      <c r="A133" s="30" t="s">
        <v>496</v>
      </c>
      <c r="B133" s="30" t="s">
        <v>552</v>
      </c>
      <c r="C133" s="31">
        <v>55</v>
      </c>
      <c r="D133" s="8">
        <f t="shared" si="22"/>
        <v>2.1693077660034765E-5</v>
      </c>
      <c r="E133" s="31">
        <v>0</v>
      </c>
      <c r="F133" s="8">
        <f t="shared" si="23"/>
        <v>0</v>
      </c>
      <c r="G133" s="31">
        <v>0</v>
      </c>
      <c r="H133" s="8">
        <f t="shared" ref="H133" si="46">G133/G$416</f>
        <v>0</v>
      </c>
      <c r="I133" s="8" t="s">
        <v>496</v>
      </c>
      <c r="J133" s="10"/>
      <c r="K133" s="10"/>
    </row>
    <row r="134" spans="1:11">
      <c r="A134" s="30" t="s">
        <v>496</v>
      </c>
      <c r="B134" s="30" t="s">
        <v>553</v>
      </c>
      <c r="C134" s="31">
        <v>3</v>
      </c>
      <c r="D134" s="8">
        <f t="shared" si="22"/>
        <v>1.1832587814564418E-6</v>
      </c>
      <c r="E134" s="31">
        <v>0</v>
      </c>
      <c r="F134" s="8">
        <f t="shared" si="23"/>
        <v>0</v>
      </c>
      <c r="G134" s="31">
        <v>0</v>
      </c>
      <c r="H134" s="8">
        <f t="shared" ref="H134" si="47">G134/G$416</f>
        <v>0</v>
      </c>
      <c r="I134" s="8" t="s">
        <v>496</v>
      </c>
      <c r="J134" s="10"/>
      <c r="K134" s="10"/>
    </row>
    <row r="135" spans="1:11">
      <c r="A135" s="30" t="s">
        <v>496</v>
      </c>
      <c r="B135" s="30" t="s">
        <v>554</v>
      </c>
      <c r="C135" s="31">
        <v>3</v>
      </c>
      <c r="D135" s="8">
        <f t="shared" si="22"/>
        <v>1.1832587814564418E-6</v>
      </c>
      <c r="E135" s="31">
        <v>0</v>
      </c>
      <c r="F135" s="8">
        <f t="shared" si="23"/>
        <v>0</v>
      </c>
      <c r="G135" s="31">
        <v>0</v>
      </c>
      <c r="H135" s="8">
        <f t="shared" ref="H135" si="48">G135/G$416</f>
        <v>0</v>
      </c>
      <c r="I135" s="8" t="s">
        <v>496</v>
      </c>
      <c r="J135" s="10"/>
      <c r="K135" s="10"/>
    </row>
    <row r="136" spans="1:11">
      <c r="A136" s="30" t="s">
        <v>496</v>
      </c>
      <c r="B136" s="30" t="s">
        <v>555</v>
      </c>
      <c r="C136" s="31">
        <v>4</v>
      </c>
      <c r="D136" s="8">
        <f t="shared" si="22"/>
        <v>1.5776783752752556E-6</v>
      </c>
      <c r="E136" s="31">
        <v>0</v>
      </c>
      <c r="F136" s="8">
        <f t="shared" si="23"/>
        <v>0</v>
      </c>
      <c r="G136" s="31">
        <v>0</v>
      </c>
      <c r="H136" s="8">
        <f t="shared" ref="H136" si="49">G136/G$416</f>
        <v>0</v>
      </c>
      <c r="I136" s="8" t="s">
        <v>496</v>
      </c>
      <c r="J136" s="10"/>
      <c r="K136" s="10"/>
    </row>
    <row r="137" spans="1:11">
      <c r="A137" s="30" t="s">
        <v>496</v>
      </c>
      <c r="B137" s="30" t="s">
        <v>556</v>
      </c>
      <c r="C137" s="31">
        <v>409</v>
      </c>
      <c r="D137" s="8">
        <f t="shared" si="22"/>
        <v>1.6131761387189487E-4</v>
      </c>
      <c r="E137" s="31">
        <v>35166828</v>
      </c>
      <c r="F137" s="8">
        <f t="shared" si="23"/>
        <v>4.7974194900990029E-3</v>
      </c>
      <c r="G137" s="31">
        <v>33220340</v>
      </c>
      <c r="H137" s="8">
        <f t="shared" ref="H137" si="50">G137/G$416</f>
        <v>5.5283689736291596E-3</v>
      </c>
      <c r="I137" s="8" t="s">
        <v>496</v>
      </c>
      <c r="J137" s="10"/>
      <c r="K137" s="10"/>
    </row>
    <row r="138" spans="1:11">
      <c r="A138" s="30" t="s">
        <v>496</v>
      </c>
      <c r="B138" s="30" t="s">
        <v>557</v>
      </c>
      <c r="C138" s="31">
        <v>954</v>
      </c>
      <c r="D138" s="8">
        <f t="shared" si="22"/>
        <v>3.7627629250314848E-4</v>
      </c>
      <c r="E138" s="31">
        <v>7990048</v>
      </c>
      <c r="F138" s="8">
        <f t="shared" si="23"/>
        <v>1.0899934450166093E-3</v>
      </c>
      <c r="G138" s="31">
        <v>6838886</v>
      </c>
      <c r="H138" s="8">
        <f t="shared" ref="H138" si="51">G138/G$416</f>
        <v>1.1380944679249768E-3</v>
      </c>
      <c r="I138" s="8" t="s">
        <v>496</v>
      </c>
      <c r="J138" s="10"/>
      <c r="K138" s="10"/>
    </row>
    <row r="139" spans="1:11">
      <c r="A139" s="30" t="s">
        <v>496</v>
      </c>
      <c r="B139" s="30" t="s">
        <v>558</v>
      </c>
      <c r="C139" s="31">
        <v>328</v>
      </c>
      <c r="D139" s="8">
        <f t="shared" ref="D139:F202" si="52">C139/C$416</f>
        <v>1.2936962677257097E-4</v>
      </c>
      <c r="E139" s="31">
        <v>3027446</v>
      </c>
      <c r="F139" s="8">
        <f t="shared" si="52"/>
        <v>4.1300080990023516E-4</v>
      </c>
      <c r="G139" s="31">
        <v>2528526</v>
      </c>
      <c r="H139" s="8">
        <f t="shared" ref="H139" si="53">G139/G$416</f>
        <v>4.2078511801548819E-4</v>
      </c>
      <c r="I139" s="8" t="s">
        <v>496</v>
      </c>
      <c r="J139" s="10"/>
      <c r="K139" s="10"/>
    </row>
    <row r="140" spans="1:11">
      <c r="A140" s="30" t="s">
        <v>496</v>
      </c>
      <c r="B140" s="30" t="s">
        <v>559</v>
      </c>
      <c r="C140" s="31">
        <v>589</v>
      </c>
      <c r="D140" s="8">
        <f t="shared" si="52"/>
        <v>2.3231314075928137E-4</v>
      </c>
      <c r="E140" s="31">
        <v>1143439</v>
      </c>
      <c r="F140" s="8">
        <f t="shared" si="52"/>
        <v>1.5598667426983503E-4</v>
      </c>
      <c r="G140" s="31">
        <v>968419</v>
      </c>
      <c r="H140" s="8">
        <f t="shared" ref="H140" si="54">G140/G$416</f>
        <v>1.6115962549067761E-4</v>
      </c>
      <c r="I140" s="8" t="s">
        <v>496</v>
      </c>
      <c r="J140" s="10"/>
      <c r="K140" s="10"/>
    </row>
    <row r="141" spans="1:11">
      <c r="A141" s="32" t="s">
        <v>496</v>
      </c>
      <c r="B141" s="32" t="s">
        <v>432</v>
      </c>
      <c r="C141" s="33">
        <v>374</v>
      </c>
      <c r="D141" s="34">
        <f t="shared" si="52"/>
        <v>1.475129280882364E-4</v>
      </c>
      <c r="E141" s="33">
        <v>15919788</v>
      </c>
      <c r="F141" s="34">
        <f t="shared" si="52"/>
        <v>2.171759739873162E-3</v>
      </c>
      <c r="G141" s="33">
        <v>13219903</v>
      </c>
      <c r="H141" s="34">
        <f t="shared" ref="H141" si="55">G141/G$416</f>
        <v>2.1999925822428984E-3</v>
      </c>
      <c r="I141" s="34" t="s">
        <v>463</v>
      </c>
      <c r="J141" s="35" t="s">
        <v>461</v>
      </c>
      <c r="K141" s="10"/>
    </row>
    <row r="142" spans="1:11">
      <c r="A142" s="30" t="s">
        <v>496</v>
      </c>
      <c r="B142" s="30" t="s">
        <v>560</v>
      </c>
      <c r="C142" s="31">
        <v>90</v>
      </c>
      <c r="D142" s="8">
        <f t="shared" si="52"/>
        <v>3.5497763443693249E-5</v>
      </c>
      <c r="E142" s="31">
        <v>8142828</v>
      </c>
      <c r="F142" s="8">
        <f t="shared" si="52"/>
        <v>1.1108355223770504E-3</v>
      </c>
      <c r="G142" s="31">
        <v>7190226</v>
      </c>
      <c r="H142" s="8">
        <f t="shared" ref="H142" si="56">G142/G$416</f>
        <v>1.1965627784598742E-3</v>
      </c>
      <c r="I142" s="8" t="s">
        <v>496</v>
      </c>
      <c r="J142" s="10"/>
      <c r="K142" s="10"/>
    </row>
    <row r="143" spans="1:11">
      <c r="A143" s="32" t="s">
        <v>496</v>
      </c>
      <c r="B143" s="32" t="s">
        <v>433</v>
      </c>
      <c r="C143" s="33">
        <v>42</v>
      </c>
      <c r="D143" s="34">
        <f t="shared" si="52"/>
        <v>1.6565622940390184E-5</v>
      </c>
      <c r="E143" s="33">
        <v>3285134</v>
      </c>
      <c r="F143" s="34">
        <f t="shared" si="52"/>
        <v>4.4815431972388575E-4</v>
      </c>
      <c r="G143" s="33">
        <v>3040058</v>
      </c>
      <c r="H143" s="34">
        <f t="shared" ref="H143" si="57">G143/G$416</f>
        <v>5.0591180960920677E-4</v>
      </c>
      <c r="I143" s="34" t="s">
        <v>463</v>
      </c>
      <c r="J143" s="35" t="s">
        <v>462</v>
      </c>
      <c r="K143" s="10"/>
    </row>
    <row r="144" spans="1:11">
      <c r="A144" s="30" t="s">
        <v>496</v>
      </c>
      <c r="B144" s="30" t="s">
        <v>561</v>
      </c>
      <c r="C144" s="31">
        <v>161</v>
      </c>
      <c r="D144" s="8">
        <f t="shared" si="52"/>
        <v>6.3501554604829036E-5</v>
      </c>
      <c r="E144" s="31">
        <v>233646</v>
      </c>
      <c r="F144" s="8">
        <f t="shared" si="52"/>
        <v>3.1873726973148439E-5</v>
      </c>
      <c r="G144" s="31">
        <v>223827</v>
      </c>
      <c r="H144" s="8">
        <f t="shared" ref="H144" si="58">G144/G$416</f>
        <v>3.7248211254324723E-5</v>
      </c>
      <c r="I144" s="8" t="s">
        <v>496</v>
      </c>
      <c r="J144" s="10"/>
      <c r="K144" s="10"/>
    </row>
    <row r="145" spans="1:11">
      <c r="A145" s="30" t="s">
        <v>496</v>
      </c>
      <c r="B145" s="30" t="s">
        <v>562</v>
      </c>
      <c r="C145" s="31">
        <v>18</v>
      </c>
      <c r="D145" s="8">
        <f t="shared" si="52"/>
        <v>7.0995526887386501E-6</v>
      </c>
      <c r="E145" s="31">
        <v>11033</v>
      </c>
      <c r="F145" s="8">
        <f t="shared" si="52"/>
        <v>1.505109566158833E-6</v>
      </c>
      <c r="G145" s="31">
        <v>11033</v>
      </c>
      <c r="H145" s="8">
        <f t="shared" ref="H145" si="59">G145/G$416</f>
        <v>1.8360587184252333E-6</v>
      </c>
      <c r="I145" s="8" t="s">
        <v>496</v>
      </c>
      <c r="J145" s="10"/>
      <c r="K145" s="10"/>
    </row>
    <row r="146" spans="1:11">
      <c r="A146" s="30" t="s">
        <v>496</v>
      </c>
      <c r="B146" s="30" t="s">
        <v>563</v>
      </c>
      <c r="C146" s="31">
        <v>7</v>
      </c>
      <c r="D146" s="8">
        <f t="shared" si="52"/>
        <v>2.7609371567316973E-6</v>
      </c>
      <c r="E146" s="31">
        <v>4028</v>
      </c>
      <c r="F146" s="8">
        <f t="shared" si="52"/>
        <v>5.4949527168383753E-7</v>
      </c>
      <c r="G146" s="31">
        <v>2014</v>
      </c>
      <c r="H146" s="8">
        <f t="shared" ref="H146" si="60">G146/G$416</f>
        <v>3.3516017936267738E-7</v>
      </c>
      <c r="I146" s="8" t="s">
        <v>496</v>
      </c>
      <c r="J146" s="10"/>
      <c r="K146" s="10"/>
    </row>
    <row r="147" spans="1:11">
      <c r="A147" s="30" t="s">
        <v>496</v>
      </c>
      <c r="B147" s="30" t="s">
        <v>564</v>
      </c>
      <c r="C147" s="31">
        <v>536</v>
      </c>
      <c r="D147" s="8">
        <f t="shared" si="52"/>
        <v>2.1140890228688424E-4</v>
      </c>
      <c r="E147" s="31">
        <v>3235130</v>
      </c>
      <c r="F147" s="8">
        <f t="shared" si="52"/>
        <v>4.4133282976229724E-4</v>
      </c>
      <c r="G147" s="31">
        <v>2390375</v>
      </c>
      <c r="H147" s="8">
        <f t="shared" ref="H147" si="61">G147/G$416</f>
        <v>3.9779469401393246E-4</v>
      </c>
      <c r="I147" s="8" t="s">
        <v>496</v>
      </c>
      <c r="J147" s="10"/>
      <c r="K147" s="10"/>
    </row>
    <row r="148" spans="1:11">
      <c r="A148" s="30" t="s">
        <v>496</v>
      </c>
      <c r="B148" s="30" t="s">
        <v>565</v>
      </c>
      <c r="C148" s="31">
        <v>149</v>
      </c>
      <c r="D148" s="8">
        <f t="shared" si="52"/>
        <v>5.8768519479003268E-5</v>
      </c>
      <c r="E148" s="31">
        <v>591976</v>
      </c>
      <c r="F148" s="8">
        <f t="shared" si="52"/>
        <v>8.075670629352319E-5</v>
      </c>
      <c r="G148" s="31">
        <v>480782</v>
      </c>
      <c r="H148" s="8">
        <f t="shared" ref="H148" si="62">G148/G$416</f>
        <v>8.0009424704243683E-5</v>
      </c>
      <c r="I148" s="8" t="s">
        <v>496</v>
      </c>
      <c r="J148" s="10"/>
      <c r="K148" s="10"/>
    </row>
    <row r="149" spans="1:11">
      <c r="A149" s="30" t="s">
        <v>496</v>
      </c>
      <c r="B149" s="30" t="s">
        <v>566</v>
      </c>
      <c r="C149" s="31">
        <v>30</v>
      </c>
      <c r="D149" s="8">
        <f t="shared" si="52"/>
        <v>1.1832587814564416E-5</v>
      </c>
      <c r="E149" s="31">
        <v>1645572</v>
      </c>
      <c r="F149" s="8">
        <f t="shared" si="52"/>
        <v>2.2448709861353422E-4</v>
      </c>
      <c r="G149" s="31">
        <v>1535144</v>
      </c>
      <c r="H149" s="8">
        <f t="shared" ref="H149" si="63">G149/G$416</f>
        <v>2.5547127030165742E-4</v>
      </c>
      <c r="I149" s="8" t="s">
        <v>496</v>
      </c>
      <c r="J149" s="10"/>
      <c r="K149" s="10"/>
    </row>
    <row r="150" spans="1:11">
      <c r="A150" s="30" t="s">
        <v>496</v>
      </c>
      <c r="B150" s="30" t="s">
        <v>567</v>
      </c>
      <c r="C150" s="31">
        <v>237</v>
      </c>
      <c r="D150" s="8">
        <f t="shared" si="52"/>
        <v>9.3477443735058896E-5</v>
      </c>
      <c r="E150" s="31">
        <v>2783579</v>
      </c>
      <c r="F150" s="8">
        <f t="shared" si="52"/>
        <v>3.7973274549613323E-4</v>
      </c>
      <c r="G150" s="31">
        <v>2448409</v>
      </c>
      <c r="H150" s="8">
        <f t="shared" ref="H150" si="64">G150/G$416</f>
        <v>4.0745243276722623E-4</v>
      </c>
      <c r="I150" s="8" t="s">
        <v>496</v>
      </c>
      <c r="J150" s="10"/>
      <c r="K150" s="10"/>
    </row>
    <row r="151" spans="1:11">
      <c r="A151" s="30" t="s">
        <v>496</v>
      </c>
      <c r="B151" s="30" t="s">
        <v>568</v>
      </c>
      <c r="C151" s="31">
        <v>304</v>
      </c>
      <c r="D151" s="8">
        <f t="shared" si="52"/>
        <v>1.1990355652091943E-4</v>
      </c>
      <c r="E151" s="31">
        <v>4783898</v>
      </c>
      <c r="F151" s="8">
        <f t="shared" si="52"/>
        <v>6.5261403456250415E-4</v>
      </c>
      <c r="G151" s="31">
        <v>4141361</v>
      </c>
      <c r="H151" s="8">
        <f t="shared" ref="H151" si="65">G151/G$416</f>
        <v>6.8918535033048514E-4</v>
      </c>
      <c r="I151" s="8" t="s">
        <v>496</v>
      </c>
      <c r="J151" s="10"/>
      <c r="K151" s="10"/>
    </row>
    <row r="152" spans="1:11">
      <c r="A152" s="30" t="s">
        <v>496</v>
      </c>
      <c r="B152" s="30" t="s">
        <v>569</v>
      </c>
      <c r="C152" s="31">
        <v>64</v>
      </c>
      <c r="D152" s="8">
        <f t="shared" si="52"/>
        <v>2.524285400440409E-5</v>
      </c>
      <c r="E152" s="31">
        <v>336782</v>
      </c>
      <c r="F152" s="8">
        <f t="shared" si="52"/>
        <v>4.5943425170860518E-5</v>
      </c>
      <c r="G152" s="31">
        <v>311671</v>
      </c>
      <c r="H152" s="8">
        <f t="shared" ref="H152" si="66">G152/G$416</f>
        <v>5.1866786624699617E-5</v>
      </c>
      <c r="I152" s="8" t="s">
        <v>496</v>
      </c>
      <c r="J152" s="10"/>
      <c r="K152" s="10"/>
    </row>
    <row r="153" spans="1:11">
      <c r="A153" s="30" t="s">
        <v>496</v>
      </c>
      <c r="B153" s="30" t="s">
        <v>570</v>
      </c>
      <c r="C153" s="31">
        <v>5738</v>
      </c>
      <c r="D153" s="8">
        <f t="shared" si="52"/>
        <v>2.2631796293323542E-3</v>
      </c>
      <c r="E153" s="31">
        <v>97505991</v>
      </c>
      <c r="F153" s="8">
        <f t="shared" si="52"/>
        <v>1.330165864333337E-2</v>
      </c>
      <c r="G153" s="31">
        <v>83540005</v>
      </c>
      <c r="H153" s="8">
        <f t="shared" ref="H153" si="67">G153/G$416</f>
        <v>1.3902325253107729E-2</v>
      </c>
      <c r="I153" s="8" t="s">
        <v>496</v>
      </c>
      <c r="J153" s="10"/>
      <c r="K153" s="10"/>
    </row>
    <row r="154" spans="1:11">
      <c r="A154" s="30" t="s">
        <v>496</v>
      </c>
      <c r="B154" s="30" t="s">
        <v>571</v>
      </c>
      <c r="C154" s="31">
        <v>377</v>
      </c>
      <c r="D154" s="8">
        <f t="shared" si="52"/>
        <v>1.4869618686969284E-4</v>
      </c>
      <c r="E154" s="31">
        <v>2113588</v>
      </c>
      <c r="F154" s="8">
        <f t="shared" si="52"/>
        <v>2.8833331983309305E-4</v>
      </c>
      <c r="G154" s="31">
        <v>1787710</v>
      </c>
      <c r="H154" s="8">
        <f t="shared" ref="H154" si="68">G154/G$416</f>
        <v>2.9750208751164452E-4</v>
      </c>
      <c r="I154" s="8" t="s">
        <v>496</v>
      </c>
      <c r="J154" s="10"/>
      <c r="K154" s="10"/>
    </row>
    <row r="155" spans="1:11">
      <c r="A155" s="30" t="s">
        <v>496</v>
      </c>
      <c r="B155" s="30" t="s">
        <v>572</v>
      </c>
      <c r="C155" s="31">
        <v>146</v>
      </c>
      <c r="D155" s="8">
        <f t="shared" si="52"/>
        <v>5.7585260697546827E-5</v>
      </c>
      <c r="E155" s="31">
        <v>1074221</v>
      </c>
      <c r="F155" s="8">
        <f t="shared" si="52"/>
        <v>1.4654403183800486E-4</v>
      </c>
      <c r="G155" s="31">
        <v>832284</v>
      </c>
      <c r="H155" s="8">
        <f t="shared" ref="H155" si="69">G155/G$416</f>
        <v>1.3850469449885135E-4</v>
      </c>
      <c r="I155" s="8" t="s">
        <v>496</v>
      </c>
      <c r="J155" s="10"/>
      <c r="K155" s="10"/>
    </row>
    <row r="156" spans="1:11">
      <c r="A156" s="30" t="s">
        <v>496</v>
      </c>
      <c r="B156" s="30" t="s">
        <v>573</v>
      </c>
      <c r="C156" s="31">
        <v>848</v>
      </c>
      <c r="D156" s="8">
        <f t="shared" si="52"/>
        <v>3.3446781555835416E-4</v>
      </c>
      <c r="E156" s="31">
        <v>4924744</v>
      </c>
      <c r="F156" s="8">
        <f t="shared" si="52"/>
        <v>6.7182808894075186E-4</v>
      </c>
      <c r="G156" s="31">
        <v>3233568</v>
      </c>
      <c r="H156" s="8">
        <f t="shared" ref="H156" si="70">G156/G$416</f>
        <v>5.3811481174846772E-4</v>
      </c>
      <c r="I156" s="8" t="s">
        <v>496</v>
      </c>
      <c r="J156" s="10"/>
      <c r="K156" s="10"/>
    </row>
    <row r="157" spans="1:11">
      <c r="A157" s="30" t="s">
        <v>496</v>
      </c>
      <c r="B157" s="30" t="s">
        <v>574</v>
      </c>
      <c r="C157" s="31">
        <v>653</v>
      </c>
      <c r="D157" s="8">
        <f t="shared" si="52"/>
        <v>2.5755599476368546E-4</v>
      </c>
      <c r="E157" s="31">
        <v>6933217</v>
      </c>
      <c r="F157" s="8">
        <f t="shared" si="52"/>
        <v>9.4582173760129114E-4</v>
      </c>
      <c r="G157" s="31">
        <v>5850679</v>
      </c>
      <c r="H157" s="8">
        <f t="shared" ref="H157" si="71">G157/G$416</f>
        <v>9.7364181878522844E-4</v>
      </c>
      <c r="I157" s="8" t="s">
        <v>496</v>
      </c>
      <c r="J157" s="10"/>
      <c r="K157" s="10"/>
    </row>
    <row r="158" spans="1:11">
      <c r="A158" s="30" t="s">
        <v>496</v>
      </c>
      <c r="B158" s="30" t="s">
        <v>575</v>
      </c>
      <c r="C158" s="31">
        <v>372</v>
      </c>
      <c r="D158" s="8">
        <f t="shared" si="52"/>
        <v>1.4672408890059876E-4</v>
      </c>
      <c r="E158" s="31">
        <v>6541375</v>
      </c>
      <c r="F158" s="8">
        <f t="shared" si="52"/>
        <v>8.9236708858263724E-4</v>
      </c>
      <c r="G158" s="31">
        <v>5366173</v>
      </c>
      <c r="H158" s="8">
        <f t="shared" ref="H158" si="72">G158/G$416</f>
        <v>8.9301266393801231E-4</v>
      </c>
      <c r="I158" s="8" t="s">
        <v>496</v>
      </c>
      <c r="J158" s="10"/>
      <c r="K158" s="10"/>
    </row>
    <row r="159" spans="1:11">
      <c r="A159" s="30" t="s">
        <v>496</v>
      </c>
      <c r="B159" s="30" t="s">
        <v>576</v>
      </c>
      <c r="C159" s="31">
        <v>3668</v>
      </c>
      <c r="D159" s="8">
        <f t="shared" si="52"/>
        <v>1.4467310701274095E-3</v>
      </c>
      <c r="E159" s="31">
        <v>52448425</v>
      </c>
      <c r="F159" s="8">
        <f t="shared" si="52"/>
        <v>7.1549556963168759E-3</v>
      </c>
      <c r="G159" s="31">
        <v>39781124</v>
      </c>
      <c r="H159" s="8">
        <f t="shared" ref="H159" si="73">G159/G$416</f>
        <v>6.620183046220909E-3</v>
      </c>
      <c r="I159" s="8" t="s">
        <v>496</v>
      </c>
      <c r="J159" s="10"/>
      <c r="K159" s="10"/>
    </row>
    <row r="160" spans="1:11">
      <c r="A160" s="30" t="s">
        <v>496</v>
      </c>
      <c r="B160" s="30" t="s">
        <v>577</v>
      </c>
      <c r="C160" s="31">
        <v>1454</v>
      </c>
      <c r="D160" s="8">
        <f t="shared" si="52"/>
        <v>5.7348608941255538E-4</v>
      </c>
      <c r="E160" s="31">
        <v>84585050</v>
      </c>
      <c r="F160" s="8">
        <f t="shared" si="52"/>
        <v>1.153899826964771E-2</v>
      </c>
      <c r="G160" s="31">
        <v>72013132</v>
      </c>
      <c r="H160" s="8">
        <f t="shared" ref="H160" si="74">G160/G$416</f>
        <v>1.1984078568812395E-2</v>
      </c>
      <c r="I160" s="8" t="s">
        <v>496</v>
      </c>
      <c r="J160" s="10"/>
      <c r="K160" s="10"/>
    </row>
    <row r="161" spans="1:11">
      <c r="A161" s="30" t="s">
        <v>496</v>
      </c>
      <c r="B161" s="30" t="s">
        <v>578</v>
      </c>
      <c r="C161" s="31">
        <v>298</v>
      </c>
      <c r="D161" s="8">
        <f t="shared" si="52"/>
        <v>1.1753703895800654E-4</v>
      </c>
      <c r="E161" s="31">
        <v>13370544</v>
      </c>
      <c r="F161" s="8">
        <f t="shared" si="52"/>
        <v>1.8239947139624389E-3</v>
      </c>
      <c r="G161" s="31">
        <v>11524339</v>
      </c>
      <c r="H161" s="8">
        <f t="shared" ref="H161" si="75">G161/G$416</f>
        <v>1.917824988220605E-3</v>
      </c>
      <c r="I161" s="8" t="s">
        <v>496</v>
      </c>
      <c r="J161" s="10"/>
      <c r="K161" s="10"/>
    </row>
    <row r="162" spans="1:11">
      <c r="A162" s="30" t="s">
        <v>496</v>
      </c>
      <c r="B162" s="30" t="s">
        <v>579</v>
      </c>
      <c r="C162" s="31">
        <v>8932</v>
      </c>
      <c r="D162" s="8">
        <f t="shared" si="52"/>
        <v>3.5229558119896456E-3</v>
      </c>
      <c r="E162" s="31">
        <v>57770945</v>
      </c>
      <c r="F162" s="8">
        <f t="shared" si="52"/>
        <v>7.8810479439441489E-3</v>
      </c>
      <c r="G162" s="31">
        <v>44424970</v>
      </c>
      <c r="H162" s="8">
        <f t="shared" ref="H162" si="76">G162/G$416</f>
        <v>7.392989529980915E-3</v>
      </c>
      <c r="I162" s="8" t="s">
        <v>496</v>
      </c>
      <c r="J162" s="10"/>
      <c r="K162" s="10"/>
    </row>
    <row r="163" spans="1:11">
      <c r="A163" s="30" t="s">
        <v>496</v>
      </c>
      <c r="B163" s="30" t="s">
        <v>580</v>
      </c>
      <c r="C163" s="31">
        <v>4868</v>
      </c>
      <c r="D163" s="8">
        <f t="shared" si="52"/>
        <v>1.9200345827099861E-3</v>
      </c>
      <c r="E163" s="31">
        <v>23622068</v>
      </c>
      <c r="F163" s="8">
        <f t="shared" si="52"/>
        <v>3.2224961949836356E-3</v>
      </c>
      <c r="G163" s="31">
        <v>17655508</v>
      </c>
      <c r="H163" s="8">
        <f t="shared" ref="H163" si="77">G163/G$416</f>
        <v>2.9381446017970139E-3</v>
      </c>
      <c r="I163" s="8" t="s">
        <v>496</v>
      </c>
      <c r="J163" s="10"/>
      <c r="K163" s="10"/>
    </row>
    <row r="164" spans="1:11">
      <c r="A164" s="30" t="s">
        <v>496</v>
      </c>
      <c r="B164" s="30" t="s">
        <v>581</v>
      </c>
      <c r="C164" s="31">
        <v>777</v>
      </c>
      <c r="D164" s="8">
        <f t="shared" si="52"/>
        <v>3.064640243972184E-4</v>
      </c>
      <c r="E164" s="31">
        <v>3969467</v>
      </c>
      <c r="F164" s="8">
        <f t="shared" si="52"/>
        <v>5.4151026504593532E-4</v>
      </c>
      <c r="G164" s="31">
        <v>3628299</v>
      </c>
      <c r="H164" s="8">
        <f t="shared" ref="H164" si="78">G164/G$416</f>
        <v>6.0380404350616839E-4</v>
      </c>
      <c r="I164" s="8" t="s">
        <v>496</v>
      </c>
      <c r="J164" s="10"/>
      <c r="K164" s="10"/>
    </row>
    <row r="165" spans="1:11">
      <c r="A165" s="30" t="s">
        <v>496</v>
      </c>
      <c r="B165" s="30" t="s">
        <v>582</v>
      </c>
      <c r="C165" s="31">
        <v>179</v>
      </c>
      <c r="D165" s="8">
        <f t="shared" si="52"/>
        <v>7.0601107293567691E-5</v>
      </c>
      <c r="E165" s="31">
        <v>709729</v>
      </c>
      <c r="F165" s="8">
        <f t="shared" si="52"/>
        <v>9.6820439343817848E-5</v>
      </c>
      <c r="G165" s="31">
        <v>619199</v>
      </c>
      <c r="H165" s="8">
        <f t="shared" ref="H165" si="79">G165/G$416</f>
        <v>1.0304411514458316E-4</v>
      </c>
      <c r="I165" s="8" t="s">
        <v>496</v>
      </c>
      <c r="J165" s="10"/>
      <c r="K165" s="10"/>
    </row>
    <row r="166" spans="1:11">
      <c r="A166" s="30" t="s">
        <v>496</v>
      </c>
      <c r="B166" s="30" t="s">
        <v>583</v>
      </c>
      <c r="C166" s="31">
        <v>132</v>
      </c>
      <c r="D166" s="8">
        <f t="shared" si="52"/>
        <v>5.2063386384083433E-5</v>
      </c>
      <c r="E166" s="31">
        <v>516165</v>
      </c>
      <c r="F166" s="8">
        <f t="shared" si="52"/>
        <v>7.0414654148135054E-5</v>
      </c>
      <c r="G166" s="31">
        <v>371719</v>
      </c>
      <c r="H166" s="8">
        <f t="shared" ref="H166" si="80">G166/G$416</f>
        <v>6.1859685557356047E-5</v>
      </c>
      <c r="I166" s="8" t="s">
        <v>496</v>
      </c>
      <c r="J166" s="10"/>
      <c r="K166" s="10"/>
    </row>
    <row r="167" spans="1:11">
      <c r="A167" s="30" t="s">
        <v>496</v>
      </c>
      <c r="B167" s="30" t="s">
        <v>584</v>
      </c>
      <c r="C167" s="31">
        <v>1394</v>
      </c>
      <c r="D167" s="8">
        <f t="shared" si="52"/>
        <v>5.4982091378342655E-4</v>
      </c>
      <c r="E167" s="31">
        <v>16160040</v>
      </c>
      <c r="F167" s="8">
        <f t="shared" si="52"/>
        <v>2.2045346500053826E-3</v>
      </c>
      <c r="G167" s="31">
        <v>13782889</v>
      </c>
      <c r="H167" s="8">
        <f t="shared" ref="H167" si="81">G167/G$416</f>
        <v>2.2936820006831545E-3</v>
      </c>
      <c r="I167" s="8" t="s">
        <v>496</v>
      </c>
      <c r="J167" s="10"/>
      <c r="K167" s="10"/>
    </row>
    <row r="168" spans="1:11">
      <c r="A168" s="30" t="s">
        <v>496</v>
      </c>
      <c r="B168" s="30" t="s">
        <v>585</v>
      </c>
      <c r="C168" s="31">
        <v>495</v>
      </c>
      <c r="D168" s="8">
        <f t="shared" si="52"/>
        <v>1.9523769894031287E-4</v>
      </c>
      <c r="E168" s="31">
        <v>3606494</v>
      </c>
      <c r="F168" s="8">
        <f t="shared" si="52"/>
        <v>4.9199389283915832E-4</v>
      </c>
      <c r="G168" s="31">
        <v>2908999</v>
      </c>
      <c r="H168" s="8">
        <f t="shared" ref="H168" si="82">G168/G$416</f>
        <v>4.8410160208830648E-4</v>
      </c>
      <c r="I168" s="8" t="s">
        <v>496</v>
      </c>
      <c r="J168" s="10"/>
      <c r="K168" s="10"/>
    </row>
    <row r="169" spans="1:11">
      <c r="A169" s="30" t="s">
        <v>496</v>
      </c>
      <c r="B169" s="30" t="s">
        <v>586</v>
      </c>
      <c r="C169" s="31">
        <v>4688</v>
      </c>
      <c r="D169" s="8">
        <f t="shared" si="52"/>
        <v>1.8490390558225996E-3</v>
      </c>
      <c r="E169" s="31">
        <v>22018494</v>
      </c>
      <c r="F169" s="8">
        <f t="shared" si="52"/>
        <v>3.0037384167326082E-3</v>
      </c>
      <c r="G169" s="31">
        <v>19488112</v>
      </c>
      <c r="H169" s="8">
        <f t="shared" ref="H169" si="83">G169/G$416</f>
        <v>3.2431177325521082E-3</v>
      </c>
      <c r="I169" s="8" t="s">
        <v>496</v>
      </c>
      <c r="J169" s="10"/>
      <c r="K169" s="10"/>
    </row>
    <row r="170" spans="1:11">
      <c r="A170" s="30" t="s">
        <v>496</v>
      </c>
      <c r="B170" s="30" t="s">
        <v>587</v>
      </c>
      <c r="C170" s="31">
        <v>743</v>
      </c>
      <c r="D170" s="8">
        <f t="shared" si="52"/>
        <v>2.9305375820737871E-4</v>
      </c>
      <c r="E170" s="31">
        <v>1683605</v>
      </c>
      <c r="F170" s="8">
        <f t="shared" si="52"/>
        <v>2.296755180941577E-4</v>
      </c>
      <c r="G170" s="31">
        <v>1384583</v>
      </c>
      <c r="H170" s="8">
        <f t="shared" ref="H170" si="84">G170/G$416</f>
        <v>2.3041563387413803E-4</v>
      </c>
      <c r="I170" s="8" t="s">
        <v>496</v>
      </c>
      <c r="J170" s="10"/>
      <c r="K170" s="10"/>
    </row>
    <row r="171" spans="1:11">
      <c r="A171" s="30" t="s">
        <v>496</v>
      </c>
      <c r="B171" s="30" t="s">
        <v>588</v>
      </c>
      <c r="C171" s="31">
        <v>1348</v>
      </c>
      <c r="D171" s="8">
        <f t="shared" si="52"/>
        <v>5.3167761246776112E-4</v>
      </c>
      <c r="E171" s="31">
        <v>3235725</v>
      </c>
      <c r="F171" s="8">
        <f t="shared" si="52"/>
        <v>4.4141399899930118E-4</v>
      </c>
      <c r="G171" s="31">
        <v>2694112</v>
      </c>
      <c r="H171" s="8">
        <f t="shared" ref="H171" si="85">G171/G$416</f>
        <v>4.4834114257355588E-4</v>
      </c>
      <c r="I171" s="8" t="s">
        <v>496</v>
      </c>
      <c r="J171" s="10"/>
      <c r="K171" s="10"/>
    </row>
    <row r="172" spans="1:11">
      <c r="A172" s="30" t="s">
        <v>496</v>
      </c>
      <c r="B172" s="30" t="s">
        <v>589</v>
      </c>
      <c r="C172" s="31">
        <v>301</v>
      </c>
      <c r="D172" s="8">
        <f t="shared" si="52"/>
        <v>1.1872029773946298E-4</v>
      </c>
      <c r="E172" s="31">
        <v>1372553</v>
      </c>
      <c r="F172" s="8">
        <f t="shared" si="52"/>
        <v>1.8724215085289629E-4</v>
      </c>
      <c r="G172" s="31">
        <v>1162499</v>
      </c>
      <c r="H172" s="8">
        <f t="shared" ref="H172" si="86">G172/G$416</f>
        <v>1.9345748428447522E-4</v>
      </c>
      <c r="I172" s="8" t="s">
        <v>496</v>
      </c>
      <c r="J172" s="10"/>
      <c r="K172" s="10"/>
    </row>
    <row r="173" spans="1:11">
      <c r="A173" s="30" t="s">
        <v>496</v>
      </c>
      <c r="B173" s="30" t="s">
        <v>590</v>
      </c>
      <c r="C173" s="31">
        <v>115</v>
      </c>
      <c r="D173" s="8">
        <f t="shared" si="52"/>
        <v>4.5358253289163598E-5</v>
      </c>
      <c r="E173" s="31">
        <v>8679449</v>
      </c>
      <c r="F173" s="8">
        <f t="shared" si="52"/>
        <v>1.1840407612514925E-3</v>
      </c>
      <c r="G173" s="31">
        <v>6058571</v>
      </c>
      <c r="H173" s="8">
        <f t="shared" ref="H173" si="87">G173/G$416</f>
        <v>1.0082382040921131E-3</v>
      </c>
      <c r="I173" s="8" t="s">
        <v>496</v>
      </c>
      <c r="J173" s="10"/>
      <c r="K173" s="10"/>
    </row>
    <row r="174" spans="1:11">
      <c r="A174" s="30" t="s">
        <v>496</v>
      </c>
      <c r="B174" s="30" t="s">
        <v>591</v>
      </c>
      <c r="C174" s="31">
        <v>4796</v>
      </c>
      <c r="D174" s="8">
        <f t="shared" si="52"/>
        <v>1.8916363719550314E-3</v>
      </c>
      <c r="E174" s="31">
        <v>215360</v>
      </c>
      <c r="F174" s="8">
        <f t="shared" si="52"/>
        <v>2.9379171228855819E-5</v>
      </c>
      <c r="G174" s="31">
        <v>89807</v>
      </c>
      <c r="H174" s="8">
        <f t="shared" ref="H174" si="88">G174/G$416</f>
        <v>1.4945248375384294E-5</v>
      </c>
      <c r="I174" s="8" t="s">
        <v>496</v>
      </c>
      <c r="J174" s="10"/>
      <c r="K174" s="10"/>
    </row>
    <row r="175" spans="1:11">
      <c r="A175" s="30" t="s">
        <v>496</v>
      </c>
      <c r="B175" s="30" t="s">
        <v>592</v>
      </c>
      <c r="C175" s="31">
        <v>481</v>
      </c>
      <c r="D175" s="8">
        <f t="shared" si="52"/>
        <v>1.8971582462684949E-4</v>
      </c>
      <c r="E175" s="31">
        <v>2321838</v>
      </c>
      <c r="F175" s="8">
        <f t="shared" si="52"/>
        <v>3.1674255278447315E-4</v>
      </c>
      <c r="G175" s="31">
        <v>1867617</v>
      </c>
      <c r="H175" s="8">
        <f t="shared" ref="H175" si="89">G175/G$416</f>
        <v>3.1079982557139299E-4</v>
      </c>
      <c r="I175" s="8" t="s">
        <v>496</v>
      </c>
      <c r="J175" s="10"/>
      <c r="K175" s="10"/>
    </row>
    <row r="176" spans="1:11">
      <c r="A176" s="30" t="s">
        <v>496</v>
      </c>
      <c r="B176" s="30" t="s">
        <v>593</v>
      </c>
      <c r="C176" s="31">
        <v>70</v>
      </c>
      <c r="D176" s="8">
        <f t="shared" si="52"/>
        <v>2.7609371567316973E-5</v>
      </c>
      <c r="E176" s="31">
        <v>2635379</v>
      </c>
      <c r="F176" s="8">
        <f t="shared" si="52"/>
        <v>3.5951546663229392E-4</v>
      </c>
      <c r="G176" s="31">
        <v>1761455</v>
      </c>
      <c r="H176" s="8">
        <f t="shared" ref="H176" si="90">G176/G$416</f>
        <v>2.931328568715417E-4</v>
      </c>
      <c r="I176" s="8" t="s">
        <v>496</v>
      </c>
      <c r="J176" s="10"/>
      <c r="K176" s="10"/>
    </row>
    <row r="177" spans="1:11">
      <c r="A177" s="30" t="s">
        <v>496</v>
      </c>
      <c r="B177" s="30" t="s">
        <v>594</v>
      </c>
      <c r="C177" s="31">
        <v>10316</v>
      </c>
      <c r="D177" s="8">
        <f t="shared" si="52"/>
        <v>4.068832529834884E-3</v>
      </c>
      <c r="E177" s="31">
        <v>148821638</v>
      </c>
      <c r="F177" s="8">
        <f t="shared" si="52"/>
        <v>2.0302082027121082E-2</v>
      </c>
      <c r="G177" s="31">
        <v>127375273</v>
      </c>
      <c r="H177" s="8">
        <f t="shared" ref="H177" si="91">G177/G$416</f>
        <v>2.1197179416608741E-2</v>
      </c>
      <c r="I177" s="8" t="s">
        <v>496</v>
      </c>
      <c r="J177" s="10"/>
      <c r="K177" s="10"/>
    </row>
    <row r="178" spans="1:11">
      <c r="A178" s="30" t="s">
        <v>496</v>
      </c>
      <c r="B178" s="30" t="s">
        <v>595</v>
      </c>
      <c r="C178" s="31">
        <v>1599</v>
      </c>
      <c r="D178" s="8">
        <f t="shared" si="52"/>
        <v>6.3067693051628343E-4</v>
      </c>
      <c r="E178" s="31">
        <v>11054074</v>
      </c>
      <c r="F178" s="8">
        <f t="shared" si="52"/>
        <v>1.5079844577565156E-3</v>
      </c>
      <c r="G178" s="31">
        <v>8253636</v>
      </c>
      <c r="H178" s="8">
        <f t="shared" ref="H178" si="92">G178/G$416</f>
        <v>1.373530348636669E-3</v>
      </c>
      <c r="I178" s="8" t="s">
        <v>496</v>
      </c>
      <c r="J178" s="10"/>
      <c r="K178" s="10"/>
    </row>
    <row r="179" spans="1:11">
      <c r="A179" s="30" t="s">
        <v>496</v>
      </c>
      <c r="B179" s="30" t="s">
        <v>596</v>
      </c>
      <c r="C179" s="31">
        <v>2342</v>
      </c>
      <c r="D179" s="8">
        <f t="shared" si="52"/>
        <v>9.2373068872366219E-4</v>
      </c>
      <c r="E179" s="31">
        <v>24538757</v>
      </c>
      <c r="F179" s="8">
        <f t="shared" si="52"/>
        <v>3.3475498869162536E-3</v>
      </c>
      <c r="G179" s="31">
        <v>18978522</v>
      </c>
      <c r="H179" s="8">
        <f t="shared" ref="H179" si="93">G179/G$416</f>
        <v>3.1583142192445476E-3</v>
      </c>
      <c r="I179" s="8" t="s">
        <v>496</v>
      </c>
      <c r="J179" s="10"/>
      <c r="K179" s="10"/>
    </row>
    <row r="180" spans="1:11">
      <c r="A180" s="30" t="s">
        <v>496</v>
      </c>
      <c r="B180" s="30" t="s">
        <v>597</v>
      </c>
      <c r="C180" s="31">
        <v>5975</v>
      </c>
      <c r="D180" s="8">
        <f t="shared" si="52"/>
        <v>2.3566570730674131E-3</v>
      </c>
      <c r="E180" s="31">
        <v>19421077</v>
      </c>
      <c r="F180" s="8">
        <f t="shared" si="52"/>
        <v>2.6494016838400514E-3</v>
      </c>
      <c r="G180" s="31">
        <v>18319571</v>
      </c>
      <c r="H180" s="8">
        <f t="shared" ref="H180" si="94">G180/G$416</f>
        <v>3.0486547677295449E-3</v>
      </c>
      <c r="I180" s="8" t="s">
        <v>496</v>
      </c>
      <c r="J180" s="10"/>
      <c r="K180" s="10"/>
    </row>
    <row r="181" spans="1:11">
      <c r="A181" s="30" t="s">
        <v>496</v>
      </c>
      <c r="B181" s="30" t="s">
        <v>598</v>
      </c>
      <c r="C181" s="31">
        <v>1579</v>
      </c>
      <c r="D181" s="8">
        <f t="shared" si="52"/>
        <v>6.2278853863990719E-4</v>
      </c>
      <c r="E181" s="31">
        <v>11367919</v>
      </c>
      <c r="F181" s="8">
        <f t="shared" si="52"/>
        <v>1.5507988429455954E-3</v>
      </c>
      <c r="G181" s="31">
        <v>10466524</v>
      </c>
      <c r="H181" s="8">
        <f t="shared" ref="H181" si="95">G181/G$416</f>
        <v>1.7417885109949195E-3</v>
      </c>
      <c r="I181" s="8" t="s">
        <v>496</v>
      </c>
      <c r="J181" s="10"/>
      <c r="K181" s="10"/>
    </row>
    <row r="182" spans="1:11">
      <c r="A182" s="30" t="s">
        <v>496</v>
      </c>
      <c r="B182" s="30" t="s">
        <v>599</v>
      </c>
      <c r="C182" s="31">
        <v>609</v>
      </c>
      <c r="D182" s="8">
        <f t="shared" si="52"/>
        <v>2.4020153263565767E-4</v>
      </c>
      <c r="E182" s="31">
        <v>6005894</v>
      </c>
      <c r="F182" s="8">
        <f t="shared" si="52"/>
        <v>8.1931736723791701E-4</v>
      </c>
      <c r="G182" s="31">
        <v>5923701</v>
      </c>
      <c r="H182" s="8">
        <f t="shared" ref="H182" si="96">G182/G$416</f>
        <v>9.8579378830728468E-4</v>
      </c>
      <c r="I182" s="8" t="s">
        <v>496</v>
      </c>
      <c r="J182" s="10"/>
      <c r="K182" s="10"/>
    </row>
    <row r="183" spans="1:11">
      <c r="A183" s="30" t="s">
        <v>496</v>
      </c>
      <c r="B183" s="30" t="s">
        <v>600</v>
      </c>
      <c r="C183" s="31">
        <v>169</v>
      </c>
      <c r="D183" s="8">
        <f t="shared" si="52"/>
        <v>6.6656911355379543E-5</v>
      </c>
      <c r="E183" s="31">
        <v>17189334</v>
      </c>
      <c r="F183" s="8">
        <f t="shared" si="52"/>
        <v>2.3449497905646041E-3</v>
      </c>
      <c r="G183" s="31">
        <v>21587469</v>
      </c>
      <c r="H183" s="8">
        <f t="shared" ref="H183" si="97">G183/G$416</f>
        <v>3.5924826127240509E-3</v>
      </c>
      <c r="I183" s="8" t="s">
        <v>496</v>
      </c>
      <c r="J183" s="10"/>
      <c r="K183" s="10"/>
    </row>
    <row r="184" spans="1:11">
      <c r="A184" s="30" t="s">
        <v>496</v>
      </c>
      <c r="B184" s="30" t="s">
        <v>601</v>
      </c>
      <c r="C184" s="31">
        <v>191</v>
      </c>
      <c r="D184" s="8">
        <f t="shared" si="52"/>
        <v>7.5334142419393452E-5</v>
      </c>
      <c r="E184" s="31">
        <v>10885919</v>
      </c>
      <c r="F184" s="8">
        <f t="shared" si="52"/>
        <v>1.4850449400281153E-3</v>
      </c>
      <c r="G184" s="31">
        <v>9016969</v>
      </c>
      <c r="H184" s="8">
        <f t="shared" ref="H184" si="98">G184/G$416</f>
        <v>1.5005605498250754E-3</v>
      </c>
      <c r="I184" s="8" t="s">
        <v>496</v>
      </c>
      <c r="J184" s="10"/>
      <c r="K184" s="10"/>
    </row>
    <row r="185" spans="1:11">
      <c r="A185" s="30" t="s">
        <v>496</v>
      </c>
      <c r="B185" s="30" t="s">
        <v>602</v>
      </c>
      <c r="C185" s="31">
        <v>149</v>
      </c>
      <c r="D185" s="8">
        <f t="shared" si="52"/>
        <v>5.8768519479003268E-5</v>
      </c>
      <c r="E185" s="31">
        <v>36100443</v>
      </c>
      <c r="F185" s="8">
        <f t="shared" si="52"/>
        <v>4.9247822080913332E-3</v>
      </c>
      <c r="G185" s="31">
        <v>33367114</v>
      </c>
      <c r="H185" s="8">
        <f t="shared" ref="H185" si="99">G185/G$416</f>
        <v>5.5527943957571525E-3</v>
      </c>
      <c r="I185" s="8" t="s">
        <v>496</v>
      </c>
      <c r="J185" s="10"/>
      <c r="K185" s="10"/>
    </row>
    <row r="186" spans="1:11">
      <c r="A186" s="30" t="s">
        <v>496</v>
      </c>
      <c r="B186" s="30" t="s">
        <v>603</v>
      </c>
      <c r="C186" s="31">
        <v>68</v>
      </c>
      <c r="D186" s="8">
        <f t="shared" si="52"/>
        <v>2.6820532379679343E-5</v>
      </c>
      <c r="E186" s="31">
        <v>104359</v>
      </c>
      <c r="F186" s="8">
        <f t="shared" si="52"/>
        <v>1.4236538494948758E-5</v>
      </c>
      <c r="G186" s="31">
        <v>104359</v>
      </c>
      <c r="H186" s="8">
        <f t="shared" ref="H186" si="100">G186/G$416</f>
        <v>1.7366922124185528E-5</v>
      </c>
      <c r="I186" s="8" t="s">
        <v>496</v>
      </c>
      <c r="J186" s="10"/>
      <c r="K186" s="10"/>
    </row>
    <row r="187" spans="1:11">
      <c r="A187" s="30" t="s">
        <v>496</v>
      </c>
      <c r="B187" s="30" t="s">
        <v>604</v>
      </c>
      <c r="C187" s="31">
        <v>226</v>
      </c>
      <c r="D187" s="8">
        <f t="shared" si="52"/>
        <v>8.9138828203051942E-5</v>
      </c>
      <c r="E187" s="31">
        <v>1045865</v>
      </c>
      <c r="F187" s="8">
        <f t="shared" si="52"/>
        <v>1.4267573791450265E-4</v>
      </c>
      <c r="G187" s="31">
        <v>839271</v>
      </c>
      <c r="H187" s="8">
        <f t="shared" ref="H187" si="101">G187/G$416</f>
        <v>1.3966743738525006E-4</v>
      </c>
      <c r="I187" s="8" t="s">
        <v>496</v>
      </c>
      <c r="J187" s="10"/>
      <c r="K187" s="10"/>
    </row>
    <row r="188" spans="1:11">
      <c r="A188" s="30" t="s">
        <v>496</v>
      </c>
      <c r="B188" s="30" t="s">
        <v>605</v>
      </c>
      <c r="C188" s="31">
        <v>158</v>
      </c>
      <c r="D188" s="8">
        <f t="shared" si="52"/>
        <v>6.2318295823372589E-5</v>
      </c>
      <c r="E188" s="31">
        <v>3630977</v>
      </c>
      <c r="F188" s="8">
        <f t="shared" si="52"/>
        <v>4.9533383641826346E-4</v>
      </c>
      <c r="G188" s="31">
        <v>3050528</v>
      </c>
      <c r="H188" s="8">
        <f t="shared" ref="H188" si="102">G188/G$416</f>
        <v>5.0765417657937912E-4</v>
      </c>
      <c r="I188" s="8" t="s">
        <v>496</v>
      </c>
      <c r="J188" s="10"/>
      <c r="K188" s="10"/>
    </row>
    <row r="189" spans="1:11">
      <c r="A189" s="30" t="s">
        <v>496</v>
      </c>
      <c r="B189" s="30" t="s">
        <v>606</v>
      </c>
      <c r="C189" s="31">
        <v>158</v>
      </c>
      <c r="D189" s="8">
        <f t="shared" si="52"/>
        <v>6.2318295823372589E-5</v>
      </c>
      <c r="E189" s="31">
        <v>1324117</v>
      </c>
      <c r="F189" s="8">
        <f t="shared" si="52"/>
        <v>1.8063456570411814E-4</v>
      </c>
      <c r="G189" s="31">
        <v>1112072</v>
      </c>
      <c r="H189" s="8">
        <f t="shared" ref="H189" si="103">G189/G$416</f>
        <v>1.8506566583128669E-4</v>
      </c>
      <c r="I189" s="8" t="s">
        <v>496</v>
      </c>
      <c r="J189" s="10"/>
      <c r="K189" s="10"/>
    </row>
    <row r="190" spans="1:11">
      <c r="A190" s="30" t="s">
        <v>496</v>
      </c>
      <c r="B190" s="30" t="s">
        <v>607</v>
      </c>
      <c r="C190" s="31">
        <v>394</v>
      </c>
      <c r="D190" s="8">
        <f t="shared" si="52"/>
        <v>1.5540131996461266E-4</v>
      </c>
      <c r="E190" s="31">
        <v>2764017</v>
      </c>
      <c r="F190" s="8">
        <f t="shared" si="52"/>
        <v>3.7706411925366075E-4</v>
      </c>
      <c r="G190" s="31">
        <v>2058285</v>
      </c>
      <c r="H190" s="8">
        <f t="shared" ref="H190" si="104">G190/G$416</f>
        <v>3.4252987575943817E-4</v>
      </c>
      <c r="I190" s="8" t="s">
        <v>496</v>
      </c>
      <c r="J190" s="10"/>
      <c r="K190" s="10"/>
    </row>
    <row r="191" spans="1:11">
      <c r="A191" s="30" t="s">
        <v>496</v>
      </c>
      <c r="B191" s="30" t="s">
        <v>608</v>
      </c>
      <c r="C191" s="31">
        <v>237</v>
      </c>
      <c r="D191" s="8">
        <f t="shared" si="52"/>
        <v>9.3477443735058896E-5</v>
      </c>
      <c r="E191" s="31">
        <v>1367349</v>
      </c>
      <c r="F191" s="8">
        <f t="shared" si="52"/>
        <v>1.8653222697160465E-4</v>
      </c>
      <c r="G191" s="31">
        <v>1248776</v>
      </c>
      <c r="H191" s="8">
        <f t="shared" ref="H191" si="105">G191/G$416</f>
        <v>2.0781528706246617E-4</v>
      </c>
      <c r="I191" s="8" t="s">
        <v>496</v>
      </c>
      <c r="J191" s="10"/>
      <c r="K191" s="10"/>
    </row>
    <row r="192" spans="1:11">
      <c r="A192" s="30" t="s">
        <v>496</v>
      </c>
      <c r="B192" s="30" t="s">
        <v>609</v>
      </c>
      <c r="C192" s="31">
        <v>222</v>
      </c>
      <c r="D192" s="8">
        <f t="shared" si="52"/>
        <v>8.7561149827776688E-5</v>
      </c>
      <c r="E192" s="31">
        <v>1574359</v>
      </c>
      <c r="F192" s="8">
        <f t="shared" si="52"/>
        <v>2.1477230050469086E-4</v>
      </c>
      <c r="G192" s="31">
        <v>971238</v>
      </c>
      <c r="H192" s="8">
        <f t="shared" ref="H192" si="106">G192/G$416</f>
        <v>1.616287498926753E-4</v>
      </c>
      <c r="I192" s="8" t="s">
        <v>496</v>
      </c>
      <c r="J192" s="10"/>
      <c r="K192" s="10"/>
    </row>
    <row r="193" spans="1:11">
      <c r="A193" s="30" t="s">
        <v>496</v>
      </c>
      <c r="B193" s="30" t="s">
        <v>610</v>
      </c>
      <c r="C193" s="31">
        <v>235</v>
      </c>
      <c r="D193" s="8">
        <f t="shared" si="52"/>
        <v>9.268860454742127E-5</v>
      </c>
      <c r="E193" s="31">
        <v>877825</v>
      </c>
      <c r="F193" s="8">
        <f t="shared" si="52"/>
        <v>1.1975190835796044E-4</v>
      </c>
      <c r="G193" s="31">
        <v>638184</v>
      </c>
      <c r="H193" s="8">
        <f t="shared" ref="H193" si="107">G193/G$416</f>
        <v>1.0620350740138576E-4</v>
      </c>
      <c r="I193" s="8" t="s">
        <v>496</v>
      </c>
      <c r="J193" s="10"/>
      <c r="K193" s="10"/>
    </row>
    <row r="194" spans="1:11">
      <c r="A194" s="30" t="s">
        <v>496</v>
      </c>
      <c r="B194" s="30" t="s">
        <v>611</v>
      </c>
      <c r="C194" s="31">
        <v>784</v>
      </c>
      <c r="D194" s="8">
        <f t="shared" si="52"/>
        <v>3.092249615539501E-4</v>
      </c>
      <c r="E194" s="31">
        <v>658871</v>
      </c>
      <c r="F194" s="8">
        <f t="shared" si="52"/>
        <v>8.9882447653823655E-5</v>
      </c>
      <c r="G194" s="31">
        <v>658871</v>
      </c>
      <c r="H194" s="8">
        <f t="shared" ref="H194" si="108">G194/G$416</f>
        <v>1.09646138300331E-4</v>
      </c>
      <c r="I194" s="8" t="s">
        <v>496</v>
      </c>
      <c r="J194" s="10"/>
      <c r="K194" s="10"/>
    </row>
    <row r="195" spans="1:11">
      <c r="A195" s="30" t="s">
        <v>496</v>
      </c>
      <c r="B195" s="30" t="s">
        <v>612</v>
      </c>
      <c r="C195" s="31">
        <v>592</v>
      </c>
      <c r="D195" s="8">
        <f t="shared" si="52"/>
        <v>2.3349639954073782E-4</v>
      </c>
      <c r="E195" s="31">
        <v>36052</v>
      </c>
      <c r="F195" s="8">
        <f t="shared" si="52"/>
        <v>4.9181736680103554E-6</v>
      </c>
      <c r="G195" s="31">
        <v>35444</v>
      </c>
      <c r="H195" s="8">
        <f t="shared" ref="H195" si="109">G195/G$416</f>
        <v>5.8984197603429685E-6</v>
      </c>
      <c r="I195" s="8" t="s">
        <v>496</v>
      </c>
      <c r="J195" s="10"/>
      <c r="K195" s="10"/>
    </row>
    <row r="196" spans="1:11">
      <c r="A196" s="30" t="s">
        <v>496</v>
      </c>
      <c r="B196" s="30" t="s">
        <v>613</v>
      </c>
      <c r="C196" s="31">
        <v>7</v>
      </c>
      <c r="D196" s="8">
        <f t="shared" si="52"/>
        <v>2.7609371567316973E-6</v>
      </c>
      <c r="E196" s="31">
        <v>118585</v>
      </c>
      <c r="F196" s="8">
        <f t="shared" si="52"/>
        <v>1.6177233563214465E-5</v>
      </c>
      <c r="G196" s="31">
        <v>118585</v>
      </c>
      <c r="H196" s="8">
        <f t="shared" ref="H196" si="110">G196/G$416</f>
        <v>1.9734344523199155E-5</v>
      </c>
      <c r="I196" s="8" t="s">
        <v>496</v>
      </c>
      <c r="J196" s="10"/>
      <c r="K196" s="10"/>
    </row>
    <row r="197" spans="1:11">
      <c r="A197" s="30" t="s">
        <v>496</v>
      </c>
      <c r="B197" s="30" t="s">
        <v>614</v>
      </c>
      <c r="C197" s="31">
        <v>12</v>
      </c>
      <c r="D197" s="8">
        <f t="shared" si="52"/>
        <v>4.733035125825767E-6</v>
      </c>
      <c r="E197" s="31">
        <v>86806</v>
      </c>
      <c r="F197" s="8">
        <f t="shared" si="52"/>
        <v>1.1841977793889573E-5</v>
      </c>
      <c r="G197" s="31">
        <v>66688</v>
      </c>
      <c r="H197" s="8">
        <f t="shared" ref="H197" si="111">G197/G$416</f>
        <v>1.1097895750416202E-5</v>
      </c>
      <c r="I197" s="8" t="s">
        <v>496</v>
      </c>
      <c r="J197" s="10"/>
      <c r="K197" s="10"/>
    </row>
    <row r="198" spans="1:11">
      <c r="A198" s="30" t="s">
        <v>496</v>
      </c>
      <c r="B198" s="30" t="s">
        <v>615</v>
      </c>
      <c r="C198" s="31">
        <v>29</v>
      </c>
      <c r="D198" s="8">
        <f t="shared" si="52"/>
        <v>1.1438168220745603E-5</v>
      </c>
      <c r="E198" s="31">
        <v>211360</v>
      </c>
      <c r="F198" s="8">
        <f t="shared" si="52"/>
        <v>2.8833495685972167E-5</v>
      </c>
      <c r="G198" s="31">
        <v>166951</v>
      </c>
      <c r="H198" s="8">
        <f t="shared" ref="H198" si="112">G198/G$416</f>
        <v>2.7783181283405342E-5</v>
      </c>
      <c r="I198" s="8" t="s">
        <v>496</v>
      </c>
      <c r="J198" s="10"/>
      <c r="K198" s="10"/>
    </row>
    <row r="199" spans="1:11">
      <c r="A199" s="30" t="s">
        <v>496</v>
      </c>
      <c r="B199" s="30" t="s">
        <v>616</v>
      </c>
      <c r="C199" s="31">
        <v>40</v>
      </c>
      <c r="D199" s="8">
        <f t="shared" si="52"/>
        <v>1.5776783752752557E-5</v>
      </c>
      <c r="E199" s="31">
        <v>1314908</v>
      </c>
      <c r="F199" s="8">
        <f t="shared" si="52"/>
        <v>1.7937828418551426E-4</v>
      </c>
      <c r="G199" s="31">
        <v>1264764</v>
      </c>
      <c r="H199" s="8">
        <f t="shared" ref="H199" si="113">G199/G$416</f>
        <v>2.1047593301462629E-4</v>
      </c>
      <c r="I199" s="8" t="s">
        <v>496</v>
      </c>
      <c r="J199" s="10"/>
      <c r="K199" s="10"/>
    </row>
    <row r="200" spans="1:11">
      <c r="A200" s="30" t="s">
        <v>496</v>
      </c>
      <c r="B200" s="30" t="s">
        <v>617</v>
      </c>
      <c r="C200" s="31">
        <v>4</v>
      </c>
      <c r="D200" s="8">
        <f t="shared" si="52"/>
        <v>1.5776783752752556E-6</v>
      </c>
      <c r="E200" s="31">
        <v>12216</v>
      </c>
      <c r="F200" s="8">
        <f t="shared" si="52"/>
        <v>1.6664931079666731E-6</v>
      </c>
      <c r="G200" s="31">
        <v>11638</v>
      </c>
      <c r="H200" s="8">
        <f t="shared" ref="H200" si="114">G200/G$416</f>
        <v>1.9367399043807544E-6</v>
      </c>
      <c r="I200" s="8" t="s">
        <v>496</v>
      </c>
      <c r="J200" s="10"/>
      <c r="K200" s="10"/>
    </row>
    <row r="201" spans="1:11">
      <c r="A201" s="30" t="s">
        <v>496</v>
      </c>
      <c r="B201" s="30" t="s">
        <v>618</v>
      </c>
      <c r="C201" s="31">
        <v>28</v>
      </c>
      <c r="D201" s="8">
        <f t="shared" si="52"/>
        <v>1.1043748626926789E-5</v>
      </c>
      <c r="E201" s="31">
        <v>624730</v>
      </c>
      <c r="F201" s="8">
        <f t="shared" si="52"/>
        <v>8.5224970476425969E-5</v>
      </c>
      <c r="G201" s="31">
        <v>461427</v>
      </c>
      <c r="H201" s="8">
        <f t="shared" ref="H201" si="115">G201/G$416</f>
        <v>7.6788458829583984E-5</v>
      </c>
      <c r="I201" s="8" t="s">
        <v>496</v>
      </c>
      <c r="J201" s="10"/>
      <c r="K201" s="10"/>
    </row>
    <row r="202" spans="1:11">
      <c r="A202" s="30" t="s">
        <v>496</v>
      </c>
      <c r="B202" s="30" t="s">
        <v>619</v>
      </c>
      <c r="C202" s="31">
        <v>8</v>
      </c>
      <c r="D202" s="8">
        <f t="shared" si="52"/>
        <v>3.1553567505505112E-6</v>
      </c>
      <c r="E202" s="31">
        <v>1080024</v>
      </c>
      <c r="F202" s="8">
        <f t="shared" si="52"/>
        <v>1.4733567063184334E-4</v>
      </c>
      <c r="G202" s="31">
        <v>1080024</v>
      </c>
      <c r="H202" s="8">
        <f t="shared" ref="H202" si="116">G202/G$416</f>
        <v>1.7973239203376181E-4</v>
      </c>
      <c r="I202" s="8" t="s">
        <v>496</v>
      </c>
      <c r="J202" s="10"/>
      <c r="K202" s="10"/>
    </row>
    <row r="203" spans="1:11">
      <c r="A203" s="30" t="s">
        <v>496</v>
      </c>
      <c r="B203" s="30" t="s">
        <v>620</v>
      </c>
      <c r="C203" s="31">
        <v>13</v>
      </c>
      <c r="D203" s="8">
        <f t="shared" ref="D203:F266" si="117">C203/C$416</f>
        <v>5.1274547196445804E-6</v>
      </c>
      <c r="E203" s="31">
        <v>482642</v>
      </c>
      <c r="F203" s="8">
        <f t="shared" si="117"/>
        <v>6.5841483842112882E-5</v>
      </c>
      <c r="G203" s="31">
        <v>482319</v>
      </c>
      <c r="H203" s="8">
        <f t="shared" ref="H203" si="118">G203/G$416</f>
        <v>8.0265204841125715E-5</v>
      </c>
      <c r="I203" s="8" t="s">
        <v>496</v>
      </c>
      <c r="J203" s="10"/>
      <c r="K203" s="10"/>
    </row>
    <row r="204" spans="1:11">
      <c r="A204" s="30" t="s">
        <v>496</v>
      </c>
      <c r="B204" s="30" t="s">
        <v>621</v>
      </c>
      <c r="C204" s="31">
        <v>9</v>
      </c>
      <c r="D204" s="8">
        <f t="shared" si="117"/>
        <v>3.549776344369325E-6</v>
      </c>
      <c r="E204" s="31">
        <v>1086289</v>
      </c>
      <c r="F204" s="8">
        <f t="shared" si="117"/>
        <v>1.4819033495088485E-4</v>
      </c>
      <c r="G204" s="31">
        <v>952154</v>
      </c>
      <c r="H204" s="8">
        <f t="shared" ref="H204" si="119">G204/G$416</f>
        <v>1.5845288253271635E-4</v>
      </c>
      <c r="I204" s="8" t="s">
        <v>496</v>
      </c>
      <c r="J204" s="10"/>
      <c r="K204" s="10"/>
    </row>
    <row r="205" spans="1:11">
      <c r="A205" s="30" t="s">
        <v>496</v>
      </c>
      <c r="B205" s="30" t="s">
        <v>622</v>
      </c>
      <c r="C205" s="31">
        <v>35</v>
      </c>
      <c r="D205" s="8">
        <f t="shared" si="117"/>
        <v>1.3804685783658487E-5</v>
      </c>
      <c r="E205" s="31">
        <v>211359</v>
      </c>
      <c r="F205" s="8">
        <f t="shared" si="117"/>
        <v>2.8833359267086448E-5</v>
      </c>
      <c r="G205" s="31">
        <v>147257</v>
      </c>
      <c r="H205" s="8">
        <f t="shared" ref="H205" si="120">G205/G$416</f>
        <v>2.4505800661573876E-5</v>
      </c>
      <c r="I205" s="8" t="s">
        <v>496</v>
      </c>
      <c r="J205" s="10"/>
      <c r="K205" s="10"/>
    </row>
    <row r="206" spans="1:11">
      <c r="A206" s="30" t="s">
        <v>496</v>
      </c>
      <c r="B206" s="30" t="s">
        <v>623</v>
      </c>
      <c r="C206" s="31">
        <v>95</v>
      </c>
      <c r="D206" s="8">
        <f t="shared" si="117"/>
        <v>3.7469861412787323E-5</v>
      </c>
      <c r="E206" s="31">
        <v>877676</v>
      </c>
      <c r="F206" s="8">
        <f t="shared" si="117"/>
        <v>1.1973158194398803E-4</v>
      </c>
      <c r="G206" s="31">
        <v>648117</v>
      </c>
      <c r="H206" s="8">
        <f t="shared" ref="H206" si="121">G206/G$416</f>
        <v>1.0785650941807367E-4</v>
      </c>
      <c r="I206" s="8" t="s">
        <v>496</v>
      </c>
      <c r="J206" s="10"/>
      <c r="K206" s="10"/>
    </row>
    <row r="207" spans="1:11">
      <c r="A207" s="30" t="s">
        <v>496</v>
      </c>
      <c r="B207" s="30" t="s">
        <v>624</v>
      </c>
      <c r="C207" s="31">
        <v>62</v>
      </c>
      <c r="D207" s="8">
        <f t="shared" si="117"/>
        <v>2.4454014816766463E-5</v>
      </c>
      <c r="E207" s="31">
        <v>1487646</v>
      </c>
      <c r="F207" s="8">
        <f t="shared" si="117"/>
        <v>2.0294300966717331E-4</v>
      </c>
      <c r="G207" s="31">
        <v>1268780</v>
      </c>
      <c r="H207" s="8">
        <f t="shared" ref="H207" si="122">G207/G$416</f>
        <v>2.1114425639115087E-4</v>
      </c>
      <c r="I207" s="8" t="s">
        <v>496</v>
      </c>
      <c r="J207" s="10"/>
      <c r="K207" s="10"/>
    </row>
    <row r="208" spans="1:11">
      <c r="A208" s="30" t="s">
        <v>496</v>
      </c>
      <c r="B208" s="30" t="s">
        <v>625</v>
      </c>
      <c r="C208" s="31">
        <v>26</v>
      </c>
      <c r="D208" s="8">
        <f t="shared" si="117"/>
        <v>1.0254909439289161E-5</v>
      </c>
      <c r="E208" s="31">
        <v>1770527</v>
      </c>
      <c r="F208" s="8">
        <f t="shared" si="117"/>
        <v>2.415333204787909E-4</v>
      </c>
      <c r="G208" s="31">
        <v>1725634</v>
      </c>
      <c r="H208" s="8">
        <f t="shared" ref="H208" si="123">G208/G$416</f>
        <v>2.8717169858705785E-4</v>
      </c>
      <c r="I208" s="8" t="s">
        <v>496</v>
      </c>
      <c r="J208" s="10"/>
      <c r="K208" s="10"/>
    </row>
    <row r="209" spans="1:11">
      <c r="A209" s="30" t="s">
        <v>496</v>
      </c>
      <c r="B209" s="30" t="s">
        <v>626</v>
      </c>
      <c r="C209" s="31">
        <v>10</v>
      </c>
      <c r="D209" s="8">
        <f t="shared" si="117"/>
        <v>3.9441959381881393E-6</v>
      </c>
      <c r="E209" s="31">
        <v>202288</v>
      </c>
      <c r="F209" s="8">
        <f t="shared" si="117"/>
        <v>2.7595903554712048E-5</v>
      </c>
      <c r="G209" s="31">
        <v>200839</v>
      </c>
      <c r="H209" s="8">
        <f t="shared" ref="H209" si="124">G209/G$416</f>
        <v>3.3422659018381715E-5</v>
      </c>
      <c r="I209" s="8" t="s">
        <v>496</v>
      </c>
      <c r="J209" s="10"/>
      <c r="K209" s="10"/>
    </row>
    <row r="210" spans="1:11">
      <c r="A210" s="30" t="s">
        <v>496</v>
      </c>
      <c r="B210" s="30" t="s">
        <v>627</v>
      </c>
      <c r="C210" s="31">
        <v>10</v>
      </c>
      <c r="D210" s="8">
        <f t="shared" si="117"/>
        <v>3.9441959381881393E-6</v>
      </c>
      <c r="E210" s="31">
        <v>36797</v>
      </c>
      <c r="F210" s="8">
        <f t="shared" si="117"/>
        <v>5.0198057378724352E-6</v>
      </c>
      <c r="G210" s="31">
        <v>36677</v>
      </c>
      <c r="H210" s="8">
        <f t="shared" ref="H210" si="125">G210/G$416</f>
        <v>6.1036096814721541E-6</v>
      </c>
      <c r="I210" s="8" t="s">
        <v>496</v>
      </c>
      <c r="J210" s="10"/>
      <c r="K210" s="10"/>
    </row>
    <row r="211" spans="1:11">
      <c r="A211" s="30" t="s">
        <v>496</v>
      </c>
      <c r="B211" s="30" t="s">
        <v>628</v>
      </c>
      <c r="C211" s="31">
        <v>124</v>
      </c>
      <c r="D211" s="8">
        <f t="shared" si="117"/>
        <v>4.8908029633532925E-5</v>
      </c>
      <c r="E211" s="31">
        <v>2991360</v>
      </c>
      <c r="F211" s="8">
        <f t="shared" si="117"/>
        <v>4.0807799799011027E-4</v>
      </c>
      <c r="G211" s="31">
        <v>2728814</v>
      </c>
      <c r="H211" s="8">
        <f t="shared" ref="H211" si="126">G211/G$416</f>
        <v>4.5411608226781784E-4</v>
      </c>
      <c r="I211" s="8" t="s">
        <v>496</v>
      </c>
      <c r="J211" s="10"/>
      <c r="K211" s="10"/>
    </row>
    <row r="212" spans="1:11">
      <c r="A212" s="30" t="s">
        <v>496</v>
      </c>
      <c r="B212" s="30" t="s">
        <v>629</v>
      </c>
      <c r="C212" s="31">
        <v>81</v>
      </c>
      <c r="D212" s="8">
        <f t="shared" si="117"/>
        <v>3.1947987099323928E-5</v>
      </c>
      <c r="E212" s="31">
        <v>2034446</v>
      </c>
      <c r="F212" s="8">
        <f t="shared" si="117"/>
        <v>2.7753685637936856E-4</v>
      </c>
      <c r="G212" s="31">
        <v>1716687</v>
      </c>
      <c r="H212" s="8">
        <f t="shared" ref="H212" si="127">G212/G$416</f>
        <v>2.8568278194119988E-4</v>
      </c>
      <c r="I212" s="8" t="s">
        <v>496</v>
      </c>
      <c r="J212" s="10"/>
      <c r="K212" s="10"/>
    </row>
    <row r="213" spans="1:11">
      <c r="A213" s="30" t="s">
        <v>496</v>
      </c>
      <c r="B213" s="30" t="s">
        <v>630</v>
      </c>
      <c r="C213" s="31">
        <v>120</v>
      </c>
      <c r="D213" s="8">
        <f t="shared" si="117"/>
        <v>4.7330351258257665E-5</v>
      </c>
      <c r="E213" s="31">
        <v>2878512</v>
      </c>
      <c r="F213" s="8">
        <f t="shared" si="117"/>
        <v>3.9268339957427667E-4</v>
      </c>
      <c r="G213" s="31">
        <v>2193048</v>
      </c>
      <c r="H213" s="8">
        <f t="shared" ref="H213" si="128">G213/G$416</f>
        <v>3.6495648511964296E-4</v>
      </c>
      <c r="I213" s="8" t="s">
        <v>496</v>
      </c>
      <c r="J213" s="10"/>
      <c r="K213" s="10"/>
    </row>
    <row r="214" spans="1:11">
      <c r="A214" s="30" t="s">
        <v>496</v>
      </c>
      <c r="B214" s="30" t="s">
        <v>631</v>
      </c>
      <c r="C214" s="31">
        <v>102</v>
      </c>
      <c r="D214" s="8">
        <f t="shared" si="117"/>
        <v>4.0230798569519017E-5</v>
      </c>
      <c r="E214" s="31">
        <v>2347142</v>
      </c>
      <c r="F214" s="8">
        <f t="shared" si="117"/>
        <v>3.2019449626875514E-4</v>
      </c>
      <c r="G214" s="31">
        <v>2040432</v>
      </c>
      <c r="H214" s="8">
        <f t="shared" ref="H214" si="129">G214/G$416</f>
        <v>3.395588654902416E-4</v>
      </c>
      <c r="I214" s="8" t="s">
        <v>496</v>
      </c>
      <c r="J214" s="10"/>
      <c r="K214" s="10"/>
    </row>
    <row r="215" spans="1:11">
      <c r="A215" s="30" t="s">
        <v>496</v>
      </c>
      <c r="B215" s="30" t="s">
        <v>632</v>
      </c>
      <c r="C215" s="31">
        <v>5</v>
      </c>
      <c r="D215" s="8">
        <f t="shared" si="117"/>
        <v>1.9720979690940697E-6</v>
      </c>
      <c r="E215" s="31">
        <v>74899</v>
      </c>
      <c r="F215" s="8">
        <f t="shared" si="117"/>
        <v>1.0217638121610662E-5</v>
      </c>
      <c r="G215" s="31">
        <v>60924</v>
      </c>
      <c r="H215" s="8">
        <f t="shared" ref="H215" si="130">G215/G$416</f>
        <v>1.0138678633312691E-5</v>
      </c>
      <c r="I215" s="8" t="s">
        <v>496</v>
      </c>
      <c r="J215" s="10"/>
      <c r="K215" s="10"/>
    </row>
    <row r="216" spans="1:11">
      <c r="A216" s="30" t="s">
        <v>496</v>
      </c>
      <c r="B216" s="30" t="s">
        <v>633</v>
      </c>
      <c r="C216" s="31">
        <v>11</v>
      </c>
      <c r="D216" s="8">
        <f t="shared" si="117"/>
        <v>4.3386155320069527E-6</v>
      </c>
      <c r="E216" s="31">
        <v>159325</v>
      </c>
      <c r="F216" s="8">
        <f t="shared" si="117"/>
        <v>2.1734938967484463E-5</v>
      </c>
      <c r="G216" s="31">
        <v>102635</v>
      </c>
      <c r="H216" s="8">
        <f t="shared" ref="H216" si="131">G216/G$416</f>
        <v>1.7080022348008141E-5</v>
      </c>
      <c r="I216" s="8" t="s">
        <v>496</v>
      </c>
      <c r="J216" s="10"/>
      <c r="K216" s="10"/>
    </row>
    <row r="217" spans="1:11">
      <c r="A217" s="30" t="s">
        <v>496</v>
      </c>
      <c r="B217" s="30" t="s">
        <v>634</v>
      </c>
      <c r="C217" s="31">
        <v>189</v>
      </c>
      <c r="D217" s="8">
        <f t="shared" si="117"/>
        <v>7.4545303231755825E-5</v>
      </c>
      <c r="E217" s="31">
        <v>1741854</v>
      </c>
      <c r="F217" s="8">
        <f t="shared" si="117"/>
        <v>2.3762178176851517E-4</v>
      </c>
      <c r="G217" s="31">
        <v>1225023</v>
      </c>
      <c r="H217" s="8">
        <f t="shared" ref="H217" si="132">G217/G$416</f>
        <v>2.0386242721122402E-4</v>
      </c>
      <c r="I217" s="8" t="s">
        <v>496</v>
      </c>
      <c r="J217" s="10"/>
      <c r="K217" s="10"/>
    </row>
    <row r="218" spans="1:11">
      <c r="A218" s="30" t="s">
        <v>496</v>
      </c>
      <c r="B218" s="30" t="s">
        <v>635</v>
      </c>
      <c r="C218" s="31">
        <v>39</v>
      </c>
      <c r="D218" s="8">
        <f t="shared" si="117"/>
        <v>1.538236415893374E-5</v>
      </c>
      <c r="E218" s="31">
        <v>220636</v>
      </c>
      <c r="F218" s="8">
        <f t="shared" si="117"/>
        <v>3.0098917269919358E-5</v>
      </c>
      <c r="G218" s="31">
        <v>196689</v>
      </c>
      <c r="H218" s="8">
        <f t="shared" ref="H218" si="133">G218/G$416</f>
        <v>3.2732036007281857E-5</v>
      </c>
      <c r="I218" s="8" t="s">
        <v>496</v>
      </c>
      <c r="J218" s="10"/>
      <c r="K218" s="10"/>
    </row>
    <row r="219" spans="1:11">
      <c r="A219" s="30" t="s">
        <v>496</v>
      </c>
      <c r="B219" s="30" t="s">
        <v>636</v>
      </c>
      <c r="C219" s="31">
        <v>22</v>
      </c>
      <c r="D219" s="8">
        <f t="shared" si="117"/>
        <v>8.6772310640139055E-6</v>
      </c>
      <c r="E219" s="31">
        <v>113367</v>
      </c>
      <c r="F219" s="8">
        <f t="shared" si="117"/>
        <v>1.5465399817522743E-5</v>
      </c>
      <c r="G219" s="31">
        <v>107159</v>
      </c>
      <c r="H219" s="8">
        <f t="shared" ref="H219" si="134">G219/G$416</f>
        <v>1.7832884637698684E-5</v>
      </c>
      <c r="I219" s="8" t="s">
        <v>496</v>
      </c>
      <c r="J219" s="10"/>
      <c r="K219" s="10"/>
    </row>
    <row r="220" spans="1:11">
      <c r="A220" s="30" t="s">
        <v>496</v>
      </c>
      <c r="B220" s="30" t="s">
        <v>637</v>
      </c>
      <c r="C220" s="31">
        <v>165</v>
      </c>
      <c r="D220" s="8">
        <f t="shared" si="117"/>
        <v>6.5079232980104289E-5</v>
      </c>
      <c r="E220" s="31">
        <v>100709</v>
      </c>
      <c r="F220" s="8">
        <f t="shared" si="117"/>
        <v>1.3738609562067425E-5</v>
      </c>
      <c r="G220" s="31">
        <v>61930</v>
      </c>
      <c r="H220" s="8">
        <f t="shared" ref="H220" si="135">G220/G$416</f>
        <v>1.0306092307810632E-5</v>
      </c>
      <c r="I220" s="8" t="s">
        <v>496</v>
      </c>
      <c r="J220" s="10"/>
      <c r="K220" s="10"/>
    </row>
    <row r="221" spans="1:11">
      <c r="A221" s="30" t="s">
        <v>496</v>
      </c>
      <c r="B221" s="30" t="s">
        <v>638</v>
      </c>
      <c r="C221" s="31">
        <v>303</v>
      </c>
      <c r="D221" s="8">
        <f t="shared" si="117"/>
        <v>1.1950913692710061E-4</v>
      </c>
      <c r="E221" s="31">
        <v>1884915</v>
      </c>
      <c r="F221" s="8">
        <f t="shared" si="117"/>
        <v>2.5713800397863471E-4</v>
      </c>
      <c r="G221" s="31">
        <v>1605820</v>
      </c>
      <c r="H221" s="8">
        <f t="shared" ref="H221" si="136">G221/G$416</f>
        <v>2.6723282980346309E-4</v>
      </c>
      <c r="I221" s="8" t="s">
        <v>496</v>
      </c>
      <c r="J221" s="10"/>
      <c r="K221" s="10"/>
    </row>
    <row r="222" spans="1:11">
      <c r="A222" s="30" t="s">
        <v>496</v>
      </c>
      <c r="B222" s="30" t="s">
        <v>639</v>
      </c>
      <c r="C222" s="31">
        <v>185</v>
      </c>
      <c r="D222" s="8">
        <f t="shared" si="117"/>
        <v>7.2967624856480571E-5</v>
      </c>
      <c r="E222" s="31">
        <v>354649</v>
      </c>
      <c r="F222" s="8">
        <f t="shared" si="117"/>
        <v>4.8380821402036071E-5</v>
      </c>
      <c r="G222" s="31">
        <v>253993</v>
      </c>
      <c r="H222" s="8">
        <f t="shared" ref="H222" si="137">G222/G$416</f>
        <v>4.2268291676695393E-5</v>
      </c>
      <c r="I222" s="8" t="s">
        <v>496</v>
      </c>
      <c r="J222" s="10"/>
      <c r="K222" s="10"/>
    </row>
    <row r="223" spans="1:11">
      <c r="A223" s="30" t="s">
        <v>496</v>
      </c>
      <c r="B223" s="30" t="s">
        <v>640</v>
      </c>
      <c r="C223" s="31">
        <v>68</v>
      </c>
      <c r="D223" s="8">
        <f t="shared" si="117"/>
        <v>2.6820532379679343E-5</v>
      </c>
      <c r="E223" s="31">
        <v>154706</v>
      </c>
      <c r="F223" s="8">
        <f t="shared" si="117"/>
        <v>2.1104820134339564E-5</v>
      </c>
      <c r="G223" s="31">
        <v>130059</v>
      </c>
      <c r="H223" s="8">
        <f t="shared" ref="H223" si="138">G223/G$416</f>
        <v>2.1643792337502713E-5</v>
      </c>
      <c r="I223" s="8" t="s">
        <v>496</v>
      </c>
      <c r="J223" s="10"/>
      <c r="K223" s="10"/>
    </row>
    <row r="224" spans="1:11">
      <c r="A224" s="30" t="s">
        <v>496</v>
      </c>
      <c r="B224" s="30" t="s">
        <v>641</v>
      </c>
      <c r="C224" s="31">
        <v>198</v>
      </c>
      <c r="D224" s="8">
        <f t="shared" si="117"/>
        <v>7.8095079576125153E-5</v>
      </c>
      <c r="E224" s="31">
        <v>317396</v>
      </c>
      <c r="F224" s="8">
        <f t="shared" si="117"/>
        <v>4.32988086522749E-5</v>
      </c>
      <c r="G224" s="31">
        <v>273976</v>
      </c>
      <c r="H224" s="8">
        <f t="shared" ref="H224" si="139">G224/G$416</f>
        <v>4.5593766286528753E-5</v>
      </c>
      <c r="I224" s="8" t="s">
        <v>496</v>
      </c>
      <c r="J224" s="10"/>
      <c r="K224" s="10"/>
    </row>
    <row r="225" spans="1:11">
      <c r="A225" s="30" t="s">
        <v>496</v>
      </c>
      <c r="B225" s="30" t="s">
        <v>642</v>
      </c>
      <c r="C225" s="31">
        <v>188</v>
      </c>
      <c r="D225" s="8">
        <f t="shared" si="117"/>
        <v>7.4150883637937018E-5</v>
      </c>
      <c r="E225" s="31">
        <v>437604</v>
      </c>
      <c r="F225" s="8">
        <f t="shared" si="117"/>
        <v>5.9697450067014406E-5</v>
      </c>
      <c r="G225" s="31">
        <v>370731</v>
      </c>
      <c r="H225" s="8">
        <f t="shared" ref="H225" si="140">G225/G$416</f>
        <v>6.1695267356159263E-5</v>
      </c>
      <c r="I225" s="8" t="s">
        <v>496</v>
      </c>
      <c r="J225" s="10"/>
      <c r="K225" s="10"/>
    </row>
    <row r="226" spans="1:11">
      <c r="A226" s="30" t="s">
        <v>496</v>
      </c>
      <c r="B226" s="30" t="s">
        <v>643</v>
      </c>
      <c r="C226" s="31">
        <v>36</v>
      </c>
      <c r="D226" s="8">
        <f t="shared" si="117"/>
        <v>1.41991053774773E-5</v>
      </c>
      <c r="E226" s="31">
        <v>125420</v>
      </c>
      <c r="F226" s="8">
        <f t="shared" si="117"/>
        <v>1.7109656647116908E-5</v>
      </c>
      <c r="G226" s="31">
        <v>20464</v>
      </c>
      <c r="H226" s="8">
        <f t="shared" ref="H226" si="141">G226/G$416</f>
        <v>3.4055203130475822E-6</v>
      </c>
      <c r="I226" s="8" t="s">
        <v>496</v>
      </c>
      <c r="J226" s="10"/>
      <c r="K226" s="10"/>
    </row>
    <row r="227" spans="1:11">
      <c r="A227" s="30" t="s">
        <v>496</v>
      </c>
      <c r="B227" s="30" t="s">
        <v>644</v>
      </c>
      <c r="C227" s="31">
        <v>5213</v>
      </c>
      <c r="D227" s="8">
        <f t="shared" si="117"/>
        <v>2.0561093425774768E-3</v>
      </c>
      <c r="E227" s="31">
        <v>481924</v>
      </c>
      <c r="F227" s="8">
        <f t="shared" si="117"/>
        <v>6.5743535082165273E-5</v>
      </c>
      <c r="G227" s="31">
        <v>180909</v>
      </c>
      <c r="H227" s="8">
        <f t="shared" ref="H227" si="142">G227/G$416</f>
        <v>3.0106004413268426E-5</v>
      </c>
      <c r="I227" s="8" t="s">
        <v>496</v>
      </c>
      <c r="J227" s="10"/>
      <c r="K227" s="10"/>
    </row>
    <row r="228" spans="1:11">
      <c r="A228" s="30" t="s">
        <v>496</v>
      </c>
      <c r="B228" s="30" t="s">
        <v>645</v>
      </c>
      <c r="C228" s="31">
        <v>1564</v>
      </c>
      <c r="D228" s="8">
        <f t="shared" si="117"/>
        <v>6.1687224473262498E-4</v>
      </c>
      <c r="E228" s="31">
        <v>110000</v>
      </c>
      <c r="F228" s="8">
        <f t="shared" si="117"/>
        <v>1.5006077429300429E-5</v>
      </c>
      <c r="G228" s="31">
        <v>7915</v>
      </c>
      <c r="H228" s="8">
        <f t="shared" ref="H228" si="143">G228/G$416</f>
        <v>1.3171761765916543E-6</v>
      </c>
      <c r="I228" s="8" t="s">
        <v>496</v>
      </c>
      <c r="J228" s="10"/>
      <c r="K228" s="10"/>
    </row>
    <row r="229" spans="1:11">
      <c r="A229" s="30" t="s">
        <v>496</v>
      </c>
      <c r="B229" s="30" t="s">
        <v>646</v>
      </c>
      <c r="C229" s="31">
        <v>2977</v>
      </c>
      <c r="D229" s="8">
        <f t="shared" si="117"/>
        <v>1.1741871307986089E-3</v>
      </c>
      <c r="E229" s="31">
        <v>356464</v>
      </c>
      <c r="F229" s="8">
        <f t="shared" si="117"/>
        <v>4.8628421679619529E-5</v>
      </c>
      <c r="G229" s="31">
        <v>4062</v>
      </c>
      <c r="H229" s="8">
        <f t="shared" ref="H229" si="144">G229/G$416</f>
        <v>6.7597847496087176E-7</v>
      </c>
      <c r="I229" s="8" t="s">
        <v>496</v>
      </c>
      <c r="J229" s="10"/>
      <c r="K229" s="10"/>
    </row>
    <row r="230" spans="1:11">
      <c r="A230" s="30" t="s">
        <v>496</v>
      </c>
      <c r="B230" s="30" t="s">
        <v>647</v>
      </c>
      <c r="C230" s="31">
        <v>772</v>
      </c>
      <c r="D230" s="8">
        <f t="shared" si="117"/>
        <v>3.0449192642812431E-4</v>
      </c>
      <c r="E230" s="31">
        <v>309454</v>
      </c>
      <c r="F230" s="8">
        <f t="shared" si="117"/>
        <v>4.2215369861879406E-5</v>
      </c>
      <c r="G230" s="31">
        <v>306754</v>
      </c>
      <c r="H230" s="8">
        <f t="shared" ref="H230" si="145">G230/G$416</f>
        <v>5.1048523167933837E-5</v>
      </c>
      <c r="I230" s="8" t="s">
        <v>496</v>
      </c>
      <c r="J230" s="10"/>
      <c r="K230" s="10"/>
    </row>
    <row r="231" spans="1:11">
      <c r="A231" s="30" t="s">
        <v>496</v>
      </c>
      <c r="B231" s="30" t="s">
        <v>648</v>
      </c>
      <c r="C231" s="31">
        <v>10</v>
      </c>
      <c r="D231" s="8">
        <f t="shared" si="117"/>
        <v>3.9441959381881393E-6</v>
      </c>
      <c r="E231" s="31">
        <v>12259</v>
      </c>
      <c r="F231" s="8">
        <f t="shared" si="117"/>
        <v>1.6723591200526723E-6</v>
      </c>
      <c r="G231" s="31">
        <v>12259</v>
      </c>
      <c r="H231" s="8">
        <f t="shared" ref="H231" si="146">G231/G$416</f>
        <v>2.0400837332706367E-6</v>
      </c>
      <c r="I231" s="8" t="s">
        <v>496</v>
      </c>
      <c r="J231" s="10"/>
      <c r="K231" s="10"/>
    </row>
    <row r="232" spans="1:11">
      <c r="A232" s="30" t="s">
        <v>496</v>
      </c>
      <c r="B232" s="30" t="s">
        <v>649</v>
      </c>
      <c r="C232" s="31">
        <v>28</v>
      </c>
      <c r="D232" s="8">
        <f t="shared" si="117"/>
        <v>1.1043748626926789E-5</v>
      </c>
      <c r="E232" s="31">
        <v>53587</v>
      </c>
      <c r="F232" s="8">
        <f t="shared" si="117"/>
        <v>7.310278829126564E-6</v>
      </c>
      <c r="G232" s="31">
        <v>53419</v>
      </c>
      <c r="H232" s="8">
        <f t="shared" ref="H232" si="147">G232/G$416</f>
        <v>8.8897326819140333E-6</v>
      </c>
      <c r="I232" s="8" t="s">
        <v>496</v>
      </c>
      <c r="J232" s="10"/>
      <c r="K232" s="10"/>
    </row>
    <row r="233" spans="1:11">
      <c r="A233" s="30" t="s">
        <v>496</v>
      </c>
      <c r="B233" s="30" t="s">
        <v>650</v>
      </c>
      <c r="C233" s="31">
        <v>10</v>
      </c>
      <c r="D233" s="8">
        <f t="shared" si="117"/>
        <v>3.9441959381881393E-6</v>
      </c>
      <c r="E233" s="31">
        <v>46741</v>
      </c>
      <c r="F233" s="8">
        <f t="shared" si="117"/>
        <v>6.3763551374811942E-6</v>
      </c>
      <c r="G233" s="31">
        <v>46741</v>
      </c>
      <c r="H233" s="8">
        <f t="shared" ref="H233" si="148">G233/G$416</f>
        <v>7.7784120871851566E-6</v>
      </c>
      <c r="I233" s="8" t="s">
        <v>496</v>
      </c>
      <c r="J233" s="10"/>
      <c r="K233" s="10"/>
    </row>
    <row r="234" spans="1:11">
      <c r="A234" s="30" t="s">
        <v>496</v>
      </c>
      <c r="B234" s="30" t="s">
        <v>651</v>
      </c>
      <c r="C234" s="31">
        <v>4992</v>
      </c>
      <c r="D234" s="8">
        <f t="shared" si="117"/>
        <v>1.9689426123435188E-3</v>
      </c>
      <c r="E234" s="31">
        <v>203904474</v>
      </c>
      <c r="F234" s="8">
        <f t="shared" si="117"/>
        <v>2.7816421136588873E-2</v>
      </c>
      <c r="G234" s="31">
        <v>183251383</v>
      </c>
      <c r="H234" s="8">
        <f t="shared" ref="H234" si="149">G234/G$416</f>
        <v>3.049581250980074E-2</v>
      </c>
      <c r="I234" s="8" t="s">
        <v>496</v>
      </c>
      <c r="J234" s="10"/>
      <c r="K234" s="10"/>
    </row>
    <row r="235" spans="1:11">
      <c r="A235" s="30" t="s">
        <v>496</v>
      </c>
      <c r="B235" s="30" t="s">
        <v>652</v>
      </c>
      <c r="C235" s="31">
        <v>3387</v>
      </c>
      <c r="D235" s="8">
        <f t="shared" si="117"/>
        <v>1.3358991642643226E-3</v>
      </c>
      <c r="E235" s="31">
        <v>133416923</v>
      </c>
      <c r="F235" s="8">
        <f t="shared" si="117"/>
        <v>1.8200587971972847E-2</v>
      </c>
      <c r="G235" s="31">
        <v>122392308</v>
      </c>
      <c r="H235" s="8">
        <f t="shared" ref="H235" si="150">G235/G$416</f>
        <v>2.0367938382270138E-2</v>
      </c>
      <c r="I235" s="8" t="s">
        <v>496</v>
      </c>
      <c r="J235" s="10"/>
      <c r="K235" s="10"/>
    </row>
    <row r="236" spans="1:11">
      <c r="A236" s="30" t="s">
        <v>496</v>
      </c>
      <c r="B236" s="30" t="s">
        <v>653</v>
      </c>
      <c r="C236" s="31">
        <v>2126</v>
      </c>
      <c r="D236" s="8">
        <f t="shared" si="117"/>
        <v>8.3853605645879833E-4</v>
      </c>
      <c r="E236" s="31">
        <v>40465060</v>
      </c>
      <c r="F236" s="8">
        <f t="shared" si="117"/>
        <v>5.5201983958298876E-3</v>
      </c>
      <c r="G236" s="31">
        <v>36079649</v>
      </c>
      <c r="H236" s="8">
        <f t="shared" ref="H236" si="151">G236/G$416</f>
        <v>6.0042014052544409E-3</v>
      </c>
      <c r="I236" s="8" t="s">
        <v>496</v>
      </c>
      <c r="J236" s="10"/>
      <c r="K236" s="10"/>
    </row>
    <row r="237" spans="1:11">
      <c r="A237" s="30" t="s">
        <v>496</v>
      </c>
      <c r="B237" s="30" t="s">
        <v>654</v>
      </c>
      <c r="C237" s="31">
        <v>542</v>
      </c>
      <c r="D237" s="8">
        <f t="shared" si="117"/>
        <v>2.1377541984979713E-4</v>
      </c>
      <c r="E237" s="31">
        <v>511340</v>
      </c>
      <c r="F237" s="8">
        <f t="shared" si="117"/>
        <v>6.9756433024531652E-5</v>
      </c>
      <c r="G237" s="31">
        <v>429141</v>
      </c>
      <c r="H237" s="8">
        <f t="shared" ref="H237" si="152">G237/G$416</f>
        <v>7.1415578218410496E-5</v>
      </c>
      <c r="I237" s="8" t="s">
        <v>496</v>
      </c>
      <c r="J237" s="10"/>
      <c r="K237" s="10"/>
    </row>
    <row r="238" spans="1:11">
      <c r="A238" s="30" t="s">
        <v>496</v>
      </c>
      <c r="B238" s="30" t="s">
        <v>655</v>
      </c>
      <c r="C238" s="31">
        <v>558</v>
      </c>
      <c r="D238" s="8">
        <f t="shared" si="117"/>
        <v>2.2008613335089815E-4</v>
      </c>
      <c r="E238" s="31">
        <v>44039108</v>
      </c>
      <c r="F238" s="8">
        <f t="shared" si="117"/>
        <v>6.0077660415029446E-3</v>
      </c>
      <c r="G238" s="31">
        <v>45489549</v>
      </c>
      <c r="H238" s="8">
        <f t="shared" ref="H238" si="153">G238/G$416</f>
        <v>7.5701516395071016E-3</v>
      </c>
      <c r="I238" s="8" t="s">
        <v>496</v>
      </c>
      <c r="J238" s="10"/>
      <c r="K238" s="10"/>
    </row>
    <row r="239" spans="1:11">
      <c r="A239" s="30" t="s">
        <v>496</v>
      </c>
      <c r="B239" s="30" t="s">
        <v>656</v>
      </c>
      <c r="C239" s="31">
        <v>415</v>
      </c>
      <c r="D239" s="8">
        <f t="shared" si="117"/>
        <v>1.6368413143480777E-4</v>
      </c>
      <c r="E239" s="31">
        <v>2672221</v>
      </c>
      <c r="F239" s="8">
        <f t="shared" si="117"/>
        <v>3.6454141122002382E-4</v>
      </c>
      <c r="G239" s="31">
        <v>2325800</v>
      </c>
      <c r="H239" s="8">
        <f t="shared" ref="H239" si="154">G239/G$416</f>
        <v>3.8704843354603531E-4</v>
      </c>
      <c r="I239" s="8" t="s">
        <v>496</v>
      </c>
      <c r="J239" s="10"/>
      <c r="K239" s="10"/>
    </row>
    <row r="240" spans="1:11">
      <c r="A240" s="30" t="s">
        <v>496</v>
      </c>
      <c r="B240" s="30" t="s">
        <v>657</v>
      </c>
      <c r="C240" s="31">
        <v>108</v>
      </c>
      <c r="D240" s="8">
        <f t="shared" si="117"/>
        <v>4.2597316132431904E-5</v>
      </c>
      <c r="E240" s="31">
        <v>9587347</v>
      </c>
      <c r="F240" s="8">
        <f t="shared" si="117"/>
        <v>1.307895194759738E-3</v>
      </c>
      <c r="G240" s="31">
        <v>13390315</v>
      </c>
      <c r="H240" s="8">
        <f t="shared" ref="H240" si="155">G240/G$416</f>
        <v>2.2283517264760425E-3</v>
      </c>
      <c r="I240" s="8" t="s">
        <v>496</v>
      </c>
      <c r="J240" s="10"/>
      <c r="K240" s="10"/>
    </row>
    <row r="241" spans="1:11">
      <c r="A241" s="30" t="s">
        <v>496</v>
      </c>
      <c r="B241" s="30" t="s">
        <v>658</v>
      </c>
      <c r="C241" s="31">
        <v>44</v>
      </c>
      <c r="D241" s="8">
        <f t="shared" si="117"/>
        <v>1.7354462128027811E-5</v>
      </c>
      <c r="E241" s="31">
        <v>451640</v>
      </c>
      <c r="F241" s="8">
        <f t="shared" si="117"/>
        <v>6.1612225546993143E-5</v>
      </c>
      <c r="G241" s="31">
        <v>479956</v>
      </c>
      <c r="H241" s="8">
        <f t="shared" ref="H241" si="156">G241/G$416</f>
        <v>7.9871965762757304E-5</v>
      </c>
      <c r="I241" s="8" t="s">
        <v>496</v>
      </c>
      <c r="J241" s="10"/>
      <c r="K241" s="10"/>
    </row>
    <row r="242" spans="1:11">
      <c r="A242" s="30" t="s">
        <v>496</v>
      </c>
      <c r="B242" s="30" t="s">
        <v>659</v>
      </c>
      <c r="C242" s="31">
        <v>43</v>
      </c>
      <c r="D242" s="8">
        <f t="shared" si="117"/>
        <v>1.6960042534208998E-5</v>
      </c>
      <c r="E242" s="31">
        <v>298443</v>
      </c>
      <c r="F242" s="8">
        <f t="shared" si="117"/>
        <v>4.0713261511206436E-5</v>
      </c>
      <c r="G242" s="31">
        <v>298443</v>
      </c>
      <c r="H242" s="8">
        <f t="shared" ref="H242" si="157">G242/G$416</f>
        <v>4.9665446578716748E-5</v>
      </c>
      <c r="I242" s="8" t="s">
        <v>496</v>
      </c>
      <c r="J242" s="10"/>
      <c r="K242" s="10"/>
    </row>
    <row r="243" spans="1:11">
      <c r="A243" s="30" t="s">
        <v>496</v>
      </c>
      <c r="B243" s="30" t="s">
        <v>660</v>
      </c>
      <c r="C243" s="31">
        <v>18</v>
      </c>
      <c r="D243" s="8">
        <f t="shared" si="117"/>
        <v>7.0995526887386501E-6</v>
      </c>
      <c r="E243" s="31">
        <v>475954</v>
      </c>
      <c r="F243" s="8">
        <f t="shared" si="117"/>
        <v>6.4929114334411419E-5</v>
      </c>
      <c r="G243" s="31">
        <v>467135</v>
      </c>
      <c r="H243" s="8">
        <f t="shared" ref="H243" si="158">G243/G$416</f>
        <v>7.7738356696417229E-5</v>
      </c>
      <c r="I243" s="8" t="s">
        <v>496</v>
      </c>
      <c r="J243" s="10"/>
      <c r="K243" s="10"/>
    </row>
    <row r="244" spans="1:11">
      <c r="A244" s="30" t="s">
        <v>496</v>
      </c>
      <c r="B244" s="30" t="s">
        <v>661</v>
      </c>
      <c r="C244" s="31">
        <v>451</v>
      </c>
      <c r="D244" s="8">
        <f t="shared" si="117"/>
        <v>1.7788323681228508E-4</v>
      </c>
      <c r="E244" s="31">
        <v>1394683</v>
      </c>
      <c r="F244" s="8">
        <f t="shared" si="117"/>
        <v>1.9026110079390008E-4</v>
      </c>
      <c r="G244" s="31">
        <v>1245782</v>
      </c>
      <c r="H244" s="8">
        <f t="shared" ref="H244" si="159">G244/G$416</f>
        <v>2.0731704000337387E-4</v>
      </c>
      <c r="I244" s="8" t="s">
        <v>496</v>
      </c>
      <c r="J244" s="10"/>
      <c r="K244" s="10"/>
    </row>
    <row r="245" spans="1:11">
      <c r="A245" s="30" t="s">
        <v>496</v>
      </c>
      <c r="B245" s="30" t="s">
        <v>662</v>
      </c>
      <c r="C245" s="31">
        <v>2</v>
      </c>
      <c r="D245" s="8">
        <f t="shared" si="117"/>
        <v>7.888391876376278E-7</v>
      </c>
      <c r="E245" s="31">
        <v>20600</v>
      </c>
      <c r="F245" s="8">
        <f t="shared" si="117"/>
        <v>2.8102290458508073E-6</v>
      </c>
      <c r="G245" s="31">
        <v>17600</v>
      </c>
      <c r="H245" s="8">
        <f t="shared" ref="H245" si="160">G245/G$416</f>
        <v>2.9289072277969823E-6</v>
      </c>
      <c r="I245" s="8" t="s">
        <v>496</v>
      </c>
      <c r="J245" s="10"/>
      <c r="K245" s="10"/>
    </row>
    <row r="246" spans="1:11">
      <c r="A246" s="30" t="s">
        <v>496</v>
      </c>
      <c r="B246" s="30" t="s">
        <v>663</v>
      </c>
      <c r="C246" s="31">
        <v>66</v>
      </c>
      <c r="D246" s="8">
        <f t="shared" si="117"/>
        <v>2.6031693192041716E-5</v>
      </c>
      <c r="E246" s="31">
        <v>198407</v>
      </c>
      <c r="F246" s="8">
        <f t="shared" si="117"/>
        <v>2.7066461859229184E-5</v>
      </c>
      <c r="G246" s="31">
        <v>191823</v>
      </c>
      <c r="H246" s="8">
        <f t="shared" ref="H246" si="161">G246/G$416</f>
        <v>3.1922259724869348E-5</v>
      </c>
      <c r="I246" s="8" t="s">
        <v>496</v>
      </c>
      <c r="J246" s="10"/>
      <c r="K246" s="10"/>
    </row>
    <row r="247" spans="1:11">
      <c r="A247" s="30" t="s">
        <v>496</v>
      </c>
      <c r="B247" s="30" t="s">
        <v>664</v>
      </c>
      <c r="C247" s="31">
        <v>30</v>
      </c>
      <c r="D247" s="8">
        <f t="shared" si="117"/>
        <v>1.1832587814564416E-5</v>
      </c>
      <c r="E247" s="31">
        <v>1417526</v>
      </c>
      <c r="F247" s="8">
        <f t="shared" si="117"/>
        <v>1.933773174004229E-4</v>
      </c>
      <c r="G247" s="31">
        <v>1415723</v>
      </c>
      <c r="H247" s="8">
        <f t="shared" ref="H247" si="162">G247/G$416</f>
        <v>2.3559780268513791E-4</v>
      </c>
      <c r="I247" s="8" t="s">
        <v>496</v>
      </c>
      <c r="J247" s="10"/>
      <c r="K247" s="10"/>
    </row>
    <row r="248" spans="1:11">
      <c r="A248" s="30" t="s">
        <v>496</v>
      </c>
      <c r="B248" s="30" t="s">
        <v>665</v>
      </c>
      <c r="C248" s="31">
        <v>48</v>
      </c>
      <c r="D248" s="8">
        <f t="shared" si="117"/>
        <v>1.8932140503303068E-5</v>
      </c>
      <c r="E248" s="31">
        <v>366571</v>
      </c>
      <c r="F248" s="8">
        <f t="shared" si="117"/>
        <v>5.0007207357600794E-5</v>
      </c>
      <c r="G248" s="31">
        <v>340699</v>
      </c>
      <c r="H248" s="8">
        <f t="shared" ref="H248" si="163">G248/G$416</f>
        <v>5.669748656836387E-5</v>
      </c>
      <c r="I248" s="8" t="s">
        <v>496</v>
      </c>
      <c r="J248" s="10"/>
      <c r="K248" s="10"/>
    </row>
    <row r="249" spans="1:11">
      <c r="A249" s="30" t="s">
        <v>496</v>
      </c>
      <c r="B249" s="30" t="s">
        <v>666</v>
      </c>
      <c r="C249" s="31">
        <v>3</v>
      </c>
      <c r="D249" s="8">
        <f t="shared" si="117"/>
        <v>1.1832587814564418E-6</v>
      </c>
      <c r="E249" s="31">
        <v>37790</v>
      </c>
      <c r="F249" s="8">
        <f t="shared" si="117"/>
        <v>5.1552696913933018E-6</v>
      </c>
      <c r="G249" s="31">
        <v>37790</v>
      </c>
      <c r="H249" s="8">
        <f t="shared" ref="H249" si="164">G249/G$416</f>
        <v>6.2888297805936344E-6</v>
      </c>
      <c r="I249" s="8" t="s">
        <v>496</v>
      </c>
      <c r="J249" s="10"/>
      <c r="K249" s="10"/>
    </row>
    <row r="250" spans="1:11">
      <c r="A250" s="30" t="s">
        <v>496</v>
      </c>
      <c r="B250" s="30" t="s">
        <v>667</v>
      </c>
      <c r="C250" s="31">
        <v>1</v>
      </c>
      <c r="D250" s="8">
        <f t="shared" si="117"/>
        <v>3.944195938188139E-7</v>
      </c>
      <c r="E250" s="31">
        <v>9252</v>
      </c>
      <c r="F250" s="8">
        <f t="shared" si="117"/>
        <v>1.2621475306898869E-6</v>
      </c>
      <c r="G250" s="31">
        <v>6300</v>
      </c>
      <c r="H250" s="8">
        <f t="shared" ref="H250" si="165">G250/G$416</f>
        <v>1.0484156554046015E-6</v>
      </c>
      <c r="I250" s="8" t="s">
        <v>496</v>
      </c>
      <c r="J250" s="10"/>
      <c r="K250" s="10"/>
    </row>
    <row r="251" spans="1:11">
      <c r="A251" s="30" t="s">
        <v>496</v>
      </c>
      <c r="B251" s="30" t="s">
        <v>668</v>
      </c>
      <c r="C251" s="31">
        <v>60</v>
      </c>
      <c r="D251" s="8">
        <f t="shared" si="117"/>
        <v>2.3665175629128832E-5</v>
      </c>
      <c r="E251" s="31">
        <v>82568</v>
      </c>
      <c r="F251" s="8">
        <f t="shared" si="117"/>
        <v>1.1263834556204344E-5</v>
      </c>
      <c r="G251" s="31">
        <v>81790</v>
      </c>
      <c r="H251" s="8">
        <f t="shared" ref="H251" si="166">G251/G$416</f>
        <v>1.361109785008609E-5</v>
      </c>
      <c r="I251" s="8" t="s">
        <v>496</v>
      </c>
      <c r="J251" s="10"/>
      <c r="K251" s="10"/>
    </row>
    <row r="252" spans="1:11">
      <c r="A252" s="30" t="s">
        <v>496</v>
      </c>
      <c r="B252" s="30" t="s">
        <v>669</v>
      </c>
      <c r="C252" s="31">
        <v>20</v>
      </c>
      <c r="D252" s="8">
        <f t="shared" si="117"/>
        <v>7.8883918763762786E-6</v>
      </c>
      <c r="E252" s="31">
        <v>191036</v>
      </c>
      <c r="F252" s="8">
        <f t="shared" si="117"/>
        <v>2.6060918252580335E-5</v>
      </c>
      <c r="G252" s="31">
        <v>181917</v>
      </c>
      <c r="H252" s="8">
        <f t="shared" ref="H252" si="167">G252/G$416</f>
        <v>3.0273750918133162E-5</v>
      </c>
      <c r="I252" s="8" t="s">
        <v>496</v>
      </c>
      <c r="J252" s="10"/>
      <c r="K252" s="10"/>
    </row>
    <row r="253" spans="1:11">
      <c r="A253" s="30" t="s">
        <v>496</v>
      </c>
      <c r="B253" s="30" t="s">
        <v>670</v>
      </c>
      <c r="C253" s="31">
        <v>81</v>
      </c>
      <c r="D253" s="8">
        <f t="shared" si="117"/>
        <v>3.1947987099323928E-5</v>
      </c>
      <c r="E253" s="31">
        <v>646646</v>
      </c>
      <c r="F253" s="8">
        <f t="shared" si="117"/>
        <v>8.8214726775885506E-5</v>
      </c>
      <c r="G253" s="31">
        <v>626176</v>
      </c>
      <c r="H253" s="8">
        <f t="shared" ref="H253" si="168">G253/G$416</f>
        <v>1.0420519387914791E-4</v>
      </c>
      <c r="I253" s="8" t="s">
        <v>496</v>
      </c>
      <c r="J253" s="10"/>
      <c r="K253" s="10"/>
    </row>
    <row r="254" spans="1:11">
      <c r="A254" s="30" t="s">
        <v>496</v>
      </c>
      <c r="B254" s="30" t="s">
        <v>671</v>
      </c>
      <c r="C254" s="31">
        <v>2196</v>
      </c>
      <c r="D254" s="8">
        <f t="shared" si="117"/>
        <v>8.6614542802611533E-4</v>
      </c>
      <c r="E254" s="31">
        <v>44103</v>
      </c>
      <c r="F254" s="8">
        <f t="shared" si="117"/>
        <v>6.0164821169494255E-6</v>
      </c>
      <c r="G254" s="31">
        <v>44083</v>
      </c>
      <c r="H254" s="8">
        <f t="shared" ref="H254" si="169">G254/G$416</f>
        <v>7.3360805297144527E-6</v>
      </c>
      <c r="I254" s="8" t="s">
        <v>496</v>
      </c>
      <c r="J254" s="10"/>
      <c r="K254" s="10"/>
    </row>
    <row r="255" spans="1:11">
      <c r="A255" s="30" t="s">
        <v>496</v>
      </c>
      <c r="B255" s="30" t="s">
        <v>672</v>
      </c>
      <c r="C255" s="31">
        <v>605</v>
      </c>
      <c r="D255" s="8">
        <f t="shared" si="117"/>
        <v>2.3862385426038241E-4</v>
      </c>
      <c r="E255" s="31">
        <v>886527</v>
      </c>
      <c r="F255" s="8">
        <f t="shared" si="117"/>
        <v>1.2093902550150382E-4</v>
      </c>
      <c r="G255" s="31">
        <v>743072</v>
      </c>
      <c r="H255" s="8">
        <f t="shared" ref="H255" si="170">G255/G$416</f>
        <v>1.236584631575886E-4</v>
      </c>
      <c r="I255" s="8" t="s">
        <v>496</v>
      </c>
      <c r="J255" s="10"/>
      <c r="K255" s="10"/>
    </row>
    <row r="256" spans="1:11">
      <c r="A256" s="30" t="s">
        <v>496</v>
      </c>
      <c r="B256" s="30" t="s">
        <v>673</v>
      </c>
      <c r="C256" s="31">
        <v>20</v>
      </c>
      <c r="D256" s="8">
        <f t="shared" si="117"/>
        <v>7.8883918763762786E-6</v>
      </c>
      <c r="E256" s="31">
        <v>55613</v>
      </c>
      <c r="F256" s="8">
        <f t="shared" si="117"/>
        <v>7.586663491597134E-6</v>
      </c>
      <c r="G256" s="31">
        <v>43534</v>
      </c>
      <c r="H256" s="8">
        <f t="shared" ref="H256" si="171">G256/G$416</f>
        <v>7.2447185940291944E-6</v>
      </c>
      <c r="I256" s="8" t="s">
        <v>496</v>
      </c>
      <c r="J256" s="10"/>
      <c r="K256" s="10"/>
    </row>
    <row r="257" spans="1:11">
      <c r="A257" s="30" t="s">
        <v>496</v>
      </c>
      <c r="B257" s="30" t="s">
        <v>674</v>
      </c>
      <c r="C257" s="31">
        <v>37</v>
      </c>
      <c r="D257" s="8">
        <f t="shared" si="117"/>
        <v>1.4593524971296114E-5</v>
      </c>
      <c r="E257" s="31">
        <v>17211</v>
      </c>
      <c r="F257" s="8">
        <f t="shared" si="117"/>
        <v>2.3479054421426336E-6</v>
      </c>
      <c r="G257" s="31">
        <v>17211</v>
      </c>
      <c r="H257" s="8">
        <f t="shared" ref="H257" si="172">G257/G$416</f>
        <v>2.864171721455333E-6</v>
      </c>
      <c r="I257" s="8" t="s">
        <v>496</v>
      </c>
      <c r="J257" s="10"/>
      <c r="K257" s="10"/>
    </row>
    <row r="258" spans="1:11">
      <c r="A258" s="30" t="s">
        <v>496</v>
      </c>
      <c r="B258" s="30" t="s">
        <v>675</v>
      </c>
      <c r="C258" s="31">
        <v>33</v>
      </c>
      <c r="D258" s="8">
        <f t="shared" si="117"/>
        <v>1.3015846596020858E-5</v>
      </c>
      <c r="E258" s="31">
        <v>87155</v>
      </c>
      <c r="F258" s="8">
        <f t="shared" si="117"/>
        <v>1.1889587985006171E-5</v>
      </c>
      <c r="G258" s="31">
        <v>67196</v>
      </c>
      <c r="H258" s="8">
        <f t="shared" ref="H258" si="173">G258/G$416</f>
        <v>1.118243466358216E-5</v>
      </c>
      <c r="I258" s="8" t="s">
        <v>496</v>
      </c>
      <c r="J258" s="10"/>
      <c r="K258" s="10"/>
    </row>
    <row r="259" spans="1:11">
      <c r="A259" s="30" t="s">
        <v>496</v>
      </c>
      <c r="B259" s="30" t="s">
        <v>676</v>
      </c>
      <c r="C259" s="31">
        <v>149</v>
      </c>
      <c r="D259" s="8">
        <f t="shared" si="117"/>
        <v>5.8768519479003268E-5</v>
      </c>
      <c r="E259" s="31">
        <v>179098</v>
      </c>
      <c r="F259" s="8">
        <f t="shared" si="117"/>
        <v>2.4432349594844073E-5</v>
      </c>
      <c r="G259" s="31">
        <v>153943</v>
      </c>
      <c r="H259" s="8">
        <f t="shared" ref="H259" si="174">G259/G$416</f>
        <v>2.5618452577769936E-5</v>
      </c>
      <c r="I259" s="8" t="s">
        <v>496</v>
      </c>
      <c r="J259" s="10"/>
      <c r="K259" s="10"/>
    </row>
    <row r="260" spans="1:11">
      <c r="A260" s="30" t="s">
        <v>496</v>
      </c>
      <c r="B260" s="30" t="s">
        <v>677</v>
      </c>
      <c r="C260" s="31">
        <v>341</v>
      </c>
      <c r="D260" s="8">
        <f t="shared" si="117"/>
        <v>1.3449708149221553E-4</v>
      </c>
      <c r="E260" s="31">
        <v>4408349</v>
      </c>
      <c r="F260" s="8">
        <f t="shared" si="117"/>
        <v>6.0138205844890102E-4</v>
      </c>
      <c r="G260" s="31">
        <v>3456303</v>
      </c>
      <c r="H260" s="8">
        <f t="shared" ref="H260" si="175">G260/G$416</f>
        <v>5.7518129762252235E-4</v>
      </c>
      <c r="I260" s="8" t="s">
        <v>496</v>
      </c>
      <c r="J260" s="10"/>
      <c r="K260" s="10"/>
    </row>
    <row r="261" spans="1:11">
      <c r="A261" s="30" t="s">
        <v>496</v>
      </c>
      <c r="B261" s="30" t="s">
        <v>678</v>
      </c>
      <c r="C261" s="31">
        <v>440</v>
      </c>
      <c r="D261" s="8">
        <f t="shared" si="117"/>
        <v>1.7354462128027812E-4</v>
      </c>
      <c r="E261" s="31">
        <v>543046</v>
      </c>
      <c r="F261" s="8">
        <f t="shared" si="117"/>
        <v>7.408173021519892E-5</v>
      </c>
      <c r="G261" s="31">
        <v>479403</v>
      </c>
      <c r="H261" s="8">
        <f t="shared" ref="H261" si="176">G261/G$416</f>
        <v>7.9779938166338449E-5</v>
      </c>
      <c r="I261" s="8" t="s">
        <v>496</v>
      </c>
      <c r="J261" s="10"/>
      <c r="K261" s="10"/>
    </row>
    <row r="262" spans="1:11">
      <c r="A262" s="30" t="s">
        <v>496</v>
      </c>
      <c r="B262" s="30" t="s">
        <v>679</v>
      </c>
      <c r="C262" s="31">
        <v>76</v>
      </c>
      <c r="D262" s="8">
        <f t="shared" si="117"/>
        <v>2.9975889130229857E-5</v>
      </c>
      <c r="E262" s="31">
        <v>503334</v>
      </c>
      <c r="F262" s="8">
        <f t="shared" si="117"/>
        <v>6.8664263425450011E-5</v>
      </c>
      <c r="G262" s="31">
        <v>498140</v>
      </c>
      <c r="H262" s="8">
        <f t="shared" ref="H262" si="177">G262/G$416</f>
        <v>8.2898059457658447E-5</v>
      </c>
      <c r="I262" s="8" t="s">
        <v>496</v>
      </c>
      <c r="J262" s="10"/>
      <c r="K262" s="10"/>
    </row>
    <row r="263" spans="1:11">
      <c r="A263" s="30" t="s">
        <v>496</v>
      </c>
      <c r="B263" s="30" t="s">
        <v>680</v>
      </c>
      <c r="C263" s="31">
        <v>141</v>
      </c>
      <c r="D263" s="8">
        <f t="shared" si="117"/>
        <v>5.561316272845276E-5</v>
      </c>
      <c r="E263" s="31">
        <v>302752</v>
      </c>
      <c r="F263" s="8">
        <f t="shared" si="117"/>
        <v>4.1301090489777851E-5</v>
      </c>
      <c r="G263" s="31">
        <v>170927</v>
      </c>
      <c r="H263" s="8">
        <f t="shared" ref="H263" si="178">G263/G$416</f>
        <v>2.8444848052594021E-5</v>
      </c>
      <c r="I263" s="8" t="s">
        <v>496</v>
      </c>
      <c r="J263" s="10"/>
      <c r="K263" s="10"/>
    </row>
    <row r="264" spans="1:11">
      <c r="A264" s="30" t="s">
        <v>496</v>
      </c>
      <c r="B264" s="30" t="s">
        <v>681</v>
      </c>
      <c r="C264" s="31">
        <v>15</v>
      </c>
      <c r="D264" s="8">
        <f t="shared" si="117"/>
        <v>5.9162939072822081E-6</v>
      </c>
      <c r="E264" s="31">
        <v>133444</v>
      </c>
      <c r="F264" s="8">
        <f t="shared" si="117"/>
        <v>1.8204281786141513E-5</v>
      </c>
      <c r="G264" s="31">
        <v>444330</v>
      </c>
      <c r="H264" s="8">
        <f t="shared" ref="H264" si="179">G264/G$416</f>
        <v>7.394325843903598E-5</v>
      </c>
      <c r="I264" s="8" t="s">
        <v>496</v>
      </c>
      <c r="J264" s="10"/>
      <c r="K264" s="10"/>
    </row>
    <row r="265" spans="1:11">
      <c r="A265" s="30" t="s">
        <v>496</v>
      </c>
      <c r="B265" s="30" t="s">
        <v>682</v>
      </c>
      <c r="C265" s="31">
        <v>3</v>
      </c>
      <c r="D265" s="8">
        <f t="shared" si="117"/>
        <v>1.1832587814564418E-6</v>
      </c>
      <c r="E265" s="31">
        <v>87545</v>
      </c>
      <c r="F265" s="8">
        <f t="shared" si="117"/>
        <v>1.1942791350437328E-5</v>
      </c>
      <c r="G265" s="31">
        <v>85234</v>
      </c>
      <c r="H265" s="8">
        <f t="shared" ref="H265" si="180">G265/G$416</f>
        <v>1.4184231741707272E-5</v>
      </c>
      <c r="I265" s="8" t="s">
        <v>496</v>
      </c>
      <c r="J265" s="10"/>
      <c r="K265" s="10"/>
    </row>
    <row r="266" spans="1:11">
      <c r="A266" s="30" t="s">
        <v>496</v>
      </c>
      <c r="B266" s="30" t="s">
        <v>683</v>
      </c>
      <c r="C266" s="31">
        <v>2</v>
      </c>
      <c r="D266" s="8">
        <f t="shared" si="117"/>
        <v>7.888391876376278E-7</v>
      </c>
      <c r="E266" s="31">
        <v>164412</v>
      </c>
      <c r="F266" s="8">
        <f t="shared" si="117"/>
        <v>2.2428901839146746E-5</v>
      </c>
      <c r="G266" s="31">
        <v>148968</v>
      </c>
      <c r="H266" s="8">
        <f t="shared" ref="H266" si="181">G266/G$416</f>
        <v>2.4790537040367094E-5</v>
      </c>
      <c r="I266" s="8" t="s">
        <v>496</v>
      </c>
      <c r="J266" s="10"/>
      <c r="K266" s="10"/>
    </row>
    <row r="267" spans="1:11">
      <c r="A267" s="30" t="s">
        <v>496</v>
      </c>
      <c r="B267" s="30" t="s">
        <v>684</v>
      </c>
      <c r="C267" s="31">
        <v>55</v>
      </c>
      <c r="D267" s="8">
        <f t="shared" ref="D267:F325" si="182">C267/C$416</f>
        <v>2.1693077660034765E-5</v>
      </c>
      <c r="E267" s="31">
        <v>73436</v>
      </c>
      <c r="F267" s="8">
        <f t="shared" si="182"/>
        <v>1.0018057291800965E-5</v>
      </c>
      <c r="G267" s="31">
        <v>64791</v>
      </c>
      <c r="H267" s="8">
        <f t="shared" ref="H267" si="183">G267/G$416</f>
        <v>1.0782206147511038E-5</v>
      </c>
      <c r="I267" s="8" t="s">
        <v>496</v>
      </c>
      <c r="J267" s="10"/>
      <c r="K267" s="10"/>
    </row>
    <row r="268" spans="1:11">
      <c r="A268" s="30" t="s">
        <v>496</v>
      </c>
      <c r="B268" s="30" t="s">
        <v>685</v>
      </c>
      <c r="C268" s="31">
        <v>11</v>
      </c>
      <c r="D268" s="8">
        <f t="shared" si="182"/>
        <v>4.3386155320069527E-6</v>
      </c>
      <c r="E268" s="31">
        <v>144601</v>
      </c>
      <c r="F268" s="8">
        <f t="shared" si="182"/>
        <v>1.9726307294129738E-5</v>
      </c>
      <c r="G268" s="31">
        <v>136519</v>
      </c>
      <c r="H268" s="8">
        <f t="shared" ref="H268" si="184">G268/G$416</f>
        <v>2.2718834422250921E-5</v>
      </c>
      <c r="I268" s="8" t="s">
        <v>496</v>
      </c>
      <c r="J268" s="10"/>
      <c r="K268" s="10"/>
    </row>
    <row r="269" spans="1:11">
      <c r="A269" s="30" t="s">
        <v>496</v>
      </c>
      <c r="B269" s="30" t="s">
        <v>686</v>
      </c>
      <c r="C269" s="31">
        <v>12</v>
      </c>
      <c r="D269" s="8">
        <f t="shared" si="182"/>
        <v>4.733035125825767E-6</v>
      </c>
      <c r="E269" s="31">
        <v>20120</v>
      </c>
      <c r="F269" s="8">
        <f t="shared" si="182"/>
        <v>2.7447479807047693E-6</v>
      </c>
      <c r="G269" s="31">
        <v>15187</v>
      </c>
      <c r="H269" s="8">
        <f t="shared" ref="H269" si="185">G269/G$416</f>
        <v>2.5273473902586801E-6</v>
      </c>
      <c r="I269" s="8" t="s">
        <v>496</v>
      </c>
      <c r="J269" s="10"/>
      <c r="K269" s="10"/>
    </row>
    <row r="270" spans="1:11">
      <c r="A270" s="30" t="s">
        <v>496</v>
      </c>
      <c r="B270" s="30" t="s">
        <v>687</v>
      </c>
      <c r="C270" s="31">
        <v>2536</v>
      </c>
      <c r="D270" s="8">
        <f t="shared" si="182"/>
        <v>1.0002480899245121E-3</v>
      </c>
      <c r="E270" s="31">
        <v>1791722</v>
      </c>
      <c r="F270" s="8">
        <f t="shared" si="182"/>
        <v>2.4442471876164566E-4</v>
      </c>
      <c r="G270" s="31">
        <v>1699584</v>
      </c>
      <c r="H270" s="8">
        <f t="shared" ref="H270" si="186">G270/G$416</f>
        <v>2.828365830595515E-4</v>
      </c>
      <c r="I270" s="8" t="s">
        <v>496</v>
      </c>
      <c r="J270" s="10"/>
      <c r="K270" s="10"/>
    </row>
    <row r="271" spans="1:11">
      <c r="A271" s="30" t="s">
        <v>496</v>
      </c>
      <c r="B271" s="30" t="s">
        <v>688</v>
      </c>
      <c r="C271" s="31">
        <v>1104</v>
      </c>
      <c r="D271" s="8">
        <f t="shared" si="182"/>
        <v>4.3543923157597056E-4</v>
      </c>
      <c r="E271" s="31">
        <v>19198</v>
      </c>
      <c r="F271" s="8">
        <f t="shared" si="182"/>
        <v>2.6189697680700876E-6</v>
      </c>
      <c r="G271" s="31">
        <v>17946</v>
      </c>
      <c r="H271" s="8">
        <f t="shared" ref="H271" si="187">G271/G$416</f>
        <v>2.9864868812525368E-6</v>
      </c>
      <c r="I271" s="8" t="s">
        <v>496</v>
      </c>
      <c r="J271" s="10"/>
      <c r="K271" s="10"/>
    </row>
    <row r="272" spans="1:11">
      <c r="A272" s="30" t="s">
        <v>496</v>
      </c>
      <c r="B272" s="30" t="s">
        <v>689</v>
      </c>
      <c r="C272" s="31">
        <v>2228</v>
      </c>
      <c r="D272" s="8">
        <f t="shared" si="182"/>
        <v>8.7876685502831736E-4</v>
      </c>
      <c r="E272" s="31">
        <v>10605</v>
      </c>
      <c r="F272" s="8">
        <f t="shared" si="182"/>
        <v>1.4467222830702822E-6</v>
      </c>
      <c r="G272" s="31">
        <v>10605</v>
      </c>
      <c r="H272" s="8">
        <f t="shared" ref="H272" si="188">G272/G$416</f>
        <v>1.7648330199310794E-6</v>
      </c>
      <c r="I272" s="8" t="s">
        <v>496</v>
      </c>
      <c r="J272" s="10"/>
      <c r="K272" s="10"/>
    </row>
    <row r="273" spans="1:11">
      <c r="A273" s="30" t="s">
        <v>496</v>
      </c>
      <c r="B273" s="30" t="s">
        <v>690</v>
      </c>
      <c r="C273" s="31">
        <v>463</v>
      </c>
      <c r="D273" s="8">
        <f t="shared" si="182"/>
        <v>1.8261627193811084E-4</v>
      </c>
      <c r="E273" s="31">
        <v>2563378</v>
      </c>
      <c r="F273" s="8">
        <f t="shared" si="182"/>
        <v>3.4969317044150248E-4</v>
      </c>
      <c r="G273" s="31">
        <v>2563149</v>
      </c>
      <c r="H273" s="8">
        <f t="shared" ref="H273" si="189">G273/G$416</f>
        <v>4.265469109102618E-4</v>
      </c>
      <c r="I273" s="8" t="s">
        <v>496</v>
      </c>
      <c r="J273" s="10"/>
      <c r="K273" s="10"/>
    </row>
    <row r="274" spans="1:11">
      <c r="A274" s="30" t="s">
        <v>496</v>
      </c>
      <c r="B274" s="30" t="s">
        <v>691</v>
      </c>
      <c r="C274" s="31">
        <v>347</v>
      </c>
      <c r="D274" s="8">
        <f t="shared" si="182"/>
        <v>1.3686359905512843E-4</v>
      </c>
      <c r="E274" s="31">
        <v>943023</v>
      </c>
      <c r="F274" s="8">
        <f t="shared" si="182"/>
        <v>1.2864614686919254E-4</v>
      </c>
      <c r="G274" s="31">
        <v>941333</v>
      </c>
      <c r="H274" s="8">
        <f t="shared" ref="H274" si="190">G274/G$416</f>
        <v>1.5665210383317141E-4</v>
      </c>
      <c r="I274" s="8" t="s">
        <v>496</v>
      </c>
      <c r="J274" s="10"/>
      <c r="K274" s="10"/>
    </row>
    <row r="275" spans="1:11">
      <c r="A275" s="30" t="s">
        <v>496</v>
      </c>
      <c r="B275" s="30" t="s">
        <v>692</v>
      </c>
      <c r="C275" s="31">
        <v>2</v>
      </c>
      <c r="D275" s="8">
        <f t="shared" si="182"/>
        <v>7.888391876376278E-7</v>
      </c>
      <c r="E275" s="31">
        <v>80814</v>
      </c>
      <c r="F275" s="8">
        <f t="shared" si="182"/>
        <v>1.1024555830649863E-5</v>
      </c>
      <c r="G275" s="31">
        <v>55402</v>
      </c>
      <c r="H275" s="8">
        <f t="shared" ref="H275" si="191">G275/G$416</f>
        <v>9.2197339905913872E-6</v>
      </c>
      <c r="I275" s="8" t="s">
        <v>496</v>
      </c>
      <c r="J275" s="10"/>
      <c r="K275" s="10"/>
    </row>
    <row r="276" spans="1:11">
      <c r="A276" s="30" t="s">
        <v>496</v>
      </c>
      <c r="B276" s="30" t="s">
        <v>693</v>
      </c>
      <c r="C276" s="31">
        <v>204</v>
      </c>
      <c r="D276" s="8">
        <f t="shared" si="182"/>
        <v>8.0461597139038033E-5</v>
      </c>
      <c r="E276" s="31">
        <v>1017162</v>
      </c>
      <c r="F276" s="8">
        <f t="shared" si="182"/>
        <v>1.3876010663765528E-4</v>
      </c>
      <c r="G276" s="31">
        <v>926074</v>
      </c>
      <c r="H276" s="8">
        <f t="shared" ref="H276" si="192">G276/G$416</f>
        <v>1.5411277454970809E-4</v>
      </c>
      <c r="I276" s="8" t="s">
        <v>496</v>
      </c>
      <c r="J276" s="10"/>
      <c r="K276" s="10"/>
    </row>
    <row r="277" spans="1:11">
      <c r="A277" s="30" t="s">
        <v>496</v>
      </c>
      <c r="B277" s="30" t="s">
        <v>694</v>
      </c>
      <c r="C277" s="31">
        <v>217</v>
      </c>
      <c r="D277" s="8">
        <f t="shared" si="182"/>
        <v>8.5589051858682614E-5</v>
      </c>
      <c r="E277" s="31">
        <v>134823</v>
      </c>
      <c r="F277" s="8">
        <f t="shared" si="182"/>
        <v>1.839240342955065E-5</v>
      </c>
      <c r="G277" s="31">
        <v>131595</v>
      </c>
      <c r="H277" s="8">
        <f t="shared" ref="H277" si="193">G277/G$416</f>
        <v>2.1899406059201357E-5</v>
      </c>
      <c r="I277" s="8" t="s">
        <v>496</v>
      </c>
      <c r="J277" s="10"/>
      <c r="K277" s="10"/>
    </row>
    <row r="278" spans="1:11">
      <c r="A278" s="30" t="s">
        <v>496</v>
      </c>
      <c r="B278" s="30" t="s">
        <v>695</v>
      </c>
      <c r="C278" s="31">
        <v>250</v>
      </c>
      <c r="D278" s="8">
        <f t="shared" si="182"/>
        <v>9.8604898454703478E-5</v>
      </c>
      <c r="E278" s="31">
        <v>246289</v>
      </c>
      <c r="F278" s="8">
        <f t="shared" si="182"/>
        <v>3.3598470945317939E-5</v>
      </c>
      <c r="G278" s="31">
        <v>225016</v>
      </c>
      <c r="H278" s="8">
        <f t="shared" ref="H278" si="194">G278/G$416</f>
        <v>3.7446078907384418E-5</v>
      </c>
      <c r="I278" s="8" t="s">
        <v>496</v>
      </c>
      <c r="J278" s="10"/>
      <c r="K278" s="10"/>
    </row>
    <row r="279" spans="1:11">
      <c r="A279" s="30" t="s">
        <v>496</v>
      </c>
      <c r="B279" s="30" t="s">
        <v>696</v>
      </c>
      <c r="C279" s="31">
        <v>84</v>
      </c>
      <c r="D279" s="8">
        <f t="shared" si="182"/>
        <v>3.3131245880780368E-5</v>
      </c>
      <c r="E279" s="31">
        <v>520800</v>
      </c>
      <c r="F279" s="8">
        <f t="shared" si="182"/>
        <v>7.1046955683451481E-5</v>
      </c>
      <c r="G279" s="31">
        <v>480653</v>
      </c>
      <c r="H279" s="8">
        <f t="shared" ref="H279" si="195">G279/G$416</f>
        <v>7.9987957145585397E-5</v>
      </c>
      <c r="I279" s="8" t="s">
        <v>496</v>
      </c>
      <c r="J279" s="10"/>
      <c r="K279" s="10"/>
    </row>
    <row r="280" spans="1:11">
      <c r="A280" s="30" t="s">
        <v>496</v>
      </c>
      <c r="B280" s="30" t="s">
        <v>697</v>
      </c>
      <c r="C280" s="31">
        <v>2</v>
      </c>
      <c r="D280" s="8">
        <f t="shared" si="182"/>
        <v>7.888391876376278E-7</v>
      </c>
      <c r="E280" s="31">
        <v>53036</v>
      </c>
      <c r="F280" s="8">
        <f t="shared" si="182"/>
        <v>7.2351120230943413E-6</v>
      </c>
      <c r="G280" s="31">
        <v>53036</v>
      </c>
      <c r="H280" s="8">
        <f t="shared" ref="H280" si="196">G280/G$416</f>
        <v>8.8259956666727695E-6</v>
      </c>
      <c r="I280" s="8" t="s">
        <v>496</v>
      </c>
      <c r="J280" s="10"/>
      <c r="K280" s="10"/>
    </row>
    <row r="281" spans="1:11">
      <c r="A281" s="30" t="s">
        <v>496</v>
      </c>
      <c r="B281" s="30" t="s">
        <v>698</v>
      </c>
      <c r="C281" s="31">
        <v>4216</v>
      </c>
      <c r="D281" s="8">
        <f t="shared" si="182"/>
        <v>1.6628730075401194E-3</v>
      </c>
      <c r="E281" s="31">
        <v>199930</v>
      </c>
      <c r="F281" s="8">
        <f t="shared" si="182"/>
        <v>2.7274227822182133E-5</v>
      </c>
      <c r="G281" s="31">
        <v>174227</v>
      </c>
      <c r="H281" s="8">
        <f t="shared" ref="H281" si="197">G281/G$416</f>
        <v>2.8994018157805958E-5</v>
      </c>
      <c r="I281" s="8" t="s">
        <v>496</v>
      </c>
      <c r="J281" s="10"/>
      <c r="K281" s="10"/>
    </row>
    <row r="282" spans="1:11">
      <c r="A282" s="30" t="s">
        <v>496</v>
      </c>
      <c r="B282" s="30" t="s">
        <v>699</v>
      </c>
      <c r="C282" s="31">
        <v>11</v>
      </c>
      <c r="D282" s="8">
        <f t="shared" si="182"/>
        <v>4.3386155320069527E-6</v>
      </c>
      <c r="E282" s="31">
        <v>0</v>
      </c>
      <c r="F282" s="8">
        <f t="shared" si="182"/>
        <v>0</v>
      </c>
      <c r="G282" s="31">
        <v>0</v>
      </c>
      <c r="H282" s="8">
        <f t="shared" ref="H282" si="198">G282/G$416</f>
        <v>0</v>
      </c>
      <c r="I282" s="8" t="s">
        <v>496</v>
      </c>
      <c r="J282" s="10"/>
      <c r="K282" s="10"/>
    </row>
    <row r="283" spans="1:11">
      <c r="A283" s="30" t="s">
        <v>496</v>
      </c>
      <c r="B283" s="30" t="s">
        <v>700</v>
      </c>
      <c r="C283" s="31">
        <v>165</v>
      </c>
      <c r="D283" s="8">
        <f t="shared" si="182"/>
        <v>6.5079232980104289E-5</v>
      </c>
      <c r="E283" s="31">
        <v>12641</v>
      </c>
      <c r="F283" s="8">
        <f t="shared" si="182"/>
        <v>1.7244711343980611E-6</v>
      </c>
      <c r="G283" s="31">
        <v>5910</v>
      </c>
      <c r="H283" s="8">
        <f t="shared" ref="H283" si="199">G283/G$416</f>
        <v>9.8351373387955492E-7</v>
      </c>
      <c r="I283" s="8" t="s">
        <v>496</v>
      </c>
      <c r="J283" s="10"/>
      <c r="K283" s="10"/>
    </row>
    <row r="284" spans="1:11">
      <c r="A284" s="30" t="s">
        <v>496</v>
      </c>
      <c r="B284" s="30" t="s">
        <v>701</v>
      </c>
      <c r="C284" s="31">
        <v>1</v>
      </c>
      <c r="D284" s="8">
        <f t="shared" si="182"/>
        <v>3.944195938188139E-7</v>
      </c>
      <c r="E284" s="31">
        <v>5184</v>
      </c>
      <c r="F284" s="8">
        <f t="shared" si="182"/>
        <v>7.071955035772129E-7</v>
      </c>
      <c r="G284" s="31">
        <v>3456</v>
      </c>
      <c r="H284" s="8">
        <f t="shared" ref="H284" si="200">G284/G$416</f>
        <v>5.7513087382195292E-7</v>
      </c>
      <c r="I284" s="8" t="s">
        <v>496</v>
      </c>
      <c r="J284" s="10"/>
      <c r="K284" s="10"/>
    </row>
    <row r="285" spans="1:11">
      <c r="A285" s="30" t="s">
        <v>496</v>
      </c>
      <c r="B285" s="30" t="s">
        <v>702</v>
      </c>
      <c r="C285" s="31">
        <v>2</v>
      </c>
      <c r="D285" s="8">
        <f t="shared" si="182"/>
        <v>7.888391876376278E-7</v>
      </c>
      <c r="E285" s="31">
        <v>8379</v>
      </c>
      <c r="F285" s="8">
        <f t="shared" si="182"/>
        <v>1.14305384345553E-6</v>
      </c>
      <c r="G285" s="31">
        <v>5195</v>
      </c>
      <c r="H285" s="8">
        <f t="shared" ref="H285" si="201">G285/G$416</f>
        <v>8.6452687775030245E-7</v>
      </c>
      <c r="I285" s="8" t="s">
        <v>496</v>
      </c>
      <c r="J285" s="10"/>
      <c r="K285" s="10"/>
    </row>
    <row r="286" spans="1:11">
      <c r="A286" s="30" t="s">
        <v>496</v>
      </c>
      <c r="B286" s="30" t="s">
        <v>703</v>
      </c>
      <c r="C286" s="31">
        <v>1</v>
      </c>
      <c r="D286" s="8">
        <f t="shared" si="182"/>
        <v>3.944195938188139E-7</v>
      </c>
      <c r="E286" s="31">
        <v>0</v>
      </c>
      <c r="F286" s="8">
        <f t="shared" si="182"/>
        <v>0</v>
      </c>
      <c r="G286" s="31">
        <v>0</v>
      </c>
      <c r="H286" s="8">
        <f t="shared" ref="H286" si="202">G286/G$416</f>
        <v>0</v>
      </c>
      <c r="I286" s="8" t="s">
        <v>496</v>
      </c>
      <c r="J286" s="10"/>
      <c r="K286" s="10"/>
    </row>
    <row r="287" spans="1:11">
      <c r="A287" s="30" t="s">
        <v>496</v>
      </c>
      <c r="B287" s="30" t="s">
        <v>704</v>
      </c>
      <c r="C287" s="31">
        <v>2</v>
      </c>
      <c r="D287" s="8">
        <f t="shared" si="182"/>
        <v>7.888391876376278E-7</v>
      </c>
      <c r="E287" s="31">
        <v>0</v>
      </c>
      <c r="F287" s="8">
        <f t="shared" si="182"/>
        <v>0</v>
      </c>
      <c r="G287" s="31">
        <v>0</v>
      </c>
      <c r="H287" s="8">
        <f t="shared" ref="H287" si="203">G287/G$416</f>
        <v>0</v>
      </c>
      <c r="I287" s="8" t="s">
        <v>496</v>
      </c>
      <c r="J287" s="10"/>
      <c r="K287" s="10"/>
    </row>
    <row r="288" spans="1:11">
      <c r="A288" s="30" t="s">
        <v>496</v>
      </c>
      <c r="B288" s="30" t="s">
        <v>705</v>
      </c>
      <c r="C288" s="31">
        <v>2</v>
      </c>
      <c r="D288" s="8">
        <f t="shared" si="182"/>
        <v>7.888391876376278E-7</v>
      </c>
      <c r="E288" s="31">
        <v>0</v>
      </c>
      <c r="F288" s="8">
        <f t="shared" si="182"/>
        <v>0</v>
      </c>
      <c r="G288" s="31">
        <v>0</v>
      </c>
      <c r="H288" s="8">
        <f t="shared" ref="H288" si="204">G288/G$416</f>
        <v>0</v>
      </c>
      <c r="I288" s="8" t="s">
        <v>496</v>
      </c>
      <c r="J288" s="10"/>
      <c r="K288" s="10"/>
    </row>
    <row r="289" spans="1:11">
      <c r="A289" s="30" t="s">
        <v>496</v>
      </c>
      <c r="B289" s="30" t="s">
        <v>706</v>
      </c>
      <c r="C289" s="31">
        <v>556</v>
      </c>
      <c r="D289" s="8">
        <f t="shared" si="182"/>
        <v>2.1929729416326053E-4</v>
      </c>
      <c r="E289" s="31">
        <v>30526</v>
      </c>
      <c r="F289" s="8">
        <f t="shared" si="182"/>
        <v>4.1643229055165898E-6</v>
      </c>
      <c r="G289" s="31">
        <v>28419</v>
      </c>
      <c r="H289" s="8">
        <f t="shared" ref="H289" si="205">G289/G$416</f>
        <v>4.7293530969751383E-6</v>
      </c>
      <c r="I289" s="8" t="s">
        <v>496</v>
      </c>
      <c r="J289" s="10"/>
      <c r="K289" s="10"/>
    </row>
    <row r="290" spans="1:11">
      <c r="A290" s="30" t="s">
        <v>496</v>
      </c>
      <c r="B290" s="30" t="s">
        <v>707</v>
      </c>
      <c r="C290" s="31">
        <v>53</v>
      </c>
      <c r="D290" s="8">
        <f t="shared" si="182"/>
        <v>2.0904238472397135E-5</v>
      </c>
      <c r="E290" s="31">
        <v>1854</v>
      </c>
      <c r="F290" s="8">
        <f t="shared" si="182"/>
        <v>2.5292061412657268E-7</v>
      </c>
      <c r="G290" s="31">
        <v>984</v>
      </c>
      <c r="H290" s="8">
        <f t="shared" ref="H290" si="206">G290/G$416</f>
        <v>1.6375254046319491E-7</v>
      </c>
      <c r="I290" s="8" t="s">
        <v>496</v>
      </c>
      <c r="J290" s="10"/>
      <c r="K290" s="10"/>
    </row>
    <row r="291" spans="1:11">
      <c r="A291" s="30" t="s">
        <v>496</v>
      </c>
      <c r="B291" s="30" t="s">
        <v>708</v>
      </c>
      <c r="C291" s="31">
        <v>1119</v>
      </c>
      <c r="D291" s="8">
        <f t="shared" si="182"/>
        <v>4.4135552548325277E-4</v>
      </c>
      <c r="E291" s="31">
        <v>137303</v>
      </c>
      <c r="F291" s="8">
        <f t="shared" si="182"/>
        <v>1.8730722266138515E-5</v>
      </c>
      <c r="G291" s="31">
        <v>65309</v>
      </c>
      <c r="H291" s="8">
        <f t="shared" ref="H291" si="207">G291/G$416</f>
        <v>1.0868409212510972E-5</v>
      </c>
      <c r="I291" s="8" t="s">
        <v>496</v>
      </c>
      <c r="J291" s="10"/>
      <c r="K291" s="10"/>
    </row>
    <row r="292" spans="1:11">
      <c r="A292" s="30" t="s">
        <v>496</v>
      </c>
      <c r="B292" s="30" t="s">
        <v>709</v>
      </c>
      <c r="C292" s="31">
        <v>2425</v>
      </c>
      <c r="D292" s="8">
        <f t="shared" si="182"/>
        <v>9.5646751501062368E-4</v>
      </c>
      <c r="E292" s="31">
        <v>232927</v>
      </c>
      <c r="F292" s="8">
        <f t="shared" si="182"/>
        <v>3.1775641794315101E-5</v>
      </c>
      <c r="G292" s="31">
        <v>133884</v>
      </c>
      <c r="H292" s="8">
        <f t="shared" ref="H292" si="208">G292/G$416</f>
        <v>2.2280330413998364E-5</v>
      </c>
      <c r="I292" s="8" t="s">
        <v>496</v>
      </c>
      <c r="J292" s="10"/>
      <c r="K292" s="10"/>
    </row>
    <row r="293" spans="1:11">
      <c r="A293" s="30" t="s">
        <v>496</v>
      </c>
      <c r="B293" s="30" t="s">
        <v>710</v>
      </c>
      <c r="C293" s="31">
        <v>263</v>
      </c>
      <c r="D293" s="8">
        <f t="shared" si="182"/>
        <v>1.0373235317434806E-4</v>
      </c>
      <c r="E293" s="31">
        <v>21298</v>
      </c>
      <c r="F293" s="8">
        <f t="shared" si="182"/>
        <v>2.9054494280840048E-6</v>
      </c>
      <c r="G293" s="31">
        <v>16806</v>
      </c>
      <c r="H293" s="8">
        <f t="shared" ref="H293" si="209">G293/G$416</f>
        <v>2.7967735721793231E-6</v>
      </c>
      <c r="I293" s="8" t="s">
        <v>496</v>
      </c>
      <c r="J293" s="10"/>
      <c r="K293" s="10"/>
    </row>
    <row r="294" spans="1:11">
      <c r="A294" s="30" t="s">
        <v>496</v>
      </c>
      <c r="B294" s="30" t="s">
        <v>711</v>
      </c>
      <c r="C294" s="31">
        <v>75</v>
      </c>
      <c r="D294" s="8">
        <f t="shared" si="182"/>
        <v>2.9581469536411041E-5</v>
      </c>
      <c r="E294" s="31">
        <v>20899</v>
      </c>
      <c r="F294" s="8">
        <f t="shared" si="182"/>
        <v>2.8510182926813607E-6</v>
      </c>
      <c r="G294" s="31">
        <v>13497</v>
      </c>
      <c r="H294" s="8">
        <f t="shared" ref="H294" si="210">G294/G$416</f>
        <v>2.2461057303168109E-6</v>
      </c>
      <c r="I294" s="8" t="s">
        <v>496</v>
      </c>
      <c r="J294" s="10"/>
      <c r="K294" s="10"/>
    </row>
    <row r="295" spans="1:11">
      <c r="A295" s="30" t="s">
        <v>496</v>
      </c>
      <c r="B295" s="30" t="s">
        <v>712</v>
      </c>
      <c r="C295" s="31">
        <v>813</v>
      </c>
      <c r="D295" s="8">
        <f t="shared" si="182"/>
        <v>3.2066312977469571E-4</v>
      </c>
      <c r="E295" s="31">
        <v>34112</v>
      </c>
      <c r="F295" s="8">
        <f t="shared" si="182"/>
        <v>4.6535210297117842E-6</v>
      </c>
      <c r="G295" s="31">
        <v>22097</v>
      </c>
      <c r="H295" s="8">
        <f t="shared" ref="H295" si="211">G295/G$416</f>
        <v>3.6772763075357908E-6</v>
      </c>
      <c r="I295" s="8" t="s">
        <v>496</v>
      </c>
      <c r="J295" s="10"/>
      <c r="K295" s="10"/>
    </row>
    <row r="296" spans="1:11">
      <c r="A296" s="30" t="s">
        <v>496</v>
      </c>
      <c r="B296" s="30" t="s">
        <v>713</v>
      </c>
      <c r="C296" s="31">
        <v>1493</v>
      </c>
      <c r="D296" s="8">
        <f t="shared" si="182"/>
        <v>5.8886845357148917E-4</v>
      </c>
      <c r="E296" s="31">
        <v>80567</v>
      </c>
      <c r="F296" s="8">
        <f t="shared" si="182"/>
        <v>1.0990860365876797E-5</v>
      </c>
      <c r="G296" s="31">
        <v>38589</v>
      </c>
      <c r="H296" s="8">
        <f t="shared" ref="H296" si="212">G296/G$416</f>
        <v>6.4217955121282813E-6</v>
      </c>
      <c r="I296" s="8" t="s">
        <v>496</v>
      </c>
      <c r="J296" s="10"/>
      <c r="K296" s="10"/>
    </row>
    <row r="297" spans="1:11">
      <c r="A297" s="30" t="s">
        <v>496</v>
      </c>
      <c r="B297" s="30" t="s">
        <v>714</v>
      </c>
      <c r="C297" s="31">
        <v>1236</v>
      </c>
      <c r="D297" s="8">
        <f t="shared" si="182"/>
        <v>4.8750261796005396E-4</v>
      </c>
      <c r="E297" s="31">
        <v>91829</v>
      </c>
      <c r="F297" s="8">
        <f t="shared" si="182"/>
        <v>1.2527209856865718E-5</v>
      </c>
      <c r="G297" s="31">
        <v>42560</v>
      </c>
      <c r="H297" s="8">
        <f t="shared" ref="H297" si="213">G297/G$416</f>
        <v>7.0826302053999757E-6</v>
      </c>
      <c r="I297" s="8" t="s">
        <v>496</v>
      </c>
      <c r="J297" s="10"/>
      <c r="K297" s="10"/>
    </row>
    <row r="298" spans="1:11">
      <c r="A298" s="30" t="s">
        <v>496</v>
      </c>
      <c r="B298" s="30" t="s">
        <v>715</v>
      </c>
      <c r="C298" s="31">
        <v>129</v>
      </c>
      <c r="D298" s="8">
        <f t="shared" si="182"/>
        <v>5.0880127602626993E-5</v>
      </c>
      <c r="E298" s="31">
        <v>47764</v>
      </c>
      <c r="F298" s="8">
        <f t="shared" si="182"/>
        <v>6.5159116575736878E-6</v>
      </c>
      <c r="G298" s="31">
        <v>20116</v>
      </c>
      <c r="H298" s="8">
        <f t="shared" ref="H298" si="214">G298/G$416</f>
        <v>3.3476078292252327E-6</v>
      </c>
      <c r="I298" s="8" t="s">
        <v>496</v>
      </c>
      <c r="J298" s="10"/>
      <c r="K298" s="10"/>
    </row>
    <row r="299" spans="1:11">
      <c r="A299" s="30" t="s">
        <v>496</v>
      </c>
      <c r="B299" s="30" t="s">
        <v>716</v>
      </c>
      <c r="C299" s="31">
        <v>713</v>
      </c>
      <c r="D299" s="8">
        <f t="shared" si="182"/>
        <v>2.8122117039281429E-4</v>
      </c>
      <c r="E299" s="31">
        <v>16388</v>
      </c>
      <c r="F299" s="8">
        <f t="shared" si="182"/>
        <v>2.235632699194322E-6</v>
      </c>
      <c r="G299" s="31">
        <v>12488</v>
      </c>
      <c r="H299" s="8">
        <f t="shared" ref="H299" si="215">G299/G$416</f>
        <v>2.078192810268677E-6</v>
      </c>
      <c r="I299" s="8" t="s">
        <v>496</v>
      </c>
      <c r="J299" s="10"/>
      <c r="K299" s="10"/>
    </row>
    <row r="300" spans="1:11">
      <c r="A300" s="30" t="s">
        <v>496</v>
      </c>
      <c r="B300" s="30" t="s">
        <v>717</v>
      </c>
      <c r="C300" s="31">
        <v>55</v>
      </c>
      <c r="D300" s="8">
        <f t="shared" si="182"/>
        <v>2.1693077660034765E-5</v>
      </c>
      <c r="E300" s="31">
        <v>3855</v>
      </c>
      <c r="F300" s="8">
        <f t="shared" si="182"/>
        <v>5.2589480445411958E-7</v>
      </c>
      <c r="G300" s="31">
        <v>1897</v>
      </c>
      <c r="H300" s="8">
        <f t="shared" ref="H300" si="216">G300/G$416</f>
        <v>3.1568960290516336E-7</v>
      </c>
      <c r="I300" s="8" t="s">
        <v>496</v>
      </c>
      <c r="J300" s="10"/>
      <c r="K300" s="10"/>
    </row>
    <row r="301" spans="1:11">
      <c r="A301" s="30" t="s">
        <v>496</v>
      </c>
      <c r="B301" s="30" t="s">
        <v>718</v>
      </c>
      <c r="C301" s="31">
        <v>1</v>
      </c>
      <c r="D301" s="8">
        <f t="shared" si="182"/>
        <v>3.944195938188139E-7</v>
      </c>
      <c r="E301" s="31">
        <v>6258</v>
      </c>
      <c r="F301" s="8">
        <f t="shared" si="182"/>
        <v>8.5370938684147348E-7</v>
      </c>
      <c r="G301" s="31">
        <v>3398</v>
      </c>
      <c r="H301" s="8">
        <f t="shared" ref="H301" si="217">G301/G$416</f>
        <v>5.6547879318489466E-7</v>
      </c>
      <c r="I301" s="8" t="s">
        <v>496</v>
      </c>
      <c r="J301" s="10"/>
      <c r="K301" s="10"/>
    </row>
    <row r="302" spans="1:11">
      <c r="A302" s="30" t="s">
        <v>496</v>
      </c>
      <c r="B302" s="30" t="s">
        <v>719</v>
      </c>
      <c r="C302" s="31">
        <v>298</v>
      </c>
      <c r="D302" s="8">
        <f t="shared" si="182"/>
        <v>1.1753703895800654E-4</v>
      </c>
      <c r="E302" s="31">
        <v>28033</v>
      </c>
      <c r="F302" s="8">
        <f t="shared" si="182"/>
        <v>3.8242306234143537E-6</v>
      </c>
      <c r="G302" s="31">
        <v>15223</v>
      </c>
      <c r="H302" s="8">
        <f t="shared" ref="H302" si="218">G302/G$416</f>
        <v>2.5333383368609922E-6</v>
      </c>
      <c r="I302" s="8" t="s">
        <v>496</v>
      </c>
      <c r="J302" s="10"/>
      <c r="K302" s="10"/>
    </row>
    <row r="303" spans="1:11">
      <c r="A303" s="30" t="s">
        <v>496</v>
      </c>
      <c r="B303" s="30" t="s">
        <v>720</v>
      </c>
      <c r="C303" s="31">
        <v>727</v>
      </c>
      <c r="D303" s="8">
        <f t="shared" si="182"/>
        <v>2.8674304470627769E-4</v>
      </c>
      <c r="E303" s="31">
        <v>72787</v>
      </c>
      <c r="F303" s="8">
        <f t="shared" si="182"/>
        <v>9.9295214349680943E-6</v>
      </c>
      <c r="G303" s="31">
        <v>44524</v>
      </c>
      <c r="H303" s="8">
        <f t="shared" ref="H303" si="219">G303/G$416</f>
        <v>7.409469625592775E-6</v>
      </c>
      <c r="I303" s="8" t="s">
        <v>496</v>
      </c>
      <c r="J303" s="10"/>
      <c r="K303" s="10"/>
    </row>
    <row r="304" spans="1:11">
      <c r="A304" s="30" t="s">
        <v>496</v>
      </c>
      <c r="B304" s="30" t="s">
        <v>721</v>
      </c>
      <c r="C304" s="31">
        <v>26</v>
      </c>
      <c r="D304" s="8">
        <f t="shared" si="182"/>
        <v>1.0254909439289161E-5</v>
      </c>
      <c r="E304" s="31">
        <v>7610</v>
      </c>
      <c r="F304" s="8">
        <f t="shared" si="182"/>
        <v>1.0381477203361477E-6</v>
      </c>
      <c r="G304" s="31">
        <v>4960</v>
      </c>
      <c r="H304" s="8">
        <f t="shared" ref="H304" si="220">G304/G$416</f>
        <v>8.2541930965187679E-7</v>
      </c>
      <c r="I304" s="8" t="s">
        <v>496</v>
      </c>
      <c r="J304" s="10"/>
      <c r="K304" s="10"/>
    </row>
    <row r="305" spans="1:11">
      <c r="A305" s="30" t="s">
        <v>496</v>
      </c>
      <c r="B305" s="30" t="s">
        <v>722</v>
      </c>
      <c r="C305" s="31">
        <v>1470</v>
      </c>
      <c r="D305" s="8">
        <f t="shared" si="182"/>
        <v>5.797968029136564E-4</v>
      </c>
      <c r="E305" s="31">
        <v>60850</v>
      </c>
      <c r="F305" s="8">
        <f t="shared" si="182"/>
        <v>8.3010891961175557E-6</v>
      </c>
      <c r="G305" s="31">
        <v>28122</v>
      </c>
      <c r="H305" s="8">
        <f t="shared" ref="H305" si="221">G305/G$416</f>
        <v>4.6799277875060649E-6</v>
      </c>
      <c r="I305" s="8" t="s">
        <v>496</v>
      </c>
      <c r="J305" s="10"/>
      <c r="K305" s="10"/>
    </row>
    <row r="306" spans="1:11">
      <c r="A306" s="30" t="s">
        <v>496</v>
      </c>
      <c r="B306" s="30" t="s">
        <v>723</v>
      </c>
      <c r="C306" s="31">
        <v>7</v>
      </c>
      <c r="D306" s="8">
        <f t="shared" si="182"/>
        <v>2.7609371567316973E-6</v>
      </c>
      <c r="E306" s="31">
        <v>2160</v>
      </c>
      <c r="F306" s="8">
        <f t="shared" si="182"/>
        <v>2.9466479315717203E-7</v>
      </c>
      <c r="G306" s="31">
        <v>2160</v>
      </c>
      <c r="H306" s="8">
        <f t="shared" ref="H306" si="222">G306/G$416</f>
        <v>3.5945679613872053E-7</v>
      </c>
      <c r="I306" s="8" t="s">
        <v>496</v>
      </c>
      <c r="J306" s="10"/>
      <c r="K306" s="10"/>
    </row>
    <row r="307" spans="1:11">
      <c r="A307" s="30" t="s">
        <v>496</v>
      </c>
      <c r="B307" s="30" t="s">
        <v>724</v>
      </c>
      <c r="C307" s="31">
        <v>409</v>
      </c>
      <c r="D307" s="8">
        <f t="shared" si="182"/>
        <v>1.6131761387189487E-4</v>
      </c>
      <c r="E307" s="31">
        <v>367774</v>
      </c>
      <c r="F307" s="8">
        <f t="shared" si="182"/>
        <v>5.0171319277123055E-5</v>
      </c>
      <c r="G307" s="31">
        <v>272921</v>
      </c>
      <c r="H307" s="8">
        <f t="shared" ref="H307" si="223">G307/G$416</f>
        <v>4.5418198268044328E-5</v>
      </c>
      <c r="I307" s="8" t="s">
        <v>496</v>
      </c>
      <c r="J307" s="10"/>
      <c r="K307" s="10"/>
    </row>
    <row r="308" spans="1:11">
      <c r="A308" s="30" t="s">
        <v>496</v>
      </c>
      <c r="B308" s="30" t="s">
        <v>725</v>
      </c>
      <c r="C308" s="31">
        <v>63</v>
      </c>
      <c r="D308" s="8">
        <f t="shared" si="182"/>
        <v>2.4848434410585276E-5</v>
      </c>
      <c r="E308" s="31">
        <v>69170</v>
      </c>
      <c r="F308" s="8">
        <f t="shared" si="182"/>
        <v>9.4360943253155509E-6</v>
      </c>
      <c r="G308" s="31">
        <v>69170</v>
      </c>
      <c r="H308" s="8">
        <f t="shared" ref="H308" si="224">G308/G$416</f>
        <v>1.1510938235608935E-5</v>
      </c>
      <c r="I308" s="8" t="s">
        <v>496</v>
      </c>
      <c r="J308" s="10"/>
      <c r="K308" s="10"/>
    </row>
    <row r="309" spans="1:11">
      <c r="A309" s="30" t="s">
        <v>496</v>
      </c>
      <c r="B309" s="30" t="s">
        <v>726</v>
      </c>
      <c r="C309" s="31">
        <v>83</v>
      </c>
      <c r="D309" s="8">
        <f t="shared" si="182"/>
        <v>3.2736826286961555E-5</v>
      </c>
      <c r="E309" s="31">
        <v>14040</v>
      </c>
      <c r="F309" s="8">
        <f t="shared" si="182"/>
        <v>1.9153211555216184E-6</v>
      </c>
      <c r="G309" s="31">
        <v>7791</v>
      </c>
      <c r="H309" s="8">
        <f t="shared" ref="H309" si="225">G309/G$416</f>
        <v>1.2965406938503572E-6</v>
      </c>
      <c r="I309" s="8" t="s">
        <v>496</v>
      </c>
      <c r="J309" s="10"/>
      <c r="K309" s="10"/>
    </row>
    <row r="310" spans="1:11">
      <c r="A310" s="30" t="s">
        <v>496</v>
      </c>
      <c r="B310" s="30" t="s">
        <v>727</v>
      </c>
      <c r="C310" s="31">
        <v>19</v>
      </c>
      <c r="D310" s="8">
        <f t="shared" si="182"/>
        <v>7.4939722825574643E-6</v>
      </c>
      <c r="E310" s="31">
        <v>5408</v>
      </c>
      <c r="F310" s="8">
        <f t="shared" si="182"/>
        <v>7.3775333397869741E-7</v>
      </c>
      <c r="G310" s="31">
        <v>2376</v>
      </c>
      <c r="H310" s="8">
        <f t="shared" ref="H310" si="226">G310/G$416</f>
        <v>3.9540247575259262E-7</v>
      </c>
      <c r="I310" s="8" t="s">
        <v>496</v>
      </c>
      <c r="J310" s="10"/>
      <c r="K310" s="10"/>
    </row>
    <row r="311" spans="1:11">
      <c r="A311" s="30" t="s">
        <v>496</v>
      </c>
      <c r="B311" s="30" t="s">
        <v>728</v>
      </c>
      <c r="C311" s="31">
        <v>6</v>
      </c>
      <c r="D311" s="8">
        <f t="shared" si="182"/>
        <v>2.3665175629128835E-6</v>
      </c>
      <c r="E311" s="31">
        <v>0</v>
      </c>
      <c r="F311" s="8">
        <f t="shared" si="182"/>
        <v>0</v>
      </c>
      <c r="G311" s="31">
        <v>0</v>
      </c>
      <c r="H311" s="8">
        <f t="shared" ref="H311" si="227">G311/G$416</f>
        <v>0</v>
      </c>
      <c r="I311" s="8" t="s">
        <v>496</v>
      </c>
      <c r="J311" s="10"/>
      <c r="K311" s="10"/>
    </row>
    <row r="312" spans="1:11">
      <c r="A312" s="30" t="s">
        <v>496</v>
      </c>
      <c r="B312" s="30" t="s">
        <v>729</v>
      </c>
      <c r="C312" s="31">
        <v>2</v>
      </c>
      <c r="D312" s="8">
        <f t="shared" si="182"/>
        <v>7.888391876376278E-7</v>
      </c>
      <c r="E312" s="31">
        <v>0</v>
      </c>
      <c r="F312" s="8">
        <f t="shared" si="182"/>
        <v>0</v>
      </c>
      <c r="G312" s="31">
        <v>0</v>
      </c>
      <c r="H312" s="8">
        <f t="shared" ref="H312" si="228">G312/G$416</f>
        <v>0</v>
      </c>
      <c r="I312" s="8" t="s">
        <v>496</v>
      </c>
      <c r="J312" s="10"/>
      <c r="K312" s="10"/>
    </row>
    <row r="313" spans="1:11">
      <c r="A313" s="30" t="s">
        <v>496</v>
      </c>
      <c r="B313" s="30" t="s">
        <v>730</v>
      </c>
      <c r="C313" s="31">
        <v>26</v>
      </c>
      <c r="D313" s="8">
        <f t="shared" si="182"/>
        <v>1.0254909439289161E-5</v>
      </c>
      <c r="E313" s="31">
        <v>8734</v>
      </c>
      <c r="F313" s="8">
        <f t="shared" si="182"/>
        <v>1.1914825478864541E-6</v>
      </c>
      <c r="G313" s="31">
        <v>6475</v>
      </c>
      <c r="H313" s="8">
        <f t="shared" ref="H313" si="229">G313/G$416</f>
        <v>1.0775383124991738E-6</v>
      </c>
      <c r="I313" s="8" t="s">
        <v>496</v>
      </c>
      <c r="J313" s="10"/>
      <c r="K313" s="10"/>
    </row>
    <row r="314" spans="1:11">
      <c r="A314" s="30" t="s">
        <v>496</v>
      </c>
      <c r="B314" s="30" t="s">
        <v>731</v>
      </c>
      <c r="C314" s="31">
        <v>11</v>
      </c>
      <c r="D314" s="8">
        <f t="shared" si="182"/>
        <v>4.3386155320069527E-6</v>
      </c>
      <c r="E314" s="31">
        <v>1615</v>
      </c>
      <c r="F314" s="8">
        <f t="shared" si="182"/>
        <v>2.2031650043927448E-7</v>
      </c>
      <c r="G314" s="31">
        <v>1321</v>
      </c>
      <c r="H314" s="8">
        <f t="shared" ref="H314" si="230">G314/G$416</f>
        <v>2.1983445726817124E-7</v>
      </c>
      <c r="I314" s="8" t="s">
        <v>496</v>
      </c>
      <c r="J314" s="10"/>
      <c r="K314" s="10"/>
    </row>
    <row r="315" spans="1:11">
      <c r="A315" s="30" t="s">
        <v>496</v>
      </c>
      <c r="B315" s="30" t="s">
        <v>732</v>
      </c>
      <c r="C315" s="31">
        <v>1</v>
      </c>
      <c r="D315" s="8">
        <f t="shared" si="182"/>
        <v>3.944195938188139E-7</v>
      </c>
      <c r="E315" s="31">
        <v>0</v>
      </c>
      <c r="F315" s="8">
        <f t="shared" si="182"/>
        <v>0</v>
      </c>
      <c r="G315" s="31">
        <v>0</v>
      </c>
      <c r="H315" s="8">
        <f t="shared" ref="H315" si="231">G315/G$416</f>
        <v>0</v>
      </c>
      <c r="I315" s="8" t="s">
        <v>496</v>
      </c>
      <c r="J315" s="10"/>
      <c r="K315" s="10"/>
    </row>
    <row r="316" spans="1:11">
      <c r="A316" s="30" t="s">
        <v>496</v>
      </c>
      <c r="B316" s="30" t="s">
        <v>733</v>
      </c>
      <c r="C316" s="31">
        <v>48</v>
      </c>
      <c r="D316" s="8">
        <f t="shared" si="182"/>
        <v>1.8932140503303068E-5</v>
      </c>
      <c r="E316" s="31">
        <v>12392</v>
      </c>
      <c r="F316" s="8">
        <f t="shared" si="182"/>
        <v>1.6905028318535538E-6</v>
      </c>
      <c r="G316" s="31">
        <v>6888</v>
      </c>
      <c r="H316" s="8">
        <f t="shared" ref="H316" si="232">G316/G$416</f>
        <v>1.1462677832423644E-6</v>
      </c>
      <c r="I316" s="8" t="s">
        <v>496</v>
      </c>
      <c r="J316" s="10"/>
      <c r="K316" s="10"/>
    </row>
    <row r="317" spans="1:11">
      <c r="A317" s="30" t="s">
        <v>496</v>
      </c>
      <c r="B317" s="30" t="s">
        <v>734</v>
      </c>
      <c r="C317" s="31">
        <v>9</v>
      </c>
      <c r="D317" s="8">
        <f t="shared" si="182"/>
        <v>3.549776344369325E-6</v>
      </c>
      <c r="E317" s="31">
        <v>0</v>
      </c>
      <c r="F317" s="8">
        <f t="shared" si="182"/>
        <v>0</v>
      </c>
      <c r="G317" s="31">
        <v>0</v>
      </c>
      <c r="H317" s="8">
        <f t="shared" ref="H317" si="233">G317/G$416</f>
        <v>0</v>
      </c>
      <c r="I317" s="8" t="s">
        <v>496</v>
      </c>
      <c r="J317" s="10"/>
      <c r="K317" s="10"/>
    </row>
    <row r="318" spans="1:11">
      <c r="A318" s="30" t="s">
        <v>496</v>
      </c>
      <c r="B318" s="30" t="s">
        <v>735</v>
      </c>
      <c r="C318" s="31">
        <v>2621</v>
      </c>
      <c r="D318" s="8">
        <f t="shared" si="182"/>
        <v>1.0337737553991113E-3</v>
      </c>
      <c r="E318" s="31">
        <v>11778567</v>
      </c>
      <c r="F318" s="8">
        <f t="shared" si="182"/>
        <v>1.606818985529117E-3</v>
      </c>
      <c r="G318" s="31">
        <v>8571909</v>
      </c>
      <c r="H318" s="8">
        <f t="shared" ref="H318" si="234">G318/G$416</f>
        <v>1.4264958083021592E-3</v>
      </c>
      <c r="I318" s="8" t="s">
        <v>496</v>
      </c>
      <c r="J318" s="10"/>
      <c r="K318" s="10"/>
    </row>
    <row r="319" spans="1:11">
      <c r="A319" s="30" t="s">
        <v>496</v>
      </c>
      <c r="B319" s="30" t="s">
        <v>736</v>
      </c>
      <c r="C319" s="31">
        <v>1133</v>
      </c>
      <c r="D319" s="8">
        <f t="shared" si="182"/>
        <v>4.4687739979671612E-4</v>
      </c>
      <c r="E319" s="31">
        <v>8238126</v>
      </c>
      <c r="F319" s="8">
        <f t="shared" si="182"/>
        <v>1.123835969348482E-3</v>
      </c>
      <c r="G319" s="31">
        <v>7661948</v>
      </c>
      <c r="H319" s="8">
        <f t="shared" ref="H319" si="235">G319/G$416</f>
        <v>1.2750644816025359E-3</v>
      </c>
      <c r="I319" s="8" t="s">
        <v>496</v>
      </c>
      <c r="J319" s="10"/>
      <c r="K319" s="10"/>
    </row>
    <row r="320" spans="1:11">
      <c r="A320" s="30" t="s">
        <v>496</v>
      </c>
      <c r="B320" s="30" t="s">
        <v>737</v>
      </c>
      <c r="C320" s="31">
        <v>1513</v>
      </c>
      <c r="D320" s="8">
        <f t="shared" si="182"/>
        <v>5.9675684544786541E-4</v>
      </c>
      <c r="E320" s="31">
        <v>4122846</v>
      </c>
      <c r="F320" s="8">
        <f t="shared" si="182"/>
        <v>5.6243405731892326E-4</v>
      </c>
      <c r="G320" s="31">
        <v>3703383</v>
      </c>
      <c r="H320" s="8">
        <f t="shared" ref="H320" si="236">G320/G$416</f>
        <v>6.1629916113639042E-4</v>
      </c>
      <c r="I320" s="8" t="s">
        <v>496</v>
      </c>
      <c r="J320" s="10"/>
      <c r="K320" s="10"/>
    </row>
    <row r="321" spans="1:11">
      <c r="A321" s="30" t="s">
        <v>496</v>
      </c>
      <c r="B321" s="30" t="s">
        <v>738</v>
      </c>
      <c r="C321" s="31">
        <v>7824</v>
      </c>
      <c r="D321" s="8">
        <f t="shared" si="182"/>
        <v>3.0859389020384E-3</v>
      </c>
      <c r="E321" s="31">
        <v>27311893</v>
      </c>
      <c r="F321" s="8">
        <f t="shared" si="182"/>
        <v>3.7258580099888035E-3</v>
      </c>
      <c r="G321" s="31">
        <v>25170222</v>
      </c>
      <c r="H321" s="8">
        <f t="shared" ref="H321" si="237">G321/G$416</f>
        <v>4.1887071102871942E-3</v>
      </c>
      <c r="I321" s="8" t="s">
        <v>496</v>
      </c>
      <c r="J321" s="10"/>
      <c r="K321" s="10"/>
    </row>
    <row r="322" spans="1:11">
      <c r="A322" s="40" t="s">
        <v>496</v>
      </c>
      <c r="B322" s="40" t="s">
        <v>739</v>
      </c>
      <c r="C322" s="41">
        <v>552</v>
      </c>
      <c r="D322" s="42">
        <f t="shared" si="182"/>
        <v>2.1771961578798528E-4</v>
      </c>
      <c r="E322" s="41">
        <v>9687412</v>
      </c>
      <c r="F322" s="42">
        <f t="shared" si="182"/>
        <v>1.3215459505594011E-3</v>
      </c>
      <c r="G322" s="41">
        <v>8536015</v>
      </c>
      <c r="H322" s="42">
        <f t="shared" ref="H322" si="238">G322/G$416</f>
        <v>1.4205225017092874E-3</v>
      </c>
      <c r="I322" s="42" t="s">
        <v>496</v>
      </c>
      <c r="J322" s="43"/>
      <c r="K322" s="10"/>
    </row>
    <row r="323" spans="1:11">
      <c r="A323" s="40" t="s">
        <v>496</v>
      </c>
      <c r="B323" s="40" t="s">
        <v>740</v>
      </c>
      <c r="C323" s="41">
        <v>1675</v>
      </c>
      <c r="D323" s="42">
        <f t="shared" si="182"/>
        <v>6.6065281964651328E-4</v>
      </c>
      <c r="E323" s="41">
        <v>7832037</v>
      </c>
      <c r="F323" s="42">
        <f t="shared" si="182"/>
        <v>1.0684377604649623E-3</v>
      </c>
      <c r="G323" s="41">
        <v>6673499</v>
      </c>
      <c r="H323" s="42">
        <f t="shared" ref="H323" si="239">G323/G$416</f>
        <v>1.1105715599884053E-3</v>
      </c>
      <c r="I323" s="42" t="s">
        <v>496</v>
      </c>
      <c r="J323" s="43"/>
      <c r="K323" s="10"/>
    </row>
    <row r="324" spans="1:11">
      <c r="A324" s="40" t="s">
        <v>496</v>
      </c>
      <c r="B324" s="40" t="s">
        <v>741</v>
      </c>
      <c r="C324" s="41">
        <v>982</v>
      </c>
      <c r="D324" s="42">
        <f t="shared" si="182"/>
        <v>3.8732004113007523E-4</v>
      </c>
      <c r="E324" s="41">
        <v>6887743</v>
      </c>
      <c r="F324" s="42">
        <f t="shared" si="182"/>
        <v>9.3961822519201838E-4</v>
      </c>
      <c r="G324" s="41">
        <v>5522963</v>
      </c>
      <c r="H324" s="42">
        <f t="shared" ref="H324" si="240">G324/G$416</f>
        <v>9.1910490054291499E-4</v>
      </c>
      <c r="I324" s="42" t="s">
        <v>496</v>
      </c>
      <c r="J324" s="43"/>
      <c r="K324" s="10"/>
    </row>
    <row r="325" spans="1:11">
      <c r="A325" s="40" t="s">
        <v>496</v>
      </c>
      <c r="B325" s="40" t="s">
        <v>742</v>
      </c>
      <c r="C325" s="41">
        <v>296</v>
      </c>
      <c r="D325" s="42">
        <f t="shared" si="182"/>
        <v>1.1674819977036891E-4</v>
      </c>
      <c r="E325" s="41">
        <v>8212800</v>
      </c>
      <c r="F325" s="42">
        <f t="shared" si="182"/>
        <v>1.1203810246487142E-3</v>
      </c>
      <c r="G325" s="41">
        <v>7618196</v>
      </c>
      <c r="H325" s="42">
        <f t="shared" ref="H325" si="241">G325/G$416</f>
        <v>1.2677834844985261E-3</v>
      </c>
      <c r="I325" s="42" t="s">
        <v>496</v>
      </c>
      <c r="J325" s="43"/>
      <c r="K325" s="10"/>
    </row>
    <row r="326" spans="1:11">
      <c r="A326" s="40" t="s">
        <v>496</v>
      </c>
      <c r="B326" s="40" t="s">
        <v>434</v>
      </c>
      <c r="C326" s="41">
        <v>582</v>
      </c>
      <c r="D326" s="42">
        <f t="shared" ref="D326:D357" si="242">C326/C$416</f>
        <v>2.295522036025497E-4</v>
      </c>
      <c r="E326" s="41">
        <v>7445410</v>
      </c>
      <c r="F326" s="42">
        <f t="shared" ref="F326:F357" si="243">E326/E$416</f>
        <v>1.0156945359353427E-3</v>
      </c>
      <c r="G326" s="41">
        <v>6500989</v>
      </c>
      <c r="H326" s="42">
        <f t="shared" ref="H326:H357" si="244">G326/G$416</f>
        <v>1.081863276700493E-3</v>
      </c>
      <c r="I326" s="42" t="s">
        <v>496</v>
      </c>
      <c r="J326" s="43" t="s">
        <v>438</v>
      </c>
      <c r="K326" s="48" t="s">
        <v>463</v>
      </c>
    </row>
    <row r="327" spans="1:11">
      <c r="A327" s="40" t="s">
        <v>496</v>
      </c>
      <c r="B327" s="40" t="s">
        <v>743</v>
      </c>
      <c r="C327" s="41">
        <v>194</v>
      </c>
      <c r="D327" s="42">
        <f t="shared" si="242"/>
        <v>7.6517401200849899E-5</v>
      </c>
      <c r="E327" s="41">
        <v>1748951</v>
      </c>
      <c r="F327" s="42">
        <f t="shared" si="243"/>
        <v>2.3858994660047649E-4</v>
      </c>
      <c r="G327" s="41">
        <v>1346196</v>
      </c>
      <c r="H327" s="42">
        <f t="shared" si="244"/>
        <v>2.2402745422905605E-4</v>
      </c>
      <c r="I327" s="42" t="s">
        <v>496</v>
      </c>
      <c r="J327" s="43"/>
      <c r="K327" s="10"/>
    </row>
    <row r="328" spans="1:11">
      <c r="A328" s="40" t="s">
        <v>496</v>
      </c>
      <c r="B328" s="40" t="s">
        <v>744</v>
      </c>
      <c r="C328" s="41">
        <v>2236</v>
      </c>
      <c r="D328" s="42">
        <f t="shared" si="242"/>
        <v>8.8192221177886782E-4</v>
      </c>
      <c r="E328" s="41">
        <v>1842430</v>
      </c>
      <c r="F328" s="42">
        <f t="shared" si="243"/>
        <v>2.513422476187817E-4</v>
      </c>
      <c r="G328" s="41">
        <v>1381740</v>
      </c>
      <c r="H328" s="42">
        <f t="shared" si="244"/>
        <v>2.2994251550773878E-4</v>
      </c>
      <c r="I328" s="42" t="s">
        <v>496</v>
      </c>
      <c r="J328" s="43"/>
      <c r="K328" s="10"/>
    </row>
    <row r="329" spans="1:11">
      <c r="A329" s="40" t="s">
        <v>496</v>
      </c>
      <c r="B329" s="40" t="s">
        <v>745</v>
      </c>
      <c r="C329" s="41">
        <v>2420</v>
      </c>
      <c r="D329" s="42">
        <f t="shared" si="242"/>
        <v>9.5449541704152965E-4</v>
      </c>
      <c r="E329" s="41">
        <v>95918</v>
      </c>
      <c r="F329" s="42">
        <f t="shared" si="243"/>
        <v>1.3085026680578532E-5</v>
      </c>
      <c r="G329" s="41">
        <v>82464</v>
      </c>
      <c r="H329" s="42">
        <f t="shared" si="244"/>
        <v>1.3723261683696043E-5</v>
      </c>
      <c r="I329" s="42" t="s">
        <v>496</v>
      </c>
      <c r="J329" s="43"/>
      <c r="K329" s="10"/>
    </row>
    <row r="330" spans="1:11">
      <c r="A330" s="40" t="s">
        <v>496</v>
      </c>
      <c r="B330" s="40" t="s">
        <v>746</v>
      </c>
      <c r="C330" s="41">
        <v>87</v>
      </c>
      <c r="D330" s="42">
        <f t="shared" si="242"/>
        <v>3.4314504662236808E-5</v>
      </c>
      <c r="E330" s="41">
        <v>136046</v>
      </c>
      <c r="F330" s="42">
        <f t="shared" si="243"/>
        <v>1.8559243726787328E-5</v>
      </c>
      <c r="G330" s="41">
        <v>175904</v>
      </c>
      <c r="H330" s="42">
        <f t="shared" si="244"/>
        <v>2.9273096420363656E-5</v>
      </c>
      <c r="I330" s="42" t="s">
        <v>496</v>
      </c>
      <c r="J330" s="43"/>
      <c r="K330" s="10"/>
    </row>
    <row r="331" spans="1:11">
      <c r="A331" s="40" t="s">
        <v>496</v>
      </c>
      <c r="B331" s="40" t="s">
        <v>747</v>
      </c>
      <c r="C331" s="41">
        <v>36</v>
      </c>
      <c r="D331" s="42">
        <f t="shared" si="242"/>
        <v>1.41991053774773E-5</v>
      </c>
      <c r="E331" s="41">
        <v>511843</v>
      </c>
      <c r="F331" s="42">
        <f t="shared" si="243"/>
        <v>6.9825051724049268E-5</v>
      </c>
      <c r="G331" s="41">
        <v>441784</v>
      </c>
      <c r="H331" s="42">
        <f t="shared" si="244"/>
        <v>7.3519565382105796E-5</v>
      </c>
      <c r="I331" s="42" t="s">
        <v>496</v>
      </c>
      <c r="J331" s="43"/>
      <c r="K331" s="10"/>
    </row>
    <row r="332" spans="1:11">
      <c r="A332" s="40" t="s">
        <v>496</v>
      </c>
      <c r="B332" s="40" t="s">
        <v>748</v>
      </c>
      <c r="C332" s="41">
        <v>91</v>
      </c>
      <c r="D332" s="42">
        <f t="shared" si="242"/>
        <v>3.5892183037512062E-5</v>
      </c>
      <c r="E332" s="41">
        <v>1718476</v>
      </c>
      <c r="F332" s="42">
        <f t="shared" si="243"/>
        <v>2.3443258105813167E-4</v>
      </c>
      <c r="G332" s="41">
        <v>1352330</v>
      </c>
      <c r="H332" s="42">
        <f t="shared" si="244"/>
        <v>2.2504824496401665E-4</v>
      </c>
      <c r="I332" s="42" t="s">
        <v>496</v>
      </c>
      <c r="J332" s="43"/>
      <c r="K332" s="10"/>
    </row>
    <row r="333" spans="1:11">
      <c r="A333" s="40" t="s">
        <v>496</v>
      </c>
      <c r="B333" s="40" t="s">
        <v>749</v>
      </c>
      <c r="C333" s="41">
        <v>1250</v>
      </c>
      <c r="D333" s="42">
        <f t="shared" si="242"/>
        <v>4.9302449227351742E-4</v>
      </c>
      <c r="E333" s="41">
        <v>35968</v>
      </c>
      <c r="F333" s="42">
        <f t="shared" si="243"/>
        <v>4.9067144816097979E-6</v>
      </c>
      <c r="G333" s="41">
        <v>21103</v>
      </c>
      <c r="H333" s="42">
        <f t="shared" si="244"/>
        <v>3.5118596152386201E-6</v>
      </c>
      <c r="I333" s="42" t="s">
        <v>496</v>
      </c>
      <c r="J333" s="43"/>
      <c r="K333" s="10"/>
    </row>
    <row r="334" spans="1:11">
      <c r="A334" s="40" t="s">
        <v>496</v>
      </c>
      <c r="B334" s="40" t="s">
        <v>750</v>
      </c>
      <c r="C334" s="41">
        <v>15</v>
      </c>
      <c r="D334" s="42">
        <f t="shared" si="242"/>
        <v>5.9162939072822081E-6</v>
      </c>
      <c r="E334" s="41">
        <v>245888</v>
      </c>
      <c r="F334" s="42">
        <f t="shared" si="243"/>
        <v>3.354376697214385E-5</v>
      </c>
      <c r="G334" s="41">
        <v>245836</v>
      </c>
      <c r="H334" s="42">
        <f t="shared" si="244"/>
        <v>4.091084302572153E-5</v>
      </c>
      <c r="I334" s="42" t="s">
        <v>496</v>
      </c>
      <c r="J334" s="43"/>
      <c r="K334" s="10"/>
    </row>
    <row r="335" spans="1:11">
      <c r="A335" s="40" t="s">
        <v>496</v>
      </c>
      <c r="B335" s="40" t="s">
        <v>751</v>
      </c>
      <c r="C335" s="41">
        <v>369</v>
      </c>
      <c r="D335" s="42">
        <f t="shared" si="242"/>
        <v>1.4554083011914234E-4</v>
      </c>
      <c r="E335" s="41">
        <v>5910686</v>
      </c>
      <c r="F335" s="42">
        <f t="shared" si="243"/>
        <v>8.0632919796620034E-4</v>
      </c>
      <c r="G335" s="41">
        <v>6466279</v>
      </c>
      <c r="H335" s="42">
        <f t="shared" si="244"/>
        <v>1.0760870056847637E-3</v>
      </c>
      <c r="I335" s="42" t="s">
        <v>496</v>
      </c>
      <c r="J335" s="43"/>
      <c r="K335" s="10"/>
    </row>
    <row r="336" spans="1:11">
      <c r="A336" s="40" t="s">
        <v>496</v>
      </c>
      <c r="B336" s="40" t="s">
        <v>752</v>
      </c>
      <c r="C336" s="41">
        <v>16</v>
      </c>
      <c r="D336" s="42">
        <f t="shared" si="242"/>
        <v>6.3107135011010224E-6</v>
      </c>
      <c r="E336" s="41">
        <v>0</v>
      </c>
      <c r="F336" s="42">
        <f t="shared" si="243"/>
        <v>0</v>
      </c>
      <c r="G336" s="41">
        <v>0</v>
      </c>
      <c r="H336" s="42">
        <f t="shared" si="244"/>
        <v>0</v>
      </c>
      <c r="I336" s="42" t="s">
        <v>496</v>
      </c>
      <c r="J336" s="43"/>
      <c r="K336" s="10"/>
    </row>
    <row r="337" spans="1:11">
      <c r="A337" s="40" t="s">
        <v>496</v>
      </c>
      <c r="B337" s="40" t="s">
        <v>753</v>
      </c>
      <c r="C337" s="41">
        <v>405</v>
      </c>
      <c r="D337" s="42">
        <f t="shared" si="242"/>
        <v>1.5973993549661962E-4</v>
      </c>
      <c r="E337" s="41">
        <v>492757</v>
      </c>
      <c r="F337" s="42">
        <f t="shared" si="243"/>
        <v>6.7221360871179916E-5</v>
      </c>
      <c r="G337" s="41">
        <v>479380</v>
      </c>
      <c r="H337" s="42">
        <f t="shared" si="244"/>
        <v>7.9776110617120312E-5</v>
      </c>
      <c r="I337" s="42" t="s">
        <v>496</v>
      </c>
      <c r="J337" s="43"/>
      <c r="K337" s="10"/>
    </row>
    <row r="338" spans="1:11">
      <c r="A338" s="40" t="s">
        <v>496</v>
      </c>
      <c r="B338" s="40" t="s">
        <v>754</v>
      </c>
      <c r="C338" s="41">
        <v>1148</v>
      </c>
      <c r="D338" s="42">
        <f t="shared" si="242"/>
        <v>4.5279369370399832E-4</v>
      </c>
      <c r="E338" s="41">
        <v>3512005</v>
      </c>
      <c r="F338" s="42">
        <f t="shared" si="243"/>
        <v>4.7910380874627501E-4</v>
      </c>
      <c r="G338" s="41">
        <v>3098596</v>
      </c>
      <c r="H338" s="42">
        <f t="shared" si="244"/>
        <v>5.1565342161493288E-4</v>
      </c>
      <c r="I338" s="42" t="s">
        <v>496</v>
      </c>
      <c r="J338" s="43"/>
      <c r="K338" s="10"/>
    </row>
    <row r="339" spans="1:11">
      <c r="A339" s="40" t="s">
        <v>496</v>
      </c>
      <c r="B339" s="40" t="s">
        <v>755</v>
      </c>
      <c r="C339" s="41">
        <v>667</v>
      </c>
      <c r="D339" s="42">
        <f t="shared" si="242"/>
        <v>2.6307786907714886E-4</v>
      </c>
      <c r="E339" s="41">
        <v>229154</v>
      </c>
      <c r="F339" s="42">
        <f t="shared" si="243"/>
        <v>3.1260933338490095E-5</v>
      </c>
      <c r="G339" s="41">
        <v>217481</v>
      </c>
      <c r="H339" s="42">
        <f t="shared" si="244"/>
        <v>3.6192140500483835E-5</v>
      </c>
      <c r="I339" s="42" t="s">
        <v>496</v>
      </c>
      <c r="J339" s="43"/>
      <c r="K339" s="10"/>
    </row>
    <row r="340" spans="1:11">
      <c r="A340" s="40" t="s">
        <v>496</v>
      </c>
      <c r="B340" s="40" t="s">
        <v>756</v>
      </c>
      <c r="C340" s="41">
        <v>86</v>
      </c>
      <c r="D340" s="42">
        <f t="shared" si="242"/>
        <v>3.3920085068417995E-5</v>
      </c>
      <c r="E340" s="41">
        <v>2197158</v>
      </c>
      <c r="F340" s="42">
        <f t="shared" si="243"/>
        <v>2.9973384611278975E-4</v>
      </c>
      <c r="G340" s="41">
        <v>2436280</v>
      </c>
      <c r="H340" s="42">
        <f t="shared" si="244"/>
        <v>4.0543398300779725E-4</v>
      </c>
      <c r="I340" s="42" t="s">
        <v>496</v>
      </c>
      <c r="J340" s="43"/>
      <c r="K340" s="10"/>
    </row>
    <row r="341" spans="1:11">
      <c r="A341" s="40" t="s">
        <v>496</v>
      </c>
      <c r="B341" s="40" t="s">
        <v>757</v>
      </c>
      <c r="C341" s="41">
        <v>71</v>
      </c>
      <c r="D341" s="42">
        <f t="shared" si="242"/>
        <v>2.8003791161135787E-5</v>
      </c>
      <c r="E341" s="41">
        <v>463323</v>
      </c>
      <c r="F341" s="42">
        <f t="shared" si="243"/>
        <v>6.3206007388870566E-5</v>
      </c>
      <c r="G341" s="41">
        <v>418167</v>
      </c>
      <c r="H341" s="42">
        <f t="shared" si="244"/>
        <v>6.9589337995805715E-5</v>
      </c>
      <c r="I341" s="42" t="s">
        <v>496</v>
      </c>
      <c r="J341" s="43"/>
      <c r="K341" s="10"/>
    </row>
    <row r="342" spans="1:11">
      <c r="A342" s="40" t="s">
        <v>496</v>
      </c>
      <c r="B342" s="40" t="s">
        <v>758</v>
      </c>
      <c r="C342" s="41">
        <v>1247</v>
      </c>
      <c r="D342" s="42">
        <f t="shared" si="242"/>
        <v>4.9184123349206089E-4</v>
      </c>
      <c r="E342" s="41">
        <v>867011</v>
      </c>
      <c r="F342" s="42">
        <f t="shared" si="243"/>
        <v>1.1827667452777449E-4</v>
      </c>
      <c r="G342" s="41">
        <v>784293</v>
      </c>
      <c r="H342" s="42">
        <f t="shared" si="244"/>
        <v>1.3051826343241923E-4</v>
      </c>
      <c r="I342" s="42" t="s">
        <v>496</v>
      </c>
      <c r="J342" s="43"/>
      <c r="K342" s="10"/>
    </row>
    <row r="343" spans="1:11">
      <c r="A343" s="40" t="s">
        <v>496</v>
      </c>
      <c r="B343" s="40" t="s">
        <v>759</v>
      </c>
      <c r="C343" s="41">
        <v>529</v>
      </c>
      <c r="D343" s="42">
        <f t="shared" si="242"/>
        <v>2.0864796513015254E-4</v>
      </c>
      <c r="E343" s="41">
        <v>808780</v>
      </c>
      <c r="F343" s="42">
        <f t="shared" si="243"/>
        <v>1.1033286639336001E-4</v>
      </c>
      <c r="G343" s="41">
        <v>761435</v>
      </c>
      <c r="H343" s="42">
        <f t="shared" si="244"/>
        <v>1.2671434517031791E-4</v>
      </c>
      <c r="I343" s="42" t="s">
        <v>496</v>
      </c>
      <c r="J343" s="43"/>
      <c r="K343" s="10"/>
    </row>
    <row r="344" spans="1:11">
      <c r="A344" s="40" t="s">
        <v>496</v>
      </c>
      <c r="B344" s="40" t="s">
        <v>760</v>
      </c>
      <c r="C344" s="41">
        <v>47</v>
      </c>
      <c r="D344" s="42">
        <f t="shared" si="242"/>
        <v>1.8537720909484255E-5</v>
      </c>
      <c r="E344" s="41">
        <v>1873951</v>
      </c>
      <c r="F344" s="42">
        <f t="shared" si="243"/>
        <v>2.5564230731559061E-4</v>
      </c>
      <c r="G344" s="41">
        <v>1468437</v>
      </c>
      <c r="H344" s="42">
        <f t="shared" si="244"/>
        <v>2.4437021266275665E-4</v>
      </c>
      <c r="I344" s="42" t="s">
        <v>496</v>
      </c>
      <c r="J344" s="43"/>
      <c r="K344" s="10"/>
    </row>
    <row r="345" spans="1:11">
      <c r="A345" s="40" t="s">
        <v>496</v>
      </c>
      <c r="B345" s="40" t="s">
        <v>761</v>
      </c>
      <c r="C345" s="41">
        <v>169</v>
      </c>
      <c r="D345" s="42">
        <f t="shared" si="242"/>
        <v>6.6656911355379543E-5</v>
      </c>
      <c r="E345" s="41">
        <v>5858498</v>
      </c>
      <c r="F345" s="42">
        <f t="shared" si="243"/>
        <v>7.9920976915819726E-4</v>
      </c>
      <c r="G345" s="41">
        <v>5144052</v>
      </c>
      <c r="H345" s="42">
        <f t="shared" si="244"/>
        <v>8.5604835698656378E-4</v>
      </c>
      <c r="I345" s="42" t="s">
        <v>496</v>
      </c>
      <c r="J345" s="43"/>
      <c r="K345" s="10"/>
    </row>
    <row r="346" spans="1:11">
      <c r="A346" s="40" t="s">
        <v>496</v>
      </c>
      <c r="B346" s="40" t="s">
        <v>762</v>
      </c>
      <c r="C346" s="41">
        <v>138</v>
      </c>
      <c r="D346" s="42">
        <f t="shared" si="242"/>
        <v>5.442990394699632E-5</v>
      </c>
      <c r="E346" s="41">
        <v>2246389</v>
      </c>
      <c r="F346" s="42">
        <f t="shared" si="243"/>
        <v>3.06449884275716E-4</v>
      </c>
      <c r="G346" s="41">
        <v>1920276</v>
      </c>
      <c r="H346" s="42">
        <f t="shared" si="244"/>
        <v>3.1956308271392488E-4</v>
      </c>
      <c r="I346" s="42" t="s">
        <v>496</v>
      </c>
      <c r="J346" s="43"/>
      <c r="K346" s="10"/>
    </row>
    <row r="347" spans="1:11">
      <c r="A347" s="40" t="s">
        <v>496</v>
      </c>
      <c r="B347" s="40" t="s">
        <v>763</v>
      </c>
      <c r="C347" s="41">
        <v>1011</v>
      </c>
      <c r="D347" s="42">
        <f t="shared" si="242"/>
        <v>3.9875820935082084E-4</v>
      </c>
      <c r="E347" s="41">
        <v>1752714</v>
      </c>
      <c r="F347" s="42">
        <f t="shared" si="243"/>
        <v>2.3910329086744428E-4</v>
      </c>
      <c r="G347" s="41">
        <v>1005158</v>
      </c>
      <c r="H347" s="42">
        <f t="shared" si="244"/>
        <v>1.672735529135204E-4</v>
      </c>
      <c r="I347" s="42" t="s">
        <v>496</v>
      </c>
      <c r="J347" s="43"/>
      <c r="K347" s="10"/>
    </row>
    <row r="348" spans="1:11">
      <c r="A348" s="40" t="s">
        <v>496</v>
      </c>
      <c r="B348" s="40" t="s">
        <v>764</v>
      </c>
      <c r="C348" s="41">
        <v>30268</v>
      </c>
      <c r="D348" s="42">
        <f t="shared" si="242"/>
        <v>1.1938292265707858E-2</v>
      </c>
      <c r="E348" s="41">
        <v>3240958</v>
      </c>
      <c r="F348" s="42">
        <f t="shared" si="243"/>
        <v>4.4212787902827872E-4</v>
      </c>
      <c r="G348" s="41">
        <v>2938728</v>
      </c>
      <c r="H348" s="42">
        <f t="shared" si="244"/>
        <v>4.8904895907553238E-4</v>
      </c>
      <c r="I348" s="42" t="s">
        <v>496</v>
      </c>
      <c r="J348" s="43"/>
      <c r="K348" s="10"/>
    </row>
    <row r="349" spans="1:11">
      <c r="A349" s="40" t="s">
        <v>496</v>
      </c>
      <c r="B349" s="40" t="s">
        <v>765</v>
      </c>
      <c r="C349" s="41">
        <v>4556</v>
      </c>
      <c r="D349" s="42">
        <f t="shared" si="242"/>
        <v>1.796975669438516E-3</v>
      </c>
      <c r="E349" s="41">
        <v>42538260</v>
      </c>
      <c r="F349" s="42">
        <f t="shared" si="243"/>
        <v>5.8030220297064844E-3</v>
      </c>
      <c r="G349" s="41">
        <v>34833113</v>
      </c>
      <c r="H349" s="42">
        <f t="shared" si="244"/>
        <v>5.7967588882027856E-3</v>
      </c>
      <c r="I349" s="42" t="s">
        <v>496</v>
      </c>
      <c r="J349" s="43"/>
      <c r="K349" s="10"/>
    </row>
    <row r="350" spans="1:11">
      <c r="A350" s="40" t="s">
        <v>496</v>
      </c>
      <c r="B350" s="40" t="s">
        <v>766</v>
      </c>
      <c r="C350" s="41">
        <v>11797</v>
      </c>
      <c r="D350" s="42">
        <f t="shared" si="242"/>
        <v>4.6529679482805479E-3</v>
      </c>
      <c r="E350" s="41">
        <v>162252</v>
      </c>
      <c r="F350" s="42">
        <f t="shared" si="243"/>
        <v>2.2134237045989573E-5</v>
      </c>
      <c r="G350" s="41">
        <v>131758</v>
      </c>
      <c r="H350" s="42">
        <f t="shared" si="244"/>
        <v>2.192653173409516E-5</v>
      </c>
      <c r="I350" s="42" t="s">
        <v>496</v>
      </c>
      <c r="J350" s="43"/>
      <c r="K350" s="10"/>
    </row>
    <row r="351" spans="1:11">
      <c r="A351" s="40" t="s">
        <v>496</v>
      </c>
      <c r="B351" s="40" t="s">
        <v>767</v>
      </c>
      <c r="C351" s="41">
        <v>554</v>
      </c>
      <c r="D351" s="42">
        <f t="shared" si="242"/>
        <v>2.1850845497562289E-4</v>
      </c>
      <c r="E351" s="41">
        <v>521541</v>
      </c>
      <c r="F351" s="42">
        <f t="shared" si="243"/>
        <v>7.1148042077770674E-5</v>
      </c>
      <c r="G351" s="41">
        <v>566052</v>
      </c>
      <c r="H351" s="42">
        <f t="shared" si="244"/>
        <v>9.4199647392553259E-5</v>
      </c>
      <c r="I351" s="42" t="s">
        <v>496</v>
      </c>
      <c r="J351" s="43"/>
      <c r="K351" s="10"/>
    </row>
    <row r="352" spans="1:11">
      <c r="A352" s="40" t="s">
        <v>496</v>
      </c>
      <c r="B352" s="40" t="s">
        <v>768</v>
      </c>
      <c r="C352" s="41">
        <v>1514</v>
      </c>
      <c r="D352" s="42">
        <f t="shared" si="242"/>
        <v>5.9715126504168421E-4</v>
      </c>
      <c r="E352" s="41">
        <v>118492604</v>
      </c>
      <c r="F352" s="42">
        <f t="shared" si="243"/>
        <v>1.6164629003849396E-2</v>
      </c>
      <c r="G352" s="41">
        <v>101895492</v>
      </c>
      <c r="H352" s="42">
        <f t="shared" si="244"/>
        <v>1.6956956988564181E-2</v>
      </c>
      <c r="I352" s="42" t="s">
        <v>496</v>
      </c>
      <c r="J352" s="43"/>
      <c r="K352" s="10"/>
    </row>
    <row r="353" spans="1:11">
      <c r="A353" s="40" t="s">
        <v>496</v>
      </c>
      <c r="B353" s="40" t="s">
        <v>769</v>
      </c>
      <c r="C353" s="41">
        <v>927</v>
      </c>
      <c r="D353" s="42">
        <f t="shared" si="242"/>
        <v>3.6562696347004048E-4</v>
      </c>
      <c r="E353" s="41">
        <v>8677825</v>
      </c>
      <c r="F353" s="42">
        <f t="shared" si="243"/>
        <v>1.1838192169810818E-3</v>
      </c>
      <c r="G353" s="41">
        <v>6417355</v>
      </c>
      <c r="H353" s="42">
        <f t="shared" si="244"/>
        <v>1.0679453092522218E-3</v>
      </c>
      <c r="I353" s="42" t="s">
        <v>496</v>
      </c>
      <c r="J353" s="43"/>
      <c r="K353" s="10"/>
    </row>
    <row r="354" spans="1:11">
      <c r="A354" s="40" t="s">
        <v>496</v>
      </c>
      <c r="B354" s="40" t="s">
        <v>770</v>
      </c>
      <c r="C354" s="41">
        <v>6682</v>
      </c>
      <c r="D354" s="42">
        <f t="shared" si="242"/>
        <v>2.6355117258973146E-3</v>
      </c>
      <c r="E354" s="41">
        <v>60261</v>
      </c>
      <c r="F354" s="42">
        <f t="shared" si="243"/>
        <v>8.2207384724279368E-6</v>
      </c>
      <c r="G354" s="41">
        <v>51821</v>
      </c>
      <c r="H354" s="42">
        <f t="shared" si="244"/>
        <v>8.6238012188447395E-6</v>
      </c>
      <c r="I354" s="42" t="s">
        <v>496</v>
      </c>
      <c r="J354" s="43"/>
      <c r="K354" s="10"/>
    </row>
    <row r="355" spans="1:11">
      <c r="A355" s="40" t="s">
        <v>496</v>
      </c>
      <c r="B355" s="40" t="s">
        <v>771</v>
      </c>
      <c r="C355" s="41">
        <v>425</v>
      </c>
      <c r="D355" s="42">
        <f t="shared" si="242"/>
        <v>1.6762832737299591E-4</v>
      </c>
      <c r="E355" s="41">
        <v>2083324</v>
      </c>
      <c r="F355" s="42">
        <f t="shared" si="243"/>
        <v>2.8420473867563534E-4</v>
      </c>
      <c r="G355" s="41">
        <v>1500074</v>
      </c>
      <c r="H355" s="42">
        <f t="shared" si="244"/>
        <v>2.4963508981990515E-4</v>
      </c>
      <c r="I355" s="42" t="s">
        <v>496</v>
      </c>
      <c r="J355" s="43"/>
      <c r="K355" s="10"/>
    </row>
    <row r="356" spans="1:11">
      <c r="A356" s="40" t="s">
        <v>496</v>
      </c>
      <c r="B356" s="40" t="s">
        <v>772</v>
      </c>
      <c r="C356" s="41">
        <v>1632</v>
      </c>
      <c r="D356" s="42">
        <f t="shared" si="242"/>
        <v>6.4369277711230426E-4</v>
      </c>
      <c r="E356" s="41">
        <v>125829</v>
      </c>
      <c r="F356" s="42">
        <f t="shared" si="243"/>
        <v>1.716545197137676E-5</v>
      </c>
      <c r="G356" s="41">
        <v>121810</v>
      </c>
      <c r="H356" s="42">
        <f t="shared" si="244"/>
        <v>2.0271033489656272E-5</v>
      </c>
      <c r="I356" s="42" t="s">
        <v>496</v>
      </c>
      <c r="J356" s="43"/>
      <c r="K356" s="10"/>
    </row>
    <row r="357" spans="1:11">
      <c r="A357" s="40" t="s">
        <v>496</v>
      </c>
      <c r="B357" s="40" t="s">
        <v>773</v>
      </c>
      <c r="C357" s="41">
        <v>372</v>
      </c>
      <c r="D357" s="42">
        <f t="shared" si="242"/>
        <v>1.4672408890059876E-4</v>
      </c>
      <c r="E357" s="41">
        <v>3025751</v>
      </c>
      <c r="F357" s="42">
        <f t="shared" si="243"/>
        <v>4.127695798889382E-4</v>
      </c>
      <c r="G357" s="41">
        <v>2658343</v>
      </c>
      <c r="H357" s="42">
        <f t="shared" si="244"/>
        <v>4.4238863787860871E-4</v>
      </c>
      <c r="I357" s="42" t="s">
        <v>496</v>
      </c>
      <c r="J357" s="43"/>
      <c r="K357" s="10"/>
    </row>
    <row r="358" spans="1:11">
      <c r="A358" s="40" t="s">
        <v>496</v>
      </c>
      <c r="B358" s="40" t="s">
        <v>774</v>
      </c>
      <c r="C358" s="41">
        <v>342</v>
      </c>
      <c r="D358" s="42">
        <f t="shared" ref="D358:D389" si="245">C358/C$416</f>
        <v>1.3489150108603434E-4</v>
      </c>
      <c r="E358" s="41">
        <v>9898843</v>
      </c>
      <c r="F358" s="42">
        <f t="shared" ref="F358:F389" si="246">E358/E$416</f>
        <v>1.3503891319862594E-3</v>
      </c>
      <c r="G358" s="41">
        <v>8838476</v>
      </c>
      <c r="H358" s="42">
        <f t="shared" ref="H358:H389" si="247">G358/G$416</f>
        <v>1.4708566044948955E-3</v>
      </c>
      <c r="I358" s="42" t="s">
        <v>496</v>
      </c>
      <c r="J358" s="43"/>
      <c r="K358" s="10"/>
    </row>
    <row r="359" spans="1:11">
      <c r="A359" s="40" t="s">
        <v>496</v>
      </c>
      <c r="B359" s="40" t="s">
        <v>775</v>
      </c>
      <c r="C359" s="41">
        <v>335</v>
      </c>
      <c r="D359" s="42">
        <f t="shared" si="245"/>
        <v>1.3213056392930267E-4</v>
      </c>
      <c r="E359" s="41">
        <v>11719388</v>
      </c>
      <c r="F359" s="42">
        <f t="shared" si="246"/>
        <v>1.5987458522910389E-3</v>
      </c>
      <c r="G359" s="41">
        <v>10669929</v>
      </c>
      <c r="H359" s="42">
        <f t="shared" si="247"/>
        <v>1.7756381913738993E-3</v>
      </c>
      <c r="I359" s="42" t="s">
        <v>496</v>
      </c>
      <c r="J359" s="43"/>
      <c r="K359" s="10"/>
    </row>
    <row r="360" spans="1:11">
      <c r="A360" s="40" t="s">
        <v>496</v>
      </c>
      <c r="B360" s="40" t="s">
        <v>776</v>
      </c>
      <c r="C360" s="41">
        <v>1089</v>
      </c>
      <c r="D360" s="42">
        <f t="shared" si="245"/>
        <v>4.2952293766868835E-4</v>
      </c>
      <c r="E360" s="41">
        <v>19955233</v>
      </c>
      <c r="F360" s="42">
        <f t="shared" si="246"/>
        <v>2.7222706501611915E-3</v>
      </c>
      <c r="G360" s="41">
        <v>35278968</v>
      </c>
      <c r="H360" s="42">
        <f t="shared" si="247"/>
        <v>5.8709559297965026E-3</v>
      </c>
      <c r="I360" s="42" t="s">
        <v>496</v>
      </c>
      <c r="J360" s="43"/>
      <c r="K360" s="10"/>
    </row>
    <row r="361" spans="1:11">
      <c r="A361" s="40" t="s">
        <v>496</v>
      </c>
      <c r="B361" s="40" t="s">
        <v>777</v>
      </c>
      <c r="C361" s="41">
        <v>359</v>
      </c>
      <c r="D361" s="42">
        <f t="shared" si="245"/>
        <v>1.4159663418095419E-4</v>
      </c>
      <c r="E361" s="41">
        <v>5589906</v>
      </c>
      <c r="F361" s="42">
        <f t="shared" si="246"/>
        <v>7.6256874780464582E-4</v>
      </c>
      <c r="G361" s="41">
        <v>4467946</v>
      </c>
      <c r="H361" s="42">
        <f t="shared" si="247"/>
        <v>7.4353405300037591E-4</v>
      </c>
      <c r="I361" s="42" t="s">
        <v>496</v>
      </c>
      <c r="J361" s="43"/>
      <c r="K361" s="10"/>
    </row>
    <row r="362" spans="1:11">
      <c r="A362" s="40" t="s">
        <v>496</v>
      </c>
      <c r="B362" s="40" t="s">
        <v>778</v>
      </c>
      <c r="C362" s="41">
        <v>39</v>
      </c>
      <c r="D362" s="42">
        <f t="shared" si="245"/>
        <v>1.538236415893374E-5</v>
      </c>
      <c r="E362" s="41">
        <v>647222</v>
      </c>
      <c r="F362" s="42">
        <f t="shared" si="246"/>
        <v>8.8293304054060741E-5</v>
      </c>
      <c r="G362" s="41">
        <v>553773</v>
      </c>
      <c r="H362" s="42">
        <f t="shared" si="247"/>
        <v>9.215623535561468E-5</v>
      </c>
      <c r="I362" s="42" t="s">
        <v>496</v>
      </c>
      <c r="J362" s="43"/>
      <c r="K362" s="10"/>
    </row>
    <row r="363" spans="1:11">
      <c r="A363" s="40" t="s">
        <v>496</v>
      </c>
      <c r="B363" s="40" t="s">
        <v>779</v>
      </c>
      <c r="C363" s="41">
        <v>408</v>
      </c>
      <c r="D363" s="42">
        <f t="shared" si="245"/>
        <v>1.6092319427807607E-4</v>
      </c>
      <c r="E363" s="41">
        <v>3515020</v>
      </c>
      <c r="F363" s="42">
        <f t="shared" si="246"/>
        <v>4.7951511168672358E-4</v>
      </c>
      <c r="G363" s="41">
        <v>3117600</v>
      </c>
      <c r="H363" s="42">
        <f t="shared" si="247"/>
        <v>5.1881597576021996E-4</v>
      </c>
      <c r="I363" s="42" t="s">
        <v>496</v>
      </c>
      <c r="J363" s="43" t="s">
        <v>836</v>
      </c>
      <c r="K363" s="48" t="s">
        <v>463</v>
      </c>
    </row>
    <row r="364" spans="1:11">
      <c r="A364" s="40" t="s">
        <v>496</v>
      </c>
      <c r="B364" s="40" t="s">
        <v>780</v>
      </c>
      <c r="C364" s="41">
        <v>552</v>
      </c>
      <c r="D364" s="42">
        <f t="shared" si="245"/>
        <v>2.1771961578798528E-4</v>
      </c>
      <c r="E364" s="41">
        <v>309975</v>
      </c>
      <c r="F364" s="42">
        <f t="shared" si="246"/>
        <v>4.228644410134E-5</v>
      </c>
      <c r="G364" s="41">
        <v>282275</v>
      </c>
      <c r="H364" s="42">
        <f t="shared" si="247"/>
        <v>4.6974845893545064E-5</v>
      </c>
      <c r="I364" s="42" t="s">
        <v>496</v>
      </c>
      <c r="J364" s="43"/>
      <c r="K364" s="10"/>
    </row>
    <row r="365" spans="1:11">
      <c r="A365" s="40" t="s">
        <v>496</v>
      </c>
      <c r="B365" s="40" t="s">
        <v>781</v>
      </c>
      <c r="C365" s="41">
        <v>86</v>
      </c>
      <c r="D365" s="42">
        <f t="shared" si="245"/>
        <v>3.3920085068417995E-5</v>
      </c>
      <c r="E365" s="41">
        <v>1173223</v>
      </c>
      <c r="F365" s="42">
        <f t="shared" si="246"/>
        <v>1.600497743621467E-4</v>
      </c>
      <c r="G365" s="41">
        <v>881749</v>
      </c>
      <c r="H365" s="42">
        <f t="shared" si="247"/>
        <v>1.4673642154561145E-4</v>
      </c>
      <c r="I365" s="42" t="s">
        <v>496</v>
      </c>
      <c r="J365" s="43"/>
      <c r="K365" s="10"/>
    </row>
    <row r="366" spans="1:11">
      <c r="A366" s="40" t="s">
        <v>496</v>
      </c>
      <c r="B366" s="40" t="s">
        <v>782</v>
      </c>
      <c r="C366" s="41">
        <v>119</v>
      </c>
      <c r="D366" s="42">
        <f t="shared" si="245"/>
        <v>4.6935931664438852E-5</v>
      </c>
      <c r="E366" s="41">
        <v>0</v>
      </c>
      <c r="F366" s="42">
        <f t="shared" si="246"/>
        <v>0</v>
      </c>
      <c r="G366" s="41">
        <v>0</v>
      </c>
      <c r="H366" s="42">
        <f t="shared" si="247"/>
        <v>0</v>
      </c>
      <c r="I366" s="42" t="s">
        <v>496</v>
      </c>
      <c r="J366" s="43"/>
      <c r="K366" s="10"/>
    </row>
    <row r="367" spans="1:11">
      <c r="A367" s="40" t="s">
        <v>496</v>
      </c>
      <c r="B367" s="40" t="s">
        <v>783</v>
      </c>
      <c r="C367" s="41">
        <v>3</v>
      </c>
      <c r="D367" s="42">
        <f t="shared" si="245"/>
        <v>1.1832587814564418E-6</v>
      </c>
      <c r="E367" s="41">
        <v>118420</v>
      </c>
      <c r="F367" s="42">
        <f t="shared" si="246"/>
        <v>1.6154724447070517E-5</v>
      </c>
      <c r="G367" s="41">
        <v>118420</v>
      </c>
      <c r="H367" s="42">
        <f t="shared" si="247"/>
        <v>1.970688601793856E-5</v>
      </c>
      <c r="I367" s="42" t="s">
        <v>496</v>
      </c>
      <c r="J367" s="43"/>
      <c r="K367" s="10"/>
    </row>
    <row r="368" spans="1:11">
      <c r="A368" s="40" t="s">
        <v>496</v>
      </c>
      <c r="B368" s="40" t="s">
        <v>784</v>
      </c>
      <c r="C368" s="41">
        <v>8122</v>
      </c>
      <c r="D368" s="42">
        <f t="shared" si="245"/>
        <v>3.2034759409964066E-3</v>
      </c>
      <c r="E368" s="41">
        <v>733624</v>
      </c>
      <c r="F368" s="42">
        <f t="shared" si="246"/>
        <v>1.0008016861811906E-4</v>
      </c>
      <c r="G368" s="41">
        <v>611948</v>
      </c>
      <c r="H368" s="42">
        <f t="shared" si="247"/>
        <v>1.0183743864976749E-4</v>
      </c>
      <c r="I368" s="42" t="s">
        <v>496</v>
      </c>
      <c r="J368" s="43"/>
      <c r="K368" s="10"/>
    </row>
    <row r="369" spans="1:11">
      <c r="A369" s="40" t="s">
        <v>496</v>
      </c>
      <c r="B369" s="40" t="s">
        <v>785</v>
      </c>
      <c r="C369" s="41">
        <v>1167</v>
      </c>
      <c r="D369" s="42">
        <f t="shared" si="245"/>
        <v>4.6028766598655581E-4</v>
      </c>
      <c r="E369" s="41">
        <v>7073931</v>
      </c>
      <c r="F369" s="42">
        <f t="shared" si="246"/>
        <v>9.6501778468662371E-4</v>
      </c>
      <c r="G369" s="41">
        <v>4823248</v>
      </c>
      <c r="H369" s="42">
        <f t="shared" si="247"/>
        <v>8.0266170049189429E-4</v>
      </c>
      <c r="I369" s="42" t="s">
        <v>496</v>
      </c>
      <c r="J369" s="43"/>
      <c r="K369" s="10"/>
    </row>
    <row r="370" spans="1:11">
      <c r="A370" s="40" t="s">
        <v>496</v>
      </c>
      <c r="B370" s="40" t="s">
        <v>786</v>
      </c>
      <c r="C370" s="41">
        <v>115</v>
      </c>
      <c r="D370" s="42">
        <f t="shared" si="245"/>
        <v>4.5358253289163598E-5</v>
      </c>
      <c r="E370" s="41">
        <v>1445020</v>
      </c>
      <c r="F370" s="42">
        <f t="shared" si="246"/>
        <v>1.9712801824443369E-4</v>
      </c>
      <c r="G370" s="41">
        <v>1338025</v>
      </c>
      <c r="H370" s="42">
        <f t="shared" si="247"/>
        <v>2.2266767576551461E-4</v>
      </c>
      <c r="I370" s="42" t="s">
        <v>496</v>
      </c>
      <c r="J370" s="43"/>
      <c r="K370" s="10"/>
    </row>
    <row r="371" spans="1:11">
      <c r="A371" s="40" t="s">
        <v>496</v>
      </c>
      <c r="B371" s="40" t="s">
        <v>787</v>
      </c>
      <c r="C371" s="41">
        <v>1296</v>
      </c>
      <c r="D371" s="42">
        <f t="shared" si="245"/>
        <v>5.1116779358918285E-4</v>
      </c>
      <c r="E371" s="41">
        <v>665576</v>
      </c>
      <c r="F371" s="42">
        <f t="shared" si="246"/>
        <v>9.0797136282582379E-5</v>
      </c>
      <c r="G371" s="41">
        <v>596941</v>
      </c>
      <c r="H371" s="42">
        <f t="shared" si="247"/>
        <v>9.934004599252036E-5</v>
      </c>
      <c r="I371" s="42" t="s">
        <v>496</v>
      </c>
      <c r="J371" s="43"/>
      <c r="K371" s="10"/>
    </row>
    <row r="372" spans="1:11">
      <c r="A372" s="40" t="s">
        <v>496</v>
      </c>
      <c r="B372" s="40" t="s">
        <v>788</v>
      </c>
      <c r="C372" s="41">
        <v>906</v>
      </c>
      <c r="D372" s="42">
        <f t="shared" si="245"/>
        <v>3.5734415199984538E-4</v>
      </c>
      <c r="E372" s="41">
        <v>6897917</v>
      </c>
      <c r="F372" s="42">
        <f t="shared" si="246"/>
        <v>9.4100615093534298E-4</v>
      </c>
      <c r="G372" s="41">
        <v>5274790</v>
      </c>
      <c r="H372" s="42">
        <f t="shared" si="247"/>
        <v>8.7780514523359344E-4</v>
      </c>
      <c r="I372" s="42" t="s">
        <v>496</v>
      </c>
      <c r="J372" s="43"/>
      <c r="K372" s="10"/>
    </row>
    <row r="373" spans="1:11">
      <c r="A373" s="40" t="s">
        <v>496</v>
      </c>
      <c r="B373" s="40" t="s">
        <v>789</v>
      </c>
      <c r="C373" s="41">
        <v>632</v>
      </c>
      <c r="D373" s="42">
        <f t="shared" si="245"/>
        <v>2.4927318329349035E-4</v>
      </c>
      <c r="E373" s="41">
        <v>18712527</v>
      </c>
      <c r="F373" s="42">
        <f t="shared" si="246"/>
        <v>2.5527420823624985E-3</v>
      </c>
      <c r="G373" s="41">
        <v>13864506</v>
      </c>
      <c r="H373" s="42">
        <f t="shared" si="247"/>
        <v>2.3072643087065129E-3</v>
      </c>
      <c r="I373" s="42" t="s">
        <v>496</v>
      </c>
      <c r="J373" s="43"/>
      <c r="K373" s="10"/>
    </row>
    <row r="374" spans="1:11">
      <c r="A374" s="40" t="s">
        <v>496</v>
      </c>
      <c r="B374" s="40" t="s">
        <v>790</v>
      </c>
      <c r="C374" s="41">
        <v>558</v>
      </c>
      <c r="D374" s="42">
        <f t="shared" si="245"/>
        <v>2.2008613335089815E-4</v>
      </c>
      <c r="E374" s="41">
        <v>5210422</v>
      </c>
      <c r="F374" s="42">
        <f t="shared" si="246"/>
        <v>7.1079996337573088E-4</v>
      </c>
      <c r="G374" s="41">
        <v>4163812</v>
      </c>
      <c r="H374" s="42">
        <f t="shared" si="247"/>
        <v>6.9292153761294363E-4</v>
      </c>
      <c r="I374" s="42" t="s">
        <v>496</v>
      </c>
      <c r="J374" s="43"/>
      <c r="K374" s="10"/>
    </row>
    <row r="375" spans="1:11">
      <c r="A375" s="40" t="s">
        <v>496</v>
      </c>
      <c r="B375" s="40" t="s">
        <v>791</v>
      </c>
      <c r="C375" s="41">
        <v>1817</v>
      </c>
      <c r="D375" s="42">
        <f t="shared" si="245"/>
        <v>7.166604019687848E-4</v>
      </c>
      <c r="E375" s="41">
        <v>17893966</v>
      </c>
      <c r="F375" s="42">
        <f t="shared" si="246"/>
        <v>2.4410749028479025E-3</v>
      </c>
      <c r="G375" s="41">
        <v>14960556</v>
      </c>
      <c r="H375" s="42">
        <f t="shared" si="247"/>
        <v>2.489663670469404E-3</v>
      </c>
      <c r="I375" s="42" t="s">
        <v>496</v>
      </c>
      <c r="J375" s="43"/>
      <c r="K375" s="10"/>
    </row>
    <row r="376" spans="1:11">
      <c r="A376" s="40" t="s">
        <v>496</v>
      </c>
      <c r="B376" s="40" t="s">
        <v>792</v>
      </c>
      <c r="C376" s="41">
        <v>658</v>
      </c>
      <c r="D376" s="42">
        <f t="shared" si="245"/>
        <v>2.5952809273277954E-4</v>
      </c>
      <c r="E376" s="41">
        <v>3994664</v>
      </c>
      <c r="F376" s="42">
        <f t="shared" si="246"/>
        <v>5.4494761170944519E-4</v>
      </c>
      <c r="G376" s="41">
        <v>3485331</v>
      </c>
      <c r="H376" s="42">
        <f t="shared" si="247"/>
        <v>5.8001199756618662E-4</v>
      </c>
      <c r="I376" s="42" t="s">
        <v>496</v>
      </c>
      <c r="J376" s="43"/>
      <c r="K376" s="10"/>
    </row>
    <row r="377" spans="1:11">
      <c r="A377" s="40" t="s">
        <v>496</v>
      </c>
      <c r="B377" s="40" t="s">
        <v>435</v>
      </c>
      <c r="C377" s="41">
        <v>2099</v>
      </c>
      <c r="D377" s="42">
        <f t="shared" si="245"/>
        <v>8.2788672742569033E-4</v>
      </c>
      <c r="E377" s="41">
        <v>12020886</v>
      </c>
      <c r="F377" s="42">
        <f t="shared" si="246"/>
        <v>1.6398758734981228E-3</v>
      </c>
      <c r="G377" s="41">
        <v>9367768</v>
      </c>
      <c r="H377" s="42">
        <f t="shared" si="247"/>
        <v>1.5589388297457547E-3</v>
      </c>
      <c r="I377" s="42" t="s">
        <v>496</v>
      </c>
      <c r="J377" s="43" t="s">
        <v>439</v>
      </c>
      <c r="K377" s="48" t="s">
        <v>463</v>
      </c>
    </row>
    <row r="378" spans="1:11">
      <c r="A378" s="40" t="s">
        <v>496</v>
      </c>
      <c r="B378" s="40" t="s">
        <v>793</v>
      </c>
      <c r="C378" s="41">
        <v>4698</v>
      </c>
      <c r="D378" s="42">
        <f t="shared" si="245"/>
        <v>1.8529832517607877E-3</v>
      </c>
      <c r="E378" s="41">
        <v>42313840</v>
      </c>
      <c r="F378" s="42">
        <f t="shared" si="246"/>
        <v>5.772406903372997E-3</v>
      </c>
      <c r="G378" s="41">
        <v>32492462</v>
      </c>
      <c r="H378" s="42">
        <f t="shared" si="247"/>
        <v>5.4072390227681132E-3</v>
      </c>
      <c r="I378" s="42" t="s">
        <v>496</v>
      </c>
      <c r="J378" s="43"/>
      <c r="K378" s="10"/>
    </row>
    <row r="379" spans="1:11">
      <c r="A379" s="40" t="s">
        <v>496</v>
      </c>
      <c r="B379" s="40" t="s">
        <v>794</v>
      </c>
      <c r="C379" s="41">
        <v>876</v>
      </c>
      <c r="D379" s="42">
        <f t="shared" si="245"/>
        <v>3.4551156418528096E-4</v>
      </c>
      <c r="E379" s="41">
        <v>5306921</v>
      </c>
      <c r="F379" s="42">
        <f t="shared" si="246"/>
        <v>7.239642494289133E-4</v>
      </c>
      <c r="G379" s="41">
        <v>4475106</v>
      </c>
      <c r="H379" s="42">
        <f t="shared" si="247"/>
        <v>7.4472558571350245E-4</v>
      </c>
      <c r="I379" s="42" t="s">
        <v>496</v>
      </c>
      <c r="J379" s="43" t="s">
        <v>837</v>
      </c>
      <c r="K379" s="48" t="s">
        <v>463</v>
      </c>
    </row>
    <row r="380" spans="1:11">
      <c r="A380" s="40" t="s">
        <v>496</v>
      </c>
      <c r="B380" s="40" t="s">
        <v>795</v>
      </c>
      <c r="C380" s="41">
        <v>1154</v>
      </c>
      <c r="D380" s="42">
        <f t="shared" si="245"/>
        <v>4.5516021126691122E-4</v>
      </c>
      <c r="E380" s="41">
        <v>3165301</v>
      </c>
      <c r="F380" s="42">
        <f t="shared" si="246"/>
        <v>4.3180683539129159E-4</v>
      </c>
      <c r="G380" s="41">
        <v>2489582</v>
      </c>
      <c r="H380" s="42">
        <f t="shared" si="247"/>
        <v>4.143042451132538E-4</v>
      </c>
      <c r="I380" s="42" t="s">
        <v>496</v>
      </c>
      <c r="J380" s="43"/>
      <c r="K380" s="10"/>
    </row>
    <row r="381" spans="1:11">
      <c r="A381" s="40" t="s">
        <v>496</v>
      </c>
      <c r="B381" s="40" t="s">
        <v>796</v>
      </c>
      <c r="C381" s="41">
        <v>18</v>
      </c>
      <c r="D381" s="42">
        <f t="shared" si="245"/>
        <v>7.0995526887386501E-6</v>
      </c>
      <c r="E381" s="41">
        <v>28782</v>
      </c>
      <c r="F381" s="42">
        <f t="shared" si="246"/>
        <v>3.9264083688193173E-6</v>
      </c>
      <c r="G381" s="41">
        <v>30572</v>
      </c>
      <c r="H381" s="42">
        <f t="shared" si="247"/>
        <v>5.0876449868300759E-6</v>
      </c>
      <c r="I381" s="42" t="s">
        <v>496</v>
      </c>
      <c r="J381" s="43"/>
      <c r="K381" s="10"/>
    </row>
    <row r="382" spans="1:11">
      <c r="A382" s="40" t="s">
        <v>496</v>
      </c>
      <c r="B382" s="40" t="s">
        <v>797</v>
      </c>
      <c r="C382" s="41">
        <v>1</v>
      </c>
      <c r="D382" s="42">
        <f t="shared" si="245"/>
        <v>3.944195938188139E-7</v>
      </c>
      <c r="E382" s="41">
        <v>0</v>
      </c>
      <c r="F382" s="42">
        <f t="shared" si="246"/>
        <v>0</v>
      </c>
      <c r="G382" s="41">
        <v>0</v>
      </c>
      <c r="H382" s="42">
        <f t="shared" si="247"/>
        <v>0</v>
      </c>
      <c r="I382" s="42" t="s">
        <v>496</v>
      </c>
      <c r="J382" s="43"/>
      <c r="K382" s="10"/>
    </row>
    <row r="383" spans="1:11">
      <c r="A383" s="40" t="s">
        <v>496</v>
      </c>
      <c r="B383" s="40" t="s">
        <v>798</v>
      </c>
      <c r="C383" s="41">
        <v>7</v>
      </c>
      <c r="D383" s="42">
        <f t="shared" si="245"/>
        <v>2.7609371567316973E-6</v>
      </c>
      <c r="E383" s="41">
        <v>843879</v>
      </c>
      <c r="F383" s="42">
        <f t="shared" si="246"/>
        <v>1.1512103286327833E-4</v>
      </c>
      <c r="G383" s="41">
        <v>736159</v>
      </c>
      <c r="H383" s="42">
        <f t="shared" si="247"/>
        <v>1.2250803499476128E-4</v>
      </c>
      <c r="I383" s="42" t="s">
        <v>496</v>
      </c>
      <c r="J383" s="43"/>
      <c r="K383" s="10"/>
    </row>
    <row r="384" spans="1:11">
      <c r="A384" s="40" t="s">
        <v>496</v>
      </c>
      <c r="B384" s="40" t="s">
        <v>799</v>
      </c>
      <c r="C384" s="41">
        <v>3</v>
      </c>
      <c r="D384" s="42">
        <f t="shared" si="245"/>
        <v>1.1832587814564418E-6</v>
      </c>
      <c r="E384" s="41">
        <v>1014864</v>
      </c>
      <c r="F384" s="42">
        <f t="shared" si="246"/>
        <v>1.3844661603826862E-4</v>
      </c>
      <c r="G384" s="41">
        <v>1014864</v>
      </c>
      <c r="H384" s="42">
        <f t="shared" si="247"/>
        <v>1.6888877868357708E-4</v>
      </c>
      <c r="I384" s="42" t="s">
        <v>496</v>
      </c>
      <c r="J384" s="43"/>
      <c r="K384" s="10"/>
    </row>
    <row r="385" spans="1:11">
      <c r="A385" s="40" t="s">
        <v>496</v>
      </c>
      <c r="B385" s="40" t="s">
        <v>800</v>
      </c>
      <c r="C385" s="41">
        <v>8</v>
      </c>
      <c r="D385" s="42">
        <f t="shared" si="245"/>
        <v>3.1553567505505112E-6</v>
      </c>
      <c r="E385" s="41">
        <v>58262</v>
      </c>
      <c r="F385" s="42">
        <f t="shared" si="246"/>
        <v>7.948037119871832E-6</v>
      </c>
      <c r="G385" s="41">
        <v>58262</v>
      </c>
      <c r="H385" s="42">
        <f t="shared" si="247"/>
        <v>9.6956814151083967E-6</v>
      </c>
      <c r="I385" s="42" t="s">
        <v>496</v>
      </c>
      <c r="J385" s="43"/>
      <c r="K385" s="10"/>
    </row>
    <row r="386" spans="1:11">
      <c r="A386" s="40" t="s">
        <v>496</v>
      </c>
      <c r="B386" s="40" t="s">
        <v>801</v>
      </c>
      <c r="C386" s="41">
        <v>15</v>
      </c>
      <c r="D386" s="42">
        <f t="shared" si="245"/>
        <v>5.9162939072822081E-6</v>
      </c>
      <c r="E386" s="41">
        <v>1</v>
      </c>
      <c r="F386" s="42">
        <f t="shared" si="246"/>
        <v>1.3641888572091298E-10</v>
      </c>
      <c r="G386" s="41">
        <v>1</v>
      </c>
      <c r="H386" s="42">
        <f t="shared" si="247"/>
        <v>1.6641518339755582E-10</v>
      </c>
      <c r="I386" s="42" t="s">
        <v>496</v>
      </c>
      <c r="J386" s="43"/>
      <c r="K386" s="10"/>
    </row>
    <row r="387" spans="1:11">
      <c r="A387" s="40" t="s">
        <v>496</v>
      </c>
      <c r="B387" s="40" t="s">
        <v>436</v>
      </c>
      <c r="C387" s="41">
        <v>2951</v>
      </c>
      <c r="D387" s="42">
        <f t="shared" si="245"/>
        <v>1.1639322213593199E-3</v>
      </c>
      <c r="E387" s="41">
        <v>33128494</v>
      </c>
      <c r="F387" s="42">
        <f t="shared" si="246"/>
        <v>4.5193522370919519E-3</v>
      </c>
      <c r="G387" s="41">
        <v>30042417</v>
      </c>
      <c r="H387" s="42">
        <f t="shared" si="247"/>
        <v>4.9995143347608484E-3</v>
      </c>
      <c r="I387" s="42" t="s">
        <v>496</v>
      </c>
      <c r="J387" s="43" t="s">
        <v>440</v>
      </c>
      <c r="K387" s="48" t="s">
        <v>463</v>
      </c>
    </row>
    <row r="388" spans="1:11">
      <c r="A388" s="40" t="s">
        <v>496</v>
      </c>
      <c r="B388" s="40" t="s">
        <v>802</v>
      </c>
      <c r="C388" s="41">
        <v>882</v>
      </c>
      <c r="D388" s="42">
        <f t="shared" si="245"/>
        <v>3.4787808174819386E-4</v>
      </c>
      <c r="E388" s="41">
        <v>2078645</v>
      </c>
      <c r="F388" s="42">
        <f t="shared" si="246"/>
        <v>2.835664347093472E-4</v>
      </c>
      <c r="G388" s="41">
        <v>1574065</v>
      </c>
      <c r="H388" s="42">
        <f t="shared" si="247"/>
        <v>2.619483156546737E-4</v>
      </c>
      <c r="I388" s="42" t="s">
        <v>496</v>
      </c>
      <c r="J388" s="43"/>
      <c r="K388" s="10"/>
    </row>
    <row r="389" spans="1:11">
      <c r="A389" s="40" t="s">
        <v>496</v>
      </c>
      <c r="B389" s="40" t="s">
        <v>803</v>
      </c>
      <c r="C389" s="41">
        <v>548</v>
      </c>
      <c r="D389" s="42">
        <f t="shared" si="245"/>
        <v>2.1614193741271003E-4</v>
      </c>
      <c r="E389" s="41">
        <v>6419281</v>
      </c>
      <c r="F389" s="42">
        <f t="shared" si="246"/>
        <v>8.7571116114942805E-4</v>
      </c>
      <c r="G389" s="41">
        <v>5209258</v>
      </c>
      <c r="H389" s="42">
        <f t="shared" si="247"/>
        <v>8.6689962543518484E-4</v>
      </c>
      <c r="I389" s="42" t="s">
        <v>496</v>
      </c>
      <c r="J389" s="43"/>
      <c r="K389" s="10"/>
    </row>
    <row r="390" spans="1:11">
      <c r="A390" s="40" t="s">
        <v>496</v>
      </c>
      <c r="B390" s="40" t="s">
        <v>437</v>
      </c>
      <c r="C390" s="41">
        <v>351</v>
      </c>
      <c r="D390" s="42">
        <f t="shared" ref="D390:D414" si="248">C390/C$416</f>
        <v>1.3844127743040368E-4</v>
      </c>
      <c r="E390" s="41">
        <v>358274</v>
      </c>
      <c r="F390" s="42">
        <f t="shared" ref="F390:F414" si="249">E390/E$416</f>
        <v>4.887533986277438E-5</v>
      </c>
      <c r="G390" s="41">
        <v>333783</v>
      </c>
      <c r="H390" s="42">
        <f t="shared" ref="H390:H414" si="250">G390/G$416</f>
        <v>5.5546559159986372E-5</v>
      </c>
      <c r="I390" s="42" t="s">
        <v>496</v>
      </c>
      <c r="J390" s="43"/>
      <c r="K390" s="10"/>
    </row>
    <row r="391" spans="1:11">
      <c r="A391" s="40" t="s">
        <v>496</v>
      </c>
      <c r="B391" s="40" t="s">
        <v>804</v>
      </c>
      <c r="C391" s="41">
        <v>322</v>
      </c>
      <c r="D391" s="42">
        <f t="shared" si="248"/>
        <v>1.2700310920965807E-4</v>
      </c>
      <c r="E391" s="41">
        <v>560623</v>
      </c>
      <c r="F391" s="42">
        <f t="shared" si="249"/>
        <v>7.6479564969515396E-5</v>
      </c>
      <c r="G391" s="41">
        <v>415033</v>
      </c>
      <c r="H391" s="42">
        <f t="shared" si="250"/>
        <v>6.9067792811037775E-5</v>
      </c>
      <c r="I391" s="42" t="s">
        <v>496</v>
      </c>
      <c r="J391" s="43"/>
      <c r="K391" s="10"/>
    </row>
    <row r="392" spans="1:11">
      <c r="A392" s="40" t="s">
        <v>496</v>
      </c>
      <c r="B392" s="40" t="s">
        <v>805</v>
      </c>
      <c r="C392" s="41">
        <v>348</v>
      </c>
      <c r="D392" s="42">
        <f t="shared" si="248"/>
        <v>1.3725801864894723E-4</v>
      </c>
      <c r="E392" s="41">
        <v>606504</v>
      </c>
      <c r="F392" s="42">
        <f t="shared" si="249"/>
        <v>8.2738599865276612E-5</v>
      </c>
      <c r="G392" s="41">
        <v>518834</v>
      </c>
      <c r="H392" s="42">
        <f t="shared" si="250"/>
        <v>8.6341855262887467E-5</v>
      </c>
      <c r="I392" s="42" t="s">
        <v>496</v>
      </c>
      <c r="J392" s="43"/>
      <c r="K392" s="10"/>
    </row>
    <row r="393" spans="1:11">
      <c r="A393" s="40" t="s">
        <v>496</v>
      </c>
      <c r="B393" s="40" t="s">
        <v>806</v>
      </c>
      <c r="C393" s="41">
        <v>207</v>
      </c>
      <c r="D393" s="42">
        <f t="shared" si="248"/>
        <v>8.164485592049448E-5</v>
      </c>
      <c r="E393" s="41">
        <v>14208791</v>
      </c>
      <c r="F393" s="42">
        <f t="shared" si="249"/>
        <v>1.9383474356613369E-3</v>
      </c>
      <c r="G393" s="41">
        <v>11760381</v>
      </c>
      <c r="H393" s="42">
        <f t="shared" si="250"/>
        <v>1.9571059609401306E-3</v>
      </c>
      <c r="I393" s="42" t="s">
        <v>496</v>
      </c>
      <c r="J393" s="43"/>
      <c r="K393" s="10"/>
    </row>
    <row r="394" spans="1:11">
      <c r="A394" s="40" t="s">
        <v>496</v>
      </c>
      <c r="B394" s="40" t="s">
        <v>807</v>
      </c>
      <c r="C394" s="41">
        <v>380</v>
      </c>
      <c r="D394" s="42">
        <f t="shared" si="248"/>
        <v>1.4987944565114929E-4</v>
      </c>
      <c r="E394" s="41">
        <v>16774016</v>
      </c>
      <c r="F394" s="42">
        <f t="shared" si="249"/>
        <v>2.2882925717847662E-3</v>
      </c>
      <c r="G394" s="41">
        <v>14880726</v>
      </c>
      <c r="H394" s="42">
        <f t="shared" si="250"/>
        <v>2.4763787463787769E-3</v>
      </c>
      <c r="I394" s="42" t="s">
        <v>496</v>
      </c>
      <c r="J394" s="43"/>
      <c r="K394" s="10"/>
    </row>
    <row r="395" spans="1:11">
      <c r="A395" s="40" t="s">
        <v>496</v>
      </c>
      <c r="B395" s="40" t="s">
        <v>808</v>
      </c>
      <c r="C395" s="41">
        <v>17</v>
      </c>
      <c r="D395" s="42">
        <f t="shared" si="248"/>
        <v>6.7051330949198358E-6</v>
      </c>
      <c r="E395" s="41">
        <v>1017396</v>
      </c>
      <c r="F395" s="42">
        <f t="shared" si="249"/>
        <v>1.38792028656914E-4</v>
      </c>
      <c r="G395" s="41">
        <v>883345</v>
      </c>
      <c r="H395" s="42">
        <f t="shared" si="250"/>
        <v>1.4700202017831393E-4</v>
      </c>
      <c r="I395" s="42" t="s">
        <v>496</v>
      </c>
      <c r="J395" s="43"/>
      <c r="K395" s="10"/>
    </row>
    <row r="396" spans="1:11">
      <c r="A396" s="40" t="s">
        <v>496</v>
      </c>
      <c r="B396" s="40" t="s">
        <v>809</v>
      </c>
      <c r="C396" s="41">
        <v>189</v>
      </c>
      <c r="D396" s="42">
        <f t="shared" si="248"/>
        <v>7.4545303231755825E-5</v>
      </c>
      <c r="E396" s="41">
        <v>18187236</v>
      </c>
      <c r="F396" s="42">
        <f t="shared" si="249"/>
        <v>2.4810824694632746E-3</v>
      </c>
      <c r="G396" s="41">
        <v>16032809</v>
      </c>
      <c r="H396" s="42">
        <f t="shared" si="250"/>
        <v>2.6681028501129834E-3</v>
      </c>
      <c r="I396" s="42" t="s">
        <v>496</v>
      </c>
      <c r="J396" s="43"/>
      <c r="K396" s="10"/>
    </row>
    <row r="397" spans="1:11">
      <c r="A397" s="40" t="s">
        <v>496</v>
      </c>
      <c r="B397" s="40" t="s">
        <v>810</v>
      </c>
      <c r="C397" s="41">
        <v>922</v>
      </c>
      <c r="D397" s="42">
        <f t="shared" si="248"/>
        <v>3.636548655009464E-4</v>
      </c>
      <c r="E397" s="41">
        <v>232356</v>
      </c>
      <c r="F397" s="42">
        <f t="shared" si="249"/>
        <v>3.1697746610568459E-5</v>
      </c>
      <c r="G397" s="41">
        <v>220056</v>
      </c>
      <c r="H397" s="42">
        <f t="shared" si="250"/>
        <v>3.6620659597732544E-5</v>
      </c>
      <c r="I397" s="42" t="s">
        <v>496</v>
      </c>
      <c r="J397" s="43"/>
      <c r="K397" s="10"/>
    </row>
    <row r="398" spans="1:11">
      <c r="A398" s="40" t="s">
        <v>496</v>
      </c>
      <c r="B398" s="40" t="s">
        <v>811</v>
      </c>
      <c r="C398" s="41">
        <v>61</v>
      </c>
      <c r="D398" s="42">
        <f t="shared" si="248"/>
        <v>2.4059595222947646E-5</v>
      </c>
      <c r="E398" s="41">
        <v>281582</v>
      </c>
      <c r="F398" s="42">
        <f t="shared" si="249"/>
        <v>3.8413102679066123E-5</v>
      </c>
      <c r="G398" s="41">
        <v>244958</v>
      </c>
      <c r="H398" s="42">
        <f t="shared" si="250"/>
        <v>4.0764730494698475E-5</v>
      </c>
      <c r="I398" s="42" t="s">
        <v>496</v>
      </c>
      <c r="J398" s="43"/>
      <c r="K398" s="10"/>
    </row>
    <row r="399" spans="1:11">
      <c r="A399" s="40" t="s">
        <v>496</v>
      </c>
      <c r="B399" s="40" t="s">
        <v>812</v>
      </c>
      <c r="C399" s="41">
        <v>188</v>
      </c>
      <c r="D399" s="42">
        <f t="shared" si="248"/>
        <v>7.4150883637937018E-5</v>
      </c>
      <c r="E399" s="41">
        <v>50980</v>
      </c>
      <c r="F399" s="42">
        <f t="shared" si="249"/>
        <v>6.9546347940521443E-6</v>
      </c>
      <c r="G399" s="41">
        <v>48454</v>
      </c>
      <c r="H399" s="42">
        <f t="shared" si="250"/>
        <v>8.0634812963451692E-6</v>
      </c>
      <c r="I399" s="42" t="s">
        <v>496</v>
      </c>
      <c r="J399" s="43"/>
      <c r="K399" s="10"/>
    </row>
    <row r="400" spans="1:11">
      <c r="A400" s="40" t="s">
        <v>496</v>
      </c>
      <c r="B400" s="40" t="s">
        <v>813</v>
      </c>
      <c r="C400" s="41">
        <v>16</v>
      </c>
      <c r="D400" s="42">
        <f t="shared" si="248"/>
        <v>6.3107135011010224E-6</v>
      </c>
      <c r="E400" s="41">
        <v>21394</v>
      </c>
      <c r="F400" s="42">
        <f t="shared" si="249"/>
        <v>2.9185456411132123E-6</v>
      </c>
      <c r="G400" s="41">
        <v>14584</v>
      </c>
      <c r="H400" s="42">
        <f t="shared" si="250"/>
        <v>2.4269990346699538E-6</v>
      </c>
      <c r="I400" s="42" t="s">
        <v>496</v>
      </c>
      <c r="J400" s="43"/>
      <c r="K400" s="10"/>
    </row>
    <row r="401" spans="1:11">
      <c r="A401" s="40" t="s">
        <v>496</v>
      </c>
      <c r="B401" s="40" t="s">
        <v>814</v>
      </c>
      <c r="C401" s="41">
        <v>2244</v>
      </c>
      <c r="D401" s="42">
        <f t="shared" si="248"/>
        <v>8.8507756852941838E-4</v>
      </c>
      <c r="E401" s="41">
        <v>27157874</v>
      </c>
      <c r="F401" s="42">
        <f t="shared" si="249"/>
        <v>3.7048469096289541E-3</v>
      </c>
      <c r="G401" s="41">
        <v>23325165</v>
      </c>
      <c r="H401" s="42">
        <f t="shared" si="250"/>
        <v>3.8816616112532501E-3</v>
      </c>
      <c r="I401" s="42" t="s">
        <v>496</v>
      </c>
      <c r="J401" s="43"/>
      <c r="K401" s="10"/>
    </row>
    <row r="402" spans="1:11">
      <c r="A402" s="40" t="s">
        <v>496</v>
      </c>
      <c r="B402" s="40" t="s">
        <v>815</v>
      </c>
      <c r="C402" s="41">
        <v>823</v>
      </c>
      <c r="D402" s="42">
        <f t="shared" si="248"/>
        <v>3.2460732571288383E-4</v>
      </c>
      <c r="E402" s="41">
        <v>1428569</v>
      </c>
      <c r="F402" s="42">
        <f t="shared" si="249"/>
        <v>1.9488379115543896E-4</v>
      </c>
      <c r="G402" s="41">
        <v>1341183</v>
      </c>
      <c r="H402" s="42">
        <f t="shared" si="250"/>
        <v>2.2319321491468409E-4</v>
      </c>
      <c r="I402" s="42" t="s">
        <v>496</v>
      </c>
      <c r="J402" s="43"/>
      <c r="K402" s="10"/>
    </row>
    <row r="403" spans="1:11">
      <c r="A403" s="40" t="s">
        <v>496</v>
      </c>
      <c r="B403" s="40" t="s">
        <v>816</v>
      </c>
      <c r="C403" s="41">
        <v>49</v>
      </c>
      <c r="D403" s="42">
        <f t="shared" si="248"/>
        <v>1.9326560097121881E-5</v>
      </c>
      <c r="E403" s="41">
        <v>19</v>
      </c>
      <c r="F403" s="42">
        <f t="shared" si="249"/>
        <v>2.5919588286973466E-9</v>
      </c>
      <c r="G403" s="41">
        <v>19</v>
      </c>
      <c r="H403" s="42">
        <f t="shared" si="250"/>
        <v>3.1618884845535606E-9</v>
      </c>
      <c r="I403" s="42" t="s">
        <v>496</v>
      </c>
      <c r="J403" s="43"/>
      <c r="K403" s="10"/>
    </row>
    <row r="404" spans="1:11">
      <c r="A404" s="40" t="s">
        <v>496</v>
      </c>
      <c r="B404" s="40" t="s">
        <v>817</v>
      </c>
      <c r="C404" s="41">
        <v>267</v>
      </c>
      <c r="D404" s="42">
        <f t="shared" si="248"/>
        <v>1.0531003154962331E-4</v>
      </c>
      <c r="E404" s="41">
        <v>396</v>
      </c>
      <c r="F404" s="42">
        <f t="shared" si="249"/>
        <v>5.4021878745481545E-8</v>
      </c>
      <c r="G404" s="41">
        <v>396</v>
      </c>
      <c r="H404" s="42">
        <f t="shared" si="250"/>
        <v>6.5900412625432095E-8</v>
      </c>
      <c r="I404" s="42" t="s">
        <v>496</v>
      </c>
      <c r="J404" s="43"/>
      <c r="K404" s="10"/>
    </row>
    <row r="405" spans="1:11">
      <c r="A405" s="40" t="s">
        <v>496</v>
      </c>
      <c r="B405" s="40" t="s">
        <v>818</v>
      </c>
      <c r="C405" s="41">
        <v>35</v>
      </c>
      <c r="D405" s="42">
        <f t="shared" si="248"/>
        <v>1.3804685783658487E-5</v>
      </c>
      <c r="E405" s="41">
        <v>951049</v>
      </c>
      <c r="F405" s="42">
        <f t="shared" si="249"/>
        <v>1.2974104484598858E-4</v>
      </c>
      <c r="G405" s="41">
        <v>928802</v>
      </c>
      <c r="H405" s="42">
        <f t="shared" si="250"/>
        <v>1.5456675517001663E-4</v>
      </c>
      <c r="I405" s="42" t="s">
        <v>496</v>
      </c>
      <c r="J405" s="43"/>
      <c r="K405" s="10"/>
    </row>
    <row r="406" spans="1:11">
      <c r="A406" s="40" t="s">
        <v>496</v>
      </c>
      <c r="B406" s="40" t="s">
        <v>819</v>
      </c>
      <c r="C406" s="41">
        <v>131</v>
      </c>
      <c r="D406" s="42">
        <f t="shared" si="248"/>
        <v>5.1668966790264619E-5</v>
      </c>
      <c r="E406" s="41">
        <v>3080748</v>
      </c>
      <c r="F406" s="42">
        <f t="shared" si="249"/>
        <v>4.2027220934693125E-4</v>
      </c>
      <c r="G406" s="41">
        <v>1512051</v>
      </c>
      <c r="H406" s="42">
        <f t="shared" si="250"/>
        <v>2.5162824447145767E-4</v>
      </c>
      <c r="I406" s="42" t="s">
        <v>496</v>
      </c>
      <c r="J406" s="43"/>
      <c r="K406" s="10"/>
    </row>
    <row r="407" spans="1:11">
      <c r="A407" s="40" t="s">
        <v>496</v>
      </c>
      <c r="B407" s="40" t="s">
        <v>820</v>
      </c>
      <c r="C407" s="41">
        <v>944</v>
      </c>
      <c r="D407" s="42">
        <f t="shared" si="248"/>
        <v>3.723320965649603E-4</v>
      </c>
      <c r="E407" s="41">
        <v>142186</v>
      </c>
      <c r="F407" s="42">
        <f t="shared" si="249"/>
        <v>1.9396855685113733E-5</v>
      </c>
      <c r="G407" s="41">
        <v>113638</v>
      </c>
      <c r="H407" s="42">
        <f t="shared" si="250"/>
        <v>1.8911088610931447E-5</v>
      </c>
      <c r="I407" s="42" t="s">
        <v>496</v>
      </c>
      <c r="J407" s="43"/>
      <c r="K407" s="10"/>
    </row>
    <row r="408" spans="1:11">
      <c r="A408" s="40" t="s">
        <v>496</v>
      </c>
      <c r="B408" s="40" t="s">
        <v>821</v>
      </c>
      <c r="C408" s="41">
        <v>85</v>
      </c>
      <c r="D408" s="42">
        <f t="shared" si="248"/>
        <v>3.3525665474599182E-5</v>
      </c>
      <c r="E408" s="41">
        <v>1201572</v>
      </c>
      <c r="F408" s="42">
        <f t="shared" si="249"/>
        <v>1.6391711335344886E-4</v>
      </c>
      <c r="G408" s="41">
        <v>754412</v>
      </c>
      <c r="H408" s="42">
        <f t="shared" si="250"/>
        <v>1.2554561133731689E-4</v>
      </c>
      <c r="I408" s="42" t="s">
        <v>496</v>
      </c>
      <c r="J408" s="43"/>
      <c r="K408" s="10"/>
    </row>
    <row r="409" spans="1:11">
      <c r="A409" s="40" t="s">
        <v>496</v>
      </c>
      <c r="B409" s="40" t="s">
        <v>822</v>
      </c>
      <c r="C409" s="41">
        <v>8</v>
      </c>
      <c r="D409" s="42">
        <f t="shared" si="248"/>
        <v>3.1553567505505112E-6</v>
      </c>
      <c r="E409" s="41">
        <v>211418</v>
      </c>
      <c r="F409" s="42">
        <f t="shared" si="249"/>
        <v>2.8841407981343981E-5</v>
      </c>
      <c r="G409" s="41">
        <v>203964</v>
      </c>
      <c r="H409" s="42">
        <f t="shared" si="250"/>
        <v>3.3942706466499072E-5</v>
      </c>
      <c r="I409" s="42" t="s">
        <v>496</v>
      </c>
      <c r="J409" s="43"/>
      <c r="K409" s="10"/>
    </row>
    <row r="410" spans="1:11">
      <c r="A410" s="40" t="s">
        <v>496</v>
      </c>
      <c r="B410" s="40" t="s">
        <v>823</v>
      </c>
      <c r="C410" s="41">
        <v>23</v>
      </c>
      <c r="D410" s="42">
        <f t="shared" si="248"/>
        <v>9.0716506578327189E-6</v>
      </c>
      <c r="E410" s="41">
        <v>154174</v>
      </c>
      <c r="F410" s="42">
        <f t="shared" si="249"/>
        <v>2.1032245287136039E-5</v>
      </c>
      <c r="G410" s="41">
        <v>126959</v>
      </c>
      <c r="H410" s="42">
        <f t="shared" si="250"/>
        <v>2.112790526897029E-5</v>
      </c>
      <c r="I410" s="42" t="s">
        <v>496</v>
      </c>
      <c r="J410" s="43"/>
      <c r="K410" s="10"/>
    </row>
    <row r="411" spans="1:11">
      <c r="A411" s="40" t="s">
        <v>496</v>
      </c>
      <c r="B411" s="40" t="s">
        <v>824</v>
      </c>
      <c r="C411" s="41">
        <v>21561</v>
      </c>
      <c r="D411" s="42">
        <f t="shared" si="248"/>
        <v>8.5040808623274462E-3</v>
      </c>
      <c r="E411" s="41">
        <v>53625565</v>
      </c>
      <c r="F411" s="42">
        <f t="shared" si="249"/>
        <v>7.3155398234543909E-3</v>
      </c>
      <c r="G411" s="41">
        <v>34838292</v>
      </c>
      <c r="H411" s="42">
        <f t="shared" si="250"/>
        <v>5.7976207524376017E-3</v>
      </c>
      <c r="I411" s="42" t="s">
        <v>496</v>
      </c>
      <c r="J411" s="43"/>
      <c r="K411" s="10"/>
    </row>
    <row r="412" spans="1:11">
      <c r="A412" s="40" t="s">
        <v>496</v>
      </c>
      <c r="B412" s="40" t="s">
        <v>825</v>
      </c>
      <c r="C412" s="41">
        <v>3502</v>
      </c>
      <c r="D412" s="42">
        <f t="shared" si="248"/>
        <v>1.3812574175534862E-3</v>
      </c>
      <c r="E412" s="41">
        <v>8838022</v>
      </c>
      <c r="F412" s="42">
        <f t="shared" si="249"/>
        <v>1.2056731132169148E-3</v>
      </c>
      <c r="G412" s="41">
        <v>8934247</v>
      </c>
      <c r="H412" s="42">
        <f t="shared" si="250"/>
        <v>1.4867943530240627E-3</v>
      </c>
      <c r="I412" s="42" t="s">
        <v>496</v>
      </c>
      <c r="J412" s="43"/>
      <c r="K412" s="10"/>
    </row>
    <row r="413" spans="1:11">
      <c r="A413" s="30" t="s">
        <v>496</v>
      </c>
      <c r="B413" s="30" t="s">
        <v>826</v>
      </c>
      <c r="C413" s="31">
        <v>544</v>
      </c>
      <c r="D413" s="8">
        <f t="shared" si="248"/>
        <v>2.1456425903743475E-4</v>
      </c>
      <c r="E413" s="31">
        <v>5913006</v>
      </c>
      <c r="F413" s="8">
        <f t="shared" si="249"/>
        <v>8.0664568978107279E-4</v>
      </c>
      <c r="G413" s="31">
        <v>3695270</v>
      </c>
      <c r="H413" s="8">
        <f t="shared" si="250"/>
        <v>6.1494903475348606E-4</v>
      </c>
      <c r="I413" s="8" t="s">
        <v>496</v>
      </c>
      <c r="J413" s="10"/>
      <c r="K413" s="10"/>
    </row>
    <row r="414" spans="1:11">
      <c r="A414" s="30" t="s">
        <v>496</v>
      </c>
      <c r="B414" s="30" t="s">
        <v>827</v>
      </c>
      <c r="C414" s="31">
        <v>33</v>
      </c>
      <c r="D414" s="8">
        <f t="shared" si="248"/>
        <v>1.3015846596020858E-5</v>
      </c>
      <c r="E414" s="31">
        <v>83540</v>
      </c>
      <c r="F414" s="8">
        <f t="shared" si="249"/>
        <v>1.1396433713125072E-5</v>
      </c>
      <c r="G414" s="31">
        <v>83540</v>
      </c>
      <c r="H414" s="8">
        <f t="shared" si="250"/>
        <v>1.3902324421031812E-5</v>
      </c>
      <c r="I414" s="8" t="s">
        <v>496</v>
      </c>
      <c r="J414" s="10"/>
      <c r="K414" s="10"/>
    </row>
    <row r="415" spans="1:11">
      <c r="A415" s="30" t="s">
        <v>496</v>
      </c>
      <c r="B415" s="30" t="s">
        <v>828</v>
      </c>
      <c r="C415" s="31">
        <v>288</v>
      </c>
      <c r="D415" s="8">
        <f t="shared" ref="D415:F416" si="251">C415/C$416</f>
        <v>1.135928430198184E-4</v>
      </c>
      <c r="E415" s="31">
        <v>38960</v>
      </c>
      <c r="F415" s="8">
        <f t="shared" si="251"/>
        <v>5.3148797876867703E-6</v>
      </c>
      <c r="G415" s="31">
        <v>38960</v>
      </c>
      <c r="H415" s="8">
        <f t="shared" ref="H415" si="252">G415/G$416</f>
        <v>6.4835355451687742E-6</v>
      </c>
      <c r="I415" s="8" t="s">
        <v>496</v>
      </c>
      <c r="J415" s="10"/>
      <c r="K415" s="10"/>
    </row>
    <row r="416" spans="1:11">
      <c r="A416" s="30" t="s">
        <v>465</v>
      </c>
      <c r="B416" s="30" t="s">
        <v>838</v>
      </c>
      <c r="C416" s="31">
        <f>SUM(C15:C415)</f>
        <v>2535371</v>
      </c>
      <c r="D416" s="8">
        <f t="shared" si="251"/>
        <v>1</v>
      </c>
      <c r="E416" s="31">
        <f>SUM(E15:E415)</f>
        <v>7330363349</v>
      </c>
      <c r="F416" s="8">
        <f t="shared" si="251"/>
        <v>1</v>
      </c>
      <c r="G416" s="31">
        <f>SUM(G15:G415)</f>
        <v>6009067079</v>
      </c>
      <c r="H416" s="8">
        <f t="shared" ref="H416" si="253">G416/G$416</f>
        <v>1</v>
      </c>
      <c r="I416" s="8"/>
      <c r="J416" s="10"/>
      <c r="K416" s="10"/>
    </row>
    <row r="417" spans="1:7">
      <c r="A417" s="25"/>
      <c r="B417" s="25"/>
      <c r="C417" s="26"/>
      <c r="D417" s="26"/>
      <c r="E417" s="26"/>
      <c r="F417" s="26"/>
      <c r="G417" s="26"/>
    </row>
    <row r="418" spans="1:7">
      <c r="A418" s="23"/>
      <c r="B418" s="23"/>
      <c r="C418" s="24"/>
      <c r="D418" s="24"/>
      <c r="E418" s="24"/>
      <c r="F418" s="24"/>
      <c r="G418" s="24"/>
    </row>
    <row r="419" spans="1:7">
      <c r="A419" s="23"/>
      <c r="B419" s="23"/>
      <c r="C419" s="24"/>
      <c r="D419" s="24"/>
      <c r="E419" s="24"/>
      <c r="F419" s="24"/>
      <c r="G419" s="24"/>
    </row>
    <row r="420" spans="1:7">
      <c r="A420" s="23"/>
      <c r="B420" s="23"/>
      <c r="C420" s="24"/>
      <c r="D420" s="24"/>
      <c r="E420" s="24"/>
      <c r="F420" s="24"/>
      <c r="G420" s="24"/>
    </row>
    <row r="421" spans="1:7">
      <c r="A421" s="23"/>
      <c r="B421" s="23"/>
      <c r="C421" s="24"/>
      <c r="D421" s="24"/>
      <c r="E421" s="24"/>
      <c r="F421" s="24"/>
      <c r="G421" s="24"/>
    </row>
    <row r="422" spans="1:7">
      <c r="A422" s="23"/>
      <c r="B422" s="23"/>
      <c r="C422" s="24"/>
      <c r="D422" s="24"/>
      <c r="E422" s="24"/>
      <c r="F422" s="24"/>
      <c r="G422" s="24"/>
    </row>
    <row r="423" spans="1:7">
      <c r="A423" s="23"/>
      <c r="B423" s="23"/>
      <c r="C423" s="24"/>
      <c r="D423" s="24"/>
      <c r="E423" s="24"/>
      <c r="F423" s="24"/>
      <c r="G423" s="24"/>
    </row>
    <row r="424" spans="1:7">
      <c r="A424" s="23"/>
      <c r="B424" s="23"/>
      <c r="C424" s="24"/>
      <c r="D424" s="24"/>
      <c r="E424" s="24"/>
      <c r="F424" s="24"/>
      <c r="G424" s="24"/>
    </row>
    <row r="425" spans="1:7">
      <c r="A425" s="23"/>
      <c r="B425" s="23"/>
      <c r="C425" s="24"/>
      <c r="D425" s="24"/>
      <c r="E425" s="24"/>
      <c r="F425" s="24"/>
      <c r="G425" s="24"/>
    </row>
    <row r="426" spans="1:7">
      <c r="A426" s="23"/>
      <c r="B426" s="23"/>
      <c r="C426" s="24"/>
      <c r="D426" s="24"/>
      <c r="E426" s="24"/>
      <c r="F426" s="24"/>
      <c r="G426" s="24"/>
    </row>
    <row r="427" spans="1:7">
      <c r="A427" s="23"/>
      <c r="B427" s="23"/>
      <c r="C427" s="24"/>
      <c r="D427" s="24"/>
      <c r="E427" s="24"/>
      <c r="F427" s="24"/>
      <c r="G427" s="24"/>
    </row>
    <row r="428" spans="1:7">
      <c r="A428" s="23"/>
      <c r="B428" s="23"/>
      <c r="C428" s="24"/>
      <c r="D428" s="24"/>
      <c r="E428" s="24"/>
      <c r="F428" s="24"/>
      <c r="G428" s="24"/>
    </row>
    <row r="429" spans="1:7">
      <c r="A429" s="23"/>
      <c r="B429" s="23"/>
      <c r="C429" s="24"/>
      <c r="D429" s="24"/>
      <c r="E429" s="24"/>
      <c r="F429" s="24"/>
      <c r="G429" s="24"/>
    </row>
    <row r="430" spans="1:7">
      <c r="A430" s="23"/>
      <c r="B430" s="23"/>
      <c r="C430" s="24"/>
      <c r="D430" s="24"/>
      <c r="E430" s="24"/>
      <c r="F430" s="24"/>
      <c r="G430" s="24"/>
    </row>
    <row r="431" spans="1:7">
      <c r="A431" s="23"/>
      <c r="B431" s="23"/>
      <c r="C431" s="24"/>
      <c r="D431" s="24"/>
      <c r="E431" s="24"/>
      <c r="F431" s="24"/>
      <c r="G431" s="24"/>
    </row>
    <row r="432" spans="1:7">
      <c r="A432" s="23"/>
      <c r="B432" s="23"/>
      <c r="C432" s="24"/>
      <c r="D432" s="24"/>
      <c r="E432" s="24"/>
      <c r="F432" s="24"/>
      <c r="G432" s="24"/>
    </row>
    <row r="433" spans="1:7">
      <c r="A433" s="23"/>
      <c r="B433" s="23"/>
      <c r="C433" s="24"/>
      <c r="D433" s="24"/>
      <c r="E433" s="24"/>
      <c r="F433" s="24"/>
      <c r="G433" s="24"/>
    </row>
    <row r="434" spans="1:7">
      <c r="A434" s="23"/>
      <c r="B434" s="23"/>
      <c r="C434" s="24"/>
      <c r="D434" s="24"/>
      <c r="E434" s="24"/>
      <c r="F434" s="24"/>
      <c r="G434" s="24"/>
    </row>
    <row r="435" spans="1:7">
      <c r="A435" s="23"/>
      <c r="B435" s="23"/>
      <c r="C435" s="24"/>
      <c r="D435" s="24"/>
      <c r="E435" s="24"/>
      <c r="F435" s="24"/>
      <c r="G435" s="24"/>
    </row>
    <row r="436" spans="1:7">
      <c r="A436" s="23"/>
      <c r="B436" s="23"/>
      <c r="C436" s="24"/>
      <c r="D436" s="24"/>
      <c r="E436" s="24"/>
      <c r="F436" s="24"/>
      <c r="G436" s="24"/>
    </row>
    <row r="437" spans="1:7">
      <c r="A437" s="23"/>
      <c r="B437" s="23"/>
      <c r="C437" s="24"/>
      <c r="D437" s="24"/>
      <c r="E437" s="24"/>
      <c r="F437" s="24"/>
      <c r="G437" s="24"/>
    </row>
    <row r="438" spans="1:7">
      <c r="A438" s="23"/>
      <c r="B438" s="23"/>
      <c r="C438" s="24"/>
      <c r="D438" s="24"/>
      <c r="E438" s="24"/>
      <c r="F438" s="24"/>
      <c r="G438" s="24"/>
    </row>
    <row r="439" spans="1:7">
      <c r="A439" s="23"/>
      <c r="B439" s="23"/>
      <c r="C439" s="24"/>
      <c r="D439" s="24"/>
      <c r="E439" s="24"/>
      <c r="F439" s="24"/>
      <c r="G439" s="24"/>
    </row>
    <row r="440" spans="1:7">
      <c r="A440" s="23"/>
      <c r="B440" s="23"/>
      <c r="C440" s="24"/>
      <c r="D440" s="24"/>
      <c r="E440" s="24"/>
      <c r="F440" s="24"/>
      <c r="G440" s="24"/>
    </row>
    <row r="441" spans="1:7">
      <c r="A441" s="23"/>
      <c r="B441" s="23"/>
      <c r="C441" s="24"/>
      <c r="D441" s="24"/>
      <c r="E441" s="24"/>
      <c r="F441" s="24"/>
      <c r="G441" s="24"/>
    </row>
    <row r="442" spans="1:7">
      <c r="A442" s="23"/>
      <c r="B442" s="23"/>
      <c r="C442" s="24"/>
      <c r="D442" s="24"/>
      <c r="E442" s="24"/>
      <c r="F442" s="24"/>
      <c r="G442" s="24"/>
    </row>
    <row r="443" spans="1:7">
      <c r="A443" s="23"/>
      <c r="B443" s="23"/>
      <c r="C443" s="24"/>
      <c r="D443" s="24"/>
      <c r="E443" s="24"/>
      <c r="F443" s="24"/>
      <c r="G443" s="24"/>
    </row>
    <row r="444" spans="1:7">
      <c r="A444" s="23"/>
      <c r="B444" s="23"/>
      <c r="C444" s="24"/>
      <c r="D444" s="24"/>
      <c r="E444" s="24"/>
      <c r="F444" s="24"/>
      <c r="G444" s="24"/>
    </row>
    <row r="445" spans="1:7">
      <c r="A445" s="23"/>
      <c r="B445" s="23"/>
      <c r="C445" s="24"/>
      <c r="D445" s="24"/>
      <c r="E445" s="24"/>
      <c r="F445" s="24"/>
      <c r="G445" s="24"/>
    </row>
    <row r="446" spans="1:7">
      <c r="A446" s="23"/>
      <c r="B446" s="23"/>
      <c r="C446" s="24"/>
      <c r="D446" s="24"/>
      <c r="E446" s="24"/>
      <c r="F446" s="24"/>
      <c r="G446" s="24"/>
    </row>
    <row r="447" spans="1:7">
      <c r="A447" s="23"/>
      <c r="B447" s="23"/>
      <c r="C447" s="24"/>
      <c r="D447" s="24"/>
      <c r="E447" s="24"/>
      <c r="F447" s="24"/>
      <c r="G447" s="24"/>
    </row>
  </sheetData>
  <sortState xmlns:xlrd2="http://schemas.microsoft.com/office/spreadsheetml/2017/richdata2" ref="A326:K414">
    <sortCondition ref="B326:B414"/>
  </sortState>
  <hyperlinks>
    <hyperlink ref="A1" location="'Table of Contents'!A1" display="Return to Table of Contents" xr:uid="{27E63162-7AA1-467F-A220-157E2196553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DDA72-DEC1-468E-B5D1-47CC4CE4DB09}">
  <dimension ref="A1:K406"/>
  <sheetViews>
    <sheetView workbookViewId="0">
      <selection activeCell="A3" sqref="A3"/>
    </sheetView>
  </sheetViews>
  <sheetFormatPr defaultColWidth="27.7109375" defaultRowHeight="15" customHeight="1"/>
  <cols>
    <col min="1" max="5" width="7.140625" customWidth="1"/>
    <col min="6" max="6" width="29.5703125" customWidth="1"/>
    <col min="7" max="7" width="7.140625" customWidth="1"/>
    <col min="10" max="10" width="41.7109375" customWidth="1"/>
  </cols>
  <sheetData>
    <row r="1" spans="1:11">
      <c r="A1" s="261" t="s">
        <v>26157</v>
      </c>
    </row>
    <row r="2" spans="1:11"/>
    <row r="3" spans="1:11" ht="15" customHeight="1">
      <c r="A3" t="s">
        <v>26242</v>
      </c>
    </row>
    <row r="4" spans="1:11" ht="15" customHeight="1">
      <c r="A4" s="27" t="s">
        <v>494</v>
      </c>
      <c r="B4" s="27" t="s">
        <v>369</v>
      </c>
      <c r="C4" s="27" t="s">
        <v>492</v>
      </c>
      <c r="D4" s="27" t="s">
        <v>830</v>
      </c>
      <c r="E4" s="28" t="s">
        <v>842</v>
      </c>
      <c r="F4" s="29" t="s">
        <v>843</v>
      </c>
      <c r="G4" s="47" t="s">
        <v>849</v>
      </c>
    </row>
    <row r="5" spans="1:11" ht="15" customHeight="1">
      <c r="A5" s="19" t="s">
        <v>463</v>
      </c>
      <c r="B5" s="19" t="s">
        <v>389</v>
      </c>
      <c r="C5" s="20">
        <v>2251</v>
      </c>
      <c r="D5" s="20">
        <v>2020639</v>
      </c>
      <c r="E5" s="46" t="s">
        <v>496</v>
      </c>
      <c r="F5" s="21" t="s">
        <v>848</v>
      </c>
      <c r="G5" s="48" t="s">
        <v>463</v>
      </c>
    </row>
    <row r="6" spans="1:11" ht="30" customHeight="1">
      <c r="A6" s="30" t="s">
        <v>463</v>
      </c>
      <c r="B6" s="30" t="s">
        <v>373</v>
      </c>
      <c r="C6" s="31">
        <v>11253</v>
      </c>
      <c r="D6" s="31">
        <v>87471438</v>
      </c>
      <c r="E6" s="8" t="s">
        <v>463</v>
      </c>
      <c r="F6" s="10" t="s">
        <v>441</v>
      </c>
      <c r="G6" s="10"/>
      <c r="I6" s="10" t="s">
        <v>855</v>
      </c>
      <c r="J6" s="10">
        <f>SUM(C8:C10)</f>
        <v>1636973</v>
      </c>
      <c r="K6" s="10">
        <f>SUM(D8:D10)</f>
        <v>3274195156</v>
      </c>
    </row>
    <row r="7" spans="1:11" ht="15" customHeight="1">
      <c r="A7" s="30" t="s">
        <v>463</v>
      </c>
      <c r="B7" s="30" t="s">
        <v>380</v>
      </c>
      <c r="C7" s="31">
        <v>6390</v>
      </c>
      <c r="D7" s="31">
        <v>40309210</v>
      </c>
      <c r="E7" s="8" t="s">
        <v>463</v>
      </c>
      <c r="F7" s="10" t="s">
        <v>442</v>
      </c>
      <c r="G7" s="10"/>
      <c r="I7" s="10" t="s">
        <v>846</v>
      </c>
      <c r="J7" s="10">
        <f>C27</f>
        <v>352399</v>
      </c>
      <c r="K7" s="10">
        <f>D27</f>
        <v>439802034</v>
      </c>
    </row>
    <row r="8" spans="1:11" ht="15" customHeight="1">
      <c r="A8" s="30" t="s">
        <v>463</v>
      </c>
      <c r="B8" s="30" t="s">
        <v>387</v>
      </c>
      <c r="C8" s="31">
        <v>1434713</v>
      </c>
      <c r="D8" s="31">
        <v>2720126727</v>
      </c>
      <c r="E8" s="8" t="s">
        <v>463</v>
      </c>
      <c r="F8" s="10" t="s">
        <v>443</v>
      </c>
      <c r="G8" s="10"/>
      <c r="I8" s="10" t="s">
        <v>856</v>
      </c>
      <c r="J8" s="10">
        <f>SUM(C11:C12,C31)</f>
        <v>29311</v>
      </c>
      <c r="K8" s="10">
        <f>SUM(D11:D12,D31)</f>
        <v>294839504</v>
      </c>
    </row>
    <row r="9" spans="1:11" ht="15" customHeight="1">
      <c r="A9" s="30" t="s">
        <v>463</v>
      </c>
      <c r="B9" s="30" t="s">
        <v>390</v>
      </c>
      <c r="C9" s="31">
        <v>147273</v>
      </c>
      <c r="D9" s="31">
        <v>368644262</v>
      </c>
      <c r="E9" s="8" t="s">
        <v>463</v>
      </c>
      <c r="F9" s="10" t="s">
        <v>445</v>
      </c>
      <c r="G9" s="10"/>
      <c r="I9" s="10" t="s">
        <v>857</v>
      </c>
      <c r="J9" s="10">
        <f>+SUM(C6:C7,C13:C26)</f>
        <v>27767</v>
      </c>
      <c r="K9" s="10">
        <f>+SUM(D6:D7,D13:D26)</f>
        <v>160832666</v>
      </c>
    </row>
    <row r="10" spans="1:11" ht="15" customHeight="1">
      <c r="A10" s="40" t="s">
        <v>463</v>
      </c>
      <c r="B10" s="40" t="s">
        <v>391</v>
      </c>
      <c r="C10" s="41">
        <v>54987</v>
      </c>
      <c r="D10" s="41">
        <v>185424167</v>
      </c>
      <c r="E10" s="42" t="s">
        <v>463</v>
      </c>
      <c r="F10" s="43" t="s">
        <v>446</v>
      </c>
      <c r="G10" s="10"/>
      <c r="I10" s="10" t="s">
        <v>858</v>
      </c>
      <c r="J10" s="10">
        <f>C5</f>
        <v>2251</v>
      </c>
      <c r="K10" s="10">
        <f>D5</f>
        <v>2020639</v>
      </c>
    </row>
    <row r="11" spans="1:11" ht="15" customHeight="1">
      <c r="A11" s="30" t="s">
        <v>463</v>
      </c>
      <c r="B11" s="30" t="s">
        <v>397</v>
      </c>
      <c r="C11" s="31">
        <v>22472</v>
      </c>
      <c r="D11" s="31">
        <v>92723414</v>
      </c>
      <c r="E11" s="8" t="s">
        <v>463</v>
      </c>
      <c r="F11" s="10" t="s">
        <v>448</v>
      </c>
      <c r="G11" s="10"/>
      <c r="I11" s="10" t="s">
        <v>853</v>
      </c>
      <c r="J11" s="10">
        <f>SUM(C28:C30,C32:C40)</f>
        <v>25469</v>
      </c>
      <c r="K11" s="10">
        <f>SUM(D28:D30,D32:D40)</f>
        <v>69125797</v>
      </c>
    </row>
    <row r="12" spans="1:11" ht="15" customHeight="1">
      <c r="A12" s="30" t="s">
        <v>463</v>
      </c>
      <c r="B12" s="30" t="s">
        <v>398</v>
      </c>
      <c r="C12" s="31">
        <v>6799</v>
      </c>
      <c r="D12" s="31">
        <v>195414591</v>
      </c>
      <c r="E12" s="8" t="s">
        <v>463</v>
      </c>
      <c r="F12" s="10" t="s">
        <v>449</v>
      </c>
      <c r="G12" s="10"/>
      <c r="I12" s="10" t="s">
        <v>854</v>
      </c>
      <c r="J12" s="10">
        <f>SUM(C41:C52)</f>
        <v>9479</v>
      </c>
      <c r="K12" s="10">
        <f>SUM(D41:D52)</f>
        <v>93104314</v>
      </c>
    </row>
    <row r="13" spans="1:11" ht="15" customHeight="1">
      <c r="A13" s="36" t="s">
        <v>463</v>
      </c>
      <c r="B13" s="36" t="s">
        <v>370</v>
      </c>
      <c r="C13" s="37">
        <v>2197</v>
      </c>
      <c r="D13" s="37">
        <v>5700109</v>
      </c>
      <c r="E13" s="38" t="s">
        <v>496</v>
      </c>
      <c r="F13" s="39" t="s">
        <v>441</v>
      </c>
      <c r="G13" s="10"/>
      <c r="I13" s="10" t="s">
        <v>852</v>
      </c>
      <c r="J13" s="10">
        <f>SUM(C53:C405)</f>
        <v>451722</v>
      </c>
      <c r="K13" s="10">
        <f>SUM(D53:D405)</f>
        <v>1675146969</v>
      </c>
    </row>
    <row r="14" spans="1:11" ht="15" customHeight="1">
      <c r="A14" s="36" t="s">
        <v>463</v>
      </c>
      <c r="B14" s="36" t="s">
        <v>371</v>
      </c>
      <c r="C14" s="37">
        <v>316</v>
      </c>
      <c r="D14" s="37">
        <v>7308498</v>
      </c>
      <c r="E14" s="38" t="s">
        <v>496</v>
      </c>
      <c r="F14" s="39" t="s">
        <v>441</v>
      </c>
      <c r="G14" s="10"/>
      <c r="I14" s="10"/>
      <c r="J14" s="10">
        <f>SUM(J6:J13)</f>
        <v>2535371</v>
      </c>
      <c r="K14" s="10">
        <f>SUM(K6:K13)</f>
        <v>6009067079</v>
      </c>
    </row>
    <row r="15" spans="1:11" ht="15" customHeight="1">
      <c r="A15" s="36" t="s">
        <v>463</v>
      </c>
      <c r="B15" s="36" t="s">
        <v>372</v>
      </c>
      <c r="C15" s="37">
        <v>93</v>
      </c>
      <c r="D15" s="37">
        <v>472388</v>
      </c>
      <c r="E15" s="38" t="s">
        <v>496</v>
      </c>
      <c r="F15" s="39" t="s">
        <v>441</v>
      </c>
      <c r="G15" s="10"/>
    </row>
    <row r="16" spans="1:11" ht="15" customHeight="1">
      <c r="A16" s="36" t="s">
        <v>463</v>
      </c>
      <c r="B16" s="36" t="s">
        <v>374</v>
      </c>
      <c r="C16" s="37">
        <v>158</v>
      </c>
      <c r="D16" s="37">
        <v>1257058</v>
      </c>
      <c r="E16" s="38" t="s">
        <v>496</v>
      </c>
      <c r="F16" s="39" t="s">
        <v>441</v>
      </c>
      <c r="G16" s="10"/>
    </row>
    <row r="17" spans="1:7" ht="15" customHeight="1">
      <c r="A17" s="36" t="s">
        <v>463</v>
      </c>
      <c r="B17" s="36" t="s">
        <v>375</v>
      </c>
      <c r="C17" s="37">
        <v>1623</v>
      </c>
      <c r="D17" s="37">
        <v>3100487</v>
      </c>
      <c r="E17" s="38" t="s">
        <v>496</v>
      </c>
      <c r="F17" s="39" t="s">
        <v>441</v>
      </c>
      <c r="G17" s="10"/>
    </row>
    <row r="18" spans="1:7" ht="15" customHeight="1">
      <c r="A18" s="36" t="s">
        <v>463</v>
      </c>
      <c r="B18" s="36" t="s">
        <v>376</v>
      </c>
      <c r="C18" s="37">
        <v>3004</v>
      </c>
      <c r="D18" s="37">
        <v>6815637</v>
      </c>
      <c r="E18" s="38" t="s">
        <v>496</v>
      </c>
      <c r="F18" s="39" t="s">
        <v>441</v>
      </c>
      <c r="G18" s="10"/>
    </row>
    <row r="19" spans="1:7" ht="15" customHeight="1">
      <c r="A19" s="36" t="s">
        <v>463</v>
      </c>
      <c r="B19" s="36" t="s">
        <v>377</v>
      </c>
      <c r="C19" s="37">
        <v>1338</v>
      </c>
      <c r="D19" s="37">
        <v>3162630</v>
      </c>
      <c r="E19" s="38" t="s">
        <v>496</v>
      </c>
      <c r="F19" s="39" t="s">
        <v>441</v>
      </c>
      <c r="G19" s="10"/>
    </row>
    <row r="20" spans="1:7" ht="15" customHeight="1">
      <c r="A20" s="36" t="s">
        <v>463</v>
      </c>
      <c r="B20" s="36" t="s">
        <v>378</v>
      </c>
      <c r="C20" s="37">
        <v>30</v>
      </c>
      <c r="D20" s="37">
        <v>1004693</v>
      </c>
      <c r="E20" s="38" t="s">
        <v>496</v>
      </c>
      <c r="F20" s="39" t="s">
        <v>441</v>
      </c>
      <c r="G20" s="10"/>
    </row>
    <row r="21" spans="1:7" ht="30" customHeight="1">
      <c r="A21" s="36" t="s">
        <v>463</v>
      </c>
      <c r="B21" s="36" t="s">
        <v>379</v>
      </c>
      <c r="C21" s="37">
        <v>4</v>
      </c>
      <c r="D21" s="37">
        <v>0</v>
      </c>
      <c r="E21" s="38" t="s">
        <v>496</v>
      </c>
      <c r="F21" s="39" t="s">
        <v>442</v>
      </c>
      <c r="G21" s="10"/>
    </row>
    <row r="22" spans="1:7" ht="15" customHeight="1">
      <c r="A22" s="36" t="s">
        <v>463</v>
      </c>
      <c r="B22" s="36" t="s">
        <v>381</v>
      </c>
      <c r="C22" s="37">
        <v>162</v>
      </c>
      <c r="D22" s="37">
        <v>2174094</v>
      </c>
      <c r="E22" s="38" t="s">
        <v>496</v>
      </c>
      <c r="F22" s="39" t="s">
        <v>442</v>
      </c>
      <c r="G22" s="10"/>
    </row>
    <row r="23" spans="1:7" ht="15" customHeight="1">
      <c r="A23" s="36" t="s">
        <v>463</v>
      </c>
      <c r="B23" s="36" t="s">
        <v>382</v>
      </c>
      <c r="C23" s="37">
        <v>154</v>
      </c>
      <c r="D23" s="37">
        <v>84229</v>
      </c>
      <c r="E23" s="38" t="s">
        <v>496</v>
      </c>
      <c r="F23" s="39" t="s">
        <v>442</v>
      </c>
      <c r="G23" s="10"/>
    </row>
    <row r="24" spans="1:7" ht="15" customHeight="1">
      <c r="A24" s="36" t="s">
        <v>463</v>
      </c>
      <c r="B24" s="36" t="s">
        <v>383</v>
      </c>
      <c r="C24" s="37">
        <v>908</v>
      </c>
      <c r="D24" s="37">
        <v>1440452</v>
      </c>
      <c r="E24" s="38" t="s">
        <v>496</v>
      </c>
      <c r="F24" s="39" t="s">
        <v>442</v>
      </c>
      <c r="G24" s="10"/>
    </row>
    <row r="25" spans="1:7" ht="15" customHeight="1">
      <c r="A25" s="36" t="s">
        <v>463</v>
      </c>
      <c r="B25" s="36" t="s">
        <v>384</v>
      </c>
      <c r="C25" s="37">
        <v>94</v>
      </c>
      <c r="D25" s="37">
        <v>64484</v>
      </c>
      <c r="E25" s="38" t="s">
        <v>496</v>
      </c>
      <c r="F25" s="39" t="s">
        <v>442</v>
      </c>
      <c r="G25" s="10"/>
    </row>
    <row r="26" spans="1:7" ht="15" customHeight="1">
      <c r="A26" s="36" t="s">
        <v>463</v>
      </c>
      <c r="B26" s="36" t="s">
        <v>385</v>
      </c>
      <c r="C26" s="37">
        <v>43</v>
      </c>
      <c r="D26" s="37">
        <v>467259</v>
      </c>
      <c r="E26" s="38" t="s">
        <v>496</v>
      </c>
      <c r="F26" s="39" t="s">
        <v>442</v>
      </c>
      <c r="G26" s="10"/>
    </row>
    <row r="27" spans="1:7" ht="15" customHeight="1">
      <c r="A27" s="36" t="s">
        <v>463</v>
      </c>
      <c r="B27" s="36" t="s">
        <v>388</v>
      </c>
      <c r="C27" s="37">
        <v>352399</v>
      </c>
      <c r="D27" s="37">
        <v>439802034</v>
      </c>
      <c r="E27" s="38" t="s">
        <v>496</v>
      </c>
      <c r="F27" s="39" t="s">
        <v>444</v>
      </c>
      <c r="G27" s="10"/>
    </row>
    <row r="28" spans="1:7" ht="15" customHeight="1">
      <c r="A28" s="36" t="s">
        <v>463</v>
      </c>
      <c r="B28" s="36" t="s">
        <v>393</v>
      </c>
      <c r="C28" s="37">
        <v>448</v>
      </c>
      <c r="D28" s="37">
        <v>558482</v>
      </c>
      <c r="E28" s="38" t="s">
        <v>496</v>
      </c>
      <c r="F28" s="39" t="s">
        <v>834</v>
      </c>
      <c r="G28" s="10"/>
    </row>
    <row r="29" spans="1:7" ht="15" customHeight="1">
      <c r="A29" s="36" t="s">
        <v>463</v>
      </c>
      <c r="B29" s="36" t="s">
        <v>394</v>
      </c>
      <c r="C29" s="37">
        <v>8261</v>
      </c>
      <c r="D29" s="37">
        <v>1397834</v>
      </c>
      <c r="E29" s="38" t="s">
        <v>496</v>
      </c>
      <c r="F29" s="39" t="s">
        <v>835</v>
      </c>
      <c r="G29" s="10"/>
    </row>
    <row r="30" spans="1:7" ht="15" customHeight="1">
      <c r="A30" s="36" t="s">
        <v>463</v>
      </c>
      <c r="B30" s="36" t="s">
        <v>395</v>
      </c>
      <c r="C30" s="37">
        <v>15954</v>
      </c>
      <c r="D30" s="37">
        <v>43292911</v>
      </c>
      <c r="E30" s="38" t="s">
        <v>496</v>
      </c>
      <c r="F30" s="39" t="s">
        <v>447</v>
      </c>
      <c r="G30" s="10"/>
    </row>
    <row r="31" spans="1:7" ht="15" customHeight="1">
      <c r="A31" s="36" t="s">
        <v>463</v>
      </c>
      <c r="B31" s="36" t="s">
        <v>399</v>
      </c>
      <c r="C31" s="37">
        <v>40</v>
      </c>
      <c r="D31" s="37">
        <v>6701499</v>
      </c>
      <c r="E31" s="38" t="s">
        <v>496</v>
      </c>
      <c r="F31" s="39" t="s">
        <v>450</v>
      </c>
      <c r="G31" s="10"/>
    </row>
    <row r="32" spans="1:7" ht="15" customHeight="1">
      <c r="A32" s="36" t="s">
        <v>463</v>
      </c>
      <c r="B32" s="36" t="s">
        <v>493</v>
      </c>
      <c r="C32" s="37">
        <v>541</v>
      </c>
      <c r="D32" s="37">
        <v>15158871</v>
      </c>
      <c r="E32" s="38" t="s">
        <v>496</v>
      </c>
      <c r="F32" s="39" t="s">
        <v>451</v>
      </c>
      <c r="G32" s="10"/>
    </row>
    <row r="33" spans="1:7" ht="15" customHeight="1">
      <c r="A33" s="36" t="s">
        <v>463</v>
      </c>
      <c r="B33" s="36" t="s">
        <v>400</v>
      </c>
      <c r="C33" s="37">
        <v>9</v>
      </c>
      <c r="D33" s="37">
        <v>86624</v>
      </c>
      <c r="E33" s="38" t="s">
        <v>496</v>
      </c>
      <c r="F33" s="39" t="s">
        <v>452</v>
      </c>
      <c r="G33" s="10"/>
    </row>
    <row r="34" spans="1:7" ht="15" customHeight="1">
      <c r="A34" s="36" t="s">
        <v>463</v>
      </c>
      <c r="B34" s="36" t="s">
        <v>401</v>
      </c>
      <c r="C34" s="37">
        <v>25</v>
      </c>
      <c r="D34" s="37">
        <v>152533</v>
      </c>
      <c r="E34" s="38" t="s">
        <v>496</v>
      </c>
      <c r="F34" s="39" t="s">
        <v>452</v>
      </c>
      <c r="G34" s="10"/>
    </row>
    <row r="35" spans="1:7" ht="15" customHeight="1">
      <c r="A35" s="36" t="s">
        <v>463</v>
      </c>
      <c r="B35" s="36" t="s">
        <v>402</v>
      </c>
      <c r="C35" s="37">
        <v>30</v>
      </c>
      <c r="D35" s="37">
        <v>1051626</v>
      </c>
      <c r="E35" s="38" t="s">
        <v>496</v>
      </c>
      <c r="F35" s="39" t="s">
        <v>452</v>
      </c>
      <c r="G35" s="10"/>
    </row>
    <row r="36" spans="1:7" ht="15" customHeight="1">
      <c r="A36" s="36" t="s">
        <v>463</v>
      </c>
      <c r="B36" s="36" t="s">
        <v>403</v>
      </c>
      <c r="C36" s="37">
        <v>26</v>
      </c>
      <c r="D36" s="37">
        <v>5741</v>
      </c>
      <c r="E36" s="38" t="s">
        <v>496</v>
      </c>
      <c r="F36" s="39" t="s">
        <v>452</v>
      </c>
      <c r="G36" s="10"/>
    </row>
    <row r="37" spans="1:7" ht="15" customHeight="1">
      <c r="A37" s="36" t="s">
        <v>463</v>
      </c>
      <c r="B37" s="36" t="s">
        <v>404</v>
      </c>
      <c r="C37" s="37">
        <v>118</v>
      </c>
      <c r="D37" s="37">
        <v>5715710</v>
      </c>
      <c r="E37" s="38" t="s">
        <v>496</v>
      </c>
      <c r="F37" s="39" t="s">
        <v>453</v>
      </c>
      <c r="G37" s="10"/>
    </row>
    <row r="38" spans="1:7" ht="15" customHeight="1">
      <c r="A38" s="36" t="s">
        <v>463</v>
      </c>
      <c r="B38" s="36" t="s">
        <v>410</v>
      </c>
      <c r="C38" s="37">
        <v>25</v>
      </c>
      <c r="D38" s="37">
        <v>1426790</v>
      </c>
      <c r="E38" s="38" t="s">
        <v>496</v>
      </c>
      <c r="F38" s="39" t="s">
        <v>459</v>
      </c>
      <c r="G38" s="10"/>
    </row>
    <row r="39" spans="1:7" ht="15" customHeight="1">
      <c r="A39" s="36" t="s">
        <v>463</v>
      </c>
      <c r="B39" s="36" t="s">
        <v>411</v>
      </c>
      <c r="C39" s="37">
        <v>30</v>
      </c>
      <c r="D39" s="37">
        <v>264450</v>
      </c>
      <c r="E39" s="38" t="s">
        <v>496</v>
      </c>
      <c r="F39" s="39" t="s">
        <v>460</v>
      </c>
      <c r="G39" s="10"/>
    </row>
    <row r="40" spans="1:7" ht="15" customHeight="1">
      <c r="A40" s="36" t="s">
        <v>463</v>
      </c>
      <c r="B40" s="36" t="s">
        <v>412</v>
      </c>
      <c r="C40" s="37">
        <v>2</v>
      </c>
      <c r="D40" s="37">
        <v>14225</v>
      </c>
      <c r="E40" s="38" t="s">
        <v>496</v>
      </c>
      <c r="F40" s="39" t="s">
        <v>460</v>
      </c>
      <c r="G40" s="10"/>
    </row>
    <row r="41" spans="1:7" ht="15" customHeight="1">
      <c r="A41" s="32" t="s">
        <v>496</v>
      </c>
      <c r="B41" s="32" t="s">
        <v>405</v>
      </c>
      <c r="C41" s="33">
        <v>570</v>
      </c>
      <c r="D41" s="33">
        <v>2834932</v>
      </c>
      <c r="E41" s="34" t="s">
        <v>463</v>
      </c>
      <c r="F41" s="45" t="s">
        <v>454</v>
      </c>
      <c r="G41" s="48" t="s">
        <v>463</v>
      </c>
    </row>
    <row r="42" spans="1:7" ht="15" customHeight="1">
      <c r="A42" s="32" t="s">
        <v>496</v>
      </c>
      <c r="B42" s="32" t="s">
        <v>406</v>
      </c>
      <c r="C42" s="33">
        <v>57</v>
      </c>
      <c r="D42" s="33">
        <v>377895</v>
      </c>
      <c r="E42" s="34" t="s">
        <v>463</v>
      </c>
      <c r="F42" s="45" t="s">
        <v>455</v>
      </c>
      <c r="G42" s="48" t="s">
        <v>463</v>
      </c>
    </row>
    <row r="43" spans="1:7" ht="15" customHeight="1">
      <c r="A43" s="32" t="s">
        <v>496</v>
      </c>
      <c r="B43" s="32" t="s">
        <v>407</v>
      </c>
      <c r="C43" s="33">
        <v>46</v>
      </c>
      <c r="D43" s="33">
        <v>437788</v>
      </c>
      <c r="E43" s="34" t="s">
        <v>463</v>
      </c>
      <c r="F43" s="45" t="s">
        <v>456</v>
      </c>
      <c r="G43" s="48" t="s">
        <v>463</v>
      </c>
    </row>
    <row r="44" spans="1:7" ht="15" customHeight="1">
      <c r="A44" s="32" t="s">
        <v>496</v>
      </c>
      <c r="B44" s="32" t="s">
        <v>408</v>
      </c>
      <c r="C44" s="33">
        <v>33</v>
      </c>
      <c r="D44" s="33">
        <v>259726</v>
      </c>
      <c r="E44" s="34" t="s">
        <v>463</v>
      </c>
      <c r="F44" s="45" t="s">
        <v>457</v>
      </c>
      <c r="G44" s="48" t="s">
        <v>463</v>
      </c>
    </row>
    <row r="45" spans="1:7" ht="15" customHeight="1">
      <c r="A45" s="32" t="s">
        <v>496</v>
      </c>
      <c r="B45" s="32" t="s">
        <v>409</v>
      </c>
      <c r="C45" s="33">
        <v>1441</v>
      </c>
      <c r="D45" s="33">
        <v>19430132</v>
      </c>
      <c r="E45" s="34" t="s">
        <v>463</v>
      </c>
      <c r="F45" s="45" t="s">
        <v>458</v>
      </c>
      <c r="G45" s="48" t="s">
        <v>463</v>
      </c>
    </row>
    <row r="46" spans="1:7" ht="15" customHeight="1">
      <c r="A46" s="40" t="s">
        <v>496</v>
      </c>
      <c r="B46" s="40" t="s">
        <v>434</v>
      </c>
      <c r="C46" s="41">
        <v>582</v>
      </c>
      <c r="D46" s="41">
        <v>6500989</v>
      </c>
      <c r="E46" s="42" t="s">
        <v>496</v>
      </c>
      <c r="F46" s="43" t="s">
        <v>438</v>
      </c>
      <c r="G46" s="48" t="s">
        <v>463</v>
      </c>
    </row>
    <row r="47" spans="1:7" ht="15" customHeight="1">
      <c r="A47" s="40" t="s">
        <v>496</v>
      </c>
      <c r="B47" s="40" t="s">
        <v>779</v>
      </c>
      <c r="C47" s="41">
        <v>408</v>
      </c>
      <c r="D47" s="41">
        <v>3117600</v>
      </c>
      <c r="E47" s="42" t="s">
        <v>496</v>
      </c>
      <c r="F47" s="43" t="s">
        <v>836</v>
      </c>
      <c r="G47" s="48" t="s">
        <v>463</v>
      </c>
    </row>
    <row r="48" spans="1:7" ht="15" customHeight="1">
      <c r="A48" s="40" t="s">
        <v>496</v>
      </c>
      <c r="B48" s="40" t="s">
        <v>435</v>
      </c>
      <c r="C48" s="41">
        <v>2099</v>
      </c>
      <c r="D48" s="41">
        <v>9367768</v>
      </c>
      <c r="E48" s="42" t="s">
        <v>496</v>
      </c>
      <c r="F48" s="43" t="s">
        <v>439</v>
      </c>
      <c r="G48" s="48" t="s">
        <v>463</v>
      </c>
    </row>
    <row r="49" spans="1:7" ht="15" customHeight="1">
      <c r="A49" s="40" t="s">
        <v>496</v>
      </c>
      <c r="B49" s="40" t="s">
        <v>794</v>
      </c>
      <c r="C49" s="41">
        <v>876</v>
      </c>
      <c r="D49" s="41">
        <v>4475106</v>
      </c>
      <c r="E49" s="42" t="s">
        <v>496</v>
      </c>
      <c r="F49" s="43" t="s">
        <v>837</v>
      </c>
      <c r="G49" s="48" t="s">
        <v>463</v>
      </c>
    </row>
    <row r="50" spans="1:7" ht="15" customHeight="1">
      <c r="A50" s="40" t="s">
        <v>496</v>
      </c>
      <c r="B50" s="40" t="s">
        <v>436</v>
      </c>
      <c r="C50" s="41">
        <v>2951</v>
      </c>
      <c r="D50" s="41">
        <v>30042417</v>
      </c>
      <c r="E50" s="42" t="s">
        <v>496</v>
      </c>
      <c r="F50" s="43" t="s">
        <v>440</v>
      </c>
      <c r="G50" s="48" t="s">
        <v>463</v>
      </c>
    </row>
    <row r="51" spans="1:7" ht="15" customHeight="1">
      <c r="A51" s="32" t="s">
        <v>496</v>
      </c>
      <c r="B51" s="32" t="s">
        <v>432</v>
      </c>
      <c r="C51" s="33">
        <v>374</v>
      </c>
      <c r="D51" s="33">
        <v>13219903</v>
      </c>
      <c r="E51" s="34" t="s">
        <v>463</v>
      </c>
      <c r="F51" s="35" t="s">
        <v>461</v>
      </c>
      <c r="G51" s="10"/>
    </row>
    <row r="52" spans="1:7" ht="15" customHeight="1">
      <c r="A52" s="32" t="s">
        <v>496</v>
      </c>
      <c r="B52" s="32" t="s">
        <v>433</v>
      </c>
      <c r="C52" s="33">
        <v>42</v>
      </c>
      <c r="D52" s="33">
        <v>3040058</v>
      </c>
      <c r="E52" s="34" t="s">
        <v>463</v>
      </c>
      <c r="F52" s="35" t="s">
        <v>462</v>
      </c>
      <c r="G52" s="10"/>
    </row>
    <row r="53" spans="1:7" ht="15" customHeight="1">
      <c r="A53" s="30" t="s">
        <v>496</v>
      </c>
      <c r="B53" s="30" t="s">
        <v>497</v>
      </c>
      <c r="C53" s="31">
        <v>381</v>
      </c>
      <c r="D53" s="31">
        <v>1567812</v>
      </c>
      <c r="E53" s="8" t="s">
        <v>496</v>
      </c>
      <c r="F53" s="10"/>
      <c r="G53" s="10"/>
    </row>
    <row r="54" spans="1:7" ht="15" customHeight="1">
      <c r="A54" s="30" t="s">
        <v>496</v>
      </c>
      <c r="B54" s="30" t="s">
        <v>498</v>
      </c>
      <c r="C54" s="31">
        <v>8</v>
      </c>
      <c r="D54" s="31">
        <v>12433</v>
      </c>
      <c r="E54" s="8" t="s">
        <v>496</v>
      </c>
      <c r="F54" s="10"/>
      <c r="G54" s="10"/>
    </row>
    <row r="55" spans="1:7" ht="15" customHeight="1">
      <c r="A55" s="30" t="s">
        <v>496</v>
      </c>
      <c r="B55" s="30" t="s">
        <v>499</v>
      </c>
      <c r="C55" s="31">
        <v>38</v>
      </c>
      <c r="D55" s="31">
        <v>206906</v>
      </c>
      <c r="E55" s="8" t="s">
        <v>496</v>
      </c>
      <c r="F55" s="10"/>
      <c r="G55" s="10"/>
    </row>
    <row r="56" spans="1:7" ht="15" customHeight="1">
      <c r="A56" s="30" t="s">
        <v>496</v>
      </c>
      <c r="B56" s="30" t="s">
        <v>500</v>
      </c>
      <c r="C56" s="31">
        <v>1156</v>
      </c>
      <c r="D56" s="31">
        <v>6539789</v>
      </c>
      <c r="E56" s="8" t="s">
        <v>496</v>
      </c>
      <c r="F56" s="10"/>
      <c r="G56" s="10"/>
    </row>
    <row r="57" spans="1:7" ht="15" customHeight="1">
      <c r="A57" s="30" t="s">
        <v>496</v>
      </c>
      <c r="B57" s="30" t="s">
        <v>501</v>
      </c>
      <c r="C57" s="31">
        <v>104</v>
      </c>
      <c r="D57" s="31">
        <v>428270</v>
      </c>
      <c r="E57" s="8" t="s">
        <v>496</v>
      </c>
      <c r="F57" s="10"/>
      <c r="G57" s="10"/>
    </row>
    <row r="58" spans="1:7" ht="15" customHeight="1">
      <c r="A58" s="30" t="s">
        <v>496</v>
      </c>
      <c r="B58" s="30" t="s">
        <v>502</v>
      </c>
      <c r="C58" s="31">
        <v>386</v>
      </c>
      <c r="D58" s="31">
        <v>3533744</v>
      </c>
      <c r="E58" s="8" t="s">
        <v>496</v>
      </c>
      <c r="F58" s="10"/>
      <c r="G58" s="10"/>
    </row>
    <row r="59" spans="1:7" ht="15" customHeight="1">
      <c r="A59" s="30" t="s">
        <v>496</v>
      </c>
      <c r="B59" s="30" t="s">
        <v>503</v>
      </c>
      <c r="C59" s="31">
        <v>122</v>
      </c>
      <c r="D59" s="31">
        <v>619465</v>
      </c>
      <c r="E59" s="8" t="s">
        <v>496</v>
      </c>
      <c r="F59" s="10"/>
      <c r="G59" s="10"/>
    </row>
    <row r="60" spans="1:7" ht="15" customHeight="1">
      <c r="A60" s="30" t="s">
        <v>496</v>
      </c>
      <c r="B60" s="30" t="s">
        <v>504</v>
      </c>
      <c r="C60" s="31">
        <v>73</v>
      </c>
      <c r="D60" s="31">
        <v>306694</v>
      </c>
      <c r="E60" s="8" t="s">
        <v>496</v>
      </c>
      <c r="F60" s="10"/>
      <c r="G60" s="10"/>
    </row>
    <row r="61" spans="1:7" ht="15" customHeight="1">
      <c r="A61" s="30" t="s">
        <v>496</v>
      </c>
      <c r="B61" s="30" t="s">
        <v>505</v>
      </c>
      <c r="C61" s="31">
        <v>411</v>
      </c>
      <c r="D61" s="31">
        <v>842629</v>
      </c>
      <c r="E61" s="8" t="s">
        <v>496</v>
      </c>
      <c r="F61" s="10"/>
      <c r="G61" s="10"/>
    </row>
    <row r="62" spans="1:7" ht="15" customHeight="1">
      <c r="A62" s="30" t="s">
        <v>496</v>
      </c>
      <c r="B62" s="30" t="s">
        <v>506</v>
      </c>
      <c r="C62" s="31">
        <v>294</v>
      </c>
      <c r="D62" s="31">
        <v>1897206</v>
      </c>
      <c r="E62" s="8" t="s">
        <v>496</v>
      </c>
      <c r="F62" s="10"/>
      <c r="G62" s="10"/>
    </row>
    <row r="63" spans="1:7" ht="15" customHeight="1">
      <c r="A63" s="30" t="s">
        <v>496</v>
      </c>
      <c r="B63" s="30" t="s">
        <v>507</v>
      </c>
      <c r="C63" s="31">
        <v>37</v>
      </c>
      <c r="D63" s="31">
        <v>433991</v>
      </c>
      <c r="E63" s="8" t="s">
        <v>496</v>
      </c>
      <c r="F63" s="10"/>
      <c r="G63" s="10"/>
    </row>
    <row r="64" spans="1:7" ht="15" customHeight="1">
      <c r="A64" s="30" t="s">
        <v>496</v>
      </c>
      <c r="B64" s="30" t="s">
        <v>508</v>
      </c>
      <c r="C64" s="31">
        <v>24</v>
      </c>
      <c r="D64" s="31">
        <v>559539</v>
      </c>
      <c r="E64" s="8" t="s">
        <v>496</v>
      </c>
      <c r="F64" s="10"/>
      <c r="G64" s="10"/>
    </row>
    <row r="65" spans="1:7" ht="15" customHeight="1">
      <c r="A65" s="30" t="s">
        <v>496</v>
      </c>
      <c r="B65" s="30" t="s">
        <v>509</v>
      </c>
      <c r="C65" s="31">
        <v>52</v>
      </c>
      <c r="D65" s="31">
        <v>1769281</v>
      </c>
      <c r="E65" s="8" t="s">
        <v>496</v>
      </c>
      <c r="F65" s="10"/>
      <c r="G65" s="10"/>
    </row>
    <row r="66" spans="1:7" ht="15" customHeight="1">
      <c r="A66" s="30" t="s">
        <v>496</v>
      </c>
      <c r="B66" s="30" t="s">
        <v>510</v>
      </c>
      <c r="C66" s="31">
        <v>2</v>
      </c>
      <c r="D66" s="31">
        <v>0</v>
      </c>
      <c r="E66" s="8" t="s">
        <v>496</v>
      </c>
      <c r="F66" s="10"/>
      <c r="G66" s="10"/>
    </row>
    <row r="67" spans="1:7" ht="15" customHeight="1">
      <c r="A67" s="30" t="s">
        <v>496</v>
      </c>
      <c r="B67" s="30" t="s">
        <v>511</v>
      </c>
      <c r="C67" s="31">
        <v>13</v>
      </c>
      <c r="D67" s="31">
        <v>0</v>
      </c>
      <c r="E67" s="8" t="s">
        <v>496</v>
      </c>
      <c r="F67" s="10"/>
      <c r="G67" s="10"/>
    </row>
    <row r="68" spans="1:7" ht="15" customHeight="1">
      <c r="A68" s="30" t="s">
        <v>496</v>
      </c>
      <c r="B68" s="30" t="s">
        <v>512</v>
      </c>
      <c r="C68" s="31">
        <v>25</v>
      </c>
      <c r="D68" s="31">
        <v>221685</v>
      </c>
      <c r="E68" s="8" t="s">
        <v>496</v>
      </c>
      <c r="F68" s="10"/>
      <c r="G68" s="10"/>
    </row>
    <row r="69" spans="1:7" ht="15" customHeight="1">
      <c r="A69" s="30" t="s">
        <v>496</v>
      </c>
      <c r="B69" s="30" t="s">
        <v>513</v>
      </c>
      <c r="C69" s="31">
        <v>47</v>
      </c>
      <c r="D69" s="31">
        <v>158340</v>
      </c>
      <c r="E69" s="8" t="s">
        <v>496</v>
      </c>
      <c r="F69" s="10"/>
      <c r="G69" s="10"/>
    </row>
    <row r="70" spans="1:7" ht="15" customHeight="1">
      <c r="A70" s="30" t="s">
        <v>496</v>
      </c>
      <c r="B70" s="30" t="s">
        <v>514</v>
      </c>
      <c r="C70" s="31">
        <v>14</v>
      </c>
      <c r="D70" s="31">
        <v>280976</v>
      </c>
      <c r="E70" s="8" t="s">
        <v>496</v>
      </c>
      <c r="F70" s="10"/>
      <c r="G70" s="10"/>
    </row>
    <row r="71" spans="1:7" ht="15" customHeight="1">
      <c r="A71" s="30" t="s">
        <v>496</v>
      </c>
      <c r="B71" s="30" t="s">
        <v>515</v>
      </c>
      <c r="C71" s="31">
        <v>35</v>
      </c>
      <c r="D71" s="31">
        <v>1432553</v>
      </c>
      <c r="E71" s="8" t="s">
        <v>496</v>
      </c>
      <c r="F71" s="10"/>
      <c r="G71" s="10"/>
    </row>
    <row r="72" spans="1:7" ht="15" customHeight="1">
      <c r="A72" s="30" t="s">
        <v>496</v>
      </c>
      <c r="B72" s="30" t="s">
        <v>516</v>
      </c>
      <c r="C72" s="31">
        <v>226</v>
      </c>
      <c r="D72" s="31">
        <v>332152</v>
      </c>
      <c r="E72" s="8" t="s">
        <v>496</v>
      </c>
      <c r="F72" s="10"/>
      <c r="G72" s="10"/>
    </row>
    <row r="73" spans="1:7" ht="15" customHeight="1">
      <c r="A73" s="30" t="s">
        <v>496</v>
      </c>
      <c r="B73" s="30" t="s">
        <v>517</v>
      </c>
      <c r="C73" s="31">
        <v>13</v>
      </c>
      <c r="D73" s="31">
        <v>1250</v>
      </c>
      <c r="E73" s="8" t="s">
        <v>496</v>
      </c>
      <c r="F73" s="10"/>
      <c r="G73" s="10"/>
    </row>
    <row r="74" spans="1:7" ht="15" customHeight="1">
      <c r="A74" s="30" t="s">
        <v>496</v>
      </c>
      <c r="B74" s="30" t="s">
        <v>518</v>
      </c>
      <c r="C74" s="31">
        <v>5</v>
      </c>
      <c r="D74" s="31">
        <v>0</v>
      </c>
      <c r="E74" s="8" t="s">
        <v>496</v>
      </c>
      <c r="F74" s="10"/>
      <c r="G74" s="10"/>
    </row>
    <row r="75" spans="1:7" ht="15" customHeight="1">
      <c r="A75" s="30" t="s">
        <v>496</v>
      </c>
      <c r="B75" s="30" t="s">
        <v>519</v>
      </c>
      <c r="C75" s="31">
        <v>49</v>
      </c>
      <c r="D75" s="31">
        <v>0</v>
      </c>
      <c r="E75" s="8" t="s">
        <v>496</v>
      </c>
      <c r="F75" s="10"/>
      <c r="G75" s="10"/>
    </row>
    <row r="76" spans="1:7" ht="15" customHeight="1">
      <c r="A76" s="30" t="s">
        <v>496</v>
      </c>
      <c r="B76" s="30" t="s">
        <v>520</v>
      </c>
      <c r="C76" s="31">
        <v>6</v>
      </c>
      <c r="D76" s="31">
        <v>0</v>
      </c>
      <c r="E76" s="8" t="s">
        <v>496</v>
      </c>
      <c r="F76" s="10"/>
      <c r="G76" s="10"/>
    </row>
    <row r="77" spans="1:7" ht="15" customHeight="1">
      <c r="A77" s="30" t="s">
        <v>496</v>
      </c>
      <c r="B77" s="30" t="s">
        <v>521</v>
      </c>
      <c r="C77" s="31">
        <v>31</v>
      </c>
      <c r="D77" s="31">
        <v>66322</v>
      </c>
      <c r="E77" s="8" t="s">
        <v>496</v>
      </c>
      <c r="F77" s="10"/>
      <c r="G77" s="10"/>
    </row>
    <row r="78" spans="1:7" ht="15" customHeight="1">
      <c r="A78" s="30" t="s">
        <v>496</v>
      </c>
      <c r="B78" s="30" t="s">
        <v>522</v>
      </c>
      <c r="C78" s="31">
        <v>33</v>
      </c>
      <c r="D78" s="31">
        <v>28521</v>
      </c>
      <c r="E78" s="8" t="s">
        <v>496</v>
      </c>
      <c r="F78" s="10"/>
      <c r="G78" s="10"/>
    </row>
    <row r="79" spans="1:7" ht="15" customHeight="1">
      <c r="A79" s="30" t="s">
        <v>496</v>
      </c>
      <c r="B79" s="30" t="s">
        <v>523</v>
      </c>
      <c r="C79" s="31">
        <v>188</v>
      </c>
      <c r="D79" s="31">
        <v>62442</v>
      </c>
      <c r="E79" s="8" t="s">
        <v>496</v>
      </c>
      <c r="F79" s="10"/>
      <c r="G79" s="10"/>
    </row>
    <row r="80" spans="1:7" ht="15" customHeight="1">
      <c r="A80" s="30" t="s">
        <v>496</v>
      </c>
      <c r="B80" s="30" t="s">
        <v>524</v>
      </c>
      <c r="C80" s="31">
        <v>6</v>
      </c>
      <c r="D80" s="31">
        <v>2264</v>
      </c>
      <c r="E80" s="8" t="s">
        <v>496</v>
      </c>
      <c r="F80" s="10"/>
      <c r="G80" s="10"/>
    </row>
    <row r="81" spans="1:7" ht="15" customHeight="1">
      <c r="A81" s="30" t="s">
        <v>496</v>
      </c>
      <c r="B81" s="30" t="s">
        <v>525</v>
      </c>
      <c r="C81" s="31">
        <v>47</v>
      </c>
      <c r="D81" s="31">
        <v>144</v>
      </c>
      <c r="E81" s="8" t="s">
        <v>496</v>
      </c>
      <c r="F81" s="10"/>
      <c r="G81" s="10"/>
    </row>
    <row r="82" spans="1:7" ht="15" customHeight="1">
      <c r="A82" s="30" t="s">
        <v>496</v>
      </c>
      <c r="B82" s="30" t="s">
        <v>526</v>
      </c>
      <c r="C82" s="31">
        <v>10</v>
      </c>
      <c r="D82" s="31">
        <v>0</v>
      </c>
      <c r="E82" s="8" t="s">
        <v>496</v>
      </c>
      <c r="F82" s="10"/>
      <c r="G82" s="10"/>
    </row>
    <row r="83" spans="1:7" ht="15" customHeight="1">
      <c r="A83" s="30" t="s">
        <v>496</v>
      </c>
      <c r="B83" s="30" t="s">
        <v>527</v>
      </c>
      <c r="C83" s="31">
        <v>234</v>
      </c>
      <c r="D83" s="31">
        <v>449554</v>
      </c>
      <c r="E83" s="8" t="s">
        <v>496</v>
      </c>
      <c r="F83" s="10"/>
      <c r="G83" s="10"/>
    </row>
    <row r="84" spans="1:7" ht="15" customHeight="1">
      <c r="A84" s="30" t="s">
        <v>496</v>
      </c>
      <c r="B84" s="30" t="s">
        <v>528</v>
      </c>
      <c r="C84" s="31">
        <v>65</v>
      </c>
      <c r="D84" s="31">
        <v>188191</v>
      </c>
      <c r="E84" s="8" t="s">
        <v>496</v>
      </c>
      <c r="F84" s="10"/>
      <c r="G84" s="10"/>
    </row>
    <row r="85" spans="1:7" ht="15" customHeight="1">
      <c r="A85" s="30" t="s">
        <v>496</v>
      </c>
      <c r="B85" s="30" t="s">
        <v>529</v>
      </c>
      <c r="C85" s="31">
        <v>5</v>
      </c>
      <c r="D85" s="31">
        <v>0</v>
      </c>
      <c r="E85" s="8" t="s">
        <v>496</v>
      </c>
      <c r="F85" s="10"/>
      <c r="G85" s="10"/>
    </row>
    <row r="86" spans="1:7" ht="15" customHeight="1">
      <c r="A86" s="30" t="s">
        <v>496</v>
      </c>
      <c r="B86" s="30" t="s">
        <v>530</v>
      </c>
      <c r="C86" s="31">
        <v>13</v>
      </c>
      <c r="D86" s="31">
        <v>0</v>
      </c>
      <c r="E86" s="8" t="s">
        <v>496</v>
      </c>
      <c r="F86" s="10"/>
      <c r="G86" s="10"/>
    </row>
    <row r="87" spans="1:7" ht="15" customHeight="1">
      <c r="A87" s="30" t="s">
        <v>496</v>
      </c>
      <c r="B87" s="30" t="s">
        <v>531</v>
      </c>
      <c r="C87" s="31">
        <v>25</v>
      </c>
      <c r="D87" s="31">
        <v>0</v>
      </c>
      <c r="E87" s="8" t="s">
        <v>496</v>
      </c>
      <c r="F87" s="10"/>
      <c r="G87" s="10"/>
    </row>
    <row r="88" spans="1:7" ht="15" customHeight="1">
      <c r="A88" s="30" t="s">
        <v>496</v>
      </c>
      <c r="B88" s="30" t="s">
        <v>532</v>
      </c>
      <c r="C88" s="31">
        <v>8</v>
      </c>
      <c r="D88" s="31">
        <v>23387</v>
      </c>
      <c r="E88" s="8" t="s">
        <v>496</v>
      </c>
      <c r="F88" s="10"/>
      <c r="G88" s="10"/>
    </row>
    <row r="89" spans="1:7" ht="15" customHeight="1">
      <c r="A89" s="30" t="s">
        <v>496</v>
      </c>
      <c r="B89" s="30" t="s">
        <v>533</v>
      </c>
      <c r="C89" s="31">
        <v>7</v>
      </c>
      <c r="D89" s="31">
        <v>48047</v>
      </c>
      <c r="E89" s="8" t="s">
        <v>496</v>
      </c>
      <c r="F89" s="10"/>
      <c r="G89" s="10"/>
    </row>
    <row r="90" spans="1:7" ht="15" customHeight="1">
      <c r="A90" s="30" t="s">
        <v>496</v>
      </c>
      <c r="B90" s="30" t="s">
        <v>534</v>
      </c>
      <c r="C90" s="31">
        <v>62</v>
      </c>
      <c r="D90" s="31">
        <v>2948679</v>
      </c>
      <c r="E90" s="8" t="s">
        <v>496</v>
      </c>
      <c r="F90" s="10"/>
      <c r="G90" s="10"/>
    </row>
    <row r="91" spans="1:7" ht="15" customHeight="1">
      <c r="A91" s="30" t="s">
        <v>496</v>
      </c>
      <c r="B91" s="30" t="s">
        <v>535</v>
      </c>
      <c r="C91" s="31">
        <v>28</v>
      </c>
      <c r="D91" s="31">
        <v>1140900</v>
      </c>
      <c r="E91" s="8" t="s">
        <v>496</v>
      </c>
      <c r="F91" s="10"/>
      <c r="G91" s="10"/>
    </row>
    <row r="92" spans="1:7" ht="15" customHeight="1">
      <c r="A92" s="30" t="s">
        <v>496</v>
      </c>
      <c r="B92" s="30" t="s">
        <v>536</v>
      </c>
      <c r="C92" s="31">
        <v>4</v>
      </c>
      <c r="D92" s="31">
        <v>14772</v>
      </c>
      <c r="E92" s="8" t="s">
        <v>496</v>
      </c>
      <c r="F92" s="10"/>
      <c r="G92" s="10"/>
    </row>
    <row r="93" spans="1:7" ht="15" customHeight="1">
      <c r="A93" s="30" t="s">
        <v>496</v>
      </c>
      <c r="B93" s="30" t="s">
        <v>537</v>
      </c>
      <c r="C93" s="31">
        <v>2</v>
      </c>
      <c r="D93" s="31">
        <v>58512</v>
      </c>
      <c r="E93" s="8" t="s">
        <v>496</v>
      </c>
      <c r="F93" s="10"/>
      <c r="G93" s="10"/>
    </row>
    <row r="94" spans="1:7" ht="15" customHeight="1">
      <c r="A94" s="30" t="s">
        <v>496</v>
      </c>
      <c r="B94" s="30" t="s">
        <v>386</v>
      </c>
      <c r="C94" s="31">
        <v>48</v>
      </c>
      <c r="D94" s="31">
        <v>58964</v>
      </c>
      <c r="E94" s="8" t="s">
        <v>496</v>
      </c>
      <c r="F94" s="10"/>
      <c r="G94" s="10"/>
    </row>
    <row r="95" spans="1:7" ht="15" customHeight="1">
      <c r="A95" s="30" t="s">
        <v>496</v>
      </c>
      <c r="B95" s="30" t="s">
        <v>392</v>
      </c>
      <c r="C95" s="31">
        <v>12185</v>
      </c>
      <c r="D95" s="31">
        <v>680047</v>
      </c>
      <c r="E95" s="8" t="s">
        <v>496</v>
      </c>
      <c r="F95" s="10"/>
      <c r="G95" s="10"/>
    </row>
    <row r="96" spans="1:7" ht="15" customHeight="1">
      <c r="A96" s="30" t="s">
        <v>496</v>
      </c>
      <c r="B96" s="30" t="s">
        <v>396</v>
      </c>
      <c r="C96" s="31">
        <v>32</v>
      </c>
      <c r="D96" s="31">
        <v>6573</v>
      </c>
      <c r="E96" s="8" t="s">
        <v>496</v>
      </c>
      <c r="F96" s="10"/>
      <c r="G96" s="10"/>
    </row>
    <row r="97" spans="1:7" ht="15" customHeight="1">
      <c r="A97" s="30" t="s">
        <v>496</v>
      </c>
      <c r="B97" s="30" t="s">
        <v>413</v>
      </c>
      <c r="C97" s="31">
        <v>48951</v>
      </c>
      <c r="D97" s="31">
        <v>2390008</v>
      </c>
      <c r="E97" s="8" t="s">
        <v>496</v>
      </c>
      <c r="F97" s="10"/>
      <c r="G97" s="10"/>
    </row>
    <row r="98" spans="1:7" ht="15" customHeight="1">
      <c r="A98" s="30" t="s">
        <v>496</v>
      </c>
      <c r="B98" s="30" t="s">
        <v>414</v>
      </c>
      <c r="C98" s="31">
        <v>16034</v>
      </c>
      <c r="D98" s="31">
        <v>33920</v>
      </c>
      <c r="E98" s="8" t="s">
        <v>496</v>
      </c>
      <c r="F98" s="10"/>
      <c r="G98" s="10"/>
    </row>
    <row r="99" spans="1:7" ht="15" customHeight="1">
      <c r="A99" s="30" t="s">
        <v>496</v>
      </c>
      <c r="B99" s="30" t="s">
        <v>415</v>
      </c>
      <c r="C99" s="31">
        <v>92687</v>
      </c>
      <c r="D99" s="31">
        <v>476986</v>
      </c>
      <c r="E99" s="8" t="s">
        <v>496</v>
      </c>
      <c r="F99" s="10"/>
      <c r="G99" s="10"/>
    </row>
    <row r="100" spans="1:7" ht="15" customHeight="1">
      <c r="A100" s="30" t="s">
        <v>496</v>
      </c>
      <c r="B100" s="30" t="s">
        <v>416</v>
      </c>
      <c r="C100" s="31">
        <v>30</v>
      </c>
      <c r="D100" s="31">
        <v>0</v>
      </c>
      <c r="E100" s="8" t="s">
        <v>496</v>
      </c>
      <c r="F100" s="10"/>
      <c r="G100" s="10"/>
    </row>
    <row r="101" spans="1:7" ht="15" customHeight="1">
      <c r="A101" s="30" t="s">
        <v>496</v>
      </c>
      <c r="B101" s="30" t="s">
        <v>417</v>
      </c>
      <c r="C101" s="31">
        <v>2</v>
      </c>
      <c r="D101" s="31">
        <v>5786</v>
      </c>
      <c r="E101" s="8" t="s">
        <v>496</v>
      </c>
      <c r="F101" s="10"/>
      <c r="G101" s="10"/>
    </row>
    <row r="102" spans="1:7" ht="15" customHeight="1">
      <c r="A102" s="30" t="s">
        <v>496</v>
      </c>
      <c r="B102" s="30" t="s">
        <v>418</v>
      </c>
      <c r="C102" s="31">
        <v>3</v>
      </c>
      <c r="D102" s="31">
        <v>6640</v>
      </c>
      <c r="E102" s="8" t="s">
        <v>496</v>
      </c>
      <c r="F102" s="10"/>
      <c r="G102" s="10"/>
    </row>
    <row r="103" spans="1:7" ht="15" customHeight="1">
      <c r="A103" s="30" t="s">
        <v>496</v>
      </c>
      <c r="B103" s="30" t="s">
        <v>419</v>
      </c>
      <c r="C103" s="31">
        <v>3</v>
      </c>
      <c r="D103" s="31">
        <v>6851</v>
      </c>
      <c r="E103" s="8" t="s">
        <v>496</v>
      </c>
      <c r="F103" s="10"/>
      <c r="G103" s="10"/>
    </row>
    <row r="104" spans="1:7" ht="15" customHeight="1">
      <c r="A104" s="30" t="s">
        <v>496</v>
      </c>
      <c r="B104" s="30" t="s">
        <v>420</v>
      </c>
      <c r="C104" s="31">
        <v>85</v>
      </c>
      <c r="D104" s="31">
        <v>43630</v>
      </c>
      <c r="E104" s="8" t="s">
        <v>496</v>
      </c>
      <c r="F104" s="10"/>
      <c r="G104" s="10"/>
    </row>
    <row r="105" spans="1:7" ht="15" customHeight="1">
      <c r="A105" s="30" t="s">
        <v>496</v>
      </c>
      <c r="B105" s="30" t="s">
        <v>421</v>
      </c>
      <c r="C105" s="31">
        <v>442</v>
      </c>
      <c r="D105" s="31">
        <v>2201190</v>
      </c>
      <c r="E105" s="8" t="s">
        <v>496</v>
      </c>
      <c r="F105" s="10"/>
      <c r="G105" s="10"/>
    </row>
    <row r="106" spans="1:7" ht="15" customHeight="1">
      <c r="A106" s="30" t="s">
        <v>496</v>
      </c>
      <c r="B106" s="30" t="s">
        <v>422</v>
      </c>
      <c r="C106" s="31">
        <v>3</v>
      </c>
      <c r="D106" s="31">
        <v>8235</v>
      </c>
      <c r="E106" s="8" t="s">
        <v>496</v>
      </c>
      <c r="F106" s="10"/>
      <c r="G106" s="10"/>
    </row>
    <row r="107" spans="1:7" ht="15" customHeight="1">
      <c r="A107" s="30" t="s">
        <v>496</v>
      </c>
      <c r="B107" s="30" t="s">
        <v>423</v>
      </c>
      <c r="C107" s="31">
        <v>104</v>
      </c>
      <c r="D107" s="31">
        <v>45803</v>
      </c>
      <c r="E107" s="8" t="s">
        <v>496</v>
      </c>
      <c r="F107" s="10"/>
      <c r="G107" s="10"/>
    </row>
    <row r="108" spans="1:7" ht="15" customHeight="1">
      <c r="A108" s="30" t="s">
        <v>496</v>
      </c>
      <c r="B108" s="30" t="s">
        <v>424</v>
      </c>
      <c r="C108" s="31">
        <v>1</v>
      </c>
      <c r="D108" s="31">
        <v>2084</v>
      </c>
      <c r="E108" s="8" t="s">
        <v>496</v>
      </c>
      <c r="F108" s="10"/>
      <c r="G108" s="10"/>
    </row>
    <row r="109" spans="1:7" ht="15" customHeight="1">
      <c r="A109" s="30" t="s">
        <v>496</v>
      </c>
      <c r="B109" s="30" t="s">
        <v>425</v>
      </c>
      <c r="C109" s="31">
        <v>17</v>
      </c>
      <c r="D109" s="31">
        <v>43172</v>
      </c>
      <c r="E109" s="8" t="s">
        <v>496</v>
      </c>
      <c r="F109" s="10"/>
      <c r="G109" s="10"/>
    </row>
    <row r="110" spans="1:7" ht="15" customHeight="1">
      <c r="A110" s="30" t="s">
        <v>496</v>
      </c>
      <c r="B110" s="30" t="s">
        <v>426</v>
      </c>
      <c r="C110" s="31">
        <v>2</v>
      </c>
      <c r="D110" s="31">
        <v>8248</v>
      </c>
      <c r="E110" s="8" t="s">
        <v>496</v>
      </c>
      <c r="F110" s="10"/>
      <c r="G110" s="10"/>
    </row>
    <row r="111" spans="1:7" ht="15" customHeight="1">
      <c r="A111" s="30" t="s">
        <v>496</v>
      </c>
      <c r="B111" s="30" t="s">
        <v>427</v>
      </c>
      <c r="C111" s="31">
        <v>245</v>
      </c>
      <c r="D111" s="31">
        <v>0</v>
      </c>
      <c r="E111" s="8" t="s">
        <v>496</v>
      </c>
      <c r="F111" s="10"/>
      <c r="G111" s="10"/>
    </row>
    <row r="112" spans="1:7" ht="15" customHeight="1">
      <c r="A112" s="30" t="s">
        <v>496</v>
      </c>
      <c r="B112" s="30" t="s">
        <v>428</v>
      </c>
      <c r="C112" s="31">
        <v>1</v>
      </c>
      <c r="D112" s="31">
        <v>0</v>
      </c>
      <c r="E112" s="8" t="s">
        <v>496</v>
      </c>
      <c r="F112" s="10"/>
      <c r="G112" s="10"/>
    </row>
    <row r="113" spans="1:7" ht="15" customHeight="1">
      <c r="A113" s="30" t="s">
        <v>496</v>
      </c>
      <c r="B113" s="30" t="s">
        <v>429</v>
      </c>
      <c r="C113" s="31">
        <v>1</v>
      </c>
      <c r="D113" s="31">
        <v>2267</v>
      </c>
      <c r="E113" s="8" t="s">
        <v>496</v>
      </c>
      <c r="F113" s="10"/>
      <c r="G113" s="10"/>
    </row>
    <row r="114" spans="1:7" ht="15" customHeight="1">
      <c r="A114" s="30" t="s">
        <v>496</v>
      </c>
      <c r="B114" s="30" t="s">
        <v>430</v>
      </c>
      <c r="C114" s="31">
        <v>1</v>
      </c>
      <c r="D114" s="31">
        <v>2080</v>
      </c>
      <c r="E114" s="8" t="s">
        <v>496</v>
      </c>
      <c r="F114" s="10"/>
      <c r="G114" s="10"/>
    </row>
    <row r="115" spans="1:7" ht="15" customHeight="1">
      <c r="A115" s="30" t="s">
        <v>496</v>
      </c>
      <c r="B115" s="30" t="s">
        <v>431</v>
      </c>
      <c r="C115" s="31">
        <v>2445</v>
      </c>
      <c r="D115" s="31">
        <v>132638</v>
      </c>
      <c r="E115" s="8" t="s">
        <v>496</v>
      </c>
      <c r="F115" s="10"/>
      <c r="G115" s="10"/>
    </row>
    <row r="116" spans="1:7" ht="15" customHeight="1">
      <c r="A116" s="30" t="s">
        <v>496</v>
      </c>
      <c r="B116" s="30" t="s">
        <v>538</v>
      </c>
      <c r="C116" s="31">
        <v>520</v>
      </c>
      <c r="D116" s="31">
        <v>0</v>
      </c>
      <c r="E116" s="8" t="s">
        <v>496</v>
      </c>
      <c r="F116" s="10"/>
      <c r="G116" s="10"/>
    </row>
    <row r="117" spans="1:7" ht="15" customHeight="1">
      <c r="A117" s="30" t="s">
        <v>496</v>
      </c>
      <c r="B117" s="30" t="s">
        <v>539</v>
      </c>
      <c r="C117" s="31">
        <v>54</v>
      </c>
      <c r="D117" s="31">
        <v>0</v>
      </c>
      <c r="E117" s="8" t="s">
        <v>496</v>
      </c>
      <c r="F117" s="10"/>
      <c r="G117" s="10"/>
    </row>
    <row r="118" spans="1:7" ht="15" customHeight="1">
      <c r="A118" s="30" t="s">
        <v>496</v>
      </c>
      <c r="B118" s="30" t="s">
        <v>540</v>
      </c>
      <c r="C118" s="31">
        <v>2</v>
      </c>
      <c r="D118" s="31">
        <v>0</v>
      </c>
      <c r="E118" s="8" t="s">
        <v>496</v>
      </c>
      <c r="F118" s="10"/>
      <c r="G118" s="10"/>
    </row>
    <row r="119" spans="1:7" ht="15" customHeight="1">
      <c r="A119" s="30" t="s">
        <v>496</v>
      </c>
      <c r="B119" s="30" t="s">
        <v>541</v>
      </c>
      <c r="C119" s="31">
        <v>2</v>
      </c>
      <c r="D119" s="31">
        <v>0</v>
      </c>
      <c r="E119" s="8" t="s">
        <v>496</v>
      </c>
      <c r="F119" s="10"/>
      <c r="G119" s="10"/>
    </row>
    <row r="120" spans="1:7" ht="15" customHeight="1">
      <c r="A120" s="30" t="s">
        <v>496</v>
      </c>
      <c r="B120" s="30" t="s">
        <v>542</v>
      </c>
      <c r="C120" s="31">
        <v>2</v>
      </c>
      <c r="D120" s="31">
        <v>0</v>
      </c>
      <c r="E120" s="8" t="s">
        <v>496</v>
      </c>
      <c r="F120" s="10"/>
      <c r="G120" s="10"/>
    </row>
    <row r="121" spans="1:7" ht="15" customHeight="1">
      <c r="A121" s="30" t="s">
        <v>496</v>
      </c>
      <c r="B121" s="30" t="s">
        <v>543</v>
      </c>
      <c r="C121" s="31">
        <v>58</v>
      </c>
      <c r="D121" s="31">
        <v>0</v>
      </c>
      <c r="E121" s="8" t="s">
        <v>496</v>
      </c>
      <c r="F121" s="10"/>
      <c r="G121" s="10"/>
    </row>
    <row r="122" spans="1:7" ht="15" customHeight="1">
      <c r="A122" s="30" t="s">
        <v>496</v>
      </c>
      <c r="B122" s="30" t="s">
        <v>544</v>
      </c>
      <c r="C122" s="31">
        <v>3</v>
      </c>
      <c r="D122" s="31">
        <v>0</v>
      </c>
      <c r="E122" s="8" t="s">
        <v>496</v>
      </c>
      <c r="F122" s="10"/>
      <c r="G122" s="10"/>
    </row>
    <row r="123" spans="1:7" ht="15" customHeight="1">
      <c r="A123" s="30" t="s">
        <v>496</v>
      </c>
      <c r="B123" s="30" t="s">
        <v>545</v>
      </c>
      <c r="C123" s="31">
        <v>43</v>
      </c>
      <c r="D123" s="31">
        <v>0</v>
      </c>
      <c r="E123" s="8" t="s">
        <v>496</v>
      </c>
      <c r="F123" s="10"/>
      <c r="G123" s="10"/>
    </row>
    <row r="124" spans="1:7" ht="15" customHeight="1">
      <c r="A124" s="30" t="s">
        <v>496</v>
      </c>
      <c r="B124" s="30" t="s">
        <v>546</v>
      </c>
      <c r="C124" s="31">
        <v>29</v>
      </c>
      <c r="D124" s="31">
        <v>0</v>
      </c>
      <c r="E124" s="8" t="s">
        <v>496</v>
      </c>
      <c r="F124" s="10"/>
      <c r="G124" s="10"/>
    </row>
    <row r="125" spans="1:7" ht="15" customHeight="1">
      <c r="A125" s="30" t="s">
        <v>496</v>
      </c>
      <c r="B125" s="30" t="s">
        <v>547</v>
      </c>
      <c r="C125" s="31">
        <v>2</v>
      </c>
      <c r="D125" s="31">
        <v>0</v>
      </c>
      <c r="E125" s="8" t="s">
        <v>496</v>
      </c>
      <c r="F125" s="10"/>
      <c r="G125" s="10"/>
    </row>
    <row r="126" spans="1:7" ht="15" customHeight="1">
      <c r="A126" s="30" t="s">
        <v>496</v>
      </c>
      <c r="B126" s="30" t="s">
        <v>548</v>
      </c>
      <c r="C126" s="31">
        <v>6</v>
      </c>
      <c r="D126" s="31">
        <v>0</v>
      </c>
      <c r="E126" s="8" t="s">
        <v>496</v>
      </c>
      <c r="F126" s="10"/>
      <c r="G126" s="10"/>
    </row>
    <row r="127" spans="1:7" ht="15" customHeight="1">
      <c r="A127" s="30" t="s">
        <v>496</v>
      </c>
      <c r="B127" s="30" t="s">
        <v>549</v>
      </c>
      <c r="C127" s="31">
        <v>21</v>
      </c>
      <c r="D127" s="31">
        <v>0</v>
      </c>
      <c r="E127" s="8" t="s">
        <v>496</v>
      </c>
      <c r="F127" s="10"/>
      <c r="G127" s="10"/>
    </row>
    <row r="128" spans="1:7" ht="15" customHeight="1">
      <c r="A128" s="30" t="s">
        <v>496</v>
      </c>
      <c r="B128" s="30" t="s">
        <v>550</v>
      </c>
      <c r="C128" s="31">
        <v>25</v>
      </c>
      <c r="D128" s="31">
        <v>0</v>
      </c>
      <c r="E128" s="8" t="s">
        <v>496</v>
      </c>
      <c r="F128" s="10"/>
      <c r="G128" s="10"/>
    </row>
    <row r="129" spans="1:7" ht="15" customHeight="1">
      <c r="A129" s="30" t="s">
        <v>496</v>
      </c>
      <c r="B129" s="30" t="s">
        <v>551</v>
      </c>
      <c r="C129" s="31">
        <v>3</v>
      </c>
      <c r="D129" s="31">
        <v>0</v>
      </c>
      <c r="E129" s="8" t="s">
        <v>496</v>
      </c>
      <c r="F129" s="10"/>
      <c r="G129" s="10"/>
    </row>
    <row r="130" spans="1:7" ht="15" customHeight="1">
      <c r="A130" s="30" t="s">
        <v>496</v>
      </c>
      <c r="B130" s="30" t="s">
        <v>552</v>
      </c>
      <c r="C130" s="31">
        <v>55</v>
      </c>
      <c r="D130" s="31">
        <v>0</v>
      </c>
      <c r="E130" s="8" t="s">
        <v>496</v>
      </c>
      <c r="F130" s="10"/>
      <c r="G130" s="10"/>
    </row>
    <row r="131" spans="1:7" ht="15" customHeight="1">
      <c r="A131" s="30" t="s">
        <v>496</v>
      </c>
      <c r="B131" s="30" t="s">
        <v>553</v>
      </c>
      <c r="C131" s="31">
        <v>3</v>
      </c>
      <c r="D131" s="31">
        <v>0</v>
      </c>
      <c r="E131" s="8" t="s">
        <v>496</v>
      </c>
      <c r="F131" s="10"/>
      <c r="G131" s="10"/>
    </row>
    <row r="132" spans="1:7" ht="15" customHeight="1">
      <c r="A132" s="30" t="s">
        <v>496</v>
      </c>
      <c r="B132" s="30" t="s">
        <v>554</v>
      </c>
      <c r="C132" s="31">
        <v>3</v>
      </c>
      <c r="D132" s="31">
        <v>0</v>
      </c>
      <c r="E132" s="8" t="s">
        <v>496</v>
      </c>
      <c r="F132" s="10"/>
      <c r="G132" s="10"/>
    </row>
    <row r="133" spans="1:7" ht="15" customHeight="1">
      <c r="A133" s="30" t="s">
        <v>496</v>
      </c>
      <c r="B133" s="30" t="s">
        <v>555</v>
      </c>
      <c r="C133" s="31">
        <v>4</v>
      </c>
      <c r="D133" s="31">
        <v>0</v>
      </c>
      <c r="E133" s="8" t="s">
        <v>496</v>
      </c>
      <c r="F133" s="10"/>
      <c r="G133" s="10"/>
    </row>
    <row r="134" spans="1:7" ht="15" customHeight="1">
      <c r="A134" s="30" t="s">
        <v>496</v>
      </c>
      <c r="B134" s="30" t="s">
        <v>556</v>
      </c>
      <c r="C134" s="31">
        <v>409</v>
      </c>
      <c r="D134" s="31">
        <v>33220340</v>
      </c>
      <c r="E134" s="8" t="s">
        <v>496</v>
      </c>
      <c r="F134" s="10"/>
      <c r="G134" s="10"/>
    </row>
    <row r="135" spans="1:7" ht="15" customHeight="1">
      <c r="A135" s="30" t="s">
        <v>496</v>
      </c>
      <c r="B135" s="30" t="s">
        <v>557</v>
      </c>
      <c r="C135" s="31">
        <v>954</v>
      </c>
      <c r="D135" s="31">
        <v>6838886</v>
      </c>
      <c r="E135" s="8" t="s">
        <v>496</v>
      </c>
      <c r="F135" s="10"/>
      <c r="G135" s="10"/>
    </row>
    <row r="136" spans="1:7" ht="15" customHeight="1">
      <c r="A136" s="30" t="s">
        <v>496</v>
      </c>
      <c r="B136" s="30" t="s">
        <v>558</v>
      </c>
      <c r="C136" s="31">
        <v>328</v>
      </c>
      <c r="D136" s="31">
        <v>2528526</v>
      </c>
      <c r="E136" s="8" t="s">
        <v>496</v>
      </c>
      <c r="F136" s="10"/>
      <c r="G136" s="10"/>
    </row>
    <row r="137" spans="1:7" ht="15" customHeight="1">
      <c r="A137" s="30" t="s">
        <v>496</v>
      </c>
      <c r="B137" s="30" t="s">
        <v>559</v>
      </c>
      <c r="C137" s="31">
        <v>589</v>
      </c>
      <c r="D137" s="31">
        <v>968419</v>
      </c>
      <c r="E137" s="8" t="s">
        <v>496</v>
      </c>
      <c r="F137" s="10"/>
      <c r="G137" s="10"/>
    </row>
    <row r="138" spans="1:7" ht="15" customHeight="1">
      <c r="A138" s="30" t="s">
        <v>496</v>
      </c>
      <c r="B138" s="30" t="s">
        <v>560</v>
      </c>
      <c r="C138" s="31">
        <v>90</v>
      </c>
      <c r="D138" s="31">
        <v>7190226</v>
      </c>
      <c r="E138" s="8" t="s">
        <v>496</v>
      </c>
      <c r="F138" s="10"/>
      <c r="G138" s="10"/>
    </row>
    <row r="139" spans="1:7" ht="15" customHeight="1">
      <c r="A139" s="30" t="s">
        <v>496</v>
      </c>
      <c r="B139" s="30" t="s">
        <v>561</v>
      </c>
      <c r="C139" s="31">
        <v>161</v>
      </c>
      <c r="D139" s="31">
        <v>223827</v>
      </c>
      <c r="E139" s="8" t="s">
        <v>496</v>
      </c>
      <c r="F139" s="10"/>
      <c r="G139" s="10"/>
    </row>
    <row r="140" spans="1:7" ht="15" customHeight="1">
      <c r="A140" s="30" t="s">
        <v>496</v>
      </c>
      <c r="B140" s="30" t="s">
        <v>562</v>
      </c>
      <c r="C140" s="31">
        <v>18</v>
      </c>
      <c r="D140" s="31">
        <v>11033</v>
      </c>
      <c r="E140" s="8" t="s">
        <v>496</v>
      </c>
      <c r="F140" s="10"/>
      <c r="G140" s="10"/>
    </row>
    <row r="141" spans="1:7" ht="15" customHeight="1">
      <c r="A141" s="30" t="s">
        <v>496</v>
      </c>
      <c r="B141" s="30" t="s">
        <v>563</v>
      </c>
      <c r="C141" s="31">
        <v>7</v>
      </c>
      <c r="D141" s="31">
        <v>2014</v>
      </c>
      <c r="E141" s="8" t="s">
        <v>496</v>
      </c>
      <c r="F141" s="10"/>
      <c r="G141" s="10"/>
    </row>
    <row r="142" spans="1:7" ht="15" customHeight="1">
      <c r="A142" s="30" t="s">
        <v>496</v>
      </c>
      <c r="B142" s="30" t="s">
        <v>564</v>
      </c>
      <c r="C142" s="31">
        <v>536</v>
      </c>
      <c r="D142" s="31">
        <v>2390375</v>
      </c>
      <c r="E142" s="8" t="s">
        <v>496</v>
      </c>
      <c r="F142" s="10"/>
      <c r="G142" s="10"/>
    </row>
    <row r="143" spans="1:7" ht="15" customHeight="1">
      <c r="A143" s="30" t="s">
        <v>496</v>
      </c>
      <c r="B143" s="30" t="s">
        <v>565</v>
      </c>
      <c r="C143" s="31">
        <v>149</v>
      </c>
      <c r="D143" s="31">
        <v>480782</v>
      </c>
      <c r="E143" s="8" t="s">
        <v>496</v>
      </c>
      <c r="F143" s="10"/>
      <c r="G143" s="10"/>
    </row>
    <row r="144" spans="1:7" ht="15" customHeight="1">
      <c r="A144" s="30" t="s">
        <v>496</v>
      </c>
      <c r="B144" s="30" t="s">
        <v>566</v>
      </c>
      <c r="C144" s="31">
        <v>30</v>
      </c>
      <c r="D144" s="31">
        <v>1535144</v>
      </c>
      <c r="E144" s="8" t="s">
        <v>496</v>
      </c>
      <c r="F144" s="10"/>
      <c r="G144" s="10"/>
    </row>
    <row r="145" spans="1:7" ht="15" customHeight="1">
      <c r="A145" s="30" t="s">
        <v>496</v>
      </c>
      <c r="B145" s="30" t="s">
        <v>567</v>
      </c>
      <c r="C145" s="31">
        <v>237</v>
      </c>
      <c r="D145" s="31">
        <v>2448409</v>
      </c>
      <c r="E145" s="8" t="s">
        <v>496</v>
      </c>
      <c r="F145" s="10"/>
      <c r="G145" s="10"/>
    </row>
    <row r="146" spans="1:7" ht="15" customHeight="1">
      <c r="A146" s="30" t="s">
        <v>496</v>
      </c>
      <c r="B146" s="30" t="s">
        <v>568</v>
      </c>
      <c r="C146" s="31">
        <v>304</v>
      </c>
      <c r="D146" s="31">
        <v>4141361</v>
      </c>
      <c r="E146" s="8" t="s">
        <v>496</v>
      </c>
      <c r="F146" s="10"/>
      <c r="G146" s="10"/>
    </row>
    <row r="147" spans="1:7" ht="15" customHeight="1">
      <c r="A147" s="30" t="s">
        <v>496</v>
      </c>
      <c r="B147" s="30" t="s">
        <v>569</v>
      </c>
      <c r="C147" s="31">
        <v>64</v>
      </c>
      <c r="D147" s="31">
        <v>311671</v>
      </c>
      <c r="E147" s="8" t="s">
        <v>496</v>
      </c>
      <c r="F147" s="10"/>
      <c r="G147" s="10"/>
    </row>
    <row r="148" spans="1:7" ht="15" customHeight="1">
      <c r="A148" s="30" t="s">
        <v>496</v>
      </c>
      <c r="B148" s="30" t="s">
        <v>570</v>
      </c>
      <c r="C148" s="31">
        <v>5738</v>
      </c>
      <c r="D148" s="31">
        <v>83540005</v>
      </c>
      <c r="E148" s="8" t="s">
        <v>496</v>
      </c>
      <c r="F148" s="10"/>
      <c r="G148" s="10"/>
    </row>
    <row r="149" spans="1:7" ht="15" customHeight="1">
      <c r="A149" s="30" t="s">
        <v>496</v>
      </c>
      <c r="B149" s="30" t="s">
        <v>571</v>
      </c>
      <c r="C149" s="31">
        <v>377</v>
      </c>
      <c r="D149" s="31">
        <v>1787710</v>
      </c>
      <c r="E149" s="8" t="s">
        <v>496</v>
      </c>
      <c r="F149" s="10"/>
      <c r="G149" s="10"/>
    </row>
    <row r="150" spans="1:7" ht="15" customHeight="1">
      <c r="A150" s="30" t="s">
        <v>496</v>
      </c>
      <c r="B150" s="30" t="s">
        <v>572</v>
      </c>
      <c r="C150" s="31">
        <v>146</v>
      </c>
      <c r="D150" s="31">
        <v>832284</v>
      </c>
      <c r="E150" s="8" t="s">
        <v>496</v>
      </c>
      <c r="F150" s="10"/>
      <c r="G150" s="10"/>
    </row>
    <row r="151" spans="1:7" ht="15" customHeight="1">
      <c r="A151" s="30" t="s">
        <v>496</v>
      </c>
      <c r="B151" s="30" t="s">
        <v>573</v>
      </c>
      <c r="C151" s="31">
        <v>848</v>
      </c>
      <c r="D151" s="31">
        <v>3233568</v>
      </c>
      <c r="E151" s="8" t="s">
        <v>496</v>
      </c>
      <c r="F151" s="10"/>
      <c r="G151" s="10"/>
    </row>
    <row r="152" spans="1:7" ht="15" customHeight="1">
      <c r="A152" s="30" t="s">
        <v>496</v>
      </c>
      <c r="B152" s="30" t="s">
        <v>574</v>
      </c>
      <c r="C152" s="31">
        <v>653</v>
      </c>
      <c r="D152" s="31">
        <v>5850679</v>
      </c>
      <c r="E152" s="8" t="s">
        <v>496</v>
      </c>
      <c r="F152" s="10"/>
      <c r="G152" s="10"/>
    </row>
    <row r="153" spans="1:7" ht="15" customHeight="1">
      <c r="A153" s="30" t="s">
        <v>496</v>
      </c>
      <c r="B153" s="30" t="s">
        <v>575</v>
      </c>
      <c r="C153" s="31">
        <v>372</v>
      </c>
      <c r="D153" s="31">
        <v>5366173</v>
      </c>
      <c r="E153" s="8" t="s">
        <v>496</v>
      </c>
      <c r="F153" s="10"/>
      <c r="G153" s="10"/>
    </row>
    <row r="154" spans="1:7" ht="15" customHeight="1">
      <c r="A154" s="30" t="s">
        <v>496</v>
      </c>
      <c r="B154" s="30" t="s">
        <v>576</v>
      </c>
      <c r="C154" s="31">
        <v>3668</v>
      </c>
      <c r="D154" s="31">
        <v>39781124</v>
      </c>
      <c r="E154" s="8" t="s">
        <v>496</v>
      </c>
      <c r="F154" s="10"/>
      <c r="G154" s="10"/>
    </row>
    <row r="155" spans="1:7" ht="15" customHeight="1">
      <c r="A155" s="30" t="s">
        <v>496</v>
      </c>
      <c r="B155" s="30" t="s">
        <v>577</v>
      </c>
      <c r="C155" s="31">
        <v>1454</v>
      </c>
      <c r="D155" s="31">
        <v>72013132</v>
      </c>
      <c r="E155" s="8" t="s">
        <v>496</v>
      </c>
      <c r="F155" s="10"/>
      <c r="G155" s="10"/>
    </row>
    <row r="156" spans="1:7" ht="15" customHeight="1">
      <c r="A156" s="30" t="s">
        <v>496</v>
      </c>
      <c r="B156" s="30" t="s">
        <v>578</v>
      </c>
      <c r="C156" s="31">
        <v>298</v>
      </c>
      <c r="D156" s="31">
        <v>11524339</v>
      </c>
      <c r="E156" s="8" t="s">
        <v>496</v>
      </c>
      <c r="F156" s="10"/>
      <c r="G156" s="10"/>
    </row>
    <row r="157" spans="1:7" ht="15" customHeight="1">
      <c r="A157" s="30" t="s">
        <v>496</v>
      </c>
      <c r="B157" s="30" t="s">
        <v>579</v>
      </c>
      <c r="C157" s="31">
        <v>8932</v>
      </c>
      <c r="D157" s="31">
        <v>44424970</v>
      </c>
      <c r="E157" s="8" t="s">
        <v>496</v>
      </c>
      <c r="F157" s="10"/>
      <c r="G157" s="10"/>
    </row>
    <row r="158" spans="1:7" ht="15" customHeight="1">
      <c r="A158" s="30" t="s">
        <v>496</v>
      </c>
      <c r="B158" s="30" t="s">
        <v>580</v>
      </c>
      <c r="C158" s="31">
        <v>4868</v>
      </c>
      <c r="D158" s="31">
        <v>17655508</v>
      </c>
      <c r="E158" s="8" t="s">
        <v>496</v>
      </c>
      <c r="F158" s="10"/>
      <c r="G158" s="10"/>
    </row>
    <row r="159" spans="1:7" ht="15" customHeight="1">
      <c r="A159" s="30" t="s">
        <v>496</v>
      </c>
      <c r="B159" s="30" t="s">
        <v>581</v>
      </c>
      <c r="C159" s="31">
        <v>777</v>
      </c>
      <c r="D159" s="31">
        <v>3628299</v>
      </c>
      <c r="E159" s="8" t="s">
        <v>496</v>
      </c>
      <c r="F159" s="10"/>
      <c r="G159" s="10"/>
    </row>
    <row r="160" spans="1:7" ht="15" customHeight="1">
      <c r="A160" s="30" t="s">
        <v>496</v>
      </c>
      <c r="B160" s="30" t="s">
        <v>582</v>
      </c>
      <c r="C160" s="31">
        <v>179</v>
      </c>
      <c r="D160" s="31">
        <v>619199</v>
      </c>
      <c r="E160" s="8" t="s">
        <v>496</v>
      </c>
      <c r="F160" s="10"/>
      <c r="G160" s="10"/>
    </row>
    <row r="161" spans="1:7" ht="15" customHeight="1">
      <c r="A161" s="30" t="s">
        <v>496</v>
      </c>
      <c r="B161" s="30" t="s">
        <v>583</v>
      </c>
      <c r="C161" s="31">
        <v>132</v>
      </c>
      <c r="D161" s="31">
        <v>371719</v>
      </c>
      <c r="E161" s="8" t="s">
        <v>496</v>
      </c>
      <c r="F161" s="10"/>
      <c r="G161" s="10"/>
    </row>
    <row r="162" spans="1:7" ht="15" customHeight="1">
      <c r="A162" s="30" t="s">
        <v>496</v>
      </c>
      <c r="B162" s="30" t="s">
        <v>584</v>
      </c>
      <c r="C162" s="31">
        <v>1394</v>
      </c>
      <c r="D162" s="31">
        <v>13782889</v>
      </c>
      <c r="E162" s="8" t="s">
        <v>496</v>
      </c>
      <c r="F162" s="10"/>
      <c r="G162" s="10"/>
    </row>
    <row r="163" spans="1:7" ht="15" customHeight="1">
      <c r="A163" s="30" t="s">
        <v>496</v>
      </c>
      <c r="B163" s="30" t="s">
        <v>585</v>
      </c>
      <c r="C163" s="31">
        <v>495</v>
      </c>
      <c r="D163" s="31">
        <v>2908999</v>
      </c>
      <c r="E163" s="8" t="s">
        <v>496</v>
      </c>
      <c r="F163" s="10"/>
      <c r="G163" s="10"/>
    </row>
    <row r="164" spans="1:7" ht="15" customHeight="1">
      <c r="A164" s="30" t="s">
        <v>496</v>
      </c>
      <c r="B164" s="30" t="s">
        <v>586</v>
      </c>
      <c r="C164" s="31">
        <v>4688</v>
      </c>
      <c r="D164" s="31">
        <v>19488112</v>
      </c>
      <c r="E164" s="8" t="s">
        <v>496</v>
      </c>
      <c r="F164" s="10"/>
      <c r="G164" s="10"/>
    </row>
    <row r="165" spans="1:7" ht="15" customHeight="1">
      <c r="A165" s="30" t="s">
        <v>496</v>
      </c>
      <c r="B165" s="30" t="s">
        <v>587</v>
      </c>
      <c r="C165" s="31">
        <v>743</v>
      </c>
      <c r="D165" s="31">
        <v>1384583</v>
      </c>
      <c r="E165" s="8" t="s">
        <v>496</v>
      </c>
      <c r="F165" s="10"/>
      <c r="G165" s="10"/>
    </row>
    <row r="166" spans="1:7" ht="15" customHeight="1">
      <c r="A166" s="30" t="s">
        <v>496</v>
      </c>
      <c r="B166" s="30" t="s">
        <v>588</v>
      </c>
      <c r="C166" s="31">
        <v>1348</v>
      </c>
      <c r="D166" s="31">
        <v>2694112</v>
      </c>
      <c r="E166" s="8" t="s">
        <v>496</v>
      </c>
      <c r="F166" s="10"/>
      <c r="G166" s="10"/>
    </row>
    <row r="167" spans="1:7" ht="15" customHeight="1">
      <c r="A167" s="30" t="s">
        <v>496</v>
      </c>
      <c r="B167" s="30" t="s">
        <v>589</v>
      </c>
      <c r="C167" s="31">
        <v>301</v>
      </c>
      <c r="D167" s="31">
        <v>1162499</v>
      </c>
      <c r="E167" s="8" t="s">
        <v>496</v>
      </c>
      <c r="F167" s="10"/>
      <c r="G167" s="10"/>
    </row>
    <row r="168" spans="1:7" ht="15" customHeight="1">
      <c r="A168" s="30" t="s">
        <v>496</v>
      </c>
      <c r="B168" s="30" t="s">
        <v>590</v>
      </c>
      <c r="C168" s="31">
        <v>115</v>
      </c>
      <c r="D168" s="31">
        <v>6058571</v>
      </c>
      <c r="E168" s="8" t="s">
        <v>496</v>
      </c>
      <c r="F168" s="10"/>
      <c r="G168" s="10"/>
    </row>
    <row r="169" spans="1:7" ht="15" customHeight="1">
      <c r="A169" s="30" t="s">
        <v>496</v>
      </c>
      <c r="B169" s="30" t="s">
        <v>591</v>
      </c>
      <c r="C169" s="31">
        <v>4796</v>
      </c>
      <c r="D169" s="31">
        <v>89807</v>
      </c>
      <c r="E169" s="8" t="s">
        <v>496</v>
      </c>
      <c r="F169" s="10"/>
      <c r="G169" s="10"/>
    </row>
    <row r="170" spans="1:7" ht="15" customHeight="1">
      <c r="A170" s="30" t="s">
        <v>496</v>
      </c>
      <c r="B170" s="30" t="s">
        <v>592</v>
      </c>
      <c r="C170" s="31">
        <v>481</v>
      </c>
      <c r="D170" s="31">
        <v>1867617</v>
      </c>
      <c r="E170" s="8" t="s">
        <v>496</v>
      </c>
      <c r="F170" s="10"/>
      <c r="G170" s="10"/>
    </row>
    <row r="171" spans="1:7" ht="15" customHeight="1">
      <c r="A171" s="30" t="s">
        <v>496</v>
      </c>
      <c r="B171" s="30" t="s">
        <v>593</v>
      </c>
      <c r="C171" s="31">
        <v>70</v>
      </c>
      <c r="D171" s="31">
        <v>1761455</v>
      </c>
      <c r="E171" s="8" t="s">
        <v>496</v>
      </c>
      <c r="F171" s="10"/>
      <c r="G171" s="10"/>
    </row>
    <row r="172" spans="1:7" ht="15" customHeight="1">
      <c r="A172" s="30" t="s">
        <v>496</v>
      </c>
      <c r="B172" s="30" t="s">
        <v>594</v>
      </c>
      <c r="C172" s="31">
        <v>10316</v>
      </c>
      <c r="D172" s="31">
        <v>127375273</v>
      </c>
      <c r="E172" s="8" t="s">
        <v>496</v>
      </c>
      <c r="F172" s="10"/>
      <c r="G172" s="10"/>
    </row>
    <row r="173" spans="1:7" ht="15" customHeight="1">
      <c r="A173" s="30" t="s">
        <v>496</v>
      </c>
      <c r="B173" s="30" t="s">
        <v>595</v>
      </c>
      <c r="C173" s="31">
        <v>1599</v>
      </c>
      <c r="D173" s="31">
        <v>8253636</v>
      </c>
      <c r="E173" s="8" t="s">
        <v>496</v>
      </c>
      <c r="F173" s="10"/>
      <c r="G173" s="10"/>
    </row>
    <row r="174" spans="1:7" ht="15" customHeight="1">
      <c r="A174" s="30" t="s">
        <v>496</v>
      </c>
      <c r="B174" s="30" t="s">
        <v>596</v>
      </c>
      <c r="C174" s="31">
        <v>2342</v>
      </c>
      <c r="D174" s="31">
        <v>18978522</v>
      </c>
      <c r="E174" s="8" t="s">
        <v>496</v>
      </c>
      <c r="F174" s="10"/>
      <c r="G174" s="10"/>
    </row>
    <row r="175" spans="1:7" ht="15" customHeight="1">
      <c r="A175" s="30" t="s">
        <v>496</v>
      </c>
      <c r="B175" s="30" t="s">
        <v>597</v>
      </c>
      <c r="C175" s="31">
        <v>5975</v>
      </c>
      <c r="D175" s="31">
        <v>18319571</v>
      </c>
      <c r="E175" s="8" t="s">
        <v>496</v>
      </c>
      <c r="F175" s="10"/>
      <c r="G175" s="10"/>
    </row>
    <row r="176" spans="1:7" ht="15" customHeight="1">
      <c r="A176" s="30" t="s">
        <v>496</v>
      </c>
      <c r="B176" s="30" t="s">
        <v>598</v>
      </c>
      <c r="C176" s="31">
        <v>1579</v>
      </c>
      <c r="D176" s="31">
        <v>10466524</v>
      </c>
      <c r="E176" s="8" t="s">
        <v>496</v>
      </c>
      <c r="F176" s="10"/>
      <c r="G176" s="10"/>
    </row>
    <row r="177" spans="1:7" ht="15" customHeight="1">
      <c r="A177" s="30" t="s">
        <v>496</v>
      </c>
      <c r="B177" s="30" t="s">
        <v>599</v>
      </c>
      <c r="C177" s="31">
        <v>609</v>
      </c>
      <c r="D177" s="31">
        <v>5923701</v>
      </c>
      <c r="E177" s="8" t="s">
        <v>496</v>
      </c>
      <c r="F177" s="10"/>
      <c r="G177" s="10"/>
    </row>
    <row r="178" spans="1:7" ht="15" customHeight="1">
      <c r="A178" s="30" t="s">
        <v>496</v>
      </c>
      <c r="B178" s="30" t="s">
        <v>600</v>
      </c>
      <c r="C178" s="31">
        <v>169</v>
      </c>
      <c r="D178" s="31">
        <v>21587469</v>
      </c>
      <c r="E178" s="8" t="s">
        <v>496</v>
      </c>
      <c r="F178" s="10"/>
      <c r="G178" s="10"/>
    </row>
    <row r="179" spans="1:7" ht="15" customHeight="1">
      <c r="A179" s="30" t="s">
        <v>496</v>
      </c>
      <c r="B179" s="30" t="s">
        <v>601</v>
      </c>
      <c r="C179" s="31">
        <v>191</v>
      </c>
      <c r="D179" s="31">
        <v>9016969</v>
      </c>
      <c r="E179" s="8" t="s">
        <v>496</v>
      </c>
      <c r="F179" s="10"/>
      <c r="G179" s="10"/>
    </row>
    <row r="180" spans="1:7" ht="15" customHeight="1">
      <c r="A180" s="30" t="s">
        <v>496</v>
      </c>
      <c r="B180" s="30" t="s">
        <v>602</v>
      </c>
      <c r="C180" s="31">
        <v>149</v>
      </c>
      <c r="D180" s="31">
        <v>33367114</v>
      </c>
      <c r="E180" s="8" t="s">
        <v>496</v>
      </c>
      <c r="F180" s="10"/>
      <c r="G180" s="10"/>
    </row>
    <row r="181" spans="1:7" ht="15" customHeight="1">
      <c r="A181" s="30" t="s">
        <v>496</v>
      </c>
      <c r="B181" s="30" t="s">
        <v>603</v>
      </c>
      <c r="C181" s="31">
        <v>68</v>
      </c>
      <c r="D181" s="31">
        <v>104359</v>
      </c>
      <c r="E181" s="8" t="s">
        <v>496</v>
      </c>
      <c r="F181" s="10"/>
      <c r="G181" s="10"/>
    </row>
    <row r="182" spans="1:7" ht="15" customHeight="1">
      <c r="A182" s="30" t="s">
        <v>496</v>
      </c>
      <c r="B182" s="30" t="s">
        <v>604</v>
      </c>
      <c r="C182" s="31">
        <v>226</v>
      </c>
      <c r="D182" s="31">
        <v>839271</v>
      </c>
      <c r="E182" s="8" t="s">
        <v>496</v>
      </c>
      <c r="F182" s="10"/>
      <c r="G182" s="10"/>
    </row>
    <row r="183" spans="1:7" ht="15" customHeight="1">
      <c r="A183" s="30" t="s">
        <v>496</v>
      </c>
      <c r="B183" s="30" t="s">
        <v>605</v>
      </c>
      <c r="C183" s="31">
        <v>158</v>
      </c>
      <c r="D183" s="31">
        <v>3050528</v>
      </c>
      <c r="E183" s="8" t="s">
        <v>496</v>
      </c>
      <c r="F183" s="10"/>
      <c r="G183" s="10"/>
    </row>
    <row r="184" spans="1:7" ht="15" customHeight="1">
      <c r="A184" s="30" t="s">
        <v>496</v>
      </c>
      <c r="B184" s="30" t="s">
        <v>606</v>
      </c>
      <c r="C184" s="31">
        <v>158</v>
      </c>
      <c r="D184" s="31">
        <v>1112072</v>
      </c>
      <c r="E184" s="8" t="s">
        <v>496</v>
      </c>
      <c r="F184" s="10"/>
      <c r="G184" s="10"/>
    </row>
    <row r="185" spans="1:7" ht="15" customHeight="1">
      <c r="A185" s="30" t="s">
        <v>496</v>
      </c>
      <c r="B185" s="30" t="s">
        <v>607</v>
      </c>
      <c r="C185" s="31">
        <v>394</v>
      </c>
      <c r="D185" s="31">
        <v>2058285</v>
      </c>
      <c r="E185" s="8" t="s">
        <v>496</v>
      </c>
      <c r="F185" s="10"/>
      <c r="G185" s="10"/>
    </row>
    <row r="186" spans="1:7" ht="15" customHeight="1">
      <c r="A186" s="30" t="s">
        <v>496</v>
      </c>
      <c r="B186" s="30" t="s">
        <v>608</v>
      </c>
      <c r="C186" s="31">
        <v>237</v>
      </c>
      <c r="D186" s="31">
        <v>1248776</v>
      </c>
      <c r="E186" s="8" t="s">
        <v>496</v>
      </c>
      <c r="F186" s="10"/>
      <c r="G186" s="10"/>
    </row>
    <row r="187" spans="1:7" ht="15" customHeight="1">
      <c r="A187" s="30" t="s">
        <v>496</v>
      </c>
      <c r="B187" s="30" t="s">
        <v>609</v>
      </c>
      <c r="C187" s="31">
        <v>222</v>
      </c>
      <c r="D187" s="31">
        <v>971238</v>
      </c>
      <c r="E187" s="8" t="s">
        <v>496</v>
      </c>
      <c r="F187" s="10"/>
      <c r="G187" s="10"/>
    </row>
    <row r="188" spans="1:7" ht="15" customHeight="1">
      <c r="A188" s="30" t="s">
        <v>496</v>
      </c>
      <c r="B188" s="30" t="s">
        <v>610</v>
      </c>
      <c r="C188" s="31">
        <v>235</v>
      </c>
      <c r="D188" s="31">
        <v>638184</v>
      </c>
      <c r="E188" s="8" t="s">
        <v>496</v>
      </c>
      <c r="F188" s="10"/>
      <c r="G188" s="10"/>
    </row>
    <row r="189" spans="1:7" ht="15" customHeight="1">
      <c r="A189" s="30" t="s">
        <v>496</v>
      </c>
      <c r="B189" s="30" t="s">
        <v>611</v>
      </c>
      <c r="C189" s="31">
        <v>784</v>
      </c>
      <c r="D189" s="31">
        <v>658871</v>
      </c>
      <c r="E189" s="8" t="s">
        <v>496</v>
      </c>
      <c r="F189" s="10"/>
      <c r="G189" s="10"/>
    </row>
    <row r="190" spans="1:7" ht="15" customHeight="1">
      <c r="A190" s="30" t="s">
        <v>496</v>
      </c>
      <c r="B190" s="30" t="s">
        <v>612</v>
      </c>
      <c r="C190" s="31">
        <v>592</v>
      </c>
      <c r="D190" s="31">
        <v>35444</v>
      </c>
      <c r="E190" s="8" t="s">
        <v>496</v>
      </c>
      <c r="F190" s="10"/>
      <c r="G190" s="10"/>
    </row>
    <row r="191" spans="1:7" ht="15" customHeight="1">
      <c r="A191" s="30" t="s">
        <v>496</v>
      </c>
      <c r="B191" s="30" t="s">
        <v>613</v>
      </c>
      <c r="C191" s="31">
        <v>7</v>
      </c>
      <c r="D191" s="31">
        <v>118585</v>
      </c>
      <c r="E191" s="8" t="s">
        <v>496</v>
      </c>
      <c r="F191" s="10"/>
      <c r="G191" s="10"/>
    </row>
    <row r="192" spans="1:7" ht="15" customHeight="1">
      <c r="A192" s="30" t="s">
        <v>496</v>
      </c>
      <c r="B192" s="30" t="s">
        <v>614</v>
      </c>
      <c r="C192" s="31">
        <v>12</v>
      </c>
      <c r="D192" s="31">
        <v>66688</v>
      </c>
      <c r="E192" s="8" t="s">
        <v>496</v>
      </c>
      <c r="F192" s="10"/>
      <c r="G192" s="10"/>
    </row>
    <row r="193" spans="1:7" ht="15" customHeight="1">
      <c r="A193" s="30" t="s">
        <v>496</v>
      </c>
      <c r="B193" s="30" t="s">
        <v>615</v>
      </c>
      <c r="C193" s="31">
        <v>29</v>
      </c>
      <c r="D193" s="31">
        <v>166951</v>
      </c>
      <c r="E193" s="8" t="s">
        <v>496</v>
      </c>
      <c r="F193" s="10"/>
      <c r="G193" s="10"/>
    </row>
    <row r="194" spans="1:7" ht="15" customHeight="1">
      <c r="A194" s="30" t="s">
        <v>496</v>
      </c>
      <c r="B194" s="30" t="s">
        <v>616</v>
      </c>
      <c r="C194" s="31">
        <v>40</v>
      </c>
      <c r="D194" s="31">
        <v>1264764</v>
      </c>
      <c r="E194" s="8" t="s">
        <v>496</v>
      </c>
      <c r="F194" s="10"/>
      <c r="G194" s="10"/>
    </row>
    <row r="195" spans="1:7" ht="15" customHeight="1">
      <c r="A195" s="30" t="s">
        <v>496</v>
      </c>
      <c r="B195" s="30" t="s">
        <v>617</v>
      </c>
      <c r="C195" s="31">
        <v>4</v>
      </c>
      <c r="D195" s="31">
        <v>11638</v>
      </c>
      <c r="E195" s="8" t="s">
        <v>496</v>
      </c>
      <c r="F195" s="10"/>
      <c r="G195" s="10"/>
    </row>
    <row r="196" spans="1:7" ht="15" customHeight="1">
      <c r="A196" s="30" t="s">
        <v>496</v>
      </c>
      <c r="B196" s="30" t="s">
        <v>618</v>
      </c>
      <c r="C196" s="31">
        <v>28</v>
      </c>
      <c r="D196" s="31">
        <v>461427</v>
      </c>
      <c r="E196" s="8" t="s">
        <v>496</v>
      </c>
      <c r="F196" s="10"/>
      <c r="G196" s="10"/>
    </row>
    <row r="197" spans="1:7" ht="15" customHeight="1">
      <c r="A197" s="30" t="s">
        <v>496</v>
      </c>
      <c r="B197" s="30" t="s">
        <v>619</v>
      </c>
      <c r="C197" s="31">
        <v>8</v>
      </c>
      <c r="D197" s="31">
        <v>1080024</v>
      </c>
      <c r="E197" s="8" t="s">
        <v>496</v>
      </c>
      <c r="F197" s="10"/>
      <c r="G197" s="10"/>
    </row>
    <row r="198" spans="1:7" ht="15" customHeight="1">
      <c r="A198" s="30" t="s">
        <v>496</v>
      </c>
      <c r="B198" s="30" t="s">
        <v>620</v>
      </c>
      <c r="C198" s="31">
        <v>13</v>
      </c>
      <c r="D198" s="31">
        <v>482319</v>
      </c>
      <c r="E198" s="8" t="s">
        <v>496</v>
      </c>
      <c r="F198" s="10"/>
      <c r="G198" s="10"/>
    </row>
    <row r="199" spans="1:7" ht="15" customHeight="1">
      <c r="A199" s="30" t="s">
        <v>496</v>
      </c>
      <c r="B199" s="30" t="s">
        <v>621</v>
      </c>
      <c r="C199" s="31">
        <v>9</v>
      </c>
      <c r="D199" s="31">
        <v>952154</v>
      </c>
      <c r="E199" s="8" t="s">
        <v>496</v>
      </c>
      <c r="F199" s="10"/>
      <c r="G199" s="10"/>
    </row>
    <row r="200" spans="1:7" ht="15" customHeight="1">
      <c r="A200" s="30" t="s">
        <v>496</v>
      </c>
      <c r="B200" s="30" t="s">
        <v>622</v>
      </c>
      <c r="C200" s="31">
        <v>35</v>
      </c>
      <c r="D200" s="31">
        <v>147257</v>
      </c>
      <c r="E200" s="8" t="s">
        <v>496</v>
      </c>
      <c r="F200" s="10"/>
      <c r="G200" s="10"/>
    </row>
    <row r="201" spans="1:7" ht="15" customHeight="1">
      <c r="A201" s="30" t="s">
        <v>496</v>
      </c>
      <c r="B201" s="30" t="s">
        <v>623</v>
      </c>
      <c r="C201" s="31">
        <v>95</v>
      </c>
      <c r="D201" s="31">
        <v>648117</v>
      </c>
      <c r="E201" s="8" t="s">
        <v>496</v>
      </c>
      <c r="F201" s="10"/>
      <c r="G201" s="10"/>
    </row>
    <row r="202" spans="1:7" ht="15" customHeight="1">
      <c r="A202" s="30" t="s">
        <v>496</v>
      </c>
      <c r="B202" s="30" t="s">
        <v>624</v>
      </c>
      <c r="C202" s="31">
        <v>62</v>
      </c>
      <c r="D202" s="31">
        <v>1268780</v>
      </c>
      <c r="E202" s="8" t="s">
        <v>496</v>
      </c>
      <c r="F202" s="10"/>
      <c r="G202" s="10"/>
    </row>
    <row r="203" spans="1:7" ht="15" customHeight="1">
      <c r="A203" s="30" t="s">
        <v>496</v>
      </c>
      <c r="B203" s="30" t="s">
        <v>625</v>
      </c>
      <c r="C203" s="31">
        <v>26</v>
      </c>
      <c r="D203" s="31">
        <v>1725634</v>
      </c>
      <c r="E203" s="8" t="s">
        <v>496</v>
      </c>
      <c r="F203" s="10"/>
      <c r="G203" s="10"/>
    </row>
    <row r="204" spans="1:7" ht="15" customHeight="1">
      <c r="A204" s="30" t="s">
        <v>496</v>
      </c>
      <c r="B204" s="30" t="s">
        <v>626</v>
      </c>
      <c r="C204" s="31">
        <v>10</v>
      </c>
      <c r="D204" s="31">
        <v>200839</v>
      </c>
      <c r="E204" s="8" t="s">
        <v>496</v>
      </c>
      <c r="F204" s="10"/>
      <c r="G204" s="10"/>
    </row>
    <row r="205" spans="1:7" ht="15" customHeight="1">
      <c r="A205" s="30" t="s">
        <v>496</v>
      </c>
      <c r="B205" s="30" t="s">
        <v>627</v>
      </c>
      <c r="C205" s="31">
        <v>10</v>
      </c>
      <c r="D205" s="31">
        <v>36677</v>
      </c>
      <c r="E205" s="8" t="s">
        <v>496</v>
      </c>
      <c r="F205" s="10"/>
      <c r="G205" s="10"/>
    </row>
    <row r="206" spans="1:7" ht="15" customHeight="1">
      <c r="A206" s="30" t="s">
        <v>496</v>
      </c>
      <c r="B206" s="30" t="s">
        <v>628</v>
      </c>
      <c r="C206" s="31">
        <v>124</v>
      </c>
      <c r="D206" s="31">
        <v>2728814</v>
      </c>
      <c r="E206" s="8" t="s">
        <v>496</v>
      </c>
      <c r="F206" s="10"/>
      <c r="G206" s="10"/>
    </row>
    <row r="207" spans="1:7" ht="15" customHeight="1">
      <c r="A207" s="30" t="s">
        <v>496</v>
      </c>
      <c r="B207" s="30" t="s">
        <v>629</v>
      </c>
      <c r="C207" s="31">
        <v>81</v>
      </c>
      <c r="D207" s="31">
        <v>1716687</v>
      </c>
      <c r="E207" s="8" t="s">
        <v>496</v>
      </c>
      <c r="F207" s="10"/>
      <c r="G207" s="10"/>
    </row>
    <row r="208" spans="1:7" ht="15" customHeight="1">
      <c r="A208" s="30" t="s">
        <v>496</v>
      </c>
      <c r="B208" s="30" t="s">
        <v>630</v>
      </c>
      <c r="C208" s="31">
        <v>120</v>
      </c>
      <c r="D208" s="31">
        <v>2193048</v>
      </c>
      <c r="E208" s="8" t="s">
        <v>496</v>
      </c>
      <c r="F208" s="10"/>
      <c r="G208" s="10"/>
    </row>
    <row r="209" spans="1:7" ht="15" customHeight="1">
      <c r="A209" s="30" t="s">
        <v>496</v>
      </c>
      <c r="B209" s="30" t="s">
        <v>631</v>
      </c>
      <c r="C209" s="31">
        <v>102</v>
      </c>
      <c r="D209" s="31">
        <v>2040432</v>
      </c>
      <c r="E209" s="8" t="s">
        <v>496</v>
      </c>
      <c r="F209" s="10"/>
      <c r="G209" s="10"/>
    </row>
    <row r="210" spans="1:7" ht="15" customHeight="1">
      <c r="A210" s="30" t="s">
        <v>496</v>
      </c>
      <c r="B210" s="30" t="s">
        <v>632</v>
      </c>
      <c r="C210" s="31">
        <v>5</v>
      </c>
      <c r="D210" s="31">
        <v>60924</v>
      </c>
      <c r="E210" s="8" t="s">
        <v>496</v>
      </c>
      <c r="F210" s="10"/>
      <c r="G210" s="10"/>
    </row>
    <row r="211" spans="1:7" ht="15" customHeight="1">
      <c r="A211" s="30" t="s">
        <v>496</v>
      </c>
      <c r="B211" s="30" t="s">
        <v>633</v>
      </c>
      <c r="C211" s="31">
        <v>11</v>
      </c>
      <c r="D211" s="31">
        <v>102635</v>
      </c>
      <c r="E211" s="8" t="s">
        <v>496</v>
      </c>
      <c r="F211" s="10"/>
      <c r="G211" s="10"/>
    </row>
    <row r="212" spans="1:7" ht="15" customHeight="1">
      <c r="A212" s="30" t="s">
        <v>496</v>
      </c>
      <c r="B212" s="30" t="s">
        <v>634</v>
      </c>
      <c r="C212" s="31">
        <v>189</v>
      </c>
      <c r="D212" s="31">
        <v>1225023</v>
      </c>
      <c r="E212" s="8" t="s">
        <v>496</v>
      </c>
      <c r="F212" s="10"/>
      <c r="G212" s="10"/>
    </row>
    <row r="213" spans="1:7" ht="15" customHeight="1">
      <c r="A213" s="30" t="s">
        <v>496</v>
      </c>
      <c r="B213" s="30" t="s">
        <v>635</v>
      </c>
      <c r="C213" s="31">
        <v>39</v>
      </c>
      <c r="D213" s="31">
        <v>196689</v>
      </c>
      <c r="E213" s="8" t="s">
        <v>496</v>
      </c>
      <c r="F213" s="10"/>
      <c r="G213" s="10"/>
    </row>
    <row r="214" spans="1:7" ht="15" customHeight="1">
      <c r="A214" s="30" t="s">
        <v>496</v>
      </c>
      <c r="B214" s="30" t="s">
        <v>636</v>
      </c>
      <c r="C214" s="31">
        <v>22</v>
      </c>
      <c r="D214" s="31">
        <v>107159</v>
      </c>
      <c r="E214" s="8" t="s">
        <v>496</v>
      </c>
      <c r="F214" s="10"/>
      <c r="G214" s="10"/>
    </row>
    <row r="215" spans="1:7" ht="15" customHeight="1">
      <c r="A215" s="30" t="s">
        <v>496</v>
      </c>
      <c r="B215" s="30" t="s">
        <v>637</v>
      </c>
      <c r="C215" s="31">
        <v>165</v>
      </c>
      <c r="D215" s="31">
        <v>61930</v>
      </c>
      <c r="E215" s="8" t="s">
        <v>496</v>
      </c>
      <c r="F215" s="10"/>
      <c r="G215" s="10"/>
    </row>
    <row r="216" spans="1:7" ht="15" customHeight="1">
      <c r="A216" s="30" t="s">
        <v>496</v>
      </c>
      <c r="B216" s="30" t="s">
        <v>638</v>
      </c>
      <c r="C216" s="31">
        <v>303</v>
      </c>
      <c r="D216" s="31">
        <v>1605820</v>
      </c>
      <c r="E216" s="8" t="s">
        <v>496</v>
      </c>
      <c r="F216" s="10"/>
      <c r="G216" s="10"/>
    </row>
    <row r="217" spans="1:7" ht="15" customHeight="1">
      <c r="A217" s="30" t="s">
        <v>496</v>
      </c>
      <c r="B217" s="30" t="s">
        <v>639</v>
      </c>
      <c r="C217" s="31">
        <v>185</v>
      </c>
      <c r="D217" s="31">
        <v>253993</v>
      </c>
      <c r="E217" s="8" t="s">
        <v>496</v>
      </c>
      <c r="F217" s="10"/>
      <c r="G217" s="10"/>
    </row>
    <row r="218" spans="1:7" ht="15" customHeight="1">
      <c r="A218" s="30" t="s">
        <v>496</v>
      </c>
      <c r="B218" s="30" t="s">
        <v>640</v>
      </c>
      <c r="C218" s="31">
        <v>68</v>
      </c>
      <c r="D218" s="31">
        <v>130059</v>
      </c>
      <c r="E218" s="8" t="s">
        <v>496</v>
      </c>
      <c r="F218" s="10"/>
      <c r="G218" s="10"/>
    </row>
    <row r="219" spans="1:7" ht="15" customHeight="1">
      <c r="A219" s="30" t="s">
        <v>496</v>
      </c>
      <c r="B219" s="30" t="s">
        <v>641</v>
      </c>
      <c r="C219" s="31">
        <v>198</v>
      </c>
      <c r="D219" s="31">
        <v>273976</v>
      </c>
      <c r="E219" s="8" t="s">
        <v>496</v>
      </c>
      <c r="F219" s="10"/>
      <c r="G219" s="10"/>
    </row>
    <row r="220" spans="1:7" ht="15" customHeight="1">
      <c r="A220" s="30" t="s">
        <v>496</v>
      </c>
      <c r="B220" s="30" t="s">
        <v>642</v>
      </c>
      <c r="C220" s="31">
        <v>188</v>
      </c>
      <c r="D220" s="31">
        <v>370731</v>
      </c>
      <c r="E220" s="8" t="s">
        <v>496</v>
      </c>
      <c r="F220" s="10"/>
      <c r="G220" s="10"/>
    </row>
    <row r="221" spans="1:7" ht="15" customHeight="1">
      <c r="A221" s="30" t="s">
        <v>496</v>
      </c>
      <c r="B221" s="30" t="s">
        <v>643</v>
      </c>
      <c r="C221" s="31">
        <v>36</v>
      </c>
      <c r="D221" s="31">
        <v>20464</v>
      </c>
      <c r="E221" s="8" t="s">
        <v>496</v>
      </c>
      <c r="F221" s="10"/>
      <c r="G221" s="10"/>
    </row>
    <row r="222" spans="1:7" ht="15" customHeight="1">
      <c r="A222" s="30" t="s">
        <v>496</v>
      </c>
      <c r="B222" s="30" t="s">
        <v>644</v>
      </c>
      <c r="C222" s="31">
        <v>5213</v>
      </c>
      <c r="D222" s="31">
        <v>180909</v>
      </c>
      <c r="E222" s="8" t="s">
        <v>496</v>
      </c>
      <c r="F222" s="10"/>
      <c r="G222" s="10"/>
    </row>
    <row r="223" spans="1:7" ht="15" customHeight="1">
      <c r="A223" s="30" t="s">
        <v>496</v>
      </c>
      <c r="B223" s="30" t="s">
        <v>645</v>
      </c>
      <c r="C223" s="31">
        <v>1564</v>
      </c>
      <c r="D223" s="31">
        <v>7915</v>
      </c>
      <c r="E223" s="8" t="s">
        <v>496</v>
      </c>
      <c r="F223" s="10"/>
      <c r="G223" s="10"/>
    </row>
    <row r="224" spans="1:7" ht="15" customHeight="1">
      <c r="A224" s="30" t="s">
        <v>496</v>
      </c>
      <c r="B224" s="30" t="s">
        <v>646</v>
      </c>
      <c r="C224" s="31">
        <v>2977</v>
      </c>
      <c r="D224" s="31">
        <v>4062</v>
      </c>
      <c r="E224" s="8" t="s">
        <v>496</v>
      </c>
      <c r="F224" s="10"/>
      <c r="G224" s="10"/>
    </row>
    <row r="225" spans="1:7" ht="15" customHeight="1">
      <c r="A225" s="30" t="s">
        <v>496</v>
      </c>
      <c r="B225" s="30" t="s">
        <v>647</v>
      </c>
      <c r="C225" s="31">
        <v>772</v>
      </c>
      <c r="D225" s="31">
        <v>306754</v>
      </c>
      <c r="E225" s="8" t="s">
        <v>496</v>
      </c>
      <c r="F225" s="10"/>
      <c r="G225" s="10"/>
    </row>
    <row r="226" spans="1:7" ht="15" customHeight="1">
      <c r="A226" s="30" t="s">
        <v>496</v>
      </c>
      <c r="B226" s="30" t="s">
        <v>648</v>
      </c>
      <c r="C226" s="31">
        <v>10</v>
      </c>
      <c r="D226" s="31">
        <v>12259</v>
      </c>
      <c r="E226" s="8" t="s">
        <v>496</v>
      </c>
      <c r="F226" s="10"/>
      <c r="G226" s="10"/>
    </row>
    <row r="227" spans="1:7" ht="15" customHeight="1">
      <c r="A227" s="30" t="s">
        <v>496</v>
      </c>
      <c r="B227" s="30" t="s">
        <v>649</v>
      </c>
      <c r="C227" s="31">
        <v>28</v>
      </c>
      <c r="D227" s="31">
        <v>53419</v>
      </c>
      <c r="E227" s="8" t="s">
        <v>496</v>
      </c>
      <c r="F227" s="10"/>
      <c r="G227" s="10"/>
    </row>
    <row r="228" spans="1:7" ht="15" customHeight="1">
      <c r="A228" s="30" t="s">
        <v>496</v>
      </c>
      <c r="B228" s="30" t="s">
        <v>650</v>
      </c>
      <c r="C228" s="31">
        <v>10</v>
      </c>
      <c r="D228" s="31">
        <v>46741</v>
      </c>
      <c r="E228" s="8" t="s">
        <v>496</v>
      </c>
      <c r="F228" s="10"/>
      <c r="G228" s="10"/>
    </row>
    <row r="229" spans="1:7" ht="15" customHeight="1">
      <c r="A229" s="30" t="s">
        <v>496</v>
      </c>
      <c r="B229" s="30" t="s">
        <v>651</v>
      </c>
      <c r="C229" s="31">
        <v>4992</v>
      </c>
      <c r="D229" s="31">
        <v>183251383</v>
      </c>
      <c r="E229" s="8" t="s">
        <v>496</v>
      </c>
      <c r="F229" s="10"/>
      <c r="G229" s="10"/>
    </row>
    <row r="230" spans="1:7" ht="15" customHeight="1">
      <c r="A230" s="30" t="s">
        <v>496</v>
      </c>
      <c r="B230" s="30" t="s">
        <v>652</v>
      </c>
      <c r="C230" s="31">
        <v>3387</v>
      </c>
      <c r="D230" s="31">
        <v>122392308</v>
      </c>
      <c r="E230" s="8" t="s">
        <v>496</v>
      </c>
      <c r="F230" s="10"/>
      <c r="G230" s="10"/>
    </row>
    <row r="231" spans="1:7" ht="15" customHeight="1">
      <c r="A231" s="30" t="s">
        <v>496</v>
      </c>
      <c r="B231" s="30" t="s">
        <v>653</v>
      </c>
      <c r="C231" s="31">
        <v>2126</v>
      </c>
      <c r="D231" s="31">
        <v>36079649</v>
      </c>
      <c r="E231" s="8" t="s">
        <v>496</v>
      </c>
      <c r="F231" s="10"/>
      <c r="G231" s="10"/>
    </row>
    <row r="232" spans="1:7" ht="15" customHeight="1">
      <c r="A232" s="30" t="s">
        <v>496</v>
      </c>
      <c r="B232" s="30" t="s">
        <v>654</v>
      </c>
      <c r="C232" s="31">
        <v>542</v>
      </c>
      <c r="D232" s="31">
        <v>429141</v>
      </c>
      <c r="E232" s="8" t="s">
        <v>496</v>
      </c>
      <c r="F232" s="10"/>
      <c r="G232" s="10"/>
    </row>
    <row r="233" spans="1:7" ht="15" customHeight="1">
      <c r="A233" s="30" t="s">
        <v>496</v>
      </c>
      <c r="B233" s="30" t="s">
        <v>655</v>
      </c>
      <c r="C233" s="31">
        <v>558</v>
      </c>
      <c r="D233" s="31">
        <v>45489549</v>
      </c>
      <c r="E233" s="8" t="s">
        <v>496</v>
      </c>
      <c r="F233" s="10"/>
      <c r="G233" s="10"/>
    </row>
    <row r="234" spans="1:7" ht="15" customHeight="1">
      <c r="A234" s="30" t="s">
        <v>496</v>
      </c>
      <c r="B234" s="30" t="s">
        <v>656</v>
      </c>
      <c r="C234" s="31">
        <v>415</v>
      </c>
      <c r="D234" s="31">
        <v>2325800</v>
      </c>
      <c r="E234" s="8" t="s">
        <v>496</v>
      </c>
      <c r="F234" s="10"/>
      <c r="G234" s="10"/>
    </row>
    <row r="235" spans="1:7" ht="15" customHeight="1">
      <c r="A235" s="30" t="s">
        <v>496</v>
      </c>
      <c r="B235" s="30" t="s">
        <v>657</v>
      </c>
      <c r="C235" s="31">
        <v>108</v>
      </c>
      <c r="D235" s="31">
        <v>13390315</v>
      </c>
      <c r="E235" s="8" t="s">
        <v>496</v>
      </c>
      <c r="F235" s="10"/>
      <c r="G235" s="10"/>
    </row>
    <row r="236" spans="1:7" ht="15" customHeight="1">
      <c r="A236" s="30" t="s">
        <v>496</v>
      </c>
      <c r="B236" s="30" t="s">
        <v>658</v>
      </c>
      <c r="C236" s="31">
        <v>44</v>
      </c>
      <c r="D236" s="31">
        <v>479956</v>
      </c>
      <c r="E236" s="8" t="s">
        <v>496</v>
      </c>
      <c r="F236" s="10"/>
      <c r="G236" s="10"/>
    </row>
    <row r="237" spans="1:7" ht="15" customHeight="1">
      <c r="A237" s="30" t="s">
        <v>496</v>
      </c>
      <c r="B237" s="30" t="s">
        <v>659</v>
      </c>
      <c r="C237" s="31">
        <v>43</v>
      </c>
      <c r="D237" s="31">
        <v>298443</v>
      </c>
      <c r="E237" s="8" t="s">
        <v>496</v>
      </c>
      <c r="F237" s="10"/>
      <c r="G237" s="10"/>
    </row>
    <row r="238" spans="1:7" ht="15" customHeight="1">
      <c r="A238" s="30" t="s">
        <v>496</v>
      </c>
      <c r="B238" s="30" t="s">
        <v>660</v>
      </c>
      <c r="C238" s="31">
        <v>18</v>
      </c>
      <c r="D238" s="31">
        <v>467135</v>
      </c>
      <c r="E238" s="8" t="s">
        <v>496</v>
      </c>
      <c r="F238" s="10"/>
      <c r="G238" s="10"/>
    </row>
    <row r="239" spans="1:7" ht="15" customHeight="1">
      <c r="A239" s="30" t="s">
        <v>496</v>
      </c>
      <c r="B239" s="30" t="s">
        <v>661</v>
      </c>
      <c r="C239" s="31">
        <v>451</v>
      </c>
      <c r="D239" s="31">
        <v>1245782</v>
      </c>
      <c r="E239" s="8" t="s">
        <v>496</v>
      </c>
      <c r="F239" s="10"/>
      <c r="G239" s="10"/>
    </row>
    <row r="240" spans="1:7" ht="15" customHeight="1">
      <c r="A240" s="30" t="s">
        <v>496</v>
      </c>
      <c r="B240" s="30" t="s">
        <v>662</v>
      </c>
      <c r="C240" s="31">
        <v>2</v>
      </c>
      <c r="D240" s="31">
        <v>17600</v>
      </c>
      <c r="E240" s="8" t="s">
        <v>496</v>
      </c>
      <c r="F240" s="10"/>
      <c r="G240" s="10"/>
    </row>
    <row r="241" spans="1:7" ht="15" customHeight="1">
      <c r="A241" s="30" t="s">
        <v>496</v>
      </c>
      <c r="B241" s="30" t="s">
        <v>663</v>
      </c>
      <c r="C241" s="31">
        <v>66</v>
      </c>
      <c r="D241" s="31">
        <v>191823</v>
      </c>
      <c r="E241" s="8" t="s">
        <v>496</v>
      </c>
      <c r="F241" s="10"/>
      <c r="G241" s="10"/>
    </row>
    <row r="242" spans="1:7" ht="15" customHeight="1">
      <c r="A242" s="30" t="s">
        <v>496</v>
      </c>
      <c r="B242" s="30" t="s">
        <v>664</v>
      </c>
      <c r="C242" s="31">
        <v>30</v>
      </c>
      <c r="D242" s="31">
        <v>1415723</v>
      </c>
      <c r="E242" s="8" t="s">
        <v>496</v>
      </c>
      <c r="F242" s="10"/>
      <c r="G242" s="10"/>
    </row>
    <row r="243" spans="1:7" ht="15" customHeight="1">
      <c r="A243" s="30" t="s">
        <v>496</v>
      </c>
      <c r="B243" s="30" t="s">
        <v>665</v>
      </c>
      <c r="C243" s="31">
        <v>48</v>
      </c>
      <c r="D243" s="31">
        <v>340699</v>
      </c>
      <c r="E243" s="8" t="s">
        <v>496</v>
      </c>
      <c r="F243" s="10"/>
      <c r="G243" s="10"/>
    </row>
    <row r="244" spans="1:7" ht="15" customHeight="1">
      <c r="A244" s="30" t="s">
        <v>496</v>
      </c>
      <c r="B244" s="30" t="s">
        <v>666</v>
      </c>
      <c r="C244" s="31">
        <v>3</v>
      </c>
      <c r="D244" s="31">
        <v>37790</v>
      </c>
      <c r="E244" s="8" t="s">
        <v>496</v>
      </c>
      <c r="F244" s="10"/>
      <c r="G244" s="10"/>
    </row>
    <row r="245" spans="1:7" ht="15" customHeight="1">
      <c r="A245" s="30" t="s">
        <v>496</v>
      </c>
      <c r="B245" s="30" t="s">
        <v>667</v>
      </c>
      <c r="C245" s="31">
        <v>1</v>
      </c>
      <c r="D245" s="31">
        <v>6300</v>
      </c>
      <c r="E245" s="8" t="s">
        <v>496</v>
      </c>
      <c r="F245" s="10"/>
      <c r="G245" s="10"/>
    </row>
    <row r="246" spans="1:7" ht="15" customHeight="1">
      <c r="A246" s="30" t="s">
        <v>496</v>
      </c>
      <c r="B246" s="30" t="s">
        <v>668</v>
      </c>
      <c r="C246" s="31">
        <v>60</v>
      </c>
      <c r="D246" s="31">
        <v>81790</v>
      </c>
      <c r="E246" s="8" t="s">
        <v>496</v>
      </c>
      <c r="F246" s="10"/>
      <c r="G246" s="10"/>
    </row>
    <row r="247" spans="1:7" ht="15" customHeight="1">
      <c r="A247" s="30" t="s">
        <v>496</v>
      </c>
      <c r="B247" s="30" t="s">
        <v>669</v>
      </c>
      <c r="C247" s="31">
        <v>20</v>
      </c>
      <c r="D247" s="31">
        <v>181917</v>
      </c>
      <c r="E247" s="8" t="s">
        <v>496</v>
      </c>
      <c r="F247" s="10"/>
      <c r="G247" s="10"/>
    </row>
    <row r="248" spans="1:7" ht="15" customHeight="1">
      <c r="A248" s="30" t="s">
        <v>496</v>
      </c>
      <c r="B248" s="30" t="s">
        <v>670</v>
      </c>
      <c r="C248" s="31">
        <v>81</v>
      </c>
      <c r="D248" s="31">
        <v>626176</v>
      </c>
      <c r="E248" s="8" t="s">
        <v>496</v>
      </c>
      <c r="F248" s="10"/>
      <c r="G248" s="10"/>
    </row>
    <row r="249" spans="1:7" ht="15" customHeight="1">
      <c r="A249" s="30" t="s">
        <v>496</v>
      </c>
      <c r="B249" s="30" t="s">
        <v>671</v>
      </c>
      <c r="C249" s="31">
        <v>2196</v>
      </c>
      <c r="D249" s="31">
        <v>44083</v>
      </c>
      <c r="E249" s="8" t="s">
        <v>496</v>
      </c>
      <c r="F249" s="10"/>
      <c r="G249" s="10"/>
    </row>
    <row r="250" spans="1:7" ht="15" customHeight="1">
      <c r="A250" s="30" t="s">
        <v>496</v>
      </c>
      <c r="B250" s="30" t="s">
        <v>672</v>
      </c>
      <c r="C250" s="31">
        <v>605</v>
      </c>
      <c r="D250" s="31">
        <v>743072</v>
      </c>
      <c r="E250" s="8" t="s">
        <v>496</v>
      </c>
      <c r="F250" s="10"/>
      <c r="G250" s="10"/>
    </row>
    <row r="251" spans="1:7" ht="15" customHeight="1">
      <c r="A251" s="30" t="s">
        <v>496</v>
      </c>
      <c r="B251" s="30" t="s">
        <v>673</v>
      </c>
      <c r="C251" s="31">
        <v>20</v>
      </c>
      <c r="D251" s="31">
        <v>43534</v>
      </c>
      <c r="E251" s="8" t="s">
        <v>496</v>
      </c>
      <c r="F251" s="10"/>
      <c r="G251" s="10"/>
    </row>
    <row r="252" spans="1:7" ht="15" customHeight="1">
      <c r="A252" s="30" t="s">
        <v>496</v>
      </c>
      <c r="B252" s="30" t="s">
        <v>674</v>
      </c>
      <c r="C252" s="31">
        <v>37</v>
      </c>
      <c r="D252" s="31">
        <v>17211</v>
      </c>
      <c r="E252" s="8" t="s">
        <v>496</v>
      </c>
      <c r="F252" s="10"/>
      <c r="G252" s="10"/>
    </row>
    <row r="253" spans="1:7" ht="15" customHeight="1">
      <c r="A253" s="30" t="s">
        <v>496</v>
      </c>
      <c r="B253" s="30" t="s">
        <v>675</v>
      </c>
      <c r="C253" s="31">
        <v>33</v>
      </c>
      <c r="D253" s="31">
        <v>67196</v>
      </c>
      <c r="E253" s="8" t="s">
        <v>496</v>
      </c>
      <c r="F253" s="10"/>
      <c r="G253" s="10"/>
    </row>
    <row r="254" spans="1:7" ht="15" customHeight="1">
      <c r="A254" s="30" t="s">
        <v>496</v>
      </c>
      <c r="B254" s="30" t="s">
        <v>676</v>
      </c>
      <c r="C254" s="31">
        <v>149</v>
      </c>
      <c r="D254" s="31">
        <v>153943</v>
      </c>
      <c r="E254" s="8" t="s">
        <v>496</v>
      </c>
      <c r="F254" s="10"/>
      <c r="G254" s="10"/>
    </row>
    <row r="255" spans="1:7" ht="15" customHeight="1">
      <c r="A255" s="30" t="s">
        <v>496</v>
      </c>
      <c r="B255" s="30" t="s">
        <v>677</v>
      </c>
      <c r="C255" s="31">
        <v>341</v>
      </c>
      <c r="D255" s="31">
        <v>3456303</v>
      </c>
      <c r="E255" s="8" t="s">
        <v>496</v>
      </c>
      <c r="F255" s="10"/>
      <c r="G255" s="10"/>
    </row>
    <row r="256" spans="1:7" ht="15" customHeight="1">
      <c r="A256" s="30" t="s">
        <v>496</v>
      </c>
      <c r="B256" s="30" t="s">
        <v>678</v>
      </c>
      <c r="C256" s="31">
        <v>440</v>
      </c>
      <c r="D256" s="31">
        <v>479403</v>
      </c>
      <c r="E256" s="8" t="s">
        <v>496</v>
      </c>
      <c r="F256" s="10"/>
      <c r="G256" s="10"/>
    </row>
    <row r="257" spans="1:7" ht="15" customHeight="1">
      <c r="A257" s="30" t="s">
        <v>496</v>
      </c>
      <c r="B257" s="30" t="s">
        <v>679</v>
      </c>
      <c r="C257" s="31">
        <v>76</v>
      </c>
      <c r="D257" s="31">
        <v>498140</v>
      </c>
      <c r="E257" s="8" t="s">
        <v>496</v>
      </c>
      <c r="F257" s="10"/>
      <c r="G257" s="10"/>
    </row>
    <row r="258" spans="1:7" ht="15" customHeight="1">
      <c r="A258" s="30" t="s">
        <v>496</v>
      </c>
      <c r="B258" s="30" t="s">
        <v>680</v>
      </c>
      <c r="C258" s="31">
        <v>141</v>
      </c>
      <c r="D258" s="31">
        <v>170927</v>
      </c>
      <c r="E258" s="8" t="s">
        <v>496</v>
      </c>
      <c r="F258" s="10"/>
      <c r="G258" s="10"/>
    </row>
    <row r="259" spans="1:7" ht="15" customHeight="1">
      <c r="A259" s="30" t="s">
        <v>496</v>
      </c>
      <c r="B259" s="30" t="s">
        <v>681</v>
      </c>
      <c r="C259" s="31">
        <v>15</v>
      </c>
      <c r="D259" s="31">
        <v>444330</v>
      </c>
      <c r="E259" s="8" t="s">
        <v>496</v>
      </c>
      <c r="F259" s="10"/>
      <c r="G259" s="10"/>
    </row>
    <row r="260" spans="1:7" ht="15" customHeight="1">
      <c r="A260" s="30" t="s">
        <v>496</v>
      </c>
      <c r="B260" s="30" t="s">
        <v>682</v>
      </c>
      <c r="C260" s="31">
        <v>3</v>
      </c>
      <c r="D260" s="31">
        <v>85234</v>
      </c>
      <c r="E260" s="8" t="s">
        <v>496</v>
      </c>
      <c r="F260" s="10"/>
      <c r="G260" s="10"/>
    </row>
    <row r="261" spans="1:7" ht="15" customHeight="1">
      <c r="A261" s="30" t="s">
        <v>496</v>
      </c>
      <c r="B261" s="30" t="s">
        <v>683</v>
      </c>
      <c r="C261" s="31">
        <v>2</v>
      </c>
      <c r="D261" s="31">
        <v>148968</v>
      </c>
      <c r="E261" s="8" t="s">
        <v>496</v>
      </c>
      <c r="F261" s="10"/>
      <c r="G261" s="10"/>
    </row>
    <row r="262" spans="1:7" ht="15" customHeight="1">
      <c r="A262" s="30" t="s">
        <v>496</v>
      </c>
      <c r="B262" s="30" t="s">
        <v>684</v>
      </c>
      <c r="C262" s="31">
        <v>55</v>
      </c>
      <c r="D262" s="31">
        <v>64791</v>
      </c>
      <c r="E262" s="8" t="s">
        <v>496</v>
      </c>
      <c r="F262" s="10"/>
      <c r="G262" s="10"/>
    </row>
    <row r="263" spans="1:7" ht="15" customHeight="1">
      <c r="A263" s="30" t="s">
        <v>496</v>
      </c>
      <c r="B263" s="30" t="s">
        <v>685</v>
      </c>
      <c r="C263" s="31">
        <v>11</v>
      </c>
      <c r="D263" s="31">
        <v>136519</v>
      </c>
      <c r="E263" s="8" t="s">
        <v>496</v>
      </c>
      <c r="F263" s="10"/>
      <c r="G263" s="10"/>
    </row>
    <row r="264" spans="1:7" ht="15" customHeight="1">
      <c r="A264" s="30" t="s">
        <v>496</v>
      </c>
      <c r="B264" s="30" t="s">
        <v>686</v>
      </c>
      <c r="C264" s="31">
        <v>12</v>
      </c>
      <c r="D264" s="31">
        <v>15187</v>
      </c>
      <c r="E264" s="8" t="s">
        <v>496</v>
      </c>
      <c r="F264" s="10"/>
      <c r="G264" s="10"/>
    </row>
    <row r="265" spans="1:7" ht="15" customHeight="1">
      <c r="A265" s="30" t="s">
        <v>496</v>
      </c>
      <c r="B265" s="30" t="s">
        <v>687</v>
      </c>
      <c r="C265" s="31">
        <v>2536</v>
      </c>
      <c r="D265" s="31">
        <v>1699584</v>
      </c>
      <c r="E265" s="8" t="s">
        <v>496</v>
      </c>
      <c r="F265" s="10"/>
      <c r="G265" s="10"/>
    </row>
    <row r="266" spans="1:7" ht="15" customHeight="1">
      <c r="A266" s="30" t="s">
        <v>496</v>
      </c>
      <c r="B266" s="30" t="s">
        <v>688</v>
      </c>
      <c r="C266" s="31">
        <v>1104</v>
      </c>
      <c r="D266" s="31">
        <v>17946</v>
      </c>
      <c r="E266" s="8" t="s">
        <v>496</v>
      </c>
      <c r="F266" s="10"/>
      <c r="G266" s="10"/>
    </row>
    <row r="267" spans="1:7" ht="15" customHeight="1">
      <c r="A267" s="30" t="s">
        <v>496</v>
      </c>
      <c r="B267" s="30" t="s">
        <v>689</v>
      </c>
      <c r="C267" s="31">
        <v>2228</v>
      </c>
      <c r="D267" s="31">
        <v>10605</v>
      </c>
      <c r="E267" s="8" t="s">
        <v>496</v>
      </c>
      <c r="F267" s="10"/>
      <c r="G267" s="10"/>
    </row>
    <row r="268" spans="1:7" ht="15" customHeight="1">
      <c r="A268" s="30" t="s">
        <v>496</v>
      </c>
      <c r="B268" s="30" t="s">
        <v>690</v>
      </c>
      <c r="C268" s="31">
        <v>463</v>
      </c>
      <c r="D268" s="31">
        <v>2563149</v>
      </c>
      <c r="E268" s="8" t="s">
        <v>496</v>
      </c>
      <c r="F268" s="10"/>
      <c r="G268" s="10"/>
    </row>
    <row r="269" spans="1:7" ht="15" customHeight="1">
      <c r="A269" s="30" t="s">
        <v>496</v>
      </c>
      <c r="B269" s="30" t="s">
        <v>691</v>
      </c>
      <c r="C269" s="31">
        <v>347</v>
      </c>
      <c r="D269" s="31">
        <v>941333</v>
      </c>
      <c r="E269" s="8" t="s">
        <v>496</v>
      </c>
      <c r="F269" s="10"/>
      <c r="G269" s="10"/>
    </row>
    <row r="270" spans="1:7" ht="15" customHeight="1">
      <c r="A270" s="30" t="s">
        <v>496</v>
      </c>
      <c r="B270" s="30" t="s">
        <v>692</v>
      </c>
      <c r="C270" s="31">
        <v>2</v>
      </c>
      <c r="D270" s="31">
        <v>55402</v>
      </c>
      <c r="E270" s="8" t="s">
        <v>496</v>
      </c>
      <c r="F270" s="10"/>
      <c r="G270" s="10"/>
    </row>
    <row r="271" spans="1:7" ht="15" customHeight="1">
      <c r="A271" s="30" t="s">
        <v>496</v>
      </c>
      <c r="B271" s="30" t="s">
        <v>693</v>
      </c>
      <c r="C271" s="31">
        <v>204</v>
      </c>
      <c r="D271" s="31">
        <v>926074</v>
      </c>
      <c r="E271" s="8" t="s">
        <v>496</v>
      </c>
      <c r="F271" s="10"/>
      <c r="G271" s="10"/>
    </row>
    <row r="272" spans="1:7" ht="15" customHeight="1">
      <c r="A272" s="30" t="s">
        <v>496</v>
      </c>
      <c r="B272" s="30" t="s">
        <v>694</v>
      </c>
      <c r="C272" s="31">
        <v>217</v>
      </c>
      <c r="D272" s="31">
        <v>131595</v>
      </c>
      <c r="E272" s="8" t="s">
        <v>496</v>
      </c>
      <c r="F272" s="10"/>
      <c r="G272" s="10"/>
    </row>
    <row r="273" spans="1:7" ht="15" customHeight="1">
      <c r="A273" s="30" t="s">
        <v>496</v>
      </c>
      <c r="B273" s="30" t="s">
        <v>695</v>
      </c>
      <c r="C273" s="31">
        <v>250</v>
      </c>
      <c r="D273" s="31">
        <v>225016</v>
      </c>
      <c r="E273" s="8" t="s">
        <v>496</v>
      </c>
      <c r="F273" s="10"/>
      <c r="G273" s="10"/>
    </row>
    <row r="274" spans="1:7" ht="15" customHeight="1">
      <c r="A274" s="30" t="s">
        <v>496</v>
      </c>
      <c r="B274" s="30" t="s">
        <v>696</v>
      </c>
      <c r="C274" s="31">
        <v>84</v>
      </c>
      <c r="D274" s="31">
        <v>480653</v>
      </c>
      <c r="E274" s="8" t="s">
        <v>496</v>
      </c>
      <c r="F274" s="10"/>
      <c r="G274" s="10"/>
    </row>
    <row r="275" spans="1:7" ht="15" customHeight="1">
      <c r="A275" s="30" t="s">
        <v>496</v>
      </c>
      <c r="B275" s="30" t="s">
        <v>697</v>
      </c>
      <c r="C275" s="31">
        <v>2</v>
      </c>
      <c r="D275" s="31">
        <v>53036</v>
      </c>
      <c r="E275" s="8" t="s">
        <v>496</v>
      </c>
      <c r="F275" s="10"/>
      <c r="G275" s="10"/>
    </row>
    <row r="276" spans="1:7" ht="15" customHeight="1">
      <c r="A276" s="30" t="s">
        <v>496</v>
      </c>
      <c r="B276" s="30" t="s">
        <v>698</v>
      </c>
      <c r="C276" s="31">
        <v>4216</v>
      </c>
      <c r="D276" s="31">
        <v>174227</v>
      </c>
      <c r="E276" s="8" t="s">
        <v>496</v>
      </c>
      <c r="F276" s="10"/>
      <c r="G276" s="10"/>
    </row>
    <row r="277" spans="1:7" ht="15" customHeight="1">
      <c r="A277" s="30" t="s">
        <v>496</v>
      </c>
      <c r="B277" s="30" t="s">
        <v>699</v>
      </c>
      <c r="C277" s="31">
        <v>11</v>
      </c>
      <c r="D277" s="31">
        <v>0</v>
      </c>
      <c r="E277" s="8" t="s">
        <v>496</v>
      </c>
      <c r="F277" s="10"/>
      <c r="G277" s="10"/>
    </row>
    <row r="278" spans="1:7" ht="15" customHeight="1">
      <c r="A278" s="30" t="s">
        <v>496</v>
      </c>
      <c r="B278" s="30" t="s">
        <v>700</v>
      </c>
      <c r="C278" s="31">
        <v>165</v>
      </c>
      <c r="D278" s="31">
        <v>5910</v>
      </c>
      <c r="E278" s="8" t="s">
        <v>496</v>
      </c>
      <c r="F278" s="10"/>
      <c r="G278" s="10"/>
    </row>
    <row r="279" spans="1:7" ht="15" customHeight="1">
      <c r="A279" s="30" t="s">
        <v>496</v>
      </c>
      <c r="B279" s="30" t="s">
        <v>701</v>
      </c>
      <c r="C279" s="31">
        <v>1</v>
      </c>
      <c r="D279" s="31">
        <v>3456</v>
      </c>
      <c r="E279" s="8" t="s">
        <v>496</v>
      </c>
      <c r="F279" s="10"/>
      <c r="G279" s="10"/>
    </row>
    <row r="280" spans="1:7" ht="15" customHeight="1">
      <c r="A280" s="30" t="s">
        <v>496</v>
      </c>
      <c r="B280" s="30" t="s">
        <v>702</v>
      </c>
      <c r="C280" s="31">
        <v>2</v>
      </c>
      <c r="D280" s="31">
        <v>5195</v>
      </c>
      <c r="E280" s="8" t="s">
        <v>496</v>
      </c>
      <c r="F280" s="10"/>
      <c r="G280" s="10"/>
    </row>
    <row r="281" spans="1:7" ht="15" customHeight="1">
      <c r="A281" s="30" t="s">
        <v>496</v>
      </c>
      <c r="B281" s="30" t="s">
        <v>703</v>
      </c>
      <c r="C281" s="31">
        <v>1</v>
      </c>
      <c r="D281" s="31">
        <v>0</v>
      </c>
      <c r="E281" s="8" t="s">
        <v>496</v>
      </c>
      <c r="F281" s="10"/>
      <c r="G281" s="10"/>
    </row>
    <row r="282" spans="1:7" ht="15" customHeight="1">
      <c r="A282" s="30" t="s">
        <v>496</v>
      </c>
      <c r="B282" s="30" t="s">
        <v>704</v>
      </c>
      <c r="C282" s="31">
        <v>2</v>
      </c>
      <c r="D282" s="31">
        <v>0</v>
      </c>
      <c r="E282" s="8" t="s">
        <v>496</v>
      </c>
      <c r="F282" s="10"/>
      <c r="G282" s="10"/>
    </row>
    <row r="283" spans="1:7" ht="15" customHeight="1">
      <c r="A283" s="30" t="s">
        <v>496</v>
      </c>
      <c r="B283" s="30" t="s">
        <v>705</v>
      </c>
      <c r="C283" s="31">
        <v>2</v>
      </c>
      <c r="D283" s="31">
        <v>0</v>
      </c>
      <c r="E283" s="8" t="s">
        <v>496</v>
      </c>
      <c r="F283" s="10"/>
      <c r="G283" s="10"/>
    </row>
    <row r="284" spans="1:7" ht="15" customHeight="1">
      <c r="A284" s="30" t="s">
        <v>496</v>
      </c>
      <c r="B284" s="30" t="s">
        <v>706</v>
      </c>
      <c r="C284" s="31">
        <v>556</v>
      </c>
      <c r="D284" s="31">
        <v>28419</v>
      </c>
      <c r="E284" s="8" t="s">
        <v>496</v>
      </c>
      <c r="F284" s="10"/>
      <c r="G284" s="10"/>
    </row>
    <row r="285" spans="1:7" ht="15" customHeight="1">
      <c r="A285" s="30" t="s">
        <v>496</v>
      </c>
      <c r="B285" s="30" t="s">
        <v>707</v>
      </c>
      <c r="C285" s="31">
        <v>53</v>
      </c>
      <c r="D285" s="31">
        <v>984</v>
      </c>
      <c r="E285" s="8" t="s">
        <v>496</v>
      </c>
      <c r="F285" s="10"/>
      <c r="G285" s="10"/>
    </row>
    <row r="286" spans="1:7" ht="15" customHeight="1">
      <c r="A286" s="30" t="s">
        <v>496</v>
      </c>
      <c r="B286" s="30" t="s">
        <v>708</v>
      </c>
      <c r="C286" s="31">
        <v>1119</v>
      </c>
      <c r="D286" s="31">
        <v>65309</v>
      </c>
      <c r="E286" s="8" t="s">
        <v>496</v>
      </c>
      <c r="F286" s="10"/>
      <c r="G286" s="10"/>
    </row>
    <row r="287" spans="1:7" ht="15" customHeight="1">
      <c r="A287" s="30" t="s">
        <v>496</v>
      </c>
      <c r="B287" s="30" t="s">
        <v>709</v>
      </c>
      <c r="C287" s="31">
        <v>2425</v>
      </c>
      <c r="D287" s="31">
        <v>133884</v>
      </c>
      <c r="E287" s="8" t="s">
        <v>496</v>
      </c>
      <c r="F287" s="10"/>
      <c r="G287" s="10"/>
    </row>
    <row r="288" spans="1:7" ht="15" customHeight="1">
      <c r="A288" s="30" t="s">
        <v>496</v>
      </c>
      <c r="B288" s="30" t="s">
        <v>710</v>
      </c>
      <c r="C288" s="31">
        <v>263</v>
      </c>
      <c r="D288" s="31">
        <v>16806</v>
      </c>
      <c r="E288" s="8" t="s">
        <v>496</v>
      </c>
      <c r="F288" s="10"/>
      <c r="G288" s="10"/>
    </row>
    <row r="289" spans="1:7" ht="15" customHeight="1">
      <c r="A289" s="30" t="s">
        <v>496</v>
      </c>
      <c r="B289" s="30" t="s">
        <v>711</v>
      </c>
      <c r="C289" s="31">
        <v>75</v>
      </c>
      <c r="D289" s="31">
        <v>13497</v>
      </c>
      <c r="E289" s="8" t="s">
        <v>496</v>
      </c>
      <c r="F289" s="10"/>
      <c r="G289" s="10"/>
    </row>
    <row r="290" spans="1:7" ht="15" customHeight="1">
      <c r="A290" s="30" t="s">
        <v>496</v>
      </c>
      <c r="B290" s="30" t="s">
        <v>712</v>
      </c>
      <c r="C290" s="31">
        <v>813</v>
      </c>
      <c r="D290" s="31">
        <v>22097</v>
      </c>
      <c r="E290" s="8" t="s">
        <v>496</v>
      </c>
      <c r="F290" s="10"/>
      <c r="G290" s="10"/>
    </row>
    <row r="291" spans="1:7" ht="15" customHeight="1">
      <c r="A291" s="30" t="s">
        <v>496</v>
      </c>
      <c r="B291" s="30" t="s">
        <v>713</v>
      </c>
      <c r="C291" s="31">
        <v>1493</v>
      </c>
      <c r="D291" s="31">
        <v>38589</v>
      </c>
      <c r="E291" s="8" t="s">
        <v>496</v>
      </c>
      <c r="F291" s="10"/>
      <c r="G291" s="10"/>
    </row>
    <row r="292" spans="1:7" ht="15" customHeight="1">
      <c r="A292" s="30" t="s">
        <v>496</v>
      </c>
      <c r="B292" s="30" t="s">
        <v>714</v>
      </c>
      <c r="C292" s="31">
        <v>1236</v>
      </c>
      <c r="D292" s="31">
        <v>42560</v>
      </c>
      <c r="E292" s="8" t="s">
        <v>496</v>
      </c>
      <c r="F292" s="10"/>
      <c r="G292" s="10"/>
    </row>
    <row r="293" spans="1:7" ht="15" customHeight="1">
      <c r="A293" s="30" t="s">
        <v>496</v>
      </c>
      <c r="B293" s="30" t="s">
        <v>715</v>
      </c>
      <c r="C293" s="31">
        <v>129</v>
      </c>
      <c r="D293" s="31">
        <v>20116</v>
      </c>
      <c r="E293" s="8" t="s">
        <v>496</v>
      </c>
      <c r="F293" s="10"/>
      <c r="G293" s="10"/>
    </row>
    <row r="294" spans="1:7" ht="15" customHeight="1">
      <c r="A294" s="30" t="s">
        <v>496</v>
      </c>
      <c r="B294" s="30" t="s">
        <v>716</v>
      </c>
      <c r="C294" s="31">
        <v>713</v>
      </c>
      <c r="D294" s="31">
        <v>12488</v>
      </c>
      <c r="E294" s="8" t="s">
        <v>496</v>
      </c>
      <c r="F294" s="10"/>
      <c r="G294" s="10"/>
    </row>
    <row r="295" spans="1:7" ht="15" customHeight="1">
      <c r="A295" s="30" t="s">
        <v>496</v>
      </c>
      <c r="B295" s="30" t="s">
        <v>717</v>
      </c>
      <c r="C295" s="31">
        <v>55</v>
      </c>
      <c r="D295" s="31">
        <v>1897</v>
      </c>
      <c r="E295" s="8" t="s">
        <v>496</v>
      </c>
      <c r="F295" s="10"/>
      <c r="G295" s="10"/>
    </row>
    <row r="296" spans="1:7" ht="15" customHeight="1">
      <c r="A296" s="30" t="s">
        <v>496</v>
      </c>
      <c r="B296" s="30" t="s">
        <v>718</v>
      </c>
      <c r="C296" s="31">
        <v>1</v>
      </c>
      <c r="D296" s="31">
        <v>3398</v>
      </c>
      <c r="E296" s="8" t="s">
        <v>496</v>
      </c>
      <c r="F296" s="10"/>
      <c r="G296" s="10"/>
    </row>
    <row r="297" spans="1:7" ht="15" customHeight="1">
      <c r="A297" s="30" t="s">
        <v>496</v>
      </c>
      <c r="B297" s="30" t="s">
        <v>719</v>
      </c>
      <c r="C297" s="31">
        <v>298</v>
      </c>
      <c r="D297" s="31">
        <v>15223</v>
      </c>
      <c r="E297" s="8" t="s">
        <v>496</v>
      </c>
      <c r="F297" s="10"/>
      <c r="G297" s="10"/>
    </row>
    <row r="298" spans="1:7" ht="15" customHeight="1">
      <c r="A298" s="30" t="s">
        <v>496</v>
      </c>
      <c r="B298" s="30" t="s">
        <v>720</v>
      </c>
      <c r="C298" s="31">
        <v>727</v>
      </c>
      <c r="D298" s="31">
        <v>44524</v>
      </c>
      <c r="E298" s="8" t="s">
        <v>496</v>
      </c>
      <c r="F298" s="10"/>
      <c r="G298" s="10"/>
    </row>
    <row r="299" spans="1:7" ht="15" customHeight="1">
      <c r="A299" s="30" t="s">
        <v>496</v>
      </c>
      <c r="B299" s="30" t="s">
        <v>721</v>
      </c>
      <c r="C299" s="31">
        <v>26</v>
      </c>
      <c r="D299" s="31">
        <v>4960</v>
      </c>
      <c r="E299" s="8" t="s">
        <v>496</v>
      </c>
      <c r="F299" s="10"/>
      <c r="G299" s="10"/>
    </row>
    <row r="300" spans="1:7" ht="15" customHeight="1">
      <c r="A300" s="30" t="s">
        <v>496</v>
      </c>
      <c r="B300" s="30" t="s">
        <v>722</v>
      </c>
      <c r="C300" s="31">
        <v>1470</v>
      </c>
      <c r="D300" s="31">
        <v>28122</v>
      </c>
      <c r="E300" s="8" t="s">
        <v>496</v>
      </c>
      <c r="F300" s="10"/>
      <c r="G300" s="10"/>
    </row>
    <row r="301" spans="1:7" ht="15" customHeight="1">
      <c r="A301" s="30" t="s">
        <v>496</v>
      </c>
      <c r="B301" s="30" t="s">
        <v>723</v>
      </c>
      <c r="C301" s="31">
        <v>7</v>
      </c>
      <c r="D301" s="31">
        <v>2160</v>
      </c>
      <c r="E301" s="8" t="s">
        <v>496</v>
      </c>
      <c r="F301" s="10"/>
      <c r="G301" s="10"/>
    </row>
    <row r="302" spans="1:7" ht="15" customHeight="1">
      <c r="A302" s="30" t="s">
        <v>496</v>
      </c>
      <c r="B302" s="30" t="s">
        <v>724</v>
      </c>
      <c r="C302" s="31">
        <v>409</v>
      </c>
      <c r="D302" s="31">
        <v>272921</v>
      </c>
      <c r="E302" s="8" t="s">
        <v>496</v>
      </c>
      <c r="F302" s="10"/>
      <c r="G302" s="10"/>
    </row>
    <row r="303" spans="1:7" ht="15" customHeight="1">
      <c r="A303" s="30" t="s">
        <v>496</v>
      </c>
      <c r="B303" s="30" t="s">
        <v>725</v>
      </c>
      <c r="C303" s="31">
        <v>63</v>
      </c>
      <c r="D303" s="31">
        <v>69170</v>
      </c>
      <c r="E303" s="8" t="s">
        <v>496</v>
      </c>
      <c r="F303" s="10"/>
      <c r="G303" s="10"/>
    </row>
    <row r="304" spans="1:7" ht="15" customHeight="1">
      <c r="A304" s="30" t="s">
        <v>496</v>
      </c>
      <c r="B304" s="30" t="s">
        <v>726</v>
      </c>
      <c r="C304" s="31">
        <v>83</v>
      </c>
      <c r="D304" s="31">
        <v>7791</v>
      </c>
      <c r="E304" s="8" t="s">
        <v>496</v>
      </c>
      <c r="F304" s="10"/>
      <c r="G304" s="10"/>
    </row>
    <row r="305" spans="1:7" ht="15" customHeight="1">
      <c r="A305" s="30" t="s">
        <v>496</v>
      </c>
      <c r="B305" s="30" t="s">
        <v>727</v>
      </c>
      <c r="C305" s="31">
        <v>19</v>
      </c>
      <c r="D305" s="31">
        <v>2376</v>
      </c>
      <c r="E305" s="8" t="s">
        <v>496</v>
      </c>
      <c r="F305" s="10"/>
      <c r="G305" s="10"/>
    </row>
    <row r="306" spans="1:7" ht="15" customHeight="1">
      <c r="A306" s="30" t="s">
        <v>496</v>
      </c>
      <c r="B306" s="30" t="s">
        <v>728</v>
      </c>
      <c r="C306" s="31">
        <v>6</v>
      </c>
      <c r="D306" s="31">
        <v>0</v>
      </c>
      <c r="E306" s="8" t="s">
        <v>496</v>
      </c>
      <c r="F306" s="10"/>
      <c r="G306" s="10"/>
    </row>
    <row r="307" spans="1:7" ht="15" customHeight="1">
      <c r="A307" s="30" t="s">
        <v>496</v>
      </c>
      <c r="B307" s="30" t="s">
        <v>729</v>
      </c>
      <c r="C307" s="31">
        <v>2</v>
      </c>
      <c r="D307" s="31">
        <v>0</v>
      </c>
      <c r="E307" s="8" t="s">
        <v>496</v>
      </c>
      <c r="F307" s="10"/>
      <c r="G307" s="10"/>
    </row>
    <row r="308" spans="1:7" ht="15" customHeight="1">
      <c r="A308" s="30" t="s">
        <v>496</v>
      </c>
      <c r="B308" s="30" t="s">
        <v>730</v>
      </c>
      <c r="C308" s="31">
        <v>26</v>
      </c>
      <c r="D308" s="31">
        <v>6475</v>
      </c>
      <c r="E308" s="8" t="s">
        <v>496</v>
      </c>
      <c r="F308" s="10"/>
      <c r="G308" s="10"/>
    </row>
    <row r="309" spans="1:7" ht="15" customHeight="1">
      <c r="A309" s="30" t="s">
        <v>496</v>
      </c>
      <c r="B309" s="30" t="s">
        <v>731</v>
      </c>
      <c r="C309" s="31">
        <v>11</v>
      </c>
      <c r="D309" s="31">
        <v>1321</v>
      </c>
      <c r="E309" s="8" t="s">
        <v>496</v>
      </c>
      <c r="F309" s="10"/>
      <c r="G309" s="10"/>
    </row>
    <row r="310" spans="1:7" ht="15" customHeight="1">
      <c r="A310" s="30" t="s">
        <v>496</v>
      </c>
      <c r="B310" s="30" t="s">
        <v>732</v>
      </c>
      <c r="C310" s="31">
        <v>1</v>
      </c>
      <c r="D310" s="31">
        <v>0</v>
      </c>
      <c r="E310" s="8" t="s">
        <v>496</v>
      </c>
      <c r="F310" s="10"/>
      <c r="G310" s="10"/>
    </row>
    <row r="311" spans="1:7" ht="15" customHeight="1">
      <c r="A311" s="30" t="s">
        <v>496</v>
      </c>
      <c r="B311" s="30" t="s">
        <v>733</v>
      </c>
      <c r="C311" s="31">
        <v>48</v>
      </c>
      <c r="D311" s="31">
        <v>6888</v>
      </c>
      <c r="E311" s="8" t="s">
        <v>496</v>
      </c>
      <c r="F311" s="10"/>
      <c r="G311" s="10"/>
    </row>
    <row r="312" spans="1:7" ht="15" customHeight="1">
      <c r="A312" s="30" t="s">
        <v>496</v>
      </c>
      <c r="B312" s="30" t="s">
        <v>734</v>
      </c>
      <c r="C312" s="31">
        <v>9</v>
      </c>
      <c r="D312" s="31">
        <v>0</v>
      </c>
      <c r="E312" s="8" t="s">
        <v>496</v>
      </c>
      <c r="F312" s="10"/>
      <c r="G312" s="10"/>
    </row>
    <row r="313" spans="1:7" ht="15" customHeight="1">
      <c r="A313" s="30" t="s">
        <v>496</v>
      </c>
      <c r="B313" s="30" t="s">
        <v>735</v>
      </c>
      <c r="C313" s="31">
        <v>2621</v>
      </c>
      <c r="D313" s="31">
        <v>8571909</v>
      </c>
      <c r="E313" s="8" t="s">
        <v>496</v>
      </c>
      <c r="F313" s="10"/>
      <c r="G313" s="10"/>
    </row>
    <row r="314" spans="1:7" ht="15" customHeight="1">
      <c r="A314" s="30" t="s">
        <v>496</v>
      </c>
      <c r="B314" s="30" t="s">
        <v>736</v>
      </c>
      <c r="C314" s="31">
        <v>1133</v>
      </c>
      <c r="D314" s="31">
        <v>7661948</v>
      </c>
      <c r="E314" s="8" t="s">
        <v>496</v>
      </c>
      <c r="F314" s="10"/>
      <c r="G314" s="10"/>
    </row>
    <row r="315" spans="1:7" ht="15" customHeight="1">
      <c r="A315" s="30" t="s">
        <v>496</v>
      </c>
      <c r="B315" s="30" t="s">
        <v>737</v>
      </c>
      <c r="C315" s="31">
        <v>1513</v>
      </c>
      <c r="D315" s="31">
        <v>3703383</v>
      </c>
      <c r="E315" s="8" t="s">
        <v>496</v>
      </c>
      <c r="F315" s="10"/>
      <c r="G315" s="10"/>
    </row>
    <row r="316" spans="1:7" ht="15" customHeight="1">
      <c r="A316" s="30" t="s">
        <v>496</v>
      </c>
      <c r="B316" s="30" t="s">
        <v>738</v>
      </c>
      <c r="C316" s="31">
        <v>7824</v>
      </c>
      <c r="D316" s="31">
        <v>25170222</v>
      </c>
      <c r="E316" s="8" t="s">
        <v>496</v>
      </c>
      <c r="F316" s="10"/>
      <c r="G316" s="10"/>
    </row>
    <row r="317" spans="1:7" ht="15" customHeight="1">
      <c r="A317" s="40" t="s">
        <v>496</v>
      </c>
      <c r="B317" s="40" t="s">
        <v>739</v>
      </c>
      <c r="C317" s="41">
        <v>552</v>
      </c>
      <c r="D317" s="41">
        <v>8536015</v>
      </c>
      <c r="E317" s="42" t="s">
        <v>496</v>
      </c>
      <c r="F317" s="43"/>
      <c r="G317" s="10"/>
    </row>
    <row r="318" spans="1:7" ht="15" customHeight="1">
      <c r="A318" s="40" t="s">
        <v>496</v>
      </c>
      <c r="B318" s="40" t="s">
        <v>740</v>
      </c>
      <c r="C318" s="41">
        <v>1675</v>
      </c>
      <c r="D318" s="41">
        <v>6673499</v>
      </c>
      <c r="E318" s="42" t="s">
        <v>496</v>
      </c>
      <c r="F318" s="43"/>
      <c r="G318" s="10"/>
    </row>
    <row r="319" spans="1:7" ht="15" customHeight="1">
      <c r="A319" s="40" t="s">
        <v>496</v>
      </c>
      <c r="B319" s="40" t="s">
        <v>741</v>
      </c>
      <c r="C319" s="41">
        <v>982</v>
      </c>
      <c r="D319" s="41">
        <v>5522963</v>
      </c>
      <c r="E319" s="42" t="s">
        <v>496</v>
      </c>
      <c r="F319" s="43"/>
      <c r="G319" s="10"/>
    </row>
    <row r="320" spans="1:7" ht="15" customHeight="1">
      <c r="A320" s="40" t="s">
        <v>496</v>
      </c>
      <c r="B320" s="40" t="s">
        <v>742</v>
      </c>
      <c r="C320" s="41">
        <v>296</v>
      </c>
      <c r="D320" s="41">
        <v>7618196</v>
      </c>
      <c r="E320" s="42" t="s">
        <v>496</v>
      </c>
      <c r="F320" s="43"/>
      <c r="G320" s="10"/>
    </row>
    <row r="321" spans="1:7" ht="15" customHeight="1">
      <c r="A321" s="40" t="s">
        <v>496</v>
      </c>
      <c r="B321" s="40" t="s">
        <v>743</v>
      </c>
      <c r="C321" s="41">
        <v>194</v>
      </c>
      <c r="D321" s="41">
        <v>1346196</v>
      </c>
      <c r="E321" s="42" t="s">
        <v>496</v>
      </c>
      <c r="F321" s="43"/>
      <c r="G321" s="10"/>
    </row>
    <row r="322" spans="1:7" ht="15" customHeight="1">
      <c r="A322" s="40" t="s">
        <v>496</v>
      </c>
      <c r="B322" s="40" t="s">
        <v>744</v>
      </c>
      <c r="C322" s="41">
        <v>2236</v>
      </c>
      <c r="D322" s="41">
        <v>1381740</v>
      </c>
      <c r="E322" s="42" t="s">
        <v>496</v>
      </c>
      <c r="F322" s="43"/>
      <c r="G322" s="10"/>
    </row>
    <row r="323" spans="1:7" ht="15" customHeight="1">
      <c r="A323" s="40" t="s">
        <v>496</v>
      </c>
      <c r="B323" s="40" t="s">
        <v>745</v>
      </c>
      <c r="C323" s="41">
        <v>2420</v>
      </c>
      <c r="D323" s="41">
        <v>82464</v>
      </c>
      <c r="E323" s="42" t="s">
        <v>496</v>
      </c>
      <c r="F323" s="43"/>
      <c r="G323" s="10"/>
    </row>
    <row r="324" spans="1:7" ht="15" customHeight="1">
      <c r="A324" s="40" t="s">
        <v>496</v>
      </c>
      <c r="B324" s="40" t="s">
        <v>746</v>
      </c>
      <c r="C324" s="41">
        <v>87</v>
      </c>
      <c r="D324" s="41">
        <v>175904</v>
      </c>
      <c r="E324" s="42" t="s">
        <v>496</v>
      </c>
      <c r="F324" s="43"/>
      <c r="G324" s="10"/>
    </row>
    <row r="325" spans="1:7" ht="15" customHeight="1">
      <c r="A325" s="40" t="s">
        <v>496</v>
      </c>
      <c r="B325" s="40" t="s">
        <v>747</v>
      </c>
      <c r="C325" s="41">
        <v>36</v>
      </c>
      <c r="D325" s="41">
        <v>441784</v>
      </c>
      <c r="E325" s="42" t="s">
        <v>496</v>
      </c>
      <c r="F325" s="43"/>
      <c r="G325" s="10"/>
    </row>
    <row r="326" spans="1:7" ht="15" customHeight="1">
      <c r="A326" s="40" t="s">
        <v>496</v>
      </c>
      <c r="B326" s="40" t="s">
        <v>748</v>
      </c>
      <c r="C326" s="41">
        <v>91</v>
      </c>
      <c r="D326" s="41">
        <v>1352330</v>
      </c>
      <c r="E326" s="42" t="s">
        <v>496</v>
      </c>
      <c r="F326" s="43"/>
      <c r="G326" s="10"/>
    </row>
    <row r="327" spans="1:7" ht="15" customHeight="1">
      <c r="A327" s="40" t="s">
        <v>496</v>
      </c>
      <c r="B327" s="40" t="s">
        <v>749</v>
      </c>
      <c r="C327" s="41">
        <v>1250</v>
      </c>
      <c r="D327" s="41">
        <v>21103</v>
      </c>
      <c r="E327" s="42" t="s">
        <v>496</v>
      </c>
      <c r="F327" s="43"/>
      <c r="G327" s="10"/>
    </row>
    <row r="328" spans="1:7" ht="15" customHeight="1">
      <c r="A328" s="40" t="s">
        <v>496</v>
      </c>
      <c r="B328" s="40" t="s">
        <v>750</v>
      </c>
      <c r="C328" s="41">
        <v>15</v>
      </c>
      <c r="D328" s="41">
        <v>245836</v>
      </c>
      <c r="E328" s="42" t="s">
        <v>496</v>
      </c>
      <c r="F328" s="43"/>
      <c r="G328" s="10"/>
    </row>
    <row r="329" spans="1:7" ht="15" customHeight="1">
      <c r="A329" s="40" t="s">
        <v>496</v>
      </c>
      <c r="B329" s="40" t="s">
        <v>751</v>
      </c>
      <c r="C329" s="41">
        <v>369</v>
      </c>
      <c r="D329" s="41">
        <v>6466279</v>
      </c>
      <c r="E329" s="42" t="s">
        <v>496</v>
      </c>
      <c r="F329" s="43"/>
      <c r="G329" s="10"/>
    </row>
    <row r="330" spans="1:7" ht="15" customHeight="1">
      <c r="A330" s="40" t="s">
        <v>496</v>
      </c>
      <c r="B330" s="40" t="s">
        <v>752</v>
      </c>
      <c r="C330" s="41">
        <v>16</v>
      </c>
      <c r="D330" s="41">
        <v>0</v>
      </c>
      <c r="E330" s="42" t="s">
        <v>496</v>
      </c>
      <c r="F330" s="43"/>
      <c r="G330" s="10"/>
    </row>
    <row r="331" spans="1:7" ht="15" customHeight="1">
      <c r="A331" s="40" t="s">
        <v>496</v>
      </c>
      <c r="B331" s="40" t="s">
        <v>753</v>
      </c>
      <c r="C331" s="41">
        <v>405</v>
      </c>
      <c r="D331" s="41">
        <v>479380</v>
      </c>
      <c r="E331" s="42" t="s">
        <v>496</v>
      </c>
      <c r="F331" s="43"/>
      <c r="G331" s="10"/>
    </row>
    <row r="332" spans="1:7" ht="15" customHeight="1">
      <c r="A332" s="40" t="s">
        <v>496</v>
      </c>
      <c r="B332" s="40" t="s">
        <v>754</v>
      </c>
      <c r="C332" s="41">
        <v>1148</v>
      </c>
      <c r="D332" s="41">
        <v>3098596</v>
      </c>
      <c r="E332" s="42" t="s">
        <v>496</v>
      </c>
      <c r="F332" s="43"/>
      <c r="G332" s="10"/>
    </row>
    <row r="333" spans="1:7" ht="15" customHeight="1">
      <c r="A333" s="40" t="s">
        <v>496</v>
      </c>
      <c r="B333" s="40" t="s">
        <v>755</v>
      </c>
      <c r="C333" s="41">
        <v>667</v>
      </c>
      <c r="D333" s="41">
        <v>217481</v>
      </c>
      <c r="E333" s="42" t="s">
        <v>496</v>
      </c>
      <c r="F333" s="43"/>
      <c r="G333" s="10"/>
    </row>
    <row r="334" spans="1:7" ht="15" customHeight="1">
      <c r="A334" s="40" t="s">
        <v>496</v>
      </c>
      <c r="B334" s="40" t="s">
        <v>756</v>
      </c>
      <c r="C334" s="41">
        <v>86</v>
      </c>
      <c r="D334" s="41">
        <v>2436280</v>
      </c>
      <c r="E334" s="42" t="s">
        <v>496</v>
      </c>
      <c r="F334" s="43"/>
      <c r="G334" s="10"/>
    </row>
    <row r="335" spans="1:7" ht="15" customHeight="1">
      <c r="A335" s="40" t="s">
        <v>496</v>
      </c>
      <c r="B335" s="40" t="s">
        <v>757</v>
      </c>
      <c r="C335" s="41">
        <v>71</v>
      </c>
      <c r="D335" s="41">
        <v>418167</v>
      </c>
      <c r="E335" s="42" t="s">
        <v>496</v>
      </c>
      <c r="F335" s="43"/>
      <c r="G335" s="10"/>
    </row>
    <row r="336" spans="1:7" ht="15" customHeight="1">
      <c r="A336" s="40" t="s">
        <v>496</v>
      </c>
      <c r="B336" s="40" t="s">
        <v>758</v>
      </c>
      <c r="C336" s="41">
        <v>1247</v>
      </c>
      <c r="D336" s="41">
        <v>784293</v>
      </c>
      <c r="E336" s="42" t="s">
        <v>496</v>
      </c>
      <c r="F336" s="43"/>
      <c r="G336" s="10"/>
    </row>
    <row r="337" spans="1:7" ht="15" customHeight="1">
      <c r="A337" s="40" t="s">
        <v>496</v>
      </c>
      <c r="B337" s="40" t="s">
        <v>759</v>
      </c>
      <c r="C337" s="41">
        <v>529</v>
      </c>
      <c r="D337" s="41">
        <v>761435</v>
      </c>
      <c r="E337" s="42" t="s">
        <v>496</v>
      </c>
      <c r="F337" s="43"/>
      <c r="G337" s="10"/>
    </row>
    <row r="338" spans="1:7" ht="15" customHeight="1">
      <c r="A338" s="40" t="s">
        <v>496</v>
      </c>
      <c r="B338" s="40" t="s">
        <v>760</v>
      </c>
      <c r="C338" s="41">
        <v>47</v>
      </c>
      <c r="D338" s="41">
        <v>1468437</v>
      </c>
      <c r="E338" s="42" t="s">
        <v>496</v>
      </c>
      <c r="F338" s="43"/>
      <c r="G338" s="10"/>
    </row>
    <row r="339" spans="1:7" ht="15" customHeight="1">
      <c r="A339" s="40" t="s">
        <v>496</v>
      </c>
      <c r="B339" s="40" t="s">
        <v>761</v>
      </c>
      <c r="C339" s="41">
        <v>169</v>
      </c>
      <c r="D339" s="41">
        <v>5144052</v>
      </c>
      <c r="E339" s="42" t="s">
        <v>496</v>
      </c>
      <c r="F339" s="43"/>
      <c r="G339" s="10"/>
    </row>
    <row r="340" spans="1:7" ht="15" customHeight="1">
      <c r="A340" s="40" t="s">
        <v>496</v>
      </c>
      <c r="B340" s="40" t="s">
        <v>762</v>
      </c>
      <c r="C340" s="41">
        <v>138</v>
      </c>
      <c r="D340" s="41">
        <v>1920276</v>
      </c>
      <c r="E340" s="42" t="s">
        <v>496</v>
      </c>
      <c r="F340" s="43"/>
      <c r="G340" s="10"/>
    </row>
    <row r="341" spans="1:7" ht="15" customHeight="1">
      <c r="A341" s="40" t="s">
        <v>496</v>
      </c>
      <c r="B341" s="40" t="s">
        <v>763</v>
      </c>
      <c r="C341" s="41">
        <v>1011</v>
      </c>
      <c r="D341" s="41">
        <v>1005158</v>
      </c>
      <c r="E341" s="42" t="s">
        <v>496</v>
      </c>
      <c r="F341" s="43"/>
      <c r="G341" s="10"/>
    </row>
    <row r="342" spans="1:7" ht="15" customHeight="1">
      <c r="A342" s="40" t="s">
        <v>496</v>
      </c>
      <c r="B342" s="40" t="s">
        <v>764</v>
      </c>
      <c r="C342" s="41">
        <v>30268</v>
      </c>
      <c r="D342" s="41">
        <v>2938728</v>
      </c>
      <c r="E342" s="42" t="s">
        <v>496</v>
      </c>
      <c r="F342" s="43"/>
      <c r="G342" s="10"/>
    </row>
    <row r="343" spans="1:7" ht="15" customHeight="1">
      <c r="A343" s="40" t="s">
        <v>496</v>
      </c>
      <c r="B343" s="40" t="s">
        <v>765</v>
      </c>
      <c r="C343" s="41">
        <v>4556</v>
      </c>
      <c r="D343" s="41">
        <v>34833113</v>
      </c>
      <c r="E343" s="42" t="s">
        <v>496</v>
      </c>
      <c r="F343" s="43"/>
      <c r="G343" s="10"/>
    </row>
    <row r="344" spans="1:7" ht="15" customHeight="1">
      <c r="A344" s="40" t="s">
        <v>496</v>
      </c>
      <c r="B344" s="40" t="s">
        <v>766</v>
      </c>
      <c r="C344" s="41">
        <v>11797</v>
      </c>
      <c r="D344" s="41">
        <v>131758</v>
      </c>
      <c r="E344" s="42" t="s">
        <v>496</v>
      </c>
      <c r="F344" s="43"/>
      <c r="G344" s="10"/>
    </row>
    <row r="345" spans="1:7" ht="15" customHeight="1">
      <c r="A345" s="40" t="s">
        <v>496</v>
      </c>
      <c r="B345" s="40" t="s">
        <v>767</v>
      </c>
      <c r="C345" s="41">
        <v>554</v>
      </c>
      <c r="D345" s="41">
        <v>566052</v>
      </c>
      <c r="E345" s="42" t="s">
        <v>496</v>
      </c>
      <c r="F345" s="43"/>
      <c r="G345" s="10"/>
    </row>
    <row r="346" spans="1:7" ht="15" customHeight="1">
      <c r="A346" s="40" t="s">
        <v>496</v>
      </c>
      <c r="B346" s="40" t="s">
        <v>768</v>
      </c>
      <c r="C346" s="41">
        <v>1514</v>
      </c>
      <c r="D346" s="41">
        <v>101895492</v>
      </c>
      <c r="E346" s="42" t="s">
        <v>496</v>
      </c>
      <c r="F346" s="43"/>
      <c r="G346" s="10"/>
    </row>
    <row r="347" spans="1:7" ht="15" customHeight="1">
      <c r="A347" s="40" t="s">
        <v>496</v>
      </c>
      <c r="B347" s="40" t="s">
        <v>769</v>
      </c>
      <c r="C347" s="41">
        <v>927</v>
      </c>
      <c r="D347" s="41">
        <v>6417355</v>
      </c>
      <c r="E347" s="42" t="s">
        <v>496</v>
      </c>
      <c r="F347" s="43"/>
      <c r="G347" s="10"/>
    </row>
    <row r="348" spans="1:7" ht="15" customHeight="1">
      <c r="A348" s="40" t="s">
        <v>496</v>
      </c>
      <c r="B348" s="40" t="s">
        <v>770</v>
      </c>
      <c r="C348" s="41">
        <v>6682</v>
      </c>
      <c r="D348" s="41">
        <v>51821</v>
      </c>
      <c r="E348" s="42" t="s">
        <v>496</v>
      </c>
      <c r="F348" s="43"/>
      <c r="G348" s="10"/>
    </row>
    <row r="349" spans="1:7" ht="15" customHeight="1">
      <c r="A349" s="40" t="s">
        <v>496</v>
      </c>
      <c r="B349" s="40" t="s">
        <v>771</v>
      </c>
      <c r="C349" s="41">
        <v>425</v>
      </c>
      <c r="D349" s="41">
        <v>1500074</v>
      </c>
      <c r="E349" s="42" t="s">
        <v>496</v>
      </c>
      <c r="F349" s="43"/>
      <c r="G349" s="10"/>
    </row>
    <row r="350" spans="1:7" ht="15" customHeight="1">
      <c r="A350" s="40" t="s">
        <v>496</v>
      </c>
      <c r="B350" s="40" t="s">
        <v>772</v>
      </c>
      <c r="C350" s="41">
        <v>1632</v>
      </c>
      <c r="D350" s="41">
        <v>121810</v>
      </c>
      <c r="E350" s="42" t="s">
        <v>496</v>
      </c>
      <c r="F350" s="43"/>
      <c r="G350" s="10"/>
    </row>
    <row r="351" spans="1:7" ht="15" customHeight="1">
      <c r="A351" s="40" t="s">
        <v>496</v>
      </c>
      <c r="B351" s="40" t="s">
        <v>773</v>
      </c>
      <c r="C351" s="41">
        <v>372</v>
      </c>
      <c r="D351" s="41">
        <v>2658343</v>
      </c>
      <c r="E351" s="42" t="s">
        <v>496</v>
      </c>
      <c r="F351" s="43"/>
      <c r="G351" s="10"/>
    </row>
    <row r="352" spans="1:7" ht="15" customHeight="1">
      <c r="A352" s="40" t="s">
        <v>496</v>
      </c>
      <c r="B352" s="40" t="s">
        <v>774</v>
      </c>
      <c r="C352" s="41">
        <v>342</v>
      </c>
      <c r="D352" s="41">
        <v>8838476</v>
      </c>
      <c r="E352" s="42" t="s">
        <v>496</v>
      </c>
      <c r="F352" s="43"/>
      <c r="G352" s="10"/>
    </row>
    <row r="353" spans="1:7" ht="15" customHeight="1">
      <c r="A353" s="40" t="s">
        <v>496</v>
      </c>
      <c r="B353" s="40" t="s">
        <v>775</v>
      </c>
      <c r="C353" s="41">
        <v>335</v>
      </c>
      <c r="D353" s="41">
        <v>10669929</v>
      </c>
      <c r="E353" s="42" t="s">
        <v>496</v>
      </c>
      <c r="F353" s="43"/>
      <c r="G353" s="10"/>
    </row>
    <row r="354" spans="1:7" ht="15" customHeight="1">
      <c r="A354" s="40" t="s">
        <v>496</v>
      </c>
      <c r="B354" s="40" t="s">
        <v>776</v>
      </c>
      <c r="C354" s="41">
        <v>1089</v>
      </c>
      <c r="D354" s="41">
        <v>35278968</v>
      </c>
      <c r="E354" s="42" t="s">
        <v>496</v>
      </c>
      <c r="F354" s="43"/>
      <c r="G354" s="10"/>
    </row>
    <row r="355" spans="1:7" ht="15" customHeight="1">
      <c r="A355" s="40" t="s">
        <v>496</v>
      </c>
      <c r="B355" s="40" t="s">
        <v>777</v>
      </c>
      <c r="C355" s="41">
        <v>359</v>
      </c>
      <c r="D355" s="41">
        <v>4467946</v>
      </c>
      <c r="E355" s="42" t="s">
        <v>496</v>
      </c>
      <c r="F355" s="43"/>
      <c r="G355" s="10"/>
    </row>
    <row r="356" spans="1:7" ht="15" customHeight="1">
      <c r="A356" s="40" t="s">
        <v>496</v>
      </c>
      <c r="B356" s="40" t="s">
        <v>778</v>
      </c>
      <c r="C356" s="41">
        <v>39</v>
      </c>
      <c r="D356" s="41">
        <v>553773</v>
      </c>
      <c r="E356" s="42" t="s">
        <v>496</v>
      </c>
      <c r="F356" s="43"/>
      <c r="G356" s="10"/>
    </row>
    <row r="357" spans="1:7" ht="15" customHeight="1">
      <c r="A357" s="40" t="s">
        <v>496</v>
      </c>
      <c r="B357" s="40" t="s">
        <v>780</v>
      </c>
      <c r="C357" s="41">
        <v>552</v>
      </c>
      <c r="D357" s="41">
        <v>282275</v>
      </c>
      <c r="E357" s="42" t="s">
        <v>496</v>
      </c>
      <c r="F357" s="43"/>
      <c r="G357" s="10"/>
    </row>
    <row r="358" spans="1:7" ht="15" customHeight="1">
      <c r="A358" s="40" t="s">
        <v>496</v>
      </c>
      <c r="B358" s="40" t="s">
        <v>781</v>
      </c>
      <c r="C358" s="41">
        <v>86</v>
      </c>
      <c r="D358" s="41">
        <v>881749</v>
      </c>
      <c r="E358" s="42" t="s">
        <v>496</v>
      </c>
      <c r="F358" s="43"/>
      <c r="G358" s="10"/>
    </row>
    <row r="359" spans="1:7" ht="15" customHeight="1">
      <c r="A359" s="40" t="s">
        <v>496</v>
      </c>
      <c r="B359" s="40" t="s">
        <v>782</v>
      </c>
      <c r="C359" s="41">
        <v>119</v>
      </c>
      <c r="D359" s="41">
        <v>0</v>
      </c>
      <c r="E359" s="42" t="s">
        <v>496</v>
      </c>
      <c r="F359" s="43"/>
      <c r="G359" s="10"/>
    </row>
    <row r="360" spans="1:7" ht="15" customHeight="1">
      <c r="A360" s="40" t="s">
        <v>496</v>
      </c>
      <c r="B360" s="40" t="s">
        <v>783</v>
      </c>
      <c r="C360" s="41">
        <v>3</v>
      </c>
      <c r="D360" s="41">
        <v>118420</v>
      </c>
      <c r="E360" s="42" t="s">
        <v>496</v>
      </c>
      <c r="F360" s="43"/>
      <c r="G360" s="10"/>
    </row>
    <row r="361" spans="1:7" ht="15" customHeight="1">
      <c r="A361" s="40" t="s">
        <v>496</v>
      </c>
      <c r="B361" s="40" t="s">
        <v>784</v>
      </c>
      <c r="C361" s="41">
        <v>8122</v>
      </c>
      <c r="D361" s="41">
        <v>611948</v>
      </c>
      <c r="E361" s="42" t="s">
        <v>496</v>
      </c>
      <c r="F361" s="43"/>
      <c r="G361" s="10"/>
    </row>
    <row r="362" spans="1:7" ht="15" customHeight="1">
      <c r="A362" s="40" t="s">
        <v>496</v>
      </c>
      <c r="B362" s="40" t="s">
        <v>785</v>
      </c>
      <c r="C362" s="41">
        <v>1167</v>
      </c>
      <c r="D362" s="41">
        <v>4823248</v>
      </c>
      <c r="E362" s="42" t="s">
        <v>496</v>
      </c>
      <c r="F362" s="43"/>
      <c r="G362" s="10"/>
    </row>
    <row r="363" spans="1:7" ht="15" customHeight="1">
      <c r="A363" s="40" t="s">
        <v>496</v>
      </c>
      <c r="B363" s="40" t="s">
        <v>786</v>
      </c>
      <c r="C363" s="41">
        <v>115</v>
      </c>
      <c r="D363" s="41">
        <v>1338025</v>
      </c>
      <c r="E363" s="42" t="s">
        <v>496</v>
      </c>
      <c r="F363" s="43"/>
      <c r="G363" s="10"/>
    </row>
    <row r="364" spans="1:7" ht="15" customHeight="1">
      <c r="A364" s="40" t="s">
        <v>496</v>
      </c>
      <c r="B364" s="40" t="s">
        <v>787</v>
      </c>
      <c r="C364" s="41">
        <v>1296</v>
      </c>
      <c r="D364" s="41">
        <v>596941</v>
      </c>
      <c r="E364" s="42" t="s">
        <v>496</v>
      </c>
      <c r="F364" s="43"/>
      <c r="G364" s="10"/>
    </row>
    <row r="365" spans="1:7" ht="15" customHeight="1">
      <c r="A365" s="40" t="s">
        <v>496</v>
      </c>
      <c r="B365" s="40" t="s">
        <v>788</v>
      </c>
      <c r="C365" s="41">
        <v>906</v>
      </c>
      <c r="D365" s="41">
        <v>5274790</v>
      </c>
      <c r="E365" s="42" t="s">
        <v>496</v>
      </c>
      <c r="F365" s="43"/>
      <c r="G365" s="10"/>
    </row>
    <row r="366" spans="1:7" ht="15" customHeight="1">
      <c r="A366" s="40" t="s">
        <v>496</v>
      </c>
      <c r="B366" s="40" t="s">
        <v>789</v>
      </c>
      <c r="C366" s="41">
        <v>632</v>
      </c>
      <c r="D366" s="41">
        <v>13864506</v>
      </c>
      <c r="E366" s="42" t="s">
        <v>496</v>
      </c>
      <c r="F366" s="43"/>
      <c r="G366" s="10"/>
    </row>
    <row r="367" spans="1:7" ht="15" customHeight="1">
      <c r="A367" s="40" t="s">
        <v>496</v>
      </c>
      <c r="B367" s="40" t="s">
        <v>790</v>
      </c>
      <c r="C367" s="41">
        <v>558</v>
      </c>
      <c r="D367" s="41">
        <v>4163812</v>
      </c>
      <c r="E367" s="42" t="s">
        <v>496</v>
      </c>
      <c r="F367" s="43"/>
      <c r="G367" s="10"/>
    </row>
    <row r="368" spans="1:7" ht="15" customHeight="1">
      <c r="A368" s="40" t="s">
        <v>496</v>
      </c>
      <c r="B368" s="40" t="s">
        <v>791</v>
      </c>
      <c r="C368" s="41">
        <v>1817</v>
      </c>
      <c r="D368" s="41">
        <v>14960556</v>
      </c>
      <c r="E368" s="42" t="s">
        <v>496</v>
      </c>
      <c r="F368" s="43"/>
      <c r="G368" s="10"/>
    </row>
    <row r="369" spans="1:7" ht="15" customHeight="1">
      <c r="A369" s="40" t="s">
        <v>496</v>
      </c>
      <c r="B369" s="40" t="s">
        <v>792</v>
      </c>
      <c r="C369" s="41">
        <v>658</v>
      </c>
      <c r="D369" s="41">
        <v>3485331</v>
      </c>
      <c r="E369" s="42" t="s">
        <v>496</v>
      </c>
      <c r="F369" s="43"/>
      <c r="G369" s="10"/>
    </row>
    <row r="370" spans="1:7" ht="15" customHeight="1">
      <c r="A370" s="40" t="s">
        <v>496</v>
      </c>
      <c r="B370" s="40" t="s">
        <v>793</v>
      </c>
      <c r="C370" s="41">
        <v>4698</v>
      </c>
      <c r="D370" s="41">
        <v>32492462</v>
      </c>
      <c r="E370" s="42" t="s">
        <v>496</v>
      </c>
      <c r="F370" s="43"/>
      <c r="G370" s="10"/>
    </row>
    <row r="371" spans="1:7" ht="15" customHeight="1">
      <c r="A371" s="40" t="s">
        <v>496</v>
      </c>
      <c r="B371" s="40" t="s">
        <v>795</v>
      </c>
      <c r="C371" s="41">
        <v>1154</v>
      </c>
      <c r="D371" s="41">
        <v>2489582</v>
      </c>
      <c r="E371" s="42" t="s">
        <v>496</v>
      </c>
      <c r="F371" s="43"/>
      <c r="G371" s="10"/>
    </row>
    <row r="372" spans="1:7" ht="15" customHeight="1">
      <c r="A372" s="40" t="s">
        <v>496</v>
      </c>
      <c r="B372" s="40" t="s">
        <v>796</v>
      </c>
      <c r="C372" s="41">
        <v>18</v>
      </c>
      <c r="D372" s="41">
        <v>30572</v>
      </c>
      <c r="E372" s="42" t="s">
        <v>496</v>
      </c>
      <c r="F372" s="43"/>
      <c r="G372" s="10"/>
    </row>
    <row r="373" spans="1:7" ht="15" customHeight="1">
      <c r="A373" s="40" t="s">
        <v>496</v>
      </c>
      <c r="B373" s="40" t="s">
        <v>797</v>
      </c>
      <c r="C373" s="41">
        <v>1</v>
      </c>
      <c r="D373" s="41">
        <v>0</v>
      </c>
      <c r="E373" s="42" t="s">
        <v>496</v>
      </c>
      <c r="F373" s="43"/>
      <c r="G373" s="10"/>
    </row>
    <row r="374" spans="1:7" ht="15" customHeight="1">
      <c r="A374" s="40" t="s">
        <v>496</v>
      </c>
      <c r="B374" s="40" t="s">
        <v>798</v>
      </c>
      <c r="C374" s="41">
        <v>7</v>
      </c>
      <c r="D374" s="41">
        <v>736159</v>
      </c>
      <c r="E374" s="42" t="s">
        <v>496</v>
      </c>
      <c r="F374" s="43"/>
      <c r="G374" s="10"/>
    </row>
    <row r="375" spans="1:7" ht="15" customHeight="1">
      <c r="A375" s="40" t="s">
        <v>496</v>
      </c>
      <c r="B375" s="40" t="s">
        <v>799</v>
      </c>
      <c r="C375" s="41">
        <v>3</v>
      </c>
      <c r="D375" s="41">
        <v>1014864</v>
      </c>
      <c r="E375" s="42" t="s">
        <v>496</v>
      </c>
      <c r="F375" s="43"/>
      <c r="G375" s="10"/>
    </row>
    <row r="376" spans="1:7" ht="15" customHeight="1">
      <c r="A376" s="40" t="s">
        <v>496</v>
      </c>
      <c r="B376" s="40" t="s">
        <v>800</v>
      </c>
      <c r="C376" s="41">
        <v>8</v>
      </c>
      <c r="D376" s="41">
        <v>58262</v>
      </c>
      <c r="E376" s="42" t="s">
        <v>496</v>
      </c>
      <c r="F376" s="43"/>
      <c r="G376" s="10"/>
    </row>
    <row r="377" spans="1:7" ht="15" customHeight="1">
      <c r="A377" s="40" t="s">
        <v>496</v>
      </c>
      <c r="B377" s="40" t="s">
        <v>801</v>
      </c>
      <c r="C377" s="41">
        <v>15</v>
      </c>
      <c r="D377" s="41">
        <v>1</v>
      </c>
      <c r="E377" s="42" t="s">
        <v>496</v>
      </c>
      <c r="F377" s="43"/>
      <c r="G377" s="10"/>
    </row>
    <row r="378" spans="1:7" ht="15" customHeight="1">
      <c r="A378" s="40" t="s">
        <v>496</v>
      </c>
      <c r="B378" s="40" t="s">
        <v>802</v>
      </c>
      <c r="C378" s="41">
        <v>882</v>
      </c>
      <c r="D378" s="41">
        <v>1574065</v>
      </c>
      <c r="E378" s="42" t="s">
        <v>496</v>
      </c>
      <c r="F378" s="43"/>
      <c r="G378" s="10"/>
    </row>
    <row r="379" spans="1:7" ht="15" customHeight="1">
      <c r="A379" s="40" t="s">
        <v>496</v>
      </c>
      <c r="B379" s="40" t="s">
        <v>803</v>
      </c>
      <c r="C379" s="41">
        <v>548</v>
      </c>
      <c r="D379" s="41">
        <v>5209258</v>
      </c>
      <c r="E379" s="42" t="s">
        <v>496</v>
      </c>
      <c r="F379" s="43"/>
      <c r="G379" s="10"/>
    </row>
    <row r="380" spans="1:7" ht="15" customHeight="1">
      <c r="A380" s="40" t="s">
        <v>496</v>
      </c>
      <c r="B380" s="40" t="s">
        <v>437</v>
      </c>
      <c r="C380" s="41">
        <v>351</v>
      </c>
      <c r="D380" s="41">
        <v>333783</v>
      </c>
      <c r="E380" s="42" t="s">
        <v>496</v>
      </c>
      <c r="F380" s="43"/>
      <c r="G380" s="10"/>
    </row>
    <row r="381" spans="1:7" ht="15" customHeight="1">
      <c r="A381" s="40" t="s">
        <v>496</v>
      </c>
      <c r="B381" s="40" t="s">
        <v>804</v>
      </c>
      <c r="C381" s="41">
        <v>322</v>
      </c>
      <c r="D381" s="41">
        <v>415033</v>
      </c>
      <c r="E381" s="42" t="s">
        <v>496</v>
      </c>
      <c r="F381" s="43"/>
      <c r="G381" s="10"/>
    </row>
    <row r="382" spans="1:7" ht="15" customHeight="1">
      <c r="A382" s="40" t="s">
        <v>496</v>
      </c>
      <c r="B382" s="40" t="s">
        <v>805</v>
      </c>
      <c r="C382" s="41">
        <v>348</v>
      </c>
      <c r="D382" s="41">
        <v>518834</v>
      </c>
      <c r="E382" s="42" t="s">
        <v>496</v>
      </c>
      <c r="F382" s="43"/>
      <c r="G382" s="10"/>
    </row>
    <row r="383" spans="1:7" ht="15" customHeight="1">
      <c r="A383" s="40" t="s">
        <v>496</v>
      </c>
      <c r="B383" s="40" t="s">
        <v>806</v>
      </c>
      <c r="C383" s="41">
        <v>207</v>
      </c>
      <c r="D383" s="41">
        <v>11760381</v>
      </c>
      <c r="E383" s="42" t="s">
        <v>496</v>
      </c>
      <c r="F383" s="43"/>
      <c r="G383" s="10"/>
    </row>
    <row r="384" spans="1:7" ht="15" customHeight="1">
      <c r="A384" s="40" t="s">
        <v>496</v>
      </c>
      <c r="B384" s="40" t="s">
        <v>807</v>
      </c>
      <c r="C384" s="41">
        <v>380</v>
      </c>
      <c r="D384" s="41">
        <v>14880726</v>
      </c>
      <c r="E384" s="42" t="s">
        <v>496</v>
      </c>
      <c r="F384" s="43"/>
      <c r="G384" s="10"/>
    </row>
    <row r="385" spans="1:7" ht="15" customHeight="1">
      <c r="A385" s="40" t="s">
        <v>496</v>
      </c>
      <c r="B385" s="40" t="s">
        <v>808</v>
      </c>
      <c r="C385" s="41">
        <v>17</v>
      </c>
      <c r="D385" s="41">
        <v>883345</v>
      </c>
      <c r="E385" s="42" t="s">
        <v>496</v>
      </c>
      <c r="F385" s="43"/>
      <c r="G385" s="10"/>
    </row>
    <row r="386" spans="1:7" ht="15" customHeight="1">
      <c r="A386" s="40" t="s">
        <v>496</v>
      </c>
      <c r="B386" s="40" t="s">
        <v>809</v>
      </c>
      <c r="C386" s="41">
        <v>189</v>
      </c>
      <c r="D386" s="41">
        <v>16032809</v>
      </c>
      <c r="E386" s="42" t="s">
        <v>496</v>
      </c>
      <c r="F386" s="43"/>
      <c r="G386" s="10"/>
    </row>
    <row r="387" spans="1:7" ht="15" customHeight="1">
      <c r="A387" s="40" t="s">
        <v>496</v>
      </c>
      <c r="B387" s="40" t="s">
        <v>810</v>
      </c>
      <c r="C387" s="41">
        <v>922</v>
      </c>
      <c r="D387" s="41">
        <v>220056</v>
      </c>
      <c r="E387" s="42" t="s">
        <v>496</v>
      </c>
      <c r="F387" s="43"/>
      <c r="G387" s="10"/>
    </row>
    <row r="388" spans="1:7" ht="15" customHeight="1">
      <c r="A388" s="40" t="s">
        <v>496</v>
      </c>
      <c r="B388" s="40" t="s">
        <v>811</v>
      </c>
      <c r="C388" s="41">
        <v>61</v>
      </c>
      <c r="D388" s="41">
        <v>244958</v>
      </c>
      <c r="E388" s="42" t="s">
        <v>496</v>
      </c>
      <c r="F388" s="43"/>
      <c r="G388" s="10"/>
    </row>
    <row r="389" spans="1:7" ht="15" customHeight="1">
      <c r="A389" s="40" t="s">
        <v>496</v>
      </c>
      <c r="B389" s="40" t="s">
        <v>812</v>
      </c>
      <c r="C389" s="41">
        <v>188</v>
      </c>
      <c r="D389" s="41">
        <v>48454</v>
      </c>
      <c r="E389" s="42" t="s">
        <v>496</v>
      </c>
      <c r="F389" s="43"/>
      <c r="G389" s="10"/>
    </row>
    <row r="390" spans="1:7" ht="15" customHeight="1">
      <c r="A390" s="40" t="s">
        <v>496</v>
      </c>
      <c r="B390" s="40" t="s">
        <v>813</v>
      </c>
      <c r="C390" s="41">
        <v>16</v>
      </c>
      <c r="D390" s="41">
        <v>14584</v>
      </c>
      <c r="E390" s="42" t="s">
        <v>496</v>
      </c>
      <c r="F390" s="43"/>
      <c r="G390" s="10"/>
    </row>
    <row r="391" spans="1:7" ht="15" customHeight="1">
      <c r="A391" s="40" t="s">
        <v>496</v>
      </c>
      <c r="B391" s="40" t="s">
        <v>814</v>
      </c>
      <c r="C391" s="41">
        <v>2244</v>
      </c>
      <c r="D391" s="41">
        <v>23325165</v>
      </c>
      <c r="E391" s="42" t="s">
        <v>496</v>
      </c>
      <c r="F391" s="43"/>
      <c r="G391" s="10"/>
    </row>
    <row r="392" spans="1:7" ht="15" customHeight="1">
      <c r="A392" s="40" t="s">
        <v>496</v>
      </c>
      <c r="B392" s="40" t="s">
        <v>815</v>
      </c>
      <c r="C392" s="41">
        <v>823</v>
      </c>
      <c r="D392" s="41">
        <v>1341183</v>
      </c>
      <c r="E392" s="42" t="s">
        <v>496</v>
      </c>
      <c r="F392" s="43"/>
      <c r="G392" s="10"/>
    </row>
    <row r="393" spans="1:7" ht="15" customHeight="1">
      <c r="A393" s="40" t="s">
        <v>496</v>
      </c>
      <c r="B393" s="40" t="s">
        <v>816</v>
      </c>
      <c r="C393" s="41">
        <v>49</v>
      </c>
      <c r="D393" s="41">
        <v>19</v>
      </c>
      <c r="E393" s="42" t="s">
        <v>496</v>
      </c>
      <c r="F393" s="43"/>
      <c r="G393" s="10"/>
    </row>
    <row r="394" spans="1:7" ht="15" customHeight="1">
      <c r="A394" s="40" t="s">
        <v>496</v>
      </c>
      <c r="B394" s="40" t="s">
        <v>817</v>
      </c>
      <c r="C394" s="41">
        <v>267</v>
      </c>
      <c r="D394" s="41">
        <v>396</v>
      </c>
      <c r="E394" s="42" t="s">
        <v>496</v>
      </c>
      <c r="F394" s="43"/>
      <c r="G394" s="10"/>
    </row>
    <row r="395" spans="1:7" ht="15" customHeight="1">
      <c r="A395" s="40" t="s">
        <v>496</v>
      </c>
      <c r="B395" s="40" t="s">
        <v>818</v>
      </c>
      <c r="C395" s="41">
        <v>35</v>
      </c>
      <c r="D395" s="41">
        <v>928802</v>
      </c>
      <c r="E395" s="42" t="s">
        <v>496</v>
      </c>
      <c r="F395" s="43"/>
      <c r="G395" s="10"/>
    </row>
    <row r="396" spans="1:7" ht="15" customHeight="1">
      <c r="A396" s="40" t="s">
        <v>496</v>
      </c>
      <c r="B396" s="40" t="s">
        <v>819</v>
      </c>
      <c r="C396" s="41">
        <v>131</v>
      </c>
      <c r="D396" s="41">
        <v>1512051</v>
      </c>
      <c r="E396" s="42" t="s">
        <v>496</v>
      </c>
      <c r="F396" s="43"/>
      <c r="G396" s="10"/>
    </row>
    <row r="397" spans="1:7" ht="15" customHeight="1">
      <c r="A397" s="40" t="s">
        <v>496</v>
      </c>
      <c r="B397" s="40" t="s">
        <v>820</v>
      </c>
      <c r="C397" s="41">
        <v>944</v>
      </c>
      <c r="D397" s="41">
        <v>113638</v>
      </c>
      <c r="E397" s="42" t="s">
        <v>496</v>
      </c>
      <c r="F397" s="43"/>
      <c r="G397" s="10"/>
    </row>
    <row r="398" spans="1:7" ht="15" customHeight="1">
      <c r="A398" s="40" t="s">
        <v>496</v>
      </c>
      <c r="B398" s="40" t="s">
        <v>821</v>
      </c>
      <c r="C398" s="41">
        <v>85</v>
      </c>
      <c r="D398" s="41">
        <v>754412</v>
      </c>
      <c r="E398" s="42" t="s">
        <v>496</v>
      </c>
      <c r="F398" s="43"/>
      <c r="G398" s="10"/>
    </row>
    <row r="399" spans="1:7" ht="15" customHeight="1">
      <c r="A399" s="40" t="s">
        <v>496</v>
      </c>
      <c r="B399" s="40" t="s">
        <v>822</v>
      </c>
      <c r="C399" s="41">
        <v>8</v>
      </c>
      <c r="D399" s="41">
        <v>203964</v>
      </c>
      <c r="E399" s="42" t="s">
        <v>496</v>
      </c>
      <c r="F399" s="43"/>
      <c r="G399" s="10"/>
    </row>
    <row r="400" spans="1:7" ht="15" customHeight="1">
      <c r="A400" s="40" t="s">
        <v>496</v>
      </c>
      <c r="B400" s="40" t="s">
        <v>823</v>
      </c>
      <c r="C400" s="41">
        <v>23</v>
      </c>
      <c r="D400" s="41">
        <v>126959</v>
      </c>
      <c r="E400" s="42" t="s">
        <v>496</v>
      </c>
      <c r="F400" s="43"/>
      <c r="G400" s="10"/>
    </row>
    <row r="401" spans="1:7" ht="15" customHeight="1">
      <c r="A401" s="40" t="s">
        <v>496</v>
      </c>
      <c r="B401" s="40" t="s">
        <v>824</v>
      </c>
      <c r="C401" s="41">
        <v>21561</v>
      </c>
      <c r="D401" s="41">
        <v>34838292</v>
      </c>
      <c r="E401" s="42" t="s">
        <v>496</v>
      </c>
      <c r="F401" s="43"/>
      <c r="G401" s="10"/>
    </row>
    <row r="402" spans="1:7" ht="15" customHeight="1">
      <c r="A402" s="40" t="s">
        <v>496</v>
      </c>
      <c r="B402" s="40" t="s">
        <v>825</v>
      </c>
      <c r="C402" s="41">
        <v>3502</v>
      </c>
      <c r="D402" s="41">
        <v>8934247</v>
      </c>
      <c r="E402" s="42" t="s">
        <v>496</v>
      </c>
      <c r="F402" s="43"/>
      <c r="G402" s="10"/>
    </row>
    <row r="403" spans="1:7" ht="15" customHeight="1">
      <c r="A403" s="30" t="s">
        <v>496</v>
      </c>
      <c r="B403" s="30" t="s">
        <v>826</v>
      </c>
      <c r="C403" s="31">
        <v>544</v>
      </c>
      <c r="D403" s="31">
        <v>3695270</v>
      </c>
      <c r="E403" s="8" t="s">
        <v>496</v>
      </c>
      <c r="F403" s="10"/>
      <c r="G403" s="10"/>
    </row>
    <row r="404" spans="1:7" ht="15" customHeight="1">
      <c r="A404" s="30" t="s">
        <v>496</v>
      </c>
      <c r="B404" s="30" t="s">
        <v>827</v>
      </c>
      <c r="C404" s="31">
        <v>33</v>
      </c>
      <c r="D404" s="31">
        <v>83540</v>
      </c>
      <c r="E404" s="8" t="s">
        <v>496</v>
      </c>
      <c r="F404" s="10"/>
      <c r="G404" s="10"/>
    </row>
    <row r="405" spans="1:7" ht="15" customHeight="1">
      <c r="A405" s="30" t="s">
        <v>496</v>
      </c>
      <c r="B405" s="30" t="s">
        <v>828</v>
      </c>
      <c r="C405" s="31">
        <v>288</v>
      </c>
      <c r="D405" s="31">
        <v>38960</v>
      </c>
      <c r="E405" s="8" t="s">
        <v>496</v>
      </c>
      <c r="F405" s="10"/>
      <c r="G405" s="10"/>
    </row>
    <row r="406" spans="1:7" ht="15" customHeight="1">
      <c r="A406" s="30" t="s">
        <v>465</v>
      </c>
      <c r="B406" s="30" t="s">
        <v>838</v>
      </c>
      <c r="C406" s="31">
        <f>SUM(C5:C405)</f>
        <v>2535371</v>
      </c>
      <c r="D406" s="31">
        <f>SUM(D5:D405)</f>
        <v>6009067079</v>
      </c>
      <c r="E406" s="8"/>
      <c r="F406" s="10"/>
      <c r="G406" s="10"/>
    </row>
  </sheetData>
  <sortState xmlns:xlrd2="http://schemas.microsoft.com/office/spreadsheetml/2017/richdata2" ref="A5:G405">
    <sortCondition descending="1" ref="A5:A405"/>
    <sortCondition descending="1" ref="G5:G405"/>
    <sortCondition descending="1" ref="E5:E405"/>
  </sortState>
  <hyperlinks>
    <hyperlink ref="A1" location="'Table of Contents'!A1" display="Return to Table of Contents" xr:uid="{37844567-C799-458E-9863-3F9CA49EC08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D085-79D2-4AC2-B5EE-700A93CA5E97}">
  <dimension ref="A1:N419"/>
  <sheetViews>
    <sheetView workbookViewId="0">
      <selection activeCell="A4" sqref="A4"/>
    </sheetView>
  </sheetViews>
  <sheetFormatPr defaultRowHeight="15"/>
  <cols>
    <col min="1" max="1" width="16.5703125" customWidth="1"/>
    <col min="4" max="4" width="11.140625" customWidth="1"/>
    <col min="5" max="5" width="10.7109375" customWidth="1"/>
    <col min="6" max="6" width="12.5703125" customWidth="1"/>
    <col min="7" max="8" width="12.7109375" customWidth="1"/>
    <col min="9" max="9" width="10.42578125" customWidth="1"/>
    <col min="11" max="11" width="12" customWidth="1"/>
    <col min="12" max="12" width="10.5703125" customWidth="1"/>
    <col min="13" max="13" width="10" customWidth="1"/>
    <col min="14" max="14" width="10.7109375" customWidth="1"/>
    <col min="16" max="16" width="25.42578125" customWidth="1"/>
  </cols>
  <sheetData>
    <row r="1" spans="1:12">
      <c r="A1" s="261" t="s">
        <v>26157</v>
      </c>
    </row>
    <row r="4" spans="1:12">
      <c r="A4" s="75" t="s">
        <v>26243</v>
      </c>
    </row>
    <row r="5" spans="1:12">
      <c r="A5" s="54" t="s">
        <v>859</v>
      </c>
    </row>
    <row r="6" spans="1:12">
      <c r="A6" t="s">
        <v>860</v>
      </c>
    </row>
    <row r="7" spans="1:12">
      <c r="B7" t="s">
        <v>861</v>
      </c>
    </row>
    <row r="8" spans="1:12">
      <c r="A8" t="s">
        <v>862</v>
      </c>
    </row>
    <row r="9" spans="1:12">
      <c r="L9">
        <v>2056892</v>
      </c>
    </row>
    <row r="10" spans="1:12">
      <c r="A10" t="s">
        <v>872</v>
      </c>
      <c r="B10" t="s">
        <v>873</v>
      </c>
      <c r="L10">
        <v>2061145</v>
      </c>
    </row>
    <row r="11" spans="1:12">
      <c r="B11" t="s">
        <v>874</v>
      </c>
      <c r="L11">
        <f>+L9/L10</f>
        <v>0.99793658379201855</v>
      </c>
    </row>
    <row r="12" spans="1:12">
      <c r="B12" t="s">
        <v>875</v>
      </c>
      <c r="L12">
        <f>L10-L9</f>
        <v>4253</v>
      </c>
    </row>
    <row r="17" spans="1:14">
      <c r="C17" s="492" t="s">
        <v>868</v>
      </c>
      <c r="D17" s="492"/>
      <c r="E17" s="492"/>
      <c r="F17" s="492"/>
      <c r="G17" s="492"/>
      <c r="H17" s="492"/>
      <c r="I17" s="492" t="s">
        <v>869</v>
      </c>
      <c r="J17" s="492"/>
      <c r="K17" s="492"/>
      <c r="L17" s="492"/>
      <c r="M17" s="492"/>
      <c r="N17" s="492"/>
    </row>
    <row r="18" spans="1:14" ht="105">
      <c r="A18" s="53" t="s">
        <v>495</v>
      </c>
      <c r="B18" s="56" t="s">
        <v>369</v>
      </c>
      <c r="C18" s="57" t="s">
        <v>863</v>
      </c>
      <c r="D18" s="57" t="s">
        <v>864</v>
      </c>
      <c r="E18" s="57" t="s">
        <v>865</v>
      </c>
      <c r="F18" s="57" t="s">
        <v>866</v>
      </c>
      <c r="G18" s="58" t="s">
        <v>365</v>
      </c>
      <c r="H18" s="59" t="s">
        <v>867</v>
      </c>
      <c r="I18" s="69" t="s">
        <v>870</v>
      </c>
      <c r="J18" s="57" t="s">
        <v>863</v>
      </c>
      <c r="K18" s="57" t="s">
        <v>864</v>
      </c>
      <c r="L18" s="57" t="s">
        <v>865</v>
      </c>
      <c r="M18" s="57" t="s">
        <v>866</v>
      </c>
      <c r="N18" s="55" t="s">
        <v>871</v>
      </c>
    </row>
    <row r="19" spans="1:14">
      <c r="A19" s="60" t="s">
        <v>463</v>
      </c>
      <c r="B19" s="60" t="s">
        <v>370</v>
      </c>
      <c r="C19" s="61">
        <v>2104</v>
      </c>
      <c r="D19" s="61">
        <v>2106</v>
      </c>
      <c r="E19" s="61">
        <v>2104</v>
      </c>
      <c r="F19" s="61">
        <v>91</v>
      </c>
      <c r="G19" s="61">
        <v>2197</v>
      </c>
      <c r="H19" s="61">
        <v>2197</v>
      </c>
      <c r="I19" s="62">
        <f t="shared" ref="I19:I54" si="0">H19/G19</f>
        <v>1</v>
      </c>
      <c r="J19" s="63">
        <f t="shared" ref="J19:J54" si="1">C19/$G19</f>
        <v>0.95766954938552573</v>
      </c>
      <c r="K19" s="63">
        <f t="shared" ref="K19:K54" si="2">D19/$G19</f>
        <v>0.95857988165680474</v>
      </c>
      <c r="L19" s="63">
        <f t="shared" ref="L19:L54" si="3">E19/$G19</f>
        <v>0.95766954938552573</v>
      </c>
      <c r="M19" s="63">
        <f t="shared" ref="M19:M54" si="4">F19/$G19</f>
        <v>4.142011834319527E-2</v>
      </c>
      <c r="N19" s="64">
        <f t="shared" ref="N19:N54" si="5">1-M19-J19</f>
        <v>9.1033227127901295E-4</v>
      </c>
    </row>
    <row r="20" spans="1:14">
      <c r="A20" s="60" t="s">
        <v>463</v>
      </c>
      <c r="B20" s="60" t="s">
        <v>371</v>
      </c>
      <c r="C20" s="61">
        <v>313</v>
      </c>
      <c r="D20" s="61">
        <v>314</v>
      </c>
      <c r="E20" s="61">
        <v>313</v>
      </c>
      <c r="F20" s="61">
        <v>1</v>
      </c>
      <c r="G20" s="61">
        <v>316</v>
      </c>
      <c r="H20" s="61">
        <v>316</v>
      </c>
      <c r="I20" s="62">
        <f t="shared" si="0"/>
        <v>1</v>
      </c>
      <c r="J20" s="63">
        <f t="shared" si="1"/>
        <v>0.990506329113924</v>
      </c>
      <c r="K20" s="63">
        <f t="shared" si="2"/>
        <v>0.99367088607594933</v>
      </c>
      <c r="L20" s="63">
        <f t="shared" si="3"/>
        <v>0.990506329113924</v>
      </c>
      <c r="M20" s="63">
        <f t="shared" si="4"/>
        <v>3.1645569620253164E-3</v>
      </c>
      <c r="N20" s="64">
        <f t="shared" si="5"/>
        <v>6.3291139240506666E-3</v>
      </c>
    </row>
    <row r="21" spans="1:14">
      <c r="A21" s="60" t="s">
        <v>463</v>
      </c>
      <c r="B21" s="60" t="s">
        <v>372</v>
      </c>
      <c r="C21" s="61">
        <v>88</v>
      </c>
      <c r="D21" s="61">
        <v>88</v>
      </c>
      <c r="E21" s="61">
        <v>88</v>
      </c>
      <c r="F21" s="61">
        <v>5</v>
      </c>
      <c r="G21" s="61">
        <v>93</v>
      </c>
      <c r="H21" s="61">
        <v>93</v>
      </c>
      <c r="I21" s="62">
        <f t="shared" si="0"/>
        <v>1</v>
      </c>
      <c r="J21" s="63">
        <f t="shared" si="1"/>
        <v>0.94623655913978499</v>
      </c>
      <c r="K21" s="63">
        <f t="shared" si="2"/>
        <v>0.94623655913978499</v>
      </c>
      <c r="L21" s="63">
        <f t="shared" si="3"/>
        <v>0.94623655913978499</v>
      </c>
      <c r="M21" s="63">
        <f t="shared" si="4"/>
        <v>5.3763440860215055E-2</v>
      </c>
      <c r="N21" s="64">
        <f t="shared" si="5"/>
        <v>0</v>
      </c>
    </row>
    <row r="22" spans="1:14">
      <c r="A22" s="60" t="s">
        <v>463</v>
      </c>
      <c r="B22" s="60" t="s">
        <v>373</v>
      </c>
      <c r="C22" s="61">
        <v>9861</v>
      </c>
      <c r="D22" s="61">
        <v>10073</v>
      </c>
      <c r="E22" s="61">
        <v>9861</v>
      </c>
      <c r="F22" s="61">
        <v>904</v>
      </c>
      <c r="G22" s="61">
        <v>11253</v>
      </c>
      <c r="H22" s="61">
        <v>11253</v>
      </c>
      <c r="I22" s="62">
        <f t="shared" si="0"/>
        <v>1</v>
      </c>
      <c r="J22" s="63">
        <f t="shared" si="1"/>
        <v>0.87629965342575311</v>
      </c>
      <c r="K22" s="63">
        <f t="shared" si="2"/>
        <v>0.8951390740247045</v>
      </c>
      <c r="L22" s="63">
        <f t="shared" si="3"/>
        <v>0.87629965342575311</v>
      </c>
      <c r="M22" s="63">
        <f t="shared" si="4"/>
        <v>8.0334133120056869E-2</v>
      </c>
      <c r="N22" s="64">
        <f t="shared" si="5"/>
        <v>4.3366213454190006E-2</v>
      </c>
    </row>
    <row r="23" spans="1:14">
      <c r="A23" s="60" t="s">
        <v>463</v>
      </c>
      <c r="B23" s="60" t="s">
        <v>374</v>
      </c>
      <c r="C23" s="61">
        <v>144</v>
      </c>
      <c r="D23" s="61">
        <v>141</v>
      </c>
      <c r="E23" s="61">
        <v>144</v>
      </c>
      <c r="F23" s="61">
        <v>14</v>
      </c>
      <c r="G23" s="61">
        <v>158</v>
      </c>
      <c r="H23" s="61">
        <v>158</v>
      </c>
      <c r="I23" s="62">
        <f t="shared" si="0"/>
        <v>1</v>
      </c>
      <c r="J23" s="63">
        <f t="shared" si="1"/>
        <v>0.91139240506329111</v>
      </c>
      <c r="K23" s="63">
        <f t="shared" si="2"/>
        <v>0.89240506329113922</v>
      </c>
      <c r="L23" s="63">
        <f t="shared" si="3"/>
        <v>0.91139240506329111</v>
      </c>
      <c r="M23" s="63">
        <f t="shared" si="4"/>
        <v>8.8607594936708861E-2</v>
      </c>
      <c r="N23" s="64">
        <f t="shared" si="5"/>
        <v>0</v>
      </c>
    </row>
    <row r="24" spans="1:14">
      <c r="A24" s="60" t="s">
        <v>463</v>
      </c>
      <c r="B24" s="60" t="s">
        <v>375</v>
      </c>
      <c r="C24" s="61">
        <v>1251</v>
      </c>
      <c r="D24" s="61">
        <v>1236</v>
      </c>
      <c r="E24" s="61">
        <v>1251</v>
      </c>
      <c r="F24" s="61">
        <v>347</v>
      </c>
      <c r="G24" s="61">
        <v>1623</v>
      </c>
      <c r="H24" s="61">
        <v>1623</v>
      </c>
      <c r="I24" s="62">
        <f t="shared" si="0"/>
        <v>1</v>
      </c>
      <c r="J24" s="63">
        <f t="shared" si="1"/>
        <v>0.77079482439926061</v>
      </c>
      <c r="K24" s="63">
        <f t="shared" si="2"/>
        <v>0.76155268022181144</v>
      </c>
      <c r="L24" s="63">
        <f t="shared" si="3"/>
        <v>0.77079482439926061</v>
      </c>
      <c r="M24" s="63">
        <f t="shared" si="4"/>
        <v>0.21380160197165743</v>
      </c>
      <c r="N24" s="64">
        <f t="shared" si="5"/>
        <v>1.5403573629081957E-2</v>
      </c>
    </row>
    <row r="25" spans="1:14">
      <c r="A25" s="60" t="s">
        <v>463</v>
      </c>
      <c r="B25" s="60" t="s">
        <v>376</v>
      </c>
      <c r="C25" s="61">
        <v>2603</v>
      </c>
      <c r="D25" s="61">
        <v>2546</v>
      </c>
      <c r="E25" s="61">
        <v>2603</v>
      </c>
      <c r="F25" s="61">
        <v>385</v>
      </c>
      <c r="G25" s="61">
        <v>3004</v>
      </c>
      <c r="H25" s="61">
        <v>3004</v>
      </c>
      <c r="I25" s="62">
        <f t="shared" si="0"/>
        <v>1</v>
      </c>
      <c r="J25" s="63">
        <f t="shared" si="1"/>
        <v>0.86651131824234351</v>
      </c>
      <c r="K25" s="63">
        <f t="shared" si="2"/>
        <v>0.84753661784287615</v>
      </c>
      <c r="L25" s="63">
        <f t="shared" si="3"/>
        <v>0.86651131824234351</v>
      </c>
      <c r="M25" s="63">
        <f t="shared" si="4"/>
        <v>0.12816245006657789</v>
      </c>
      <c r="N25" s="64">
        <f t="shared" si="5"/>
        <v>5.3262316910785978E-3</v>
      </c>
    </row>
    <row r="26" spans="1:14">
      <c r="A26" s="60" t="s">
        <v>463</v>
      </c>
      <c r="B26" s="60" t="s">
        <v>377</v>
      </c>
      <c r="C26" s="61">
        <v>1212</v>
      </c>
      <c r="D26" s="61">
        <v>1176</v>
      </c>
      <c r="E26" s="61">
        <v>1212</v>
      </c>
      <c r="F26" s="61">
        <v>119</v>
      </c>
      <c r="G26" s="61">
        <v>1338</v>
      </c>
      <c r="H26" s="61">
        <v>1338</v>
      </c>
      <c r="I26" s="62">
        <f t="shared" si="0"/>
        <v>1</v>
      </c>
      <c r="J26" s="63">
        <f t="shared" si="1"/>
        <v>0.905829596412556</v>
      </c>
      <c r="K26" s="63">
        <f t="shared" si="2"/>
        <v>0.87892376681614348</v>
      </c>
      <c r="L26" s="63">
        <f t="shared" si="3"/>
        <v>0.905829596412556</v>
      </c>
      <c r="M26" s="63">
        <f t="shared" si="4"/>
        <v>8.8938714499252614E-2</v>
      </c>
      <c r="N26" s="64">
        <f t="shared" si="5"/>
        <v>5.2316890881913825E-3</v>
      </c>
    </row>
    <row r="27" spans="1:14">
      <c r="A27" s="60" t="s">
        <v>463</v>
      </c>
      <c r="B27" s="60" t="s">
        <v>378</v>
      </c>
      <c r="C27" s="61">
        <v>24</v>
      </c>
      <c r="D27" s="61">
        <v>21</v>
      </c>
      <c r="E27" s="61">
        <v>24</v>
      </c>
      <c r="F27" s="61">
        <v>6</v>
      </c>
      <c r="G27" s="61">
        <v>30</v>
      </c>
      <c r="H27" s="61">
        <v>30</v>
      </c>
      <c r="I27" s="62">
        <f t="shared" si="0"/>
        <v>1</v>
      </c>
      <c r="J27" s="63">
        <f t="shared" si="1"/>
        <v>0.8</v>
      </c>
      <c r="K27" s="63">
        <f t="shared" si="2"/>
        <v>0.7</v>
      </c>
      <c r="L27" s="63">
        <f t="shared" si="3"/>
        <v>0.8</v>
      </c>
      <c r="M27" s="63">
        <f t="shared" si="4"/>
        <v>0.2</v>
      </c>
      <c r="N27" s="64">
        <f t="shared" si="5"/>
        <v>0</v>
      </c>
    </row>
    <row r="28" spans="1:14">
      <c r="A28" s="60" t="s">
        <v>463</v>
      </c>
      <c r="B28" s="60" t="s">
        <v>379</v>
      </c>
      <c r="C28" s="61">
        <v>0</v>
      </c>
      <c r="D28" s="61">
        <v>0</v>
      </c>
      <c r="E28" s="61">
        <v>0</v>
      </c>
      <c r="F28" s="61">
        <v>4</v>
      </c>
      <c r="G28" s="61">
        <v>4</v>
      </c>
      <c r="H28" s="61">
        <v>4</v>
      </c>
      <c r="I28" s="62">
        <f t="shared" si="0"/>
        <v>1</v>
      </c>
      <c r="J28" s="63">
        <f t="shared" si="1"/>
        <v>0</v>
      </c>
      <c r="K28" s="63">
        <f t="shared" si="2"/>
        <v>0</v>
      </c>
      <c r="L28" s="63">
        <f t="shared" si="3"/>
        <v>0</v>
      </c>
      <c r="M28" s="63">
        <f t="shared" si="4"/>
        <v>1</v>
      </c>
      <c r="N28" s="64">
        <f t="shared" si="5"/>
        <v>0</v>
      </c>
    </row>
    <row r="29" spans="1:14">
      <c r="A29" s="60" t="s">
        <v>463</v>
      </c>
      <c r="B29" s="60" t="s">
        <v>380</v>
      </c>
      <c r="C29" s="61">
        <v>5770</v>
      </c>
      <c r="D29" s="61">
        <v>6047</v>
      </c>
      <c r="E29" s="61">
        <v>5770</v>
      </c>
      <c r="F29" s="61">
        <v>270</v>
      </c>
      <c r="G29" s="61">
        <v>6390</v>
      </c>
      <c r="H29" s="61">
        <v>6390</v>
      </c>
      <c r="I29" s="62">
        <f t="shared" si="0"/>
        <v>1</v>
      </c>
      <c r="J29" s="63">
        <f t="shared" si="1"/>
        <v>0.90297339593114245</v>
      </c>
      <c r="K29" s="63">
        <f t="shared" si="2"/>
        <v>0.94632237871674496</v>
      </c>
      <c r="L29" s="63">
        <f t="shared" si="3"/>
        <v>0.90297339593114245</v>
      </c>
      <c r="M29" s="63">
        <f t="shared" si="4"/>
        <v>4.2253521126760563E-2</v>
      </c>
      <c r="N29" s="64">
        <f t="shared" si="5"/>
        <v>5.477308294209704E-2</v>
      </c>
    </row>
    <row r="30" spans="1:14">
      <c r="A30" s="60" t="s">
        <v>463</v>
      </c>
      <c r="B30" s="60" t="s">
        <v>381</v>
      </c>
      <c r="C30" s="61">
        <v>101</v>
      </c>
      <c r="D30" s="61">
        <v>101</v>
      </c>
      <c r="E30" s="61">
        <v>101</v>
      </c>
      <c r="F30" s="61">
        <v>61</v>
      </c>
      <c r="G30" s="61">
        <v>162</v>
      </c>
      <c r="H30" s="61">
        <v>162</v>
      </c>
      <c r="I30" s="62">
        <f t="shared" si="0"/>
        <v>1</v>
      </c>
      <c r="J30" s="63">
        <f t="shared" si="1"/>
        <v>0.62345679012345678</v>
      </c>
      <c r="K30" s="63">
        <f t="shared" si="2"/>
        <v>0.62345679012345678</v>
      </c>
      <c r="L30" s="63">
        <f t="shared" si="3"/>
        <v>0.62345679012345678</v>
      </c>
      <c r="M30" s="63">
        <f t="shared" si="4"/>
        <v>0.37654320987654322</v>
      </c>
      <c r="N30" s="64">
        <f t="shared" si="5"/>
        <v>0</v>
      </c>
    </row>
    <row r="31" spans="1:14">
      <c r="A31" s="60" t="s">
        <v>463</v>
      </c>
      <c r="B31" s="60" t="s">
        <v>382</v>
      </c>
      <c r="C31" s="61">
        <v>37</v>
      </c>
      <c r="D31" s="61">
        <v>39</v>
      </c>
      <c r="E31" s="61">
        <v>37</v>
      </c>
      <c r="F31" s="61">
        <v>115</v>
      </c>
      <c r="G31" s="61">
        <v>154</v>
      </c>
      <c r="H31" s="61">
        <v>154</v>
      </c>
      <c r="I31" s="62">
        <f t="shared" si="0"/>
        <v>1</v>
      </c>
      <c r="J31" s="63">
        <f t="shared" si="1"/>
        <v>0.24025974025974026</v>
      </c>
      <c r="K31" s="63">
        <f t="shared" si="2"/>
        <v>0.25324675324675322</v>
      </c>
      <c r="L31" s="63">
        <f t="shared" si="3"/>
        <v>0.24025974025974026</v>
      </c>
      <c r="M31" s="63">
        <f t="shared" si="4"/>
        <v>0.74675324675324672</v>
      </c>
      <c r="N31" s="64">
        <f t="shared" si="5"/>
        <v>1.2987012987013019E-2</v>
      </c>
    </row>
    <row r="32" spans="1:14">
      <c r="A32" s="60" t="s">
        <v>463</v>
      </c>
      <c r="B32" s="60" t="s">
        <v>383</v>
      </c>
      <c r="C32" s="61">
        <v>530</v>
      </c>
      <c r="D32" s="61">
        <v>531</v>
      </c>
      <c r="E32" s="61">
        <v>530</v>
      </c>
      <c r="F32" s="61">
        <v>376</v>
      </c>
      <c r="G32" s="61">
        <v>908</v>
      </c>
      <c r="H32" s="61">
        <v>908</v>
      </c>
      <c r="I32" s="62">
        <f t="shared" si="0"/>
        <v>1</v>
      </c>
      <c r="J32" s="63">
        <f t="shared" si="1"/>
        <v>0.58370044052863435</v>
      </c>
      <c r="K32" s="63">
        <f t="shared" si="2"/>
        <v>0.58480176211453749</v>
      </c>
      <c r="L32" s="63">
        <f t="shared" si="3"/>
        <v>0.58370044052863435</v>
      </c>
      <c r="M32" s="63">
        <f t="shared" si="4"/>
        <v>0.41409691629955947</v>
      </c>
      <c r="N32" s="64">
        <f t="shared" si="5"/>
        <v>2.2026431718061845E-3</v>
      </c>
    </row>
    <row r="33" spans="1:14">
      <c r="A33" s="60" t="s">
        <v>463</v>
      </c>
      <c r="B33" s="60" t="s">
        <v>384</v>
      </c>
      <c r="C33" s="61">
        <v>33</v>
      </c>
      <c r="D33" s="61">
        <v>33</v>
      </c>
      <c r="E33" s="61">
        <v>33</v>
      </c>
      <c r="F33" s="61">
        <v>61</v>
      </c>
      <c r="G33" s="61">
        <v>94</v>
      </c>
      <c r="H33" s="61">
        <v>94</v>
      </c>
      <c r="I33" s="62">
        <f t="shared" si="0"/>
        <v>1</v>
      </c>
      <c r="J33" s="63">
        <f t="shared" si="1"/>
        <v>0.35106382978723405</v>
      </c>
      <c r="K33" s="63">
        <f t="shared" si="2"/>
        <v>0.35106382978723405</v>
      </c>
      <c r="L33" s="63">
        <f t="shared" si="3"/>
        <v>0.35106382978723405</v>
      </c>
      <c r="M33" s="63">
        <f t="shared" si="4"/>
        <v>0.64893617021276595</v>
      </c>
      <c r="N33" s="64">
        <f t="shared" si="5"/>
        <v>0</v>
      </c>
    </row>
    <row r="34" spans="1:14">
      <c r="A34" s="60" t="s">
        <v>463</v>
      </c>
      <c r="B34" s="60" t="s">
        <v>385</v>
      </c>
      <c r="C34" s="61">
        <v>40</v>
      </c>
      <c r="D34" s="61">
        <v>38</v>
      </c>
      <c r="E34" s="61">
        <v>40</v>
      </c>
      <c r="F34" s="61">
        <v>2</v>
      </c>
      <c r="G34" s="61">
        <v>43</v>
      </c>
      <c r="H34" s="61">
        <v>43</v>
      </c>
      <c r="I34" s="62">
        <f t="shared" si="0"/>
        <v>1</v>
      </c>
      <c r="J34" s="63">
        <f t="shared" si="1"/>
        <v>0.93023255813953487</v>
      </c>
      <c r="K34" s="63">
        <f t="shared" si="2"/>
        <v>0.88372093023255816</v>
      </c>
      <c r="L34" s="63">
        <f t="shared" si="3"/>
        <v>0.93023255813953487</v>
      </c>
      <c r="M34" s="63">
        <f t="shared" si="4"/>
        <v>4.6511627906976744E-2</v>
      </c>
      <c r="N34" s="64">
        <f t="shared" si="5"/>
        <v>2.3255813953488413E-2</v>
      </c>
    </row>
    <row r="35" spans="1:14">
      <c r="A35" s="60" t="s">
        <v>463</v>
      </c>
      <c r="B35" s="60" t="s">
        <v>387</v>
      </c>
      <c r="C35" s="61">
        <v>1433959</v>
      </c>
      <c r="D35" s="61">
        <v>1287864</v>
      </c>
      <c r="E35" s="61">
        <v>1412924</v>
      </c>
      <c r="F35" s="61">
        <v>709</v>
      </c>
      <c r="G35" s="61">
        <v>1434713</v>
      </c>
      <c r="H35" s="61">
        <v>1413668</v>
      </c>
      <c r="I35" s="62">
        <f t="shared" si="0"/>
        <v>0.98533156108573627</v>
      </c>
      <c r="J35" s="63">
        <f t="shared" si="1"/>
        <v>0.99947445935180068</v>
      </c>
      <c r="K35" s="63">
        <f t="shared" si="2"/>
        <v>0.89764573123683966</v>
      </c>
      <c r="L35" s="63">
        <f t="shared" si="3"/>
        <v>0.98481299047265902</v>
      </c>
      <c r="M35" s="63">
        <f t="shared" si="4"/>
        <v>4.9417549015029483E-4</v>
      </c>
      <c r="N35" s="64">
        <f t="shared" si="5"/>
        <v>3.1365158049023734E-5</v>
      </c>
    </row>
    <row r="36" spans="1:14">
      <c r="A36" s="60" t="s">
        <v>463</v>
      </c>
      <c r="B36" s="60" t="s">
        <v>388</v>
      </c>
      <c r="C36" s="61">
        <v>349832</v>
      </c>
      <c r="D36" s="61">
        <v>253669</v>
      </c>
      <c r="E36" s="61">
        <v>347997</v>
      </c>
      <c r="F36" s="61">
        <v>2438</v>
      </c>
      <c r="G36" s="61">
        <v>352399</v>
      </c>
      <c r="H36" s="61">
        <v>350563</v>
      </c>
      <c r="I36" s="62">
        <f t="shared" si="0"/>
        <v>0.99478999656639211</v>
      </c>
      <c r="J36" s="63">
        <f t="shared" si="1"/>
        <v>0.99271564334745555</v>
      </c>
      <c r="K36" s="63">
        <f t="shared" si="2"/>
        <v>0.71983461928098547</v>
      </c>
      <c r="L36" s="63">
        <f t="shared" si="3"/>
        <v>0.98750847760634963</v>
      </c>
      <c r="M36" s="63">
        <f t="shared" si="4"/>
        <v>6.9182943197909188E-3</v>
      </c>
      <c r="N36" s="64">
        <f t="shared" si="5"/>
        <v>3.6606233275349176E-4</v>
      </c>
    </row>
    <row r="37" spans="1:14" s="44" customFormat="1">
      <c r="A37" s="60" t="s">
        <v>463</v>
      </c>
      <c r="B37" s="60" t="s">
        <v>389</v>
      </c>
      <c r="C37" s="61">
        <v>2039</v>
      </c>
      <c r="D37" s="61">
        <v>2031</v>
      </c>
      <c r="E37" s="61">
        <v>2030</v>
      </c>
      <c r="F37" s="61">
        <v>211</v>
      </c>
      <c r="G37" s="61">
        <v>2251</v>
      </c>
      <c r="H37" s="61">
        <v>2241</v>
      </c>
      <c r="I37" s="62">
        <f t="shared" si="0"/>
        <v>0.99555752998667257</v>
      </c>
      <c r="J37" s="63">
        <f t="shared" si="1"/>
        <v>0.90581963571745894</v>
      </c>
      <c r="K37" s="63">
        <f t="shared" si="2"/>
        <v>0.90226565970679695</v>
      </c>
      <c r="L37" s="63">
        <f t="shared" si="3"/>
        <v>0.90182141270546423</v>
      </c>
      <c r="M37" s="63">
        <f t="shared" si="4"/>
        <v>9.3736117281208356E-2</v>
      </c>
      <c r="N37" s="64">
        <f t="shared" si="5"/>
        <v>4.4424700133272044E-4</v>
      </c>
    </row>
    <row r="38" spans="1:14">
      <c r="A38" s="60" t="s">
        <v>463</v>
      </c>
      <c r="B38" s="60" t="s">
        <v>390</v>
      </c>
      <c r="C38" s="61">
        <v>147222</v>
      </c>
      <c r="D38" s="61">
        <v>114248</v>
      </c>
      <c r="E38" s="61">
        <v>146954</v>
      </c>
      <c r="F38" s="61">
        <v>48</v>
      </c>
      <c r="G38" s="61">
        <v>147273</v>
      </c>
      <c r="H38" s="61">
        <v>147005</v>
      </c>
      <c r="I38" s="62">
        <f t="shared" si="0"/>
        <v>0.99818025028348711</v>
      </c>
      <c r="J38" s="63">
        <f t="shared" si="1"/>
        <v>0.9996537043449919</v>
      </c>
      <c r="K38" s="63">
        <f t="shared" si="2"/>
        <v>0.77575658810508374</v>
      </c>
      <c r="L38" s="63">
        <f t="shared" si="3"/>
        <v>0.99783395462847913</v>
      </c>
      <c r="M38" s="63">
        <f t="shared" si="4"/>
        <v>3.2592532236051417E-4</v>
      </c>
      <c r="N38" s="64">
        <f t="shared" si="5"/>
        <v>2.0370332647567935E-5</v>
      </c>
    </row>
    <row r="39" spans="1:14">
      <c r="A39" s="60" t="s">
        <v>463</v>
      </c>
      <c r="B39" s="60" t="s">
        <v>391</v>
      </c>
      <c r="C39" s="61">
        <v>54965</v>
      </c>
      <c r="D39" s="61">
        <v>37517</v>
      </c>
      <c r="E39" s="61">
        <v>54933</v>
      </c>
      <c r="F39" s="61">
        <v>21</v>
      </c>
      <c r="G39" s="61">
        <v>54987</v>
      </c>
      <c r="H39" s="61">
        <v>54955</v>
      </c>
      <c r="I39" s="62">
        <f t="shared" si="0"/>
        <v>0.99941804426500813</v>
      </c>
      <c r="J39" s="63">
        <f t="shared" si="1"/>
        <v>0.99959990543219301</v>
      </c>
      <c r="K39" s="63">
        <f t="shared" si="2"/>
        <v>0.68228854092785562</v>
      </c>
      <c r="L39" s="63">
        <f t="shared" si="3"/>
        <v>0.99901794969720115</v>
      </c>
      <c r="M39" s="63">
        <f t="shared" si="4"/>
        <v>3.8190845108843909E-4</v>
      </c>
      <c r="N39" s="64">
        <f t="shared" si="5"/>
        <v>1.8186116718554857E-5</v>
      </c>
    </row>
    <row r="40" spans="1:14">
      <c r="A40" s="60" t="s">
        <v>463</v>
      </c>
      <c r="B40" s="60" t="s">
        <v>393</v>
      </c>
      <c r="C40" s="61">
        <v>302</v>
      </c>
      <c r="D40" s="61">
        <v>193</v>
      </c>
      <c r="E40" s="61">
        <v>302</v>
      </c>
      <c r="F40" s="61">
        <v>146</v>
      </c>
      <c r="G40" s="61">
        <v>448</v>
      </c>
      <c r="H40" s="61">
        <v>448</v>
      </c>
      <c r="I40" s="62">
        <f t="shared" si="0"/>
        <v>1</v>
      </c>
      <c r="J40" s="63">
        <f t="shared" si="1"/>
        <v>0.6741071428571429</v>
      </c>
      <c r="K40" s="63">
        <f t="shared" si="2"/>
        <v>0.43080357142857145</v>
      </c>
      <c r="L40" s="63">
        <f t="shared" si="3"/>
        <v>0.6741071428571429</v>
      </c>
      <c r="M40" s="63">
        <f t="shared" si="4"/>
        <v>0.32589285714285715</v>
      </c>
      <c r="N40" s="64">
        <f t="shared" si="5"/>
        <v>0</v>
      </c>
    </row>
    <row r="41" spans="1:14">
      <c r="A41" s="60" t="s">
        <v>463</v>
      </c>
      <c r="B41" s="60" t="s">
        <v>394</v>
      </c>
      <c r="C41" s="61">
        <v>6083</v>
      </c>
      <c r="D41" s="61">
        <v>5840</v>
      </c>
      <c r="E41" s="61">
        <v>6083</v>
      </c>
      <c r="F41" s="61">
        <v>2178</v>
      </c>
      <c r="G41" s="61">
        <v>8261</v>
      </c>
      <c r="H41" s="61">
        <v>8261</v>
      </c>
      <c r="I41" s="62">
        <f t="shared" si="0"/>
        <v>1</v>
      </c>
      <c r="J41" s="63">
        <f t="shared" si="1"/>
        <v>0.73635153129161124</v>
      </c>
      <c r="K41" s="63">
        <f t="shared" si="2"/>
        <v>0.7069362062704273</v>
      </c>
      <c r="L41" s="63">
        <f t="shared" si="3"/>
        <v>0.73635153129161124</v>
      </c>
      <c r="M41" s="63">
        <f t="shared" si="4"/>
        <v>0.26364846870838882</v>
      </c>
      <c r="N41" s="64">
        <f t="shared" si="5"/>
        <v>0</v>
      </c>
    </row>
    <row r="42" spans="1:14">
      <c r="A42" s="60" t="s">
        <v>463</v>
      </c>
      <c r="B42" s="60" t="s">
        <v>395</v>
      </c>
      <c r="C42" s="61">
        <v>15935</v>
      </c>
      <c r="D42" s="61">
        <v>15255</v>
      </c>
      <c r="E42" s="61">
        <v>15861</v>
      </c>
      <c r="F42" s="61">
        <v>14</v>
      </c>
      <c r="G42" s="61">
        <v>15954</v>
      </c>
      <c r="H42" s="61">
        <v>15880</v>
      </c>
      <c r="I42" s="62">
        <f t="shared" si="0"/>
        <v>0.99536166478626054</v>
      </c>
      <c r="J42" s="63">
        <f t="shared" si="1"/>
        <v>0.99880907609376957</v>
      </c>
      <c r="K42" s="63">
        <f t="shared" si="2"/>
        <v>0.95618653629183903</v>
      </c>
      <c r="L42" s="63">
        <f t="shared" si="3"/>
        <v>0.9941707408800301</v>
      </c>
      <c r="M42" s="63">
        <f t="shared" si="4"/>
        <v>8.7752287827504074E-4</v>
      </c>
      <c r="N42" s="64">
        <f t="shared" si="5"/>
        <v>3.134010279554067E-4</v>
      </c>
    </row>
    <row r="43" spans="1:14">
      <c r="A43" s="60" t="s">
        <v>463</v>
      </c>
      <c r="B43" s="60" t="s">
        <v>397</v>
      </c>
      <c r="C43" s="61">
        <v>22359</v>
      </c>
      <c r="D43" s="61">
        <v>22053</v>
      </c>
      <c r="E43" s="61">
        <v>21034</v>
      </c>
      <c r="F43" s="61">
        <v>89</v>
      </c>
      <c r="G43" s="61">
        <v>22472</v>
      </c>
      <c r="H43" s="61">
        <v>21128</v>
      </c>
      <c r="I43" s="62">
        <f t="shared" si="0"/>
        <v>0.94019223923104311</v>
      </c>
      <c r="J43" s="63">
        <f t="shared" si="1"/>
        <v>0.99497152011391954</v>
      </c>
      <c r="K43" s="63">
        <f t="shared" si="2"/>
        <v>0.98135457458170172</v>
      </c>
      <c r="L43" s="63">
        <f t="shared" si="3"/>
        <v>0.93600925596297613</v>
      </c>
      <c r="M43" s="63">
        <f t="shared" si="4"/>
        <v>3.9604841580633682E-3</v>
      </c>
      <c r="N43" s="64">
        <f t="shared" si="5"/>
        <v>1.0679957280170793E-3</v>
      </c>
    </row>
    <row r="44" spans="1:14">
      <c r="A44" s="60" t="s">
        <v>463</v>
      </c>
      <c r="B44" s="60" t="s">
        <v>398</v>
      </c>
      <c r="C44" s="61">
        <v>6445</v>
      </c>
      <c r="D44" s="61">
        <v>6398</v>
      </c>
      <c r="E44" s="61">
        <v>6089</v>
      </c>
      <c r="F44" s="61">
        <v>343</v>
      </c>
      <c r="G44" s="61">
        <v>6799</v>
      </c>
      <c r="H44" s="61">
        <v>6438</v>
      </c>
      <c r="I44" s="62">
        <f t="shared" si="0"/>
        <v>0.9469039564641859</v>
      </c>
      <c r="J44" s="65">
        <f t="shared" si="1"/>
        <v>0.94793351963524053</v>
      </c>
      <c r="K44" s="63">
        <f t="shared" si="2"/>
        <v>0.94102073834387412</v>
      </c>
      <c r="L44" s="63">
        <f t="shared" si="3"/>
        <v>0.89557287836446531</v>
      </c>
      <c r="M44" s="63">
        <f t="shared" si="4"/>
        <v>5.0448595381673775E-2</v>
      </c>
      <c r="N44" s="64">
        <f t="shared" si="5"/>
        <v>1.6178849830856823E-3</v>
      </c>
    </row>
    <row r="45" spans="1:14">
      <c r="A45" s="60" t="s">
        <v>463</v>
      </c>
      <c r="B45" s="60" t="s">
        <v>399</v>
      </c>
      <c r="C45" s="61">
        <v>35</v>
      </c>
      <c r="D45" s="61">
        <v>19</v>
      </c>
      <c r="E45" s="61">
        <v>35</v>
      </c>
      <c r="F45" s="61">
        <v>5</v>
      </c>
      <c r="G45" s="61">
        <v>40</v>
      </c>
      <c r="H45" s="61">
        <v>40</v>
      </c>
      <c r="I45" s="62">
        <f t="shared" si="0"/>
        <v>1</v>
      </c>
      <c r="J45" s="63">
        <f t="shared" si="1"/>
        <v>0.875</v>
      </c>
      <c r="K45" s="63">
        <f t="shared" si="2"/>
        <v>0.47499999999999998</v>
      </c>
      <c r="L45" s="63">
        <f t="shared" si="3"/>
        <v>0.875</v>
      </c>
      <c r="M45" s="63">
        <f t="shared" si="4"/>
        <v>0.125</v>
      </c>
      <c r="N45" s="64">
        <f t="shared" si="5"/>
        <v>0</v>
      </c>
    </row>
    <row r="46" spans="1:14">
      <c r="A46" s="60" t="s">
        <v>463</v>
      </c>
      <c r="B46" s="60" t="s">
        <v>493</v>
      </c>
      <c r="C46" s="61">
        <v>526</v>
      </c>
      <c r="D46" s="61">
        <v>527</v>
      </c>
      <c r="E46" s="61">
        <v>365</v>
      </c>
      <c r="F46" s="61">
        <v>7</v>
      </c>
      <c r="G46" s="61">
        <v>541</v>
      </c>
      <c r="H46" s="61">
        <v>380</v>
      </c>
      <c r="I46" s="62">
        <f t="shared" si="0"/>
        <v>0.70240295748613679</v>
      </c>
      <c r="J46" s="63">
        <f t="shared" si="1"/>
        <v>0.97227356746765248</v>
      </c>
      <c r="K46" s="63">
        <f t="shared" si="2"/>
        <v>0.97412199630314233</v>
      </c>
      <c r="L46" s="63">
        <f t="shared" si="3"/>
        <v>0.67467652495378927</v>
      </c>
      <c r="M46" s="63">
        <f t="shared" si="4"/>
        <v>1.2939001848428836E-2</v>
      </c>
      <c r="N46" s="64">
        <f t="shared" si="5"/>
        <v>1.4787430683918634E-2</v>
      </c>
    </row>
    <row r="47" spans="1:14">
      <c r="A47" s="60" t="s">
        <v>463</v>
      </c>
      <c r="B47" s="60" t="s">
        <v>400</v>
      </c>
      <c r="C47" s="61">
        <v>5</v>
      </c>
      <c r="D47" s="61">
        <v>6</v>
      </c>
      <c r="E47" s="61">
        <v>5</v>
      </c>
      <c r="F47" s="61">
        <v>3</v>
      </c>
      <c r="G47" s="61">
        <v>9</v>
      </c>
      <c r="H47" s="61">
        <v>9</v>
      </c>
      <c r="I47" s="62">
        <f t="shared" si="0"/>
        <v>1</v>
      </c>
      <c r="J47" s="63">
        <f t="shared" si="1"/>
        <v>0.55555555555555558</v>
      </c>
      <c r="K47" s="63">
        <f t="shared" si="2"/>
        <v>0.66666666666666663</v>
      </c>
      <c r="L47" s="63">
        <f t="shared" si="3"/>
        <v>0.55555555555555558</v>
      </c>
      <c r="M47" s="63">
        <f t="shared" si="4"/>
        <v>0.33333333333333331</v>
      </c>
      <c r="N47" s="64">
        <f t="shared" si="5"/>
        <v>0.11111111111111116</v>
      </c>
    </row>
    <row r="48" spans="1:14">
      <c r="A48" s="60" t="s">
        <v>463</v>
      </c>
      <c r="B48" s="60" t="s">
        <v>401</v>
      </c>
      <c r="C48" s="61">
        <v>24</v>
      </c>
      <c r="D48" s="61">
        <v>24</v>
      </c>
      <c r="E48" s="61">
        <v>24</v>
      </c>
      <c r="F48" s="61">
        <v>1</v>
      </c>
      <c r="G48" s="61">
        <v>25</v>
      </c>
      <c r="H48" s="61">
        <v>25</v>
      </c>
      <c r="I48" s="62">
        <f t="shared" si="0"/>
        <v>1</v>
      </c>
      <c r="J48" s="63">
        <f t="shared" si="1"/>
        <v>0.96</v>
      </c>
      <c r="K48" s="63">
        <f t="shared" si="2"/>
        <v>0.96</v>
      </c>
      <c r="L48" s="63">
        <f t="shared" si="3"/>
        <v>0.96</v>
      </c>
      <c r="M48" s="63">
        <f t="shared" si="4"/>
        <v>0.04</v>
      </c>
      <c r="N48" s="64">
        <f t="shared" si="5"/>
        <v>0</v>
      </c>
    </row>
    <row r="49" spans="1:14">
      <c r="A49" s="60" t="s">
        <v>463</v>
      </c>
      <c r="B49" s="60" t="s">
        <v>402</v>
      </c>
      <c r="C49" s="61">
        <v>20</v>
      </c>
      <c r="D49" s="61">
        <v>20</v>
      </c>
      <c r="E49" s="61">
        <v>20</v>
      </c>
      <c r="F49" s="61">
        <v>10</v>
      </c>
      <c r="G49" s="61">
        <v>30</v>
      </c>
      <c r="H49" s="61">
        <v>30</v>
      </c>
      <c r="I49" s="62">
        <f t="shared" si="0"/>
        <v>1</v>
      </c>
      <c r="J49" s="63">
        <f t="shared" si="1"/>
        <v>0.66666666666666663</v>
      </c>
      <c r="K49" s="63">
        <f t="shared" si="2"/>
        <v>0.66666666666666663</v>
      </c>
      <c r="L49" s="63">
        <f t="shared" si="3"/>
        <v>0.66666666666666663</v>
      </c>
      <c r="M49" s="63">
        <f t="shared" si="4"/>
        <v>0.33333333333333331</v>
      </c>
      <c r="N49" s="64">
        <f t="shared" si="5"/>
        <v>0</v>
      </c>
    </row>
    <row r="50" spans="1:14">
      <c r="A50" s="60" t="s">
        <v>463</v>
      </c>
      <c r="B50" s="60" t="s">
        <v>403</v>
      </c>
      <c r="C50" s="61">
        <v>18</v>
      </c>
      <c r="D50" s="61">
        <v>18</v>
      </c>
      <c r="E50" s="61">
        <v>18</v>
      </c>
      <c r="F50" s="61">
        <v>8</v>
      </c>
      <c r="G50" s="61">
        <v>26</v>
      </c>
      <c r="H50" s="61">
        <v>26</v>
      </c>
      <c r="I50" s="62">
        <f t="shared" si="0"/>
        <v>1</v>
      </c>
      <c r="J50" s="63">
        <f t="shared" si="1"/>
        <v>0.69230769230769229</v>
      </c>
      <c r="K50" s="63">
        <f t="shared" si="2"/>
        <v>0.69230769230769229</v>
      </c>
      <c r="L50" s="63">
        <f t="shared" si="3"/>
        <v>0.69230769230769229</v>
      </c>
      <c r="M50" s="63">
        <f t="shared" si="4"/>
        <v>0.30769230769230771</v>
      </c>
      <c r="N50" s="64">
        <f t="shared" si="5"/>
        <v>0</v>
      </c>
    </row>
    <row r="51" spans="1:14">
      <c r="A51" s="60" t="s">
        <v>463</v>
      </c>
      <c r="B51" s="60" t="s">
        <v>404</v>
      </c>
      <c r="C51" s="61">
        <v>79</v>
      </c>
      <c r="D51" s="61">
        <v>79</v>
      </c>
      <c r="E51" s="61">
        <v>79</v>
      </c>
      <c r="F51" s="61">
        <v>39</v>
      </c>
      <c r="G51" s="61">
        <v>118</v>
      </c>
      <c r="H51" s="61">
        <v>118</v>
      </c>
      <c r="I51" s="62">
        <f t="shared" si="0"/>
        <v>1</v>
      </c>
      <c r="J51" s="63">
        <f t="shared" si="1"/>
        <v>0.66949152542372881</v>
      </c>
      <c r="K51" s="63">
        <f t="shared" si="2"/>
        <v>0.66949152542372881</v>
      </c>
      <c r="L51" s="63">
        <f t="shared" si="3"/>
        <v>0.66949152542372881</v>
      </c>
      <c r="M51" s="63">
        <f t="shared" si="4"/>
        <v>0.33050847457627119</v>
      </c>
      <c r="N51" s="64">
        <f t="shared" si="5"/>
        <v>0</v>
      </c>
    </row>
    <row r="52" spans="1:14">
      <c r="A52" s="60" t="s">
        <v>463</v>
      </c>
      <c r="B52" s="60" t="s">
        <v>410</v>
      </c>
      <c r="C52" s="61">
        <v>18</v>
      </c>
      <c r="D52" s="61">
        <v>18</v>
      </c>
      <c r="E52" s="61">
        <v>18</v>
      </c>
      <c r="F52" s="61">
        <v>7</v>
      </c>
      <c r="G52" s="61">
        <v>25</v>
      </c>
      <c r="H52" s="61">
        <v>25</v>
      </c>
      <c r="I52" s="62">
        <f t="shared" si="0"/>
        <v>1</v>
      </c>
      <c r="J52" s="63">
        <f t="shared" si="1"/>
        <v>0.72</v>
      </c>
      <c r="K52" s="63">
        <f t="shared" si="2"/>
        <v>0.72</v>
      </c>
      <c r="L52" s="63">
        <f t="shared" si="3"/>
        <v>0.72</v>
      </c>
      <c r="M52" s="63">
        <f t="shared" si="4"/>
        <v>0.28000000000000003</v>
      </c>
      <c r="N52" s="64">
        <f t="shared" si="5"/>
        <v>0</v>
      </c>
    </row>
    <row r="53" spans="1:14">
      <c r="A53" s="60" t="s">
        <v>463</v>
      </c>
      <c r="B53" s="60" t="s">
        <v>411</v>
      </c>
      <c r="C53" s="61">
        <v>8</v>
      </c>
      <c r="D53" s="61">
        <v>8</v>
      </c>
      <c r="E53" s="61">
        <v>8</v>
      </c>
      <c r="F53" s="61">
        <v>22</v>
      </c>
      <c r="G53" s="61">
        <v>30</v>
      </c>
      <c r="H53" s="61">
        <v>30</v>
      </c>
      <c r="I53" s="62">
        <f t="shared" si="0"/>
        <v>1</v>
      </c>
      <c r="J53" s="63">
        <f t="shared" si="1"/>
        <v>0.26666666666666666</v>
      </c>
      <c r="K53" s="63">
        <f t="shared" si="2"/>
        <v>0.26666666666666666</v>
      </c>
      <c r="L53" s="63">
        <f t="shared" si="3"/>
        <v>0.26666666666666666</v>
      </c>
      <c r="M53" s="63">
        <f t="shared" si="4"/>
        <v>0.73333333333333328</v>
      </c>
      <c r="N53" s="64">
        <f t="shared" si="5"/>
        <v>0</v>
      </c>
    </row>
    <row r="54" spans="1:14">
      <c r="A54" s="60" t="s">
        <v>463</v>
      </c>
      <c r="B54" s="60" t="s">
        <v>412</v>
      </c>
      <c r="C54" s="61">
        <v>2</v>
      </c>
      <c r="D54" s="61">
        <v>2</v>
      </c>
      <c r="E54" s="61">
        <v>2</v>
      </c>
      <c r="F54" s="61">
        <v>0</v>
      </c>
      <c r="G54" s="61">
        <v>2</v>
      </c>
      <c r="H54" s="61">
        <v>2</v>
      </c>
      <c r="I54" s="62">
        <f t="shared" si="0"/>
        <v>1</v>
      </c>
      <c r="J54" s="63">
        <f t="shared" si="1"/>
        <v>1</v>
      </c>
      <c r="K54" s="63">
        <f t="shared" si="2"/>
        <v>1</v>
      </c>
      <c r="L54" s="63">
        <f t="shared" si="3"/>
        <v>1</v>
      </c>
      <c r="M54" s="63">
        <f t="shared" si="4"/>
        <v>0</v>
      </c>
      <c r="N54" s="64">
        <f t="shared" si="5"/>
        <v>0</v>
      </c>
    </row>
    <row r="55" spans="1:14">
      <c r="A55" s="60"/>
      <c r="B55" s="60"/>
      <c r="C55" s="61">
        <f t="shared" ref="C55:H55" si="6">+SUM(C19:C54)</f>
        <v>2063987</v>
      </c>
      <c r="D55" s="61">
        <f t="shared" si="6"/>
        <v>1770279</v>
      </c>
      <c r="E55" s="61">
        <f t="shared" si="6"/>
        <v>2038892</v>
      </c>
      <c r="F55" s="61">
        <f t="shared" si="6"/>
        <v>9060</v>
      </c>
      <c r="G55" s="61">
        <f t="shared" si="6"/>
        <v>2074170</v>
      </c>
      <c r="H55" s="61">
        <f t="shared" si="6"/>
        <v>2049039</v>
      </c>
      <c r="I55" s="66">
        <f t="shared" ref="I55" si="7">H55/G55</f>
        <v>0.98788382823008725</v>
      </c>
      <c r="J55" s="67">
        <f t="shared" ref="J55" si="8">C55/$G55</f>
        <v>0.99509056634702076</v>
      </c>
      <c r="K55" s="67">
        <f t="shared" ref="K55" si="9">D55/$G55</f>
        <v>0.85348790118457019</v>
      </c>
      <c r="L55" s="67">
        <f t="shared" ref="L55" si="10">E55/$G55</f>
        <v>0.98299175091723434</v>
      </c>
      <c r="M55" s="67">
        <f t="shared" ref="M55" si="11">F55/$G55</f>
        <v>4.3680122651470225E-3</v>
      </c>
      <c r="N55" s="68">
        <f t="shared" ref="N55" si="12">1-M55-J55</f>
        <v>5.4142138783219718E-4</v>
      </c>
    </row>
    <row r="56" spans="1:14">
      <c r="A56" s="51"/>
      <c r="B56" s="51"/>
      <c r="C56" s="52"/>
      <c r="D56" s="52"/>
      <c r="E56" s="52"/>
      <c r="F56" s="52"/>
      <c r="G56" s="52"/>
    </row>
    <row r="57" spans="1:14">
      <c r="A57" s="49"/>
      <c r="B57" s="49"/>
      <c r="C57" s="50"/>
      <c r="D57" s="50"/>
      <c r="E57" s="50"/>
      <c r="F57" s="50"/>
      <c r="G57" s="50"/>
    </row>
    <row r="58" spans="1:14">
      <c r="A58" s="49"/>
      <c r="B58" s="49"/>
      <c r="C58" s="50"/>
      <c r="D58" s="50"/>
      <c r="E58" s="50"/>
      <c r="F58" s="50"/>
      <c r="G58" s="50"/>
    </row>
    <row r="59" spans="1:14">
      <c r="A59" s="49"/>
      <c r="B59" s="49"/>
      <c r="C59" s="50"/>
      <c r="D59" s="50"/>
      <c r="E59" s="50"/>
      <c r="F59" s="50"/>
      <c r="G59" s="50"/>
    </row>
    <row r="60" spans="1:14">
      <c r="A60" s="49"/>
      <c r="B60" s="49"/>
      <c r="C60" s="50"/>
      <c r="D60" s="50"/>
      <c r="E60" s="50"/>
      <c r="F60" s="50"/>
      <c r="G60" s="50"/>
    </row>
    <row r="61" spans="1:14">
      <c r="A61" s="49"/>
      <c r="B61" s="49"/>
      <c r="C61" s="50"/>
      <c r="D61" s="50"/>
      <c r="E61" s="50"/>
      <c r="F61" s="50"/>
      <c r="G61" s="50"/>
    </row>
    <row r="62" spans="1:14">
      <c r="A62" s="49"/>
      <c r="B62" s="49"/>
      <c r="C62" s="50"/>
      <c r="D62" s="50"/>
      <c r="E62" s="50"/>
      <c r="F62" s="50"/>
      <c r="G62" s="50"/>
    </row>
    <row r="63" spans="1:14">
      <c r="A63" s="49"/>
      <c r="B63" s="49"/>
      <c r="C63" s="50"/>
      <c r="D63" s="50"/>
      <c r="E63" s="50"/>
      <c r="F63" s="50"/>
      <c r="G63" s="50"/>
    </row>
    <row r="64" spans="1:14">
      <c r="A64" s="49"/>
      <c r="B64" s="49"/>
      <c r="C64" s="50"/>
      <c r="D64" s="50"/>
      <c r="E64" s="50"/>
      <c r="F64" s="50"/>
      <c r="G64" s="50"/>
    </row>
    <row r="65" spans="1:7">
      <c r="A65" s="49"/>
      <c r="B65" s="49"/>
      <c r="C65" s="50"/>
      <c r="D65" s="50"/>
      <c r="E65" s="50"/>
      <c r="F65" s="50"/>
      <c r="G65" s="50"/>
    </row>
    <row r="66" spans="1:7">
      <c r="A66" s="49"/>
      <c r="B66" s="49"/>
      <c r="C66" s="50"/>
      <c r="D66" s="50"/>
      <c r="E66" s="50"/>
      <c r="F66" s="50"/>
      <c r="G66" s="50"/>
    </row>
    <row r="67" spans="1:7">
      <c r="A67" s="49"/>
      <c r="B67" s="49"/>
      <c r="C67" s="50"/>
      <c r="D67" s="50"/>
      <c r="E67" s="50"/>
      <c r="F67" s="50"/>
      <c r="G67" s="50"/>
    </row>
    <row r="68" spans="1:7">
      <c r="A68" s="49"/>
      <c r="B68" s="49"/>
      <c r="C68" s="50"/>
      <c r="D68" s="50"/>
      <c r="E68" s="50"/>
      <c r="F68" s="50"/>
      <c r="G68" s="50"/>
    </row>
    <row r="69" spans="1:7">
      <c r="A69" s="49"/>
      <c r="B69" s="49"/>
      <c r="C69" s="50"/>
      <c r="D69" s="50"/>
      <c r="E69" s="50"/>
      <c r="F69" s="50"/>
      <c r="G69" s="50"/>
    </row>
    <row r="70" spans="1:7">
      <c r="A70" s="49"/>
      <c r="B70" s="49"/>
      <c r="C70" s="50"/>
      <c r="D70" s="50"/>
      <c r="E70" s="50"/>
      <c r="F70" s="50"/>
      <c r="G70" s="50"/>
    </row>
    <row r="71" spans="1:7">
      <c r="A71" s="49"/>
      <c r="B71" s="49"/>
      <c r="C71" s="50"/>
      <c r="D71" s="50"/>
      <c r="E71" s="50"/>
      <c r="F71" s="50"/>
      <c r="G71" s="50"/>
    </row>
    <row r="72" spans="1:7">
      <c r="A72" s="49"/>
      <c r="B72" s="49"/>
      <c r="C72" s="50"/>
      <c r="D72" s="50"/>
      <c r="E72" s="50"/>
      <c r="F72" s="50"/>
      <c r="G72" s="50"/>
    </row>
    <row r="73" spans="1:7">
      <c r="A73" s="49"/>
      <c r="B73" s="49"/>
      <c r="C73" s="50"/>
      <c r="D73" s="50"/>
      <c r="E73" s="50"/>
      <c r="F73" s="50"/>
      <c r="G73" s="50"/>
    </row>
    <row r="74" spans="1:7">
      <c r="A74" s="49"/>
      <c r="B74" s="49"/>
      <c r="C74" s="50"/>
      <c r="D74" s="50"/>
      <c r="E74" s="50"/>
      <c r="F74" s="50"/>
      <c r="G74" s="50"/>
    </row>
    <row r="75" spans="1:7">
      <c r="A75" s="49"/>
      <c r="B75" s="49"/>
      <c r="C75" s="50"/>
      <c r="D75" s="50"/>
      <c r="E75" s="50"/>
      <c r="F75" s="50"/>
      <c r="G75" s="50"/>
    </row>
    <row r="76" spans="1:7">
      <c r="A76" s="49"/>
      <c r="B76" s="49"/>
      <c r="C76" s="50"/>
      <c r="D76" s="50"/>
      <c r="E76" s="50"/>
      <c r="F76" s="50"/>
      <c r="G76" s="50"/>
    </row>
    <row r="77" spans="1:7">
      <c r="A77" s="49"/>
      <c r="B77" s="49"/>
      <c r="C77" s="50"/>
      <c r="D77" s="50"/>
      <c r="E77" s="50"/>
      <c r="F77" s="50"/>
      <c r="G77" s="50"/>
    </row>
    <row r="78" spans="1:7">
      <c r="A78" s="49"/>
      <c r="B78" s="49"/>
      <c r="C78" s="50"/>
      <c r="D78" s="50"/>
      <c r="E78" s="50"/>
      <c r="F78" s="50"/>
      <c r="G78" s="50"/>
    </row>
    <row r="79" spans="1:7">
      <c r="A79" s="49"/>
      <c r="B79" s="49"/>
      <c r="C79" s="50"/>
      <c r="D79" s="50"/>
      <c r="E79" s="50"/>
      <c r="F79" s="50"/>
      <c r="G79" s="50"/>
    </row>
    <row r="80" spans="1:7">
      <c r="A80" s="49"/>
      <c r="B80" s="49"/>
      <c r="C80" s="50"/>
      <c r="D80" s="50"/>
      <c r="E80" s="50"/>
      <c r="F80" s="50"/>
      <c r="G80" s="50"/>
    </row>
    <row r="81" spans="1:7">
      <c r="A81" s="49"/>
      <c r="B81" s="49"/>
      <c r="C81" s="50"/>
      <c r="D81" s="50"/>
      <c r="E81" s="50"/>
      <c r="F81" s="50"/>
      <c r="G81" s="50"/>
    </row>
    <row r="82" spans="1:7">
      <c r="A82" s="49"/>
      <c r="B82" s="49"/>
      <c r="C82" s="50"/>
      <c r="D82" s="50"/>
      <c r="E82" s="50"/>
      <c r="F82" s="50"/>
      <c r="G82" s="50"/>
    </row>
    <row r="83" spans="1:7">
      <c r="A83" s="49"/>
      <c r="B83" s="49"/>
      <c r="C83" s="50"/>
      <c r="D83" s="50"/>
      <c r="E83" s="50"/>
      <c r="F83" s="50"/>
      <c r="G83" s="50"/>
    </row>
    <row r="84" spans="1:7">
      <c r="A84" s="49"/>
      <c r="B84" s="49"/>
      <c r="C84" s="50"/>
      <c r="D84" s="50"/>
      <c r="E84" s="50"/>
      <c r="F84" s="50"/>
      <c r="G84" s="50"/>
    </row>
    <row r="85" spans="1:7">
      <c r="A85" s="49"/>
      <c r="B85" s="49"/>
      <c r="C85" s="50"/>
      <c r="D85" s="50"/>
      <c r="E85" s="50"/>
      <c r="F85" s="50"/>
      <c r="G85" s="50"/>
    </row>
    <row r="86" spans="1:7">
      <c r="A86" s="49"/>
      <c r="B86" s="49"/>
      <c r="C86" s="50"/>
      <c r="D86" s="50"/>
      <c r="E86" s="50"/>
      <c r="F86" s="50"/>
      <c r="G86" s="50"/>
    </row>
    <row r="87" spans="1:7">
      <c r="A87" s="49"/>
      <c r="B87" s="49"/>
      <c r="C87" s="50"/>
      <c r="D87" s="50"/>
      <c r="E87" s="50"/>
      <c r="F87" s="50"/>
      <c r="G87" s="50"/>
    </row>
    <row r="88" spans="1:7">
      <c r="A88" s="49"/>
      <c r="B88" s="49"/>
      <c r="C88" s="50"/>
      <c r="D88" s="50"/>
      <c r="E88" s="50"/>
      <c r="F88" s="50"/>
      <c r="G88" s="50"/>
    </row>
    <row r="89" spans="1:7">
      <c r="A89" s="49"/>
      <c r="B89" s="49"/>
      <c r="C89" s="50"/>
      <c r="D89" s="50"/>
      <c r="E89" s="50"/>
      <c r="F89" s="50"/>
      <c r="G89" s="50"/>
    </row>
    <row r="90" spans="1:7">
      <c r="A90" s="49"/>
      <c r="B90" s="49"/>
      <c r="C90" s="50"/>
      <c r="D90" s="50"/>
      <c r="E90" s="50"/>
      <c r="F90" s="50"/>
      <c r="G90" s="50"/>
    </row>
    <row r="91" spans="1:7">
      <c r="A91" s="49"/>
      <c r="B91" s="49"/>
      <c r="C91" s="50"/>
      <c r="D91" s="50"/>
      <c r="E91" s="50"/>
      <c r="F91" s="50"/>
      <c r="G91" s="50"/>
    </row>
    <row r="92" spans="1:7">
      <c r="A92" s="49"/>
      <c r="B92" s="49"/>
      <c r="C92" s="50"/>
      <c r="D92" s="50"/>
      <c r="E92" s="50"/>
      <c r="F92" s="50"/>
      <c r="G92" s="50"/>
    </row>
    <row r="93" spans="1:7">
      <c r="A93" s="49"/>
      <c r="B93" s="49"/>
      <c r="C93" s="50"/>
      <c r="D93" s="50"/>
      <c r="E93" s="50"/>
      <c r="F93" s="50"/>
      <c r="G93" s="50"/>
    </row>
    <row r="94" spans="1:7">
      <c r="A94" s="49"/>
      <c r="B94" s="49"/>
      <c r="C94" s="50"/>
      <c r="D94" s="50"/>
      <c r="E94" s="50"/>
      <c r="F94" s="50"/>
      <c r="G94" s="50"/>
    </row>
    <row r="95" spans="1:7">
      <c r="A95" s="49"/>
      <c r="B95" s="49"/>
      <c r="C95" s="50"/>
      <c r="D95" s="50"/>
      <c r="E95" s="50"/>
      <c r="F95" s="50"/>
      <c r="G95" s="50"/>
    </row>
    <row r="96" spans="1:7">
      <c r="A96" s="49"/>
      <c r="B96" s="49"/>
      <c r="C96" s="50"/>
      <c r="D96" s="50"/>
      <c r="E96" s="50"/>
      <c r="F96" s="50"/>
      <c r="G96" s="50"/>
    </row>
    <row r="97" spans="1:7">
      <c r="A97" s="49"/>
      <c r="B97" s="49"/>
      <c r="C97" s="50"/>
      <c r="D97" s="50"/>
      <c r="E97" s="50"/>
      <c r="F97" s="50"/>
      <c r="G97" s="50"/>
    </row>
    <row r="98" spans="1:7">
      <c r="A98" s="49"/>
      <c r="B98" s="49"/>
      <c r="C98" s="50"/>
      <c r="D98" s="50"/>
      <c r="E98" s="50"/>
      <c r="F98" s="50"/>
      <c r="G98" s="50"/>
    </row>
    <row r="99" spans="1:7">
      <c r="A99" s="49"/>
      <c r="B99" s="49"/>
      <c r="C99" s="50"/>
      <c r="D99" s="50"/>
      <c r="E99" s="50"/>
      <c r="F99" s="50"/>
      <c r="G99" s="50"/>
    </row>
    <row r="100" spans="1:7">
      <c r="A100" s="49"/>
      <c r="B100" s="49"/>
      <c r="C100" s="50"/>
      <c r="D100" s="50"/>
      <c r="E100" s="50"/>
      <c r="F100" s="50"/>
      <c r="G100" s="50"/>
    </row>
    <row r="101" spans="1:7">
      <c r="A101" s="49"/>
      <c r="B101" s="49"/>
      <c r="C101" s="50"/>
      <c r="D101" s="50"/>
      <c r="E101" s="50"/>
      <c r="F101" s="50"/>
      <c r="G101" s="50"/>
    </row>
    <row r="102" spans="1:7">
      <c r="A102" s="49"/>
      <c r="B102" s="49"/>
      <c r="C102" s="50"/>
      <c r="D102" s="50"/>
      <c r="E102" s="50"/>
      <c r="F102" s="50"/>
      <c r="G102" s="50"/>
    </row>
    <row r="103" spans="1:7">
      <c r="A103" s="49"/>
      <c r="B103" s="49"/>
      <c r="C103" s="50"/>
      <c r="D103" s="50"/>
      <c r="E103" s="50"/>
      <c r="F103" s="50"/>
      <c r="G103" s="50"/>
    </row>
    <row r="104" spans="1:7">
      <c r="A104" s="49"/>
      <c r="B104" s="49"/>
      <c r="C104" s="50"/>
      <c r="D104" s="50"/>
      <c r="E104" s="50"/>
      <c r="F104" s="50"/>
      <c r="G104" s="50"/>
    </row>
    <row r="105" spans="1:7">
      <c r="A105" s="49"/>
      <c r="B105" s="49"/>
      <c r="C105" s="50"/>
      <c r="D105" s="50"/>
      <c r="E105" s="50"/>
      <c r="F105" s="50"/>
      <c r="G105" s="50"/>
    </row>
    <row r="106" spans="1:7">
      <c r="A106" s="49"/>
      <c r="B106" s="49"/>
      <c r="C106" s="50"/>
      <c r="D106" s="50"/>
      <c r="E106" s="50"/>
      <c r="F106" s="50"/>
      <c r="G106" s="50"/>
    </row>
    <row r="107" spans="1:7">
      <c r="A107" s="49"/>
      <c r="B107" s="49"/>
      <c r="C107" s="50"/>
      <c r="D107" s="50"/>
      <c r="E107" s="50"/>
      <c r="F107" s="50"/>
      <c r="G107" s="50"/>
    </row>
    <row r="108" spans="1:7">
      <c r="A108" s="49"/>
      <c r="B108" s="49"/>
      <c r="C108" s="50"/>
      <c r="D108" s="50"/>
      <c r="E108" s="50"/>
      <c r="F108" s="50"/>
      <c r="G108" s="50"/>
    </row>
    <row r="109" spans="1:7">
      <c r="A109" s="49"/>
      <c r="B109" s="49"/>
      <c r="C109" s="50"/>
      <c r="D109" s="50"/>
      <c r="E109" s="50"/>
      <c r="F109" s="50"/>
      <c r="G109" s="50"/>
    </row>
    <row r="110" spans="1:7">
      <c r="A110" s="49"/>
      <c r="B110" s="49"/>
      <c r="C110" s="50"/>
      <c r="D110" s="50"/>
      <c r="E110" s="50"/>
      <c r="F110" s="50"/>
      <c r="G110" s="50"/>
    </row>
    <row r="111" spans="1:7">
      <c r="A111" s="49"/>
      <c r="B111" s="49"/>
      <c r="C111" s="50"/>
      <c r="D111" s="50"/>
      <c r="E111" s="50"/>
      <c r="F111" s="50"/>
      <c r="G111" s="50"/>
    </row>
    <row r="112" spans="1:7">
      <c r="A112" s="49"/>
      <c r="B112" s="49"/>
      <c r="C112" s="50"/>
      <c r="D112" s="50"/>
      <c r="E112" s="50"/>
      <c r="F112" s="50"/>
      <c r="G112" s="50"/>
    </row>
    <row r="113" spans="1:7">
      <c r="A113" s="49"/>
      <c r="B113" s="49"/>
      <c r="C113" s="50"/>
      <c r="D113" s="50"/>
      <c r="E113" s="50"/>
      <c r="F113" s="50"/>
      <c r="G113" s="50"/>
    </row>
    <row r="114" spans="1:7">
      <c r="A114" s="49"/>
      <c r="B114" s="49"/>
      <c r="C114" s="50"/>
      <c r="D114" s="50"/>
      <c r="E114" s="50"/>
      <c r="F114" s="50"/>
      <c r="G114" s="50"/>
    </row>
    <row r="115" spans="1:7">
      <c r="A115" s="49"/>
      <c r="B115" s="49"/>
      <c r="C115" s="50"/>
      <c r="D115" s="50"/>
      <c r="E115" s="50"/>
      <c r="F115" s="50"/>
      <c r="G115" s="50"/>
    </row>
    <row r="116" spans="1:7">
      <c r="A116" s="49"/>
      <c r="B116" s="49"/>
      <c r="C116" s="50"/>
      <c r="D116" s="50"/>
      <c r="E116" s="50"/>
      <c r="F116" s="50"/>
      <c r="G116" s="50"/>
    </row>
    <row r="117" spans="1:7">
      <c r="A117" s="49"/>
      <c r="B117" s="49"/>
      <c r="C117" s="50"/>
      <c r="D117" s="50"/>
      <c r="E117" s="50"/>
      <c r="F117" s="50"/>
      <c r="G117" s="50"/>
    </row>
    <row r="118" spans="1:7">
      <c r="A118" s="49"/>
      <c r="B118" s="49"/>
      <c r="C118" s="50"/>
      <c r="D118" s="50"/>
      <c r="E118" s="50"/>
      <c r="F118" s="50"/>
      <c r="G118" s="50"/>
    </row>
    <row r="119" spans="1:7">
      <c r="A119" s="49"/>
      <c r="B119" s="49"/>
      <c r="C119" s="50"/>
      <c r="D119" s="50"/>
      <c r="E119" s="50"/>
      <c r="F119" s="50"/>
      <c r="G119" s="50"/>
    </row>
    <row r="120" spans="1:7">
      <c r="A120" s="49"/>
      <c r="B120" s="49"/>
      <c r="C120" s="50"/>
      <c r="D120" s="50"/>
      <c r="E120" s="50"/>
      <c r="F120" s="50"/>
      <c r="G120" s="50"/>
    </row>
    <row r="121" spans="1:7">
      <c r="A121" s="49"/>
      <c r="B121" s="49"/>
      <c r="C121" s="50"/>
      <c r="D121" s="50"/>
      <c r="E121" s="50"/>
      <c r="F121" s="50"/>
      <c r="G121" s="50"/>
    </row>
    <row r="122" spans="1:7">
      <c r="A122" s="49"/>
      <c r="B122" s="49"/>
      <c r="C122" s="50"/>
      <c r="D122" s="50"/>
      <c r="E122" s="50"/>
      <c r="F122" s="50"/>
      <c r="G122" s="50"/>
    </row>
    <row r="123" spans="1:7">
      <c r="A123" s="49"/>
      <c r="B123" s="49"/>
      <c r="C123" s="50"/>
      <c r="D123" s="50"/>
      <c r="E123" s="50"/>
      <c r="F123" s="50"/>
      <c r="G123" s="50"/>
    </row>
    <row r="124" spans="1:7">
      <c r="A124" s="49"/>
      <c r="B124" s="49"/>
      <c r="C124" s="50"/>
      <c r="D124" s="50"/>
      <c r="E124" s="50"/>
      <c r="F124" s="50"/>
      <c r="G124" s="50"/>
    </row>
    <row r="125" spans="1:7">
      <c r="A125" s="49"/>
      <c r="B125" s="49"/>
      <c r="C125" s="50"/>
      <c r="D125" s="50"/>
      <c r="E125" s="50"/>
      <c r="F125" s="50"/>
      <c r="G125" s="50"/>
    </row>
    <row r="126" spans="1:7">
      <c r="A126" s="49"/>
      <c r="B126" s="49"/>
      <c r="C126" s="50"/>
      <c r="D126" s="50"/>
      <c r="E126" s="50"/>
      <c r="F126" s="50"/>
      <c r="G126" s="50"/>
    </row>
    <row r="127" spans="1:7">
      <c r="A127" s="49"/>
      <c r="B127" s="49"/>
      <c r="C127" s="50"/>
      <c r="D127" s="50"/>
      <c r="E127" s="50"/>
      <c r="F127" s="50"/>
      <c r="G127" s="50"/>
    </row>
    <row r="128" spans="1:7">
      <c r="A128" s="49"/>
      <c r="B128" s="49"/>
      <c r="C128" s="50"/>
      <c r="D128" s="50"/>
      <c r="E128" s="50"/>
      <c r="F128" s="50"/>
      <c r="G128" s="50"/>
    </row>
    <row r="129" spans="1:7">
      <c r="A129" s="49"/>
      <c r="B129" s="49"/>
      <c r="C129" s="50"/>
      <c r="D129" s="50"/>
      <c r="E129" s="50"/>
      <c r="F129" s="50"/>
      <c r="G129" s="50"/>
    </row>
    <row r="130" spans="1:7">
      <c r="A130" s="49"/>
      <c r="B130" s="49"/>
      <c r="C130" s="50"/>
      <c r="D130" s="50"/>
      <c r="E130" s="50"/>
      <c r="F130" s="50"/>
      <c r="G130" s="50"/>
    </row>
    <row r="131" spans="1:7">
      <c r="A131" s="49"/>
      <c r="B131" s="49"/>
      <c r="C131" s="50"/>
      <c r="D131" s="50"/>
      <c r="E131" s="50"/>
      <c r="F131" s="50"/>
      <c r="G131" s="50"/>
    </row>
    <row r="132" spans="1:7">
      <c r="A132" s="49"/>
      <c r="B132" s="49"/>
      <c r="C132" s="50"/>
      <c r="D132" s="50"/>
      <c r="E132" s="50"/>
      <c r="F132" s="50"/>
      <c r="G132" s="50"/>
    </row>
    <row r="133" spans="1:7">
      <c r="A133" s="49"/>
      <c r="B133" s="49"/>
      <c r="C133" s="50"/>
      <c r="D133" s="50"/>
      <c r="E133" s="50"/>
      <c r="F133" s="50"/>
      <c r="G133" s="50"/>
    </row>
    <row r="134" spans="1:7">
      <c r="A134" s="49"/>
      <c r="B134" s="49"/>
      <c r="C134" s="50"/>
      <c r="D134" s="50"/>
      <c r="E134" s="50"/>
      <c r="F134" s="50"/>
      <c r="G134" s="50"/>
    </row>
    <row r="135" spans="1:7">
      <c r="A135" s="49"/>
      <c r="B135" s="49"/>
      <c r="C135" s="50"/>
      <c r="D135" s="50"/>
      <c r="E135" s="50"/>
      <c r="F135" s="50"/>
      <c r="G135" s="50"/>
    </row>
    <row r="136" spans="1:7">
      <c r="A136" s="49"/>
      <c r="B136" s="49"/>
      <c r="C136" s="50"/>
      <c r="D136" s="50"/>
      <c r="E136" s="50"/>
      <c r="F136" s="50"/>
      <c r="G136" s="50"/>
    </row>
    <row r="137" spans="1:7">
      <c r="A137" s="49"/>
      <c r="B137" s="49"/>
      <c r="C137" s="50"/>
      <c r="D137" s="50"/>
      <c r="E137" s="50"/>
      <c r="F137" s="50"/>
      <c r="G137" s="50"/>
    </row>
    <row r="138" spans="1:7">
      <c r="A138" s="49"/>
      <c r="B138" s="49"/>
      <c r="C138" s="50"/>
      <c r="D138" s="50"/>
      <c r="E138" s="50"/>
      <c r="F138" s="50"/>
      <c r="G138" s="50"/>
    </row>
    <row r="139" spans="1:7">
      <c r="A139" s="49"/>
      <c r="B139" s="49"/>
      <c r="C139" s="50"/>
      <c r="D139" s="50"/>
      <c r="E139" s="50"/>
      <c r="F139" s="50"/>
      <c r="G139" s="50"/>
    </row>
    <row r="140" spans="1:7">
      <c r="A140" s="49"/>
      <c r="B140" s="49"/>
      <c r="C140" s="50"/>
      <c r="D140" s="50"/>
      <c r="E140" s="50"/>
      <c r="F140" s="50"/>
      <c r="G140" s="50"/>
    </row>
    <row r="141" spans="1:7">
      <c r="A141" s="49"/>
      <c r="B141" s="49"/>
      <c r="C141" s="50"/>
      <c r="D141" s="50"/>
      <c r="E141" s="50"/>
      <c r="F141" s="50"/>
      <c r="G141" s="50"/>
    </row>
    <row r="142" spans="1:7">
      <c r="A142" s="49"/>
      <c r="B142" s="49"/>
      <c r="C142" s="50"/>
      <c r="D142" s="50"/>
      <c r="E142" s="50"/>
      <c r="F142" s="50"/>
      <c r="G142" s="50"/>
    </row>
    <row r="143" spans="1:7">
      <c r="A143" s="49"/>
      <c r="B143" s="49"/>
      <c r="C143" s="50"/>
      <c r="D143" s="50"/>
      <c r="E143" s="50"/>
      <c r="F143" s="50"/>
      <c r="G143" s="50"/>
    </row>
    <row r="144" spans="1:7">
      <c r="A144" s="49"/>
      <c r="B144" s="49"/>
      <c r="C144" s="50"/>
      <c r="D144" s="50"/>
      <c r="E144" s="50"/>
      <c r="F144" s="50"/>
      <c r="G144" s="50"/>
    </row>
    <row r="145" spans="1:7">
      <c r="A145" s="49"/>
      <c r="B145" s="49"/>
      <c r="C145" s="50"/>
      <c r="D145" s="50"/>
      <c r="E145" s="50"/>
      <c r="F145" s="50"/>
      <c r="G145" s="50"/>
    </row>
    <row r="146" spans="1:7">
      <c r="A146" s="49"/>
      <c r="B146" s="49"/>
      <c r="C146" s="50"/>
      <c r="D146" s="50"/>
      <c r="E146" s="50"/>
      <c r="F146" s="50"/>
      <c r="G146" s="50"/>
    </row>
    <row r="147" spans="1:7">
      <c r="A147" s="49"/>
      <c r="B147" s="49"/>
      <c r="C147" s="50"/>
      <c r="D147" s="50"/>
      <c r="E147" s="50"/>
      <c r="F147" s="50"/>
      <c r="G147" s="50"/>
    </row>
    <row r="148" spans="1:7">
      <c r="A148" s="49"/>
      <c r="B148" s="49"/>
      <c r="C148" s="50"/>
      <c r="D148" s="50"/>
      <c r="E148" s="50"/>
      <c r="F148" s="50"/>
      <c r="G148" s="50"/>
    </row>
    <row r="149" spans="1:7">
      <c r="A149" s="49"/>
      <c r="B149" s="49"/>
      <c r="C149" s="50"/>
      <c r="D149" s="50"/>
      <c r="E149" s="50"/>
      <c r="F149" s="50"/>
      <c r="G149" s="50"/>
    </row>
    <row r="150" spans="1:7">
      <c r="A150" s="49"/>
      <c r="B150" s="49"/>
      <c r="C150" s="50"/>
      <c r="D150" s="50"/>
      <c r="E150" s="50"/>
      <c r="F150" s="50"/>
      <c r="G150" s="50"/>
    </row>
    <row r="151" spans="1:7">
      <c r="A151" s="49"/>
      <c r="B151" s="49"/>
      <c r="C151" s="50"/>
      <c r="D151" s="50"/>
      <c r="E151" s="50"/>
      <c r="F151" s="50"/>
      <c r="G151" s="50"/>
    </row>
    <row r="152" spans="1:7">
      <c r="A152" s="49"/>
      <c r="B152" s="49"/>
      <c r="C152" s="50"/>
      <c r="D152" s="50"/>
      <c r="E152" s="50"/>
      <c r="F152" s="50"/>
      <c r="G152" s="50"/>
    </row>
    <row r="153" spans="1:7">
      <c r="A153" s="49"/>
      <c r="B153" s="49"/>
      <c r="C153" s="50"/>
      <c r="D153" s="50"/>
      <c r="E153" s="50"/>
      <c r="F153" s="50"/>
      <c r="G153" s="50"/>
    </row>
    <row r="154" spans="1:7">
      <c r="A154" s="49"/>
      <c r="B154" s="49"/>
      <c r="C154" s="50"/>
      <c r="D154" s="50"/>
      <c r="E154" s="50"/>
      <c r="F154" s="50"/>
      <c r="G154" s="50"/>
    </row>
    <row r="155" spans="1:7">
      <c r="A155" s="49"/>
      <c r="B155" s="49"/>
      <c r="C155" s="50"/>
      <c r="D155" s="50"/>
      <c r="E155" s="50"/>
      <c r="F155" s="50"/>
      <c r="G155" s="50"/>
    </row>
    <row r="156" spans="1:7">
      <c r="A156" s="49"/>
      <c r="B156" s="49"/>
      <c r="C156" s="50"/>
      <c r="D156" s="50"/>
      <c r="E156" s="50"/>
      <c r="F156" s="50"/>
      <c r="G156" s="50"/>
    </row>
    <row r="157" spans="1:7">
      <c r="A157" s="49"/>
      <c r="B157" s="49"/>
      <c r="C157" s="50"/>
      <c r="D157" s="50"/>
      <c r="E157" s="50"/>
      <c r="F157" s="50"/>
      <c r="G157" s="50"/>
    </row>
    <row r="158" spans="1:7">
      <c r="A158" s="49"/>
      <c r="B158" s="49"/>
      <c r="C158" s="50"/>
      <c r="D158" s="50"/>
      <c r="E158" s="50"/>
      <c r="F158" s="50"/>
      <c r="G158" s="50"/>
    </row>
    <row r="159" spans="1:7">
      <c r="A159" s="49"/>
      <c r="B159" s="49"/>
      <c r="C159" s="50"/>
      <c r="D159" s="50"/>
      <c r="E159" s="50"/>
      <c r="F159" s="50"/>
      <c r="G159" s="50"/>
    </row>
    <row r="160" spans="1:7">
      <c r="A160" s="49"/>
      <c r="B160" s="49"/>
      <c r="C160" s="50"/>
      <c r="D160" s="50"/>
      <c r="E160" s="50"/>
      <c r="F160" s="50"/>
      <c r="G160" s="50"/>
    </row>
    <row r="161" spans="1:7">
      <c r="A161" s="49"/>
      <c r="B161" s="49"/>
      <c r="C161" s="50"/>
      <c r="D161" s="50"/>
      <c r="E161" s="50"/>
      <c r="F161" s="50"/>
      <c r="G161" s="50"/>
    </row>
    <row r="162" spans="1:7">
      <c r="A162" s="49"/>
      <c r="B162" s="49"/>
      <c r="C162" s="50"/>
      <c r="D162" s="50"/>
      <c r="E162" s="50"/>
      <c r="F162" s="50"/>
      <c r="G162" s="50"/>
    </row>
    <row r="163" spans="1:7">
      <c r="A163" s="49"/>
      <c r="B163" s="49"/>
      <c r="C163" s="50"/>
      <c r="D163" s="50"/>
      <c r="E163" s="50"/>
      <c r="F163" s="50"/>
      <c r="G163" s="50"/>
    </row>
    <row r="164" spans="1:7">
      <c r="A164" s="49"/>
      <c r="B164" s="49"/>
      <c r="C164" s="50"/>
      <c r="D164" s="50"/>
      <c r="E164" s="50"/>
      <c r="F164" s="50"/>
      <c r="G164" s="50"/>
    </row>
    <row r="165" spans="1:7">
      <c r="A165" s="49"/>
      <c r="B165" s="49"/>
      <c r="C165" s="50"/>
      <c r="D165" s="50"/>
      <c r="E165" s="50"/>
      <c r="F165" s="50"/>
      <c r="G165" s="50"/>
    </row>
    <row r="166" spans="1:7">
      <c r="A166" s="49"/>
      <c r="B166" s="49"/>
      <c r="C166" s="50"/>
      <c r="D166" s="50"/>
      <c r="E166" s="50"/>
      <c r="F166" s="50"/>
      <c r="G166" s="50"/>
    </row>
    <row r="167" spans="1:7">
      <c r="A167" s="49"/>
      <c r="B167" s="49"/>
      <c r="C167" s="50"/>
      <c r="D167" s="50"/>
      <c r="E167" s="50"/>
      <c r="F167" s="50"/>
      <c r="G167" s="50"/>
    </row>
    <row r="168" spans="1:7">
      <c r="A168" s="49"/>
      <c r="B168" s="49"/>
      <c r="C168" s="50"/>
      <c r="D168" s="50"/>
      <c r="E168" s="50"/>
      <c r="F168" s="50"/>
      <c r="G168" s="50"/>
    </row>
    <row r="169" spans="1:7">
      <c r="A169" s="49"/>
      <c r="B169" s="49"/>
      <c r="C169" s="50"/>
      <c r="D169" s="50"/>
      <c r="E169" s="50"/>
      <c r="F169" s="50"/>
      <c r="G169" s="50"/>
    </row>
    <row r="170" spans="1:7">
      <c r="A170" s="49"/>
      <c r="B170" s="49"/>
      <c r="C170" s="50"/>
      <c r="D170" s="50"/>
      <c r="E170" s="50"/>
      <c r="F170" s="50"/>
      <c r="G170" s="50"/>
    </row>
    <row r="171" spans="1:7">
      <c r="A171" s="49"/>
      <c r="B171" s="49"/>
      <c r="C171" s="50"/>
      <c r="D171" s="50"/>
      <c r="E171" s="50"/>
      <c r="F171" s="50"/>
      <c r="G171" s="50"/>
    </row>
    <row r="172" spans="1:7">
      <c r="A172" s="49"/>
      <c r="B172" s="49"/>
      <c r="C172" s="50"/>
      <c r="D172" s="50"/>
      <c r="E172" s="50"/>
      <c r="F172" s="50"/>
      <c r="G172" s="50"/>
    </row>
    <row r="173" spans="1:7">
      <c r="A173" s="49"/>
      <c r="B173" s="49"/>
      <c r="C173" s="50"/>
      <c r="D173" s="50"/>
      <c r="E173" s="50"/>
      <c r="F173" s="50"/>
      <c r="G173" s="50"/>
    </row>
    <row r="174" spans="1:7">
      <c r="A174" s="49"/>
      <c r="B174" s="49"/>
      <c r="C174" s="50"/>
      <c r="D174" s="50"/>
      <c r="E174" s="50"/>
      <c r="F174" s="50"/>
      <c r="G174" s="50"/>
    </row>
    <row r="175" spans="1:7">
      <c r="A175" s="49"/>
      <c r="B175" s="49"/>
      <c r="C175" s="50"/>
      <c r="D175" s="50"/>
      <c r="E175" s="50"/>
      <c r="F175" s="50"/>
      <c r="G175" s="50"/>
    </row>
    <row r="176" spans="1:7">
      <c r="A176" s="49"/>
      <c r="B176" s="49"/>
      <c r="C176" s="50"/>
      <c r="D176" s="50"/>
      <c r="E176" s="50"/>
      <c r="F176" s="50"/>
      <c r="G176" s="50"/>
    </row>
    <row r="177" spans="1:7">
      <c r="A177" s="49"/>
      <c r="B177" s="49"/>
      <c r="C177" s="50"/>
      <c r="D177" s="50"/>
      <c r="E177" s="50"/>
      <c r="F177" s="50"/>
      <c r="G177" s="50"/>
    </row>
    <row r="178" spans="1:7">
      <c r="A178" s="49"/>
      <c r="B178" s="49"/>
      <c r="C178" s="50"/>
      <c r="D178" s="50"/>
      <c r="E178" s="50"/>
      <c r="F178" s="50"/>
      <c r="G178" s="50"/>
    </row>
    <row r="179" spans="1:7">
      <c r="A179" s="49"/>
      <c r="B179" s="49"/>
      <c r="C179" s="50"/>
      <c r="D179" s="50"/>
      <c r="E179" s="50"/>
      <c r="F179" s="50"/>
      <c r="G179" s="50"/>
    </row>
    <row r="180" spans="1:7">
      <c r="A180" s="49"/>
      <c r="B180" s="49"/>
      <c r="C180" s="50"/>
      <c r="D180" s="50"/>
      <c r="E180" s="50"/>
      <c r="F180" s="50"/>
      <c r="G180" s="50"/>
    </row>
    <row r="181" spans="1:7">
      <c r="A181" s="49"/>
      <c r="B181" s="49"/>
      <c r="C181" s="50"/>
      <c r="D181" s="50"/>
      <c r="E181" s="50"/>
      <c r="F181" s="50"/>
      <c r="G181" s="50"/>
    </row>
    <row r="182" spans="1:7">
      <c r="A182" s="49"/>
      <c r="B182" s="49"/>
      <c r="C182" s="50"/>
      <c r="D182" s="50"/>
      <c r="E182" s="50"/>
      <c r="F182" s="50"/>
      <c r="G182" s="50"/>
    </row>
    <row r="183" spans="1:7">
      <c r="A183" s="49"/>
      <c r="B183" s="49"/>
      <c r="C183" s="50"/>
      <c r="D183" s="50"/>
      <c r="E183" s="50"/>
      <c r="F183" s="50"/>
      <c r="G183" s="50"/>
    </row>
    <row r="184" spans="1:7">
      <c r="A184" s="49"/>
      <c r="B184" s="49"/>
      <c r="C184" s="50"/>
      <c r="D184" s="50"/>
      <c r="E184" s="50"/>
      <c r="F184" s="50"/>
      <c r="G184" s="50"/>
    </row>
    <row r="185" spans="1:7">
      <c r="A185" s="49"/>
      <c r="B185" s="49"/>
      <c r="C185" s="50"/>
      <c r="D185" s="50"/>
      <c r="E185" s="50"/>
      <c r="F185" s="50"/>
      <c r="G185" s="50"/>
    </row>
    <row r="186" spans="1:7">
      <c r="A186" s="49"/>
      <c r="B186" s="49"/>
      <c r="C186" s="50"/>
      <c r="D186" s="50"/>
      <c r="E186" s="50"/>
      <c r="F186" s="50"/>
      <c r="G186" s="50"/>
    </row>
    <row r="187" spans="1:7">
      <c r="A187" s="49"/>
      <c r="B187" s="49"/>
      <c r="C187" s="50"/>
      <c r="D187" s="50"/>
      <c r="E187" s="50"/>
      <c r="F187" s="50"/>
      <c r="G187" s="50"/>
    </row>
    <row r="188" spans="1:7">
      <c r="A188" s="49"/>
      <c r="B188" s="49"/>
      <c r="C188" s="50"/>
      <c r="D188" s="50"/>
      <c r="E188" s="50"/>
      <c r="F188" s="50"/>
      <c r="G188" s="50"/>
    </row>
    <row r="189" spans="1:7">
      <c r="A189" s="49"/>
      <c r="B189" s="49"/>
      <c r="C189" s="50"/>
      <c r="D189" s="50"/>
      <c r="E189" s="50"/>
      <c r="F189" s="50"/>
      <c r="G189" s="50"/>
    </row>
    <row r="190" spans="1:7">
      <c r="A190" s="49"/>
      <c r="B190" s="49"/>
      <c r="C190" s="50"/>
      <c r="D190" s="50"/>
      <c r="E190" s="50"/>
      <c r="F190" s="50"/>
      <c r="G190" s="50"/>
    </row>
    <row r="191" spans="1:7">
      <c r="A191" s="49"/>
      <c r="B191" s="49"/>
      <c r="C191" s="50"/>
      <c r="D191" s="50"/>
      <c r="E191" s="50"/>
      <c r="F191" s="50"/>
      <c r="G191" s="50"/>
    </row>
    <row r="192" spans="1:7">
      <c r="A192" s="49"/>
      <c r="B192" s="49"/>
      <c r="C192" s="50"/>
      <c r="D192" s="50"/>
      <c r="E192" s="50"/>
      <c r="F192" s="50"/>
      <c r="G192" s="50"/>
    </row>
    <row r="193" spans="1:7">
      <c r="A193" s="49"/>
      <c r="B193" s="49"/>
      <c r="C193" s="50"/>
      <c r="D193" s="50"/>
      <c r="E193" s="50"/>
      <c r="F193" s="50"/>
      <c r="G193" s="50"/>
    </row>
    <row r="194" spans="1:7">
      <c r="A194" s="49"/>
      <c r="B194" s="49"/>
      <c r="C194" s="50"/>
      <c r="D194" s="50"/>
      <c r="E194" s="50"/>
      <c r="F194" s="50"/>
      <c r="G194" s="50"/>
    </row>
    <row r="195" spans="1:7">
      <c r="A195" s="49"/>
      <c r="B195" s="49"/>
      <c r="C195" s="50"/>
      <c r="D195" s="50"/>
      <c r="E195" s="50"/>
      <c r="F195" s="50"/>
      <c r="G195" s="50"/>
    </row>
    <row r="196" spans="1:7">
      <c r="A196" s="49"/>
      <c r="B196" s="49"/>
      <c r="C196" s="50"/>
      <c r="D196" s="50"/>
      <c r="E196" s="50"/>
      <c r="F196" s="50"/>
      <c r="G196" s="50"/>
    </row>
    <row r="197" spans="1:7">
      <c r="A197" s="49"/>
      <c r="B197" s="49"/>
      <c r="C197" s="50"/>
      <c r="D197" s="50"/>
      <c r="E197" s="50"/>
      <c r="F197" s="50"/>
      <c r="G197" s="50"/>
    </row>
    <row r="198" spans="1:7">
      <c r="A198" s="49"/>
      <c r="B198" s="49"/>
      <c r="C198" s="50"/>
      <c r="D198" s="50"/>
      <c r="E198" s="50"/>
      <c r="F198" s="50"/>
      <c r="G198" s="50"/>
    </row>
    <row r="199" spans="1:7">
      <c r="A199" s="49"/>
      <c r="B199" s="49"/>
      <c r="C199" s="50"/>
      <c r="D199" s="50"/>
      <c r="E199" s="50"/>
      <c r="F199" s="50"/>
      <c r="G199" s="50"/>
    </row>
    <row r="200" spans="1:7">
      <c r="A200" s="49"/>
      <c r="B200" s="49"/>
      <c r="C200" s="50"/>
      <c r="D200" s="50"/>
      <c r="E200" s="50"/>
      <c r="F200" s="50"/>
      <c r="G200" s="50"/>
    </row>
    <row r="201" spans="1:7">
      <c r="A201" s="49"/>
      <c r="B201" s="49"/>
      <c r="C201" s="50"/>
      <c r="D201" s="50"/>
      <c r="E201" s="50"/>
      <c r="F201" s="50"/>
      <c r="G201" s="50"/>
    </row>
    <row r="202" spans="1:7">
      <c r="A202" s="49"/>
      <c r="B202" s="49"/>
      <c r="C202" s="50"/>
      <c r="D202" s="50"/>
      <c r="E202" s="50"/>
      <c r="F202" s="50"/>
      <c r="G202" s="50"/>
    </row>
    <row r="203" spans="1:7">
      <c r="A203" s="49"/>
      <c r="B203" s="49"/>
      <c r="C203" s="50"/>
      <c r="D203" s="50"/>
      <c r="E203" s="50"/>
      <c r="F203" s="50"/>
      <c r="G203" s="50"/>
    </row>
    <row r="204" spans="1:7">
      <c r="A204" s="49"/>
      <c r="B204" s="49"/>
      <c r="C204" s="50"/>
      <c r="D204" s="50"/>
      <c r="E204" s="50"/>
      <c r="F204" s="50"/>
      <c r="G204" s="50"/>
    </row>
    <row r="205" spans="1:7">
      <c r="A205" s="49"/>
      <c r="B205" s="49"/>
      <c r="C205" s="50"/>
      <c r="D205" s="50"/>
      <c r="E205" s="50"/>
      <c r="F205" s="50"/>
      <c r="G205" s="50"/>
    </row>
    <row r="206" spans="1:7">
      <c r="A206" s="49"/>
      <c r="B206" s="49"/>
      <c r="C206" s="50"/>
      <c r="D206" s="50"/>
      <c r="E206" s="50"/>
      <c r="F206" s="50"/>
      <c r="G206" s="50"/>
    </row>
    <row r="207" spans="1:7">
      <c r="A207" s="49"/>
      <c r="B207" s="49"/>
      <c r="C207" s="50"/>
      <c r="D207" s="50"/>
      <c r="E207" s="50"/>
      <c r="F207" s="50"/>
      <c r="G207" s="50"/>
    </row>
    <row r="208" spans="1:7">
      <c r="A208" s="49"/>
      <c r="B208" s="49"/>
      <c r="C208" s="50"/>
      <c r="D208" s="50"/>
      <c r="E208" s="50"/>
      <c r="F208" s="50"/>
      <c r="G208" s="50"/>
    </row>
    <row r="209" spans="1:7">
      <c r="A209" s="49"/>
      <c r="B209" s="49"/>
      <c r="C209" s="50"/>
      <c r="D209" s="50"/>
      <c r="E209" s="50"/>
      <c r="F209" s="50"/>
      <c r="G209" s="50"/>
    </row>
    <row r="210" spans="1:7">
      <c r="A210" s="49"/>
      <c r="B210" s="49"/>
      <c r="C210" s="50"/>
      <c r="D210" s="50"/>
      <c r="E210" s="50"/>
      <c r="F210" s="50"/>
      <c r="G210" s="50"/>
    </row>
    <row r="211" spans="1:7">
      <c r="A211" s="49"/>
      <c r="B211" s="49"/>
      <c r="C211" s="50"/>
      <c r="D211" s="50"/>
      <c r="E211" s="50"/>
      <c r="F211" s="50"/>
      <c r="G211" s="50"/>
    </row>
    <row r="212" spans="1:7">
      <c r="A212" s="49"/>
      <c r="B212" s="49"/>
      <c r="C212" s="50"/>
      <c r="D212" s="50"/>
      <c r="E212" s="50"/>
      <c r="F212" s="50"/>
      <c r="G212" s="50"/>
    </row>
    <row r="213" spans="1:7">
      <c r="A213" s="49"/>
      <c r="B213" s="49"/>
      <c r="C213" s="50"/>
      <c r="D213" s="50"/>
      <c r="E213" s="50"/>
      <c r="F213" s="50"/>
      <c r="G213" s="50"/>
    </row>
    <row r="214" spans="1:7">
      <c r="A214" s="49"/>
      <c r="B214" s="49"/>
      <c r="C214" s="50"/>
      <c r="D214" s="50"/>
      <c r="E214" s="50"/>
      <c r="F214" s="50"/>
      <c r="G214" s="50"/>
    </row>
    <row r="215" spans="1:7">
      <c r="A215" s="49"/>
      <c r="B215" s="49"/>
      <c r="C215" s="50"/>
      <c r="D215" s="50"/>
      <c r="E215" s="50"/>
      <c r="F215" s="50"/>
      <c r="G215" s="50"/>
    </row>
    <row r="216" spans="1:7">
      <c r="A216" s="49"/>
      <c r="B216" s="49"/>
      <c r="C216" s="50"/>
      <c r="D216" s="50"/>
      <c r="E216" s="50"/>
      <c r="F216" s="50"/>
      <c r="G216" s="50"/>
    </row>
    <row r="217" spans="1:7">
      <c r="A217" s="49"/>
      <c r="B217" s="49"/>
      <c r="C217" s="50"/>
      <c r="D217" s="50"/>
      <c r="E217" s="50"/>
      <c r="F217" s="50"/>
      <c r="G217" s="50"/>
    </row>
    <row r="218" spans="1:7">
      <c r="A218" s="49"/>
      <c r="B218" s="49"/>
      <c r="C218" s="50"/>
      <c r="D218" s="50"/>
      <c r="E218" s="50"/>
      <c r="F218" s="50"/>
      <c r="G218" s="50"/>
    </row>
    <row r="219" spans="1:7">
      <c r="A219" s="49"/>
      <c r="B219" s="49"/>
      <c r="C219" s="50"/>
      <c r="D219" s="50"/>
      <c r="E219" s="50"/>
      <c r="F219" s="50"/>
      <c r="G219" s="50"/>
    </row>
    <row r="220" spans="1:7">
      <c r="A220" s="49"/>
      <c r="B220" s="49"/>
      <c r="C220" s="50"/>
      <c r="D220" s="50"/>
      <c r="E220" s="50"/>
      <c r="F220" s="50"/>
      <c r="G220" s="50"/>
    </row>
    <row r="221" spans="1:7">
      <c r="A221" s="49"/>
      <c r="B221" s="49"/>
      <c r="C221" s="50"/>
      <c r="D221" s="50"/>
      <c r="E221" s="50"/>
      <c r="F221" s="50"/>
      <c r="G221" s="50"/>
    </row>
    <row r="222" spans="1:7">
      <c r="A222" s="49"/>
      <c r="B222" s="49"/>
      <c r="C222" s="50"/>
      <c r="D222" s="50"/>
      <c r="E222" s="50"/>
      <c r="F222" s="50"/>
      <c r="G222" s="50"/>
    </row>
    <row r="223" spans="1:7">
      <c r="A223" s="49"/>
      <c r="B223" s="49"/>
      <c r="C223" s="50"/>
      <c r="D223" s="50"/>
      <c r="E223" s="50"/>
      <c r="F223" s="50"/>
      <c r="G223" s="50"/>
    </row>
    <row r="224" spans="1:7">
      <c r="A224" s="49"/>
      <c r="B224" s="49"/>
      <c r="C224" s="50"/>
      <c r="D224" s="50"/>
      <c r="E224" s="50"/>
      <c r="F224" s="50"/>
      <c r="G224" s="50"/>
    </row>
    <row r="225" spans="1:7">
      <c r="A225" s="49"/>
      <c r="B225" s="49"/>
      <c r="C225" s="50"/>
      <c r="D225" s="50"/>
      <c r="E225" s="50"/>
      <c r="F225" s="50"/>
      <c r="G225" s="50"/>
    </row>
    <row r="226" spans="1:7">
      <c r="A226" s="49"/>
      <c r="B226" s="49"/>
      <c r="C226" s="50"/>
      <c r="D226" s="50"/>
      <c r="E226" s="50"/>
      <c r="F226" s="50"/>
      <c r="G226" s="50"/>
    </row>
    <row r="227" spans="1:7">
      <c r="A227" s="49"/>
      <c r="B227" s="49"/>
      <c r="C227" s="50"/>
      <c r="D227" s="50"/>
      <c r="E227" s="50"/>
      <c r="F227" s="50"/>
      <c r="G227" s="50"/>
    </row>
    <row r="228" spans="1:7">
      <c r="A228" s="49"/>
      <c r="B228" s="49"/>
      <c r="C228" s="50"/>
      <c r="D228" s="50"/>
      <c r="E228" s="50"/>
      <c r="F228" s="50"/>
      <c r="G228" s="50"/>
    </row>
    <row r="229" spans="1:7">
      <c r="A229" s="49"/>
      <c r="B229" s="49"/>
      <c r="C229" s="50"/>
      <c r="D229" s="50"/>
      <c r="E229" s="50"/>
      <c r="F229" s="50"/>
      <c r="G229" s="50"/>
    </row>
    <row r="230" spans="1:7">
      <c r="A230" s="49"/>
      <c r="B230" s="49"/>
      <c r="C230" s="50"/>
      <c r="D230" s="50"/>
      <c r="E230" s="50"/>
      <c r="F230" s="50"/>
      <c r="G230" s="50"/>
    </row>
    <row r="231" spans="1:7">
      <c r="A231" s="49"/>
      <c r="B231" s="49"/>
      <c r="C231" s="50"/>
      <c r="D231" s="50"/>
      <c r="E231" s="50"/>
      <c r="F231" s="50"/>
      <c r="G231" s="50"/>
    </row>
    <row r="232" spans="1:7">
      <c r="A232" s="49"/>
      <c r="B232" s="49"/>
      <c r="C232" s="50"/>
      <c r="D232" s="50"/>
      <c r="E232" s="50"/>
      <c r="F232" s="50"/>
      <c r="G232" s="50"/>
    </row>
    <row r="233" spans="1:7">
      <c r="A233" s="49"/>
      <c r="B233" s="49"/>
      <c r="C233" s="50"/>
      <c r="D233" s="50"/>
      <c r="E233" s="50"/>
      <c r="F233" s="50"/>
      <c r="G233" s="50"/>
    </row>
    <row r="234" spans="1:7">
      <c r="A234" s="49"/>
      <c r="B234" s="49"/>
      <c r="C234" s="50"/>
      <c r="D234" s="50"/>
      <c r="E234" s="50"/>
      <c r="F234" s="50"/>
      <c r="G234" s="50"/>
    </row>
    <row r="235" spans="1:7">
      <c r="A235" s="49"/>
      <c r="B235" s="49"/>
      <c r="C235" s="50"/>
      <c r="D235" s="50"/>
      <c r="E235" s="50"/>
      <c r="F235" s="50"/>
      <c r="G235" s="50"/>
    </row>
    <row r="236" spans="1:7">
      <c r="A236" s="49"/>
      <c r="B236" s="49"/>
      <c r="C236" s="50"/>
      <c r="D236" s="50"/>
      <c r="E236" s="50"/>
      <c r="F236" s="50"/>
      <c r="G236" s="50"/>
    </row>
    <row r="237" spans="1:7">
      <c r="A237" s="49"/>
      <c r="B237" s="49"/>
      <c r="C237" s="50"/>
      <c r="D237" s="50"/>
      <c r="E237" s="50"/>
      <c r="F237" s="50"/>
      <c r="G237" s="50"/>
    </row>
    <row r="238" spans="1:7">
      <c r="A238" s="49"/>
      <c r="B238" s="49"/>
      <c r="C238" s="50"/>
      <c r="D238" s="50"/>
      <c r="E238" s="50"/>
      <c r="F238" s="50"/>
      <c r="G238" s="50"/>
    </row>
    <row r="239" spans="1:7">
      <c r="A239" s="49"/>
      <c r="B239" s="49"/>
      <c r="C239" s="50"/>
      <c r="D239" s="50"/>
      <c r="E239" s="50"/>
      <c r="F239" s="50"/>
      <c r="G239" s="50"/>
    </row>
    <row r="240" spans="1:7">
      <c r="A240" s="49"/>
      <c r="B240" s="49"/>
      <c r="C240" s="50"/>
      <c r="D240" s="50"/>
      <c r="E240" s="50"/>
      <c r="F240" s="50"/>
      <c r="G240" s="50"/>
    </row>
    <row r="241" spans="1:7">
      <c r="A241" s="49"/>
      <c r="B241" s="49"/>
      <c r="C241" s="50"/>
      <c r="D241" s="50"/>
      <c r="E241" s="50"/>
      <c r="F241" s="50"/>
      <c r="G241" s="50"/>
    </row>
    <row r="242" spans="1:7">
      <c r="A242" s="49"/>
      <c r="B242" s="49"/>
      <c r="C242" s="50"/>
      <c r="D242" s="50"/>
      <c r="E242" s="50"/>
      <c r="F242" s="50"/>
      <c r="G242" s="50"/>
    </row>
    <row r="243" spans="1:7">
      <c r="A243" s="49"/>
      <c r="B243" s="49"/>
      <c r="C243" s="50"/>
      <c r="D243" s="50"/>
      <c r="E243" s="50"/>
      <c r="F243" s="50"/>
      <c r="G243" s="50"/>
    </row>
    <row r="244" spans="1:7">
      <c r="A244" s="49"/>
      <c r="B244" s="49"/>
      <c r="C244" s="50"/>
      <c r="D244" s="50"/>
      <c r="E244" s="50"/>
      <c r="F244" s="50"/>
      <c r="G244" s="50"/>
    </row>
    <row r="245" spans="1:7">
      <c r="A245" s="49"/>
      <c r="B245" s="49"/>
      <c r="C245" s="50"/>
      <c r="D245" s="50"/>
      <c r="E245" s="50"/>
      <c r="F245" s="50"/>
      <c r="G245" s="50"/>
    </row>
    <row r="246" spans="1:7">
      <c r="A246" s="49"/>
      <c r="B246" s="49"/>
      <c r="C246" s="50"/>
      <c r="D246" s="50"/>
      <c r="E246" s="50"/>
      <c r="F246" s="50"/>
      <c r="G246" s="50"/>
    </row>
    <row r="247" spans="1:7">
      <c r="A247" s="49"/>
      <c r="B247" s="49"/>
      <c r="C247" s="50"/>
      <c r="D247" s="50"/>
      <c r="E247" s="50"/>
      <c r="F247" s="50"/>
      <c r="G247" s="50"/>
    </row>
    <row r="248" spans="1:7">
      <c r="A248" s="49"/>
      <c r="B248" s="49"/>
      <c r="C248" s="50"/>
      <c r="D248" s="50"/>
      <c r="E248" s="50"/>
      <c r="F248" s="50"/>
      <c r="G248" s="50"/>
    </row>
    <row r="249" spans="1:7">
      <c r="A249" s="49"/>
      <c r="B249" s="49"/>
      <c r="C249" s="50"/>
      <c r="D249" s="50"/>
      <c r="E249" s="50"/>
      <c r="F249" s="50"/>
      <c r="G249" s="50"/>
    </row>
    <row r="250" spans="1:7">
      <c r="A250" s="49"/>
      <c r="B250" s="49"/>
      <c r="C250" s="50"/>
      <c r="D250" s="50"/>
      <c r="E250" s="50"/>
      <c r="F250" s="50"/>
      <c r="G250" s="50"/>
    </row>
    <row r="251" spans="1:7">
      <c r="A251" s="49"/>
      <c r="B251" s="49"/>
      <c r="C251" s="50"/>
      <c r="D251" s="50"/>
      <c r="E251" s="50"/>
      <c r="F251" s="50"/>
      <c r="G251" s="50"/>
    </row>
    <row r="252" spans="1:7">
      <c r="A252" s="49"/>
      <c r="B252" s="49"/>
      <c r="C252" s="50"/>
      <c r="D252" s="50"/>
      <c r="E252" s="50"/>
      <c r="F252" s="50"/>
      <c r="G252" s="50"/>
    </row>
    <row r="253" spans="1:7">
      <c r="A253" s="49"/>
      <c r="B253" s="49"/>
      <c r="C253" s="50"/>
      <c r="D253" s="50"/>
      <c r="E253" s="50"/>
      <c r="F253" s="50"/>
      <c r="G253" s="50"/>
    </row>
    <row r="254" spans="1:7">
      <c r="A254" s="49"/>
      <c r="B254" s="49"/>
      <c r="C254" s="50"/>
      <c r="D254" s="50"/>
      <c r="E254" s="50"/>
      <c r="F254" s="50"/>
      <c r="G254" s="50"/>
    </row>
    <row r="255" spans="1:7">
      <c r="A255" s="49"/>
      <c r="B255" s="49"/>
      <c r="C255" s="50"/>
      <c r="D255" s="50"/>
      <c r="E255" s="50"/>
      <c r="F255" s="50"/>
      <c r="G255" s="50"/>
    </row>
    <row r="256" spans="1:7">
      <c r="A256" s="49"/>
      <c r="B256" s="49"/>
      <c r="C256" s="50"/>
      <c r="D256" s="50"/>
      <c r="E256" s="50"/>
      <c r="F256" s="50"/>
      <c r="G256" s="50"/>
    </row>
    <row r="257" spans="1:7">
      <c r="A257" s="49"/>
      <c r="B257" s="49"/>
      <c r="C257" s="50"/>
      <c r="D257" s="50"/>
      <c r="E257" s="50"/>
      <c r="F257" s="50"/>
      <c r="G257" s="50"/>
    </row>
    <row r="258" spans="1:7">
      <c r="A258" s="49"/>
      <c r="B258" s="49"/>
      <c r="C258" s="50"/>
      <c r="D258" s="50"/>
      <c r="E258" s="50"/>
      <c r="F258" s="50"/>
      <c r="G258" s="50"/>
    </row>
    <row r="259" spans="1:7">
      <c r="A259" s="49"/>
      <c r="B259" s="49"/>
      <c r="C259" s="50"/>
      <c r="D259" s="50"/>
      <c r="E259" s="50"/>
      <c r="F259" s="50"/>
      <c r="G259" s="50"/>
    </row>
    <row r="260" spans="1:7">
      <c r="A260" s="49"/>
      <c r="B260" s="49"/>
      <c r="C260" s="50"/>
      <c r="D260" s="50"/>
      <c r="E260" s="50"/>
      <c r="F260" s="50"/>
      <c r="G260" s="50"/>
    </row>
    <row r="261" spans="1:7">
      <c r="A261" s="49"/>
      <c r="B261" s="49"/>
      <c r="C261" s="50"/>
      <c r="D261" s="50"/>
      <c r="E261" s="50"/>
      <c r="F261" s="50"/>
      <c r="G261" s="50"/>
    </row>
    <row r="262" spans="1:7">
      <c r="A262" s="49"/>
      <c r="B262" s="49"/>
      <c r="C262" s="50"/>
      <c r="D262" s="50"/>
      <c r="E262" s="50"/>
      <c r="F262" s="50"/>
      <c r="G262" s="50"/>
    </row>
    <row r="263" spans="1:7">
      <c r="A263" s="49"/>
      <c r="B263" s="49"/>
      <c r="C263" s="50"/>
      <c r="D263" s="50"/>
      <c r="E263" s="50"/>
      <c r="F263" s="50"/>
      <c r="G263" s="50"/>
    </row>
    <row r="264" spans="1:7">
      <c r="A264" s="49"/>
      <c r="B264" s="49"/>
      <c r="C264" s="50"/>
      <c r="D264" s="50"/>
      <c r="E264" s="50"/>
      <c r="F264" s="50"/>
      <c r="G264" s="50"/>
    </row>
    <row r="265" spans="1:7">
      <c r="A265" s="49"/>
      <c r="B265" s="49"/>
      <c r="C265" s="50"/>
      <c r="D265" s="50"/>
      <c r="E265" s="50"/>
      <c r="F265" s="50"/>
      <c r="G265" s="50"/>
    </row>
    <row r="266" spans="1:7">
      <c r="A266" s="49"/>
      <c r="B266" s="49"/>
      <c r="C266" s="50"/>
      <c r="D266" s="50"/>
      <c r="E266" s="50"/>
      <c r="F266" s="50"/>
      <c r="G266" s="50"/>
    </row>
    <row r="267" spans="1:7">
      <c r="A267" s="49"/>
      <c r="B267" s="49"/>
      <c r="C267" s="50"/>
      <c r="D267" s="50"/>
      <c r="E267" s="50"/>
      <c r="F267" s="50"/>
      <c r="G267" s="50"/>
    </row>
    <row r="268" spans="1:7">
      <c r="A268" s="49"/>
      <c r="B268" s="49"/>
      <c r="C268" s="50"/>
      <c r="D268" s="50"/>
      <c r="E268" s="50"/>
      <c r="F268" s="50"/>
      <c r="G268" s="50"/>
    </row>
    <row r="269" spans="1:7">
      <c r="A269" s="49"/>
      <c r="B269" s="49"/>
      <c r="C269" s="50"/>
      <c r="D269" s="50"/>
      <c r="E269" s="50"/>
      <c r="F269" s="50"/>
      <c r="G269" s="50"/>
    </row>
    <row r="270" spans="1:7">
      <c r="A270" s="49"/>
      <c r="B270" s="49"/>
      <c r="C270" s="50"/>
      <c r="D270" s="50"/>
      <c r="E270" s="50"/>
      <c r="F270" s="50"/>
      <c r="G270" s="50"/>
    </row>
    <row r="271" spans="1:7">
      <c r="A271" s="49"/>
      <c r="B271" s="49"/>
      <c r="C271" s="50"/>
      <c r="D271" s="50"/>
      <c r="E271" s="50"/>
      <c r="F271" s="50"/>
      <c r="G271" s="50"/>
    </row>
    <row r="272" spans="1:7">
      <c r="A272" s="49"/>
      <c r="B272" s="49"/>
      <c r="C272" s="50"/>
      <c r="D272" s="50"/>
      <c r="E272" s="50"/>
      <c r="F272" s="50"/>
      <c r="G272" s="50"/>
    </row>
    <row r="273" spans="1:7">
      <c r="A273" s="49"/>
      <c r="B273" s="49"/>
      <c r="C273" s="50"/>
      <c r="D273" s="50"/>
      <c r="E273" s="50"/>
      <c r="F273" s="50"/>
      <c r="G273" s="50"/>
    </row>
    <row r="274" spans="1:7">
      <c r="A274" s="49"/>
      <c r="B274" s="49"/>
      <c r="C274" s="50"/>
      <c r="D274" s="50"/>
      <c r="E274" s="50"/>
      <c r="F274" s="50"/>
      <c r="G274" s="50"/>
    </row>
    <row r="275" spans="1:7">
      <c r="A275" s="49"/>
      <c r="B275" s="49"/>
      <c r="C275" s="50"/>
      <c r="D275" s="50"/>
      <c r="E275" s="50"/>
      <c r="F275" s="50"/>
      <c r="G275" s="50"/>
    </row>
    <row r="276" spans="1:7">
      <c r="A276" s="49"/>
      <c r="B276" s="49"/>
      <c r="C276" s="50"/>
      <c r="D276" s="50"/>
      <c r="E276" s="50"/>
      <c r="F276" s="50"/>
      <c r="G276" s="50"/>
    </row>
    <row r="277" spans="1:7">
      <c r="A277" s="49"/>
      <c r="B277" s="49"/>
      <c r="C277" s="50"/>
      <c r="D277" s="50"/>
      <c r="E277" s="50"/>
      <c r="F277" s="50"/>
      <c r="G277" s="50"/>
    </row>
    <row r="278" spans="1:7">
      <c r="A278" s="49"/>
      <c r="B278" s="49"/>
      <c r="C278" s="50"/>
      <c r="D278" s="50"/>
      <c r="E278" s="50"/>
      <c r="F278" s="50"/>
      <c r="G278" s="50"/>
    </row>
    <row r="279" spans="1:7">
      <c r="A279" s="49"/>
      <c r="B279" s="49"/>
      <c r="C279" s="50"/>
      <c r="D279" s="50"/>
      <c r="E279" s="50"/>
      <c r="F279" s="50"/>
      <c r="G279" s="50"/>
    </row>
    <row r="280" spans="1:7">
      <c r="A280" s="49"/>
      <c r="B280" s="49"/>
      <c r="C280" s="50"/>
      <c r="D280" s="50"/>
      <c r="E280" s="50"/>
      <c r="F280" s="50"/>
      <c r="G280" s="50"/>
    </row>
    <row r="281" spans="1:7">
      <c r="A281" s="49"/>
      <c r="B281" s="49"/>
      <c r="C281" s="50"/>
      <c r="D281" s="50"/>
      <c r="E281" s="50"/>
      <c r="F281" s="50"/>
      <c r="G281" s="50"/>
    </row>
    <row r="282" spans="1:7">
      <c r="A282" s="49"/>
      <c r="B282" s="49"/>
      <c r="C282" s="50"/>
      <c r="D282" s="50"/>
      <c r="E282" s="50"/>
      <c r="F282" s="50"/>
      <c r="G282" s="50"/>
    </row>
    <row r="283" spans="1:7">
      <c r="A283" s="49"/>
      <c r="B283" s="49"/>
      <c r="C283" s="50"/>
      <c r="D283" s="50"/>
      <c r="E283" s="50"/>
      <c r="F283" s="50"/>
      <c r="G283" s="50"/>
    </row>
    <row r="284" spans="1:7">
      <c r="A284" s="49"/>
      <c r="B284" s="49"/>
      <c r="C284" s="50"/>
      <c r="D284" s="50"/>
      <c r="E284" s="50"/>
      <c r="F284" s="50"/>
      <c r="G284" s="50"/>
    </row>
    <row r="285" spans="1:7">
      <c r="A285" s="49"/>
      <c r="B285" s="49"/>
      <c r="C285" s="50"/>
      <c r="D285" s="50"/>
      <c r="E285" s="50"/>
      <c r="F285" s="50"/>
      <c r="G285" s="50"/>
    </row>
    <row r="286" spans="1:7">
      <c r="A286" s="49"/>
      <c r="B286" s="49"/>
      <c r="C286" s="50"/>
      <c r="D286" s="50"/>
      <c r="E286" s="50"/>
      <c r="F286" s="50"/>
      <c r="G286" s="50"/>
    </row>
    <row r="287" spans="1:7">
      <c r="A287" s="49"/>
      <c r="B287" s="49"/>
      <c r="C287" s="50"/>
      <c r="D287" s="50"/>
      <c r="E287" s="50"/>
      <c r="F287" s="50"/>
      <c r="G287" s="50"/>
    </row>
    <row r="288" spans="1:7">
      <c r="A288" s="49"/>
      <c r="B288" s="49"/>
      <c r="C288" s="50"/>
      <c r="D288" s="50"/>
      <c r="E288" s="50"/>
      <c r="F288" s="50"/>
      <c r="G288" s="50"/>
    </row>
    <row r="289" spans="1:7">
      <c r="A289" s="49"/>
      <c r="B289" s="49"/>
      <c r="C289" s="50"/>
      <c r="D289" s="50"/>
      <c r="E289" s="50"/>
      <c r="F289" s="50"/>
      <c r="G289" s="50"/>
    </row>
    <row r="290" spans="1:7">
      <c r="A290" s="49"/>
      <c r="B290" s="49"/>
      <c r="C290" s="50"/>
      <c r="D290" s="50"/>
      <c r="E290" s="50"/>
      <c r="F290" s="50"/>
      <c r="G290" s="50"/>
    </row>
    <row r="291" spans="1:7">
      <c r="A291" s="49"/>
      <c r="B291" s="49"/>
      <c r="C291" s="50"/>
      <c r="D291" s="50"/>
      <c r="E291" s="50"/>
      <c r="F291" s="50"/>
      <c r="G291" s="50"/>
    </row>
    <row r="292" spans="1:7">
      <c r="A292" s="49"/>
      <c r="B292" s="49"/>
      <c r="C292" s="50"/>
      <c r="D292" s="50"/>
      <c r="E292" s="50"/>
      <c r="F292" s="50"/>
      <c r="G292" s="50"/>
    </row>
    <row r="293" spans="1:7">
      <c r="A293" s="49"/>
      <c r="B293" s="49"/>
      <c r="C293" s="50"/>
      <c r="D293" s="50"/>
      <c r="E293" s="50"/>
      <c r="F293" s="50"/>
      <c r="G293" s="50"/>
    </row>
    <row r="294" spans="1:7">
      <c r="A294" s="49"/>
      <c r="B294" s="49"/>
      <c r="C294" s="50"/>
      <c r="D294" s="50"/>
      <c r="E294" s="50"/>
      <c r="F294" s="50"/>
      <c r="G294" s="50"/>
    </row>
    <row r="295" spans="1:7">
      <c r="A295" s="49"/>
      <c r="B295" s="49"/>
      <c r="C295" s="50"/>
      <c r="D295" s="50"/>
      <c r="E295" s="50"/>
      <c r="F295" s="50"/>
      <c r="G295" s="50"/>
    </row>
    <row r="296" spans="1:7">
      <c r="A296" s="49"/>
      <c r="B296" s="49"/>
      <c r="C296" s="50"/>
      <c r="D296" s="50"/>
      <c r="E296" s="50"/>
      <c r="F296" s="50"/>
      <c r="G296" s="50"/>
    </row>
    <row r="297" spans="1:7">
      <c r="A297" s="49"/>
      <c r="B297" s="49"/>
      <c r="C297" s="50"/>
      <c r="D297" s="50"/>
      <c r="E297" s="50"/>
      <c r="F297" s="50"/>
      <c r="G297" s="50"/>
    </row>
    <row r="298" spans="1:7">
      <c r="A298" s="49"/>
      <c r="B298" s="49"/>
      <c r="C298" s="50"/>
      <c r="D298" s="50"/>
      <c r="E298" s="50"/>
      <c r="F298" s="50"/>
      <c r="G298" s="50"/>
    </row>
    <row r="299" spans="1:7">
      <c r="A299" s="49"/>
      <c r="B299" s="49"/>
      <c r="C299" s="50"/>
      <c r="D299" s="50"/>
      <c r="E299" s="50"/>
      <c r="F299" s="50"/>
      <c r="G299" s="50"/>
    </row>
    <row r="300" spans="1:7">
      <c r="A300" s="49"/>
      <c r="B300" s="49"/>
      <c r="C300" s="50"/>
      <c r="D300" s="50"/>
      <c r="E300" s="50"/>
      <c r="F300" s="50"/>
      <c r="G300" s="50"/>
    </row>
    <row r="301" spans="1:7">
      <c r="A301" s="49"/>
      <c r="B301" s="49"/>
      <c r="C301" s="50"/>
      <c r="D301" s="50"/>
      <c r="E301" s="50"/>
      <c r="F301" s="50"/>
      <c r="G301" s="50"/>
    </row>
    <row r="302" spans="1:7">
      <c r="A302" s="49"/>
      <c r="B302" s="49"/>
      <c r="C302" s="50"/>
      <c r="D302" s="50"/>
      <c r="E302" s="50"/>
      <c r="F302" s="50"/>
      <c r="G302" s="50"/>
    </row>
    <row r="303" spans="1:7">
      <c r="A303" s="49"/>
      <c r="B303" s="49"/>
      <c r="C303" s="50"/>
      <c r="D303" s="50"/>
      <c r="E303" s="50"/>
      <c r="F303" s="50"/>
      <c r="G303" s="50"/>
    </row>
    <row r="304" spans="1:7">
      <c r="A304" s="49"/>
      <c r="B304" s="49"/>
      <c r="C304" s="50"/>
      <c r="D304" s="50"/>
      <c r="E304" s="50"/>
      <c r="F304" s="50"/>
      <c r="G304" s="50"/>
    </row>
    <row r="305" spans="1:7">
      <c r="A305" s="49"/>
      <c r="B305" s="49"/>
      <c r="C305" s="50"/>
      <c r="D305" s="50"/>
      <c r="E305" s="50"/>
      <c r="F305" s="50"/>
      <c r="G305" s="50"/>
    </row>
    <row r="306" spans="1:7">
      <c r="A306" s="49"/>
      <c r="B306" s="49"/>
      <c r="C306" s="50"/>
      <c r="D306" s="50"/>
      <c r="E306" s="50"/>
      <c r="F306" s="50"/>
      <c r="G306" s="50"/>
    </row>
    <row r="307" spans="1:7">
      <c r="A307" s="49"/>
      <c r="B307" s="49"/>
      <c r="C307" s="50"/>
      <c r="D307" s="50"/>
      <c r="E307" s="50"/>
      <c r="F307" s="50"/>
      <c r="G307" s="50"/>
    </row>
    <row r="308" spans="1:7">
      <c r="A308" s="49"/>
      <c r="B308" s="49"/>
      <c r="C308" s="50"/>
      <c r="D308" s="50"/>
      <c r="E308" s="50"/>
      <c r="F308" s="50"/>
      <c r="G308" s="50"/>
    </row>
    <row r="309" spans="1:7">
      <c r="A309" s="49"/>
      <c r="B309" s="49"/>
      <c r="C309" s="50"/>
      <c r="D309" s="50"/>
      <c r="E309" s="50"/>
      <c r="F309" s="50"/>
      <c r="G309" s="50"/>
    </row>
    <row r="310" spans="1:7">
      <c r="A310" s="49"/>
      <c r="B310" s="49"/>
      <c r="C310" s="50"/>
      <c r="D310" s="50"/>
      <c r="E310" s="50"/>
      <c r="F310" s="50"/>
      <c r="G310" s="50"/>
    </row>
    <row r="311" spans="1:7">
      <c r="A311" s="49"/>
      <c r="B311" s="49"/>
      <c r="C311" s="50"/>
      <c r="D311" s="50"/>
      <c r="E311" s="50"/>
      <c r="F311" s="50"/>
      <c r="G311" s="50"/>
    </row>
    <row r="312" spans="1:7">
      <c r="A312" s="49"/>
      <c r="B312" s="49"/>
      <c r="C312" s="50"/>
      <c r="D312" s="50"/>
      <c r="E312" s="50"/>
      <c r="F312" s="50"/>
      <c r="G312" s="50"/>
    </row>
    <row r="313" spans="1:7">
      <c r="A313" s="49"/>
      <c r="B313" s="49"/>
      <c r="C313" s="50"/>
      <c r="D313" s="50"/>
      <c r="E313" s="50"/>
      <c r="F313" s="50"/>
      <c r="G313" s="50"/>
    </row>
    <row r="314" spans="1:7">
      <c r="A314" s="49"/>
      <c r="B314" s="49"/>
      <c r="C314" s="50"/>
      <c r="D314" s="50"/>
      <c r="E314" s="50"/>
      <c r="F314" s="50"/>
      <c r="G314" s="50"/>
    </row>
    <row r="315" spans="1:7">
      <c r="A315" s="49"/>
      <c r="B315" s="49"/>
      <c r="C315" s="50"/>
      <c r="D315" s="50"/>
      <c r="E315" s="50"/>
      <c r="F315" s="50"/>
      <c r="G315" s="50"/>
    </row>
    <row r="316" spans="1:7">
      <c r="A316" s="49"/>
      <c r="B316" s="49"/>
      <c r="C316" s="50"/>
      <c r="D316" s="50"/>
      <c r="E316" s="50"/>
      <c r="F316" s="50"/>
      <c r="G316" s="50"/>
    </row>
    <row r="317" spans="1:7">
      <c r="A317" s="49"/>
      <c r="B317" s="49"/>
      <c r="C317" s="50"/>
      <c r="D317" s="50"/>
      <c r="E317" s="50"/>
      <c r="F317" s="50"/>
      <c r="G317" s="50"/>
    </row>
    <row r="318" spans="1:7">
      <c r="A318" s="49"/>
      <c r="B318" s="49"/>
      <c r="C318" s="50"/>
      <c r="D318" s="50"/>
      <c r="E318" s="50"/>
      <c r="F318" s="50"/>
      <c r="G318" s="50"/>
    </row>
    <row r="319" spans="1:7">
      <c r="A319" s="49"/>
      <c r="B319" s="49"/>
      <c r="C319" s="50"/>
      <c r="D319" s="50"/>
      <c r="E319" s="50"/>
      <c r="F319" s="50"/>
      <c r="G319" s="50"/>
    </row>
    <row r="320" spans="1:7">
      <c r="A320" s="49"/>
      <c r="B320" s="49"/>
      <c r="C320" s="50"/>
      <c r="D320" s="50"/>
      <c r="E320" s="50"/>
      <c r="F320" s="50"/>
      <c r="G320" s="50"/>
    </row>
    <row r="321" spans="1:7">
      <c r="A321" s="49"/>
      <c r="B321" s="49"/>
      <c r="C321" s="50"/>
      <c r="D321" s="50"/>
      <c r="E321" s="50"/>
      <c r="F321" s="50"/>
      <c r="G321" s="50"/>
    </row>
    <row r="322" spans="1:7">
      <c r="A322" s="49"/>
      <c r="B322" s="49"/>
      <c r="C322" s="50"/>
      <c r="D322" s="50"/>
      <c r="E322" s="50"/>
      <c r="F322" s="50"/>
      <c r="G322" s="50"/>
    </row>
    <row r="323" spans="1:7">
      <c r="A323" s="49"/>
      <c r="B323" s="49"/>
      <c r="C323" s="50"/>
      <c r="D323" s="50"/>
      <c r="E323" s="50"/>
      <c r="F323" s="50"/>
      <c r="G323" s="50"/>
    </row>
    <row r="324" spans="1:7">
      <c r="A324" s="49"/>
      <c r="B324" s="49"/>
      <c r="C324" s="50"/>
      <c r="D324" s="50"/>
      <c r="E324" s="50"/>
      <c r="F324" s="50"/>
      <c r="G324" s="50"/>
    </row>
    <row r="325" spans="1:7">
      <c r="A325" s="49"/>
      <c r="B325" s="49"/>
      <c r="C325" s="50"/>
      <c r="D325" s="50"/>
      <c r="E325" s="50"/>
      <c r="F325" s="50"/>
      <c r="G325" s="50"/>
    </row>
    <row r="326" spans="1:7">
      <c r="A326" s="49"/>
      <c r="B326" s="49"/>
      <c r="C326" s="50"/>
      <c r="D326" s="50"/>
      <c r="E326" s="50"/>
      <c r="F326" s="50"/>
      <c r="G326" s="50"/>
    </row>
    <row r="327" spans="1:7">
      <c r="A327" s="49"/>
      <c r="B327" s="49"/>
      <c r="C327" s="50"/>
      <c r="D327" s="50"/>
      <c r="E327" s="50"/>
      <c r="F327" s="50"/>
      <c r="G327" s="50"/>
    </row>
    <row r="328" spans="1:7">
      <c r="A328" s="49"/>
      <c r="B328" s="49"/>
      <c r="C328" s="50"/>
      <c r="D328" s="50"/>
      <c r="E328" s="50"/>
      <c r="F328" s="50"/>
      <c r="G328" s="50"/>
    </row>
    <row r="329" spans="1:7">
      <c r="A329" s="49"/>
      <c r="B329" s="49"/>
      <c r="C329" s="50"/>
      <c r="D329" s="50"/>
      <c r="E329" s="50"/>
      <c r="F329" s="50"/>
      <c r="G329" s="50"/>
    </row>
    <row r="330" spans="1:7">
      <c r="A330" s="49"/>
      <c r="B330" s="49"/>
      <c r="C330" s="50"/>
      <c r="D330" s="50"/>
      <c r="E330" s="50"/>
      <c r="F330" s="50"/>
      <c r="G330" s="50"/>
    </row>
    <row r="331" spans="1:7">
      <c r="A331" s="49"/>
      <c r="B331" s="49"/>
      <c r="C331" s="50"/>
      <c r="D331" s="50"/>
      <c r="E331" s="50"/>
      <c r="F331" s="50"/>
      <c r="G331" s="50"/>
    </row>
    <row r="332" spans="1:7">
      <c r="A332" s="49"/>
      <c r="B332" s="49"/>
      <c r="C332" s="50"/>
      <c r="D332" s="50"/>
      <c r="E332" s="50"/>
      <c r="F332" s="50"/>
      <c r="G332" s="50"/>
    </row>
    <row r="333" spans="1:7">
      <c r="A333" s="49"/>
      <c r="B333" s="49"/>
      <c r="C333" s="50"/>
      <c r="D333" s="50"/>
      <c r="E333" s="50"/>
      <c r="F333" s="50"/>
      <c r="G333" s="50"/>
    </row>
    <row r="334" spans="1:7">
      <c r="A334" s="49"/>
      <c r="B334" s="49"/>
      <c r="C334" s="50"/>
      <c r="D334" s="50"/>
      <c r="E334" s="50"/>
      <c r="F334" s="50"/>
      <c r="G334" s="50"/>
    </row>
    <row r="335" spans="1:7">
      <c r="A335" s="49"/>
      <c r="B335" s="49"/>
      <c r="C335" s="50"/>
      <c r="D335" s="50"/>
      <c r="E335" s="50"/>
      <c r="F335" s="50"/>
      <c r="G335" s="50"/>
    </row>
    <row r="336" spans="1:7">
      <c r="A336" s="49"/>
      <c r="B336" s="49"/>
      <c r="C336" s="50"/>
      <c r="D336" s="50"/>
      <c r="E336" s="50"/>
      <c r="F336" s="50"/>
      <c r="G336" s="50"/>
    </row>
    <row r="337" spans="1:7">
      <c r="A337" s="49"/>
      <c r="B337" s="49"/>
      <c r="C337" s="50"/>
      <c r="D337" s="50"/>
      <c r="E337" s="50"/>
      <c r="F337" s="50"/>
      <c r="G337" s="50"/>
    </row>
    <row r="338" spans="1:7">
      <c r="A338" s="49"/>
      <c r="B338" s="49"/>
      <c r="C338" s="50"/>
      <c r="D338" s="50"/>
      <c r="E338" s="50"/>
      <c r="F338" s="50"/>
      <c r="G338" s="50"/>
    </row>
    <row r="339" spans="1:7">
      <c r="A339" s="49"/>
      <c r="B339" s="49"/>
      <c r="C339" s="50"/>
      <c r="D339" s="50"/>
      <c r="E339" s="50"/>
      <c r="F339" s="50"/>
      <c r="G339" s="50"/>
    </row>
    <row r="340" spans="1:7">
      <c r="A340" s="49"/>
      <c r="B340" s="49"/>
      <c r="C340" s="50"/>
      <c r="D340" s="50"/>
      <c r="E340" s="50"/>
      <c r="F340" s="50"/>
      <c r="G340" s="50"/>
    </row>
    <row r="341" spans="1:7">
      <c r="A341" s="49"/>
      <c r="B341" s="49"/>
      <c r="C341" s="50"/>
      <c r="D341" s="50"/>
      <c r="E341" s="50"/>
      <c r="F341" s="50"/>
      <c r="G341" s="50"/>
    </row>
    <row r="342" spans="1:7">
      <c r="A342" s="49"/>
      <c r="B342" s="49"/>
      <c r="C342" s="50"/>
      <c r="D342" s="50"/>
      <c r="E342" s="50"/>
      <c r="F342" s="50"/>
      <c r="G342" s="50"/>
    </row>
    <row r="343" spans="1:7">
      <c r="A343" s="49"/>
      <c r="B343" s="49"/>
      <c r="C343" s="50"/>
      <c r="D343" s="50"/>
      <c r="E343" s="50"/>
      <c r="F343" s="50"/>
      <c r="G343" s="50"/>
    </row>
    <row r="344" spans="1:7">
      <c r="A344" s="49"/>
      <c r="B344" s="49"/>
      <c r="C344" s="50"/>
      <c r="D344" s="50"/>
      <c r="E344" s="50"/>
      <c r="F344" s="50"/>
      <c r="G344" s="50"/>
    </row>
    <row r="345" spans="1:7">
      <c r="A345" s="49"/>
      <c r="B345" s="49"/>
      <c r="C345" s="50"/>
      <c r="D345" s="50"/>
      <c r="E345" s="50"/>
      <c r="F345" s="50"/>
      <c r="G345" s="50"/>
    </row>
    <row r="346" spans="1:7">
      <c r="A346" s="49"/>
      <c r="B346" s="49"/>
      <c r="C346" s="50"/>
      <c r="D346" s="50"/>
      <c r="E346" s="50"/>
      <c r="F346" s="50"/>
      <c r="G346" s="50"/>
    </row>
    <row r="347" spans="1:7">
      <c r="A347" s="49"/>
      <c r="B347" s="49"/>
      <c r="C347" s="50"/>
      <c r="D347" s="50"/>
      <c r="E347" s="50"/>
      <c r="F347" s="50"/>
      <c r="G347" s="50"/>
    </row>
    <row r="348" spans="1:7">
      <c r="A348" s="49"/>
      <c r="B348" s="49"/>
      <c r="C348" s="50"/>
      <c r="D348" s="50"/>
      <c r="E348" s="50"/>
      <c r="F348" s="50"/>
      <c r="G348" s="50"/>
    </row>
    <row r="349" spans="1:7">
      <c r="A349" s="49"/>
      <c r="B349" s="49"/>
      <c r="C349" s="50"/>
      <c r="D349" s="50"/>
      <c r="E349" s="50"/>
      <c r="F349" s="50"/>
      <c r="G349" s="50"/>
    </row>
    <row r="350" spans="1:7">
      <c r="A350" s="49"/>
      <c r="B350" s="49"/>
      <c r="C350" s="50"/>
      <c r="D350" s="50"/>
      <c r="E350" s="50"/>
      <c r="F350" s="50"/>
      <c r="G350" s="50"/>
    </row>
    <row r="351" spans="1:7">
      <c r="A351" s="49"/>
      <c r="B351" s="49"/>
      <c r="C351" s="50"/>
      <c r="D351" s="50"/>
      <c r="E351" s="50"/>
      <c r="F351" s="50"/>
      <c r="G351" s="50"/>
    </row>
    <row r="352" spans="1:7">
      <c r="A352" s="49"/>
      <c r="B352" s="49"/>
      <c r="C352" s="50"/>
      <c r="D352" s="50"/>
      <c r="E352" s="50"/>
      <c r="F352" s="50"/>
      <c r="G352" s="50"/>
    </row>
    <row r="353" spans="1:7">
      <c r="A353" s="49"/>
      <c r="B353" s="49"/>
      <c r="C353" s="50"/>
      <c r="D353" s="50"/>
      <c r="E353" s="50"/>
      <c r="F353" s="50"/>
      <c r="G353" s="50"/>
    </row>
    <row r="354" spans="1:7">
      <c r="A354" s="49"/>
      <c r="B354" s="49"/>
      <c r="C354" s="50"/>
      <c r="D354" s="50"/>
      <c r="E354" s="50"/>
      <c r="F354" s="50"/>
      <c r="G354" s="50"/>
    </row>
    <row r="355" spans="1:7">
      <c r="A355" s="49"/>
      <c r="B355" s="49"/>
      <c r="C355" s="50"/>
      <c r="D355" s="50"/>
      <c r="E355" s="50"/>
      <c r="F355" s="50"/>
      <c r="G355" s="50"/>
    </row>
    <row r="356" spans="1:7">
      <c r="A356" s="49"/>
      <c r="B356" s="49"/>
      <c r="C356" s="50"/>
      <c r="D356" s="50"/>
      <c r="E356" s="50"/>
      <c r="F356" s="50"/>
      <c r="G356" s="50"/>
    </row>
    <row r="357" spans="1:7">
      <c r="A357" s="49"/>
      <c r="B357" s="49"/>
      <c r="C357" s="50"/>
      <c r="D357" s="50"/>
      <c r="E357" s="50"/>
      <c r="F357" s="50"/>
      <c r="G357" s="50"/>
    </row>
    <row r="358" spans="1:7">
      <c r="A358" s="49"/>
      <c r="B358" s="49"/>
      <c r="C358" s="50"/>
      <c r="D358" s="50"/>
      <c r="E358" s="50"/>
      <c r="F358" s="50"/>
      <c r="G358" s="50"/>
    </row>
    <row r="359" spans="1:7">
      <c r="A359" s="49"/>
      <c r="B359" s="49"/>
      <c r="C359" s="50"/>
      <c r="D359" s="50"/>
      <c r="E359" s="50"/>
      <c r="F359" s="50"/>
      <c r="G359" s="50"/>
    </row>
    <row r="360" spans="1:7">
      <c r="A360" s="49"/>
      <c r="B360" s="49"/>
      <c r="C360" s="50"/>
      <c r="D360" s="50"/>
      <c r="E360" s="50"/>
      <c r="F360" s="50"/>
      <c r="G360" s="50"/>
    </row>
    <row r="361" spans="1:7">
      <c r="A361" s="49"/>
      <c r="B361" s="49"/>
      <c r="C361" s="50"/>
      <c r="D361" s="50"/>
      <c r="E361" s="50"/>
      <c r="F361" s="50"/>
      <c r="G361" s="50"/>
    </row>
    <row r="362" spans="1:7">
      <c r="A362" s="49"/>
      <c r="B362" s="49"/>
      <c r="C362" s="50"/>
      <c r="D362" s="50"/>
      <c r="E362" s="50"/>
      <c r="F362" s="50"/>
      <c r="G362" s="50"/>
    </row>
    <row r="363" spans="1:7">
      <c r="A363" s="49"/>
      <c r="B363" s="49"/>
      <c r="C363" s="50"/>
      <c r="D363" s="50"/>
      <c r="E363" s="50"/>
      <c r="F363" s="50"/>
      <c r="G363" s="50"/>
    </row>
    <row r="364" spans="1:7">
      <c r="A364" s="49"/>
      <c r="B364" s="49"/>
      <c r="C364" s="50"/>
      <c r="D364" s="50"/>
      <c r="E364" s="50"/>
      <c r="F364" s="50"/>
      <c r="G364" s="50"/>
    </row>
    <row r="365" spans="1:7">
      <c r="A365" s="49"/>
      <c r="B365" s="49"/>
      <c r="C365" s="50"/>
      <c r="D365" s="50"/>
      <c r="E365" s="50"/>
      <c r="F365" s="50"/>
      <c r="G365" s="50"/>
    </row>
    <row r="366" spans="1:7">
      <c r="A366" s="49"/>
      <c r="B366" s="49"/>
      <c r="C366" s="50"/>
      <c r="D366" s="50"/>
      <c r="E366" s="50"/>
      <c r="F366" s="50"/>
      <c r="G366" s="50"/>
    </row>
    <row r="367" spans="1:7">
      <c r="A367" s="49"/>
      <c r="B367" s="49"/>
      <c r="C367" s="50"/>
      <c r="D367" s="50"/>
      <c r="E367" s="50"/>
      <c r="F367" s="50"/>
      <c r="G367" s="50"/>
    </row>
    <row r="368" spans="1:7">
      <c r="A368" s="49"/>
      <c r="B368" s="49"/>
      <c r="C368" s="50"/>
      <c r="D368" s="50"/>
      <c r="E368" s="50"/>
      <c r="F368" s="50"/>
      <c r="G368" s="50"/>
    </row>
    <row r="369" spans="1:7">
      <c r="A369" s="49"/>
      <c r="B369" s="49"/>
      <c r="C369" s="50"/>
      <c r="D369" s="50"/>
      <c r="E369" s="50"/>
      <c r="F369" s="50"/>
      <c r="G369" s="50"/>
    </row>
    <row r="370" spans="1:7">
      <c r="A370" s="49"/>
      <c r="B370" s="49"/>
      <c r="C370" s="50"/>
      <c r="D370" s="50"/>
      <c r="E370" s="50"/>
      <c r="F370" s="50"/>
      <c r="G370" s="50"/>
    </row>
    <row r="371" spans="1:7">
      <c r="A371" s="49"/>
      <c r="B371" s="49"/>
      <c r="C371" s="50"/>
      <c r="D371" s="50"/>
      <c r="E371" s="50"/>
      <c r="F371" s="50"/>
      <c r="G371" s="50"/>
    </row>
    <row r="372" spans="1:7">
      <c r="A372" s="49"/>
      <c r="B372" s="49"/>
      <c r="C372" s="50"/>
      <c r="D372" s="50"/>
      <c r="E372" s="50"/>
      <c r="F372" s="50"/>
      <c r="G372" s="50"/>
    </row>
    <row r="373" spans="1:7">
      <c r="A373" s="49"/>
      <c r="B373" s="49"/>
      <c r="C373" s="50"/>
      <c r="D373" s="50"/>
      <c r="E373" s="50"/>
      <c r="F373" s="50"/>
      <c r="G373" s="50"/>
    </row>
    <row r="374" spans="1:7">
      <c r="A374" s="49"/>
      <c r="B374" s="49"/>
      <c r="C374" s="50"/>
      <c r="D374" s="50"/>
      <c r="E374" s="50"/>
      <c r="F374" s="50"/>
      <c r="G374" s="50"/>
    </row>
    <row r="375" spans="1:7">
      <c r="A375" s="49"/>
      <c r="B375" s="49"/>
      <c r="C375" s="50"/>
      <c r="D375" s="50"/>
      <c r="E375" s="50"/>
      <c r="F375" s="50"/>
      <c r="G375" s="50"/>
    </row>
    <row r="376" spans="1:7">
      <c r="A376" s="49"/>
      <c r="B376" s="49"/>
      <c r="C376" s="50"/>
      <c r="D376" s="50"/>
      <c r="E376" s="50"/>
      <c r="F376" s="50"/>
      <c r="G376" s="50"/>
    </row>
    <row r="377" spans="1:7">
      <c r="A377" s="49"/>
      <c r="B377" s="49"/>
      <c r="C377" s="50"/>
      <c r="D377" s="50"/>
      <c r="E377" s="50"/>
      <c r="F377" s="50"/>
      <c r="G377" s="50"/>
    </row>
    <row r="378" spans="1:7">
      <c r="A378" s="49"/>
      <c r="B378" s="49"/>
      <c r="C378" s="50"/>
      <c r="D378" s="50"/>
      <c r="E378" s="50"/>
      <c r="F378" s="50"/>
      <c r="G378" s="50"/>
    </row>
    <row r="379" spans="1:7">
      <c r="A379" s="49"/>
      <c r="B379" s="49"/>
      <c r="C379" s="50"/>
      <c r="D379" s="50"/>
      <c r="E379" s="50"/>
      <c r="F379" s="50"/>
      <c r="G379" s="50"/>
    </row>
    <row r="380" spans="1:7">
      <c r="A380" s="49"/>
      <c r="B380" s="49"/>
      <c r="C380" s="50"/>
      <c r="D380" s="50"/>
      <c r="E380" s="50"/>
      <c r="F380" s="50"/>
      <c r="G380" s="50"/>
    </row>
    <row r="381" spans="1:7">
      <c r="A381" s="49"/>
      <c r="B381" s="49"/>
      <c r="C381" s="50"/>
      <c r="D381" s="50"/>
      <c r="E381" s="50"/>
      <c r="F381" s="50"/>
      <c r="G381" s="50"/>
    </row>
    <row r="382" spans="1:7">
      <c r="A382" s="49"/>
      <c r="B382" s="49"/>
      <c r="C382" s="50"/>
      <c r="D382" s="50"/>
      <c r="E382" s="50"/>
      <c r="F382" s="50"/>
      <c r="G382" s="50"/>
    </row>
    <row r="383" spans="1:7">
      <c r="A383" s="49"/>
      <c r="B383" s="49"/>
      <c r="C383" s="50"/>
      <c r="D383" s="50"/>
      <c r="E383" s="50"/>
      <c r="F383" s="50"/>
      <c r="G383" s="50"/>
    </row>
    <row r="384" spans="1:7">
      <c r="A384" s="49"/>
      <c r="B384" s="49"/>
      <c r="C384" s="50"/>
      <c r="D384" s="50"/>
      <c r="E384" s="50"/>
      <c r="F384" s="50"/>
      <c r="G384" s="50"/>
    </row>
    <row r="385" spans="1:7">
      <c r="A385" s="49"/>
      <c r="B385" s="49"/>
      <c r="C385" s="50"/>
      <c r="D385" s="50"/>
      <c r="E385" s="50"/>
      <c r="F385" s="50"/>
      <c r="G385" s="50"/>
    </row>
    <row r="386" spans="1:7">
      <c r="A386" s="49"/>
      <c r="B386" s="49"/>
      <c r="C386" s="50"/>
      <c r="D386" s="50"/>
      <c r="E386" s="50"/>
      <c r="F386" s="50"/>
      <c r="G386" s="50"/>
    </row>
    <row r="387" spans="1:7">
      <c r="A387" s="49"/>
      <c r="B387" s="49"/>
      <c r="C387" s="50"/>
      <c r="D387" s="50"/>
      <c r="E387" s="50"/>
      <c r="F387" s="50"/>
      <c r="G387" s="50"/>
    </row>
    <row r="388" spans="1:7">
      <c r="A388" s="49"/>
      <c r="B388" s="49"/>
      <c r="C388" s="50"/>
      <c r="D388" s="50"/>
      <c r="E388" s="50"/>
      <c r="F388" s="50"/>
      <c r="G388" s="50"/>
    </row>
    <row r="389" spans="1:7">
      <c r="A389" s="49"/>
      <c r="B389" s="49"/>
      <c r="C389" s="50"/>
      <c r="D389" s="50"/>
      <c r="E389" s="50"/>
      <c r="F389" s="50"/>
      <c r="G389" s="50"/>
    </row>
    <row r="390" spans="1:7">
      <c r="A390" s="49"/>
      <c r="B390" s="49"/>
      <c r="C390" s="50"/>
      <c r="D390" s="50"/>
      <c r="E390" s="50"/>
      <c r="F390" s="50"/>
      <c r="G390" s="50"/>
    </row>
    <row r="391" spans="1:7">
      <c r="A391" s="49"/>
      <c r="B391" s="49"/>
      <c r="C391" s="50"/>
      <c r="D391" s="50"/>
      <c r="E391" s="50"/>
      <c r="F391" s="50"/>
      <c r="G391" s="50"/>
    </row>
    <row r="392" spans="1:7">
      <c r="A392" s="49"/>
      <c r="B392" s="49"/>
      <c r="C392" s="50"/>
      <c r="D392" s="50"/>
      <c r="E392" s="50"/>
      <c r="F392" s="50"/>
      <c r="G392" s="50"/>
    </row>
    <row r="393" spans="1:7">
      <c r="A393" s="49"/>
      <c r="B393" s="49"/>
      <c r="C393" s="50"/>
      <c r="D393" s="50"/>
      <c r="E393" s="50"/>
      <c r="F393" s="50"/>
      <c r="G393" s="50"/>
    </row>
    <row r="394" spans="1:7">
      <c r="A394" s="49"/>
      <c r="B394" s="49"/>
      <c r="C394" s="50"/>
      <c r="D394" s="50"/>
      <c r="E394" s="50"/>
      <c r="F394" s="50"/>
      <c r="G394" s="50"/>
    </row>
    <row r="395" spans="1:7">
      <c r="A395" s="49"/>
      <c r="B395" s="49"/>
      <c r="C395" s="50"/>
      <c r="D395" s="50"/>
      <c r="E395" s="50"/>
      <c r="F395" s="50"/>
      <c r="G395" s="50"/>
    </row>
    <row r="396" spans="1:7">
      <c r="A396" s="49"/>
      <c r="B396" s="49"/>
      <c r="C396" s="50"/>
      <c r="D396" s="50"/>
      <c r="E396" s="50"/>
      <c r="F396" s="50"/>
      <c r="G396" s="50"/>
    </row>
    <row r="397" spans="1:7">
      <c r="A397" s="49"/>
      <c r="B397" s="49"/>
      <c r="C397" s="50"/>
      <c r="D397" s="50"/>
      <c r="E397" s="50"/>
      <c r="F397" s="50"/>
      <c r="G397" s="50"/>
    </row>
    <row r="398" spans="1:7">
      <c r="A398" s="49"/>
      <c r="B398" s="49"/>
      <c r="C398" s="50"/>
      <c r="D398" s="50"/>
      <c r="E398" s="50"/>
      <c r="F398" s="50"/>
      <c r="G398" s="50"/>
    </row>
    <row r="399" spans="1:7">
      <c r="A399" s="49"/>
      <c r="B399" s="49"/>
      <c r="C399" s="50"/>
      <c r="D399" s="50"/>
      <c r="E399" s="50"/>
      <c r="F399" s="50"/>
      <c r="G399" s="50"/>
    </row>
    <row r="400" spans="1:7">
      <c r="A400" s="49"/>
      <c r="B400" s="49"/>
      <c r="C400" s="50"/>
      <c r="D400" s="50"/>
      <c r="E400" s="50"/>
      <c r="F400" s="50"/>
      <c r="G400" s="50"/>
    </row>
    <row r="401" spans="1:7">
      <c r="A401" s="49"/>
      <c r="B401" s="49"/>
      <c r="C401" s="50"/>
      <c r="D401" s="50"/>
      <c r="E401" s="50"/>
      <c r="F401" s="50"/>
      <c r="G401" s="50"/>
    </row>
    <row r="402" spans="1:7">
      <c r="A402" s="49"/>
      <c r="B402" s="49"/>
      <c r="C402" s="50"/>
      <c r="D402" s="50"/>
      <c r="E402" s="50"/>
      <c r="F402" s="50"/>
      <c r="G402" s="50"/>
    </row>
    <row r="403" spans="1:7">
      <c r="A403" s="49"/>
      <c r="B403" s="49"/>
      <c r="C403" s="50"/>
      <c r="D403" s="50"/>
      <c r="E403" s="50"/>
      <c r="F403" s="50"/>
      <c r="G403" s="50"/>
    </row>
    <row r="404" spans="1:7">
      <c r="A404" s="49"/>
      <c r="B404" s="49"/>
      <c r="C404" s="50"/>
      <c r="D404" s="50"/>
      <c r="E404" s="50"/>
      <c r="F404" s="50"/>
      <c r="G404" s="50"/>
    </row>
    <row r="405" spans="1:7">
      <c r="A405" s="49"/>
      <c r="B405" s="49"/>
      <c r="C405" s="50"/>
      <c r="D405" s="50"/>
      <c r="E405" s="50"/>
      <c r="F405" s="50"/>
      <c r="G405" s="50"/>
    </row>
    <row r="406" spans="1:7">
      <c r="A406" s="49"/>
      <c r="B406" s="49"/>
      <c r="C406" s="50"/>
      <c r="D406" s="50"/>
      <c r="E406" s="50"/>
      <c r="F406" s="50"/>
      <c r="G406" s="50"/>
    </row>
    <row r="407" spans="1:7">
      <c r="A407" s="49"/>
      <c r="B407" s="49"/>
      <c r="C407" s="50"/>
      <c r="D407" s="50"/>
      <c r="E407" s="50"/>
      <c r="F407" s="50"/>
      <c r="G407" s="50"/>
    </row>
    <row r="408" spans="1:7">
      <c r="A408" s="49"/>
      <c r="B408" s="49"/>
      <c r="C408" s="50"/>
      <c r="D408" s="50"/>
      <c r="E408" s="50"/>
      <c r="F408" s="50"/>
      <c r="G408" s="50"/>
    </row>
    <row r="409" spans="1:7">
      <c r="A409" s="49"/>
      <c r="B409" s="49"/>
      <c r="C409" s="50"/>
      <c r="D409" s="50"/>
      <c r="E409" s="50"/>
      <c r="F409" s="50"/>
      <c r="G409" s="50"/>
    </row>
    <row r="410" spans="1:7">
      <c r="A410" s="49"/>
      <c r="B410" s="49"/>
      <c r="C410" s="50"/>
      <c r="D410" s="50"/>
      <c r="E410" s="50"/>
      <c r="F410" s="50"/>
      <c r="G410" s="50"/>
    </row>
    <row r="411" spans="1:7">
      <c r="A411" s="49"/>
      <c r="B411" s="49"/>
      <c r="C411" s="50"/>
      <c r="D411" s="50"/>
      <c r="E411" s="50"/>
      <c r="F411" s="50"/>
      <c r="G411" s="50"/>
    </row>
    <row r="412" spans="1:7">
      <c r="A412" s="49"/>
      <c r="B412" s="49"/>
      <c r="C412" s="50"/>
      <c r="D412" s="50"/>
      <c r="E412" s="50"/>
      <c r="F412" s="50"/>
      <c r="G412" s="50"/>
    </row>
    <row r="413" spans="1:7">
      <c r="A413" s="49"/>
      <c r="B413" s="49"/>
      <c r="C413" s="50"/>
      <c r="D413" s="50"/>
      <c r="E413" s="50"/>
      <c r="F413" s="50"/>
      <c r="G413" s="50"/>
    </row>
    <row r="414" spans="1:7">
      <c r="A414" s="49"/>
      <c r="B414" s="49"/>
      <c r="C414" s="50"/>
      <c r="D414" s="50"/>
      <c r="E414" s="50"/>
      <c r="F414" s="50"/>
      <c r="G414" s="50"/>
    </row>
    <row r="415" spans="1:7">
      <c r="A415" s="49"/>
      <c r="B415" s="49"/>
      <c r="C415" s="50"/>
      <c r="D415" s="50"/>
      <c r="E415" s="50"/>
      <c r="F415" s="50"/>
      <c r="G415" s="50"/>
    </row>
    <row r="416" spans="1:7">
      <c r="A416" s="49"/>
      <c r="B416" s="49"/>
      <c r="C416" s="50"/>
      <c r="D416" s="50"/>
      <c r="E416" s="50"/>
      <c r="F416" s="50"/>
      <c r="G416" s="50"/>
    </row>
    <row r="417" spans="1:7">
      <c r="A417" s="49"/>
      <c r="B417" s="49"/>
      <c r="C417" s="50"/>
      <c r="D417" s="50"/>
      <c r="E417" s="50"/>
      <c r="F417" s="50"/>
      <c r="G417" s="50"/>
    </row>
    <row r="418" spans="1:7">
      <c r="A418" s="49"/>
      <c r="B418" s="49"/>
      <c r="C418" s="50"/>
      <c r="D418" s="50"/>
      <c r="E418" s="50"/>
      <c r="F418" s="50"/>
      <c r="G418" s="50"/>
    </row>
    <row r="419" spans="1:7">
      <c r="A419" s="49"/>
      <c r="B419" s="49"/>
      <c r="C419" s="50"/>
      <c r="D419" s="50"/>
      <c r="E419" s="50"/>
      <c r="F419" s="50"/>
      <c r="G419" s="50"/>
    </row>
  </sheetData>
  <sortState xmlns:xlrd2="http://schemas.microsoft.com/office/spreadsheetml/2017/richdata2" ref="P21:Z371">
    <sortCondition ref="R21:R371"/>
  </sortState>
  <mergeCells count="2">
    <mergeCell ref="C17:H17"/>
    <mergeCell ref="I17:N17"/>
  </mergeCells>
  <hyperlinks>
    <hyperlink ref="A1" location="'Table of Contents'!A1" display="Return to Table of Contents" xr:uid="{59DA9C00-9A8A-4D1E-B8D9-764C72ADDB3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45DA-E119-4FE8-BB66-6980BF412A04}">
  <dimension ref="A1:O71"/>
  <sheetViews>
    <sheetView workbookViewId="0">
      <selection activeCell="A4" sqref="A4"/>
    </sheetView>
  </sheetViews>
  <sheetFormatPr defaultRowHeight="15"/>
  <cols>
    <col min="1" max="1" width="12.140625" bestFit="1" customWidth="1"/>
    <col min="2" max="2" width="8" bestFit="1" customWidth="1"/>
    <col min="3" max="3" width="10.28515625" bestFit="1" customWidth="1"/>
    <col min="4" max="4" width="10.5703125" bestFit="1" customWidth="1"/>
    <col min="5" max="5" width="10.42578125" bestFit="1" customWidth="1"/>
    <col min="6" max="6" width="12.85546875" bestFit="1" customWidth="1"/>
    <col min="9" max="9" width="15.5703125" customWidth="1"/>
    <col min="14" max="14" width="15.7109375" customWidth="1"/>
  </cols>
  <sheetData>
    <row r="1" spans="1:15">
      <c r="A1" s="261" t="s">
        <v>26157</v>
      </c>
    </row>
    <row r="4" spans="1:15">
      <c r="A4" s="75" t="s">
        <v>26244</v>
      </c>
      <c r="N4" t="s">
        <v>26201</v>
      </c>
    </row>
    <row r="5" spans="1:15">
      <c r="N5" t="s">
        <v>26203</v>
      </c>
    </row>
    <row r="6" spans="1:15">
      <c r="N6" t="s">
        <v>26202</v>
      </c>
    </row>
    <row r="8" spans="1:15">
      <c r="A8" s="154" t="s">
        <v>369</v>
      </c>
      <c r="B8" s="154" t="s">
        <v>492</v>
      </c>
      <c r="C8" s="154" t="s">
        <v>3466</v>
      </c>
      <c r="D8" s="154" t="s">
        <v>3465</v>
      </c>
      <c r="E8" s="154" t="s">
        <v>3464</v>
      </c>
      <c r="F8" s="154" t="s">
        <v>3463</v>
      </c>
      <c r="G8" s="157" t="s">
        <v>3467</v>
      </c>
      <c r="H8" s="157" t="s">
        <v>3470</v>
      </c>
      <c r="I8" s="157" t="s">
        <v>3469</v>
      </c>
      <c r="J8" s="157" t="s">
        <v>3468</v>
      </c>
      <c r="K8" s="157" t="s">
        <v>3463</v>
      </c>
      <c r="N8" s="453" t="s">
        <v>25762</v>
      </c>
      <c r="O8" s="453" t="s">
        <v>26180</v>
      </c>
    </row>
    <row r="9" spans="1:15">
      <c r="A9" s="155" t="s">
        <v>370</v>
      </c>
      <c r="B9" s="156">
        <v>2197</v>
      </c>
      <c r="C9" s="156">
        <v>2104</v>
      </c>
      <c r="D9" s="156">
        <v>2105</v>
      </c>
      <c r="E9" s="156">
        <v>2101</v>
      </c>
      <c r="F9" s="156">
        <v>89</v>
      </c>
      <c r="G9" s="158">
        <f>E9/B9</f>
        <v>0.95630405097860716</v>
      </c>
      <c r="H9" s="158">
        <f>D9/B9</f>
        <v>0.95812471552116518</v>
      </c>
      <c r="I9" s="158">
        <f>C9/B9</f>
        <v>0.95766954938552573</v>
      </c>
      <c r="J9" s="158">
        <f>E9/D9</f>
        <v>0.99809976247030874</v>
      </c>
      <c r="K9" s="158">
        <f>F9/B9</f>
        <v>4.050978607191625E-2</v>
      </c>
      <c r="N9" s="454" t="s">
        <v>26070</v>
      </c>
      <c r="O9" s="455">
        <v>0.96755968653180247</v>
      </c>
    </row>
    <row r="10" spans="1:15">
      <c r="A10" s="155" t="s">
        <v>371</v>
      </c>
      <c r="B10" s="156">
        <v>316</v>
      </c>
      <c r="C10" s="156">
        <v>313</v>
      </c>
      <c r="D10" s="156">
        <v>314</v>
      </c>
      <c r="E10" s="156">
        <v>312</v>
      </c>
      <c r="F10" s="156">
        <v>1</v>
      </c>
      <c r="G10" s="158">
        <f t="shared" ref="G10:G44" si="0">E10/B10</f>
        <v>0.98734177215189878</v>
      </c>
      <c r="H10" s="158">
        <f t="shared" ref="H10:H44" si="1">D10/B10</f>
        <v>0.99367088607594933</v>
      </c>
      <c r="I10" s="158">
        <f t="shared" ref="I10:I44" si="2">C10/B10</f>
        <v>0.990506329113924</v>
      </c>
      <c r="J10" s="158">
        <f t="shared" ref="J10:J44" si="3">E10/D10</f>
        <v>0.99363057324840764</v>
      </c>
      <c r="K10" s="158">
        <f t="shared" ref="K10:K44" si="4">F10/B10</f>
        <v>3.1645569620253164E-3</v>
      </c>
      <c r="N10" s="454" t="s">
        <v>359</v>
      </c>
      <c r="O10" s="455">
        <v>0.98771610555050049</v>
      </c>
    </row>
    <row r="11" spans="1:15">
      <c r="A11" s="155" t="s">
        <v>372</v>
      </c>
      <c r="B11" s="156">
        <v>93</v>
      </c>
      <c r="C11" s="156">
        <v>88</v>
      </c>
      <c r="D11" s="156">
        <v>88</v>
      </c>
      <c r="E11" s="156">
        <v>88</v>
      </c>
      <c r="F11" s="156">
        <v>5</v>
      </c>
      <c r="G11" s="158">
        <f t="shared" si="0"/>
        <v>0.94623655913978499</v>
      </c>
      <c r="H11" s="158">
        <f t="shared" si="1"/>
        <v>0.94623655913978499</v>
      </c>
      <c r="I11" s="158">
        <f t="shared" si="2"/>
        <v>0.94623655913978499</v>
      </c>
      <c r="J11" s="158">
        <f t="shared" si="3"/>
        <v>1</v>
      </c>
      <c r="K11" s="158">
        <f t="shared" si="4"/>
        <v>5.3763440860215055E-2</v>
      </c>
      <c r="N11" s="454" t="s">
        <v>358</v>
      </c>
      <c r="O11" s="455">
        <v>0.98930893860905988</v>
      </c>
    </row>
    <row r="12" spans="1:15">
      <c r="A12" s="155" t="s">
        <v>373</v>
      </c>
      <c r="B12" s="156">
        <v>11253</v>
      </c>
      <c r="C12" s="156">
        <v>9861</v>
      </c>
      <c r="D12" s="156">
        <v>11068</v>
      </c>
      <c r="E12" s="156">
        <v>9840</v>
      </c>
      <c r="F12" s="156">
        <v>164</v>
      </c>
      <c r="G12" s="158">
        <f t="shared" si="0"/>
        <v>0.87443348440415891</v>
      </c>
      <c r="H12" s="158">
        <f t="shared" si="1"/>
        <v>0.98355993957166976</v>
      </c>
      <c r="I12" s="158">
        <f t="shared" si="2"/>
        <v>0.87629965342575311</v>
      </c>
      <c r="J12" s="158">
        <f t="shared" si="3"/>
        <v>0.88904951210697503</v>
      </c>
      <c r="K12" s="158">
        <f t="shared" si="4"/>
        <v>1.4573891406735982E-2</v>
      </c>
      <c r="N12" s="454" t="s">
        <v>356</v>
      </c>
      <c r="O12" s="455">
        <v>0.98957525631084686</v>
      </c>
    </row>
    <row r="13" spans="1:15">
      <c r="A13" s="155" t="s">
        <v>374</v>
      </c>
      <c r="B13" s="156">
        <v>158</v>
      </c>
      <c r="C13" s="156">
        <v>144</v>
      </c>
      <c r="D13" s="156">
        <v>144</v>
      </c>
      <c r="E13" s="156">
        <v>144</v>
      </c>
      <c r="F13" s="156">
        <v>14</v>
      </c>
      <c r="G13" s="158">
        <f t="shared" si="0"/>
        <v>0.91139240506329111</v>
      </c>
      <c r="H13" s="158">
        <f t="shared" si="1"/>
        <v>0.91139240506329111</v>
      </c>
      <c r="I13" s="158">
        <f t="shared" si="2"/>
        <v>0.91139240506329111</v>
      </c>
      <c r="J13" s="158">
        <f t="shared" si="3"/>
        <v>1</v>
      </c>
      <c r="K13" s="158">
        <f t="shared" si="4"/>
        <v>8.8607594936708861E-2</v>
      </c>
      <c r="N13" s="454" t="s">
        <v>360</v>
      </c>
      <c r="O13" s="455">
        <v>0.99167327517842985</v>
      </c>
    </row>
    <row r="14" spans="1:15">
      <c r="A14" s="155" t="s">
        <v>375</v>
      </c>
      <c r="B14" s="156">
        <v>1623</v>
      </c>
      <c r="C14" s="156">
        <v>1251</v>
      </c>
      <c r="D14" s="156">
        <v>1295</v>
      </c>
      <c r="E14" s="156">
        <v>1251</v>
      </c>
      <c r="F14" s="156">
        <v>328</v>
      </c>
      <c r="G14" s="158">
        <f t="shared" si="0"/>
        <v>0.77079482439926061</v>
      </c>
      <c r="H14" s="158">
        <f t="shared" si="1"/>
        <v>0.79790511398644481</v>
      </c>
      <c r="I14" s="158">
        <f t="shared" si="2"/>
        <v>0.77079482439926061</v>
      </c>
      <c r="J14" s="158">
        <f t="shared" si="3"/>
        <v>0.96602316602316607</v>
      </c>
      <c r="K14" s="158">
        <f t="shared" si="4"/>
        <v>0.20209488601355516</v>
      </c>
      <c r="N14" s="454" t="s">
        <v>26053</v>
      </c>
      <c r="O14" s="455">
        <v>0.99485876731385714</v>
      </c>
    </row>
    <row r="15" spans="1:15">
      <c r="A15" s="155" t="s">
        <v>376</v>
      </c>
      <c r="B15" s="156">
        <v>3004</v>
      </c>
      <c r="C15" s="156">
        <v>2603</v>
      </c>
      <c r="D15" s="156">
        <v>2673</v>
      </c>
      <c r="E15" s="156">
        <v>2601</v>
      </c>
      <c r="F15" s="156">
        <v>329</v>
      </c>
      <c r="G15" s="158">
        <f t="shared" si="0"/>
        <v>0.86584553928095875</v>
      </c>
      <c r="H15" s="158">
        <f t="shared" si="1"/>
        <v>0.88981358189081228</v>
      </c>
      <c r="I15" s="158">
        <f t="shared" si="2"/>
        <v>0.86651131824234351</v>
      </c>
      <c r="J15" s="158">
        <f t="shared" si="3"/>
        <v>0.97306397306397308</v>
      </c>
      <c r="K15" s="158">
        <f t="shared" si="4"/>
        <v>0.10952063914780293</v>
      </c>
      <c r="N15" s="454" t="s">
        <v>357</v>
      </c>
      <c r="O15" s="455">
        <v>0.99502702702702706</v>
      </c>
    </row>
    <row r="16" spans="1:15">
      <c r="A16" s="155" t="s">
        <v>377</v>
      </c>
      <c r="B16" s="156">
        <v>1338</v>
      </c>
      <c r="C16" s="156">
        <v>1212</v>
      </c>
      <c r="D16" s="156">
        <v>1232</v>
      </c>
      <c r="E16" s="156">
        <v>1211</v>
      </c>
      <c r="F16" s="156">
        <v>105</v>
      </c>
      <c r="G16" s="158">
        <f t="shared" si="0"/>
        <v>0.90508221225710017</v>
      </c>
      <c r="H16" s="158">
        <f t="shared" si="1"/>
        <v>0.9207772795216741</v>
      </c>
      <c r="I16" s="158">
        <f t="shared" si="2"/>
        <v>0.905829596412556</v>
      </c>
      <c r="J16" s="158">
        <f t="shared" si="3"/>
        <v>0.98295454545454541</v>
      </c>
      <c r="K16" s="158">
        <f t="shared" si="4"/>
        <v>7.847533632286996E-2</v>
      </c>
      <c r="N16" s="454" t="s">
        <v>26059</v>
      </c>
      <c r="O16" s="455">
        <v>0.99591721009356393</v>
      </c>
    </row>
    <row r="17" spans="1:15">
      <c r="A17" s="155" t="s">
        <v>378</v>
      </c>
      <c r="B17" s="156">
        <v>30</v>
      </c>
      <c r="C17" s="156">
        <v>24</v>
      </c>
      <c r="D17" s="156">
        <v>25</v>
      </c>
      <c r="E17" s="156">
        <v>24</v>
      </c>
      <c r="F17" s="156">
        <v>5</v>
      </c>
      <c r="G17" s="158">
        <f t="shared" si="0"/>
        <v>0.8</v>
      </c>
      <c r="H17" s="158">
        <f t="shared" si="1"/>
        <v>0.83333333333333337</v>
      </c>
      <c r="I17" s="158">
        <f t="shared" si="2"/>
        <v>0.8</v>
      </c>
      <c r="J17" s="158">
        <f t="shared" si="3"/>
        <v>0.96</v>
      </c>
      <c r="K17" s="158">
        <f t="shared" si="4"/>
        <v>0.16666666666666666</v>
      </c>
      <c r="N17" s="454" t="s">
        <v>26181</v>
      </c>
      <c r="O17" s="455">
        <v>0.99721193643859718</v>
      </c>
    </row>
    <row r="18" spans="1:15">
      <c r="A18" s="155" t="s">
        <v>379</v>
      </c>
      <c r="B18" s="156">
        <v>4</v>
      </c>
      <c r="C18" s="156">
        <v>0</v>
      </c>
      <c r="D18" s="156">
        <v>0</v>
      </c>
      <c r="E18" s="156">
        <v>0</v>
      </c>
      <c r="F18" s="156">
        <v>4</v>
      </c>
      <c r="G18" s="158">
        <f t="shared" si="0"/>
        <v>0</v>
      </c>
      <c r="H18" s="158">
        <f t="shared" si="1"/>
        <v>0</v>
      </c>
      <c r="I18" s="158">
        <f t="shared" si="2"/>
        <v>0</v>
      </c>
      <c r="J18" s="158" t="e">
        <f t="shared" si="3"/>
        <v>#DIV/0!</v>
      </c>
      <c r="K18" s="158">
        <f t="shared" si="4"/>
        <v>1</v>
      </c>
      <c r="N18" s="454" t="s">
        <v>26055</v>
      </c>
      <c r="O18" s="455">
        <v>0.9973810284254232</v>
      </c>
    </row>
    <row r="19" spans="1:15">
      <c r="A19" s="155" t="s">
        <v>380</v>
      </c>
      <c r="B19" s="156">
        <v>6390</v>
      </c>
      <c r="C19" s="156">
        <v>5770</v>
      </c>
      <c r="D19" s="156">
        <v>6340</v>
      </c>
      <c r="E19" s="156">
        <v>5763</v>
      </c>
      <c r="F19" s="156">
        <v>43</v>
      </c>
      <c r="G19" s="158">
        <f t="shared" si="0"/>
        <v>0.90187793427230045</v>
      </c>
      <c r="H19" s="158">
        <f t="shared" si="1"/>
        <v>0.99217527386541471</v>
      </c>
      <c r="I19" s="158">
        <f t="shared" si="2"/>
        <v>0.90297339593114245</v>
      </c>
      <c r="J19" s="158">
        <f t="shared" si="3"/>
        <v>0.90899053627760251</v>
      </c>
      <c r="K19" s="158">
        <f t="shared" si="4"/>
        <v>6.7292644757433488E-3</v>
      </c>
      <c r="N19" s="454" t="s">
        <v>26067</v>
      </c>
      <c r="O19" s="455">
        <v>0.99755130597014929</v>
      </c>
    </row>
    <row r="20" spans="1:15">
      <c r="A20" s="155" t="s">
        <v>381</v>
      </c>
      <c r="B20" s="156">
        <v>162</v>
      </c>
      <c r="C20" s="156">
        <v>101</v>
      </c>
      <c r="D20" s="156">
        <v>105</v>
      </c>
      <c r="E20" s="156">
        <v>101</v>
      </c>
      <c r="F20" s="156">
        <v>57</v>
      </c>
      <c r="G20" s="158">
        <f t="shared" si="0"/>
        <v>0.62345679012345678</v>
      </c>
      <c r="H20" s="158">
        <f t="shared" si="1"/>
        <v>0.64814814814814814</v>
      </c>
      <c r="I20" s="158">
        <f t="shared" si="2"/>
        <v>0.62345679012345678</v>
      </c>
      <c r="J20" s="158">
        <f t="shared" si="3"/>
        <v>0.96190476190476193</v>
      </c>
      <c r="K20" s="158">
        <f t="shared" si="4"/>
        <v>0.35185185185185186</v>
      </c>
      <c r="N20" s="454" t="s">
        <v>26069</v>
      </c>
      <c r="O20" s="455">
        <v>0.99801136363636367</v>
      </c>
    </row>
    <row r="21" spans="1:15">
      <c r="A21" s="155" t="s">
        <v>382</v>
      </c>
      <c r="B21" s="156">
        <v>154</v>
      </c>
      <c r="C21" s="156">
        <v>37</v>
      </c>
      <c r="D21" s="156">
        <v>45</v>
      </c>
      <c r="E21" s="156">
        <v>37</v>
      </c>
      <c r="F21" s="156">
        <v>109</v>
      </c>
      <c r="G21" s="158">
        <f t="shared" si="0"/>
        <v>0.24025974025974026</v>
      </c>
      <c r="H21" s="158">
        <f t="shared" si="1"/>
        <v>0.29220779220779219</v>
      </c>
      <c r="I21" s="158">
        <f t="shared" si="2"/>
        <v>0.24025974025974026</v>
      </c>
      <c r="J21" s="158">
        <f t="shared" si="3"/>
        <v>0.82222222222222219</v>
      </c>
      <c r="K21" s="158">
        <f t="shared" si="4"/>
        <v>0.70779220779220775</v>
      </c>
      <c r="N21" s="454" t="s">
        <v>26068</v>
      </c>
      <c r="O21" s="455">
        <v>0.99818879181760067</v>
      </c>
    </row>
    <row r="22" spans="1:15">
      <c r="A22" s="155" t="s">
        <v>383</v>
      </c>
      <c r="B22" s="156">
        <v>908</v>
      </c>
      <c r="C22" s="156">
        <v>530</v>
      </c>
      <c r="D22" s="156">
        <v>620</v>
      </c>
      <c r="E22" s="156">
        <v>529</v>
      </c>
      <c r="F22" s="156">
        <v>287</v>
      </c>
      <c r="G22" s="158">
        <f t="shared" si="0"/>
        <v>0.58259911894273131</v>
      </c>
      <c r="H22" s="158">
        <f t="shared" si="1"/>
        <v>0.68281938325991187</v>
      </c>
      <c r="I22" s="158">
        <f t="shared" si="2"/>
        <v>0.58370044052863435</v>
      </c>
      <c r="J22" s="158">
        <f t="shared" si="3"/>
        <v>0.85322580645161294</v>
      </c>
      <c r="K22" s="158">
        <f t="shared" si="4"/>
        <v>0.31607929515418504</v>
      </c>
      <c r="N22" s="454" t="s">
        <v>26057</v>
      </c>
      <c r="O22" s="455">
        <v>0.99832532007995245</v>
      </c>
    </row>
    <row r="23" spans="1:15">
      <c r="A23" s="155" t="s">
        <v>384</v>
      </c>
      <c r="B23" s="156">
        <v>94</v>
      </c>
      <c r="C23" s="156">
        <v>33</v>
      </c>
      <c r="D23" s="156">
        <v>49</v>
      </c>
      <c r="E23" s="156">
        <v>33</v>
      </c>
      <c r="F23" s="156">
        <v>45</v>
      </c>
      <c r="G23" s="158">
        <f t="shared" si="0"/>
        <v>0.35106382978723405</v>
      </c>
      <c r="H23" s="158">
        <f t="shared" si="1"/>
        <v>0.52127659574468088</v>
      </c>
      <c r="I23" s="158">
        <f t="shared" si="2"/>
        <v>0.35106382978723405</v>
      </c>
      <c r="J23" s="158">
        <f t="shared" si="3"/>
        <v>0.67346938775510201</v>
      </c>
      <c r="K23" s="158">
        <f t="shared" si="4"/>
        <v>0.47872340425531917</v>
      </c>
      <c r="N23" s="454" t="s">
        <v>26064</v>
      </c>
      <c r="O23" s="455">
        <v>0.99841797183989878</v>
      </c>
    </row>
    <row r="24" spans="1:15">
      <c r="A24" s="155" t="s">
        <v>385</v>
      </c>
      <c r="B24" s="156">
        <v>43</v>
      </c>
      <c r="C24" s="156">
        <v>40</v>
      </c>
      <c r="D24" s="156">
        <v>40</v>
      </c>
      <c r="E24" s="156">
        <v>38</v>
      </c>
      <c r="F24" s="156">
        <v>1</v>
      </c>
      <c r="G24" s="158">
        <f t="shared" si="0"/>
        <v>0.88372093023255816</v>
      </c>
      <c r="H24" s="158">
        <f t="shared" si="1"/>
        <v>0.93023255813953487</v>
      </c>
      <c r="I24" s="158">
        <f t="shared" si="2"/>
        <v>0.93023255813953487</v>
      </c>
      <c r="J24" s="158">
        <f t="shared" si="3"/>
        <v>0.95</v>
      </c>
      <c r="K24" s="158">
        <f t="shared" si="4"/>
        <v>2.3255813953488372E-2</v>
      </c>
      <c r="N24" s="454" t="s">
        <v>26182</v>
      </c>
      <c r="O24" s="455">
        <v>0.99868015838099433</v>
      </c>
    </row>
    <row r="25" spans="1:15">
      <c r="A25" s="155" t="s">
        <v>387</v>
      </c>
      <c r="B25" s="156">
        <v>1434713</v>
      </c>
      <c r="C25" s="156">
        <v>1433959</v>
      </c>
      <c r="D25" s="156">
        <v>1433680</v>
      </c>
      <c r="E25" s="156">
        <v>1433434</v>
      </c>
      <c r="F25" s="156">
        <v>508</v>
      </c>
      <c r="G25" s="158">
        <f t="shared" si="0"/>
        <v>0.99910853250789533</v>
      </c>
      <c r="H25" s="158">
        <f t="shared" si="1"/>
        <v>0.99927999537189671</v>
      </c>
      <c r="I25" s="158">
        <f t="shared" si="2"/>
        <v>0.99947445935180068</v>
      </c>
      <c r="J25" s="158">
        <f t="shared" si="3"/>
        <v>0.99982841359299146</v>
      </c>
      <c r="K25" s="158">
        <f t="shared" si="4"/>
        <v>3.5407778419795457E-4</v>
      </c>
      <c r="N25" s="454" t="s">
        <v>26043</v>
      </c>
      <c r="O25" s="455">
        <v>0.99894355568970716</v>
      </c>
    </row>
    <row r="26" spans="1:15">
      <c r="A26" s="155" t="s">
        <v>388</v>
      </c>
      <c r="B26" s="156">
        <v>352399</v>
      </c>
      <c r="C26" s="156">
        <v>349832</v>
      </c>
      <c r="D26" s="156">
        <v>350026</v>
      </c>
      <c r="E26" s="156">
        <v>349140</v>
      </c>
      <c r="F26" s="156">
        <v>1681</v>
      </c>
      <c r="G26" s="158">
        <f t="shared" si="0"/>
        <v>0.99075196013609568</v>
      </c>
      <c r="H26" s="158">
        <f t="shared" si="1"/>
        <v>0.99326615569283683</v>
      </c>
      <c r="I26" s="158">
        <f t="shared" si="2"/>
        <v>0.99271564334745555</v>
      </c>
      <c r="J26" s="158">
        <f t="shared" si="3"/>
        <v>0.99746875946358271</v>
      </c>
      <c r="K26" s="158">
        <f t="shared" si="4"/>
        <v>4.7701610958033368E-3</v>
      </c>
      <c r="N26" s="454" t="s">
        <v>26066</v>
      </c>
      <c r="O26" s="455">
        <v>0.99912577860343132</v>
      </c>
    </row>
    <row r="27" spans="1:15">
      <c r="A27" s="155" t="s">
        <v>389</v>
      </c>
      <c r="B27" s="156">
        <v>2251</v>
      </c>
      <c r="C27" s="156">
        <v>2039</v>
      </c>
      <c r="D27" s="156">
        <v>2047</v>
      </c>
      <c r="E27" s="156">
        <v>2025</v>
      </c>
      <c r="F27" s="156">
        <v>190</v>
      </c>
      <c r="G27" s="158">
        <f t="shared" si="0"/>
        <v>0.89960017769880052</v>
      </c>
      <c r="H27" s="158">
        <f t="shared" si="1"/>
        <v>0.90937361172812081</v>
      </c>
      <c r="I27" s="158">
        <f t="shared" si="2"/>
        <v>0.90581963571745894</v>
      </c>
      <c r="J27" s="158">
        <f t="shared" si="3"/>
        <v>0.98925256472887146</v>
      </c>
      <c r="K27" s="158">
        <f t="shared" si="4"/>
        <v>8.4406930253220797E-2</v>
      </c>
      <c r="N27" s="454" t="s">
        <v>26183</v>
      </c>
      <c r="O27" s="455">
        <v>0.99917208752217623</v>
      </c>
    </row>
    <row r="28" spans="1:15">
      <c r="A28" s="155" t="s">
        <v>390</v>
      </c>
      <c r="B28" s="156">
        <v>147273</v>
      </c>
      <c r="C28" s="156">
        <v>147222</v>
      </c>
      <c r="D28" s="156">
        <v>147236</v>
      </c>
      <c r="E28" s="156">
        <v>147204</v>
      </c>
      <c r="F28" s="156">
        <v>19</v>
      </c>
      <c r="G28" s="158">
        <f t="shared" si="0"/>
        <v>0.99953148234910671</v>
      </c>
      <c r="H28" s="158">
        <f t="shared" si="1"/>
        <v>0.99974876589734707</v>
      </c>
      <c r="I28" s="158">
        <f t="shared" si="2"/>
        <v>0.9996537043449919</v>
      </c>
      <c r="J28" s="158">
        <f t="shared" si="3"/>
        <v>0.99978266184900433</v>
      </c>
      <c r="K28" s="158">
        <f t="shared" si="4"/>
        <v>1.2901210676770353E-4</v>
      </c>
      <c r="N28" s="454" t="s">
        <v>26184</v>
      </c>
      <c r="O28" s="455">
        <v>0.99921509631422312</v>
      </c>
    </row>
    <row r="29" spans="1:15">
      <c r="A29" s="155" t="s">
        <v>391</v>
      </c>
      <c r="B29" s="156">
        <v>54987</v>
      </c>
      <c r="C29" s="156">
        <v>54965</v>
      </c>
      <c r="D29" s="156">
        <v>54978</v>
      </c>
      <c r="E29" s="156">
        <v>54959</v>
      </c>
      <c r="F29" s="156">
        <v>3</v>
      </c>
      <c r="G29" s="158">
        <f t="shared" si="0"/>
        <v>0.99949078873188213</v>
      </c>
      <c r="H29" s="158">
        <f t="shared" si="1"/>
        <v>0.99983632494953356</v>
      </c>
      <c r="I29" s="158">
        <f t="shared" si="2"/>
        <v>0.99959990543219301</v>
      </c>
      <c r="J29" s="158">
        <f t="shared" si="3"/>
        <v>0.99965440721743237</v>
      </c>
      <c r="K29" s="158">
        <f t="shared" si="4"/>
        <v>5.4558350155491301E-5</v>
      </c>
      <c r="N29" s="454" t="s">
        <v>26056</v>
      </c>
      <c r="O29" s="455">
        <v>0.99930969563853156</v>
      </c>
    </row>
    <row r="30" spans="1:15">
      <c r="A30" s="155" t="s">
        <v>393</v>
      </c>
      <c r="B30" s="156">
        <v>448</v>
      </c>
      <c r="C30" s="156">
        <v>302</v>
      </c>
      <c r="D30" s="156">
        <v>302</v>
      </c>
      <c r="E30" s="156">
        <v>302</v>
      </c>
      <c r="F30" s="156">
        <v>146</v>
      </c>
      <c r="G30" s="158">
        <f t="shared" si="0"/>
        <v>0.6741071428571429</v>
      </c>
      <c r="H30" s="158">
        <f t="shared" si="1"/>
        <v>0.6741071428571429</v>
      </c>
      <c r="I30" s="158">
        <f t="shared" si="2"/>
        <v>0.6741071428571429</v>
      </c>
      <c r="J30" s="158">
        <f t="shared" si="3"/>
        <v>1</v>
      </c>
      <c r="K30" s="158">
        <f t="shared" si="4"/>
        <v>0.32589285714285715</v>
      </c>
      <c r="N30" s="454" t="s">
        <v>26035</v>
      </c>
      <c r="O30" s="455">
        <v>0.99941952068994111</v>
      </c>
    </row>
    <row r="31" spans="1:15">
      <c r="A31" s="155" t="s">
        <v>394</v>
      </c>
      <c r="B31" s="156">
        <v>8261</v>
      </c>
      <c r="C31" s="156">
        <v>6083</v>
      </c>
      <c r="D31" s="156">
        <v>8261</v>
      </c>
      <c r="E31" s="156">
        <v>6083</v>
      </c>
      <c r="F31" s="156">
        <v>0</v>
      </c>
      <c r="G31" s="158">
        <f t="shared" si="0"/>
        <v>0.73635153129161124</v>
      </c>
      <c r="H31" s="158">
        <f t="shared" si="1"/>
        <v>1</v>
      </c>
      <c r="I31" s="158">
        <f t="shared" si="2"/>
        <v>0.73635153129161124</v>
      </c>
      <c r="J31" s="158">
        <f t="shared" si="3"/>
        <v>0.73635153129161124</v>
      </c>
      <c r="K31" s="158">
        <f t="shared" si="4"/>
        <v>0</v>
      </c>
      <c r="N31" s="454" t="s">
        <v>26185</v>
      </c>
      <c r="O31" s="455">
        <v>0.99943570572053331</v>
      </c>
    </row>
    <row r="32" spans="1:15">
      <c r="A32" s="155" t="s">
        <v>395</v>
      </c>
      <c r="B32" s="156">
        <v>15954</v>
      </c>
      <c r="C32" s="156">
        <v>15935</v>
      </c>
      <c r="D32" s="156">
        <v>15943</v>
      </c>
      <c r="E32" s="156">
        <v>15928</v>
      </c>
      <c r="F32" s="156">
        <v>4</v>
      </c>
      <c r="G32" s="158">
        <f t="shared" si="0"/>
        <v>0.99837031465463211</v>
      </c>
      <c r="H32" s="158">
        <f t="shared" si="1"/>
        <v>0.99931051773849822</v>
      </c>
      <c r="I32" s="158">
        <f t="shared" si="2"/>
        <v>0.99880907609376957</v>
      </c>
      <c r="J32" s="158">
        <f t="shared" si="3"/>
        <v>0.99905914821551778</v>
      </c>
      <c r="K32" s="158">
        <f t="shared" si="4"/>
        <v>2.5072082236429733E-4</v>
      </c>
      <c r="N32" s="454" t="s">
        <v>26186</v>
      </c>
      <c r="O32" s="455">
        <v>0.99946017274472165</v>
      </c>
    </row>
    <row r="33" spans="1:15">
      <c r="A33" s="155" t="s">
        <v>397</v>
      </c>
      <c r="B33" s="156">
        <v>22472</v>
      </c>
      <c r="C33" s="156">
        <v>22359</v>
      </c>
      <c r="D33" s="156">
        <v>22464</v>
      </c>
      <c r="E33" s="156">
        <v>22356</v>
      </c>
      <c r="F33" s="156">
        <v>5</v>
      </c>
      <c r="G33" s="158">
        <f t="shared" si="0"/>
        <v>0.99483802064791738</v>
      </c>
      <c r="H33" s="158">
        <f t="shared" si="1"/>
        <v>0.99964400142399434</v>
      </c>
      <c r="I33" s="158">
        <f t="shared" si="2"/>
        <v>0.99497152011391954</v>
      </c>
      <c r="J33" s="158">
        <f t="shared" si="3"/>
        <v>0.99519230769230771</v>
      </c>
      <c r="K33" s="158">
        <f t="shared" si="4"/>
        <v>2.2249911000356E-4</v>
      </c>
      <c r="N33" s="454" t="s">
        <v>26048</v>
      </c>
      <c r="O33" s="455">
        <v>0.99948350442249334</v>
      </c>
    </row>
    <row r="34" spans="1:15">
      <c r="A34" s="155" t="s">
        <v>398</v>
      </c>
      <c r="B34" s="156">
        <v>6799</v>
      </c>
      <c r="C34" s="156">
        <v>6445</v>
      </c>
      <c r="D34" s="156">
        <v>6748</v>
      </c>
      <c r="E34" s="156">
        <v>6437</v>
      </c>
      <c r="F34" s="156">
        <v>43</v>
      </c>
      <c r="G34" s="158">
        <f t="shared" si="0"/>
        <v>0.94675687601117808</v>
      </c>
      <c r="H34" s="158">
        <f t="shared" si="1"/>
        <v>0.99249889689660242</v>
      </c>
      <c r="I34" s="158">
        <f t="shared" si="2"/>
        <v>0.94793351963524053</v>
      </c>
      <c r="J34" s="158">
        <f t="shared" si="3"/>
        <v>0.95391227030231185</v>
      </c>
      <c r="K34" s="158">
        <f t="shared" si="4"/>
        <v>6.3244594793351967E-3</v>
      </c>
      <c r="N34" s="454" t="s">
        <v>26041</v>
      </c>
      <c r="O34" s="455">
        <v>0.99949878036555617</v>
      </c>
    </row>
    <row r="35" spans="1:15">
      <c r="A35" s="155" t="s">
        <v>399</v>
      </c>
      <c r="B35" s="156">
        <v>40</v>
      </c>
      <c r="C35" s="156">
        <v>35</v>
      </c>
      <c r="D35" s="156">
        <v>39</v>
      </c>
      <c r="E35" s="156">
        <v>35</v>
      </c>
      <c r="F35" s="156">
        <v>1</v>
      </c>
      <c r="G35" s="158">
        <f t="shared" si="0"/>
        <v>0.875</v>
      </c>
      <c r="H35" s="158">
        <f t="shared" si="1"/>
        <v>0.97499999999999998</v>
      </c>
      <c r="I35" s="158">
        <f t="shared" si="2"/>
        <v>0.875</v>
      </c>
      <c r="J35" s="158">
        <f t="shared" si="3"/>
        <v>0.89743589743589747</v>
      </c>
      <c r="K35" s="158">
        <f t="shared" si="4"/>
        <v>2.5000000000000001E-2</v>
      </c>
      <c r="N35" s="454" t="s">
        <v>26062</v>
      </c>
      <c r="O35" s="455">
        <v>0.99951776241761769</v>
      </c>
    </row>
    <row r="36" spans="1:15">
      <c r="A36" s="155" t="s">
        <v>493</v>
      </c>
      <c r="B36" s="156">
        <v>541</v>
      </c>
      <c r="C36" s="156">
        <v>526</v>
      </c>
      <c r="D36" s="156">
        <v>541</v>
      </c>
      <c r="E36" s="156">
        <v>526</v>
      </c>
      <c r="F36" s="156">
        <v>0</v>
      </c>
      <c r="G36" s="158">
        <f t="shared" si="0"/>
        <v>0.97227356746765248</v>
      </c>
      <c r="H36" s="158">
        <f t="shared" si="1"/>
        <v>1</v>
      </c>
      <c r="I36" s="158">
        <f t="shared" si="2"/>
        <v>0.97227356746765248</v>
      </c>
      <c r="J36" s="158">
        <f t="shared" si="3"/>
        <v>0.97227356746765248</v>
      </c>
      <c r="K36" s="158">
        <f t="shared" si="4"/>
        <v>0</v>
      </c>
      <c r="N36" s="454" t="s">
        <v>26187</v>
      </c>
      <c r="O36" s="455">
        <v>0.99953222939470487</v>
      </c>
    </row>
    <row r="37" spans="1:15">
      <c r="A37" s="155" t="s">
        <v>400</v>
      </c>
      <c r="B37" s="156">
        <v>9</v>
      </c>
      <c r="C37" s="156">
        <v>5</v>
      </c>
      <c r="D37" s="156">
        <v>9</v>
      </c>
      <c r="E37" s="156">
        <v>5</v>
      </c>
      <c r="F37" s="156">
        <v>0</v>
      </c>
      <c r="G37" s="158">
        <f t="shared" si="0"/>
        <v>0.55555555555555558</v>
      </c>
      <c r="H37" s="158">
        <f t="shared" si="1"/>
        <v>1</v>
      </c>
      <c r="I37" s="158">
        <f t="shared" si="2"/>
        <v>0.55555555555555558</v>
      </c>
      <c r="J37" s="158">
        <f t="shared" si="3"/>
        <v>0.55555555555555558</v>
      </c>
      <c r="K37" s="158">
        <f t="shared" si="4"/>
        <v>0</v>
      </c>
      <c r="N37" s="454" t="s">
        <v>26034</v>
      </c>
      <c r="O37" s="455">
        <v>0.99953789279112759</v>
      </c>
    </row>
    <row r="38" spans="1:15">
      <c r="A38" s="155" t="s">
        <v>401</v>
      </c>
      <c r="B38" s="156">
        <v>25</v>
      </c>
      <c r="C38" s="156">
        <v>24</v>
      </c>
      <c r="D38" s="156">
        <v>25</v>
      </c>
      <c r="E38" s="156">
        <v>24</v>
      </c>
      <c r="F38" s="156">
        <v>0</v>
      </c>
      <c r="G38" s="158">
        <f t="shared" si="0"/>
        <v>0.96</v>
      </c>
      <c r="H38" s="158">
        <f t="shared" si="1"/>
        <v>1</v>
      </c>
      <c r="I38" s="158">
        <f t="shared" si="2"/>
        <v>0.96</v>
      </c>
      <c r="J38" s="158">
        <f t="shared" si="3"/>
        <v>0.96</v>
      </c>
      <c r="K38" s="158">
        <f t="shared" si="4"/>
        <v>0</v>
      </c>
      <c r="N38" s="454" t="s">
        <v>26188</v>
      </c>
      <c r="O38" s="455">
        <v>0.99954547043809661</v>
      </c>
    </row>
    <row r="39" spans="1:15">
      <c r="A39" s="155" t="s">
        <v>402</v>
      </c>
      <c r="B39" s="156">
        <v>30</v>
      </c>
      <c r="C39" s="156">
        <v>20</v>
      </c>
      <c r="D39" s="156">
        <v>30</v>
      </c>
      <c r="E39" s="156">
        <v>20</v>
      </c>
      <c r="F39" s="156">
        <v>0</v>
      </c>
      <c r="G39" s="158">
        <f t="shared" si="0"/>
        <v>0.66666666666666663</v>
      </c>
      <c r="H39" s="158">
        <f t="shared" si="1"/>
        <v>1</v>
      </c>
      <c r="I39" s="158">
        <f t="shared" si="2"/>
        <v>0.66666666666666663</v>
      </c>
      <c r="J39" s="158">
        <f t="shared" si="3"/>
        <v>0.66666666666666663</v>
      </c>
      <c r="K39" s="158">
        <f t="shared" si="4"/>
        <v>0</v>
      </c>
      <c r="N39" s="454" t="s">
        <v>26049</v>
      </c>
      <c r="O39" s="455">
        <v>0.99954963649231166</v>
      </c>
    </row>
    <row r="40" spans="1:15">
      <c r="A40" s="155" t="s">
        <v>403</v>
      </c>
      <c r="B40" s="156">
        <v>26</v>
      </c>
      <c r="C40" s="156">
        <v>18</v>
      </c>
      <c r="D40" s="156">
        <v>22</v>
      </c>
      <c r="E40" s="156">
        <v>18</v>
      </c>
      <c r="F40" s="156">
        <v>4</v>
      </c>
      <c r="G40" s="158">
        <f t="shared" si="0"/>
        <v>0.69230769230769229</v>
      </c>
      <c r="H40" s="158">
        <f t="shared" si="1"/>
        <v>0.84615384615384615</v>
      </c>
      <c r="I40" s="158">
        <f t="shared" si="2"/>
        <v>0.69230769230769229</v>
      </c>
      <c r="J40" s="158">
        <f t="shared" si="3"/>
        <v>0.81818181818181823</v>
      </c>
      <c r="K40" s="158">
        <f t="shared" si="4"/>
        <v>0.15384615384615385</v>
      </c>
      <c r="N40" s="454" t="s">
        <v>26063</v>
      </c>
      <c r="O40" s="455">
        <v>0.99956439668941488</v>
      </c>
    </row>
    <row r="41" spans="1:15">
      <c r="A41" s="155" t="s">
        <v>404</v>
      </c>
      <c r="B41" s="156">
        <v>118</v>
      </c>
      <c r="C41" s="156">
        <v>79</v>
      </c>
      <c r="D41" s="156">
        <v>118</v>
      </c>
      <c r="E41" s="156">
        <v>79</v>
      </c>
      <c r="F41" s="156">
        <v>0</v>
      </c>
      <c r="G41" s="158">
        <f t="shared" si="0"/>
        <v>0.66949152542372881</v>
      </c>
      <c r="H41" s="158">
        <f t="shared" si="1"/>
        <v>1</v>
      </c>
      <c r="I41" s="158">
        <f t="shared" si="2"/>
        <v>0.66949152542372881</v>
      </c>
      <c r="J41" s="158">
        <f t="shared" si="3"/>
        <v>0.66949152542372881</v>
      </c>
      <c r="K41" s="158">
        <f t="shared" si="4"/>
        <v>0</v>
      </c>
      <c r="N41" s="454" t="s">
        <v>26058</v>
      </c>
      <c r="O41" s="455">
        <v>0.99957143622435318</v>
      </c>
    </row>
    <row r="42" spans="1:15">
      <c r="A42" s="155" t="s">
        <v>410</v>
      </c>
      <c r="B42" s="156">
        <v>25</v>
      </c>
      <c r="C42" s="156">
        <v>18</v>
      </c>
      <c r="D42" s="156">
        <v>25</v>
      </c>
      <c r="E42" s="156">
        <v>18</v>
      </c>
      <c r="F42" s="156">
        <v>0</v>
      </c>
      <c r="G42" s="158">
        <f t="shared" si="0"/>
        <v>0.72</v>
      </c>
      <c r="H42" s="158">
        <f t="shared" si="1"/>
        <v>1</v>
      </c>
      <c r="I42" s="158">
        <f t="shared" si="2"/>
        <v>0.72</v>
      </c>
      <c r="J42" s="158">
        <f t="shared" si="3"/>
        <v>0.72</v>
      </c>
      <c r="K42" s="158">
        <f t="shared" si="4"/>
        <v>0</v>
      </c>
      <c r="N42" s="454" t="s">
        <v>26060</v>
      </c>
      <c r="O42" s="455">
        <v>0.99958204463763267</v>
      </c>
    </row>
    <row r="43" spans="1:15">
      <c r="A43" s="155" t="s">
        <v>411</v>
      </c>
      <c r="B43" s="156">
        <v>30</v>
      </c>
      <c r="C43" s="156">
        <v>8</v>
      </c>
      <c r="D43" s="156">
        <v>30</v>
      </c>
      <c r="E43" s="156">
        <v>8</v>
      </c>
      <c r="F43" s="156">
        <v>0</v>
      </c>
      <c r="G43" s="158">
        <f t="shared" si="0"/>
        <v>0.26666666666666666</v>
      </c>
      <c r="H43" s="158">
        <f t="shared" si="1"/>
        <v>1</v>
      </c>
      <c r="I43" s="158">
        <f t="shared" si="2"/>
        <v>0.26666666666666666</v>
      </c>
      <c r="J43" s="158">
        <f t="shared" si="3"/>
        <v>0.26666666666666666</v>
      </c>
      <c r="K43" s="158">
        <f t="shared" si="4"/>
        <v>0</v>
      </c>
      <c r="N43" s="454" t="s">
        <v>26040</v>
      </c>
      <c r="O43" s="455">
        <v>0.9995941558441559</v>
      </c>
    </row>
    <row r="44" spans="1:15">
      <c r="A44" s="155" t="s">
        <v>412</v>
      </c>
      <c r="B44" s="156">
        <v>2</v>
      </c>
      <c r="C44" s="156">
        <v>2</v>
      </c>
      <c r="D44" s="156">
        <v>2</v>
      </c>
      <c r="E44" s="156">
        <v>2</v>
      </c>
      <c r="F44" s="156">
        <v>0</v>
      </c>
      <c r="G44" s="158">
        <f t="shared" si="0"/>
        <v>1</v>
      </c>
      <c r="H44" s="158">
        <f t="shared" si="1"/>
        <v>1</v>
      </c>
      <c r="I44" s="158">
        <f t="shared" si="2"/>
        <v>1</v>
      </c>
      <c r="J44" s="158">
        <f t="shared" si="3"/>
        <v>1</v>
      </c>
      <c r="K44" s="158">
        <f t="shared" si="4"/>
        <v>0</v>
      </c>
      <c r="N44" s="454" t="s">
        <v>26061</v>
      </c>
      <c r="O44" s="455">
        <v>0.99964020148716715</v>
      </c>
    </row>
    <row r="45" spans="1:15">
      <c r="B45">
        <f>SUM(B8:B44)</f>
        <v>2074170</v>
      </c>
      <c r="N45" s="454" t="s">
        <v>26036</v>
      </c>
      <c r="O45" s="455">
        <v>0.99966038376634403</v>
      </c>
    </row>
    <row r="46" spans="1:15">
      <c r="N46" s="454" t="s">
        <v>26189</v>
      </c>
      <c r="O46" s="455">
        <v>0.99970755103234488</v>
      </c>
    </row>
    <row r="47" spans="1:15">
      <c r="N47" s="454" t="s">
        <v>26051</v>
      </c>
      <c r="O47" s="455">
        <v>0.9997133191904134</v>
      </c>
    </row>
    <row r="48" spans="1:15">
      <c r="N48" s="454" t="s">
        <v>26065</v>
      </c>
      <c r="O48" s="455">
        <v>0.99971566676144441</v>
      </c>
    </row>
    <row r="49" spans="14:15">
      <c r="N49" s="454" t="s">
        <v>26044</v>
      </c>
      <c r="O49" s="455">
        <v>0.99973304858515755</v>
      </c>
    </row>
    <row r="50" spans="14:15">
      <c r="N50" s="454" t="s">
        <v>26190</v>
      </c>
      <c r="O50" s="455">
        <v>0.9997627145455984</v>
      </c>
    </row>
    <row r="51" spans="14:15">
      <c r="N51" s="454" t="s">
        <v>26047</v>
      </c>
      <c r="O51" s="455">
        <v>0.99976777939042094</v>
      </c>
    </row>
    <row r="52" spans="14:15">
      <c r="N52" s="454" t="s">
        <v>26042</v>
      </c>
      <c r="O52" s="455">
        <v>0.99977697488737227</v>
      </c>
    </row>
    <row r="53" spans="14:15">
      <c r="N53" s="454" t="s">
        <v>26191</v>
      </c>
      <c r="O53" s="455">
        <v>0.99979630635524175</v>
      </c>
    </row>
    <row r="54" spans="14:15">
      <c r="N54" s="454" t="s">
        <v>26050</v>
      </c>
      <c r="O54" s="455">
        <v>0.99980588806211579</v>
      </c>
    </row>
    <row r="55" spans="14:15">
      <c r="N55" s="454" t="s">
        <v>26039</v>
      </c>
      <c r="O55" s="455">
        <v>0.99982332155477027</v>
      </c>
    </row>
    <row r="56" spans="14:15">
      <c r="N56" s="454" t="s">
        <v>26052</v>
      </c>
      <c r="O56" s="455">
        <v>0.99982692973347176</v>
      </c>
    </row>
    <row r="57" spans="14:15">
      <c r="N57" s="454" t="s">
        <v>26192</v>
      </c>
      <c r="O57" s="455">
        <v>0.99982846360569499</v>
      </c>
    </row>
    <row r="58" spans="14:15">
      <c r="N58" s="454" t="s">
        <v>26193</v>
      </c>
      <c r="O58" s="455">
        <v>0.99983169705469843</v>
      </c>
    </row>
    <row r="59" spans="14:15">
      <c r="N59" s="454" t="s">
        <v>26038</v>
      </c>
      <c r="O59" s="455">
        <v>0.99984210193898815</v>
      </c>
    </row>
    <row r="60" spans="14:15">
      <c r="N60" s="454" t="s">
        <v>26045</v>
      </c>
      <c r="O60" s="455">
        <v>0.99986081146913497</v>
      </c>
    </row>
    <row r="61" spans="14:15">
      <c r="N61" s="454" t="s">
        <v>26033</v>
      </c>
      <c r="O61" s="455">
        <v>0.99987414259643825</v>
      </c>
    </row>
    <row r="62" spans="14:15">
      <c r="N62" s="454" t="s">
        <v>26194</v>
      </c>
      <c r="O62" s="455">
        <v>0.9998866277421915</v>
      </c>
    </row>
    <row r="63" spans="14:15">
      <c r="N63" s="454" t="s">
        <v>26195</v>
      </c>
      <c r="O63" s="455">
        <v>0.99989394421465694</v>
      </c>
    </row>
    <row r="64" spans="14:15">
      <c r="N64" s="454" t="s">
        <v>26196</v>
      </c>
      <c r="O64" s="455">
        <v>0.99990981647652977</v>
      </c>
    </row>
    <row r="65" spans="14:15">
      <c r="N65" s="454" t="s">
        <v>26037</v>
      </c>
      <c r="O65" s="455">
        <v>0.99991790830357508</v>
      </c>
    </row>
    <row r="66" spans="14:15">
      <c r="N66" s="454" t="s">
        <v>26054</v>
      </c>
      <c r="O66" s="455">
        <v>0.99993157714676706</v>
      </c>
    </row>
    <row r="67" spans="14:15">
      <c r="N67" s="454" t="s">
        <v>26197</v>
      </c>
      <c r="O67" s="455">
        <v>0.999933011789925</v>
      </c>
    </row>
    <row r="68" spans="14:15">
      <c r="N68" s="454" t="s">
        <v>26046</v>
      </c>
      <c r="O68" s="455">
        <v>0.99993581926705599</v>
      </c>
    </row>
    <row r="69" spans="14:15">
      <c r="N69" s="454" t="s">
        <v>26198</v>
      </c>
      <c r="O69" s="455">
        <v>0.99994388012795332</v>
      </c>
    </row>
    <row r="70" spans="14:15">
      <c r="N70" s="454" t="s">
        <v>26199</v>
      </c>
      <c r="O70" s="455">
        <v>0.99994645247657299</v>
      </c>
    </row>
    <row r="71" spans="14:15">
      <c r="N71" s="454" t="s">
        <v>26200</v>
      </c>
      <c r="O71" s="455">
        <v>0.99994736565082376</v>
      </c>
    </row>
  </sheetData>
  <hyperlinks>
    <hyperlink ref="A1" location="'Table of Contents'!A1" display="Return to Table of Contents" xr:uid="{7339D1E8-3807-4443-8C1C-8E66D8BD7F7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4746A-4984-4065-84B2-4E99F9E4EB17}">
  <dimension ref="A1:N89"/>
  <sheetViews>
    <sheetView workbookViewId="0">
      <selection activeCell="A2" sqref="A2"/>
    </sheetView>
  </sheetViews>
  <sheetFormatPr defaultRowHeight="15"/>
  <cols>
    <col min="4" max="4" width="15.28515625" customWidth="1"/>
    <col min="5" max="5" width="16" customWidth="1"/>
    <col min="12" max="12" width="10.5703125" customWidth="1"/>
    <col min="13" max="14" width="11" bestFit="1" customWidth="1"/>
  </cols>
  <sheetData>
    <row r="1" spans="1:14">
      <c r="A1" s="261" t="s">
        <v>26157</v>
      </c>
    </row>
    <row r="2" spans="1:14">
      <c r="A2" s="75" t="s">
        <v>26245</v>
      </c>
    </row>
    <row r="3" spans="1:14" ht="69" customHeight="1" thickBot="1">
      <c r="A3" s="261"/>
      <c r="B3" t="s">
        <v>26158</v>
      </c>
      <c r="H3" s="493" t="s">
        <v>26164</v>
      </c>
      <c r="I3" s="493"/>
      <c r="L3" s="494" t="s">
        <v>26164</v>
      </c>
      <c r="M3" s="494"/>
      <c r="N3" s="494"/>
    </row>
    <row r="4" spans="1:14">
      <c r="A4" s="367"/>
      <c r="B4" s="417"/>
      <c r="C4" s="417"/>
      <c r="D4" s="439" t="s">
        <v>26159</v>
      </c>
      <c r="E4" s="440"/>
      <c r="G4" s="445" t="s">
        <v>25963</v>
      </c>
      <c r="H4" s="446" t="s">
        <v>26163</v>
      </c>
      <c r="I4" s="447" t="s">
        <v>443</v>
      </c>
      <c r="K4" s="450" t="s">
        <v>369</v>
      </c>
      <c r="L4" s="450" t="s">
        <v>26173</v>
      </c>
      <c r="M4" s="450" t="s">
        <v>26174</v>
      </c>
      <c r="N4" s="450" t="s">
        <v>26175</v>
      </c>
    </row>
    <row r="5" spans="1:14" ht="60">
      <c r="A5" s="435" t="s">
        <v>25764</v>
      </c>
      <c r="B5" s="433" t="s">
        <v>25674</v>
      </c>
      <c r="C5" s="433" t="s">
        <v>25661</v>
      </c>
      <c r="D5" s="441" t="s">
        <v>26161</v>
      </c>
      <c r="E5" s="442" t="s">
        <v>26162</v>
      </c>
      <c r="G5" s="436">
        <v>1940</v>
      </c>
      <c r="H5" s="434">
        <v>959.99357872840733</v>
      </c>
      <c r="I5" s="448">
        <v>1542.4732434064829</v>
      </c>
      <c r="K5" s="451" t="s">
        <v>443</v>
      </c>
      <c r="L5" s="452">
        <v>1722.3366437593695</v>
      </c>
      <c r="M5" s="452">
        <v>2051.9977390304657</v>
      </c>
      <c r="N5" s="452">
        <v>2747.1490953763682</v>
      </c>
    </row>
    <row r="6" spans="1:14">
      <c r="A6" s="436" t="s">
        <v>26160</v>
      </c>
      <c r="B6" s="434">
        <v>1561865</v>
      </c>
      <c r="C6" s="434">
        <v>2136551738</v>
      </c>
      <c r="D6" s="73"/>
      <c r="E6" s="443"/>
      <c r="G6" s="436">
        <v>1941</v>
      </c>
      <c r="H6" s="434">
        <v>1005.7588357588357</v>
      </c>
      <c r="I6" s="448">
        <v>1713.3816568047337</v>
      </c>
      <c r="K6" s="451" t="s">
        <v>4040</v>
      </c>
      <c r="L6" s="452">
        <v>1094.7262420198724</v>
      </c>
      <c r="M6" s="452">
        <v>1253.3710702862938</v>
      </c>
      <c r="N6" s="452">
        <v>1708.413273148713</v>
      </c>
    </row>
    <row r="7" spans="1:14" ht="30">
      <c r="A7" s="436">
        <v>1961</v>
      </c>
      <c r="B7" s="434">
        <v>16978</v>
      </c>
      <c r="C7" s="434">
        <v>24566660</v>
      </c>
      <c r="D7" s="222">
        <f>SUM(B6:B$6)</f>
        <v>1561865</v>
      </c>
      <c r="E7" s="444">
        <f>SUM(C6:C$6)</f>
        <v>2136551738</v>
      </c>
      <c r="G7" s="436">
        <v>1942</v>
      </c>
      <c r="H7" s="434">
        <v>1095.4904761904761</v>
      </c>
      <c r="I7" s="448">
        <v>1570.0729873908826</v>
      </c>
      <c r="K7" s="451" t="s">
        <v>445</v>
      </c>
      <c r="L7" s="452">
        <v>1262.7586287449628</v>
      </c>
      <c r="M7" s="452">
        <v>1193.7535281665293</v>
      </c>
      <c r="N7" s="452">
        <v>1581.0289270097544</v>
      </c>
    </row>
    <row r="8" spans="1:14" ht="30">
      <c r="A8" s="436">
        <v>1962</v>
      </c>
      <c r="B8" s="434">
        <v>20958</v>
      </c>
      <c r="C8" s="434">
        <v>31840562</v>
      </c>
      <c r="D8" s="222">
        <f>SUM(B$6:B7)</f>
        <v>1578843</v>
      </c>
      <c r="E8" s="444">
        <f>SUM(C$6:C7)</f>
        <v>2161118398</v>
      </c>
      <c r="G8" s="436">
        <v>1943</v>
      </c>
      <c r="H8" s="434">
        <v>849.11504424778764</v>
      </c>
      <c r="I8" s="448">
        <v>1495.5439560439561</v>
      </c>
      <c r="K8" s="451" t="s">
        <v>446</v>
      </c>
      <c r="L8" s="452">
        <v>1126.3969194312797</v>
      </c>
      <c r="M8" s="452">
        <v>1048.3183903988704</v>
      </c>
      <c r="N8" s="452">
        <v>1361.9558011049724</v>
      </c>
    </row>
    <row r="9" spans="1:14">
      <c r="A9" s="436">
        <v>1963</v>
      </c>
      <c r="B9" s="434">
        <v>19802</v>
      </c>
      <c r="C9" s="434">
        <v>30293594</v>
      </c>
      <c r="D9" s="222">
        <f>SUM(B$6:B8)</f>
        <v>1599801</v>
      </c>
      <c r="E9" s="444">
        <f>SUM(C$6:C8)</f>
        <v>2192958960</v>
      </c>
      <c r="G9" s="436">
        <v>1944</v>
      </c>
      <c r="H9" s="434">
        <v>1062.0288065843622</v>
      </c>
      <c r="I9" s="448">
        <v>1511.5523442517663</v>
      </c>
      <c r="K9" s="451" t="s">
        <v>26178</v>
      </c>
      <c r="L9" s="452">
        <v>817.78238457690111</v>
      </c>
      <c r="M9" s="452">
        <v>771.12440664556959</v>
      </c>
      <c r="N9" s="452">
        <v>894.47578347578349</v>
      </c>
    </row>
    <row r="10" spans="1:14">
      <c r="A10" s="436">
        <v>1964</v>
      </c>
      <c r="B10" s="434">
        <v>23301</v>
      </c>
      <c r="C10" s="434">
        <v>33127344</v>
      </c>
      <c r="D10" s="222">
        <f>SUM(B$6:B9)</f>
        <v>1619603</v>
      </c>
      <c r="E10" s="444">
        <f>SUM(C$6:C9)</f>
        <v>2223252554</v>
      </c>
      <c r="G10" s="436">
        <v>1945</v>
      </c>
      <c r="H10" s="434">
        <v>988.11689444605986</v>
      </c>
      <c r="I10" s="448">
        <v>1523.3868826073835</v>
      </c>
      <c r="K10" s="451" t="s">
        <v>26179</v>
      </c>
      <c r="L10" s="452">
        <v>776.75542031665896</v>
      </c>
      <c r="M10" s="452">
        <v>869.54005225006438</v>
      </c>
      <c r="N10" s="452">
        <v>1028.7379078572339</v>
      </c>
    </row>
    <row r="11" spans="1:14">
      <c r="A11" s="436">
        <v>1965</v>
      </c>
      <c r="B11" s="434">
        <v>36568</v>
      </c>
      <c r="C11" s="434">
        <v>50479123</v>
      </c>
      <c r="D11" s="222">
        <f>SUM(B$6:B10)</f>
        <v>1642904</v>
      </c>
      <c r="E11" s="444">
        <f>SUM(C$6:C10)</f>
        <v>2256379898</v>
      </c>
      <c r="G11" s="436">
        <v>1946</v>
      </c>
      <c r="H11" s="434">
        <v>997.30029154518945</v>
      </c>
      <c r="I11" s="448">
        <v>1576.9967128027681</v>
      </c>
      <c r="L11" t="s">
        <v>26177</v>
      </c>
    </row>
    <row r="12" spans="1:14">
      <c r="A12" s="436">
        <v>1966</v>
      </c>
      <c r="B12" s="434">
        <v>22265</v>
      </c>
      <c r="C12" s="434">
        <v>32854007</v>
      </c>
      <c r="D12" s="222">
        <f>SUM(B$6:B11)</f>
        <v>1679472</v>
      </c>
      <c r="E12" s="444">
        <f>SUM(C$6:C11)</f>
        <v>2306859021</v>
      </c>
      <c r="G12" s="436">
        <v>1947</v>
      </c>
      <c r="H12" s="434">
        <v>968.63674496644296</v>
      </c>
      <c r="I12" s="448">
        <v>1587.6972916180248</v>
      </c>
      <c r="K12" s="450" t="s">
        <v>369</v>
      </c>
      <c r="L12" s="450" t="s">
        <v>26173</v>
      </c>
      <c r="M12" s="450" t="s">
        <v>26174</v>
      </c>
      <c r="N12" s="450" t="s">
        <v>26175</v>
      </c>
    </row>
    <row r="13" spans="1:14">
      <c r="A13" s="436">
        <v>1967</v>
      </c>
      <c r="B13" s="434">
        <v>20630</v>
      </c>
      <c r="C13" s="434">
        <v>30666015</v>
      </c>
      <c r="D13" s="222">
        <f>SUM(B$6:B12)</f>
        <v>1701737</v>
      </c>
      <c r="E13" s="444">
        <f>SUM(C$6:C12)</f>
        <v>2339713028</v>
      </c>
      <c r="G13" s="436">
        <v>1948</v>
      </c>
      <c r="H13" s="434">
        <v>1028.8781051415367</v>
      </c>
      <c r="I13" s="448">
        <v>1584.3691218992542</v>
      </c>
      <c r="K13" s="451" t="s">
        <v>387</v>
      </c>
      <c r="L13" s="452">
        <v>1743.9547906128012</v>
      </c>
      <c r="M13" s="452">
        <v>2127.3930973249057</v>
      </c>
      <c r="N13" s="452">
        <v>2744.3978426618883</v>
      </c>
    </row>
    <row r="14" spans="1:14">
      <c r="A14" s="436">
        <v>1968</v>
      </c>
      <c r="B14" s="434">
        <v>26496</v>
      </c>
      <c r="C14" s="434">
        <v>38904081</v>
      </c>
      <c r="D14" s="222">
        <f>SUM(B$6:B13)</f>
        <v>1722367</v>
      </c>
      <c r="E14" s="444">
        <f>SUM(C$6:C13)</f>
        <v>2370379043</v>
      </c>
      <c r="G14" s="436">
        <v>1949</v>
      </c>
      <c r="H14" s="434">
        <v>885.29495912806544</v>
      </c>
      <c r="I14" s="448">
        <v>1633.1494290023702</v>
      </c>
      <c r="K14" s="451" t="s">
        <v>388</v>
      </c>
      <c r="L14" s="452">
        <v>1069.1748401152577</v>
      </c>
      <c r="M14" s="452">
        <v>1263.8269893066922</v>
      </c>
      <c r="N14" s="452">
        <v>1712.8417149791021</v>
      </c>
    </row>
    <row r="15" spans="1:14">
      <c r="A15" s="436">
        <v>1969</v>
      </c>
      <c r="B15" s="434">
        <v>21398</v>
      </c>
      <c r="C15" s="434">
        <v>31372084</v>
      </c>
      <c r="D15" s="222">
        <f>SUM(B$6:B14)</f>
        <v>1748863</v>
      </c>
      <c r="E15" s="444">
        <f>SUM(C$6:C14)</f>
        <v>2409283124</v>
      </c>
      <c r="G15" s="436">
        <v>1950</v>
      </c>
      <c r="H15" s="434">
        <v>937.24679487179492</v>
      </c>
      <c r="I15" s="448">
        <v>1532.7468665977249</v>
      </c>
      <c r="K15" s="451" t="s">
        <v>390</v>
      </c>
      <c r="L15" s="452">
        <v>1276.4627843508822</v>
      </c>
      <c r="M15" s="452">
        <v>1242.7152036593334</v>
      </c>
      <c r="N15" s="452">
        <v>1620.9163108454313</v>
      </c>
    </row>
    <row r="16" spans="1:14">
      <c r="A16" s="436">
        <v>1970</v>
      </c>
      <c r="B16" s="434">
        <v>50878</v>
      </c>
      <c r="C16" s="434">
        <v>57833612</v>
      </c>
      <c r="D16" s="222">
        <f>SUM(B$6:B15)</f>
        <v>1770261</v>
      </c>
      <c r="E16" s="444">
        <f>SUM(C$6:C15)</f>
        <v>2440655208</v>
      </c>
      <c r="G16" s="436">
        <v>1951</v>
      </c>
      <c r="H16" s="434">
        <v>983.56209150326799</v>
      </c>
      <c r="I16" s="448">
        <v>1612.7130650924344</v>
      </c>
      <c r="K16" s="451" t="s">
        <v>391</v>
      </c>
      <c r="L16" s="452">
        <v>1117.3422921056897</v>
      </c>
      <c r="M16" s="452">
        <v>1097.8011744966443</v>
      </c>
      <c r="N16" s="452">
        <v>1399.7851239669421</v>
      </c>
    </row>
    <row r="17" spans="1:14">
      <c r="A17" s="436">
        <v>1971</v>
      </c>
      <c r="B17" s="434">
        <v>23929</v>
      </c>
      <c r="C17" s="434">
        <v>33063934</v>
      </c>
      <c r="D17" s="222">
        <f>SUM(B$6:B16)</f>
        <v>1821139</v>
      </c>
      <c r="E17" s="444">
        <f>SUM(C$6:C16)</f>
        <v>2498488820</v>
      </c>
      <c r="G17" s="436">
        <v>1952</v>
      </c>
      <c r="H17" s="434">
        <v>979.11037107516654</v>
      </c>
      <c r="I17" s="448">
        <v>1577.9275278536893</v>
      </c>
      <c r="K17" s="451" t="s">
        <v>397</v>
      </c>
      <c r="L17" s="452">
        <v>912.81021262960337</v>
      </c>
      <c r="M17" s="452">
        <v>845.80678934010155</v>
      </c>
      <c r="N17" s="452">
        <v>1159.2946859903382</v>
      </c>
    </row>
    <row r="18" spans="1:14">
      <c r="A18" s="436">
        <v>1972</v>
      </c>
      <c r="B18" s="434">
        <v>35377</v>
      </c>
      <c r="C18" s="434">
        <v>48504541</v>
      </c>
      <c r="D18" s="222">
        <f>SUM(B$6:B17)</f>
        <v>1845068</v>
      </c>
      <c r="E18" s="444">
        <f>SUM(C$6:C17)</f>
        <v>2531552754</v>
      </c>
      <c r="G18" s="436">
        <v>1953</v>
      </c>
      <c r="H18" s="434">
        <v>1056.9536567704563</v>
      </c>
      <c r="I18" s="448">
        <v>1581.2167309403737</v>
      </c>
      <c r="K18" s="451" t="s">
        <v>398</v>
      </c>
      <c r="L18" s="452">
        <v>943.21741139667984</v>
      </c>
      <c r="M18" s="452">
        <v>1009.3275630068734</v>
      </c>
      <c r="N18" s="452">
        <v>1169.0011127311795</v>
      </c>
    </row>
    <row r="19" spans="1:14">
      <c r="A19" s="436">
        <v>1973</v>
      </c>
      <c r="B19" s="434">
        <v>30155</v>
      </c>
      <c r="C19" s="434">
        <v>42036102</v>
      </c>
      <c r="D19" s="222">
        <f>SUM(B$6:B18)</f>
        <v>1880445</v>
      </c>
      <c r="E19" s="444">
        <f>SUM(C$6:C18)</f>
        <v>2580057295</v>
      </c>
      <c r="G19" s="436">
        <v>1954</v>
      </c>
      <c r="H19" s="434">
        <v>1062.240919199407</v>
      </c>
      <c r="I19" s="448">
        <v>1563.2779124252706</v>
      </c>
    </row>
    <row r="20" spans="1:14">
      <c r="A20" s="436">
        <v>1974</v>
      </c>
      <c r="B20" s="434">
        <v>22981</v>
      </c>
      <c r="C20" s="434">
        <v>33591838</v>
      </c>
      <c r="D20" s="222">
        <f>SUM(B$6:B19)</f>
        <v>1910600</v>
      </c>
      <c r="E20" s="444">
        <f>SUM(C$6:C19)</f>
        <v>2622093397</v>
      </c>
      <c r="G20" s="436">
        <v>1955</v>
      </c>
      <c r="H20" s="434">
        <v>901.40338816597102</v>
      </c>
      <c r="I20" s="448">
        <v>1537.7143630509729</v>
      </c>
    </row>
    <row r="21" spans="1:14">
      <c r="A21" s="436">
        <v>1975</v>
      </c>
      <c r="B21" s="434">
        <v>22883</v>
      </c>
      <c r="C21" s="434">
        <v>33627605</v>
      </c>
      <c r="D21" s="222">
        <f>SUM(B$6:B20)</f>
        <v>1933581</v>
      </c>
      <c r="E21" s="444">
        <f>SUM(C$6:C20)</f>
        <v>2655685235</v>
      </c>
      <c r="G21" s="436">
        <v>1956</v>
      </c>
      <c r="H21" s="434">
        <v>1059.4326788218793</v>
      </c>
      <c r="I21" s="448">
        <v>1578.9715735514937</v>
      </c>
    </row>
    <row r="22" spans="1:14">
      <c r="A22" s="436">
        <v>1976</v>
      </c>
      <c r="B22" s="434">
        <v>20649</v>
      </c>
      <c r="C22" s="434">
        <v>32158880</v>
      </c>
      <c r="D22" s="222">
        <f>SUM(B$6:B21)</f>
        <v>1956464</v>
      </c>
      <c r="E22" s="444">
        <f>SUM(C$6:C21)</f>
        <v>2689312840</v>
      </c>
      <c r="G22" s="436">
        <v>1957</v>
      </c>
      <c r="H22" s="434">
        <v>1021.8548158640226</v>
      </c>
      <c r="I22" s="448">
        <v>1602.9914197042535</v>
      </c>
    </row>
    <row r="23" spans="1:14">
      <c r="A23" s="436">
        <v>1977</v>
      </c>
      <c r="B23" s="434">
        <v>17051</v>
      </c>
      <c r="C23" s="434">
        <v>28425125</v>
      </c>
      <c r="D23" s="222">
        <f>SUM(B$6:B22)</f>
        <v>1977113</v>
      </c>
      <c r="E23" s="444">
        <f>SUM(C$6:C22)</f>
        <v>2721471720</v>
      </c>
      <c r="G23" s="436">
        <v>1958</v>
      </c>
      <c r="H23" s="434">
        <v>967.81304547542493</v>
      </c>
      <c r="I23" s="448">
        <v>1617.8737757171834</v>
      </c>
    </row>
    <row r="24" spans="1:14">
      <c r="A24" s="436">
        <v>1978</v>
      </c>
      <c r="B24" s="434">
        <v>20858</v>
      </c>
      <c r="C24" s="434">
        <v>34246516</v>
      </c>
      <c r="D24" s="222">
        <f>SUM(B$6:B23)</f>
        <v>1994164</v>
      </c>
      <c r="E24" s="444">
        <f>SUM(C$6:C23)</f>
        <v>2749896845</v>
      </c>
      <c r="G24" s="436">
        <v>1959</v>
      </c>
      <c r="H24" s="434">
        <v>981.5224586288416</v>
      </c>
      <c r="I24" s="448">
        <v>1647.0113063517213</v>
      </c>
    </row>
    <row r="25" spans="1:14">
      <c r="A25" s="436">
        <v>1979</v>
      </c>
      <c r="B25" s="434">
        <v>18094</v>
      </c>
      <c r="C25" s="434">
        <v>29657677</v>
      </c>
      <c r="D25" s="222">
        <f>SUM(B$6:B24)</f>
        <v>2015022</v>
      </c>
      <c r="E25" s="444">
        <f>SUM(C$6:C24)</f>
        <v>2784143361</v>
      </c>
      <c r="G25" s="436">
        <v>1960</v>
      </c>
      <c r="H25" s="434">
        <v>901.32768620268621</v>
      </c>
      <c r="I25" s="448">
        <v>1583.4748205102094</v>
      </c>
    </row>
    <row r="26" spans="1:14">
      <c r="A26" s="436">
        <v>1980</v>
      </c>
      <c r="B26" s="434">
        <v>20131</v>
      </c>
      <c r="C26" s="434">
        <v>32296356</v>
      </c>
      <c r="D26" s="222">
        <f>SUM(B$6:B25)</f>
        <v>2033116</v>
      </c>
      <c r="E26" s="444">
        <f>SUM(C$6:C25)</f>
        <v>2813801038</v>
      </c>
      <c r="G26" s="436">
        <v>1961</v>
      </c>
      <c r="H26" s="434">
        <v>1025.4152823920265</v>
      </c>
      <c r="I26" s="448">
        <v>1676.3592814371257</v>
      </c>
    </row>
    <row r="27" spans="1:14">
      <c r="A27" s="436">
        <v>1981</v>
      </c>
      <c r="B27" s="434">
        <v>15219</v>
      </c>
      <c r="C27" s="434">
        <v>24569732</v>
      </c>
      <c r="D27" s="222">
        <f>SUM(B$6:B26)</f>
        <v>2053247</v>
      </c>
      <c r="E27" s="444">
        <f>SUM(C$6:C26)</f>
        <v>2846097394</v>
      </c>
      <c r="G27" s="436">
        <v>1962</v>
      </c>
      <c r="H27" s="434">
        <v>899.15819861431874</v>
      </c>
      <c r="I27" s="448">
        <v>1651.0608640625899</v>
      </c>
    </row>
    <row r="28" spans="1:14">
      <c r="A28" s="436">
        <v>1982</v>
      </c>
      <c r="B28" s="434">
        <v>14925</v>
      </c>
      <c r="C28" s="434">
        <v>23516926</v>
      </c>
      <c r="D28" s="222">
        <f>SUM(B$6:B27)</f>
        <v>2068466</v>
      </c>
      <c r="E28" s="444">
        <f>SUM(C$6:C27)</f>
        <v>2870667126</v>
      </c>
      <c r="G28" s="436">
        <v>1963</v>
      </c>
      <c r="H28" s="434">
        <v>980.26419042636678</v>
      </c>
      <c r="I28" s="448">
        <v>1666.9047258023754</v>
      </c>
    </row>
    <row r="29" spans="1:14">
      <c r="A29" s="436">
        <v>1983</v>
      </c>
      <c r="B29" s="434">
        <v>20320</v>
      </c>
      <c r="C29" s="434">
        <v>34676405</v>
      </c>
      <c r="D29" s="222">
        <f>SUM(B$6:B28)</f>
        <v>2083391</v>
      </c>
      <c r="E29" s="444">
        <f>SUM(C$6:C28)</f>
        <v>2894184052</v>
      </c>
      <c r="G29" s="436">
        <v>1964</v>
      </c>
      <c r="H29" s="434">
        <v>847.24574961360122</v>
      </c>
      <c r="I29" s="448">
        <v>1686.9380453752181</v>
      </c>
    </row>
    <row r="30" spans="1:14">
      <c r="A30" s="436">
        <v>1984</v>
      </c>
      <c r="B30" s="434">
        <v>26811</v>
      </c>
      <c r="C30" s="434">
        <v>46011126</v>
      </c>
      <c r="D30" s="222">
        <f>SUM(B$6:B29)</f>
        <v>2103711</v>
      </c>
      <c r="E30" s="444">
        <f>SUM(C$6:C29)</f>
        <v>2928860457</v>
      </c>
      <c r="G30" s="436">
        <v>1965</v>
      </c>
      <c r="H30" s="434">
        <v>855.14363277393875</v>
      </c>
      <c r="I30" s="448">
        <v>1672.5317440401507</v>
      </c>
    </row>
    <row r="31" spans="1:14">
      <c r="A31" s="436">
        <v>1985</v>
      </c>
      <c r="B31" s="434">
        <v>34667</v>
      </c>
      <c r="C31" s="434">
        <v>58091975</v>
      </c>
      <c r="D31" s="222">
        <f>SUM(B$6:B30)</f>
        <v>2130522</v>
      </c>
      <c r="E31" s="444">
        <f>SUM(C$6:C30)</f>
        <v>2974871583</v>
      </c>
      <c r="G31" s="436">
        <v>1966</v>
      </c>
      <c r="H31" s="434">
        <v>934.27697124964413</v>
      </c>
      <c r="I31" s="448">
        <v>1743.1096517412934</v>
      </c>
    </row>
    <row r="32" spans="1:14">
      <c r="A32" s="436">
        <v>1986</v>
      </c>
      <c r="B32" s="434">
        <v>37081</v>
      </c>
      <c r="C32" s="434">
        <v>63887895</v>
      </c>
      <c r="D32" s="222">
        <f>SUM(B$6:B31)</f>
        <v>2165189</v>
      </c>
      <c r="E32" s="444">
        <f>SUM(C$6:C31)</f>
        <v>3032963558</v>
      </c>
      <c r="G32" s="436">
        <v>1967</v>
      </c>
      <c r="H32" s="434">
        <v>870.82822757111592</v>
      </c>
      <c r="I32" s="448">
        <v>1757.9885971704089</v>
      </c>
    </row>
    <row r="33" spans="1:9">
      <c r="A33" s="436">
        <v>1987</v>
      </c>
      <c r="B33" s="434">
        <v>38527</v>
      </c>
      <c r="C33" s="434">
        <v>65386995</v>
      </c>
      <c r="D33" s="222">
        <f>SUM(B$6:B32)</f>
        <v>2202270</v>
      </c>
      <c r="E33" s="444">
        <f>SUM(C$6:C32)</f>
        <v>3096851453</v>
      </c>
      <c r="G33" s="436">
        <v>1968</v>
      </c>
      <c r="H33" s="434">
        <v>911.01625507971244</v>
      </c>
      <c r="I33" s="448">
        <v>1788.4042553191489</v>
      </c>
    </row>
    <row r="34" spans="1:9">
      <c r="A34" s="436">
        <v>1988</v>
      </c>
      <c r="B34" s="434">
        <v>34916</v>
      </c>
      <c r="C34" s="434">
        <v>59447399</v>
      </c>
      <c r="D34" s="222">
        <f>SUM(B$6:B33)</f>
        <v>2240797</v>
      </c>
      <c r="E34" s="444">
        <f>SUM(C$6:C33)</f>
        <v>3162238448</v>
      </c>
      <c r="G34" s="436">
        <v>1969</v>
      </c>
      <c r="H34" s="434">
        <v>870.41340852130327</v>
      </c>
      <c r="I34" s="448">
        <v>1819.5490033222591</v>
      </c>
    </row>
    <row r="35" spans="1:9">
      <c r="A35" s="436">
        <v>1989</v>
      </c>
      <c r="B35" s="434">
        <v>25265</v>
      </c>
      <c r="C35" s="434">
        <v>44868034</v>
      </c>
      <c r="D35" s="222">
        <f>SUM(B$6:B34)</f>
        <v>2275713</v>
      </c>
      <c r="E35" s="444">
        <f>SUM(C$6:C34)</f>
        <v>3221685847</v>
      </c>
      <c r="G35" s="436">
        <v>1970</v>
      </c>
      <c r="H35" s="434">
        <v>847.4814799983983</v>
      </c>
      <c r="I35" s="448">
        <v>1721.1507300314915</v>
      </c>
    </row>
    <row r="36" spans="1:9">
      <c r="A36" s="436">
        <v>1990</v>
      </c>
      <c r="B36" s="434">
        <v>15833</v>
      </c>
      <c r="C36" s="434">
        <v>28924453</v>
      </c>
      <c r="D36" s="222">
        <f>SUM(B$6:B35)</f>
        <v>2300978</v>
      </c>
      <c r="E36" s="444">
        <f>SUM(C$6:C35)</f>
        <v>3266553881</v>
      </c>
      <c r="G36" s="436">
        <v>1971</v>
      </c>
      <c r="H36" s="434">
        <v>889.09457537586343</v>
      </c>
      <c r="I36" s="448">
        <v>1738.4025620840191</v>
      </c>
    </row>
    <row r="37" spans="1:9">
      <c r="A37" s="436">
        <v>1991</v>
      </c>
      <c r="B37" s="434">
        <v>12092</v>
      </c>
      <c r="C37" s="434">
        <v>24607648</v>
      </c>
      <c r="D37" s="222">
        <f>SUM(B$6:B36)</f>
        <v>2316811</v>
      </c>
      <c r="E37" s="444">
        <f>SUM(C$6:C36)</f>
        <v>3295478334</v>
      </c>
      <c r="G37" s="436">
        <v>1972</v>
      </c>
      <c r="H37" s="434">
        <v>924.99071087601601</v>
      </c>
      <c r="I37" s="448">
        <v>1736.1030318735425</v>
      </c>
    </row>
    <row r="38" spans="1:9">
      <c r="A38" s="436">
        <v>1992</v>
      </c>
      <c r="B38" s="434">
        <v>15153</v>
      </c>
      <c r="C38" s="434">
        <v>32553960</v>
      </c>
      <c r="D38" s="222">
        <f>SUM(B$6:B37)</f>
        <v>2328903</v>
      </c>
      <c r="E38" s="444">
        <f>SUM(C$6:C37)</f>
        <v>3320085982</v>
      </c>
      <c r="G38" s="436">
        <v>1973</v>
      </c>
      <c r="H38" s="434">
        <v>951.91414554374489</v>
      </c>
      <c r="I38" s="448">
        <v>1757.5484609360881</v>
      </c>
    </row>
    <row r="39" spans="1:9">
      <c r="A39" s="436">
        <v>1993</v>
      </c>
      <c r="B39" s="434">
        <v>16131</v>
      </c>
      <c r="C39" s="434">
        <v>36045850</v>
      </c>
      <c r="D39" s="222">
        <f>SUM(B$6:B38)</f>
        <v>2344056</v>
      </c>
      <c r="E39" s="444">
        <f>SUM(C$6:C38)</f>
        <v>3352639942</v>
      </c>
      <c r="G39" s="436">
        <v>1974</v>
      </c>
      <c r="H39" s="434">
        <v>1011.9562035823503</v>
      </c>
      <c r="I39" s="448">
        <v>1816.0542096605354</v>
      </c>
    </row>
    <row r="40" spans="1:9">
      <c r="A40" s="436">
        <v>1994</v>
      </c>
      <c r="B40" s="434">
        <v>18488</v>
      </c>
      <c r="C40" s="434">
        <v>40323847</v>
      </c>
      <c r="D40" s="222">
        <f>SUM(B$6:B39)</f>
        <v>2360187</v>
      </c>
      <c r="E40" s="444">
        <f>SUM(C$6:C39)</f>
        <v>3388685792</v>
      </c>
      <c r="G40" s="436">
        <v>1975</v>
      </c>
      <c r="H40" s="434">
        <v>1066.4035608308604</v>
      </c>
      <c r="I40" s="448">
        <v>1826.5232502777337</v>
      </c>
    </row>
    <row r="41" spans="1:9">
      <c r="A41" s="436">
        <v>1995</v>
      </c>
      <c r="B41" s="434">
        <v>17610</v>
      </c>
      <c r="C41" s="434">
        <v>36559556</v>
      </c>
      <c r="D41" s="222">
        <f>SUM(B$6:B40)</f>
        <v>2378675</v>
      </c>
      <c r="E41" s="444">
        <f>SUM(C$6:C40)</f>
        <v>3429009639</v>
      </c>
      <c r="G41" s="436">
        <v>1976</v>
      </c>
      <c r="H41" s="434">
        <v>1063.0138984450255</v>
      </c>
      <c r="I41" s="448">
        <v>1847.8824020649863</v>
      </c>
    </row>
    <row r="42" spans="1:9">
      <c r="A42" s="436">
        <v>1996</v>
      </c>
      <c r="B42" s="434">
        <v>16483</v>
      </c>
      <c r="C42" s="434">
        <v>37108512</v>
      </c>
      <c r="D42" s="222">
        <f>SUM(B$6:B41)</f>
        <v>2396285</v>
      </c>
      <c r="E42" s="444">
        <f>SUM(C$6:C41)</f>
        <v>3465569195</v>
      </c>
      <c r="G42" s="436">
        <v>1977</v>
      </c>
      <c r="H42" s="434">
        <v>1079.8216860787577</v>
      </c>
      <c r="I42" s="448">
        <v>1880.2455507824486</v>
      </c>
    </row>
    <row r="43" spans="1:9">
      <c r="A43" s="436">
        <v>1997</v>
      </c>
      <c r="B43" s="434">
        <v>16238</v>
      </c>
      <c r="C43" s="434">
        <v>38304568</v>
      </c>
      <c r="D43" s="222">
        <f>SUM(B$6:B42)</f>
        <v>2412768</v>
      </c>
      <c r="E43" s="444">
        <f>SUM(C$6:C42)</f>
        <v>3502677707</v>
      </c>
      <c r="G43" s="436">
        <v>1978</v>
      </c>
      <c r="H43" s="434">
        <v>1058.5470692717583</v>
      </c>
      <c r="I43" s="448">
        <v>1885.3357888275016</v>
      </c>
    </row>
    <row r="44" spans="1:9">
      <c r="A44" s="436">
        <v>1998</v>
      </c>
      <c r="B44" s="434">
        <v>18764</v>
      </c>
      <c r="C44" s="434">
        <v>42495062</v>
      </c>
      <c r="D44" s="222">
        <f>SUM(B$6:B43)</f>
        <v>2429006</v>
      </c>
      <c r="E44" s="444">
        <f>SUM(C$6:C43)</f>
        <v>3540982275</v>
      </c>
      <c r="G44" s="436">
        <v>1979</v>
      </c>
      <c r="H44" s="434">
        <v>1006.6919880319149</v>
      </c>
      <c r="I44" s="448">
        <v>1951.5512215320912</v>
      </c>
    </row>
    <row r="45" spans="1:9">
      <c r="A45" s="436">
        <v>1999</v>
      </c>
      <c r="B45" s="434">
        <v>18604</v>
      </c>
      <c r="C45" s="434">
        <v>42310164</v>
      </c>
      <c r="D45" s="222">
        <f>SUM(B$6:B44)</f>
        <v>2447770</v>
      </c>
      <c r="E45" s="444">
        <f>SUM(C$6:C44)</f>
        <v>3583477337</v>
      </c>
      <c r="G45" s="436">
        <v>1980</v>
      </c>
      <c r="H45" s="434">
        <v>1189.1616491355337</v>
      </c>
      <c r="I45" s="448">
        <v>1931.2947946638765</v>
      </c>
    </row>
    <row r="46" spans="1:9">
      <c r="A46" s="436">
        <v>2000</v>
      </c>
      <c r="B46" s="434">
        <v>24612</v>
      </c>
      <c r="C46" s="434">
        <v>42158485</v>
      </c>
      <c r="D46" s="222">
        <f>SUM(B$6:B45)</f>
        <v>2466374</v>
      </c>
      <c r="E46" s="444">
        <f>SUM(C$6:C45)</f>
        <v>3625787501</v>
      </c>
      <c r="G46" s="436">
        <v>1981</v>
      </c>
      <c r="H46" s="434">
        <v>1062.3254225712822</v>
      </c>
      <c r="I46" s="448">
        <v>1986.6450348432056</v>
      </c>
    </row>
    <row r="47" spans="1:9">
      <c r="A47" s="436">
        <v>2001</v>
      </c>
      <c r="B47" s="434">
        <v>16267</v>
      </c>
      <c r="C47" s="434">
        <v>38873945</v>
      </c>
      <c r="D47" s="222">
        <f>SUM(B$6:B46)</f>
        <v>2490986</v>
      </c>
      <c r="E47" s="444">
        <f>SUM(C$6:C46)</f>
        <v>3667945986</v>
      </c>
      <c r="G47" s="436">
        <v>1982</v>
      </c>
      <c r="H47" s="434">
        <v>1103.523851590106</v>
      </c>
      <c r="I47" s="448">
        <v>1964.1597874443896</v>
      </c>
    </row>
    <row r="48" spans="1:9">
      <c r="A48" s="436">
        <v>2002</v>
      </c>
      <c r="B48" s="434">
        <v>18187</v>
      </c>
      <c r="C48" s="434">
        <v>39933756</v>
      </c>
      <c r="D48" s="222">
        <f>SUM(B$6:B47)</f>
        <v>2507253</v>
      </c>
      <c r="E48" s="444">
        <f>SUM(C$6:C47)</f>
        <v>3706819931</v>
      </c>
      <c r="G48" s="436">
        <v>1983</v>
      </c>
      <c r="H48" s="434">
        <v>1151.8566125927962</v>
      </c>
      <c r="I48" s="448">
        <v>2016.4092340785128</v>
      </c>
    </row>
    <row r="49" spans="1:9">
      <c r="A49" s="436">
        <v>2003</v>
      </c>
      <c r="B49" s="434">
        <v>19449</v>
      </c>
      <c r="C49" s="434">
        <v>40818840</v>
      </c>
      <c r="D49" s="222">
        <f>SUM(B$6:B48)</f>
        <v>2525440</v>
      </c>
      <c r="E49" s="444">
        <f>SUM(C$6:C48)</f>
        <v>3746753687</v>
      </c>
      <c r="G49" s="436">
        <v>1984</v>
      </c>
      <c r="H49" s="434">
        <v>1224.7445325183842</v>
      </c>
      <c r="I49" s="448">
        <v>2036.8397637068488</v>
      </c>
    </row>
    <row r="50" spans="1:9">
      <c r="A50" s="436">
        <v>2004</v>
      </c>
      <c r="B50" s="434">
        <v>23665</v>
      </c>
      <c r="C50" s="434">
        <v>48323901</v>
      </c>
      <c r="D50" s="222">
        <f>SUM(B$6:B49)</f>
        <v>2544889</v>
      </c>
      <c r="E50" s="444">
        <f>SUM(C$6:C49)</f>
        <v>3787572527</v>
      </c>
      <c r="G50" s="436">
        <v>1985</v>
      </c>
      <c r="H50" s="434">
        <v>1161.5561289457812</v>
      </c>
      <c r="I50" s="448">
        <v>2067.371886936593</v>
      </c>
    </row>
    <row r="51" spans="1:9">
      <c r="A51" s="436">
        <v>2005</v>
      </c>
      <c r="B51" s="434">
        <v>24141</v>
      </c>
      <c r="C51" s="434">
        <v>47043783</v>
      </c>
      <c r="D51" s="222">
        <f>SUM(B$6:B50)</f>
        <v>2568554</v>
      </c>
      <c r="E51" s="444">
        <f>SUM(C$6:C50)</f>
        <v>3835896428</v>
      </c>
      <c r="G51" s="436">
        <v>1986</v>
      </c>
      <c r="H51" s="434">
        <v>1204.7690423422373</v>
      </c>
      <c r="I51" s="448">
        <v>2165.3505750012555</v>
      </c>
    </row>
    <row r="52" spans="1:9">
      <c r="A52" s="436">
        <v>2006</v>
      </c>
      <c r="B52" s="434">
        <v>25801</v>
      </c>
      <c r="C52" s="434">
        <v>42323936</v>
      </c>
      <c r="D52" s="222">
        <f>SUM(B$6:B51)</f>
        <v>2592695</v>
      </c>
      <c r="E52" s="444">
        <f>SUM(C$6:C51)</f>
        <v>3882940211</v>
      </c>
      <c r="G52" s="436">
        <v>1987</v>
      </c>
      <c r="H52" s="434">
        <v>1186.1171987641605</v>
      </c>
      <c r="I52" s="448">
        <v>2231.8310052910051</v>
      </c>
    </row>
    <row r="53" spans="1:9">
      <c r="A53" s="436">
        <v>2007</v>
      </c>
      <c r="B53" s="434">
        <v>15834</v>
      </c>
      <c r="C53" s="434">
        <v>30647790</v>
      </c>
      <c r="D53" s="222">
        <f>SUM(B$6:B52)</f>
        <v>2618496</v>
      </c>
      <c r="E53" s="444">
        <f>SUM(C$6:C52)</f>
        <v>3925264147</v>
      </c>
      <c r="G53" s="436">
        <v>1988</v>
      </c>
      <c r="H53" s="434">
        <v>1188.5667963683527</v>
      </c>
      <c r="I53" s="448">
        <v>2254.0508284686598</v>
      </c>
    </row>
    <row r="54" spans="1:9">
      <c r="A54" s="436">
        <v>2008</v>
      </c>
      <c r="B54" s="434">
        <v>12007</v>
      </c>
      <c r="C54" s="434">
        <v>21862098</v>
      </c>
      <c r="D54" s="222">
        <f>SUM(B$6:B53)</f>
        <v>2634330</v>
      </c>
      <c r="E54" s="444">
        <f>SUM(C$6:C53)</f>
        <v>3955911937</v>
      </c>
      <c r="G54" s="436">
        <v>1989</v>
      </c>
      <c r="H54" s="434">
        <v>1226.5869508708083</v>
      </c>
      <c r="I54" s="448">
        <v>2242.7388710759824</v>
      </c>
    </row>
    <row r="55" spans="1:9">
      <c r="A55" s="436">
        <v>2009</v>
      </c>
      <c r="B55" s="434">
        <v>7384</v>
      </c>
      <c r="C55" s="434">
        <v>15917272</v>
      </c>
      <c r="D55" s="222">
        <f>SUM(B$6:B54)</f>
        <v>2646337</v>
      </c>
      <c r="E55" s="444">
        <f>SUM(C$6:C54)</f>
        <v>3977774035</v>
      </c>
      <c r="G55" s="436">
        <v>1990</v>
      </c>
      <c r="H55" s="434">
        <v>1144.2651172357055</v>
      </c>
      <c r="I55" s="448">
        <v>2191.699981071361</v>
      </c>
    </row>
    <row r="56" spans="1:9">
      <c r="A56" s="436">
        <v>2010</v>
      </c>
      <c r="B56" s="434">
        <v>9324</v>
      </c>
      <c r="C56" s="434">
        <v>19342898</v>
      </c>
      <c r="D56" s="222">
        <f>SUM(B$6:B55)</f>
        <v>2653721</v>
      </c>
      <c r="E56" s="444">
        <f>SUM(C$6:C55)</f>
        <v>3993691307</v>
      </c>
      <c r="G56" s="436">
        <v>1991</v>
      </c>
      <c r="H56" s="434">
        <v>1214.3297345928925</v>
      </c>
      <c r="I56" s="448">
        <v>2200.6979388770433</v>
      </c>
    </row>
    <row r="57" spans="1:9">
      <c r="A57" s="436">
        <v>2011</v>
      </c>
      <c r="B57" s="434">
        <v>9418</v>
      </c>
      <c r="C57" s="434">
        <v>17951384</v>
      </c>
      <c r="D57" s="222">
        <f>SUM(B$6:B56)</f>
        <v>2663045</v>
      </c>
      <c r="E57" s="444">
        <f>SUM(C$6:C56)</f>
        <v>4013034205</v>
      </c>
      <c r="G57" s="436">
        <v>1992</v>
      </c>
      <c r="H57" s="434">
        <v>1319.6766809728183</v>
      </c>
      <c r="I57" s="448">
        <v>2273.1004836109619</v>
      </c>
    </row>
    <row r="58" spans="1:9">
      <c r="A58" s="436">
        <v>2012</v>
      </c>
      <c r="B58" s="434">
        <v>12045</v>
      </c>
      <c r="C58" s="434">
        <v>23179133</v>
      </c>
      <c r="D58" s="222">
        <f>SUM(B$6:B57)</f>
        <v>2672463</v>
      </c>
      <c r="E58" s="444">
        <f>SUM(C$6:C57)</f>
        <v>4030985589</v>
      </c>
      <c r="G58" s="436">
        <v>1993</v>
      </c>
      <c r="H58" s="434">
        <v>1409.3296645702305</v>
      </c>
      <c r="I58" s="448">
        <v>2335.6447414702779</v>
      </c>
    </row>
    <row r="59" spans="1:9">
      <c r="A59" s="436">
        <v>2013</v>
      </c>
      <c r="B59" s="434">
        <v>19966</v>
      </c>
      <c r="C59" s="434">
        <v>30863279</v>
      </c>
      <c r="D59" s="222">
        <f>SUM(B$6:B58)</f>
        <v>2684508</v>
      </c>
      <c r="E59" s="444">
        <f>SUM(C$6:C58)</f>
        <v>4054164722</v>
      </c>
      <c r="G59" s="436">
        <v>1994</v>
      </c>
      <c r="H59" s="434">
        <v>1331.7487357774969</v>
      </c>
      <c r="I59" s="448">
        <v>2346.1761861194614</v>
      </c>
    </row>
    <row r="60" spans="1:9">
      <c r="A60" s="436">
        <v>2014</v>
      </c>
      <c r="B60" s="434">
        <v>15248</v>
      </c>
      <c r="C60" s="434">
        <v>27586484</v>
      </c>
      <c r="D60" s="222">
        <f>SUM(B$6:B59)</f>
        <v>2704474</v>
      </c>
      <c r="E60" s="444">
        <f>SUM(C$6:C59)</f>
        <v>4085028001</v>
      </c>
      <c r="G60" s="436">
        <v>1995</v>
      </c>
      <c r="H60" s="434">
        <v>1454.4880701754387</v>
      </c>
      <c r="I60" s="448">
        <v>2387.3614842300558</v>
      </c>
    </row>
    <row r="61" spans="1:9">
      <c r="A61" s="436">
        <v>2015</v>
      </c>
      <c r="B61" s="434">
        <v>16601</v>
      </c>
      <c r="C61" s="434">
        <v>28835278</v>
      </c>
      <c r="D61" s="222">
        <f>SUM(B$6:B60)</f>
        <v>2719722</v>
      </c>
      <c r="E61" s="444">
        <f>SUM(C$6:C60)</f>
        <v>4112614485</v>
      </c>
      <c r="G61" s="436">
        <v>1996</v>
      </c>
      <c r="H61" s="434">
        <v>1450.7531531531531</v>
      </c>
      <c r="I61" s="448">
        <v>2406.8856410256412</v>
      </c>
    </row>
    <row r="62" spans="1:9">
      <c r="A62" s="436">
        <v>2016</v>
      </c>
      <c r="B62" s="434">
        <v>17775</v>
      </c>
      <c r="C62" s="434">
        <v>32588522</v>
      </c>
      <c r="D62" s="222">
        <f>SUM(B$6:B61)</f>
        <v>2736323</v>
      </c>
      <c r="E62" s="444">
        <f>SUM(C$6:C61)</f>
        <v>4141449763</v>
      </c>
      <c r="G62" s="436">
        <v>1997</v>
      </c>
      <c r="H62" s="434">
        <v>1810.3980942297512</v>
      </c>
      <c r="I62" s="448">
        <v>2451.2552440144077</v>
      </c>
    </row>
    <row r="63" spans="1:9">
      <c r="A63" s="436">
        <v>2017</v>
      </c>
      <c r="B63" s="434">
        <v>21603</v>
      </c>
      <c r="C63" s="434">
        <v>32643819</v>
      </c>
      <c r="D63" s="222">
        <f>SUM(B$6:B62)</f>
        <v>2754098</v>
      </c>
      <c r="E63" s="444">
        <f>SUM(C$6:C62)</f>
        <v>4174038285</v>
      </c>
      <c r="G63" s="436">
        <v>1998</v>
      </c>
      <c r="H63" s="434">
        <v>1412.4721319670082</v>
      </c>
      <c r="I63" s="448">
        <v>2477.4296095076402</v>
      </c>
    </row>
    <row r="64" spans="1:9">
      <c r="A64" s="436">
        <v>2018</v>
      </c>
      <c r="B64" s="434">
        <v>29368</v>
      </c>
      <c r="C64" s="434">
        <v>35146484</v>
      </c>
      <c r="D64" s="222">
        <f>SUM(B$6:B63)</f>
        <v>2775701</v>
      </c>
      <c r="E64" s="444">
        <f>SUM(C$6:C63)</f>
        <v>4206682104</v>
      </c>
      <c r="G64" s="436">
        <v>1999</v>
      </c>
      <c r="H64" s="434">
        <v>1532.2167376597345</v>
      </c>
      <c r="I64" s="448">
        <v>2519.5622893258428</v>
      </c>
    </row>
    <row r="65" spans="1:9">
      <c r="A65" s="436">
        <v>2019</v>
      </c>
      <c r="B65" s="434">
        <v>20071</v>
      </c>
      <c r="C65" s="434">
        <v>32142388</v>
      </c>
      <c r="D65" s="222">
        <f>SUM(B$6:B64)</f>
        <v>2805069</v>
      </c>
      <c r="E65" s="444">
        <f>SUM(C$6:C64)</f>
        <v>4241828588</v>
      </c>
      <c r="G65" s="436">
        <v>2000</v>
      </c>
      <c r="H65" s="434">
        <v>1382.7586524300441</v>
      </c>
      <c r="I65" s="448">
        <v>2609.5146934704212</v>
      </c>
    </row>
    <row r="66" spans="1:9">
      <c r="A66" s="436">
        <v>2020</v>
      </c>
      <c r="B66" s="434">
        <v>20605</v>
      </c>
      <c r="C66" s="434">
        <v>32660554</v>
      </c>
      <c r="D66" s="222">
        <f>SUM(B$6:B65)</f>
        <v>2825140</v>
      </c>
      <c r="E66" s="444">
        <f>SUM(C$6:C65)</f>
        <v>4273970976</v>
      </c>
      <c r="G66" s="436">
        <v>2001</v>
      </c>
      <c r="H66" s="434">
        <v>1526.033159639981</v>
      </c>
      <c r="I66" s="448">
        <v>2700.9132273342357</v>
      </c>
    </row>
    <row r="67" spans="1:9">
      <c r="A67" s="436">
        <v>2021</v>
      </c>
      <c r="B67" s="434">
        <v>12251</v>
      </c>
      <c r="C67" s="434">
        <v>22460842</v>
      </c>
      <c r="D67" s="222">
        <f>SUM(B$6:B66)</f>
        <v>2845745</v>
      </c>
      <c r="E67" s="444">
        <f>SUM(C$6:C66)</f>
        <v>4306631530</v>
      </c>
      <c r="G67" s="436">
        <v>2002</v>
      </c>
      <c r="H67" s="434">
        <v>1406.2161016949153</v>
      </c>
      <c r="I67" s="448">
        <v>2649.2833303587363</v>
      </c>
    </row>
    <row r="68" spans="1:9" ht="15.75" thickBot="1">
      <c r="A68" s="437">
        <v>2022</v>
      </c>
      <c r="B68" s="438"/>
      <c r="C68" s="438"/>
      <c r="D68" s="222">
        <f>SUM(B$6:B67)</f>
        <v>2857996</v>
      </c>
      <c r="E68" s="444">
        <f>SUM(C$6:C67)</f>
        <v>4329092372</v>
      </c>
      <c r="G68" s="436">
        <v>2003</v>
      </c>
      <c r="H68" s="434">
        <v>1366.8711036225779</v>
      </c>
      <c r="I68" s="448">
        <v>2661.5060498883099</v>
      </c>
    </row>
    <row r="69" spans="1:9">
      <c r="A69" s="432"/>
      <c r="B69" s="432"/>
      <c r="C69" s="432"/>
      <c r="G69" s="436">
        <v>2004</v>
      </c>
      <c r="H69" s="434">
        <v>1404.1829525335131</v>
      </c>
      <c r="I69" s="448">
        <v>2691.0417283735519</v>
      </c>
    </row>
    <row r="70" spans="1:9">
      <c r="A70" s="431"/>
      <c r="B70" s="431"/>
      <c r="C70" s="431"/>
      <c r="G70" s="436">
        <v>2005</v>
      </c>
      <c r="H70" s="434">
        <v>1403.2936663401892</v>
      </c>
      <c r="I70" s="448">
        <v>2719.0048010340688</v>
      </c>
    </row>
    <row r="71" spans="1:9">
      <c r="A71" s="431"/>
      <c r="B71" s="431"/>
      <c r="C71" s="431"/>
      <c r="G71" s="436">
        <v>2006</v>
      </c>
      <c r="H71" s="434">
        <v>1333.1501058574454</v>
      </c>
      <c r="I71" s="448">
        <v>2727.0057286072324</v>
      </c>
    </row>
    <row r="72" spans="1:9">
      <c r="A72" s="431"/>
      <c r="B72" s="431"/>
      <c r="C72" s="431"/>
      <c r="G72" s="436">
        <v>2007</v>
      </c>
      <c r="H72" s="434">
        <v>1345.5897491821156</v>
      </c>
      <c r="I72" s="448">
        <v>2706.2859511606875</v>
      </c>
    </row>
    <row r="73" spans="1:9">
      <c r="A73" s="431"/>
      <c r="B73" s="431"/>
      <c r="C73" s="431"/>
      <c r="G73" s="436">
        <v>2008</v>
      </c>
      <c r="H73" s="434">
        <v>1300.933907112699</v>
      </c>
      <c r="I73" s="448">
        <v>2764.249082007344</v>
      </c>
    </row>
    <row r="74" spans="1:9">
      <c r="A74" s="431"/>
      <c r="B74" s="431"/>
      <c r="C74" s="431"/>
      <c r="G74" s="436">
        <v>2009</v>
      </c>
      <c r="H74" s="434">
        <v>1433.6489489489491</v>
      </c>
      <c r="I74" s="448">
        <v>2649.6505456349205</v>
      </c>
    </row>
    <row r="75" spans="1:9">
      <c r="G75" s="436">
        <v>2010</v>
      </c>
      <c r="H75" s="434">
        <v>1524.7115920291408</v>
      </c>
      <c r="I75" s="448">
        <v>2643.4909412284578</v>
      </c>
    </row>
    <row r="76" spans="1:9">
      <c r="G76" s="436">
        <v>2011</v>
      </c>
      <c r="H76" s="434">
        <v>1367.5799919807539</v>
      </c>
      <c r="I76" s="448">
        <v>2689.3258510113469</v>
      </c>
    </row>
    <row r="77" spans="1:9">
      <c r="G77" s="436">
        <v>2012</v>
      </c>
      <c r="H77" s="434">
        <v>1352.4384113317594</v>
      </c>
      <c r="I77" s="448">
        <v>2764.2111486486488</v>
      </c>
    </row>
    <row r="78" spans="1:9">
      <c r="G78" s="436">
        <v>2013</v>
      </c>
      <c r="H78" s="434">
        <v>1181.9260420650096</v>
      </c>
      <c r="I78" s="448">
        <v>2769.4915190350548</v>
      </c>
    </row>
    <row r="79" spans="1:9">
      <c r="G79" s="436">
        <v>2014</v>
      </c>
      <c r="H79" s="434">
        <v>1271.1849956445992</v>
      </c>
      <c r="I79" s="448">
        <v>2798.3667205169627</v>
      </c>
    </row>
    <row r="80" spans="1:9">
      <c r="G80" s="436">
        <v>2015</v>
      </c>
      <c r="H80" s="434">
        <v>1246.356745221748</v>
      </c>
      <c r="I80" s="448">
        <v>2778.5156366344004</v>
      </c>
    </row>
    <row r="81" spans="7:9">
      <c r="G81" s="436">
        <v>2016</v>
      </c>
      <c r="H81" s="434">
        <v>1312.480412187972</v>
      </c>
      <c r="I81" s="448">
        <v>2771.8181240063591</v>
      </c>
    </row>
    <row r="82" spans="7:9">
      <c r="G82" s="436">
        <v>2017</v>
      </c>
      <c r="H82" s="434">
        <v>1215.3731196860692</v>
      </c>
      <c r="I82" s="448">
        <v>2716.9205352717659</v>
      </c>
    </row>
    <row r="83" spans="7:9">
      <c r="G83" s="436">
        <v>2018</v>
      </c>
      <c r="H83" s="434">
        <v>1159.8435861047697</v>
      </c>
      <c r="I83" s="448">
        <v>2722.7320466005913</v>
      </c>
    </row>
    <row r="84" spans="7:9">
      <c r="G84" s="436">
        <v>2019</v>
      </c>
      <c r="H84" s="434">
        <v>1238.2101850502695</v>
      </c>
      <c r="I84" s="448">
        <v>2663.078557400464</v>
      </c>
    </row>
    <row r="85" spans="7:9">
      <c r="G85" s="436">
        <v>2020</v>
      </c>
      <c r="H85" s="434">
        <v>1253.567859952793</v>
      </c>
      <c r="I85" s="448">
        <v>2692.6220105391162</v>
      </c>
    </row>
    <row r="86" spans="7:9">
      <c r="G86" s="436">
        <v>2021</v>
      </c>
      <c r="H86" s="434">
        <v>1358.3472026629113</v>
      </c>
      <c r="I86" s="448">
        <v>2855.3308733087329</v>
      </c>
    </row>
    <row r="87" spans="7:9">
      <c r="G87" s="436">
        <v>2022</v>
      </c>
      <c r="H87" s="434">
        <v>1487.0522361359572</v>
      </c>
      <c r="I87" s="448">
        <v>2961.2304785894207</v>
      </c>
    </row>
    <row r="88" spans="7:9" ht="15.75" thickBot="1">
      <c r="H88" s="375"/>
      <c r="I88" s="376"/>
    </row>
    <row r="89" spans="7:9" ht="15.75" thickBot="1">
      <c r="G89" s="408" t="s">
        <v>26176</v>
      </c>
    </row>
  </sheetData>
  <mergeCells count="2">
    <mergeCell ref="H3:I3"/>
    <mergeCell ref="L3:N3"/>
  </mergeCells>
  <hyperlinks>
    <hyperlink ref="A1" location="'Table of Contents'!A1" display="Return to Table of Contents" xr:uid="{943AFC89-EE8C-4CAC-82CB-AEBED3EB6D84}"/>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Table of Contents</vt:lpstr>
      <vt:lpstr>M1</vt:lpstr>
      <vt:lpstr>M2</vt:lpstr>
      <vt:lpstr>M3</vt:lpstr>
      <vt:lpstr>M4</vt:lpstr>
      <vt:lpstr>M5</vt:lpstr>
      <vt:lpstr>M6</vt:lpstr>
      <vt:lpstr>M6A</vt:lpstr>
      <vt:lpstr>M6B</vt:lpstr>
      <vt:lpstr>M7</vt:lpstr>
      <vt:lpstr>M8</vt:lpstr>
      <vt:lpstr>U1</vt:lpstr>
      <vt:lpstr>U2</vt:lpstr>
      <vt:lpstr>U3</vt:lpstr>
      <vt:lpstr>U4</vt:lpstr>
      <vt:lpstr>R109</vt:lpstr>
      <vt:lpstr>R111</vt:lpstr>
      <vt:lpstr>R112</vt:lpstr>
      <vt:lpstr>R113</vt:lpstr>
      <vt:lpstr>R114</vt:lpstr>
      <vt:lpstr>R&gt;115 </vt:lpstr>
      <vt:lpstr>R MF</vt:lpstr>
      <vt:lpstr>M9</vt:lpstr>
      <vt:lpstr>M10</vt:lpstr>
      <vt:lpstr>M11</vt:lpstr>
      <vt:lpstr>C1</vt:lpstr>
      <vt:lpstr>C2</vt:lpstr>
      <vt:lpstr>C3</vt:lpstr>
      <vt:lpstr>C4</vt:lpstr>
      <vt:lpstr>C5</vt:lpstr>
      <vt:lpstr>C6</vt:lpstr>
      <vt:lpstr>C7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Brownsberger</dc:creator>
  <cp:keywords/>
  <dc:description/>
  <cp:lastModifiedBy>Brownsberger Family Family Microsoft Account</cp:lastModifiedBy>
  <cp:revision/>
  <dcterms:created xsi:type="dcterms:W3CDTF">2023-08-06T10:50:26Z</dcterms:created>
  <dcterms:modified xsi:type="dcterms:W3CDTF">2023-08-27T18:44:45Z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2ab9fc28-11c0-49f1-99b7-14f887aaa008</vt:lpwstr>
  </property>
</Properties>
</file>